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threadedComments/threadedComment2.xml" ContentType="application/vnd.ms-excel.threaded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drawings/drawing1.xml" ContentType="application/vnd.openxmlformats-officedocument.drawing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threadedComments/threadedComment3.xml" ContentType="application/vnd.ms-excel.threadedcomments+xml"/>
  <Override PartName="/xl/comments15.xml" ContentType="application/vnd.openxmlformats-officedocument.spreadsheetml.comments+xml"/>
  <Override PartName="/xl/threadedComments/threadedComment4.xml" ContentType="application/vnd.ms-excel.threadedcomments+xml"/>
  <Override PartName="/xl/comments16.xml" ContentType="application/vnd.openxmlformats-officedocument.spreadsheetml.comments+xml"/>
  <Override PartName="/xl/threadedComments/threadedComment5.xml" ContentType="application/vnd.ms-excel.threadedcomments+xml"/>
  <Override PartName="/xl/comments17.xml" ContentType="application/vnd.openxmlformats-officedocument.spreadsheetml.comments+xml"/>
  <Override PartName="/xl/threadedComments/threadedComment6.xml" ContentType="application/vnd.ms-excel.threaded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threadedComments/threadedComment7.xml" ContentType="application/vnd.ms-excel.threadedcomments+xml"/>
  <Override PartName="/xl/comments21.xml" ContentType="application/vnd.openxmlformats-officedocument.spreadsheetml.comments+xml"/>
  <Override PartName="/xl/threadedComments/threadedComment8.xml" ContentType="application/vnd.ms-excel.threadedcomments+xml"/>
  <Override PartName="/xl/comments22.xml" ContentType="application/vnd.openxmlformats-officedocument.spreadsheetml.comments+xml"/>
  <Override PartName="/xl/threadedComments/threadedComment9.xml" ContentType="application/vnd.ms-excel.threadedcomments+xml"/>
  <Override PartName="/xl/comments23.xml" ContentType="application/vnd.openxmlformats-officedocument.spreadsheetml.comments+xml"/>
  <Override PartName="/xl/threadedComments/threadedComment10.xml" ContentType="application/vnd.ms-excel.threadedcomments+xml"/>
  <Override PartName="/xl/comments24.xml" ContentType="application/vnd.openxmlformats-officedocument.spreadsheetml.comments+xml"/>
  <Override PartName="/xl/threadedComments/threadedComment11.xml" ContentType="application/vnd.ms-excel.threadedcomments+xml"/>
  <Override PartName="/xl/comments25.xml" ContentType="application/vnd.openxmlformats-officedocument.spreadsheetml.comments+xml"/>
  <Override PartName="/xl/threadedComments/threadedComment12.xml" ContentType="application/vnd.ms-excel.threadedcomment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/>
  <mc:AlternateContent xmlns:mc="http://schemas.openxmlformats.org/markup-compatibility/2006">
    <mc:Choice Requires="x15">
      <x15ac:absPath xmlns:x15ac="http://schemas.microsoft.com/office/spreadsheetml/2010/11/ac" url="https://aircargologistics.sharepoint.com/sites/Eksternt/Delte dokumenter/Nordlaks/"/>
    </mc:Choice>
  </mc:AlternateContent>
  <xr:revisionPtr revIDLastSave="0" documentId="8_{FD9F4D7A-9334-412B-97E2-DE1BB48A9E9E}" xr6:coauthVersionLast="47" xr6:coauthVersionMax="47" xr10:uidLastSave="{00000000-0000-0000-0000-000000000000}"/>
  <bookViews>
    <workbookView xWindow="-18960" yWindow="1470" windowWidth="43200" windowHeight="17085" firstSheet="4" activeTab="4" xr2:uid="{BC9B4FCF-17DD-4CC3-8897-2C1EA72AC28A}"/>
  </bookViews>
  <sheets>
    <sheet name="Template" sheetId="385" r:id="rId1"/>
    <sheet name="Allotmens &amp; Blockspace" sheetId="348" r:id="rId2"/>
    <sheet name="Thursday week 38 - 2026" sheetId="396" r:id="rId3"/>
    <sheet name="Monday week 38 N136 - 2026" sheetId="395" r:id="rId4"/>
    <sheet name="Monday week 38 - 2026" sheetId="394" r:id="rId5"/>
    <sheet name="Thursday week 38 FILET -2026" sheetId="393" r:id="rId6"/>
    <sheet name="Thursday week 37 FILET - 2026" sheetId="391" r:id="rId7"/>
    <sheet name="Thursday week 37 - 2026" sheetId="392" r:id="rId8"/>
    <sheet name="Monday week 37 - 2026" sheetId="390" r:id="rId9"/>
    <sheet name="Thursday FILET week 36 - 2026" sheetId="387" r:id="rId10"/>
    <sheet name="Thursday week 36 - 2026" sheetId="389" r:id="rId11"/>
    <sheet name="Monday week 36 -2026" sheetId="388" r:id="rId12"/>
    <sheet name="Thursday FILET week 35 - 2026" sheetId="269" r:id="rId13"/>
    <sheet name="Thursday Øyfisk - week 35 -2026" sheetId="386" r:id="rId14"/>
    <sheet name="Thursday week 35 -2026" sheetId="384" r:id="rId15"/>
    <sheet name="Monday week 35- 2026" sheetId="383" r:id="rId16"/>
    <sheet name="Thursday FILET week 34 - 2026" sheetId="381" r:id="rId17"/>
    <sheet name="Thursday week 34 - 2026" sheetId="380" r:id="rId18"/>
    <sheet name="Wednesday week 34- 2026" sheetId="382" r:id="rId19"/>
    <sheet name="Monday week 34 - 2026" sheetId="379" r:id="rId20"/>
    <sheet name="Thursday week 33 - 2026" sheetId="377" r:id="rId21"/>
    <sheet name="Tuesday week 33 - 2026" sheetId="378" r:id="rId22"/>
    <sheet name="Monday week 33- 2026" sheetId="376" r:id="rId23"/>
    <sheet name="Thursday week  32 - 2026" sheetId="375" r:id="rId24"/>
    <sheet name="Monday week 32 - 2026" sheetId="374" r:id="rId25"/>
    <sheet name="Thursday week 31 - 2026" sheetId="373" r:id="rId26"/>
    <sheet name="Wednesday week 31 - 2026" sheetId="372" r:id="rId27"/>
    <sheet name="Tuesday week 31 - 2026" sheetId="371" r:id="rId28"/>
    <sheet name="Monday week 31 - 2026" sheetId="370" r:id="rId29"/>
    <sheet name="Friday week 30 - 2026" sheetId="369" r:id="rId30"/>
    <sheet name="Thursday week 30 - 2026" sheetId="368" r:id="rId31"/>
    <sheet name="Tuesday week 30 - 2026" sheetId="366" r:id="rId32"/>
    <sheet name="Monday week 30 - 2026" sheetId="365" r:id="rId33"/>
    <sheet name="Friday week 29 - 2026" sheetId="364" r:id="rId34"/>
    <sheet name="Thursday week 29 - 2026" sheetId="363" r:id="rId35"/>
    <sheet name="Monday week 29 - 2026" sheetId="362" r:id="rId36"/>
    <sheet name="Friday week 28 - 2026" sheetId="361" r:id="rId37"/>
    <sheet name="Thursday week 28 - 2026" sheetId="360" r:id="rId38"/>
    <sheet name="Tuesday week 28 - 2026" sheetId="359" r:id="rId39"/>
    <sheet name="Monday week 28 - 2026" sheetId="358" r:id="rId40"/>
    <sheet name="Friday week 27 - 2026" sheetId="356" r:id="rId41"/>
    <sheet name="Thursday week 27 - 2026" sheetId="355" r:id="rId42"/>
    <sheet name="Tuesday week 27 - 2026" sheetId="354" r:id="rId43"/>
    <sheet name="Monday week 27 - 2026" sheetId="357" r:id="rId44"/>
    <sheet name="Thursday week 26 - 2026" sheetId="352" r:id="rId45"/>
    <sheet name="Wednesday week 26 - 2026" sheetId="351" r:id="rId46"/>
    <sheet name="Monday week 26 - 2026" sheetId="349" r:id="rId47"/>
    <sheet name="Sunday week 21.06 - 2026" sheetId="350" r:id="rId48"/>
    <sheet name="Thursday week 25 - 2026" sheetId="347" r:id="rId49"/>
    <sheet name="Monday week 25 - 2026" sheetId="346" r:id="rId50"/>
    <sheet name="Thursday week 24 - 2026" sheetId="344" r:id="rId51"/>
    <sheet name="Wednesday week 24 - 2026" sheetId="343" r:id="rId52"/>
    <sheet name="Tuesday week 24 - 2026" sheetId="342" r:id="rId53"/>
    <sheet name="Monday week 24 - 2026" sheetId="341" r:id="rId54"/>
    <sheet name="Sunday 7th of June - 2026" sheetId="340" r:id="rId55"/>
    <sheet name="Thursday week 23 - 2026" sheetId="339" r:id="rId56"/>
    <sheet name="Monday week 23 - 2026" sheetId="338" r:id="rId57"/>
    <sheet name="Thursday week 22 - 2026" sheetId="337" r:id="rId58"/>
    <sheet name="Monday week 22 - 2026" sheetId="336" r:id="rId59"/>
    <sheet name="Thursday week 21 - 2026" sheetId="335" r:id="rId60"/>
    <sheet name="Monday week 21 - 2026" sheetId="333" r:id="rId61"/>
    <sheet name="Thursday week 20 - 2026" sheetId="332" r:id="rId62"/>
    <sheet name="Tuesday week 20 - 2026" sheetId="331" r:id="rId63"/>
    <sheet name="Monday week 20 - 2026" sheetId="330" r:id="rId64"/>
    <sheet name="Friday week 19 - 2026" sheetId="329" r:id="rId65"/>
    <sheet name="Thursday week 19 - 2026" sheetId="328" r:id="rId66"/>
    <sheet name="Tuesday week 19 - 2026" sheetId="327" r:id="rId67"/>
    <sheet name="Monday week 19 - 2026" sheetId="326" r:id="rId68"/>
    <sheet name="Thursday week 18 - 2026" sheetId="323" r:id="rId69"/>
    <sheet name="Wednesday week 18 - 2026" sheetId="322" r:id="rId70"/>
    <sheet name="Tuesday week 18 - 2026" sheetId="321" r:id="rId71"/>
    <sheet name="Monday week 18 - 2026" sheetId="325" r:id="rId72"/>
    <sheet name="Monday week 18 (dont use!)" sheetId="320" r:id="rId73"/>
    <sheet name="Friday week 17 - 2026" sheetId="319" r:id="rId74"/>
    <sheet name="Thursday week 17 - 2026" sheetId="317" r:id="rId75"/>
    <sheet name="Wednesday week 17 - 2026" sheetId="318" r:id="rId76"/>
    <sheet name="Tuesday week 17 - 2026" sheetId="316" r:id="rId77"/>
    <sheet name="Monday week 17 - 2026" sheetId="315" r:id="rId78"/>
    <sheet name="Thursday week 16 - 2026" sheetId="314" r:id="rId79"/>
    <sheet name="Wednesday week 16 - 2026" sheetId="311" r:id="rId80"/>
    <sheet name="Tuesday week 16 - 2026" sheetId="312" r:id="rId81"/>
    <sheet name="Monday week 16 - 2026" sheetId="313" r:id="rId82"/>
    <sheet name="Thursday week 15 - 2026" sheetId="310" r:id="rId83"/>
    <sheet name="Wednesday week 15 - 2026" sheetId="309" r:id="rId84"/>
    <sheet name="Wednesday week 14 - 2026" sheetId="308" r:id="rId85"/>
    <sheet name="Monday week 14 - 2026" sheetId="307" r:id="rId86"/>
    <sheet name="Sunday 29th week 14 - 2026" sheetId="306" r:id="rId87"/>
    <sheet name="Thursday week 13 - 2026" sheetId="305" r:id="rId88"/>
    <sheet name="Wednesday week 13 - 2026" sheetId="304" r:id="rId89"/>
    <sheet name="Monday week 13 - 2026" sheetId="303" r:id="rId90"/>
    <sheet name="Sunday week 22.03 13 - 2026" sheetId="302" r:id="rId91"/>
    <sheet name="Thursday week 12 - 2026" sheetId="301" r:id="rId92"/>
    <sheet name="Tuesday week 12 - 2026" sheetId="300" r:id="rId93"/>
    <sheet name="Monday week 12 - 2026" sheetId="299" r:id="rId94"/>
    <sheet name="Thursday week 11 - 2026" sheetId="298" r:id="rId95"/>
    <sheet name="Tuesday week 11 - 2026" sheetId="297" r:id="rId96"/>
    <sheet name="Monday week 11 - 2026" sheetId="296" r:id="rId97"/>
    <sheet name="Thursday week 10 - 2026" sheetId="295" r:id="rId98"/>
    <sheet name="Tuesday week 10 - 2026" sheetId="294" r:id="rId99"/>
    <sheet name="Monday week 10 - 2026" sheetId="293" r:id="rId100"/>
    <sheet name="Thursday week 9 - 2026" sheetId="290" r:id="rId101"/>
    <sheet name="Tuesday week 9 - 2026" sheetId="291" r:id="rId102"/>
    <sheet name="Monday week 9 - 2026" sheetId="292" r:id="rId103"/>
    <sheet name="Friday week 7 - 2026" sheetId="289" r:id="rId104"/>
    <sheet name="Wednesday week 7 - 2026" sheetId="288" r:id="rId105"/>
    <sheet name="Tuesday week 7 - 2026" sheetId="287" r:id="rId106"/>
    <sheet name="Monday week 7 - 2026" sheetId="286" r:id="rId107"/>
    <sheet name="Sunday week 7 - 2026" sheetId="285" r:id="rId108"/>
    <sheet name="Friday week 6 - 2026" sheetId="282" r:id="rId109"/>
    <sheet name="Thursday week 6 - 2026" sheetId="284" r:id="rId110"/>
    <sheet name="Wednesday week 6 - 2026" sheetId="283" r:id="rId111"/>
    <sheet name="Tuesday week 6 -2026" sheetId="281" r:id="rId112"/>
    <sheet name="Monday week 6 -2026" sheetId="280" r:id="rId113"/>
    <sheet name="Thursday week 5 - 2026" sheetId="279" r:id="rId114"/>
    <sheet name="Monday week 5 - 2026" sheetId="278" r:id="rId115"/>
    <sheet name="Thursday week 4 - 2026" sheetId="275" r:id="rId116"/>
    <sheet name="Wednesday week 4 - 2026" sheetId="277" r:id="rId117"/>
    <sheet name="Monday week 4 - 2026" sheetId="276" r:id="rId118"/>
    <sheet name="Thursday week 3 - 2026" sheetId="274" r:id="rId119"/>
    <sheet name="Monday week 3 - 2026" sheetId="273" r:id="rId120"/>
    <sheet name="Thursday week 2 - 2026" sheetId="272" r:id="rId121"/>
    <sheet name="Tuesday week 2 - 2026" sheetId="270" r:id="rId122"/>
    <sheet name="Monday week 2 - 2026" sheetId="263" r:id="rId123"/>
    <sheet name="Friday week 1 - 2026" sheetId="268" r:id="rId124"/>
    <sheet name="Tuesday week 1 - 2025-26" sheetId="267" r:id="rId125"/>
    <sheet name="Monday week 1 - 2025-26" sheetId="266" r:id="rId126"/>
    <sheet name="Monday week 52 - 2025" sheetId="265" r:id="rId127"/>
    <sheet name="Sunday week 51 - 2025" sheetId="264" r:id="rId128"/>
    <sheet name="Thursday  week 51 - 2025" sheetId="262" r:id="rId129"/>
    <sheet name="Wednesday week 51 - 2025" sheetId="261" r:id="rId130"/>
    <sheet name="Tuesday week 51 - 2025" sheetId="236" r:id="rId131"/>
    <sheet name="Monday week 51 - 2025" sheetId="260" r:id="rId132"/>
    <sheet name="Friday week 50 - 2025" sheetId="258" r:id="rId133"/>
    <sheet name="Thursday week 50 - 2025" sheetId="259" r:id="rId134"/>
    <sheet name="Thursday week 50 - 2025 OLD" sheetId="257" r:id="rId135"/>
    <sheet name="Wednesday week 50 - 2025" sheetId="256" r:id="rId136"/>
    <sheet name="Tuesday week 50 - 2025" sheetId="255" r:id="rId137"/>
    <sheet name="Monday week 50 - 2025" sheetId="254" r:id="rId138"/>
    <sheet name="Friday week 49 - 2025" sheetId="252" r:id="rId139"/>
    <sheet name="Thursday week 49 - 2025" sheetId="251" r:id="rId140"/>
    <sheet name="Wedensday week 49 - 2025" sheetId="253" r:id="rId141"/>
    <sheet name="Tuesday week 49 - 2025" sheetId="250" r:id="rId142"/>
    <sheet name="Monday week 49 - 2025" sheetId="249" r:id="rId143"/>
    <sheet name="Friday week 48 - 2025" sheetId="248" r:id="rId144"/>
    <sheet name="Thursday week 48 - 2025" sheetId="247" r:id="rId145"/>
    <sheet name="Tuesday week 48 - 2025" sheetId="246" r:id="rId146"/>
    <sheet name="Monday week 48 - 2025" sheetId="245" r:id="rId147"/>
    <sheet name="Friday week 47 - 2025" sheetId="244" r:id="rId148"/>
    <sheet name="Thursday week 47 - 2025" sheetId="241" r:id="rId149"/>
    <sheet name="Tuesday week 47 - 2025" sheetId="242" r:id="rId150"/>
    <sheet name="Monday week 47 - 2025" sheetId="243" r:id="rId151"/>
    <sheet name="Thursday week 46 - 2025" sheetId="240" r:id="rId152"/>
    <sheet name="Wedensday week 46 - 2025" sheetId="238" r:id="rId153"/>
    <sheet name="Tuesday week 46 - 2025" sheetId="239" r:id="rId154"/>
    <sheet name="Monday week 46 - 2025" sheetId="237" r:id="rId155"/>
    <sheet name="Thursday week 45 - 2025" sheetId="235" r:id="rId156"/>
    <sheet name="Tuesday week 45 - 2025" sheetId="234" r:id="rId157"/>
    <sheet name="Monday week 45 - 2025" sheetId="233" r:id="rId158"/>
    <sheet name="Sunday week 44 - 2025" sheetId="232" r:id="rId159"/>
    <sheet name="Friday week 44 - 2025" sheetId="231" r:id="rId160"/>
    <sheet name="Thursday week 44 - 2025" sheetId="230" r:id="rId161"/>
    <sheet name="Tuesday week 44 - 2025" sheetId="229" r:id="rId162"/>
    <sheet name="Monday week 44 - 2025" sheetId="213" r:id="rId163"/>
    <sheet name="Thursday week 43 - 2025" sheetId="228" r:id="rId164"/>
    <sheet name="Wedensday week 43 - 2025" sheetId="227" r:id="rId165"/>
    <sheet name="Tuesday week 43 - 2025" sheetId="226" r:id="rId166"/>
    <sheet name="Monday week 43 - 2025" sheetId="225" r:id="rId167"/>
    <sheet name="Thursday week 42 - 2025" sheetId="224" r:id="rId168"/>
    <sheet name="Tuesday week 42 - 2025" sheetId="223" r:id="rId169"/>
    <sheet name="Monday week 42 - 2025" sheetId="222" r:id="rId170"/>
    <sheet name="Thursday week 41 - 2025" sheetId="221" r:id="rId171"/>
    <sheet name="Wedensday week 41 - 2025" sheetId="220" r:id="rId172"/>
    <sheet name="Tuesday week 41 - 2025" sheetId="219" r:id="rId173"/>
    <sheet name="Monday week 41 - 2025" sheetId="218" r:id="rId174"/>
    <sheet name="Thursday week 40 - 2025" sheetId="217" r:id="rId175"/>
    <sheet name="Thursday week 39 - 2025" sheetId="214" r:id="rId176"/>
    <sheet name="Tuesday week 39 - 2025" sheetId="215" state="hidden" r:id="rId177"/>
    <sheet name="Monday week 39 - 2025" sheetId="212" state="hidden" r:id="rId178"/>
    <sheet name="Friday week 38 - 2025" sheetId="208" r:id="rId179"/>
    <sheet name="Thursday week 38 - 2025" sheetId="211" state="hidden" r:id="rId180"/>
    <sheet name="Tuesday week 38 - 2025" sheetId="210" state="hidden" r:id="rId181"/>
    <sheet name="Monday week 38 - 2025" sheetId="209" state="hidden" r:id="rId182"/>
    <sheet name="Thursday week 37 - 2025" sheetId="206" state="hidden" r:id="rId183"/>
    <sheet name="Wednesday week 37 - 2025" sheetId="207" state="hidden" r:id="rId184"/>
    <sheet name="Tuesday week 37 - 2025" sheetId="205" state="hidden" r:id="rId185"/>
    <sheet name="Monday week 37 - 2025" sheetId="204" state="hidden" r:id="rId186"/>
    <sheet name="Thursday week 36 - 2025" sheetId="200" state="hidden" r:id="rId187"/>
    <sheet name="Wednesday week 36 - 2025" sheetId="201" state="hidden" r:id="rId188"/>
    <sheet name="Tuesday week 36 - 2025" sheetId="199" state="hidden" r:id="rId189"/>
    <sheet name="Monday week 36 - 2025" sheetId="198" state="hidden" r:id="rId190"/>
    <sheet name="Friday week 35 - 2025" sheetId="196" state="hidden" r:id="rId191"/>
    <sheet name="Thursday week 35 - 2025" sheetId="197" state="hidden" r:id="rId192"/>
    <sheet name="Monday week 35 - 2025" sheetId="195" state="hidden" r:id="rId193"/>
    <sheet name="Thursday week 34 - 2025" sheetId="193" state="hidden" r:id="rId194"/>
    <sheet name="Wednesday week 34 - 2025" sheetId="192" state="hidden" r:id="rId195"/>
    <sheet name="Tuesday week 34 - 2025" sheetId="191" state="hidden" r:id="rId196"/>
    <sheet name="Monday week 34 - 2025" sheetId="190" state="hidden" r:id="rId197"/>
    <sheet name="Thursday week 33 - 2025" sheetId="189" state="hidden" r:id="rId198"/>
    <sheet name="Wednesday week 33 - 2025" sheetId="188" state="hidden" r:id="rId199"/>
    <sheet name="Monday week 33 - 2025" sheetId="187" state="hidden" r:id="rId200"/>
    <sheet name="Thursday week 32" sheetId="186" state="hidden" r:id="rId201"/>
    <sheet name="Wednesday week 32" sheetId="185" state="hidden" r:id="rId202"/>
    <sheet name="Tuesday week 32" sheetId="184" state="hidden" r:id="rId203"/>
    <sheet name="Monday week 32" sheetId="183" state="hidden" r:id="rId204"/>
    <sheet name="Thursday week 31" sheetId="180" state="hidden" r:id="rId205"/>
    <sheet name="Wednesday week 31" sheetId="182" state="hidden" r:id="rId206"/>
    <sheet name="Tuesday week 31" sheetId="181" state="hidden" r:id="rId207"/>
    <sheet name="Monday week 31" sheetId="158" state="hidden" r:id="rId208"/>
    <sheet name="Thursday week 30" sheetId="176" state="hidden" r:id="rId209"/>
    <sheet name="Wednesday week 30" sheetId="177" state="hidden" r:id="rId210"/>
    <sheet name="Tuesday week 30" sheetId="178" state="hidden" r:id="rId211"/>
    <sheet name="Monday week 30" sheetId="179" state="hidden" r:id="rId212"/>
    <sheet name="Friday week 29" sheetId="172" state="hidden" r:id="rId213"/>
    <sheet name="Thursday Week 29" sheetId="173" state="hidden" r:id="rId214"/>
    <sheet name="Tuesday Week 29" sheetId="175" state="hidden" r:id="rId215"/>
    <sheet name="Monday week 29" sheetId="174" state="hidden" r:id="rId216"/>
    <sheet name="Friday week 28" sheetId="171" state="hidden" r:id="rId217"/>
    <sheet name="Thursday week 28" sheetId="170" state="hidden" r:id="rId218"/>
    <sheet name="Monday week 28" sheetId="169" state="hidden" r:id="rId219"/>
    <sheet name="Thursday week 27" sheetId="166" state="hidden" r:id="rId220"/>
    <sheet name="Tuesday week 27" sheetId="167" state="hidden" r:id="rId221"/>
    <sheet name="Monday week 27" sheetId="168" state="hidden" r:id="rId222"/>
    <sheet name="Thursday week 26" sheetId="165" state="hidden" r:id="rId223"/>
    <sheet name="Monday week 26" sheetId="164" state="hidden" r:id="rId224"/>
    <sheet name="Friday week 25" sheetId="159" state="hidden" r:id="rId225"/>
    <sheet name="Thursday week 25" sheetId="160" state="hidden" r:id="rId226"/>
    <sheet name="Wednesday week 25" sheetId="161" state="hidden" r:id="rId227"/>
    <sheet name="Tuesday week 25" sheetId="162" state="hidden" r:id="rId228"/>
    <sheet name="Monday week 25" sheetId="163" state="hidden" r:id="rId229"/>
    <sheet name="Friday week 24" sheetId="157" state="hidden" r:id="rId230"/>
    <sheet name="Thursday week 24" sheetId="156" state="hidden" r:id="rId231"/>
    <sheet name="Wednesday week 24" sheetId="155" state="hidden" r:id="rId232"/>
    <sheet name="Tuesday week 24" sheetId="151" state="hidden" r:id="rId233"/>
    <sheet name="Friday week 23" sheetId="152" state="hidden" r:id="rId234"/>
    <sheet name="Wednesday week 23" sheetId="153" state="hidden" r:id="rId235"/>
    <sheet name="Monday week 23" sheetId="154" state="hidden" r:id="rId236"/>
    <sheet name="Wednesday week 22 NEW" sheetId="150" state="hidden" r:id="rId237"/>
    <sheet name="Monday week 22 NEW" sheetId="143" state="hidden" r:id="rId238"/>
    <sheet name="Friday week 21" sheetId="146" state="hidden" r:id="rId239"/>
    <sheet name="Wednesday weeek 21" sheetId="145" state="hidden" r:id="rId240"/>
    <sheet name="Monday week 21" sheetId="144" state="hidden" r:id="rId241"/>
    <sheet name="Friday week 20" sheetId="142" state="hidden" r:id="rId242"/>
    <sheet name="Thursday week 20" sheetId="141" state="hidden" r:id="rId243"/>
    <sheet name="Monday week 20" sheetId="137" state="hidden" r:id="rId244"/>
    <sheet name="Monday week 19" sheetId="140" state="hidden" r:id="rId245"/>
    <sheet name="Friday week 18" sheetId="138" state="hidden" r:id="rId246"/>
    <sheet name="Wednesday week 18" sheetId="139" state="hidden" r:id="rId247"/>
    <sheet name="Tuesday week 18" sheetId="136" state="hidden" r:id="rId248"/>
    <sheet name="Monday week 18" sheetId="132" state="hidden" r:id="rId249"/>
    <sheet name="Friday week 17" sheetId="134" state="hidden" r:id="rId250"/>
    <sheet name="Thursday week 17" sheetId="131" state="hidden" r:id="rId251"/>
    <sheet name="wednesday week 17" sheetId="133" state="hidden" r:id="rId252"/>
    <sheet name="Tuesday week 17" sheetId="130" state="hidden" r:id="rId253"/>
    <sheet name="Wednesday week 16" sheetId="129" state="hidden" r:id="rId254"/>
    <sheet name="Tuesday week 16" sheetId="124" state="hidden" r:id="rId255"/>
    <sheet name="Monday week 16" sheetId="128" state="hidden" r:id="rId256"/>
    <sheet name="Thursday week 15" sheetId="125" state="hidden" r:id="rId257"/>
    <sheet name="Tuesday week 15" sheetId="126" state="hidden" r:id="rId258"/>
    <sheet name="Monday week 15" sheetId="127" state="hidden" r:id="rId259"/>
    <sheet name="Thursday week 14" sheetId="122" state="hidden" r:id="rId260"/>
    <sheet name="Wednesday week 14" sheetId="123" state="hidden" r:id="rId261"/>
    <sheet name="Monday week 14" sheetId="104" state="hidden" r:id="rId262"/>
    <sheet name="Thursday week 13" sheetId="121" state="hidden" r:id="rId263"/>
    <sheet name="Tuesday week 13" sheetId="120" state="hidden" r:id="rId264"/>
    <sheet name="Monday week 13" sheetId="119" state="hidden" r:id="rId265"/>
    <sheet name="Thursday week 12" sheetId="116" state="hidden" r:id="rId266"/>
    <sheet name="Monday week 12" sheetId="118" state="hidden" r:id="rId267"/>
    <sheet name="Thursday week 11" sheetId="115" state="hidden" r:id="rId268"/>
    <sheet name="Monday week 11" sheetId="113" state="hidden" r:id="rId269"/>
    <sheet name="Thursday week 10" sheetId="112" state="hidden" r:id="rId270"/>
    <sheet name="Wednesday week 10" sheetId="111" state="hidden" r:id="rId271"/>
    <sheet name="Monday week 10" sheetId="110" state="hidden" r:id="rId272"/>
    <sheet name="Thursday week 7" sheetId="109" state="hidden" r:id="rId273"/>
    <sheet name="Monday week 7" sheetId="108" state="hidden" r:id="rId274"/>
    <sheet name="Thursday week 6" sheetId="106" state="hidden" r:id="rId275"/>
    <sheet name="Wednesday week 6" sheetId="107" state="hidden" r:id="rId276"/>
    <sheet name="Monday week 6" sheetId="105" state="hidden" r:id="rId277"/>
    <sheet name="Friday week 5" sheetId="103" state="hidden" r:id="rId278"/>
    <sheet name="Thursday week 5" sheetId="102" state="hidden" r:id="rId279"/>
    <sheet name="Monday week 5" sheetId="101" state="hidden" r:id="rId280"/>
    <sheet name="Thursday week 4" sheetId="99" state="hidden" r:id="rId281"/>
    <sheet name="Tuesday week 4" sheetId="98" state="hidden" r:id="rId282"/>
    <sheet name="Monday week 4" sheetId="90" state="hidden" r:id="rId283"/>
    <sheet name="Friday week 3" sheetId="97" state="hidden" r:id="rId284"/>
    <sheet name="Thursday week 3" sheetId="96" state="hidden" r:id="rId285"/>
    <sheet name="Monday week 3" sheetId="95" state="hidden" r:id="rId286"/>
    <sheet name="Thursday week 2" sheetId="93" state="hidden" r:id="rId287"/>
    <sheet name="Monday week 2" sheetId="94" state="hidden" r:id="rId288"/>
    <sheet name="Friday week 1" sheetId="92" state="hidden" r:id="rId289"/>
    <sheet name="Thursday week 1" sheetId="91" state="hidden" r:id="rId290"/>
    <sheet name="Monday week 1" sheetId="87" state="hidden" r:id="rId291"/>
    <sheet name="Friday week 52" sheetId="89" state="hidden" r:id="rId292"/>
    <sheet name="Monday week 52" sheetId="86" state="hidden" r:id="rId293"/>
    <sheet name="Sunday dec 22th week 52" sheetId="88" state="hidden" r:id="rId294"/>
    <sheet name="Friday week 51" sheetId="52" state="hidden" r:id="rId295"/>
    <sheet name="Thursday week 51" sheetId="85" state="hidden" r:id="rId296"/>
    <sheet name="Tuesday week 51" sheetId="84" state="hidden" r:id="rId297"/>
    <sheet name="Monday week 51" sheetId="83" state="hidden" r:id="rId298"/>
    <sheet name="Thursday week 50 USE (2)" sheetId="82" state="hidden" r:id="rId299"/>
    <sheet name="Thursday week 50 IKKE BRUK " sheetId="81" state="hidden" r:id="rId300"/>
    <sheet name="Monday Week 50 " sheetId="80" state="hidden" r:id="rId301"/>
    <sheet name="Thursday week 49 " sheetId="79" state="hidden" r:id="rId302"/>
    <sheet name="Monday week 49" sheetId="78" state="hidden" r:id="rId303"/>
    <sheet name="ThursdayWeek48" sheetId="76" state="hidden" r:id="rId304"/>
    <sheet name="Wednesday week 48 " sheetId="77" state="hidden" r:id="rId305"/>
    <sheet name="MondayWeek48" sheetId="75" state="hidden" r:id="rId306"/>
    <sheet name="Thursday week 47" sheetId="74" state="hidden" r:id="rId307"/>
    <sheet name="Monday week 47" sheetId="73" state="hidden" r:id="rId308"/>
    <sheet name="Thursday week 46" sheetId="71" state="hidden" r:id="rId309"/>
    <sheet name="Monday week 46, ORIGINAL" sheetId="72" state="hidden" r:id="rId310"/>
    <sheet name="Monday week 46, UTGÅR" sheetId="70" state="hidden" r:id="rId311"/>
    <sheet name="Thursday week 45" sheetId="68" state="hidden" r:id="rId312"/>
    <sheet name="Monday week 45" sheetId="69" state="hidden" r:id="rId313"/>
    <sheet name="Thursday week 44" sheetId="66" state="hidden" r:id="rId314"/>
    <sheet name="NEW Monday week 44" sheetId="67" state="hidden" r:id="rId315"/>
    <sheet name="Monday Week 44 UTGÅR" sheetId="65" state="hidden" r:id="rId316"/>
    <sheet name="Thursday week 43" sheetId="63" state="hidden" r:id="rId317"/>
    <sheet name="Monday week 43" sheetId="64" state="hidden" r:id="rId318"/>
    <sheet name="Thursday week 42" sheetId="62" state="hidden" r:id="rId319"/>
    <sheet name="Monday week 42" sheetId="61" state="hidden" r:id="rId320"/>
    <sheet name="Thursday week 41" sheetId="60" state="hidden" r:id="rId321"/>
    <sheet name="Monday Week 41" sheetId="59" state="hidden" r:id="rId322"/>
    <sheet name="Thursday week 40" sheetId="58" state="hidden" r:id="rId323"/>
    <sheet name="Thursday week 39" sheetId="56" state="hidden" r:id="rId324"/>
    <sheet name="Monday week 39" sheetId="55" state="hidden" r:id="rId325"/>
    <sheet name="Thursday week 38" sheetId="53" state="hidden" r:id="rId326"/>
    <sheet name="Monday week 38" sheetId="54" state="hidden" r:id="rId327"/>
    <sheet name="Thursday week 37" sheetId="51" state="hidden" r:id="rId328"/>
    <sheet name="Sunday&amp;Monday week 37" sheetId="31" state="hidden" r:id="rId329"/>
    <sheet name="Thursday week 36" sheetId="47" state="hidden" r:id="rId330"/>
    <sheet name="Wednesday week 37" sheetId="50" state="hidden" r:id="rId331"/>
    <sheet name="Extra Tues and Wed week 36" sheetId="49" state="hidden" r:id="rId332"/>
    <sheet name="Tuesday week 36" sheetId="46" state="hidden" r:id="rId333"/>
    <sheet name="Change Monday" sheetId="48" state="hidden" r:id="rId334"/>
    <sheet name="Monday week 36" sheetId="45" state="hidden" r:id="rId335"/>
    <sheet name="Friday week 35" sheetId="44" state="hidden" r:id="rId336"/>
    <sheet name="Wednesday week 35" sheetId="43" state="hidden" r:id="rId337"/>
    <sheet name="Monday week 35" sheetId="42" state="hidden" r:id="rId338"/>
    <sheet name="Friday week 34" sheetId="40" state="hidden" r:id="rId339"/>
    <sheet name="Wednesday week 34" sheetId="39" state="hidden" r:id="rId340"/>
    <sheet name="V2 Monday week 34" sheetId="41" state="hidden" r:id="rId341"/>
    <sheet name="Monday week 34 OLD" sheetId="38" state="hidden" r:id="rId342"/>
    <sheet name="Thursday week 33" sheetId="37" state="hidden" r:id="rId343"/>
    <sheet name="Tuesday week 33" sheetId="36" state="hidden" r:id="rId344"/>
    <sheet name="Torsdag uke 32" sheetId="32" state="hidden" r:id="rId345"/>
    <sheet name="Monday week 33" sheetId="35" state="hidden" r:id="rId346"/>
    <sheet name="Tirsdag uke 32" sheetId="33" state="hidden" r:id="rId347"/>
    <sheet name="Mandag uke 32" sheetId="34" state="hidden" r:id="rId348"/>
    <sheet name="Torsdag uke 31" sheetId="30" state="hidden" r:id="rId349"/>
    <sheet name="Tirsdag uke 31" sheetId="19" state="hidden" r:id="rId350"/>
    <sheet name="Mandag uke 31" sheetId="29" state="hidden" r:id="rId351"/>
    <sheet name="Torsdag uke 30" sheetId="28" state="hidden" r:id="rId352"/>
    <sheet name="Tirsdag uke 30" sheetId="26" state="hidden" r:id="rId353"/>
    <sheet name="Mandag uke 30" sheetId="27" state="hidden" r:id="rId354"/>
    <sheet name="Torsdag uke 29 " sheetId="25" state="hidden" r:id="rId355"/>
    <sheet name="Tirsdag uke 29 " sheetId="24" state="hidden" r:id="rId356"/>
    <sheet name="Mandag uke 29" sheetId="23" state="hidden" r:id="rId357"/>
    <sheet name="Torsdag Uke 28" sheetId="22" state="hidden" r:id="rId358"/>
    <sheet name="Tirsdag Uke 28" sheetId="21" state="hidden" r:id="rId359"/>
    <sheet name="Mandag Uke 28 " sheetId="20" state="hidden" r:id="rId360"/>
    <sheet name="Torsdag uke 27 NY" sheetId="18" state="hidden" r:id="rId361"/>
    <sheet name="Tirsdag uke 27 NY" sheetId="17" state="hidden" r:id="rId362"/>
    <sheet name="Mandag uke 27 NY" sheetId="14" state="hidden" r:id="rId363"/>
    <sheet name="Torsdag uke 26" sheetId="12" state="hidden" r:id="rId364"/>
    <sheet name="Tirsdag uke 26" sheetId="1" state="hidden" r:id="rId365"/>
    <sheet name="Mandag uke 26" sheetId="11" state="hidden" r:id="rId366"/>
    <sheet name="Torsdag uke 25" sheetId="10" state="hidden" r:id="rId367"/>
    <sheet name="Tirsdag uke 25" sheetId="9" state="hidden" r:id="rId368"/>
    <sheet name="Mandag uke 25" sheetId="8" state="hidden" r:id="rId369"/>
    <sheet name="Torsdag uke 24" sheetId="7" state="hidden" r:id="rId370"/>
    <sheet name="Mandag uke 24" sheetId="6" state="hidden" r:id="rId371"/>
    <sheet name="Torsdag uke 23" sheetId="5" state="hidden" r:id="rId372"/>
    <sheet name="Mandag uke 23" sheetId="4" state="hidden" r:id="rId373"/>
    <sheet name="Torsdag uke 22 " sheetId="3" state="hidden" r:id="rId374"/>
    <sheet name="Mandag uke 22" sheetId="2" state="hidden" r:id="rId375"/>
    <sheet name="Monday week 40" sheetId="57" state="hidden" r:id="rId376"/>
    <sheet name="Monday week 40 - 2025 " sheetId="216" r:id="rId377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3" i="394" l="1"/>
  <c r="H29" i="396"/>
  <c r="I29" i="396"/>
  <c r="J29" i="396"/>
  <c r="K29" i="396"/>
  <c r="L29" i="396"/>
  <c r="M29" i="396"/>
  <c r="N29" i="396"/>
  <c r="O29" i="396"/>
  <c r="P29" i="396"/>
  <c r="Q29" i="396"/>
  <c r="Q28" i="396"/>
  <c r="Q28" i="394"/>
  <c r="Q65" i="396" l="1"/>
  <c r="Q66" i="396"/>
  <c r="Q61" i="396"/>
  <c r="Q62" i="396"/>
  <c r="Q63" i="396"/>
  <c r="Q64" i="396"/>
  <c r="Q67" i="396"/>
  <c r="Q68" i="396"/>
  <c r="I69" i="396"/>
  <c r="J69" i="396"/>
  <c r="K69" i="396"/>
  <c r="L69" i="396"/>
  <c r="M69" i="396"/>
  <c r="N69" i="396"/>
  <c r="O69" i="396"/>
  <c r="P69" i="396"/>
  <c r="Q42" i="396"/>
  <c r="Q43" i="396"/>
  <c r="Q44" i="396"/>
  <c r="Q45" i="396"/>
  <c r="Q46" i="396"/>
  <c r="Q47" i="396"/>
  <c r="I48" i="396"/>
  <c r="J48" i="396"/>
  <c r="K48" i="396"/>
  <c r="L48" i="396"/>
  <c r="M48" i="396"/>
  <c r="N48" i="396"/>
  <c r="O48" i="396"/>
  <c r="P48" i="396"/>
  <c r="Q22" i="396"/>
  <c r="Q23" i="396"/>
  <c r="Q24" i="396"/>
  <c r="Q25" i="396"/>
  <c r="Q26" i="396"/>
  <c r="Q27" i="396"/>
  <c r="Q3" i="396"/>
  <c r="Q4" i="396"/>
  <c r="Q5" i="396"/>
  <c r="Q6" i="396"/>
  <c r="Q7" i="396"/>
  <c r="Q8" i="396"/>
  <c r="I9" i="396"/>
  <c r="J9" i="396"/>
  <c r="K9" i="396"/>
  <c r="L9" i="396"/>
  <c r="M9" i="396"/>
  <c r="N9" i="396"/>
  <c r="O9" i="396"/>
  <c r="P9" i="396"/>
  <c r="P9" i="395"/>
  <c r="O9" i="395"/>
  <c r="N9" i="395"/>
  <c r="M9" i="395"/>
  <c r="L9" i="395"/>
  <c r="K9" i="395"/>
  <c r="J9" i="395"/>
  <c r="I9" i="395"/>
  <c r="Q8" i="395"/>
  <c r="Q7" i="395"/>
  <c r="Q6" i="395"/>
  <c r="Q5" i="395"/>
  <c r="Q4" i="395"/>
  <c r="Q3" i="395"/>
  <c r="Q9" i="395" s="1"/>
  <c r="Q44" i="394"/>
  <c r="Q41" i="394"/>
  <c r="Q42" i="394"/>
  <c r="Q45" i="394"/>
  <c r="Q46" i="394"/>
  <c r="Q47" i="394"/>
  <c r="I49" i="394"/>
  <c r="J49" i="394"/>
  <c r="K49" i="394"/>
  <c r="L49" i="394"/>
  <c r="M49" i="394"/>
  <c r="N49" i="394"/>
  <c r="O49" i="394"/>
  <c r="P49" i="394"/>
  <c r="Q21" i="394"/>
  <c r="Q22" i="394"/>
  <c r="Q23" i="394"/>
  <c r="Q24" i="394"/>
  <c r="Q25" i="394"/>
  <c r="Q26" i="394"/>
  <c r="I28" i="394"/>
  <c r="J28" i="394"/>
  <c r="K28" i="394"/>
  <c r="L28" i="394"/>
  <c r="M28" i="394"/>
  <c r="N28" i="394"/>
  <c r="O28" i="394"/>
  <c r="P28" i="394"/>
  <c r="Q3" i="394"/>
  <c r="Q4" i="394"/>
  <c r="Q5" i="394"/>
  <c r="Q6" i="394"/>
  <c r="Q7" i="394"/>
  <c r="I8" i="394"/>
  <c r="J8" i="394"/>
  <c r="K8" i="394"/>
  <c r="L8" i="394"/>
  <c r="M8" i="394"/>
  <c r="N8" i="394"/>
  <c r="O8" i="394"/>
  <c r="P8" i="394"/>
  <c r="Q6" i="393"/>
  <c r="Q117" i="393"/>
  <c r="Q123" i="393" s="1"/>
  <c r="Q118" i="393"/>
  <c r="Q119" i="393"/>
  <c r="Q120" i="393"/>
  <c r="Q121" i="393"/>
  <c r="Q122" i="393"/>
  <c r="I123" i="393"/>
  <c r="J123" i="393"/>
  <c r="K123" i="393"/>
  <c r="L123" i="393"/>
  <c r="M123" i="393"/>
  <c r="N123" i="393"/>
  <c r="O123" i="393"/>
  <c r="P123" i="393"/>
  <c r="Q136" i="393"/>
  <c r="Q142" i="393" s="1"/>
  <c r="Q137" i="393"/>
  <c r="Q138" i="393"/>
  <c r="Q139" i="393"/>
  <c r="Q140" i="393"/>
  <c r="Q141" i="393"/>
  <c r="I142" i="393"/>
  <c r="J142" i="393"/>
  <c r="K142" i="393"/>
  <c r="L142" i="393"/>
  <c r="M142" i="393"/>
  <c r="N142" i="393"/>
  <c r="O142" i="393"/>
  <c r="P142" i="393"/>
  <c r="Q98" i="393"/>
  <c r="Q104" i="393" s="1"/>
  <c r="Q99" i="393"/>
  <c r="Q100" i="393"/>
  <c r="Q101" i="393"/>
  <c r="Q102" i="393"/>
  <c r="Q103" i="393"/>
  <c r="I104" i="393"/>
  <c r="J104" i="393"/>
  <c r="K104" i="393"/>
  <c r="L104" i="393"/>
  <c r="M104" i="393"/>
  <c r="N104" i="393"/>
  <c r="O104" i="393"/>
  <c r="P104" i="393"/>
  <c r="Q79" i="393"/>
  <c r="Q85" i="393" s="1"/>
  <c r="Q80" i="393"/>
  <c r="Q81" i="393"/>
  <c r="Q82" i="393"/>
  <c r="Q83" i="393"/>
  <c r="Q84" i="393"/>
  <c r="I85" i="393"/>
  <c r="J85" i="393"/>
  <c r="K85" i="393"/>
  <c r="L85" i="393"/>
  <c r="M85" i="393"/>
  <c r="N85" i="393"/>
  <c r="O85" i="393"/>
  <c r="P85" i="393"/>
  <c r="Q60" i="393"/>
  <c r="Q66" i="393" s="1"/>
  <c r="Q61" i="393"/>
  <c r="Q62" i="393"/>
  <c r="Q63" i="393"/>
  <c r="Q64" i="393"/>
  <c r="Q65" i="393"/>
  <c r="I66" i="393"/>
  <c r="J66" i="393"/>
  <c r="K66" i="393"/>
  <c r="L66" i="393"/>
  <c r="M66" i="393"/>
  <c r="N66" i="393"/>
  <c r="O66" i="393"/>
  <c r="P66" i="393"/>
  <c r="Q41" i="393"/>
  <c r="Q47" i="393" s="1"/>
  <c r="Q42" i="393"/>
  <c r="Q43" i="393"/>
  <c r="Q44" i="393"/>
  <c r="Q45" i="393"/>
  <c r="Q46" i="393"/>
  <c r="I47" i="393"/>
  <c r="J47" i="393"/>
  <c r="K47" i="393"/>
  <c r="L47" i="393"/>
  <c r="M47" i="393"/>
  <c r="N47" i="393"/>
  <c r="O47" i="393"/>
  <c r="P47" i="393"/>
  <c r="Q22" i="393"/>
  <c r="Q28" i="393" s="1"/>
  <c r="Q23" i="393"/>
  <c r="Q24" i="393"/>
  <c r="Q25" i="393"/>
  <c r="Q26" i="393"/>
  <c r="Q27" i="393"/>
  <c r="I28" i="393"/>
  <c r="J28" i="393"/>
  <c r="K28" i="393"/>
  <c r="L28" i="393"/>
  <c r="M28" i="393"/>
  <c r="N28" i="393"/>
  <c r="O28" i="393"/>
  <c r="P28" i="393"/>
  <c r="Q3" i="393"/>
  <c r="Q4" i="393"/>
  <c r="Q5" i="393"/>
  <c r="Q7" i="393"/>
  <c r="Q8" i="393"/>
  <c r="I9" i="393"/>
  <c r="J9" i="393"/>
  <c r="K9" i="393"/>
  <c r="L9" i="393"/>
  <c r="M9" i="393"/>
  <c r="N9" i="393"/>
  <c r="O9" i="393"/>
  <c r="P9" i="393"/>
  <c r="Q9" i="393"/>
  <c r="Q9" i="396" l="1"/>
  <c r="Q48" i="396"/>
  <c r="Q69" i="396"/>
  <c r="Q8" i="394"/>
  <c r="Q49" i="394"/>
  <c r="Q3" i="392"/>
  <c r="Q4" i="392"/>
  <c r="Q5" i="392"/>
  <c r="Q6" i="392"/>
  <c r="Q7" i="392"/>
  <c r="I8" i="392"/>
  <c r="J8" i="392"/>
  <c r="K8" i="392"/>
  <c r="L8" i="392"/>
  <c r="M8" i="392"/>
  <c r="N8" i="392"/>
  <c r="O8" i="392"/>
  <c r="P8" i="392"/>
  <c r="Q43" i="390"/>
  <c r="Q42" i="390"/>
  <c r="Q63" i="390"/>
  <c r="Q6" i="390"/>
  <c r="Q44" i="390"/>
  <c r="Q67" i="390"/>
  <c r="Q66" i="390"/>
  <c r="Q27" i="390"/>
  <c r="Q62" i="390"/>
  <c r="Q75" i="389"/>
  <c r="Q76" i="389"/>
  <c r="Q77" i="389"/>
  <c r="Q78" i="389"/>
  <c r="Q80" i="389" s="1"/>
  <c r="Q96" i="389"/>
  <c r="Q64" i="390"/>
  <c r="Q65" i="390"/>
  <c r="I68" i="390"/>
  <c r="J68" i="390"/>
  <c r="K68" i="390"/>
  <c r="L68" i="390"/>
  <c r="M68" i="390"/>
  <c r="N68" i="390"/>
  <c r="O68" i="390"/>
  <c r="P68" i="390"/>
  <c r="Q116" i="391"/>
  <c r="Q122" i="391" s="1"/>
  <c r="Q117" i="391"/>
  <c r="Q118" i="391"/>
  <c r="Q119" i="391"/>
  <c r="Q120" i="391"/>
  <c r="Q121" i="391"/>
  <c r="I122" i="391"/>
  <c r="J122" i="391"/>
  <c r="K122" i="391"/>
  <c r="L122" i="391"/>
  <c r="M122" i="391"/>
  <c r="N122" i="391"/>
  <c r="O122" i="391"/>
  <c r="P122" i="391"/>
  <c r="Q135" i="391"/>
  <c r="Q136" i="391"/>
  <c r="Q137" i="391"/>
  <c r="Q138" i="391"/>
  <c r="Q139" i="391"/>
  <c r="Q140" i="391"/>
  <c r="I141" i="391"/>
  <c r="J141" i="391"/>
  <c r="K141" i="391"/>
  <c r="L141" i="391"/>
  <c r="M141" i="391"/>
  <c r="N141" i="391"/>
  <c r="O141" i="391"/>
  <c r="P141" i="391"/>
  <c r="Q97" i="391"/>
  <c r="Q98" i="391"/>
  <c r="Q99" i="391"/>
  <c r="Q100" i="391"/>
  <c r="Q101" i="391"/>
  <c r="Q102" i="391"/>
  <c r="I103" i="391"/>
  <c r="J103" i="391"/>
  <c r="K103" i="391"/>
  <c r="L103" i="391"/>
  <c r="M103" i="391"/>
  <c r="N103" i="391"/>
  <c r="O103" i="391"/>
  <c r="P103" i="391"/>
  <c r="Q78" i="391"/>
  <c r="Q79" i="391"/>
  <c r="Q80" i="391"/>
  <c r="Q81" i="391"/>
  <c r="Q82" i="391"/>
  <c r="Q83" i="391"/>
  <c r="I84" i="391"/>
  <c r="J84" i="391"/>
  <c r="K84" i="391"/>
  <c r="L84" i="391"/>
  <c r="M84" i="391"/>
  <c r="N84" i="391"/>
  <c r="O84" i="391"/>
  <c r="P84" i="391"/>
  <c r="Q59" i="391"/>
  <c r="Q60" i="391"/>
  <c r="Q61" i="391"/>
  <c r="Q62" i="391"/>
  <c r="Q63" i="391"/>
  <c r="Q64" i="391"/>
  <c r="I65" i="391"/>
  <c r="J65" i="391"/>
  <c r="K65" i="391"/>
  <c r="L65" i="391"/>
  <c r="M65" i="391"/>
  <c r="N65" i="391"/>
  <c r="O65" i="391"/>
  <c r="P65" i="391"/>
  <c r="Q40" i="391"/>
  <c r="Q41" i="391"/>
  <c r="Q42" i="391"/>
  <c r="Q43" i="391"/>
  <c r="Q44" i="391"/>
  <c r="Q45" i="391"/>
  <c r="I46" i="391"/>
  <c r="J46" i="391"/>
  <c r="K46" i="391"/>
  <c r="L46" i="391"/>
  <c r="M46" i="391"/>
  <c r="N46" i="391"/>
  <c r="O46" i="391"/>
  <c r="P46" i="391"/>
  <c r="Q21" i="391"/>
  <c r="Q22" i="391"/>
  <c r="Q23" i="391"/>
  <c r="Q24" i="391"/>
  <c r="Q25" i="391"/>
  <c r="Q26" i="391"/>
  <c r="I27" i="391"/>
  <c r="J27" i="391"/>
  <c r="K27" i="391"/>
  <c r="L27" i="391"/>
  <c r="M27" i="391"/>
  <c r="N27" i="391"/>
  <c r="O27" i="391"/>
  <c r="P27" i="391"/>
  <c r="Q3" i="391"/>
  <c r="Q4" i="391"/>
  <c r="Q5" i="391"/>
  <c r="Q6" i="391"/>
  <c r="Q7" i="391"/>
  <c r="I8" i="391"/>
  <c r="J8" i="391"/>
  <c r="K8" i="391"/>
  <c r="L8" i="391"/>
  <c r="M8" i="391"/>
  <c r="N8" i="391"/>
  <c r="O8" i="391"/>
  <c r="P8" i="391"/>
  <c r="L99" i="389"/>
  <c r="M99" i="389"/>
  <c r="N99" i="389"/>
  <c r="O99" i="389"/>
  <c r="P99" i="389"/>
  <c r="K99" i="389"/>
  <c r="Q58" i="389"/>
  <c r="Q59" i="389"/>
  <c r="Q60" i="389"/>
  <c r="P49" i="390"/>
  <c r="O49" i="390"/>
  <c r="N49" i="390"/>
  <c r="M49" i="390"/>
  <c r="L49" i="390"/>
  <c r="K49" i="390"/>
  <c r="J49" i="390"/>
  <c r="I49" i="390"/>
  <c r="Q48" i="390"/>
  <c r="Q47" i="390"/>
  <c r="Q46" i="390"/>
  <c r="Q45" i="390"/>
  <c r="P29" i="390"/>
  <c r="O29" i="390"/>
  <c r="N29" i="390"/>
  <c r="M29" i="390"/>
  <c r="L29" i="390"/>
  <c r="K29" i="390"/>
  <c r="J29" i="390"/>
  <c r="I29" i="390"/>
  <c r="Q28" i="390"/>
  <c r="Q26" i="390"/>
  <c r="Q25" i="390"/>
  <c r="Q24" i="390"/>
  <c r="Q23" i="390"/>
  <c r="P9" i="390"/>
  <c r="O9" i="390"/>
  <c r="N9" i="390"/>
  <c r="M9" i="390"/>
  <c r="L9" i="390"/>
  <c r="K9" i="390"/>
  <c r="J9" i="390"/>
  <c r="I9" i="390"/>
  <c r="Q8" i="390"/>
  <c r="Q7" i="390"/>
  <c r="Q5" i="390"/>
  <c r="Q4" i="390"/>
  <c r="Q3" i="390"/>
  <c r="Q98" i="389"/>
  <c r="Q97" i="389"/>
  <c r="Q95" i="389"/>
  <c r="Q93" i="389"/>
  <c r="Q26" i="389"/>
  <c r="Q74" i="389"/>
  <c r="Q24" i="389"/>
  <c r="P80" i="389"/>
  <c r="O80" i="389"/>
  <c r="N80" i="389"/>
  <c r="M80" i="389"/>
  <c r="L80" i="389"/>
  <c r="K80" i="389"/>
  <c r="J80" i="389"/>
  <c r="I80" i="389"/>
  <c r="K29" i="389"/>
  <c r="L29" i="389"/>
  <c r="M29" i="389"/>
  <c r="N29" i="389"/>
  <c r="O29" i="389"/>
  <c r="P29" i="389"/>
  <c r="Q7" i="389"/>
  <c r="K9" i="389"/>
  <c r="L9" i="389"/>
  <c r="M9" i="389"/>
  <c r="N9" i="389"/>
  <c r="O9" i="389"/>
  <c r="P9" i="389"/>
  <c r="Q8" i="389"/>
  <c r="Q23" i="389"/>
  <c r="Q57" i="389"/>
  <c r="Q4" i="389"/>
  <c r="M69" i="388"/>
  <c r="Q68" i="388"/>
  <c r="N126" i="388"/>
  <c r="O126" i="388"/>
  <c r="M126" i="388"/>
  <c r="Q125" i="388"/>
  <c r="Q24" i="388"/>
  <c r="N69" i="388"/>
  <c r="O69" i="388"/>
  <c r="P69" i="388"/>
  <c r="M30" i="388"/>
  <c r="Q67" i="388"/>
  <c r="M9" i="388"/>
  <c r="N9" i="388"/>
  <c r="O9" i="388"/>
  <c r="P9" i="388"/>
  <c r="Q28" i="388"/>
  <c r="Q29" i="388"/>
  <c r="Q104" i="388"/>
  <c r="Q121" i="388"/>
  <c r="Q120" i="388"/>
  <c r="Q23" i="388"/>
  <c r="Q124" i="388"/>
  <c r="Q122" i="388"/>
  <c r="Q123" i="388"/>
  <c r="Q25" i="388"/>
  <c r="Q22" i="388"/>
  <c r="Q103" i="388"/>
  <c r="Q102" i="388"/>
  <c r="Q101" i="388"/>
  <c r="Q100" i="388"/>
  <c r="Q106" i="388" s="1"/>
  <c r="Q66" i="388"/>
  <c r="Q65" i="388"/>
  <c r="Q64" i="388"/>
  <c r="Q63" i="388"/>
  <c r="Q4" i="388"/>
  <c r="O31" i="384"/>
  <c r="P31" i="384"/>
  <c r="Q112" i="389"/>
  <c r="Q113" i="389"/>
  <c r="Q114" i="389"/>
  <c r="I116" i="389"/>
  <c r="J116" i="389"/>
  <c r="K116" i="389"/>
  <c r="L116" i="389"/>
  <c r="M116" i="389"/>
  <c r="N116" i="389"/>
  <c r="O116" i="389"/>
  <c r="P116" i="389"/>
  <c r="Q92" i="389"/>
  <c r="Q94" i="389"/>
  <c r="I99" i="389"/>
  <c r="J99" i="389"/>
  <c r="I61" i="389"/>
  <c r="J61" i="389"/>
  <c r="K61" i="389"/>
  <c r="L61" i="389"/>
  <c r="M61" i="389"/>
  <c r="N61" i="389"/>
  <c r="O61" i="389"/>
  <c r="P61" i="389"/>
  <c r="I44" i="389"/>
  <c r="J44" i="389"/>
  <c r="K44" i="389"/>
  <c r="L44" i="389"/>
  <c r="M44" i="389"/>
  <c r="N44" i="389"/>
  <c r="O44" i="389"/>
  <c r="P44" i="389"/>
  <c r="I29" i="389"/>
  <c r="J29" i="389"/>
  <c r="Q3" i="389"/>
  <c r="Q5" i="389"/>
  <c r="Q6" i="389"/>
  <c r="I9" i="389"/>
  <c r="J9" i="389"/>
  <c r="N31" i="384"/>
  <c r="M31" i="384"/>
  <c r="I31" i="384"/>
  <c r="J31" i="384"/>
  <c r="Q30" i="384"/>
  <c r="Q119" i="388"/>
  <c r="I126" i="388"/>
  <c r="J126" i="388"/>
  <c r="K126" i="388"/>
  <c r="L126" i="388"/>
  <c r="P126" i="388"/>
  <c r="Q105" i="388"/>
  <c r="I106" i="388"/>
  <c r="J106" i="388"/>
  <c r="K106" i="388"/>
  <c r="L106" i="388"/>
  <c r="M106" i="388"/>
  <c r="N106" i="388"/>
  <c r="O106" i="388"/>
  <c r="P106" i="388"/>
  <c r="Q84" i="388"/>
  <c r="Q85" i="388"/>
  <c r="Q86" i="388"/>
  <c r="I87" i="388"/>
  <c r="J87" i="388"/>
  <c r="I69" i="388"/>
  <c r="J69" i="388"/>
  <c r="K69" i="388"/>
  <c r="L69" i="388"/>
  <c r="Q44" i="388"/>
  <c r="Q45" i="388"/>
  <c r="Q46" i="388"/>
  <c r="Q47" i="388"/>
  <c r="Q48" i="388"/>
  <c r="Q49" i="388"/>
  <c r="I50" i="388"/>
  <c r="J50" i="388"/>
  <c r="K50" i="388"/>
  <c r="L50" i="388"/>
  <c r="M50" i="388"/>
  <c r="N50" i="388"/>
  <c r="O50" i="388"/>
  <c r="P50" i="388"/>
  <c r="Q26" i="388"/>
  <c r="Q27" i="388"/>
  <c r="I30" i="388"/>
  <c r="J30" i="388"/>
  <c r="K30" i="388"/>
  <c r="L30" i="388"/>
  <c r="N30" i="388"/>
  <c r="O30" i="388"/>
  <c r="P30" i="388"/>
  <c r="Q3" i="388"/>
  <c r="Q5" i="388"/>
  <c r="Q6" i="388"/>
  <c r="Q7" i="388"/>
  <c r="Q8" i="388"/>
  <c r="I9" i="388"/>
  <c r="J9" i="388"/>
  <c r="K9" i="388"/>
  <c r="L9" i="388"/>
  <c r="Q6" i="384"/>
  <c r="P69" i="384"/>
  <c r="O69" i="384"/>
  <c r="N69" i="384"/>
  <c r="M69" i="384"/>
  <c r="L69" i="384"/>
  <c r="K69" i="384"/>
  <c r="P9" i="384"/>
  <c r="O9" i="384"/>
  <c r="N9" i="384"/>
  <c r="M9" i="384"/>
  <c r="L89" i="384"/>
  <c r="M89" i="384"/>
  <c r="N89" i="384"/>
  <c r="O89" i="384"/>
  <c r="Q88" i="384"/>
  <c r="Q28" i="384"/>
  <c r="Q117" i="387"/>
  <c r="Q118" i="387"/>
  <c r="Q119" i="387"/>
  <c r="Q120" i="387"/>
  <c r="Q121" i="387"/>
  <c r="Q122" i="387"/>
  <c r="I123" i="387"/>
  <c r="J123" i="387"/>
  <c r="K123" i="387"/>
  <c r="L123" i="387"/>
  <c r="M123" i="387"/>
  <c r="N123" i="387"/>
  <c r="O123" i="387"/>
  <c r="P123" i="387"/>
  <c r="Q123" i="387"/>
  <c r="Q136" i="387"/>
  <c r="Q137" i="387"/>
  <c r="Q138" i="387"/>
  <c r="Q139" i="387"/>
  <c r="Q140" i="387"/>
  <c r="Q141" i="387"/>
  <c r="I142" i="387"/>
  <c r="J142" i="387"/>
  <c r="K142" i="387"/>
  <c r="L142" i="387"/>
  <c r="M142" i="387"/>
  <c r="N142" i="387"/>
  <c r="O142" i="387"/>
  <c r="P142" i="387"/>
  <c r="Q142" i="387"/>
  <c r="Q98" i="387"/>
  <c r="Q99" i="387"/>
  <c r="Q100" i="387"/>
  <c r="Q101" i="387"/>
  <c r="Q102" i="387"/>
  <c r="Q103" i="387"/>
  <c r="I104" i="387"/>
  <c r="J104" i="387"/>
  <c r="K104" i="387"/>
  <c r="L104" i="387"/>
  <c r="M104" i="387"/>
  <c r="N104" i="387"/>
  <c r="O104" i="387"/>
  <c r="P104" i="387"/>
  <c r="Q104" i="387"/>
  <c r="Q79" i="387"/>
  <c r="Q80" i="387"/>
  <c r="Q81" i="387"/>
  <c r="Q82" i="387"/>
  <c r="Q83" i="387"/>
  <c r="Q84" i="387"/>
  <c r="I85" i="387"/>
  <c r="J85" i="387"/>
  <c r="K85" i="387"/>
  <c r="L85" i="387"/>
  <c r="M85" i="387"/>
  <c r="N85" i="387"/>
  <c r="O85" i="387"/>
  <c r="P85" i="387"/>
  <c r="Q85" i="387"/>
  <c r="Q60" i="387"/>
  <c r="Q61" i="387"/>
  <c r="Q62" i="387"/>
  <c r="Q63" i="387"/>
  <c r="Q64" i="387"/>
  <c r="Q65" i="387"/>
  <c r="I66" i="387"/>
  <c r="J66" i="387"/>
  <c r="K66" i="387"/>
  <c r="L66" i="387"/>
  <c r="M66" i="387"/>
  <c r="N66" i="387"/>
  <c r="O66" i="387"/>
  <c r="P66" i="387"/>
  <c r="Q66" i="387"/>
  <c r="Q41" i="387"/>
  <c r="Q42" i="387"/>
  <c r="Q43" i="387"/>
  <c r="Q44" i="387"/>
  <c r="Q45" i="387"/>
  <c r="Q46" i="387"/>
  <c r="I47" i="387"/>
  <c r="J47" i="387"/>
  <c r="K47" i="387"/>
  <c r="L47" i="387"/>
  <c r="M47" i="387"/>
  <c r="N47" i="387"/>
  <c r="O47" i="387"/>
  <c r="P47" i="387"/>
  <c r="Q47" i="387"/>
  <c r="Q22" i="387"/>
  <c r="Q23" i="387"/>
  <c r="Q24" i="387"/>
  <c r="Q25" i="387"/>
  <c r="Q26" i="387"/>
  <c r="Q27" i="387"/>
  <c r="I28" i="387"/>
  <c r="J28" i="387"/>
  <c r="K28" i="387"/>
  <c r="L28" i="387"/>
  <c r="M28" i="387"/>
  <c r="N28" i="387"/>
  <c r="O28" i="387"/>
  <c r="P28" i="387"/>
  <c r="Q28" i="387"/>
  <c r="Q3" i="387"/>
  <c r="Q4" i="387"/>
  <c r="Q5" i="387"/>
  <c r="Q6" i="387"/>
  <c r="Q7" i="387"/>
  <c r="Q8" i="387"/>
  <c r="I9" i="387"/>
  <c r="J9" i="387"/>
  <c r="K9" i="387"/>
  <c r="L9" i="387"/>
  <c r="M9" i="387"/>
  <c r="N9" i="387"/>
  <c r="O9" i="387"/>
  <c r="P9" i="387"/>
  <c r="Q85" i="384"/>
  <c r="Q66" i="384"/>
  <c r="Q83" i="384"/>
  <c r="Q5" i="384"/>
  <c r="Q4" i="384"/>
  <c r="Q86" i="384"/>
  <c r="Q7" i="384"/>
  <c r="Q26" i="384"/>
  <c r="Q65" i="384"/>
  <c r="Q64" i="384"/>
  <c r="Q63" i="384"/>
  <c r="Q49" i="384"/>
  <c r="Q68" i="384"/>
  <c r="Q48" i="384"/>
  <c r="Q47" i="384"/>
  <c r="Q46" i="384"/>
  <c r="L48" i="383"/>
  <c r="M48" i="383"/>
  <c r="N48" i="383"/>
  <c r="O48" i="383"/>
  <c r="M29" i="383"/>
  <c r="N29" i="383"/>
  <c r="O29" i="383"/>
  <c r="L29" i="383"/>
  <c r="M10" i="383"/>
  <c r="N10" i="383"/>
  <c r="O10" i="383"/>
  <c r="L10" i="383"/>
  <c r="Q3" i="386"/>
  <c r="Q4" i="386"/>
  <c r="Q5" i="386"/>
  <c r="Q6" i="386"/>
  <c r="Q7" i="386"/>
  <c r="I8" i="386"/>
  <c r="J8" i="386"/>
  <c r="K8" i="386"/>
  <c r="L8" i="386"/>
  <c r="M8" i="386"/>
  <c r="N8" i="386"/>
  <c r="O8" i="386"/>
  <c r="P8" i="386"/>
  <c r="M49" i="380"/>
  <c r="N49" i="380"/>
  <c r="O49" i="380"/>
  <c r="P49" i="380"/>
  <c r="L49" i="380"/>
  <c r="L9" i="380"/>
  <c r="M9" i="380"/>
  <c r="N9" i="380"/>
  <c r="O9" i="380"/>
  <c r="P9" i="380"/>
  <c r="K9" i="380"/>
  <c r="Q8" i="384"/>
  <c r="Q28" i="383"/>
  <c r="P142" i="385"/>
  <c r="O142" i="385"/>
  <c r="N142" i="385"/>
  <c r="M142" i="385"/>
  <c r="L142" i="385"/>
  <c r="K142" i="385"/>
  <c r="J142" i="385"/>
  <c r="I142" i="385"/>
  <c r="Q141" i="385"/>
  <c r="Q140" i="385"/>
  <c r="Q139" i="385"/>
  <c r="Q138" i="385"/>
  <c r="Q137" i="385"/>
  <c r="Q136" i="385"/>
  <c r="Q142" i="385"/>
  <c r="P123" i="385"/>
  <c r="O123" i="385"/>
  <c r="N123" i="385"/>
  <c r="M123" i="385"/>
  <c r="L123" i="385"/>
  <c r="K123" i="385"/>
  <c r="J123" i="385"/>
  <c r="I123" i="385"/>
  <c r="Q122" i="385"/>
  <c r="Q121" i="385"/>
  <c r="Q120" i="385"/>
  <c r="Q119" i="385"/>
  <c r="Q118" i="385"/>
  <c r="Q117" i="385"/>
  <c r="Q123" i="385"/>
  <c r="P104" i="385"/>
  <c r="O104" i="385"/>
  <c r="N104" i="385"/>
  <c r="M104" i="385"/>
  <c r="L104" i="385"/>
  <c r="K104" i="385"/>
  <c r="J104" i="385"/>
  <c r="I104" i="385"/>
  <c r="Q103" i="385"/>
  <c r="Q102" i="385"/>
  <c r="Q101" i="385"/>
  <c r="Q100" i="385"/>
  <c r="Q99" i="385"/>
  <c r="Q98" i="385"/>
  <c r="Q104" i="385"/>
  <c r="P85" i="385"/>
  <c r="O85" i="385"/>
  <c r="N85" i="385"/>
  <c r="M85" i="385"/>
  <c r="L85" i="385"/>
  <c r="K85" i="385"/>
  <c r="J85" i="385"/>
  <c r="I85" i="385"/>
  <c r="Q84" i="385"/>
  <c r="Q83" i="385"/>
  <c r="Q82" i="385"/>
  <c r="Q81" i="385"/>
  <c r="Q80" i="385"/>
  <c r="Q79" i="385"/>
  <c r="Q85" i="385"/>
  <c r="P66" i="385"/>
  <c r="O66" i="385"/>
  <c r="N66" i="385"/>
  <c r="M66" i="385"/>
  <c r="L66" i="385"/>
  <c r="K66" i="385"/>
  <c r="J66" i="385"/>
  <c r="I66" i="385"/>
  <c r="Q65" i="385"/>
  <c r="Q64" i="385"/>
  <c r="Q63" i="385"/>
  <c r="Q62" i="385"/>
  <c r="Q61" i="385"/>
  <c r="Q60" i="385"/>
  <c r="Q66" i="385"/>
  <c r="P47" i="385"/>
  <c r="O47" i="385"/>
  <c r="N47" i="385"/>
  <c r="M47" i="385"/>
  <c r="L47" i="385"/>
  <c r="K47" i="385"/>
  <c r="J47" i="385"/>
  <c r="I47" i="385"/>
  <c r="Q46" i="385"/>
  <c r="Q45" i="385"/>
  <c r="Q44" i="385"/>
  <c r="Q43" i="385"/>
  <c r="Q42" i="385"/>
  <c r="Q41" i="385"/>
  <c r="Q47" i="385"/>
  <c r="P28" i="385"/>
  <c r="O28" i="385"/>
  <c r="N28" i="385"/>
  <c r="M28" i="385"/>
  <c r="L28" i="385"/>
  <c r="K28" i="385"/>
  <c r="J28" i="385"/>
  <c r="I28" i="385"/>
  <c r="Q27" i="385"/>
  <c r="Q26" i="385"/>
  <c r="Q25" i="385"/>
  <c r="Q24" i="385"/>
  <c r="Q23" i="385"/>
  <c r="Q22" i="385"/>
  <c r="Q28" i="385"/>
  <c r="P9" i="385"/>
  <c r="O9" i="385"/>
  <c r="N9" i="385"/>
  <c r="M9" i="385"/>
  <c r="L9" i="385"/>
  <c r="K9" i="385"/>
  <c r="J9" i="385"/>
  <c r="I9" i="385"/>
  <c r="Q8" i="385"/>
  <c r="Q7" i="385"/>
  <c r="Q6" i="385"/>
  <c r="Q5" i="385"/>
  <c r="Q4" i="385"/>
  <c r="Q3" i="385"/>
  <c r="Q9" i="385"/>
  <c r="P122" i="384"/>
  <c r="O122" i="384"/>
  <c r="N122" i="384"/>
  <c r="M122" i="384"/>
  <c r="L122" i="384"/>
  <c r="K122" i="384"/>
  <c r="J122" i="384"/>
  <c r="I122" i="384"/>
  <c r="Q121" i="384"/>
  <c r="Q119" i="384"/>
  <c r="P106" i="384"/>
  <c r="O106" i="384"/>
  <c r="N106" i="384"/>
  <c r="M106" i="384"/>
  <c r="L106" i="384"/>
  <c r="K106" i="384"/>
  <c r="J106" i="384"/>
  <c r="I106" i="384"/>
  <c r="Q104" i="384"/>
  <c r="Q103" i="384"/>
  <c r="Q102" i="384"/>
  <c r="P89" i="384"/>
  <c r="K89" i="384"/>
  <c r="J89" i="384"/>
  <c r="I89" i="384"/>
  <c r="Q87" i="384"/>
  <c r="Q84" i="384"/>
  <c r="Q82" i="384"/>
  <c r="J69" i="384"/>
  <c r="I69" i="384"/>
  <c r="Q62" i="384"/>
  <c r="P50" i="384"/>
  <c r="O50" i="384"/>
  <c r="N50" i="384"/>
  <c r="M50" i="384"/>
  <c r="L50" i="384"/>
  <c r="K50" i="384"/>
  <c r="J50" i="384"/>
  <c r="I50" i="384"/>
  <c r="Q45" i="384"/>
  <c r="Q44" i="384"/>
  <c r="L31" i="384"/>
  <c r="K31" i="384"/>
  <c r="Q29" i="384"/>
  <c r="Q27" i="384"/>
  <c r="Q25" i="384"/>
  <c r="L9" i="384"/>
  <c r="K9" i="384"/>
  <c r="J9" i="384"/>
  <c r="I9" i="384"/>
  <c r="Q3" i="384"/>
  <c r="P48" i="383"/>
  <c r="K48" i="383"/>
  <c r="J48" i="383"/>
  <c r="I48" i="383"/>
  <c r="Q47" i="383"/>
  <c r="Q46" i="383"/>
  <c r="Q45" i="383"/>
  <c r="Q44" i="383"/>
  <c r="Q43" i="383"/>
  <c r="Q42" i="383"/>
  <c r="Q48" i="383"/>
  <c r="P29" i="383"/>
  <c r="K29" i="383"/>
  <c r="J29" i="383"/>
  <c r="I29" i="383"/>
  <c r="Q26" i="383"/>
  <c r="Q25" i="383"/>
  <c r="Q27" i="383"/>
  <c r="Q9" i="383"/>
  <c r="Q24" i="383"/>
  <c r="Q23" i="383"/>
  <c r="P10" i="383"/>
  <c r="K10" i="383"/>
  <c r="J10" i="383"/>
  <c r="I10" i="383"/>
  <c r="Q8" i="383"/>
  <c r="Q7" i="383"/>
  <c r="Q6" i="383"/>
  <c r="Q5" i="383"/>
  <c r="Q4" i="383"/>
  <c r="Q3" i="383"/>
  <c r="P9" i="382"/>
  <c r="O9" i="382"/>
  <c r="N9" i="382"/>
  <c r="M9" i="382"/>
  <c r="L9" i="382"/>
  <c r="K9" i="382"/>
  <c r="J9" i="382"/>
  <c r="I9" i="382"/>
  <c r="Q8" i="382"/>
  <c r="Q7" i="382"/>
  <c r="Q6" i="382"/>
  <c r="Q5" i="382"/>
  <c r="Q4" i="382"/>
  <c r="Q3" i="382"/>
  <c r="Q9" i="382"/>
  <c r="Q79" i="379"/>
  <c r="Q80" i="379"/>
  <c r="P81" i="379"/>
  <c r="O81" i="379"/>
  <c r="N81" i="379"/>
  <c r="M81" i="379"/>
  <c r="L81" i="379"/>
  <c r="K81" i="379"/>
  <c r="J81" i="379"/>
  <c r="I81" i="379"/>
  <c r="Q78" i="379"/>
  <c r="Q77" i="379"/>
  <c r="Q42" i="380"/>
  <c r="Q48" i="380"/>
  <c r="Q8" i="380"/>
  <c r="Q7" i="380"/>
  <c r="Q46" i="380"/>
  <c r="Q45" i="380"/>
  <c r="Q44" i="380"/>
  <c r="Q6" i="380"/>
  <c r="Q5" i="380"/>
  <c r="Q27" i="380"/>
  <c r="Q26" i="380"/>
  <c r="Q24" i="380"/>
  <c r="Q25" i="380"/>
  <c r="Q24" i="379"/>
  <c r="Q64" i="379"/>
  <c r="Q8" i="379"/>
  <c r="Q63" i="379"/>
  <c r="Q61" i="379"/>
  <c r="Q26" i="379"/>
  <c r="Q25" i="379"/>
  <c r="Q45" i="379"/>
  <c r="Q46" i="379"/>
  <c r="Q44" i="379"/>
  <c r="J66" i="377"/>
  <c r="K66" i="377"/>
  <c r="L66" i="377"/>
  <c r="M66" i="377"/>
  <c r="N66" i="377"/>
  <c r="O66" i="377"/>
  <c r="P66" i="377"/>
  <c r="Q65" i="377"/>
  <c r="Q66" i="377"/>
  <c r="L28" i="377"/>
  <c r="Q43" i="380"/>
  <c r="Q41" i="377"/>
  <c r="Q117" i="381"/>
  <c r="Q118" i="381"/>
  <c r="Q119" i="381"/>
  <c r="Q120" i="381"/>
  <c r="Q121" i="381"/>
  <c r="Q122" i="381"/>
  <c r="I123" i="381"/>
  <c r="J123" i="381"/>
  <c r="K123" i="381"/>
  <c r="L123" i="381"/>
  <c r="M123" i="381"/>
  <c r="N123" i="381"/>
  <c r="O123" i="381"/>
  <c r="P123" i="381"/>
  <c r="Q123" i="381"/>
  <c r="Q136" i="381"/>
  <c r="Q142" i="381"/>
  <c r="Q137" i="381"/>
  <c r="Q138" i="381"/>
  <c r="Q139" i="381"/>
  <c r="Q140" i="381"/>
  <c r="Q141" i="381"/>
  <c r="I142" i="381"/>
  <c r="J142" i="381"/>
  <c r="K142" i="381"/>
  <c r="L142" i="381"/>
  <c r="M142" i="381"/>
  <c r="N142" i="381"/>
  <c r="O142" i="381"/>
  <c r="P142" i="381"/>
  <c r="Q98" i="381"/>
  <c r="Q104" i="381"/>
  <c r="Q99" i="381"/>
  <c r="Q100" i="381"/>
  <c r="Q101" i="381"/>
  <c r="Q102" i="381"/>
  <c r="Q103" i="381"/>
  <c r="I104" i="381"/>
  <c r="J104" i="381"/>
  <c r="K104" i="381"/>
  <c r="L104" i="381"/>
  <c r="M104" i="381"/>
  <c r="N104" i="381"/>
  <c r="O104" i="381"/>
  <c r="P104" i="381"/>
  <c r="Q79" i="381"/>
  <c r="Q85" i="381"/>
  <c r="Q80" i="381"/>
  <c r="Q81" i="381"/>
  <c r="Q82" i="381"/>
  <c r="Q83" i="381"/>
  <c r="Q84" i="381"/>
  <c r="I85" i="381"/>
  <c r="J85" i="381"/>
  <c r="K85" i="381"/>
  <c r="L85" i="381"/>
  <c r="M85" i="381"/>
  <c r="N85" i="381"/>
  <c r="O85" i="381"/>
  <c r="P85" i="381"/>
  <c r="Q60" i="381"/>
  <c r="Q66" i="381"/>
  <c r="Q61" i="381"/>
  <c r="Q62" i="381"/>
  <c r="Q63" i="381"/>
  <c r="Q64" i="381"/>
  <c r="Q65" i="381"/>
  <c r="I66" i="381"/>
  <c r="J66" i="381"/>
  <c r="K66" i="381"/>
  <c r="L66" i="381"/>
  <c r="M66" i="381"/>
  <c r="N66" i="381"/>
  <c r="O66" i="381"/>
  <c r="P66" i="381"/>
  <c r="Q41" i="381"/>
  <c r="Q47" i="381"/>
  <c r="Q42" i="381"/>
  <c r="Q43" i="381"/>
  <c r="Q44" i="381"/>
  <c r="Q45" i="381"/>
  <c r="Q46" i="381"/>
  <c r="I47" i="381"/>
  <c r="J47" i="381"/>
  <c r="K47" i="381"/>
  <c r="L47" i="381"/>
  <c r="M47" i="381"/>
  <c r="N47" i="381"/>
  <c r="O47" i="381"/>
  <c r="P47" i="381"/>
  <c r="Q22" i="381"/>
  <c r="Q28" i="381"/>
  <c r="Q23" i="381"/>
  <c r="Q24" i="381"/>
  <c r="Q25" i="381"/>
  <c r="Q26" i="381"/>
  <c r="Q27" i="381"/>
  <c r="I28" i="381"/>
  <c r="J28" i="381"/>
  <c r="K28" i="381"/>
  <c r="L28" i="381"/>
  <c r="M28" i="381"/>
  <c r="N28" i="381"/>
  <c r="O28" i="381"/>
  <c r="P28" i="381"/>
  <c r="Q3" i="381"/>
  <c r="Q4" i="381"/>
  <c r="Q5" i="381"/>
  <c r="Q6" i="381"/>
  <c r="Q7" i="381"/>
  <c r="Q8" i="381"/>
  <c r="I9" i="381"/>
  <c r="J9" i="381"/>
  <c r="K9" i="381"/>
  <c r="L9" i="381"/>
  <c r="M9" i="381"/>
  <c r="N9" i="381"/>
  <c r="O9" i="381"/>
  <c r="P9" i="381"/>
  <c r="M10" i="379"/>
  <c r="L10" i="379"/>
  <c r="Q27" i="379"/>
  <c r="Q9" i="379"/>
  <c r="Q47" i="380"/>
  <c r="I49" i="380"/>
  <c r="J49" i="380"/>
  <c r="K49" i="380"/>
  <c r="Q22" i="380"/>
  <c r="Q23" i="380"/>
  <c r="I29" i="380"/>
  <c r="J29" i="380"/>
  <c r="K29" i="380"/>
  <c r="L29" i="380"/>
  <c r="M29" i="380"/>
  <c r="N29" i="380"/>
  <c r="O29" i="380"/>
  <c r="P29" i="380"/>
  <c r="Q3" i="380"/>
  <c r="Q4" i="380"/>
  <c r="I9" i="380"/>
  <c r="J9" i="380"/>
  <c r="Q60" i="379"/>
  <c r="Q62" i="379"/>
  <c r="I65" i="379"/>
  <c r="J65" i="379"/>
  <c r="K65" i="379"/>
  <c r="L65" i="379"/>
  <c r="M65" i="379"/>
  <c r="N65" i="379"/>
  <c r="O65" i="379"/>
  <c r="P65" i="379"/>
  <c r="Q41" i="379"/>
  <c r="Q42" i="379"/>
  <c r="Q43" i="379"/>
  <c r="I47" i="379"/>
  <c r="J47" i="379"/>
  <c r="K47" i="379"/>
  <c r="L47" i="379"/>
  <c r="M47" i="379"/>
  <c r="N47" i="379"/>
  <c r="O47" i="379"/>
  <c r="P47" i="379"/>
  <c r="Q23" i="379"/>
  <c r="I28" i="379"/>
  <c r="J28" i="379"/>
  <c r="K28" i="379"/>
  <c r="L28" i="379"/>
  <c r="M28" i="379"/>
  <c r="N28" i="379"/>
  <c r="O28" i="379"/>
  <c r="P28" i="379"/>
  <c r="Q3" i="379"/>
  <c r="Q4" i="379"/>
  <c r="Q5" i="379"/>
  <c r="Q6" i="379"/>
  <c r="Q7" i="379"/>
  <c r="I10" i="379"/>
  <c r="J10" i="379"/>
  <c r="K10" i="379"/>
  <c r="O10" i="379"/>
  <c r="P10" i="379"/>
  <c r="Q44" i="377"/>
  <c r="Q23" i="377"/>
  <c r="I85" i="365"/>
  <c r="J85" i="365"/>
  <c r="K85" i="365"/>
  <c r="L85" i="365"/>
  <c r="J84" i="377"/>
  <c r="K84" i="377"/>
  <c r="L84" i="377"/>
  <c r="M84" i="377"/>
  <c r="N84" i="377"/>
  <c r="O84" i="377"/>
  <c r="P84" i="377"/>
  <c r="Q83" i="377"/>
  <c r="Q3" i="378"/>
  <c r="Q4" i="378"/>
  <c r="Q5" i="378"/>
  <c r="Q6" i="378"/>
  <c r="Q7" i="378"/>
  <c r="I9" i="378"/>
  <c r="J9" i="378"/>
  <c r="K9" i="378"/>
  <c r="L9" i="378"/>
  <c r="M9" i="378"/>
  <c r="N9" i="378"/>
  <c r="O9" i="378"/>
  <c r="P9" i="378"/>
  <c r="M8" i="377"/>
  <c r="N8" i="377"/>
  <c r="O8" i="377"/>
  <c r="P8" i="377"/>
  <c r="L8" i="377"/>
  <c r="Q27" i="377"/>
  <c r="J30" i="376"/>
  <c r="K30" i="376"/>
  <c r="L30" i="376"/>
  <c r="M30" i="376"/>
  <c r="N30" i="376"/>
  <c r="O30" i="376"/>
  <c r="P30" i="376"/>
  <c r="Q29" i="376"/>
  <c r="Q27" i="376"/>
  <c r="Q28" i="376"/>
  <c r="Q78" i="377"/>
  <c r="Q79" i="377"/>
  <c r="Q80" i="377"/>
  <c r="Q81" i="377"/>
  <c r="Q82" i="377"/>
  <c r="I84" i="377"/>
  <c r="M28" i="377"/>
  <c r="N28" i="377"/>
  <c r="O28" i="377"/>
  <c r="P28" i="377"/>
  <c r="L49" i="376"/>
  <c r="M49" i="376"/>
  <c r="N49" i="376"/>
  <c r="L9" i="376"/>
  <c r="P49" i="376"/>
  <c r="O49" i="376"/>
  <c r="K49" i="376"/>
  <c r="J49" i="376"/>
  <c r="I49" i="376"/>
  <c r="Q48" i="376"/>
  <c r="Q47" i="376"/>
  <c r="Q46" i="376"/>
  <c r="Q45" i="376"/>
  <c r="Q44" i="376"/>
  <c r="I30" i="376"/>
  <c r="Q26" i="376"/>
  <c r="Q25" i="376"/>
  <c r="Q24" i="376"/>
  <c r="Q23" i="376"/>
  <c r="Q5" i="376"/>
  <c r="Q45" i="377"/>
  <c r="Q63" i="377"/>
  <c r="Q64" i="377"/>
  <c r="Q60" i="377"/>
  <c r="Q61" i="377"/>
  <c r="Q62" i="377"/>
  <c r="I66" i="377"/>
  <c r="Q42" i="377"/>
  <c r="Q43" i="377"/>
  <c r="Q3" i="377"/>
  <c r="I48" i="377"/>
  <c r="J48" i="377"/>
  <c r="K48" i="377"/>
  <c r="L48" i="377"/>
  <c r="M48" i="377"/>
  <c r="N48" i="377"/>
  <c r="O48" i="377"/>
  <c r="P48" i="377"/>
  <c r="Q7" i="377"/>
  <c r="Q24" i="377"/>
  <c r="Q25" i="377"/>
  <c r="Q26" i="377"/>
  <c r="Q46" i="377"/>
  <c r="Q4" i="377"/>
  <c r="Q5" i="377"/>
  <c r="Q6" i="377"/>
  <c r="Q22" i="377"/>
  <c r="Q3" i="376"/>
  <c r="Q4" i="376"/>
  <c r="Q6" i="376"/>
  <c r="Q7" i="376"/>
  <c r="Q8" i="376"/>
  <c r="I9" i="376"/>
  <c r="J9" i="376"/>
  <c r="K9" i="376"/>
  <c r="M9" i="376"/>
  <c r="N9" i="376"/>
  <c r="O9" i="376"/>
  <c r="P9" i="376"/>
  <c r="Q117" i="374"/>
  <c r="Q118" i="374"/>
  <c r="Q119" i="374"/>
  <c r="Q120" i="374"/>
  <c r="Q121" i="374"/>
  <c r="I122" i="374"/>
  <c r="J122" i="374"/>
  <c r="K122" i="374"/>
  <c r="L122" i="374"/>
  <c r="M122" i="374"/>
  <c r="N122" i="374"/>
  <c r="O122" i="374"/>
  <c r="P122" i="374"/>
  <c r="Q122" i="374"/>
  <c r="N65" i="374"/>
  <c r="O65" i="374"/>
  <c r="P65" i="374"/>
  <c r="M65" i="374"/>
  <c r="I28" i="374"/>
  <c r="J28" i="374"/>
  <c r="K28" i="374"/>
  <c r="L28" i="374"/>
  <c r="M28" i="374"/>
  <c r="N28" i="374"/>
  <c r="O28" i="374"/>
  <c r="P28" i="374"/>
  <c r="I9" i="374"/>
  <c r="J9" i="374"/>
  <c r="K9" i="374"/>
  <c r="L9" i="374"/>
  <c r="M9" i="374"/>
  <c r="N9" i="374"/>
  <c r="O9" i="374"/>
  <c r="P9" i="374"/>
  <c r="Q112" i="375"/>
  <c r="Q113" i="375"/>
  <c r="Q114" i="375"/>
  <c r="Q115" i="375"/>
  <c r="Q116" i="375"/>
  <c r="Q117" i="375"/>
  <c r="I118" i="375"/>
  <c r="J118" i="375"/>
  <c r="K118" i="375"/>
  <c r="L118" i="375"/>
  <c r="M118" i="375"/>
  <c r="N118" i="375"/>
  <c r="O118" i="375"/>
  <c r="P118" i="375"/>
  <c r="Q131" i="375"/>
  <c r="Q132" i="375"/>
  <c r="Q133" i="375"/>
  <c r="Q134" i="375"/>
  <c r="Q135" i="375"/>
  <c r="Q136" i="375"/>
  <c r="I137" i="375"/>
  <c r="J137" i="375"/>
  <c r="K137" i="375"/>
  <c r="L137" i="375"/>
  <c r="M137" i="375"/>
  <c r="N137" i="375"/>
  <c r="O137" i="375"/>
  <c r="P137" i="375"/>
  <c r="Q93" i="375"/>
  <c r="Q94" i="375"/>
  <c r="Q95" i="375"/>
  <c r="Q96" i="375"/>
  <c r="Q97" i="375"/>
  <c r="Q98" i="375"/>
  <c r="I99" i="375"/>
  <c r="J99" i="375"/>
  <c r="K99" i="375"/>
  <c r="L99" i="375"/>
  <c r="M99" i="375"/>
  <c r="N99" i="375"/>
  <c r="O99" i="375"/>
  <c r="P99" i="375"/>
  <c r="Q74" i="375"/>
  <c r="Q80" i="375"/>
  <c r="Q75" i="375"/>
  <c r="Q76" i="375"/>
  <c r="Q77" i="375"/>
  <c r="Q78" i="375"/>
  <c r="Q79" i="375"/>
  <c r="I80" i="375"/>
  <c r="J80" i="375"/>
  <c r="K80" i="375"/>
  <c r="L80" i="375"/>
  <c r="M80" i="375"/>
  <c r="N80" i="375"/>
  <c r="O80" i="375"/>
  <c r="P80" i="375"/>
  <c r="Q55" i="375"/>
  <c r="Q56" i="375"/>
  <c r="Q57" i="375"/>
  <c r="Q58" i="375"/>
  <c r="Q59" i="375"/>
  <c r="Q60" i="375"/>
  <c r="I61" i="375"/>
  <c r="J61" i="375"/>
  <c r="K61" i="375"/>
  <c r="L61" i="375"/>
  <c r="M61" i="375"/>
  <c r="N61" i="375"/>
  <c r="O61" i="375"/>
  <c r="P61" i="375"/>
  <c r="Q36" i="375"/>
  <c r="Q37" i="375"/>
  <c r="Q38" i="375"/>
  <c r="Q39" i="375"/>
  <c r="Q40" i="375"/>
  <c r="Q41" i="375"/>
  <c r="I42" i="375"/>
  <c r="J42" i="375"/>
  <c r="K42" i="375"/>
  <c r="L42" i="375"/>
  <c r="M42" i="375"/>
  <c r="N42" i="375"/>
  <c r="O42" i="375"/>
  <c r="P42" i="375"/>
  <c r="Q23" i="375"/>
  <c r="Q22" i="375"/>
  <c r="I23" i="375"/>
  <c r="J23" i="375"/>
  <c r="K23" i="375"/>
  <c r="L23" i="375"/>
  <c r="M23" i="375"/>
  <c r="N23" i="375"/>
  <c r="O23" i="375"/>
  <c r="P23" i="375"/>
  <c r="Q3" i="375"/>
  <c r="Q4" i="375"/>
  <c r="Q5" i="375"/>
  <c r="Q6" i="375"/>
  <c r="Q7" i="375"/>
  <c r="Q8" i="375"/>
  <c r="I9" i="375"/>
  <c r="J9" i="375"/>
  <c r="K9" i="375"/>
  <c r="L9" i="375"/>
  <c r="M9" i="375"/>
  <c r="N9" i="375"/>
  <c r="O9" i="375"/>
  <c r="P9" i="375"/>
  <c r="Q81" i="374"/>
  <c r="Q82" i="374"/>
  <c r="Q83" i="374"/>
  <c r="Q84" i="374"/>
  <c r="Q80" i="374"/>
  <c r="Q99" i="374"/>
  <c r="Q100" i="374"/>
  <c r="Q102" i="374"/>
  <c r="Q103" i="374"/>
  <c r="I104" i="374"/>
  <c r="J104" i="374"/>
  <c r="K104" i="374"/>
  <c r="L104" i="374"/>
  <c r="M104" i="374"/>
  <c r="N104" i="374"/>
  <c r="O104" i="374"/>
  <c r="P104" i="374"/>
  <c r="M163" i="373"/>
  <c r="N163" i="373"/>
  <c r="O163" i="373"/>
  <c r="P163" i="373"/>
  <c r="L163" i="373"/>
  <c r="L68" i="373"/>
  <c r="M68" i="373"/>
  <c r="N68" i="373"/>
  <c r="O68" i="373"/>
  <c r="P68" i="373"/>
  <c r="O48" i="373"/>
  <c r="P48" i="373"/>
  <c r="N48" i="373"/>
  <c r="M48" i="373"/>
  <c r="M29" i="373"/>
  <c r="N29" i="373"/>
  <c r="O29" i="373"/>
  <c r="P29" i="373"/>
  <c r="O9" i="373"/>
  <c r="N9" i="373"/>
  <c r="M9" i="373"/>
  <c r="P9" i="371"/>
  <c r="O9" i="371"/>
  <c r="N9" i="371"/>
  <c r="M9" i="371"/>
  <c r="O28" i="371"/>
  <c r="P28" i="371"/>
  <c r="M102" i="371"/>
  <c r="O102" i="371"/>
  <c r="N102" i="371"/>
  <c r="P102" i="371"/>
  <c r="P47" i="371"/>
  <c r="O47" i="371"/>
  <c r="N47" i="371"/>
  <c r="O85" i="374"/>
  <c r="P85" i="374"/>
  <c r="Q78" i="374"/>
  <c r="Q79" i="374"/>
  <c r="I85" i="374"/>
  <c r="J85" i="374"/>
  <c r="K85" i="374"/>
  <c r="L85" i="374"/>
  <c r="M85" i="374"/>
  <c r="N85" i="374"/>
  <c r="Q60" i="374"/>
  <c r="Q65" i="374"/>
  <c r="Q61" i="374"/>
  <c r="Q62" i="374"/>
  <c r="Q63" i="374"/>
  <c r="Q64" i="374"/>
  <c r="Q101" i="374"/>
  <c r="I65" i="374"/>
  <c r="J65" i="374"/>
  <c r="Q41" i="374"/>
  <c r="Q47" i="374"/>
  <c r="Q42" i="374"/>
  <c r="Q43" i="374"/>
  <c r="Q44" i="374"/>
  <c r="Q45" i="374"/>
  <c r="Q46" i="374"/>
  <c r="I47" i="374"/>
  <c r="J47" i="374"/>
  <c r="K47" i="374"/>
  <c r="L47" i="374"/>
  <c r="M47" i="374"/>
  <c r="N47" i="374"/>
  <c r="O47" i="374"/>
  <c r="P47" i="374"/>
  <c r="Q22" i="374"/>
  <c r="Q28" i="374"/>
  <c r="Q23" i="374"/>
  <c r="Q24" i="374"/>
  <c r="Q25" i="374"/>
  <c r="Q26" i="374"/>
  <c r="Q8" i="374"/>
  <c r="Q9" i="374" s="1"/>
  <c r="Q3" i="374"/>
  <c r="Q4" i="374"/>
  <c r="Q5" i="374"/>
  <c r="Q6" i="374"/>
  <c r="Q7" i="374"/>
  <c r="Q27" i="374"/>
  <c r="N28" i="371"/>
  <c r="L29" i="373"/>
  <c r="L125" i="373"/>
  <c r="M125" i="373"/>
  <c r="N125" i="373"/>
  <c r="O125" i="373"/>
  <c r="P125" i="373"/>
  <c r="K106" i="373"/>
  <c r="L106" i="373"/>
  <c r="M106" i="373"/>
  <c r="N106" i="373"/>
  <c r="O106" i="373"/>
  <c r="P106" i="373"/>
  <c r="L87" i="373"/>
  <c r="M87" i="373"/>
  <c r="N87" i="373"/>
  <c r="O87" i="373"/>
  <c r="P87" i="373"/>
  <c r="K68" i="373"/>
  <c r="L9" i="373"/>
  <c r="P9" i="373"/>
  <c r="M144" i="373"/>
  <c r="N144" i="373"/>
  <c r="O144" i="373"/>
  <c r="P144" i="373"/>
  <c r="K28" i="372"/>
  <c r="L28" i="372"/>
  <c r="M28" i="372"/>
  <c r="N28" i="372"/>
  <c r="O28" i="372"/>
  <c r="P28" i="372"/>
  <c r="I9" i="372"/>
  <c r="J9" i="372"/>
  <c r="K9" i="372"/>
  <c r="L9" i="372"/>
  <c r="M9" i="372"/>
  <c r="N9" i="372"/>
  <c r="O9" i="372"/>
  <c r="P9" i="372"/>
  <c r="M85" i="371"/>
  <c r="N85" i="371"/>
  <c r="O85" i="371"/>
  <c r="P85" i="371"/>
  <c r="L85" i="371"/>
  <c r="N122" i="370"/>
  <c r="O122" i="370"/>
  <c r="P122" i="370"/>
  <c r="M122" i="370"/>
  <c r="L65" i="370"/>
  <c r="M47" i="370"/>
  <c r="N47" i="370"/>
  <c r="O47" i="370"/>
  <c r="P47" i="370"/>
  <c r="L47" i="370"/>
  <c r="M180" i="370"/>
  <c r="N180" i="370"/>
  <c r="O180" i="370"/>
  <c r="P180" i="370"/>
  <c r="L180" i="370"/>
  <c r="M162" i="370"/>
  <c r="N162" i="370"/>
  <c r="O162" i="370"/>
  <c r="P162" i="370"/>
  <c r="L162" i="370"/>
  <c r="N9" i="370"/>
  <c r="O9" i="370"/>
  <c r="P9" i="370"/>
  <c r="M9" i="370"/>
  <c r="Q179" i="370"/>
  <c r="Q80" i="370"/>
  <c r="Q5" i="370"/>
  <c r="Q84" i="371"/>
  <c r="Q81" i="371"/>
  <c r="Q80" i="371"/>
  <c r="Q82" i="371"/>
  <c r="Q83" i="371"/>
  <c r="I47" i="371"/>
  <c r="J47" i="371"/>
  <c r="K47" i="371"/>
  <c r="L47" i="371"/>
  <c r="M47" i="371"/>
  <c r="Q4" i="372"/>
  <c r="Q22" i="372"/>
  <c r="J200" i="370"/>
  <c r="K200" i="370"/>
  <c r="L200" i="370"/>
  <c r="M200" i="370"/>
  <c r="N200" i="370"/>
  <c r="O200" i="370"/>
  <c r="P200" i="370"/>
  <c r="K162" i="370"/>
  <c r="L28" i="370"/>
  <c r="M28" i="370"/>
  <c r="N28" i="370"/>
  <c r="O28" i="370"/>
  <c r="P28" i="370"/>
  <c r="M65" i="370"/>
  <c r="N65" i="370"/>
  <c r="O65" i="370"/>
  <c r="P65" i="370"/>
  <c r="I84" i="370"/>
  <c r="J84" i="370"/>
  <c r="K84" i="370"/>
  <c r="L84" i="370"/>
  <c r="M84" i="370"/>
  <c r="N84" i="370"/>
  <c r="O84" i="370"/>
  <c r="P84" i="370"/>
  <c r="I103" i="370"/>
  <c r="J103" i="370"/>
  <c r="K103" i="370"/>
  <c r="L103" i="370"/>
  <c r="M103" i="370"/>
  <c r="N103" i="370"/>
  <c r="O103" i="370"/>
  <c r="P103" i="370"/>
  <c r="I122" i="370"/>
  <c r="J122" i="370"/>
  <c r="K122" i="370"/>
  <c r="L122" i="370"/>
  <c r="Q141" i="370"/>
  <c r="I142" i="370"/>
  <c r="J142" i="370"/>
  <c r="K142" i="370"/>
  <c r="L142" i="370"/>
  <c r="M142" i="370"/>
  <c r="N142" i="370"/>
  <c r="O142" i="370"/>
  <c r="P142" i="370"/>
  <c r="I102" i="371"/>
  <c r="J102" i="371"/>
  <c r="K102" i="371"/>
  <c r="L102" i="371"/>
  <c r="M123" i="369"/>
  <c r="N123" i="369"/>
  <c r="O123" i="369"/>
  <c r="P123" i="369"/>
  <c r="Q41" i="372"/>
  <c r="Q122" i="369"/>
  <c r="M104" i="369"/>
  <c r="N104" i="369"/>
  <c r="O104" i="369"/>
  <c r="P104" i="369"/>
  <c r="N47" i="369"/>
  <c r="O47" i="369"/>
  <c r="P47" i="369"/>
  <c r="N9" i="369"/>
  <c r="O9" i="369"/>
  <c r="P9" i="369"/>
  <c r="Q159" i="370"/>
  <c r="Q160" i="370"/>
  <c r="Q120" i="370"/>
  <c r="Q121" i="370"/>
  <c r="Q161" i="370"/>
  <c r="Q135" i="370"/>
  <c r="Q122" i="373"/>
  <c r="Q123" i="373"/>
  <c r="Q161" i="373"/>
  <c r="Q162" i="373"/>
  <c r="Q86" i="373"/>
  <c r="Q120" i="373"/>
  <c r="Q121" i="373"/>
  <c r="Q158" i="373"/>
  <c r="Q159" i="373"/>
  <c r="Q119" i="373"/>
  <c r="Q138" i="373"/>
  <c r="Q139" i="373"/>
  <c r="Q140" i="373"/>
  <c r="Q105" i="373"/>
  <c r="Q141" i="373"/>
  <c r="Q124" i="373"/>
  <c r="Q142" i="373"/>
  <c r="Q143" i="373"/>
  <c r="Q160" i="373"/>
  <c r="Q66" i="373"/>
  <c r="Q67" i="373"/>
  <c r="Q85" i="373"/>
  <c r="Q23" i="373"/>
  <c r="Q83" i="373"/>
  <c r="Q84" i="373"/>
  <c r="Q81" i="373"/>
  <c r="Q3" i="373"/>
  <c r="Q65" i="373"/>
  <c r="Q104" i="373"/>
  <c r="Q6" i="373"/>
  <c r="Q47" i="373"/>
  <c r="I87" i="373"/>
  <c r="J87" i="373"/>
  <c r="K87" i="373"/>
  <c r="Q4" i="373"/>
  <c r="Q44" i="373"/>
  <c r="Q45" i="373"/>
  <c r="Q46" i="373"/>
  <c r="Q5" i="373"/>
  <c r="Q42" i="373"/>
  <c r="Q43" i="373"/>
  <c r="Q100" i="373"/>
  <c r="Q101" i="373"/>
  <c r="Q102" i="373"/>
  <c r="Q103" i="373"/>
  <c r="Q64" i="373"/>
  <c r="Q24" i="373"/>
  <c r="Q25" i="373"/>
  <c r="Q26" i="373"/>
  <c r="Q27" i="373"/>
  <c r="Q28" i="373"/>
  <c r="Q7" i="373"/>
  <c r="Q8" i="373"/>
  <c r="Q63" i="373"/>
  <c r="Q61" i="373"/>
  <c r="Q62" i="373"/>
  <c r="Q82" i="373"/>
  <c r="Q25" i="372"/>
  <c r="Q24" i="372"/>
  <c r="Q23" i="372"/>
  <c r="Q7" i="372"/>
  <c r="I28" i="372"/>
  <c r="J28" i="372"/>
  <c r="Q5" i="372"/>
  <c r="Q6" i="372"/>
  <c r="Q3" i="372"/>
  <c r="Q27" i="372"/>
  <c r="Q8" i="372"/>
  <c r="Q26" i="372"/>
  <c r="Q79" i="371"/>
  <c r="Q85" i="371"/>
  <c r="Q98" i="371"/>
  <c r="Q101" i="371"/>
  <c r="Q46" i="371"/>
  <c r="Q100" i="371"/>
  <c r="Q99" i="371"/>
  <c r="Q7" i="371"/>
  <c r="Q45" i="371"/>
  <c r="P66" i="371"/>
  <c r="O66" i="371"/>
  <c r="N66" i="371"/>
  <c r="M66" i="371"/>
  <c r="L66" i="371"/>
  <c r="K66" i="371"/>
  <c r="J66" i="371"/>
  <c r="I66" i="371"/>
  <c r="Q65" i="371"/>
  <c r="Q64" i="371"/>
  <c r="Q63" i="371"/>
  <c r="Q62" i="371"/>
  <c r="Q61" i="371"/>
  <c r="Q60" i="371"/>
  <c r="Q41" i="371"/>
  <c r="Q44" i="371"/>
  <c r="Q43" i="371"/>
  <c r="Q42" i="371"/>
  <c r="M28" i="371"/>
  <c r="L28" i="371"/>
  <c r="K28" i="371"/>
  <c r="J28" i="371"/>
  <c r="I28" i="371"/>
  <c r="Q24" i="371"/>
  <c r="Q23" i="371"/>
  <c r="Q22" i="371"/>
  <c r="Q27" i="371"/>
  <c r="Q26" i="371"/>
  <c r="Q25" i="371"/>
  <c r="L9" i="371"/>
  <c r="K9" i="371"/>
  <c r="J9" i="371"/>
  <c r="I9" i="371"/>
  <c r="Q8" i="371"/>
  <c r="Q6" i="371"/>
  <c r="Q3" i="371"/>
  <c r="Q5" i="371"/>
  <c r="Q4" i="371"/>
  <c r="P9" i="368"/>
  <c r="J180" i="370"/>
  <c r="I180" i="370"/>
  <c r="Q158" i="370"/>
  <c r="Q156" i="370"/>
  <c r="Q137" i="370"/>
  <c r="Q119" i="370"/>
  <c r="Q140" i="370"/>
  <c r="Q99" i="370"/>
  <c r="Q83" i="370"/>
  <c r="Q60" i="370"/>
  <c r="Q62" i="370"/>
  <c r="Q63" i="370"/>
  <c r="Q64" i="370"/>
  <c r="Q61" i="370"/>
  <c r="Q42" i="370"/>
  <c r="Q41" i="370"/>
  <c r="Q136" i="370"/>
  <c r="Q157" i="370"/>
  <c r="Q100" i="370"/>
  <c r="Q98" i="370"/>
  <c r="Q97" i="370"/>
  <c r="Q139" i="370"/>
  <c r="Q138" i="370"/>
  <c r="Q82" i="370"/>
  <c r="Q81" i="370"/>
  <c r="Q46" i="370"/>
  <c r="Q45" i="370"/>
  <c r="Q116" i="370"/>
  <c r="Q177" i="370"/>
  <c r="Q176" i="370"/>
  <c r="Q102" i="370"/>
  <c r="Q101" i="370"/>
  <c r="Q118" i="370"/>
  <c r="Q117" i="370"/>
  <c r="Q43" i="370"/>
  <c r="K65" i="370"/>
  <c r="J65" i="370"/>
  <c r="I65" i="370"/>
  <c r="Q199" i="370"/>
  <c r="Q44" i="370"/>
  <c r="Q198" i="370"/>
  <c r="Q197" i="370"/>
  <c r="Q175" i="370"/>
  <c r="Q174" i="370"/>
  <c r="Q196" i="370"/>
  <c r="Q195" i="370"/>
  <c r="Q27" i="370"/>
  <c r="Q79" i="370"/>
  <c r="Q78" i="370"/>
  <c r="Q84" i="370"/>
  <c r="J28" i="370"/>
  <c r="I28" i="370"/>
  <c r="Q194" i="370"/>
  <c r="Q200" i="370"/>
  <c r="Q26" i="370"/>
  <c r="Q25" i="370"/>
  <c r="Q24" i="370"/>
  <c r="Q23" i="370"/>
  <c r="Q22" i="370"/>
  <c r="L9" i="370"/>
  <c r="K9" i="370"/>
  <c r="J9" i="370"/>
  <c r="I9" i="370"/>
  <c r="Q178" i="370"/>
  <c r="Q6" i="370"/>
  <c r="Q7" i="370"/>
  <c r="Q8" i="370"/>
  <c r="Q4" i="370"/>
  <c r="Q3" i="370"/>
  <c r="Q8" i="368"/>
  <c r="P28" i="369"/>
  <c r="O28" i="369"/>
  <c r="N28" i="369"/>
  <c r="M28" i="369"/>
  <c r="M9" i="369"/>
  <c r="Q100" i="369"/>
  <c r="O9" i="368"/>
  <c r="N9" i="368"/>
  <c r="P28" i="368"/>
  <c r="O28" i="368"/>
  <c r="N28" i="368"/>
  <c r="M28" i="368"/>
  <c r="M47" i="368"/>
  <c r="M66" i="368"/>
  <c r="N66" i="368"/>
  <c r="O66" i="368"/>
  <c r="P66" i="368"/>
  <c r="Q8" i="366"/>
  <c r="K219" i="368"/>
  <c r="L219" i="368"/>
  <c r="M219" i="368"/>
  <c r="N219" i="368"/>
  <c r="O219" i="368"/>
  <c r="P219" i="368"/>
  <c r="M142" i="368"/>
  <c r="N142" i="368"/>
  <c r="O142" i="368"/>
  <c r="P142" i="368"/>
  <c r="M104" i="368"/>
  <c r="N104" i="368"/>
  <c r="O104" i="368"/>
  <c r="P104" i="368"/>
  <c r="L85" i="368"/>
  <c r="M85" i="368"/>
  <c r="N85" i="368"/>
  <c r="O85" i="368"/>
  <c r="P85" i="368"/>
  <c r="N47" i="368"/>
  <c r="O47" i="368"/>
  <c r="P47" i="368"/>
  <c r="J9" i="368"/>
  <c r="K9" i="368"/>
  <c r="L9" i="368"/>
  <c r="M9" i="368"/>
  <c r="L162" i="368"/>
  <c r="M162" i="368"/>
  <c r="N162" i="368"/>
  <c r="O162" i="368"/>
  <c r="P162" i="368"/>
  <c r="Q232" i="368"/>
  <c r="Q233" i="368"/>
  <c r="Q234" i="368"/>
  <c r="Q235" i="368"/>
  <c r="Q236" i="368"/>
  <c r="Q237" i="368"/>
  <c r="I238" i="368"/>
  <c r="J238" i="368"/>
  <c r="K238" i="368"/>
  <c r="L238" i="368"/>
  <c r="M238" i="368"/>
  <c r="N238" i="368"/>
  <c r="O238" i="368"/>
  <c r="P238" i="368"/>
  <c r="N28" i="365"/>
  <c r="O28" i="365"/>
  <c r="P28" i="365"/>
  <c r="N142" i="365"/>
  <c r="P142" i="365"/>
  <c r="O142" i="365"/>
  <c r="P123" i="365"/>
  <c r="O123" i="365"/>
  <c r="N123" i="365"/>
  <c r="M123" i="365"/>
  <c r="P104" i="365"/>
  <c r="O104" i="365"/>
  <c r="N104" i="365"/>
  <c r="M104" i="365"/>
  <c r="P85" i="365"/>
  <c r="O85" i="365"/>
  <c r="N85" i="365"/>
  <c r="M85" i="365"/>
  <c r="P66" i="365"/>
  <c r="O66" i="365"/>
  <c r="N66" i="365"/>
  <c r="M66" i="365"/>
  <c r="P200" i="365"/>
  <c r="O200" i="365"/>
  <c r="N200" i="365"/>
  <c r="M200" i="365"/>
  <c r="P181" i="365"/>
  <c r="O181" i="365"/>
  <c r="N181" i="365"/>
  <c r="M181" i="365"/>
  <c r="Q49" i="364"/>
  <c r="I161" i="365"/>
  <c r="J161" i="365"/>
  <c r="K161" i="365"/>
  <c r="L161" i="365"/>
  <c r="M161" i="365"/>
  <c r="N161" i="365"/>
  <c r="O161" i="365"/>
  <c r="P161" i="365"/>
  <c r="J47" i="365"/>
  <c r="K47" i="365"/>
  <c r="L47" i="365"/>
  <c r="M47" i="365"/>
  <c r="N47" i="365"/>
  <c r="O47" i="365"/>
  <c r="P47" i="365"/>
  <c r="I28" i="365"/>
  <c r="J28" i="365"/>
  <c r="K28" i="365"/>
  <c r="L28" i="365"/>
  <c r="M28" i="365"/>
  <c r="I9" i="365"/>
  <c r="J9" i="365"/>
  <c r="K9" i="365"/>
  <c r="L9" i="365"/>
  <c r="M9" i="365"/>
  <c r="N9" i="365"/>
  <c r="O9" i="365"/>
  <c r="P9" i="365"/>
  <c r="O166" i="363"/>
  <c r="Q103" i="369"/>
  <c r="Q46" i="369"/>
  <c r="Q120" i="369"/>
  <c r="Q121" i="369"/>
  <c r="Q214" i="368"/>
  <c r="Q215" i="368"/>
  <c r="Q61" i="368"/>
  <c r="Q218" i="368"/>
  <c r="I219" i="368"/>
  <c r="J219" i="368"/>
  <c r="Q194" i="368"/>
  <c r="Q195" i="368"/>
  <c r="Q196" i="368"/>
  <c r="Q197" i="368"/>
  <c r="Q198" i="368"/>
  <c r="I199" i="368"/>
  <c r="J199" i="368"/>
  <c r="K199" i="368"/>
  <c r="L199" i="368"/>
  <c r="M199" i="368"/>
  <c r="N199" i="368"/>
  <c r="O199" i="368"/>
  <c r="P199" i="368"/>
  <c r="P166" i="363"/>
  <c r="Q83" i="365"/>
  <c r="Q26" i="365"/>
  <c r="Q139" i="365"/>
  <c r="Q140" i="365"/>
  <c r="Q27" i="365"/>
  <c r="Q194" i="365"/>
  <c r="I200" i="365"/>
  <c r="J200" i="365"/>
  <c r="M66" i="363"/>
  <c r="N66" i="363"/>
  <c r="O66" i="363"/>
  <c r="P66" i="363"/>
  <c r="Q175" i="368"/>
  <c r="Q176" i="368"/>
  <c r="Q177" i="368"/>
  <c r="Q178" i="368"/>
  <c r="Q179" i="368"/>
  <c r="Q180" i="368"/>
  <c r="I181" i="368"/>
  <c r="J181" i="368"/>
  <c r="K181" i="368"/>
  <c r="L181" i="368"/>
  <c r="M181" i="368"/>
  <c r="N181" i="368"/>
  <c r="O181" i="368"/>
  <c r="P181" i="368"/>
  <c r="Q156" i="368"/>
  <c r="Q158" i="368"/>
  <c r="Q157" i="368"/>
  <c r="Q159" i="368"/>
  <c r="Q139" i="368"/>
  <c r="Q160" i="368"/>
  <c r="I162" i="368"/>
  <c r="J162" i="368"/>
  <c r="K162" i="368"/>
  <c r="Q79" i="368"/>
  <c r="Q64" i="365"/>
  <c r="M66" i="364"/>
  <c r="N66" i="364"/>
  <c r="O66" i="364"/>
  <c r="P66" i="364"/>
  <c r="N9" i="364"/>
  <c r="O9" i="364"/>
  <c r="P9" i="364"/>
  <c r="L181" i="365"/>
  <c r="K181" i="365"/>
  <c r="J181" i="365"/>
  <c r="I181" i="365"/>
  <c r="Q99" i="365"/>
  <c r="Q101" i="365"/>
  <c r="Q176" i="365"/>
  <c r="Q98" i="365"/>
  <c r="Q100" i="365"/>
  <c r="Q141" i="365"/>
  <c r="Q179" i="365"/>
  <c r="Q178" i="365"/>
  <c r="Q137" i="365"/>
  <c r="Q199" i="365"/>
  <c r="Q160" i="365"/>
  <c r="Q105" i="363"/>
  <c r="Q85" i="363"/>
  <c r="N28" i="363"/>
  <c r="O28" i="363"/>
  <c r="P28" i="363"/>
  <c r="Q27" i="363"/>
  <c r="N8" i="363"/>
  <c r="O8" i="363"/>
  <c r="P8" i="363"/>
  <c r="Q7" i="363"/>
  <c r="Q26" i="363"/>
  <c r="K166" i="363"/>
  <c r="L166" i="363"/>
  <c r="M166" i="363"/>
  <c r="N166" i="363"/>
  <c r="K108" i="363"/>
  <c r="L108" i="363"/>
  <c r="M108" i="363"/>
  <c r="N108" i="363"/>
  <c r="O108" i="363"/>
  <c r="P108" i="363"/>
  <c r="Q25" i="363"/>
  <c r="M8" i="363"/>
  <c r="Q27" i="369"/>
  <c r="Q41" i="369"/>
  <c r="Q99" i="369"/>
  <c r="Q101" i="369"/>
  <c r="Q102" i="369"/>
  <c r="Q79" i="369"/>
  <c r="Q80" i="369"/>
  <c r="Q42" i="369"/>
  <c r="Q43" i="369"/>
  <c r="Q44" i="369"/>
  <c r="Q45" i="369"/>
  <c r="I85" i="369"/>
  <c r="J85" i="369"/>
  <c r="K85" i="369"/>
  <c r="L85" i="369"/>
  <c r="M85" i="369"/>
  <c r="N85" i="369"/>
  <c r="O85" i="369"/>
  <c r="P85" i="369"/>
  <c r="Q60" i="369"/>
  <c r="Q61" i="369"/>
  <c r="Q62" i="369"/>
  <c r="Q63" i="369"/>
  <c r="Q64" i="369"/>
  <c r="Q65" i="369"/>
  <c r="I66" i="369"/>
  <c r="J66" i="369"/>
  <c r="K66" i="369"/>
  <c r="L66" i="369"/>
  <c r="M66" i="369"/>
  <c r="N66" i="369"/>
  <c r="O66" i="369"/>
  <c r="P66" i="369"/>
  <c r="Q118" i="369"/>
  <c r="Q117" i="369"/>
  <c r="Q98" i="369"/>
  <c r="Q24" i="369"/>
  <c r="Q25" i="369"/>
  <c r="Q26" i="369"/>
  <c r="I47" i="369"/>
  <c r="J47" i="369"/>
  <c r="K47" i="369"/>
  <c r="L47" i="369"/>
  <c r="M47" i="369"/>
  <c r="Q22" i="369"/>
  <c r="Q23" i="369"/>
  <c r="Q81" i="369"/>
  <c r="Q82" i="369"/>
  <c r="Q83" i="369"/>
  <c r="Q84" i="369"/>
  <c r="Q3" i="369"/>
  <c r="Q4" i="369"/>
  <c r="Q5" i="369"/>
  <c r="Q6" i="369"/>
  <c r="Q7" i="369"/>
  <c r="Q119" i="369"/>
  <c r="I9" i="369"/>
  <c r="J9" i="369"/>
  <c r="Q64" i="368"/>
  <c r="Q98" i="368"/>
  <c r="Q99" i="368"/>
  <c r="Q101" i="368"/>
  <c r="Q102" i="368"/>
  <c r="Q103" i="368"/>
  <c r="Q136" i="368"/>
  <c r="Q137" i="368"/>
  <c r="Q138" i="368"/>
  <c r="Q140" i="368"/>
  <c r="Q161" i="368"/>
  <c r="Q65" i="368"/>
  <c r="Q141" i="368"/>
  <c r="Q81" i="368"/>
  <c r="Q83" i="368"/>
  <c r="Q216" i="368"/>
  <c r="Q100" i="368"/>
  <c r="Q84" i="368"/>
  <c r="K85" i="368"/>
  <c r="Q80" i="368"/>
  <c r="Q3" i="368"/>
  <c r="Q60" i="368"/>
  <c r="Q82" i="368"/>
  <c r="Q4" i="368"/>
  <c r="Q213" i="368"/>
  <c r="Q41" i="368"/>
  <c r="Q42" i="368"/>
  <c r="Q43" i="368"/>
  <c r="Q44" i="368"/>
  <c r="Q45" i="368"/>
  <c r="Q46" i="368"/>
  <c r="I47" i="368"/>
  <c r="J47" i="368"/>
  <c r="K47" i="368"/>
  <c r="L47" i="368"/>
  <c r="Q117" i="368"/>
  <c r="Q118" i="368"/>
  <c r="Q119" i="368"/>
  <c r="Q120" i="368"/>
  <c r="Q121" i="368"/>
  <c r="Q122" i="368"/>
  <c r="I123" i="368"/>
  <c r="J123" i="368"/>
  <c r="K123" i="368"/>
  <c r="L123" i="368"/>
  <c r="M123" i="368"/>
  <c r="N123" i="368"/>
  <c r="O123" i="368"/>
  <c r="P123" i="368"/>
  <c r="Q22" i="368"/>
  <c r="Q23" i="368"/>
  <c r="Q24" i="368"/>
  <c r="Q25" i="368"/>
  <c r="Q26" i="368"/>
  <c r="Q27" i="368"/>
  <c r="I28" i="368"/>
  <c r="J28" i="368"/>
  <c r="K28" i="368"/>
  <c r="L28" i="368"/>
  <c r="Q5" i="368"/>
  <c r="Q6" i="368"/>
  <c r="Q7" i="368"/>
  <c r="Q62" i="368"/>
  <c r="Q63" i="368"/>
  <c r="Q3" i="366"/>
  <c r="Q4" i="366"/>
  <c r="Q5" i="366"/>
  <c r="Q6" i="366"/>
  <c r="Q7" i="366"/>
  <c r="Q9" i="366"/>
  <c r="I10" i="366"/>
  <c r="J10" i="366"/>
  <c r="K10" i="366"/>
  <c r="L10" i="366"/>
  <c r="M10" i="366"/>
  <c r="N10" i="366"/>
  <c r="O10" i="366"/>
  <c r="P10" i="366"/>
  <c r="Q65" i="365"/>
  <c r="Q195" i="365"/>
  <c r="Q196" i="365"/>
  <c r="Q82" i="365"/>
  <c r="Q197" i="365"/>
  <c r="Q174" i="365"/>
  <c r="Q84" i="365"/>
  <c r="Q120" i="365"/>
  <c r="Q121" i="365"/>
  <c r="Q122" i="365"/>
  <c r="Q155" i="365"/>
  <c r="Q177" i="365"/>
  <c r="Q60" i="365"/>
  <c r="Q61" i="365"/>
  <c r="Q62" i="365"/>
  <c r="Q63" i="365"/>
  <c r="Q81" i="365"/>
  <c r="Q136" i="365"/>
  <c r="I66" i="365"/>
  <c r="J66" i="365"/>
  <c r="Q175" i="365"/>
  <c r="Q117" i="365"/>
  <c r="Q103" i="365"/>
  <c r="Q102" i="365"/>
  <c r="Q79" i="365"/>
  <c r="Q80" i="365"/>
  <c r="Q41" i="365"/>
  <c r="Q22" i="365"/>
  <c r="Q43" i="365"/>
  <c r="Q42" i="365"/>
  <c r="Q44" i="365"/>
  <c r="Q25" i="365"/>
  <c r="Q46" i="365"/>
  <c r="Q156" i="365"/>
  <c r="Q157" i="365"/>
  <c r="Q158" i="365"/>
  <c r="Q198" i="365"/>
  <c r="Q119" i="365"/>
  <c r="Q23" i="365"/>
  <c r="Q6" i="365"/>
  <c r="Q24" i="365"/>
  <c r="Q45" i="365"/>
  <c r="Q138" i="365"/>
  <c r="Q118" i="365"/>
  <c r="Q3" i="365"/>
  <c r="Q4" i="365"/>
  <c r="Q5" i="365"/>
  <c r="Q8" i="365"/>
  <c r="Q159" i="365"/>
  <c r="Q7" i="365"/>
  <c r="Q121" i="363"/>
  <c r="Q122" i="363"/>
  <c r="Q123" i="363"/>
  <c r="Q124" i="363"/>
  <c r="Q144" i="363"/>
  <c r="Q163" i="363"/>
  <c r="Q164" i="363"/>
  <c r="Q180" i="363"/>
  <c r="Q181" i="363"/>
  <c r="Q182" i="363"/>
  <c r="Q185" i="363"/>
  <c r="I186" i="363"/>
  <c r="J186" i="363"/>
  <c r="K186" i="363"/>
  <c r="L186" i="363"/>
  <c r="M186" i="363"/>
  <c r="N186" i="363"/>
  <c r="O186" i="363"/>
  <c r="P186" i="363"/>
  <c r="O141" i="362"/>
  <c r="K66" i="363"/>
  <c r="L66" i="363"/>
  <c r="Q23" i="363"/>
  <c r="Q24" i="363"/>
  <c r="Q61" i="363"/>
  <c r="M159" i="362"/>
  <c r="P66" i="362"/>
  <c r="N47" i="362"/>
  <c r="O47" i="362"/>
  <c r="P47" i="362"/>
  <c r="Q84" i="363"/>
  <c r="O87" i="363"/>
  <c r="P87" i="363"/>
  <c r="N159" i="362"/>
  <c r="O159" i="362"/>
  <c r="P159" i="362"/>
  <c r="N141" i="362"/>
  <c r="P141" i="362"/>
  <c r="N122" i="362"/>
  <c r="O122" i="362"/>
  <c r="P122" i="362"/>
  <c r="M9" i="362"/>
  <c r="M177" i="362"/>
  <c r="N177" i="362"/>
  <c r="N105" i="362"/>
  <c r="M105" i="362"/>
  <c r="Q23" i="362"/>
  <c r="P105" i="362"/>
  <c r="O105" i="362"/>
  <c r="Q46" i="362"/>
  <c r="K9" i="362"/>
  <c r="L9" i="362"/>
  <c r="N9" i="362"/>
  <c r="O9" i="362"/>
  <c r="P9" i="362"/>
  <c r="J9" i="362"/>
  <c r="I9" i="362"/>
  <c r="J66" i="362"/>
  <c r="K66" i="362"/>
  <c r="L66" i="362"/>
  <c r="M66" i="362"/>
  <c r="N66" i="362"/>
  <c r="O66" i="362"/>
  <c r="I66" i="362"/>
  <c r="J85" i="362"/>
  <c r="K85" i="362"/>
  <c r="L85" i="362"/>
  <c r="M85" i="362"/>
  <c r="N85" i="362"/>
  <c r="O85" i="362"/>
  <c r="P85" i="362"/>
  <c r="I85" i="362"/>
  <c r="Q65" i="362"/>
  <c r="Q64" i="362"/>
  <c r="K47" i="361"/>
  <c r="L47" i="361"/>
  <c r="M47" i="361"/>
  <c r="N47" i="361"/>
  <c r="O47" i="361"/>
  <c r="P47" i="361"/>
  <c r="M64" i="361"/>
  <c r="Q46" i="361"/>
  <c r="Q132" i="360"/>
  <c r="Q133" i="360"/>
  <c r="Q131" i="360"/>
  <c r="L100" i="360"/>
  <c r="M100" i="360"/>
  <c r="N100" i="360"/>
  <c r="O100" i="360"/>
  <c r="P100" i="360"/>
  <c r="K100" i="360"/>
  <c r="Q96" i="360"/>
  <c r="Q97" i="360"/>
  <c r="Q98" i="360"/>
  <c r="Q99" i="360"/>
  <c r="Q78" i="360"/>
  <c r="Q79" i="360"/>
  <c r="Q80" i="360"/>
  <c r="Q81" i="360"/>
  <c r="Q77" i="360"/>
  <c r="Q114" i="360"/>
  <c r="Q115" i="360"/>
  <c r="Q116" i="360"/>
  <c r="Q117" i="360"/>
  <c r="Q41" i="360"/>
  <c r="Q42" i="360"/>
  <c r="Q43" i="360"/>
  <c r="Q44" i="360"/>
  <c r="Q40" i="360"/>
  <c r="Q22" i="360"/>
  <c r="Q23" i="360"/>
  <c r="Q24" i="360"/>
  <c r="Q25" i="360"/>
  <c r="Q26" i="360"/>
  <c r="Q4" i="360"/>
  <c r="Q5" i="360"/>
  <c r="Q6" i="360"/>
  <c r="Q7" i="360"/>
  <c r="Q3" i="360"/>
  <c r="Q63" i="363"/>
  <c r="Q160" i="363"/>
  <c r="Q159" i="363"/>
  <c r="Q161" i="363"/>
  <c r="Q165" i="363"/>
  <c r="Q62" i="363"/>
  <c r="Q64" i="363"/>
  <c r="Q65" i="363"/>
  <c r="Q162" i="363"/>
  <c r="I166" i="363"/>
  <c r="J166" i="363"/>
  <c r="Q60" i="362"/>
  <c r="Q63" i="362"/>
  <c r="Q104" i="362"/>
  <c r="Q102" i="362"/>
  <c r="Q196" i="362"/>
  <c r="Q191" i="362"/>
  <c r="Q192" i="362"/>
  <c r="Q119" i="362"/>
  <c r="Q118" i="362"/>
  <c r="Q62" i="362"/>
  <c r="I197" i="362"/>
  <c r="J197" i="362"/>
  <c r="K197" i="362"/>
  <c r="L197" i="362"/>
  <c r="M197" i="362"/>
  <c r="N197" i="362"/>
  <c r="O197" i="362"/>
  <c r="P197" i="362"/>
  <c r="Q117" i="364"/>
  <c r="Q118" i="364"/>
  <c r="Q119" i="364"/>
  <c r="Q120" i="364"/>
  <c r="Q121" i="364"/>
  <c r="Q122" i="364"/>
  <c r="I123" i="364"/>
  <c r="J123" i="364"/>
  <c r="K123" i="364"/>
  <c r="L123" i="364"/>
  <c r="M123" i="364"/>
  <c r="N123" i="364"/>
  <c r="O123" i="364"/>
  <c r="P123" i="364"/>
  <c r="Q136" i="364"/>
  <c r="Q137" i="364"/>
  <c r="Q138" i="364"/>
  <c r="Q139" i="364"/>
  <c r="Q140" i="364"/>
  <c r="Q141" i="364"/>
  <c r="I142" i="364"/>
  <c r="J142" i="364"/>
  <c r="K142" i="364"/>
  <c r="L142" i="364"/>
  <c r="M142" i="364"/>
  <c r="N142" i="364"/>
  <c r="O142" i="364"/>
  <c r="P142" i="364"/>
  <c r="Q102" i="364"/>
  <c r="Q103" i="364"/>
  <c r="I104" i="364"/>
  <c r="J104" i="364"/>
  <c r="K104" i="364"/>
  <c r="L104" i="364"/>
  <c r="M104" i="364"/>
  <c r="N104" i="364"/>
  <c r="O104" i="364"/>
  <c r="P104" i="364"/>
  <c r="Q79" i="364"/>
  <c r="Q80" i="364"/>
  <c r="Q81" i="364"/>
  <c r="Q82" i="364"/>
  <c r="Q83" i="364"/>
  <c r="Q84" i="364"/>
  <c r="I85" i="364"/>
  <c r="J85" i="364"/>
  <c r="K85" i="364"/>
  <c r="L85" i="364"/>
  <c r="M85" i="364"/>
  <c r="N85" i="364"/>
  <c r="O85" i="364"/>
  <c r="P85" i="364"/>
  <c r="Q47" i="364"/>
  <c r="Q25" i="364"/>
  <c r="Q46" i="364"/>
  <c r="Q62" i="364"/>
  <c r="Q26" i="364"/>
  <c r="Q65" i="364"/>
  <c r="Q42" i="364"/>
  <c r="Q43" i="364"/>
  <c r="Q44" i="364"/>
  <c r="Q45" i="364"/>
  <c r="Q48" i="364"/>
  <c r="Q8" i="364"/>
  <c r="I49" i="364"/>
  <c r="I66" i="364"/>
  <c r="J49" i="364"/>
  <c r="J66" i="364"/>
  <c r="K49" i="364"/>
  <c r="K66" i="364"/>
  <c r="L49" i="364"/>
  <c r="L66" i="364"/>
  <c r="M49" i="364"/>
  <c r="N49" i="364"/>
  <c r="O49" i="364"/>
  <c r="P49" i="364"/>
  <c r="Q64" i="364"/>
  <c r="Q27" i="364"/>
  <c r="Q22" i="364"/>
  <c r="Q23" i="364"/>
  <c r="Q24" i="364"/>
  <c r="Q28" i="364"/>
  <c r="I29" i="364"/>
  <c r="J29" i="364"/>
  <c r="K29" i="364"/>
  <c r="L29" i="364"/>
  <c r="M29" i="364"/>
  <c r="N29" i="364"/>
  <c r="O29" i="364"/>
  <c r="P29" i="364"/>
  <c r="Q3" i="364"/>
  <c r="Q4" i="364"/>
  <c r="Q5" i="364"/>
  <c r="Q6" i="364"/>
  <c r="Q7" i="364"/>
  <c r="Q63" i="364"/>
  <c r="I9" i="364"/>
  <c r="J9" i="364"/>
  <c r="I127" i="363"/>
  <c r="J127" i="363"/>
  <c r="K127" i="363"/>
  <c r="L127" i="363"/>
  <c r="M127" i="363"/>
  <c r="N127" i="363"/>
  <c r="O127" i="363"/>
  <c r="P127" i="363"/>
  <c r="Q140" i="363"/>
  <c r="Q141" i="363"/>
  <c r="Q142" i="363"/>
  <c r="Q145" i="363"/>
  <c r="Q143" i="363"/>
  <c r="I146" i="363"/>
  <c r="J146" i="363"/>
  <c r="K146" i="363"/>
  <c r="L146" i="363"/>
  <c r="M146" i="363"/>
  <c r="N146" i="363"/>
  <c r="O146" i="363"/>
  <c r="P146" i="363"/>
  <c r="Q5" i="363"/>
  <c r="Q6" i="363"/>
  <c r="Q106" i="363"/>
  <c r="Q107" i="363"/>
  <c r="Q125" i="363"/>
  <c r="Q79" i="363"/>
  <c r="Q80" i="363"/>
  <c r="Q81" i="363"/>
  <c r="Q82" i="363"/>
  <c r="Q83" i="363"/>
  <c r="I87" i="363"/>
  <c r="J87" i="363"/>
  <c r="K87" i="363"/>
  <c r="L87" i="363"/>
  <c r="M87" i="363"/>
  <c r="N87" i="363"/>
  <c r="Q100" i="363"/>
  <c r="Q101" i="363"/>
  <c r="Q102" i="363"/>
  <c r="Q103" i="363"/>
  <c r="Q104" i="363"/>
  <c r="I66" i="363"/>
  <c r="J66" i="363"/>
  <c r="Q42" i="363"/>
  <c r="Q43" i="363"/>
  <c r="Q44" i="363"/>
  <c r="Q45" i="363"/>
  <c r="Q46" i="363"/>
  <c r="Q47" i="363"/>
  <c r="I48" i="363"/>
  <c r="J48" i="363"/>
  <c r="K48" i="363"/>
  <c r="L48" i="363"/>
  <c r="M48" i="363"/>
  <c r="N48" i="363"/>
  <c r="O48" i="363"/>
  <c r="P48" i="363"/>
  <c r="Q22" i="363"/>
  <c r="Q28" i="363"/>
  <c r="I28" i="363"/>
  <c r="J28" i="363"/>
  <c r="K28" i="363"/>
  <c r="L28" i="363"/>
  <c r="M28" i="363"/>
  <c r="Q3" i="363"/>
  <c r="Q4" i="363"/>
  <c r="Q183" i="363"/>
  <c r="Q184" i="363"/>
  <c r="Q193" i="362"/>
  <c r="Q136" i="362"/>
  <c r="Q194" i="362"/>
  <c r="Q195" i="362"/>
  <c r="Q84" i="362"/>
  <c r="Q155" i="362"/>
  <c r="I159" i="362"/>
  <c r="J159" i="362"/>
  <c r="K159" i="362"/>
  <c r="L159" i="362"/>
  <c r="Q101" i="362"/>
  <c r="Q103" i="362"/>
  <c r="Q61" i="362"/>
  <c r="Q175" i="362"/>
  <c r="Q156" i="362"/>
  <c r="Q176" i="362"/>
  <c r="Q45" i="362"/>
  <c r="Q172" i="362"/>
  <c r="Q82" i="362"/>
  <c r="Q158" i="362"/>
  <c r="Q100" i="362"/>
  <c r="Q44" i="362"/>
  <c r="Q41" i="362"/>
  <c r="Q42" i="362"/>
  <c r="Q43" i="362"/>
  <c r="Q120" i="362"/>
  <c r="Q121" i="362"/>
  <c r="Q157" i="362"/>
  <c r="I47" i="362"/>
  <c r="J47" i="362"/>
  <c r="Q22" i="362"/>
  <c r="Q4" i="362"/>
  <c r="Q24" i="362"/>
  <c r="Q25" i="362"/>
  <c r="Q26" i="362"/>
  <c r="Q173" i="362"/>
  <c r="I28" i="362"/>
  <c r="J28" i="362"/>
  <c r="K28" i="362"/>
  <c r="L28" i="362"/>
  <c r="M28" i="362"/>
  <c r="N28" i="362"/>
  <c r="O28" i="362"/>
  <c r="P28" i="362"/>
  <c r="Q174" i="362"/>
  <c r="Q140" i="362"/>
  <c r="Q80" i="362"/>
  <c r="Q81" i="362"/>
  <c r="Q83" i="362"/>
  <c r="Q99" i="362"/>
  <c r="Q138" i="362"/>
  <c r="Q139" i="362"/>
  <c r="Q137" i="362"/>
  <c r="Q154" i="362"/>
  <c r="Q178" i="362"/>
  <c r="Q3" i="362"/>
  <c r="Q5" i="362"/>
  <c r="Q6" i="362"/>
  <c r="Q7" i="362"/>
  <c r="Q27" i="362"/>
  <c r="Q8" i="362"/>
  <c r="N64" i="361"/>
  <c r="Q61" i="361"/>
  <c r="M28" i="361"/>
  <c r="N28" i="361"/>
  <c r="O28" i="361"/>
  <c r="P28" i="361"/>
  <c r="L27" i="360"/>
  <c r="Q82" i="360"/>
  <c r="P82" i="360"/>
  <c r="O82" i="360"/>
  <c r="N82" i="360"/>
  <c r="M82" i="360"/>
  <c r="Q27" i="361"/>
  <c r="M27" i="360"/>
  <c r="N27" i="360"/>
  <c r="O27" i="360"/>
  <c r="P27" i="360"/>
  <c r="Q21" i="360"/>
  <c r="Q23" i="359"/>
  <c r="Q24" i="359"/>
  <c r="Q25" i="359"/>
  <c r="Q26" i="359"/>
  <c r="Q27" i="359"/>
  <c r="Q22" i="359"/>
  <c r="Q42" i="359"/>
  <c r="Q43" i="359"/>
  <c r="Q44" i="359"/>
  <c r="Q45" i="359"/>
  <c r="Q46" i="359"/>
  <c r="Q41" i="359"/>
  <c r="L127" i="358"/>
  <c r="M127" i="358"/>
  <c r="N127" i="358"/>
  <c r="O127" i="358"/>
  <c r="Q125" i="358"/>
  <c r="Q126" i="358"/>
  <c r="Q102" i="358"/>
  <c r="Q103" i="358"/>
  <c r="Q104" i="358"/>
  <c r="Q101" i="358"/>
  <c r="Q43" i="358"/>
  <c r="Q44" i="358"/>
  <c r="Q45" i="358"/>
  <c r="Q46" i="358"/>
  <c r="Q47" i="358"/>
  <c r="Q42" i="358"/>
  <c r="Q122" i="358"/>
  <c r="Q123" i="358"/>
  <c r="Q124" i="358"/>
  <c r="Q141" i="358"/>
  <c r="Q142" i="358"/>
  <c r="Q143" i="358"/>
  <c r="Q144" i="358"/>
  <c r="Q145" i="358"/>
  <c r="Q80" i="358"/>
  <c r="Q88" i="358"/>
  <c r="Q121" i="358"/>
  <c r="Q46" i="356"/>
  <c r="Q47" i="356"/>
  <c r="N48" i="355"/>
  <c r="O48" i="355"/>
  <c r="P48" i="355"/>
  <c r="N9" i="356"/>
  <c r="L29" i="356"/>
  <c r="K29" i="356"/>
  <c r="Q28" i="356"/>
  <c r="P140" i="361"/>
  <c r="O140" i="361"/>
  <c r="N140" i="361"/>
  <c r="M140" i="361"/>
  <c r="L140" i="361"/>
  <c r="K140" i="361"/>
  <c r="J140" i="361"/>
  <c r="I140" i="361"/>
  <c r="Q139" i="361"/>
  <c r="Q138" i="361"/>
  <c r="Q137" i="361"/>
  <c r="Q136" i="361"/>
  <c r="Q135" i="361"/>
  <c r="Q134" i="361"/>
  <c r="P121" i="361"/>
  <c r="O121" i="361"/>
  <c r="N121" i="361"/>
  <c r="M121" i="361"/>
  <c r="L121" i="361"/>
  <c r="K121" i="361"/>
  <c r="J121" i="361"/>
  <c r="I121" i="361"/>
  <c r="Q120" i="361"/>
  <c r="Q119" i="361"/>
  <c r="Q118" i="361"/>
  <c r="Q117" i="361"/>
  <c r="Q116" i="361"/>
  <c r="Q115" i="361"/>
  <c r="P102" i="361"/>
  <c r="O102" i="361"/>
  <c r="N102" i="361"/>
  <c r="M102" i="361"/>
  <c r="L102" i="361"/>
  <c r="K102" i="361"/>
  <c r="J102" i="361"/>
  <c r="I102" i="361"/>
  <c r="Q101" i="361"/>
  <c r="Q100" i="361"/>
  <c r="Q99" i="361"/>
  <c r="Q98" i="361"/>
  <c r="Q97" i="361"/>
  <c r="Q96" i="361"/>
  <c r="P83" i="361"/>
  <c r="O83" i="361"/>
  <c r="N83" i="361"/>
  <c r="M83" i="361"/>
  <c r="L83" i="361"/>
  <c r="K83" i="361"/>
  <c r="J83" i="361"/>
  <c r="I83" i="361"/>
  <c r="Q82" i="361"/>
  <c r="Q81" i="361"/>
  <c r="Q80" i="361"/>
  <c r="Q79" i="361"/>
  <c r="Q78" i="361"/>
  <c r="Q77" i="361"/>
  <c r="P64" i="361"/>
  <c r="O64" i="361"/>
  <c r="L64" i="361"/>
  <c r="K64" i="361"/>
  <c r="J64" i="361"/>
  <c r="I64" i="361"/>
  <c r="Q60" i="361"/>
  <c r="Q64" i="361"/>
  <c r="J47" i="361"/>
  <c r="I47" i="361"/>
  <c r="Q43" i="361"/>
  <c r="Q45" i="361"/>
  <c r="Q44" i="361"/>
  <c r="Q42" i="361"/>
  <c r="Q41" i="361"/>
  <c r="L28" i="361"/>
  <c r="K28" i="361"/>
  <c r="J28" i="361"/>
  <c r="I28" i="361"/>
  <c r="Q26" i="361"/>
  <c r="Q25" i="361"/>
  <c r="Q24" i="361"/>
  <c r="Q23" i="361"/>
  <c r="Q22" i="361"/>
  <c r="Q28" i="361"/>
  <c r="P9" i="361"/>
  <c r="O9" i="361"/>
  <c r="N9" i="361"/>
  <c r="M9" i="361"/>
  <c r="L9" i="361"/>
  <c r="K9" i="361"/>
  <c r="J9" i="361"/>
  <c r="I9" i="361"/>
  <c r="Q8" i="361"/>
  <c r="Q7" i="361"/>
  <c r="Q6" i="361"/>
  <c r="Q5" i="361"/>
  <c r="Q4" i="361"/>
  <c r="Q3" i="361"/>
  <c r="P136" i="360"/>
  <c r="O136" i="360"/>
  <c r="N136" i="360"/>
  <c r="M136" i="360"/>
  <c r="L136" i="360"/>
  <c r="K136" i="360"/>
  <c r="J136" i="360"/>
  <c r="I136" i="360"/>
  <c r="Q135" i="360"/>
  <c r="Q134" i="360"/>
  <c r="P118" i="360"/>
  <c r="O118" i="360"/>
  <c r="N118" i="360"/>
  <c r="M118" i="360"/>
  <c r="L118" i="360"/>
  <c r="K118" i="360"/>
  <c r="J118" i="360"/>
  <c r="I118" i="360"/>
  <c r="Q113" i="360"/>
  <c r="J100" i="360"/>
  <c r="I100" i="360"/>
  <c r="Q95" i="360"/>
  <c r="L82" i="360"/>
  <c r="K82" i="360"/>
  <c r="J82" i="360"/>
  <c r="I82" i="360"/>
  <c r="P64" i="360"/>
  <c r="O64" i="360"/>
  <c r="N64" i="360"/>
  <c r="M64" i="360"/>
  <c r="L64" i="360"/>
  <c r="K64" i="360"/>
  <c r="J64" i="360"/>
  <c r="I64" i="360"/>
  <c r="Q63" i="360"/>
  <c r="Q60" i="360"/>
  <c r="Q62" i="360"/>
  <c r="Q61" i="360"/>
  <c r="Q59" i="360"/>
  <c r="Q58" i="360"/>
  <c r="P45" i="360"/>
  <c r="O45" i="360"/>
  <c r="N45" i="360"/>
  <c r="M45" i="360"/>
  <c r="L45" i="360"/>
  <c r="K45" i="360"/>
  <c r="J45" i="360"/>
  <c r="I45" i="360"/>
  <c r="K27" i="360"/>
  <c r="J27" i="360"/>
  <c r="I27" i="360"/>
  <c r="P8" i="360"/>
  <c r="O8" i="360"/>
  <c r="N8" i="360"/>
  <c r="M8" i="360"/>
  <c r="L8" i="360"/>
  <c r="K8" i="360"/>
  <c r="J8" i="360"/>
  <c r="I8" i="360"/>
  <c r="P142" i="359"/>
  <c r="O142" i="359"/>
  <c r="N142" i="359"/>
  <c r="M142" i="359"/>
  <c r="L142" i="359"/>
  <c r="K142" i="359"/>
  <c r="J142" i="359"/>
  <c r="I142" i="359"/>
  <c r="Q141" i="359"/>
  <c r="Q140" i="359"/>
  <c r="Q139" i="359"/>
  <c r="Q138" i="359"/>
  <c r="Q137" i="359"/>
  <c r="Q136" i="359"/>
  <c r="P123" i="359"/>
  <c r="O123" i="359"/>
  <c r="N123" i="359"/>
  <c r="M123" i="359"/>
  <c r="L123" i="359"/>
  <c r="K123" i="359"/>
  <c r="J123" i="359"/>
  <c r="I123" i="359"/>
  <c r="Q122" i="359"/>
  <c r="Q121" i="359"/>
  <c r="Q120" i="359"/>
  <c r="Q119" i="359"/>
  <c r="Q118" i="359"/>
  <c r="Q117" i="359"/>
  <c r="P104" i="359"/>
  <c r="O104" i="359"/>
  <c r="N104" i="359"/>
  <c r="M104" i="359"/>
  <c r="L104" i="359"/>
  <c r="K104" i="359"/>
  <c r="J104" i="359"/>
  <c r="I104" i="359"/>
  <c r="Q103" i="359"/>
  <c r="Q102" i="359"/>
  <c r="Q101" i="359"/>
  <c r="Q100" i="359"/>
  <c r="Q99" i="359"/>
  <c r="Q98" i="359"/>
  <c r="P85" i="359"/>
  <c r="O85" i="359"/>
  <c r="N85" i="359"/>
  <c r="M85" i="359"/>
  <c r="L85" i="359"/>
  <c r="K85" i="359"/>
  <c r="J85" i="359"/>
  <c r="I85" i="359"/>
  <c r="Q84" i="359"/>
  <c r="Q83" i="359"/>
  <c r="Q82" i="359"/>
  <c r="Q81" i="359"/>
  <c r="Q80" i="359"/>
  <c r="Q79" i="359"/>
  <c r="P66" i="359"/>
  <c r="O66" i="359"/>
  <c r="N66" i="359"/>
  <c r="M66" i="359"/>
  <c r="L66" i="359"/>
  <c r="K66" i="359"/>
  <c r="J66" i="359"/>
  <c r="I66" i="359"/>
  <c r="Q65" i="359"/>
  <c r="Q64" i="359"/>
  <c r="Q63" i="359"/>
  <c r="Q62" i="359"/>
  <c r="Q61" i="359"/>
  <c r="Q60" i="359"/>
  <c r="P47" i="359"/>
  <c r="O47" i="359"/>
  <c r="N47" i="359"/>
  <c r="M47" i="359"/>
  <c r="L47" i="359"/>
  <c r="K47" i="359"/>
  <c r="J47" i="359"/>
  <c r="I47" i="359"/>
  <c r="Q47" i="359"/>
  <c r="P28" i="359"/>
  <c r="O28" i="359"/>
  <c r="N28" i="359"/>
  <c r="M28" i="359"/>
  <c r="L28" i="359"/>
  <c r="K28" i="359"/>
  <c r="J28" i="359"/>
  <c r="I28" i="359"/>
  <c r="P9" i="359"/>
  <c r="O9" i="359"/>
  <c r="N9" i="359"/>
  <c r="M9" i="359"/>
  <c r="L9" i="359"/>
  <c r="K9" i="359"/>
  <c r="J9" i="359"/>
  <c r="I9" i="359"/>
  <c r="Q9" i="359"/>
  <c r="Q120" i="358"/>
  <c r="Q127" i="358"/>
  <c r="I127" i="358"/>
  <c r="J127" i="358"/>
  <c r="K127" i="358"/>
  <c r="P127" i="358"/>
  <c r="Q140" i="358"/>
  <c r="I146" i="358"/>
  <c r="J146" i="358"/>
  <c r="K146" i="358"/>
  <c r="L146" i="358"/>
  <c r="M146" i="358"/>
  <c r="N146" i="358"/>
  <c r="O146" i="358"/>
  <c r="P146" i="358"/>
  <c r="I107" i="358"/>
  <c r="J107" i="358"/>
  <c r="K107" i="358"/>
  <c r="L107" i="358"/>
  <c r="M107" i="358"/>
  <c r="N107" i="358"/>
  <c r="O107" i="358"/>
  <c r="P107" i="358"/>
  <c r="I88" i="358"/>
  <c r="J88" i="358"/>
  <c r="K88" i="358"/>
  <c r="L88" i="358"/>
  <c r="M88" i="358"/>
  <c r="N88" i="358"/>
  <c r="O88" i="358"/>
  <c r="P88" i="358"/>
  <c r="I67" i="358"/>
  <c r="J67" i="358"/>
  <c r="K67" i="358"/>
  <c r="L67" i="358"/>
  <c r="M67" i="358"/>
  <c r="N67" i="358"/>
  <c r="O67" i="358"/>
  <c r="P67" i="358"/>
  <c r="Q67" i="358"/>
  <c r="I48" i="358"/>
  <c r="J48" i="358"/>
  <c r="K48" i="358"/>
  <c r="L48" i="358"/>
  <c r="M48" i="358"/>
  <c r="N48" i="358"/>
  <c r="O48" i="358"/>
  <c r="P48" i="358"/>
  <c r="Q22" i="358"/>
  <c r="Q28" i="358"/>
  <c r="I28" i="358"/>
  <c r="J28" i="358"/>
  <c r="K28" i="358"/>
  <c r="L28" i="358"/>
  <c r="M28" i="358"/>
  <c r="N28" i="358"/>
  <c r="O28" i="358"/>
  <c r="P28" i="358"/>
  <c r="I9" i="358"/>
  <c r="J9" i="358"/>
  <c r="K9" i="358"/>
  <c r="L9" i="358"/>
  <c r="M9" i="358"/>
  <c r="N9" i="358"/>
  <c r="O9" i="358"/>
  <c r="P9" i="358"/>
  <c r="Q3" i="355"/>
  <c r="Q28" i="355"/>
  <c r="I9" i="356"/>
  <c r="J9" i="356"/>
  <c r="K9" i="356"/>
  <c r="L9" i="356"/>
  <c r="M9" i="356"/>
  <c r="O9" i="356"/>
  <c r="P9" i="356"/>
  <c r="Q61" i="356"/>
  <c r="Q27" i="356"/>
  <c r="Q23" i="356"/>
  <c r="Q24" i="356"/>
  <c r="Q25" i="356"/>
  <c r="Q7" i="356"/>
  <c r="Q6" i="356"/>
  <c r="Q3" i="356"/>
  <c r="Q4" i="356"/>
  <c r="Q5" i="356"/>
  <c r="Q23" i="355"/>
  <c r="Q64" i="355"/>
  <c r="Q6" i="355"/>
  <c r="Q5" i="355"/>
  <c r="Q4" i="355"/>
  <c r="Q25" i="355"/>
  <c r="Q26" i="355"/>
  <c r="Q27" i="355"/>
  <c r="Q45" i="355"/>
  <c r="M86" i="354"/>
  <c r="N9" i="354"/>
  <c r="O9" i="354"/>
  <c r="P9" i="354"/>
  <c r="M9" i="354"/>
  <c r="N66" i="354"/>
  <c r="M66" i="354"/>
  <c r="M28" i="354"/>
  <c r="M47" i="354"/>
  <c r="N47" i="354"/>
  <c r="O47" i="354"/>
  <c r="P47" i="354"/>
  <c r="Q46" i="354"/>
  <c r="Q42" i="354"/>
  <c r="Q41" i="354"/>
  <c r="Q8" i="354"/>
  <c r="I9" i="354"/>
  <c r="J9" i="354"/>
  <c r="K9" i="354"/>
  <c r="L9" i="354"/>
  <c r="I47" i="354"/>
  <c r="J47" i="354"/>
  <c r="K47" i="354"/>
  <c r="L47" i="354"/>
  <c r="Q7" i="354"/>
  <c r="Q9" i="354"/>
  <c r="Q45" i="354"/>
  <c r="Q44" i="354"/>
  <c r="N28" i="354"/>
  <c r="O28" i="354"/>
  <c r="P28" i="354"/>
  <c r="Q64" i="356"/>
  <c r="N104" i="357"/>
  <c r="O104" i="357"/>
  <c r="M104" i="357"/>
  <c r="N86" i="357"/>
  <c r="O86" i="357"/>
  <c r="P86" i="357"/>
  <c r="M86" i="357"/>
  <c r="N67" i="357"/>
  <c r="O67" i="357"/>
  <c r="P67" i="357"/>
  <c r="M67" i="357"/>
  <c r="N49" i="357"/>
  <c r="O49" i="357"/>
  <c r="P49" i="357"/>
  <c r="M49" i="357"/>
  <c r="M29" i="357"/>
  <c r="N29" i="357"/>
  <c r="O29" i="357"/>
  <c r="P29" i="357"/>
  <c r="L29" i="357"/>
  <c r="N9" i="357"/>
  <c r="O9" i="357"/>
  <c r="P9" i="357"/>
  <c r="M9" i="357"/>
  <c r="P104" i="357"/>
  <c r="Q26" i="354"/>
  <c r="Q27" i="354"/>
  <c r="Q98" i="357"/>
  <c r="Q99" i="357"/>
  <c r="Q22" i="354"/>
  <c r="Q23" i="354"/>
  <c r="Q24" i="354"/>
  <c r="Q25" i="354"/>
  <c r="Q85" i="357"/>
  <c r="Q61" i="357"/>
  <c r="Q103" i="357"/>
  <c r="Q64" i="357"/>
  <c r="Q28" i="357"/>
  <c r="Q63" i="357"/>
  <c r="Q101" i="357"/>
  <c r="Q27" i="357"/>
  <c r="Q102" i="357"/>
  <c r="Q66" i="357"/>
  <c r="P66" i="354"/>
  <c r="O66" i="354"/>
  <c r="Q65" i="354"/>
  <c r="Q136" i="357"/>
  <c r="Q22" i="357"/>
  <c r="Q62" i="356"/>
  <c r="Q63" i="356"/>
  <c r="M65" i="352"/>
  <c r="Q8" i="356"/>
  <c r="Q117" i="357"/>
  <c r="Q118" i="357"/>
  <c r="Q119" i="357"/>
  <c r="Q120" i="357"/>
  <c r="Q121" i="357"/>
  <c r="I123" i="357"/>
  <c r="J123" i="357"/>
  <c r="K123" i="357"/>
  <c r="L123" i="357"/>
  <c r="M123" i="357"/>
  <c r="N123" i="357"/>
  <c r="O123" i="357"/>
  <c r="P123" i="357"/>
  <c r="Q123" i="357"/>
  <c r="Q135" i="357"/>
  <c r="Q137" i="357"/>
  <c r="Q138" i="357"/>
  <c r="Q139" i="357"/>
  <c r="I140" i="357"/>
  <c r="J140" i="357"/>
  <c r="K140" i="357"/>
  <c r="L140" i="357"/>
  <c r="M140" i="357"/>
  <c r="N140" i="357"/>
  <c r="O140" i="357"/>
  <c r="P140" i="357"/>
  <c r="Q140" i="357"/>
  <c r="Q100" i="357"/>
  <c r="I104" i="357"/>
  <c r="J104" i="357"/>
  <c r="K104" i="357"/>
  <c r="L104" i="357"/>
  <c r="Q80" i="357"/>
  <c r="Q81" i="357"/>
  <c r="Q82" i="357"/>
  <c r="Q83" i="357"/>
  <c r="Q84" i="357"/>
  <c r="I86" i="357"/>
  <c r="J86" i="357"/>
  <c r="K86" i="357"/>
  <c r="L86" i="357"/>
  <c r="Q62" i="357"/>
  <c r="Q65" i="357"/>
  <c r="I67" i="357"/>
  <c r="J67" i="357"/>
  <c r="K67" i="357"/>
  <c r="L67" i="357"/>
  <c r="Q43" i="357"/>
  <c r="Q44" i="357"/>
  <c r="Q45" i="357"/>
  <c r="Q46" i="357"/>
  <c r="Q47" i="357"/>
  <c r="Q48" i="357"/>
  <c r="I49" i="357"/>
  <c r="J49" i="357"/>
  <c r="K49" i="357"/>
  <c r="L49" i="357"/>
  <c r="Q49" i="357"/>
  <c r="Q23" i="357"/>
  <c r="Q26" i="357"/>
  <c r="Q25" i="357"/>
  <c r="Q24" i="357"/>
  <c r="I29" i="357"/>
  <c r="J29" i="357"/>
  <c r="K29" i="357"/>
  <c r="Q3" i="357"/>
  <c r="Q4" i="357"/>
  <c r="Q5" i="357"/>
  <c r="Q6" i="357"/>
  <c r="Q7" i="357"/>
  <c r="Q8" i="357"/>
  <c r="I9" i="357"/>
  <c r="J9" i="357"/>
  <c r="K9" i="357"/>
  <c r="L9" i="357"/>
  <c r="Q9" i="357"/>
  <c r="P144" i="356"/>
  <c r="O144" i="356"/>
  <c r="N144" i="356"/>
  <c r="M144" i="356"/>
  <c r="L144" i="356"/>
  <c r="K144" i="356"/>
  <c r="J144" i="356"/>
  <c r="I144" i="356"/>
  <c r="Q143" i="356"/>
  <c r="Q142" i="356"/>
  <c r="Q141" i="356"/>
  <c r="Q140" i="356"/>
  <c r="Q139" i="356"/>
  <c r="Q138" i="356"/>
  <c r="P125" i="356"/>
  <c r="O125" i="356"/>
  <c r="N125" i="356"/>
  <c r="M125" i="356"/>
  <c r="L125" i="356"/>
  <c r="K125" i="356"/>
  <c r="J125" i="356"/>
  <c r="I125" i="356"/>
  <c r="Q124" i="356"/>
  <c r="Q123" i="356"/>
  <c r="Q122" i="356"/>
  <c r="Q121" i="356"/>
  <c r="Q120" i="356"/>
  <c r="Q119" i="356"/>
  <c r="P106" i="356"/>
  <c r="O106" i="356"/>
  <c r="N106" i="356"/>
  <c r="M106" i="356"/>
  <c r="L106" i="356"/>
  <c r="K106" i="356"/>
  <c r="J106" i="356"/>
  <c r="I106" i="356"/>
  <c r="Q105" i="356"/>
  <c r="Q104" i="356"/>
  <c r="Q103" i="356"/>
  <c r="Q102" i="356"/>
  <c r="Q101" i="356"/>
  <c r="Q100" i="356"/>
  <c r="P87" i="356"/>
  <c r="O87" i="356"/>
  <c r="N87" i="356"/>
  <c r="M87" i="356"/>
  <c r="L87" i="356"/>
  <c r="K87" i="356"/>
  <c r="J87" i="356"/>
  <c r="I87" i="356"/>
  <c r="Q86" i="356"/>
  <c r="Q85" i="356"/>
  <c r="Q84" i="356"/>
  <c r="Q83" i="356"/>
  <c r="Q82" i="356"/>
  <c r="Q81" i="356"/>
  <c r="P68" i="356"/>
  <c r="O68" i="356"/>
  <c r="N68" i="356"/>
  <c r="M68" i="356"/>
  <c r="L68" i="356"/>
  <c r="K68" i="356"/>
  <c r="J68" i="356"/>
  <c r="I68" i="356"/>
  <c r="Q65" i="356"/>
  <c r="Q66" i="356"/>
  <c r="P48" i="356"/>
  <c r="O48" i="356"/>
  <c r="N48" i="356"/>
  <c r="M48" i="356"/>
  <c r="L48" i="356"/>
  <c r="K48" i="356"/>
  <c r="J48" i="356"/>
  <c r="I48" i="356"/>
  <c r="Q45" i="356"/>
  <c r="Q44" i="356"/>
  <c r="Q43" i="356"/>
  <c r="Q42" i="356"/>
  <c r="P29" i="356"/>
  <c r="O29" i="356"/>
  <c r="N29" i="356"/>
  <c r="M29" i="356"/>
  <c r="J29" i="356"/>
  <c r="I29" i="356"/>
  <c r="Q26" i="356"/>
  <c r="Q22" i="356"/>
  <c r="P143" i="355"/>
  <c r="O143" i="355"/>
  <c r="N143" i="355"/>
  <c r="M143" i="355"/>
  <c r="L143" i="355"/>
  <c r="K143" i="355"/>
  <c r="J143" i="355"/>
  <c r="I143" i="355"/>
  <c r="Q142" i="355"/>
  <c r="Q141" i="355"/>
  <c r="Q140" i="355"/>
  <c r="Q139" i="355"/>
  <c r="Q138" i="355"/>
  <c r="Q137" i="355"/>
  <c r="P124" i="355"/>
  <c r="O124" i="355"/>
  <c r="N124" i="355"/>
  <c r="M124" i="355"/>
  <c r="L124" i="355"/>
  <c r="K124" i="355"/>
  <c r="J124" i="355"/>
  <c r="I124" i="355"/>
  <c r="Q123" i="355"/>
  <c r="Q122" i="355"/>
  <c r="Q121" i="355"/>
  <c r="Q120" i="355"/>
  <c r="Q119" i="355"/>
  <c r="Q118" i="355"/>
  <c r="P105" i="355"/>
  <c r="O105" i="355"/>
  <c r="N105" i="355"/>
  <c r="M105" i="355"/>
  <c r="L105" i="355"/>
  <c r="K105" i="355"/>
  <c r="J105" i="355"/>
  <c r="I105" i="355"/>
  <c r="Q104" i="355"/>
  <c r="Q103" i="355"/>
  <c r="Q102" i="355"/>
  <c r="Q101" i="355"/>
  <c r="Q100" i="355"/>
  <c r="Q99" i="355"/>
  <c r="P86" i="355"/>
  <c r="O86" i="355"/>
  <c r="N86" i="355"/>
  <c r="M86" i="355"/>
  <c r="L86" i="355"/>
  <c r="K86" i="355"/>
  <c r="J86" i="355"/>
  <c r="I86" i="355"/>
  <c r="Q85" i="355"/>
  <c r="Q84" i="355"/>
  <c r="Q83" i="355"/>
  <c r="Q82" i="355"/>
  <c r="Q81" i="355"/>
  <c r="Q80" i="355"/>
  <c r="P67" i="355"/>
  <c r="O67" i="355"/>
  <c r="N67" i="355"/>
  <c r="M67" i="355"/>
  <c r="L67" i="355"/>
  <c r="K67" i="355"/>
  <c r="J67" i="355"/>
  <c r="I67" i="355"/>
  <c r="Q66" i="355"/>
  <c r="Q65" i="355"/>
  <c r="Q63" i="355"/>
  <c r="Q62" i="355"/>
  <c r="Q61" i="355"/>
  <c r="M48" i="355"/>
  <c r="L48" i="355"/>
  <c r="K48" i="355"/>
  <c r="J48" i="355"/>
  <c r="I48" i="355"/>
  <c r="Q47" i="355"/>
  <c r="Q46" i="355"/>
  <c r="Q44" i="355"/>
  <c r="Q43" i="355"/>
  <c r="Q42" i="355"/>
  <c r="P29" i="355"/>
  <c r="O29" i="355"/>
  <c r="N29" i="355"/>
  <c r="M29" i="355"/>
  <c r="L29" i="355"/>
  <c r="K29" i="355"/>
  <c r="J29" i="355"/>
  <c r="I29" i="355"/>
  <c r="Q24" i="355"/>
  <c r="P9" i="355"/>
  <c r="O9" i="355"/>
  <c r="N9" i="355"/>
  <c r="M9" i="355"/>
  <c r="L9" i="355"/>
  <c r="K9" i="355"/>
  <c r="J9" i="355"/>
  <c r="I9" i="355"/>
  <c r="Q8" i="355"/>
  <c r="Q7" i="355"/>
  <c r="P143" i="354"/>
  <c r="O143" i="354"/>
  <c r="N143" i="354"/>
  <c r="M143" i="354"/>
  <c r="L143" i="354"/>
  <c r="K143" i="354"/>
  <c r="J143" i="354"/>
  <c r="I143" i="354"/>
  <c r="Q142" i="354"/>
  <c r="Q141" i="354"/>
  <c r="Q140" i="354"/>
  <c r="Q139" i="354"/>
  <c r="Q138" i="354"/>
  <c r="Q137" i="354"/>
  <c r="Q143" i="354"/>
  <c r="P124" i="354"/>
  <c r="O124" i="354"/>
  <c r="N124" i="354"/>
  <c r="M124" i="354"/>
  <c r="L124" i="354"/>
  <c r="K124" i="354"/>
  <c r="J124" i="354"/>
  <c r="I124" i="354"/>
  <c r="Q123" i="354"/>
  <c r="Q122" i="354"/>
  <c r="Q121" i="354"/>
  <c r="Q120" i="354"/>
  <c r="Q119" i="354"/>
  <c r="Q118" i="354"/>
  <c r="Q124" i="354"/>
  <c r="P105" i="354"/>
  <c r="O105" i="354"/>
  <c r="N105" i="354"/>
  <c r="M105" i="354"/>
  <c r="L105" i="354"/>
  <c r="K105" i="354"/>
  <c r="J105" i="354"/>
  <c r="I105" i="354"/>
  <c r="Q104" i="354"/>
  <c r="Q103" i="354"/>
  <c r="Q102" i="354"/>
  <c r="Q101" i="354"/>
  <c r="Q100" i="354"/>
  <c r="Q99" i="354"/>
  <c r="Q105" i="354"/>
  <c r="P86" i="354"/>
  <c r="O86" i="354"/>
  <c r="N86" i="354"/>
  <c r="L86" i="354"/>
  <c r="K86" i="354"/>
  <c r="J86" i="354"/>
  <c r="I86" i="354"/>
  <c r="Q84" i="354"/>
  <c r="Q83" i="354"/>
  <c r="Q82" i="354"/>
  <c r="Q81" i="354"/>
  <c r="Q80" i="354"/>
  <c r="Q79" i="354"/>
  <c r="Q86" i="354"/>
  <c r="L66" i="354"/>
  <c r="K66" i="354"/>
  <c r="J66" i="354"/>
  <c r="I66" i="354"/>
  <c r="Q62" i="354"/>
  <c r="Q60" i="354"/>
  <c r="Q66" i="354"/>
  <c r="Q43" i="354"/>
  <c r="Q5" i="354"/>
  <c r="Q4" i="354"/>
  <c r="Q3" i="354"/>
  <c r="P65" i="352"/>
  <c r="O65" i="352"/>
  <c r="N65" i="352"/>
  <c r="Q114" i="352"/>
  <c r="P83" i="352"/>
  <c r="O83" i="352"/>
  <c r="N83" i="352"/>
  <c r="M83" i="352"/>
  <c r="L83" i="352"/>
  <c r="K83" i="352"/>
  <c r="J83" i="352"/>
  <c r="I83" i="352"/>
  <c r="Q81" i="352"/>
  <c r="Q82" i="352"/>
  <c r="Q63" i="352"/>
  <c r="Q116" i="352"/>
  <c r="Q115" i="352"/>
  <c r="Q133" i="352"/>
  <c r="Q134" i="352"/>
  <c r="Q46" i="352"/>
  <c r="I101" i="352"/>
  <c r="J101" i="352"/>
  <c r="K101" i="352"/>
  <c r="L101" i="352"/>
  <c r="M101" i="352"/>
  <c r="N101" i="352"/>
  <c r="O101" i="352"/>
  <c r="P101" i="352"/>
  <c r="Q60" i="352"/>
  <c r="Q132" i="352"/>
  <c r="Q6" i="352"/>
  <c r="Q61" i="352"/>
  <c r="Q99" i="352"/>
  <c r="Q100" i="352"/>
  <c r="Q27" i="352"/>
  <c r="Q28" i="352"/>
  <c r="Q4" i="352"/>
  <c r="Q5" i="352"/>
  <c r="Q62" i="352"/>
  <c r="Q64" i="352"/>
  <c r="Q131" i="352"/>
  <c r="Q135" i="352"/>
  <c r="Q136" i="352"/>
  <c r="I137" i="352"/>
  <c r="J137" i="352"/>
  <c r="K137" i="352"/>
  <c r="L137" i="352"/>
  <c r="M137" i="352"/>
  <c r="N137" i="352"/>
  <c r="O137" i="352"/>
  <c r="P137" i="352"/>
  <c r="Q137" i="352"/>
  <c r="Q118" i="352"/>
  <c r="Q78" i="352"/>
  <c r="Q86" i="349"/>
  <c r="Q25" i="349"/>
  <c r="Q47" i="349"/>
  <c r="Q27" i="349"/>
  <c r="Q65" i="349"/>
  <c r="L119" i="352"/>
  <c r="M119" i="352"/>
  <c r="N119" i="352"/>
  <c r="O119" i="352"/>
  <c r="I88" i="349"/>
  <c r="J88" i="349"/>
  <c r="K88" i="349"/>
  <c r="L88" i="349"/>
  <c r="M88" i="349"/>
  <c r="N88" i="349"/>
  <c r="O88" i="349"/>
  <c r="P88" i="349"/>
  <c r="Q46" i="349"/>
  <c r="Q113" i="352"/>
  <c r="Q117" i="352"/>
  <c r="I119" i="352"/>
  <c r="J119" i="352"/>
  <c r="K119" i="352"/>
  <c r="P119" i="352"/>
  <c r="Q96" i="352"/>
  <c r="Q97" i="352"/>
  <c r="Q98" i="352"/>
  <c r="Q77" i="352"/>
  <c r="Q79" i="352"/>
  <c r="Q80" i="352"/>
  <c r="Q59" i="352"/>
  <c r="Q65" i="352"/>
  <c r="I65" i="352"/>
  <c r="J65" i="352"/>
  <c r="K65" i="352"/>
  <c r="L65" i="352"/>
  <c r="Q41" i="352"/>
  <c r="Q42" i="352"/>
  <c r="Q43" i="352"/>
  <c r="Q44" i="352"/>
  <c r="Q45" i="352"/>
  <c r="I47" i="352"/>
  <c r="J47" i="352"/>
  <c r="K47" i="352"/>
  <c r="L47" i="352"/>
  <c r="M47" i="352"/>
  <c r="N47" i="352"/>
  <c r="O47" i="352"/>
  <c r="P47" i="352"/>
  <c r="Q23" i="352"/>
  <c r="Q24" i="352"/>
  <c r="Q25" i="352"/>
  <c r="Q26" i="352"/>
  <c r="I29" i="352"/>
  <c r="J29" i="352"/>
  <c r="K29" i="352"/>
  <c r="L29" i="352"/>
  <c r="M29" i="352"/>
  <c r="N29" i="352"/>
  <c r="O29" i="352"/>
  <c r="P29" i="352"/>
  <c r="Q3" i="352"/>
  <c r="Q7" i="352"/>
  <c r="I9" i="352"/>
  <c r="J9" i="352"/>
  <c r="K9" i="352"/>
  <c r="L9" i="352"/>
  <c r="M9" i="352"/>
  <c r="N9" i="352"/>
  <c r="O9" i="352"/>
  <c r="P9" i="352"/>
  <c r="Q3" i="351"/>
  <c r="Q4" i="351"/>
  <c r="Q5" i="351"/>
  <c r="Q6" i="351"/>
  <c r="Q7" i="351"/>
  <c r="Q8" i="351"/>
  <c r="Q9" i="351"/>
  <c r="I9" i="351"/>
  <c r="J9" i="351"/>
  <c r="K9" i="351"/>
  <c r="L9" i="351"/>
  <c r="M9" i="351"/>
  <c r="N9" i="351"/>
  <c r="O9" i="351"/>
  <c r="P9" i="351"/>
  <c r="Q3" i="350"/>
  <c r="Q4" i="350"/>
  <c r="Q5" i="350"/>
  <c r="Q6" i="350"/>
  <c r="Q7" i="350"/>
  <c r="Q8" i="350"/>
  <c r="I9" i="350"/>
  <c r="J9" i="350"/>
  <c r="K9" i="350"/>
  <c r="L9" i="350"/>
  <c r="M9" i="350"/>
  <c r="N9" i="350"/>
  <c r="O9" i="350"/>
  <c r="P9" i="350"/>
  <c r="Q82" i="349"/>
  <c r="Q83" i="349"/>
  <c r="Q84" i="349"/>
  <c r="Q85" i="349"/>
  <c r="Q87" i="349"/>
  <c r="Q63" i="349"/>
  <c r="Q64" i="349"/>
  <c r="Q66" i="349"/>
  <c r="Q67" i="349"/>
  <c r="Q68" i="349"/>
  <c r="I69" i="349"/>
  <c r="J69" i="349"/>
  <c r="K69" i="349"/>
  <c r="L69" i="349"/>
  <c r="M69" i="349"/>
  <c r="N69" i="349"/>
  <c r="O69" i="349"/>
  <c r="P69" i="349"/>
  <c r="Q41" i="349"/>
  <c r="Q42" i="349"/>
  <c r="Q43" i="349"/>
  <c r="Q44" i="349"/>
  <c r="Q45" i="349"/>
  <c r="I48" i="349"/>
  <c r="J48" i="349"/>
  <c r="K48" i="349"/>
  <c r="L48" i="349"/>
  <c r="M48" i="349"/>
  <c r="N48" i="349"/>
  <c r="O48" i="349"/>
  <c r="P48" i="349"/>
  <c r="Q22" i="349"/>
  <c r="Q23" i="349"/>
  <c r="Q24" i="349"/>
  <c r="Q26" i="349"/>
  <c r="I28" i="349"/>
  <c r="J28" i="349"/>
  <c r="K28" i="349"/>
  <c r="L28" i="349"/>
  <c r="M28" i="349"/>
  <c r="N28" i="349"/>
  <c r="O28" i="349"/>
  <c r="P28" i="349"/>
  <c r="Q3" i="349"/>
  <c r="Q4" i="349"/>
  <c r="Q5" i="349"/>
  <c r="Q6" i="349"/>
  <c r="Q7" i="349"/>
  <c r="Q8" i="349"/>
  <c r="I9" i="349"/>
  <c r="J9" i="349"/>
  <c r="K9" i="349"/>
  <c r="L9" i="349"/>
  <c r="M9" i="349"/>
  <c r="N9" i="349"/>
  <c r="O9" i="349"/>
  <c r="P9" i="349"/>
  <c r="Q62" i="347"/>
  <c r="Q101" i="346"/>
  <c r="Q104" i="346"/>
  <c r="Q106" i="346"/>
  <c r="Q83" i="347"/>
  <c r="Q5" i="347"/>
  <c r="Q6" i="347"/>
  <c r="Q7" i="347"/>
  <c r="Q63" i="347"/>
  <c r="Q103" i="346"/>
  <c r="P48" i="346"/>
  <c r="I107" i="346"/>
  <c r="J107" i="346"/>
  <c r="K107" i="346"/>
  <c r="L107" i="346"/>
  <c r="M107" i="346"/>
  <c r="N107" i="346"/>
  <c r="O107" i="346"/>
  <c r="P107" i="346"/>
  <c r="Q107" i="346"/>
  <c r="M68" i="346"/>
  <c r="Q61" i="346"/>
  <c r="Q65" i="346"/>
  <c r="Q66" i="346"/>
  <c r="Q68" i="346"/>
  <c r="I48" i="346"/>
  <c r="J48" i="346"/>
  <c r="K48" i="346"/>
  <c r="L48" i="346"/>
  <c r="M48" i="346"/>
  <c r="N48" i="346"/>
  <c r="O48" i="346"/>
  <c r="Q116" i="347"/>
  <c r="Q117" i="347"/>
  <c r="Q118" i="347"/>
  <c r="Q119" i="347"/>
  <c r="Q120" i="347"/>
  <c r="Q121" i="347"/>
  <c r="I122" i="347"/>
  <c r="J122" i="347"/>
  <c r="K122" i="347"/>
  <c r="L122" i="347"/>
  <c r="M122" i="347"/>
  <c r="N122" i="347"/>
  <c r="O122" i="347"/>
  <c r="P122" i="347"/>
  <c r="Q135" i="347"/>
  <c r="Q136" i="347"/>
  <c r="Q137" i="347"/>
  <c r="Q138" i="347"/>
  <c r="Q139" i="347"/>
  <c r="Q140" i="347"/>
  <c r="I141" i="347"/>
  <c r="J141" i="347"/>
  <c r="K141" i="347"/>
  <c r="L141" i="347"/>
  <c r="M141" i="347"/>
  <c r="N141" i="347"/>
  <c r="O141" i="347"/>
  <c r="P141" i="347"/>
  <c r="Q98" i="347"/>
  <c r="Q99" i="347"/>
  <c r="Q100" i="347"/>
  <c r="Q101" i="347"/>
  <c r="Q102" i="347"/>
  <c r="I103" i="347"/>
  <c r="J103" i="347"/>
  <c r="K103" i="347"/>
  <c r="L103" i="347"/>
  <c r="M103" i="347"/>
  <c r="N103" i="347"/>
  <c r="O103" i="347"/>
  <c r="P103" i="347"/>
  <c r="Q79" i="347"/>
  <c r="Q80" i="347"/>
  <c r="Q81" i="347"/>
  <c r="Q82" i="347"/>
  <c r="Q84" i="347"/>
  <c r="I85" i="347"/>
  <c r="J85" i="347"/>
  <c r="K85" i="347"/>
  <c r="L85" i="347"/>
  <c r="M85" i="347"/>
  <c r="N85" i="347"/>
  <c r="O85" i="347"/>
  <c r="P85" i="347"/>
  <c r="Q60" i="347"/>
  <c r="Q61" i="347"/>
  <c r="Q64" i="347"/>
  <c r="Q65" i="347"/>
  <c r="I66" i="347"/>
  <c r="J66" i="347"/>
  <c r="K66" i="347"/>
  <c r="L66" i="347"/>
  <c r="M66" i="347"/>
  <c r="N66" i="347"/>
  <c r="O66" i="347"/>
  <c r="P66" i="347"/>
  <c r="Q41" i="347"/>
  <c r="Q42" i="347"/>
  <c r="Q43" i="347"/>
  <c r="Q44" i="347"/>
  <c r="Q45" i="347"/>
  <c r="Q46" i="347"/>
  <c r="I47" i="347"/>
  <c r="J47" i="347"/>
  <c r="K47" i="347"/>
  <c r="L47" i="347"/>
  <c r="M47" i="347"/>
  <c r="N47" i="347"/>
  <c r="O47" i="347"/>
  <c r="P47" i="347"/>
  <c r="Q22" i="347"/>
  <c r="Q23" i="347"/>
  <c r="Q24" i="347"/>
  <c r="Q25" i="347"/>
  <c r="Q26" i="347"/>
  <c r="Q27" i="347"/>
  <c r="I28" i="347"/>
  <c r="J28" i="347"/>
  <c r="K28" i="347"/>
  <c r="L28" i="347"/>
  <c r="M28" i="347"/>
  <c r="N28" i="347"/>
  <c r="O28" i="347"/>
  <c r="P28" i="347"/>
  <c r="Q3" i="347"/>
  <c r="Q4" i="347"/>
  <c r="Q8" i="347"/>
  <c r="I9" i="347"/>
  <c r="J9" i="347"/>
  <c r="K9" i="347"/>
  <c r="L9" i="347"/>
  <c r="M9" i="347"/>
  <c r="N9" i="347"/>
  <c r="O9" i="347"/>
  <c r="P9" i="347"/>
  <c r="Q7" i="346"/>
  <c r="P64" i="344"/>
  <c r="L64" i="344"/>
  <c r="M64" i="344"/>
  <c r="N64" i="344"/>
  <c r="O64" i="344"/>
  <c r="K64" i="344"/>
  <c r="Q121" i="346"/>
  <c r="Q122" i="346"/>
  <c r="Q123" i="346"/>
  <c r="Q124" i="346"/>
  <c r="Q125" i="346"/>
  <c r="Q126" i="346"/>
  <c r="I127" i="346"/>
  <c r="J127" i="346"/>
  <c r="K127" i="346"/>
  <c r="L127" i="346"/>
  <c r="M127" i="346"/>
  <c r="N127" i="346"/>
  <c r="O127" i="346"/>
  <c r="P127" i="346"/>
  <c r="Q140" i="346"/>
  <c r="Q141" i="346"/>
  <c r="Q142" i="346"/>
  <c r="Q143" i="346"/>
  <c r="Q144" i="346"/>
  <c r="I145" i="346"/>
  <c r="J145" i="346"/>
  <c r="K145" i="346"/>
  <c r="L145" i="346"/>
  <c r="M145" i="346"/>
  <c r="N145" i="346"/>
  <c r="O145" i="346"/>
  <c r="P145" i="346"/>
  <c r="I87" i="346"/>
  <c r="J87" i="346"/>
  <c r="K87" i="346"/>
  <c r="L87" i="346"/>
  <c r="M87" i="346"/>
  <c r="N87" i="346"/>
  <c r="O87" i="346"/>
  <c r="P87" i="346"/>
  <c r="I68" i="346"/>
  <c r="J68" i="346"/>
  <c r="K68" i="346"/>
  <c r="L68" i="346"/>
  <c r="N68" i="346"/>
  <c r="O68" i="346"/>
  <c r="P68" i="346"/>
  <c r="Q42" i="346"/>
  <c r="Q48" i="346"/>
  <c r="Q29" i="346"/>
  <c r="I29" i="346"/>
  <c r="J29" i="346"/>
  <c r="K29" i="346"/>
  <c r="L29" i="346"/>
  <c r="M29" i="346"/>
  <c r="N29" i="346"/>
  <c r="O29" i="346"/>
  <c r="P29" i="346"/>
  <c r="I9" i="346"/>
  <c r="J9" i="346"/>
  <c r="K9" i="346"/>
  <c r="L9" i="346"/>
  <c r="M9" i="346"/>
  <c r="N9" i="346"/>
  <c r="O9" i="346"/>
  <c r="P9" i="346"/>
  <c r="L9" i="344"/>
  <c r="Q8" i="344"/>
  <c r="Q61" i="344"/>
  <c r="Q62" i="344"/>
  <c r="Q63" i="344"/>
  <c r="M80" i="344"/>
  <c r="N80" i="344"/>
  <c r="O80" i="344"/>
  <c r="P80" i="344"/>
  <c r="L80" i="344"/>
  <c r="Q60" i="344"/>
  <c r="Q27" i="344"/>
  <c r="N9" i="344"/>
  <c r="O9" i="344"/>
  <c r="M9" i="344"/>
  <c r="Q5" i="344"/>
  <c r="P9" i="344"/>
  <c r="K9" i="344"/>
  <c r="Q6" i="344"/>
  <c r="Q26" i="344"/>
  <c r="Q40" i="344"/>
  <c r="Q43" i="344"/>
  <c r="N67" i="341"/>
  <c r="P67" i="341"/>
  <c r="O67" i="341"/>
  <c r="P29" i="340"/>
  <c r="Q44" i="341"/>
  <c r="Q64" i="341"/>
  <c r="Q8" i="341"/>
  <c r="Q61" i="341"/>
  <c r="Q27" i="341"/>
  <c r="Q65" i="341"/>
  <c r="Q8" i="340"/>
  <c r="Q4" i="340"/>
  <c r="Q5" i="340"/>
  <c r="Q6" i="340"/>
  <c r="Q7" i="340"/>
  <c r="Q3" i="340"/>
  <c r="Q43" i="340"/>
  <c r="Q44" i="340"/>
  <c r="Q45" i="340"/>
  <c r="Q46" i="340"/>
  <c r="Q47" i="340"/>
  <c r="Q42" i="340"/>
  <c r="Q23" i="340"/>
  <c r="Q24" i="340"/>
  <c r="Q25" i="340"/>
  <c r="Q26" i="340"/>
  <c r="Q27" i="340"/>
  <c r="Q28" i="340"/>
  <c r="Q80" i="344"/>
  <c r="I80" i="344"/>
  <c r="J80" i="344"/>
  <c r="K80" i="344"/>
  <c r="Q58" i="344"/>
  <c r="Q59" i="344"/>
  <c r="Q7" i="344"/>
  <c r="I64" i="344"/>
  <c r="J64" i="344"/>
  <c r="Q41" i="344"/>
  <c r="Q42" i="344"/>
  <c r="Q44" i="344"/>
  <c r="I46" i="344"/>
  <c r="J46" i="344"/>
  <c r="K46" i="344"/>
  <c r="L46" i="344"/>
  <c r="M46" i="344"/>
  <c r="N46" i="344"/>
  <c r="O46" i="344"/>
  <c r="P46" i="344"/>
  <c r="Q22" i="344"/>
  <c r="Q23" i="344"/>
  <c r="Q24" i="344"/>
  <c r="Q25" i="344"/>
  <c r="I28" i="344"/>
  <c r="J28" i="344"/>
  <c r="K28" i="344"/>
  <c r="L28" i="344"/>
  <c r="M28" i="344"/>
  <c r="N28" i="344"/>
  <c r="O28" i="344"/>
  <c r="P28" i="344"/>
  <c r="Q3" i="344"/>
  <c r="Q4" i="344"/>
  <c r="I9" i="344"/>
  <c r="J9" i="344"/>
  <c r="Q3" i="343"/>
  <c r="Q4" i="343"/>
  <c r="Q5" i="343"/>
  <c r="Q6" i="343"/>
  <c r="I7" i="343"/>
  <c r="J7" i="343"/>
  <c r="K7" i="343"/>
  <c r="L7" i="343"/>
  <c r="M7" i="343"/>
  <c r="N7" i="343"/>
  <c r="O7" i="343"/>
  <c r="P7" i="343"/>
  <c r="Q116" i="342"/>
  <c r="Q122" i="342"/>
  <c r="Q117" i="342"/>
  <c r="Q118" i="342"/>
  <c r="Q119" i="342"/>
  <c r="Q120" i="342"/>
  <c r="Q121" i="342"/>
  <c r="I122" i="342"/>
  <c r="J122" i="342"/>
  <c r="K122" i="342"/>
  <c r="L122" i="342"/>
  <c r="M122" i="342"/>
  <c r="N122" i="342"/>
  <c r="O122" i="342"/>
  <c r="P122" i="342"/>
  <c r="Q135" i="342"/>
  <c r="Q136" i="342"/>
  <c r="Q137" i="342"/>
  <c r="Q138" i="342"/>
  <c r="Q139" i="342"/>
  <c r="Q140" i="342"/>
  <c r="I141" i="342"/>
  <c r="J141" i="342"/>
  <c r="K141" i="342"/>
  <c r="L141" i="342"/>
  <c r="M141" i="342"/>
  <c r="N141" i="342"/>
  <c r="O141" i="342"/>
  <c r="P141" i="342"/>
  <c r="Q97" i="342"/>
  <c r="Q98" i="342"/>
  <c r="Q99" i="342"/>
  <c r="Q100" i="342"/>
  <c r="Q101" i="342"/>
  <c r="Q102" i="342"/>
  <c r="I103" i="342"/>
  <c r="J103" i="342"/>
  <c r="K103" i="342"/>
  <c r="L103" i="342"/>
  <c r="M103" i="342"/>
  <c r="N103" i="342"/>
  <c r="O103" i="342"/>
  <c r="P103" i="342"/>
  <c r="Q78" i="342"/>
  <c r="Q84" i="342"/>
  <c r="Q79" i="342"/>
  <c r="Q80" i="342"/>
  <c r="Q81" i="342"/>
  <c r="Q82" i="342"/>
  <c r="Q83" i="342"/>
  <c r="I84" i="342"/>
  <c r="J84" i="342"/>
  <c r="K84" i="342"/>
  <c r="L84" i="342"/>
  <c r="M84" i="342"/>
  <c r="N84" i="342"/>
  <c r="O84" i="342"/>
  <c r="P84" i="342"/>
  <c r="Q59" i="342"/>
  <c r="Q60" i="342"/>
  <c r="Q61" i="342"/>
  <c r="Q62" i="342"/>
  <c r="Q63" i="342"/>
  <c r="Q64" i="342"/>
  <c r="I65" i="342"/>
  <c r="J65" i="342"/>
  <c r="K65" i="342"/>
  <c r="L65" i="342"/>
  <c r="M65" i="342"/>
  <c r="N65" i="342"/>
  <c r="O65" i="342"/>
  <c r="P65" i="342"/>
  <c r="Q40" i="342"/>
  <c r="Q41" i="342"/>
  <c r="Q42" i="342"/>
  <c r="Q43" i="342"/>
  <c r="Q44" i="342"/>
  <c r="Q45" i="342"/>
  <c r="I46" i="342"/>
  <c r="J46" i="342"/>
  <c r="K46" i="342"/>
  <c r="L46" i="342"/>
  <c r="M46" i="342"/>
  <c r="N46" i="342"/>
  <c r="O46" i="342"/>
  <c r="P46" i="342"/>
  <c r="Q21" i="342"/>
  <c r="Q22" i="342"/>
  <c r="Q23" i="342"/>
  <c r="Q24" i="342"/>
  <c r="Q25" i="342"/>
  <c r="Q26" i="342"/>
  <c r="I27" i="342"/>
  <c r="J27" i="342"/>
  <c r="K27" i="342"/>
  <c r="L27" i="342"/>
  <c r="M27" i="342"/>
  <c r="N27" i="342"/>
  <c r="O27" i="342"/>
  <c r="P27" i="342"/>
  <c r="Q3" i="342"/>
  <c r="Q4" i="342"/>
  <c r="Q5" i="342"/>
  <c r="Q6" i="342"/>
  <c r="Q7" i="342"/>
  <c r="I8" i="342"/>
  <c r="J8" i="342"/>
  <c r="K8" i="342"/>
  <c r="L8" i="342"/>
  <c r="M8" i="342"/>
  <c r="N8" i="342"/>
  <c r="O8" i="342"/>
  <c r="P8" i="342"/>
  <c r="Q66" i="339"/>
  <c r="M67" i="341"/>
  <c r="L67" i="341"/>
  <c r="K67" i="341"/>
  <c r="J67" i="341"/>
  <c r="I67" i="341"/>
  <c r="Q63" i="341"/>
  <c r="Q62" i="341"/>
  <c r="P47" i="341"/>
  <c r="O47" i="341"/>
  <c r="N47" i="341"/>
  <c r="M47" i="341"/>
  <c r="L47" i="341"/>
  <c r="K47" i="341"/>
  <c r="J47" i="341"/>
  <c r="I47" i="341"/>
  <c r="Q46" i="341"/>
  <c r="Q45" i="341"/>
  <c r="Q43" i="341"/>
  <c r="Q42" i="341"/>
  <c r="Q41" i="341"/>
  <c r="P28" i="341"/>
  <c r="O28" i="341"/>
  <c r="N28" i="341"/>
  <c r="M28" i="341"/>
  <c r="L28" i="341"/>
  <c r="K28" i="341"/>
  <c r="J28" i="341"/>
  <c r="I28" i="341"/>
  <c r="Q26" i="341"/>
  <c r="Q25" i="341"/>
  <c r="Q24" i="341"/>
  <c r="Q23" i="341"/>
  <c r="Q22" i="341"/>
  <c r="P9" i="341"/>
  <c r="O9" i="341"/>
  <c r="N9" i="341"/>
  <c r="M9" i="341"/>
  <c r="L9" i="341"/>
  <c r="K9" i="341"/>
  <c r="J9" i="341"/>
  <c r="I9" i="341"/>
  <c r="Q7" i="341"/>
  <c r="Q6" i="341"/>
  <c r="Q5" i="341"/>
  <c r="Q4" i="341"/>
  <c r="Q3" i="341"/>
  <c r="P127" i="340"/>
  <c r="O127" i="340"/>
  <c r="N127" i="340"/>
  <c r="M127" i="340"/>
  <c r="L127" i="340"/>
  <c r="K127" i="340"/>
  <c r="J127" i="340"/>
  <c r="I127" i="340"/>
  <c r="Q126" i="340"/>
  <c r="Q125" i="340"/>
  <c r="Q124" i="340"/>
  <c r="Q123" i="340"/>
  <c r="Q122" i="340"/>
  <c r="Q121" i="340"/>
  <c r="P108" i="340"/>
  <c r="O108" i="340"/>
  <c r="N108" i="340"/>
  <c r="M108" i="340"/>
  <c r="L108" i="340"/>
  <c r="K108" i="340"/>
  <c r="J108" i="340"/>
  <c r="I108" i="340"/>
  <c r="Q107" i="340"/>
  <c r="Q106" i="340"/>
  <c r="Q105" i="340"/>
  <c r="Q104" i="340"/>
  <c r="Q103" i="340"/>
  <c r="Q102" i="340"/>
  <c r="P89" i="340"/>
  <c r="O89" i="340"/>
  <c r="N89" i="340"/>
  <c r="M89" i="340"/>
  <c r="L89" i="340"/>
  <c r="K89" i="340"/>
  <c r="J89" i="340"/>
  <c r="I89" i="340"/>
  <c r="Q88" i="340"/>
  <c r="Q87" i="340"/>
  <c r="Q86" i="340"/>
  <c r="Q85" i="340"/>
  <c r="Q84" i="340"/>
  <c r="Q83" i="340"/>
  <c r="P70" i="340"/>
  <c r="O70" i="340"/>
  <c r="N70" i="340"/>
  <c r="M70" i="340"/>
  <c r="L70" i="340"/>
  <c r="K70" i="340"/>
  <c r="J70" i="340"/>
  <c r="I70" i="340"/>
  <c r="Q69" i="340"/>
  <c r="Q68" i="340"/>
  <c r="Q66" i="340"/>
  <c r="Q64" i="340"/>
  <c r="Q63" i="340"/>
  <c r="Q62" i="340"/>
  <c r="P49" i="340"/>
  <c r="O49" i="340"/>
  <c r="N49" i="340"/>
  <c r="M49" i="340"/>
  <c r="L49" i="340"/>
  <c r="K49" i="340"/>
  <c r="J49" i="340"/>
  <c r="I49" i="340"/>
  <c r="O29" i="340"/>
  <c r="N29" i="340"/>
  <c r="M29" i="340"/>
  <c r="L29" i="340"/>
  <c r="K29" i="340"/>
  <c r="P9" i="340"/>
  <c r="O9" i="340"/>
  <c r="N9" i="340"/>
  <c r="M9" i="340"/>
  <c r="L9" i="340"/>
  <c r="K9" i="340"/>
  <c r="J9" i="340"/>
  <c r="I9" i="340"/>
  <c r="Q47" i="339"/>
  <c r="Q46" i="339"/>
  <c r="Q25" i="339"/>
  <c r="Q24" i="339"/>
  <c r="Q7" i="339"/>
  <c r="Q87" i="339"/>
  <c r="Q86" i="339"/>
  <c r="Q45" i="339"/>
  <c r="Q44" i="339"/>
  <c r="Q43" i="339"/>
  <c r="Q42" i="339"/>
  <c r="Q85" i="339"/>
  <c r="Q84" i="339"/>
  <c r="Q83" i="339"/>
  <c r="Q82" i="339"/>
  <c r="Q81" i="339"/>
  <c r="Q23" i="339"/>
  <c r="Q64" i="339"/>
  <c r="Q63" i="339"/>
  <c r="H89" i="338"/>
  <c r="Q82" i="338"/>
  <c r="Q64" i="338"/>
  <c r="Q62" i="338"/>
  <c r="Q84" i="338"/>
  <c r="Q8" i="338"/>
  <c r="Q83" i="338"/>
  <c r="Q42" i="338"/>
  <c r="Q81" i="338"/>
  <c r="Q80" i="338"/>
  <c r="P145" i="339"/>
  <c r="O145" i="339"/>
  <c r="N145" i="339"/>
  <c r="M145" i="339"/>
  <c r="L145" i="339"/>
  <c r="K145" i="339"/>
  <c r="J145" i="339"/>
  <c r="I145" i="339"/>
  <c r="Q144" i="339"/>
  <c r="Q143" i="339"/>
  <c r="Q142" i="339"/>
  <c r="Q141" i="339"/>
  <c r="Q140" i="339"/>
  <c r="Q139" i="339"/>
  <c r="Q145" i="339"/>
  <c r="P126" i="339"/>
  <c r="O126" i="339"/>
  <c r="N126" i="339"/>
  <c r="M126" i="339"/>
  <c r="L126" i="339"/>
  <c r="K126" i="339"/>
  <c r="J126" i="339"/>
  <c r="I126" i="339"/>
  <c r="Q125" i="339"/>
  <c r="Q124" i="339"/>
  <c r="Q123" i="339"/>
  <c r="Q122" i="339"/>
  <c r="Q121" i="339"/>
  <c r="Q120" i="339"/>
  <c r="Q126" i="339"/>
  <c r="P107" i="339"/>
  <c r="O107" i="339"/>
  <c r="N107" i="339"/>
  <c r="M107" i="339"/>
  <c r="L107" i="339"/>
  <c r="K107" i="339"/>
  <c r="J107" i="339"/>
  <c r="I107" i="339"/>
  <c r="Q106" i="339"/>
  <c r="Q105" i="339"/>
  <c r="Q104" i="339"/>
  <c r="Q103" i="339"/>
  <c r="Q102" i="339"/>
  <c r="Q101" i="339"/>
  <c r="Q107" i="339"/>
  <c r="P88" i="339"/>
  <c r="O88" i="339"/>
  <c r="N88" i="339"/>
  <c r="M88" i="339"/>
  <c r="L88" i="339"/>
  <c r="K88" i="339"/>
  <c r="J88" i="339"/>
  <c r="I88" i="339"/>
  <c r="Q88" i="339"/>
  <c r="P68" i="339"/>
  <c r="O68" i="339"/>
  <c r="N68" i="339"/>
  <c r="M68" i="339"/>
  <c r="L68" i="339"/>
  <c r="K68" i="339"/>
  <c r="J68" i="339"/>
  <c r="I68" i="339"/>
  <c r="Q62" i="339"/>
  <c r="Q61" i="339"/>
  <c r="P48" i="339"/>
  <c r="O48" i="339"/>
  <c r="N48" i="339"/>
  <c r="M48" i="339"/>
  <c r="L48" i="339"/>
  <c r="K48" i="339"/>
  <c r="J48" i="339"/>
  <c r="I48" i="339"/>
  <c r="Q48" i="339"/>
  <c r="P27" i="339"/>
  <c r="O27" i="339"/>
  <c r="N27" i="339"/>
  <c r="M27" i="339"/>
  <c r="L27" i="339"/>
  <c r="K27" i="339"/>
  <c r="J27" i="339"/>
  <c r="I27" i="339"/>
  <c r="Q26" i="339"/>
  <c r="Q22" i="339"/>
  <c r="Q21" i="339"/>
  <c r="P8" i="339"/>
  <c r="O8" i="339"/>
  <c r="N8" i="339"/>
  <c r="M8" i="339"/>
  <c r="L8" i="339"/>
  <c r="K8" i="339"/>
  <c r="J8" i="339"/>
  <c r="I8" i="339"/>
  <c r="Q6" i="339"/>
  <c r="Q5" i="339"/>
  <c r="Q4" i="339"/>
  <c r="Q3" i="339"/>
  <c r="Q48" i="337"/>
  <c r="Q45" i="338"/>
  <c r="Q44" i="338"/>
  <c r="P85" i="338"/>
  <c r="O85" i="338"/>
  <c r="N85" i="338"/>
  <c r="M85" i="338"/>
  <c r="L85" i="338"/>
  <c r="K85" i="338"/>
  <c r="J85" i="338"/>
  <c r="I85" i="338"/>
  <c r="Q79" i="338"/>
  <c r="Q78" i="338"/>
  <c r="Q85" i="338"/>
  <c r="P66" i="338"/>
  <c r="O66" i="338"/>
  <c r="N66" i="338"/>
  <c r="M66" i="338"/>
  <c r="L66" i="338"/>
  <c r="K66" i="338"/>
  <c r="J66" i="338"/>
  <c r="I66" i="338"/>
  <c r="Q65" i="338"/>
  <c r="Q63" i="338"/>
  <c r="Q61" i="338"/>
  <c r="Q60" i="338"/>
  <c r="P47" i="338"/>
  <c r="O47" i="338"/>
  <c r="N47" i="338"/>
  <c r="M47" i="338"/>
  <c r="L47" i="338"/>
  <c r="K47" i="338"/>
  <c r="J47" i="338"/>
  <c r="I47" i="338"/>
  <c r="Q46" i="338"/>
  <c r="Q43" i="338"/>
  <c r="Q41" i="338"/>
  <c r="Q40" i="338"/>
  <c r="P27" i="338"/>
  <c r="O27" i="338"/>
  <c r="N27" i="338"/>
  <c r="M27" i="338"/>
  <c r="L27" i="338"/>
  <c r="K27" i="338"/>
  <c r="J27" i="338"/>
  <c r="I27" i="338"/>
  <c r="Q25" i="338"/>
  <c r="Q24" i="338"/>
  <c r="Q23" i="338"/>
  <c r="Q22" i="338"/>
  <c r="Q27" i="338"/>
  <c r="P9" i="338"/>
  <c r="O9" i="338"/>
  <c r="N9" i="338"/>
  <c r="M9" i="338"/>
  <c r="L9" i="338"/>
  <c r="K9" i="338"/>
  <c r="J9" i="338"/>
  <c r="I9" i="338"/>
  <c r="Q7" i="338"/>
  <c r="Q6" i="338"/>
  <c r="Q5" i="338"/>
  <c r="Q4" i="338"/>
  <c r="Q3" i="338"/>
  <c r="Q84" i="337"/>
  <c r="Q42" i="337"/>
  <c r="Q67" i="337"/>
  <c r="Q85" i="337"/>
  <c r="O29" i="337"/>
  <c r="N29" i="337"/>
  <c r="Q5" i="336"/>
  <c r="L50" i="337"/>
  <c r="M50" i="337"/>
  <c r="O50" i="337"/>
  <c r="N50" i="337"/>
  <c r="Q81" i="337"/>
  <c r="Q82" i="337"/>
  <c r="Q83" i="337"/>
  <c r="Q86" i="337"/>
  <c r="I89" i="337"/>
  <c r="J89" i="337"/>
  <c r="K89" i="337"/>
  <c r="L89" i="337"/>
  <c r="M89" i="337"/>
  <c r="N89" i="337"/>
  <c r="O89" i="337"/>
  <c r="P89" i="337"/>
  <c r="P50" i="337"/>
  <c r="I50" i="337"/>
  <c r="J50" i="337"/>
  <c r="K50" i="337"/>
  <c r="Q4" i="337"/>
  <c r="Q47" i="337"/>
  <c r="Q46" i="337"/>
  <c r="N8" i="335"/>
  <c r="P8" i="335"/>
  <c r="O8" i="335"/>
  <c r="M8" i="335"/>
  <c r="M61" i="335"/>
  <c r="N61" i="335"/>
  <c r="O61" i="335"/>
  <c r="P61" i="335"/>
  <c r="L61" i="335"/>
  <c r="Q44" i="337"/>
  <c r="P68" i="337"/>
  <c r="O68" i="337"/>
  <c r="N68" i="337"/>
  <c r="M68" i="337"/>
  <c r="L68" i="337"/>
  <c r="K68" i="337"/>
  <c r="J68" i="337"/>
  <c r="I68" i="337"/>
  <c r="Q66" i="337"/>
  <c r="Q64" i="337"/>
  <c r="Q63" i="337"/>
  <c r="Q45" i="337"/>
  <c r="Q43" i="337"/>
  <c r="P29" i="337"/>
  <c r="M29" i="337"/>
  <c r="L29" i="337"/>
  <c r="K29" i="337"/>
  <c r="J29" i="337"/>
  <c r="I29" i="337"/>
  <c r="Q27" i="337"/>
  <c r="Q26" i="337"/>
  <c r="Q25" i="337"/>
  <c r="Q24" i="337"/>
  <c r="Q23" i="337"/>
  <c r="P10" i="337"/>
  <c r="O10" i="337"/>
  <c r="N10" i="337"/>
  <c r="M10" i="337"/>
  <c r="L10" i="337"/>
  <c r="K10" i="337"/>
  <c r="J10" i="337"/>
  <c r="I10" i="337"/>
  <c r="Q8" i="337"/>
  <c r="Q7" i="337"/>
  <c r="Q6" i="337"/>
  <c r="Q5" i="337"/>
  <c r="Q3" i="337"/>
  <c r="Q23" i="336"/>
  <c r="Q24" i="336"/>
  <c r="Q25" i="336"/>
  <c r="Q26" i="336"/>
  <c r="Q27" i="336"/>
  <c r="Q28" i="336"/>
  <c r="I29" i="336"/>
  <c r="J29" i="336"/>
  <c r="K29" i="336"/>
  <c r="L29" i="336"/>
  <c r="M29" i="336"/>
  <c r="N29" i="336"/>
  <c r="O29" i="336"/>
  <c r="P29" i="336"/>
  <c r="Q3" i="336"/>
  <c r="Q4" i="336"/>
  <c r="Q6" i="336"/>
  <c r="Q7" i="336"/>
  <c r="Q8" i="336"/>
  <c r="I9" i="336"/>
  <c r="J9" i="336"/>
  <c r="K9" i="336"/>
  <c r="L9" i="336"/>
  <c r="M9" i="336"/>
  <c r="N9" i="336"/>
  <c r="O9" i="336"/>
  <c r="P9" i="336"/>
  <c r="P44" i="335"/>
  <c r="O44" i="335"/>
  <c r="N44" i="335"/>
  <c r="Q40" i="335"/>
  <c r="Q60" i="335"/>
  <c r="Q6" i="335"/>
  <c r="N9" i="333"/>
  <c r="O9" i="333"/>
  <c r="P9" i="333"/>
  <c r="M9" i="333"/>
  <c r="N27" i="333"/>
  <c r="O27" i="333"/>
  <c r="P27" i="333"/>
  <c r="M27" i="333"/>
  <c r="M44" i="333"/>
  <c r="N44" i="333"/>
  <c r="O44" i="333"/>
  <c r="P44" i="333"/>
  <c r="L44" i="333"/>
  <c r="N82" i="333"/>
  <c r="O82" i="333"/>
  <c r="P82" i="333"/>
  <c r="M82" i="333"/>
  <c r="Q39" i="333"/>
  <c r="P63" i="333"/>
  <c r="Q40" i="333"/>
  <c r="Q62" i="333"/>
  <c r="Q43" i="333"/>
  <c r="M27" i="335"/>
  <c r="N27" i="335"/>
  <c r="O27" i="335"/>
  <c r="P27" i="335"/>
  <c r="Q26" i="335"/>
  <c r="Q23" i="335"/>
  <c r="Q7" i="335"/>
  <c r="L9" i="333"/>
  <c r="K9" i="333"/>
  <c r="J9" i="333"/>
  <c r="I9" i="333"/>
  <c r="Q26" i="333"/>
  <c r="Q41" i="333"/>
  <c r="Q8" i="333"/>
  <c r="Q7" i="333"/>
  <c r="Q59" i="333"/>
  <c r="Q78" i="333"/>
  <c r="Q42" i="333"/>
  <c r="K63" i="333"/>
  <c r="L63" i="333"/>
  <c r="M63" i="333"/>
  <c r="N63" i="333"/>
  <c r="O63" i="333"/>
  <c r="Q79" i="333"/>
  <c r="Q58" i="335"/>
  <c r="Q61" i="335"/>
  <c r="Q59" i="335"/>
  <c r="I61" i="335"/>
  <c r="J61" i="335"/>
  <c r="K61" i="335"/>
  <c r="Q80" i="333"/>
  <c r="Q81" i="333"/>
  <c r="I82" i="333"/>
  <c r="J82" i="333"/>
  <c r="K82" i="333"/>
  <c r="L82" i="333"/>
  <c r="Q41" i="335"/>
  <c r="N27" i="332"/>
  <c r="O27" i="332"/>
  <c r="P27" i="332"/>
  <c r="M27" i="332"/>
  <c r="Q26" i="332"/>
  <c r="M63" i="332"/>
  <c r="N63" i="332"/>
  <c r="O63" i="332"/>
  <c r="P63" i="332"/>
  <c r="L63" i="332"/>
  <c r="L27" i="332"/>
  <c r="Q42" i="335"/>
  <c r="Q43" i="335"/>
  <c r="I44" i="335"/>
  <c r="J44" i="335"/>
  <c r="K44" i="335"/>
  <c r="L44" i="335"/>
  <c r="M44" i="335"/>
  <c r="Q21" i="335"/>
  <c r="Q22" i="335"/>
  <c r="Q24" i="335"/>
  <c r="Q25" i="335"/>
  <c r="I27" i="335"/>
  <c r="J27" i="335"/>
  <c r="K27" i="335"/>
  <c r="L27" i="335"/>
  <c r="Q3" i="335"/>
  <c r="Q4" i="335"/>
  <c r="Q5" i="335"/>
  <c r="I8" i="335"/>
  <c r="J8" i="335"/>
  <c r="K8" i="335"/>
  <c r="L8" i="335"/>
  <c r="Q76" i="333"/>
  <c r="Q77" i="333"/>
  <c r="Q58" i="333"/>
  <c r="Q60" i="333"/>
  <c r="Q61" i="333"/>
  <c r="Q63" i="333"/>
  <c r="I44" i="333"/>
  <c r="J44" i="333"/>
  <c r="K44" i="333"/>
  <c r="Q22" i="333"/>
  <c r="Q23" i="333"/>
  <c r="Q24" i="333"/>
  <c r="I27" i="333"/>
  <c r="J27" i="333"/>
  <c r="K27" i="333"/>
  <c r="L27" i="333"/>
  <c r="Q3" i="333"/>
  <c r="Q4" i="333"/>
  <c r="Q5" i="333"/>
  <c r="Q6" i="333"/>
  <c r="Q25" i="333"/>
  <c r="Q8" i="332"/>
  <c r="I9" i="332"/>
  <c r="J9" i="332"/>
  <c r="K9" i="332"/>
  <c r="L9" i="332"/>
  <c r="M9" i="332"/>
  <c r="N9" i="332"/>
  <c r="O9" i="332"/>
  <c r="P9" i="332"/>
  <c r="Q7" i="332"/>
  <c r="M28" i="330"/>
  <c r="O28" i="330"/>
  <c r="P28" i="330"/>
  <c r="N28" i="330"/>
  <c r="Q24" i="331"/>
  <c r="Q25" i="331"/>
  <c r="Q26" i="331"/>
  <c r="Q4" i="331"/>
  <c r="Q5" i="331"/>
  <c r="Q6" i="331"/>
  <c r="Q44" i="330"/>
  <c r="Q41" i="330"/>
  <c r="Q25" i="330"/>
  <c r="Q26" i="330"/>
  <c r="Q6" i="330"/>
  <c r="Q27" i="330"/>
  <c r="Q9" i="388"/>
  <c r="Q87" i="388"/>
  <c r="Q31" i="384"/>
  <c r="Q69" i="384"/>
  <c r="Q9" i="387"/>
  <c r="Q106" i="384"/>
  <c r="Q122" i="384"/>
  <c r="Q9" i="384"/>
  <c r="Q89" i="384"/>
  <c r="Q50" i="384"/>
  <c r="Q29" i="383"/>
  <c r="Q8" i="386"/>
  <c r="Q81" i="379"/>
  <c r="Q29" i="380"/>
  <c r="Q9" i="380"/>
  <c r="Q49" i="380"/>
  <c r="Q10" i="379"/>
  <c r="Q8" i="377"/>
  <c r="Q48" i="377"/>
  <c r="Q84" i="377"/>
  <c r="Q9" i="381"/>
  <c r="Q47" i="379"/>
  <c r="Q28" i="379"/>
  <c r="Q65" i="379"/>
  <c r="Q28" i="377"/>
  <c r="Q9" i="378"/>
  <c r="Q30" i="376"/>
  <c r="Q9" i="376"/>
  <c r="Q49" i="376"/>
  <c r="Q61" i="375"/>
  <c r="Q42" i="375"/>
  <c r="Q9" i="375"/>
  <c r="Q118" i="375"/>
  <c r="Q137" i="375"/>
  <c r="Q99" i="375"/>
  <c r="Q104" i="374"/>
  <c r="Q163" i="373"/>
  <c r="Q28" i="372"/>
  <c r="Q9" i="372"/>
  <c r="Q102" i="371"/>
  <c r="Q9" i="371"/>
  <c r="Q85" i="374"/>
  <c r="Q47" i="371"/>
  <c r="Q28" i="371"/>
  <c r="Q106" i="373"/>
  <c r="Q9" i="373"/>
  <c r="Q144" i="373"/>
  <c r="Q125" i="373"/>
  <c r="Q68" i="373"/>
  <c r="Q48" i="373"/>
  <c r="Q87" i="373"/>
  <c r="Q29" i="373"/>
  <c r="Q9" i="370"/>
  <c r="Q47" i="370"/>
  <c r="Q162" i="370"/>
  <c r="Q122" i="370"/>
  <c r="Q103" i="370"/>
  <c r="Q65" i="370"/>
  <c r="Q180" i="370"/>
  <c r="Q142" i="370"/>
  <c r="Q28" i="370"/>
  <c r="Q85" i="369"/>
  <c r="Q123" i="369"/>
  <c r="Q47" i="369"/>
  <c r="Q104" i="369"/>
  <c r="Q10" i="369"/>
  <c r="Q66" i="371"/>
  <c r="Q199" i="368"/>
  <c r="Q181" i="368"/>
  <c r="Q162" i="368"/>
  <c r="Q142" i="368"/>
  <c r="Q238" i="368"/>
  <c r="Q219" i="368"/>
  <c r="Q10" i="366"/>
  <c r="Q9" i="368"/>
  <c r="Q104" i="368"/>
  <c r="Q66" i="368"/>
  <c r="Q123" i="368"/>
  <c r="Q66" i="369"/>
  <c r="Q28" i="368"/>
  <c r="Q47" i="368"/>
  <c r="Q85" i="368"/>
  <c r="Q28" i="365"/>
  <c r="Q181" i="365"/>
  <c r="Q200" i="365"/>
  <c r="Q85" i="365"/>
  <c r="Q66" i="365"/>
  <c r="Q161" i="365"/>
  <c r="Q104" i="365"/>
  <c r="Q123" i="365"/>
  <c r="Q142" i="365"/>
  <c r="Q47" i="365"/>
  <c r="Q66" i="363"/>
  <c r="Q9" i="364"/>
  <c r="Q66" i="364"/>
  <c r="Q8" i="363"/>
  <c r="Q87" i="363"/>
  <c r="Q166" i="363"/>
  <c r="Q48" i="363"/>
  <c r="Q127" i="363"/>
  <c r="Q186" i="363"/>
  <c r="Q108" i="363"/>
  <c r="Q9" i="362"/>
  <c r="Q122" i="362"/>
  <c r="Q141" i="362"/>
  <c r="Q47" i="362"/>
  <c r="Q177" i="362"/>
  <c r="Q85" i="362"/>
  <c r="Q66" i="362"/>
  <c r="Q159" i="362"/>
  <c r="Q105" i="362"/>
  <c r="Q104" i="364"/>
  <c r="Q123" i="364"/>
  <c r="Q29" i="364"/>
  <c r="Q142" i="364"/>
  <c r="Q47" i="361"/>
  <c r="Q146" i="363"/>
  <c r="Q28" i="362"/>
  <c r="Q197" i="362"/>
  <c r="Q85" i="364"/>
  <c r="Q27" i="360"/>
  <c r="Q100" i="360"/>
  <c r="Q28" i="359"/>
  <c r="Q64" i="360"/>
  <c r="Q45" i="360"/>
  <c r="Q107" i="358"/>
  <c r="Q146" i="358"/>
  <c r="Q48" i="358"/>
  <c r="Q9" i="361"/>
  <c r="Q9" i="358"/>
  <c r="Q29" i="356"/>
  <c r="Q142" i="359"/>
  <c r="Q140" i="361"/>
  <c r="Q123" i="359"/>
  <c r="Q121" i="361"/>
  <c r="Q104" i="359"/>
  <c r="Q102" i="361"/>
  <c r="Q85" i="359"/>
  <c r="Q83" i="361"/>
  <c r="Q66" i="359"/>
  <c r="Q8" i="360"/>
  <c r="Q136" i="360"/>
  <c r="Q118" i="360"/>
  <c r="Q68" i="356"/>
  <c r="Q48" i="356"/>
  <c r="Q144" i="356"/>
  <c r="Q125" i="356"/>
  <c r="Q106" i="356"/>
  <c r="Q87" i="356"/>
  <c r="Q9" i="355"/>
  <c r="Q124" i="355"/>
  <c r="Q143" i="355"/>
  <c r="Q105" i="355"/>
  <c r="Q86" i="355"/>
  <c r="Q67" i="355"/>
  <c r="Q48" i="355"/>
  <c r="Q29" i="355"/>
  <c r="Q47" i="354"/>
  <c r="Q28" i="354"/>
  <c r="Q86" i="357"/>
  <c r="Q67" i="357"/>
  <c r="Q104" i="357"/>
  <c r="Q9" i="356"/>
  <c r="Q83" i="352"/>
  <c r="Q9" i="352"/>
  <c r="Q29" i="352"/>
  <c r="Q47" i="352"/>
  <c r="Q101" i="352"/>
  <c r="Q119" i="352"/>
  <c r="Q48" i="349"/>
  <c r="Q69" i="349"/>
  <c r="Q9" i="349"/>
  <c r="Q88" i="349"/>
  <c r="Q28" i="349"/>
  <c r="Q9" i="350"/>
  <c r="Q122" i="347"/>
  <c r="Q141" i="347"/>
  <c r="Q85" i="347"/>
  <c r="Q103" i="347"/>
  <c r="Q9" i="346"/>
  <c r="Q127" i="346"/>
  <c r="Q145" i="346"/>
  <c r="Q66" i="347"/>
  <c r="Q47" i="347"/>
  <c r="Q28" i="347"/>
  <c r="Q9" i="347"/>
  <c r="Q87" i="346"/>
  <c r="Q64" i="344"/>
  <c r="Q9" i="344"/>
  <c r="Q46" i="344"/>
  <c r="Q65" i="342"/>
  <c r="Q46" i="342"/>
  <c r="Q141" i="342"/>
  <c r="Q103" i="342"/>
  <c r="Q27" i="342"/>
  <c r="Q8" i="342"/>
  <c r="Q7" i="343"/>
  <c r="Q28" i="344"/>
  <c r="Q67" i="341"/>
  <c r="Q47" i="341"/>
  <c r="Q29" i="340"/>
  <c r="Q28" i="341"/>
  <c r="Q9" i="341"/>
  <c r="Q27" i="339"/>
  <c r="Q8" i="339"/>
  <c r="Q108" i="340"/>
  <c r="Q89" i="340"/>
  <c r="Q70" i="340"/>
  <c r="Q49" i="340"/>
  <c r="Q9" i="340"/>
  <c r="Q127" i="340"/>
  <c r="Q47" i="338"/>
  <c r="Q9" i="338"/>
  <c r="Q66" i="338"/>
  <c r="Q68" i="339"/>
  <c r="Q29" i="337"/>
  <c r="Q89" i="337"/>
  <c r="Q50" i="337"/>
  <c r="Q29" i="336"/>
  <c r="Q68" i="337"/>
  <c r="Q10" i="337"/>
  <c r="Q9" i="336"/>
  <c r="Q27" i="335"/>
  <c r="Q44" i="333"/>
  <c r="Q44" i="335"/>
  <c r="Q9" i="333"/>
  <c r="Q82" i="333"/>
  <c r="Q8" i="335"/>
  <c r="Q27" i="333"/>
  <c r="N28" i="329"/>
  <c r="O28" i="329"/>
  <c r="P28" i="329"/>
  <c r="Q22" i="329"/>
  <c r="Q23" i="329"/>
  <c r="Q5" i="329"/>
  <c r="Q6" i="329"/>
  <c r="Q24" i="330"/>
  <c r="Q8" i="330"/>
  <c r="N27" i="328"/>
  <c r="O27" i="328"/>
  <c r="P27" i="328"/>
  <c r="P139" i="332"/>
  <c r="O139" i="332"/>
  <c r="N139" i="332"/>
  <c r="M139" i="332"/>
  <c r="L139" i="332"/>
  <c r="K139" i="332"/>
  <c r="J139" i="332"/>
  <c r="I139" i="332"/>
  <c r="Q138" i="332"/>
  <c r="Q137" i="332"/>
  <c r="Q136" i="332"/>
  <c r="Q135" i="332"/>
  <c r="Q134" i="332"/>
  <c r="Q133" i="332"/>
  <c r="P120" i="332"/>
  <c r="O120" i="332"/>
  <c r="N120" i="332"/>
  <c r="M120" i="332"/>
  <c r="L120" i="332"/>
  <c r="K120" i="332"/>
  <c r="J120" i="332"/>
  <c r="I120" i="332"/>
  <c r="Q119" i="332"/>
  <c r="Q118" i="332"/>
  <c r="Q117" i="332"/>
  <c r="Q116" i="332"/>
  <c r="Q115" i="332"/>
  <c r="Q114" i="332"/>
  <c r="P101" i="332"/>
  <c r="O101" i="332"/>
  <c r="N101" i="332"/>
  <c r="M101" i="332"/>
  <c r="L101" i="332"/>
  <c r="K101" i="332"/>
  <c r="J101" i="332"/>
  <c r="I101" i="332"/>
  <c r="Q100" i="332"/>
  <c r="Q99" i="332"/>
  <c r="Q98" i="332"/>
  <c r="Q97" i="332"/>
  <c r="Q96" i="332"/>
  <c r="Q95" i="332"/>
  <c r="P82" i="332"/>
  <c r="O82" i="332"/>
  <c r="N82" i="332"/>
  <c r="M82" i="332"/>
  <c r="L82" i="332"/>
  <c r="K82" i="332"/>
  <c r="J82" i="332"/>
  <c r="I82" i="332"/>
  <c r="Q81" i="332"/>
  <c r="Q80" i="332"/>
  <c r="Q79" i="332"/>
  <c r="Q78" i="332"/>
  <c r="Q77" i="332"/>
  <c r="Q76" i="332"/>
  <c r="K63" i="332"/>
  <c r="J63" i="332"/>
  <c r="I63" i="332"/>
  <c r="Q61" i="332"/>
  <c r="Q60" i="332"/>
  <c r="Q62" i="332"/>
  <c r="Q59" i="332"/>
  <c r="Q58" i="332"/>
  <c r="Q57" i="332"/>
  <c r="P44" i="332"/>
  <c r="O44" i="332"/>
  <c r="N44" i="332"/>
  <c r="M44" i="332"/>
  <c r="L44" i="332"/>
  <c r="K44" i="332"/>
  <c r="J44" i="332"/>
  <c r="I44" i="332"/>
  <c r="Q42" i="332"/>
  <c r="Q41" i="332"/>
  <c r="Q40" i="332"/>
  <c r="J27" i="332"/>
  <c r="I27" i="332"/>
  <c r="Q25" i="332"/>
  <c r="Q24" i="332"/>
  <c r="Q23" i="332"/>
  <c r="Q22" i="332"/>
  <c r="Q6" i="332"/>
  <c r="Q5" i="332"/>
  <c r="Q4" i="332"/>
  <c r="Q3" i="332"/>
  <c r="Q43" i="332"/>
  <c r="Q21" i="331"/>
  <c r="Q26" i="329"/>
  <c r="Q24" i="329"/>
  <c r="Q25" i="329"/>
  <c r="P27" i="331"/>
  <c r="O27" i="331"/>
  <c r="N27" i="331"/>
  <c r="M27" i="331"/>
  <c r="L27" i="331"/>
  <c r="K27" i="331"/>
  <c r="J27" i="331"/>
  <c r="I27" i="331"/>
  <c r="Q23" i="331"/>
  <c r="Q22" i="331"/>
  <c r="P9" i="331"/>
  <c r="O9" i="331"/>
  <c r="N9" i="331"/>
  <c r="M9" i="331"/>
  <c r="L9" i="331"/>
  <c r="K9" i="331"/>
  <c r="J9" i="331"/>
  <c r="I9" i="331"/>
  <c r="Q8" i="331"/>
  <c r="Q7" i="331"/>
  <c r="Q3" i="331"/>
  <c r="Q9" i="331"/>
  <c r="I63" i="330"/>
  <c r="J63" i="330"/>
  <c r="K63" i="330"/>
  <c r="L63" i="330"/>
  <c r="M63" i="330"/>
  <c r="N63" i="330"/>
  <c r="O63" i="330"/>
  <c r="P63" i="330"/>
  <c r="Q45" i="330"/>
  <c r="Q62" i="330"/>
  <c r="Q61" i="330"/>
  <c r="Q60" i="330"/>
  <c r="Q59" i="330"/>
  <c r="Q42" i="330"/>
  <c r="Q43" i="330"/>
  <c r="I46" i="330"/>
  <c r="J46" i="330"/>
  <c r="K46" i="330"/>
  <c r="L46" i="330"/>
  <c r="M46" i="330"/>
  <c r="N46" i="330"/>
  <c r="O46" i="330"/>
  <c r="P46" i="330"/>
  <c r="Q22" i="330"/>
  <c r="Q23" i="330"/>
  <c r="I28" i="330"/>
  <c r="J28" i="330"/>
  <c r="K28" i="330"/>
  <c r="L28" i="330"/>
  <c r="Q3" i="330"/>
  <c r="Q4" i="330"/>
  <c r="Q5" i="330"/>
  <c r="Q7" i="330"/>
  <c r="I9" i="330"/>
  <c r="J9" i="330"/>
  <c r="K9" i="330"/>
  <c r="L9" i="330"/>
  <c r="M9" i="330"/>
  <c r="N9" i="330"/>
  <c r="O9" i="330"/>
  <c r="P9" i="330"/>
  <c r="N28" i="327"/>
  <c r="O28" i="327"/>
  <c r="P28" i="327"/>
  <c r="M28" i="327"/>
  <c r="P50" i="326"/>
  <c r="N29" i="326"/>
  <c r="M50" i="326"/>
  <c r="N50" i="326"/>
  <c r="O50" i="326"/>
  <c r="L50" i="326"/>
  <c r="L10" i="326"/>
  <c r="Q5" i="327"/>
  <c r="Q4" i="327"/>
  <c r="Q3" i="327"/>
  <c r="Q23" i="327"/>
  <c r="Q22" i="327"/>
  <c r="Q43" i="328"/>
  <c r="A58" i="329" a="1"/>
  <c r="Q117" i="329"/>
  <c r="Q118" i="329"/>
  <c r="Q119" i="329"/>
  <c r="Q120" i="329"/>
  <c r="Q121" i="329"/>
  <c r="Q122" i="329"/>
  <c r="I123" i="329"/>
  <c r="J123" i="329"/>
  <c r="K123" i="329"/>
  <c r="L123" i="329"/>
  <c r="M123" i="329"/>
  <c r="N123" i="329"/>
  <c r="O123" i="329"/>
  <c r="P123" i="329"/>
  <c r="Q136" i="329"/>
  <c r="Q142" i="329"/>
  <c r="Q137" i="329"/>
  <c r="Q138" i="329"/>
  <c r="Q139" i="329"/>
  <c r="Q140" i="329"/>
  <c r="Q141" i="329"/>
  <c r="I142" i="329"/>
  <c r="J142" i="329"/>
  <c r="K142" i="329"/>
  <c r="L142" i="329"/>
  <c r="M142" i="329"/>
  <c r="N142" i="329"/>
  <c r="O142" i="329"/>
  <c r="P142" i="329"/>
  <c r="Q98" i="329"/>
  <c r="Q99" i="329"/>
  <c r="Q100" i="329"/>
  <c r="Q101" i="329"/>
  <c r="Q102" i="329"/>
  <c r="Q103" i="329"/>
  <c r="I104" i="329"/>
  <c r="J104" i="329"/>
  <c r="K104" i="329"/>
  <c r="L104" i="329"/>
  <c r="M104" i="329"/>
  <c r="N104" i="329"/>
  <c r="O104" i="329"/>
  <c r="P104" i="329"/>
  <c r="Q79" i="329"/>
  <c r="Q80" i="329"/>
  <c r="Q81" i="329"/>
  <c r="Q82" i="329"/>
  <c r="Q83" i="329"/>
  <c r="Q84" i="329"/>
  <c r="I85" i="329"/>
  <c r="J85" i="329"/>
  <c r="K85" i="329"/>
  <c r="L85" i="329"/>
  <c r="M85" i="329"/>
  <c r="N85" i="329"/>
  <c r="O85" i="329"/>
  <c r="P85" i="329"/>
  <c r="Q60" i="329"/>
  <c r="Q61" i="329"/>
  <c r="Q62" i="329"/>
  <c r="Q63" i="329"/>
  <c r="Q64" i="329"/>
  <c r="Q65" i="329"/>
  <c r="I66" i="329"/>
  <c r="J66" i="329"/>
  <c r="K66" i="329"/>
  <c r="L66" i="329"/>
  <c r="M66" i="329"/>
  <c r="N66" i="329"/>
  <c r="O66" i="329"/>
  <c r="P66" i="329"/>
  <c r="Q41" i="329"/>
  <c r="Q42" i="329"/>
  <c r="Q43" i="329"/>
  <c r="Q44" i="329"/>
  <c r="Q45" i="329"/>
  <c r="Q46" i="329"/>
  <c r="I47" i="329"/>
  <c r="J47" i="329"/>
  <c r="K47" i="329"/>
  <c r="L47" i="329"/>
  <c r="M47" i="329"/>
  <c r="N47" i="329"/>
  <c r="O47" i="329"/>
  <c r="P47" i="329"/>
  <c r="I28" i="329"/>
  <c r="J28" i="329"/>
  <c r="K28" i="329"/>
  <c r="L28" i="329"/>
  <c r="M28" i="329"/>
  <c r="Q3" i="329"/>
  <c r="Q4" i="329"/>
  <c r="Q7" i="329"/>
  <c r="I9" i="329"/>
  <c r="J9" i="329"/>
  <c r="K9" i="329"/>
  <c r="L9" i="329"/>
  <c r="M9" i="329"/>
  <c r="N9" i="329"/>
  <c r="O9" i="329"/>
  <c r="P9" i="329"/>
  <c r="Q40" i="328"/>
  <c r="Q41" i="328"/>
  <c r="Q42" i="328"/>
  <c r="Q44" i="328"/>
  <c r="Q45" i="328"/>
  <c r="Q46" i="328"/>
  <c r="I47" i="328"/>
  <c r="J47" i="328"/>
  <c r="K47" i="328"/>
  <c r="L47" i="328"/>
  <c r="M47" i="328"/>
  <c r="N47" i="328"/>
  <c r="O47" i="328"/>
  <c r="P47" i="328"/>
  <c r="Q22" i="328"/>
  <c r="Q23" i="328"/>
  <c r="Q24" i="328"/>
  <c r="Q25" i="328"/>
  <c r="Q26" i="328"/>
  <c r="I27" i="328"/>
  <c r="J27" i="328"/>
  <c r="K27" i="328"/>
  <c r="L27" i="328"/>
  <c r="M27" i="328"/>
  <c r="Q3" i="328"/>
  <c r="Q4" i="328"/>
  <c r="Q6" i="328"/>
  <c r="Q7" i="328"/>
  <c r="Q5" i="328"/>
  <c r="Q8" i="328"/>
  <c r="I9" i="328"/>
  <c r="J9" i="328"/>
  <c r="K9" i="328"/>
  <c r="L9" i="328"/>
  <c r="M9" i="328"/>
  <c r="N9" i="328"/>
  <c r="O9" i="328"/>
  <c r="P9" i="328"/>
  <c r="Q47" i="326"/>
  <c r="Q7" i="323"/>
  <c r="Q6" i="323"/>
  <c r="Q27" i="326"/>
  <c r="Q24" i="327"/>
  <c r="Q25" i="327"/>
  <c r="Q26" i="327"/>
  <c r="Q27" i="327"/>
  <c r="I28" i="327"/>
  <c r="J28" i="327"/>
  <c r="K28" i="327"/>
  <c r="L28" i="327"/>
  <c r="Q28" i="327"/>
  <c r="Q6" i="327"/>
  <c r="Q7" i="327"/>
  <c r="Q8" i="327"/>
  <c r="I9" i="327"/>
  <c r="J9" i="327"/>
  <c r="K9" i="327"/>
  <c r="L9" i="327"/>
  <c r="M9" i="327"/>
  <c r="N9" i="327"/>
  <c r="O9" i="327"/>
  <c r="P9" i="327"/>
  <c r="Q9" i="327"/>
  <c r="Q43" i="326"/>
  <c r="Q44" i="326"/>
  <c r="Q45" i="326"/>
  <c r="Q46" i="326"/>
  <c r="Q48" i="326"/>
  <c r="I50" i="326"/>
  <c r="J50" i="326"/>
  <c r="K50" i="326"/>
  <c r="Q24" i="326"/>
  <c r="Q9" i="326"/>
  <c r="Q25" i="326"/>
  <c r="Q49" i="326"/>
  <c r="Q26" i="326"/>
  <c r="Q28" i="326"/>
  <c r="I29" i="326"/>
  <c r="J29" i="326"/>
  <c r="K29" i="326"/>
  <c r="L29" i="326"/>
  <c r="M29" i="326"/>
  <c r="O29" i="326"/>
  <c r="P29" i="326"/>
  <c r="Q3" i="326"/>
  <c r="Q4" i="326"/>
  <c r="Q5" i="326"/>
  <c r="Q6" i="326"/>
  <c r="Q7" i="326"/>
  <c r="Q8" i="326"/>
  <c r="I10" i="326"/>
  <c r="J10" i="326"/>
  <c r="K10" i="326"/>
  <c r="M10" i="326"/>
  <c r="N10" i="326"/>
  <c r="O10" i="326"/>
  <c r="P10" i="326"/>
  <c r="M11" i="323"/>
  <c r="Q3" i="323"/>
  <c r="N46" i="321"/>
  <c r="O46" i="321"/>
  <c r="P46" i="321"/>
  <c r="M46" i="321"/>
  <c r="N28" i="321"/>
  <c r="O28" i="321"/>
  <c r="P28" i="321"/>
  <c r="M28" i="321"/>
  <c r="N9" i="321"/>
  <c r="O9" i="321"/>
  <c r="P9" i="321"/>
  <c r="M9" i="321"/>
  <c r="Q9" i="323"/>
  <c r="Q48" i="323"/>
  <c r="Q49" i="323"/>
  <c r="Q8" i="323"/>
  <c r="M48" i="325"/>
  <c r="N48" i="325"/>
  <c r="O48" i="325"/>
  <c r="P48" i="325"/>
  <c r="L48" i="325"/>
  <c r="L28" i="325"/>
  <c r="M28" i="325"/>
  <c r="N28" i="325"/>
  <c r="O28" i="325"/>
  <c r="P28" i="325"/>
  <c r="K28" i="325"/>
  <c r="N9" i="325"/>
  <c r="O9" i="325"/>
  <c r="P9" i="325"/>
  <c r="M9" i="325"/>
  <c r="Q47" i="323"/>
  <c r="Q25" i="323"/>
  <c r="Q24" i="323"/>
  <c r="Q43" i="325"/>
  <c r="Q44" i="325"/>
  <c r="Q45" i="325"/>
  <c r="Q46" i="325"/>
  <c r="Q47" i="325"/>
  <c r="Q23" i="325"/>
  <c r="Q24" i="325"/>
  <c r="Q25" i="325"/>
  <c r="Q26" i="325"/>
  <c r="Q27" i="325"/>
  <c r="Q41" i="325"/>
  <c r="Q42" i="325"/>
  <c r="I48" i="325"/>
  <c r="J48" i="325"/>
  <c r="K48" i="325"/>
  <c r="Q48" i="325"/>
  <c r="Q22" i="325"/>
  <c r="I28" i="325"/>
  <c r="J28" i="325"/>
  <c r="Q28" i="325"/>
  <c r="Q3" i="325"/>
  <c r="Q4" i="325"/>
  <c r="Q5" i="325"/>
  <c r="Q6" i="325"/>
  <c r="Q7" i="325"/>
  <c r="Q8" i="325"/>
  <c r="I9" i="325"/>
  <c r="J9" i="325"/>
  <c r="K9" i="325"/>
  <c r="L9" i="325"/>
  <c r="Q9" i="325"/>
  <c r="P68" i="320"/>
  <c r="O68" i="320"/>
  <c r="N68" i="320"/>
  <c r="M68" i="320"/>
  <c r="L68" i="320"/>
  <c r="K68" i="320"/>
  <c r="J68" i="320"/>
  <c r="I68" i="320"/>
  <c r="P49" i="320"/>
  <c r="O49" i="320"/>
  <c r="N49" i="320"/>
  <c r="M49" i="320"/>
  <c r="L49" i="320"/>
  <c r="K49" i="320"/>
  <c r="J49" i="320"/>
  <c r="I49" i="320"/>
  <c r="Q62" i="320"/>
  <c r="Q63" i="320"/>
  <c r="Q64" i="320"/>
  <c r="Q65" i="320"/>
  <c r="Q7" i="320"/>
  <c r="Q23" i="320"/>
  <c r="L11" i="323"/>
  <c r="Q24" i="320"/>
  <c r="L9" i="317"/>
  <c r="N9" i="317"/>
  <c r="O9" i="317"/>
  <c r="P9" i="317"/>
  <c r="M9" i="317"/>
  <c r="Q44" i="323"/>
  <c r="Q45" i="323"/>
  <c r="Q46" i="323"/>
  <c r="I50" i="323"/>
  <c r="J50" i="323"/>
  <c r="K50" i="323"/>
  <c r="L50" i="323"/>
  <c r="M50" i="323"/>
  <c r="N50" i="323"/>
  <c r="O50" i="323"/>
  <c r="P50" i="323"/>
  <c r="Q26" i="323"/>
  <c r="Q27" i="323"/>
  <c r="Q28" i="323"/>
  <c r="Q29" i="323"/>
  <c r="I31" i="323"/>
  <c r="J31" i="323"/>
  <c r="K31" i="323"/>
  <c r="L31" i="323"/>
  <c r="M31" i="323"/>
  <c r="N31" i="323"/>
  <c r="O31" i="323"/>
  <c r="P31" i="323"/>
  <c r="Q4" i="323"/>
  <c r="Q5" i="323"/>
  <c r="I11" i="323"/>
  <c r="J11" i="323"/>
  <c r="K11" i="323"/>
  <c r="N11" i="323"/>
  <c r="O11" i="323"/>
  <c r="P11" i="323"/>
  <c r="Q22" i="322"/>
  <c r="Q23" i="322"/>
  <c r="Q24" i="322"/>
  <c r="Q25" i="322"/>
  <c r="Q26" i="322"/>
  <c r="Q27" i="322"/>
  <c r="I28" i="322"/>
  <c r="J28" i="322"/>
  <c r="K28" i="322"/>
  <c r="L28" i="322"/>
  <c r="M28" i="322"/>
  <c r="N28" i="322"/>
  <c r="O28" i="322"/>
  <c r="P28" i="322"/>
  <c r="Q3" i="322"/>
  <c r="Q4" i="322"/>
  <c r="Q5" i="322"/>
  <c r="Q6" i="322"/>
  <c r="Q7" i="322"/>
  <c r="Q8" i="322"/>
  <c r="I9" i="322"/>
  <c r="J9" i="322"/>
  <c r="K9" i="322"/>
  <c r="L9" i="322"/>
  <c r="M9" i="322"/>
  <c r="N9" i="322"/>
  <c r="O9" i="322"/>
  <c r="P9" i="322"/>
  <c r="Q41" i="321"/>
  <c r="Q42" i="321"/>
  <c r="Q43" i="321"/>
  <c r="Q44" i="321"/>
  <c r="I46" i="321"/>
  <c r="J46" i="321"/>
  <c r="K46" i="321"/>
  <c r="L46" i="321"/>
  <c r="Q22" i="321"/>
  <c r="Q23" i="321"/>
  <c r="Q24" i="321"/>
  <c r="Q25" i="321"/>
  <c r="Q26" i="321"/>
  <c r="Q27" i="321"/>
  <c r="I28" i="321"/>
  <c r="J28" i="321"/>
  <c r="K28" i="321"/>
  <c r="L28" i="321"/>
  <c r="Q3" i="321"/>
  <c r="Q4" i="321"/>
  <c r="Q5" i="321"/>
  <c r="Q6" i="321"/>
  <c r="Q7" i="321"/>
  <c r="Q8" i="321"/>
  <c r="I9" i="321"/>
  <c r="J9" i="321"/>
  <c r="K9" i="321"/>
  <c r="L9" i="321"/>
  <c r="Q119" i="320"/>
  <c r="Q120" i="320"/>
  <c r="Q121" i="320"/>
  <c r="Q122" i="320"/>
  <c r="Q123" i="320"/>
  <c r="Q124" i="320"/>
  <c r="I125" i="320"/>
  <c r="J125" i="320"/>
  <c r="K125" i="320"/>
  <c r="L125" i="320"/>
  <c r="M125" i="320"/>
  <c r="N125" i="320"/>
  <c r="O125" i="320"/>
  <c r="P125" i="320"/>
  <c r="Q125" i="320"/>
  <c r="Q138" i="320"/>
  <c r="Q139" i="320"/>
  <c r="Q140" i="320"/>
  <c r="Q141" i="320"/>
  <c r="Q142" i="320"/>
  <c r="Q143" i="320"/>
  <c r="I144" i="320"/>
  <c r="J144" i="320"/>
  <c r="K144" i="320"/>
  <c r="L144" i="320"/>
  <c r="M144" i="320"/>
  <c r="N144" i="320"/>
  <c r="O144" i="320"/>
  <c r="P144" i="320"/>
  <c r="Q100" i="320"/>
  <c r="Q101" i="320"/>
  <c r="Q102" i="320"/>
  <c r="Q103" i="320"/>
  <c r="Q104" i="320"/>
  <c r="Q105" i="320"/>
  <c r="I106" i="320"/>
  <c r="J106" i="320"/>
  <c r="K106" i="320"/>
  <c r="L106" i="320"/>
  <c r="M106" i="320"/>
  <c r="N106" i="320"/>
  <c r="O106" i="320"/>
  <c r="P106" i="320"/>
  <c r="Q81" i="320"/>
  <c r="Q82" i="320"/>
  <c r="Q83" i="320"/>
  <c r="Q84" i="320"/>
  <c r="Q85" i="320"/>
  <c r="Q86" i="320"/>
  <c r="I87" i="320"/>
  <c r="J87" i="320"/>
  <c r="K87" i="320"/>
  <c r="L87" i="320"/>
  <c r="M87" i="320"/>
  <c r="N87" i="320"/>
  <c r="O87" i="320"/>
  <c r="P87" i="320"/>
  <c r="Q66" i="320"/>
  <c r="Q67" i="320"/>
  <c r="Q43" i="320"/>
  <c r="Q44" i="320"/>
  <c r="Q45" i="320"/>
  <c r="Q46" i="320"/>
  <c r="Q47" i="320"/>
  <c r="Q48" i="320"/>
  <c r="Q25" i="320"/>
  <c r="Q26" i="320"/>
  <c r="Q27" i="320"/>
  <c r="Q28" i="320"/>
  <c r="Q29" i="320"/>
  <c r="I30" i="320"/>
  <c r="J30" i="320"/>
  <c r="K30" i="320"/>
  <c r="L30" i="320"/>
  <c r="M30" i="320"/>
  <c r="N30" i="320"/>
  <c r="O30" i="320"/>
  <c r="P30" i="320"/>
  <c r="Q3" i="320"/>
  <c r="Q4" i="320"/>
  <c r="Q5" i="320"/>
  <c r="Q6" i="320"/>
  <c r="Q8" i="320"/>
  <c r="I10" i="320"/>
  <c r="J10" i="320"/>
  <c r="K10" i="320"/>
  <c r="L10" i="320"/>
  <c r="M10" i="320"/>
  <c r="N10" i="320"/>
  <c r="O10" i="320"/>
  <c r="P10" i="320"/>
  <c r="Q46" i="317"/>
  <c r="Q45" i="317"/>
  <c r="K45" i="316"/>
  <c r="L45" i="316"/>
  <c r="M45" i="316"/>
  <c r="N45" i="316"/>
  <c r="O45" i="316"/>
  <c r="P45" i="316"/>
  <c r="Q44" i="316"/>
  <c r="Q26" i="319"/>
  <c r="Q25" i="315"/>
  <c r="Q22" i="315"/>
  <c r="Q43" i="315"/>
  <c r="Q22" i="319"/>
  <c r="Q27" i="332"/>
  <c r="Q63" i="332"/>
  <c r="Q139" i="332"/>
  <c r="Q9" i="332"/>
  <c r="Q104" i="329"/>
  <c r="Q66" i="329"/>
  <c r="Q47" i="329"/>
  <c r="Q85" i="329"/>
  <c r="Q123" i="329"/>
  <c r="Q27" i="331"/>
  <c r="Q120" i="332"/>
  <c r="Q101" i="332"/>
  <c r="Q82" i="332"/>
  <c r="Q63" i="330"/>
  <c r="Q44" i="332"/>
  <c r="Q46" i="330"/>
  <c r="Q9" i="330"/>
  <c r="Q28" i="330"/>
  <c r="Q28" i="329"/>
  <c r="Q9" i="329"/>
  <c r="Q50" i="326"/>
  <c r="Q10" i="326"/>
  <c r="Q9" i="328"/>
  <c r="Q27" i="328"/>
  <c r="Q47" i="328"/>
  <c r="Q29" i="326"/>
  <c r="Q11" i="323"/>
  <c r="Q49" i="320"/>
  <c r="Q68" i="320"/>
  <c r="Q9" i="321"/>
  <c r="Q50" i="323"/>
  <c r="Q9" i="322"/>
  <c r="Q28" i="322"/>
  <c r="Q46" i="321"/>
  <c r="Q28" i="321"/>
  <c r="Q31" i="323"/>
  <c r="Q10" i="320"/>
  <c r="Q30" i="320"/>
  <c r="Q87" i="320"/>
  <c r="Q106" i="320"/>
  <c r="Q144" i="320"/>
  <c r="Q23" i="315"/>
  <c r="Q24" i="315"/>
  <c r="P47" i="315"/>
  <c r="O47" i="315"/>
  <c r="N47" i="315"/>
  <c r="M47" i="315"/>
  <c r="L47" i="315"/>
  <c r="K47" i="315"/>
  <c r="J47" i="315"/>
  <c r="I47" i="315"/>
  <c r="Q41" i="315"/>
  <c r="Q58" i="315"/>
  <c r="M48" i="314"/>
  <c r="Q47" i="314"/>
  <c r="P28" i="314"/>
  <c r="M28" i="314"/>
  <c r="N28" i="314"/>
  <c r="O28" i="314"/>
  <c r="L28" i="314"/>
  <c r="Q22" i="314"/>
  <c r="Q6" i="315"/>
  <c r="Q7" i="317"/>
  <c r="Q23" i="319"/>
  <c r="Q24" i="319"/>
  <c r="Q25" i="319"/>
  <c r="Q27" i="319"/>
  <c r="I28" i="319"/>
  <c r="J28" i="319"/>
  <c r="K28" i="319"/>
  <c r="L28" i="319"/>
  <c r="M28" i="319"/>
  <c r="N28" i="319"/>
  <c r="O28" i="319"/>
  <c r="P28" i="319"/>
  <c r="Q3" i="319"/>
  <c r="Q4" i="319"/>
  <c r="Q5" i="319"/>
  <c r="Q6" i="319"/>
  <c r="Q7" i="319"/>
  <c r="Q8" i="319"/>
  <c r="I9" i="319"/>
  <c r="J9" i="319"/>
  <c r="K9" i="319"/>
  <c r="L9" i="319"/>
  <c r="M9" i="319"/>
  <c r="N9" i="319"/>
  <c r="O9" i="319"/>
  <c r="P9" i="319"/>
  <c r="Q22" i="318"/>
  <c r="Q23" i="318"/>
  <c r="Q24" i="318"/>
  <c r="Q25" i="318"/>
  <c r="Q26" i="318"/>
  <c r="Q27" i="318"/>
  <c r="I28" i="318"/>
  <c r="J28" i="318"/>
  <c r="K28" i="318"/>
  <c r="L28" i="318"/>
  <c r="M28" i="318"/>
  <c r="N28" i="318"/>
  <c r="O28" i="318"/>
  <c r="P28" i="318"/>
  <c r="Q3" i="318"/>
  <c r="Q4" i="318"/>
  <c r="Q5" i="318"/>
  <c r="Q6" i="318"/>
  <c r="Q7" i="318"/>
  <c r="Q8" i="318"/>
  <c r="I9" i="318"/>
  <c r="J9" i="318"/>
  <c r="K9" i="318"/>
  <c r="L9" i="318"/>
  <c r="M9" i="318"/>
  <c r="N9" i="318"/>
  <c r="O9" i="318"/>
  <c r="P9" i="318"/>
  <c r="Q41" i="317"/>
  <c r="Q42" i="317"/>
  <c r="Q43" i="317"/>
  <c r="Q44" i="317"/>
  <c r="Q8" i="317"/>
  <c r="I47" i="317"/>
  <c r="J47" i="317"/>
  <c r="K47" i="317"/>
  <c r="L47" i="317"/>
  <c r="M47" i="317"/>
  <c r="N47" i="317"/>
  <c r="O47" i="317"/>
  <c r="P47" i="317"/>
  <c r="Q22" i="317"/>
  <c r="Q23" i="317"/>
  <c r="Q24" i="317"/>
  <c r="Q25" i="317"/>
  <c r="I28" i="317"/>
  <c r="J28" i="317"/>
  <c r="K28" i="317"/>
  <c r="L28" i="317"/>
  <c r="M28" i="317"/>
  <c r="N28" i="317"/>
  <c r="O28" i="317"/>
  <c r="P28" i="317"/>
  <c r="Q3" i="317"/>
  <c r="Q4" i="317"/>
  <c r="Q5" i="317"/>
  <c r="Q6" i="317"/>
  <c r="I9" i="317"/>
  <c r="J9" i="317"/>
  <c r="K9" i="317"/>
  <c r="Q40" i="316"/>
  <c r="Q41" i="316"/>
  <c r="Q42" i="316"/>
  <c r="Q43" i="316"/>
  <c r="I45" i="316"/>
  <c r="J45" i="316"/>
  <c r="Q46" i="315"/>
  <c r="Q21" i="316"/>
  <c r="Q22" i="316"/>
  <c r="Q23" i="316"/>
  <c r="Q24" i="316"/>
  <c r="Q25" i="316"/>
  <c r="Q26" i="316"/>
  <c r="I27" i="316"/>
  <c r="J27" i="316"/>
  <c r="K27" i="316"/>
  <c r="L27" i="316"/>
  <c r="M27" i="316"/>
  <c r="N27" i="316"/>
  <c r="O27" i="316"/>
  <c r="P27" i="316"/>
  <c r="Q3" i="316"/>
  <c r="Q4" i="316"/>
  <c r="Q5" i="316"/>
  <c r="Q6" i="316"/>
  <c r="Q7" i="316"/>
  <c r="Q8" i="316"/>
  <c r="I9" i="316"/>
  <c r="J9" i="316"/>
  <c r="K9" i="316"/>
  <c r="L9" i="316"/>
  <c r="M9" i="316"/>
  <c r="N9" i="316"/>
  <c r="O9" i="316"/>
  <c r="P9" i="316"/>
  <c r="Q5" i="315"/>
  <c r="Q42" i="315"/>
  <c r="Q21" i="315"/>
  <c r="Q44" i="315"/>
  <c r="Q45" i="315"/>
  <c r="Q26" i="315"/>
  <c r="K27" i="315"/>
  <c r="L27" i="315"/>
  <c r="M27" i="315"/>
  <c r="N27" i="315"/>
  <c r="O27" i="315"/>
  <c r="P27" i="315"/>
  <c r="Q3" i="315"/>
  <c r="Q4" i="315"/>
  <c r="Q7" i="315"/>
  <c r="I8" i="315"/>
  <c r="J8" i="315"/>
  <c r="K8" i="315"/>
  <c r="L8" i="315"/>
  <c r="M8" i="315"/>
  <c r="N8" i="315"/>
  <c r="O8" i="315"/>
  <c r="P8" i="315"/>
  <c r="Q9" i="317"/>
  <c r="Q47" i="317"/>
  <c r="Q45" i="316"/>
  <c r="Q28" i="318"/>
  <c r="Q9" i="318"/>
  <c r="Q28" i="317"/>
  <c r="Q47" i="315"/>
  <c r="Q28" i="319"/>
  <c r="Q9" i="319"/>
  <c r="Q27" i="316"/>
  <c r="Q9" i="316"/>
  <c r="Q27" i="315"/>
  <c r="Q8" i="315"/>
  <c r="Q27" i="314"/>
  <c r="Q27" i="311"/>
  <c r="Q28" i="311"/>
  <c r="Q25" i="311"/>
  <c r="Q26" i="311"/>
  <c r="I29" i="311"/>
  <c r="J29" i="311"/>
  <c r="K29" i="311"/>
  <c r="L29" i="311"/>
  <c r="M29" i="311"/>
  <c r="N29" i="311"/>
  <c r="O29" i="311"/>
  <c r="P29" i="311"/>
  <c r="Q47" i="311"/>
  <c r="K48" i="311"/>
  <c r="L48" i="311"/>
  <c r="Q24" i="311"/>
  <c r="L9" i="311"/>
  <c r="M9" i="311"/>
  <c r="N9" i="311"/>
  <c r="O9" i="311"/>
  <c r="P9" i="311"/>
  <c r="Q8" i="311"/>
  <c r="Q4" i="313"/>
  <c r="Q5" i="313"/>
  <c r="Q6" i="313"/>
  <c r="Q7" i="313"/>
  <c r="Q8" i="313"/>
  <c r="Q21" i="311"/>
  <c r="I10" i="313"/>
  <c r="J10" i="313"/>
  <c r="K10" i="313"/>
  <c r="L10" i="313"/>
  <c r="M10" i="313"/>
  <c r="N10" i="313"/>
  <c r="O10" i="313"/>
  <c r="P10" i="313"/>
  <c r="Q9" i="313"/>
  <c r="Q5" i="311"/>
  <c r="Q4" i="311"/>
  <c r="Q3" i="311"/>
  <c r="N26" i="310"/>
  <c r="O26" i="310"/>
  <c r="P26" i="310"/>
  <c r="M26" i="310"/>
  <c r="Q7" i="314"/>
  <c r="Q23" i="314"/>
  <c r="Q24" i="314"/>
  <c r="Q45" i="314"/>
  <c r="Q46" i="314"/>
  <c r="I48" i="314"/>
  <c r="J48" i="314"/>
  <c r="K48" i="314"/>
  <c r="L48" i="314"/>
  <c r="N48" i="314"/>
  <c r="O48" i="314"/>
  <c r="P48" i="314"/>
  <c r="Q42" i="314"/>
  <c r="Q43" i="314"/>
  <c r="Q44" i="314"/>
  <c r="Q48" i="314"/>
  <c r="Q25" i="314"/>
  <c r="Q26" i="314"/>
  <c r="Q3" i="314"/>
  <c r="Q4" i="314"/>
  <c r="Q5" i="314"/>
  <c r="Q6" i="314"/>
  <c r="Q8" i="314"/>
  <c r="I9" i="314"/>
  <c r="I28" i="314"/>
  <c r="J9" i="314"/>
  <c r="J28" i="314"/>
  <c r="K9" i="314"/>
  <c r="K28" i="314"/>
  <c r="L9" i="314"/>
  <c r="M9" i="314"/>
  <c r="N9" i="314"/>
  <c r="O9" i="314"/>
  <c r="P9" i="314"/>
  <c r="Q41" i="313"/>
  <c r="Q42" i="313"/>
  <c r="Q43" i="313"/>
  <c r="Q22" i="313"/>
  <c r="I45" i="313"/>
  <c r="J45" i="313"/>
  <c r="K45" i="313"/>
  <c r="L45" i="313"/>
  <c r="M45" i="313"/>
  <c r="N45" i="313"/>
  <c r="O45" i="313"/>
  <c r="P45" i="313"/>
  <c r="Q44" i="313"/>
  <c r="Q23" i="313"/>
  <c r="Q24" i="313"/>
  <c r="Q25" i="313"/>
  <c r="Q26" i="313"/>
  <c r="I27" i="313"/>
  <c r="J27" i="313"/>
  <c r="K27" i="313"/>
  <c r="L27" i="313"/>
  <c r="M27" i="313"/>
  <c r="N27" i="313"/>
  <c r="O27" i="313"/>
  <c r="P27" i="313"/>
  <c r="Q3" i="313"/>
  <c r="Q3" i="312"/>
  <c r="Q4" i="312"/>
  <c r="Q5" i="312"/>
  <c r="Q6" i="312"/>
  <c r="Q7" i="312"/>
  <c r="Q8" i="312"/>
  <c r="I9" i="312"/>
  <c r="J9" i="312"/>
  <c r="K9" i="312"/>
  <c r="L9" i="312"/>
  <c r="M9" i="312"/>
  <c r="N9" i="312"/>
  <c r="O9" i="312"/>
  <c r="P9" i="312"/>
  <c r="Q42" i="311"/>
  <c r="Q43" i="311"/>
  <c r="Q44" i="311"/>
  <c r="Q45" i="311"/>
  <c r="Q46" i="311"/>
  <c r="I48" i="311"/>
  <c r="J48" i="311"/>
  <c r="M48" i="311"/>
  <c r="N48" i="311"/>
  <c r="O48" i="311"/>
  <c r="P48" i="311"/>
  <c r="Q22" i="311"/>
  <c r="Q23" i="311"/>
  <c r="Q6" i="311"/>
  <c r="Q7" i="311"/>
  <c r="I9" i="311"/>
  <c r="J9" i="311"/>
  <c r="K9" i="311"/>
  <c r="Q56" i="310"/>
  <c r="Q57" i="310"/>
  <c r="Q58" i="310"/>
  <c r="Q59" i="310"/>
  <c r="Q9" i="307"/>
  <c r="L45" i="307"/>
  <c r="K45" i="307"/>
  <c r="P26" i="307"/>
  <c r="O26" i="307"/>
  <c r="N26" i="307"/>
  <c r="I29" i="306"/>
  <c r="J29" i="306"/>
  <c r="K29" i="306"/>
  <c r="L29" i="306"/>
  <c r="N29" i="306"/>
  <c r="O29" i="306"/>
  <c r="P29" i="306"/>
  <c r="M29" i="306"/>
  <c r="Q4" i="306"/>
  <c r="Q60" i="310"/>
  <c r="I61" i="310"/>
  <c r="J61" i="310"/>
  <c r="K61" i="310"/>
  <c r="L61" i="310"/>
  <c r="M61" i="310"/>
  <c r="N61" i="310"/>
  <c r="O61" i="310"/>
  <c r="P61" i="310"/>
  <c r="Q39" i="310"/>
  <c r="Q40" i="310"/>
  <c r="Q41" i="310"/>
  <c r="Q42" i="310"/>
  <c r="I43" i="310"/>
  <c r="J43" i="310"/>
  <c r="K43" i="310"/>
  <c r="L43" i="310"/>
  <c r="M43" i="310"/>
  <c r="N43" i="310"/>
  <c r="O43" i="310"/>
  <c r="P43" i="310"/>
  <c r="Q3" i="310"/>
  <c r="Q4" i="310"/>
  <c r="Q5" i="310"/>
  <c r="Q24" i="310"/>
  <c r="Q25" i="310"/>
  <c r="Q21" i="310"/>
  <c r="Q22" i="310"/>
  <c r="Q23" i="310"/>
  <c r="Q6" i="310"/>
  <c r="Q7" i="310"/>
  <c r="I8" i="310"/>
  <c r="I26" i="310"/>
  <c r="J8" i="310"/>
  <c r="J26" i="310"/>
  <c r="K8" i="310"/>
  <c r="K26" i="310"/>
  <c r="L8" i="310"/>
  <c r="L26" i="310"/>
  <c r="M8" i="310"/>
  <c r="N8" i="310"/>
  <c r="O8" i="310"/>
  <c r="P8" i="310"/>
  <c r="Q20" i="309"/>
  <c r="Q21" i="309"/>
  <c r="Q22" i="309"/>
  <c r="Q23" i="309"/>
  <c r="Q24" i="309"/>
  <c r="Q25" i="309"/>
  <c r="I26" i="309"/>
  <c r="J26" i="309"/>
  <c r="K26" i="309"/>
  <c r="L26" i="309"/>
  <c r="M26" i="309"/>
  <c r="N26" i="309"/>
  <c r="O26" i="309"/>
  <c r="P26" i="309"/>
  <c r="Q3" i="309"/>
  <c r="Q4" i="309"/>
  <c r="Q5" i="309"/>
  <c r="Q6" i="309"/>
  <c r="Q7" i="309"/>
  <c r="Q8" i="309"/>
  <c r="I8" i="309"/>
  <c r="J8" i="309"/>
  <c r="K8" i="309"/>
  <c r="L8" i="309"/>
  <c r="M8" i="309"/>
  <c r="N8" i="309"/>
  <c r="O8" i="309"/>
  <c r="P8" i="309"/>
  <c r="L61" i="305"/>
  <c r="P61" i="305"/>
  <c r="O61" i="305"/>
  <c r="N61" i="305"/>
  <c r="M61" i="305"/>
  <c r="O25" i="305"/>
  <c r="L25" i="305"/>
  <c r="M25" i="305"/>
  <c r="N25" i="305"/>
  <c r="P8" i="305"/>
  <c r="P25" i="305"/>
  <c r="O8" i="305"/>
  <c r="N8" i="305"/>
  <c r="M8" i="305"/>
  <c r="L44" i="305"/>
  <c r="M44" i="305"/>
  <c r="N44" i="305"/>
  <c r="O44" i="305"/>
  <c r="Q43" i="305"/>
  <c r="K62" i="307"/>
  <c r="L62" i="307"/>
  <c r="M62" i="307"/>
  <c r="N62" i="307"/>
  <c r="O62" i="307"/>
  <c r="Q61" i="307"/>
  <c r="Q44" i="307"/>
  <c r="Q59" i="307"/>
  <c r="Q58" i="307"/>
  <c r="Q57" i="307"/>
  <c r="Q62" i="307"/>
  <c r="P62" i="307"/>
  <c r="J62" i="307"/>
  <c r="I62" i="307"/>
  <c r="Q41" i="305"/>
  <c r="P44" i="305"/>
  <c r="K44" i="305"/>
  <c r="J44" i="305"/>
  <c r="I44" i="305"/>
  <c r="Q40" i="305"/>
  <c r="Q39" i="305"/>
  <c r="I28" i="304"/>
  <c r="J28" i="304"/>
  <c r="K28" i="304"/>
  <c r="L28" i="304"/>
  <c r="P28" i="304"/>
  <c r="O28" i="304"/>
  <c r="N28" i="304"/>
  <c r="M28" i="304"/>
  <c r="Q27" i="304"/>
  <c r="P9" i="308"/>
  <c r="O9" i="308"/>
  <c r="N9" i="308"/>
  <c r="M9" i="308"/>
  <c r="L9" i="308"/>
  <c r="K9" i="308"/>
  <c r="J9" i="308"/>
  <c r="I9" i="308"/>
  <c r="Q8" i="308"/>
  <c r="Q7" i="308"/>
  <c r="Q6" i="308"/>
  <c r="Q5" i="308"/>
  <c r="Q4" i="308"/>
  <c r="Q3" i="308"/>
  <c r="P45" i="307"/>
  <c r="O45" i="307"/>
  <c r="N45" i="307"/>
  <c r="M45" i="307"/>
  <c r="J45" i="307"/>
  <c r="I45" i="307"/>
  <c r="Q43" i="307"/>
  <c r="Q42" i="307"/>
  <c r="Q41" i="307"/>
  <c r="Q40" i="307"/>
  <c r="Q39" i="307"/>
  <c r="M26" i="307"/>
  <c r="L26" i="307"/>
  <c r="K26" i="307"/>
  <c r="J26" i="307"/>
  <c r="I26" i="307"/>
  <c r="Q25" i="307"/>
  <c r="Q24" i="307"/>
  <c r="Q23" i="307"/>
  <c r="Q22" i="307"/>
  <c r="Q21" i="307"/>
  <c r="Q26" i="307"/>
  <c r="P9" i="307"/>
  <c r="O9" i="307"/>
  <c r="N9" i="307"/>
  <c r="M9" i="307"/>
  <c r="L9" i="307"/>
  <c r="K9" i="307"/>
  <c r="J9" i="307"/>
  <c r="I9" i="307"/>
  <c r="Q8" i="307"/>
  <c r="Q7" i="307"/>
  <c r="Q6" i="307"/>
  <c r="Q5" i="307"/>
  <c r="Q4" i="307"/>
  <c r="Q3" i="307"/>
  <c r="Q25" i="306"/>
  <c r="Q29" i="306"/>
  <c r="P9" i="306"/>
  <c r="O9" i="306"/>
  <c r="N9" i="306"/>
  <c r="M9" i="306"/>
  <c r="L9" i="306"/>
  <c r="K9" i="306"/>
  <c r="J9" i="306"/>
  <c r="I9" i="306"/>
  <c r="Q9" i="306"/>
  <c r="I100" i="302"/>
  <c r="J100" i="302"/>
  <c r="K100" i="302"/>
  <c r="L100" i="302"/>
  <c r="M100" i="302"/>
  <c r="N100" i="302"/>
  <c r="O100" i="302"/>
  <c r="P100" i="302"/>
  <c r="Q97" i="302"/>
  <c r="Q100" i="302"/>
  <c r="Q42" i="302"/>
  <c r="Q43" i="302"/>
  <c r="Q44" i="302"/>
  <c r="Q45" i="302"/>
  <c r="Q46" i="302"/>
  <c r="Q41" i="302"/>
  <c r="Q25" i="302"/>
  <c r="Q25" i="303"/>
  <c r="Q26" i="303"/>
  <c r="Q27" i="303"/>
  <c r="Q4" i="302"/>
  <c r="Q5" i="302"/>
  <c r="Q6" i="302"/>
  <c r="Q7" i="302"/>
  <c r="Q8" i="302"/>
  <c r="Q3" i="302"/>
  <c r="J29" i="303"/>
  <c r="I29" i="303"/>
  <c r="Q28" i="302"/>
  <c r="Q24" i="302"/>
  <c r="Q26" i="302"/>
  <c r="Q27" i="302"/>
  <c r="Q23" i="302"/>
  <c r="Q84" i="301"/>
  <c r="Q85" i="301"/>
  <c r="Q63" i="301"/>
  <c r="Q64" i="301"/>
  <c r="L48" i="301"/>
  <c r="M48" i="301"/>
  <c r="N48" i="301"/>
  <c r="O48" i="301"/>
  <c r="P48" i="301"/>
  <c r="Q47" i="301"/>
  <c r="Q44" i="301"/>
  <c r="Q26" i="301"/>
  <c r="Q25" i="301"/>
  <c r="Q7" i="301"/>
  <c r="Q6" i="301"/>
  <c r="Q5" i="301"/>
  <c r="Q4" i="301"/>
  <c r="Q3" i="301"/>
  <c r="Q42" i="301"/>
  <c r="Q45" i="301"/>
  <c r="Q46" i="301"/>
  <c r="Q41" i="301"/>
  <c r="Q23" i="304"/>
  <c r="Q38" i="305"/>
  <c r="Q57" i="305"/>
  <c r="Q58" i="305"/>
  <c r="Q5" i="305"/>
  <c r="Q6" i="305"/>
  <c r="I61" i="305"/>
  <c r="J61" i="305"/>
  <c r="K61" i="305"/>
  <c r="Q7" i="305"/>
  <c r="Q21" i="305"/>
  <c r="Q22" i="305"/>
  <c r="Q23" i="305"/>
  <c r="Q24" i="305"/>
  <c r="Q42" i="305"/>
  <c r="Q3" i="305"/>
  <c r="Q4" i="305"/>
  <c r="Q59" i="305"/>
  <c r="Q60" i="305"/>
  <c r="O90" i="301"/>
  <c r="P90" i="301"/>
  <c r="N90" i="301"/>
  <c r="O67" i="301"/>
  <c r="P67" i="301"/>
  <c r="N67" i="301"/>
  <c r="N28" i="301"/>
  <c r="O28" i="301"/>
  <c r="P28" i="301"/>
  <c r="M28" i="301"/>
  <c r="O9" i="301"/>
  <c r="P9" i="301"/>
  <c r="Q42" i="304"/>
  <c r="Q43" i="304"/>
  <c r="Q44" i="304"/>
  <c r="Q45" i="304"/>
  <c r="Q46" i="304"/>
  <c r="I47" i="304"/>
  <c r="J47" i="304"/>
  <c r="K47" i="304"/>
  <c r="L47" i="304"/>
  <c r="M47" i="304"/>
  <c r="N47" i="304"/>
  <c r="O47" i="304"/>
  <c r="P47" i="304"/>
  <c r="Q21" i="304"/>
  <c r="Q22" i="304"/>
  <c r="Q24" i="304"/>
  <c r="Q25" i="304"/>
  <c r="Q26" i="304"/>
  <c r="Q28" i="304"/>
  <c r="Q3" i="304"/>
  <c r="Q4" i="304"/>
  <c r="Q5" i="304"/>
  <c r="Q6" i="304"/>
  <c r="Q7" i="304"/>
  <c r="Q8" i="304"/>
  <c r="I9" i="304"/>
  <c r="J9" i="304"/>
  <c r="K9" i="304"/>
  <c r="L9" i="304"/>
  <c r="M9" i="304"/>
  <c r="N9" i="304"/>
  <c r="O9" i="304"/>
  <c r="P9" i="304"/>
  <c r="L28" i="301"/>
  <c r="N9" i="300"/>
  <c r="O9" i="300"/>
  <c r="P9" i="300"/>
  <c r="M9" i="300"/>
  <c r="J29" i="300"/>
  <c r="K29" i="300"/>
  <c r="L29" i="300"/>
  <c r="M29" i="300"/>
  <c r="O29" i="300"/>
  <c r="P29" i="300"/>
  <c r="N29" i="300"/>
  <c r="Q28" i="303"/>
  <c r="Q45" i="303"/>
  <c r="Q46" i="303"/>
  <c r="Q47" i="303"/>
  <c r="I48" i="303"/>
  <c r="J48" i="303"/>
  <c r="K48" i="303"/>
  <c r="L48" i="303"/>
  <c r="M48" i="303"/>
  <c r="N48" i="303"/>
  <c r="O48" i="303"/>
  <c r="P48" i="303"/>
  <c r="Q23" i="303"/>
  <c r="Q24" i="303"/>
  <c r="K29" i="303"/>
  <c r="L29" i="303"/>
  <c r="M29" i="303"/>
  <c r="N29" i="303"/>
  <c r="O29" i="303"/>
  <c r="P29" i="303"/>
  <c r="Q3" i="303"/>
  <c r="Q4" i="303"/>
  <c r="Q5" i="303"/>
  <c r="Q6" i="303"/>
  <c r="Q7" i="303"/>
  <c r="Q8" i="303"/>
  <c r="I9" i="303"/>
  <c r="J9" i="303"/>
  <c r="K9" i="303"/>
  <c r="L9" i="303"/>
  <c r="M9" i="303"/>
  <c r="N9" i="303"/>
  <c r="O9" i="303"/>
  <c r="P9" i="303"/>
  <c r="Q9" i="303"/>
  <c r="Q82" i="302"/>
  <c r="Q83" i="302"/>
  <c r="I84" i="302"/>
  <c r="J84" i="302"/>
  <c r="K84" i="302"/>
  <c r="L84" i="302"/>
  <c r="M84" i="302"/>
  <c r="N84" i="302"/>
  <c r="O84" i="302"/>
  <c r="P84" i="302"/>
  <c r="Q64" i="302"/>
  <c r="I65" i="302"/>
  <c r="J65" i="302"/>
  <c r="K65" i="302"/>
  <c r="L65" i="302"/>
  <c r="M65" i="302"/>
  <c r="N65" i="302"/>
  <c r="O65" i="302"/>
  <c r="P65" i="302"/>
  <c r="I47" i="302"/>
  <c r="J47" i="302"/>
  <c r="K47" i="302"/>
  <c r="L47" i="302"/>
  <c r="M47" i="302"/>
  <c r="N47" i="302"/>
  <c r="O47" i="302"/>
  <c r="P47" i="302"/>
  <c r="Q47" i="302"/>
  <c r="I29" i="302"/>
  <c r="J29" i="302"/>
  <c r="K29" i="302"/>
  <c r="L29" i="302"/>
  <c r="M29" i="302"/>
  <c r="N29" i="302"/>
  <c r="O29" i="302"/>
  <c r="P29" i="302"/>
  <c r="I9" i="302"/>
  <c r="J9" i="302"/>
  <c r="K9" i="302"/>
  <c r="L9" i="302"/>
  <c r="M9" i="302"/>
  <c r="N9" i="302"/>
  <c r="O9" i="302"/>
  <c r="P9" i="302"/>
  <c r="Q62" i="301"/>
  <c r="Q65" i="301"/>
  <c r="Q83" i="301"/>
  <c r="Q86" i="301"/>
  <c r="Q87" i="301"/>
  <c r="Q82" i="301"/>
  <c r="Q22" i="301"/>
  <c r="Q24" i="301"/>
  <c r="Q23" i="301"/>
  <c r="I9" i="301"/>
  <c r="J9" i="301"/>
  <c r="K9" i="301"/>
  <c r="L9" i="301"/>
  <c r="M9" i="301"/>
  <c r="N9" i="301"/>
  <c r="F92" i="279"/>
  <c r="F91" i="279"/>
  <c r="M26" i="298"/>
  <c r="N26" i="298"/>
  <c r="O26" i="298"/>
  <c r="P26" i="298"/>
  <c r="Q5" i="298"/>
  <c r="Q40" i="298"/>
  <c r="Q41" i="298"/>
  <c r="P45" i="298"/>
  <c r="O45" i="298"/>
  <c r="N45" i="298"/>
  <c r="M45" i="298"/>
  <c r="P7" i="298"/>
  <c r="O7" i="298"/>
  <c r="N7" i="298"/>
  <c r="M7" i="298"/>
  <c r="Q24" i="298"/>
  <c r="Q29" i="297"/>
  <c r="Q6" i="298"/>
  <c r="Q25" i="298"/>
  <c r="Q4" i="298"/>
  <c r="Q3" i="298"/>
  <c r="Q8" i="296"/>
  <c r="Q7" i="296"/>
  <c r="Q6" i="296"/>
  <c r="Q5" i="296"/>
  <c r="I90" i="301"/>
  <c r="J90" i="301"/>
  <c r="K90" i="301"/>
  <c r="L90" i="301"/>
  <c r="M90" i="301"/>
  <c r="I67" i="301"/>
  <c r="J67" i="301"/>
  <c r="K67" i="301"/>
  <c r="L67" i="301"/>
  <c r="M67" i="301"/>
  <c r="I48" i="301"/>
  <c r="J48" i="301"/>
  <c r="K48" i="301"/>
  <c r="I28" i="301"/>
  <c r="J28" i="301"/>
  <c r="K28" i="301"/>
  <c r="Q118" i="300"/>
  <c r="Q119" i="300"/>
  <c r="Q120" i="300"/>
  <c r="Q121" i="300"/>
  <c r="Q122" i="300"/>
  <c r="Q123" i="300"/>
  <c r="I124" i="300"/>
  <c r="J124" i="300"/>
  <c r="K124" i="300"/>
  <c r="L124" i="300"/>
  <c r="M124" i="300"/>
  <c r="N124" i="300"/>
  <c r="O124" i="300"/>
  <c r="P124" i="300"/>
  <c r="Q137" i="300"/>
  <c r="Q138" i="300"/>
  <c r="Q139" i="300"/>
  <c r="Q140" i="300"/>
  <c r="Q141" i="300"/>
  <c r="Q142" i="300"/>
  <c r="I143" i="300"/>
  <c r="J143" i="300"/>
  <c r="K143" i="300"/>
  <c r="L143" i="300"/>
  <c r="M143" i="300"/>
  <c r="N143" i="300"/>
  <c r="O143" i="300"/>
  <c r="P143" i="300"/>
  <c r="Q99" i="300"/>
  <c r="Q100" i="300"/>
  <c r="Q101" i="300"/>
  <c r="Q102" i="300"/>
  <c r="Q103" i="300"/>
  <c r="Q104" i="300"/>
  <c r="I105" i="300"/>
  <c r="J105" i="300"/>
  <c r="K105" i="300"/>
  <c r="L105" i="300"/>
  <c r="M105" i="300"/>
  <c r="N105" i="300"/>
  <c r="O105" i="300"/>
  <c r="P105" i="300"/>
  <c r="Q80" i="300"/>
  <c r="Q81" i="300"/>
  <c r="Q82" i="300"/>
  <c r="Q83" i="300"/>
  <c r="Q84" i="300"/>
  <c r="Q85" i="300"/>
  <c r="I86" i="300"/>
  <c r="J86" i="300"/>
  <c r="K86" i="300"/>
  <c r="L86" i="300"/>
  <c r="M86" i="300"/>
  <c r="N86" i="300"/>
  <c r="O86" i="300"/>
  <c r="P86" i="300"/>
  <c r="Q61" i="300"/>
  <c r="Q62" i="300"/>
  <c r="Q63" i="300"/>
  <c r="Q64" i="300"/>
  <c r="Q65" i="300"/>
  <c r="Q66" i="300"/>
  <c r="I67" i="300"/>
  <c r="J67" i="300"/>
  <c r="K67" i="300"/>
  <c r="L67" i="300"/>
  <c r="M67" i="300"/>
  <c r="N67" i="300"/>
  <c r="O67" i="300"/>
  <c r="P67" i="300"/>
  <c r="Q42" i="300"/>
  <c r="Q43" i="300"/>
  <c r="Q44" i="300"/>
  <c r="Q45" i="300"/>
  <c r="Q46" i="300"/>
  <c r="Q47" i="300"/>
  <c r="I48" i="300"/>
  <c r="J48" i="300"/>
  <c r="K48" i="300"/>
  <c r="L48" i="300"/>
  <c r="M48" i="300"/>
  <c r="N48" i="300"/>
  <c r="O48" i="300"/>
  <c r="P48" i="300"/>
  <c r="Q48" i="300"/>
  <c r="Q8" i="300"/>
  <c r="Q24" i="300"/>
  <c r="Q25" i="300"/>
  <c r="Q26" i="300"/>
  <c r="Q27" i="300"/>
  <c r="Q28" i="300"/>
  <c r="Q3" i="300"/>
  <c r="Q4" i="300"/>
  <c r="Q5" i="300"/>
  <c r="Q6" i="300"/>
  <c r="Q7" i="300"/>
  <c r="Q23" i="300"/>
  <c r="I9" i="300"/>
  <c r="I29" i="300"/>
  <c r="J9" i="300"/>
  <c r="Q112" i="299"/>
  <c r="Q113" i="299"/>
  <c r="Q114" i="299"/>
  <c r="Q115" i="299"/>
  <c r="Q116" i="299"/>
  <c r="Q117" i="299"/>
  <c r="I118" i="299"/>
  <c r="J118" i="299"/>
  <c r="K118" i="299"/>
  <c r="L118" i="299"/>
  <c r="M118" i="299"/>
  <c r="N118" i="299"/>
  <c r="O118" i="299"/>
  <c r="P118" i="299"/>
  <c r="Q118" i="299"/>
  <c r="Q131" i="299"/>
  <c r="Q132" i="299"/>
  <c r="Q133" i="299"/>
  <c r="Q134" i="299"/>
  <c r="Q135" i="299"/>
  <c r="Q136" i="299"/>
  <c r="I137" i="299"/>
  <c r="J137" i="299"/>
  <c r="K137" i="299"/>
  <c r="L137" i="299"/>
  <c r="M137" i="299"/>
  <c r="N137" i="299"/>
  <c r="O137" i="299"/>
  <c r="P137" i="299"/>
  <c r="Q137" i="299"/>
  <c r="Q93" i="299"/>
  <c r="Q94" i="299"/>
  <c r="Q95" i="299"/>
  <c r="Q96" i="299"/>
  <c r="Q97" i="299"/>
  <c r="Q98" i="299"/>
  <c r="I99" i="299"/>
  <c r="J99" i="299"/>
  <c r="K99" i="299"/>
  <c r="L99" i="299"/>
  <c r="M99" i="299"/>
  <c r="N99" i="299"/>
  <c r="O99" i="299"/>
  <c r="P99" i="299"/>
  <c r="Q99" i="299"/>
  <c r="Q74" i="299"/>
  <c r="Q75" i="299"/>
  <c r="Q76" i="299"/>
  <c r="Q77" i="299"/>
  <c r="Q78" i="299"/>
  <c r="Q79" i="299"/>
  <c r="I80" i="299"/>
  <c r="J80" i="299"/>
  <c r="K80" i="299"/>
  <c r="L80" i="299"/>
  <c r="M80" i="299"/>
  <c r="N80" i="299"/>
  <c r="O80" i="299"/>
  <c r="P80" i="299"/>
  <c r="Q80" i="299"/>
  <c r="Q55" i="299"/>
  <c r="Q56" i="299"/>
  <c r="Q57" i="299"/>
  <c r="Q58" i="299"/>
  <c r="Q59" i="299"/>
  <c r="Q60" i="299"/>
  <c r="I61" i="299"/>
  <c r="J61" i="299"/>
  <c r="K61" i="299"/>
  <c r="L61" i="299"/>
  <c r="M61" i="299"/>
  <c r="N61" i="299"/>
  <c r="O61" i="299"/>
  <c r="P61" i="299"/>
  <c r="Q61" i="299"/>
  <c r="Q36" i="299"/>
  <c r="Q37" i="299"/>
  <c r="Q38" i="299"/>
  <c r="Q39" i="299"/>
  <c r="Q40" i="299"/>
  <c r="Q41" i="299"/>
  <c r="I42" i="299"/>
  <c r="J42" i="299"/>
  <c r="K42" i="299"/>
  <c r="L42" i="299"/>
  <c r="M42" i="299"/>
  <c r="N42" i="299"/>
  <c r="O42" i="299"/>
  <c r="P42" i="299"/>
  <c r="Q42" i="299"/>
  <c r="Q17" i="299"/>
  <c r="Q18" i="299"/>
  <c r="Q19" i="299"/>
  <c r="Q20" i="299"/>
  <c r="Q21" i="299"/>
  <c r="Q22" i="299"/>
  <c r="I23" i="299"/>
  <c r="J23" i="299"/>
  <c r="K23" i="299"/>
  <c r="L23" i="299"/>
  <c r="M23" i="299"/>
  <c r="N23" i="299"/>
  <c r="O23" i="299"/>
  <c r="P23" i="299"/>
  <c r="Q23" i="299"/>
  <c r="Q3" i="299"/>
  <c r="I4" i="299"/>
  <c r="J4" i="299"/>
  <c r="K4" i="299"/>
  <c r="L4" i="299"/>
  <c r="M4" i="299"/>
  <c r="N4" i="299"/>
  <c r="O4" i="299"/>
  <c r="P4" i="299"/>
  <c r="Q4" i="299"/>
  <c r="P45" i="295"/>
  <c r="O45" i="295"/>
  <c r="N45" i="295"/>
  <c r="M45" i="295"/>
  <c r="Q19" i="294"/>
  <c r="Q5" i="294"/>
  <c r="Q58" i="294"/>
  <c r="I46" i="297"/>
  <c r="J46" i="297"/>
  <c r="K46" i="297"/>
  <c r="L46" i="297"/>
  <c r="M46" i="297"/>
  <c r="N46" i="297"/>
  <c r="O46" i="297"/>
  <c r="P46" i="297"/>
  <c r="Q46" i="297"/>
  <c r="Q43" i="295"/>
  <c r="Q37" i="294"/>
  <c r="Q38" i="294"/>
  <c r="Q39" i="294"/>
  <c r="Q40" i="294"/>
  <c r="Q41" i="294"/>
  <c r="Q55" i="294"/>
  <c r="Q56" i="294"/>
  <c r="Q57" i="294"/>
  <c r="Q59" i="294"/>
  <c r="Q60" i="294"/>
  <c r="I61" i="294"/>
  <c r="J61" i="294"/>
  <c r="K61" i="294"/>
  <c r="L61" i="294"/>
  <c r="M61" i="294"/>
  <c r="N61" i="294"/>
  <c r="O61" i="294"/>
  <c r="P61" i="294"/>
  <c r="P26" i="295"/>
  <c r="O26" i="295"/>
  <c r="N26" i="295"/>
  <c r="M26" i="295"/>
  <c r="L26" i="295"/>
  <c r="L45" i="295"/>
  <c r="K26" i="295"/>
  <c r="K45" i="295"/>
  <c r="P42" i="294"/>
  <c r="O42" i="294"/>
  <c r="N42" i="294"/>
  <c r="M42" i="294"/>
  <c r="L42" i="294"/>
  <c r="K42" i="294"/>
  <c r="Q22" i="294"/>
  <c r="N8" i="295"/>
  <c r="M8" i="295"/>
  <c r="Q44" i="295"/>
  <c r="Q21" i="294"/>
  <c r="Q20" i="294"/>
  <c r="Q18" i="294"/>
  <c r="J42" i="294"/>
  <c r="I42" i="294"/>
  <c r="Q23" i="294"/>
  <c r="Q3" i="290"/>
  <c r="Q5" i="290"/>
  <c r="Q6" i="290"/>
  <c r="Q7" i="290"/>
  <c r="H26" i="290"/>
  <c r="I26" i="290"/>
  <c r="J26" i="290"/>
  <c r="K26" i="290"/>
  <c r="L26" i="290"/>
  <c r="M26" i="290"/>
  <c r="N26" i="290"/>
  <c r="O26" i="290"/>
  <c r="P26" i="290"/>
  <c r="I26" i="291"/>
  <c r="J26" i="291"/>
  <c r="K26" i="291"/>
  <c r="L26" i="291"/>
  <c r="M26" i="291"/>
  <c r="N26" i="291"/>
  <c r="O26" i="291"/>
  <c r="P26" i="291"/>
  <c r="M8" i="292"/>
  <c r="O8" i="292"/>
  <c r="P8" i="292"/>
  <c r="N8" i="292"/>
  <c r="P44" i="290"/>
  <c r="O44" i="290"/>
  <c r="N44" i="290"/>
  <c r="Q25" i="290"/>
  <c r="L44" i="291"/>
  <c r="M44" i="291"/>
  <c r="N44" i="291"/>
  <c r="O44" i="291"/>
  <c r="P44" i="291"/>
  <c r="Q42" i="291"/>
  <c r="Q24" i="290"/>
  <c r="Q28" i="314"/>
  <c r="Q29" i="311"/>
  <c r="Q48" i="311"/>
  <c r="Q9" i="311"/>
  <c r="Q9" i="314"/>
  <c r="Q10" i="313"/>
  <c r="Q9" i="312"/>
  <c r="Q45" i="313"/>
  <c r="Q27" i="313"/>
  <c r="Q26" i="310"/>
  <c r="Q61" i="310"/>
  <c r="Q26" i="309"/>
  <c r="Q43" i="310"/>
  <c r="Q9" i="308"/>
  <c r="Q8" i="310"/>
  <c r="Q45" i="307"/>
  <c r="Q8" i="305"/>
  <c r="Q25" i="305"/>
  <c r="Q44" i="305"/>
  <c r="Q61" i="305"/>
  <c r="Q9" i="304"/>
  <c r="Q48" i="303"/>
  <c r="Q47" i="304"/>
  <c r="Q29" i="303"/>
  <c r="Q65" i="302"/>
  <c r="Q29" i="302"/>
  <c r="Q9" i="302"/>
  <c r="Q84" i="302"/>
  <c r="Q48" i="301"/>
  <c r="Q67" i="301"/>
  <c r="Q9" i="301"/>
  <c r="Q28" i="301"/>
  <c r="Q90" i="301"/>
  <c r="Q67" i="300"/>
  <c r="Q86" i="300"/>
  <c r="Q105" i="300"/>
  <c r="Q143" i="300"/>
  <c r="Q124" i="300"/>
  <c r="Q26" i="298"/>
  <c r="Q24" i="294"/>
  <c r="Q61" i="294"/>
  <c r="Q21" i="292"/>
  <c r="Q22" i="292"/>
  <c r="Q23" i="292"/>
  <c r="Q24" i="292"/>
  <c r="Q25" i="292"/>
  <c r="Q22" i="291"/>
  <c r="Q7" i="292"/>
  <c r="Q6" i="292"/>
  <c r="Q23" i="291"/>
  <c r="Q24" i="291"/>
  <c r="Q6" i="291"/>
  <c r="Q26" i="292"/>
  <c r="Q4" i="292"/>
  <c r="Q5" i="292"/>
  <c r="Q39" i="291"/>
  <c r="Q40" i="291"/>
  <c r="Q41" i="291"/>
  <c r="Q43" i="291"/>
  <c r="I44" i="291"/>
  <c r="J44" i="291"/>
  <c r="K44" i="291"/>
  <c r="M9" i="288"/>
  <c r="N9" i="288"/>
  <c r="O9" i="288"/>
  <c r="L9" i="288"/>
  <c r="Q115" i="298"/>
  <c r="Q116" i="298"/>
  <c r="Q117" i="298"/>
  <c r="Q118" i="298"/>
  <c r="Q119" i="298"/>
  <c r="Q120" i="298"/>
  <c r="I121" i="298"/>
  <c r="J121" i="298"/>
  <c r="K121" i="298"/>
  <c r="L121" i="298"/>
  <c r="M121" i="298"/>
  <c r="N121" i="298"/>
  <c r="O121" i="298"/>
  <c r="P121" i="298"/>
  <c r="Q121" i="298"/>
  <c r="Q134" i="298"/>
  <c r="Q135" i="298"/>
  <c r="Q136" i="298"/>
  <c r="Q137" i="298"/>
  <c r="Q138" i="298"/>
  <c r="Q139" i="298"/>
  <c r="I140" i="298"/>
  <c r="J140" i="298"/>
  <c r="K140" i="298"/>
  <c r="L140" i="298"/>
  <c r="M140" i="298"/>
  <c r="N140" i="298"/>
  <c r="O140" i="298"/>
  <c r="P140" i="298"/>
  <c r="Q140" i="298"/>
  <c r="Q96" i="298"/>
  <c r="Q97" i="298"/>
  <c r="Q98" i="298"/>
  <c r="Q99" i="298"/>
  <c r="Q100" i="298"/>
  <c r="Q101" i="298"/>
  <c r="I102" i="298"/>
  <c r="J102" i="298"/>
  <c r="K102" i="298"/>
  <c r="L102" i="298"/>
  <c r="M102" i="298"/>
  <c r="N102" i="298"/>
  <c r="O102" i="298"/>
  <c r="P102" i="298"/>
  <c r="Q102" i="298"/>
  <c r="Q77" i="298"/>
  <c r="Q78" i="298"/>
  <c r="Q79" i="298"/>
  <c r="Q80" i="298"/>
  <c r="Q81" i="298"/>
  <c r="Q82" i="298"/>
  <c r="I83" i="298"/>
  <c r="J83" i="298"/>
  <c r="K83" i="298"/>
  <c r="L83" i="298"/>
  <c r="M83" i="298"/>
  <c r="N83" i="298"/>
  <c r="O83" i="298"/>
  <c r="P83" i="298"/>
  <c r="Q83" i="298"/>
  <c r="Q58" i="298"/>
  <c r="Q59" i="298"/>
  <c r="Q60" i="298"/>
  <c r="Q61" i="298"/>
  <c r="Q62" i="298"/>
  <c r="Q63" i="298"/>
  <c r="I64" i="298"/>
  <c r="J64" i="298"/>
  <c r="K64" i="298"/>
  <c r="L64" i="298"/>
  <c r="M64" i="298"/>
  <c r="N64" i="298"/>
  <c r="O64" i="298"/>
  <c r="P64" i="298"/>
  <c r="Q64" i="298"/>
  <c r="Q44" i="298"/>
  <c r="I45" i="298"/>
  <c r="J45" i="298"/>
  <c r="K45" i="298"/>
  <c r="L45" i="298"/>
  <c r="Q45" i="298"/>
  <c r="I26" i="298"/>
  <c r="J26" i="298"/>
  <c r="K26" i="298"/>
  <c r="L26" i="298"/>
  <c r="Q7" i="298"/>
  <c r="K7" i="298"/>
  <c r="L7" i="298"/>
  <c r="I29" i="297"/>
  <c r="J29" i="297"/>
  <c r="K29" i="297"/>
  <c r="L29" i="297"/>
  <c r="M29" i="297"/>
  <c r="N29" i="297"/>
  <c r="O29" i="297"/>
  <c r="P29" i="297"/>
  <c r="I8" i="297"/>
  <c r="J8" i="297"/>
  <c r="K8" i="297"/>
  <c r="L8" i="297"/>
  <c r="M8" i="297"/>
  <c r="N8" i="297"/>
  <c r="O8" i="297"/>
  <c r="P8" i="297"/>
  <c r="Q8" i="297"/>
  <c r="Q27" i="296"/>
  <c r="I28" i="296"/>
  <c r="J28" i="296"/>
  <c r="K28" i="296"/>
  <c r="L28" i="296"/>
  <c r="M28" i="296"/>
  <c r="N28" i="296"/>
  <c r="O28" i="296"/>
  <c r="P28" i="296"/>
  <c r="Q28" i="296"/>
  <c r="Q3" i="296"/>
  <c r="Q4" i="296"/>
  <c r="I9" i="296"/>
  <c r="J9" i="296"/>
  <c r="K9" i="296"/>
  <c r="L9" i="296"/>
  <c r="M9" i="296"/>
  <c r="N9" i="296"/>
  <c r="O9" i="296"/>
  <c r="P9" i="296"/>
  <c r="Q59" i="295"/>
  <c r="Q60" i="295"/>
  <c r="Q61" i="295"/>
  <c r="Q62" i="295"/>
  <c r="Q63" i="295"/>
  <c r="Q64" i="295"/>
  <c r="I65" i="295"/>
  <c r="J65" i="295"/>
  <c r="K65" i="295"/>
  <c r="L65" i="295"/>
  <c r="M65" i="295"/>
  <c r="N65" i="295"/>
  <c r="O65" i="295"/>
  <c r="P65" i="295"/>
  <c r="Q25" i="295"/>
  <c r="Q7" i="295"/>
  <c r="Q41" i="295"/>
  <c r="Q42" i="295"/>
  <c r="Q21" i="295"/>
  <c r="Q22" i="295"/>
  <c r="Q23" i="295"/>
  <c r="Q24" i="295"/>
  <c r="Q39" i="295"/>
  <c r="Q3" i="295"/>
  <c r="Q4" i="295"/>
  <c r="Q5" i="295"/>
  <c r="Q6" i="295"/>
  <c r="Q40" i="295"/>
  <c r="K8" i="295"/>
  <c r="L8" i="295"/>
  <c r="O8" i="295"/>
  <c r="P8" i="295"/>
  <c r="Q42" i="294"/>
  <c r="K24" i="294"/>
  <c r="L24" i="294"/>
  <c r="Q3" i="294"/>
  <c r="Q4" i="294"/>
  <c r="I6" i="294"/>
  <c r="J6" i="294"/>
  <c r="K6" i="294"/>
  <c r="L6" i="294"/>
  <c r="M6" i="294"/>
  <c r="N6" i="294"/>
  <c r="O6" i="294"/>
  <c r="P6" i="294"/>
  <c r="Q22" i="293"/>
  <c r="Q23" i="293"/>
  <c r="Q24" i="293"/>
  <c r="Q25" i="293"/>
  <c r="Q26" i="293"/>
  <c r="Q27" i="293"/>
  <c r="I28" i="293"/>
  <c r="J28" i="293"/>
  <c r="K28" i="293"/>
  <c r="L28" i="293"/>
  <c r="M28" i="293"/>
  <c r="N28" i="293"/>
  <c r="O28" i="293"/>
  <c r="P28" i="293"/>
  <c r="Q3" i="293"/>
  <c r="Q4" i="293"/>
  <c r="Q5" i="293"/>
  <c r="Q6" i="293"/>
  <c r="Q7" i="293"/>
  <c r="Q8" i="293"/>
  <c r="I9" i="293"/>
  <c r="J9" i="293"/>
  <c r="K9" i="293"/>
  <c r="L9" i="293"/>
  <c r="M9" i="293"/>
  <c r="N9" i="293"/>
  <c r="O9" i="293"/>
  <c r="P9" i="293"/>
  <c r="I27" i="292"/>
  <c r="J27" i="292"/>
  <c r="K27" i="292"/>
  <c r="L27" i="292"/>
  <c r="M27" i="292"/>
  <c r="N27" i="292"/>
  <c r="O27" i="292"/>
  <c r="P27" i="292"/>
  <c r="Q3" i="292"/>
  <c r="I8" i="292"/>
  <c r="J8" i="292"/>
  <c r="Q20" i="291"/>
  <c r="Q21" i="291"/>
  <c r="Q3" i="291"/>
  <c r="Q4" i="291"/>
  <c r="Q5" i="291"/>
  <c r="I7" i="291"/>
  <c r="J7" i="291"/>
  <c r="K7" i="291"/>
  <c r="L7" i="291"/>
  <c r="M7" i="291"/>
  <c r="N7" i="291"/>
  <c r="O7" i="291"/>
  <c r="P7" i="291"/>
  <c r="Q39" i="290"/>
  <c r="Q40" i="290"/>
  <c r="Q41" i="290"/>
  <c r="Q42" i="290"/>
  <c r="I44" i="290"/>
  <c r="J44" i="290"/>
  <c r="K44" i="290"/>
  <c r="L44" i="290"/>
  <c r="M44" i="290"/>
  <c r="Q20" i="290"/>
  <c r="Q21" i="290"/>
  <c r="Q22" i="290"/>
  <c r="Q23" i="290"/>
  <c r="Q43" i="290"/>
  <c r="Q4" i="290"/>
  <c r="I8" i="290"/>
  <c r="J8" i="290"/>
  <c r="K8" i="290"/>
  <c r="L8" i="290"/>
  <c r="M8" i="290"/>
  <c r="N8" i="290"/>
  <c r="O8" i="290"/>
  <c r="P8" i="290"/>
  <c r="N9" i="287"/>
  <c r="O9" i="287"/>
  <c r="M9" i="287"/>
  <c r="M66" i="286"/>
  <c r="N66" i="286"/>
  <c r="O66" i="286"/>
  <c r="L66" i="286"/>
  <c r="L98" i="285"/>
  <c r="M98" i="285"/>
  <c r="N98" i="285"/>
  <c r="O98" i="285"/>
  <c r="K98" i="285"/>
  <c r="M27" i="285"/>
  <c r="N27" i="285"/>
  <c r="O27" i="285"/>
  <c r="L27" i="285"/>
  <c r="P8" i="287"/>
  <c r="P59" i="285"/>
  <c r="P111" i="285"/>
  <c r="J62" i="285"/>
  <c r="K62" i="285"/>
  <c r="L62" i="285"/>
  <c r="M62" i="285"/>
  <c r="N62" i="285"/>
  <c r="O62" i="285"/>
  <c r="P61" i="285"/>
  <c r="P7" i="285"/>
  <c r="P94" i="285"/>
  <c r="P92" i="285"/>
  <c r="P58" i="285"/>
  <c r="P57" i="285"/>
  <c r="P56" i="285"/>
  <c r="P26" i="285"/>
  <c r="P22" i="285"/>
  <c r="P23" i="285"/>
  <c r="P114" i="285"/>
  <c r="P115" i="285"/>
  <c r="J47" i="286"/>
  <c r="K47" i="286"/>
  <c r="L47" i="286"/>
  <c r="M47" i="286"/>
  <c r="N47" i="286"/>
  <c r="O47" i="286"/>
  <c r="P46" i="286"/>
  <c r="P65" i="286"/>
  <c r="H47" i="286"/>
  <c r="I47" i="286"/>
  <c r="P45" i="286"/>
  <c r="M125" i="284"/>
  <c r="N125" i="284"/>
  <c r="O125" i="284"/>
  <c r="L125" i="284"/>
  <c r="K106" i="284"/>
  <c r="L106" i="284"/>
  <c r="M106" i="284"/>
  <c r="N106" i="284"/>
  <c r="O106" i="284"/>
  <c r="K67" i="284"/>
  <c r="L67" i="284"/>
  <c r="M67" i="284"/>
  <c r="N67" i="284"/>
  <c r="O67" i="284"/>
  <c r="J67" i="284"/>
  <c r="N9" i="284"/>
  <c r="O9" i="284"/>
  <c r="M9" i="284"/>
  <c r="H62" i="285"/>
  <c r="I62" i="285"/>
  <c r="P8" i="284"/>
  <c r="P124" i="284"/>
  <c r="P47" i="284"/>
  <c r="P65" i="284"/>
  <c r="P123" i="284"/>
  <c r="H27" i="285"/>
  <c r="I27" i="285"/>
  <c r="J27" i="285"/>
  <c r="K27" i="285"/>
  <c r="L29" i="284"/>
  <c r="M29" i="284"/>
  <c r="N29" i="284"/>
  <c r="O29" i="284"/>
  <c r="K29" i="284"/>
  <c r="P43" i="286"/>
  <c r="P82" i="286"/>
  <c r="P79" i="286"/>
  <c r="P64" i="286"/>
  <c r="L48" i="284"/>
  <c r="P63" i="286"/>
  <c r="M48" i="284"/>
  <c r="N48" i="284"/>
  <c r="O48" i="284"/>
  <c r="P28" i="284"/>
  <c r="K125" i="284"/>
  <c r="P8" i="288"/>
  <c r="P46" i="284"/>
  <c r="P105" i="284"/>
  <c r="P56" i="283"/>
  <c r="P57" i="283"/>
  <c r="P58" i="283"/>
  <c r="P59" i="283"/>
  <c r="P60" i="283"/>
  <c r="H62" i="283"/>
  <c r="I62" i="283"/>
  <c r="J62" i="283"/>
  <c r="K62" i="283"/>
  <c r="L62" i="283"/>
  <c r="M62" i="283"/>
  <c r="N62" i="283"/>
  <c r="O62" i="283"/>
  <c r="P62" i="283"/>
  <c r="P21" i="289"/>
  <c r="P22" i="289"/>
  <c r="P23" i="289"/>
  <c r="P24" i="289"/>
  <c r="P25" i="289"/>
  <c r="H26" i="289"/>
  <c r="I26" i="289"/>
  <c r="J26" i="289"/>
  <c r="K26" i="289"/>
  <c r="L26" i="289"/>
  <c r="M26" i="289"/>
  <c r="N26" i="289"/>
  <c r="O26" i="289"/>
  <c r="P3" i="289"/>
  <c r="P4" i="289"/>
  <c r="P5" i="289"/>
  <c r="P6" i="289"/>
  <c r="P7" i="289"/>
  <c r="H8" i="289"/>
  <c r="I8" i="289"/>
  <c r="J8" i="289"/>
  <c r="K8" i="289"/>
  <c r="L8" i="289"/>
  <c r="M8" i="289"/>
  <c r="N8" i="289"/>
  <c r="O8" i="289"/>
  <c r="P25" i="285"/>
  <c r="P24" i="285"/>
  <c r="P60" i="285"/>
  <c r="P7" i="288"/>
  <c r="P23" i="288"/>
  <c r="P24" i="288"/>
  <c r="P25" i="288"/>
  <c r="P26" i="288"/>
  <c r="H27" i="288"/>
  <c r="I27" i="288"/>
  <c r="J27" i="288"/>
  <c r="K27" i="288"/>
  <c r="L27" i="288"/>
  <c r="M27" i="288"/>
  <c r="N27" i="288"/>
  <c r="O27" i="288"/>
  <c r="P3" i="288"/>
  <c r="P4" i="288"/>
  <c r="P5" i="288"/>
  <c r="P6" i="288"/>
  <c r="P21" i="288"/>
  <c r="P22" i="288"/>
  <c r="O80" i="285"/>
  <c r="N80" i="285"/>
  <c r="M80" i="285"/>
  <c r="L80" i="285"/>
  <c r="K80" i="285"/>
  <c r="J80" i="285"/>
  <c r="I80" i="285"/>
  <c r="H80" i="285"/>
  <c r="P97" i="285"/>
  <c r="P113" i="285"/>
  <c r="P104" i="284"/>
  <c r="P96" i="285"/>
  <c r="P95" i="285"/>
  <c r="P43" i="285"/>
  <c r="P42" i="285"/>
  <c r="P41" i="285"/>
  <c r="P22" i="287"/>
  <c r="P23" i="287"/>
  <c r="P24" i="287"/>
  <c r="P25" i="287"/>
  <c r="H26" i="287"/>
  <c r="I26" i="287"/>
  <c r="J26" i="287"/>
  <c r="K26" i="287"/>
  <c r="L26" i="287"/>
  <c r="M26" i="287"/>
  <c r="N26" i="287"/>
  <c r="O26" i="287"/>
  <c r="P3" i="287"/>
  <c r="P4" i="287"/>
  <c r="P5" i="287"/>
  <c r="P6" i="287"/>
  <c r="P7" i="287"/>
  <c r="H9" i="287"/>
  <c r="I9" i="287"/>
  <c r="J9" i="287"/>
  <c r="K9" i="287"/>
  <c r="L9" i="287"/>
  <c r="P112" i="285"/>
  <c r="H116" i="285"/>
  <c r="I116" i="285"/>
  <c r="J116" i="285"/>
  <c r="K116" i="285"/>
  <c r="L116" i="285"/>
  <c r="M116" i="285"/>
  <c r="N116" i="285"/>
  <c r="O116" i="285"/>
  <c r="O85" i="286"/>
  <c r="N85" i="286"/>
  <c r="M85" i="286"/>
  <c r="L85" i="286"/>
  <c r="K85" i="286"/>
  <c r="J85" i="286"/>
  <c r="I85" i="286"/>
  <c r="H85" i="286"/>
  <c r="P84" i="286"/>
  <c r="P83" i="286"/>
  <c r="P81" i="286"/>
  <c r="P80" i="286"/>
  <c r="K66" i="286"/>
  <c r="J66" i="286"/>
  <c r="I66" i="286"/>
  <c r="H66" i="286"/>
  <c r="P62" i="286"/>
  <c r="P61" i="286"/>
  <c r="P60" i="286"/>
  <c r="P44" i="286"/>
  <c r="P42" i="286"/>
  <c r="P41" i="286"/>
  <c r="O28" i="286"/>
  <c r="N28" i="286"/>
  <c r="M28" i="286"/>
  <c r="L28" i="286"/>
  <c r="K28" i="286"/>
  <c r="J28" i="286"/>
  <c r="I28" i="286"/>
  <c r="H28" i="286"/>
  <c r="P27" i="286"/>
  <c r="P26" i="286"/>
  <c r="P25" i="286"/>
  <c r="P24" i="286"/>
  <c r="P23" i="286"/>
  <c r="P22" i="286"/>
  <c r="O9" i="286"/>
  <c r="N9" i="286"/>
  <c r="M9" i="286"/>
  <c r="L9" i="286"/>
  <c r="K9" i="286"/>
  <c r="J9" i="286"/>
  <c r="I9" i="286"/>
  <c r="H9" i="286"/>
  <c r="P8" i="286"/>
  <c r="P7" i="286"/>
  <c r="P6" i="286"/>
  <c r="P5" i="286"/>
  <c r="P4" i="286"/>
  <c r="P3" i="286"/>
  <c r="J98" i="285"/>
  <c r="I98" i="285"/>
  <c r="H98" i="285"/>
  <c r="P93" i="285"/>
  <c r="O44" i="285"/>
  <c r="N44" i="285"/>
  <c r="M44" i="285"/>
  <c r="L44" i="285"/>
  <c r="K44" i="285"/>
  <c r="J44" i="285"/>
  <c r="I44" i="285"/>
  <c r="H44" i="285"/>
  <c r="P40" i="285"/>
  <c r="P39" i="285"/>
  <c r="P21" i="285"/>
  <c r="O8" i="285"/>
  <c r="N8" i="285"/>
  <c r="M8" i="285"/>
  <c r="L8" i="285"/>
  <c r="K8" i="285"/>
  <c r="J8" i="285"/>
  <c r="I8" i="285"/>
  <c r="H8" i="285"/>
  <c r="P6" i="285"/>
  <c r="P5" i="285"/>
  <c r="P4" i="285"/>
  <c r="I117" i="280"/>
  <c r="J117" i="280"/>
  <c r="K117" i="280"/>
  <c r="L117" i="280"/>
  <c r="M117" i="280"/>
  <c r="N117" i="280"/>
  <c r="O117" i="280"/>
  <c r="H117" i="280"/>
  <c r="P100" i="284"/>
  <c r="P122" i="284"/>
  <c r="P116" i="280"/>
  <c r="P115" i="280"/>
  <c r="P97" i="280"/>
  <c r="P77" i="280"/>
  <c r="P62" i="280"/>
  <c r="P63" i="280"/>
  <c r="P60" i="280"/>
  <c r="P59" i="280"/>
  <c r="H64" i="280"/>
  <c r="I64" i="280"/>
  <c r="J64" i="280"/>
  <c r="K64" i="280"/>
  <c r="L64" i="280"/>
  <c r="M64" i="280"/>
  <c r="N64" i="280"/>
  <c r="O64" i="280"/>
  <c r="P60" i="284"/>
  <c r="P99" i="284"/>
  <c r="P7" i="282"/>
  <c r="P25" i="282"/>
  <c r="P38" i="283"/>
  <c r="P39" i="283"/>
  <c r="P23" i="283"/>
  <c r="P24" i="283"/>
  <c r="P41" i="283"/>
  <c r="K9" i="281"/>
  <c r="L9" i="281"/>
  <c r="M9" i="281"/>
  <c r="N9" i="281"/>
  <c r="O9" i="281"/>
  <c r="P4" i="281"/>
  <c r="P5" i="281"/>
  <c r="P6" i="281"/>
  <c r="P7" i="281"/>
  <c r="P8" i="281"/>
  <c r="P3" i="281"/>
  <c r="P114" i="280"/>
  <c r="L28" i="280"/>
  <c r="M28" i="280"/>
  <c r="N28" i="280"/>
  <c r="O28" i="280"/>
  <c r="J47" i="280"/>
  <c r="K47" i="280"/>
  <c r="L47" i="280"/>
  <c r="M47" i="280"/>
  <c r="N47" i="280"/>
  <c r="O47" i="280"/>
  <c r="N81" i="280"/>
  <c r="H81" i="280"/>
  <c r="I81" i="280"/>
  <c r="J81" i="280"/>
  <c r="K81" i="280"/>
  <c r="L81" i="280"/>
  <c r="M81" i="280"/>
  <c r="J98" i="280"/>
  <c r="K98" i="280"/>
  <c r="L98" i="280"/>
  <c r="M98" i="280"/>
  <c r="N98" i="280"/>
  <c r="O98" i="280"/>
  <c r="P93" i="280"/>
  <c r="P94" i="280"/>
  <c r="P95" i="280"/>
  <c r="P96" i="280"/>
  <c r="P80" i="280"/>
  <c r="P79" i="280"/>
  <c r="P78" i="280"/>
  <c r="P76" i="280"/>
  <c r="P46" i="280"/>
  <c r="P45" i="280"/>
  <c r="P44" i="280"/>
  <c r="P43" i="280"/>
  <c r="P42" i="280"/>
  <c r="P41" i="280"/>
  <c r="P8" i="280"/>
  <c r="P7" i="280"/>
  <c r="P6" i="280"/>
  <c r="P5" i="280"/>
  <c r="P4" i="280"/>
  <c r="P3" i="280"/>
  <c r="P101" i="279"/>
  <c r="P27" i="280"/>
  <c r="P26" i="280"/>
  <c r="P25" i="280"/>
  <c r="P24" i="280"/>
  <c r="P23" i="280"/>
  <c r="P22" i="280"/>
  <c r="P119" i="284"/>
  <c r="P120" i="284"/>
  <c r="P121" i="284"/>
  <c r="H125" i="284"/>
  <c r="I125" i="284"/>
  <c r="J125" i="284"/>
  <c r="P139" i="284"/>
  <c r="H140" i="284"/>
  <c r="I140" i="284"/>
  <c r="J140" i="284"/>
  <c r="K140" i="284"/>
  <c r="L140" i="284"/>
  <c r="M140" i="284"/>
  <c r="N140" i="284"/>
  <c r="O140" i="284"/>
  <c r="P101" i="284"/>
  <c r="P102" i="284"/>
  <c r="P103" i="284"/>
  <c r="H106" i="284"/>
  <c r="I106" i="284"/>
  <c r="J106" i="284"/>
  <c r="P80" i="284"/>
  <c r="P81" i="284"/>
  <c r="P82" i="284"/>
  <c r="P83" i="284"/>
  <c r="P84" i="284"/>
  <c r="P85" i="284"/>
  <c r="H86" i="284"/>
  <c r="I86" i="284"/>
  <c r="J86" i="284"/>
  <c r="K86" i="284"/>
  <c r="L86" i="284"/>
  <c r="M86" i="284"/>
  <c r="N86" i="284"/>
  <c r="O86" i="284"/>
  <c r="P61" i="284"/>
  <c r="P62" i="284"/>
  <c r="P63" i="284"/>
  <c r="P64" i="284"/>
  <c r="H67" i="284"/>
  <c r="I67" i="284"/>
  <c r="P42" i="284"/>
  <c r="P43" i="284"/>
  <c r="P44" i="284"/>
  <c r="P45" i="284"/>
  <c r="H48" i="284"/>
  <c r="I48" i="284"/>
  <c r="J48" i="284"/>
  <c r="K48" i="284"/>
  <c r="P22" i="284"/>
  <c r="P23" i="284"/>
  <c r="P24" i="284"/>
  <c r="P26" i="284"/>
  <c r="P27" i="284"/>
  <c r="H29" i="284"/>
  <c r="I29" i="284"/>
  <c r="J29" i="284"/>
  <c r="P3" i="284"/>
  <c r="P9" i="284"/>
  <c r="P4" i="284"/>
  <c r="P5" i="284"/>
  <c r="P6" i="284"/>
  <c r="P7" i="284"/>
  <c r="H9" i="284"/>
  <c r="I9" i="284"/>
  <c r="J9" i="284"/>
  <c r="K9" i="284"/>
  <c r="L9" i="284"/>
  <c r="P40" i="283"/>
  <c r="P42" i="283"/>
  <c r="H43" i="283"/>
  <c r="I43" i="283"/>
  <c r="J43" i="283"/>
  <c r="K43" i="283"/>
  <c r="L43" i="283"/>
  <c r="M43" i="283"/>
  <c r="N43" i="283"/>
  <c r="O43" i="283"/>
  <c r="P21" i="283"/>
  <c r="P22" i="283"/>
  <c r="H25" i="283"/>
  <c r="I25" i="283"/>
  <c r="J25" i="283"/>
  <c r="K25" i="283"/>
  <c r="L25" i="283"/>
  <c r="M25" i="283"/>
  <c r="N25" i="283"/>
  <c r="O25" i="283"/>
  <c r="P3" i="283"/>
  <c r="P4" i="283"/>
  <c r="P5" i="283"/>
  <c r="P6" i="283"/>
  <c r="P7" i="283"/>
  <c r="H8" i="283"/>
  <c r="I8" i="283"/>
  <c r="J8" i="283"/>
  <c r="K8" i="283"/>
  <c r="L8" i="283"/>
  <c r="M8" i="283"/>
  <c r="N8" i="283"/>
  <c r="O8" i="283"/>
  <c r="P21" i="282"/>
  <c r="P22" i="282"/>
  <c r="P23" i="282"/>
  <c r="P24" i="282"/>
  <c r="P26" i="282"/>
  <c r="H27" i="282"/>
  <c r="I27" i="282"/>
  <c r="J27" i="282"/>
  <c r="K27" i="282"/>
  <c r="L27" i="282"/>
  <c r="M27" i="282"/>
  <c r="N27" i="282"/>
  <c r="O27" i="282"/>
  <c r="P3" i="282"/>
  <c r="P4" i="282"/>
  <c r="P5" i="282"/>
  <c r="P6" i="282"/>
  <c r="P8" i="282"/>
  <c r="H9" i="282"/>
  <c r="I9" i="282"/>
  <c r="J9" i="282"/>
  <c r="K9" i="282"/>
  <c r="L9" i="282"/>
  <c r="M9" i="282"/>
  <c r="N9" i="282"/>
  <c r="O9" i="282"/>
  <c r="H9" i="281"/>
  <c r="I9" i="281"/>
  <c r="J9" i="281"/>
  <c r="P9" i="281"/>
  <c r="P111" i="280"/>
  <c r="P112" i="280"/>
  <c r="P113" i="280"/>
  <c r="H98" i="280"/>
  <c r="I98" i="280"/>
  <c r="O81" i="280"/>
  <c r="H47" i="280"/>
  <c r="I47" i="280"/>
  <c r="H28" i="280"/>
  <c r="I28" i="280"/>
  <c r="J28" i="280"/>
  <c r="K28" i="280"/>
  <c r="H9" i="280"/>
  <c r="I9" i="280"/>
  <c r="J9" i="280"/>
  <c r="K9" i="280"/>
  <c r="L9" i="280"/>
  <c r="M9" i="280"/>
  <c r="N9" i="280"/>
  <c r="O9" i="280"/>
  <c r="P62" i="279"/>
  <c r="N102" i="279"/>
  <c r="M102" i="279"/>
  <c r="L102" i="279"/>
  <c r="O102" i="279"/>
  <c r="O65" i="278"/>
  <c r="P65" i="278"/>
  <c r="P44" i="278"/>
  <c r="P79" i="278"/>
  <c r="P97" i="278"/>
  <c r="P120" i="279"/>
  <c r="P78" i="278"/>
  <c r="P25" i="278"/>
  <c r="P64" i="279"/>
  <c r="P100" i="279"/>
  <c r="P63" i="279"/>
  <c r="P61" i="279"/>
  <c r="P60" i="279"/>
  <c r="P59" i="279"/>
  <c r="P99" i="278"/>
  <c r="P26" i="279"/>
  <c r="P134" i="279"/>
  <c r="P135" i="279"/>
  <c r="H135" i="279"/>
  <c r="I135" i="279"/>
  <c r="J135" i="279"/>
  <c r="K135" i="279"/>
  <c r="L135" i="279"/>
  <c r="M135" i="279"/>
  <c r="N135" i="279"/>
  <c r="O135" i="279"/>
  <c r="P26" i="278"/>
  <c r="H103" i="278"/>
  <c r="I103" i="278"/>
  <c r="J103" i="278"/>
  <c r="K103" i="278"/>
  <c r="L103" i="278"/>
  <c r="M103" i="278"/>
  <c r="N103" i="278"/>
  <c r="O103" i="278"/>
  <c r="H121" i="279"/>
  <c r="I121" i="279"/>
  <c r="J121" i="279"/>
  <c r="K121" i="279"/>
  <c r="L121" i="279"/>
  <c r="M121" i="279"/>
  <c r="N121" i="279"/>
  <c r="O121" i="279"/>
  <c r="N27" i="275"/>
  <c r="O27" i="275"/>
  <c r="L27" i="275"/>
  <c r="M27" i="275"/>
  <c r="K27" i="275"/>
  <c r="P26" i="275"/>
  <c r="P22" i="275"/>
  <c r="P23" i="275"/>
  <c r="P24" i="275"/>
  <c r="P25" i="275"/>
  <c r="P40" i="275"/>
  <c r="P41" i="275"/>
  <c r="P42" i="275"/>
  <c r="P43" i="275"/>
  <c r="O116" i="275"/>
  <c r="N116" i="275"/>
  <c r="M116" i="275"/>
  <c r="L116" i="275"/>
  <c r="K116" i="275"/>
  <c r="J116" i="275"/>
  <c r="O45" i="275"/>
  <c r="N45" i="275"/>
  <c r="M45" i="275"/>
  <c r="L45" i="275"/>
  <c r="K45" i="275"/>
  <c r="J45" i="275"/>
  <c r="I45" i="275"/>
  <c r="H45" i="275"/>
  <c r="P119" i="279"/>
  <c r="P118" i="279"/>
  <c r="P117" i="279"/>
  <c r="P116" i="279"/>
  <c r="P115" i="279"/>
  <c r="K102" i="279"/>
  <c r="J102" i="279"/>
  <c r="I102" i="279"/>
  <c r="H102" i="279"/>
  <c r="P99" i="279"/>
  <c r="P98" i="279"/>
  <c r="O84" i="279"/>
  <c r="N84" i="279"/>
  <c r="M84" i="279"/>
  <c r="L84" i="279"/>
  <c r="K84" i="279"/>
  <c r="J84" i="279"/>
  <c r="I84" i="279"/>
  <c r="H84" i="279"/>
  <c r="P81" i="279"/>
  <c r="P80" i="279"/>
  <c r="P79" i="279"/>
  <c r="P78" i="279"/>
  <c r="O65" i="279"/>
  <c r="N65" i="279"/>
  <c r="M65" i="279"/>
  <c r="L65" i="279"/>
  <c r="K65" i="279"/>
  <c r="J65" i="279"/>
  <c r="I65" i="279"/>
  <c r="H65" i="279"/>
  <c r="O46" i="279"/>
  <c r="N46" i="279"/>
  <c r="M46" i="279"/>
  <c r="L46" i="279"/>
  <c r="K46" i="279"/>
  <c r="J46" i="279"/>
  <c r="I46" i="279"/>
  <c r="H46" i="279"/>
  <c r="P43" i="279"/>
  <c r="P42" i="279"/>
  <c r="P41" i="279"/>
  <c r="O27" i="279"/>
  <c r="N27" i="279"/>
  <c r="M27" i="279"/>
  <c r="L27" i="279"/>
  <c r="K27" i="279"/>
  <c r="J27" i="279"/>
  <c r="I27" i="279"/>
  <c r="H27" i="279"/>
  <c r="P25" i="279"/>
  <c r="P24" i="279"/>
  <c r="P23" i="279"/>
  <c r="P22" i="279"/>
  <c r="P21" i="279"/>
  <c r="O9" i="279"/>
  <c r="N9" i="279"/>
  <c r="M9" i="279"/>
  <c r="L9" i="279"/>
  <c r="K9" i="279"/>
  <c r="J9" i="279"/>
  <c r="I9" i="279"/>
  <c r="H9" i="279"/>
  <c r="P8" i="279"/>
  <c r="P7" i="279"/>
  <c r="P6" i="279"/>
  <c r="P5" i="279"/>
  <c r="P4" i="279"/>
  <c r="P3" i="279"/>
  <c r="P102" i="278"/>
  <c r="P101" i="278"/>
  <c r="P100" i="278"/>
  <c r="P98" i="278"/>
  <c r="P96" i="278"/>
  <c r="O83" i="278"/>
  <c r="N83" i="278"/>
  <c r="M83" i="278"/>
  <c r="L83" i="278"/>
  <c r="K83" i="278"/>
  <c r="J83" i="278"/>
  <c r="I83" i="278"/>
  <c r="H83" i="278"/>
  <c r="P82" i="278"/>
  <c r="P81" i="278"/>
  <c r="P80" i="278"/>
  <c r="P77" i="278"/>
  <c r="N65" i="278"/>
  <c r="M65" i="278"/>
  <c r="L65" i="278"/>
  <c r="K65" i="278"/>
  <c r="J65" i="278"/>
  <c r="I65" i="278"/>
  <c r="H65" i="278"/>
  <c r="P63" i="278"/>
  <c r="P62" i="278"/>
  <c r="P61" i="278"/>
  <c r="P60" i="278"/>
  <c r="P59" i="278"/>
  <c r="O47" i="278"/>
  <c r="N47" i="278"/>
  <c r="M47" i="278"/>
  <c r="L47" i="278"/>
  <c r="K47" i="278"/>
  <c r="J47" i="278"/>
  <c r="I47" i="278"/>
  <c r="H47" i="278"/>
  <c r="P46" i="278"/>
  <c r="P45" i="278"/>
  <c r="P43" i="278"/>
  <c r="P42" i="278"/>
  <c r="P41" i="278"/>
  <c r="O28" i="278"/>
  <c r="N28" i="278"/>
  <c r="M28" i="278"/>
  <c r="L28" i="278"/>
  <c r="K28" i="278"/>
  <c r="J28" i="278"/>
  <c r="I28" i="278"/>
  <c r="H28" i="278"/>
  <c r="P27" i="278"/>
  <c r="P24" i="278"/>
  <c r="P23" i="278"/>
  <c r="P22" i="278"/>
  <c r="P28" i="278"/>
  <c r="O9" i="278"/>
  <c r="N9" i="278"/>
  <c r="M9" i="278"/>
  <c r="L9" i="278"/>
  <c r="K9" i="278"/>
  <c r="J9" i="278"/>
  <c r="I9" i="278"/>
  <c r="H9" i="278"/>
  <c r="P8" i="278"/>
  <c r="P7" i="278"/>
  <c r="P6" i="278"/>
  <c r="P5" i="278"/>
  <c r="P4" i="278"/>
  <c r="P3" i="278"/>
  <c r="P81" i="275"/>
  <c r="H82" i="275"/>
  <c r="I82" i="275"/>
  <c r="J82" i="275"/>
  <c r="K82" i="275"/>
  <c r="L82" i="275"/>
  <c r="M82" i="275"/>
  <c r="N82" i="275"/>
  <c r="O82" i="275"/>
  <c r="P25" i="276"/>
  <c r="P81" i="276"/>
  <c r="H27" i="275"/>
  <c r="I27" i="275"/>
  <c r="J27" i="275"/>
  <c r="P21" i="275"/>
  <c r="J98" i="275"/>
  <c r="K98" i="275"/>
  <c r="L98" i="275"/>
  <c r="M98" i="275"/>
  <c r="N98" i="275"/>
  <c r="O98" i="275"/>
  <c r="P97" i="275"/>
  <c r="P80" i="275"/>
  <c r="P79" i="275"/>
  <c r="P78" i="275"/>
  <c r="P77" i="275"/>
  <c r="P76" i="275"/>
  <c r="P115" i="275"/>
  <c r="P114" i="275"/>
  <c r="P113" i="275"/>
  <c r="P112" i="275"/>
  <c r="P111" i="275"/>
  <c r="P77" i="276"/>
  <c r="P82" i="276"/>
  <c r="P63" i="276"/>
  <c r="P62" i="276"/>
  <c r="P59" i="275"/>
  <c r="P44" i="275"/>
  <c r="P58" i="275"/>
  <c r="P57" i="275"/>
  <c r="P42" i="276"/>
  <c r="P61" i="276"/>
  <c r="H116" i="275"/>
  <c r="I116" i="275"/>
  <c r="P94" i="275"/>
  <c r="P95" i="275"/>
  <c r="P96" i="275"/>
  <c r="H98" i="275"/>
  <c r="I98" i="275"/>
  <c r="P60" i="275"/>
  <c r="P61" i="275"/>
  <c r="P62" i="275"/>
  <c r="H63" i="275"/>
  <c r="I63" i="275"/>
  <c r="J63" i="275"/>
  <c r="K63" i="275"/>
  <c r="L63" i="275"/>
  <c r="M63" i="275"/>
  <c r="N63" i="275"/>
  <c r="O63" i="275"/>
  <c r="P3" i="277"/>
  <c r="P4" i="277"/>
  <c r="P5" i="277"/>
  <c r="P6" i="277"/>
  <c r="P7" i="277"/>
  <c r="P8" i="277"/>
  <c r="H9" i="277"/>
  <c r="I9" i="277"/>
  <c r="J9" i="277"/>
  <c r="K9" i="277"/>
  <c r="L9" i="277"/>
  <c r="M9" i="277"/>
  <c r="N9" i="277"/>
  <c r="O9" i="277"/>
  <c r="P9" i="277"/>
  <c r="M119" i="276"/>
  <c r="P114" i="276"/>
  <c r="P26" i="276"/>
  <c r="P116" i="276"/>
  <c r="P117" i="276"/>
  <c r="P118" i="276"/>
  <c r="H119" i="276"/>
  <c r="I119" i="276"/>
  <c r="J119" i="276"/>
  <c r="K119" i="276"/>
  <c r="L119" i="276"/>
  <c r="N119" i="276"/>
  <c r="O119" i="276"/>
  <c r="J86" i="274"/>
  <c r="K86" i="274"/>
  <c r="L86" i="274"/>
  <c r="M86" i="274"/>
  <c r="N86" i="274"/>
  <c r="O86" i="274"/>
  <c r="P85" i="274"/>
  <c r="P95" i="276"/>
  <c r="P96" i="276"/>
  <c r="P97" i="276"/>
  <c r="P98" i="276"/>
  <c r="P99" i="276"/>
  <c r="P100" i="276"/>
  <c r="H101" i="276"/>
  <c r="I101" i="276"/>
  <c r="J101" i="276"/>
  <c r="K101" i="276"/>
  <c r="L101" i="276"/>
  <c r="M101" i="276"/>
  <c r="N101" i="276"/>
  <c r="O101" i="276"/>
  <c r="P78" i="276"/>
  <c r="P79" i="276"/>
  <c r="P80" i="276"/>
  <c r="H82" i="276"/>
  <c r="I82" i="276"/>
  <c r="J82" i="276"/>
  <c r="K82" i="276"/>
  <c r="L82" i="276"/>
  <c r="M82" i="276"/>
  <c r="N82" i="276"/>
  <c r="O82" i="276"/>
  <c r="P59" i="276"/>
  <c r="P65" i="276"/>
  <c r="P60" i="276"/>
  <c r="P64" i="276"/>
  <c r="H65" i="276"/>
  <c r="I65" i="276"/>
  <c r="J65" i="276"/>
  <c r="K65" i="276"/>
  <c r="L65" i="276"/>
  <c r="M65" i="276"/>
  <c r="N65" i="276"/>
  <c r="O65" i="276"/>
  <c r="P41" i="276"/>
  <c r="P43" i="276"/>
  <c r="P47" i="276"/>
  <c r="P44" i="276"/>
  <c r="P45" i="276"/>
  <c r="P46" i="276"/>
  <c r="H47" i="276"/>
  <c r="I47" i="276"/>
  <c r="J47" i="276"/>
  <c r="K47" i="276"/>
  <c r="L47" i="276"/>
  <c r="M47" i="276"/>
  <c r="N47" i="276"/>
  <c r="O47" i="276"/>
  <c r="P22" i="276"/>
  <c r="P23" i="276"/>
  <c r="P24" i="276"/>
  <c r="P115" i="276"/>
  <c r="P27" i="276"/>
  <c r="J28" i="276"/>
  <c r="K28" i="276"/>
  <c r="L28" i="276"/>
  <c r="M28" i="276"/>
  <c r="N28" i="276"/>
  <c r="O28" i="276"/>
  <c r="P3" i="276"/>
  <c r="P4" i="276"/>
  <c r="P5" i="276"/>
  <c r="P6" i="276"/>
  <c r="P7" i="276"/>
  <c r="P8" i="276"/>
  <c r="H9" i="276"/>
  <c r="I9" i="276"/>
  <c r="J9" i="276"/>
  <c r="K9" i="276"/>
  <c r="L9" i="276"/>
  <c r="M9" i="276"/>
  <c r="N9" i="276"/>
  <c r="O9" i="276"/>
  <c r="P3" i="275"/>
  <c r="P4" i="275"/>
  <c r="P5" i="275"/>
  <c r="P6" i="275"/>
  <c r="P7" i="275"/>
  <c r="P8" i="275"/>
  <c r="H9" i="275"/>
  <c r="I9" i="275"/>
  <c r="J9" i="275"/>
  <c r="K9" i="275"/>
  <c r="L9" i="275"/>
  <c r="M9" i="275"/>
  <c r="N9" i="275"/>
  <c r="O9" i="275"/>
  <c r="P41" i="274"/>
  <c r="P80" i="274"/>
  <c r="O120" i="273"/>
  <c r="L120" i="273"/>
  <c r="M120" i="273"/>
  <c r="N120" i="273"/>
  <c r="P119" i="273"/>
  <c r="P118" i="273"/>
  <c r="L66" i="274"/>
  <c r="M66" i="274"/>
  <c r="N66" i="274"/>
  <c r="O66" i="274"/>
  <c r="P63" i="274"/>
  <c r="P44" i="274"/>
  <c r="P45" i="274"/>
  <c r="P46" i="274"/>
  <c r="P60" i="274"/>
  <c r="P61" i="274"/>
  <c r="P62" i="274"/>
  <c r="P100" i="274"/>
  <c r="P101" i="274"/>
  <c r="P102" i="274"/>
  <c r="P103" i="274"/>
  <c r="P104" i="274"/>
  <c r="P105" i="274"/>
  <c r="H106" i="274"/>
  <c r="I106" i="274"/>
  <c r="J106" i="274"/>
  <c r="K106" i="274"/>
  <c r="L106" i="274"/>
  <c r="M106" i="274"/>
  <c r="N106" i="274"/>
  <c r="O106" i="274"/>
  <c r="P79" i="274"/>
  <c r="P81" i="274"/>
  <c r="P82" i="274"/>
  <c r="P83" i="274"/>
  <c r="P84" i="274"/>
  <c r="H86" i="274"/>
  <c r="I86" i="274"/>
  <c r="P64" i="274"/>
  <c r="P65" i="274"/>
  <c r="H66" i="274"/>
  <c r="I66" i="274"/>
  <c r="J66" i="274"/>
  <c r="K66" i="274"/>
  <c r="P42" i="274"/>
  <c r="P43" i="274"/>
  <c r="H47" i="274"/>
  <c r="I47" i="274"/>
  <c r="J47" i="274"/>
  <c r="K47" i="274"/>
  <c r="L47" i="274"/>
  <c r="M47" i="274"/>
  <c r="N47" i="274"/>
  <c r="O47" i="274"/>
  <c r="P47" i="274"/>
  <c r="P22" i="274"/>
  <c r="P23" i="274"/>
  <c r="P24" i="274"/>
  <c r="P25" i="274"/>
  <c r="P26" i="274"/>
  <c r="P27" i="274"/>
  <c r="H28" i="274"/>
  <c r="I28" i="274"/>
  <c r="J28" i="274"/>
  <c r="K28" i="274"/>
  <c r="L28" i="274"/>
  <c r="M28" i="274"/>
  <c r="N28" i="274"/>
  <c r="O28" i="274"/>
  <c r="P3" i="274"/>
  <c r="P4" i="274"/>
  <c r="P5" i="274"/>
  <c r="P6" i="274"/>
  <c r="P7" i="274"/>
  <c r="P8" i="274"/>
  <c r="H9" i="274"/>
  <c r="I9" i="274"/>
  <c r="J9" i="274"/>
  <c r="K9" i="274"/>
  <c r="L9" i="274"/>
  <c r="M9" i="274"/>
  <c r="N9" i="274"/>
  <c r="O9" i="274"/>
  <c r="P97" i="273"/>
  <c r="P98" i="273"/>
  <c r="P99" i="273"/>
  <c r="P100" i="273"/>
  <c r="P101" i="273"/>
  <c r="L101" i="272"/>
  <c r="M101" i="272"/>
  <c r="N101" i="272"/>
  <c r="O101" i="272"/>
  <c r="K82" i="272"/>
  <c r="L82" i="272"/>
  <c r="M82" i="272"/>
  <c r="N82" i="272"/>
  <c r="O82" i="272"/>
  <c r="L64" i="272"/>
  <c r="M64" i="272"/>
  <c r="N64" i="272"/>
  <c r="O64" i="272"/>
  <c r="J45" i="272"/>
  <c r="K45" i="272"/>
  <c r="L45" i="272"/>
  <c r="M45" i="272"/>
  <c r="N45" i="272"/>
  <c r="O45" i="272"/>
  <c r="K26" i="272"/>
  <c r="L26" i="272"/>
  <c r="M26" i="272"/>
  <c r="N26" i="272"/>
  <c r="O26" i="272"/>
  <c r="P104" i="272"/>
  <c r="O28" i="273"/>
  <c r="N28" i="273"/>
  <c r="M28" i="273"/>
  <c r="L28" i="273"/>
  <c r="P23" i="273"/>
  <c r="P24" i="273"/>
  <c r="P25" i="273"/>
  <c r="P26" i="273"/>
  <c r="P44" i="272"/>
  <c r="P43" i="272"/>
  <c r="L8" i="272"/>
  <c r="N8" i="272"/>
  <c r="P20" i="272"/>
  <c r="P23" i="272"/>
  <c r="P6" i="272"/>
  <c r="P5" i="272"/>
  <c r="P21" i="272"/>
  <c r="P40" i="272"/>
  <c r="P39" i="272"/>
  <c r="P81" i="272"/>
  <c r="P80" i="272"/>
  <c r="L103" i="273"/>
  <c r="M103" i="273"/>
  <c r="N103" i="273"/>
  <c r="O103" i="273"/>
  <c r="O84" i="273"/>
  <c r="N84" i="273"/>
  <c r="M84" i="273"/>
  <c r="L84" i="273"/>
  <c r="K84" i="273"/>
  <c r="O64" i="273"/>
  <c r="N64" i="273"/>
  <c r="M64" i="273"/>
  <c r="L64" i="273"/>
  <c r="K64" i="273"/>
  <c r="O46" i="273"/>
  <c r="N46" i="273"/>
  <c r="M46" i="273"/>
  <c r="K46" i="273"/>
  <c r="L46" i="273"/>
  <c r="O9" i="273"/>
  <c r="N9" i="273"/>
  <c r="M9" i="273"/>
  <c r="L9" i="273"/>
  <c r="K9" i="273"/>
  <c r="J9" i="273"/>
  <c r="P9" i="269"/>
  <c r="O9" i="269"/>
  <c r="N9" i="269"/>
  <c r="M9" i="269"/>
  <c r="L9" i="269"/>
  <c r="K9" i="269"/>
  <c r="P81" i="273"/>
  <c r="K120" i="273"/>
  <c r="J120" i="273"/>
  <c r="I120" i="273"/>
  <c r="H120" i="273"/>
  <c r="K103" i="273"/>
  <c r="J103" i="273"/>
  <c r="I103" i="273"/>
  <c r="H103" i="273"/>
  <c r="P102" i="273"/>
  <c r="J84" i="273"/>
  <c r="I84" i="273"/>
  <c r="H84" i="273"/>
  <c r="P83" i="273"/>
  <c r="P82" i="273"/>
  <c r="P80" i="273"/>
  <c r="P79" i="273"/>
  <c r="P78" i="273"/>
  <c r="P77" i="273"/>
  <c r="J64" i="273"/>
  <c r="I64" i="273"/>
  <c r="H64" i="273"/>
  <c r="P63" i="273"/>
  <c r="P62" i="273"/>
  <c r="P61" i="273"/>
  <c r="P60" i="273"/>
  <c r="P59" i="273"/>
  <c r="P58" i="273"/>
  <c r="J46" i="273"/>
  <c r="I46" i="273"/>
  <c r="H46" i="273"/>
  <c r="P45" i="273"/>
  <c r="P44" i="273"/>
  <c r="P43" i="273"/>
  <c r="P42" i="273"/>
  <c r="P41" i="273"/>
  <c r="K28" i="273"/>
  <c r="J28" i="273"/>
  <c r="I28" i="273"/>
  <c r="H28" i="273"/>
  <c r="P27" i="273"/>
  <c r="P22" i="273"/>
  <c r="I9" i="273"/>
  <c r="H9" i="273"/>
  <c r="P8" i="273"/>
  <c r="P7" i="273"/>
  <c r="P6" i="273"/>
  <c r="P5" i="273"/>
  <c r="P4" i="273"/>
  <c r="P3" i="273"/>
  <c r="P7" i="272"/>
  <c r="P79" i="272"/>
  <c r="H101" i="272"/>
  <c r="I101" i="272"/>
  <c r="J101" i="272"/>
  <c r="K101" i="272"/>
  <c r="P44" i="270"/>
  <c r="M8" i="272"/>
  <c r="O28" i="270"/>
  <c r="N28" i="270"/>
  <c r="M28" i="270"/>
  <c r="L28" i="270"/>
  <c r="O9" i="270"/>
  <c r="N9" i="270"/>
  <c r="M9" i="270"/>
  <c r="P63" i="272"/>
  <c r="P41" i="272"/>
  <c r="P42" i="272"/>
  <c r="L85" i="263"/>
  <c r="M85" i="263"/>
  <c r="N85" i="263"/>
  <c r="O85" i="263"/>
  <c r="O65" i="263"/>
  <c r="N65" i="263"/>
  <c r="M65" i="263"/>
  <c r="P84" i="263"/>
  <c r="P64" i="263"/>
  <c r="O104" i="263"/>
  <c r="N104" i="263"/>
  <c r="M104" i="263"/>
  <c r="P41" i="270"/>
  <c r="P42" i="270"/>
  <c r="P43" i="270"/>
  <c r="I47" i="270"/>
  <c r="J47" i="270"/>
  <c r="K47" i="270"/>
  <c r="L47" i="270"/>
  <c r="M47" i="270"/>
  <c r="N47" i="270"/>
  <c r="O47" i="270"/>
  <c r="H47" i="270"/>
  <c r="P62" i="272"/>
  <c r="P61" i="272"/>
  <c r="P60" i="272"/>
  <c r="P59" i="272"/>
  <c r="P24" i="270"/>
  <c r="P25" i="270"/>
  <c r="P26" i="270"/>
  <c r="P27" i="270"/>
  <c r="P8" i="270"/>
  <c r="P7" i="270"/>
  <c r="P22" i="270"/>
  <c r="P23" i="270"/>
  <c r="P5" i="270"/>
  <c r="P6" i="270"/>
  <c r="P60" i="263"/>
  <c r="P99" i="263"/>
  <c r="P45" i="263"/>
  <c r="P46" i="263"/>
  <c r="P63" i="263"/>
  <c r="P98" i="263"/>
  <c r="P100" i="263"/>
  <c r="P101" i="263"/>
  <c r="P102" i="263"/>
  <c r="P103" i="263"/>
  <c r="H104" i="263"/>
  <c r="I104" i="263"/>
  <c r="J104" i="263"/>
  <c r="K104" i="263"/>
  <c r="L104" i="263"/>
  <c r="P27" i="263"/>
  <c r="P44" i="263"/>
  <c r="O62" i="268"/>
  <c r="N62" i="268"/>
  <c r="M62" i="268"/>
  <c r="O28" i="268"/>
  <c r="N28" i="268"/>
  <c r="M28" i="268"/>
  <c r="L9" i="268"/>
  <c r="M10" i="267"/>
  <c r="L10" i="267"/>
  <c r="P9" i="267"/>
  <c r="P10" i="267"/>
  <c r="K10" i="267"/>
  <c r="P27" i="268"/>
  <c r="P8" i="268"/>
  <c r="K30" i="266"/>
  <c r="P28" i="266"/>
  <c r="P27" i="266"/>
  <c r="P26" i="266"/>
  <c r="P25" i="266"/>
  <c r="P24" i="266"/>
  <c r="P23" i="266"/>
  <c r="P22" i="266"/>
  <c r="P30" i="266"/>
  <c r="O30" i="266"/>
  <c r="N30" i="266"/>
  <c r="M30" i="266"/>
  <c r="L30" i="266"/>
  <c r="J30" i="266"/>
  <c r="I30" i="266"/>
  <c r="H30" i="266"/>
  <c r="J82" i="272"/>
  <c r="I82" i="272"/>
  <c r="H82" i="272"/>
  <c r="P78" i="272"/>
  <c r="P77" i="272"/>
  <c r="P76" i="272"/>
  <c r="K64" i="272"/>
  <c r="J64" i="272"/>
  <c r="I64" i="272"/>
  <c r="H64" i="272"/>
  <c r="P58" i="272"/>
  <c r="I45" i="272"/>
  <c r="H45" i="272"/>
  <c r="P38" i="272"/>
  <c r="P45" i="272"/>
  <c r="J26" i="272"/>
  <c r="I26" i="272"/>
  <c r="H26" i="272"/>
  <c r="O8" i="272"/>
  <c r="K8" i="272"/>
  <c r="J8" i="272"/>
  <c r="I8" i="272"/>
  <c r="H8" i="272"/>
  <c r="P8" i="272"/>
  <c r="P4" i="272"/>
  <c r="P3" i="272"/>
  <c r="O66" i="270"/>
  <c r="N66" i="270"/>
  <c r="M66" i="270"/>
  <c r="L66" i="270"/>
  <c r="K66" i="270"/>
  <c r="J66" i="270"/>
  <c r="I66" i="270"/>
  <c r="H66" i="270"/>
  <c r="P65" i="270"/>
  <c r="P64" i="270"/>
  <c r="P63" i="270"/>
  <c r="P62" i="270"/>
  <c r="P61" i="270"/>
  <c r="P60" i="270"/>
  <c r="K28" i="270"/>
  <c r="J28" i="270"/>
  <c r="I28" i="270"/>
  <c r="H28" i="270"/>
  <c r="L9" i="270"/>
  <c r="K9" i="270"/>
  <c r="J9" i="270"/>
  <c r="I9" i="270"/>
  <c r="H9" i="270"/>
  <c r="P4" i="270"/>
  <c r="P3" i="270"/>
  <c r="Q8" i="269"/>
  <c r="J9" i="269"/>
  <c r="I9" i="269"/>
  <c r="Q7" i="269"/>
  <c r="Q6" i="269"/>
  <c r="Q5" i="269"/>
  <c r="Q4" i="269"/>
  <c r="Q3" i="269"/>
  <c r="P78" i="266"/>
  <c r="P79" i="266"/>
  <c r="P80" i="266"/>
  <c r="P61" i="266"/>
  <c r="P62" i="266"/>
  <c r="P47" i="266"/>
  <c r="P46" i="266"/>
  <c r="P3" i="268"/>
  <c r="K84" i="264"/>
  <c r="L84" i="264"/>
  <c r="P120" i="264"/>
  <c r="P119" i="264"/>
  <c r="N84" i="264"/>
  <c r="P101" i="264"/>
  <c r="P63" i="264"/>
  <c r="P62" i="264"/>
  <c r="P116" i="264"/>
  <c r="P117" i="264"/>
  <c r="P118" i="264"/>
  <c r="P121" i="264"/>
  <c r="H122" i="264"/>
  <c r="I122" i="264"/>
  <c r="J122" i="264"/>
  <c r="K122" i="264"/>
  <c r="L122" i="264"/>
  <c r="M122" i="264"/>
  <c r="N122" i="264"/>
  <c r="O122" i="264"/>
  <c r="P122" i="264"/>
  <c r="P61" i="264"/>
  <c r="O27" i="264"/>
  <c r="N27" i="264"/>
  <c r="M27" i="264"/>
  <c r="L27" i="264"/>
  <c r="N46" i="264"/>
  <c r="O46" i="264"/>
  <c r="M46" i="264"/>
  <c r="L46" i="264"/>
  <c r="O84" i="264"/>
  <c r="M84" i="264"/>
  <c r="K85" i="263"/>
  <c r="J85" i="263"/>
  <c r="I85" i="263"/>
  <c r="H85" i="263"/>
  <c r="P83" i="263"/>
  <c r="P82" i="263"/>
  <c r="P81" i="263"/>
  <c r="P80" i="263"/>
  <c r="P78" i="263"/>
  <c r="L65" i="263"/>
  <c r="K65" i="263"/>
  <c r="J65" i="263"/>
  <c r="I65" i="263"/>
  <c r="H65" i="263"/>
  <c r="P62" i="263"/>
  <c r="P61" i="263"/>
  <c r="P59" i="263"/>
  <c r="O47" i="263"/>
  <c r="N47" i="263"/>
  <c r="M47" i="263"/>
  <c r="L47" i="263"/>
  <c r="K47" i="263"/>
  <c r="J47" i="263"/>
  <c r="I47" i="263"/>
  <c r="H47" i="263"/>
  <c r="P43" i="263"/>
  <c r="P42" i="263"/>
  <c r="P41" i="263"/>
  <c r="M63" i="266"/>
  <c r="L63" i="266"/>
  <c r="P24" i="268"/>
  <c r="P61" i="268"/>
  <c r="P58" i="268"/>
  <c r="P41" i="268"/>
  <c r="P42" i="268"/>
  <c r="P60" i="268"/>
  <c r="P4" i="268"/>
  <c r="P5" i="268"/>
  <c r="P25" i="268"/>
  <c r="P26" i="268"/>
  <c r="P81" i="264"/>
  <c r="P102" i="264"/>
  <c r="P83" i="264"/>
  <c r="P45" i="264"/>
  <c r="K80" i="262"/>
  <c r="P59" i="268"/>
  <c r="H62" i="268"/>
  <c r="I62" i="268"/>
  <c r="J62" i="268"/>
  <c r="K62" i="268"/>
  <c r="L62" i="268"/>
  <c r="P43" i="268"/>
  <c r="P44" i="268"/>
  <c r="H46" i="268"/>
  <c r="I46" i="268"/>
  <c r="J46" i="268"/>
  <c r="K46" i="268"/>
  <c r="L46" i="268"/>
  <c r="M46" i="268"/>
  <c r="N46" i="268"/>
  <c r="O46" i="268"/>
  <c r="P46" i="268"/>
  <c r="P22" i="268"/>
  <c r="P23" i="268"/>
  <c r="H28" i="268"/>
  <c r="I28" i="268"/>
  <c r="J28" i="268"/>
  <c r="K28" i="268"/>
  <c r="L28" i="268"/>
  <c r="P6" i="268"/>
  <c r="P7" i="268"/>
  <c r="H9" i="268"/>
  <c r="I9" i="268"/>
  <c r="J9" i="268"/>
  <c r="K9" i="268"/>
  <c r="M9" i="268"/>
  <c r="N9" i="268"/>
  <c r="O9" i="268"/>
  <c r="P99" i="264"/>
  <c r="P100" i="264"/>
  <c r="O80" i="262"/>
  <c r="N80" i="262"/>
  <c r="M80" i="262"/>
  <c r="L80" i="262"/>
  <c r="P60" i="262"/>
  <c r="P59" i="262"/>
  <c r="P58" i="262"/>
  <c r="P74" i="262"/>
  <c r="P75" i="262"/>
  <c r="P76" i="262"/>
  <c r="P77" i="262"/>
  <c r="P78" i="262"/>
  <c r="P79" i="262"/>
  <c r="H80" i="262"/>
  <c r="I80" i="262"/>
  <c r="J80" i="262"/>
  <c r="P80" i="262"/>
  <c r="P93" i="262"/>
  <c r="P94" i="262"/>
  <c r="P95" i="262"/>
  <c r="P96" i="262"/>
  <c r="P97" i="262"/>
  <c r="H98" i="262"/>
  <c r="I98" i="262"/>
  <c r="J98" i="262"/>
  <c r="K98" i="262"/>
  <c r="L98" i="262"/>
  <c r="M98" i="262"/>
  <c r="N98" i="262"/>
  <c r="O98" i="262"/>
  <c r="P98" i="262"/>
  <c r="O103" i="264"/>
  <c r="N103" i="264"/>
  <c r="M103" i="264"/>
  <c r="L103" i="264"/>
  <c r="K103" i="264"/>
  <c r="J103" i="264"/>
  <c r="I103" i="264"/>
  <c r="H103" i="264"/>
  <c r="P82" i="264"/>
  <c r="P40" i="264"/>
  <c r="P26" i="262"/>
  <c r="P59" i="264"/>
  <c r="O9" i="261"/>
  <c r="L28" i="261"/>
  <c r="M28" i="261"/>
  <c r="N28" i="261"/>
  <c r="O28" i="261"/>
  <c r="P8" i="267"/>
  <c r="O10" i="267"/>
  <c r="N10" i="267"/>
  <c r="J10" i="267"/>
  <c r="I10" i="267"/>
  <c r="H10" i="267"/>
  <c r="P7" i="267"/>
  <c r="P6" i="267"/>
  <c r="P5" i="267"/>
  <c r="P4" i="267"/>
  <c r="P3" i="267"/>
  <c r="O81" i="266"/>
  <c r="N81" i="266"/>
  <c r="M81" i="266"/>
  <c r="L81" i="266"/>
  <c r="K81" i="266"/>
  <c r="J81" i="266"/>
  <c r="I81" i="266"/>
  <c r="H81" i="266"/>
  <c r="P77" i="266"/>
  <c r="P76" i="266"/>
  <c r="P75" i="266"/>
  <c r="P81" i="266"/>
  <c r="P44" i="266"/>
  <c r="O48" i="266"/>
  <c r="O63" i="266"/>
  <c r="N48" i="266"/>
  <c r="N63" i="266"/>
  <c r="M48" i="266"/>
  <c r="L48" i="266"/>
  <c r="K48" i="266"/>
  <c r="K63" i="266"/>
  <c r="J48" i="266"/>
  <c r="J63" i="266"/>
  <c r="I48" i="266"/>
  <c r="I63" i="266"/>
  <c r="H48" i="266"/>
  <c r="H63" i="266"/>
  <c r="P45" i="266"/>
  <c r="O9" i="266"/>
  <c r="N9" i="266"/>
  <c r="M9" i="266"/>
  <c r="L9" i="266"/>
  <c r="K9" i="266"/>
  <c r="J9" i="266"/>
  <c r="I9" i="266"/>
  <c r="H9" i="266"/>
  <c r="P7" i="266"/>
  <c r="P6" i="266"/>
  <c r="P5" i="266"/>
  <c r="P4" i="266"/>
  <c r="P3" i="266"/>
  <c r="P9" i="266"/>
  <c r="P44" i="264"/>
  <c r="P26" i="264"/>
  <c r="P78" i="264"/>
  <c r="P25" i="264"/>
  <c r="P8" i="264"/>
  <c r="P5" i="265"/>
  <c r="P3" i="265"/>
  <c r="P4" i="265"/>
  <c r="P6" i="265"/>
  <c r="P7" i="265"/>
  <c r="P8" i="265"/>
  <c r="P9" i="265"/>
  <c r="P10" i="265"/>
  <c r="H12" i="265"/>
  <c r="I12" i="265"/>
  <c r="J12" i="265"/>
  <c r="K12" i="265"/>
  <c r="L12" i="265"/>
  <c r="M12" i="265"/>
  <c r="N12" i="265"/>
  <c r="O12" i="265"/>
  <c r="P12" i="265"/>
  <c r="P79" i="264"/>
  <c r="P80" i="264"/>
  <c r="H84" i="264"/>
  <c r="I84" i="264"/>
  <c r="J84" i="264"/>
  <c r="P60" i="264"/>
  <c r="P64" i="264"/>
  <c r="H65" i="264"/>
  <c r="I65" i="264"/>
  <c r="J65" i="264"/>
  <c r="K65" i="264"/>
  <c r="L65" i="264"/>
  <c r="M65" i="264"/>
  <c r="N65" i="264"/>
  <c r="O65" i="264"/>
  <c r="P41" i="264"/>
  <c r="P42" i="264"/>
  <c r="P43" i="264"/>
  <c r="P98" i="264"/>
  <c r="H46" i="264"/>
  <c r="I46" i="264"/>
  <c r="J46" i="264"/>
  <c r="K46" i="264"/>
  <c r="P21" i="264"/>
  <c r="P22" i="264"/>
  <c r="P23" i="264"/>
  <c r="P24" i="264"/>
  <c r="H27" i="264"/>
  <c r="I27" i="264"/>
  <c r="J27" i="264"/>
  <c r="K27" i="264"/>
  <c r="P3" i="264"/>
  <c r="P4" i="264"/>
  <c r="P5" i="264"/>
  <c r="P6" i="264"/>
  <c r="P7" i="264"/>
  <c r="H9" i="264"/>
  <c r="I9" i="264"/>
  <c r="J9" i="264"/>
  <c r="K9" i="264"/>
  <c r="L9" i="264"/>
  <c r="M9" i="264"/>
  <c r="N9" i="264"/>
  <c r="O9" i="264"/>
  <c r="P9" i="264"/>
  <c r="P7" i="236"/>
  <c r="P100" i="260"/>
  <c r="P99" i="260"/>
  <c r="P27" i="261"/>
  <c r="P22" i="261"/>
  <c r="P23" i="261"/>
  <c r="P24" i="261"/>
  <c r="P25" i="261"/>
  <c r="P26" i="261"/>
  <c r="P8" i="261"/>
  <c r="P6" i="261"/>
  <c r="P26" i="236"/>
  <c r="P45" i="262"/>
  <c r="P43" i="262"/>
  <c r="P42" i="262"/>
  <c r="P25" i="236"/>
  <c r="P5" i="261"/>
  <c r="P4" i="261"/>
  <c r="P78" i="260"/>
  <c r="P63" i="260"/>
  <c r="P46" i="260"/>
  <c r="P83" i="260"/>
  <c r="P47" i="260"/>
  <c r="P82" i="260"/>
  <c r="P64" i="260"/>
  <c r="O62" i="262"/>
  <c r="N62" i="262"/>
  <c r="M62" i="262"/>
  <c r="L62" i="262"/>
  <c r="K62" i="262"/>
  <c r="J62" i="262"/>
  <c r="I62" i="262"/>
  <c r="H62" i="262"/>
  <c r="O46" i="262"/>
  <c r="N46" i="262"/>
  <c r="M46" i="262"/>
  <c r="L46" i="262"/>
  <c r="K46" i="262"/>
  <c r="J46" i="262"/>
  <c r="I46" i="262"/>
  <c r="H46" i="262"/>
  <c r="P44" i="262"/>
  <c r="O28" i="263"/>
  <c r="N28" i="263"/>
  <c r="M28" i="263"/>
  <c r="L28" i="263"/>
  <c r="K28" i="263"/>
  <c r="J28" i="263"/>
  <c r="I28" i="263"/>
  <c r="H28" i="263"/>
  <c r="P26" i="263"/>
  <c r="P25" i="263"/>
  <c r="P24" i="263"/>
  <c r="P23" i="263"/>
  <c r="P22" i="263"/>
  <c r="O9" i="263"/>
  <c r="N9" i="263"/>
  <c r="M9" i="263"/>
  <c r="L9" i="263"/>
  <c r="K9" i="263"/>
  <c r="J9" i="263"/>
  <c r="I9" i="263"/>
  <c r="H9" i="263"/>
  <c r="P8" i="263"/>
  <c r="P7" i="263"/>
  <c r="P6" i="263"/>
  <c r="P5" i="263"/>
  <c r="P4" i="263"/>
  <c r="P3" i="263"/>
  <c r="O29" i="262"/>
  <c r="N29" i="262"/>
  <c r="M29" i="262"/>
  <c r="L29" i="262"/>
  <c r="K29" i="262"/>
  <c r="J29" i="262"/>
  <c r="I29" i="262"/>
  <c r="H29" i="262"/>
  <c r="P28" i="262"/>
  <c r="P27" i="262"/>
  <c r="P25" i="262"/>
  <c r="P24" i="262"/>
  <c r="P23" i="262"/>
  <c r="P22" i="262"/>
  <c r="O9" i="262"/>
  <c r="N9" i="262"/>
  <c r="M9" i="262"/>
  <c r="L9" i="262"/>
  <c r="K9" i="262"/>
  <c r="J9" i="262"/>
  <c r="I9" i="262"/>
  <c r="H9" i="262"/>
  <c r="P8" i="262"/>
  <c r="P7" i="262"/>
  <c r="P6" i="262"/>
  <c r="P5" i="262"/>
  <c r="P4" i="262"/>
  <c r="P3" i="262"/>
  <c r="P9" i="262"/>
  <c r="K28" i="261"/>
  <c r="J28" i="261"/>
  <c r="I28" i="261"/>
  <c r="H28" i="261"/>
  <c r="N9" i="261"/>
  <c r="M9" i="261"/>
  <c r="L9" i="261"/>
  <c r="K9" i="261"/>
  <c r="J9" i="261"/>
  <c r="I9" i="261"/>
  <c r="H9" i="261"/>
  <c r="P7" i="261"/>
  <c r="P3" i="261"/>
  <c r="P9" i="261"/>
  <c r="O101" i="260"/>
  <c r="N101" i="260"/>
  <c r="M101" i="260"/>
  <c r="L101" i="260"/>
  <c r="K101" i="260"/>
  <c r="J101" i="260"/>
  <c r="I101" i="260"/>
  <c r="H101" i="260"/>
  <c r="P98" i="260"/>
  <c r="P97" i="260"/>
  <c r="P101" i="260"/>
  <c r="O84" i="260"/>
  <c r="N84" i="260"/>
  <c r="M84" i="260"/>
  <c r="L84" i="260"/>
  <c r="K84" i="260"/>
  <c r="J84" i="260"/>
  <c r="I84" i="260"/>
  <c r="H84" i="260"/>
  <c r="P81" i="260"/>
  <c r="P80" i="260"/>
  <c r="P79" i="260"/>
  <c r="P84" i="260"/>
  <c r="O65" i="260"/>
  <c r="N65" i="260"/>
  <c r="M65" i="260"/>
  <c r="L65" i="260"/>
  <c r="K65" i="260"/>
  <c r="J65" i="260"/>
  <c r="I65" i="260"/>
  <c r="H65" i="260"/>
  <c r="P62" i="260"/>
  <c r="P61" i="260"/>
  <c r="P65" i="260"/>
  <c r="O49" i="260"/>
  <c r="N49" i="260"/>
  <c r="M49" i="260"/>
  <c r="L49" i="260"/>
  <c r="K49" i="260"/>
  <c r="J49" i="260"/>
  <c r="I49" i="260"/>
  <c r="H49" i="260"/>
  <c r="P48" i="260"/>
  <c r="P45" i="260"/>
  <c r="P44" i="260"/>
  <c r="P43" i="260"/>
  <c r="P42" i="260"/>
  <c r="P49" i="260"/>
  <c r="O29" i="260"/>
  <c r="N29" i="260"/>
  <c r="M29" i="260"/>
  <c r="L29" i="260"/>
  <c r="K29" i="260"/>
  <c r="J29" i="260"/>
  <c r="I29" i="260"/>
  <c r="H29" i="260"/>
  <c r="P28" i="260"/>
  <c r="P27" i="260"/>
  <c r="P26" i="260"/>
  <c r="P25" i="260"/>
  <c r="P24" i="260"/>
  <c r="P23" i="260"/>
  <c r="P22" i="260"/>
  <c r="P29" i="260"/>
  <c r="O9" i="260"/>
  <c r="N9" i="260"/>
  <c r="M9" i="260"/>
  <c r="L9" i="260"/>
  <c r="K9" i="260"/>
  <c r="J9" i="260"/>
  <c r="I9" i="260"/>
  <c r="H9" i="260"/>
  <c r="P8" i="260"/>
  <c r="P7" i="260"/>
  <c r="P6" i="260"/>
  <c r="P5" i="260"/>
  <c r="P4" i="260"/>
  <c r="P3" i="260"/>
  <c r="P9" i="260"/>
  <c r="K85" i="259"/>
  <c r="L85" i="259"/>
  <c r="M85" i="259"/>
  <c r="N85" i="259"/>
  <c r="O85" i="259"/>
  <c r="J85" i="259"/>
  <c r="M66" i="259"/>
  <c r="N66" i="259"/>
  <c r="O66" i="259"/>
  <c r="L66" i="259"/>
  <c r="K27" i="259"/>
  <c r="L27" i="259"/>
  <c r="M27" i="259"/>
  <c r="N27" i="259"/>
  <c r="J27" i="259"/>
  <c r="P26" i="259"/>
  <c r="P84" i="259"/>
  <c r="P65" i="259"/>
  <c r="M47" i="259"/>
  <c r="N47" i="259"/>
  <c r="O47" i="259"/>
  <c r="L47" i="259"/>
  <c r="P63" i="259"/>
  <c r="P64" i="259"/>
  <c r="P81" i="259"/>
  <c r="P82" i="259"/>
  <c r="P62" i="259"/>
  <c r="P61" i="259"/>
  <c r="P83" i="259"/>
  <c r="P98" i="259"/>
  <c r="H99" i="259"/>
  <c r="I99" i="259"/>
  <c r="J99" i="259"/>
  <c r="K99" i="259"/>
  <c r="L99" i="259"/>
  <c r="M99" i="259"/>
  <c r="N99" i="259"/>
  <c r="O99" i="259"/>
  <c r="P99" i="259"/>
  <c r="P79" i="259"/>
  <c r="P80" i="259"/>
  <c r="H85" i="259"/>
  <c r="I85" i="259"/>
  <c r="P60" i="259"/>
  <c r="P66" i="259"/>
  <c r="H66" i="259"/>
  <c r="I66" i="259"/>
  <c r="J66" i="259"/>
  <c r="K66" i="259"/>
  <c r="P41" i="259"/>
  <c r="P42" i="259"/>
  <c r="P43" i="259"/>
  <c r="P44" i="259"/>
  <c r="P45" i="259"/>
  <c r="P46" i="259"/>
  <c r="H47" i="259"/>
  <c r="I47" i="259"/>
  <c r="J47" i="259"/>
  <c r="K47" i="259"/>
  <c r="P47" i="259"/>
  <c r="P21" i="259"/>
  <c r="P22" i="259"/>
  <c r="P23" i="259"/>
  <c r="P24" i="259"/>
  <c r="P25" i="259"/>
  <c r="H27" i="259"/>
  <c r="I27" i="259"/>
  <c r="O27" i="259"/>
  <c r="P3" i="259"/>
  <c r="P4" i="259"/>
  <c r="P5" i="259"/>
  <c r="P6" i="259"/>
  <c r="P7" i="259"/>
  <c r="H8" i="259"/>
  <c r="I8" i="259"/>
  <c r="J8" i="259"/>
  <c r="K8" i="259"/>
  <c r="L8" i="259"/>
  <c r="M8" i="259"/>
  <c r="N8" i="259"/>
  <c r="O8" i="259"/>
  <c r="P8" i="259"/>
  <c r="O98" i="257"/>
  <c r="N98" i="257"/>
  <c r="M98" i="257"/>
  <c r="L98" i="257"/>
  <c r="K98" i="257"/>
  <c r="J98" i="257"/>
  <c r="I98" i="257"/>
  <c r="H98" i="257"/>
  <c r="P97" i="257"/>
  <c r="P96" i="257"/>
  <c r="P95" i="257"/>
  <c r="P94" i="257"/>
  <c r="P93" i="257"/>
  <c r="P98" i="257"/>
  <c r="M9" i="255"/>
  <c r="N9" i="255"/>
  <c r="O9" i="255"/>
  <c r="L9" i="255"/>
  <c r="N28" i="254"/>
  <c r="M65" i="254"/>
  <c r="N65" i="254"/>
  <c r="L65" i="254"/>
  <c r="P64" i="254"/>
  <c r="P74" i="257"/>
  <c r="P75" i="257"/>
  <c r="P76" i="257"/>
  <c r="P77" i="257"/>
  <c r="P79" i="257"/>
  <c r="P80" i="257"/>
  <c r="P73" i="257"/>
  <c r="P81" i="257"/>
  <c r="P24" i="257"/>
  <c r="P43" i="257"/>
  <c r="P40" i="257"/>
  <c r="P60" i="257"/>
  <c r="P38" i="257"/>
  <c r="P59" i="257"/>
  <c r="P25" i="257"/>
  <c r="P42" i="257"/>
  <c r="P41" i="257"/>
  <c r="H81" i="257"/>
  <c r="I81" i="257"/>
  <c r="J81" i="257"/>
  <c r="K81" i="257"/>
  <c r="L81" i="257"/>
  <c r="M81" i="257"/>
  <c r="N81" i="257"/>
  <c r="O81" i="257"/>
  <c r="P8" i="255"/>
  <c r="P26" i="255"/>
  <c r="P25" i="255"/>
  <c r="P7" i="255"/>
  <c r="P46" i="254"/>
  <c r="P59" i="254"/>
  <c r="P45" i="254"/>
  <c r="M63" i="251"/>
  <c r="N63" i="251"/>
  <c r="O63" i="251"/>
  <c r="L63" i="251"/>
  <c r="M45" i="251"/>
  <c r="N45" i="251"/>
  <c r="O45" i="251"/>
  <c r="L45" i="251"/>
  <c r="O9" i="258"/>
  <c r="N9" i="258"/>
  <c r="M9" i="258"/>
  <c r="L9" i="258"/>
  <c r="K9" i="258"/>
  <c r="J9" i="258"/>
  <c r="I9" i="258"/>
  <c r="H9" i="258"/>
  <c r="P8" i="258"/>
  <c r="P7" i="258"/>
  <c r="P6" i="258"/>
  <c r="P5" i="258"/>
  <c r="P4" i="258"/>
  <c r="P9" i="258"/>
  <c r="O61" i="257"/>
  <c r="N61" i="257"/>
  <c r="M61" i="257"/>
  <c r="L61" i="257"/>
  <c r="K61" i="257"/>
  <c r="J61" i="257"/>
  <c r="I61" i="257"/>
  <c r="H61" i="257"/>
  <c r="P58" i="257"/>
  <c r="P57" i="257"/>
  <c r="P56" i="257"/>
  <c r="O44" i="257"/>
  <c r="N44" i="257"/>
  <c r="M44" i="257"/>
  <c r="L44" i="257"/>
  <c r="K44" i="257"/>
  <c r="J44" i="257"/>
  <c r="I44" i="257"/>
  <c r="H44" i="257"/>
  <c r="P39" i="257"/>
  <c r="O26" i="257"/>
  <c r="N26" i="257"/>
  <c r="M26" i="257"/>
  <c r="L26" i="257"/>
  <c r="K26" i="257"/>
  <c r="J26" i="257"/>
  <c r="I26" i="257"/>
  <c r="H26" i="257"/>
  <c r="P23" i="257"/>
  <c r="P22" i="257"/>
  <c r="P21" i="257"/>
  <c r="P26" i="257"/>
  <c r="O9" i="257"/>
  <c r="N9" i="257"/>
  <c r="M9" i="257"/>
  <c r="L9" i="257"/>
  <c r="K9" i="257"/>
  <c r="J9" i="257"/>
  <c r="I9" i="257"/>
  <c r="H9" i="257"/>
  <c r="P8" i="257"/>
  <c r="P7" i="257"/>
  <c r="P6" i="257"/>
  <c r="P5" i="257"/>
  <c r="P4" i="257"/>
  <c r="P3" i="257"/>
  <c r="P9" i="257"/>
  <c r="O10" i="256"/>
  <c r="N10" i="256"/>
  <c r="M10" i="256"/>
  <c r="L10" i="256"/>
  <c r="K10" i="256"/>
  <c r="J10" i="256"/>
  <c r="I10" i="256"/>
  <c r="H10" i="256"/>
  <c r="P9" i="256"/>
  <c r="P8" i="256"/>
  <c r="P7" i="256"/>
  <c r="P6" i="256"/>
  <c r="P5" i="256"/>
  <c r="P4" i="256"/>
  <c r="P3" i="256"/>
  <c r="O27" i="255"/>
  <c r="N27" i="255"/>
  <c r="M27" i="255"/>
  <c r="L27" i="255"/>
  <c r="K27" i="255"/>
  <c r="J27" i="255"/>
  <c r="I27" i="255"/>
  <c r="H27" i="255"/>
  <c r="P24" i="255"/>
  <c r="P23" i="255"/>
  <c r="P22" i="255"/>
  <c r="P21" i="255"/>
  <c r="P27" i="255"/>
  <c r="K9" i="255"/>
  <c r="J9" i="255"/>
  <c r="I9" i="255"/>
  <c r="H9" i="255"/>
  <c r="P6" i="255"/>
  <c r="P5" i="255"/>
  <c r="P4" i="255"/>
  <c r="P3" i="255"/>
  <c r="P9" i="255"/>
  <c r="O83" i="254"/>
  <c r="N83" i="254"/>
  <c r="M83" i="254"/>
  <c r="L83" i="254"/>
  <c r="K83" i="254"/>
  <c r="J83" i="254"/>
  <c r="I83" i="254"/>
  <c r="H83" i="254"/>
  <c r="P82" i="254"/>
  <c r="P81" i="254"/>
  <c r="P80" i="254"/>
  <c r="P79" i="254"/>
  <c r="P78" i="254"/>
  <c r="P83" i="254"/>
  <c r="O65" i="254"/>
  <c r="K65" i="254"/>
  <c r="J65" i="254"/>
  <c r="I65" i="254"/>
  <c r="H65" i="254"/>
  <c r="P63" i="254"/>
  <c r="P62" i="254"/>
  <c r="P61" i="254"/>
  <c r="P60" i="254"/>
  <c r="O47" i="254"/>
  <c r="N47" i="254"/>
  <c r="M47" i="254"/>
  <c r="L47" i="254"/>
  <c r="K47" i="254"/>
  <c r="J47" i="254"/>
  <c r="I47" i="254"/>
  <c r="H47" i="254"/>
  <c r="P44" i="254"/>
  <c r="P43" i="254"/>
  <c r="P42" i="254"/>
  <c r="P41" i="254"/>
  <c r="P47" i="254"/>
  <c r="O28" i="254"/>
  <c r="M28" i="254"/>
  <c r="L28" i="254"/>
  <c r="K28" i="254"/>
  <c r="J28" i="254"/>
  <c r="I28" i="254"/>
  <c r="H28" i="254"/>
  <c r="P27" i="254"/>
  <c r="P26" i="254"/>
  <c r="P25" i="254"/>
  <c r="P24" i="254"/>
  <c r="P23" i="254"/>
  <c r="P22" i="254"/>
  <c r="P21" i="254"/>
  <c r="P28" i="254"/>
  <c r="O9" i="254"/>
  <c r="N9" i="254"/>
  <c r="M9" i="254"/>
  <c r="L9" i="254"/>
  <c r="K9" i="254"/>
  <c r="J9" i="254"/>
  <c r="I9" i="254"/>
  <c r="H9" i="254"/>
  <c r="P8" i="254"/>
  <c r="P7" i="254"/>
  <c r="P6" i="254"/>
  <c r="P5" i="254"/>
  <c r="P4" i="254"/>
  <c r="P3" i="254"/>
  <c r="P9" i="254"/>
  <c r="P44" i="251"/>
  <c r="P7" i="251"/>
  <c r="P6" i="251"/>
  <c r="P28" i="252"/>
  <c r="P27" i="252"/>
  <c r="P8" i="251"/>
  <c r="P4" i="252"/>
  <c r="P3" i="252"/>
  <c r="P26" i="252"/>
  <c r="P59" i="251"/>
  <c r="N84" i="249"/>
  <c r="M84" i="249"/>
  <c r="L84" i="249"/>
  <c r="M48" i="249"/>
  <c r="N48" i="249"/>
  <c r="O48" i="249"/>
  <c r="L48" i="249"/>
  <c r="P8" i="252"/>
  <c r="P62" i="251"/>
  <c r="P43" i="251"/>
  <c r="P61" i="251"/>
  <c r="P41" i="251"/>
  <c r="P60" i="251"/>
  <c r="P42" i="251"/>
  <c r="P83" i="249"/>
  <c r="P47" i="249"/>
  <c r="P101" i="249"/>
  <c r="P65" i="249"/>
  <c r="P27" i="250"/>
  <c r="P82" i="249"/>
  <c r="P100" i="249"/>
  <c r="P28" i="249"/>
  <c r="P61" i="249"/>
  <c r="P80" i="249"/>
  <c r="P42" i="247"/>
  <c r="P43" i="249"/>
  <c r="P81" i="249"/>
  <c r="P46" i="249"/>
  <c r="P44" i="249"/>
  <c r="P45" i="249"/>
  <c r="P3" i="253"/>
  <c r="P4" i="253"/>
  <c r="P5" i="253"/>
  <c r="P6" i="253"/>
  <c r="P7" i="253"/>
  <c r="P8" i="253"/>
  <c r="P9" i="253"/>
  <c r="H10" i="253"/>
  <c r="I10" i="253"/>
  <c r="J10" i="253"/>
  <c r="K10" i="253"/>
  <c r="L10" i="253"/>
  <c r="M10" i="253"/>
  <c r="N10" i="253"/>
  <c r="O10" i="253"/>
  <c r="P10" i="253"/>
  <c r="P8" i="249"/>
  <c r="P7" i="249"/>
  <c r="O29" i="252"/>
  <c r="N29" i="252"/>
  <c r="M29" i="252"/>
  <c r="L29" i="252"/>
  <c r="K29" i="252"/>
  <c r="J29" i="252"/>
  <c r="I29" i="252"/>
  <c r="H29" i="252"/>
  <c r="P25" i="252"/>
  <c r="P24" i="252"/>
  <c r="P23" i="252"/>
  <c r="P29" i="252"/>
  <c r="O9" i="252"/>
  <c r="N9" i="252"/>
  <c r="M9" i="252"/>
  <c r="L9" i="252"/>
  <c r="K9" i="252"/>
  <c r="J9" i="252"/>
  <c r="I9" i="252"/>
  <c r="H9" i="252"/>
  <c r="P7" i="252"/>
  <c r="P6" i="252"/>
  <c r="P5" i="252"/>
  <c r="P9" i="252"/>
  <c r="O80" i="251"/>
  <c r="N80" i="251"/>
  <c r="M80" i="251"/>
  <c r="L80" i="251"/>
  <c r="K80" i="251"/>
  <c r="J80" i="251"/>
  <c r="I80" i="251"/>
  <c r="H80" i="251"/>
  <c r="P78" i="251"/>
  <c r="P77" i="251"/>
  <c r="P76" i="251"/>
  <c r="P75" i="251"/>
  <c r="P80" i="251"/>
  <c r="K63" i="251"/>
  <c r="J63" i="251"/>
  <c r="I63" i="251"/>
  <c r="H63" i="251"/>
  <c r="P58" i="251"/>
  <c r="P63" i="251"/>
  <c r="K45" i="251"/>
  <c r="J45" i="251"/>
  <c r="I45" i="251"/>
  <c r="H45" i="251"/>
  <c r="P40" i="251"/>
  <c r="P45" i="251"/>
  <c r="O28" i="251"/>
  <c r="N28" i="251"/>
  <c r="M28" i="251"/>
  <c r="L28" i="251"/>
  <c r="K28" i="251"/>
  <c r="J28" i="251"/>
  <c r="I28" i="251"/>
  <c r="H28" i="251"/>
  <c r="P27" i="251"/>
  <c r="P26" i="251"/>
  <c r="P25" i="251"/>
  <c r="P24" i="251"/>
  <c r="P23" i="251"/>
  <c r="P28" i="251"/>
  <c r="O9" i="251"/>
  <c r="N9" i="251"/>
  <c r="M9" i="251"/>
  <c r="L9" i="251"/>
  <c r="K9" i="251"/>
  <c r="J9" i="251"/>
  <c r="I9" i="251"/>
  <c r="H9" i="251"/>
  <c r="P5" i="251"/>
  <c r="P4" i="251"/>
  <c r="P3" i="251"/>
  <c r="P9" i="251"/>
  <c r="O49" i="250"/>
  <c r="N49" i="250"/>
  <c r="M49" i="250"/>
  <c r="L49" i="250"/>
  <c r="K49" i="250"/>
  <c r="J49" i="250"/>
  <c r="I49" i="250"/>
  <c r="H49" i="250"/>
  <c r="P48" i="250"/>
  <c r="P47" i="250"/>
  <c r="P46" i="250"/>
  <c r="P45" i="250"/>
  <c r="P44" i="250"/>
  <c r="P43" i="250"/>
  <c r="P42" i="250"/>
  <c r="P49" i="250"/>
  <c r="O29" i="250"/>
  <c r="N29" i="250"/>
  <c r="M29" i="250"/>
  <c r="L29" i="250"/>
  <c r="K29" i="250"/>
  <c r="J29" i="250"/>
  <c r="I29" i="250"/>
  <c r="H29" i="250"/>
  <c r="P28" i="250"/>
  <c r="P26" i="250"/>
  <c r="P25" i="250"/>
  <c r="P24" i="250"/>
  <c r="P23" i="250"/>
  <c r="P22" i="250"/>
  <c r="P29" i="250"/>
  <c r="O9" i="250"/>
  <c r="N9" i="250"/>
  <c r="M9" i="250"/>
  <c r="L9" i="250"/>
  <c r="K9" i="250"/>
  <c r="J9" i="250"/>
  <c r="I9" i="250"/>
  <c r="H9" i="250"/>
  <c r="P8" i="250"/>
  <c r="P7" i="250"/>
  <c r="P6" i="250"/>
  <c r="P5" i="250"/>
  <c r="P4" i="250"/>
  <c r="P3" i="250"/>
  <c r="P9" i="250"/>
  <c r="O103" i="249"/>
  <c r="N103" i="249"/>
  <c r="M103" i="249"/>
  <c r="K103" i="249"/>
  <c r="J103" i="249"/>
  <c r="I103" i="249"/>
  <c r="H103" i="249"/>
  <c r="P99" i="249"/>
  <c r="P98" i="249"/>
  <c r="P97" i="249"/>
  <c r="P96" i="249"/>
  <c r="P103" i="249"/>
  <c r="O84" i="249"/>
  <c r="K84" i="249"/>
  <c r="J84" i="249"/>
  <c r="I84" i="249"/>
  <c r="H84" i="249"/>
  <c r="P79" i="249"/>
  <c r="P84" i="249"/>
  <c r="O66" i="249"/>
  <c r="N66" i="249"/>
  <c r="M66" i="249"/>
  <c r="L66" i="249"/>
  <c r="K66" i="249"/>
  <c r="J66" i="249"/>
  <c r="I66" i="249"/>
  <c r="H66" i="249"/>
  <c r="P64" i="249"/>
  <c r="P63" i="249"/>
  <c r="P62" i="249"/>
  <c r="P60" i="249"/>
  <c r="P66" i="249"/>
  <c r="K48" i="249"/>
  <c r="J48" i="249"/>
  <c r="I48" i="249"/>
  <c r="H48" i="249"/>
  <c r="P42" i="249"/>
  <c r="P48" i="249"/>
  <c r="O29" i="249"/>
  <c r="N29" i="249"/>
  <c r="M29" i="249"/>
  <c r="L29" i="249"/>
  <c r="K29" i="249"/>
  <c r="J29" i="249"/>
  <c r="I29" i="249"/>
  <c r="H29" i="249"/>
  <c r="P27" i="249"/>
  <c r="P26" i="249"/>
  <c r="P25" i="249"/>
  <c r="P24" i="249"/>
  <c r="P23" i="249"/>
  <c r="P22" i="249"/>
  <c r="P29" i="249"/>
  <c r="O9" i="249"/>
  <c r="N9" i="249"/>
  <c r="M9" i="249"/>
  <c r="L9" i="249"/>
  <c r="K9" i="249"/>
  <c r="J9" i="249"/>
  <c r="I9" i="249"/>
  <c r="H9" i="249"/>
  <c r="P6" i="249"/>
  <c r="P5" i="249"/>
  <c r="P4" i="249"/>
  <c r="P3" i="249"/>
  <c r="P9" i="249"/>
  <c r="P65" i="247"/>
  <c r="P27" i="247"/>
  <c r="P46" i="247"/>
  <c r="P27" i="248"/>
  <c r="P3" i="248"/>
  <c r="P4" i="248"/>
  <c r="P5" i="248"/>
  <c r="P43" i="247"/>
  <c r="P44" i="247"/>
  <c r="P45" i="247"/>
  <c r="P7" i="246"/>
  <c r="P22" i="246"/>
  <c r="P42" i="246"/>
  <c r="P43" i="246"/>
  <c r="P44" i="246"/>
  <c r="P45" i="246"/>
  <c r="P46" i="246"/>
  <c r="H47" i="246"/>
  <c r="I47" i="246"/>
  <c r="J47" i="246"/>
  <c r="K47" i="246"/>
  <c r="L47" i="246"/>
  <c r="M47" i="246"/>
  <c r="N47" i="246"/>
  <c r="O47" i="246"/>
  <c r="P47" i="246"/>
  <c r="N47" i="245"/>
  <c r="M47" i="245"/>
  <c r="L47" i="245"/>
  <c r="N85" i="245"/>
  <c r="M85" i="245"/>
  <c r="L85" i="245"/>
  <c r="N9" i="245"/>
  <c r="M9" i="245"/>
  <c r="L9" i="245"/>
  <c r="P8" i="247"/>
  <c r="P7" i="247"/>
  <c r="P27" i="246"/>
  <c r="P4" i="246"/>
  <c r="P84" i="245"/>
  <c r="P83" i="245"/>
  <c r="P8" i="245"/>
  <c r="P27" i="245"/>
  <c r="P46" i="245"/>
  <c r="P7" i="245"/>
  <c r="P64" i="245"/>
  <c r="P8" i="246"/>
  <c r="P81" i="245"/>
  <c r="P44" i="245"/>
  <c r="P28" i="245"/>
  <c r="P42" i="245"/>
  <c r="P43" i="245"/>
  <c r="P80" i="245"/>
  <c r="P80" i="241"/>
  <c r="P81" i="241"/>
  <c r="P82" i="241"/>
  <c r="P83" i="241"/>
  <c r="P84" i="241"/>
  <c r="P85" i="241"/>
  <c r="P86" i="241"/>
  <c r="H87" i="241"/>
  <c r="I87" i="241"/>
  <c r="J87" i="241"/>
  <c r="K87" i="241"/>
  <c r="L87" i="241"/>
  <c r="M87" i="241"/>
  <c r="N87" i="241"/>
  <c r="O87" i="241"/>
  <c r="P87" i="241"/>
  <c r="P6" i="245"/>
  <c r="P60" i="247"/>
  <c r="P61" i="247"/>
  <c r="P62" i="247"/>
  <c r="P63" i="247"/>
  <c r="P64" i="247"/>
  <c r="P66" i="247"/>
  <c r="H67" i="247"/>
  <c r="I67" i="247"/>
  <c r="J67" i="247"/>
  <c r="K67" i="247"/>
  <c r="L67" i="247"/>
  <c r="M67" i="247"/>
  <c r="N67" i="247"/>
  <c r="O67" i="247"/>
  <c r="P67" i="247"/>
  <c r="P41" i="247"/>
  <c r="H47" i="247"/>
  <c r="I47" i="247"/>
  <c r="J47" i="247"/>
  <c r="K47" i="247"/>
  <c r="P22" i="248"/>
  <c r="P23" i="248"/>
  <c r="P24" i="248"/>
  <c r="P25" i="248"/>
  <c r="P26" i="248"/>
  <c r="H28" i="248"/>
  <c r="I28" i="248"/>
  <c r="J28" i="248"/>
  <c r="K28" i="248"/>
  <c r="L28" i="248"/>
  <c r="M28" i="248"/>
  <c r="N28" i="248"/>
  <c r="O28" i="248"/>
  <c r="P28" i="248"/>
  <c r="P6" i="248"/>
  <c r="P7" i="248"/>
  <c r="P8" i="248"/>
  <c r="H9" i="248"/>
  <c r="I9" i="248"/>
  <c r="J9" i="248"/>
  <c r="K9" i="248"/>
  <c r="L9" i="248"/>
  <c r="M9" i="248"/>
  <c r="N9" i="248"/>
  <c r="O9" i="248"/>
  <c r="P9" i="248"/>
  <c r="P23" i="247"/>
  <c r="P24" i="247"/>
  <c r="P25" i="247"/>
  <c r="P26" i="247"/>
  <c r="H28" i="247"/>
  <c r="I28" i="247"/>
  <c r="J28" i="247"/>
  <c r="K28" i="247"/>
  <c r="L28" i="247"/>
  <c r="O28" i="247"/>
  <c r="P3" i="247"/>
  <c r="P4" i="247"/>
  <c r="P5" i="247"/>
  <c r="P6" i="247"/>
  <c r="P9" i="247"/>
  <c r="H10" i="247"/>
  <c r="I10" i="247"/>
  <c r="J10" i="247"/>
  <c r="K10" i="247"/>
  <c r="L10" i="247"/>
  <c r="M10" i="247"/>
  <c r="N10" i="247"/>
  <c r="O10" i="247"/>
  <c r="P10" i="247"/>
  <c r="O28" i="246"/>
  <c r="N28" i="246"/>
  <c r="M28" i="246"/>
  <c r="L28" i="246"/>
  <c r="K28" i="246"/>
  <c r="J28" i="246"/>
  <c r="I28" i="246"/>
  <c r="H28" i="246"/>
  <c r="P26" i="246"/>
  <c r="P25" i="246"/>
  <c r="P24" i="246"/>
  <c r="P23" i="246"/>
  <c r="P28" i="246"/>
  <c r="O9" i="246"/>
  <c r="N9" i="246"/>
  <c r="M9" i="246"/>
  <c r="L9" i="246"/>
  <c r="K9" i="246"/>
  <c r="J9" i="246"/>
  <c r="I9" i="246"/>
  <c r="H9" i="246"/>
  <c r="P6" i="246"/>
  <c r="P5" i="246"/>
  <c r="P3" i="246"/>
  <c r="P9" i="246"/>
  <c r="P79" i="245"/>
  <c r="H85" i="245"/>
  <c r="I85" i="245"/>
  <c r="J85" i="245"/>
  <c r="K85" i="245"/>
  <c r="O85" i="245"/>
  <c r="P59" i="245"/>
  <c r="P60" i="245"/>
  <c r="P61" i="245"/>
  <c r="P62" i="245"/>
  <c r="P63" i="245"/>
  <c r="H65" i="245"/>
  <c r="I65" i="245"/>
  <c r="J65" i="245"/>
  <c r="K65" i="245"/>
  <c r="L65" i="245"/>
  <c r="M65" i="245"/>
  <c r="N65" i="245"/>
  <c r="O65" i="245"/>
  <c r="P65" i="245"/>
  <c r="P41" i="245"/>
  <c r="P47" i="245"/>
  <c r="H47" i="245"/>
  <c r="I47" i="245"/>
  <c r="J47" i="245"/>
  <c r="K47" i="245"/>
  <c r="O47" i="245"/>
  <c r="P23" i="245"/>
  <c r="P24" i="245"/>
  <c r="P25" i="245"/>
  <c r="P26" i="245"/>
  <c r="H29" i="245"/>
  <c r="I29" i="245"/>
  <c r="J29" i="245"/>
  <c r="K29" i="245"/>
  <c r="L29" i="245"/>
  <c r="M29" i="245"/>
  <c r="N29" i="245"/>
  <c r="O29" i="245"/>
  <c r="P29" i="245"/>
  <c r="P3" i="245"/>
  <c r="P4" i="245"/>
  <c r="P78" i="245"/>
  <c r="P5" i="245"/>
  <c r="H9" i="245"/>
  <c r="I9" i="245"/>
  <c r="J9" i="245"/>
  <c r="K9" i="245"/>
  <c r="O9" i="245"/>
  <c r="H46" i="241"/>
  <c r="I46" i="241"/>
  <c r="J46" i="241"/>
  <c r="K46" i="241"/>
  <c r="M46" i="241"/>
  <c r="N46" i="241"/>
  <c r="O46" i="241"/>
  <c r="L46" i="241"/>
  <c r="M28" i="241"/>
  <c r="N28" i="241"/>
  <c r="O28" i="241"/>
  <c r="H28" i="241"/>
  <c r="I28" i="241"/>
  <c r="J28" i="241"/>
  <c r="K28" i="241"/>
  <c r="L28" i="241"/>
  <c r="I9" i="241"/>
  <c r="J9" i="241"/>
  <c r="K9" i="241"/>
  <c r="L9" i="241"/>
  <c r="M9" i="241"/>
  <c r="H9" i="241"/>
  <c r="P8" i="241"/>
  <c r="P22" i="241"/>
  <c r="P45" i="241"/>
  <c r="P63" i="241"/>
  <c r="P61" i="241"/>
  <c r="H8" i="242"/>
  <c r="I8" i="242"/>
  <c r="J8" i="242"/>
  <c r="K8" i="242"/>
  <c r="M8" i="242"/>
  <c r="N8" i="242"/>
  <c r="O8" i="242"/>
  <c r="L8" i="242"/>
  <c r="P44" i="241"/>
  <c r="P27" i="241"/>
  <c r="I9" i="243"/>
  <c r="J9" i="243"/>
  <c r="K9" i="243"/>
  <c r="M9" i="243"/>
  <c r="N9" i="243"/>
  <c r="O9" i="243"/>
  <c r="L9" i="243"/>
  <c r="P23" i="244"/>
  <c r="P24" i="244"/>
  <c r="P25" i="244"/>
  <c r="P26" i="244"/>
  <c r="P27" i="244"/>
  <c r="P28" i="244"/>
  <c r="P29" i="244"/>
  <c r="H30" i="244"/>
  <c r="I30" i="244"/>
  <c r="J30" i="244"/>
  <c r="K30" i="244"/>
  <c r="L30" i="244"/>
  <c r="M30" i="244"/>
  <c r="N30" i="244"/>
  <c r="O30" i="244"/>
  <c r="P30" i="244"/>
  <c r="P3" i="244"/>
  <c r="P4" i="244"/>
  <c r="P5" i="244"/>
  <c r="P6" i="244"/>
  <c r="P7" i="244"/>
  <c r="P8" i="244"/>
  <c r="P9" i="244"/>
  <c r="H10" i="244"/>
  <c r="I10" i="244"/>
  <c r="J10" i="244"/>
  <c r="K10" i="244"/>
  <c r="L10" i="244"/>
  <c r="M10" i="244"/>
  <c r="N10" i="244"/>
  <c r="O10" i="244"/>
  <c r="P10" i="244"/>
  <c r="P22" i="242"/>
  <c r="P26" i="242"/>
  <c r="P25" i="242"/>
  <c r="P23" i="242"/>
  <c r="P24" i="242"/>
  <c r="P4" i="242"/>
  <c r="P5" i="242"/>
  <c r="P6" i="242"/>
  <c r="P79" i="243"/>
  <c r="P60" i="243"/>
  <c r="P43" i="243"/>
  <c r="P27" i="243"/>
  <c r="P7" i="243"/>
  <c r="P26" i="243"/>
  <c r="P63" i="243"/>
  <c r="P62" i="243"/>
  <c r="P61" i="243"/>
  <c r="P45" i="243"/>
  <c r="P44" i="243"/>
  <c r="P88" i="240"/>
  <c r="P59" i="241"/>
  <c r="P60" i="241"/>
  <c r="P62" i="241"/>
  <c r="P64" i="241"/>
  <c r="H65" i="241"/>
  <c r="I65" i="241"/>
  <c r="J65" i="241"/>
  <c r="K65" i="241"/>
  <c r="L65" i="241"/>
  <c r="M65" i="241"/>
  <c r="N65" i="241"/>
  <c r="O65" i="241"/>
  <c r="P65" i="241"/>
  <c r="P41" i="241"/>
  <c r="P42" i="241"/>
  <c r="P43" i="241"/>
  <c r="P78" i="243"/>
  <c r="P80" i="243"/>
  <c r="P81" i="243"/>
  <c r="P82" i="243"/>
  <c r="P83" i="243"/>
  <c r="H85" i="243"/>
  <c r="I85" i="243"/>
  <c r="J85" i="243"/>
  <c r="K85" i="243"/>
  <c r="L85" i="243"/>
  <c r="M85" i="243"/>
  <c r="N85" i="243"/>
  <c r="O85" i="243"/>
  <c r="P59" i="243"/>
  <c r="P64" i="243"/>
  <c r="H65" i="243"/>
  <c r="I65" i="243"/>
  <c r="J65" i="243"/>
  <c r="K65" i="243"/>
  <c r="L65" i="243"/>
  <c r="M65" i="243"/>
  <c r="N65" i="243"/>
  <c r="O65" i="243"/>
  <c r="P65" i="243"/>
  <c r="P40" i="243"/>
  <c r="P41" i="243"/>
  <c r="P42" i="243"/>
  <c r="H46" i="243"/>
  <c r="I46" i="243"/>
  <c r="J46" i="243"/>
  <c r="K46" i="243"/>
  <c r="L46" i="243"/>
  <c r="M46" i="243"/>
  <c r="N46" i="243"/>
  <c r="O46" i="243"/>
  <c r="P46" i="243"/>
  <c r="P22" i="243"/>
  <c r="P23" i="243"/>
  <c r="P24" i="243"/>
  <c r="P25" i="243"/>
  <c r="H28" i="243"/>
  <c r="I28" i="243"/>
  <c r="J28" i="243"/>
  <c r="K28" i="243"/>
  <c r="L28" i="243"/>
  <c r="M28" i="243"/>
  <c r="N28" i="243"/>
  <c r="O28" i="243"/>
  <c r="P3" i="243"/>
  <c r="P4" i="243"/>
  <c r="P5" i="243"/>
  <c r="P6" i="243"/>
  <c r="H9" i="243"/>
  <c r="P21" i="242"/>
  <c r="P27" i="242"/>
  <c r="H27" i="242"/>
  <c r="I27" i="242"/>
  <c r="J27" i="242"/>
  <c r="K27" i="242"/>
  <c r="L27" i="242"/>
  <c r="M27" i="242"/>
  <c r="N27" i="242"/>
  <c r="O27" i="242"/>
  <c r="P3" i="242"/>
  <c r="P8" i="242"/>
  <c r="P23" i="241"/>
  <c r="P24" i="241"/>
  <c r="P25" i="241"/>
  <c r="P26" i="241"/>
  <c r="P3" i="241"/>
  <c r="P4" i="241"/>
  <c r="P6" i="241"/>
  <c r="P7" i="241"/>
  <c r="O28" i="237"/>
  <c r="L102" i="237"/>
  <c r="M102" i="237"/>
  <c r="N102" i="237"/>
  <c r="O102" i="237"/>
  <c r="K102" i="237"/>
  <c r="M46" i="237"/>
  <c r="N46" i="237"/>
  <c r="L46" i="237"/>
  <c r="M28" i="237"/>
  <c r="N28" i="237"/>
  <c r="L28" i="237"/>
  <c r="J9" i="237"/>
  <c r="K9" i="237"/>
  <c r="L9" i="237"/>
  <c r="N9" i="237"/>
  <c r="M9" i="237"/>
  <c r="P116" i="237"/>
  <c r="P62" i="240"/>
  <c r="P48" i="240"/>
  <c r="P27" i="240"/>
  <c r="P46" i="240"/>
  <c r="J102" i="237"/>
  <c r="I102" i="237"/>
  <c r="H102" i="237"/>
  <c r="P101" i="237"/>
  <c r="P100" i="237"/>
  <c r="P99" i="237"/>
  <c r="P98" i="237"/>
  <c r="P97" i="237"/>
  <c r="P102" i="237"/>
  <c r="O85" i="237"/>
  <c r="N85" i="237"/>
  <c r="M85" i="237"/>
  <c r="L85" i="237"/>
  <c r="K85" i="237"/>
  <c r="J85" i="237"/>
  <c r="I85" i="237"/>
  <c r="H85" i="237"/>
  <c r="P84" i="237"/>
  <c r="P83" i="237"/>
  <c r="P82" i="237"/>
  <c r="P81" i="237"/>
  <c r="P80" i="237"/>
  <c r="P79" i="237"/>
  <c r="P85" i="237"/>
  <c r="P119" i="237"/>
  <c r="P7" i="238"/>
  <c r="P6" i="238"/>
  <c r="P26" i="238"/>
  <c r="P25" i="238"/>
  <c r="P63" i="237"/>
  <c r="P64" i="237"/>
  <c r="P23" i="237"/>
  <c r="P27" i="237"/>
  <c r="P8" i="237"/>
  <c r="P81" i="240"/>
  <c r="P83" i="240"/>
  <c r="P84" i="240"/>
  <c r="P85" i="240"/>
  <c r="P86" i="240"/>
  <c r="P87" i="240"/>
  <c r="H88" i="240"/>
  <c r="I88" i="240"/>
  <c r="J88" i="240"/>
  <c r="K88" i="240"/>
  <c r="L88" i="240"/>
  <c r="M88" i="240"/>
  <c r="N88" i="240"/>
  <c r="O88" i="240"/>
  <c r="P61" i="240"/>
  <c r="P63" i="240"/>
  <c r="P64" i="240"/>
  <c r="P65" i="240"/>
  <c r="P66" i="240"/>
  <c r="P67" i="240"/>
  <c r="H68" i="240"/>
  <c r="I68" i="240"/>
  <c r="J68" i="240"/>
  <c r="K68" i="240"/>
  <c r="L68" i="240"/>
  <c r="M68" i="240"/>
  <c r="N68" i="240"/>
  <c r="O68" i="240"/>
  <c r="P68" i="240"/>
  <c r="P43" i="240"/>
  <c r="P44" i="240"/>
  <c r="P45" i="240"/>
  <c r="P47" i="240"/>
  <c r="H49" i="240"/>
  <c r="I49" i="240"/>
  <c r="J49" i="240"/>
  <c r="K49" i="240"/>
  <c r="L49" i="240"/>
  <c r="M49" i="240"/>
  <c r="N49" i="240"/>
  <c r="O49" i="240"/>
  <c r="P49" i="240"/>
  <c r="P44" i="237"/>
  <c r="P45" i="237"/>
  <c r="P25" i="237"/>
  <c r="P26" i="237"/>
  <c r="P43" i="237"/>
  <c r="P120" i="237"/>
  <c r="P4" i="237"/>
  <c r="P24" i="237"/>
  <c r="P60" i="235"/>
  <c r="P7" i="235"/>
  <c r="P22" i="235"/>
  <c r="P115" i="237"/>
  <c r="P117" i="237"/>
  <c r="P118" i="237"/>
  <c r="H121" i="237"/>
  <c r="I121" i="237"/>
  <c r="J121" i="237"/>
  <c r="K121" i="237"/>
  <c r="L121" i="237"/>
  <c r="M121" i="237"/>
  <c r="N121" i="237"/>
  <c r="O121" i="237"/>
  <c r="P59" i="237"/>
  <c r="P60" i="237"/>
  <c r="P61" i="237"/>
  <c r="P62" i="237"/>
  <c r="P65" i="237"/>
  <c r="H66" i="237"/>
  <c r="I66" i="237"/>
  <c r="J66" i="237"/>
  <c r="K66" i="237"/>
  <c r="L66" i="237"/>
  <c r="M66" i="237"/>
  <c r="N66" i="237"/>
  <c r="O66" i="237"/>
  <c r="P66" i="237"/>
  <c r="P40" i="237"/>
  <c r="P41" i="237"/>
  <c r="P42" i="237"/>
  <c r="H46" i="237"/>
  <c r="I46" i="237"/>
  <c r="J46" i="237"/>
  <c r="K46" i="237"/>
  <c r="O46" i="237"/>
  <c r="P22" i="240"/>
  <c r="P23" i="240"/>
  <c r="P24" i="240"/>
  <c r="P25" i="240"/>
  <c r="P26" i="240"/>
  <c r="P28" i="240"/>
  <c r="H29" i="240"/>
  <c r="I29" i="240"/>
  <c r="J29" i="240"/>
  <c r="K29" i="240"/>
  <c r="L29" i="240"/>
  <c r="M29" i="240"/>
  <c r="N29" i="240"/>
  <c r="O29" i="240"/>
  <c r="P29" i="240"/>
  <c r="P3" i="240"/>
  <c r="P4" i="240"/>
  <c r="P5" i="240"/>
  <c r="P6" i="240"/>
  <c r="P7" i="240"/>
  <c r="P8" i="240"/>
  <c r="H9" i="240"/>
  <c r="I9" i="240"/>
  <c r="J9" i="240"/>
  <c r="K9" i="240"/>
  <c r="L9" i="240"/>
  <c r="M9" i="240"/>
  <c r="N9" i="240"/>
  <c r="O9" i="240"/>
  <c r="P9" i="240"/>
  <c r="P23" i="239"/>
  <c r="P24" i="239"/>
  <c r="P25" i="239"/>
  <c r="P26" i="239"/>
  <c r="P27" i="239"/>
  <c r="P28" i="239"/>
  <c r="P29" i="239"/>
  <c r="H30" i="239"/>
  <c r="I30" i="239"/>
  <c r="J30" i="239"/>
  <c r="K30" i="239"/>
  <c r="L30" i="239"/>
  <c r="M30" i="239"/>
  <c r="N30" i="239"/>
  <c r="O30" i="239"/>
  <c r="P30" i="239"/>
  <c r="P3" i="239"/>
  <c r="P4" i="239"/>
  <c r="P5" i="239"/>
  <c r="P6" i="239"/>
  <c r="P7" i="239"/>
  <c r="P8" i="239"/>
  <c r="P9" i="239"/>
  <c r="H10" i="239"/>
  <c r="I10" i="239"/>
  <c r="J10" i="239"/>
  <c r="K10" i="239"/>
  <c r="L10" i="239"/>
  <c r="M10" i="239"/>
  <c r="N10" i="239"/>
  <c r="O10" i="239"/>
  <c r="P10" i="239"/>
  <c r="P21" i="238"/>
  <c r="P22" i="238"/>
  <c r="P23" i="238"/>
  <c r="P24" i="238"/>
  <c r="H28" i="238"/>
  <c r="I28" i="238"/>
  <c r="J28" i="238"/>
  <c r="K28" i="238"/>
  <c r="L28" i="238"/>
  <c r="M28" i="238"/>
  <c r="N28" i="238"/>
  <c r="O28" i="238"/>
  <c r="P28" i="238"/>
  <c r="P3" i="238"/>
  <c r="P4" i="238"/>
  <c r="P5" i="238"/>
  <c r="H9" i="238"/>
  <c r="I9" i="238"/>
  <c r="J9" i="238"/>
  <c r="K9" i="238"/>
  <c r="L9" i="238"/>
  <c r="M9" i="238"/>
  <c r="N9" i="238"/>
  <c r="O9" i="238"/>
  <c r="P9" i="238"/>
  <c r="P22" i="237"/>
  <c r="H28" i="237"/>
  <c r="I28" i="237"/>
  <c r="J28" i="237"/>
  <c r="K28" i="237"/>
  <c r="P3" i="237"/>
  <c r="P5" i="237"/>
  <c r="P6" i="237"/>
  <c r="H9" i="237"/>
  <c r="I9" i="237"/>
  <c r="O9" i="237"/>
  <c r="P4" i="235"/>
  <c r="P84" i="235"/>
  <c r="P47" i="234"/>
  <c r="P46" i="234"/>
  <c r="P25" i="234"/>
  <c r="P28" i="234"/>
  <c r="P85" i="233"/>
  <c r="P5" i="235"/>
  <c r="P23" i="235"/>
  <c r="P4" i="233"/>
  <c r="P65" i="235"/>
  <c r="P85" i="235"/>
  <c r="P122" i="233"/>
  <c r="P121" i="233"/>
  <c r="P120" i="233"/>
  <c r="P119" i="233"/>
  <c r="P123" i="233"/>
  <c r="P124" i="233"/>
  <c r="P125" i="233"/>
  <c r="H126" i="233"/>
  <c r="I126" i="233"/>
  <c r="J126" i="233"/>
  <c r="K126" i="233"/>
  <c r="L126" i="233"/>
  <c r="M126" i="233"/>
  <c r="N126" i="233"/>
  <c r="O126" i="233"/>
  <c r="P126" i="233"/>
  <c r="P64" i="235"/>
  <c r="P24" i="235"/>
  <c r="P63" i="235"/>
  <c r="P26" i="235"/>
  <c r="P62" i="235"/>
  <c r="P27" i="235"/>
  <c r="K29" i="230"/>
  <c r="P80" i="235"/>
  <c r="P81" i="235"/>
  <c r="P82" i="235"/>
  <c r="P83" i="235"/>
  <c r="P8" i="235"/>
  <c r="H86" i="235"/>
  <c r="I86" i="235"/>
  <c r="J86" i="235"/>
  <c r="K86" i="235"/>
  <c r="L86" i="235"/>
  <c r="M86" i="235"/>
  <c r="N86" i="235"/>
  <c r="O86" i="235"/>
  <c r="P86" i="235"/>
  <c r="P61" i="235"/>
  <c r="P66" i="235"/>
  <c r="H67" i="235"/>
  <c r="I67" i="235"/>
  <c r="J67" i="235"/>
  <c r="K67" i="235"/>
  <c r="L67" i="235"/>
  <c r="M67" i="235"/>
  <c r="N67" i="235"/>
  <c r="O67" i="235"/>
  <c r="P67" i="235"/>
  <c r="P41" i="235"/>
  <c r="P42" i="235"/>
  <c r="P43" i="235"/>
  <c r="P44" i="235"/>
  <c r="P45" i="235"/>
  <c r="P46" i="235"/>
  <c r="H47" i="235"/>
  <c r="I47" i="235"/>
  <c r="J47" i="235"/>
  <c r="K47" i="235"/>
  <c r="L47" i="235"/>
  <c r="M47" i="235"/>
  <c r="N47" i="235"/>
  <c r="O47" i="235"/>
  <c r="P47" i="235"/>
  <c r="P21" i="236"/>
  <c r="P22" i="236"/>
  <c r="P23" i="236"/>
  <c r="P24" i="236"/>
  <c r="H27" i="236"/>
  <c r="I27" i="236"/>
  <c r="J27" i="236"/>
  <c r="K27" i="236"/>
  <c r="L27" i="236"/>
  <c r="M27" i="236"/>
  <c r="N27" i="236"/>
  <c r="O27" i="236"/>
  <c r="P27" i="236"/>
  <c r="P3" i="236"/>
  <c r="P4" i="236"/>
  <c r="P5" i="236"/>
  <c r="P6" i="236"/>
  <c r="P8" i="236"/>
  <c r="H9" i="236"/>
  <c r="I9" i="236"/>
  <c r="J9" i="236"/>
  <c r="K9" i="236"/>
  <c r="L9" i="236"/>
  <c r="M9" i="236"/>
  <c r="N9" i="236"/>
  <c r="O9" i="236"/>
  <c r="P9" i="236"/>
  <c r="P60" i="234"/>
  <c r="P61" i="234"/>
  <c r="P66" i="234"/>
  <c r="H67" i="234"/>
  <c r="I67" i="234"/>
  <c r="J67" i="234"/>
  <c r="K67" i="234"/>
  <c r="L67" i="234"/>
  <c r="M67" i="234"/>
  <c r="N67" i="234"/>
  <c r="O67" i="234"/>
  <c r="P67" i="234"/>
  <c r="P42" i="234"/>
  <c r="P43" i="234"/>
  <c r="P44" i="234"/>
  <c r="P45" i="234"/>
  <c r="H48" i="234"/>
  <c r="I48" i="234"/>
  <c r="J48" i="234"/>
  <c r="K48" i="234"/>
  <c r="L48" i="234"/>
  <c r="M48" i="234"/>
  <c r="N48" i="234"/>
  <c r="O48" i="234"/>
  <c r="P48" i="234"/>
  <c r="P25" i="235"/>
  <c r="H28" i="235"/>
  <c r="I28" i="235"/>
  <c r="J28" i="235"/>
  <c r="K28" i="235"/>
  <c r="L28" i="235"/>
  <c r="M28" i="235"/>
  <c r="N28" i="235"/>
  <c r="O28" i="235"/>
  <c r="P28" i="235"/>
  <c r="P3" i="235"/>
  <c r="P6" i="235"/>
  <c r="H9" i="235"/>
  <c r="I9" i="235"/>
  <c r="J9" i="235"/>
  <c r="K9" i="235"/>
  <c r="L9" i="235"/>
  <c r="M9" i="235"/>
  <c r="N9" i="235"/>
  <c r="O9" i="235"/>
  <c r="P9" i="235"/>
  <c r="P100" i="233"/>
  <c r="P101" i="233"/>
  <c r="P102" i="233"/>
  <c r="P103" i="233"/>
  <c r="P104" i="233"/>
  <c r="P105" i="233"/>
  <c r="H106" i="233"/>
  <c r="I106" i="233"/>
  <c r="J106" i="233"/>
  <c r="K106" i="233"/>
  <c r="L106" i="233"/>
  <c r="M106" i="233"/>
  <c r="N106" i="233"/>
  <c r="O106" i="233"/>
  <c r="P106" i="233"/>
  <c r="P81" i="233"/>
  <c r="P82" i="233"/>
  <c r="P83" i="233"/>
  <c r="P84" i="233"/>
  <c r="P86" i="233"/>
  <c r="H87" i="233"/>
  <c r="I87" i="233"/>
  <c r="J87" i="233"/>
  <c r="K87" i="233"/>
  <c r="L87" i="233"/>
  <c r="M87" i="233"/>
  <c r="N87" i="233"/>
  <c r="O87" i="233"/>
  <c r="P87" i="233"/>
  <c r="P61" i="233"/>
  <c r="P62" i="233"/>
  <c r="P63" i="233"/>
  <c r="P64" i="233"/>
  <c r="P65" i="233"/>
  <c r="P66" i="233"/>
  <c r="P67" i="233"/>
  <c r="H68" i="233"/>
  <c r="I68" i="233"/>
  <c r="J68" i="233"/>
  <c r="K68" i="233"/>
  <c r="L68" i="233"/>
  <c r="M68" i="233"/>
  <c r="N68" i="233"/>
  <c r="O68" i="233"/>
  <c r="P68" i="233"/>
  <c r="P43" i="233"/>
  <c r="P44" i="233"/>
  <c r="P45" i="233"/>
  <c r="P46" i="233"/>
  <c r="P48" i="233"/>
  <c r="H49" i="233"/>
  <c r="I49" i="233"/>
  <c r="J49" i="233"/>
  <c r="K49" i="233"/>
  <c r="L49" i="233"/>
  <c r="M49" i="233"/>
  <c r="N49" i="233"/>
  <c r="O49" i="233"/>
  <c r="P49" i="233"/>
  <c r="P23" i="234"/>
  <c r="P24" i="234"/>
  <c r="P26" i="234"/>
  <c r="P27" i="234"/>
  <c r="H29" i="234"/>
  <c r="I29" i="234"/>
  <c r="J29" i="234"/>
  <c r="K29" i="234"/>
  <c r="L29" i="234"/>
  <c r="M29" i="234"/>
  <c r="N29" i="234"/>
  <c r="O29" i="234"/>
  <c r="P29" i="234"/>
  <c r="P3" i="234"/>
  <c r="P4" i="234"/>
  <c r="P5" i="234"/>
  <c r="P6" i="234"/>
  <c r="P7" i="234"/>
  <c r="P8" i="234"/>
  <c r="P9" i="234"/>
  <c r="H10" i="234"/>
  <c r="I10" i="234"/>
  <c r="J10" i="234"/>
  <c r="K10" i="234"/>
  <c r="L10" i="234"/>
  <c r="M10" i="234"/>
  <c r="N10" i="234"/>
  <c r="O10" i="234"/>
  <c r="P10" i="234"/>
  <c r="P24" i="231"/>
  <c r="P27" i="231"/>
  <c r="O31" i="233"/>
  <c r="N31" i="233"/>
  <c r="M31" i="233"/>
  <c r="L31" i="233"/>
  <c r="K31" i="233"/>
  <c r="J31" i="233"/>
  <c r="I31" i="233"/>
  <c r="H31" i="233"/>
  <c r="P30" i="233"/>
  <c r="P29" i="233"/>
  <c r="P28" i="233"/>
  <c r="P27" i="233"/>
  <c r="P26" i="233"/>
  <c r="P25" i="233"/>
  <c r="P31" i="233"/>
  <c r="O10" i="233"/>
  <c r="N10" i="233"/>
  <c r="M10" i="233"/>
  <c r="L10" i="233"/>
  <c r="K10" i="233"/>
  <c r="J10" i="233"/>
  <c r="I10" i="233"/>
  <c r="H10" i="233"/>
  <c r="P9" i="233"/>
  <c r="P8" i="233"/>
  <c r="P7" i="233"/>
  <c r="P6" i="233"/>
  <c r="P5" i="233"/>
  <c r="P3" i="233"/>
  <c r="P10" i="233"/>
  <c r="P45" i="230"/>
  <c r="P83" i="230"/>
  <c r="P82" i="230"/>
  <c r="P46" i="230"/>
  <c r="P3" i="229"/>
  <c r="P63" i="230"/>
  <c r="P26" i="230"/>
  <c r="P25" i="229"/>
  <c r="P61" i="229"/>
  <c r="P81" i="213"/>
  <c r="P25" i="230"/>
  <c r="P64" i="230"/>
  <c r="P65" i="230"/>
  <c r="P28" i="213"/>
  <c r="P59" i="229"/>
  <c r="P7" i="229"/>
  <c r="P5" i="231"/>
  <c r="P8" i="231"/>
  <c r="P7" i="231"/>
  <c r="P23" i="231"/>
  <c r="P22" i="231"/>
  <c r="P102" i="213"/>
  <c r="P46" i="213"/>
  <c r="P84" i="213"/>
  <c r="P3" i="213"/>
  <c r="P41" i="231"/>
  <c r="P42" i="231"/>
  <c r="P43" i="231"/>
  <c r="H45" i="231"/>
  <c r="I45" i="231"/>
  <c r="J45" i="231"/>
  <c r="K45" i="231"/>
  <c r="L45" i="231"/>
  <c r="M45" i="231"/>
  <c r="N45" i="231"/>
  <c r="O45" i="231"/>
  <c r="P45" i="231"/>
  <c r="P22" i="232"/>
  <c r="P23" i="232"/>
  <c r="P24" i="232"/>
  <c r="P25" i="232"/>
  <c r="P26" i="232"/>
  <c r="P27" i="232"/>
  <c r="H28" i="232"/>
  <c r="I28" i="232"/>
  <c r="J28" i="232"/>
  <c r="K28" i="232"/>
  <c r="L28" i="232"/>
  <c r="M28" i="232"/>
  <c r="N28" i="232"/>
  <c r="O28" i="232"/>
  <c r="P28" i="232"/>
  <c r="P3" i="232"/>
  <c r="P4" i="232"/>
  <c r="P5" i="232"/>
  <c r="P6" i="232"/>
  <c r="P7" i="232"/>
  <c r="P8" i="232"/>
  <c r="P9" i="232"/>
  <c r="H10" i="232"/>
  <c r="I10" i="232"/>
  <c r="J10" i="232"/>
  <c r="K10" i="232"/>
  <c r="L10" i="232"/>
  <c r="M10" i="232"/>
  <c r="N10" i="232"/>
  <c r="O10" i="232"/>
  <c r="P10" i="232"/>
  <c r="P56" i="229"/>
  <c r="P57" i="229"/>
  <c r="P58" i="229"/>
  <c r="P60" i="229"/>
  <c r="H62" i="229"/>
  <c r="I62" i="229"/>
  <c r="J62" i="229"/>
  <c r="K62" i="229"/>
  <c r="L62" i="229"/>
  <c r="M62" i="229"/>
  <c r="N62" i="229"/>
  <c r="O62" i="229"/>
  <c r="P62" i="229"/>
  <c r="P79" i="230"/>
  <c r="P80" i="230"/>
  <c r="P81" i="230"/>
  <c r="H85" i="230"/>
  <c r="I85" i="230"/>
  <c r="J85" i="230"/>
  <c r="K85" i="230"/>
  <c r="L85" i="230"/>
  <c r="M85" i="230"/>
  <c r="N85" i="230"/>
  <c r="O85" i="230"/>
  <c r="P60" i="230"/>
  <c r="P61" i="230"/>
  <c r="P62" i="230"/>
  <c r="H66" i="230"/>
  <c r="I66" i="230"/>
  <c r="J66" i="230"/>
  <c r="K66" i="230"/>
  <c r="L66" i="230"/>
  <c r="M66" i="230"/>
  <c r="N66" i="230"/>
  <c r="O66" i="230"/>
  <c r="P66" i="230"/>
  <c r="P84" i="230"/>
  <c r="P85" i="230"/>
  <c r="P43" i="230"/>
  <c r="P44" i="230"/>
  <c r="P47" i="230"/>
  <c r="H48" i="230"/>
  <c r="I48" i="230"/>
  <c r="J48" i="230"/>
  <c r="K48" i="230"/>
  <c r="L48" i="230"/>
  <c r="M48" i="230"/>
  <c r="N48" i="230"/>
  <c r="O48" i="230"/>
  <c r="P48" i="230"/>
  <c r="H28" i="231"/>
  <c r="I28" i="231"/>
  <c r="J28" i="231"/>
  <c r="K28" i="231"/>
  <c r="L28" i="231"/>
  <c r="M28" i="231"/>
  <c r="N28" i="231"/>
  <c r="O28" i="231"/>
  <c r="P28" i="231"/>
  <c r="P3" i="231"/>
  <c r="P4" i="231"/>
  <c r="P6" i="231"/>
  <c r="H9" i="231"/>
  <c r="I9" i="231"/>
  <c r="J9" i="231"/>
  <c r="K9" i="231"/>
  <c r="L9" i="231"/>
  <c r="M9" i="231"/>
  <c r="N9" i="231"/>
  <c r="O9" i="231"/>
  <c r="P9" i="231"/>
  <c r="O44" i="229"/>
  <c r="N44" i="229"/>
  <c r="M44" i="229"/>
  <c r="L44" i="229"/>
  <c r="K44" i="229"/>
  <c r="J44" i="229"/>
  <c r="I44" i="229"/>
  <c r="H44" i="229"/>
  <c r="P42" i="229"/>
  <c r="P41" i="229"/>
  <c r="P40" i="229"/>
  <c r="P39" i="229"/>
  <c r="P38" i="229"/>
  <c r="P44" i="229"/>
  <c r="O29" i="230"/>
  <c r="N29" i="230"/>
  <c r="M29" i="230"/>
  <c r="L29" i="230"/>
  <c r="J29" i="230"/>
  <c r="I29" i="230"/>
  <c r="H29" i="230"/>
  <c r="P27" i="230"/>
  <c r="P23" i="230"/>
  <c r="P29" i="230"/>
  <c r="O10" i="230"/>
  <c r="N10" i="230"/>
  <c r="M10" i="230"/>
  <c r="L10" i="230"/>
  <c r="K10" i="230"/>
  <c r="J10" i="230"/>
  <c r="I10" i="230"/>
  <c r="H10" i="230"/>
  <c r="P9" i="230"/>
  <c r="P8" i="230"/>
  <c r="P7" i="230"/>
  <c r="P6" i="230"/>
  <c r="P5" i="230"/>
  <c r="P4" i="230"/>
  <c r="P3" i="230"/>
  <c r="P10" i="230"/>
  <c r="O10" i="96"/>
  <c r="N10" i="96"/>
  <c r="M10" i="96"/>
  <c r="L10" i="96"/>
  <c r="I10" i="96"/>
  <c r="H10" i="96"/>
  <c r="O107" i="213"/>
  <c r="N107" i="213"/>
  <c r="M107" i="213"/>
  <c r="L107" i="213"/>
  <c r="K107" i="213"/>
  <c r="J107" i="213"/>
  <c r="I107" i="213"/>
  <c r="H107" i="213"/>
  <c r="P106" i="213"/>
  <c r="P105" i="213"/>
  <c r="P104" i="213"/>
  <c r="P103" i="213"/>
  <c r="P101" i="213"/>
  <c r="P100" i="213"/>
  <c r="P107" i="213"/>
  <c r="O87" i="213"/>
  <c r="N87" i="213"/>
  <c r="M87" i="213"/>
  <c r="L87" i="213"/>
  <c r="K87" i="213"/>
  <c r="J87" i="213"/>
  <c r="I87" i="213"/>
  <c r="H87" i="213"/>
  <c r="P86" i="213"/>
  <c r="P85" i="213"/>
  <c r="P83" i="213"/>
  <c r="P82" i="213"/>
  <c r="P80" i="213"/>
  <c r="P87" i="213"/>
  <c r="O67" i="213"/>
  <c r="N67" i="213"/>
  <c r="M67" i="213"/>
  <c r="L67" i="213"/>
  <c r="K67" i="213"/>
  <c r="J67" i="213"/>
  <c r="I67" i="213"/>
  <c r="H67" i="213"/>
  <c r="P66" i="213"/>
  <c r="P65" i="213"/>
  <c r="P64" i="213"/>
  <c r="P63" i="213"/>
  <c r="P62" i="213"/>
  <c r="P61" i="213"/>
  <c r="P60" i="213"/>
  <c r="P67" i="213"/>
  <c r="O47" i="213"/>
  <c r="N47" i="213"/>
  <c r="M47" i="213"/>
  <c r="L47" i="213"/>
  <c r="K47" i="213"/>
  <c r="J47" i="213"/>
  <c r="I47" i="213"/>
  <c r="H47" i="213"/>
  <c r="P45" i="213"/>
  <c r="P44" i="213"/>
  <c r="P43" i="213"/>
  <c r="P42" i="213"/>
  <c r="P47" i="213"/>
  <c r="O26" i="229"/>
  <c r="N26" i="229"/>
  <c r="M26" i="229"/>
  <c r="L26" i="229"/>
  <c r="K26" i="229"/>
  <c r="J26" i="229"/>
  <c r="I26" i="229"/>
  <c r="H26" i="229"/>
  <c r="P24" i="229"/>
  <c r="P23" i="229"/>
  <c r="P22" i="229"/>
  <c r="P21" i="229"/>
  <c r="P26" i="229"/>
  <c r="O8" i="229"/>
  <c r="N8" i="229"/>
  <c r="M8" i="229"/>
  <c r="L8" i="229"/>
  <c r="K8" i="229"/>
  <c r="J8" i="229"/>
  <c r="I8" i="229"/>
  <c r="H8" i="229"/>
  <c r="P6" i="229"/>
  <c r="P5" i="229"/>
  <c r="P4" i="229"/>
  <c r="P8" i="229"/>
  <c r="P8" i="228"/>
  <c r="P23" i="228"/>
  <c r="P43" i="228"/>
  <c r="P6" i="228"/>
  <c r="K71" i="228"/>
  <c r="P87" i="228"/>
  <c r="P69" i="228"/>
  <c r="P48" i="228"/>
  <c r="H91" i="228"/>
  <c r="I91" i="228"/>
  <c r="J91" i="228"/>
  <c r="K91" i="228"/>
  <c r="L91" i="228"/>
  <c r="M91" i="228"/>
  <c r="N91" i="228"/>
  <c r="O91" i="228"/>
  <c r="P84" i="228"/>
  <c r="P85" i="228"/>
  <c r="P86" i="228"/>
  <c r="P88" i="228"/>
  <c r="P64" i="228"/>
  <c r="P65" i="228"/>
  <c r="P66" i="228"/>
  <c r="P67" i="228"/>
  <c r="P68" i="228"/>
  <c r="H71" i="228"/>
  <c r="I71" i="228"/>
  <c r="J71" i="228"/>
  <c r="L71" i="228"/>
  <c r="M71" i="228"/>
  <c r="N71" i="228"/>
  <c r="O71" i="228"/>
  <c r="P44" i="228"/>
  <c r="P45" i="228"/>
  <c r="P46" i="228"/>
  <c r="P47" i="228"/>
  <c r="P49" i="228"/>
  <c r="H50" i="228"/>
  <c r="I50" i="228"/>
  <c r="J50" i="228"/>
  <c r="K50" i="228"/>
  <c r="L50" i="228"/>
  <c r="M50" i="228"/>
  <c r="N50" i="228"/>
  <c r="O50" i="228"/>
  <c r="P50" i="228"/>
  <c r="P24" i="228"/>
  <c r="P25" i="228"/>
  <c r="P26" i="228"/>
  <c r="P27" i="228"/>
  <c r="P28" i="228"/>
  <c r="H30" i="228"/>
  <c r="I30" i="228"/>
  <c r="J30" i="228"/>
  <c r="K30" i="228"/>
  <c r="L30" i="228"/>
  <c r="M30" i="228"/>
  <c r="N30" i="228"/>
  <c r="O30" i="228"/>
  <c r="P30" i="228"/>
  <c r="P3" i="228"/>
  <c r="P4" i="228"/>
  <c r="P5" i="228"/>
  <c r="P7" i="228"/>
  <c r="P9" i="228"/>
  <c r="H10" i="228"/>
  <c r="I10" i="228"/>
  <c r="J10" i="228"/>
  <c r="K10" i="228"/>
  <c r="L10" i="228"/>
  <c r="M10" i="228"/>
  <c r="N10" i="228"/>
  <c r="O10" i="228"/>
  <c r="P10" i="228"/>
  <c r="P3" i="227"/>
  <c r="P4" i="227"/>
  <c r="P5" i="227"/>
  <c r="P6" i="227"/>
  <c r="P7" i="227"/>
  <c r="P8" i="227"/>
  <c r="P9" i="227"/>
  <c r="H10" i="227"/>
  <c r="I10" i="227"/>
  <c r="J10" i="227"/>
  <c r="K10" i="227"/>
  <c r="L10" i="227"/>
  <c r="M10" i="227"/>
  <c r="N10" i="227"/>
  <c r="O10" i="227"/>
  <c r="P10" i="227"/>
  <c r="P42" i="226"/>
  <c r="P43" i="226"/>
  <c r="P44" i="226"/>
  <c r="P45" i="226"/>
  <c r="P46" i="226"/>
  <c r="P47" i="226"/>
  <c r="P48" i="226"/>
  <c r="H49" i="226"/>
  <c r="I49" i="226"/>
  <c r="J49" i="226"/>
  <c r="K49" i="226"/>
  <c r="L49" i="226"/>
  <c r="M49" i="226"/>
  <c r="N49" i="226"/>
  <c r="O49" i="226"/>
  <c r="P49" i="226"/>
  <c r="P23" i="226"/>
  <c r="P24" i="226"/>
  <c r="P25" i="226"/>
  <c r="P26" i="226"/>
  <c r="P27" i="226"/>
  <c r="P28" i="226"/>
  <c r="H30" i="226"/>
  <c r="I30" i="226"/>
  <c r="J30" i="226"/>
  <c r="K30" i="226"/>
  <c r="L30" i="226"/>
  <c r="M30" i="226"/>
  <c r="N30" i="226"/>
  <c r="O30" i="226"/>
  <c r="P30" i="226"/>
  <c r="P3" i="226"/>
  <c r="P4" i="226"/>
  <c r="P5" i="226"/>
  <c r="P6" i="226"/>
  <c r="P7" i="226"/>
  <c r="P8" i="226"/>
  <c r="H9" i="226"/>
  <c r="I9" i="226"/>
  <c r="J9" i="226"/>
  <c r="K9" i="226"/>
  <c r="L9" i="226"/>
  <c r="M9" i="226"/>
  <c r="N9" i="226"/>
  <c r="O9" i="226"/>
  <c r="P9" i="226"/>
  <c r="P79" i="225"/>
  <c r="P80" i="225"/>
  <c r="P81" i="225"/>
  <c r="P82" i="225"/>
  <c r="H84" i="225"/>
  <c r="I84" i="225"/>
  <c r="J84" i="225"/>
  <c r="K84" i="225"/>
  <c r="L84" i="225"/>
  <c r="M84" i="225"/>
  <c r="N84" i="225"/>
  <c r="O84" i="225"/>
  <c r="P84" i="225"/>
  <c r="H66" i="225"/>
  <c r="I66" i="225"/>
  <c r="J66" i="225"/>
  <c r="K66" i="225"/>
  <c r="L66" i="225"/>
  <c r="M66" i="225"/>
  <c r="N66" i="225"/>
  <c r="O66" i="225"/>
  <c r="P60" i="225"/>
  <c r="P61" i="225"/>
  <c r="P62" i="225"/>
  <c r="P63" i="225"/>
  <c r="P64" i="225"/>
  <c r="P41" i="225"/>
  <c r="P42" i="225"/>
  <c r="P43" i="225"/>
  <c r="P44" i="225"/>
  <c r="P45" i="225"/>
  <c r="H47" i="225"/>
  <c r="I47" i="225"/>
  <c r="J47" i="225"/>
  <c r="K47" i="225"/>
  <c r="L47" i="225"/>
  <c r="M47" i="225"/>
  <c r="N47" i="225"/>
  <c r="O47" i="225"/>
  <c r="P47" i="225"/>
  <c r="P23" i="225"/>
  <c r="P24" i="225"/>
  <c r="P25" i="225"/>
  <c r="P26" i="225"/>
  <c r="P27" i="225"/>
  <c r="P28" i="225"/>
  <c r="H29" i="225"/>
  <c r="I29" i="225"/>
  <c r="J29" i="225"/>
  <c r="K29" i="225"/>
  <c r="L29" i="225"/>
  <c r="M29" i="225"/>
  <c r="N29" i="225"/>
  <c r="O29" i="225"/>
  <c r="P29" i="225"/>
  <c r="H10" i="225"/>
  <c r="I10" i="225"/>
  <c r="J10" i="225"/>
  <c r="K10" i="225"/>
  <c r="L10" i="225"/>
  <c r="M10" i="225"/>
  <c r="N10" i="225"/>
  <c r="O10" i="225"/>
  <c r="P3" i="225"/>
  <c r="P4" i="225"/>
  <c r="P5" i="225"/>
  <c r="P6" i="225"/>
  <c r="P7" i="225"/>
  <c r="P8" i="225"/>
  <c r="P64" i="224"/>
  <c r="P65" i="224"/>
  <c r="P66" i="224"/>
  <c r="P67" i="224"/>
  <c r="P68" i="224"/>
  <c r="P69" i="224"/>
  <c r="P70" i="224"/>
  <c r="H71" i="224"/>
  <c r="I71" i="224"/>
  <c r="J71" i="224"/>
  <c r="K71" i="224"/>
  <c r="L71" i="224"/>
  <c r="M71" i="224"/>
  <c r="N71" i="224"/>
  <c r="O71" i="224"/>
  <c r="P71" i="224"/>
  <c r="H50" i="224"/>
  <c r="I50" i="224"/>
  <c r="J50" i="224"/>
  <c r="K50" i="224"/>
  <c r="L50" i="224"/>
  <c r="M50" i="224"/>
  <c r="N50" i="224"/>
  <c r="O50" i="224"/>
  <c r="P43" i="224"/>
  <c r="P44" i="224"/>
  <c r="P45" i="224"/>
  <c r="P46" i="224"/>
  <c r="P47" i="224"/>
  <c r="H30" i="224"/>
  <c r="I30" i="224"/>
  <c r="J30" i="224"/>
  <c r="K30" i="224"/>
  <c r="L30" i="224"/>
  <c r="M30" i="224"/>
  <c r="N30" i="224"/>
  <c r="O30" i="224"/>
  <c r="P23" i="224"/>
  <c r="P24" i="224"/>
  <c r="P25" i="224"/>
  <c r="P26" i="224"/>
  <c r="P27" i="224"/>
  <c r="P28" i="224"/>
  <c r="P3" i="224"/>
  <c r="P4" i="224"/>
  <c r="P6" i="224"/>
  <c r="P7" i="224"/>
  <c r="P8" i="224"/>
  <c r="P9" i="224"/>
  <c r="H10" i="224"/>
  <c r="I10" i="224"/>
  <c r="J10" i="224"/>
  <c r="K10" i="224"/>
  <c r="L10" i="224"/>
  <c r="M10" i="224"/>
  <c r="N10" i="224"/>
  <c r="O10" i="224"/>
  <c r="P10" i="224"/>
  <c r="H28" i="223"/>
  <c r="I28" i="223"/>
  <c r="J28" i="223"/>
  <c r="K28" i="223"/>
  <c r="L28" i="223"/>
  <c r="M28" i="223"/>
  <c r="N28" i="223"/>
  <c r="O28" i="223"/>
  <c r="P21" i="223"/>
  <c r="P22" i="223"/>
  <c r="P23" i="223"/>
  <c r="P24" i="223"/>
  <c r="P25" i="223"/>
  <c r="P26" i="223"/>
  <c r="P3" i="223"/>
  <c r="P4" i="223"/>
  <c r="P5" i="223"/>
  <c r="P6" i="223"/>
  <c r="P7" i="223"/>
  <c r="P8" i="223"/>
  <c r="H9" i="223"/>
  <c r="I9" i="223"/>
  <c r="J9" i="223"/>
  <c r="K9" i="223"/>
  <c r="L9" i="223"/>
  <c r="M9" i="223"/>
  <c r="N9" i="223"/>
  <c r="O9" i="223"/>
  <c r="P9" i="223"/>
  <c r="P79" i="222"/>
  <c r="P80" i="222"/>
  <c r="P81" i="222"/>
  <c r="P82" i="222"/>
  <c r="P83" i="222"/>
  <c r="H84" i="222"/>
  <c r="I84" i="222"/>
  <c r="J84" i="222"/>
  <c r="K84" i="222"/>
  <c r="L84" i="222"/>
  <c r="M84" i="222"/>
  <c r="N84" i="222"/>
  <c r="O84" i="222"/>
  <c r="P84" i="222"/>
  <c r="P60" i="222"/>
  <c r="P61" i="222"/>
  <c r="P62" i="222"/>
  <c r="P63" i="222"/>
  <c r="P64" i="222"/>
  <c r="P65" i="222"/>
  <c r="H66" i="222"/>
  <c r="I66" i="222"/>
  <c r="J66" i="222"/>
  <c r="K66" i="222"/>
  <c r="L66" i="222"/>
  <c r="M66" i="222"/>
  <c r="N66" i="222"/>
  <c r="O66" i="222"/>
  <c r="P66" i="222"/>
  <c r="P41" i="222"/>
  <c r="P42" i="222"/>
  <c r="P43" i="222"/>
  <c r="P44" i="222"/>
  <c r="P45" i="222"/>
  <c r="P46" i="222"/>
  <c r="H47" i="222"/>
  <c r="I47" i="222"/>
  <c r="J47" i="222"/>
  <c r="K47" i="222"/>
  <c r="L47" i="222"/>
  <c r="M47" i="222"/>
  <c r="N47" i="222"/>
  <c r="O47" i="222"/>
  <c r="P47" i="222"/>
  <c r="P23" i="222"/>
  <c r="P24" i="222"/>
  <c r="P25" i="222"/>
  <c r="P26" i="222"/>
  <c r="P27" i="222"/>
  <c r="P28" i="222"/>
  <c r="H29" i="222"/>
  <c r="I29" i="222"/>
  <c r="J29" i="222"/>
  <c r="K29" i="222"/>
  <c r="L29" i="222"/>
  <c r="M29" i="222"/>
  <c r="N29" i="222"/>
  <c r="O29" i="222"/>
  <c r="P29" i="222"/>
  <c r="P3" i="222"/>
  <c r="P4" i="222"/>
  <c r="P5" i="222"/>
  <c r="P6" i="222"/>
  <c r="P7" i="222"/>
  <c r="P8" i="222"/>
  <c r="P9" i="222"/>
  <c r="H10" i="222"/>
  <c r="I10" i="222"/>
  <c r="J10" i="222"/>
  <c r="K10" i="222"/>
  <c r="L10" i="222"/>
  <c r="M10" i="222"/>
  <c r="N10" i="222"/>
  <c r="O10" i="222"/>
  <c r="P10" i="222"/>
  <c r="P79" i="221"/>
  <c r="P81" i="221"/>
  <c r="P82" i="221"/>
  <c r="P83" i="221"/>
  <c r="P84" i="221"/>
  <c r="H85" i="221"/>
  <c r="I85" i="221"/>
  <c r="J85" i="221"/>
  <c r="K85" i="221"/>
  <c r="L85" i="221"/>
  <c r="M85" i="221"/>
  <c r="N85" i="221"/>
  <c r="O85" i="221"/>
  <c r="P85" i="221"/>
  <c r="P60" i="221"/>
  <c r="P61" i="221"/>
  <c r="P62" i="221"/>
  <c r="P63" i="221"/>
  <c r="P64" i="221"/>
  <c r="P65" i="221"/>
  <c r="H66" i="221"/>
  <c r="I66" i="221"/>
  <c r="J66" i="221"/>
  <c r="K66" i="221"/>
  <c r="L66" i="221"/>
  <c r="M66" i="221"/>
  <c r="N66" i="221"/>
  <c r="O66" i="221"/>
  <c r="P66" i="221"/>
  <c r="H47" i="221"/>
  <c r="I47" i="221"/>
  <c r="J47" i="221"/>
  <c r="K47" i="221"/>
  <c r="L47" i="221"/>
  <c r="M47" i="221"/>
  <c r="N47" i="221"/>
  <c r="O47" i="221"/>
  <c r="P40" i="221"/>
  <c r="P41" i="221"/>
  <c r="P42" i="221"/>
  <c r="P43" i="221"/>
  <c r="P44" i="221"/>
  <c r="P45" i="221"/>
  <c r="P21" i="221"/>
  <c r="P22" i="221"/>
  <c r="P23" i="221"/>
  <c r="P25" i="221"/>
  <c r="P26" i="221"/>
  <c r="H27" i="221"/>
  <c r="I27" i="221"/>
  <c r="J27" i="221"/>
  <c r="K27" i="221"/>
  <c r="L27" i="221"/>
  <c r="M27" i="221"/>
  <c r="N27" i="221"/>
  <c r="O27" i="221"/>
  <c r="P27" i="221"/>
  <c r="H9" i="221"/>
  <c r="I9" i="221"/>
  <c r="J9" i="221"/>
  <c r="K9" i="221"/>
  <c r="L9" i="221"/>
  <c r="M9" i="221"/>
  <c r="N9" i="221"/>
  <c r="O9" i="221"/>
  <c r="P3" i="221"/>
  <c r="P4" i="221"/>
  <c r="P5" i="221"/>
  <c r="P6" i="221"/>
  <c r="P7" i="221"/>
  <c r="H10" i="220"/>
  <c r="I10" i="220"/>
  <c r="J10" i="220"/>
  <c r="K10" i="220"/>
  <c r="L10" i="220"/>
  <c r="M10" i="220"/>
  <c r="N10" i="220"/>
  <c r="O10" i="220"/>
  <c r="P3" i="220"/>
  <c r="P4" i="220"/>
  <c r="P5" i="220"/>
  <c r="P6" i="220"/>
  <c r="P7" i="220"/>
  <c r="P8" i="220"/>
  <c r="H28" i="219"/>
  <c r="I28" i="219"/>
  <c r="J28" i="219"/>
  <c r="K28" i="219"/>
  <c r="L28" i="219"/>
  <c r="M28" i="219"/>
  <c r="N28" i="219"/>
  <c r="O28" i="219"/>
  <c r="P22" i="219"/>
  <c r="P23" i="219"/>
  <c r="P24" i="219"/>
  <c r="P25" i="219"/>
  <c r="P26" i="219"/>
  <c r="H9" i="219"/>
  <c r="I9" i="219"/>
  <c r="J9" i="219"/>
  <c r="K9" i="219"/>
  <c r="L9" i="219"/>
  <c r="M9" i="219"/>
  <c r="N9" i="219"/>
  <c r="O9" i="219"/>
  <c r="P3" i="219"/>
  <c r="P4" i="219"/>
  <c r="P5" i="219"/>
  <c r="P6" i="219"/>
  <c r="P62" i="218"/>
  <c r="P63" i="218"/>
  <c r="P64" i="218"/>
  <c r="P65" i="218"/>
  <c r="P66" i="218"/>
  <c r="H67" i="218"/>
  <c r="I67" i="218"/>
  <c r="J67" i="218"/>
  <c r="K67" i="218"/>
  <c r="L67" i="218"/>
  <c r="M67" i="218"/>
  <c r="N67" i="218"/>
  <c r="O67" i="218"/>
  <c r="P67" i="218"/>
  <c r="H50" i="218"/>
  <c r="I50" i="218"/>
  <c r="J50" i="218"/>
  <c r="K50" i="218"/>
  <c r="L50" i="218"/>
  <c r="M50" i="218"/>
  <c r="N50" i="218"/>
  <c r="O50" i="218"/>
  <c r="P44" i="218"/>
  <c r="P45" i="218"/>
  <c r="P46" i="218"/>
  <c r="P47" i="218"/>
  <c r="P48" i="218"/>
  <c r="H31" i="218"/>
  <c r="I31" i="218"/>
  <c r="J31" i="218"/>
  <c r="K31" i="218"/>
  <c r="L31" i="218"/>
  <c r="M31" i="218"/>
  <c r="N31" i="218"/>
  <c r="O31" i="218"/>
  <c r="P24" i="218"/>
  <c r="P25" i="218"/>
  <c r="P26" i="218"/>
  <c r="P27" i="218"/>
  <c r="P28" i="218"/>
  <c r="P29" i="218"/>
  <c r="P3" i="218"/>
  <c r="P4" i="218"/>
  <c r="P5" i="218"/>
  <c r="P6" i="218"/>
  <c r="P7" i="218"/>
  <c r="P8" i="218"/>
  <c r="P9" i="218"/>
  <c r="H10" i="218"/>
  <c r="I10" i="218"/>
  <c r="J10" i="218"/>
  <c r="K10" i="218"/>
  <c r="L10" i="218"/>
  <c r="M10" i="218"/>
  <c r="N10" i="218"/>
  <c r="O10" i="218"/>
  <c r="P10" i="218"/>
  <c r="P23" i="217"/>
  <c r="P24" i="217"/>
  <c r="P25" i="217"/>
  <c r="P26" i="217"/>
  <c r="P27" i="217"/>
  <c r="P28" i="217"/>
  <c r="H30" i="217"/>
  <c r="I30" i="217"/>
  <c r="J30" i="217"/>
  <c r="K30" i="217"/>
  <c r="L30" i="217"/>
  <c r="M30" i="217"/>
  <c r="N30" i="217"/>
  <c r="O30" i="217"/>
  <c r="P30" i="217"/>
  <c r="P3" i="217"/>
  <c r="P4" i="217"/>
  <c r="P5" i="217"/>
  <c r="P6" i="217"/>
  <c r="P7" i="217"/>
  <c r="P8" i="217"/>
  <c r="P9" i="217"/>
  <c r="H10" i="217"/>
  <c r="I10" i="217"/>
  <c r="J10" i="217"/>
  <c r="K10" i="217"/>
  <c r="L10" i="217"/>
  <c r="M10" i="217"/>
  <c r="N10" i="217"/>
  <c r="O10" i="217"/>
  <c r="P10" i="217"/>
  <c r="P41" i="216"/>
  <c r="P42" i="216"/>
  <c r="P43" i="216"/>
  <c r="P44" i="216"/>
  <c r="P45" i="216"/>
  <c r="P46" i="216"/>
  <c r="H47" i="216"/>
  <c r="I47" i="216"/>
  <c r="J47" i="216"/>
  <c r="K47" i="216"/>
  <c r="L47" i="216"/>
  <c r="M47" i="216"/>
  <c r="N47" i="216"/>
  <c r="O47" i="216"/>
  <c r="P47" i="216"/>
  <c r="P23" i="216"/>
  <c r="P24" i="216"/>
  <c r="P25" i="216"/>
  <c r="P26" i="216"/>
  <c r="P27" i="216"/>
  <c r="P28" i="216"/>
  <c r="H29" i="216"/>
  <c r="I29" i="216"/>
  <c r="J29" i="216"/>
  <c r="K29" i="216"/>
  <c r="L29" i="216"/>
  <c r="M29" i="216"/>
  <c r="N29" i="216"/>
  <c r="O29" i="216"/>
  <c r="P29" i="216"/>
  <c r="H10" i="216"/>
  <c r="I10" i="216"/>
  <c r="J10" i="216"/>
  <c r="K10" i="216"/>
  <c r="L10" i="216"/>
  <c r="M10" i="216"/>
  <c r="N10" i="216"/>
  <c r="O10" i="216"/>
  <c r="P3" i="216"/>
  <c r="P4" i="216"/>
  <c r="P5" i="216"/>
  <c r="P6" i="216"/>
  <c r="P7" i="216"/>
  <c r="P8" i="216"/>
  <c r="P42" i="214"/>
  <c r="P43" i="214"/>
  <c r="P23" i="214"/>
  <c r="P24" i="214"/>
  <c r="P5" i="212"/>
  <c r="P49" i="212"/>
  <c r="P3" i="215"/>
  <c r="P4" i="215"/>
  <c r="P5" i="215"/>
  <c r="P24" i="215"/>
  <c r="P25" i="215"/>
  <c r="P26" i="215"/>
  <c r="O48" i="214"/>
  <c r="N48" i="214"/>
  <c r="M48" i="214"/>
  <c r="L48" i="214"/>
  <c r="K48" i="214"/>
  <c r="J48" i="214"/>
  <c r="I48" i="214"/>
  <c r="H48" i="214"/>
  <c r="P47" i="214"/>
  <c r="P46" i="214"/>
  <c r="P45" i="214"/>
  <c r="P44" i="214"/>
  <c r="P41" i="214"/>
  <c r="P48" i="214"/>
  <c r="O70" i="212"/>
  <c r="N70" i="212"/>
  <c r="M70" i="212"/>
  <c r="L70" i="212"/>
  <c r="K70" i="212"/>
  <c r="J70" i="212"/>
  <c r="I70" i="212"/>
  <c r="H70" i="212"/>
  <c r="P69" i="212"/>
  <c r="P68" i="212"/>
  <c r="P67" i="212"/>
  <c r="P66" i="212"/>
  <c r="P65" i="212"/>
  <c r="P64" i="212"/>
  <c r="P63" i="212"/>
  <c r="P70" i="212"/>
  <c r="O50" i="212"/>
  <c r="N50" i="212"/>
  <c r="M50" i="212"/>
  <c r="L50" i="212"/>
  <c r="K50" i="212"/>
  <c r="J50" i="212"/>
  <c r="I50" i="212"/>
  <c r="H50" i="212"/>
  <c r="P48" i="212"/>
  <c r="P47" i="212"/>
  <c r="P46" i="212"/>
  <c r="P45" i="212"/>
  <c r="P44" i="212"/>
  <c r="P50" i="212"/>
  <c r="O30" i="215"/>
  <c r="N30" i="215"/>
  <c r="M30" i="215"/>
  <c r="L30" i="215"/>
  <c r="K30" i="215"/>
  <c r="J30" i="215"/>
  <c r="I30" i="215"/>
  <c r="H30" i="215"/>
  <c r="P29" i="215"/>
  <c r="P28" i="215"/>
  <c r="P27" i="215"/>
  <c r="P23" i="215"/>
  <c r="P30" i="215"/>
  <c r="O10" i="215"/>
  <c r="N10" i="215"/>
  <c r="M10" i="215"/>
  <c r="L10" i="215"/>
  <c r="K10" i="215"/>
  <c r="J10" i="215"/>
  <c r="I10" i="215"/>
  <c r="H10" i="215"/>
  <c r="P9" i="215"/>
  <c r="P8" i="215"/>
  <c r="P7" i="215"/>
  <c r="P6" i="215"/>
  <c r="P10" i="215"/>
  <c r="O29" i="214"/>
  <c r="N29" i="214"/>
  <c r="M29" i="214"/>
  <c r="L29" i="214"/>
  <c r="K29" i="214"/>
  <c r="J29" i="214"/>
  <c r="I29" i="214"/>
  <c r="H29" i="214"/>
  <c r="P28" i="214"/>
  <c r="P27" i="214"/>
  <c r="P26" i="214"/>
  <c r="P25" i="214"/>
  <c r="P22" i="214"/>
  <c r="P29" i="214"/>
  <c r="O10" i="214"/>
  <c r="N10" i="214"/>
  <c r="M10" i="214"/>
  <c r="L10" i="214"/>
  <c r="K10" i="214"/>
  <c r="J10" i="214"/>
  <c r="I10" i="214"/>
  <c r="H10" i="214"/>
  <c r="P9" i="214"/>
  <c r="P8" i="214"/>
  <c r="P7" i="214"/>
  <c r="P6" i="214"/>
  <c r="P5" i="214"/>
  <c r="P4" i="214"/>
  <c r="P3" i="214"/>
  <c r="P10" i="214"/>
  <c r="O29" i="213"/>
  <c r="N29" i="213"/>
  <c r="M29" i="213"/>
  <c r="L29" i="213"/>
  <c r="K29" i="213"/>
  <c r="J29" i="213"/>
  <c r="I29" i="213"/>
  <c r="H29" i="213"/>
  <c r="P27" i="213"/>
  <c r="P26" i="213"/>
  <c r="P25" i="213"/>
  <c r="P24" i="213"/>
  <c r="P23" i="213"/>
  <c r="P29" i="213"/>
  <c r="O10" i="213"/>
  <c r="N10" i="213"/>
  <c r="M10" i="213"/>
  <c r="L10" i="213"/>
  <c r="K10" i="213"/>
  <c r="J10" i="213"/>
  <c r="I10" i="213"/>
  <c r="H10" i="213"/>
  <c r="P9" i="213"/>
  <c r="P8" i="213"/>
  <c r="P7" i="213"/>
  <c r="P6" i="213"/>
  <c r="P5" i="213"/>
  <c r="P4" i="213"/>
  <c r="P10" i="213"/>
  <c r="P40" i="211"/>
  <c r="P6" i="211"/>
  <c r="P39" i="211"/>
  <c r="P61" i="211"/>
  <c r="P21" i="211"/>
  <c r="P44" i="211"/>
  <c r="P43" i="211"/>
  <c r="P23" i="211"/>
  <c r="P22" i="211"/>
  <c r="P42" i="211"/>
  <c r="P41" i="211"/>
  <c r="P25" i="211"/>
  <c r="P20" i="211"/>
  <c r="P45" i="211"/>
  <c r="P66" i="209"/>
  <c r="P26" i="208"/>
  <c r="P27" i="208"/>
  <c r="P7" i="208"/>
  <c r="P8" i="208"/>
  <c r="P24" i="212"/>
  <c r="P26" i="212"/>
  <c r="P27" i="212"/>
  <c r="P28" i="212"/>
  <c r="P29" i="212"/>
  <c r="P30" i="212"/>
  <c r="H31" i="212"/>
  <c r="I31" i="212"/>
  <c r="J31" i="212"/>
  <c r="K31" i="212"/>
  <c r="L31" i="212"/>
  <c r="M31" i="212"/>
  <c r="N31" i="212"/>
  <c r="O31" i="212"/>
  <c r="P31" i="212"/>
  <c r="P3" i="212"/>
  <c r="P4" i="212"/>
  <c r="P6" i="212"/>
  <c r="P7" i="212"/>
  <c r="P8" i="212"/>
  <c r="P9" i="212"/>
  <c r="H10" i="212"/>
  <c r="I10" i="212"/>
  <c r="J10" i="212"/>
  <c r="K10" i="212"/>
  <c r="L10" i="212"/>
  <c r="M10" i="212"/>
  <c r="N10" i="212"/>
  <c r="O10" i="212"/>
  <c r="P10" i="212"/>
  <c r="O87" i="211"/>
  <c r="N87" i="211"/>
  <c r="M87" i="211"/>
  <c r="L87" i="211"/>
  <c r="K87" i="211"/>
  <c r="J87" i="211"/>
  <c r="I87" i="211"/>
  <c r="H87" i="211"/>
  <c r="P86" i="211"/>
  <c r="P85" i="211"/>
  <c r="P84" i="211"/>
  <c r="P83" i="211"/>
  <c r="P82" i="211"/>
  <c r="P81" i="211"/>
  <c r="P80" i="211"/>
  <c r="P87" i="211"/>
  <c r="O66" i="211"/>
  <c r="N66" i="211"/>
  <c r="M66" i="211"/>
  <c r="L66" i="211"/>
  <c r="K66" i="211"/>
  <c r="J66" i="211"/>
  <c r="I66" i="211"/>
  <c r="H66" i="211"/>
  <c r="P65" i="211"/>
  <c r="P64" i="211"/>
  <c r="P63" i="211"/>
  <c r="P60" i="211"/>
  <c r="P59" i="211"/>
  <c r="P66" i="211"/>
  <c r="O46" i="211"/>
  <c r="N46" i="211"/>
  <c r="M46" i="211"/>
  <c r="L46" i="211"/>
  <c r="K46" i="211"/>
  <c r="J46" i="211"/>
  <c r="I46" i="211"/>
  <c r="H46" i="211"/>
  <c r="P46" i="211"/>
  <c r="O88" i="209"/>
  <c r="N88" i="209"/>
  <c r="M88" i="209"/>
  <c r="L88" i="209"/>
  <c r="K88" i="209"/>
  <c r="J88" i="209"/>
  <c r="I88" i="209"/>
  <c r="H88" i="209"/>
  <c r="P87" i="209"/>
  <c r="P86" i="209"/>
  <c r="P85" i="209"/>
  <c r="P84" i="209"/>
  <c r="P83" i="209"/>
  <c r="P82" i="209"/>
  <c r="P81" i="209"/>
  <c r="P88" i="209"/>
  <c r="O67" i="209"/>
  <c r="N67" i="209"/>
  <c r="M67" i="209"/>
  <c r="L67" i="209"/>
  <c r="K67" i="209"/>
  <c r="J67" i="209"/>
  <c r="I67" i="209"/>
  <c r="H67" i="209"/>
  <c r="P65" i="209"/>
  <c r="P64" i="209"/>
  <c r="P63" i="209"/>
  <c r="P62" i="209"/>
  <c r="P67" i="209"/>
  <c r="O50" i="209"/>
  <c r="N50" i="209"/>
  <c r="M50" i="209"/>
  <c r="L50" i="209"/>
  <c r="K50" i="209"/>
  <c r="J50" i="209"/>
  <c r="I50" i="209"/>
  <c r="H50" i="209"/>
  <c r="P49" i="209"/>
  <c r="P48" i="209"/>
  <c r="P47" i="209"/>
  <c r="P46" i="209"/>
  <c r="P45" i="209"/>
  <c r="P44" i="209"/>
  <c r="P43" i="209"/>
  <c r="P50" i="209"/>
  <c r="O26" i="211"/>
  <c r="N26" i="211"/>
  <c r="M26" i="211"/>
  <c r="L26" i="211"/>
  <c r="K26" i="211"/>
  <c r="J26" i="211"/>
  <c r="I26" i="211"/>
  <c r="H26" i="211"/>
  <c r="P24" i="211"/>
  <c r="P26" i="211"/>
  <c r="O7" i="211"/>
  <c r="N7" i="211"/>
  <c r="M7" i="211"/>
  <c r="L7" i="211"/>
  <c r="K7" i="211"/>
  <c r="J7" i="211"/>
  <c r="I7" i="211"/>
  <c r="H7" i="211"/>
  <c r="P5" i="211"/>
  <c r="P4" i="211"/>
  <c r="P3" i="211"/>
  <c r="P7" i="211"/>
  <c r="O30" i="210"/>
  <c r="N30" i="210"/>
  <c r="M30" i="210"/>
  <c r="L30" i="210"/>
  <c r="K30" i="210"/>
  <c r="J30" i="210"/>
  <c r="I30" i="210"/>
  <c r="H30" i="210"/>
  <c r="P28" i="210"/>
  <c r="P27" i="210"/>
  <c r="P26" i="210"/>
  <c r="P25" i="210"/>
  <c r="P24" i="210"/>
  <c r="P23" i="210"/>
  <c r="P30" i="210"/>
  <c r="O10" i="210"/>
  <c r="N10" i="210"/>
  <c r="M10" i="210"/>
  <c r="L10" i="210"/>
  <c r="K10" i="210"/>
  <c r="J10" i="210"/>
  <c r="I10" i="210"/>
  <c r="H10" i="210"/>
  <c r="P8" i="210"/>
  <c r="P7" i="210"/>
  <c r="P6" i="210"/>
  <c r="P5" i="210"/>
  <c r="P4" i="210"/>
  <c r="P3" i="210"/>
  <c r="P10" i="210"/>
  <c r="O30" i="209"/>
  <c r="N30" i="209"/>
  <c r="M30" i="209"/>
  <c r="L30" i="209"/>
  <c r="K30" i="209"/>
  <c r="J30" i="209"/>
  <c r="I30" i="209"/>
  <c r="H30" i="209"/>
  <c r="P29" i="209"/>
  <c r="P28" i="209"/>
  <c r="P27" i="209"/>
  <c r="P26" i="209"/>
  <c r="P25" i="209"/>
  <c r="P23" i="209"/>
  <c r="P30" i="209"/>
  <c r="O10" i="209"/>
  <c r="N10" i="209"/>
  <c r="M10" i="209"/>
  <c r="L10" i="209"/>
  <c r="K10" i="209"/>
  <c r="J10" i="209"/>
  <c r="I10" i="209"/>
  <c r="H10" i="209"/>
  <c r="P9" i="209"/>
  <c r="P8" i="209"/>
  <c r="P7" i="209"/>
  <c r="P6" i="209"/>
  <c r="P5" i="209"/>
  <c r="P4" i="209"/>
  <c r="P3" i="209"/>
  <c r="P10" i="209"/>
  <c r="O29" i="208"/>
  <c r="N29" i="208"/>
  <c r="M29" i="208"/>
  <c r="L29" i="208"/>
  <c r="K29" i="208"/>
  <c r="J29" i="208"/>
  <c r="I29" i="208"/>
  <c r="H29" i="208"/>
  <c r="P28" i="208"/>
  <c r="P25" i="208"/>
  <c r="P24" i="208"/>
  <c r="P23" i="208"/>
  <c r="P22" i="208"/>
  <c r="P29" i="208"/>
  <c r="O9" i="208"/>
  <c r="N9" i="208"/>
  <c r="M9" i="208"/>
  <c r="L9" i="208"/>
  <c r="K9" i="208"/>
  <c r="J9" i="208"/>
  <c r="I9" i="208"/>
  <c r="H9" i="208"/>
  <c r="P6" i="208"/>
  <c r="P5" i="208"/>
  <c r="P4" i="208"/>
  <c r="P3" i="208"/>
  <c r="P9" i="208"/>
  <c r="P24" i="207"/>
  <c r="P25" i="207"/>
  <c r="P26" i="207"/>
  <c r="P27" i="207"/>
  <c r="P28" i="207"/>
  <c r="H30" i="207"/>
  <c r="I30" i="207"/>
  <c r="J30" i="207"/>
  <c r="K30" i="207"/>
  <c r="L30" i="207"/>
  <c r="M30" i="207"/>
  <c r="N30" i="207"/>
  <c r="O30" i="207"/>
  <c r="P30" i="207"/>
  <c r="P7" i="206"/>
  <c r="P6" i="206"/>
  <c r="P22" i="206"/>
  <c r="P6" i="207"/>
  <c r="P6" i="205"/>
  <c r="P27" i="205"/>
  <c r="L30" i="204"/>
  <c r="M30" i="204"/>
  <c r="K30" i="204"/>
  <c r="P8" i="205"/>
  <c r="P5" i="205"/>
  <c r="P4" i="205"/>
  <c r="P3" i="205"/>
  <c r="P70" i="204"/>
  <c r="P7" i="205"/>
  <c r="P5" i="204"/>
  <c r="P29" i="204"/>
  <c r="P26" i="206"/>
  <c r="P45" i="204"/>
  <c r="P46" i="204"/>
  <c r="P47" i="204"/>
  <c r="P48" i="204"/>
  <c r="P49" i="204"/>
  <c r="P44" i="204"/>
  <c r="P66" i="204"/>
  <c r="P67" i="204"/>
  <c r="P68" i="204"/>
  <c r="P69" i="204"/>
  <c r="P65" i="204"/>
  <c r="P3" i="207"/>
  <c r="P4" i="207"/>
  <c r="P5" i="207"/>
  <c r="P7" i="207"/>
  <c r="H8" i="207"/>
  <c r="I8" i="207"/>
  <c r="J8" i="207"/>
  <c r="K8" i="207"/>
  <c r="L8" i="207"/>
  <c r="M8" i="207"/>
  <c r="N8" i="207"/>
  <c r="O8" i="207"/>
  <c r="P8" i="207"/>
  <c r="H9" i="206"/>
  <c r="I9" i="206"/>
  <c r="H27" i="206"/>
  <c r="I27" i="206"/>
  <c r="J27" i="206"/>
  <c r="K27" i="206"/>
  <c r="L27" i="206"/>
  <c r="M27" i="206"/>
  <c r="N27" i="206"/>
  <c r="O27" i="206"/>
  <c r="P23" i="206"/>
  <c r="P24" i="206"/>
  <c r="P25" i="206"/>
  <c r="P3" i="206"/>
  <c r="P4" i="206"/>
  <c r="P5" i="206"/>
  <c r="J9" i="206"/>
  <c r="K9" i="206"/>
  <c r="L9" i="206"/>
  <c r="M9" i="206"/>
  <c r="N9" i="206"/>
  <c r="O9" i="206"/>
  <c r="P9" i="206"/>
  <c r="P22" i="205"/>
  <c r="P23" i="205"/>
  <c r="P24" i="205"/>
  <c r="P25" i="205"/>
  <c r="P26" i="205"/>
  <c r="H28" i="205"/>
  <c r="I28" i="205"/>
  <c r="J28" i="205"/>
  <c r="K28" i="205"/>
  <c r="L28" i="205"/>
  <c r="M28" i="205"/>
  <c r="N28" i="205"/>
  <c r="O28" i="205"/>
  <c r="P28" i="205"/>
  <c r="H9" i="205"/>
  <c r="I9" i="205"/>
  <c r="J9" i="205"/>
  <c r="K9" i="205"/>
  <c r="L9" i="205"/>
  <c r="M9" i="205"/>
  <c r="N9" i="205"/>
  <c r="O9" i="205"/>
  <c r="H71" i="204"/>
  <c r="I71" i="204"/>
  <c r="J71" i="204"/>
  <c r="K71" i="204"/>
  <c r="L71" i="204"/>
  <c r="M71" i="204"/>
  <c r="N71" i="204"/>
  <c r="O71" i="204"/>
  <c r="P71" i="204"/>
  <c r="H51" i="204"/>
  <c r="I51" i="204"/>
  <c r="J51" i="204"/>
  <c r="K51" i="204"/>
  <c r="L51" i="204"/>
  <c r="M51" i="204"/>
  <c r="N51" i="204"/>
  <c r="O51" i="204"/>
  <c r="P51" i="204"/>
  <c r="H30" i="204"/>
  <c r="I30" i="204"/>
  <c r="J30" i="204"/>
  <c r="N30" i="204"/>
  <c r="O30" i="204"/>
  <c r="P24" i="204"/>
  <c r="P25" i="204"/>
  <c r="P26" i="204"/>
  <c r="P27" i="204"/>
  <c r="P28" i="204"/>
  <c r="H10" i="204"/>
  <c r="I10" i="204"/>
  <c r="J10" i="204"/>
  <c r="K10" i="204"/>
  <c r="L10" i="204"/>
  <c r="M10" i="204"/>
  <c r="N10" i="204"/>
  <c r="O10" i="204"/>
  <c r="P3" i="204"/>
  <c r="P4" i="204"/>
  <c r="P6" i="204"/>
  <c r="P7" i="204"/>
  <c r="P8" i="204"/>
  <c r="P40" i="200"/>
  <c r="P39" i="200"/>
  <c r="P25" i="200"/>
  <c r="P24" i="200"/>
  <c r="P66" i="198"/>
  <c r="P48" i="198"/>
  <c r="P65" i="198"/>
  <c r="P69" i="198"/>
  <c r="P29" i="198"/>
  <c r="P63" i="198"/>
  <c r="P68" i="198"/>
  <c r="P49" i="198"/>
  <c r="P89" i="198"/>
  <c r="O45" i="200"/>
  <c r="N45" i="200"/>
  <c r="M45" i="200"/>
  <c r="L45" i="200"/>
  <c r="K45" i="200"/>
  <c r="J45" i="200"/>
  <c r="I45" i="200"/>
  <c r="H45" i="200"/>
  <c r="P43" i="200"/>
  <c r="P42" i="200"/>
  <c r="P41" i="200"/>
  <c r="P8" i="200"/>
  <c r="J31" i="198"/>
  <c r="P23" i="201"/>
  <c r="P24" i="201"/>
  <c r="P25" i="201"/>
  <c r="P26" i="201"/>
  <c r="P27" i="201"/>
  <c r="P28" i="201"/>
  <c r="P29" i="201"/>
  <c r="H30" i="201"/>
  <c r="I30" i="201"/>
  <c r="J30" i="201"/>
  <c r="K30" i="201"/>
  <c r="L30" i="201"/>
  <c r="M30" i="201"/>
  <c r="N30" i="201"/>
  <c r="O30" i="201"/>
  <c r="P30" i="201"/>
  <c r="P3" i="201"/>
  <c r="P4" i="201"/>
  <c r="P5" i="201"/>
  <c r="P6" i="201"/>
  <c r="P7" i="201"/>
  <c r="P8" i="201"/>
  <c r="P9" i="201"/>
  <c r="H10" i="201"/>
  <c r="I10" i="201"/>
  <c r="J10" i="201"/>
  <c r="K10" i="201"/>
  <c r="L10" i="201"/>
  <c r="M10" i="201"/>
  <c r="N10" i="201"/>
  <c r="O10" i="201"/>
  <c r="P10" i="201"/>
  <c r="P44" i="200"/>
  <c r="P45" i="200"/>
  <c r="P22" i="200"/>
  <c r="P23" i="200"/>
  <c r="H26" i="200"/>
  <c r="I26" i="200"/>
  <c r="J26" i="200"/>
  <c r="K26" i="200"/>
  <c r="L26" i="200"/>
  <c r="M26" i="200"/>
  <c r="N26" i="200"/>
  <c r="O26" i="200"/>
  <c r="P26" i="200"/>
  <c r="P3" i="200"/>
  <c r="P4" i="200"/>
  <c r="P5" i="200"/>
  <c r="P6" i="200"/>
  <c r="H9" i="200"/>
  <c r="I9" i="200"/>
  <c r="J9" i="200"/>
  <c r="K9" i="200"/>
  <c r="L9" i="200"/>
  <c r="M9" i="200"/>
  <c r="N9" i="200"/>
  <c r="O9" i="200"/>
  <c r="P9" i="200"/>
  <c r="P63" i="197"/>
  <c r="P84" i="198"/>
  <c r="P86" i="198"/>
  <c r="P87" i="198"/>
  <c r="P88" i="198"/>
  <c r="H90" i="198"/>
  <c r="I90" i="198"/>
  <c r="J90" i="198"/>
  <c r="K90" i="198"/>
  <c r="L90" i="198"/>
  <c r="M90" i="198"/>
  <c r="N90" i="198"/>
  <c r="O90" i="198"/>
  <c r="P90" i="198"/>
  <c r="P64" i="198"/>
  <c r="P67" i="198"/>
  <c r="H70" i="198"/>
  <c r="I70" i="198"/>
  <c r="J70" i="198"/>
  <c r="K70" i="198"/>
  <c r="L70" i="198"/>
  <c r="M70" i="198"/>
  <c r="N70" i="198"/>
  <c r="O70" i="198"/>
  <c r="P70" i="198"/>
  <c r="P44" i="198"/>
  <c r="P45" i="198"/>
  <c r="P46" i="198"/>
  <c r="P47" i="198"/>
  <c r="H50" i="198"/>
  <c r="I50" i="198"/>
  <c r="J50" i="198"/>
  <c r="K50" i="198"/>
  <c r="L50" i="198"/>
  <c r="M50" i="198"/>
  <c r="N50" i="198"/>
  <c r="O50" i="198"/>
  <c r="P50" i="198"/>
  <c r="P23" i="199"/>
  <c r="P24" i="199"/>
  <c r="P25" i="199"/>
  <c r="P26" i="199"/>
  <c r="P27" i="199"/>
  <c r="P28" i="199"/>
  <c r="P29" i="199"/>
  <c r="H30" i="199"/>
  <c r="I30" i="199"/>
  <c r="J30" i="199"/>
  <c r="K30" i="199"/>
  <c r="L30" i="199"/>
  <c r="M30" i="199"/>
  <c r="N30" i="199"/>
  <c r="O30" i="199"/>
  <c r="P30" i="199"/>
  <c r="P3" i="199"/>
  <c r="P4" i="199"/>
  <c r="P5" i="199"/>
  <c r="P6" i="199"/>
  <c r="P7" i="199"/>
  <c r="P8" i="199"/>
  <c r="H10" i="199"/>
  <c r="I10" i="199"/>
  <c r="J10" i="199"/>
  <c r="K10" i="199"/>
  <c r="L10" i="199"/>
  <c r="M10" i="199"/>
  <c r="N10" i="199"/>
  <c r="O10" i="199"/>
  <c r="P10" i="199"/>
  <c r="P62" i="197"/>
  <c r="P46" i="197"/>
  <c r="P47" i="197"/>
  <c r="P23" i="197"/>
  <c r="P44" i="197"/>
  <c r="P25" i="197"/>
  <c r="P26" i="197"/>
  <c r="P64" i="197"/>
  <c r="P28" i="197"/>
  <c r="H49" i="195"/>
  <c r="I49" i="195"/>
  <c r="J49" i="195"/>
  <c r="K49" i="195"/>
  <c r="L49" i="195"/>
  <c r="M49" i="195"/>
  <c r="N49" i="195"/>
  <c r="O49" i="195"/>
  <c r="P65" i="195"/>
  <c r="P62" i="195"/>
  <c r="P48" i="195"/>
  <c r="P47" i="195"/>
  <c r="M85" i="193"/>
  <c r="P6" i="196"/>
  <c r="P7" i="196"/>
  <c r="O31" i="198"/>
  <c r="N31" i="198"/>
  <c r="M31" i="198"/>
  <c r="L31" i="198"/>
  <c r="K31" i="198"/>
  <c r="I31" i="198"/>
  <c r="H31" i="198"/>
  <c r="P28" i="198"/>
  <c r="P27" i="198"/>
  <c r="P26" i="198"/>
  <c r="P25" i="198"/>
  <c r="P24" i="198"/>
  <c r="P31" i="198"/>
  <c r="O10" i="198"/>
  <c r="N10" i="198"/>
  <c r="M10" i="198"/>
  <c r="L10" i="198"/>
  <c r="K10" i="198"/>
  <c r="J10" i="198"/>
  <c r="I10" i="198"/>
  <c r="H10" i="198"/>
  <c r="P8" i="198"/>
  <c r="P7" i="198"/>
  <c r="P6" i="198"/>
  <c r="P5" i="198"/>
  <c r="P4" i="198"/>
  <c r="P3" i="198"/>
  <c r="P10" i="198"/>
  <c r="P42" i="197"/>
  <c r="O89" i="197"/>
  <c r="N89" i="197"/>
  <c r="M89" i="197"/>
  <c r="L89" i="197"/>
  <c r="K89" i="197"/>
  <c r="J89" i="197"/>
  <c r="I89" i="197"/>
  <c r="H89" i="197"/>
  <c r="P88" i="197"/>
  <c r="P87" i="197"/>
  <c r="P86" i="197"/>
  <c r="P85" i="197"/>
  <c r="P84" i="197"/>
  <c r="P83" i="197"/>
  <c r="P82" i="197"/>
  <c r="P89" i="197"/>
  <c r="O68" i="197"/>
  <c r="N68" i="197"/>
  <c r="M68" i="197"/>
  <c r="L68" i="197"/>
  <c r="K68" i="197"/>
  <c r="J68" i="197"/>
  <c r="I68" i="197"/>
  <c r="H68" i="197"/>
  <c r="P67" i="197"/>
  <c r="P66" i="197"/>
  <c r="P65" i="197"/>
  <c r="P61" i="197"/>
  <c r="P68" i="197"/>
  <c r="O48" i="197"/>
  <c r="N48" i="197"/>
  <c r="M48" i="197"/>
  <c r="L48" i="197"/>
  <c r="K48" i="197"/>
  <c r="J48" i="197"/>
  <c r="I48" i="197"/>
  <c r="H48" i="197"/>
  <c r="P45" i="197"/>
  <c r="P43" i="197"/>
  <c r="P48" i="197"/>
  <c r="O29" i="197"/>
  <c r="N29" i="197"/>
  <c r="M29" i="197"/>
  <c r="L29" i="197"/>
  <c r="K29" i="197"/>
  <c r="J29" i="197"/>
  <c r="I29" i="197"/>
  <c r="H29" i="197"/>
  <c r="P27" i="197"/>
  <c r="P29" i="197"/>
  <c r="O10" i="197"/>
  <c r="N10" i="197"/>
  <c r="M10" i="197"/>
  <c r="L10" i="197"/>
  <c r="K10" i="197"/>
  <c r="J10" i="197"/>
  <c r="I10" i="197"/>
  <c r="H10" i="197"/>
  <c r="P9" i="197"/>
  <c r="P8" i="197"/>
  <c r="P7" i="197"/>
  <c r="P6" i="197"/>
  <c r="P5" i="197"/>
  <c r="P4" i="197"/>
  <c r="P3" i="197"/>
  <c r="P10" i="197"/>
  <c r="O86" i="195"/>
  <c r="N86" i="195"/>
  <c r="M86" i="195"/>
  <c r="L86" i="195"/>
  <c r="K86" i="195"/>
  <c r="J86" i="195"/>
  <c r="I86" i="195"/>
  <c r="H86" i="195"/>
  <c r="P85" i="195"/>
  <c r="P84" i="195"/>
  <c r="P83" i="195"/>
  <c r="P82" i="195"/>
  <c r="P81" i="195"/>
  <c r="P80" i="195"/>
  <c r="P86" i="195"/>
  <c r="O67" i="195"/>
  <c r="N67" i="195"/>
  <c r="M67" i="195"/>
  <c r="L67" i="195"/>
  <c r="K67" i="195"/>
  <c r="J67" i="195"/>
  <c r="I67" i="195"/>
  <c r="H67" i="195"/>
  <c r="P66" i="195"/>
  <c r="P64" i="195"/>
  <c r="P63" i="195"/>
  <c r="P61" i="195"/>
  <c r="P67" i="195"/>
  <c r="P46" i="195"/>
  <c r="P45" i="195"/>
  <c r="P44" i="195"/>
  <c r="P43" i="195"/>
  <c r="P49" i="195"/>
  <c r="O29" i="196"/>
  <c r="N29" i="196"/>
  <c r="M29" i="196"/>
  <c r="L29" i="196"/>
  <c r="K29" i="196"/>
  <c r="J29" i="196"/>
  <c r="I29" i="196"/>
  <c r="H29" i="196"/>
  <c r="P28" i="196"/>
  <c r="P27" i="196"/>
  <c r="P26" i="196"/>
  <c r="P25" i="196"/>
  <c r="P24" i="196"/>
  <c r="P23" i="196"/>
  <c r="P22" i="196"/>
  <c r="P29" i="196"/>
  <c r="O9" i="196"/>
  <c r="N9" i="196"/>
  <c r="M9" i="196"/>
  <c r="L9" i="196"/>
  <c r="K9" i="196"/>
  <c r="J9" i="196"/>
  <c r="I9" i="196"/>
  <c r="H9" i="196"/>
  <c r="P8" i="196"/>
  <c r="P5" i="196"/>
  <c r="P4" i="196"/>
  <c r="P3" i="196"/>
  <c r="P9" i="196"/>
  <c r="P64" i="193"/>
  <c r="P80" i="193"/>
  <c r="P9" i="193"/>
  <c r="P65" i="193"/>
  <c r="P60" i="193"/>
  <c r="P84" i="193"/>
  <c r="P24" i="193"/>
  <c r="P3" i="193"/>
  <c r="P28" i="193"/>
  <c r="P6" i="190"/>
  <c r="P23" i="192"/>
  <c r="P45" i="193"/>
  <c r="P85" i="190"/>
  <c r="P100" i="190"/>
  <c r="P81" i="190"/>
  <c r="P105" i="190"/>
  <c r="P86" i="190"/>
  <c r="O52" i="192"/>
  <c r="N52" i="192"/>
  <c r="M52" i="192"/>
  <c r="L52" i="192"/>
  <c r="K52" i="192"/>
  <c r="J52" i="192"/>
  <c r="I52" i="192"/>
  <c r="H52" i="192"/>
  <c r="P51" i="192"/>
  <c r="P50" i="192"/>
  <c r="P49" i="192"/>
  <c r="P48" i="192"/>
  <c r="P47" i="192"/>
  <c r="P46" i="192"/>
  <c r="P45" i="192"/>
  <c r="P52" i="192"/>
  <c r="L30" i="190"/>
  <c r="M30" i="190"/>
  <c r="N30" i="190"/>
  <c r="P28" i="190"/>
  <c r="P79" i="193"/>
  <c r="P81" i="193"/>
  <c r="P82" i="193"/>
  <c r="P83" i="193"/>
  <c r="H85" i="193"/>
  <c r="I85" i="193"/>
  <c r="J85" i="193"/>
  <c r="K85" i="193"/>
  <c r="L85" i="193"/>
  <c r="N85" i="193"/>
  <c r="O85" i="193"/>
  <c r="P85" i="193"/>
  <c r="P62" i="193"/>
  <c r="P63" i="193"/>
  <c r="H66" i="193"/>
  <c r="I66" i="193"/>
  <c r="J66" i="193"/>
  <c r="K66" i="193"/>
  <c r="L66" i="193"/>
  <c r="M66" i="193"/>
  <c r="N66" i="193"/>
  <c r="O66" i="193"/>
  <c r="P66" i="193"/>
  <c r="P41" i="193"/>
  <c r="P42" i="193"/>
  <c r="P43" i="193"/>
  <c r="P44" i="193"/>
  <c r="P46" i="193"/>
  <c r="H47" i="193"/>
  <c r="I47" i="193"/>
  <c r="J47" i="193"/>
  <c r="K47" i="193"/>
  <c r="L47" i="193"/>
  <c r="M47" i="193"/>
  <c r="N47" i="193"/>
  <c r="O47" i="193"/>
  <c r="P47" i="193"/>
  <c r="P61" i="190"/>
  <c r="P101" i="190"/>
  <c r="P102" i="190"/>
  <c r="P103" i="190"/>
  <c r="P104" i="190"/>
  <c r="H106" i="190"/>
  <c r="I106" i="190"/>
  <c r="J106" i="190"/>
  <c r="K106" i="190"/>
  <c r="L106" i="190"/>
  <c r="M106" i="190"/>
  <c r="N106" i="190"/>
  <c r="O106" i="190"/>
  <c r="P106" i="190"/>
  <c r="O87" i="190"/>
  <c r="N87" i="190"/>
  <c r="M87" i="190"/>
  <c r="L87" i="190"/>
  <c r="K87" i="190"/>
  <c r="J87" i="190"/>
  <c r="I87" i="190"/>
  <c r="H87" i="190"/>
  <c r="P84" i="190"/>
  <c r="P83" i="190"/>
  <c r="P82" i="190"/>
  <c r="P87" i="190"/>
  <c r="O68" i="190"/>
  <c r="N68" i="190"/>
  <c r="M68" i="190"/>
  <c r="L68" i="190"/>
  <c r="K68" i="190"/>
  <c r="J68" i="190"/>
  <c r="I68" i="190"/>
  <c r="H68" i="190"/>
  <c r="P67" i="190"/>
  <c r="P66" i="190"/>
  <c r="P65" i="190"/>
  <c r="P64" i="190"/>
  <c r="P63" i="190"/>
  <c r="P62" i="190"/>
  <c r="P68" i="190"/>
  <c r="O49" i="190"/>
  <c r="N49" i="190"/>
  <c r="M49" i="190"/>
  <c r="L49" i="190"/>
  <c r="K49" i="190"/>
  <c r="J49" i="190"/>
  <c r="I49" i="190"/>
  <c r="H49" i="190"/>
  <c r="P48" i="190"/>
  <c r="P47" i="190"/>
  <c r="P46" i="190"/>
  <c r="P45" i="190"/>
  <c r="P44" i="190"/>
  <c r="P43" i="190"/>
  <c r="P42" i="190"/>
  <c r="P49" i="190"/>
  <c r="O30" i="195"/>
  <c r="N30" i="195"/>
  <c r="M30" i="195"/>
  <c r="L30" i="195"/>
  <c r="K30" i="195"/>
  <c r="J30" i="195"/>
  <c r="I30" i="195"/>
  <c r="H30" i="195"/>
  <c r="P29" i="195"/>
  <c r="P28" i="195"/>
  <c r="P27" i="195"/>
  <c r="P26" i="195"/>
  <c r="P25" i="195"/>
  <c r="P24" i="195"/>
  <c r="P23" i="195"/>
  <c r="P30" i="195"/>
  <c r="O10" i="195"/>
  <c r="N10" i="195"/>
  <c r="M10" i="195"/>
  <c r="L10" i="195"/>
  <c r="K10" i="195"/>
  <c r="J10" i="195"/>
  <c r="I10" i="195"/>
  <c r="H10" i="195"/>
  <c r="P8" i="195"/>
  <c r="P7" i="195"/>
  <c r="P6" i="195"/>
  <c r="P5" i="195"/>
  <c r="P4" i="195"/>
  <c r="P3" i="195"/>
  <c r="P10" i="195"/>
  <c r="O29" i="193"/>
  <c r="N29" i="193"/>
  <c r="M29" i="193"/>
  <c r="L29" i="193"/>
  <c r="K29" i="193"/>
  <c r="J29" i="193"/>
  <c r="I29" i="193"/>
  <c r="H29" i="193"/>
  <c r="P26" i="193"/>
  <c r="P25" i="193"/>
  <c r="P23" i="193"/>
  <c r="P29" i="193"/>
  <c r="O10" i="193"/>
  <c r="N10" i="193"/>
  <c r="M10" i="193"/>
  <c r="L10" i="193"/>
  <c r="K10" i="193"/>
  <c r="J10" i="193"/>
  <c r="I10" i="193"/>
  <c r="H10" i="193"/>
  <c r="P8" i="193"/>
  <c r="P6" i="193"/>
  <c r="P5" i="193"/>
  <c r="P4" i="193"/>
  <c r="P10" i="193"/>
  <c r="O30" i="192"/>
  <c r="N30" i="192"/>
  <c r="M30" i="192"/>
  <c r="L30" i="192"/>
  <c r="K30" i="192"/>
  <c r="J30" i="192"/>
  <c r="I30" i="192"/>
  <c r="H30" i="192"/>
  <c r="P28" i="192"/>
  <c r="P27" i="192"/>
  <c r="P26" i="192"/>
  <c r="P25" i="192"/>
  <c r="P24" i="192"/>
  <c r="P30" i="192"/>
  <c r="O10" i="192"/>
  <c r="N10" i="192"/>
  <c r="M10" i="192"/>
  <c r="L10" i="192"/>
  <c r="K10" i="192"/>
  <c r="J10" i="192"/>
  <c r="I10" i="192"/>
  <c r="H10" i="192"/>
  <c r="P9" i="192"/>
  <c r="P8" i="192"/>
  <c r="P7" i="192"/>
  <c r="P6" i="192"/>
  <c r="P5" i="192"/>
  <c r="P4" i="192"/>
  <c r="P3" i="192"/>
  <c r="P10" i="192"/>
  <c r="O29" i="191"/>
  <c r="N29" i="191"/>
  <c r="M29" i="191"/>
  <c r="L29" i="191"/>
  <c r="K29" i="191"/>
  <c r="J29" i="191"/>
  <c r="I29" i="191"/>
  <c r="H29" i="191"/>
  <c r="P28" i="191"/>
  <c r="P27" i="191"/>
  <c r="P26" i="191"/>
  <c r="P25" i="191"/>
  <c r="P24" i="191"/>
  <c r="P23" i="191"/>
  <c r="P22" i="191"/>
  <c r="P29" i="191"/>
  <c r="O10" i="191"/>
  <c r="N10" i="191"/>
  <c r="M10" i="191"/>
  <c r="L10" i="191"/>
  <c r="K10" i="191"/>
  <c r="J10" i="191"/>
  <c r="I10" i="191"/>
  <c r="H10" i="191"/>
  <c r="P9" i="191"/>
  <c r="P8" i="191"/>
  <c r="P7" i="191"/>
  <c r="P6" i="191"/>
  <c r="P5" i="191"/>
  <c r="P4" i="191"/>
  <c r="P3" i="191"/>
  <c r="P10" i="191"/>
  <c r="P5" i="189"/>
  <c r="P3" i="189"/>
  <c r="P64" i="189"/>
  <c r="P8" i="189"/>
  <c r="P60" i="189"/>
  <c r="P61" i="189"/>
  <c r="P59" i="189"/>
  <c r="P5" i="187"/>
  <c r="P6" i="187"/>
  <c r="P8" i="187"/>
  <c r="P7" i="187"/>
  <c r="P26" i="187"/>
  <c r="P23" i="188"/>
  <c r="P22" i="188"/>
  <c r="P21" i="188"/>
  <c r="P7" i="188"/>
  <c r="P6" i="188"/>
  <c r="P5" i="188"/>
  <c r="O45" i="185"/>
  <c r="N45" i="185"/>
  <c r="M45" i="185"/>
  <c r="L45" i="185"/>
  <c r="K45" i="185"/>
  <c r="J45" i="185"/>
  <c r="I45" i="185"/>
  <c r="H45" i="185"/>
  <c r="P44" i="185"/>
  <c r="P43" i="185"/>
  <c r="P42" i="185"/>
  <c r="P45" i="185"/>
  <c r="P62" i="189"/>
  <c r="P63" i="189"/>
  <c r="H65" i="189"/>
  <c r="I65" i="189"/>
  <c r="J65" i="189"/>
  <c r="K65" i="189"/>
  <c r="L65" i="189"/>
  <c r="M65" i="189"/>
  <c r="N65" i="189"/>
  <c r="O65" i="189"/>
  <c r="P65" i="189"/>
  <c r="P41" i="189"/>
  <c r="P45" i="189"/>
  <c r="P46" i="189"/>
  <c r="H47" i="189"/>
  <c r="I47" i="189"/>
  <c r="J47" i="189"/>
  <c r="K47" i="189"/>
  <c r="L47" i="189"/>
  <c r="M47" i="189"/>
  <c r="N47" i="189"/>
  <c r="O47" i="189"/>
  <c r="P47" i="189"/>
  <c r="P24" i="190"/>
  <c r="P25" i="190"/>
  <c r="P26" i="190"/>
  <c r="P27" i="190"/>
  <c r="H30" i="190"/>
  <c r="I30" i="190"/>
  <c r="J30" i="190"/>
  <c r="K30" i="190"/>
  <c r="O30" i="190"/>
  <c r="P30" i="190"/>
  <c r="P3" i="190"/>
  <c r="P4" i="190"/>
  <c r="P7" i="190"/>
  <c r="P8" i="190"/>
  <c r="P9" i="190"/>
  <c r="H10" i="190"/>
  <c r="I10" i="190"/>
  <c r="J10" i="190"/>
  <c r="K10" i="190"/>
  <c r="L10" i="190"/>
  <c r="M10" i="190"/>
  <c r="N10" i="190"/>
  <c r="O10" i="190"/>
  <c r="P10" i="190"/>
  <c r="P27" i="189"/>
  <c r="H28" i="189"/>
  <c r="I28" i="189"/>
  <c r="J28" i="189"/>
  <c r="K28" i="189"/>
  <c r="L28" i="189"/>
  <c r="M28" i="189"/>
  <c r="N28" i="189"/>
  <c r="O28" i="189"/>
  <c r="P28" i="189"/>
  <c r="P4" i="189"/>
  <c r="P6" i="189"/>
  <c r="P7" i="189"/>
  <c r="H9" i="189"/>
  <c r="I9" i="189"/>
  <c r="J9" i="189"/>
  <c r="K9" i="189"/>
  <c r="L9" i="189"/>
  <c r="M9" i="189"/>
  <c r="N9" i="189"/>
  <c r="O9" i="189"/>
  <c r="P9" i="189"/>
  <c r="P76" i="187"/>
  <c r="P77" i="187"/>
  <c r="P78" i="187"/>
  <c r="P79" i="187"/>
  <c r="P80" i="187"/>
  <c r="P81" i="187"/>
  <c r="P82" i="187"/>
  <c r="H83" i="187"/>
  <c r="I83" i="187"/>
  <c r="J83" i="187"/>
  <c r="K83" i="187"/>
  <c r="L83" i="187"/>
  <c r="M83" i="187"/>
  <c r="N83" i="187"/>
  <c r="O83" i="187"/>
  <c r="P83" i="187"/>
  <c r="P57" i="187"/>
  <c r="P58" i="187"/>
  <c r="P59" i="187"/>
  <c r="P60" i="187"/>
  <c r="P61" i="187"/>
  <c r="P62" i="187"/>
  <c r="H63" i="187"/>
  <c r="I63" i="187"/>
  <c r="J63" i="187"/>
  <c r="K63" i="187"/>
  <c r="L63" i="187"/>
  <c r="M63" i="187"/>
  <c r="N63" i="187"/>
  <c r="O63" i="187"/>
  <c r="P63" i="187"/>
  <c r="P40" i="187"/>
  <c r="P41" i="187"/>
  <c r="P42" i="187"/>
  <c r="P43" i="187"/>
  <c r="H44" i="187"/>
  <c r="I44" i="187"/>
  <c r="J44" i="187"/>
  <c r="K44" i="187"/>
  <c r="L44" i="187"/>
  <c r="M44" i="187"/>
  <c r="N44" i="187"/>
  <c r="O44" i="187"/>
  <c r="P44" i="187"/>
  <c r="O27" i="188"/>
  <c r="N27" i="188"/>
  <c r="M27" i="188"/>
  <c r="L27" i="188"/>
  <c r="K27" i="188"/>
  <c r="J27" i="188"/>
  <c r="I27" i="188"/>
  <c r="H27" i="188"/>
  <c r="P26" i="188"/>
  <c r="P25" i="188"/>
  <c r="P24" i="188"/>
  <c r="P27" i="188"/>
  <c r="O9" i="188"/>
  <c r="N9" i="188"/>
  <c r="M9" i="188"/>
  <c r="L9" i="188"/>
  <c r="K9" i="188"/>
  <c r="J9" i="188"/>
  <c r="I9" i="188"/>
  <c r="H9" i="188"/>
  <c r="P8" i="188"/>
  <c r="P4" i="188"/>
  <c r="P3" i="188"/>
  <c r="P9" i="188"/>
  <c r="P82" i="183"/>
  <c r="P47" i="183"/>
  <c r="P24" i="183"/>
  <c r="P8" i="183"/>
  <c r="P22" i="187"/>
  <c r="P23" i="187"/>
  <c r="P24" i="187"/>
  <c r="P25" i="187"/>
  <c r="P27" i="187"/>
  <c r="H28" i="187"/>
  <c r="I28" i="187"/>
  <c r="J28" i="187"/>
  <c r="K28" i="187"/>
  <c r="L28" i="187"/>
  <c r="M28" i="187"/>
  <c r="N28" i="187"/>
  <c r="O28" i="187"/>
  <c r="P28" i="187"/>
  <c r="P3" i="187"/>
  <c r="P4" i="187"/>
  <c r="H9" i="187"/>
  <c r="I9" i="187"/>
  <c r="J9" i="187"/>
  <c r="K9" i="187"/>
  <c r="L9" i="187"/>
  <c r="M9" i="187"/>
  <c r="N9" i="187"/>
  <c r="O9" i="187"/>
  <c r="P9" i="187"/>
  <c r="P22" i="186"/>
  <c r="P23" i="186"/>
  <c r="P24" i="186"/>
  <c r="P25" i="186"/>
  <c r="P26" i="186"/>
  <c r="P27" i="186"/>
  <c r="P28" i="186"/>
  <c r="H29" i="186"/>
  <c r="I29" i="186"/>
  <c r="J29" i="186"/>
  <c r="K29" i="186"/>
  <c r="L29" i="186"/>
  <c r="M29" i="186"/>
  <c r="N29" i="186"/>
  <c r="O29" i="186"/>
  <c r="P29" i="186"/>
  <c r="P3" i="186"/>
  <c r="P4" i="186"/>
  <c r="P5" i="186"/>
  <c r="P6" i="186"/>
  <c r="P7" i="186"/>
  <c r="P8" i="186"/>
  <c r="P9" i="186"/>
  <c r="H10" i="186"/>
  <c r="I10" i="186"/>
  <c r="J10" i="186"/>
  <c r="K10" i="186"/>
  <c r="L10" i="186"/>
  <c r="M10" i="186"/>
  <c r="N10" i="186"/>
  <c r="O10" i="186"/>
  <c r="P10" i="186"/>
  <c r="O49" i="184"/>
  <c r="N49" i="184"/>
  <c r="M49" i="184"/>
  <c r="L49" i="184"/>
  <c r="K49" i="184"/>
  <c r="J49" i="184"/>
  <c r="I49" i="184"/>
  <c r="H49" i="184"/>
  <c r="P48" i="184"/>
  <c r="P47" i="184"/>
  <c r="P46" i="184"/>
  <c r="P45" i="184"/>
  <c r="P44" i="184"/>
  <c r="P43" i="184"/>
  <c r="P42" i="184"/>
  <c r="P49" i="184"/>
  <c r="O28" i="185"/>
  <c r="N28" i="185"/>
  <c r="M28" i="185"/>
  <c r="L28" i="185"/>
  <c r="K28" i="185"/>
  <c r="J28" i="185"/>
  <c r="I28" i="185"/>
  <c r="H28" i="185"/>
  <c r="P27" i="185"/>
  <c r="P26" i="185"/>
  <c r="P25" i="185"/>
  <c r="P24" i="185"/>
  <c r="P23" i="185"/>
  <c r="P28" i="185"/>
  <c r="O10" i="185"/>
  <c r="N10" i="185"/>
  <c r="M10" i="185"/>
  <c r="L10" i="185"/>
  <c r="K10" i="185"/>
  <c r="J10" i="185"/>
  <c r="I10" i="185"/>
  <c r="H10" i="185"/>
  <c r="P9" i="185"/>
  <c r="P8" i="185"/>
  <c r="P7" i="185"/>
  <c r="P6" i="185"/>
  <c r="P5" i="185"/>
  <c r="P4" i="185"/>
  <c r="P3" i="185"/>
  <c r="P10" i="185"/>
  <c r="O87" i="183"/>
  <c r="N87" i="183"/>
  <c r="M87" i="183"/>
  <c r="L87" i="183"/>
  <c r="K87" i="183"/>
  <c r="J87" i="183"/>
  <c r="I87" i="183"/>
  <c r="H87" i="183"/>
  <c r="P86" i="183"/>
  <c r="P85" i="183"/>
  <c r="P84" i="183"/>
  <c r="P83" i="183"/>
  <c r="P81" i="183"/>
  <c r="P80" i="183"/>
  <c r="P87" i="183"/>
  <c r="O67" i="183"/>
  <c r="N67" i="183"/>
  <c r="M67" i="183"/>
  <c r="L67" i="183"/>
  <c r="K67" i="183"/>
  <c r="J67" i="183"/>
  <c r="I67" i="183"/>
  <c r="H67" i="183"/>
  <c r="P66" i="183"/>
  <c r="P65" i="183"/>
  <c r="P64" i="183"/>
  <c r="P63" i="183"/>
  <c r="P62" i="183"/>
  <c r="P61" i="183"/>
  <c r="P60" i="183"/>
  <c r="P67" i="183"/>
  <c r="O48" i="183"/>
  <c r="N48" i="183"/>
  <c r="M48" i="183"/>
  <c r="L48" i="183"/>
  <c r="K48" i="183"/>
  <c r="J48" i="183"/>
  <c r="I48" i="183"/>
  <c r="H48" i="183"/>
  <c r="P46" i="183"/>
  <c r="P45" i="183"/>
  <c r="P44" i="183"/>
  <c r="P43" i="183"/>
  <c r="P42" i="183"/>
  <c r="P48" i="183"/>
  <c r="O29" i="184"/>
  <c r="N29" i="184"/>
  <c r="M29" i="184"/>
  <c r="L29" i="184"/>
  <c r="K29" i="184"/>
  <c r="J29" i="184"/>
  <c r="I29" i="184"/>
  <c r="H29" i="184"/>
  <c r="P28" i="184"/>
  <c r="P27" i="184"/>
  <c r="P26" i="184"/>
  <c r="P25" i="184"/>
  <c r="P24" i="184"/>
  <c r="P23" i="184"/>
  <c r="P22" i="184"/>
  <c r="P29" i="184"/>
  <c r="O10" i="184"/>
  <c r="N10" i="184"/>
  <c r="M10" i="184"/>
  <c r="L10" i="184"/>
  <c r="K10" i="184"/>
  <c r="J10" i="184"/>
  <c r="I10" i="184"/>
  <c r="H10" i="184"/>
  <c r="P9" i="184"/>
  <c r="P8" i="184"/>
  <c r="P7" i="184"/>
  <c r="P6" i="184"/>
  <c r="P5" i="184"/>
  <c r="P4" i="184"/>
  <c r="P3" i="184"/>
  <c r="P10" i="184"/>
  <c r="P25" i="182"/>
  <c r="P4" i="182"/>
  <c r="P6" i="182"/>
  <c r="P43" i="180"/>
  <c r="P44" i="180"/>
  <c r="P45" i="180"/>
  <c r="P24" i="180"/>
  <c r="P25" i="180"/>
  <c r="P26" i="180"/>
  <c r="P8" i="181"/>
  <c r="K67" i="158"/>
  <c r="L67" i="158"/>
  <c r="M67" i="158"/>
  <c r="N67" i="158"/>
  <c r="O67" i="158"/>
  <c r="J67" i="158"/>
  <c r="M51" i="158"/>
  <c r="L51" i="158"/>
  <c r="P66" i="158"/>
  <c r="P50" i="158"/>
  <c r="P23" i="181"/>
  <c r="P7" i="181"/>
  <c r="P24" i="182"/>
  <c r="P7" i="182"/>
  <c r="P63" i="158"/>
  <c r="P4" i="158"/>
  <c r="P3" i="158"/>
  <c r="P45" i="158"/>
  <c r="P49" i="158"/>
  <c r="P48" i="158"/>
  <c r="P65" i="158"/>
  <c r="P64" i="158"/>
  <c r="O68" i="180"/>
  <c r="N68" i="180"/>
  <c r="M68" i="180"/>
  <c r="L68" i="180"/>
  <c r="K68" i="180"/>
  <c r="J68" i="180"/>
  <c r="I68" i="180"/>
  <c r="H68" i="180"/>
  <c r="P67" i="180"/>
  <c r="P66" i="180"/>
  <c r="P65" i="180"/>
  <c r="P64" i="180"/>
  <c r="P63" i="180"/>
  <c r="P62" i="180"/>
  <c r="P61" i="180"/>
  <c r="P68" i="180"/>
  <c r="O48" i="180"/>
  <c r="N48" i="180"/>
  <c r="M48" i="180"/>
  <c r="L48" i="180"/>
  <c r="K48" i="180"/>
  <c r="J48" i="180"/>
  <c r="I48" i="180"/>
  <c r="H48" i="180"/>
  <c r="P47" i="180"/>
  <c r="P46" i="180"/>
  <c r="P42" i="180"/>
  <c r="P41" i="180"/>
  <c r="P48" i="180"/>
  <c r="O86" i="158"/>
  <c r="N86" i="158"/>
  <c r="M86" i="158"/>
  <c r="L86" i="158"/>
  <c r="K86" i="158"/>
  <c r="J86" i="158"/>
  <c r="I86" i="158"/>
  <c r="H86" i="158"/>
  <c r="P85" i="158"/>
  <c r="P84" i="158"/>
  <c r="P83" i="158"/>
  <c r="P82" i="158"/>
  <c r="P81" i="158"/>
  <c r="P80" i="158"/>
  <c r="P86" i="158"/>
  <c r="I67" i="158"/>
  <c r="H67" i="158"/>
  <c r="O51" i="158"/>
  <c r="N51" i="158"/>
  <c r="K51" i="158"/>
  <c r="J51" i="158"/>
  <c r="I51" i="158"/>
  <c r="H51" i="158"/>
  <c r="P47" i="158"/>
  <c r="P46" i="158"/>
  <c r="P51" i="158"/>
  <c r="O29" i="183"/>
  <c r="N29" i="183"/>
  <c r="M29" i="183"/>
  <c r="L29" i="183"/>
  <c r="K29" i="183"/>
  <c r="J29" i="183"/>
  <c r="I29" i="183"/>
  <c r="H29" i="183"/>
  <c r="P28" i="183"/>
  <c r="P27" i="183"/>
  <c r="P26" i="183"/>
  <c r="P25" i="183"/>
  <c r="P23" i="183"/>
  <c r="P22" i="183"/>
  <c r="P29" i="183"/>
  <c r="O9" i="183"/>
  <c r="N9" i="183"/>
  <c r="M9" i="183"/>
  <c r="L9" i="183"/>
  <c r="K9" i="183"/>
  <c r="J9" i="183"/>
  <c r="I9" i="183"/>
  <c r="H9" i="183"/>
  <c r="P7" i="183"/>
  <c r="P6" i="183"/>
  <c r="P5" i="183"/>
  <c r="P4" i="183"/>
  <c r="P3" i="183"/>
  <c r="P9" i="183"/>
  <c r="O26" i="182"/>
  <c r="N26" i="182"/>
  <c r="M26" i="182"/>
  <c r="L26" i="182"/>
  <c r="K26" i="182"/>
  <c r="J26" i="182"/>
  <c r="I26" i="182"/>
  <c r="H26" i="182"/>
  <c r="P23" i="182"/>
  <c r="P22" i="182"/>
  <c r="P21" i="182"/>
  <c r="P26" i="182"/>
  <c r="O9" i="182"/>
  <c r="N9" i="182"/>
  <c r="M9" i="182"/>
  <c r="L9" i="182"/>
  <c r="K9" i="182"/>
  <c r="J9" i="182"/>
  <c r="I9" i="182"/>
  <c r="H9" i="182"/>
  <c r="P8" i="182"/>
  <c r="P5" i="182"/>
  <c r="P3" i="182"/>
  <c r="P9" i="182"/>
  <c r="O30" i="181"/>
  <c r="N30" i="181"/>
  <c r="M30" i="181"/>
  <c r="L30" i="181"/>
  <c r="K30" i="181"/>
  <c r="J30" i="181"/>
  <c r="I30" i="181"/>
  <c r="H30" i="181"/>
  <c r="P29" i="181"/>
  <c r="P28" i="181"/>
  <c r="P27" i="181"/>
  <c r="P26" i="181"/>
  <c r="P25" i="181"/>
  <c r="P24" i="181"/>
  <c r="P30" i="181"/>
  <c r="O9" i="181"/>
  <c r="N9" i="181"/>
  <c r="M9" i="181"/>
  <c r="L9" i="181"/>
  <c r="K9" i="181"/>
  <c r="J9" i="181"/>
  <c r="I9" i="181"/>
  <c r="H9" i="181"/>
  <c r="P6" i="181"/>
  <c r="P5" i="181"/>
  <c r="P4" i="181"/>
  <c r="P3" i="181"/>
  <c r="P9" i="181"/>
  <c r="O27" i="180"/>
  <c r="N27" i="180"/>
  <c r="M27" i="180"/>
  <c r="L27" i="180"/>
  <c r="K27" i="180"/>
  <c r="J27" i="180"/>
  <c r="I27" i="180"/>
  <c r="H27" i="180"/>
  <c r="P23" i="180"/>
  <c r="P22" i="180"/>
  <c r="P27" i="180"/>
  <c r="O10" i="180"/>
  <c r="N10" i="180"/>
  <c r="M10" i="180"/>
  <c r="L10" i="180"/>
  <c r="K10" i="180"/>
  <c r="J10" i="180"/>
  <c r="I10" i="180"/>
  <c r="H10" i="180"/>
  <c r="P9" i="180"/>
  <c r="P8" i="180"/>
  <c r="P7" i="180"/>
  <c r="P6" i="180"/>
  <c r="P5" i="180"/>
  <c r="P4" i="180"/>
  <c r="P3" i="180"/>
  <c r="P10" i="180"/>
  <c r="P24" i="177"/>
  <c r="P23" i="177"/>
  <c r="P7" i="177"/>
  <c r="P6" i="177"/>
  <c r="P83" i="176"/>
  <c r="P84" i="176"/>
  <c r="P85" i="176"/>
  <c r="P86" i="176"/>
  <c r="P87" i="176"/>
  <c r="P88" i="176"/>
  <c r="P89" i="176"/>
  <c r="H90" i="176"/>
  <c r="I90" i="176"/>
  <c r="J90" i="176"/>
  <c r="K90" i="176"/>
  <c r="L90" i="176"/>
  <c r="M90" i="176"/>
  <c r="N90" i="176"/>
  <c r="O90" i="176"/>
  <c r="P90" i="176"/>
  <c r="P65" i="177"/>
  <c r="H66" i="177"/>
  <c r="I66" i="177"/>
  <c r="J66" i="177"/>
  <c r="K66" i="177"/>
  <c r="L66" i="177"/>
  <c r="M66" i="177"/>
  <c r="N66" i="177"/>
  <c r="O66" i="177"/>
  <c r="P66" i="177"/>
  <c r="P62" i="176"/>
  <c r="P63" i="176"/>
  <c r="P64" i="176"/>
  <c r="P65" i="176"/>
  <c r="P66" i="176"/>
  <c r="P67" i="176"/>
  <c r="P68" i="176"/>
  <c r="H69" i="176"/>
  <c r="I69" i="176"/>
  <c r="J69" i="176"/>
  <c r="K69" i="176"/>
  <c r="L69" i="176"/>
  <c r="M69" i="176"/>
  <c r="N69" i="176"/>
  <c r="O69" i="176"/>
  <c r="P69" i="176"/>
  <c r="P41" i="176"/>
  <c r="P42" i="176"/>
  <c r="P43" i="176"/>
  <c r="P44" i="176"/>
  <c r="P45" i="176"/>
  <c r="P46" i="176"/>
  <c r="P47" i="176"/>
  <c r="H48" i="176"/>
  <c r="I48" i="176"/>
  <c r="J48" i="176"/>
  <c r="K48" i="176"/>
  <c r="L48" i="176"/>
  <c r="M48" i="176"/>
  <c r="N48" i="176"/>
  <c r="O48" i="176"/>
  <c r="P48" i="176"/>
  <c r="P39" i="177"/>
  <c r="P40" i="177"/>
  <c r="P41" i="177"/>
  <c r="P42" i="177"/>
  <c r="P43" i="177"/>
  <c r="P44" i="177"/>
  <c r="P45" i="177"/>
  <c r="H46" i="177"/>
  <c r="I46" i="177"/>
  <c r="J46" i="177"/>
  <c r="K46" i="177"/>
  <c r="L46" i="177"/>
  <c r="M46" i="177"/>
  <c r="N46" i="177"/>
  <c r="O46" i="177"/>
  <c r="P46" i="177"/>
  <c r="P64" i="179"/>
  <c r="P65" i="179"/>
  <c r="P66" i="179"/>
  <c r="P67" i="179"/>
  <c r="P68" i="179"/>
  <c r="P69" i="179"/>
  <c r="P70" i="179"/>
  <c r="H71" i="179"/>
  <c r="I71" i="179"/>
  <c r="J71" i="179"/>
  <c r="K71" i="179"/>
  <c r="L71" i="179"/>
  <c r="M71" i="179"/>
  <c r="N71" i="179"/>
  <c r="O71" i="179"/>
  <c r="P71" i="179"/>
  <c r="P44" i="179"/>
  <c r="P45" i="179"/>
  <c r="P46" i="179"/>
  <c r="P47" i="179"/>
  <c r="P48" i="179"/>
  <c r="P49" i="179"/>
  <c r="P50" i="179"/>
  <c r="H51" i="179"/>
  <c r="I51" i="179"/>
  <c r="J51" i="179"/>
  <c r="K51" i="179"/>
  <c r="L51" i="179"/>
  <c r="M51" i="179"/>
  <c r="N51" i="179"/>
  <c r="O51" i="179"/>
  <c r="P51" i="179"/>
  <c r="O29" i="179"/>
  <c r="N29" i="179"/>
  <c r="M29" i="179"/>
  <c r="L29" i="179"/>
  <c r="K29" i="179"/>
  <c r="J29" i="179"/>
  <c r="I29" i="179"/>
  <c r="H29" i="179"/>
  <c r="P28" i="179"/>
  <c r="P27" i="179"/>
  <c r="P26" i="179"/>
  <c r="P25" i="179"/>
  <c r="P24" i="179"/>
  <c r="P23" i="179"/>
  <c r="P22" i="179"/>
  <c r="P29" i="179"/>
  <c r="O9" i="179"/>
  <c r="N9" i="179"/>
  <c r="M9" i="179"/>
  <c r="L9" i="179"/>
  <c r="K9" i="179"/>
  <c r="J9" i="179"/>
  <c r="I9" i="179"/>
  <c r="H9" i="179"/>
  <c r="P8" i="179"/>
  <c r="P7" i="179"/>
  <c r="P6" i="179"/>
  <c r="P5" i="179"/>
  <c r="P4" i="179"/>
  <c r="P3" i="179"/>
  <c r="P9" i="179"/>
  <c r="O30" i="178"/>
  <c r="N30" i="178"/>
  <c r="M30" i="178"/>
  <c r="L30" i="178"/>
  <c r="K30" i="178"/>
  <c r="J30" i="178"/>
  <c r="I30" i="178"/>
  <c r="H30" i="178"/>
  <c r="P29" i="178"/>
  <c r="P28" i="178"/>
  <c r="P27" i="178"/>
  <c r="P26" i="178"/>
  <c r="P25" i="178"/>
  <c r="P24" i="178"/>
  <c r="P23" i="178"/>
  <c r="P30" i="178"/>
  <c r="O10" i="178"/>
  <c r="N10" i="178"/>
  <c r="M10" i="178"/>
  <c r="L10" i="178"/>
  <c r="K10" i="178"/>
  <c r="J10" i="178"/>
  <c r="I10" i="178"/>
  <c r="H10" i="178"/>
  <c r="P9" i="178"/>
  <c r="P8" i="178"/>
  <c r="P7" i="178"/>
  <c r="P6" i="178"/>
  <c r="P5" i="178"/>
  <c r="P4" i="178"/>
  <c r="P3" i="178"/>
  <c r="P10" i="178"/>
  <c r="O25" i="177"/>
  <c r="N25" i="177"/>
  <c r="M25" i="177"/>
  <c r="L25" i="177"/>
  <c r="K25" i="177"/>
  <c r="J25" i="177"/>
  <c r="I25" i="177"/>
  <c r="H25" i="177"/>
  <c r="P22" i="177"/>
  <c r="P21" i="177"/>
  <c r="P20" i="177"/>
  <c r="P25" i="177"/>
  <c r="O8" i="177"/>
  <c r="N8" i="177"/>
  <c r="M8" i="177"/>
  <c r="L8" i="177"/>
  <c r="K8" i="177"/>
  <c r="J8" i="177"/>
  <c r="I8" i="177"/>
  <c r="H8" i="177"/>
  <c r="P5" i="177"/>
  <c r="P4" i="177"/>
  <c r="P3" i="177"/>
  <c r="P8" i="177"/>
  <c r="O27" i="176"/>
  <c r="N27" i="176"/>
  <c r="M27" i="176"/>
  <c r="L27" i="176"/>
  <c r="K27" i="176"/>
  <c r="J27" i="176"/>
  <c r="I27" i="176"/>
  <c r="H27" i="176"/>
  <c r="P26" i="176"/>
  <c r="P25" i="176"/>
  <c r="P24" i="176"/>
  <c r="P23" i="176"/>
  <c r="P22" i="176"/>
  <c r="P21" i="176"/>
  <c r="P20" i="176"/>
  <c r="P27" i="176"/>
  <c r="O8" i="176"/>
  <c r="N8" i="176"/>
  <c r="M8" i="176"/>
  <c r="L8" i="176"/>
  <c r="K8" i="176"/>
  <c r="J8" i="176"/>
  <c r="I8" i="176"/>
  <c r="H8" i="176"/>
  <c r="P7" i="176"/>
  <c r="P6" i="176"/>
  <c r="P5" i="176"/>
  <c r="P4" i="176"/>
  <c r="P3" i="176"/>
  <c r="P8" i="176"/>
  <c r="P6" i="172"/>
  <c r="P5" i="172"/>
  <c r="P24" i="172"/>
  <c r="P23" i="172"/>
  <c r="P26" i="174"/>
  <c r="P7" i="174"/>
  <c r="P44" i="170"/>
  <c r="P7" i="171"/>
  <c r="P22" i="171"/>
  <c r="P24" i="175"/>
  <c r="P25" i="175"/>
  <c r="P26" i="175"/>
  <c r="P27" i="175"/>
  <c r="P28" i="175"/>
  <c r="P29" i="175"/>
  <c r="P30" i="175"/>
  <c r="H31" i="175"/>
  <c r="I31" i="175"/>
  <c r="J31" i="175"/>
  <c r="K31" i="175"/>
  <c r="L31" i="175"/>
  <c r="M31" i="175"/>
  <c r="N31" i="175"/>
  <c r="O31" i="175"/>
  <c r="P31" i="175"/>
  <c r="P3" i="175"/>
  <c r="P4" i="175"/>
  <c r="P5" i="175"/>
  <c r="P6" i="175"/>
  <c r="P7" i="175"/>
  <c r="P8" i="175"/>
  <c r="P9" i="175"/>
  <c r="H10" i="175"/>
  <c r="I10" i="175"/>
  <c r="J10" i="175"/>
  <c r="K10" i="175"/>
  <c r="L10" i="175"/>
  <c r="M10" i="175"/>
  <c r="N10" i="175"/>
  <c r="O10" i="175"/>
  <c r="P10" i="175"/>
  <c r="P25" i="170"/>
  <c r="P45" i="171"/>
  <c r="P44" i="171"/>
  <c r="P43" i="171"/>
  <c r="P42" i="171"/>
  <c r="P41" i="171"/>
  <c r="P6" i="171"/>
  <c r="P5" i="171"/>
  <c r="P4" i="171"/>
  <c r="P3" i="171"/>
  <c r="P8" i="170"/>
  <c r="P39" i="172"/>
  <c r="P40" i="172"/>
  <c r="P41" i="172"/>
  <c r="P42" i="172"/>
  <c r="P43" i="172"/>
  <c r="P44" i="172"/>
  <c r="P45" i="172"/>
  <c r="H46" i="172"/>
  <c r="I46" i="172"/>
  <c r="J46" i="172"/>
  <c r="K46" i="172"/>
  <c r="L46" i="172"/>
  <c r="M46" i="172"/>
  <c r="N46" i="172"/>
  <c r="O46" i="172"/>
  <c r="P46" i="172"/>
  <c r="P63" i="173"/>
  <c r="P64" i="173"/>
  <c r="P65" i="173"/>
  <c r="P66" i="173"/>
  <c r="P67" i="173"/>
  <c r="P68" i="173"/>
  <c r="P69" i="173"/>
  <c r="H70" i="173"/>
  <c r="I70" i="173"/>
  <c r="J70" i="173"/>
  <c r="K70" i="173"/>
  <c r="L70" i="173"/>
  <c r="M70" i="173"/>
  <c r="N70" i="173"/>
  <c r="O70" i="173"/>
  <c r="P70" i="173"/>
  <c r="P42" i="173"/>
  <c r="P43" i="173"/>
  <c r="P44" i="173"/>
  <c r="P45" i="173"/>
  <c r="P46" i="173"/>
  <c r="P47" i="173"/>
  <c r="P48" i="173"/>
  <c r="H49" i="173"/>
  <c r="I49" i="173"/>
  <c r="J49" i="173"/>
  <c r="K49" i="173"/>
  <c r="L49" i="173"/>
  <c r="M49" i="173"/>
  <c r="N49" i="173"/>
  <c r="O49" i="173"/>
  <c r="P49" i="173"/>
  <c r="P62" i="174"/>
  <c r="P63" i="174"/>
  <c r="P64" i="174"/>
  <c r="P65" i="174"/>
  <c r="P66" i="174"/>
  <c r="P67" i="174"/>
  <c r="P68" i="174"/>
  <c r="H69" i="174"/>
  <c r="I69" i="174"/>
  <c r="J69" i="174"/>
  <c r="K69" i="174"/>
  <c r="L69" i="174"/>
  <c r="M69" i="174"/>
  <c r="N69" i="174"/>
  <c r="O69" i="174"/>
  <c r="P69" i="174"/>
  <c r="P42" i="174"/>
  <c r="P43" i="174"/>
  <c r="P44" i="174"/>
  <c r="P45" i="174"/>
  <c r="P46" i="174"/>
  <c r="P47" i="174"/>
  <c r="P48" i="174"/>
  <c r="H49" i="174"/>
  <c r="I49" i="174"/>
  <c r="J49" i="174"/>
  <c r="K49" i="174"/>
  <c r="L49" i="174"/>
  <c r="M49" i="174"/>
  <c r="N49" i="174"/>
  <c r="O49" i="174"/>
  <c r="P49" i="174"/>
  <c r="P22" i="174"/>
  <c r="P23" i="174"/>
  <c r="P24" i="174"/>
  <c r="P25" i="174"/>
  <c r="P27" i="174"/>
  <c r="H28" i="174"/>
  <c r="I28" i="174"/>
  <c r="J28" i="174"/>
  <c r="K28" i="174"/>
  <c r="L28" i="174"/>
  <c r="M28" i="174"/>
  <c r="N28" i="174"/>
  <c r="O28" i="174"/>
  <c r="P28" i="174"/>
  <c r="P3" i="174"/>
  <c r="P4" i="174"/>
  <c r="P5" i="174"/>
  <c r="P6" i="174"/>
  <c r="P8" i="174"/>
  <c r="H9" i="174"/>
  <c r="I9" i="174"/>
  <c r="J9" i="174"/>
  <c r="K9" i="174"/>
  <c r="L9" i="174"/>
  <c r="M9" i="174"/>
  <c r="N9" i="174"/>
  <c r="O9" i="174"/>
  <c r="P9" i="174"/>
  <c r="P21" i="173"/>
  <c r="P22" i="173"/>
  <c r="P23" i="173"/>
  <c r="P24" i="173"/>
  <c r="P25" i="173"/>
  <c r="P26" i="173"/>
  <c r="P27" i="173"/>
  <c r="H28" i="173"/>
  <c r="I28" i="173"/>
  <c r="J28" i="173"/>
  <c r="K28" i="173"/>
  <c r="L28" i="173"/>
  <c r="M28" i="173"/>
  <c r="N28" i="173"/>
  <c r="O28" i="173"/>
  <c r="P28" i="173"/>
  <c r="P3" i="173"/>
  <c r="P4" i="173"/>
  <c r="P5" i="173"/>
  <c r="P6" i="173"/>
  <c r="P7" i="173"/>
  <c r="P8" i="173"/>
  <c r="H9" i="173"/>
  <c r="I9" i="173"/>
  <c r="J9" i="173"/>
  <c r="K9" i="173"/>
  <c r="L9" i="173"/>
  <c r="M9" i="173"/>
  <c r="N9" i="173"/>
  <c r="O9" i="173"/>
  <c r="P9" i="173"/>
  <c r="P20" i="172"/>
  <c r="P21" i="172"/>
  <c r="P22" i="172"/>
  <c r="H25" i="172"/>
  <c r="I25" i="172"/>
  <c r="J25" i="172"/>
  <c r="K25" i="172"/>
  <c r="L25" i="172"/>
  <c r="M25" i="172"/>
  <c r="N25" i="172"/>
  <c r="O25" i="172"/>
  <c r="P25" i="172"/>
  <c r="P3" i="172"/>
  <c r="P4" i="172"/>
  <c r="P7" i="172"/>
  <c r="H8" i="172"/>
  <c r="I8" i="172"/>
  <c r="J8" i="172"/>
  <c r="K8" i="172"/>
  <c r="L8" i="172"/>
  <c r="M8" i="172"/>
  <c r="N8" i="172"/>
  <c r="O8" i="172"/>
  <c r="P8" i="172"/>
  <c r="H46" i="171"/>
  <c r="I46" i="171"/>
  <c r="J46" i="171"/>
  <c r="K46" i="171"/>
  <c r="L46" i="171"/>
  <c r="M46" i="171"/>
  <c r="N46" i="171"/>
  <c r="O46" i="171"/>
  <c r="O88" i="169"/>
  <c r="N88" i="169"/>
  <c r="M88" i="169"/>
  <c r="L88" i="169"/>
  <c r="K88" i="169"/>
  <c r="J88" i="169"/>
  <c r="I88" i="169"/>
  <c r="H88" i="169"/>
  <c r="P87" i="169"/>
  <c r="P86" i="169"/>
  <c r="P85" i="169"/>
  <c r="P84" i="169"/>
  <c r="P83" i="169"/>
  <c r="P82" i="169"/>
  <c r="P81" i="169"/>
  <c r="P88" i="169"/>
  <c r="P47" i="166"/>
  <c r="P46" i="166"/>
  <c r="O47" i="170"/>
  <c r="N47" i="170"/>
  <c r="M47" i="170"/>
  <c r="L47" i="170"/>
  <c r="K47" i="170"/>
  <c r="J47" i="170"/>
  <c r="I47" i="170"/>
  <c r="H47" i="170"/>
  <c r="P43" i="170"/>
  <c r="P42" i="170"/>
  <c r="P41" i="170"/>
  <c r="P40" i="170"/>
  <c r="P47" i="170"/>
  <c r="O67" i="169"/>
  <c r="N67" i="169"/>
  <c r="M67" i="169"/>
  <c r="L67" i="169"/>
  <c r="K67" i="169"/>
  <c r="J67" i="169"/>
  <c r="I67" i="169"/>
  <c r="H67" i="169"/>
  <c r="P66" i="169"/>
  <c r="P65" i="169"/>
  <c r="P64" i="169"/>
  <c r="P63" i="169"/>
  <c r="P62" i="169"/>
  <c r="P61" i="169"/>
  <c r="P60" i="169"/>
  <c r="P67" i="169"/>
  <c r="O47" i="169"/>
  <c r="N47" i="169"/>
  <c r="M47" i="169"/>
  <c r="L47" i="169"/>
  <c r="K47" i="169"/>
  <c r="J47" i="169"/>
  <c r="I47" i="169"/>
  <c r="H47" i="169"/>
  <c r="P46" i="169"/>
  <c r="P45" i="169"/>
  <c r="P44" i="169"/>
  <c r="P43" i="169"/>
  <c r="P42" i="169"/>
  <c r="P41" i="169"/>
  <c r="P40" i="169"/>
  <c r="P47" i="169"/>
  <c r="O28" i="171"/>
  <c r="N28" i="171"/>
  <c r="M28" i="171"/>
  <c r="L28" i="171"/>
  <c r="K28" i="171"/>
  <c r="J28" i="171"/>
  <c r="I28" i="171"/>
  <c r="H28" i="171"/>
  <c r="P25" i="171"/>
  <c r="P24" i="171"/>
  <c r="P23" i="171"/>
  <c r="P21" i="171"/>
  <c r="P28" i="171"/>
  <c r="O8" i="171"/>
  <c r="N8" i="171"/>
  <c r="M8" i="171"/>
  <c r="L8" i="171"/>
  <c r="K8" i="171"/>
  <c r="J8" i="171"/>
  <c r="I8" i="171"/>
  <c r="H8" i="171"/>
  <c r="P8" i="171"/>
  <c r="O26" i="170"/>
  <c r="N26" i="170"/>
  <c r="M26" i="170"/>
  <c r="L26" i="170"/>
  <c r="K26" i="170"/>
  <c r="J26" i="170"/>
  <c r="I26" i="170"/>
  <c r="H26" i="170"/>
  <c r="P24" i="170"/>
  <c r="P23" i="170"/>
  <c r="P22" i="170"/>
  <c r="P21" i="170"/>
  <c r="P26" i="170"/>
  <c r="O9" i="170"/>
  <c r="N9" i="170"/>
  <c r="M9" i="170"/>
  <c r="L9" i="170"/>
  <c r="K9" i="170"/>
  <c r="J9" i="170"/>
  <c r="I9" i="170"/>
  <c r="H9" i="170"/>
  <c r="P7" i="170"/>
  <c r="P6" i="170"/>
  <c r="P5" i="170"/>
  <c r="P4" i="170"/>
  <c r="P3" i="170"/>
  <c r="P9" i="170"/>
  <c r="O28" i="169"/>
  <c r="N28" i="169"/>
  <c r="M28" i="169"/>
  <c r="L28" i="169"/>
  <c r="K28" i="169"/>
  <c r="J28" i="169"/>
  <c r="I28" i="169"/>
  <c r="H28" i="169"/>
  <c r="P27" i="169"/>
  <c r="P26" i="169"/>
  <c r="P25" i="169"/>
  <c r="P24" i="169"/>
  <c r="P23" i="169"/>
  <c r="P22" i="169"/>
  <c r="P21" i="169"/>
  <c r="P28" i="169"/>
  <c r="O9" i="169"/>
  <c r="N9" i="169"/>
  <c r="M9" i="169"/>
  <c r="L9" i="169"/>
  <c r="K9" i="169"/>
  <c r="J9" i="169"/>
  <c r="I9" i="169"/>
  <c r="H9" i="169"/>
  <c r="P8" i="169"/>
  <c r="P7" i="169"/>
  <c r="P6" i="169"/>
  <c r="P5" i="169"/>
  <c r="P4" i="169"/>
  <c r="P3" i="169"/>
  <c r="P9" i="169"/>
  <c r="P45" i="166"/>
  <c r="P7" i="166"/>
  <c r="P42" i="166"/>
  <c r="P41" i="166"/>
  <c r="P23" i="166"/>
  <c r="P24" i="167"/>
  <c r="P44" i="168"/>
  <c r="P45" i="168"/>
  <c r="P22" i="166"/>
  <c r="P8" i="168"/>
  <c r="P5" i="168"/>
  <c r="O48" i="166"/>
  <c r="N48" i="166"/>
  <c r="M48" i="166"/>
  <c r="L48" i="166"/>
  <c r="K48" i="166"/>
  <c r="J48" i="166"/>
  <c r="I48" i="166"/>
  <c r="H48" i="166"/>
  <c r="P44" i="166"/>
  <c r="P43" i="166"/>
  <c r="P48" i="166"/>
  <c r="O50" i="168"/>
  <c r="N50" i="168"/>
  <c r="M50" i="168"/>
  <c r="L50" i="168"/>
  <c r="K50" i="168"/>
  <c r="J50" i="168"/>
  <c r="I50" i="168"/>
  <c r="H50" i="168"/>
  <c r="P49" i="168"/>
  <c r="P48" i="168"/>
  <c r="P47" i="168"/>
  <c r="P46" i="168"/>
  <c r="P50" i="168"/>
  <c r="O30" i="168"/>
  <c r="N30" i="168"/>
  <c r="M30" i="168"/>
  <c r="L30" i="168"/>
  <c r="K30" i="168"/>
  <c r="J30" i="168"/>
  <c r="I30" i="168"/>
  <c r="H30" i="168"/>
  <c r="P29" i="168"/>
  <c r="P28" i="168"/>
  <c r="P27" i="168"/>
  <c r="P26" i="168"/>
  <c r="P25" i="168"/>
  <c r="P24" i="168"/>
  <c r="P23" i="168"/>
  <c r="P30" i="168"/>
  <c r="O10" i="168"/>
  <c r="N10" i="168"/>
  <c r="M10" i="168"/>
  <c r="L10" i="168"/>
  <c r="K10" i="168"/>
  <c r="J10" i="168"/>
  <c r="I10" i="168"/>
  <c r="H10" i="168"/>
  <c r="P9" i="168"/>
  <c r="P7" i="168"/>
  <c r="P6" i="168"/>
  <c r="P4" i="168"/>
  <c r="P3" i="168"/>
  <c r="P10" i="168"/>
  <c r="O28" i="167"/>
  <c r="N28" i="167"/>
  <c r="M28" i="167"/>
  <c r="L28" i="167"/>
  <c r="K28" i="167"/>
  <c r="J28" i="167"/>
  <c r="I28" i="167"/>
  <c r="H28" i="167"/>
  <c r="P27" i="167"/>
  <c r="P26" i="167"/>
  <c r="P25" i="167"/>
  <c r="P23" i="167"/>
  <c r="P22" i="167"/>
  <c r="P21" i="167"/>
  <c r="P28" i="167"/>
  <c r="O9" i="167"/>
  <c r="N9" i="167"/>
  <c r="M9" i="167"/>
  <c r="L9" i="167"/>
  <c r="K9" i="167"/>
  <c r="J9" i="167"/>
  <c r="I9" i="167"/>
  <c r="H9" i="167"/>
  <c r="P8" i="167"/>
  <c r="P7" i="167"/>
  <c r="P6" i="167"/>
  <c r="P5" i="167"/>
  <c r="P4" i="167"/>
  <c r="P9" i="167"/>
  <c r="O28" i="166"/>
  <c r="N28" i="166"/>
  <c r="M28" i="166"/>
  <c r="L28" i="166"/>
  <c r="K28" i="166"/>
  <c r="J28" i="166"/>
  <c r="I28" i="166"/>
  <c r="H28" i="166"/>
  <c r="P25" i="166"/>
  <c r="P24" i="166"/>
  <c r="P28" i="166"/>
  <c r="O9" i="166"/>
  <c r="N9" i="166"/>
  <c r="M9" i="166"/>
  <c r="L9" i="166"/>
  <c r="K9" i="166"/>
  <c r="J9" i="166"/>
  <c r="I9" i="166"/>
  <c r="H9" i="166"/>
  <c r="P8" i="166"/>
  <c r="P6" i="166"/>
  <c r="P5" i="166"/>
  <c r="P4" i="166"/>
  <c r="P9" i="166"/>
  <c r="K47" i="164"/>
  <c r="L47" i="164"/>
  <c r="M47" i="164"/>
  <c r="N47" i="164"/>
  <c r="O47" i="164"/>
  <c r="K28" i="164"/>
  <c r="L28" i="164"/>
  <c r="M28" i="164"/>
  <c r="N28" i="164"/>
  <c r="P23" i="164"/>
  <c r="P46" i="164"/>
  <c r="P24" i="164"/>
  <c r="H48" i="165"/>
  <c r="I48" i="165"/>
  <c r="J48" i="165"/>
  <c r="K48" i="165"/>
  <c r="L48" i="165"/>
  <c r="M48" i="165"/>
  <c r="N48" i="165"/>
  <c r="O48" i="165"/>
  <c r="H10" i="165"/>
  <c r="I10" i="165"/>
  <c r="J10" i="165"/>
  <c r="K10" i="165"/>
  <c r="L10" i="165"/>
  <c r="M10" i="165"/>
  <c r="P47" i="165"/>
  <c r="P9" i="165"/>
  <c r="P8" i="165"/>
  <c r="P27" i="164"/>
  <c r="P43" i="164"/>
  <c r="P42" i="164"/>
  <c r="P41" i="164"/>
  <c r="P26" i="164"/>
  <c r="P25" i="164"/>
  <c r="L9" i="164"/>
  <c r="P8" i="164"/>
  <c r="P46" i="165"/>
  <c r="P45" i="165"/>
  <c r="P44" i="165"/>
  <c r="P43" i="165"/>
  <c r="P48" i="165"/>
  <c r="J47" i="164"/>
  <c r="I47" i="164"/>
  <c r="H47" i="164"/>
  <c r="P45" i="164"/>
  <c r="P44" i="164"/>
  <c r="K9" i="164"/>
  <c r="M9" i="164"/>
  <c r="N9" i="164"/>
  <c r="P7" i="164"/>
  <c r="O31" i="165"/>
  <c r="N31" i="165"/>
  <c r="M31" i="165"/>
  <c r="L31" i="165"/>
  <c r="K31" i="165"/>
  <c r="J31" i="165"/>
  <c r="I31" i="165"/>
  <c r="H31" i="165"/>
  <c r="P29" i="165"/>
  <c r="P28" i="165"/>
  <c r="P27" i="165"/>
  <c r="P26" i="165"/>
  <c r="P25" i="165"/>
  <c r="P24" i="165"/>
  <c r="P31" i="165"/>
  <c r="O10" i="165"/>
  <c r="N10" i="165"/>
  <c r="P7" i="165"/>
  <c r="P6" i="165"/>
  <c r="P5" i="165"/>
  <c r="P4" i="165"/>
  <c r="P3" i="165"/>
  <c r="P10" i="165"/>
  <c r="O28" i="164"/>
  <c r="J28" i="164"/>
  <c r="I28" i="164"/>
  <c r="H28" i="164"/>
  <c r="P22" i="164"/>
  <c r="P28" i="164"/>
  <c r="O9" i="164"/>
  <c r="J9" i="164"/>
  <c r="I9" i="164"/>
  <c r="H9" i="164"/>
  <c r="P6" i="164"/>
  <c r="P5" i="164"/>
  <c r="P4" i="164"/>
  <c r="P3" i="164"/>
  <c r="P9" i="164"/>
  <c r="P24" i="160"/>
  <c r="P22" i="160"/>
  <c r="M9" i="160"/>
  <c r="L9" i="160"/>
  <c r="P7" i="160"/>
  <c r="P59" i="160"/>
  <c r="P3" i="160"/>
  <c r="P23" i="160"/>
  <c r="P48" i="163"/>
  <c r="P44" i="163"/>
  <c r="P8" i="163"/>
  <c r="P3" i="163"/>
  <c r="P40" i="157"/>
  <c r="P38" i="157"/>
  <c r="P39" i="157"/>
  <c r="P47" i="163"/>
  <c r="P46" i="163"/>
  <c r="P44" i="160"/>
  <c r="P45" i="160"/>
  <c r="P46" i="160"/>
  <c r="H47" i="160"/>
  <c r="I47" i="160"/>
  <c r="J47" i="160"/>
  <c r="K47" i="160"/>
  <c r="L47" i="160"/>
  <c r="M47" i="160"/>
  <c r="N47" i="160"/>
  <c r="O47" i="160"/>
  <c r="P47" i="160"/>
  <c r="P43" i="163"/>
  <c r="P45" i="163"/>
  <c r="H49" i="163"/>
  <c r="I49" i="163"/>
  <c r="J49" i="163"/>
  <c r="K49" i="163"/>
  <c r="L49" i="163"/>
  <c r="M49" i="163"/>
  <c r="N49" i="163"/>
  <c r="O49" i="163"/>
  <c r="P49" i="163"/>
  <c r="P23" i="163"/>
  <c r="P24" i="163"/>
  <c r="P25" i="163"/>
  <c r="P26" i="163"/>
  <c r="P27" i="163"/>
  <c r="P28" i="163"/>
  <c r="P29" i="163"/>
  <c r="H30" i="163"/>
  <c r="I30" i="163"/>
  <c r="J30" i="163"/>
  <c r="K30" i="163"/>
  <c r="L30" i="163"/>
  <c r="M30" i="163"/>
  <c r="N30" i="163"/>
  <c r="O30" i="163"/>
  <c r="P30" i="163"/>
  <c r="P4" i="163"/>
  <c r="P5" i="163"/>
  <c r="P6" i="163"/>
  <c r="P7" i="163"/>
  <c r="P9" i="163"/>
  <c r="H10" i="163"/>
  <c r="I10" i="163"/>
  <c r="J10" i="163"/>
  <c r="K10" i="163"/>
  <c r="L10" i="163"/>
  <c r="M10" i="163"/>
  <c r="N10" i="163"/>
  <c r="O10" i="163"/>
  <c r="P10" i="163"/>
  <c r="P22" i="162"/>
  <c r="P23" i="162"/>
  <c r="P24" i="162"/>
  <c r="P25" i="162"/>
  <c r="P26" i="162"/>
  <c r="P27" i="162"/>
  <c r="P28" i="162"/>
  <c r="H29" i="162"/>
  <c r="I29" i="162"/>
  <c r="J29" i="162"/>
  <c r="K29" i="162"/>
  <c r="L29" i="162"/>
  <c r="M29" i="162"/>
  <c r="N29" i="162"/>
  <c r="O29" i="162"/>
  <c r="P29" i="162"/>
  <c r="P3" i="162"/>
  <c r="P4" i="162"/>
  <c r="P5" i="162"/>
  <c r="P6" i="162"/>
  <c r="P7" i="162"/>
  <c r="P8" i="162"/>
  <c r="P9" i="162"/>
  <c r="H10" i="162"/>
  <c r="I10" i="162"/>
  <c r="J10" i="162"/>
  <c r="K10" i="162"/>
  <c r="L10" i="162"/>
  <c r="M10" i="162"/>
  <c r="N10" i="162"/>
  <c r="O10" i="162"/>
  <c r="P10" i="162"/>
  <c r="P21" i="161"/>
  <c r="P22" i="161"/>
  <c r="P23" i="161"/>
  <c r="P24" i="161"/>
  <c r="P25" i="161"/>
  <c r="P26" i="161"/>
  <c r="P27" i="161"/>
  <c r="H28" i="161"/>
  <c r="I28" i="161"/>
  <c r="J28" i="161"/>
  <c r="K28" i="161"/>
  <c r="L28" i="161"/>
  <c r="M28" i="161"/>
  <c r="N28" i="161"/>
  <c r="O28" i="161"/>
  <c r="P28" i="161"/>
  <c r="P3" i="161"/>
  <c r="P4" i="161"/>
  <c r="P5" i="161"/>
  <c r="P6" i="161"/>
  <c r="P7" i="161"/>
  <c r="P8" i="161"/>
  <c r="H9" i="161"/>
  <c r="I9" i="161"/>
  <c r="J9" i="161"/>
  <c r="K9" i="161"/>
  <c r="L9" i="161"/>
  <c r="M9" i="161"/>
  <c r="N9" i="161"/>
  <c r="O9" i="161"/>
  <c r="P9" i="161"/>
  <c r="P25" i="160"/>
  <c r="H26" i="160"/>
  <c r="I26" i="160"/>
  <c r="J26" i="160"/>
  <c r="K26" i="160"/>
  <c r="L26" i="160"/>
  <c r="M26" i="160"/>
  <c r="N26" i="160"/>
  <c r="O26" i="160"/>
  <c r="P26" i="160"/>
  <c r="P4" i="160"/>
  <c r="P5" i="160"/>
  <c r="P6" i="160"/>
  <c r="H9" i="160"/>
  <c r="I9" i="160"/>
  <c r="J9" i="160"/>
  <c r="K9" i="160"/>
  <c r="N9" i="160"/>
  <c r="O9" i="160"/>
  <c r="P21" i="159"/>
  <c r="P22" i="159"/>
  <c r="P23" i="159"/>
  <c r="P24" i="159"/>
  <c r="P25" i="159"/>
  <c r="P26" i="159"/>
  <c r="P27" i="159"/>
  <c r="H28" i="159"/>
  <c r="I28" i="159"/>
  <c r="J28" i="159"/>
  <c r="K28" i="159"/>
  <c r="L28" i="159"/>
  <c r="M28" i="159"/>
  <c r="N28" i="159"/>
  <c r="O28" i="159"/>
  <c r="P28" i="159"/>
  <c r="P45" i="159"/>
  <c r="P3" i="159"/>
  <c r="P4" i="159"/>
  <c r="P5" i="159"/>
  <c r="P6" i="159"/>
  <c r="P7" i="159"/>
  <c r="H8" i="159"/>
  <c r="I8" i="159"/>
  <c r="J8" i="159"/>
  <c r="K8" i="159"/>
  <c r="L8" i="159"/>
  <c r="M8" i="159"/>
  <c r="N8" i="159"/>
  <c r="O8" i="159"/>
  <c r="P8" i="159"/>
  <c r="P6" i="157"/>
  <c r="P28" i="155"/>
  <c r="P8" i="151"/>
  <c r="P49" i="156"/>
  <c r="P48" i="156"/>
  <c r="P26" i="156"/>
  <c r="P25" i="156"/>
  <c r="P27" i="151"/>
  <c r="P42" i="151"/>
  <c r="P5" i="155"/>
  <c r="O32" i="158"/>
  <c r="N32" i="158"/>
  <c r="M32" i="158"/>
  <c r="L32" i="158"/>
  <c r="K32" i="158"/>
  <c r="J32" i="158"/>
  <c r="I32" i="158"/>
  <c r="H32" i="158"/>
  <c r="P31" i="158"/>
  <c r="P30" i="158"/>
  <c r="P29" i="158"/>
  <c r="P28" i="158"/>
  <c r="P27" i="158"/>
  <c r="P26" i="158"/>
  <c r="P25" i="158"/>
  <c r="P32" i="158"/>
  <c r="O11" i="158"/>
  <c r="N11" i="158"/>
  <c r="M11" i="158"/>
  <c r="L11" i="158"/>
  <c r="K11" i="158"/>
  <c r="J11" i="158"/>
  <c r="I11" i="158"/>
  <c r="H11" i="158"/>
  <c r="P10" i="158"/>
  <c r="P9" i="158"/>
  <c r="P8" i="158"/>
  <c r="P7" i="158"/>
  <c r="P6" i="158"/>
  <c r="P5" i="158"/>
  <c r="P11" i="158"/>
  <c r="O50" i="156"/>
  <c r="N50" i="156"/>
  <c r="M50" i="156"/>
  <c r="L50" i="156"/>
  <c r="K50" i="156"/>
  <c r="J50" i="156"/>
  <c r="I50" i="156"/>
  <c r="H50" i="156"/>
  <c r="P47" i="156"/>
  <c r="P46" i="156"/>
  <c r="P45" i="156"/>
  <c r="P44" i="156"/>
  <c r="P50" i="156"/>
  <c r="O42" i="155"/>
  <c r="N42" i="155"/>
  <c r="M42" i="155"/>
  <c r="L42" i="155"/>
  <c r="K42" i="155"/>
  <c r="J42" i="155"/>
  <c r="I42" i="155"/>
  <c r="H42" i="155"/>
  <c r="P41" i="155"/>
  <c r="P42" i="155"/>
  <c r="O47" i="151"/>
  <c r="N47" i="151"/>
  <c r="M47" i="151"/>
  <c r="L47" i="151"/>
  <c r="K47" i="151"/>
  <c r="J47" i="151"/>
  <c r="I47" i="151"/>
  <c r="H47" i="151"/>
  <c r="P46" i="151"/>
  <c r="P45" i="151"/>
  <c r="P44" i="151"/>
  <c r="P43" i="151"/>
  <c r="P47" i="151"/>
  <c r="O26" i="157"/>
  <c r="N26" i="157"/>
  <c r="M26" i="157"/>
  <c r="L26" i="157"/>
  <c r="K26" i="157"/>
  <c r="J26" i="157"/>
  <c r="I26" i="157"/>
  <c r="H26" i="157"/>
  <c r="P25" i="157"/>
  <c r="P24" i="157"/>
  <c r="P23" i="157"/>
  <c r="P26" i="157"/>
  <c r="O10" i="157"/>
  <c r="N10" i="157"/>
  <c r="M10" i="157"/>
  <c r="L10" i="157"/>
  <c r="K10" i="157"/>
  <c r="J10" i="157"/>
  <c r="I10" i="157"/>
  <c r="H10" i="157"/>
  <c r="P9" i="157"/>
  <c r="P8" i="157"/>
  <c r="P7" i="157"/>
  <c r="P5" i="157"/>
  <c r="P4" i="157"/>
  <c r="P3" i="157"/>
  <c r="P10" i="157"/>
  <c r="O30" i="156"/>
  <c r="N30" i="156"/>
  <c r="M30" i="156"/>
  <c r="L30" i="156"/>
  <c r="K30" i="156"/>
  <c r="J30" i="156"/>
  <c r="I30" i="156"/>
  <c r="H30" i="156"/>
  <c r="P29" i="156"/>
  <c r="P28" i="156"/>
  <c r="P27" i="156"/>
  <c r="P24" i="156"/>
  <c r="P23" i="156"/>
  <c r="P30" i="156"/>
  <c r="O10" i="156"/>
  <c r="N10" i="156"/>
  <c r="M10" i="156"/>
  <c r="L10" i="156"/>
  <c r="K10" i="156"/>
  <c r="J10" i="156"/>
  <c r="I10" i="156"/>
  <c r="H10" i="156"/>
  <c r="P9" i="156"/>
  <c r="P8" i="156"/>
  <c r="P7" i="156"/>
  <c r="P6" i="156"/>
  <c r="P5" i="156"/>
  <c r="P4" i="156"/>
  <c r="P3" i="156"/>
  <c r="P10" i="156"/>
  <c r="O29" i="155"/>
  <c r="N29" i="155"/>
  <c r="M29" i="155"/>
  <c r="L29" i="155"/>
  <c r="K29" i="155"/>
  <c r="J29" i="155"/>
  <c r="I29" i="155"/>
  <c r="H29" i="155"/>
  <c r="P27" i="155"/>
  <c r="P26" i="155"/>
  <c r="P25" i="155"/>
  <c r="P24" i="155"/>
  <c r="P23" i="155"/>
  <c r="P29" i="155"/>
  <c r="O10" i="155"/>
  <c r="N10" i="155"/>
  <c r="M10" i="155"/>
  <c r="L10" i="155"/>
  <c r="K10" i="155"/>
  <c r="J10" i="155"/>
  <c r="I10" i="155"/>
  <c r="H10" i="155"/>
  <c r="P9" i="155"/>
  <c r="P8" i="155"/>
  <c r="P7" i="155"/>
  <c r="P6" i="155"/>
  <c r="P4" i="155"/>
  <c r="P3" i="155"/>
  <c r="P10" i="155"/>
  <c r="P29" i="153"/>
  <c r="P24" i="153"/>
  <c r="P69" i="153"/>
  <c r="P6" i="153"/>
  <c r="K69" i="154"/>
  <c r="L69" i="154"/>
  <c r="M69" i="154"/>
  <c r="N69" i="154"/>
  <c r="J69" i="154"/>
  <c r="K9" i="154"/>
  <c r="L9" i="154"/>
  <c r="M9" i="154"/>
  <c r="N9" i="154"/>
  <c r="O9" i="154"/>
  <c r="J9" i="154"/>
  <c r="P65" i="154"/>
  <c r="P47" i="154"/>
  <c r="P62" i="154"/>
  <c r="P24" i="154"/>
  <c r="P43" i="154"/>
  <c r="P42" i="154"/>
  <c r="P67" i="154"/>
  <c r="P66" i="154"/>
  <c r="P7" i="154"/>
  <c r="P23" i="154"/>
  <c r="P8" i="154"/>
  <c r="P25" i="154"/>
  <c r="P22" i="154"/>
  <c r="P66" i="153"/>
  <c r="P67" i="153"/>
  <c r="P68" i="153"/>
  <c r="P70" i="153"/>
  <c r="P71" i="153"/>
  <c r="H72" i="153"/>
  <c r="I72" i="153"/>
  <c r="J72" i="153"/>
  <c r="K72" i="153"/>
  <c r="L72" i="153"/>
  <c r="M72" i="153"/>
  <c r="N72" i="153"/>
  <c r="O72" i="153"/>
  <c r="P72" i="153"/>
  <c r="P45" i="153"/>
  <c r="P46" i="153"/>
  <c r="P47" i="153"/>
  <c r="P48" i="153"/>
  <c r="P49" i="153"/>
  <c r="P50" i="153"/>
  <c r="P51" i="153"/>
  <c r="H52" i="153"/>
  <c r="I52" i="153"/>
  <c r="J52" i="153"/>
  <c r="K52" i="153"/>
  <c r="L52" i="153"/>
  <c r="M52" i="153"/>
  <c r="N52" i="153"/>
  <c r="O52" i="153"/>
  <c r="P52" i="153"/>
  <c r="P63" i="154"/>
  <c r="P64" i="154"/>
  <c r="P69" i="154"/>
  <c r="H69" i="154"/>
  <c r="I69" i="154"/>
  <c r="O69" i="154"/>
  <c r="P44" i="154"/>
  <c r="P45" i="154"/>
  <c r="P46" i="154"/>
  <c r="P48" i="154"/>
  <c r="H49" i="154"/>
  <c r="I49" i="154"/>
  <c r="J49" i="154"/>
  <c r="K49" i="154"/>
  <c r="L49" i="154"/>
  <c r="M49" i="154"/>
  <c r="N49" i="154"/>
  <c r="O49" i="154"/>
  <c r="P49" i="154"/>
  <c r="K30" i="150"/>
  <c r="L30" i="150"/>
  <c r="M30" i="150"/>
  <c r="N30" i="150"/>
  <c r="O30" i="150"/>
  <c r="J30" i="150"/>
  <c r="K10" i="150"/>
  <c r="L10" i="150"/>
  <c r="M10" i="150"/>
  <c r="N10" i="150"/>
  <c r="O10" i="150"/>
  <c r="J10" i="150"/>
  <c r="M11" i="143"/>
  <c r="N11" i="143"/>
  <c r="O11" i="143"/>
  <c r="L11" i="143"/>
  <c r="J11" i="143"/>
  <c r="P4" i="143"/>
  <c r="P29" i="150"/>
  <c r="P26" i="154"/>
  <c r="P27" i="154"/>
  <c r="H29" i="154"/>
  <c r="I29" i="154"/>
  <c r="J29" i="154"/>
  <c r="K29" i="154"/>
  <c r="L29" i="154"/>
  <c r="M29" i="154"/>
  <c r="N29" i="154"/>
  <c r="O29" i="154"/>
  <c r="P29" i="154"/>
  <c r="P3" i="154"/>
  <c r="P4" i="154"/>
  <c r="P5" i="154"/>
  <c r="P6" i="154"/>
  <c r="H9" i="154"/>
  <c r="I9" i="154"/>
  <c r="P25" i="153"/>
  <c r="P26" i="153"/>
  <c r="P27" i="153"/>
  <c r="P28" i="153"/>
  <c r="P30" i="153"/>
  <c r="H31" i="153"/>
  <c r="I31" i="153"/>
  <c r="J31" i="153"/>
  <c r="K31" i="153"/>
  <c r="L31" i="153"/>
  <c r="M31" i="153"/>
  <c r="N31" i="153"/>
  <c r="O31" i="153"/>
  <c r="P31" i="153"/>
  <c r="P3" i="153"/>
  <c r="P4" i="153"/>
  <c r="P5" i="153"/>
  <c r="P7" i="153"/>
  <c r="P8" i="153"/>
  <c r="P9" i="153"/>
  <c r="H10" i="153"/>
  <c r="I10" i="153"/>
  <c r="J10" i="153"/>
  <c r="K10" i="153"/>
  <c r="L10" i="153"/>
  <c r="M10" i="153"/>
  <c r="N10" i="153"/>
  <c r="O10" i="153"/>
  <c r="P10" i="153"/>
  <c r="P24" i="152"/>
  <c r="P25" i="152"/>
  <c r="P26" i="152"/>
  <c r="P27" i="152"/>
  <c r="P28" i="152"/>
  <c r="P29" i="152"/>
  <c r="P30" i="152"/>
  <c r="H31" i="152"/>
  <c r="I31" i="152"/>
  <c r="J31" i="152"/>
  <c r="K31" i="152"/>
  <c r="L31" i="152"/>
  <c r="M31" i="152"/>
  <c r="N31" i="152"/>
  <c r="O31" i="152"/>
  <c r="P31" i="152"/>
  <c r="P3" i="152"/>
  <c r="P5" i="152"/>
  <c r="P6" i="152"/>
  <c r="P7" i="152"/>
  <c r="P8" i="152"/>
  <c r="P9" i="152"/>
  <c r="H10" i="152"/>
  <c r="I10" i="152"/>
  <c r="J10" i="152"/>
  <c r="K10" i="152"/>
  <c r="L10" i="152"/>
  <c r="M10" i="152"/>
  <c r="N10" i="152"/>
  <c r="O10" i="152"/>
  <c r="P10" i="152"/>
  <c r="P9" i="143"/>
  <c r="P26" i="150"/>
  <c r="P27" i="150"/>
  <c r="P28" i="150"/>
  <c r="P9" i="150"/>
  <c r="P7" i="150"/>
  <c r="P8" i="150"/>
  <c r="P10" i="143"/>
  <c r="P26" i="143"/>
  <c r="K11" i="143"/>
  <c r="P8" i="143"/>
  <c r="P47" i="143"/>
  <c r="P46" i="143"/>
  <c r="P45" i="143"/>
  <c r="P28" i="143"/>
  <c r="P29" i="143"/>
  <c r="P30" i="143"/>
  <c r="P6" i="150"/>
  <c r="P4" i="150"/>
  <c r="P43" i="143"/>
  <c r="P44" i="143"/>
  <c r="H48" i="143"/>
  <c r="I48" i="143"/>
  <c r="J48" i="143"/>
  <c r="K48" i="143"/>
  <c r="L48" i="143"/>
  <c r="M48" i="143"/>
  <c r="N48" i="143"/>
  <c r="O48" i="143"/>
  <c r="P48" i="143"/>
  <c r="P22" i="151"/>
  <c r="P23" i="151"/>
  <c r="P24" i="151"/>
  <c r="P25" i="151"/>
  <c r="P26" i="151"/>
  <c r="H28" i="151"/>
  <c r="I28" i="151"/>
  <c r="J28" i="151"/>
  <c r="K28" i="151"/>
  <c r="L28" i="151"/>
  <c r="M28" i="151"/>
  <c r="N28" i="151"/>
  <c r="O28" i="151"/>
  <c r="P28" i="151"/>
  <c r="P4" i="151"/>
  <c r="P5" i="151"/>
  <c r="P6" i="151"/>
  <c r="P7" i="151"/>
  <c r="P9" i="151"/>
  <c r="H10" i="151"/>
  <c r="I10" i="151"/>
  <c r="J10" i="151"/>
  <c r="K10" i="151"/>
  <c r="L10" i="151"/>
  <c r="M10" i="151"/>
  <c r="N10" i="151"/>
  <c r="O10" i="151"/>
  <c r="P10" i="151"/>
  <c r="P23" i="150"/>
  <c r="P24" i="150"/>
  <c r="P25" i="150"/>
  <c r="H30" i="150"/>
  <c r="I30" i="150"/>
  <c r="P3" i="150"/>
  <c r="P5" i="150"/>
  <c r="H10" i="150"/>
  <c r="I10" i="150"/>
  <c r="P25" i="145"/>
  <c r="P42" i="145"/>
  <c r="P41" i="145"/>
  <c r="P7" i="145"/>
  <c r="P26" i="146"/>
  <c r="P8" i="146"/>
  <c r="P45" i="145"/>
  <c r="P46" i="145"/>
  <c r="P78" i="145"/>
  <c r="P75" i="145"/>
  <c r="P76" i="145"/>
  <c r="P77" i="145"/>
  <c r="P79" i="145"/>
  <c r="P80" i="145"/>
  <c r="P81" i="145"/>
  <c r="H82" i="145"/>
  <c r="I82" i="145"/>
  <c r="J82" i="145"/>
  <c r="K82" i="145"/>
  <c r="L82" i="145"/>
  <c r="M82" i="145"/>
  <c r="N82" i="145"/>
  <c r="O82" i="145"/>
  <c r="P82" i="145"/>
  <c r="M10" i="144"/>
  <c r="L10" i="144"/>
  <c r="P25" i="144"/>
  <c r="P8" i="144"/>
  <c r="P48" i="144"/>
  <c r="P40" i="146"/>
  <c r="P41" i="146"/>
  <c r="P42" i="146"/>
  <c r="P43" i="146"/>
  <c r="P44" i="146"/>
  <c r="P45" i="146"/>
  <c r="P46" i="146"/>
  <c r="H47" i="146"/>
  <c r="I47" i="146"/>
  <c r="J47" i="146"/>
  <c r="K47" i="146"/>
  <c r="L47" i="146"/>
  <c r="M47" i="146"/>
  <c r="N47" i="146"/>
  <c r="O47" i="146"/>
  <c r="P47" i="146"/>
  <c r="P61" i="145"/>
  <c r="P62" i="145"/>
  <c r="H63" i="145"/>
  <c r="I63" i="145"/>
  <c r="J63" i="145"/>
  <c r="K63" i="145"/>
  <c r="L63" i="145"/>
  <c r="M63" i="145"/>
  <c r="N63" i="145"/>
  <c r="O63" i="145"/>
  <c r="P63" i="145"/>
  <c r="P43" i="145"/>
  <c r="P44" i="145"/>
  <c r="H47" i="145"/>
  <c r="I47" i="145"/>
  <c r="J47" i="145"/>
  <c r="K47" i="145"/>
  <c r="L47" i="145"/>
  <c r="M47" i="145"/>
  <c r="N47" i="145"/>
  <c r="O47" i="145"/>
  <c r="P47" i="145"/>
  <c r="P63" i="144"/>
  <c r="P64" i="144"/>
  <c r="P65" i="144"/>
  <c r="P66" i="144"/>
  <c r="P67" i="144"/>
  <c r="P68" i="144"/>
  <c r="P69" i="144"/>
  <c r="H70" i="144"/>
  <c r="I70" i="144"/>
  <c r="J70" i="144"/>
  <c r="K70" i="144"/>
  <c r="L70" i="144"/>
  <c r="M70" i="144"/>
  <c r="N70" i="144"/>
  <c r="O70" i="144"/>
  <c r="P70" i="144"/>
  <c r="P43" i="144"/>
  <c r="P44" i="144"/>
  <c r="P45" i="144"/>
  <c r="P46" i="144"/>
  <c r="P47" i="144"/>
  <c r="H49" i="144"/>
  <c r="I49" i="144"/>
  <c r="J49" i="144"/>
  <c r="K49" i="144"/>
  <c r="L49" i="144"/>
  <c r="M49" i="144"/>
  <c r="N49" i="144"/>
  <c r="O49" i="144"/>
  <c r="P49" i="144"/>
  <c r="P21" i="146"/>
  <c r="P22" i="146"/>
  <c r="P23" i="146"/>
  <c r="P24" i="146"/>
  <c r="P25" i="146"/>
  <c r="H27" i="146"/>
  <c r="I27" i="146"/>
  <c r="J27" i="146"/>
  <c r="K27" i="146"/>
  <c r="L27" i="146"/>
  <c r="M27" i="146"/>
  <c r="N27" i="146"/>
  <c r="O27" i="146"/>
  <c r="P27" i="146"/>
  <c r="P3" i="146"/>
  <c r="P4" i="146"/>
  <c r="P5" i="146"/>
  <c r="P6" i="146"/>
  <c r="P7" i="146"/>
  <c r="H9" i="146"/>
  <c r="I9" i="146"/>
  <c r="J9" i="146"/>
  <c r="K9" i="146"/>
  <c r="L9" i="146"/>
  <c r="M9" i="146"/>
  <c r="N9" i="146"/>
  <c r="O9" i="146"/>
  <c r="P9" i="146"/>
  <c r="P22" i="145"/>
  <c r="P23" i="145"/>
  <c r="P24" i="145"/>
  <c r="P26" i="145"/>
  <c r="H27" i="145"/>
  <c r="I27" i="145"/>
  <c r="J27" i="145"/>
  <c r="K27" i="145"/>
  <c r="L27" i="145"/>
  <c r="M27" i="145"/>
  <c r="N27" i="145"/>
  <c r="O27" i="145"/>
  <c r="P27" i="145"/>
  <c r="P3" i="145"/>
  <c r="P4" i="145"/>
  <c r="P5" i="145"/>
  <c r="P6" i="145"/>
  <c r="H8" i="145"/>
  <c r="I8" i="145"/>
  <c r="J8" i="145"/>
  <c r="K8" i="145"/>
  <c r="L8" i="145"/>
  <c r="M8" i="145"/>
  <c r="N8" i="145"/>
  <c r="O8" i="145"/>
  <c r="P8" i="145"/>
  <c r="P23" i="144"/>
  <c r="P9" i="144"/>
  <c r="P24" i="144"/>
  <c r="P26" i="144"/>
  <c r="P27" i="144"/>
  <c r="P28" i="144"/>
  <c r="H29" i="144"/>
  <c r="I29" i="144"/>
  <c r="J29" i="144"/>
  <c r="K29" i="144"/>
  <c r="L29" i="144"/>
  <c r="M29" i="144"/>
  <c r="N29" i="144"/>
  <c r="O29" i="144"/>
  <c r="P29" i="144"/>
  <c r="P3" i="144"/>
  <c r="P4" i="144"/>
  <c r="P5" i="144"/>
  <c r="P6" i="144"/>
  <c r="P7" i="144"/>
  <c r="H10" i="144"/>
  <c r="I10" i="144"/>
  <c r="J10" i="144"/>
  <c r="K10" i="144"/>
  <c r="N10" i="144"/>
  <c r="O10" i="144"/>
  <c r="M26" i="141"/>
  <c r="N26" i="141"/>
  <c r="O26" i="141"/>
  <c r="H26" i="141"/>
  <c r="I26" i="141"/>
  <c r="J26" i="141"/>
  <c r="K26" i="141"/>
  <c r="L26" i="141"/>
  <c r="P45" i="137"/>
  <c r="P24" i="141"/>
  <c r="P42" i="141"/>
  <c r="O45" i="141"/>
  <c r="N45" i="141"/>
  <c r="M45" i="141"/>
  <c r="L45" i="141"/>
  <c r="K45" i="141"/>
  <c r="J45" i="141"/>
  <c r="I45" i="141"/>
  <c r="H45" i="141"/>
  <c r="P44" i="141"/>
  <c r="P25" i="141"/>
  <c r="P3" i="137"/>
  <c r="P4" i="137"/>
  <c r="P5" i="137"/>
  <c r="P6" i="137"/>
  <c r="P7" i="137"/>
  <c r="P8" i="137"/>
  <c r="P9" i="137"/>
  <c r="P49" i="137"/>
  <c r="O31" i="143"/>
  <c r="N31" i="143"/>
  <c r="M31" i="143"/>
  <c r="L31" i="143"/>
  <c r="K31" i="143"/>
  <c r="J31" i="143"/>
  <c r="I31" i="143"/>
  <c r="H31" i="143"/>
  <c r="P27" i="143"/>
  <c r="P25" i="143"/>
  <c r="P31" i="143"/>
  <c r="I11" i="143"/>
  <c r="H11" i="143"/>
  <c r="P7" i="143"/>
  <c r="P6" i="143"/>
  <c r="P5" i="143"/>
  <c r="P3" i="143"/>
  <c r="P41" i="141"/>
  <c r="P40" i="141"/>
  <c r="P39" i="141"/>
  <c r="P38" i="141"/>
  <c r="O30" i="142"/>
  <c r="N30" i="142"/>
  <c r="M30" i="142"/>
  <c r="L30" i="142"/>
  <c r="K30" i="142"/>
  <c r="J30" i="142"/>
  <c r="I30" i="142"/>
  <c r="H30" i="142"/>
  <c r="P29" i="142"/>
  <c r="P28" i="142"/>
  <c r="P27" i="142"/>
  <c r="P26" i="142"/>
  <c r="P25" i="142"/>
  <c r="P24" i="142"/>
  <c r="P23" i="142"/>
  <c r="P30" i="142"/>
  <c r="O10" i="142"/>
  <c r="N10" i="142"/>
  <c r="M10" i="142"/>
  <c r="L10" i="142"/>
  <c r="K10" i="142"/>
  <c r="J10" i="142"/>
  <c r="I10" i="142"/>
  <c r="H10" i="142"/>
  <c r="P9" i="142"/>
  <c r="P8" i="142"/>
  <c r="P7" i="142"/>
  <c r="P6" i="142"/>
  <c r="P5" i="142"/>
  <c r="P4" i="142"/>
  <c r="P3" i="142"/>
  <c r="P10" i="142"/>
  <c r="O51" i="137"/>
  <c r="N51" i="137"/>
  <c r="M51" i="137"/>
  <c r="L51" i="137"/>
  <c r="K51" i="137"/>
  <c r="J51" i="137"/>
  <c r="I51" i="137"/>
  <c r="H51" i="137"/>
  <c r="P50" i="137"/>
  <c r="P48" i="137"/>
  <c r="P47" i="137"/>
  <c r="P46" i="137"/>
  <c r="P44" i="137"/>
  <c r="P51" i="137"/>
  <c r="P23" i="141"/>
  <c r="P22" i="141"/>
  <c r="P21" i="141"/>
  <c r="P7" i="141"/>
  <c r="O9" i="141"/>
  <c r="N9" i="141"/>
  <c r="M9" i="141"/>
  <c r="L9" i="141"/>
  <c r="K9" i="141"/>
  <c r="J9" i="141"/>
  <c r="I9" i="141"/>
  <c r="H9" i="141"/>
  <c r="P8" i="141"/>
  <c r="P6" i="141"/>
  <c r="P5" i="141"/>
  <c r="P4" i="141"/>
  <c r="P43" i="141"/>
  <c r="P26" i="141"/>
  <c r="P3" i="141"/>
  <c r="P9" i="141"/>
  <c r="P10" i="140"/>
  <c r="P23" i="140"/>
  <c r="P24" i="140"/>
  <c r="P25" i="140"/>
  <c r="P26" i="140"/>
  <c r="P27" i="140"/>
  <c r="P28" i="140"/>
  <c r="P29" i="140"/>
  <c r="H30" i="140"/>
  <c r="I30" i="140"/>
  <c r="J30" i="140"/>
  <c r="K30" i="140"/>
  <c r="L30" i="140"/>
  <c r="M30" i="140"/>
  <c r="N30" i="140"/>
  <c r="O30" i="140"/>
  <c r="P30" i="140"/>
  <c r="P3" i="140"/>
  <c r="P4" i="140"/>
  <c r="P5" i="140"/>
  <c r="P6" i="140"/>
  <c r="P7" i="140"/>
  <c r="P8" i="140"/>
  <c r="P9" i="140"/>
  <c r="H10" i="140"/>
  <c r="I10" i="140"/>
  <c r="J10" i="140"/>
  <c r="K10" i="140"/>
  <c r="L10" i="140"/>
  <c r="M10" i="140"/>
  <c r="N10" i="140"/>
  <c r="O10" i="140"/>
  <c r="P23" i="132"/>
  <c r="P41" i="139"/>
  <c r="P42" i="139"/>
  <c r="P43" i="139"/>
  <c r="P44" i="139"/>
  <c r="P45" i="139"/>
  <c r="P46" i="139"/>
  <c r="P47" i="139"/>
  <c r="H48" i="139"/>
  <c r="I48" i="139"/>
  <c r="J48" i="139"/>
  <c r="K48" i="139"/>
  <c r="L48" i="139"/>
  <c r="M48" i="139"/>
  <c r="N48" i="139"/>
  <c r="O48" i="139"/>
  <c r="P48" i="139"/>
  <c r="P22" i="139"/>
  <c r="P23" i="139"/>
  <c r="P24" i="139"/>
  <c r="P25" i="139"/>
  <c r="P26" i="139"/>
  <c r="P27" i="139"/>
  <c r="P28" i="139"/>
  <c r="H29" i="139"/>
  <c r="I29" i="139"/>
  <c r="J29" i="139"/>
  <c r="K29" i="139"/>
  <c r="L29" i="139"/>
  <c r="M29" i="139"/>
  <c r="N29" i="139"/>
  <c r="O29" i="139"/>
  <c r="P29" i="139"/>
  <c r="P3" i="139"/>
  <c r="P4" i="139"/>
  <c r="P5" i="139"/>
  <c r="P6" i="139"/>
  <c r="P7" i="139"/>
  <c r="P8" i="139"/>
  <c r="P9" i="139"/>
  <c r="H10" i="139"/>
  <c r="I10" i="139"/>
  <c r="J10" i="139"/>
  <c r="K10" i="139"/>
  <c r="L10" i="139"/>
  <c r="M10" i="139"/>
  <c r="N10" i="139"/>
  <c r="O10" i="139"/>
  <c r="P10" i="139"/>
  <c r="P22" i="138"/>
  <c r="P23" i="138"/>
  <c r="P24" i="138"/>
  <c r="P25" i="138"/>
  <c r="P26" i="138"/>
  <c r="P27" i="138"/>
  <c r="P28" i="138"/>
  <c r="H29" i="138"/>
  <c r="I29" i="138"/>
  <c r="J29" i="138"/>
  <c r="K29" i="138"/>
  <c r="L29" i="138"/>
  <c r="M29" i="138"/>
  <c r="N29" i="138"/>
  <c r="O29" i="138"/>
  <c r="P29" i="138"/>
  <c r="P3" i="138"/>
  <c r="P4" i="138"/>
  <c r="P5" i="138"/>
  <c r="P6" i="138"/>
  <c r="P7" i="138"/>
  <c r="P8" i="138"/>
  <c r="P9" i="138"/>
  <c r="H10" i="138"/>
  <c r="I10" i="138"/>
  <c r="J10" i="138"/>
  <c r="K10" i="138"/>
  <c r="L10" i="138"/>
  <c r="M10" i="138"/>
  <c r="N10" i="138"/>
  <c r="O10" i="138"/>
  <c r="P10" i="138"/>
  <c r="P24" i="137"/>
  <c r="P25" i="137"/>
  <c r="P26" i="137"/>
  <c r="P27" i="137"/>
  <c r="P28" i="137"/>
  <c r="P29" i="137"/>
  <c r="P30" i="137"/>
  <c r="H31" i="137"/>
  <c r="I31" i="137"/>
  <c r="J31" i="137"/>
  <c r="K31" i="137"/>
  <c r="L31" i="137"/>
  <c r="M31" i="137"/>
  <c r="N31" i="137"/>
  <c r="O31" i="137"/>
  <c r="P31" i="137"/>
  <c r="P10" i="137"/>
  <c r="H11" i="137"/>
  <c r="I11" i="137"/>
  <c r="J11" i="137"/>
  <c r="K11" i="137"/>
  <c r="L11" i="137"/>
  <c r="M11" i="137"/>
  <c r="N11" i="137"/>
  <c r="O11" i="137"/>
  <c r="P11" i="137"/>
  <c r="P78" i="132"/>
  <c r="H79" i="132"/>
  <c r="I79" i="132"/>
  <c r="J79" i="132"/>
  <c r="K79" i="132"/>
  <c r="L79" i="132"/>
  <c r="M79" i="132"/>
  <c r="N79" i="132"/>
  <c r="O79" i="132"/>
  <c r="P79" i="132"/>
  <c r="O66" i="132"/>
  <c r="N66" i="132"/>
  <c r="M66" i="132"/>
  <c r="L66" i="132"/>
  <c r="K66" i="132"/>
  <c r="J66" i="132"/>
  <c r="I66" i="132"/>
  <c r="H66" i="132"/>
  <c r="P63" i="132"/>
  <c r="P62" i="132"/>
  <c r="P61" i="132"/>
  <c r="P66" i="132"/>
  <c r="O49" i="132"/>
  <c r="N49" i="132"/>
  <c r="M49" i="132"/>
  <c r="L49" i="132"/>
  <c r="K49" i="132"/>
  <c r="J49" i="132"/>
  <c r="I49" i="132"/>
  <c r="H49" i="132"/>
  <c r="P48" i="132"/>
  <c r="P47" i="132"/>
  <c r="P46" i="132"/>
  <c r="P45" i="132"/>
  <c r="P44" i="132"/>
  <c r="P43" i="132"/>
  <c r="P42" i="132"/>
  <c r="P49" i="132"/>
  <c r="O27" i="136"/>
  <c r="N27" i="136"/>
  <c r="M27" i="136"/>
  <c r="L27" i="136"/>
  <c r="K27" i="136"/>
  <c r="J27" i="136"/>
  <c r="I27" i="136"/>
  <c r="H27" i="136"/>
  <c r="P26" i="136"/>
  <c r="P25" i="136"/>
  <c r="P24" i="136"/>
  <c r="P23" i="136"/>
  <c r="P22" i="136"/>
  <c r="P21" i="136"/>
  <c r="P20" i="136"/>
  <c r="P27" i="136"/>
  <c r="O7" i="136"/>
  <c r="N7" i="136"/>
  <c r="M7" i="136"/>
  <c r="L7" i="136"/>
  <c r="K7" i="136"/>
  <c r="J7" i="136"/>
  <c r="I7" i="136"/>
  <c r="H7" i="136"/>
  <c r="P6" i="136"/>
  <c r="P5" i="136"/>
  <c r="P4" i="136"/>
  <c r="P3" i="136"/>
  <c r="P7" i="136"/>
  <c r="P46" i="131"/>
  <c r="P29" i="131"/>
  <c r="M49" i="131"/>
  <c r="L49" i="131"/>
  <c r="P27" i="131"/>
  <c r="P28" i="131"/>
  <c r="P43" i="131"/>
  <c r="P44" i="131"/>
  <c r="P67" i="131"/>
  <c r="P68" i="131"/>
  <c r="P47" i="131"/>
  <c r="P48" i="131"/>
  <c r="L12" i="131"/>
  <c r="J12" i="131"/>
  <c r="K12" i="131"/>
  <c r="P11" i="131"/>
  <c r="P7" i="131"/>
  <c r="K64" i="130"/>
  <c r="P64" i="130"/>
  <c r="P9" i="131"/>
  <c r="P63" i="130"/>
  <c r="J9" i="130"/>
  <c r="K9" i="130"/>
  <c r="M9" i="130"/>
  <c r="N9" i="130"/>
  <c r="L9" i="130"/>
  <c r="I64" i="130"/>
  <c r="J64" i="130"/>
  <c r="L64" i="130"/>
  <c r="M64" i="130"/>
  <c r="N64" i="130"/>
  <c r="O64" i="130"/>
  <c r="H64" i="130"/>
  <c r="P43" i="130"/>
  <c r="P62" i="130"/>
  <c r="P22" i="130"/>
  <c r="P3" i="130"/>
  <c r="P45" i="130"/>
  <c r="P44" i="130"/>
  <c r="P4" i="130"/>
  <c r="P60" i="130"/>
  <c r="P25" i="130"/>
  <c r="P41" i="130"/>
  <c r="P40" i="130"/>
  <c r="P27" i="130"/>
  <c r="P26" i="130"/>
  <c r="P61" i="130"/>
  <c r="P9" i="129"/>
  <c r="P5" i="130"/>
  <c r="P63" i="131"/>
  <c r="P64" i="131"/>
  <c r="P65" i="131"/>
  <c r="P66" i="131"/>
  <c r="H69" i="131"/>
  <c r="I69" i="131"/>
  <c r="J69" i="131"/>
  <c r="K69" i="131"/>
  <c r="L69" i="131"/>
  <c r="M69" i="131"/>
  <c r="N69" i="131"/>
  <c r="O69" i="131"/>
  <c r="P69" i="131"/>
  <c r="P45" i="131"/>
  <c r="H49" i="131"/>
  <c r="I49" i="131"/>
  <c r="J49" i="131"/>
  <c r="K49" i="131"/>
  <c r="N49" i="131"/>
  <c r="O49" i="131"/>
  <c r="P23" i="134"/>
  <c r="P24" i="134"/>
  <c r="P25" i="134"/>
  <c r="P26" i="134"/>
  <c r="P27" i="134"/>
  <c r="P28" i="134"/>
  <c r="P29" i="134"/>
  <c r="H30" i="134"/>
  <c r="I30" i="134"/>
  <c r="J30" i="134"/>
  <c r="K30" i="134"/>
  <c r="L30" i="134"/>
  <c r="M30" i="134"/>
  <c r="N30" i="134"/>
  <c r="O30" i="134"/>
  <c r="P30" i="134"/>
  <c r="P3" i="134"/>
  <c r="P4" i="134"/>
  <c r="P5" i="134"/>
  <c r="P6" i="134"/>
  <c r="P7" i="134"/>
  <c r="P8" i="134"/>
  <c r="P9" i="134"/>
  <c r="H10" i="134"/>
  <c r="I10" i="134"/>
  <c r="J10" i="134"/>
  <c r="K10" i="134"/>
  <c r="L10" i="134"/>
  <c r="M10" i="134"/>
  <c r="N10" i="134"/>
  <c r="O10" i="134"/>
  <c r="P10" i="134"/>
  <c r="P22" i="133"/>
  <c r="P23" i="133"/>
  <c r="P24" i="133"/>
  <c r="P25" i="133"/>
  <c r="P26" i="133"/>
  <c r="P27" i="133"/>
  <c r="P28" i="133"/>
  <c r="H29" i="133"/>
  <c r="I29" i="133"/>
  <c r="J29" i="133"/>
  <c r="K29" i="133"/>
  <c r="L29" i="133"/>
  <c r="M29" i="133"/>
  <c r="N29" i="133"/>
  <c r="O29" i="133"/>
  <c r="P29" i="133"/>
  <c r="P3" i="133"/>
  <c r="P4" i="133"/>
  <c r="P5" i="133"/>
  <c r="P6" i="133"/>
  <c r="P7" i="133"/>
  <c r="P8" i="133"/>
  <c r="H9" i="133"/>
  <c r="I9" i="133"/>
  <c r="J9" i="133"/>
  <c r="K9" i="133"/>
  <c r="L9" i="133"/>
  <c r="M9" i="133"/>
  <c r="N9" i="133"/>
  <c r="O9" i="133"/>
  <c r="P9" i="133"/>
  <c r="P24" i="130"/>
  <c r="P61" i="129"/>
  <c r="M83" i="128"/>
  <c r="P82" i="128"/>
  <c r="P63" i="128"/>
  <c r="P61" i="128"/>
  <c r="P44" i="128"/>
  <c r="P80" i="128"/>
  <c r="P27" i="129"/>
  <c r="P63" i="129"/>
  <c r="P64" i="129"/>
  <c r="P46" i="129"/>
  <c r="P45" i="129"/>
  <c r="P3" i="124"/>
  <c r="P4" i="124"/>
  <c r="P5" i="124"/>
  <c r="P6" i="124"/>
  <c r="P7" i="124"/>
  <c r="P8" i="124"/>
  <c r="P59" i="130"/>
  <c r="O46" i="130"/>
  <c r="N46" i="130"/>
  <c r="M46" i="130"/>
  <c r="L46" i="130"/>
  <c r="K46" i="130"/>
  <c r="J46" i="130"/>
  <c r="I46" i="130"/>
  <c r="H46" i="130"/>
  <c r="P42" i="130"/>
  <c r="P46" i="130"/>
  <c r="L9" i="125"/>
  <c r="O29" i="132"/>
  <c r="N29" i="132"/>
  <c r="M29" i="132"/>
  <c r="L29" i="132"/>
  <c r="K29" i="132"/>
  <c r="J29" i="132"/>
  <c r="I29" i="132"/>
  <c r="H29" i="132"/>
  <c r="P28" i="132"/>
  <c r="P27" i="132"/>
  <c r="P26" i="132"/>
  <c r="P25" i="132"/>
  <c r="P24" i="132"/>
  <c r="P22" i="132"/>
  <c r="P29" i="132"/>
  <c r="O9" i="132"/>
  <c r="N9" i="132"/>
  <c r="M9" i="132"/>
  <c r="L9" i="132"/>
  <c r="K9" i="132"/>
  <c r="J9" i="132"/>
  <c r="I9" i="132"/>
  <c r="H9" i="132"/>
  <c r="P8" i="132"/>
  <c r="P7" i="132"/>
  <c r="P6" i="132"/>
  <c r="P5" i="132"/>
  <c r="P4" i="132"/>
  <c r="P3" i="132"/>
  <c r="P9" i="132"/>
  <c r="O30" i="131"/>
  <c r="N30" i="131"/>
  <c r="M30" i="131"/>
  <c r="L30" i="131"/>
  <c r="K30" i="131"/>
  <c r="J30" i="131"/>
  <c r="I30" i="131"/>
  <c r="H30" i="131"/>
  <c r="P26" i="131"/>
  <c r="P25" i="131"/>
  <c r="P30" i="131"/>
  <c r="O12" i="131"/>
  <c r="N12" i="131"/>
  <c r="M12" i="131"/>
  <c r="I12" i="131"/>
  <c r="H12" i="131"/>
  <c r="P10" i="131"/>
  <c r="P8" i="131"/>
  <c r="P6" i="131"/>
  <c r="P5" i="131"/>
  <c r="P4" i="131"/>
  <c r="P3" i="131"/>
  <c r="P12" i="131"/>
  <c r="G14" i="129"/>
  <c r="G13" i="129" a="1"/>
  <c r="O28" i="130"/>
  <c r="N28" i="130"/>
  <c r="M28" i="130"/>
  <c r="L28" i="130"/>
  <c r="K28" i="130"/>
  <c r="J28" i="130"/>
  <c r="I28" i="130"/>
  <c r="H28" i="130"/>
  <c r="P23" i="130"/>
  <c r="P28" i="130"/>
  <c r="O9" i="130"/>
  <c r="I9" i="130"/>
  <c r="H9" i="130"/>
  <c r="P8" i="130"/>
  <c r="P6" i="130"/>
  <c r="P62" i="125"/>
  <c r="P46" i="125"/>
  <c r="O83" i="129"/>
  <c r="N83" i="129"/>
  <c r="M83" i="129"/>
  <c r="L83" i="129"/>
  <c r="K83" i="129"/>
  <c r="J83" i="129"/>
  <c r="I83" i="129"/>
  <c r="H83" i="129"/>
  <c r="P82" i="129"/>
  <c r="P81" i="129"/>
  <c r="P80" i="129"/>
  <c r="P83" i="129"/>
  <c r="O66" i="129"/>
  <c r="N66" i="129"/>
  <c r="M66" i="129"/>
  <c r="L66" i="129"/>
  <c r="K66" i="129"/>
  <c r="J66" i="129"/>
  <c r="I66" i="129"/>
  <c r="H66" i="129"/>
  <c r="P65" i="129"/>
  <c r="P62" i="129"/>
  <c r="P66" i="129"/>
  <c r="O47" i="129"/>
  <c r="N47" i="129"/>
  <c r="M47" i="129"/>
  <c r="L47" i="129"/>
  <c r="K47" i="129"/>
  <c r="J47" i="129"/>
  <c r="I47" i="129"/>
  <c r="H47" i="129"/>
  <c r="P44" i="129"/>
  <c r="P43" i="129"/>
  <c r="P42" i="129"/>
  <c r="P47" i="129"/>
  <c r="O83" i="128"/>
  <c r="N83" i="128"/>
  <c r="L83" i="128"/>
  <c r="K83" i="128"/>
  <c r="J83" i="128"/>
  <c r="I83" i="128"/>
  <c r="H83" i="128"/>
  <c r="P81" i="128"/>
  <c r="P79" i="128"/>
  <c r="P78" i="128"/>
  <c r="P83" i="128"/>
  <c r="O64" i="128"/>
  <c r="N64" i="128"/>
  <c r="M64" i="128"/>
  <c r="L64" i="128"/>
  <c r="K64" i="128"/>
  <c r="J64" i="128"/>
  <c r="I64" i="128"/>
  <c r="H64" i="128"/>
  <c r="P5" i="128"/>
  <c r="P6" i="128"/>
  <c r="P62" i="128"/>
  <c r="P60" i="128"/>
  <c r="P59" i="128"/>
  <c r="O45" i="128"/>
  <c r="N45" i="128"/>
  <c r="M45" i="128"/>
  <c r="L45" i="128"/>
  <c r="K45" i="128"/>
  <c r="J45" i="128"/>
  <c r="I45" i="128"/>
  <c r="H45" i="128"/>
  <c r="P43" i="128"/>
  <c r="P42" i="128"/>
  <c r="P41" i="128"/>
  <c r="P40" i="128"/>
  <c r="P45" i="128"/>
  <c r="P22" i="125"/>
  <c r="P64" i="125"/>
  <c r="P8" i="125"/>
  <c r="P4" i="127"/>
  <c r="O28" i="129"/>
  <c r="N28" i="129"/>
  <c r="M28" i="129"/>
  <c r="L28" i="129"/>
  <c r="K28" i="129"/>
  <c r="J28" i="129"/>
  <c r="I28" i="129"/>
  <c r="H28" i="129"/>
  <c r="P26" i="129"/>
  <c r="P25" i="129"/>
  <c r="P24" i="129"/>
  <c r="P23" i="129"/>
  <c r="P22" i="129"/>
  <c r="P28" i="129"/>
  <c r="O10" i="129"/>
  <c r="N10" i="129"/>
  <c r="M10" i="129"/>
  <c r="L10" i="129"/>
  <c r="K10" i="129"/>
  <c r="J10" i="129"/>
  <c r="I10" i="129"/>
  <c r="H10" i="129"/>
  <c r="P8" i="129"/>
  <c r="P7" i="129"/>
  <c r="P6" i="129"/>
  <c r="P5" i="129"/>
  <c r="P4" i="129"/>
  <c r="P3" i="129"/>
  <c r="P10" i="129"/>
  <c r="O27" i="128"/>
  <c r="N27" i="128"/>
  <c r="M27" i="128"/>
  <c r="L27" i="128"/>
  <c r="K27" i="128"/>
  <c r="J27" i="128"/>
  <c r="I27" i="128"/>
  <c r="H27" i="128"/>
  <c r="P25" i="128"/>
  <c r="P24" i="128"/>
  <c r="P23" i="128"/>
  <c r="P22" i="128"/>
  <c r="P21" i="128"/>
  <c r="P27" i="128"/>
  <c r="O9" i="128"/>
  <c r="N9" i="128"/>
  <c r="M9" i="128"/>
  <c r="L9" i="128"/>
  <c r="K9" i="128"/>
  <c r="J9" i="128"/>
  <c r="I9" i="128"/>
  <c r="H9" i="128"/>
  <c r="P8" i="128"/>
  <c r="P7" i="128"/>
  <c r="P4" i="128"/>
  <c r="P3" i="128"/>
  <c r="P9" i="128"/>
  <c r="P5" i="127"/>
  <c r="L67" i="127"/>
  <c r="P63" i="127"/>
  <c r="P40" i="127"/>
  <c r="P64" i="127"/>
  <c r="P60" i="125"/>
  <c r="P61" i="125"/>
  <c r="P63" i="125"/>
  <c r="P65" i="125"/>
  <c r="H66" i="125"/>
  <c r="I66" i="125"/>
  <c r="J66" i="125"/>
  <c r="K66" i="125"/>
  <c r="L66" i="125"/>
  <c r="M66" i="125"/>
  <c r="N66" i="125"/>
  <c r="O66" i="125"/>
  <c r="P66" i="125"/>
  <c r="P41" i="125"/>
  <c r="P42" i="125"/>
  <c r="P43" i="125"/>
  <c r="P44" i="125"/>
  <c r="P45" i="125"/>
  <c r="H47" i="125"/>
  <c r="I47" i="125"/>
  <c r="J47" i="125"/>
  <c r="K47" i="125"/>
  <c r="L47" i="125"/>
  <c r="M47" i="125"/>
  <c r="N47" i="125"/>
  <c r="O47" i="125"/>
  <c r="P47" i="125"/>
  <c r="P82" i="127"/>
  <c r="P83" i="127"/>
  <c r="P84" i="127"/>
  <c r="P85" i="127"/>
  <c r="P86" i="127"/>
  <c r="P87" i="127"/>
  <c r="P88" i="127"/>
  <c r="H89" i="127"/>
  <c r="I89" i="127"/>
  <c r="J89" i="127"/>
  <c r="K89" i="127"/>
  <c r="L89" i="127"/>
  <c r="M89" i="127"/>
  <c r="N89" i="127"/>
  <c r="O89" i="127"/>
  <c r="P89" i="127"/>
  <c r="P60" i="127"/>
  <c r="P61" i="127"/>
  <c r="P62" i="127"/>
  <c r="P65" i="127"/>
  <c r="P66" i="127"/>
  <c r="H67" i="127"/>
  <c r="I67" i="127"/>
  <c r="J67" i="127"/>
  <c r="K67" i="127"/>
  <c r="M67" i="127"/>
  <c r="N67" i="127"/>
  <c r="O67" i="127"/>
  <c r="P67" i="127"/>
  <c r="P41" i="127"/>
  <c r="P42" i="127"/>
  <c r="P43" i="127"/>
  <c r="P44" i="127"/>
  <c r="P45" i="127"/>
  <c r="P46" i="127"/>
  <c r="H47" i="127"/>
  <c r="I47" i="127"/>
  <c r="J47" i="127"/>
  <c r="K47" i="127"/>
  <c r="L47" i="127"/>
  <c r="M47" i="127"/>
  <c r="N47" i="127"/>
  <c r="O47" i="127"/>
  <c r="P47" i="127"/>
  <c r="P21" i="127"/>
  <c r="P22" i="127"/>
  <c r="P23" i="127"/>
  <c r="P24" i="127"/>
  <c r="P25" i="127"/>
  <c r="P26" i="127"/>
  <c r="P27" i="127"/>
  <c r="H28" i="127"/>
  <c r="I28" i="127"/>
  <c r="J28" i="127"/>
  <c r="K28" i="127"/>
  <c r="L28" i="127"/>
  <c r="M28" i="127"/>
  <c r="N28" i="127"/>
  <c r="O28" i="127"/>
  <c r="P28" i="127"/>
  <c r="P3" i="127"/>
  <c r="P6" i="127"/>
  <c r="P7" i="127"/>
  <c r="P8" i="127"/>
  <c r="H9" i="127"/>
  <c r="I9" i="127"/>
  <c r="J9" i="127"/>
  <c r="K9" i="127"/>
  <c r="L9" i="127"/>
  <c r="M9" i="127"/>
  <c r="N9" i="127"/>
  <c r="O9" i="127"/>
  <c r="P9" i="127"/>
  <c r="P23" i="126"/>
  <c r="P24" i="126"/>
  <c r="P25" i="126"/>
  <c r="P26" i="126"/>
  <c r="P27" i="126"/>
  <c r="P28" i="126"/>
  <c r="P29" i="126"/>
  <c r="H30" i="126"/>
  <c r="I30" i="126"/>
  <c r="J30" i="126"/>
  <c r="K30" i="126"/>
  <c r="L30" i="126"/>
  <c r="M30" i="126"/>
  <c r="N30" i="126"/>
  <c r="O30" i="126"/>
  <c r="P30" i="126"/>
  <c r="P3" i="126"/>
  <c r="P4" i="126"/>
  <c r="P5" i="126"/>
  <c r="P6" i="126"/>
  <c r="P7" i="126"/>
  <c r="P8" i="126"/>
  <c r="P9" i="126"/>
  <c r="H10" i="126"/>
  <c r="I10" i="126"/>
  <c r="J10" i="126"/>
  <c r="K10" i="126"/>
  <c r="L10" i="126"/>
  <c r="M10" i="126"/>
  <c r="N10" i="126"/>
  <c r="O10" i="126"/>
  <c r="P10" i="126"/>
  <c r="P21" i="125"/>
  <c r="P23" i="125"/>
  <c r="P24" i="125"/>
  <c r="P25" i="125"/>
  <c r="P26" i="125"/>
  <c r="P27" i="125"/>
  <c r="H28" i="125"/>
  <c r="I28" i="125"/>
  <c r="J28" i="125"/>
  <c r="K28" i="125"/>
  <c r="L28" i="125"/>
  <c r="M28" i="125"/>
  <c r="N28" i="125"/>
  <c r="O28" i="125"/>
  <c r="P28" i="125"/>
  <c r="P3" i="125"/>
  <c r="P4" i="125"/>
  <c r="P5" i="125"/>
  <c r="P6" i="125"/>
  <c r="P7" i="125"/>
  <c r="H9" i="125"/>
  <c r="I9" i="125"/>
  <c r="J9" i="125"/>
  <c r="K9" i="125"/>
  <c r="M9" i="125"/>
  <c r="N9" i="125"/>
  <c r="O9" i="125"/>
  <c r="P62" i="123"/>
  <c r="P9" i="104"/>
  <c r="P8" i="104"/>
  <c r="P7" i="104"/>
  <c r="P46" i="121"/>
  <c r="P8" i="121"/>
  <c r="P9" i="121"/>
  <c r="O63" i="123"/>
  <c r="N63" i="123"/>
  <c r="M63" i="123"/>
  <c r="L63" i="123"/>
  <c r="K63" i="123"/>
  <c r="J63" i="123"/>
  <c r="I63" i="123"/>
  <c r="H63" i="123"/>
  <c r="P61" i="123"/>
  <c r="P60" i="123"/>
  <c r="P59" i="123"/>
  <c r="P58" i="123"/>
  <c r="P63" i="123"/>
  <c r="O45" i="123"/>
  <c r="N45" i="123"/>
  <c r="M45" i="123"/>
  <c r="L45" i="123"/>
  <c r="K45" i="123"/>
  <c r="J45" i="123"/>
  <c r="I45" i="123"/>
  <c r="H45" i="123"/>
  <c r="P44" i="123"/>
  <c r="P43" i="123"/>
  <c r="P42" i="123"/>
  <c r="P41" i="123"/>
  <c r="P40" i="123"/>
  <c r="P45" i="123"/>
  <c r="J10" i="104"/>
  <c r="K10" i="104"/>
  <c r="L10" i="104"/>
  <c r="O66" i="104"/>
  <c r="N66" i="104"/>
  <c r="M66" i="104"/>
  <c r="L66" i="104"/>
  <c r="K66" i="104"/>
  <c r="J66" i="104"/>
  <c r="I66" i="104"/>
  <c r="H66" i="104"/>
  <c r="P65" i="104"/>
  <c r="P64" i="104"/>
  <c r="P63" i="104"/>
  <c r="P62" i="104"/>
  <c r="P61" i="104"/>
  <c r="P60" i="104"/>
  <c r="P59" i="104"/>
  <c r="P66" i="104"/>
  <c r="O47" i="104"/>
  <c r="N47" i="104"/>
  <c r="M47" i="104"/>
  <c r="L47" i="104"/>
  <c r="K47" i="104"/>
  <c r="J47" i="104"/>
  <c r="I47" i="104"/>
  <c r="H47" i="104"/>
  <c r="P46" i="104"/>
  <c r="P45" i="104"/>
  <c r="P44" i="104"/>
  <c r="P43" i="104"/>
  <c r="P42" i="104"/>
  <c r="P47" i="104"/>
  <c r="O31" i="124"/>
  <c r="N31" i="124"/>
  <c r="M31" i="124"/>
  <c r="L31" i="124"/>
  <c r="K31" i="124"/>
  <c r="J31" i="124"/>
  <c r="I31" i="124"/>
  <c r="H31" i="124"/>
  <c r="P30" i="124"/>
  <c r="P29" i="124"/>
  <c r="P28" i="124"/>
  <c r="P27" i="124"/>
  <c r="P26" i="124"/>
  <c r="P25" i="124"/>
  <c r="P24" i="124"/>
  <c r="P31" i="124"/>
  <c r="O11" i="124"/>
  <c r="N11" i="124"/>
  <c r="M11" i="124"/>
  <c r="L11" i="124"/>
  <c r="K11" i="124"/>
  <c r="J11" i="124"/>
  <c r="I11" i="124"/>
  <c r="H11" i="124"/>
  <c r="P10" i="124"/>
  <c r="P11" i="124"/>
  <c r="O27" i="123"/>
  <c r="N27" i="123"/>
  <c r="M27" i="123"/>
  <c r="L27" i="123"/>
  <c r="K27" i="123"/>
  <c r="J27" i="123"/>
  <c r="I27" i="123"/>
  <c r="H27" i="123"/>
  <c r="P25" i="123"/>
  <c r="P24" i="123"/>
  <c r="P23" i="123"/>
  <c r="P22" i="123"/>
  <c r="P21" i="123"/>
  <c r="P27" i="123"/>
  <c r="O9" i="123"/>
  <c r="N9" i="123"/>
  <c r="M9" i="123"/>
  <c r="L9" i="123"/>
  <c r="K9" i="123"/>
  <c r="J9" i="123"/>
  <c r="I9" i="123"/>
  <c r="H9" i="123"/>
  <c r="P8" i="123"/>
  <c r="P7" i="123"/>
  <c r="P6" i="123"/>
  <c r="P5" i="123"/>
  <c r="P4" i="123"/>
  <c r="P3" i="123"/>
  <c r="P9" i="123"/>
  <c r="O29" i="122"/>
  <c r="N29" i="122"/>
  <c r="M29" i="122"/>
  <c r="L29" i="122"/>
  <c r="K29" i="122"/>
  <c r="J29" i="122"/>
  <c r="I29" i="122"/>
  <c r="H29" i="122"/>
  <c r="P28" i="122"/>
  <c r="P27" i="122"/>
  <c r="P26" i="122"/>
  <c r="P25" i="122"/>
  <c r="P24" i="122"/>
  <c r="P23" i="122"/>
  <c r="P22" i="122"/>
  <c r="P29" i="122"/>
  <c r="O10" i="122"/>
  <c r="N10" i="122"/>
  <c r="M10" i="122"/>
  <c r="L10" i="122"/>
  <c r="K10" i="122"/>
  <c r="J10" i="122"/>
  <c r="I10" i="122"/>
  <c r="H10" i="122"/>
  <c r="P9" i="122"/>
  <c r="P8" i="122"/>
  <c r="P7" i="122"/>
  <c r="P6" i="122"/>
  <c r="P5" i="122"/>
  <c r="P4" i="122"/>
  <c r="P3" i="122"/>
  <c r="P10" i="122"/>
  <c r="J67" i="121"/>
  <c r="K67" i="121"/>
  <c r="P62" i="121"/>
  <c r="P61" i="121"/>
  <c r="P4" i="121"/>
  <c r="P3" i="121"/>
  <c r="K31" i="121"/>
  <c r="K10" i="121"/>
  <c r="P47" i="119"/>
  <c r="P25" i="119"/>
  <c r="P67" i="119"/>
  <c r="P63" i="119"/>
  <c r="P48" i="119"/>
  <c r="O67" i="121"/>
  <c r="N67" i="121"/>
  <c r="M67" i="121"/>
  <c r="L67" i="121"/>
  <c r="I67" i="121"/>
  <c r="H67" i="121"/>
  <c r="P66" i="121"/>
  <c r="P65" i="121"/>
  <c r="P64" i="121"/>
  <c r="P63" i="121"/>
  <c r="P43" i="121"/>
  <c r="P44" i="121"/>
  <c r="P45" i="121"/>
  <c r="P47" i="121"/>
  <c r="H48" i="121"/>
  <c r="I48" i="121"/>
  <c r="J48" i="121"/>
  <c r="K48" i="121"/>
  <c r="L48" i="121"/>
  <c r="M48" i="121"/>
  <c r="N48" i="121"/>
  <c r="O48" i="121"/>
  <c r="P48" i="121"/>
  <c r="P65" i="119"/>
  <c r="P4" i="119"/>
  <c r="P5" i="119"/>
  <c r="P6" i="119"/>
  <c r="O69" i="119"/>
  <c r="N69" i="119"/>
  <c r="M69" i="119"/>
  <c r="L69" i="119"/>
  <c r="K69" i="119"/>
  <c r="J69" i="119"/>
  <c r="I69" i="119"/>
  <c r="H69" i="119"/>
  <c r="P68" i="119"/>
  <c r="P66" i="119"/>
  <c r="P64" i="119"/>
  <c r="P69" i="119"/>
  <c r="O49" i="119"/>
  <c r="N49" i="119"/>
  <c r="M49" i="119"/>
  <c r="L49" i="119"/>
  <c r="K49" i="119"/>
  <c r="J49" i="119"/>
  <c r="I49" i="119"/>
  <c r="H49" i="119"/>
  <c r="P46" i="119"/>
  <c r="P45" i="119"/>
  <c r="P44" i="119"/>
  <c r="P43" i="119"/>
  <c r="P49" i="119"/>
  <c r="O31" i="121"/>
  <c r="N31" i="121"/>
  <c r="M31" i="121"/>
  <c r="L31" i="121"/>
  <c r="J31" i="121"/>
  <c r="I31" i="121"/>
  <c r="H31" i="121"/>
  <c r="P30" i="121"/>
  <c r="P29" i="121"/>
  <c r="P28" i="121"/>
  <c r="P27" i="121"/>
  <c r="P26" i="121"/>
  <c r="P25" i="121"/>
  <c r="P24" i="121"/>
  <c r="P31" i="121"/>
  <c r="O10" i="121"/>
  <c r="N10" i="121"/>
  <c r="M10" i="121"/>
  <c r="L10" i="121"/>
  <c r="J10" i="121"/>
  <c r="I10" i="121"/>
  <c r="H10" i="121"/>
  <c r="P7" i="121"/>
  <c r="P6" i="121"/>
  <c r="P5" i="121"/>
  <c r="P10" i="121"/>
  <c r="O31" i="120"/>
  <c r="N31" i="120"/>
  <c r="M31" i="120"/>
  <c r="L31" i="120"/>
  <c r="K31" i="120"/>
  <c r="J31" i="120"/>
  <c r="I31" i="120"/>
  <c r="H31" i="120"/>
  <c r="P30" i="120"/>
  <c r="P29" i="120"/>
  <c r="P28" i="120"/>
  <c r="P27" i="120"/>
  <c r="P26" i="120"/>
  <c r="P25" i="120"/>
  <c r="P24" i="120"/>
  <c r="P31" i="120"/>
  <c r="O10" i="120"/>
  <c r="N10" i="120"/>
  <c r="M10" i="120"/>
  <c r="L10" i="120"/>
  <c r="K10" i="120"/>
  <c r="J10" i="120"/>
  <c r="I10" i="120"/>
  <c r="H10" i="120"/>
  <c r="P9" i="120"/>
  <c r="P8" i="120"/>
  <c r="P7" i="120"/>
  <c r="P6" i="120"/>
  <c r="P5" i="120"/>
  <c r="P4" i="120"/>
  <c r="P3" i="120"/>
  <c r="P10" i="120"/>
  <c r="O29" i="119"/>
  <c r="N29" i="119"/>
  <c r="M29" i="119"/>
  <c r="L29" i="119"/>
  <c r="K29" i="119"/>
  <c r="J29" i="119"/>
  <c r="I29" i="119"/>
  <c r="H29" i="119"/>
  <c r="P27" i="119"/>
  <c r="P26" i="119"/>
  <c r="P24" i="119"/>
  <c r="P23" i="119"/>
  <c r="P22" i="119"/>
  <c r="P29" i="119"/>
  <c r="O9" i="119"/>
  <c r="N9" i="119"/>
  <c r="M9" i="119"/>
  <c r="L9" i="119"/>
  <c r="K9" i="119"/>
  <c r="J9" i="119"/>
  <c r="I9" i="119"/>
  <c r="H9" i="119"/>
  <c r="P7" i="119"/>
  <c r="P3" i="119"/>
  <c r="P9" i="119"/>
  <c r="P65" i="116"/>
  <c r="P48" i="116"/>
  <c r="I69" i="116"/>
  <c r="J69" i="116"/>
  <c r="K69" i="116"/>
  <c r="L69" i="116"/>
  <c r="M69" i="116"/>
  <c r="N69" i="116"/>
  <c r="O69" i="116"/>
  <c r="H69" i="116"/>
  <c r="P10" i="118"/>
  <c r="N10" i="118"/>
  <c r="M10" i="118"/>
  <c r="L10" i="118"/>
  <c r="P44" i="118"/>
  <c r="P9" i="118"/>
  <c r="P66" i="116"/>
  <c r="P67" i="116"/>
  <c r="P68" i="116"/>
  <c r="P84" i="116"/>
  <c r="P64" i="116"/>
  <c r="H85" i="116"/>
  <c r="I85" i="116"/>
  <c r="J85" i="116"/>
  <c r="K85" i="116"/>
  <c r="L85" i="116"/>
  <c r="M85" i="116"/>
  <c r="N85" i="116"/>
  <c r="O85" i="116"/>
  <c r="P43" i="116"/>
  <c r="P44" i="116"/>
  <c r="P45" i="116"/>
  <c r="P46" i="116"/>
  <c r="P47" i="116"/>
  <c r="H49" i="116"/>
  <c r="I49" i="116"/>
  <c r="J49" i="116"/>
  <c r="K49" i="116"/>
  <c r="L49" i="116"/>
  <c r="M49" i="116"/>
  <c r="N49" i="116"/>
  <c r="O49" i="116"/>
  <c r="P49" i="116"/>
  <c r="O69" i="118"/>
  <c r="N69" i="118"/>
  <c r="M69" i="118"/>
  <c r="L69" i="118"/>
  <c r="K69" i="118"/>
  <c r="J69" i="118"/>
  <c r="I69" i="118"/>
  <c r="H69" i="118"/>
  <c r="P66" i="118"/>
  <c r="P65" i="118"/>
  <c r="P64" i="118"/>
  <c r="P63" i="118"/>
  <c r="P69" i="118"/>
  <c r="O49" i="118"/>
  <c r="N49" i="118"/>
  <c r="M49" i="118"/>
  <c r="L49" i="118"/>
  <c r="K49" i="118"/>
  <c r="J49" i="118"/>
  <c r="I49" i="118"/>
  <c r="H49" i="118"/>
  <c r="P48" i="118"/>
  <c r="P47" i="118"/>
  <c r="P46" i="118"/>
  <c r="P45" i="118"/>
  <c r="P43" i="118"/>
  <c r="P49" i="118"/>
  <c r="P23" i="118"/>
  <c r="P24" i="118"/>
  <c r="P25" i="118"/>
  <c r="P26" i="118"/>
  <c r="P27" i="118"/>
  <c r="P28" i="118"/>
  <c r="P29" i="118"/>
  <c r="H30" i="118"/>
  <c r="I30" i="118"/>
  <c r="J30" i="118"/>
  <c r="K30" i="118"/>
  <c r="L30" i="118"/>
  <c r="M30" i="118"/>
  <c r="N30" i="118"/>
  <c r="O30" i="118"/>
  <c r="P30" i="118"/>
  <c r="P3" i="118"/>
  <c r="P4" i="118"/>
  <c r="P5" i="118"/>
  <c r="P6" i="118"/>
  <c r="P7" i="118"/>
  <c r="P8" i="118"/>
  <c r="H10" i="118"/>
  <c r="I10" i="118"/>
  <c r="J10" i="118"/>
  <c r="K10" i="118"/>
  <c r="O10" i="118"/>
  <c r="P22" i="116"/>
  <c r="P23" i="116"/>
  <c r="P24" i="116"/>
  <c r="P25" i="116"/>
  <c r="P26" i="116"/>
  <c r="P27" i="116"/>
  <c r="P28" i="116"/>
  <c r="H29" i="116"/>
  <c r="I29" i="116"/>
  <c r="J29" i="116"/>
  <c r="K29" i="116"/>
  <c r="L29" i="116"/>
  <c r="M29" i="116"/>
  <c r="N29" i="116"/>
  <c r="O29" i="116"/>
  <c r="P29" i="116"/>
  <c r="P3" i="116"/>
  <c r="P4" i="116"/>
  <c r="P5" i="116"/>
  <c r="P6" i="116"/>
  <c r="P7" i="116"/>
  <c r="P8" i="116"/>
  <c r="P9" i="116"/>
  <c r="H10" i="116"/>
  <c r="I10" i="116"/>
  <c r="J10" i="116"/>
  <c r="K10" i="116"/>
  <c r="L10" i="116"/>
  <c r="M10" i="116"/>
  <c r="N10" i="116"/>
  <c r="O10" i="116"/>
  <c r="P10" i="116"/>
  <c r="P42" i="115"/>
  <c r="P41" i="115"/>
  <c r="P26" i="115"/>
  <c r="P22" i="113"/>
  <c r="P43" i="113"/>
  <c r="P21" i="113"/>
  <c r="J26" i="113"/>
  <c r="K26" i="113"/>
  <c r="L26" i="113"/>
  <c r="O44" i="115"/>
  <c r="N44" i="115"/>
  <c r="M44" i="115"/>
  <c r="L44" i="115"/>
  <c r="K44" i="115"/>
  <c r="J44" i="115"/>
  <c r="I44" i="115"/>
  <c r="H44" i="115"/>
  <c r="P43" i="115"/>
  <c r="P40" i="115"/>
  <c r="P39" i="115"/>
  <c r="P44" i="115"/>
  <c r="P41" i="113"/>
  <c r="P20" i="113"/>
  <c r="P44" i="113"/>
  <c r="P25" i="113"/>
  <c r="P11" i="112"/>
  <c r="J51" i="112"/>
  <c r="P5" i="112"/>
  <c r="P45" i="113"/>
  <c r="P46" i="113"/>
  <c r="P47" i="113"/>
  <c r="P48" i="113"/>
  <c r="H49" i="113"/>
  <c r="I49" i="113"/>
  <c r="J49" i="113"/>
  <c r="K49" i="113"/>
  <c r="L49" i="113"/>
  <c r="M49" i="113"/>
  <c r="N49" i="113"/>
  <c r="O49" i="113"/>
  <c r="P49" i="113"/>
  <c r="K11" i="112"/>
  <c r="L11" i="112"/>
  <c r="J11" i="112"/>
  <c r="P21" i="115"/>
  <c r="P22" i="115"/>
  <c r="P23" i="115"/>
  <c r="P24" i="115"/>
  <c r="P25" i="115"/>
  <c r="H27" i="115"/>
  <c r="I27" i="115"/>
  <c r="J27" i="115"/>
  <c r="K27" i="115"/>
  <c r="L27" i="115"/>
  <c r="M27" i="115"/>
  <c r="N27" i="115"/>
  <c r="O27" i="115"/>
  <c r="P27" i="115"/>
  <c r="P3" i="115"/>
  <c r="P4" i="115"/>
  <c r="P5" i="115"/>
  <c r="P6" i="115"/>
  <c r="P7" i="115"/>
  <c r="P8" i="115"/>
  <c r="H9" i="115"/>
  <c r="I9" i="115"/>
  <c r="J9" i="115"/>
  <c r="K9" i="115"/>
  <c r="L9" i="115"/>
  <c r="M9" i="115"/>
  <c r="N9" i="115"/>
  <c r="O9" i="115"/>
  <c r="P9" i="115"/>
  <c r="P5" i="113"/>
  <c r="P4" i="113"/>
  <c r="P23" i="113"/>
  <c r="P24" i="113"/>
  <c r="P3" i="113"/>
  <c r="P6" i="113"/>
  <c r="H7" i="113"/>
  <c r="H26" i="113"/>
  <c r="I7" i="113"/>
  <c r="I26" i="113"/>
  <c r="J7" i="113"/>
  <c r="K7" i="113"/>
  <c r="L7" i="113"/>
  <c r="M7" i="113"/>
  <c r="M26" i="113"/>
  <c r="N7" i="113"/>
  <c r="N26" i="113"/>
  <c r="O7" i="113"/>
  <c r="O26" i="113"/>
  <c r="P7" i="113"/>
  <c r="P3" i="112"/>
  <c r="P7" i="111"/>
  <c r="P7" i="110"/>
  <c r="P28" i="110"/>
  <c r="P49" i="110"/>
  <c r="O51" i="112"/>
  <c r="N51" i="112"/>
  <c r="M51" i="112"/>
  <c r="L51" i="112"/>
  <c r="K51" i="112"/>
  <c r="I51" i="112"/>
  <c r="H51" i="112"/>
  <c r="P49" i="112"/>
  <c r="P48" i="112"/>
  <c r="P47" i="112"/>
  <c r="P46" i="112"/>
  <c r="P51" i="112"/>
  <c r="P45" i="112"/>
  <c r="P44" i="112"/>
  <c r="O51" i="110"/>
  <c r="N51" i="110"/>
  <c r="M51" i="110"/>
  <c r="L51" i="110"/>
  <c r="K51" i="110"/>
  <c r="J51" i="110"/>
  <c r="I51" i="110"/>
  <c r="H51" i="110"/>
  <c r="P50" i="110"/>
  <c r="P48" i="110"/>
  <c r="P47" i="110"/>
  <c r="P46" i="110"/>
  <c r="P45" i="110"/>
  <c r="P51" i="110"/>
  <c r="O30" i="112"/>
  <c r="N30" i="112"/>
  <c r="M30" i="112"/>
  <c r="L30" i="112"/>
  <c r="K30" i="112"/>
  <c r="J30" i="112"/>
  <c r="I30" i="112"/>
  <c r="H30" i="112"/>
  <c r="P29" i="112"/>
  <c r="P28" i="112"/>
  <c r="P27" i="112"/>
  <c r="P26" i="112"/>
  <c r="P25" i="112"/>
  <c r="P24" i="112"/>
  <c r="P23" i="112"/>
  <c r="P30" i="112"/>
  <c r="O11" i="112"/>
  <c r="N11" i="112"/>
  <c r="M11" i="112"/>
  <c r="I11" i="112"/>
  <c r="H11" i="112"/>
  <c r="P10" i="112"/>
  <c r="P9" i="112"/>
  <c r="P8" i="112"/>
  <c r="P7" i="112"/>
  <c r="P6" i="112"/>
  <c r="P50" i="112"/>
  <c r="P4" i="112"/>
  <c r="O30" i="111"/>
  <c r="N30" i="111"/>
  <c r="M30" i="111"/>
  <c r="L30" i="111"/>
  <c r="K30" i="111"/>
  <c r="J30" i="111"/>
  <c r="I30" i="111"/>
  <c r="H30" i="111"/>
  <c r="P29" i="111"/>
  <c r="P28" i="111"/>
  <c r="P27" i="111"/>
  <c r="P26" i="111"/>
  <c r="P25" i="111"/>
  <c r="P24" i="111"/>
  <c r="P23" i="111"/>
  <c r="P30" i="111"/>
  <c r="O10" i="111"/>
  <c r="N10" i="111"/>
  <c r="M10" i="111"/>
  <c r="L10" i="111"/>
  <c r="K10" i="111"/>
  <c r="J10" i="111"/>
  <c r="I10" i="111"/>
  <c r="H10" i="111"/>
  <c r="P9" i="111"/>
  <c r="P8" i="111"/>
  <c r="P6" i="111"/>
  <c r="P5" i="111"/>
  <c r="P4" i="111"/>
  <c r="P3" i="111"/>
  <c r="P10" i="111"/>
  <c r="O29" i="110"/>
  <c r="N29" i="110"/>
  <c r="M29" i="110"/>
  <c r="L29" i="110"/>
  <c r="K29" i="110"/>
  <c r="J29" i="110"/>
  <c r="I29" i="110"/>
  <c r="H29" i="110"/>
  <c r="P27" i="110"/>
  <c r="P26" i="110"/>
  <c r="P25" i="110"/>
  <c r="P24" i="110"/>
  <c r="O10" i="110"/>
  <c r="N10" i="110"/>
  <c r="M10" i="110"/>
  <c r="L10" i="110"/>
  <c r="K10" i="110"/>
  <c r="J10" i="110"/>
  <c r="I10" i="110"/>
  <c r="H10" i="110"/>
  <c r="P9" i="110"/>
  <c r="P23" i="110"/>
  <c r="P6" i="110"/>
  <c r="P5" i="110"/>
  <c r="P4" i="110"/>
  <c r="P3" i="110"/>
  <c r="P10" i="110"/>
  <c r="K10" i="109"/>
  <c r="P23" i="109"/>
  <c r="P9" i="109"/>
  <c r="P29" i="109"/>
  <c r="P44" i="108"/>
  <c r="P27" i="108"/>
  <c r="P7" i="108"/>
  <c r="P24" i="108"/>
  <c r="P8" i="109"/>
  <c r="P43" i="109"/>
  <c r="P44" i="109"/>
  <c r="P45" i="109"/>
  <c r="P46" i="109"/>
  <c r="P47" i="109"/>
  <c r="P48" i="109"/>
  <c r="P49" i="109"/>
  <c r="H50" i="109"/>
  <c r="I50" i="109"/>
  <c r="J50" i="109"/>
  <c r="K50" i="109"/>
  <c r="L50" i="109"/>
  <c r="M50" i="109"/>
  <c r="N50" i="109"/>
  <c r="O50" i="109"/>
  <c r="P50" i="109"/>
  <c r="P40" i="108"/>
  <c r="P41" i="108"/>
  <c r="P42" i="108"/>
  <c r="P43" i="108"/>
  <c r="P45" i="108"/>
  <c r="P46" i="108"/>
  <c r="H47" i="108"/>
  <c r="I47" i="108"/>
  <c r="J47" i="108"/>
  <c r="K47" i="108"/>
  <c r="L47" i="108"/>
  <c r="M47" i="108"/>
  <c r="N47" i="108"/>
  <c r="O47" i="108"/>
  <c r="P47" i="108"/>
  <c r="P24" i="109"/>
  <c r="P25" i="109"/>
  <c r="P26" i="109"/>
  <c r="P27" i="109"/>
  <c r="P28" i="109"/>
  <c r="H30" i="109"/>
  <c r="I30" i="109"/>
  <c r="J30" i="109"/>
  <c r="K30" i="109"/>
  <c r="L30" i="109"/>
  <c r="M30" i="109"/>
  <c r="N30" i="109"/>
  <c r="O30" i="109"/>
  <c r="P30" i="109"/>
  <c r="P3" i="109"/>
  <c r="P4" i="109"/>
  <c r="P5" i="109"/>
  <c r="P6" i="109"/>
  <c r="P7" i="109"/>
  <c r="H10" i="109"/>
  <c r="I10" i="109"/>
  <c r="J10" i="109"/>
  <c r="L10" i="109"/>
  <c r="M10" i="109"/>
  <c r="N10" i="109"/>
  <c r="O10" i="109"/>
  <c r="P22" i="108"/>
  <c r="P23" i="108"/>
  <c r="P25" i="108"/>
  <c r="P26" i="108"/>
  <c r="H28" i="108"/>
  <c r="I28" i="108"/>
  <c r="J28" i="108"/>
  <c r="K28" i="108"/>
  <c r="L28" i="108"/>
  <c r="M28" i="108"/>
  <c r="N28" i="108"/>
  <c r="O28" i="108"/>
  <c r="P28" i="108"/>
  <c r="P3" i="108"/>
  <c r="P4" i="108"/>
  <c r="P5" i="108"/>
  <c r="P6" i="108"/>
  <c r="P8" i="108"/>
  <c r="H9" i="108"/>
  <c r="I9" i="108"/>
  <c r="J9" i="108"/>
  <c r="K9" i="108"/>
  <c r="L9" i="108"/>
  <c r="M9" i="108"/>
  <c r="N9" i="108"/>
  <c r="O9" i="108"/>
  <c r="P9" i="108"/>
  <c r="P47" i="106"/>
  <c r="P24" i="105"/>
  <c r="P43" i="105"/>
  <c r="P8" i="105"/>
  <c r="P4" i="106"/>
  <c r="P5" i="106"/>
  <c r="P25" i="105"/>
  <c r="P63" i="106"/>
  <c r="P64" i="106"/>
  <c r="P65" i="106"/>
  <c r="P66" i="106"/>
  <c r="P67" i="106"/>
  <c r="H68" i="106"/>
  <c r="I68" i="106"/>
  <c r="J68" i="106"/>
  <c r="K68" i="106"/>
  <c r="L68" i="106"/>
  <c r="M68" i="106"/>
  <c r="N68" i="106"/>
  <c r="O68" i="106"/>
  <c r="P43" i="106"/>
  <c r="P44" i="106"/>
  <c r="P45" i="106"/>
  <c r="P46" i="106"/>
  <c r="P48" i="106"/>
  <c r="H49" i="106"/>
  <c r="I49" i="106"/>
  <c r="J49" i="106"/>
  <c r="K49" i="106"/>
  <c r="L49" i="106"/>
  <c r="M49" i="106"/>
  <c r="N49" i="106"/>
  <c r="O49" i="106"/>
  <c r="P49" i="106"/>
  <c r="P23" i="107"/>
  <c r="P24" i="107"/>
  <c r="P25" i="107"/>
  <c r="P26" i="107"/>
  <c r="P27" i="107"/>
  <c r="P28" i="107"/>
  <c r="P29" i="107"/>
  <c r="H30" i="107"/>
  <c r="I30" i="107"/>
  <c r="J30" i="107"/>
  <c r="K30" i="107"/>
  <c r="L30" i="107"/>
  <c r="M30" i="107"/>
  <c r="N30" i="107"/>
  <c r="O30" i="107"/>
  <c r="P30" i="107"/>
  <c r="P3" i="107"/>
  <c r="P4" i="107"/>
  <c r="P5" i="107"/>
  <c r="P6" i="107"/>
  <c r="P7" i="107"/>
  <c r="P8" i="107"/>
  <c r="H9" i="107"/>
  <c r="I9" i="107"/>
  <c r="J9" i="107"/>
  <c r="K9" i="107"/>
  <c r="L9" i="107"/>
  <c r="M9" i="107"/>
  <c r="N9" i="107"/>
  <c r="O9" i="107"/>
  <c r="P9" i="107"/>
  <c r="P42" i="105"/>
  <c r="P44" i="105"/>
  <c r="P45" i="105"/>
  <c r="P46" i="105"/>
  <c r="P41" i="105"/>
  <c r="P64" i="105"/>
  <c r="P65" i="105"/>
  <c r="P66" i="105"/>
  <c r="P63" i="105"/>
  <c r="P62" i="105"/>
  <c r="P87" i="105"/>
  <c r="H88" i="105"/>
  <c r="I88" i="105"/>
  <c r="J88" i="105"/>
  <c r="K88" i="105"/>
  <c r="L88" i="105"/>
  <c r="M88" i="105"/>
  <c r="N88" i="105"/>
  <c r="O88" i="105"/>
  <c r="P88" i="105"/>
  <c r="P6" i="105"/>
  <c r="H68" i="105"/>
  <c r="I68" i="105"/>
  <c r="J68" i="105"/>
  <c r="K68" i="105"/>
  <c r="L68" i="105"/>
  <c r="M68" i="105"/>
  <c r="N68" i="105"/>
  <c r="O68" i="105"/>
  <c r="P68" i="105"/>
  <c r="H47" i="105"/>
  <c r="I47" i="105"/>
  <c r="J47" i="105"/>
  <c r="K47" i="105"/>
  <c r="L47" i="105"/>
  <c r="M47" i="105"/>
  <c r="N47" i="105"/>
  <c r="O47" i="105"/>
  <c r="P47" i="105"/>
  <c r="P22" i="106"/>
  <c r="P23" i="106"/>
  <c r="P24" i="106"/>
  <c r="P25" i="106"/>
  <c r="P26" i="106"/>
  <c r="P27" i="106"/>
  <c r="P28" i="106"/>
  <c r="H29" i="106"/>
  <c r="I29" i="106"/>
  <c r="J29" i="106"/>
  <c r="K29" i="106"/>
  <c r="L29" i="106"/>
  <c r="M29" i="106"/>
  <c r="N29" i="106"/>
  <c r="O29" i="106"/>
  <c r="P3" i="106"/>
  <c r="P6" i="106"/>
  <c r="P7" i="106"/>
  <c r="P8" i="106"/>
  <c r="P9" i="106"/>
  <c r="H10" i="106"/>
  <c r="I10" i="106"/>
  <c r="J10" i="106"/>
  <c r="K10" i="106"/>
  <c r="L10" i="106"/>
  <c r="M10" i="106"/>
  <c r="N10" i="106"/>
  <c r="O10" i="106"/>
  <c r="P22" i="105"/>
  <c r="P23" i="105"/>
  <c r="P26" i="105"/>
  <c r="P27" i="105"/>
  <c r="H28" i="105"/>
  <c r="I28" i="105"/>
  <c r="J28" i="105"/>
  <c r="K28" i="105"/>
  <c r="L28" i="105"/>
  <c r="M28" i="105"/>
  <c r="N28" i="105"/>
  <c r="O28" i="105"/>
  <c r="P28" i="105"/>
  <c r="P3" i="105"/>
  <c r="P4" i="105"/>
  <c r="P5" i="105"/>
  <c r="P7" i="105"/>
  <c r="P9" i="105"/>
  <c r="H10" i="105"/>
  <c r="I10" i="105"/>
  <c r="J10" i="105"/>
  <c r="K10" i="105"/>
  <c r="L10" i="105"/>
  <c r="M10" i="105"/>
  <c r="N10" i="105"/>
  <c r="O10" i="105"/>
  <c r="P10" i="105"/>
  <c r="P7" i="102"/>
  <c r="P47" i="102"/>
  <c r="P46" i="102"/>
  <c r="P27" i="102"/>
  <c r="P28" i="102"/>
  <c r="P29" i="102"/>
  <c r="L49" i="102"/>
  <c r="K11" i="101"/>
  <c r="L11" i="101"/>
  <c r="M11" i="101"/>
  <c r="N11" i="101"/>
  <c r="O11" i="101"/>
  <c r="J11" i="101"/>
  <c r="F68" i="102"/>
  <c r="G52" i="101"/>
  <c r="O30" i="104"/>
  <c r="N30" i="104"/>
  <c r="M30" i="104"/>
  <c r="L30" i="104"/>
  <c r="K30" i="104"/>
  <c r="J30" i="104"/>
  <c r="I30" i="104"/>
  <c r="H30" i="104"/>
  <c r="P29" i="104"/>
  <c r="P28" i="104"/>
  <c r="P27" i="104"/>
  <c r="P26" i="104"/>
  <c r="P25" i="104"/>
  <c r="P24" i="104"/>
  <c r="P23" i="104"/>
  <c r="P30" i="104"/>
  <c r="O10" i="104"/>
  <c r="N10" i="104"/>
  <c r="M10" i="104"/>
  <c r="I10" i="104"/>
  <c r="H10" i="104"/>
  <c r="P6" i="104"/>
  <c r="P5" i="104"/>
  <c r="P4" i="104"/>
  <c r="P3" i="104"/>
  <c r="P8" i="101"/>
  <c r="P3" i="101"/>
  <c r="P5" i="101"/>
  <c r="P7" i="101"/>
  <c r="O49" i="102"/>
  <c r="N49" i="102"/>
  <c r="M49" i="102"/>
  <c r="K49" i="102"/>
  <c r="J49" i="102"/>
  <c r="I49" i="102"/>
  <c r="H49" i="102"/>
  <c r="P45" i="102"/>
  <c r="P44" i="102"/>
  <c r="P43" i="102"/>
  <c r="P42" i="102"/>
  <c r="P49" i="102"/>
  <c r="O43" i="101"/>
  <c r="N43" i="101"/>
  <c r="M43" i="101"/>
  <c r="L43" i="101"/>
  <c r="K43" i="101"/>
  <c r="J43" i="101"/>
  <c r="I43" i="101"/>
  <c r="H43" i="101"/>
  <c r="P42" i="101"/>
  <c r="P43" i="101"/>
  <c r="O30" i="103"/>
  <c r="N30" i="103"/>
  <c r="M30" i="103"/>
  <c r="L30" i="103"/>
  <c r="K30" i="103"/>
  <c r="J30" i="103"/>
  <c r="I30" i="103"/>
  <c r="H30" i="103"/>
  <c r="P29" i="103"/>
  <c r="P28" i="103"/>
  <c r="P27" i="103"/>
  <c r="P26" i="103"/>
  <c r="P25" i="103"/>
  <c r="P24" i="103"/>
  <c r="P23" i="103"/>
  <c r="P30" i="103"/>
  <c r="O10" i="103"/>
  <c r="N10" i="103"/>
  <c r="M10" i="103"/>
  <c r="L10" i="103"/>
  <c r="K10" i="103"/>
  <c r="J10" i="103"/>
  <c r="I10" i="103"/>
  <c r="H10" i="103"/>
  <c r="P9" i="103"/>
  <c r="P8" i="103"/>
  <c r="P7" i="103"/>
  <c r="P6" i="103"/>
  <c r="P5" i="103"/>
  <c r="P4" i="103"/>
  <c r="P3" i="103"/>
  <c r="P10" i="103"/>
  <c r="O30" i="102"/>
  <c r="N30" i="102"/>
  <c r="M30" i="102"/>
  <c r="L30" i="102"/>
  <c r="K30" i="102"/>
  <c r="J30" i="102"/>
  <c r="I30" i="102"/>
  <c r="H30" i="102"/>
  <c r="P26" i="102"/>
  <c r="P25" i="102"/>
  <c r="P24" i="102"/>
  <c r="P23" i="102"/>
  <c r="P30" i="102"/>
  <c r="O9" i="102"/>
  <c r="N9" i="102"/>
  <c r="M9" i="102"/>
  <c r="L9" i="102"/>
  <c r="K9" i="102"/>
  <c r="J9" i="102"/>
  <c r="I9" i="102"/>
  <c r="H9" i="102"/>
  <c r="P8" i="102"/>
  <c r="P6" i="102"/>
  <c r="P5" i="102"/>
  <c r="P4" i="102"/>
  <c r="P3" i="102"/>
  <c r="P9" i="102"/>
  <c r="H9" i="99"/>
  <c r="I9" i="99"/>
  <c r="J9" i="99"/>
  <c r="K9" i="99"/>
  <c r="L9" i="99"/>
  <c r="M9" i="99"/>
  <c r="N9" i="99"/>
  <c r="O9" i="99"/>
  <c r="P8" i="99"/>
  <c r="P6" i="99"/>
  <c r="P7" i="99"/>
  <c r="P9" i="98"/>
  <c r="Q12" i="90"/>
  <c r="Q32" i="90"/>
  <c r="P23" i="90"/>
  <c r="P24" i="90"/>
  <c r="K9" i="90"/>
  <c r="P5" i="90"/>
  <c r="H27" i="90"/>
  <c r="I27" i="90"/>
  <c r="J27" i="90"/>
  <c r="K27" i="90"/>
  <c r="L27" i="90"/>
  <c r="M27" i="90"/>
  <c r="N27" i="90"/>
  <c r="O27" i="90"/>
  <c r="L9" i="90"/>
  <c r="H9" i="90"/>
  <c r="I9" i="90"/>
  <c r="J9" i="90"/>
  <c r="M9" i="90"/>
  <c r="N9" i="90"/>
  <c r="O9" i="90"/>
  <c r="P8" i="90"/>
  <c r="P45" i="90"/>
  <c r="P3" i="90"/>
  <c r="P4" i="90"/>
  <c r="N89" i="96"/>
  <c r="M89" i="96"/>
  <c r="L89" i="96"/>
  <c r="K89" i="96"/>
  <c r="P23" i="101"/>
  <c r="P24" i="101"/>
  <c r="P25" i="101"/>
  <c r="P26" i="101"/>
  <c r="P27" i="101"/>
  <c r="P28" i="101"/>
  <c r="P29" i="101"/>
  <c r="H30" i="101"/>
  <c r="I30" i="101"/>
  <c r="J30" i="101"/>
  <c r="K30" i="101"/>
  <c r="L30" i="101"/>
  <c r="M30" i="101"/>
  <c r="N30" i="101"/>
  <c r="O30" i="101"/>
  <c r="P30" i="101"/>
  <c r="P4" i="101"/>
  <c r="P6" i="101"/>
  <c r="P11" i="101"/>
  <c r="H11" i="101"/>
  <c r="I11" i="101"/>
  <c r="P40" i="90"/>
  <c r="P41" i="90"/>
  <c r="P42" i="90"/>
  <c r="P43" i="90"/>
  <c r="P44" i="90"/>
  <c r="H46" i="90"/>
  <c r="I46" i="90"/>
  <c r="J46" i="90"/>
  <c r="K46" i="90"/>
  <c r="L46" i="90"/>
  <c r="M46" i="90"/>
  <c r="N46" i="90"/>
  <c r="O46" i="90"/>
  <c r="P22" i="99"/>
  <c r="P23" i="99"/>
  <c r="P24" i="99"/>
  <c r="P25" i="99"/>
  <c r="P26" i="99"/>
  <c r="P27" i="99"/>
  <c r="P28" i="99"/>
  <c r="H29" i="99"/>
  <c r="I29" i="99"/>
  <c r="J29" i="99"/>
  <c r="K29" i="99"/>
  <c r="L29" i="99"/>
  <c r="M29" i="99"/>
  <c r="N29" i="99"/>
  <c r="O29" i="99"/>
  <c r="P3" i="99"/>
  <c r="P4" i="99"/>
  <c r="P5" i="99"/>
  <c r="P23" i="98"/>
  <c r="P24" i="98"/>
  <c r="P25" i="98"/>
  <c r="P26" i="98"/>
  <c r="P27" i="98"/>
  <c r="P28" i="98"/>
  <c r="P29" i="98"/>
  <c r="H30" i="98"/>
  <c r="I30" i="98"/>
  <c r="J30" i="98"/>
  <c r="K30" i="98"/>
  <c r="L30" i="98"/>
  <c r="M30" i="98"/>
  <c r="N30" i="98"/>
  <c r="O30" i="98"/>
  <c r="P30" i="98"/>
  <c r="P3" i="98"/>
  <c r="P4" i="98"/>
  <c r="P5" i="98"/>
  <c r="P6" i="98"/>
  <c r="P7" i="98"/>
  <c r="P8" i="98"/>
  <c r="P10" i="98"/>
  <c r="H10" i="98"/>
  <c r="I10" i="98"/>
  <c r="J10" i="98"/>
  <c r="K10" i="98"/>
  <c r="L10" i="98"/>
  <c r="M10" i="98"/>
  <c r="N10" i="98"/>
  <c r="O10" i="98"/>
  <c r="K29" i="96"/>
  <c r="K10" i="96"/>
  <c r="J10" i="96"/>
  <c r="P84" i="96"/>
  <c r="P66" i="96"/>
  <c r="P83" i="96"/>
  <c r="P8" i="96"/>
  <c r="P9" i="96"/>
  <c r="P4" i="96"/>
  <c r="P5" i="96"/>
  <c r="P88" i="96"/>
  <c r="M48" i="95"/>
  <c r="L48" i="95"/>
  <c r="K48" i="95"/>
  <c r="P27" i="95"/>
  <c r="P22" i="95"/>
  <c r="P23" i="95"/>
  <c r="P45" i="95"/>
  <c r="P46" i="95"/>
  <c r="P24" i="95"/>
  <c r="P26" i="95"/>
  <c r="P7" i="95"/>
  <c r="P6" i="95"/>
  <c r="P5" i="95"/>
  <c r="P4" i="95"/>
  <c r="P3" i="95"/>
  <c r="P44" i="95"/>
  <c r="P43" i="95"/>
  <c r="P42" i="95"/>
  <c r="P41" i="95"/>
  <c r="P21" i="95"/>
  <c r="O69" i="96"/>
  <c r="O89" i="96"/>
  <c r="N69" i="96"/>
  <c r="M69" i="96"/>
  <c r="L69" i="96"/>
  <c r="K69" i="96"/>
  <c r="J69" i="96"/>
  <c r="J89" i="96"/>
  <c r="I69" i="96"/>
  <c r="I89" i="96"/>
  <c r="H69" i="96"/>
  <c r="H89" i="96"/>
  <c r="P68" i="96"/>
  <c r="P67" i="96"/>
  <c r="P82" i="96"/>
  <c r="P64" i="96"/>
  <c r="P63" i="96"/>
  <c r="O48" i="96"/>
  <c r="N48" i="96"/>
  <c r="M48" i="96"/>
  <c r="L48" i="96"/>
  <c r="K48" i="96"/>
  <c r="J48" i="96"/>
  <c r="I48" i="96"/>
  <c r="H48" i="96"/>
  <c r="P47" i="96"/>
  <c r="P46" i="96"/>
  <c r="P65" i="96"/>
  <c r="P45" i="96"/>
  <c r="P44" i="96"/>
  <c r="P43" i="96"/>
  <c r="P100" i="95"/>
  <c r="P101" i="95"/>
  <c r="P102" i="95"/>
  <c r="P103" i="95"/>
  <c r="P104" i="95"/>
  <c r="P105" i="95"/>
  <c r="P106" i="95"/>
  <c r="H107" i="95"/>
  <c r="I107" i="95"/>
  <c r="J107" i="95"/>
  <c r="K107" i="95"/>
  <c r="L107" i="95"/>
  <c r="M107" i="95"/>
  <c r="N107" i="95"/>
  <c r="O107" i="95"/>
  <c r="P107" i="95"/>
  <c r="P81" i="95"/>
  <c r="P82" i="95"/>
  <c r="P83" i="95"/>
  <c r="P84" i="95"/>
  <c r="P85" i="95"/>
  <c r="P86" i="95"/>
  <c r="H88" i="95"/>
  <c r="I88" i="95"/>
  <c r="J88" i="95"/>
  <c r="K88" i="95"/>
  <c r="L88" i="95"/>
  <c r="M88" i="95"/>
  <c r="N88" i="95"/>
  <c r="O88" i="95"/>
  <c r="P88" i="95"/>
  <c r="P61" i="95"/>
  <c r="P62" i="95"/>
  <c r="P63" i="95"/>
  <c r="P64" i="95"/>
  <c r="P65" i="95"/>
  <c r="P66" i="95"/>
  <c r="P67" i="95"/>
  <c r="H68" i="95"/>
  <c r="I68" i="95"/>
  <c r="J68" i="95"/>
  <c r="K68" i="95"/>
  <c r="L68" i="95"/>
  <c r="M68" i="95"/>
  <c r="N68" i="95"/>
  <c r="O68" i="95"/>
  <c r="P68" i="95"/>
  <c r="H48" i="95"/>
  <c r="I48" i="95"/>
  <c r="J48" i="95"/>
  <c r="N48" i="95"/>
  <c r="O48" i="95"/>
  <c r="P21" i="97"/>
  <c r="P22" i="97"/>
  <c r="P23" i="97"/>
  <c r="P24" i="97"/>
  <c r="P25" i="97"/>
  <c r="P26" i="97"/>
  <c r="P27" i="97"/>
  <c r="H28" i="97"/>
  <c r="I28" i="97"/>
  <c r="J28" i="97"/>
  <c r="K28" i="97"/>
  <c r="L28" i="97"/>
  <c r="M28" i="97"/>
  <c r="N28" i="97"/>
  <c r="O28" i="97"/>
  <c r="P28" i="97"/>
  <c r="P3" i="97"/>
  <c r="P4" i="97"/>
  <c r="P5" i="97"/>
  <c r="P6" i="97"/>
  <c r="P7" i="97"/>
  <c r="P8" i="97"/>
  <c r="H9" i="97"/>
  <c r="I9" i="97"/>
  <c r="J9" i="97"/>
  <c r="K9" i="97"/>
  <c r="L9" i="97"/>
  <c r="M9" i="97"/>
  <c r="N9" i="97"/>
  <c r="O9" i="97"/>
  <c r="P9" i="97"/>
  <c r="P23" i="96"/>
  <c r="P24" i="96"/>
  <c r="P25" i="96"/>
  <c r="P26" i="96"/>
  <c r="P27" i="96"/>
  <c r="P28" i="96"/>
  <c r="H29" i="96"/>
  <c r="I29" i="96"/>
  <c r="J29" i="96"/>
  <c r="L29" i="96"/>
  <c r="M29" i="96"/>
  <c r="N29" i="96"/>
  <c r="O29" i="96"/>
  <c r="P29" i="96"/>
  <c r="P3" i="96"/>
  <c r="P87" i="96"/>
  <c r="P6" i="96"/>
  <c r="P7" i="96"/>
  <c r="P85" i="96"/>
  <c r="P86" i="96"/>
  <c r="P25" i="95"/>
  <c r="P28" i="95"/>
  <c r="H28" i="95"/>
  <c r="I28" i="95"/>
  <c r="J28" i="95"/>
  <c r="K28" i="95"/>
  <c r="L28" i="95"/>
  <c r="M28" i="95"/>
  <c r="N28" i="95"/>
  <c r="O28" i="95"/>
  <c r="H8" i="95"/>
  <c r="I8" i="95"/>
  <c r="J8" i="95"/>
  <c r="K8" i="95"/>
  <c r="L8" i="95"/>
  <c r="M8" i="95"/>
  <c r="N8" i="95"/>
  <c r="O8" i="95"/>
  <c r="P8" i="95"/>
  <c r="P26" i="93"/>
  <c r="P47" i="93"/>
  <c r="P10" i="94"/>
  <c r="P69" i="94"/>
  <c r="P28" i="94"/>
  <c r="P22" i="94"/>
  <c r="P46" i="94"/>
  <c r="P68" i="94"/>
  <c r="P65" i="94"/>
  <c r="P43" i="93"/>
  <c r="P44" i="93"/>
  <c r="P45" i="93"/>
  <c r="P46" i="93"/>
  <c r="P48" i="93"/>
  <c r="H49" i="93"/>
  <c r="I49" i="93"/>
  <c r="J49" i="93"/>
  <c r="K49" i="93"/>
  <c r="L49" i="93"/>
  <c r="M49" i="93"/>
  <c r="N49" i="93"/>
  <c r="O49" i="93"/>
  <c r="P49" i="93"/>
  <c r="P66" i="94"/>
  <c r="P67" i="94"/>
  <c r="P70" i="94"/>
  <c r="P71" i="94"/>
  <c r="H72" i="94"/>
  <c r="I72" i="94"/>
  <c r="J72" i="94"/>
  <c r="K72" i="94"/>
  <c r="L72" i="94"/>
  <c r="M72" i="94"/>
  <c r="N72" i="94"/>
  <c r="O72" i="94"/>
  <c r="P72" i="94"/>
  <c r="P44" i="94"/>
  <c r="P45" i="94"/>
  <c r="P47" i="94"/>
  <c r="P48" i="94"/>
  <c r="P49" i="94"/>
  <c r="H50" i="94"/>
  <c r="I50" i="94"/>
  <c r="J50" i="94"/>
  <c r="K50" i="94"/>
  <c r="L50" i="94"/>
  <c r="M50" i="94"/>
  <c r="N50" i="94"/>
  <c r="O50" i="94"/>
  <c r="P50" i="94"/>
  <c r="P23" i="94"/>
  <c r="P24" i="94"/>
  <c r="P25" i="94"/>
  <c r="P26" i="94"/>
  <c r="P27" i="94"/>
  <c r="H29" i="94"/>
  <c r="I29" i="94"/>
  <c r="J29" i="94"/>
  <c r="K29" i="94"/>
  <c r="L29" i="94"/>
  <c r="M29" i="94"/>
  <c r="N29" i="94"/>
  <c r="O29" i="94"/>
  <c r="P29" i="94"/>
  <c r="P3" i="94"/>
  <c r="P4" i="94"/>
  <c r="P5" i="94"/>
  <c r="P6" i="94"/>
  <c r="P7" i="94"/>
  <c r="P8" i="94"/>
  <c r="H9" i="94"/>
  <c r="I9" i="94"/>
  <c r="J9" i="94"/>
  <c r="K9" i="94"/>
  <c r="L9" i="94"/>
  <c r="M9" i="94"/>
  <c r="N9" i="94"/>
  <c r="O9" i="94"/>
  <c r="P9" i="94"/>
  <c r="P24" i="93"/>
  <c r="P25" i="93"/>
  <c r="P27" i="93"/>
  <c r="P28" i="93"/>
  <c r="P29" i="93"/>
  <c r="H30" i="93"/>
  <c r="I30" i="93"/>
  <c r="J30" i="93"/>
  <c r="K30" i="93"/>
  <c r="L30" i="93"/>
  <c r="M30" i="93"/>
  <c r="N30" i="93"/>
  <c r="O30" i="93"/>
  <c r="P30" i="93"/>
  <c r="P3" i="93"/>
  <c r="P4" i="93"/>
  <c r="P5" i="93"/>
  <c r="P6" i="93"/>
  <c r="P7" i="93"/>
  <c r="P8" i="93"/>
  <c r="P9" i="93"/>
  <c r="H10" i="93"/>
  <c r="I10" i="93"/>
  <c r="J10" i="93"/>
  <c r="K10" i="93"/>
  <c r="L10" i="93"/>
  <c r="M10" i="93"/>
  <c r="N10" i="93"/>
  <c r="O10" i="93"/>
  <c r="P43" i="91"/>
  <c r="P44" i="91"/>
  <c r="P45" i="91"/>
  <c r="P46" i="91"/>
  <c r="P47" i="91"/>
  <c r="P48" i="91"/>
  <c r="P49" i="91"/>
  <c r="H50" i="91"/>
  <c r="I50" i="91"/>
  <c r="J50" i="91"/>
  <c r="K50" i="91"/>
  <c r="L50" i="91"/>
  <c r="M50" i="91"/>
  <c r="N50" i="91"/>
  <c r="O50" i="91"/>
  <c r="P50" i="91"/>
  <c r="K9" i="91"/>
  <c r="L9" i="91"/>
  <c r="P8" i="91"/>
  <c r="L9" i="92"/>
  <c r="P8" i="92"/>
  <c r="P28" i="91"/>
  <c r="P7" i="91"/>
  <c r="P7" i="92"/>
  <c r="P6" i="92"/>
  <c r="P24" i="89"/>
  <c r="P9" i="89"/>
  <c r="Z16" i="89"/>
  <c r="P48" i="86"/>
  <c r="P9" i="86"/>
  <c r="P8" i="86"/>
  <c r="P23" i="86"/>
  <c r="P22" i="92"/>
  <c r="P23" i="92"/>
  <c r="P24" i="92"/>
  <c r="P25" i="92"/>
  <c r="P26" i="92"/>
  <c r="P27" i="92"/>
  <c r="P28" i="92"/>
  <c r="H29" i="92"/>
  <c r="I29" i="92"/>
  <c r="J29" i="92"/>
  <c r="K29" i="92"/>
  <c r="L29" i="92"/>
  <c r="M29" i="92"/>
  <c r="N29" i="92"/>
  <c r="O29" i="92"/>
  <c r="P29" i="92"/>
  <c r="P3" i="92"/>
  <c r="P4" i="92"/>
  <c r="P5" i="92"/>
  <c r="H9" i="92"/>
  <c r="I9" i="92"/>
  <c r="J9" i="92"/>
  <c r="K9" i="92"/>
  <c r="M9" i="92"/>
  <c r="N9" i="92"/>
  <c r="O9" i="92"/>
  <c r="P43" i="87"/>
  <c r="P44" i="87"/>
  <c r="P45" i="87"/>
  <c r="P46" i="87"/>
  <c r="P47" i="87"/>
  <c r="P48" i="87"/>
  <c r="P49" i="87"/>
  <c r="H50" i="87"/>
  <c r="I50" i="87"/>
  <c r="J50" i="87"/>
  <c r="K50" i="87"/>
  <c r="L50" i="87"/>
  <c r="M50" i="87"/>
  <c r="N50" i="87"/>
  <c r="O50" i="87"/>
  <c r="P50" i="87"/>
  <c r="P66" i="85"/>
  <c r="P25" i="89"/>
  <c r="P26" i="89"/>
  <c r="P27" i="89"/>
  <c r="P28" i="89"/>
  <c r="P29" i="89"/>
  <c r="H30" i="89"/>
  <c r="I30" i="89"/>
  <c r="J30" i="89"/>
  <c r="K30" i="89"/>
  <c r="L30" i="89"/>
  <c r="M30" i="89"/>
  <c r="N30" i="89"/>
  <c r="O30" i="89"/>
  <c r="P30" i="89"/>
  <c r="P4" i="89"/>
  <c r="P5" i="89"/>
  <c r="P6" i="89"/>
  <c r="P7" i="89"/>
  <c r="P8" i="89"/>
  <c r="P10" i="89"/>
  <c r="H11" i="89"/>
  <c r="I11" i="89"/>
  <c r="J11" i="89"/>
  <c r="K11" i="89"/>
  <c r="L11" i="89"/>
  <c r="M11" i="89"/>
  <c r="N11" i="89"/>
  <c r="O11" i="89"/>
  <c r="P11" i="89"/>
  <c r="K47" i="85"/>
  <c r="L47" i="85"/>
  <c r="M47" i="85"/>
  <c r="P23" i="91"/>
  <c r="P24" i="91"/>
  <c r="P25" i="91"/>
  <c r="P26" i="91"/>
  <c r="P27" i="91"/>
  <c r="H29" i="91"/>
  <c r="I29" i="91"/>
  <c r="J29" i="91"/>
  <c r="K29" i="91"/>
  <c r="L29" i="91"/>
  <c r="M29" i="91"/>
  <c r="N29" i="91"/>
  <c r="O29" i="91"/>
  <c r="P29" i="91"/>
  <c r="P3" i="91"/>
  <c r="P4" i="91"/>
  <c r="P5" i="91"/>
  <c r="P6" i="91"/>
  <c r="H9" i="91"/>
  <c r="I9" i="91"/>
  <c r="J9" i="91"/>
  <c r="M9" i="91"/>
  <c r="N9" i="91"/>
  <c r="O9" i="91"/>
  <c r="P22" i="90"/>
  <c r="P25" i="90"/>
  <c r="P26" i="90"/>
  <c r="P8" i="88"/>
  <c r="P41" i="86"/>
  <c r="P42" i="86"/>
  <c r="P43" i="86"/>
  <c r="P44" i="86"/>
  <c r="P45" i="86"/>
  <c r="P46" i="86"/>
  <c r="P47" i="86"/>
  <c r="H48" i="86"/>
  <c r="I48" i="86"/>
  <c r="J48" i="86"/>
  <c r="K48" i="86"/>
  <c r="L48" i="86"/>
  <c r="M48" i="86"/>
  <c r="N48" i="86"/>
  <c r="O48" i="86"/>
  <c r="L67" i="85"/>
  <c r="P23" i="85"/>
  <c r="K67" i="85"/>
  <c r="P25" i="85"/>
  <c r="P26" i="85"/>
  <c r="P64" i="85"/>
  <c r="P65" i="85"/>
  <c r="P62" i="85"/>
  <c r="P63" i="85"/>
  <c r="P24" i="85"/>
  <c r="H28" i="85"/>
  <c r="I28" i="85"/>
  <c r="J28" i="85"/>
  <c r="K28" i="85"/>
  <c r="L28" i="85"/>
  <c r="M28" i="85"/>
  <c r="N28" i="85"/>
  <c r="O28" i="85"/>
  <c r="I9" i="85"/>
  <c r="J9" i="85"/>
  <c r="K9" i="85"/>
  <c r="L9" i="85"/>
  <c r="M9" i="85"/>
  <c r="N9" i="85"/>
  <c r="O9" i="85"/>
  <c r="P8" i="85"/>
  <c r="P27" i="85"/>
  <c r="J102" i="85"/>
  <c r="J103" i="85"/>
  <c r="P10" i="84"/>
  <c r="K49" i="83"/>
  <c r="L49" i="83"/>
  <c r="O28" i="88"/>
  <c r="N28" i="88"/>
  <c r="M28" i="88"/>
  <c r="L28" i="88"/>
  <c r="K28" i="88"/>
  <c r="J28" i="88"/>
  <c r="I28" i="88"/>
  <c r="H28" i="88"/>
  <c r="P27" i="88"/>
  <c r="P26" i="88"/>
  <c r="P25" i="88"/>
  <c r="P24" i="88"/>
  <c r="P23" i="88"/>
  <c r="P22" i="88"/>
  <c r="P21" i="88"/>
  <c r="P28" i="88"/>
  <c r="O9" i="88"/>
  <c r="N9" i="88"/>
  <c r="M9" i="88"/>
  <c r="L9" i="88"/>
  <c r="K9" i="88"/>
  <c r="J9" i="88"/>
  <c r="I9" i="88"/>
  <c r="H9" i="88"/>
  <c r="P7" i="88"/>
  <c r="P6" i="88"/>
  <c r="P5" i="88"/>
  <c r="P4" i="88"/>
  <c r="P3" i="88"/>
  <c r="O30" i="87"/>
  <c r="N30" i="87"/>
  <c r="M30" i="87"/>
  <c r="L30" i="87"/>
  <c r="K30" i="87"/>
  <c r="J30" i="87"/>
  <c r="I30" i="87"/>
  <c r="H30" i="87"/>
  <c r="P29" i="87"/>
  <c r="P28" i="87"/>
  <c r="P27" i="87"/>
  <c r="P26" i="87"/>
  <c r="P25" i="87"/>
  <c r="P24" i="87"/>
  <c r="P23" i="87"/>
  <c r="P30" i="87"/>
  <c r="O10" i="87"/>
  <c r="N10" i="87"/>
  <c r="M10" i="87"/>
  <c r="L10" i="87"/>
  <c r="K10" i="87"/>
  <c r="J10" i="87"/>
  <c r="I10" i="87"/>
  <c r="H10" i="87"/>
  <c r="P9" i="87"/>
  <c r="P8" i="87"/>
  <c r="P7" i="87"/>
  <c r="P6" i="87"/>
  <c r="P10" i="87"/>
  <c r="P5" i="87"/>
  <c r="P4" i="87"/>
  <c r="P3" i="87"/>
  <c r="Q31" i="83"/>
  <c r="P27" i="83"/>
  <c r="P61" i="85"/>
  <c r="P22" i="85"/>
  <c r="P60" i="85"/>
  <c r="P43" i="85"/>
  <c r="P42" i="85"/>
  <c r="P41" i="85"/>
  <c r="P9" i="84"/>
  <c r="P79" i="82"/>
  <c r="P22" i="86"/>
  <c r="P24" i="86"/>
  <c r="P25" i="86"/>
  <c r="P26" i="86"/>
  <c r="P27" i="86"/>
  <c r="H29" i="86"/>
  <c r="I29" i="86"/>
  <c r="J29" i="86"/>
  <c r="K29" i="86"/>
  <c r="L29" i="86"/>
  <c r="M29" i="86"/>
  <c r="N29" i="86"/>
  <c r="O29" i="86"/>
  <c r="P29" i="86"/>
  <c r="P3" i="86"/>
  <c r="P4" i="86"/>
  <c r="P5" i="86"/>
  <c r="P6" i="86"/>
  <c r="P7" i="86"/>
  <c r="H9" i="86"/>
  <c r="I9" i="86"/>
  <c r="J9" i="86"/>
  <c r="K9" i="86"/>
  <c r="L9" i="86"/>
  <c r="M9" i="86"/>
  <c r="N9" i="86"/>
  <c r="O9" i="86"/>
  <c r="P81" i="85"/>
  <c r="P82" i="85"/>
  <c r="P83" i="85"/>
  <c r="P84" i="85"/>
  <c r="P85" i="85"/>
  <c r="P86" i="85"/>
  <c r="P87" i="85"/>
  <c r="H88" i="85"/>
  <c r="I88" i="85"/>
  <c r="J88" i="85"/>
  <c r="K88" i="85"/>
  <c r="L88" i="85"/>
  <c r="M88" i="85"/>
  <c r="N88" i="85"/>
  <c r="O88" i="85"/>
  <c r="P88" i="85"/>
  <c r="H67" i="85"/>
  <c r="I67" i="85"/>
  <c r="J67" i="85"/>
  <c r="M67" i="85"/>
  <c r="N67" i="85"/>
  <c r="O67" i="85"/>
  <c r="P44" i="85"/>
  <c r="P45" i="85"/>
  <c r="P46" i="85"/>
  <c r="H47" i="85"/>
  <c r="I47" i="85"/>
  <c r="J47" i="85"/>
  <c r="N47" i="85"/>
  <c r="O47" i="85"/>
  <c r="P21" i="85"/>
  <c r="P3" i="85"/>
  <c r="P4" i="85"/>
  <c r="P5" i="85"/>
  <c r="P6" i="85"/>
  <c r="P7" i="85"/>
  <c r="H9" i="85"/>
  <c r="P23" i="84"/>
  <c r="P24" i="84"/>
  <c r="P25" i="84"/>
  <c r="P26" i="84"/>
  <c r="P27" i="84"/>
  <c r="P28" i="84"/>
  <c r="P29" i="84"/>
  <c r="H30" i="84"/>
  <c r="I30" i="84"/>
  <c r="J30" i="84"/>
  <c r="K30" i="84"/>
  <c r="L30" i="84"/>
  <c r="M30" i="84"/>
  <c r="N30" i="84"/>
  <c r="O30" i="84"/>
  <c r="P30" i="84"/>
  <c r="P3" i="84"/>
  <c r="P4" i="84"/>
  <c r="P5" i="84"/>
  <c r="P6" i="84"/>
  <c r="P7" i="84"/>
  <c r="H8" i="84"/>
  <c r="I8" i="84"/>
  <c r="J8" i="84"/>
  <c r="K8" i="84"/>
  <c r="L8" i="84"/>
  <c r="M8" i="84"/>
  <c r="N8" i="84"/>
  <c r="O8" i="84"/>
  <c r="O49" i="83"/>
  <c r="N49" i="83"/>
  <c r="M49" i="83"/>
  <c r="J49" i="83"/>
  <c r="I49" i="83"/>
  <c r="H49" i="83"/>
  <c r="P7" i="83"/>
  <c r="P45" i="83"/>
  <c r="P44" i="83"/>
  <c r="P43" i="83"/>
  <c r="P6" i="83"/>
  <c r="P42" i="83"/>
  <c r="O30" i="83"/>
  <c r="N30" i="83"/>
  <c r="M30" i="83"/>
  <c r="L30" i="83"/>
  <c r="K30" i="83"/>
  <c r="J30" i="83"/>
  <c r="I30" i="83"/>
  <c r="H30" i="83"/>
  <c r="P29" i="83"/>
  <c r="P28" i="83"/>
  <c r="P26" i="83"/>
  <c r="P25" i="83"/>
  <c r="P24" i="83"/>
  <c r="P23" i="83"/>
  <c r="O10" i="83"/>
  <c r="N10" i="83"/>
  <c r="M10" i="83"/>
  <c r="L10" i="83"/>
  <c r="K10" i="83"/>
  <c r="J10" i="83"/>
  <c r="I10" i="83"/>
  <c r="H10" i="83"/>
  <c r="P9" i="83"/>
  <c r="P8" i="83"/>
  <c r="P47" i="83"/>
  <c r="P46" i="83"/>
  <c r="P5" i="83"/>
  <c r="P4" i="83"/>
  <c r="P3" i="83"/>
  <c r="P10" i="83"/>
  <c r="K9" i="82"/>
  <c r="P8" i="82"/>
  <c r="P7" i="82"/>
  <c r="P25" i="82"/>
  <c r="P43" i="82"/>
  <c r="P24" i="82"/>
  <c r="P40" i="82"/>
  <c r="P41" i="82"/>
  <c r="P42" i="82"/>
  <c r="P44" i="82"/>
  <c r="P45" i="82"/>
  <c r="H46" i="82"/>
  <c r="I46" i="82"/>
  <c r="J46" i="82"/>
  <c r="K46" i="82"/>
  <c r="L46" i="82"/>
  <c r="M46" i="82"/>
  <c r="N46" i="82"/>
  <c r="O46" i="82"/>
  <c r="P46" i="82"/>
  <c r="P21" i="82"/>
  <c r="P22" i="82"/>
  <c r="P23" i="82"/>
  <c r="H28" i="82"/>
  <c r="I28" i="82"/>
  <c r="J28" i="82"/>
  <c r="K28" i="82"/>
  <c r="L28" i="82"/>
  <c r="M28" i="82"/>
  <c r="N28" i="82"/>
  <c r="O28" i="82"/>
  <c r="P3" i="82"/>
  <c r="P4" i="82"/>
  <c r="P5" i="82"/>
  <c r="P6" i="82"/>
  <c r="H9" i="82"/>
  <c r="I9" i="82"/>
  <c r="J9" i="82"/>
  <c r="L9" i="82"/>
  <c r="M9" i="82"/>
  <c r="N9" i="82"/>
  <c r="O9" i="82"/>
  <c r="P50" i="80"/>
  <c r="P67" i="81"/>
  <c r="P47" i="80"/>
  <c r="O66" i="81"/>
  <c r="N66" i="81"/>
  <c r="M66" i="81"/>
  <c r="L66" i="81"/>
  <c r="K66" i="81"/>
  <c r="J66" i="81"/>
  <c r="I66" i="81"/>
  <c r="H66" i="81"/>
  <c r="P65" i="81"/>
  <c r="P63" i="81"/>
  <c r="P62" i="81"/>
  <c r="P61" i="81"/>
  <c r="P60" i="81"/>
  <c r="P66" i="81"/>
  <c r="O48" i="81"/>
  <c r="N48" i="81"/>
  <c r="M48" i="81"/>
  <c r="L48" i="81"/>
  <c r="K48" i="81"/>
  <c r="J48" i="81"/>
  <c r="I48" i="81"/>
  <c r="H48" i="81"/>
  <c r="P47" i="81"/>
  <c r="P46" i="81"/>
  <c r="P45" i="81"/>
  <c r="P44" i="81"/>
  <c r="P43" i="81"/>
  <c r="P42" i="81"/>
  <c r="P41" i="81"/>
  <c r="P48" i="81"/>
  <c r="O49" i="80"/>
  <c r="N49" i="80"/>
  <c r="M49" i="80"/>
  <c r="L49" i="80"/>
  <c r="K49" i="80"/>
  <c r="J49" i="80"/>
  <c r="I49" i="80"/>
  <c r="H49" i="80"/>
  <c r="P48" i="80"/>
  <c r="P46" i="80"/>
  <c r="P45" i="80"/>
  <c r="P44" i="80"/>
  <c r="P43" i="80"/>
  <c r="P42" i="80"/>
  <c r="P49" i="80"/>
  <c r="O29" i="81"/>
  <c r="N29" i="81"/>
  <c r="M29" i="81"/>
  <c r="L29" i="81"/>
  <c r="K29" i="81"/>
  <c r="J29" i="81"/>
  <c r="I29" i="81"/>
  <c r="H29" i="81"/>
  <c r="P28" i="81"/>
  <c r="P27" i="81"/>
  <c r="P26" i="81"/>
  <c r="P25" i="81"/>
  <c r="P24" i="81"/>
  <c r="P23" i="81"/>
  <c r="P22" i="81"/>
  <c r="P29" i="81"/>
  <c r="O10" i="81"/>
  <c r="N10" i="81"/>
  <c r="M10" i="81"/>
  <c r="L10" i="81"/>
  <c r="K10" i="81"/>
  <c r="J10" i="81"/>
  <c r="I10" i="81"/>
  <c r="H10" i="81"/>
  <c r="P9" i="81"/>
  <c r="P8" i="81"/>
  <c r="P7" i="81"/>
  <c r="P6" i="81"/>
  <c r="P5" i="81"/>
  <c r="P4" i="81"/>
  <c r="P3" i="81"/>
  <c r="P10" i="81"/>
  <c r="O29" i="80"/>
  <c r="N29" i="80"/>
  <c r="M29" i="80"/>
  <c r="L29" i="80"/>
  <c r="K29" i="80"/>
  <c r="J29" i="80"/>
  <c r="I29" i="80"/>
  <c r="H29" i="80"/>
  <c r="P28" i="80"/>
  <c r="P27" i="80"/>
  <c r="P26" i="80"/>
  <c r="P25" i="80"/>
  <c r="P24" i="80"/>
  <c r="P23" i="80"/>
  <c r="P22" i="80"/>
  <c r="P29" i="80"/>
  <c r="O9" i="80"/>
  <c r="N9" i="80"/>
  <c r="M9" i="80"/>
  <c r="L9" i="80"/>
  <c r="K9" i="80"/>
  <c r="J9" i="80"/>
  <c r="I9" i="80"/>
  <c r="H9" i="80"/>
  <c r="P8" i="80"/>
  <c r="P7" i="80"/>
  <c r="P6" i="80"/>
  <c r="P5" i="80"/>
  <c r="P4" i="80"/>
  <c r="P3" i="80"/>
  <c r="P9" i="80"/>
  <c r="K10" i="79"/>
  <c r="P9" i="79"/>
  <c r="P10" i="79"/>
  <c r="P8" i="79"/>
  <c r="V33" i="79"/>
  <c r="V32" i="79"/>
  <c r="P47" i="78"/>
  <c r="P26" i="79"/>
  <c r="P22" i="79"/>
  <c r="P23" i="79"/>
  <c r="P24" i="79"/>
  <c r="P25" i="79"/>
  <c r="P27" i="79"/>
  <c r="H28" i="79"/>
  <c r="I28" i="79"/>
  <c r="J28" i="79"/>
  <c r="K28" i="79"/>
  <c r="L28" i="79"/>
  <c r="M28" i="79"/>
  <c r="N28" i="79"/>
  <c r="O28" i="79"/>
  <c r="P28" i="79"/>
  <c r="P42" i="79"/>
  <c r="P43" i="79"/>
  <c r="P44" i="79"/>
  <c r="P45" i="79"/>
  <c r="P46" i="79"/>
  <c r="P47" i="79"/>
  <c r="H48" i="79"/>
  <c r="I48" i="79"/>
  <c r="J48" i="79"/>
  <c r="K48" i="79"/>
  <c r="L48" i="79"/>
  <c r="M48" i="79"/>
  <c r="N48" i="79"/>
  <c r="O48" i="79"/>
  <c r="P48" i="79"/>
  <c r="P44" i="78"/>
  <c r="P9" i="76"/>
  <c r="P41" i="78"/>
  <c r="P42" i="78"/>
  <c r="P43" i="78"/>
  <c r="P45" i="78"/>
  <c r="P46" i="78"/>
  <c r="H48" i="78"/>
  <c r="I48" i="78"/>
  <c r="J48" i="78"/>
  <c r="K48" i="78"/>
  <c r="L48" i="78"/>
  <c r="M48" i="78"/>
  <c r="N48" i="78"/>
  <c r="O48" i="78"/>
  <c r="P3" i="79"/>
  <c r="P4" i="79"/>
  <c r="P5" i="79"/>
  <c r="P6" i="79"/>
  <c r="P7" i="79"/>
  <c r="H10" i="79"/>
  <c r="I10" i="79"/>
  <c r="J10" i="79"/>
  <c r="L10" i="79"/>
  <c r="M10" i="79"/>
  <c r="N10" i="79"/>
  <c r="O10" i="79"/>
  <c r="P22" i="78"/>
  <c r="P23" i="78"/>
  <c r="P24" i="78"/>
  <c r="P25" i="78"/>
  <c r="P26" i="78"/>
  <c r="P27" i="78"/>
  <c r="H28" i="78"/>
  <c r="I28" i="78"/>
  <c r="J28" i="78"/>
  <c r="K28" i="78"/>
  <c r="L28" i="78"/>
  <c r="M28" i="78"/>
  <c r="N28" i="78"/>
  <c r="O28" i="78"/>
  <c r="P28" i="78"/>
  <c r="P3" i="78"/>
  <c r="P4" i="78"/>
  <c r="P5" i="78"/>
  <c r="P6" i="78"/>
  <c r="P7" i="78"/>
  <c r="P8" i="78"/>
  <c r="H9" i="78"/>
  <c r="I9" i="78"/>
  <c r="J9" i="78"/>
  <c r="K9" i="78"/>
  <c r="L9" i="78"/>
  <c r="M9" i="78"/>
  <c r="N9" i="78"/>
  <c r="O9" i="78"/>
  <c r="P9" i="78"/>
  <c r="P7" i="76"/>
  <c r="P104" i="76"/>
  <c r="P21" i="76"/>
  <c r="P10" i="74"/>
  <c r="J8" i="76"/>
  <c r="H67" i="76"/>
  <c r="I67" i="76"/>
  <c r="J67" i="76"/>
  <c r="K67" i="76"/>
  <c r="L67" i="76"/>
  <c r="M67" i="76"/>
  <c r="N67" i="76"/>
  <c r="O67" i="76"/>
  <c r="P66" i="76"/>
  <c r="P64" i="76"/>
  <c r="P65" i="76"/>
  <c r="P63" i="76"/>
  <c r="P101" i="76"/>
  <c r="P102" i="76"/>
  <c r="L10" i="75"/>
  <c r="P7" i="75"/>
  <c r="P103" i="76"/>
  <c r="P92" i="74"/>
  <c r="P22" i="77"/>
  <c r="P23" i="77"/>
  <c r="P24" i="77"/>
  <c r="P25" i="77"/>
  <c r="P26" i="77"/>
  <c r="P27" i="77"/>
  <c r="P28" i="77"/>
  <c r="H29" i="77"/>
  <c r="I29" i="77"/>
  <c r="J29" i="77"/>
  <c r="K29" i="77"/>
  <c r="L29" i="77"/>
  <c r="M29" i="77"/>
  <c r="N29" i="77"/>
  <c r="O29" i="77"/>
  <c r="P29" i="77"/>
  <c r="P3" i="77"/>
  <c r="P4" i="77"/>
  <c r="P5" i="77"/>
  <c r="P6" i="77"/>
  <c r="P7" i="77"/>
  <c r="P8" i="77"/>
  <c r="P9" i="77"/>
  <c r="H10" i="77"/>
  <c r="I10" i="77"/>
  <c r="J10" i="77"/>
  <c r="K10" i="77"/>
  <c r="L10" i="77"/>
  <c r="M10" i="77"/>
  <c r="N10" i="77"/>
  <c r="O10" i="77"/>
  <c r="P10" i="77"/>
  <c r="P96" i="75"/>
  <c r="P63" i="75"/>
  <c r="P62" i="75"/>
  <c r="P80" i="75"/>
  <c r="P81" i="75"/>
  <c r="P82" i="75"/>
  <c r="P83" i="75"/>
  <c r="P84" i="75"/>
  <c r="H85" i="75"/>
  <c r="I85" i="75"/>
  <c r="J85" i="75"/>
  <c r="K85" i="75"/>
  <c r="L85" i="75"/>
  <c r="M85" i="75"/>
  <c r="N85" i="75"/>
  <c r="O85" i="75"/>
  <c r="P85" i="75"/>
  <c r="L81" i="74"/>
  <c r="P60" i="76"/>
  <c r="P61" i="76"/>
  <c r="P62" i="76"/>
  <c r="P41" i="76"/>
  <c r="P6" i="76"/>
  <c r="P42" i="76"/>
  <c r="P43" i="76"/>
  <c r="P44" i="76"/>
  <c r="P45" i="76"/>
  <c r="P46" i="76"/>
  <c r="P47" i="76"/>
  <c r="H48" i="76"/>
  <c r="I48" i="76"/>
  <c r="J48" i="76"/>
  <c r="K48" i="76"/>
  <c r="L48" i="76"/>
  <c r="M48" i="76"/>
  <c r="N48" i="76"/>
  <c r="O48" i="76"/>
  <c r="P59" i="75"/>
  <c r="P60" i="75"/>
  <c r="P61" i="75"/>
  <c r="P64" i="75"/>
  <c r="H66" i="75"/>
  <c r="I66" i="75"/>
  <c r="J66" i="75"/>
  <c r="K66" i="75"/>
  <c r="L66" i="75"/>
  <c r="M66" i="75"/>
  <c r="N66" i="75"/>
  <c r="O66" i="75"/>
  <c r="P40" i="75"/>
  <c r="P41" i="75"/>
  <c r="P42" i="75"/>
  <c r="P43" i="75"/>
  <c r="P44" i="75"/>
  <c r="P45" i="75"/>
  <c r="P46" i="75"/>
  <c r="H47" i="75"/>
  <c r="I47" i="75"/>
  <c r="J47" i="75"/>
  <c r="K47" i="75"/>
  <c r="L47" i="75"/>
  <c r="M47" i="75"/>
  <c r="N47" i="75"/>
  <c r="O47" i="75"/>
  <c r="P47" i="75"/>
  <c r="P22" i="76"/>
  <c r="P23" i="76"/>
  <c r="P24" i="76"/>
  <c r="P25" i="76"/>
  <c r="P26" i="76"/>
  <c r="P27" i="76"/>
  <c r="H28" i="76"/>
  <c r="I28" i="76"/>
  <c r="J28" i="76"/>
  <c r="K28" i="76"/>
  <c r="L28" i="76"/>
  <c r="M28" i="76"/>
  <c r="N28" i="76"/>
  <c r="O28" i="76"/>
  <c r="P3" i="76"/>
  <c r="P4" i="76"/>
  <c r="P5" i="76"/>
  <c r="H8" i="76"/>
  <c r="I8" i="76"/>
  <c r="K8" i="76"/>
  <c r="L8" i="76"/>
  <c r="M8" i="76"/>
  <c r="N8" i="76"/>
  <c r="O8" i="76"/>
  <c r="P22" i="75"/>
  <c r="P23" i="75"/>
  <c r="P24" i="75"/>
  <c r="P25" i="75"/>
  <c r="P26" i="75"/>
  <c r="P27" i="75"/>
  <c r="H28" i="75"/>
  <c r="I28" i="75"/>
  <c r="J28" i="75"/>
  <c r="K28" i="75"/>
  <c r="L28" i="75"/>
  <c r="M28" i="75"/>
  <c r="N28" i="75"/>
  <c r="O28" i="75"/>
  <c r="P28" i="75"/>
  <c r="P3" i="75"/>
  <c r="P4" i="75"/>
  <c r="P5" i="75"/>
  <c r="P6" i="75"/>
  <c r="P8" i="75"/>
  <c r="H10" i="75"/>
  <c r="I10" i="75"/>
  <c r="J10" i="75"/>
  <c r="K10" i="75"/>
  <c r="M10" i="75"/>
  <c r="N10" i="75"/>
  <c r="O10" i="75"/>
  <c r="P9" i="74"/>
  <c r="H10" i="74"/>
  <c r="I10" i="74"/>
  <c r="J10" i="74"/>
  <c r="K10" i="74"/>
  <c r="L10" i="74"/>
  <c r="M10" i="74"/>
  <c r="N10" i="74"/>
  <c r="O10" i="74"/>
  <c r="P7" i="74"/>
  <c r="P40" i="74"/>
  <c r="P23" i="74"/>
  <c r="K65" i="74"/>
  <c r="P64" i="74"/>
  <c r="K28" i="74"/>
  <c r="P91" i="74"/>
  <c r="K27" i="73"/>
  <c r="P37" i="73"/>
  <c r="P23" i="73"/>
  <c r="P24" i="73"/>
  <c r="P76" i="74"/>
  <c r="P77" i="74"/>
  <c r="P78" i="74"/>
  <c r="P61" i="74"/>
  <c r="P62" i="74"/>
  <c r="P63" i="74"/>
  <c r="P8" i="74"/>
  <c r="L65" i="74"/>
  <c r="P36" i="73"/>
  <c r="P35" i="73"/>
  <c r="K25" i="71"/>
  <c r="K7" i="71"/>
  <c r="P8" i="71"/>
  <c r="H81" i="74"/>
  <c r="I81" i="74"/>
  <c r="J81" i="74"/>
  <c r="K81" i="74"/>
  <c r="M81" i="74"/>
  <c r="N81" i="74"/>
  <c r="O81" i="74"/>
  <c r="P58" i="74"/>
  <c r="P59" i="74"/>
  <c r="P60" i="74"/>
  <c r="H65" i="74"/>
  <c r="I65" i="74"/>
  <c r="J65" i="74"/>
  <c r="M65" i="74"/>
  <c r="N65" i="74"/>
  <c r="O65" i="74"/>
  <c r="P41" i="74"/>
  <c r="P42" i="74"/>
  <c r="P43" i="74"/>
  <c r="P44" i="74"/>
  <c r="P45" i="74"/>
  <c r="H46" i="74"/>
  <c r="I46" i="74"/>
  <c r="J46" i="74"/>
  <c r="K46" i="74"/>
  <c r="L46" i="74"/>
  <c r="M46" i="74"/>
  <c r="N46" i="74"/>
  <c r="O46" i="74"/>
  <c r="P46" i="74"/>
  <c r="P22" i="74"/>
  <c r="P24" i="74"/>
  <c r="P25" i="74"/>
  <c r="P26" i="74"/>
  <c r="P27" i="74"/>
  <c r="H28" i="74"/>
  <c r="I28" i="74"/>
  <c r="J28" i="74"/>
  <c r="L28" i="74"/>
  <c r="M28" i="74"/>
  <c r="N28" i="74"/>
  <c r="O28" i="74"/>
  <c r="P3" i="74"/>
  <c r="P4" i="74"/>
  <c r="P5" i="74"/>
  <c r="P6" i="74"/>
  <c r="P22" i="73"/>
  <c r="P25" i="73"/>
  <c r="P26" i="73"/>
  <c r="H27" i="73"/>
  <c r="I27" i="73"/>
  <c r="J27" i="73"/>
  <c r="L27" i="73"/>
  <c r="M27" i="73"/>
  <c r="N27" i="73"/>
  <c r="O27" i="73"/>
  <c r="P27" i="73"/>
  <c r="P3" i="73"/>
  <c r="P4" i="73"/>
  <c r="P5" i="73"/>
  <c r="P6" i="73"/>
  <c r="P7" i="73"/>
  <c r="P8" i="73"/>
  <c r="P9" i="73"/>
  <c r="H10" i="73"/>
  <c r="I10" i="73"/>
  <c r="J10" i="73"/>
  <c r="K10" i="73"/>
  <c r="L10" i="73"/>
  <c r="M10" i="73"/>
  <c r="N10" i="73"/>
  <c r="O10" i="73"/>
  <c r="P10" i="73"/>
  <c r="P40" i="71"/>
  <c r="P39" i="71"/>
  <c r="P5" i="71"/>
  <c r="P10" i="72"/>
  <c r="P34" i="72"/>
  <c r="P44" i="72"/>
  <c r="P42" i="72"/>
  <c r="P41" i="72"/>
  <c r="P40" i="72"/>
  <c r="P39" i="72"/>
  <c r="H45" i="72"/>
  <c r="I45" i="72"/>
  <c r="J45" i="72"/>
  <c r="K45" i="72"/>
  <c r="L45" i="72"/>
  <c r="M45" i="72"/>
  <c r="N45" i="72"/>
  <c r="O45" i="72"/>
  <c r="P45" i="72"/>
  <c r="O26" i="72"/>
  <c r="N26" i="72"/>
  <c r="M26" i="72"/>
  <c r="L26" i="72"/>
  <c r="K26" i="72"/>
  <c r="J26" i="72"/>
  <c r="I26" i="72"/>
  <c r="H26" i="72"/>
  <c r="P25" i="72"/>
  <c r="P24" i="72"/>
  <c r="P23" i="72"/>
  <c r="P22" i="72"/>
  <c r="P21" i="72"/>
  <c r="P20" i="72"/>
  <c r="P26" i="72"/>
  <c r="O9" i="72"/>
  <c r="N9" i="72"/>
  <c r="M9" i="72"/>
  <c r="L9" i="72"/>
  <c r="K9" i="72"/>
  <c r="J9" i="72"/>
  <c r="I9" i="72"/>
  <c r="H9" i="72"/>
  <c r="P8" i="72"/>
  <c r="P7" i="72"/>
  <c r="P6" i="72"/>
  <c r="P5" i="72"/>
  <c r="P4" i="72"/>
  <c r="P3" i="72"/>
  <c r="P9" i="72"/>
  <c r="P36" i="71"/>
  <c r="P37" i="71"/>
  <c r="P38" i="71"/>
  <c r="H41" i="71"/>
  <c r="I41" i="71"/>
  <c r="J41" i="71"/>
  <c r="K41" i="71"/>
  <c r="L41" i="71"/>
  <c r="M41" i="71"/>
  <c r="N41" i="71"/>
  <c r="O41" i="71"/>
  <c r="O64" i="70"/>
  <c r="N64" i="70"/>
  <c r="M64" i="70"/>
  <c r="L64" i="70"/>
  <c r="K64" i="70"/>
  <c r="J64" i="70"/>
  <c r="I64" i="70"/>
  <c r="H64" i="70"/>
  <c r="P63" i="70"/>
  <c r="P62" i="70"/>
  <c r="P61" i="70"/>
  <c r="P60" i="70"/>
  <c r="P59" i="70"/>
  <c r="P58" i="70"/>
  <c r="P57" i="70"/>
  <c r="P64" i="70"/>
  <c r="O46" i="70"/>
  <c r="N46" i="70"/>
  <c r="M46" i="70"/>
  <c r="L46" i="70"/>
  <c r="K46" i="70"/>
  <c r="J46" i="70"/>
  <c r="I46" i="70"/>
  <c r="H46" i="70"/>
  <c r="P45" i="70"/>
  <c r="P44" i="70"/>
  <c r="P43" i="70"/>
  <c r="P42" i="70"/>
  <c r="P41" i="70"/>
  <c r="P40" i="70"/>
  <c r="P39" i="70"/>
  <c r="P46" i="70"/>
  <c r="O25" i="71"/>
  <c r="N25" i="71"/>
  <c r="M25" i="71"/>
  <c r="L25" i="71"/>
  <c r="J25" i="71"/>
  <c r="I25" i="71"/>
  <c r="H25" i="71"/>
  <c r="P24" i="71"/>
  <c r="P23" i="71"/>
  <c r="P22" i="71"/>
  <c r="P21" i="71"/>
  <c r="P20" i="71"/>
  <c r="P19" i="71"/>
  <c r="P25" i="71"/>
  <c r="O7" i="71"/>
  <c r="N7" i="71"/>
  <c r="M7" i="71"/>
  <c r="L7" i="71"/>
  <c r="J7" i="71"/>
  <c r="I7" i="71"/>
  <c r="H7" i="71"/>
  <c r="P6" i="71"/>
  <c r="P4" i="71"/>
  <c r="P3" i="71"/>
  <c r="P7" i="71"/>
  <c r="O28" i="70"/>
  <c r="N28" i="70"/>
  <c r="M28" i="70"/>
  <c r="L28" i="70"/>
  <c r="K28" i="70"/>
  <c r="J28" i="70"/>
  <c r="I28" i="70"/>
  <c r="H28" i="70"/>
  <c r="P27" i="70"/>
  <c r="P26" i="70"/>
  <c r="P25" i="70"/>
  <c r="P24" i="70"/>
  <c r="P23" i="70"/>
  <c r="P22" i="70"/>
  <c r="P21" i="70"/>
  <c r="P28" i="70"/>
  <c r="O10" i="70"/>
  <c r="N10" i="70"/>
  <c r="M10" i="70"/>
  <c r="L10" i="70"/>
  <c r="K10" i="70"/>
  <c r="J10" i="70"/>
  <c r="I10" i="70"/>
  <c r="H10" i="70"/>
  <c r="P9" i="70"/>
  <c r="P8" i="70"/>
  <c r="P7" i="70"/>
  <c r="P6" i="70"/>
  <c r="P5" i="70"/>
  <c r="P4" i="70"/>
  <c r="P3" i="70"/>
  <c r="P10" i="70"/>
  <c r="K29" i="68"/>
  <c r="K10" i="68"/>
  <c r="H29" i="68"/>
  <c r="I29" i="68"/>
  <c r="J29" i="68"/>
  <c r="L29" i="68"/>
  <c r="M29" i="68"/>
  <c r="N29" i="68"/>
  <c r="O29" i="68"/>
  <c r="P28" i="68"/>
  <c r="P6" i="68"/>
  <c r="P7" i="68"/>
  <c r="P8" i="68"/>
  <c r="P22" i="68"/>
  <c r="P23" i="68"/>
  <c r="P24" i="68"/>
  <c r="P25" i="68"/>
  <c r="AC55" i="68"/>
  <c r="AC56" i="68"/>
  <c r="AC57" i="68"/>
  <c r="J10" i="68"/>
  <c r="P87" i="69"/>
  <c r="P88" i="69"/>
  <c r="O89" i="69"/>
  <c r="N89" i="69"/>
  <c r="M89" i="69"/>
  <c r="L89" i="69"/>
  <c r="K89" i="69"/>
  <c r="J89" i="69"/>
  <c r="I89" i="69"/>
  <c r="H89" i="69"/>
  <c r="P89" i="69"/>
  <c r="O70" i="69"/>
  <c r="N70" i="69"/>
  <c r="M70" i="69"/>
  <c r="L70" i="69"/>
  <c r="K70" i="69"/>
  <c r="J70" i="69"/>
  <c r="I70" i="69"/>
  <c r="H70" i="69"/>
  <c r="P69" i="69"/>
  <c r="P68" i="69"/>
  <c r="P67" i="69"/>
  <c r="P66" i="69"/>
  <c r="P65" i="69"/>
  <c r="P64" i="69"/>
  <c r="P63" i="69"/>
  <c r="P70" i="69"/>
  <c r="O49" i="69"/>
  <c r="N49" i="69"/>
  <c r="M49" i="69"/>
  <c r="L49" i="69"/>
  <c r="K49" i="69"/>
  <c r="J49" i="69"/>
  <c r="I49" i="69"/>
  <c r="H49" i="69"/>
  <c r="P48" i="69"/>
  <c r="P47" i="69"/>
  <c r="P46" i="69"/>
  <c r="P45" i="69"/>
  <c r="P42" i="69"/>
  <c r="P49" i="69"/>
  <c r="O29" i="69"/>
  <c r="N29" i="69"/>
  <c r="M29" i="69"/>
  <c r="L29" i="69"/>
  <c r="K29" i="69"/>
  <c r="J29" i="69"/>
  <c r="I29" i="69"/>
  <c r="H29" i="69"/>
  <c r="P28" i="69"/>
  <c r="P27" i="69"/>
  <c r="P26" i="69"/>
  <c r="P25" i="69"/>
  <c r="P24" i="69"/>
  <c r="P23" i="69"/>
  <c r="P22" i="69"/>
  <c r="P29" i="69"/>
  <c r="O10" i="69"/>
  <c r="N10" i="69"/>
  <c r="M10" i="69"/>
  <c r="L10" i="69"/>
  <c r="K10" i="69"/>
  <c r="J10" i="69"/>
  <c r="I10" i="69"/>
  <c r="H10" i="69"/>
  <c r="P9" i="69"/>
  <c r="P8" i="69"/>
  <c r="P7" i="69"/>
  <c r="P6" i="69"/>
  <c r="P5" i="69"/>
  <c r="P4" i="69"/>
  <c r="P3" i="69"/>
  <c r="P10" i="69"/>
  <c r="P27" i="68"/>
  <c r="P26" i="68"/>
  <c r="O10" i="68"/>
  <c r="N10" i="68"/>
  <c r="M10" i="68"/>
  <c r="L10" i="68"/>
  <c r="I10" i="68"/>
  <c r="H10" i="68"/>
  <c r="P5" i="68"/>
  <c r="P4" i="68"/>
  <c r="P3" i="68"/>
  <c r="P25" i="67"/>
  <c r="P39" i="67"/>
  <c r="P40" i="67"/>
  <c r="P41" i="67"/>
  <c r="P42" i="67"/>
  <c r="P43" i="67"/>
  <c r="P44" i="67"/>
  <c r="P24" i="67"/>
  <c r="P5" i="67"/>
  <c r="P6" i="67"/>
  <c r="P23" i="67"/>
  <c r="P59" i="67"/>
  <c r="P61" i="67"/>
  <c r="P62" i="67"/>
  <c r="P63" i="67"/>
  <c r="P3" i="67"/>
  <c r="P4" i="67"/>
  <c r="P60" i="67"/>
  <c r="P19" i="67"/>
  <c r="P20" i="67"/>
  <c r="P21" i="67"/>
  <c r="P22" i="67"/>
  <c r="H64" i="67"/>
  <c r="I64" i="67"/>
  <c r="J64" i="67"/>
  <c r="K64" i="67"/>
  <c r="L64" i="67"/>
  <c r="M64" i="67"/>
  <c r="N64" i="67"/>
  <c r="O64" i="67"/>
  <c r="P64" i="67"/>
  <c r="P45" i="67"/>
  <c r="H46" i="67"/>
  <c r="I46" i="67"/>
  <c r="J46" i="67"/>
  <c r="K46" i="67"/>
  <c r="L46" i="67"/>
  <c r="M46" i="67"/>
  <c r="N46" i="67"/>
  <c r="O46" i="67"/>
  <c r="P46" i="67"/>
  <c r="H26" i="67"/>
  <c r="I26" i="67"/>
  <c r="J26" i="67"/>
  <c r="K26" i="67"/>
  <c r="L26" i="67"/>
  <c r="M26" i="67"/>
  <c r="N26" i="67"/>
  <c r="O26" i="67"/>
  <c r="P26" i="67"/>
  <c r="H9" i="67"/>
  <c r="I9" i="67"/>
  <c r="J9" i="67"/>
  <c r="K9" i="67"/>
  <c r="L9" i="67"/>
  <c r="M9" i="67"/>
  <c r="N9" i="67"/>
  <c r="O9" i="67"/>
  <c r="P9" i="67"/>
  <c r="P9" i="65"/>
  <c r="P10" i="65"/>
  <c r="K27" i="63"/>
  <c r="K10" i="63"/>
  <c r="P61" i="66"/>
  <c r="P62" i="66"/>
  <c r="P63" i="66"/>
  <c r="P64" i="66"/>
  <c r="P65" i="66"/>
  <c r="P66" i="66"/>
  <c r="P67" i="66"/>
  <c r="H68" i="66"/>
  <c r="I68" i="66"/>
  <c r="J68" i="66"/>
  <c r="K68" i="66"/>
  <c r="L68" i="66"/>
  <c r="M68" i="66"/>
  <c r="N68" i="66"/>
  <c r="O68" i="66"/>
  <c r="P68" i="66"/>
  <c r="P41" i="66"/>
  <c r="P42" i="66"/>
  <c r="P43" i="66"/>
  <c r="P44" i="66"/>
  <c r="P45" i="66"/>
  <c r="P46" i="66"/>
  <c r="P47" i="66"/>
  <c r="H48" i="66"/>
  <c r="I48" i="66"/>
  <c r="J48" i="66"/>
  <c r="K48" i="66"/>
  <c r="L48" i="66"/>
  <c r="M48" i="66"/>
  <c r="N48" i="66"/>
  <c r="O48" i="66"/>
  <c r="P48" i="66"/>
  <c r="P56" i="65"/>
  <c r="P57" i="65"/>
  <c r="P58" i="65"/>
  <c r="P59" i="65"/>
  <c r="P60" i="65"/>
  <c r="P61" i="65"/>
  <c r="P62" i="65"/>
  <c r="H63" i="65"/>
  <c r="I63" i="65"/>
  <c r="J63" i="65"/>
  <c r="K63" i="65"/>
  <c r="L63" i="65"/>
  <c r="M63" i="65"/>
  <c r="N63" i="65"/>
  <c r="O63" i="65"/>
  <c r="P63" i="65"/>
  <c r="P38" i="65"/>
  <c r="P39" i="65"/>
  <c r="P40" i="65"/>
  <c r="P41" i="65"/>
  <c r="P42" i="65"/>
  <c r="P43" i="65"/>
  <c r="P44" i="65"/>
  <c r="H45" i="65"/>
  <c r="I45" i="65"/>
  <c r="J45" i="65"/>
  <c r="K45" i="65"/>
  <c r="L45" i="65"/>
  <c r="M45" i="65"/>
  <c r="N45" i="65"/>
  <c r="O45" i="65"/>
  <c r="P45" i="65"/>
  <c r="P21" i="66"/>
  <c r="P22" i="66"/>
  <c r="P23" i="66"/>
  <c r="P24" i="66"/>
  <c r="P25" i="66"/>
  <c r="P26" i="66"/>
  <c r="P27" i="66"/>
  <c r="H28" i="66"/>
  <c r="I28" i="66"/>
  <c r="J28" i="66"/>
  <c r="K28" i="66"/>
  <c r="L28" i="66"/>
  <c r="M28" i="66"/>
  <c r="N28" i="66"/>
  <c r="O28" i="66"/>
  <c r="P28" i="66"/>
  <c r="P3" i="66"/>
  <c r="P4" i="66"/>
  <c r="P5" i="66"/>
  <c r="P6" i="66"/>
  <c r="P7" i="66"/>
  <c r="P8" i="66"/>
  <c r="P9" i="66"/>
  <c r="H10" i="66"/>
  <c r="I10" i="66"/>
  <c r="J10" i="66"/>
  <c r="K10" i="66"/>
  <c r="L10" i="66"/>
  <c r="M10" i="66"/>
  <c r="N10" i="66"/>
  <c r="O10" i="66"/>
  <c r="P10" i="66"/>
  <c r="P21" i="65"/>
  <c r="P22" i="65"/>
  <c r="P23" i="65"/>
  <c r="P24" i="65"/>
  <c r="P25" i="65"/>
  <c r="P26" i="65"/>
  <c r="H27" i="65"/>
  <c r="I27" i="65"/>
  <c r="J27" i="65"/>
  <c r="K27" i="65"/>
  <c r="L27" i="65"/>
  <c r="M27" i="65"/>
  <c r="N27" i="65"/>
  <c r="O27" i="65"/>
  <c r="P27" i="65"/>
  <c r="P3" i="65"/>
  <c r="P4" i="65"/>
  <c r="P5" i="65"/>
  <c r="P6" i="65"/>
  <c r="P7" i="65"/>
  <c r="P8" i="65"/>
  <c r="H10" i="65"/>
  <c r="I10" i="65"/>
  <c r="J10" i="65"/>
  <c r="K10" i="65"/>
  <c r="L10" i="65"/>
  <c r="M10" i="65"/>
  <c r="N10" i="65"/>
  <c r="O10" i="65"/>
  <c r="H45" i="64"/>
  <c r="L28" i="64"/>
  <c r="P11" i="64"/>
  <c r="K11" i="64"/>
  <c r="L11" i="64"/>
  <c r="L27" i="63"/>
  <c r="L10" i="63"/>
  <c r="M45" i="63"/>
  <c r="N45" i="63"/>
  <c r="O45" i="63"/>
  <c r="K45" i="63"/>
  <c r="L45" i="63"/>
  <c r="P44" i="63"/>
  <c r="P8" i="63"/>
  <c r="H11" i="64"/>
  <c r="I11" i="64"/>
  <c r="J11" i="64"/>
  <c r="M11" i="64"/>
  <c r="N11" i="64"/>
  <c r="O11" i="64"/>
  <c r="P26" i="63"/>
  <c r="P39" i="63"/>
  <c r="H10" i="63"/>
  <c r="I10" i="63"/>
  <c r="J10" i="63"/>
  <c r="M10" i="63"/>
  <c r="N10" i="63"/>
  <c r="O10" i="63"/>
  <c r="P9" i="63"/>
  <c r="I9" i="31"/>
  <c r="H9" i="31"/>
  <c r="J9" i="31"/>
  <c r="O9" i="31"/>
  <c r="I13" i="57"/>
  <c r="J13" i="57"/>
  <c r="K13" i="57"/>
  <c r="L13" i="57"/>
  <c r="M13" i="57"/>
  <c r="N13" i="57"/>
  <c r="O13" i="57"/>
  <c r="P13" i="57"/>
  <c r="H13" i="57"/>
  <c r="P10" i="64"/>
  <c r="P7" i="63"/>
  <c r="J45" i="63"/>
  <c r="I45" i="63"/>
  <c r="H45" i="63"/>
  <c r="P43" i="63"/>
  <c r="P42" i="63"/>
  <c r="P40" i="63"/>
  <c r="O45" i="64"/>
  <c r="N45" i="64"/>
  <c r="M45" i="64"/>
  <c r="L45" i="64"/>
  <c r="K45" i="64"/>
  <c r="J45" i="64"/>
  <c r="I45" i="64"/>
  <c r="P44" i="64"/>
  <c r="P43" i="64"/>
  <c r="P42" i="64"/>
  <c r="P41" i="64"/>
  <c r="P40" i="64"/>
  <c r="P39" i="64"/>
  <c r="P45" i="64"/>
  <c r="O28" i="64"/>
  <c r="N28" i="64"/>
  <c r="M28" i="64"/>
  <c r="K28" i="64"/>
  <c r="J28" i="64"/>
  <c r="I28" i="64"/>
  <c r="H28" i="64"/>
  <c r="P27" i="64"/>
  <c r="P26" i="64"/>
  <c r="P25" i="64"/>
  <c r="P24" i="64"/>
  <c r="P23" i="64"/>
  <c r="P22" i="64"/>
  <c r="P28" i="64"/>
  <c r="P8" i="64"/>
  <c r="P7" i="64"/>
  <c r="P6" i="64"/>
  <c r="P5" i="64"/>
  <c r="P4" i="64"/>
  <c r="P3" i="64"/>
  <c r="O27" i="63"/>
  <c r="N27" i="63"/>
  <c r="M27" i="63"/>
  <c r="J27" i="63"/>
  <c r="I27" i="63"/>
  <c r="H27" i="63"/>
  <c r="P25" i="63"/>
  <c r="P24" i="63"/>
  <c r="P23" i="63"/>
  <c r="P22" i="63"/>
  <c r="P27" i="63"/>
  <c r="P6" i="63"/>
  <c r="P5" i="63"/>
  <c r="P4" i="63"/>
  <c r="P3" i="63"/>
  <c r="P41" i="62"/>
  <c r="N46" i="62"/>
  <c r="O46" i="62"/>
  <c r="K79" i="62"/>
  <c r="L79" i="62"/>
  <c r="M79" i="62"/>
  <c r="N79" i="62"/>
  <c r="J79" i="62"/>
  <c r="K63" i="62"/>
  <c r="L63" i="62"/>
  <c r="M63" i="62"/>
  <c r="N63" i="62"/>
  <c r="J63" i="62"/>
  <c r="L46" i="62"/>
  <c r="M46" i="62"/>
  <c r="K46" i="62"/>
  <c r="P45" i="62"/>
  <c r="P6" i="61"/>
  <c r="P66" i="61"/>
  <c r="P8" i="62"/>
  <c r="P65" i="61"/>
  <c r="P57" i="62"/>
  <c r="P58" i="62"/>
  <c r="P73" i="62"/>
  <c r="P74" i="62"/>
  <c r="P75" i="62"/>
  <c r="P39" i="62"/>
  <c r="P40" i="62"/>
  <c r="P44" i="62"/>
  <c r="P76" i="62"/>
  <c r="P77" i="62"/>
  <c r="P59" i="62"/>
  <c r="P60" i="62"/>
  <c r="P62" i="62"/>
  <c r="P42" i="62"/>
  <c r="P43" i="62"/>
  <c r="P26" i="62"/>
  <c r="H46" i="62"/>
  <c r="H63" i="62"/>
  <c r="H79" i="62"/>
  <c r="I46" i="62"/>
  <c r="I63" i="62"/>
  <c r="I79" i="62"/>
  <c r="J46" i="62"/>
  <c r="O63" i="62"/>
  <c r="O79" i="62"/>
  <c r="K28" i="61"/>
  <c r="L28" i="61"/>
  <c r="M28" i="61"/>
  <c r="P9" i="61"/>
  <c r="P8" i="61"/>
  <c r="O88" i="61"/>
  <c r="N88" i="61"/>
  <c r="M88" i="61"/>
  <c r="L88" i="61"/>
  <c r="K88" i="61"/>
  <c r="J88" i="61"/>
  <c r="I88" i="61"/>
  <c r="H88" i="61"/>
  <c r="P87" i="61"/>
  <c r="P86" i="61"/>
  <c r="P85" i="61"/>
  <c r="P84" i="61"/>
  <c r="P83" i="61"/>
  <c r="P82" i="61"/>
  <c r="P81" i="61"/>
  <c r="P88" i="61"/>
  <c r="O68" i="61"/>
  <c r="N68" i="61"/>
  <c r="M68" i="61"/>
  <c r="L68" i="61"/>
  <c r="K68" i="61"/>
  <c r="J68" i="61"/>
  <c r="I68" i="61"/>
  <c r="H68" i="61"/>
  <c r="P67" i="61"/>
  <c r="P64" i="61"/>
  <c r="P63" i="61"/>
  <c r="P62" i="61"/>
  <c r="P61" i="61"/>
  <c r="P68" i="61"/>
  <c r="O48" i="61"/>
  <c r="N48" i="61"/>
  <c r="M48" i="61"/>
  <c r="L48" i="61"/>
  <c r="K48" i="61"/>
  <c r="J48" i="61"/>
  <c r="I48" i="61"/>
  <c r="H48" i="61"/>
  <c r="P47" i="61"/>
  <c r="P46" i="61"/>
  <c r="P45" i="61"/>
  <c r="P44" i="61"/>
  <c r="P43" i="61"/>
  <c r="P42" i="61"/>
  <c r="P41" i="61"/>
  <c r="P48" i="61"/>
  <c r="O27" i="62"/>
  <c r="N27" i="62"/>
  <c r="M27" i="62"/>
  <c r="L27" i="62"/>
  <c r="K27" i="62"/>
  <c r="J27" i="62"/>
  <c r="I27" i="62"/>
  <c r="H27" i="62"/>
  <c r="P61" i="62"/>
  <c r="P25" i="62"/>
  <c r="P24" i="62"/>
  <c r="P23" i="62"/>
  <c r="P22" i="62"/>
  <c r="P21" i="62"/>
  <c r="P27" i="62"/>
  <c r="O10" i="62"/>
  <c r="N10" i="62"/>
  <c r="M10" i="62"/>
  <c r="L10" i="62"/>
  <c r="K10" i="62"/>
  <c r="J10" i="62"/>
  <c r="I10" i="62"/>
  <c r="H10" i="62"/>
  <c r="P9" i="62"/>
  <c r="P7" i="62"/>
  <c r="P6" i="62"/>
  <c r="P5" i="62"/>
  <c r="P4" i="62"/>
  <c r="P3" i="62"/>
  <c r="P10" i="62"/>
  <c r="O28" i="61"/>
  <c r="N28" i="61"/>
  <c r="J28" i="61"/>
  <c r="I28" i="61"/>
  <c r="H28" i="61"/>
  <c r="P27" i="61"/>
  <c r="P26" i="61"/>
  <c r="P25" i="61"/>
  <c r="P24" i="61"/>
  <c r="P23" i="61"/>
  <c r="P22" i="61"/>
  <c r="P28" i="61"/>
  <c r="O10" i="61"/>
  <c r="N10" i="61"/>
  <c r="M10" i="61"/>
  <c r="L10" i="61"/>
  <c r="K10" i="61"/>
  <c r="J10" i="61"/>
  <c r="I10" i="61"/>
  <c r="H10" i="61"/>
  <c r="P7" i="61"/>
  <c r="P5" i="61"/>
  <c r="P4" i="61"/>
  <c r="P3" i="61"/>
  <c r="P10" i="61"/>
  <c r="K9" i="60"/>
  <c r="L9" i="60"/>
  <c r="M9" i="60"/>
  <c r="N9" i="60"/>
  <c r="O9" i="60"/>
  <c r="J9" i="60"/>
  <c r="P77" i="59"/>
  <c r="P40" i="60"/>
  <c r="P41" i="60"/>
  <c r="P10" i="59"/>
  <c r="P60" i="60"/>
  <c r="L10" i="59"/>
  <c r="M28" i="59"/>
  <c r="L28" i="59"/>
  <c r="K77" i="59"/>
  <c r="L77" i="59"/>
  <c r="M77" i="59"/>
  <c r="N77" i="59"/>
  <c r="O77" i="59"/>
  <c r="J77" i="59"/>
  <c r="P60" i="59"/>
  <c r="P7" i="60"/>
  <c r="P3" i="60"/>
  <c r="P62" i="60"/>
  <c r="P8" i="60"/>
  <c r="P77" i="60"/>
  <c r="P78" i="60"/>
  <c r="P74" i="60"/>
  <c r="P75" i="60"/>
  <c r="P76" i="60"/>
  <c r="H80" i="60"/>
  <c r="I80" i="60"/>
  <c r="J80" i="60"/>
  <c r="K80" i="60"/>
  <c r="L80" i="60"/>
  <c r="M80" i="60"/>
  <c r="N80" i="60"/>
  <c r="O80" i="60"/>
  <c r="P80" i="60"/>
  <c r="P89" i="59"/>
  <c r="P90" i="59"/>
  <c r="P91" i="59"/>
  <c r="P92" i="59"/>
  <c r="P93" i="59"/>
  <c r="P94" i="59"/>
  <c r="H95" i="59"/>
  <c r="I95" i="59"/>
  <c r="J95" i="59"/>
  <c r="K95" i="59"/>
  <c r="L95" i="59"/>
  <c r="M95" i="59"/>
  <c r="N95" i="59"/>
  <c r="O95" i="59"/>
  <c r="P95" i="59"/>
  <c r="P9" i="59"/>
  <c r="K28" i="59"/>
  <c r="M10" i="59"/>
  <c r="N10" i="59"/>
  <c r="O10" i="59"/>
  <c r="J10" i="59"/>
  <c r="K10" i="59"/>
  <c r="H10" i="59"/>
  <c r="I10" i="59"/>
  <c r="P56" i="59"/>
  <c r="P39" i="60"/>
  <c r="P6" i="59"/>
  <c r="P54" i="58"/>
  <c r="P25" i="59"/>
  <c r="P26" i="59"/>
  <c r="P23" i="59"/>
  <c r="P7" i="59"/>
  <c r="P8" i="59"/>
  <c r="P57" i="60"/>
  <c r="P58" i="60"/>
  <c r="P59" i="60"/>
  <c r="P61" i="60"/>
  <c r="H63" i="60"/>
  <c r="I63" i="60"/>
  <c r="J63" i="60"/>
  <c r="K63" i="60"/>
  <c r="L63" i="60"/>
  <c r="M63" i="60"/>
  <c r="N63" i="60"/>
  <c r="O63" i="60"/>
  <c r="P37" i="60"/>
  <c r="P38" i="60"/>
  <c r="P42" i="60"/>
  <c r="P43" i="60"/>
  <c r="P44" i="60"/>
  <c r="P45" i="60"/>
  <c r="H46" i="60"/>
  <c r="I46" i="60"/>
  <c r="J46" i="60"/>
  <c r="K46" i="60"/>
  <c r="L46" i="60"/>
  <c r="M46" i="60"/>
  <c r="N46" i="60"/>
  <c r="O46" i="60"/>
  <c r="P72" i="59"/>
  <c r="P73" i="59"/>
  <c r="P74" i="59"/>
  <c r="H77" i="59"/>
  <c r="I77" i="59"/>
  <c r="P57" i="59"/>
  <c r="P58" i="59"/>
  <c r="P59" i="59"/>
  <c r="H61" i="59"/>
  <c r="I61" i="59"/>
  <c r="J61" i="59"/>
  <c r="K61" i="59"/>
  <c r="L61" i="59"/>
  <c r="M61" i="59"/>
  <c r="N61" i="59"/>
  <c r="O61" i="59"/>
  <c r="P61" i="59"/>
  <c r="P39" i="59"/>
  <c r="P40" i="59"/>
  <c r="P41" i="59"/>
  <c r="P42" i="59"/>
  <c r="P43" i="59"/>
  <c r="P44" i="59"/>
  <c r="H45" i="59"/>
  <c r="I45" i="59"/>
  <c r="J45" i="59"/>
  <c r="K45" i="59"/>
  <c r="L45" i="59"/>
  <c r="M45" i="59"/>
  <c r="N45" i="59"/>
  <c r="O45" i="59"/>
  <c r="P45" i="59"/>
  <c r="P20" i="60"/>
  <c r="P21" i="60"/>
  <c r="P22" i="60"/>
  <c r="P23" i="60"/>
  <c r="P24" i="60"/>
  <c r="P25" i="60"/>
  <c r="H26" i="60"/>
  <c r="I26" i="60"/>
  <c r="J26" i="60"/>
  <c r="K26" i="60"/>
  <c r="L26" i="60"/>
  <c r="M26" i="60"/>
  <c r="N26" i="60"/>
  <c r="O26" i="60"/>
  <c r="P4" i="60"/>
  <c r="P5" i="60"/>
  <c r="P6" i="60"/>
  <c r="H9" i="60"/>
  <c r="I9" i="60"/>
  <c r="P22" i="59"/>
  <c r="P24" i="59"/>
  <c r="P76" i="59"/>
  <c r="P27" i="59"/>
  <c r="H28" i="59"/>
  <c r="I28" i="59"/>
  <c r="J28" i="59"/>
  <c r="N28" i="59"/>
  <c r="O28" i="59"/>
  <c r="P3" i="59"/>
  <c r="P4" i="59"/>
  <c r="P5" i="59"/>
  <c r="M60" i="58"/>
  <c r="K44" i="58"/>
  <c r="P42" i="58"/>
  <c r="P59" i="58"/>
  <c r="K9" i="58"/>
  <c r="L9" i="58"/>
  <c r="O60" i="58"/>
  <c r="N60" i="58"/>
  <c r="L60" i="58"/>
  <c r="K60" i="58"/>
  <c r="J60" i="58"/>
  <c r="I60" i="58"/>
  <c r="H60" i="58"/>
  <c r="P58" i="58"/>
  <c r="P57" i="58"/>
  <c r="P56" i="58"/>
  <c r="P55" i="58"/>
  <c r="O44" i="58"/>
  <c r="N44" i="58"/>
  <c r="M44" i="58"/>
  <c r="L44" i="58"/>
  <c r="J44" i="58"/>
  <c r="I44" i="58"/>
  <c r="H44" i="58"/>
  <c r="P43" i="58"/>
  <c r="P41" i="58"/>
  <c r="P40" i="58"/>
  <c r="P39" i="58"/>
  <c r="P38" i="58"/>
  <c r="P44" i="58"/>
  <c r="P8" i="58"/>
  <c r="P7" i="58"/>
  <c r="L26" i="58"/>
  <c r="P21" i="58"/>
  <c r="P22" i="58"/>
  <c r="P23" i="58"/>
  <c r="P50" i="57"/>
  <c r="P49" i="57"/>
  <c r="P12" i="57"/>
  <c r="P11" i="57"/>
  <c r="M50" i="56"/>
  <c r="L50" i="56"/>
  <c r="K50" i="56"/>
  <c r="J50" i="56"/>
  <c r="L31" i="56"/>
  <c r="L11" i="56"/>
  <c r="K11" i="56"/>
  <c r="J11" i="56"/>
  <c r="O73" i="57"/>
  <c r="N73" i="57"/>
  <c r="M73" i="57"/>
  <c r="L73" i="57"/>
  <c r="K73" i="57"/>
  <c r="J73" i="57"/>
  <c r="I73" i="57"/>
  <c r="H73" i="57"/>
  <c r="P72" i="57"/>
  <c r="P71" i="57"/>
  <c r="P70" i="57"/>
  <c r="P69" i="57"/>
  <c r="P68" i="57"/>
  <c r="P67" i="57"/>
  <c r="P66" i="57"/>
  <c r="P73" i="57"/>
  <c r="O53" i="57"/>
  <c r="N53" i="57"/>
  <c r="M53" i="57"/>
  <c r="L53" i="57"/>
  <c r="K53" i="57"/>
  <c r="J53" i="57"/>
  <c r="I53" i="57"/>
  <c r="H53" i="57"/>
  <c r="P52" i="57"/>
  <c r="P48" i="57"/>
  <c r="P47" i="57"/>
  <c r="P46" i="57"/>
  <c r="P53" i="57"/>
  <c r="P20" i="58"/>
  <c r="P24" i="58"/>
  <c r="P25" i="58"/>
  <c r="H26" i="58"/>
  <c r="I26" i="58"/>
  <c r="J26" i="58"/>
  <c r="K26" i="58"/>
  <c r="M26" i="58"/>
  <c r="N26" i="58"/>
  <c r="O26" i="58"/>
  <c r="P3" i="58"/>
  <c r="P4" i="58"/>
  <c r="P5" i="58"/>
  <c r="P6" i="58"/>
  <c r="H9" i="58"/>
  <c r="I9" i="58"/>
  <c r="J9" i="58"/>
  <c r="M9" i="58"/>
  <c r="N9" i="58"/>
  <c r="O9" i="58"/>
  <c r="P26" i="57"/>
  <c r="P27" i="57"/>
  <c r="P28" i="57"/>
  <c r="P29" i="57"/>
  <c r="P30" i="57"/>
  <c r="P31" i="57"/>
  <c r="P32" i="57"/>
  <c r="H33" i="57"/>
  <c r="I33" i="57"/>
  <c r="J33" i="57"/>
  <c r="K33" i="57"/>
  <c r="L33" i="57"/>
  <c r="M33" i="57"/>
  <c r="N33" i="57"/>
  <c r="O33" i="57"/>
  <c r="P33" i="57"/>
  <c r="P4" i="57"/>
  <c r="P5" i="57"/>
  <c r="P6" i="57"/>
  <c r="P7" i="57"/>
  <c r="P8" i="57"/>
  <c r="P9" i="57"/>
  <c r="P10" i="57"/>
  <c r="P3" i="56"/>
  <c r="P23" i="56"/>
  <c r="P44" i="55"/>
  <c r="P24" i="56"/>
  <c r="P43" i="56"/>
  <c r="P44" i="56"/>
  <c r="P45" i="56"/>
  <c r="P46" i="56"/>
  <c r="P47" i="56"/>
  <c r="P48" i="56"/>
  <c r="P25" i="56"/>
  <c r="P26" i="56"/>
  <c r="P27" i="56"/>
  <c r="P28" i="56"/>
  <c r="P29" i="56"/>
  <c r="P30" i="56"/>
  <c r="P6" i="56"/>
  <c r="P7" i="56"/>
  <c r="H69" i="56"/>
  <c r="I69" i="56"/>
  <c r="J69" i="56"/>
  <c r="K69" i="56"/>
  <c r="L69" i="56"/>
  <c r="M69" i="56"/>
  <c r="N69" i="56"/>
  <c r="O69" i="56"/>
  <c r="P69" i="56"/>
  <c r="P8" i="55"/>
  <c r="P49" i="56"/>
  <c r="H50" i="56"/>
  <c r="I50" i="56"/>
  <c r="N50" i="56"/>
  <c r="O50" i="56"/>
  <c r="P50" i="56"/>
  <c r="K11" i="53"/>
  <c r="P46" i="53"/>
  <c r="P10" i="53"/>
  <c r="P9" i="53"/>
  <c r="P38" i="55"/>
  <c r="P39" i="55"/>
  <c r="P40" i="55"/>
  <c r="P41" i="55"/>
  <c r="P42" i="55"/>
  <c r="P43" i="55"/>
  <c r="P45" i="55"/>
  <c r="H46" i="55"/>
  <c r="I46" i="55"/>
  <c r="J46" i="55"/>
  <c r="K46" i="55"/>
  <c r="L46" i="55"/>
  <c r="M46" i="55"/>
  <c r="N46" i="55"/>
  <c r="O46" i="55"/>
  <c r="P46" i="55"/>
  <c r="H31" i="56"/>
  <c r="I31" i="56"/>
  <c r="J31" i="56"/>
  <c r="K31" i="56"/>
  <c r="M31" i="56"/>
  <c r="N31" i="56"/>
  <c r="O31" i="56"/>
  <c r="P4" i="56"/>
  <c r="P5" i="56"/>
  <c r="P8" i="56"/>
  <c r="P9" i="56"/>
  <c r="P10" i="56"/>
  <c r="H11" i="56"/>
  <c r="I11" i="56"/>
  <c r="M11" i="56"/>
  <c r="N11" i="56"/>
  <c r="O11" i="56"/>
  <c r="P21" i="55"/>
  <c r="P22" i="55"/>
  <c r="P23" i="55"/>
  <c r="P24" i="55"/>
  <c r="P25" i="55"/>
  <c r="P26" i="55"/>
  <c r="H27" i="55"/>
  <c r="I27" i="55"/>
  <c r="J27" i="55"/>
  <c r="K27" i="55"/>
  <c r="L27" i="55"/>
  <c r="M27" i="55"/>
  <c r="N27" i="55"/>
  <c r="O27" i="55"/>
  <c r="P27" i="55"/>
  <c r="P3" i="55"/>
  <c r="P4" i="55"/>
  <c r="P5" i="55"/>
  <c r="P6" i="55"/>
  <c r="P7" i="55"/>
  <c r="P9" i="55"/>
  <c r="H10" i="55"/>
  <c r="I10" i="55"/>
  <c r="J10" i="55"/>
  <c r="K10" i="55"/>
  <c r="L10" i="55"/>
  <c r="M10" i="55"/>
  <c r="N10" i="55"/>
  <c r="O10" i="55"/>
  <c r="P10" i="55"/>
  <c r="P26" i="53"/>
  <c r="P25" i="53"/>
  <c r="P45" i="53"/>
  <c r="P44" i="53"/>
  <c r="P9" i="54"/>
  <c r="P29" i="54"/>
  <c r="P42" i="53"/>
  <c r="P43" i="53"/>
  <c r="P47" i="53"/>
  <c r="H48" i="53"/>
  <c r="I48" i="53"/>
  <c r="J48" i="53"/>
  <c r="K48" i="53"/>
  <c r="L48" i="53"/>
  <c r="M48" i="53"/>
  <c r="N48" i="53"/>
  <c r="O48" i="53"/>
  <c r="P48" i="53"/>
  <c r="P7" i="53"/>
  <c r="P43" i="54"/>
  <c r="P44" i="54"/>
  <c r="P45" i="54"/>
  <c r="P46" i="54"/>
  <c r="P47" i="54"/>
  <c r="H49" i="54"/>
  <c r="I49" i="54"/>
  <c r="J49" i="54"/>
  <c r="K49" i="54"/>
  <c r="L49" i="54"/>
  <c r="M49" i="54"/>
  <c r="N49" i="54"/>
  <c r="O49" i="54"/>
  <c r="P49" i="54"/>
  <c r="P25" i="54"/>
  <c r="P26" i="54"/>
  <c r="P27" i="54"/>
  <c r="P28" i="54"/>
  <c r="H30" i="54"/>
  <c r="I30" i="54"/>
  <c r="J30" i="54"/>
  <c r="K30" i="54"/>
  <c r="L30" i="54"/>
  <c r="M30" i="54"/>
  <c r="N30" i="54"/>
  <c r="O30" i="54"/>
  <c r="P30" i="54"/>
  <c r="P3" i="54"/>
  <c r="P4" i="54"/>
  <c r="P5" i="54"/>
  <c r="P6" i="54"/>
  <c r="P7" i="54"/>
  <c r="P8" i="54"/>
  <c r="P10" i="54"/>
  <c r="H11" i="54"/>
  <c r="I11" i="54"/>
  <c r="J11" i="54"/>
  <c r="K11" i="54"/>
  <c r="L11" i="54"/>
  <c r="M11" i="54"/>
  <c r="N11" i="54"/>
  <c r="O11" i="54"/>
  <c r="P11" i="54"/>
  <c r="P24" i="53"/>
  <c r="P27" i="53"/>
  <c r="P28" i="53"/>
  <c r="P29" i="53"/>
  <c r="P30" i="53"/>
  <c r="H31" i="53"/>
  <c r="I31" i="53"/>
  <c r="J31" i="53"/>
  <c r="K31" i="53"/>
  <c r="L31" i="53"/>
  <c r="M31" i="53"/>
  <c r="N31" i="53"/>
  <c r="O31" i="53"/>
  <c r="P31" i="53"/>
  <c r="P3" i="53"/>
  <c r="P4" i="53"/>
  <c r="P5" i="53"/>
  <c r="P6" i="53"/>
  <c r="H11" i="53"/>
  <c r="I11" i="53"/>
  <c r="J11" i="53"/>
  <c r="L11" i="53"/>
  <c r="M11" i="53"/>
  <c r="N11" i="53"/>
  <c r="O11" i="53"/>
  <c r="P20" i="51"/>
  <c r="P23" i="51"/>
  <c r="P7" i="51"/>
  <c r="L28" i="51"/>
  <c r="J52" i="31"/>
  <c r="K52" i="31"/>
  <c r="K28" i="51"/>
  <c r="J28" i="51"/>
  <c r="P27" i="51"/>
  <c r="J8" i="51"/>
  <c r="K8" i="51"/>
  <c r="M8" i="51"/>
  <c r="P26" i="51"/>
  <c r="P25" i="51"/>
  <c r="M26" i="31"/>
  <c r="L26" i="31"/>
  <c r="K26" i="31"/>
  <c r="J26" i="31"/>
  <c r="P21" i="31"/>
  <c r="P22" i="31"/>
  <c r="P8" i="31"/>
  <c r="P6" i="31"/>
  <c r="P7" i="31"/>
  <c r="P8" i="50"/>
  <c r="P6" i="51"/>
  <c r="P3" i="51"/>
  <c r="P4" i="51"/>
  <c r="P5" i="51"/>
  <c r="P19" i="51"/>
  <c r="P21" i="51"/>
  <c r="P22" i="51"/>
  <c r="P24" i="51"/>
  <c r="P26" i="50"/>
  <c r="L30" i="47"/>
  <c r="P25" i="31"/>
  <c r="P24" i="31"/>
  <c r="H26" i="31"/>
  <c r="P41" i="31"/>
  <c r="P38" i="31"/>
  <c r="P39" i="31"/>
  <c r="P40" i="31"/>
  <c r="P42" i="31"/>
  <c r="P43" i="31"/>
  <c r="H44" i="31"/>
  <c r="I44" i="31"/>
  <c r="J44" i="31"/>
  <c r="K44" i="31"/>
  <c r="L44" i="31"/>
  <c r="M44" i="31"/>
  <c r="N44" i="31"/>
  <c r="O44" i="31"/>
  <c r="P44" i="31"/>
  <c r="L9" i="50"/>
  <c r="P23" i="52"/>
  <c r="P24" i="52"/>
  <c r="P25" i="52"/>
  <c r="P26" i="52"/>
  <c r="P27" i="52"/>
  <c r="P28" i="52"/>
  <c r="P29" i="52"/>
  <c r="H30" i="52"/>
  <c r="I30" i="52"/>
  <c r="J30" i="52"/>
  <c r="K30" i="52"/>
  <c r="L30" i="52"/>
  <c r="M30" i="52"/>
  <c r="N30" i="52"/>
  <c r="O30" i="52"/>
  <c r="P30" i="52"/>
  <c r="P3" i="52"/>
  <c r="P4" i="52"/>
  <c r="P5" i="52"/>
  <c r="P6" i="52"/>
  <c r="P7" i="52"/>
  <c r="P8" i="52"/>
  <c r="H10" i="52"/>
  <c r="I10" i="52"/>
  <c r="J10" i="52"/>
  <c r="K10" i="52"/>
  <c r="L10" i="52"/>
  <c r="M10" i="52"/>
  <c r="N10" i="52"/>
  <c r="O10" i="52"/>
  <c r="P10" i="52"/>
  <c r="H28" i="51"/>
  <c r="I28" i="51"/>
  <c r="M28" i="51"/>
  <c r="N28" i="51"/>
  <c r="O28" i="51"/>
  <c r="H8" i="51"/>
  <c r="I8" i="51"/>
  <c r="N8" i="51"/>
  <c r="O8" i="51"/>
  <c r="H26" i="50"/>
  <c r="I26" i="50"/>
  <c r="J26" i="50"/>
  <c r="K26" i="50"/>
  <c r="L26" i="50"/>
  <c r="M26" i="50"/>
  <c r="N26" i="50"/>
  <c r="O26" i="50"/>
  <c r="P3" i="50"/>
  <c r="P4" i="50"/>
  <c r="P5" i="50"/>
  <c r="P6" i="50"/>
  <c r="P7" i="50"/>
  <c r="H9" i="50"/>
  <c r="I9" i="50"/>
  <c r="J9" i="50"/>
  <c r="M9" i="50"/>
  <c r="N9" i="50"/>
  <c r="O9" i="50"/>
  <c r="P26" i="47"/>
  <c r="P6" i="47"/>
  <c r="P5" i="47"/>
  <c r="P3" i="47"/>
  <c r="P28" i="47"/>
  <c r="P25" i="47"/>
  <c r="P29" i="47"/>
  <c r="P7" i="47"/>
  <c r="P4" i="47"/>
  <c r="P27" i="47"/>
  <c r="K10" i="49"/>
  <c r="L10" i="49"/>
  <c r="K30" i="47"/>
  <c r="P21" i="49"/>
  <c r="P22" i="49"/>
  <c r="P23" i="49"/>
  <c r="P24" i="49"/>
  <c r="P25" i="49"/>
  <c r="P26" i="49"/>
  <c r="P27" i="49"/>
  <c r="H28" i="49"/>
  <c r="I28" i="49"/>
  <c r="J28" i="49"/>
  <c r="K28" i="49"/>
  <c r="L28" i="49"/>
  <c r="M28" i="49"/>
  <c r="N28" i="49"/>
  <c r="O28" i="49"/>
  <c r="P28" i="49"/>
  <c r="P3" i="49"/>
  <c r="P4" i="49"/>
  <c r="P5" i="49"/>
  <c r="P6" i="49"/>
  <c r="P7" i="49"/>
  <c r="P8" i="49"/>
  <c r="P9" i="49"/>
  <c r="H10" i="49"/>
  <c r="I10" i="49"/>
  <c r="J10" i="49"/>
  <c r="M10" i="49"/>
  <c r="N10" i="49"/>
  <c r="O10" i="49"/>
  <c r="P10" i="49"/>
  <c r="P38" i="48"/>
  <c r="P39" i="48"/>
  <c r="P40" i="48"/>
  <c r="P41" i="48"/>
  <c r="P42" i="48"/>
  <c r="P43" i="48"/>
  <c r="P44" i="48"/>
  <c r="H45" i="48"/>
  <c r="I45" i="48"/>
  <c r="J45" i="48"/>
  <c r="K45" i="48"/>
  <c r="L45" i="48"/>
  <c r="M45" i="48"/>
  <c r="N45" i="48"/>
  <c r="O45" i="48"/>
  <c r="P45" i="48"/>
  <c r="P20" i="48"/>
  <c r="P21" i="48"/>
  <c r="P22" i="48"/>
  <c r="P23" i="48"/>
  <c r="P24" i="48"/>
  <c r="H26" i="48"/>
  <c r="I26" i="48"/>
  <c r="J26" i="48"/>
  <c r="K26" i="48"/>
  <c r="L26" i="48"/>
  <c r="M26" i="48"/>
  <c r="N26" i="48"/>
  <c r="O26" i="48"/>
  <c r="P26" i="48"/>
  <c r="P3" i="48"/>
  <c r="P4" i="48"/>
  <c r="P5" i="48"/>
  <c r="P6" i="48"/>
  <c r="P7" i="48"/>
  <c r="P8" i="48"/>
  <c r="H9" i="48"/>
  <c r="I9" i="48"/>
  <c r="J9" i="48"/>
  <c r="K9" i="48"/>
  <c r="L9" i="48"/>
  <c r="M9" i="48"/>
  <c r="N9" i="48"/>
  <c r="O9" i="48"/>
  <c r="P9" i="48"/>
  <c r="M45" i="45"/>
  <c r="N45" i="45"/>
  <c r="O45" i="45"/>
  <c r="J45" i="45"/>
  <c r="K45" i="45"/>
  <c r="L45" i="45"/>
  <c r="P44" i="45"/>
  <c r="J30" i="47"/>
  <c r="P24" i="47"/>
  <c r="P38" i="45"/>
  <c r="P39" i="45"/>
  <c r="P40" i="45"/>
  <c r="P41" i="45"/>
  <c r="P42" i="45"/>
  <c r="P43" i="45"/>
  <c r="H45" i="45"/>
  <c r="I45" i="45"/>
  <c r="H30" i="47"/>
  <c r="I30" i="47"/>
  <c r="M30" i="47"/>
  <c r="N30" i="47"/>
  <c r="O30" i="47"/>
  <c r="P8" i="47"/>
  <c r="P9" i="47"/>
  <c r="P10" i="47"/>
  <c r="P11" i="47"/>
  <c r="H12" i="47"/>
  <c r="I12" i="47"/>
  <c r="J12" i="47"/>
  <c r="K12" i="47"/>
  <c r="L12" i="47"/>
  <c r="M12" i="47"/>
  <c r="N12" i="47"/>
  <c r="O12" i="47"/>
  <c r="P23" i="46"/>
  <c r="P24" i="46"/>
  <c r="P25" i="46"/>
  <c r="P26" i="46"/>
  <c r="P27" i="46"/>
  <c r="P28" i="46"/>
  <c r="P29" i="46"/>
  <c r="H30" i="46"/>
  <c r="I30" i="46"/>
  <c r="J30" i="46"/>
  <c r="K30" i="46"/>
  <c r="L30" i="46"/>
  <c r="M30" i="46"/>
  <c r="N30" i="46"/>
  <c r="O30" i="46"/>
  <c r="P30" i="46"/>
  <c r="P3" i="46"/>
  <c r="P4" i="46"/>
  <c r="P5" i="46"/>
  <c r="P6" i="46"/>
  <c r="P7" i="46"/>
  <c r="P8" i="46"/>
  <c r="P9" i="46"/>
  <c r="H10" i="46"/>
  <c r="I10" i="46"/>
  <c r="J10" i="46"/>
  <c r="K10" i="46"/>
  <c r="L10" i="46"/>
  <c r="M10" i="46"/>
  <c r="N10" i="46"/>
  <c r="O10" i="46"/>
  <c r="P10" i="46"/>
  <c r="P20" i="45"/>
  <c r="P21" i="45"/>
  <c r="P22" i="45"/>
  <c r="P23" i="45"/>
  <c r="P24" i="45"/>
  <c r="H26" i="45"/>
  <c r="I26" i="45"/>
  <c r="J26" i="45"/>
  <c r="K26" i="45"/>
  <c r="L26" i="45"/>
  <c r="M26" i="45"/>
  <c r="N26" i="45"/>
  <c r="O26" i="45"/>
  <c r="P26" i="45"/>
  <c r="P3" i="45"/>
  <c r="P4" i="45"/>
  <c r="P5" i="45"/>
  <c r="P6" i="45"/>
  <c r="P7" i="45"/>
  <c r="P8" i="45"/>
  <c r="H9" i="45"/>
  <c r="I9" i="45"/>
  <c r="J9" i="45"/>
  <c r="K9" i="45"/>
  <c r="L9" i="45"/>
  <c r="M9" i="45"/>
  <c r="N9" i="45"/>
  <c r="O9" i="45"/>
  <c r="P9" i="45"/>
  <c r="O67" i="42"/>
  <c r="N67" i="42"/>
  <c r="M67" i="42"/>
  <c r="L67" i="42"/>
  <c r="K67" i="42"/>
  <c r="J67" i="42"/>
  <c r="I67" i="42"/>
  <c r="H67" i="42"/>
  <c r="P66" i="42"/>
  <c r="P65" i="42"/>
  <c r="P64" i="42"/>
  <c r="P63" i="42"/>
  <c r="P62" i="42"/>
  <c r="P61" i="42"/>
  <c r="P67" i="42"/>
  <c r="P3" i="43"/>
  <c r="P4" i="43"/>
  <c r="P5" i="43"/>
  <c r="P6" i="43"/>
  <c r="P25" i="43"/>
  <c r="P26" i="43"/>
  <c r="P27" i="43"/>
  <c r="P42" i="42"/>
  <c r="P27" i="42"/>
  <c r="K10" i="42"/>
  <c r="P9" i="42"/>
  <c r="P40" i="42"/>
  <c r="P8" i="42"/>
  <c r="P3" i="39"/>
  <c r="P41" i="42"/>
  <c r="P43" i="42"/>
  <c r="P44" i="42"/>
  <c r="P45" i="42"/>
  <c r="H47" i="42"/>
  <c r="I47" i="42"/>
  <c r="J47" i="42"/>
  <c r="K47" i="42"/>
  <c r="L47" i="42"/>
  <c r="M47" i="42"/>
  <c r="N47" i="42"/>
  <c r="O47" i="42"/>
  <c r="P47" i="42"/>
  <c r="P21" i="44"/>
  <c r="P22" i="44"/>
  <c r="P23" i="44"/>
  <c r="P24" i="44"/>
  <c r="P25" i="44"/>
  <c r="P26" i="44"/>
  <c r="P27" i="44"/>
  <c r="H28" i="44"/>
  <c r="I28" i="44"/>
  <c r="J28" i="44"/>
  <c r="K28" i="44"/>
  <c r="L28" i="44"/>
  <c r="M28" i="44"/>
  <c r="N28" i="44"/>
  <c r="O28" i="44"/>
  <c r="P28" i="44"/>
  <c r="P3" i="44"/>
  <c r="P4" i="44"/>
  <c r="P5" i="44"/>
  <c r="P6" i="44"/>
  <c r="P7" i="44"/>
  <c r="P8" i="44"/>
  <c r="P9" i="44"/>
  <c r="H10" i="44"/>
  <c r="I10" i="44"/>
  <c r="J10" i="44"/>
  <c r="K10" i="44"/>
  <c r="L10" i="44"/>
  <c r="M10" i="44"/>
  <c r="N10" i="44"/>
  <c r="O10" i="44"/>
  <c r="P10" i="44"/>
  <c r="P24" i="43"/>
  <c r="P28" i="43"/>
  <c r="P29" i="43"/>
  <c r="H30" i="43"/>
  <c r="I30" i="43"/>
  <c r="J30" i="43"/>
  <c r="K30" i="43"/>
  <c r="L30" i="43"/>
  <c r="M30" i="43"/>
  <c r="N30" i="43"/>
  <c r="O30" i="43"/>
  <c r="P30" i="43"/>
  <c r="P7" i="43"/>
  <c r="P8" i="43"/>
  <c r="P9" i="43"/>
  <c r="P10" i="43"/>
  <c r="H11" i="43"/>
  <c r="I11" i="43"/>
  <c r="J11" i="43"/>
  <c r="K11" i="43"/>
  <c r="L11" i="43"/>
  <c r="M11" i="43"/>
  <c r="N11" i="43"/>
  <c r="O11" i="43"/>
  <c r="P11" i="43"/>
  <c r="P22" i="42"/>
  <c r="P23" i="42"/>
  <c r="P24" i="42"/>
  <c r="P25" i="42"/>
  <c r="P26" i="42"/>
  <c r="H28" i="42"/>
  <c r="I28" i="42"/>
  <c r="J28" i="42"/>
  <c r="K28" i="42"/>
  <c r="L28" i="42"/>
  <c r="M28" i="42"/>
  <c r="N28" i="42"/>
  <c r="O28" i="42"/>
  <c r="P28" i="42"/>
  <c r="P3" i="42"/>
  <c r="P4" i="42"/>
  <c r="P5" i="42"/>
  <c r="P6" i="42"/>
  <c r="P7" i="42"/>
  <c r="H10" i="42"/>
  <c r="I10" i="42"/>
  <c r="J10" i="42"/>
  <c r="L10" i="42"/>
  <c r="M10" i="42"/>
  <c r="N10" i="42"/>
  <c r="O10" i="42"/>
  <c r="L10" i="40"/>
  <c r="K10" i="40"/>
  <c r="K35" i="39"/>
  <c r="M29" i="41"/>
  <c r="L29" i="41"/>
  <c r="K10" i="41"/>
  <c r="H13" i="39"/>
  <c r="I13" i="39"/>
  <c r="J13" i="39"/>
  <c r="M13" i="39"/>
  <c r="N13" i="39"/>
  <c r="O13" i="39"/>
  <c r="L13" i="39"/>
  <c r="P67" i="39"/>
  <c r="P66" i="39"/>
  <c r="P11" i="37"/>
  <c r="P9" i="39"/>
  <c r="P54" i="39"/>
  <c r="P22" i="41"/>
  <c r="P23" i="41"/>
  <c r="P24" i="41"/>
  <c r="P25" i="41"/>
  <c r="P26" i="41"/>
  <c r="P27" i="41"/>
  <c r="P28" i="41"/>
  <c r="H29" i="41"/>
  <c r="I29" i="41"/>
  <c r="J29" i="41"/>
  <c r="K29" i="41"/>
  <c r="N29" i="41"/>
  <c r="O29" i="41"/>
  <c r="P29" i="41"/>
  <c r="P3" i="41"/>
  <c r="P4" i="41"/>
  <c r="P5" i="41"/>
  <c r="P6" i="41"/>
  <c r="P7" i="41"/>
  <c r="P8" i="41"/>
  <c r="P9" i="41"/>
  <c r="H10" i="41"/>
  <c r="I10" i="41"/>
  <c r="J10" i="41"/>
  <c r="L10" i="41"/>
  <c r="M10" i="41"/>
  <c r="N10" i="41"/>
  <c r="O10" i="41"/>
  <c r="P10" i="41"/>
  <c r="I11" i="37"/>
  <c r="J11" i="37"/>
  <c r="K11" i="37"/>
  <c r="L11" i="37"/>
  <c r="M11" i="37"/>
  <c r="N11" i="37"/>
  <c r="O11" i="37"/>
  <c r="H11" i="37"/>
  <c r="P12" i="39"/>
  <c r="P11" i="39"/>
  <c r="P53" i="39"/>
  <c r="P52" i="39"/>
  <c r="P51" i="39"/>
  <c r="P50" i="39"/>
  <c r="P49" i="39"/>
  <c r="P55" i="39"/>
  <c r="H56" i="39"/>
  <c r="I56" i="39"/>
  <c r="J56" i="39"/>
  <c r="K56" i="39"/>
  <c r="L56" i="39"/>
  <c r="M56" i="39"/>
  <c r="N56" i="39"/>
  <c r="O56" i="39"/>
  <c r="P56" i="39"/>
  <c r="P41" i="38"/>
  <c r="P42" i="38"/>
  <c r="P43" i="38"/>
  <c r="P44" i="38"/>
  <c r="P45" i="38"/>
  <c r="P46" i="38"/>
  <c r="P47" i="38"/>
  <c r="H48" i="38"/>
  <c r="I48" i="38"/>
  <c r="J48" i="38"/>
  <c r="K48" i="38"/>
  <c r="L48" i="38"/>
  <c r="M48" i="38"/>
  <c r="N48" i="38"/>
  <c r="O48" i="38"/>
  <c r="P48" i="38"/>
  <c r="P21" i="40"/>
  <c r="P22" i="40"/>
  <c r="P23" i="40"/>
  <c r="P24" i="40"/>
  <c r="P25" i="40"/>
  <c r="P26" i="40"/>
  <c r="P27" i="40"/>
  <c r="H28" i="40"/>
  <c r="I28" i="40"/>
  <c r="J28" i="40"/>
  <c r="K28" i="40"/>
  <c r="L28" i="40"/>
  <c r="M28" i="40"/>
  <c r="N28" i="40"/>
  <c r="O28" i="40"/>
  <c r="P28" i="40"/>
  <c r="P3" i="40"/>
  <c r="P4" i="40"/>
  <c r="P5" i="40"/>
  <c r="P6" i="40"/>
  <c r="P7" i="40"/>
  <c r="P8" i="40"/>
  <c r="P9" i="40"/>
  <c r="H10" i="40"/>
  <c r="I10" i="40"/>
  <c r="J10" i="40"/>
  <c r="M10" i="40"/>
  <c r="N10" i="40"/>
  <c r="O10" i="40"/>
  <c r="P10" i="40"/>
  <c r="P10" i="39"/>
  <c r="P28" i="39"/>
  <c r="P29" i="39"/>
  <c r="P30" i="39"/>
  <c r="P31" i="39"/>
  <c r="P32" i="39"/>
  <c r="H35" i="39"/>
  <c r="I35" i="39"/>
  <c r="J35" i="39"/>
  <c r="L35" i="39"/>
  <c r="M35" i="39"/>
  <c r="N35" i="39"/>
  <c r="O35" i="39"/>
  <c r="P4" i="39"/>
  <c r="P5" i="39"/>
  <c r="P33" i="39"/>
  <c r="P34" i="39"/>
  <c r="P8" i="39"/>
  <c r="P22" i="38"/>
  <c r="P23" i="38"/>
  <c r="P24" i="38"/>
  <c r="P25" i="38"/>
  <c r="P26" i="38"/>
  <c r="P27" i="38"/>
  <c r="P28" i="38"/>
  <c r="H29" i="38"/>
  <c r="I29" i="38"/>
  <c r="J29" i="38"/>
  <c r="K29" i="38"/>
  <c r="L29" i="38"/>
  <c r="M29" i="38"/>
  <c r="N29" i="38"/>
  <c r="O29" i="38"/>
  <c r="P29" i="38"/>
  <c r="P3" i="38"/>
  <c r="P4" i="38"/>
  <c r="P5" i="38"/>
  <c r="P6" i="38"/>
  <c r="P7" i="38"/>
  <c r="P8" i="38"/>
  <c r="P9" i="38"/>
  <c r="H10" i="38"/>
  <c r="I10" i="38"/>
  <c r="J10" i="38"/>
  <c r="K10" i="38"/>
  <c r="L10" i="38"/>
  <c r="M10" i="38"/>
  <c r="N10" i="38"/>
  <c r="O10" i="38"/>
  <c r="P10" i="38"/>
  <c r="P3" i="37"/>
  <c r="P29" i="37"/>
  <c r="P24" i="37"/>
  <c r="P9" i="37"/>
  <c r="P10" i="35"/>
  <c r="H31" i="35"/>
  <c r="P23" i="32"/>
  <c r="P24" i="32"/>
  <c r="P22" i="32"/>
  <c r="AA13" i="32"/>
  <c r="P23" i="37"/>
  <c r="K11" i="35"/>
  <c r="P10" i="37"/>
  <c r="P3" i="35"/>
  <c r="P25" i="37"/>
  <c r="P26" i="37"/>
  <c r="P27" i="37"/>
  <c r="P28" i="37"/>
  <c r="H30" i="37"/>
  <c r="I30" i="37"/>
  <c r="J30" i="37"/>
  <c r="K30" i="37"/>
  <c r="L30" i="37"/>
  <c r="M30" i="37"/>
  <c r="N30" i="37"/>
  <c r="O30" i="37"/>
  <c r="P30" i="37"/>
  <c r="P4" i="37"/>
  <c r="P5" i="37"/>
  <c r="P6" i="37"/>
  <c r="P7" i="37"/>
  <c r="P8" i="37"/>
  <c r="P21" i="36"/>
  <c r="P22" i="36"/>
  <c r="P23" i="36"/>
  <c r="P24" i="36"/>
  <c r="P25" i="36"/>
  <c r="P26" i="36"/>
  <c r="P27" i="36"/>
  <c r="H28" i="36"/>
  <c r="I28" i="36"/>
  <c r="J28" i="36"/>
  <c r="K28" i="36"/>
  <c r="L28" i="36"/>
  <c r="M28" i="36"/>
  <c r="N28" i="36"/>
  <c r="O28" i="36"/>
  <c r="P28" i="36"/>
  <c r="P3" i="36"/>
  <c r="P4" i="36"/>
  <c r="P5" i="36"/>
  <c r="P6" i="36"/>
  <c r="P7" i="36"/>
  <c r="P8" i="36"/>
  <c r="P9" i="36"/>
  <c r="H10" i="36"/>
  <c r="I10" i="36"/>
  <c r="J10" i="36"/>
  <c r="K10" i="36"/>
  <c r="L10" i="36"/>
  <c r="M10" i="36"/>
  <c r="N10" i="36"/>
  <c r="O10" i="36"/>
  <c r="P10" i="36"/>
  <c r="P23" i="35"/>
  <c r="P24" i="35"/>
  <c r="P25" i="35"/>
  <c r="P26" i="35"/>
  <c r="P27" i="35"/>
  <c r="P28" i="35"/>
  <c r="H29" i="35"/>
  <c r="I29" i="35"/>
  <c r="J29" i="35"/>
  <c r="K29" i="35"/>
  <c r="L29" i="35"/>
  <c r="M29" i="35"/>
  <c r="N29" i="35"/>
  <c r="O29" i="35"/>
  <c r="P29" i="35"/>
  <c r="P4" i="35"/>
  <c r="P5" i="35"/>
  <c r="P6" i="35"/>
  <c r="P7" i="35"/>
  <c r="P8" i="35"/>
  <c r="P9" i="35"/>
  <c r="H11" i="35"/>
  <c r="I11" i="35"/>
  <c r="J11" i="35"/>
  <c r="L11" i="35"/>
  <c r="M11" i="35"/>
  <c r="N11" i="35"/>
  <c r="O11" i="35"/>
  <c r="J9" i="32"/>
  <c r="K9" i="32"/>
  <c r="L9" i="32"/>
  <c r="P8" i="32"/>
  <c r="P3" i="34"/>
  <c r="P10" i="34"/>
  <c r="L9" i="34"/>
  <c r="M9" i="34"/>
  <c r="M28" i="34"/>
  <c r="L28" i="34"/>
  <c r="K28" i="34"/>
  <c r="P42" i="32"/>
  <c r="P27" i="32"/>
  <c r="F16" i="30"/>
  <c r="P7" i="30"/>
  <c r="M9" i="32"/>
  <c r="O9" i="32"/>
  <c r="P27" i="34"/>
  <c r="P26" i="34"/>
  <c r="P25" i="34"/>
  <c r="P24" i="34"/>
  <c r="P23" i="34"/>
  <c r="P22" i="34"/>
  <c r="P21" i="34"/>
  <c r="P8" i="34"/>
  <c r="P7" i="34"/>
  <c r="P6" i="34"/>
  <c r="P5" i="34"/>
  <c r="P4" i="34"/>
  <c r="P9" i="34"/>
  <c r="H9" i="34"/>
  <c r="I9" i="34"/>
  <c r="J9" i="34"/>
  <c r="K9" i="34"/>
  <c r="N9" i="34"/>
  <c r="O9" i="34"/>
  <c r="O28" i="34"/>
  <c r="N28" i="34"/>
  <c r="J28" i="34"/>
  <c r="I28" i="34"/>
  <c r="H28" i="34"/>
  <c r="O28" i="33"/>
  <c r="N28" i="33"/>
  <c r="M28" i="33"/>
  <c r="L28" i="33"/>
  <c r="K28" i="33"/>
  <c r="J28" i="33"/>
  <c r="I28" i="33"/>
  <c r="H28" i="33"/>
  <c r="P27" i="33"/>
  <c r="P26" i="33"/>
  <c r="P25" i="33"/>
  <c r="P24" i="33"/>
  <c r="P23" i="33"/>
  <c r="P22" i="33"/>
  <c r="P21" i="33"/>
  <c r="P28" i="33"/>
  <c r="O10" i="33"/>
  <c r="N10" i="33"/>
  <c r="M10" i="33"/>
  <c r="L10" i="33"/>
  <c r="K10" i="33"/>
  <c r="J10" i="33"/>
  <c r="I10" i="33"/>
  <c r="H10" i="33"/>
  <c r="P9" i="33"/>
  <c r="P8" i="33"/>
  <c r="P7" i="33"/>
  <c r="P6" i="33"/>
  <c r="P5" i="33"/>
  <c r="P4" i="33"/>
  <c r="P3" i="33"/>
  <c r="P10" i="33"/>
  <c r="O29" i="32"/>
  <c r="N29" i="32"/>
  <c r="M29" i="32"/>
  <c r="L29" i="32"/>
  <c r="K29" i="32"/>
  <c r="J29" i="32"/>
  <c r="I29" i="32"/>
  <c r="H29" i="32"/>
  <c r="P28" i="32"/>
  <c r="P26" i="32"/>
  <c r="P25" i="32"/>
  <c r="P21" i="32"/>
  <c r="I9" i="32"/>
  <c r="H9" i="32"/>
  <c r="N9" i="32"/>
  <c r="P7" i="32"/>
  <c r="P6" i="32"/>
  <c r="P5" i="32"/>
  <c r="P4" i="32"/>
  <c r="P3" i="32"/>
  <c r="P8" i="19"/>
  <c r="P9" i="19"/>
  <c r="L29" i="30"/>
  <c r="M29" i="30"/>
  <c r="N29" i="30"/>
  <c r="K29" i="30"/>
  <c r="L29" i="29"/>
  <c r="K29" i="29"/>
  <c r="L23" i="29"/>
  <c r="P9" i="29"/>
  <c r="L11" i="29"/>
  <c r="K11" i="29"/>
  <c r="J11" i="29"/>
  <c r="P7" i="29"/>
  <c r="P23" i="30"/>
  <c r="K11" i="30"/>
  <c r="P9" i="30"/>
  <c r="P8" i="30"/>
  <c r="P23" i="29"/>
  <c r="M29" i="29"/>
  <c r="L27" i="28"/>
  <c r="K27" i="28"/>
  <c r="P3" i="28"/>
  <c r="P4" i="28"/>
  <c r="P5" i="28"/>
  <c r="P6" i="28"/>
  <c r="P7" i="28"/>
  <c r="H8" i="28"/>
  <c r="I8" i="28"/>
  <c r="J8" i="28"/>
  <c r="K8" i="28"/>
  <c r="L8" i="28"/>
  <c r="M8" i="28"/>
  <c r="N8" i="28"/>
  <c r="O8" i="28"/>
  <c r="P8" i="28"/>
  <c r="J27" i="28"/>
  <c r="P29" i="28"/>
  <c r="P28" i="28"/>
  <c r="M27" i="28"/>
  <c r="N27" i="28"/>
  <c r="O27" i="28"/>
  <c r="P22" i="28"/>
  <c r="P21" i="28"/>
  <c r="P8" i="29"/>
  <c r="P4" i="29"/>
  <c r="P40" i="30"/>
  <c r="P41" i="30"/>
  <c r="P42" i="30"/>
  <c r="P43" i="30"/>
  <c r="P44" i="30"/>
  <c r="H45" i="30"/>
  <c r="I45" i="30"/>
  <c r="J45" i="30"/>
  <c r="K45" i="30"/>
  <c r="L45" i="30"/>
  <c r="M45" i="30"/>
  <c r="N45" i="30"/>
  <c r="O45" i="30"/>
  <c r="P45" i="30"/>
  <c r="P5" i="29"/>
  <c r="I26" i="31"/>
  <c r="N26" i="31"/>
  <c r="O26" i="31"/>
  <c r="P3" i="31"/>
  <c r="P4" i="31"/>
  <c r="P5" i="31"/>
  <c r="P23" i="31"/>
  <c r="P24" i="30"/>
  <c r="P25" i="30"/>
  <c r="P26" i="30"/>
  <c r="P27" i="30"/>
  <c r="P28" i="30"/>
  <c r="H29" i="30"/>
  <c r="I29" i="30"/>
  <c r="J29" i="30"/>
  <c r="O29" i="30"/>
  <c r="P3" i="30"/>
  <c r="P4" i="30"/>
  <c r="P5" i="30"/>
  <c r="P6" i="30"/>
  <c r="P10" i="30"/>
  <c r="H11" i="30"/>
  <c r="I11" i="30"/>
  <c r="J11" i="30"/>
  <c r="L11" i="30"/>
  <c r="M11" i="30"/>
  <c r="N11" i="30"/>
  <c r="O11" i="30"/>
  <c r="P24" i="29"/>
  <c r="P25" i="29"/>
  <c r="P26" i="29"/>
  <c r="P27" i="29"/>
  <c r="P28" i="29"/>
  <c r="H29" i="29"/>
  <c r="I29" i="29"/>
  <c r="J29" i="29"/>
  <c r="N29" i="29"/>
  <c r="O29" i="29"/>
  <c r="P29" i="29"/>
  <c r="P3" i="29"/>
  <c r="P6" i="29"/>
  <c r="P10" i="29"/>
  <c r="H11" i="29"/>
  <c r="I11" i="29"/>
  <c r="M11" i="29"/>
  <c r="N11" i="29"/>
  <c r="O11" i="29"/>
  <c r="P25" i="26"/>
  <c r="H78" i="27"/>
  <c r="I78" i="27"/>
  <c r="J78" i="27"/>
  <c r="K78" i="27"/>
  <c r="L78" i="27"/>
  <c r="M78" i="27"/>
  <c r="N78" i="27"/>
  <c r="O78" i="27"/>
  <c r="P72" i="27"/>
  <c r="O45" i="27"/>
  <c r="L45" i="27"/>
  <c r="O61" i="27"/>
  <c r="M61" i="27"/>
  <c r="P7" i="26"/>
  <c r="P8" i="26"/>
  <c r="P22" i="26"/>
  <c r="P77" i="27"/>
  <c r="P23" i="26"/>
  <c r="P24" i="26"/>
  <c r="P76" i="27"/>
  <c r="P25" i="27"/>
  <c r="P75" i="27"/>
  <c r="P74" i="27"/>
  <c r="P73" i="27"/>
  <c r="P78" i="27"/>
  <c r="N45" i="27"/>
  <c r="M45" i="27"/>
  <c r="K45" i="27"/>
  <c r="J45" i="27"/>
  <c r="I45" i="27"/>
  <c r="H45" i="27"/>
  <c r="P44" i="27"/>
  <c r="P42" i="27"/>
  <c r="P41" i="27"/>
  <c r="P40" i="27"/>
  <c r="P39" i="27"/>
  <c r="P24" i="27"/>
  <c r="P20" i="27"/>
  <c r="P7" i="27"/>
  <c r="P8" i="27"/>
  <c r="P6" i="27"/>
  <c r="P3" i="27"/>
  <c r="P4" i="27"/>
  <c r="P5" i="27"/>
  <c r="P21" i="27"/>
  <c r="P22" i="27"/>
  <c r="P23" i="27"/>
  <c r="P26" i="27"/>
  <c r="H27" i="27"/>
  <c r="I27" i="27"/>
  <c r="J27" i="27"/>
  <c r="K27" i="27"/>
  <c r="L27" i="27"/>
  <c r="M27" i="27"/>
  <c r="N27" i="27"/>
  <c r="O27" i="27"/>
  <c r="P24" i="28"/>
  <c r="P25" i="28"/>
  <c r="P22" i="25"/>
  <c r="P5" i="25"/>
  <c r="P27" i="25"/>
  <c r="P26" i="25"/>
  <c r="P43" i="25"/>
  <c r="P42" i="25"/>
  <c r="P9" i="25"/>
  <c r="P44" i="25"/>
  <c r="P8" i="25"/>
  <c r="P7" i="25"/>
  <c r="P25" i="25"/>
  <c r="P23" i="28"/>
  <c r="P26" i="28"/>
  <c r="H27" i="28"/>
  <c r="I27" i="28"/>
  <c r="P56" i="27"/>
  <c r="P57" i="27"/>
  <c r="P58" i="27"/>
  <c r="P60" i="27"/>
  <c r="H61" i="27"/>
  <c r="I61" i="27"/>
  <c r="J61" i="27"/>
  <c r="K61" i="27"/>
  <c r="L61" i="27"/>
  <c r="N61" i="27"/>
  <c r="H9" i="27"/>
  <c r="I9" i="27"/>
  <c r="J9" i="27"/>
  <c r="K9" i="27"/>
  <c r="L9" i="27"/>
  <c r="M9" i="27"/>
  <c r="N9" i="27"/>
  <c r="O9" i="27"/>
  <c r="P20" i="26"/>
  <c r="P21" i="26"/>
  <c r="H25" i="26"/>
  <c r="I25" i="26"/>
  <c r="J25" i="26"/>
  <c r="K25" i="26"/>
  <c r="L25" i="26"/>
  <c r="M25" i="26"/>
  <c r="N25" i="26"/>
  <c r="O25" i="26"/>
  <c r="P3" i="26"/>
  <c r="P4" i="26"/>
  <c r="P5" i="26"/>
  <c r="P6" i="26"/>
  <c r="H9" i="26"/>
  <c r="I9" i="26"/>
  <c r="J9" i="26"/>
  <c r="K9" i="26"/>
  <c r="L9" i="26"/>
  <c r="M9" i="26"/>
  <c r="N9" i="26"/>
  <c r="O9" i="26"/>
  <c r="P39" i="24"/>
  <c r="P40" i="24"/>
  <c r="P41" i="24"/>
  <c r="P42" i="24"/>
  <c r="P37" i="24"/>
  <c r="P41" i="25"/>
  <c r="P24" i="25"/>
  <c r="P23" i="25"/>
  <c r="P6" i="24"/>
  <c r="P54" i="23"/>
  <c r="P42" i="23"/>
  <c r="M43" i="24"/>
  <c r="M26" i="24"/>
  <c r="L26" i="24"/>
  <c r="L9" i="24"/>
  <c r="P38" i="24"/>
  <c r="H43" i="24"/>
  <c r="I43" i="24"/>
  <c r="J43" i="24"/>
  <c r="K43" i="24"/>
  <c r="L43" i="24"/>
  <c r="N43" i="24"/>
  <c r="O43" i="24"/>
  <c r="P56" i="23"/>
  <c r="P55" i="23"/>
  <c r="H58" i="23"/>
  <c r="I58" i="23"/>
  <c r="J58" i="23"/>
  <c r="K58" i="23"/>
  <c r="L58" i="23"/>
  <c r="M58" i="23"/>
  <c r="N58" i="23"/>
  <c r="O58" i="23"/>
  <c r="P58" i="23"/>
  <c r="P41" i="23"/>
  <c r="P40" i="23"/>
  <c r="P39" i="23"/>
  <c r="P38" i="23"/>
  <c r="P8" i="23"/>
  <c r="P6" i="23"/>
  <c r="P5" i="23"/>
  <c r="P4" i="23"/>
  <c r="P3" i="23"/>
  <c r="P10" i="23"/>
  <c r="P45" i="25"/>
  <c r="P46" i="25"/>
  <c r="H47" i="25"/>
  <c r="I47" i="25"/>
  <c r="J47" i="25"/>
  <c r="K47" i="25"/>
  <c r="L47" i="25"/>
  <c r="M47" i="25"/>
  <c r="N47" i="25"/>
  <c r="O47" i="25"/>
  <c r="H28" i="25"/>
  <c r="I28" i="25"/>
  <c r="J28" i="25"/>
  <c r="K28" i="25"/>
  <c r="L28" i="25"/>
  <c r="M28" i="25"/>
  <c r="N28" i="25"/>
  <c r="O28" i="25"/>
  <c r="P3" i="25"/>
  <c r="P4" i="25"/>
  <c r="P6" i="25"/>
  <c r="H10" i="25"/>
  <c r="I10" i="25"/>
  <c r="J10" i="25"/>
  <c r="K10" i="25"/>
  <c r="L10" i="25"/>
  <c r="M10" i="25"/>
  <c r="N10" i="25"/>
  <c r="O10" i="25"/>
  <c r="P22" i="24"/>
  <c r="P23" i="24"/>
  <c r="P24" i="24"/>
  <c r="P25" i="24"/>
  <c r="H26" i="24"/>
  <c r="I26" i="24"/>
  <c r="J26" i="24"/>
  <c r="K26" i="24"/>
  <c r="N26" i="24"/>
  <c r="O26" i="24"/>
  <c r="P3" i="24"/>
  <c r="P4" i="24"/>
  <c r="P5" i="24"/>
  <c r="P7" i="24"/>
  <c r="P8" i="24"/>
  <c r="H9" i="24"/>
  <c r="I9" i="24"/>
  <c r="J9" i="24"/>
  <c r="K9" i="24"/>
  <c r="M9" i="24"/>
  <c r="N9" i="24"/>
  <c r="O9" i="24"/>
  <c r="P23" i="23"/>
  <c r="P76" i="23"/>
  <c r="P77" i="23"/>
  <c r="P94" i="23"/>
  <c r="P95" i="23"/>
  <c r="H96" i="23"/>
  <c r="I96" i="23"/>
  <c r="J96" i="23"/>
  <c r="K96" i="23"/>
  <c r="L96" i="23"/>
  <c r="M96" i="23"/>
  <c r="N96" i="23"/>
  <c r="O96" i="23"/>
  <c r="P89" i="23"/>
  <c r="P90" i="23"/>
  <c r="P91" i="23"/>
  <c r="P92" i="23"/>
  <c r="P93" i="23"/>
  <c r="P71" i="23"/>
  <c r="P72" i="23"/>
  <c r="P73" i="23"/>
  <c r="P74" i="23"/>
  <c r="P75" i="23"/>
  <c r="H78" i="23"/>
  <c r="I78" i="23"/>
  <c r="J78" i="23"/>
  <c r="K78" i="23"/>
  <c r="L78" i="23"/>
  <c r="M78" i="23"/>
  <c r="N78" i="23"/>
  <c r="O78" i="23"/>
  <c r="P78" i="23"/>
  <c r="H43" i="23"/>
  <c r="I43" i="23"/>
  <c r="J43" i="23"/>
  <c r="K43" i="23"/>
  <c r="L43" i="23"/>
  <c r="M43" i="23"/>
  <c r="N43" i="23"/>
  <c r="O43" i="23"/>
  <c r="P43" i="23"/>
  <c r="O27" i="23"/>
  <c r="N27" i="23"/>
  <c r="M27" i="23"/>
  <c r="L27" i="23"/>
  <c r="K27" i="23"/>
  <c r="J27" i="23"/>
  <c r="I27" i="23"/>
  <c r="H27" i="23"/>
  <c r="P26" i="23"/>
  <c r="P25" i="23"/>
  <c r="P24" i="23"/>
  <c r="P22" i="23"/>
  <c r="P27" i="23"/>
  <c r="O10" i="23"/>
  <c r="N10" i="23"/>
  <c r="K10" i="23"/>
  <c r="J10" i="23"/>
  <c r="I10" i="23"/>
  <c r="H10" i="23"/>
  <c r="L10" i="22"/>
  <c r="P9" i="22"/>
  <c r="P44" i="20"/>
  <c r="P27" i="20"/>
  <c r="P6" i="22"/>
  <c r="P7" i="22"/>
  <c r="P8" i="22"/>
  <c r="P14" i="22"/>
  <c r="P25" i="20"/>
  <c r="P55" i="20"/>
  <c r="P56" i="20"/>
  <c r="P57" i="20"/>
  <c r="P58" i="20"/>
  <c r="P59" i="20"/>
  <c r="P60" i="20"/>
  <c r="H61" i="20"/>
  <c r="I61" i="20"/>
  <c r="J61" i="20"/>
  <c r="K61" i="20"/>
  <c r="L61" i="20"/>
  <c r="M61" i="20"/>
  <c r="N61" i="20"/>
  <c r="O61" i="20"/>
  <c r="P41" i="20"/>
  <c r="P42" i="20"/>
  <c r="P27" i="18"/>
  <c r="P6" i="18"/>
  <c r="P25" i="18"/>
  <c r="P38" i="20"/>
  <c r="P39" i="20"/>
  <c r="P40" i="20"/>
  <c r="P43" i="20"/>
  <c r="H44" i="20"/>
  <c r="I44" i="20"/>
  <c r="J44" i="20"/>
  <c r="K44" i="20"/>
  <c r="L44" i="20"/>
  <c r="M44" i="20"/>
  <c r="N44" i="20"/>
  <c r="O44" i="20"/>
  <c r="P21" i="22"/>
  <c r="P22" i="22"/>
  <c r="P23" i="22"/>
  <c r="P24" i="22"/>
  <c r="P25" i="22"/>
  <c r="P26" i="22"/>
  <c r="P27" i="22"/>
  <c r="H28" i="22"/>
  <c r="I28" i="22"/>
  <c r="J28" i="22"/>
  <c r="K28" i="22"/>
  <c r="L28" i="22"/>
  <c r="M28" i="22"/>
  <c r="N28" i="22"/>
  <c r="O28" i="22"/>
  <c r="P3" i="22"/>
  <c r="P4" i="22"/>
  <c r="P5" i="22"/>
  <c r="H10" i="22"/>
  <c r="I10" i="22"/>
  <c r="J10" i="22"/>
  <c r="K10" i="22"/>
  <c r="M10" i="22"/>
  <c r="N10" i="22"/>
  <c r="O10" i="22"/>
  <c r="P20" i="21"/>
  <c r="P21" i="21"/>
  <c r="P22" i="21"/>
  <c r="P23" i="21"/>
  <c r="P24" i="21"/>
  <c r="P25" i="21"/>
  <c r="P26" i="21"/>
  <c r="H27" i="21"/>
  <c r="I27" i="21"/>
  <c r="J27" i="21"/>
  <c r="K27" i="21"/>
  <c r="L27" i="21"/>
  <c r="M27" i="21"/>
  <c r="N27" i="21"/>
  <c r="O27" i="21"/>
  <c r="P27" i="21"/>
  <c r="P3" i="21"/>
  <c r="P4" i="21"/>
  <c r="P5" i="21"/>
  <c r="P6" i="21"/>
  <c r="P7" i="21"/>
  <c r="P8" i="21"/>
  <c r="H9" i="21"/>
  <c r="I9" i="21"/>
  <c r="J9" i="21"/>
  <c r="K9" i="21"/>
  <c r="L9" i="21"/>
  <c r="M9" i="21"/>
  <c r="N9" i="21"/>
  <c r="O9" i="21"/>
  <c r="P21" i="20"/>
  <c r="P22" i="20"/>
  <c r="P23" i="20"/>
  <c r="P24" i="20"/>
  <c r="P8" i="20"/>
  <c r="P26" i="20"/>
  <c r="H27" i="20"/>
  <c r="I27" i="20"/>
  <c r="J27" i="20"/>
  <c r="K27" i="20"/>
  <c r="L27" i="20"/>
  <c r="M27" i="20"/>
  <c r="N27" i="20"/>
  <c r="O27" i="20"/>
  <c r="P3" i="20"/>
  <c r="P4" i="20"/>
  <c r="P5" i="20"/>
  <c r="P6" i="20"/>
  <c r="P10" i="20"/>
  <c r="P7" i="20"/>
  <c r="P9" i="20"/>
  <c r="H10" i="20"/>
  <c r="I10" i="20"/>
  <c r="J10" i="20"/>
  <c r="K10" i="20"/>
  <c r="L10" i="20"/>
  <c r="M10" i="20"/>
  <c r="N10" i="20"/>
  <c r="O10" i="20"/>
  <c r="P19" i="19"/>
  <c r="P20" i="19"/>
  <c r="P21" i="19"/>
  <c r="P22" i="19"/>
  <c r="P23" i="19"/>
  <c r="P24" i="19"/>
  <c r="P25" i="19"/>
  <c r="H26" i="19"/>
  <c r="I26" i="19"/>
  <c r="J26" i="19"/>
  <c r="K26" i="19"/>
  <c r="L26" i="19"/>
  <c r="M26" i="19"/>
  <c r="N26" i="19"/>
  <c r="O26" i="19"/>
  <c r="P26" i="19"/>
  <c r="P8" i="18"/>
  <c r="P26" i="18"/>
  <c r="P20" i="18"/>
  <c r="P5" i="18"/>
  <c r="P22" i="18"/>
  <c r="P43" i="12"/>
  <c r="P25" i="12"/>
  <c r="P27" i="12"/>
  <c r="P3" i="14"/>
  <c r="P4" i="14"/>
  <c r="O8" i="19"/>
  <c r="N8" i="19"/>
  <c r="M8" i="19"/>
  <c r="L8" i="19"/>
  <c r="K8" i="19"/>
  <c r="J8" i="19"/>
  <c r="I8" i="19"/>
  <c r="H8" i="19"/>
  <c r="P7" i="19"/>
  <c r="P6" i="19"/>
  <c r="P5" i="19"/>
  <c r="P4" i="19"/>
  <c r="P3" i="19"/>
  <c r="O29" i="18"/>
  <c r="N29" i="18"/>
  <c r="M29" i="18"/>
  <c r="L29" i="18"/>
  <c r="K29" i="18"/>
  <c r="J29" i="18"/>
  <c r="I29" i="18"/>
  <c r="H29" i="18"/>
  <c r="P28" i="18"/>
  <c r="P24" i="18"/>
  <c r="P23" i="18"/>
  <c r="P21" i="18"/>
  <c r="P29" i="18"/>
  <c r="O9" i="18"/>
  <c r="N9" i="18"/>
  <c r="M9" i="18"/>
  <c r="L9" i="18"/>
  <c r="K9" i="18"/>
  <c r="J9" i="18"/>
  <c r="I9" i="18"/>
  <c r="H9" i="18"/>
  <c r="P7" i="18"/>
  <c r="P4" i="18"/>
  <c r="P3" i="18"/>
  <c r="P9" i="18"/>
  <c r="O29" i="17"/>
  <c r="N29" i="17"/>
  <c r="M29" i="17"/>
  <c r="L29" i="17"/>
  <c r="K29" i="17"/>
  <c r="J29" i="17"/>
  <c r="I29" i="17"/>
  <c r="H29" i="17"/>
  <c r="P28" i="17"/>
  <c r="P27" i="17"/>
  <c r="P26" i="17"/>
  <c r="P25" i="17"/>
  <c r="P24" i="17"/>
  <c r="P23" i="17"/>
  <c r="P22" i="17"/>
  <c r="P21" i="17"/>
  <c r="P29" i="17"/>
  <c r="O10" i="17"/>
  <c r="N10" i="17"/>
  <c r="M10" i="17"/>
  <c r="L10" i="17"/>
  <c r="K10" i="17"/>
  <c r="J10" i="17"/>
  <c r="I10" i="17"/>
  <c r="H10" i="17"/>
  <c r="P9" i="17"/>
  <c r="P8" i="17"/>
  <c r="P7" i="17"/>
  <c r="P6" i="17"/>
  <c r="P5" i="17"/>
  <c r="P4" i="17"/>
  <c r="P3" i="17"/>
  <c r="P10" i="17"/>
  <c r="L9" i="1"/>
  <c r="P8" i="12"/>
  <c r="P7" i="12"/>
  <c r="O30" i="14"/>
  <c r="N30" i="14"/>
  <c r="M30" i="14"/>
  <c r="L30" i="14"/>
  <c r="K30" i="14"/>
  <c r="J30" i="14"/>
  <c r="I30" i="14"/>
  <c r="H30" i="14"/>
  <c r="P29" i="14"/>
  <c r="P28" i="14"/>
  <c r="P27" i="14"/>
  <c r="P26" i="14"/>
  <c r="P25" i="14"/>
  <c r="P24" i="14"/>
  <c r="P23" i="14"/>
  <c r="P22" i="14"/>
  <c r="P30" i="14"/>
  <c r="O10" i="14"/>
  <c r="N10" i="14"/>
  <c r="M10" i="14"/>
  <c r="L10" i="14"/>
  <c r="K10" i="14"/>
  <c r="J10" i="14"/>
  <c r="I10" i="14"/>
  <c r="H10" i="14"/>
  <c r="P9" i="14"/>
  <c r="P8" i="14"/>
  <c r="P7" i="14"/>
  <c r="P6" i="14"/>
  <c r="P5" i="14"/>
  <c r="O40" i="12"/>
  <c r="O39" i="12"/>
  <c r="P6" i="12"/>
  <c r="P5" i="11"/>
  <c r="P22" i="11"/>
  <c r="P23" i="11"/>
  <c r="P38" i="11"/>
  <c r="P21" i="11"/>
  <c r="P25" i="11"/>
  <c r="P26" i="11"/>
  <c r="P20" i="11"/>
  <c r="P56" i="11"/>
  <c r="P58" i="11"/>
  <c r="P59" i="11"/>
  <c r="P60" i="11"/>
  <c r="P61" i="11"/>
  <c r="H62" i="11"/>
  <c r="I62" i="11"/>
  <c r="J62" i="11"/>
  <c r="K62" i="11"/>
  <c r="L62" i="11"/>
  <c r="M62" i="11"/>
  <c r="N62" i="11"/>
  <c r="O62" i="11"/>
  <c r="P62" i="11"/>
  <c r="P40" i="11"/>
  <c r="P21" i="12"/>
  <c r="P22" i="12"/>
  <c r="P23" i="12"/>
  <c r="P24" i="12"/>
  <c r="H28" i="12"/>
  <c r="I28" i="12"/>
  <c r="J28" i="12"/>
  <c r="K28" i="12"/>
  <c r="L28" i="12"/>
  <c r="M28" i="12"/>
  <c r="N28" i="12"/>
  <c r="O28" i="12"/>
  <c r="P4" i="12"/>
  <c r="P5" i="12"/>
  <c r="H9" i="12"/>
  <c r="I9" i="12"/>
  <c r="J9" i="12"/>
  <c r="K9" i="12"/>
  <c r="L9" i="12"/>
  <c r="M9" i="12"/>
  <c r="N9" i="12"/>
  <c r="O9" i="12"/>
  <c r="P9" i="12"/>
  <c r="P39" i="11"/>
  <c r="P42" i="11"/>
  <c r="P43" i="11"/>
  <c r="H44" i="11"/>
  <c r="I44" i="11"/>
  <c r="J44" i="11"/>
  <c r="K44" i="11"/>
  <c r="L44" i="11"/>
  <c r="M44" i="11"/>
  <c r="N44" i="11"/>
  <c r="O44" i="11"/>
  <c r="P44" i="11"/>
  <c r="O28" i="11"/>
  <c r="N28" i="11"/>
  <c r="M28" i="11"/>
  <c r="L28" i="11"/>
  <c r="K28" i="11"/>
  <c r="J28" i="11"/>
  <c r="I28" i="11"/>
  <c r="H28" i="11"/>
  <c r="P27" i="11"/>
  <c r="O9" i="11"/>
  <c r="N9" i="11"/>
  <c r="M9" i="11"/>
  <c r="L9" i="11"/>
  <c r="K9" i="11"/>
  <c r="J9" i="11"/>
  <c r="I9" i="11"/>
  <c r="H9" i="11"/>
  <c r="P8" i="11"/>
  <c r="P7" i="11"/>
  <c r="P6" i="11"/>
  <c r="P4" i="11"/>
  <c r="P3" i="11"/>
  <c r="P9" i="11"/>
  <c r="P4" i="10"/>
  <c r="P5" i="10"/>
  <c r="P5" i="8"/>
  <c r="P41" i="8"/>
  <c r="P4" i="9"/>
  <c r="P3" i="9"/>
  <c r="K8" i="8"/>
  <c r="L8" i="8"/>
  <c r="P26" i="10"/>
  <c r="P45" i="8"/>
  <c r="P44" i="8"/>
  <c r="P43" i="8"/>
  <c r="P39" i="8"/>
  <c r="P40" i="8"/>
  <c r="P42" i="8"/>
  <c r="H46" i="8"/>
  <c r="I46" i="8"/>
  <c r="J46" i="8"/>
  <c r="K46" i="8"/>
  <c r="L46" i="8"/>
  <c r="M46" i="8"/>
  <c r="N46" i="8"/>
  <c r="O46" i="8"/>
  <c r="P46" i="8"/>
  <c r="P22" i="10"/>
  <c r="P23" i="10"/>
  <c r="P24" i="10"/>
  <c r="P25" i="10"/>
  <c r="P27" i="10"/>
  <c r="H28" i="10"/>
  <c r="I28" i="10"/>
  <c r="J28" i="10"/>
  <c r="K28" i="10"/>
  <c r="L28" i="10"/>
  <c r="M28" i="10"/>
  <c r="N28" i="10"/>
  <c r="O28" i="10"/>
  <c r="P28" i="10"/>
  <c r="P3" i="10"/>
  <c r="P6" i="10"/>
  <c r="P7" i="10"/>
  <c r="P8" i="10"/>
  <c r="P9" i="10"/>
  <c r="H10" i="10"/>
  <c r="I10" i="10"/>
  <c r="J10" i="10"/>
  <c r="K10" i="10"/>
  <c r="L10" i="10"/>
  <c r="M10" i="10"/>
  <c r="N10" i="10"/>
  <c r="O10" i="10"/>
  <c r="P10" i="10"/>
  <c r="P20" i="9"/>
  <c r="P21" i="9"/>
  <c r="P22" i="9"/>
  <c r="P23" i="9"/>
  <c r="P24" i="9"/>
  <c r="P25" i="9"/>
  <c r="P26" i="9"/>
  <c r="P27" i="9"/>
  <c r="H28" i="9"/>
  <c r="I28" i="9"/>
  <c r="J28" i="9"/>
  <c r="K28" i="9"/>
  <c r="L28" i="9"/>
  <c r="M28" i="9"/>
  <c r="N28" i="9"/>
  <c r="O28" i="9"/>
  <c r="P28" i="9"/>
  <c r="P5" i="9"/>
  <c r="P6" i="9"/>
  <c r="P7" i="9"/>
  <c r="P8" i="9"/>
  <c r="H9" i="9"/>
  <c r="I9" i="9"/>
  <c r="J9" i="9"/>
  <c r="K9" i="9"/>
  <c r="L9" i="9"/>
  <c r="M9" i="9"/>
  <c r="N9" i="9"/>
  <c r="O9" i="9"/>
  <c r="P9" i="9"/>
  <c r="P19" i="8"/>
  <c r="P20" i="8"/>
  <c r="P21" i="8"/>
  <c r="P22" i="8"/>
  <c r="P23" i="8"/>
  <c r="P24" i="8"/>
  <c r="P25" i="8"/>
  <c r="P26" i="8"/>
  <c r="H27" i="8"/>
  <c r="I27" i="8"/>
  <c r="J27" i="8"/>
  <c r="K27" i="8"/>
  <c r="L27" i="8"/>
  <c r="M27" i="8"/>
  <c r="N27" i="8"/>
  <c r="O27" i="8"/>
  <c r="P27" i="8"/>
  <c r="P3" i="8"/>
  <c r="P4" i="8"/>
  <c r="P6" i="8"/>
  <c r="P7" i="8"/>
  <c r="H8" i="8"/>
  <c r="I8" i="8"/>
  <c r="J8" i="8"/>
  <c r="M8" i="8"/>
  <c r="N8" i="8"/>
  <c r="O8" i="8"/>
  <c r="P3" i="7"/>
  <c r="P5" i="7"/>
  <c r="P50" i="6"/>
  <c r="P44" i="6"/>
  <c r="P6" i="6"/>
  <c r="P5" i="6"/>
  <c r="P21" i="6"/>
  <c r="P22" i="6"/>
  <c r="P23" i="6"/>
  <c r="P24" i="6"/>
  <c r="P25" i="6"/>
  <c r="P26" i="6"/>
  <c r="P27" i="6"/>
  <c r="P28" i="6"/>
  <c r="H29" i="6"/>
  <c r="I29" i="6"/>
  <c r="J29" i="6"/>
  <c r="K29" i="6"/>
  <c r="L29" i="6"/>
  <c r="M29" i="6"/>
  <c r="N29" i="6"/>
  <c r="O29" i="6"/>
  <c r="P43" i="6"/>
  <c r="P47" i="6"/>
  <c r="P20" i="7"/>
  <c r="P21" i="7"/>
  <c r="P22" i="7"/>
  <c r="P23" i="7"/>
  <c r="P24" i="7"/>
  <c r="H29" i="7"/>
  <c r="I29" i="7"/>
  <c r="J29" i="7"/>
  <c r="K29" i="7"/>
  <c r="L29" i="7"/>
  <c r="M29" i="7"/>
  <c r="N29" i="7"/>
  <c r="O29" i="7"/>
  <c r="P29" i="7"/>
  <c r="P4" i="7"/>
  <c r="P6" i="7"/>
  <c r="P7" i="7"/>
  <c r="P8" i="7"/>
  <c r="H9" i="7"/>
  <c r="I9" i="7"/>
  <c r="J9" i="7"/>
  <c r="K9" i="7"/>
  <c r="L9" i="7"/>
  <c r="M9" i="7"/>
  <c r="N9" i="7"/>
  <c r="O9" i="7"/>
  <c r="P9" i="7"/>
  <c r="P45" i="6"/>
  <c r="P46" i="6"/>
  <c r="P48" i="6"/>
  <c r="P49" i="6"/>
  <c r="P51" i="6"/>
  <c r="H52" i="6"/>
  <c r="I52" i="6"/>
  <c r="J52" i="6"/>
  <c r="K52" i="6"/>
  <c r="L52" i="6"/>
  <c r="M52" i="6"/>
  <c r="N52" i="6"/>
  <c r="O52" i="6"/>
  <c r="P52" i="6"/>
  <c r="P3" i="6"/>
  <c r="P4" i="6"/>
  <c r="P7" i="6"/>
  <c r="P8" i="6"/>
  <c r="P9" i="6"/>
  <c r="H10" i="6"/>
  <c r="I10" i="6"/>
  <c r="J10" i="6"/>
  <c r="K10" i="6"/>
  <c r="L10" i="6"/>
  <c r="M10" i="6"/>
  <c r="N10" i="6"/>
  <c r="O10" i="6"/>
  <c r="L31" i="4"/>
  <c r="M31" i="4"/>
  <c r="N31" i="4"/>
  <c r="O31" i="4"/>
  <c r="L8" i="4"/>
  <c r="N25" i="4"/>
  <c r="L9" i="4"/>
  <c r="K9" i="4"/>
  <c r="P22" i="4"/>
  <c r="P8" i="4"/>
  <c r="P21" i="4"/>
  <c r="P20" i="4"/>
  <c r="P24" i="4"/>
  <c r="P23" i="4"/>
  <c r="AG32" i="5"/>
  <c r="O28" i="5"/>
  <c r="N28" i="5"/>
  <c r="M28" i="5"/>
  <c r="L28" i="5"/>
  <c r="K28" i="5"/>
  <c r="J28" i="5"/>
  <c r="I28" i="5"/>
  <c r="H28" i="5"/>
  <c r="P27" i="5"/>
  <c r="P26" i="5"/>
  <c r="P25" i="5"/>
  <c r="P24" i="5"/>
  <c r="P23" i="5"/>
  <c r="P22" i="5"/>
  <c r="P21" i="5"/>
  <c r="P20" i="5"/>
  <c r="P28" i="5"/>
  <c r="O9" i="5"/>
  <c r="N9" i="5"/>
  <c r="M9" i="5"/>
  <c r="L9" i="5"/>
  <c r="K9" i="5"/>
  <c r="J9" i="5"/>
  <c r="I9" i="5"/>
  <c r="H9" i="5"/>
  <c r="P8" i="5"/>
  <c r="P7" i="5"/>
  <c r="P6" i="5"/>
  <c r="P5" i="5"/>
  <c r="P9" i="5"/>
  <c r="P4" i="5"/>
  <c r="P3" i="5"/>
  <c r="P19" i="3"/>
  <c r="P7" i="4"/>
  <c r="O25" i="4"/>
  <c r="M25" i="4"/>
  <c r="L25" i="4"/>
  <c r="K25" i="4"/>
  <c r="J25" i="4"/>
  <c r="I25" i="4"/>
  <c r="H25" i="4"/>
  <c r="O9" i="4"/>
  <c r="N9" i="4"/>
  <c r="M9" i="4"/>
  <c r="J9" i="4"/>
  <c r="I9" i="4"/>
  <c r="H9" i="4"/>
  <c r="P6" i="4"/>
  <c r="P4" i="4"/>
  <c r="P3" i="4"/>
  <c r="P9" i="4"/>
  <c r="P5" i="1"/>
  <c r="P6" i="1"/>
  <c r="P4" i="3"/>
  <c r="P5" i="3"/>
  <c r="P6" i="3"/>
  <c r="P7" i="3"/>
  <c r="P20" i="2"/>
  <c r="O27" i="3"/>
  <c r="N27" i="3"/>
  <c r="M27" i="3"/>
  <c r="L27" i="3"/>
  <c r="K27" i="3"/>
  <c r="J27" i="3"/>
  <c r="I27" i="3"/>
  <c r="H27" i="3"/>
  <c r="P26" i="3"/>
  <c r="P25" i="3"/>
  <c r="P24" i="3"/>
  <c r="P23" i="3"/>
  <c r="P22" i="3"/>
  <c r="P21" i="3"/>
  <c r="P27" i="3"/>
  <c r="O8" i="3"/>
  <c r="N8" i="3"/>
  <c r="M8" i="3"/>
  <c r="L8" i="3"/>
  <c r="K8" i="3"/>
  <c r="J8" i="3"/>
  <c r="I8" i="3"/>
  <c r="H8" i="3"/>
  <c r="P3" i="3"/>
  <c r="O24" i="2"/>
  <c r="N24" i="2"/>
  <c r="M24" i="2"/>
  <c r="L24" i="2"/>
  <c r="K24" i="2"/>
  <c r="J24" i="2"/>
  <c r="I24" i="2"/>
  <c r="H24" i="2"/>
  <c r="P23" i="2"/>
  <c r="P22" i="2"/>
  <c r="P21" i="2"/>
  <c r="P19" i="2"/>
  <c r="P24" i="2"/>
  <c r="O8" i="2"/>
  <c r="N8" i="2"/>
  <c r="M8" i="2"/>
  <c r="L8" i="2"/>
  <c r="K8" i="2"/>
  <c r="J8" i="2"/>
  <c r="I8" i="2"/>
  <c r="H8" i="2"/>
  <c r="P7" i="2"/>
  <c r="P6" i="2"/>
  <c r="P5" i="2"/>
  <c r="P4" i="2"/>
  <c r="P3" i="2"/>
  <c r="P8" i="2"/>
  <c r="I28" i="1"/>
  <c r="J28" i="1"/>
  <c r="K28" i="1"/>
  <c r="L28" i="1"/>
  <c r="M28" i="1"/>
  <c r="N28" i="1"/>
  <c r="O28" i="1"/>
  <c r="H28" i="1"/>
  <c r="P25" i="1"/>
  <c r="P26" i="1"/>
  <c r="P27" i="1"/>
  <c r="P24" i="1"/>
  <c r="P23" i="1"/>
  <c r="P22" i="1"/>
  <c r="P21" i="1"/>
  <c r="P20" i="1"/>
  <c r="I9" i="1"/>
  <c r="J9" i="1"/>
  <c r="K9" i="1"/>
  <c r="M9" i="1"/>
  <c r="N9" i="1"/>
  <c r="O9" i="1"/>
  <c r="H9" i="1"/>
  <c r="P4" i="1"/>
  <c r="P7" i="1"/>
  <c r="P8" i="1"/>
  <c r="P3" i="1"/>
  <c r="P46" i="171"/>
  <c r="P47" i="164"/>
  <c r="P9" i="160"/>
  <c r="P9" i="154"/>
  <c r="P30" i="150"/>
  <c r="P11" i="143"/>
  <c r="P10" i="150"/>
  <c r="P10" i="144"/>
  <c r="P45" i="141"/>
  <c r="P49" i="131"/>
  <c r="P9" i="130"/>
  <c r="P64" i="128"/>
  <c r="P9" i="125"/>
  <c r="P10" i="104"/>
  <c r="P67" i="121"/>
  <c r="P69" i="116"/>
  <c r="P85" i="116"/>
  <c r="P26" i="113"/>
  <c r="P29" i="110"/>
  <c r="P10" i="109"/>
  <c r="P10" i="106"/>
  <c r="P29" i="106"/>
  <c r="P68" i="106"/>
  <c r="P9" i="99"/>
  <c r="P29" i="99"/>
  <c r="P27" i="90"/>
  <c r="P9" i="90"/>
  <c r="P46" i="90"/>
  <c r="P48" i="96"/>
  <c r="P69" i="96"/>
  <c r="P89" i="96"/>
  <c r="P10" i="96"/>
  <c r="P48" i="95"/>
  <c r="P10" i="93"/>
  <c r="P9" i="91"/>
  <c r="P9" i="92"/>
  <c r="P9" i="88"/>
  <c r="P47" i="85"/>
  <c r="P67" i="85"/>
  <c r="P28" i="85"/>
  <c r="P9" i="85"/>
  <c r="P8" i="84"/>
  <c r="P49" i="83"/>
  <c r="P30" i="83"/>
  <c r="P9" i="82"/>
  <c r="P28" i="82"/>
  <c r="P48" i="78"/>
  <c r="P8" i="76"/>
  <c r="P48" i="76"/>
  <c r="P67" i="76"/>
  <c r="P28" i="76"/>
  <c r="P10" i="75"/>
  <c r="P66" i="75"/>
  <c r="P81" i="74"/>
  <c r="P65" i="74"/>
  <c r="P28" i="74"/>
  <c r="P41" i="71"/>
  <c r="P10" i="68"/>
  <c r="P29" i="68"/>
  <c r="P45" i="63"/>
  <c r="P10" i="63"/>
  <c r="P46" i="62"/>
  <c r="P79" i="62"/>
  <c r="P63" i="62"/>
  <c r="P46" i="60"/>
  <c r="P26" i="60"/>
  <c r="P63" i="60"/>
  <c r="P28" i="59"/>
  <c r="P9" i="60"/>
  <c r="P60" i="58"/>
  <c r="P9" i="58"/>
  <c r="P26" i="58"/>
  <c r="P11" i="56"/>
  <c r="P31" i="56"/>
  <c r="P11" i="53"/>
  <c r="P28" i="51"/>
  <c r="P26" i="31"/>
  <c r="P9" i="50"/>
  <c r="P9" i="31"/>
  <c r="P12" i="47"/>
  <c r="P30" i="47"/>
  <c r="P45" i="45"/>
  <c r="P10" i="42"/>
  <c r="P35" i="39"/>
  <c r="P13" i="39"/>
  <c r="P11" i="35"/>
  <c r="P29" i="32"/>
  <c r="P9" i="32"/>
  <c r="P28" i="34"/>
  <c r="P11" i="29"/>
  <c r="P29" i="30"/>
  <c r="P11" i="30"/>
  <c r="P27" i="28"/>
  <c r="P9" i="26"/>
  <c r="P9" i="27"/>
  <c r="P27" i="27"/>
  <c r="P45" i="27"/>
  <c r="P61" i="27"/>
  <c r="P9" i="24"/>
  <c r="P96" i="23"/>
  <c r="P10" i="22"/>
  <c r="P28" i="22"/>
  <c r="P61" i="20"/>
  <c r="P9" i="21"/>
  <c r="P28" i="12"/>
  <c r="P10" i="14"/>
  <c r="P28" i="11"/>
  <c r="P8" i="8"/>
  <c r="P10" i="6"/>
  <c r="P29" i="6"/>
  <c r="P25" i="4"/>
  <c r="P8" i="3"/>
  <c r="P28" i="1"/>
  <c r="P9" i="1"/>
  <c r="P27" i="259"/>
  <c r="P85" i="259"/>
  <c r="P61" i="257"/>
  <c r="P44" i="257"/>
  <c r="P10" i="256"/>
  <c r="P65" i="254"/>
  <c r="P28" i="247"/>
  <c r="P47" i="247"/>
  <c r="P85" i="245"/>
  <c r="P9" i="245"/>
  <c r="P28" i="241"/>
  <c r="P46" i="241"/>
  <c r="P9" i="241"/>
  <c r="P85" i="243"/>
  <c r="P28" i="243"/>
  <c r="P9" i="243"/>
  <c r="P28" i="237"/>
  <c r="P46" i="237"/>
  <c r="P121" i="237"/>
  <c r="P9" i="237"/>
  <c r="P71" i="228"/>
  <c r="P91" i="228"/>
  <c r="P10" i="225"/>
  <c r="P66" i="225"/>
  <c r="P30" i="224"/>
  <c r="P50" i="224"/>
  <c r="P28" i="223"/>
  <c r="P9" i="221"/>
  <c r="P47" i="221"/>
  <c r="P10" i="220"/>
  <c r="P9" i="219"/>
  <c r="P28" i="219"/>
  <c r="P31" i="218"/>
  <c r="P50" i="218"/>
  <c r="P10" i="216"/>
  <c r="P10" i="204"/>
  <c r="P30" i="204"/>
  <c r="P9" i="205"/>
  <c r="P27" i="206"/>
  <c r="P67" i="158"/>
  <c r="Q6" i="294"/>
  <c r="Q9" i="296"/>
  <c r="Q9" i="293"/>
  <c r="Q65" i="295"/>
  <c r="Q26" i="295"/>
  <c r="Q45" i="295"/>
  <c r="Q8" i="295"/>
  <c r="Q28" i="293"/>
  <c r="Q26" i="290"/>
  <c r="Q26" i="291"/>
  <c r="Q44" i="290"/>
  <c r="Q7" i="291"/>
  <c r="Q8" i="292"/>
  <c r="Q44" i="291"/>
  <c r="Q27" i="292"/>
  <c r="Q8" i="290"/>
  <c r="P8" i="289"/>
  <c r="P9" i="287"/>
  <c r="P27" i="288"/>
  <c r="P66" i="286"/>
  <c r="Q9" i="269"/>
  <c r="P26" i="287"/>
  <c r="P62" i="285"/>
  <c r="P27" i="282"/>
  <c r="P8" i="285"/>
  <c r="P116" i="285"/>
  <c r="P27" i="285"/>
  <c r="P44" i="285"/>
  <c r="P98" i="285"/>
  <c r="P47" i="286"/>
  <c r="P26" i="289"/>
  <c r="P9" i="286"/>
  <c r="P85" i="286"/>
  <c r="P28" i="286"/>
  <c r="P67" i="284"/>
  <c r="P125" i="284"/>
  <c r="P48" i="284"/>
  <c r="P29" i="284"/>
  <c r="P106" i="284"/>
  <c r="P117" i="280"/>
  <c r="P64" i="280"/>
  <c r="P47" i="280"/>
  <c r="P28" i="280"/>
  <c r="P140" i="284"/>
  <c r="P86" i="284"/>
  <c r="P43" i="283"/>
  <c r="P81" i="280"/>
  <c r="P8" i="283"/>
  <c r="P9" i="282"/>
  <c r="P25" i="283"/>
  <c r="P98" i="280"/>
  <c r="P9" i="280"/>
  <c r="P102" i="279"/>
  <c r="P103" i="278"/>
  <c r="P101" i="276"/>
  <c r="P9" i="276"/>
  <c r="P65" i="279"/>
  <c r="P27" i="279"/>
  <c r="P84" i="279"/>
  <c r="P46" i="279"/>
  <c r="P121" i="279"/>
  <c r="P9" i="279"/>
  <c r="P83" i="278"/>
  <c r="P47" i="278"/>
  <c r="P9" i="278"/>
  <c r="P27" i="275"/>
  <c r="P116" i="275"/>
  <c r="P45" i="275"/>
  <c r="P82" i="275"/>
  <c r="P9" i="275"/>
  <c r="P98" i="275"/>
  <c r="P63" i="275"/>
  <c r="P28" i="276"/>
  <c r="P119" i="276"/>
  <c r="P86" i="274"/>
  <c r="P66" i="274"/>
  <c r="P120" i="273"/>
  <c r="P46" i="273"/>
  <c r="P9" i="273"/>
  <c r="P103" i="273"/>
  <c r="P64" i="273"/>
  <c r="P28" i="273"/>
  <c r="P28" i="274"/>
  <c r="P9" i="274"/>
  <c r="P106" i="274"/>
  <c r="P84" i="273"/>
  <c r="P26" i="272"/>
  <c r="P101" i="272"/>
  <c r="P47" i="270"/>
  <c r="P65" i="263"/>
  <c r="P64" i="272"/>
  <c r="P85" i="263"/>
  <c r="P104" i="263"/>
  <c r="P82" i="272"/>
  <c r="P28" i="270"/>
  <c r="P66" i="270"/>
  <c r="P9" i="270"/>
  <c r="P9" i="263"/>
  <c r="P28" i="263"/>
  <c r="P47" i="263"/>
  <c r="P9" i="268"/>
  <c r="P28" i="268"/>
  <c r="P62" i="268"/>
  <c r="P48" i="266"/>
  <c r="P63" i="266"/>
  <c r="P46" i="264"/>
  <c r="P103" i="264"/>
  <c r="P29" i="262"/>
  <c r="P62" i="262"/>
  <c r="P84" i="264"/>
  <c r="P46" i="262"/>
  <c r="P27" i="264"/>
  <c r="P65" i="264"/>
  <c r="P28" i="261"/>
  <c r="P75" i="285"/>
  <c r="P76" i="285"/>
  <c r="P77" i="285"/>
  <c r="P78" i="285"/>
  <c r="P79" i="285"/>
  <c r="P80" i="285"/>
  <c r="J105" i="362"/>
  <c r="I105" i="362"/>
  <c r="I122" i="362"/>
  <c r="I141" i="362"/>
  <c r="I177" i="362"/>
  <c r="J122" i="362"/>
  <c r="J141" i="362"/>
  <c r="J177" i="362"/>
  <c r="L122" i="362"/>
  <c r="I104" i="365"/>
  <c r="J104" i="365"/>
  <c r="L104" i="365"/>
  <c r="K104" i="365"/>
  <c r="I162" i="370"/>
  <c r="I200" i="370"/>
  <c r="J162" i="370"/>
  <c r="K180" i="370"/>
  <c r="K85" i="371"/>
  <c r="Q8" i="392" l="1"/>
  <c r="Q141" i="391"/>
  <c r="Q103" i="391"/>
  <c r="Q84" i="391"/>
  <c r="Q65" i="391"/>
  <c r="Q46" i="391"/>
  <c r="Q27" i="391"/>
  <c r="Q29" i="390"/>
  <c r="Q68" i="390"/>
  <c r="Q9" i="390"/>
  <c r="Q49" i="390"/>
  <c r="Q8" i="391"/>
  <c r="Q99" i="389"/>
  <c r="Q9" i="389"/>
  <c r="Q116" i="389"/>
  <c r="Q29" i="389"/>
  <c r="Q44" i="389"/>
  <c r="Q61" i="389"/>
  <c r="Q126" i="388"/>
  <c r="Q50" i="388"/>
  <c r="Q69" i="388"/>
  <c r="Q30" i="388"/>
  <c r="L9" i="364"/>
  <c r="L48" i="373"/>
  <c r="K48" i="373"/>
  <c r="K144" i="373"/>
  <c r="I123" i="365"/>
  <c r="I142" i="365"/>
  <c r="J47" i="370"/>
  <c r="K66" i="368"/>
  <c r="K104" i="368"/>
  <c r="I28" i="276"/>
  <c r="J29" i="340"/>
  <c r="M9" i="364"/>
  <c r="I125" i="373"/>
  <c r="I163" i="373"/>
  <c r="K9" i="300"/>
  <c r="J85" i="371"/>
  <c r="I28" i="369"/>
  <c r="K125" i="373"/>
  <c r="K163" i="373"/>
  <c r="I85" i="371"/>
  <c r="I26" i="295"/>
  <c r="I29" i="340"/>
  <c r="I9" i="373"/>
  <c r="I29" i="373"/>
  <c r="J125" i="373"/>
  <c r="J9" i="373"/>
  <c r="J68" i="373"/>
  <c r="J106" i="373"/>
  <c r="J27" i="315"/>
  <c r="M142" i="365"/>
  <c r="J48" i="373"/>
  <c r="J28" i="369"/>
  <c r="J104" i="369"/>
  <c r="J123" i="369"/>
  <c r="I24" i="294"/>
  <c r="O9" i="241"/>
  <c r="J8" i="305"/>
  <c r="J25" i="305"/>
  <c r="I63" i="333"/>
  <c r="K8" i="305"/>
  <c r="I47" i="370"/>
  <c r="K9" i="373"/>
  <c r="K9" i="369"/>
  <c r="K8" i="377"/>
  <c r="K28" i="377"/>
  <c r="J63" i="333"/>
  <c r="L65" i="374"/>
  <c r="L8" i="363"/>
  <c r="J85" i="368"/>
  <c r="L66" i="365"/>
  <c r="L123" i="365"/>
  <c r="L200" i="365"/>
  <c r="J66" i="368"/>
  <c r="J104" i="368"/>
  <c r="K65" i="374"/>
  <c r="I10" i="372"/>
  <c r="I66" i="368"/>
  <c r="I27" i="315"/>
  <c r="H28" i="276"/>
  <c r="I48" i="373"/>
  <c r="I144" i="373"/>
  <c r="I8" i="295"/>
  <c r="K8" i="292"/>
  <c r="J26" i="295"/>
  <c r="K47" i="370"/>
  <c r="K66" i="365"/>
  <c r="K123" i="365"/>
  <c r="K200" i="365"/>
  <c r="Q9" i="300"/>
  <c r="P9" i="288"/>
  <c r="J24" i="294"/>
  <c r="L8" i="292"/>
  <c r="J10" i="372"/>
  <c r="K8" i="363"/>
  <c r="Q10" i="383"/>
  <c r="J142" i="368"/>
  <c r="J8" i="377"/>
  <c r="J28" i="377"/>
  <c r="L142" i="368"/>
  <c r="K47" i="362"/>
  <c r="K105" i="362"/>
  <c r="K141" i="362"/>
  <c r="L28" i="369"/>
  <c r="H9" i="288"/>
  <c r="J123" i="365"/>
  <c r="J142" i="365"/>
  <c r="J7" i="298"/>
  <c r="J8" i="363"/>
  <c r="I142" i="368"/>
  <c r="I7" i="298"/>
  <c r="L8" i="305"/>
  <c r="N9" i="241"/>
  <c r="L66" i="368"/>
  <c r="I8" i="363"/>
  <c r="I9" i="288"/>
  <c r="K28" i="370"/>
  <c r="K28" i="369"/>
  <c r="K104" i="369"/>
  <c r="K123" i="369"/>
  <c r="L9" i="369"/>
  <c r="I8" i="377"/>
  <c r="I28" i="377"/>
  <c r="I9" i="368"/>
  <c r="J9" i="288"/>
  <c r="K9" i="288"/>
  <c r="K27" i="332"/>
  <c r="K142" i="368"/>
  <c r="L9" i="300"/>
  <c r="J8" i="295"/>
  <c r="I8" i="305"/>
  <c r="L47" i="362"/>
  <c r="I85" i="368"/>
  <c r="K9" i="364"/>
  <c r="L144" i="373"/>
  <c r="I47" i="365"/>
  <c r="I104" i="369"/>
  <c r="I123" i="369"/>
  <c r="I45" i="295"/>
  <c r="I68" i="373"/>
  <c r="I106" i="373"/>
  <c r="J163" i="373"/>
  <c r="J29" i="373"/>
  <c r="J144" i="373"/>
  <c r="K25" i="305"/>
  <c r="K29" i="373"/>
  <c r="L142" i="365"/>
  <c r="I104" i="368"/>
  <c r="J45" i="295"/>
  <c r="K142" i="365"/>
  <c r="Q29" i="300"/>
  <c r="K177" i="362"/>
  <c r="K122" i="362"/>
  <c r="L104" i="369"/>
  <c r="L123" i="369"/>
  <c r="J108" i="363"/>
  <c r="I108" i="363"/>
  <c r="I25" i="30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Sijing Tu</author>
  </authors>
  <commentList>
    <comment ref="H9" authorId="0" shapeId="0" xr:uid="{FAC3FF2B-AAD7-4A28-8075-9645FB0F9A35}">
      <text>
        <r>
          <rPr>
            <sz val="11"/>
            <color theme="1"/>
            <rFont val="Aptos Narrow"/>
            <family val="2"/>
            <scheme val="minor"/>
          </rPr>
          <t>Brisa: is it possible to allocate more OR SOME 7+ to PKX clients instead of PVG clients?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Sijing Tu</author>
  </authors>
  <commentList>
    <comment ref="B65" authorId="0" shapeId="0" xr:uid="{84E2BD0C-F5B1-4D34-8B6D-7478F0CEB861}">
      <text>
        <r>
          <rPr>
            <sz val="11"/>
            <color theme="1"/>
            <rFont val="Aptos Narrow"/>
            <family val="2"/>
            <scheme val="minor"/>
          </rPr>
          <t>Brisa: direct only with eta Sun, if not pls do transit
PKX/TFU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Sijing Tu</author>
  </authors>
  <commentList>
    <comment ref="B24" authorId="0" shapeId="0" xr:uid="{E2AA1222-14AD-4CB8-94B1-9F59BE81D2B9}">
      <text>
        <r>
          <rPr>
            <sz val="11"/>
            <color theme="1"/>
            <rFont val="Aptos Narrow"/>
            <family val="2"/>
            <scheme val="minor"/>
          </rPr>
          <t>can do direct if eta Sun
if no, go transit quick arrangement pls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Sijing Tu</author>
  </authors>
  <commentList>
    <comment ref="A6" authorId="0" shapeId="0" xr:uid="{32FAE61D-1662-434B-A035-CE1ECBC333D7}">
      <text>
        <r>
          <rPr>
            <sz val="11"/>
            <color theme="1"/>
            <rFont val="Aptos Narrow"/>
            <family val="2"/>
            <scheme val="minor"/>
          </rPr>
          <t xml:space="preserve">Sijing Tu:
When fiord dest is pkx, the company use highest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Sijing Tu</author>
  </authors>
  <commentList>
    <comment ref="A61" authorId="0" shapeId="0" xr:uid="{DE0705C0-9746-43B7-8C45-1E8F79827D0D}">
      <text>
        <r>
          <rPr>
            <sz val="11"/>
            <color theme="1"/>
            <rFont val="Aptos Narrow"/>
            <family val="2"/>
            <scheme val="minor"/>
          </rPr>
          <t xml:space="preserve">Brisa:We exchanged Xinjiangyang ACL5 with ACL8 Haitianxia.Please noted.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tc={D8253F74-61F4-4DF2-BAE4-00DF27A99D61}</author>
  </authors>
  <commentList>
    <comment ref="B46" authorId="0" shapeId="0" xr:uid="{D8253F74-61F4-4DF2-BAE4-00DF27A99D61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 NKG truck to PVG or PKX-PVG</t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tc={C8F184AD-187E-4886-B6A1-42FD8BDE94C6}</author>
    <author>tc={9F247D20-CF74-4FF9-961D-3E28EECEF24C}</author>
  </authors>
  <commentList>
    <comment ref="H46" authorId="0" shapeId="0" xr:uid="{C8F184AD-187E-4886-B6A1-42FD8BDE94C6}">
      <text>
        <t>[Threaded comment]
Your version of Excel allows you to read this threaded comment; however, any edits to it will get removed if the file is opened in a newer version of Excel. Learn more: https://go.microsoft.com/fwlink/?linkid=870924
Comment:
    Baxian require 7-8-9mix pls</t>
      </text>
    </comment>
    <comment ref="H84" authorId="1" shapeId="0" xr:uid="{9F247D20-CF74-4FF9-961D-3E28EECEF24C}">
      <text>
        <t>[Threaded comment]
Your version of Excel allows you to read this threaded comment; however, any edits to it will get removed if the file is opened in a newer version of Excel. Learn more: https://go.microsoft.com/fwlink/?linkid=870924
Comment:
    mix7+,best 8+</t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Sijing Tu</author>
    <author>tc={99D87645-A5FE-428F-BEBD-FE7EFABCD4A1}</author>
  </authors>
  <commentList>
    <comment ref="A6" authorId="0" shapeId="0" xr:uid="{8BD60674-6F92-47D8-9C4B-74EE248A2D2A}">
      <text>
        <r>
          <rPr>
            <sz val="11"/>
            <color theme="1"/>
            <rFont val="Aptos Narrow"/>
            <family val="2"/>
            <scheme val="minor"/>
          </rPr>
          <t>Brisa&amp;Oliver: Changed from Shanghai Seafood</t>
        </r>
      </text>
    </comment>
    <comment ref="A66" authorId="0" shapeId="0" xr:uid="{FDEC9C07-A122-403A-B156-91392B58520D}">
      <text>
        <r>
          <rPr>
            <sz val="11"/>
            <color theme="1"/>
            <rFont val="Aptos Narrow"/>
            <family val="2"/>
            <scheme val="minor"/>
          </rPr>
          <t>Brisa:Cancel Ningbo Today-SZX, change to Hanning PVG</t>
        </r>
      </text>
    </comment>
    <comment ref="B66" authorId="1" shapeId="0" xr:uid="{99D87645-A5FE-428F-BEBD-FE7EFABCD4A1}">
      <text>
        <t>[Threaded comment]
Your version of Excel allows you to read this threaded comment; however, any edits to it will get removed if the file is opened in a newer version of Excel. Learn more: https://go.microsoft.com/fwlink/?linkid=870924
Comment:
    cancel Ningbo Today-SZX, change to Hanning PVG pls</t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tc={AD7F91DF-BE92-44BD-B972-E8A49C3EFBB0}</author>
    <author>tc={1ADDD940-7A24-4620-B588-D77F9B8A8563}</author>
  </authors>
  <commentList>
    <comment ref="A27" authorId="0" shapeId="0" xr:uid="{AD7F91DF-BE92-44BD-B972-E8A49C3EFBB0}">
      <text>
        <t>[Threaded comment]
Your version of Excel allows you to read this threaded comment; however, any edits to it will get removed if the file is opened in a newer version of Excel. Learn more: https://go.microsoft.com/fwlink/?linkid=870924
Comment:
    exchange ACL2-ningbotoday with ACL 4 Baxian
Reply:
    This change is to let baxian has better eta</t>
      </text>
    </comment>
    <comment ref="C62" authorId="1" shapeId="0" xr:uid="{1ADDD940-7A24-4620-B588-D77F9B8A8563}">
      <text>
        <t>[Threaded comment]
Your version of Excel allows you to read this threaded comment; however, any edits to it will get removed if the file is opened in a newer version of Excel. Learn more: https://go.microsoft.com/fwlink/?linkid=870924
Comment:
    changed from Baxian, note added on acl2-baxian</t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Sijing Tu</author>
  </authors>
  <commentList>
    <comment ref="A3" authorId="0" shapeId="0" xr:uid="{93FCDF02-BEB1-4BDF-81CE-EC8D928257B1}">
      <text>
        <r>
          <rPr>
            <sz val="11"/>
            <color theme="1"/>
            <rFont val="Aptos Narrow"/>
            <family val="2"/>
            <scheme val="minor"/>
          </rPr>
          <t>Sijing Tu:
exchange with previous acl 2
haitianxia</t>
        </r>
      </text>
    </comment>
    <comment ref="A25" authorId="0" shapeId="0" xr:uid="{028C0319-FC60-47B0-8545-160249822820}">
      <text>
        <r>
          <rPr>
            <sz val="11"/>
            <color theme="1"/>
            <rFont val="Aptos Narrow"/>
            <family val="2"/>
            <scheme val="minor"/>
          </rPr>
          <t xml:space="preserve">Sijing Tu:
exchange with previous acl 1 happyfish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Sijing Tu</author>
  </authors>
  <commentList>
    <comment ref="B43" authorId="0" shapeId="0" xr:uid="{A1769878-12F9-4955-A123-CCC154CDDDB4}">
      <text>
        <r>
          <rPr>
            <sz val="11"/>
            <color theme="1"/>
            <rFont val="Aptos Narrow"/>
            <family val="2"/>
            <scheme val="minor"/>
          </rPr>
          <t>Sijing Tu:
changed from SZX,confirmed with pvg now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tc={77BABB8F-A367-4ECA-AEF1-C9772DB9A341}</author>
    <author>Sijing Tu</author>
    <author>Sverre Sander Stenseth</author>
  </authors>
  <commentList>
    <comment ref="B7" authorId="0" shapeId="0" xr:uid="{77BABB8F-A367-4ECA-AEF1-C9772DB9A34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Truck
</t>
      </text>
    </comment>
    <comment ref="A65" authorId="1" shapeId="0" xr:uid="{16AC10DA-6BAA-4694-A049-B48BCF2D6809}">
      <text>
        <r>
          <rPr>
            <sz val="11"/>
            <color theme="1"/>
            <rFont val="Aptos Narrow"/>
            <family val="2"/>
            <scheme val="minor"/>
          </rPr>
          <t xml:space="preserve">No Nexus, pinpoint 
</t>
        </r>
      </text>
    </comment>
    <comment ref="B78" authorId="2" shapeId="0" xr:uid="{4B13D9B3-8EAB-42FD-8B54-583B32B0AC71}">
      <text>
        <r>
          <rPr>
            <sz val="11"/>
            <color theme="1"/>
            <rFont val="Aptos Narrow"/>
            <family val="2"/>
            <scheme val="minor"/>
          </rPr>
          <t xml:space="preserve">Sverre Sander Stenseth:
truck
</t>
        </r>
      </text>
    </comment>
    <comment ref="B82" authorId="2" shapeId="0" xr:uid="{30D5D695-D516-4007-81B7-386EC480F45D}">
      <text>
        <r>
          <rPr>
            <sz val="11"/>
            <color theme="1"/>
            <rFont val="Aptos Narrow"/>
            <family val="2"/>
            <scheme val="minor"/>
          </rPr>
          <t xml:space="preserve">Sverre Sander Stenseth:
truck
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tc={44599934-F77B-49A3-9EE9-2E79D229693E}</author>
  </authors>
  <commentList>
    <comment ref="L24" authorId="0" shapeId="0" xr:uid="{44599934-F77B-49A3-9EE9-2E79D229693E}">
      <text>
        <t>[Threaded comment]
Your version of Excel allows you to read this threaded comment; however, any edits to it will get removed if the file is opened in a newer version of Excel. Learn more: https://go.microsoft.com/fwlink/?linkid=870924
Comment:
    Pakkes 27bx 5/6 hvis vi får plass på fly. ACL gir oss beskjed så snart som mulig</t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tc={280079A2-0931-41C3-9145-98EAC54B85D4}</author>
  </authors>
  <commentList>
    <comment ref="H23" authorId="0" shapeId="0" xr:uid="{280079A2-0931-41C3-9145-98EAC54B85D4}">
      <text>
        <t>[Threaded comment]
Your version of Excel allows you to read this threaded comment; however, any edits to it will get removed if the file is opened in a newer version of Excel. Learn more: https://go.microsoft.com/fwlink/?linkid=870924
Comment:
     6+,  and want more types</t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tc={30AF4157-5127-43B4-849F-EA10F4EC2463}</author>
    <author>tc={F2A116DC-C3A2-4778-8986-AD237D8A4A0B}</author>
  </authors>
  <commentList>
    <comment ref="A4" authorId="0" shapeId="0" xr:uid="{30AF4157-5127-43B4-849F-EA10F4EC2463}">
      <text>
        <t>[Threaded comment]
Your version of Excel allows you to read this threaded comment; however, any edits to it will get removed if the file is opened in a newer version of Excel. Learn more: https://go.microsoft.com/fwlink/?linkid=870924
Comment:
    sunlon always need Refrig Note</t>
      </text>
    </comment>
    <comment ref="T18" authorId="1" shapeId="0" xr:uid="{F2A116DC-C3A2-4778-8986-AD237D8A4A0B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add</t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tc={338D209D-3323-4F56-9B4D-0626AD451572}</author>
  </authors>
  <commentList>
    <comment ref="A7" authorId="0" shapeId="0" xr:uid="{338D209D-3323-4F56-9B4D-0626AD451572}">
      <text>
        <t>[Threaded comment]
Your version of Excel allows you to read this threaded comment; however, any edits to it will get removed if the file is opened in a newer version of Excel. Learn more: https://go.microsoft.com/fwlink/?linkid=870924
Comment:
    info from sunlon wechat</t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tc={8F56D7ED-AF72-404B-A158-A84994FBC179}</author>
  </authors>
  <commentList>
    <comment ref="A5" authorId="0" shapeId="0" xr:uid="{8F56D7ED-AF72-404B-A158-A84994FBC179}">
      <text>
        <t>[Threaded comment]
Your version of Excel allows you to read this threaded comment; however, any edits to it will get removed if the file is opened in a newer version of Excel. Learn more: https://go.microsoft.com/fwlink/?linkid=870924
Comment:
    filled based on sunlon wechat group</t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tc={7DF70271-CD63-4A34-980D-93180A095202}</author>
  </authors>
  <commentList>
    <comment ref="A3" authorId="0" shapeId="0" xr:uid="{7DF70271-CD63-4A34-980D-93180A095202}">
      <text>
        <t>[Threaded comment]
Your version of Excel allows you to read this threaded comment; however, any edits to it will get removed if the file is opened in a newer version of Excel. Learn more: https://go.microsoft.com/fwlink/?linkid=870924
Comment:
    Hi Summer, we will chwck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Sijing Tu</author>
  </authors>
  <commentList>
    <comment ref="A101" authorId="0" shapeId="0" xr:uid="{3B2CE07E-AEAB-4C17-807C-AD394B5675F4}">
      <text>
        <r>
          <rPr>
            <sz val="11"/>
            <color theme="1"/>
            <rFont val="Aptos Narrow"/>
            <family val="2"/>
            <scheme val="minor"/>
          </rPr>
          <t xml:space="preserve">Brisa: REQUIRE PKX or NKG to Transit, Better NKG with earlier eta
</t>
        </r>
      </text>
    </comment>
    <comment ref="C102" authorId="0" shapeId="0" xr:uid="{3ADF8AA8-BEDE-4EA8-8B74-3B6D86E5C973}">
      <text>
        <r>
          <rPr>
            <sz val="11"/>
            <color theme="1"/>
            <rFont val="Aptos Narrow"/>
            <family val="2"/>
            <scheme val="minor"/>
          </rPr>
          <t>Add refig note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Marius Jaabaek</author>
  </authors>
  <commentList>
    <comment ref="C85" authorId="0" shapeId="0" xr:uid="{8649F6B8-9C3A-4EAD-9F19-A6054D77006E}">
      <text>
        <r>
          <rPr>
            <sz val="11"/>
            <color theme="1"/>
            <rFont val="Aptos Narrow"/>
            <family val="2"/>
            <scheme val="minor"/>
          </rPr>
          <t>Marius Jaabaek:
NB! NEW AWB NBR!</t>
        </r>
      </text>
    </comment>
    <comment ref="C138" authorId="0" shapeId="0" xr:uid="{13008100-6788-4DAB-94D3-ACA4C0E5A0C1}">
      <text>
        <r>
          <rPr>
            <sz val="11"/>
            <color theme="1"/>
            <rFont val="Aptos Narrow"/>
            <family val="2"/>
            <scheme val="minor"/>
          </rPr>
          <t>Marius Jaabaek:
NB! NEW AWB NBR!</t>
        </r>
      </text>
    </comment>
    <comment ref="C139" authorId="0" shapeId="0" xr:uid="{274E49F1-3BA3-4320-89DC-6B14EC8E47FD}">
      <text>
        <r>
          <rPr>
            <sz val="11"/>
            <color theme="1"/>
            <rFont val="Aptos Narrow"/>
            <family val="2"/>
            <scheme val="minor"/>
          </rPr>
          <t>Marius Jaabaek:
NB! NEW AWB NBR!</t>
        </r>
      </text>
    </comment>
    <comment ref="C160" authorId="0" shapeId="0" xr:uid="{2CD7E736-BD43-428E-B455-0847D56F4B8F}">
      <text>
        <r>
          <rPr>
            <sz val="11"/>
            <color theme="1"/>
            <rFont val="Aptos Narrow"/>
            <family val="2"/>
            <scheme val="minor"/>
          </rPr>
          <t>Marius Jaabaek:
NB! NEW AWB NBR!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Marius Jaabaek</author>
  </authors>
  <commentList>
    <comment ref="B7" authorId="0" shapeId="0" xr:uid="{7C89A196-9536-487C-9ECB-7E1D80B2F0FF}">
      <text>
        <r>
          <rPr>
            <sz val="11"/>
            <color theme="1"/>
            <rFont val="Aptos Narrow"/>
            <family val="2"/>
            <scheme val="minor"/>
          </rPr>
          <t xml:space="preserve">Marius Jaabaek:
I'll book truck :)
Brisa:Perfect!
</t>
        </r>
      </text>
    </comment>
    <comment ref="C22" authorId="0" shapeId="0" xr:uid="{070BF992-6D3F-46E6-9B76-D1310D3282B5}">
      <text>
        <r>
          <rPr>
            <sz val="11"/>
            <color theme="1"/>
            <rFont val="Aptos Narrow"/>
            <family val="2"/>
            <scheme val="minor"/>
          </rPr>
          <t>Marius Jaabaek:
Changed to CZ! New AWB</t>
        </r>
      </text>
    </comment>
    <comment ref="C23" authorId="0" shapeId="0" xr:uid="{92833496-AECC-42E4-8DC1-AA3972AA693C}">
      <text>
        <r>
          <rPr>
            <sz val="11"/>
            <color theme="1"/>
            <rFont val="Aptos Narrow"/>
            <family val="2"/>
            <scheme val="minor"/>
          </rPr>
          <t>Marius Jaabaek:
Changed to CZ! New AWB</t>
        </r>
      </text>
    </comment>
    <comment ref="C24" authorId="0" shapeId="0" xr:uid="{7A71303B-7646-45A5-8669-AB91D3DB7A5C}">
      <text>
        <r>
          <rPr>
            <sz val="11"/>
            <color theme="1"/>
            <rFont val="Aptos Narrow"/>
            <family val="2"/>
            <scheme val="minor"/>
          </rPr>
          <t xml:space="preserve">Marius Jaabaek:
Changed to CZ! New AWB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Sijing Tu</author>
  </authors>
  <commentList>
    <comment ref="G41" authorId="0" shapeId="0" xr:uid="{5AF504EE-49A7-4225-8E77-473DACCAC0C9}">
      <text>
        <r>
          <rPr>
            <sz val="11"/>
            <color theme="1"/>
            <rFont val="Aptos Narrow"/>
            <family val="2"/>
            <scheme val="minor"/>
          </rPr>
          <t>Brisa:121467-444, awb updated to clients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Sijing Tu</author>
  </authors>
  <commentList>
    <comment ref="A99" authorId="0" shapeId="0" xr:uid="{E77C96D1-B9FD-48C3-B73E-5BF8B5130FEB}">
      <text>
        <r>
          <rPr>
            <sz val="11"/>
            <color theme="1"/>
            <rFont val="Aptos Narrow"/>
            <family val="2"/>
            <scheme val="minor"/>
          </rPr>
          <t>Brisa Jumbo-112, needs refrig note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Sijing Tu</author>
  </authors>
  <commentList>
    <comment ref="B81" authorId="0" shapeId="0" xr:uid="{C7706AF0-3B94-419C-B353-D3A79315FB34}">
      <text>
        <r>
          <rPr>
            <sz val="11"/>
            <color theme="1"/>
            <rFont val="Aptos Narrow"/>
            <family val="2"/>
            <scheme val="minor"/>
          </rPr>
          <t>Brisa: need pkx to pvg</t>
        </r>
      </text>
    </comment>
    <comment ref="B100" authorId="0" shapeId="0" xr:uid="{9FD18681-6BD6-44D9-9B84-F5F34F80770D}">
      <text>
        <r>
          <rPr>
            <sz val="11"/>
            <color theme="1"/>
            <rFont val="Aptos Narrow"/>
            <family val="2"/>
            <scheme val="minor"/>
          </rPr>
          <t>Sunlon always prefer pkx- pvg for Thu shipments and truck from pkx - pvg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tc={BA95FFC9-012F-4315-B849-A43BD27BC52D}</author>
    <author>tc={A410219C-5569-41BE-9294-F3387824A812}</author>
    <author>Marius Jaabaek</author>
  </authors>
  <commentList>
    <comment ref="E23" authorId="0" shapeId="0" xr:uid="{BA95FFC9-012F-4315-B849-A43BD27BC52D}">
      <text>
        <t>[Threaded comment]
Your version of Excel allows you to read this threaded comment; however, any edits to it will get removed if the file is opened in a newer version of Excel. Learn more: https://go.microsoft.com/fwlink/?linkid=870924
Comment:
    ETA wed not possible, we only have 1 pmc on CZ via HEL</t>
      </text>
    </comment>
    <comment ref="E24" authorId="1" shapeId="0" xr:uid="{A410219C-5569-41BE-9294-F3387824A812}">
      <text>
        <t>[Threaded comment]
Your version of Excel allows you to read this threaded comment; however, any edits to it will get removed if the file is opened in a newer version of Excel. Learn more: https://go.microsoft.com/fwlink/?linkid=870924
Comment:
    ETA wed not possible, we only have 1 pmc on CZ via HEL</t>
      </text>
    </comment>
    <comment ref="C176" authorId="2" shapeId="0" xr:uid="{CE4D82EC-531C-402D-9DFF-FE0D2CFC4088}">
      <text>
        <r>
          <rPr>
            <sz val="11"/>
            <color theme="1"/>
            <rFont val="Aptos Narrow"/>
            <family val="2"/>
            <scheme val="minor"/>
          </rPr>
          <t xml:space="preserve">Marius Jaabaek:
NEW AWB NUMBER!
Old: 615-6092 0495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<sst xmlns="http://schemas.openxmlformats.org/spreadsheetml/2006/main" count="129127" uniqueCount="12754">
  <si>
    <t xml:space="preserve">ACL </t>
  </si>
  <si>
    <t>Ex  XXXX</t>
  </si>
  <si>
    <t>Transportør</t>
  </si>
  <si>
    <t>Consignee</t>
  </si>
  <si>
    <t>Dest</t>
  </si>
  <si>
    <t>AWB</t>
  </si>
  <si>
    <t>Flight</t>
  </si>
  <si>
    <t>ETA</t>
  </si>
  <si>
    <t>Rate</t>
  </si>
  <si>
    <t>Order Nbr</t>
  </si>
  <si>
    <t>Flex</t>
  </si>
  <si>
    <t>2-3</t>
  </si>
  <si>
    <t>3-4</t>
  </si>
  <si>
    <t>4-5</t>
  </si>
  <si>
    <t>5-6</t>
  </si>
  <si>
    <t>6-7</t>
  </si>
  <si>
    <t>7-8</t>
  </si>
  <si>
    <t>8-9</t>
  </si>
  <si>
    <t>9+</t>
  </si>
  <si>
    <t>Total</t>
  </si>
  <si>
    <t>Label</t>
  </si>
  <si>
    <t>Date</t>
  </si>
  <si>
    <t>Refrig Note</t>
  </si>
  <si>
    <t>CLD Deadline</t>
  </si>
  <si>
    <t>Terminal</t>
  </si>
  <si>
    <t>Certificate</t>
  </si>
  <si>
    <t>Invoice Nbr</t>
  </si>
  <si>
    <t>Comments</t>
  </si>
  <si>
    <t>Responsible</t>
  </si>
  <si>
    <t>Nordlaks</t>
  </si>
  <si>
    <t>English</t>
  </si>
  <si>
    <t>UB + 16</t>
  </si>
  <si>
    <t>Chinese</t>
  </si>
  <si>
    <t>BD +16</t>
  </si>
  <si>
    <t>Important Info:</t>
  </si>
  <si>
    <t>Vakt Nordlaks:</t>
  </si>
  <si>
    <t>(Hvem?)</t>
  </si>
  <si>
    <t>Mob:</t>
  </si>
  <si>
    <t>*TERMINAL*</t>
  </si>
  <si>
    <t>LAST FØRST</t>
  </si>
  <si>
    <t>&lt;- Innerbag</t>
  </si>
  <si>
    <t>LAST SIST</t>
  </si>
  <si>
    <t>Truck Number:</t>
  </si>
  <si>
    <t>Ph.Driver:</t>
  </si>
  <si>
    <t>Departure (Load before !)</t>
  </si>
  <si>
    <t>Allotments ACL</t>
  </si>
  <si>
    <t>Airline</t>
  </si>
  <si>
    <t>HUB</t>
  </si>
  <si>
    <t>D.O.W</t>
  </si>
  <si>
    <t>FLIGHT</t>
  </si>
  <si>
    <t>DEST</t>
  </si>
  <si>
    <t>BXS</t>
  </si>
  <si>
    <t>Terms</t>
  </si>
  <si>
    <t>AY</t>
  </si>
  <si>
    <t>HEL</t>
  </si>
  <si>
    <t>D3</t>
  </si>
  <si>
    <t>AY141</t>
  </si>
  <si>
    <t>BKK</t>
  </si>
  <si>
    <t>Releaset 09/09</t>
  </si>
  <si>
    <t>D6</t>
  </si>
  <si>
    <t>Allo</t>
  </si>
  <si>
    <t>AY131</t>
  </si>
  <si>
    <t>SIN</t>
  </si>
  <si>
    <t>D2</t>
  </si>
  <si>
    <t>AY041</t>
  </si>
  <si>
    <t>ICN</t>
  </si>
  <si>
    <t>BSA</t>
  </si>
  <si>
    <t>D5</t>
  </si>
  <si>
    <t>AY015</t>
  </si>
  <si>
    <t>JFK</t>
  </si>
  <si>
    <t>D4</t>
  </si>
  <si>
    <t>AY001</t>
  </si>
  <si>
    <t>LAX</t>
  </si>
  <si>
    <t>D7</t>
  </si>
  <si>
    <t>AY067</t>
  </si>
  <si>
    <t>KIX</t>
  </si>
  <si>
    <t>HO</t>
  </si>
  <si>
    <t>???</t>
  </si>
  <si>
    <t>PVG</t>
  </si>
  <si>
    <t>CZ</t>
  </si>
  <si>
    <t>PKX</t>
  </si>
  <si>
    <t>OSL</t>
  </si>
  <si>
    <t>SZX????</t>
  </si>
  <si>
    <t>ACL 5</t>
  </si>
  <si>
    <t>Ex  Helsinki</t>
  </si>
  <si>
    <t xml:space="preserve">Out 12:00 </t>
  </si>
  <si>
    <t>Best Splendid</t>
  </si>
  <si>
    <t>406-5489 9795</t>
  </si>
  <si>
    <t>5X0010</t>
  </si>
  <si>
    <t xml:space="preserve">SWISSPORT </t>
  </si>
  <si>
    <t>Ja</t>
  </si>
  <si>
    <t>LAT 18/09 15:00</t>
  </si>
  <si>
    <t>SZX</t>
  </si>
  <si>
    <t>615-6097 4222</t>
  </si>
  <si>
    <t>I98876</t>
  </si>
  <si>
    <t>LAT 18/09 16:00</t>
  </si>
  <si>
    <t>AWB fee 400 nok</t>
  </si>
  <si>
    <t>Shanghai Puhui</t>
  </si>
  <si>
    <t>018-9290 6623</t>
  </si>
  <si>
    <t>HO1608</t>
  </si>
  <si>
    <t>ASR</t>
  </si>
  <si>
    <t>LAT 18/09 10:30</t>
  </si>
  <si>
    <t>Ouxian</t>
  </si>
  <si>
    <t>615-6097 4244</t>
  </si>
  <si>
    <t>3S586</t>
  </si>
  <si>
    <t>Shanghai Jumbo</t>
  </si>
  <si>
    <t>406-5490 0683</t>
  </si>
  <si>
    <t>NJ Ifish</t>
  </si>
  <si>
    <t>406-5489 9821</t>
  </si>
  <si>
    <t>ACL 6</t>
  </si>
  <si>
    <t>Out 14:00</t>
  </si>
  <si>
    <t>Hanwool</t>
  </si>
  <si>
    <t>SUNDAY OR MONDAY!</t>
  </si>
  <si>
    <t>Lotte</t>
  </si>
  <si>
    <t>Shanghai Seafood</t>
  </si>
  <si>
    <t>PKX -&gt; PVG</t>
  </si>
  <si>
    <t>784-6387 6724</t>
  </si>
  <si>
    <t>CZ8172</t>
  </si>
  <si>
    <t>LAT 19/09 11:00</t>
  </si>
  <si>
    <t>Baxian</t>
  </si>
  <si>
    <t>Sunlon</t>
  </si>
  <si>
    <t>Ningbo Today</t>
  </si>
  <si>
    <t>Yu Fish</t>
  </si>
  <si>
    <t>105-1833 1854</t>
  </si>
  <si>
    <t>19.09.2026 18:30</t>
  </si>
  <si>
    <t>CLD 16/09 12:00</t>
  </si>
  <si>
    <t xml:space="preserve">FINNAIR </t>
  </si>
  <si>
    <t>LAT 18/09 17:00</t>
  </si>
  <si>
    <t>ACL 7</t>
  </si>
  <si>
    <t>Out 19:00</t>
  </si>
  <si>
    <t>NEW DEST</t>
  </si>
  <si>
    <t>Needs SAT ETA</t>
  </si>
  <si>
    <t>784-6387 6772</t>
  </si>
  <si>
    <t>Sichuan Meiyan</t>
  </si>
  <si>
    <t>TFU</t>
  </si>
  <si>
    <t>876-4419 6445</t>
  </si>
  <si>
    <t>3U9620</t>
  </si>
  <si>
    <t xml:space="preserve">Sunkfa </t>
  </si>
  <si>
    <t>876-4419 6456</t>
  </si>
  <si>
    <t>ACL 8</t>
  </si>
  <si>
    <t>Out 23:00/Friday morning 07:00</t>
  </si>
  <si>
    <t>Montreal</t>
  </si>
  <si>
    <t>Ocean Crystal</t>
  </si>
  <si>
    <t>406-5490 0705</t>
  </si>
  <si>
    <t xml:space="preserve">Toyo Reizo </t>
  </si>
  <si>
    <t>Thammachart</t>
  </si>
  <si>
    <t>105-1832 7853</t>
  </si>
  <si>
    <t>CLD: 16/09 12:00</t>
  </si>
  <si>
    <t>LAT: 19/09 08:00</t>
  </si>
  <si>
    <t>Stine</t>
  </si>
  <si>
    <t>Foods Classic</t>
  </si>
  <si>
    <t>105-1833 1773</t>
  </si>
  <si>
    <t>Haitianxia</t>
  </si>
  <si>
    <t>PKX-&gt;PVG</t>
  </si>
  <si>
    <t>784-6401 1651</t>
  </si>
  <si>
    <t>ACL 4</t>
  </si>
  <si>
    <t xml:space="preserve">Out 17:00 </t>
  </si>
  <si>
    <t>Sunkfa</t>
  </si>
  <si>
    <t>406-5489 8001</t>
  </si>
  <si>
    <t>5X008</t>
  </si>
  <si>
    <t>7+</t>
  </si>
  <si>
    <t>SWISSPORT</t>
  </si>
  <si>
    <t>LAT 15/09 15:00</t>
  </si>
  <si>
    <t>876-4419 6375</t>
  </si>
  <si>
    <t>LAT 15/09 21:00</t>
  </si>
  <si>
    <t>Hanning</t>
  </si>
  <si>
    <t>Transit to PVG(better plan)</t>
  </si>
  <si>
    <t>105-1832 9054</t>
  </si>
  <si>
    <t>AY0087</t>
  </si>
  <si>
    <t>FINNAIR</t>
  </si>
  <si>
    <t>LAT 15/09 18:00</t>
  </si>
  <si>
    <t>TFU -&gt;PVG</t>
  </si>
  <si>
    <t>876-4419 6386</t>
  </si>
  <si>
    <t>Williksen</t>
  </si>
  <si>
    <t>157-4108 9123</t>
  </si>
  <si>
    <t>QR0858</t>
  </si>
  <si>
    <t>No flex</t>
  </si>
  <si>
    <t>LAT 16/09 09:55</t>
  </si>
  <si>
    <t>876-4419 6390</t>
  </si>
  <si>
    <t>LAST MIDT</t>
  </si>
  <si>
    <t>ACL 1</t>
  </si>
  <si>
    <t>Out 11:00</t>
  </si>
  <si>
    <t>105-1832 8763</t>
  </si>
  <si>
    <t>LAT: 15/09 11:00</t>
  </si>
  <si>
    <t>018-9290 6365</t>
  </si>
  <si>
    <t>Prefer 7+
MAX 120 6/7</t>
  </si>
  <si>
    <t>LAT 15/09 10:30</t>
  </si>
  <si>
    <t>018-9290 6376</t>
  </si>
  <si>
    <t>Prefer 7+
MAX 125 6/7</t>
  </si>
  <si>
    <t>018-9290 6380</t>
  </si>
  <si>
    <t>Kingfresh</t>
  </si>
  <si>
    <t>784-6927 2571</t>
  </si>
  <si>
    <t>Prefer 7+
MAX 100 6/7</t>
  </si>
  <si>
    <t>LAT 15/09 11:30</t>
  </si>
  <si>
    <t>ACL 2</t>
  </si>
  <si>
    <t>406-5490 0823</t>
  </si>
  <si>
    <t>406-5490 0834</t>
  </si>
  <si>
    <t>Prefer 7+
MAX 135 6/7</t>
  </si>
  <si>
    <t>406-5490 0845</t>
  </si>
  <si>
    <t>406-5489 8410</t>
  </si>
  <si>
    <t>876-4419 6342</t>
  </si>
  <si>
    <t>LAT 15/09 23:00</t>
  </si>
  <si>
    <t>615-6097 5283</t>
  </si>
  <si>
    <t>I98818</t>
  </si>
  <si>
    <t>LAT: 15/09 15:00</t>
  </si>
  <si>
    <t>ACL 3</t>
  </si>
  <si>
    <t>Out 16:00</t>
  </si>
  <si>
    <t>105-1833 1401</t>
  </si>
  <si>
    <t>LAT: 16/09 11:00</t>
  </si>
  <si>
    <t>876-4419 6353</t>
  </si>
  <si>
    <t>LAT: 15/09 16:00</t>
  </si>
  <si>
    <t>105-1832 8962</t>
  </si>
  <si>
    <t>11,09,2026 16:00</t>
  </si>
  <si>
    <t>LAT: 15/09 17:00</t>
  </si>
  <si>
    <t>Stine/Joakim</t>
  </si>
  <si>
    <t>105-1832 8015</t>
  </si>
  <si>
    <t>11/092026 16:00</t>
  </si>
  <si>
    <t>LAT 16/09 10:30</t>
  </si>
  <si>
    <t>105-1832 8026</t>
  </si>
  <si>
    <t>Toyo Reizo</t>
  </si>
  <si>
    <t>105-1833 1445</t>
  </si>
  <si>
    <t>AY069</t>
  </si>
  <si>
    <t>Nei</t>
  </si>
  <si>
    <t>LAT 16/09 16:00</t>
  </si>
  <si>
    <t>TFU-&gt;PVG</t>
  </si>
  <si>
    <t>876-4419 6364</t>
  </si>
  <si>
    <t>Prefer 7+
MAX 110 6/7</t>
  </si>
  <si>
    <t>Filet</t>
  </si>
  <si>
    <t>Shanghai Haitianxia</t>
  </si>
  <si>
    <t>406-5489 9482</t>
  </si>
  <si>
    <t>17/09 1200</t>
  </si>
  <si>
    <t>GPC 1000</t>
  </si>
  <si>
    <t>0,49  NOK MENZIES FEE</t>
  </si>
  <si>
    <t>Erik</t>
  </si>
  <si>
    <t>406-5490 0786</t>
  </si>
  <si>
    <t>406-5490 0790</t>
  </si>
  <si>
    <t>406-5490 0801</t>
  </si>
  <si>
    <t>406-5490 0812</t>
  </si>
  <si>
    <t>501-2056 8295</t>
  </si>
  <si>
    <t>7L037</t>
  </si>
  <si>
    <t>09/09 1200</t>
  </si>
  <si>
    <t>OSCC 0600 11/09</t>
  </si>
  <si>
    <t>501-2102 4301</t>
  </si>
  <si>
    <t>501-2102 4312</t>
  </si>
  <si>
    <t>Out 12:00 - Latest 16:00</t>
  </si>
  <si>
    <t>105-1833 1316</t>
  </si>
  <si>
    <t>12.09.2026 18:30</t>
  </si>
  <si>
    <t>CLD 09/09 12:00</t>
  </si>
  <si>
    <t>LAT: 11.09 17:00</t>
  </si>
  <si>
    <t>105-1833 1320</t>
  </si>
  <si>
    <t>LAT: 12.09 08:00</t>
  </si>
  <si>
    <t>105-1833 1331</t>
  </si>
  <si>
    <t>105-1832 6910</t>
  </si>
  <si>
    <t>CLD: 09/09 12:00</t>
  </si>
  <si>
    <t>LAT: 12.09 11:00</t>
  </si>
  <si>
    <t>876-4419 6320</t>
  </si>
  <si>
    <t>5 to 6</t>
  </si>
  <si>
    <t>CLD 09/09 10:00</t>
  </si>
  <si>
    <t>LAT 12/09 21:00</t>
  </si>
  <si>
    <t>NON520/DFL783</t>
  </si>
  <si>
    <t>+358400393570</t>
  </si>
  <si>
    <t>OK</t>
  </si>
  <si>
    <t>105-1832 7772</t>
  </si>
  <si>
    <t>LAT. 08/09 11:00</t>
  </si>
  <si>
    <t>018-9283 0625</t>
  </si>
  <si>
    <t>CLD: 03.09.2026 12:00</t>
  </si>
  <si>
    <t>LAT: 08/09 11:00</t>
  </si>
  <si>
    <t>018-9283 0614</t>
  </si>
  <si>
    <t>615-6097 0770</t>
  </si>
  <si>
    <t xml:space="preserve">I98818 </t>
  </si>
  <si>
    <t>04/09 1600</t>
  </si>
  <si>
    <t>JA</t>
  </si>
  <si>
    <t>LAT 08/09 16:00</t>
  </si>
  <si>
    <t>018-9283 0640</t>
  </si>
  <si>
    <t>018-9283 0636</t>
  </si>
  <si>
    <t>391SCA/027YKP</t>
  </si>
  <si>
    <t>*+358 400 711 249</t>
  </si>
  <si>
    <t>Out 14:00 - Latest 16:00</t>
  </si>
  <si>
    <t>406-5489 9191</t>
  </si>
  <si>
    <t>CLD: 07.09.2026  12:00</t>
  </si>
  <si>
    <t>LAT: 08/09 15:00</t>
  </si>
  <si>
    <t>406-5489 9832</t>
  </si>
  <si>
    <t>406-5489 9843</t>
  </si>
  <si>
    <t>406-5489 9213</t>
  </si>
  <si>
    <t>Mix 6+</t>
  </si>
  <si>
    <t>406-5489 9202</t>
  </si>
  <si>
    <t>CLD: 07.09.2026 12:00</t>
  </si>
  <si>
    <t>406-5489 9261</t>
  </si>
  <si>
    <t>NNJ289/DVP436</t>
  </si>
  <si>
    <t>*+358 505 181 699</t>
  </si>
  <si>
    <t>105-1832 7050</t>
  </si>
  <si>
    <t>CLD 07/09 12:00</t>
  </si>
  <si>
    <t>LAT: 08/09 17:00</t>
  </si>
  <si>
    <t>131-1643 8273</t>
  </si>
  <si>
    <t>JL9880</t>
  </si>
  <si>
    <t>CLD: 04/09 16:00</t>
  </si>
  <si>
    <t>LAT: 09/09 11:00</t>
  </si>
  <si>
    <t>105-1832 7120</t>
  </si>
  <si>
    <t>CLD: 04.09.2026 16:00</t>
  </si>
  <si>
    <t>LAT: 08/09 18:00</t>
  </si>
  <si>
    <t>876-4419 6250</t>
  </si>
  <si>
    <t>BETTER FLEX
MIX 6 TO 9</t>
  </si>
  <si>
    <t>CLD: 07.09.2026 09:00</t>
  </si>
  <si>
    <t>LAT: 08/09 21:00</t>
  </si>
  <si>
    <t>876-4419 6261</t>
  </si>
  <si>
    <t>876-4419 6283</t>
  </si>
  <si>
    <t>Prefer 7+
MAX 90 6/7</t>
  </si>
  <si>
    <t>CLD 04.09.2026 12:00</t>
  </si>
  <si>
    <t>876-4419 6294</t>
  </si>
  <si>
    <t>NOB530/DDD612</t>
  </si>
  <si>
    <t>*+358 407 720 495</t>
  </si>
  <si>
    <t>Out 23:00</t>
  </si>
  <si>
    <t xml:space="preserve">Hanwool </t>
  </si>
  <si>
    <t>105-1833 0911</t>
  </si>
  <si>
    <t>08/09 1200</t>
  </si>
  <si>
    <t>LAT: 10/09 11:00</t>
  </si>
  <si>
    <t>økt til 161bx</t>
  </si>
  <si>
    <t>876-4419 6202</t>
  </si>
  <si>
    <t>6 to 8 half half</t>
  </si>
  <si>
    <t>157-4108 9285</t>
  </si>
  <si>
    <t>QR0850</t>
  </si>
  <si>
    <t>LAT: 09/09 09:05</t>
  </si>
  <si>
    <t>876-4419 6272</t>
  </si>
  <si>
    <t>406-5489 9224</t>
  </si>
  <si>
    <t>CLD: 08.09.2026 12:00</t>
  </si>
  <si>
    <t>LAT: 09/09 15:00</t>
  </si>
  <si>
    <t xml:space="preserve">Montreal </t>
  </si>
  <si>
    <t>105-1832 7971</t>
  </si>
  <si>
    <t>LAT: 09/09 10:30</t>
  </si>
  <si>
    <t>XRS735/DAZ959</t>
  </si>
  <si>
    <t>*+358 405 964 990</t>
  </si>
  <si>
    <t>Lotte International</t>
  </si>
  <si>
    <t>157-5705 8190</t>
  </si>
  <si>
    <t>03/09 1600</t>
  </si>
  <si>
    <t>GPC 0400 05/09</t>
  </si>
  <si>
    <t>Nora</t>
  </si>
  <si>
    <t>112-0990 3552</t>
  </si>
  <si>
    <t>CK216</t>
  </si>
  <si>
    <t>31/08 1600</t>
  </si>
  <si>
    <t>GPC 0600</t>
  </si>
  <si>
    <t>784-6940 6315</t>
  </si>
  <si>
    <t>112-0990 3563</t>
  </si>
  <si>
    <t>784-6940 6326</t>
  </si>
  <si>
    <t>112-0990 3574</t>
  </si>
  <si>
    <t>784-6940 6330</t>
  </si>
  <si>
    <t>ACL 9</t>
  </si>
  <si>
    <t>Ex Helsinki</t>
  </si>
  <si>
    <t>Out 11.00 (Latest 12.00)</t>
  </si>
  <si>
    <t>105-1832 4913</t>
  </si>
  <si>
    <t>LAT: 04/09 11:00</t>
  </si>
  <si>
    <t>105-1832 5425</t>
  </si>
  <si>
    <t>406-5489 9342</t>
  </si>
  <si>
    <t>LAT: 04/09 15:00</t>
  </si>
  <si>
    <t>018-9283 0360</t>
  </si>
  <si>
    <t>05.09.20026 06:40</t>
  </si>
  <si>
    <t>Mix 6+, 
MAX 120 6/7</t>
  </si>
  <si>
    <t>105-1833 0196</t>
  </si>
  <si>
    <t>LAT: 04/09 17:00</t>
  </si>
  <si>
    <t>018-9283 0371</t>
  </si>
  <si>
    <t>ZPZ571/WZF181</t>
  </si>
  <si>
    <t>ACL 10</t>
  </si>
  <si>
    <t>Out 15.00 (Latest 16.00)</t>
  </si>
  <si>
    <t>615-6096 2381</t>
  </si>
  <si>
    <t>Mix 6+, 
MAX 130 6/7</t>
  </si>
  <si>
    <t>406-5489 9320</t>
  </si>
  <si>
    <t>Mix 6+, 
MAX 100 6 to 7</t>
  </si>
  <si>
    <t>CLD 03/09 09:00</t>
  </si>
  <si>
    <t>LAT 04/09 15:00</t>
  </si>
  <si>
    <t>406-5489 7986</t>
  </si>
  <si>
    <t>406-5489 9331</t>
  </si>
  <si>
    <t>406-5489 8012</t>
  </si>
  <si>
    <t>Mix 6+, 
MAX 120 6 to 7</t>
  </si>
  <si>
    <t>ISL544/DHC992</t>
  </si>
  <si>
    <t>*+358 407 540 350</t>
  </si>
  <si>
    <t>ACL 11 (PACK WEDNESDAY)</t>
  </si>
  <si>
    <t>EX OSLO</t>
  </si>
  <si>
    <t>Out 18.00 / REMA</t>
  </si>
  <si>
    <t>125-2389 7510</t>
  </si>
  <si>
    <t>BA173</t>
  </si>
  <si>
    <t>TERMINAL 1</t>
  </si>
  <si>
    <t>LAT 05/09 07:00</t>
  </si>
  <si>
    <t>4700,- I CHED</t>
  </si>
  <si>
    <t>ACL 12 (MUST load Thursday 07.00!) PACK WEDNESDAY</t>
  </si>
  <si>
    <t xml:space="preserve">Ex AMSTERDAM </t>
  </si>
  <si>
    <t>Out Thursday 0700 / Truckreg: BU44984 / SB4255</t>
  </si>
  <si>
    <t>057-0575 5713</t>
  </si>
  <si>
    <t>AF0024</t>
  </si>
  <si>
    <t>001-2991 2341</t>
  </si>
  <si>
    <t>AA105</t>
  </si>
  <si>
    <t>001-2991 2234</t>
  </si>
  <si>
    <t>AA101</t>
  </si>
  <si>
    <t>SFO</t>
  </si>
  <si>
    <t>074-0594 8235</t>
  </si>
  <si>
    <t>KL605</t>
  </si>
  <si>
    <t>ACL 13</t>
  </si>
  <si>
    <t>Out 23:00 (Latest 23.00)</t>
  </si>
  <si>
    <t>105-1832 6243</t>
  </si>
  <si>
    <t>LAT: 06/09 10:30</t>
  </si>
  <si>
    <t>Xinjiangyang</t>
  </si>
  <si>
    <t>105-1832 6114</t>
  </si>
  <si>
    <t>AY087</t>
  </si>
  <si>
    <t>6 to 8</t>
  </si>
  <si>
    <t>LAT: 05/09 18:00</t>
  </si>
  <si>
    <t>Johnson</t>
  </si>
  <si>
    <t>TPE</t>
  </si>
  <si>
    <t>131-1643 8085</t>
  </si>
  <si>
    <t>JL9982</t>
  </si>
  <si>
    <t>07.09.2026 23:55</t>
  </si>
  <si>
    <t>LAT 06/09 10:00</t>
  </si>
  <si>
    <t>876-4419 5966</t>
  </si>
  <si>
    <t>6 to 8 fixed</t>
  </si>
  <si>
    <t>LAT: 05.09.2026 21:00</t>
  </si>
  <si>
    <t>876-4419 5970</t>
  </si>
  <si>
    <t>MPJ111/DTP818</t>
  </si>
  <si>
    <t>*+358 443 065 311</t>
  </si>
  <si>
    <t>ACL 14</t>
  </si>
  <si>
    <t>Out 23.00 (Latest Friday 09.00)</t>
  </si>
  <si>
    <t>PKX-PVG</t>
  </si>
  <si>
    <t>784-6387 3891</t>
  </si>
  <si>
    <t>LAT: 05.09  11:00</t>
  </si>
  <si>
    <t>105-1832 6210</t>
  </si>
  <si>
    <t>LAT. 05/09 10:30</t>
  </si>
  <si>
    <t>IFISH</t>
  </si>
  <si>
    <t>HKG</t>
  </si>
  <si>
    <t>105-1833 0266</t>
  </si>
  <si>
    <t>AY099</t>
  </si>
  <si>
    <t>Fixed</t>
  </si>
  <si>
    <t>LAT: 05.09 16:35</t>
  </si>
  <si>
    <t>105-1833 0174</t>
  </si>
  <si>
    <t>LAT. 05//09 08:00</t>
  </si>
  <si>
    <t>784-6387 3902</t>
  </si>
  <si>
    <t>LAT: 05/09 12:00</t>
  </si>
  <si>
    <t>105-1833 0185</t>
  </si>
  <si>
    <t>105-1832 6125</t>
  </si>
  <si>
    <t>LAT: 05/09 11:00</t>
  </si>
  <si>
    <t>JOJ489/DCV838</t>
  </si>
  <si>
    <t>*+358 404 854 773</t>
  </si>
  <si>
    <t>ACL 15 (PACK WEDNESDAY)</t>
  </si>
  <si>
    <t>Amsterdam</t>
  </si>
  <si>
    <t>Out 1500 THURSDAY / Truckreg: MHU823/RR083</t>
  </si>
  <si>
    <t>001-2991 2396</t>
  </si>
  <si>
    <t>07.09.2026  17:00:00 (13.20)</t>
  </si>
  <si>
    <t>YYZ</t>
  </si>
  <si>
    <t>014-8026 0994</t>
  </si>
  <si>
    <t>AC809</t>
  </si>
  <si>
    <t>HAIK</t>
  </si>
  <si>
    <t>Ex  HELSINKI</t>
  </si>
  <si>
    <t>105-1832 6921</t>
  </si>
  <si>
    <t>LAT: 01/09 11:00</t>
  </si>
  <si>
    <t>018-9283 0150</t>
  </si>
  <si>
    <t>LAT: 01.09.2026 11:00</t>
  </si>
  <si>
    <t>018-9283 0080</t>
  </si>
  <si>
    <t>018-9283 0091</t>
  </si>
  <si>
    <t>018-9283 0102</t>
  </si>
  <si>
    <t>784-6927 2534</t>
  </si>
  <si>
    <t>pure 8+, MAX 20bx 6-7</t>
  </si>
  <si>
    <t>NNJ340/DGK621</t>
  </si>
  <si>
    <t xml:space="preserve">     </t>
  </si>
  <si>
    <t>PH +358 45 1647115</t>
  </si>
  <si>
    <t>Out 17.30 (Latest 18.30)</t>
  </si>
  <si>
    <t>105-1832 7002</t>
  </si>
  <si>
    <t>LAT: 01/09 17:30</t>
  </si>
  <si>
    <t xml:space="preserve">Johnson </t>
  </si>
  <si>
    <t>157-0052 6363</t>
  </si>
  <si>
    <t>MH366</t>
  </si>
  <si>
    <t>LAT: 02/09 09:55</t>
  </si>
  <si>
    <t>HKG-ZUH</t>
  </si>
  <si>
    <t>105-1831 5780</t>
  </si>
  <si>
    <t>overdue</t>
  </si>
  <si>
    <t>Finnair</t>
  </si>
  <si>
    <t>LAT 01/09 17:00</t>
  </si>
  <si>
    <t>Label show Zhuhai</t>
  </si>
  <si>
    <t>406-5489 6866</t>
  </si>
  <si>
    <t>Swissport</t>
  </si>
  <si>
    <t>LAT 02/09 15:00</t>
  </si>
  <si>
    <t>876-4419 6224</t>
  </si>
  <si>
    <t>LAT: 02.09.2026 21:00</t>
  </si>
  <si>
    <t>157-0052 6330</t>
  </si>
  <si>
    <t>QR8400</t>
  </si>
  <si>
    <t>LAT: 02.09 09:55</t>
  </si>
  <si>
    <t>T&amp;P Freshfood</t>
  </si>
  <si>
    <t>HAN</t>
  </si>
  <si>
    <t xml:space="preserve">157-0052 6411 </t>
  </si>
  <si>
    <t>QR976</t>
  </si>
  <si>
    <t>SGN</t>
  </si>
  <si>
    <t>157-0052 6422</t>
  </si>
  <si>
    <t>QR970</t>
  </si>
  <si>
    <t>FSM321/DLM177</t>
  </si>
  <si>
    <t>*+358 40 1802891</t>
  </si>
  <si>
    <t>Out 15/16?</t>
  </si>
  <si>
    <t>615-6096 3372</t>
  </si>
  <si>
    <t>I98868</t>
  </si>
  <si>
    <t>Mix 6+, 
MAX 100 6-7</t>
  </si>
  <si>
    <t>LAT: 01.09.2026 16:00</t>
  </si>
  <si>
    <t>406-5489 6833</t>
  </si>
  <si>
    <t>LAT: 01.09.2026 15:00</t>
  </si>
  <si>
    <t>406-5489 5934</t>
  </si>
  <si>
    <t>406-5489 6052</t>
  </si>
  <si>
    <t>406-5489 6844</t>
  </si>
  <si>
    <t>406-5489 6855</t>
  </si>
  <si>
    <t>JTR540/DON588</t>
  </si>
  <si>
    <t>+358 50 5099878</t>
  </si>
  <si>
    <t>Ex  OSL</t>
  </si>
  <si>
    <t>Out 17.00 (Latest 18.00) REMA</t>
  </si>
  <si>
    <t>784-6940 6035</t>
  </si>
  <si>
    <t>CZ5202</t>
  </si>
  <si>
    <t>03.09.226 08:15</t>
  </si>
  <si>
    <t>mix 6 to 8, more 7-8</t>
  </si>
  <si>
    <t>OSCC</t>
  </si>
  <si>
    <t>LAT: 02.09.2026 06:00</t>
  </si>
  <si>
    <t>NKG-PVG</t>
  </si>
  <si>
    <t>871-5488 4922</t>
  </si>
  <si>
    <t>Y87939</t>
  </si>
  <si>
    <t>BD +17</t>
  </si>
  <si>
    <t>LAT: 03.09.2026 06:00</t>
  </si>
  <si>
    <t>Young Challenge</t>
  </si>
  <si>
    <t>784-6940 5976</t>
  </si>
  <si>
    <t>784-6940 6046</t>
  </si>
  <si>
    <t>Mix 6+, 
MAX 120 6-7</t>
  </si>
  <si>
    <t>Sh Seafood</t>
  </si>
  <si>
    <t>157-5705 7711</t>
  </si>
  <si>
    <t>QR870</t>
  </si>
  <si>
    <t>31/08, 2026 16:00</t>
  </si>
  <si>
    <t>GPC</t>
  </si>
  <si>
    <t>LAT: 02.09.2026 04:00</t>
  </si>
  <si>
    <t>615-6327 6485</t>
  </si>
  <si>
    <t>DO054</t>
  </si>
  <si>
    <t>Mix 6+, 
MAX 100 6-8</t>
  </si>
  <si>
    <t xml:space="preserve">   </t>
  </si>
  <si>
    <t>Out 1600 / REMA</t>
  </si>
  <si>
    <t>001-2991 2190</t>
  </si>
  <si>
    <t>AA137</t>
  </si>
  <si>
    <t>GPC 05:00</t>
  </si>
  <si>
    <t>Monica</t>
  </si>
  <si>
    <t>001-2991 2201</t>
  </si>
  <si>
    <t>014-3881 7520</t>
  </si>
  <si>
    <t>014-3881 7531</t>
  </si>
  <si>
    <t>001-2991 2271</t>
  </si>
  <si>
    <t>Ordernumber comes Monday morning</t>
  </si>
  <si>
    <t>Out 23.00 (Latest Tuesday 12.00)</t>
  </si>
  <si>
    <t>TFU -&gt; PVG</t>
  </si>
  <si>
    <t>876-4419 5911</t>
  </si>
  <si>
    <t>876-4419 5933</t>
  </si>
  <si>
    <t>876-4419 5944</t>
  </si>
  <si>
    <t>876-4419 5900</t>
  </si>
  <si>
    <t>876-4419 6235</t>
  </si>
  <si>
    <t>prefer 7+</t>
  </si>
  <si>
    <t>876-4419 6246</t>
  </si>
  <si>
    <t>fixed</t>
  </si>
  <si>
    <t>ISH729/DJP492</t>
  </si>
  <si>
    <t>*+358 40 1430448</t>
  </si>
  <si>
    <t>Out 23.00 (Latest Tuesday 11.00)</t>
  </si>
  <si>
    <t>105-1833 0200</t>
  </si>
  <si>
    <t>LAT: 02/09 11:00</t>
  </si>
  <si>
    <t>105-1832 6232</t>
  </si>
  <si>
    <t>LAT: 03/09 10:30</t>
  </si>
  <si>
    <t>105-1832 6221</t>
  </si>
  <si>
    <t>LAT: 02/09 10:30</t>
  </si>
  <si>
    <t>Senyang</t>
  </si>
  <si>
    <t>406-5489 7975</t>
  </si>
  <si>
    <t>406-5489 9316</t>
  </si>
  <si>
    <t>105-1832 6906</t>
  </si>
  <si>
    <t>LAT: 03/09 11:00</t>
  </si>
  <si>
    <t>Yuraban</t>
  </si>
  <si>
    <t>157-4108 9274</t>
  </si>
  <si>
    <t>LAT 02/09 09:55</t>
  </si>
  <si>
    <t>IPC650/DMC451</t>
  </si>
  <si>
    <t>*+358 400 321 526</t>
  </si>
  <si>
    <t>ACL FILET OSLO</t>
  </si>
  <si>
    <t>Ex  Filetfabrikken</t>
  </si>
  <si>
    <t>784-6927 1543</t>
  </si>
  <si>
    <t>29/08 0815</t>
  </si>
  <si>
    <t>24/08 1600</t>
  </si>
  <si>
    <t>OSCC 0600</t>
  </si>
  <si>
    <t>784-6940 5523</t>
  </si>
  <si>
    <t>784-6940 5534</t>
  </si>
  <si>
    <t>ACL EKSTRA N-136 Alsvåg</t>
  </si>
  <si>
    <t>Ex OSLO</t>
  </si>
  <si>
    <t xml:space="preserve">ICN </t>
  </si>
  <si>
    <t>105-1832 5882</t>
  </si>
  <si>
    <t>FINNAR</t>
  </si>
  <si>
    <t>LAT 28.08 11:00</t>
  </si>
  <si>
    <t>615-6095 3454</t>
  </si>
  <si>
    <t>prefer 7+ MAX 100 6/7</t>
  </si>
  <si>
    <t>LAT: 28.08.2026 16:00</t>
  </si>
  <si>
    <t>615-6095 9231</t>
  </si>
  <si>
    <t>3S0586</t>
  </si>
  <si>
    <t>mix 6+</t>
  </si>
  <si>
    <t>406-5489 8454</t>
  </si>
  <si>
    <t>LAT: 28.08.2026 15:00</t>
  </si>
  <si>
    <t>018-9282 9656</t>
  </si>
  <si>
    <t>LAT: 28.08 11:00</t>
  </si>
  <si>
    <t>018-9283 0010</t>
  </si>
  <si>
    <t>YXA752/DGT918</t>
  </si>
  <si>
    <t>+358 50 5881239</t>
  </si>
  <si>
    <t>Out 17.30</t>
  </si>
  <si>
    <t>105-1832 5322</t>
  </si>
  <si>
    <t>BD + 16</t>
  </si>
  <si>
    <t>LAT 30.08 11:00</t>
  </si>
  <si>
    <t>105-1832 8354</t>
  </si>
  <si>
    <t>LAT 28.08 16:30</t>
  </si>
  <si>
    <t>King Fresh</t>
  </si>
  <si>
    <t>784-6369 2403</t>
  </si>
  <si>
    <t>prefer 7+, MAX 60 6/7</t>
  </si>
  <si>
    <t>LAT: 29.08.2026 12:00</t>
  </si>
  <si>
    <t>Pan Food</t>
  </si>
  <si>
    <t>105-1832 9452</t>
  </si>
  <si>
    <t>LAT 30.08 08:00</t>
  </si>
  <si>
    <t>PKX- PVG</t>
  </si>
  <si>
    <t>784-6381 4166</t>
  </si>
  <si>
    <t>018-9283 0522</t>
  </si>
  <si>
    <t>Full flex 7+</t>
  </si>
  <si>
    <t>LAT 29/08 08:00</t>
  </si>
  <si>
    <t>335SCA/352YMP</t>
  </si>
  <si>
    <t>Out 14.00 (Rema)</t>
  </si>
  <si>
    <t>615-6327 5774</t>
  </si>
  <si>
    <t>LAT: 29.08.2026 04:00</t>
  </si>
  <si>
    <t>615-6327 5785</t>
  </si>
  <si>
    <t>615-6327 5796</t>
  </si>
  <si>
    <t>406-5489 7010</t>
  </si>
  <si>
    <t>5X0014</t>
  </si>
  <si>
    <t xml:space="preserve">Your sender </t>
  </si>
  <si>
    <t>615-6327 3560</t>
  </si>
  <si>
    <t>Umios</t>
  </si>
  <si>
    <t>615-6327 5634</t>
  </si>
  <si>
    <t>Out 23.00 (Latest Friday 08.00)</t>
  </si>
  <si>
    <t>105-1832 5440</t>
  </si>
  <si>
    <t>LAT: 29.08.2026 18:00</t>
  </si>
  <si>
    <t>105-1832 8391</t>
  </si>
  <si>
    <t>LAT 29.08 11:00</t>
  </si>
  <si>
    <t>105-1832 8656</t>
  </si>
  <si>
    <t>LAT 29.08 08:00</t>
  </si>
  <si>
    <t>105-1832 8660</t>
  </si>
  <si>
    <t>105-1832 6173</t>
  </si>
  <si>
    <t>No</t>
  </si>
  <si>
    <t>LAT: 29.08.2026 11:00</t>
  </si>
  <si>
    <t>IFish</t>
  </si>
  <si>
    <t>105-1832 8612</t>
  </si>
  <si>
    <t xml:space="preserve">6 to 7 </t>
  </si>
  <si>
    <t>LAT: 29.08 16:30</t>
  </si>
  <si>
    <t>784-6387 3880</t>
  </si>
  <si>
    <t>Prefer 7+</t>
  </si>
  <si>
    <t>ZPZ570/DIY 886</t>
  </si>
  <si>
    <t>*+358 40 6817228</t>
  </si>
  <si>
    <t>Out 23.00 (Latest Friday 12.00)</t>
  </si>
  <si>
    <t>105-1832 6206</t>
  </si>
  <si>
    <t>LAT: 30.08.2026 10:00</t>
  </si>
  <si>
    <t>105-1832 5414</t>
  </si>
  <si>
    <t>Shanghai Fiord</t>
  </si>
  <si>
    <t>018-9282 9903</t>
  </si>
  <si>
    <t>CANCEL</t>
  </si>
  <si>
    <t>LAT: 30.08.2026 11:00</t>
  </si>
  <si>
    <t>TFU/CTU</t>
  </si>
  <si>
    <t>876-4419 5922</t>
  </si>
  <si>
    <t>LAT: 30.08.2026 05:00</t>
  </si>
  <si>
    <t>Meiyan</t>
  </si>
  <si>
    <t>876-4421 6616</t>
  </si>
  <si>
    <t>876-4421 6620</t>
  </si>
  <si>
    <t>mix 6+ MAX 100 6/7</t>
  </si>
  <si>
    <t>131-1643 7772</t>
  </si>
  <si>
    <t>-</t>
  </si>
  <si>
    <t>LAT: 30/08 11:00</t>
  </si>
  <si>
    <t>flyttet fra Øyfisk</t>
  </si>
  <si>
    <t>XPP140/DTI908</t>
  </si>
  <si>
    <t>Out 17.00 (Nor-log)</t>
  </si>
  <si>
    <t>057-6034 9575</t>
  </si>
  <si>
    <t>AF0004</t>
  </si>
  <si>
    <t>plus minus</t>
  </si>
  <si>
    <t>057-6034 9586</t>
  </si>
  <si>
    <t>020-0417 1893</t>
  </si>
  <si>
    <t>LH494</t>
  </si>
  <si>
    <t>mix 6-8</t>
  </si>
  <si>
    <t>27:08.2026 1600</t>
  </si>
  <si>
    <t>176-6378 7640</t>
  </si>
  <si>
    <t>EK386</t>
  </si>
  <si>
    <t>all 7+ if pos.</t>
  </si>
  <si>
    <t>LAT: 29/08 05:00</t>
  </si>
  <si>
    <t>Out 14.00 (ACL truck) PAJA</t>
  </si>
  <si>
    <t>235-5292 0092</t>
  </si>
  <si>
    <t>TK024</t>
  </si>
  <si>
    <t>LAT: 29.08.2026 06:00</t>
  </si>
  <si>
    <t>CKG</t>
  </si>
  <si>
    <t>898-8120 6090</t>
  </si>
  <si>
    <t>JD670</t>
  </si>
  <si>
    <t>LAT: 30.08.2026 06:00</t>
  </si>
  <si>
    <t>006-3181 9281</t>
  </si>
  <si>
    <t>DL707</t>
  </si>
  <si>
    <t>GPC 08:00</t>
  </si>
  <si>
    <t xml:space="preserve">LAT </t>
  </si>
  <si>
    <t>out 1200</t>
  </si>
  <si>
    <t>105-1832 8343</t>
  </si>
  <si>
    <t>LAT 25/08 11:00</t>
  </si>
  <si>
    <t>105-1832 8380</t>
  </si>
  <si>
    <t>LAT 26/08 11:00</t>
  </si>
  <si>
    <t>105-1832 8332</t>
  </si>
  <si>
    <t>LAT 25/08 16:30</t>
  </si>
  <si>
    <t>018-9278 0472</t>
  </si>
  <si>
    <t>018-9282 9472</t>
  </si>
  <si>
    <t>Jumbo</t>
  </si>
  <si>
    <t>018-9283 0032</t>
  </si>
  <si>
    <t>784-6918 6353</t>
  </si>
  <si>
    <t>LAT 25/08 12:00</t>
  </si>
  <si>
    <t>NNJ289/DON588</t>
  </si>
  <si>
    <t>+358 50 5181699</t>
  </si>
  <si>
    <t>Out 1600</t>
  </si>
  <si>
    <t>876-4408 4235</t>
  </si>
  <si>
    <t>LAT 25/08 23:00</t>
  </si>
  <si>
    <t>TFU - PVG</t>
  </si>
  <si>
    <t>876-4408 4202</t>
  </si>
  <si>
    <t>876-4408 4213</t>
  </si>
  <si>
    <t>876-4408 4224</t>
  </si>
  <si>
    <t>5 to 9, MAX 5/6 20bx</t>
  </si>
  <si>
    <t>406-5489 8056</t>
  </si>
  <si>
    <t>LAT 25/08 15:00</t>
  </si>
  <si>
    <t>406-5489 7824</t>
  </si>
  <si>
    <t>Last først</t>
  </si>
  <si>
    <t>+358 40 6817228</t>
  </si>
  <si>
    <t>Ut 1800</t>
  </si>
  <si>
    <t>105-1832 6184</t>
  </si>
  <si>
    <t>Mix 5-8</t>
  </si>
  <si>
    <t>LAT: 26/08 10:30</t>
  </si>
  <si>
    <t>105-1832 6195</t>
  </si>
  <si>
    <t>876-4409 3556</t>
  </si>
  <si>
    <t>018-9271 2723</t>
  </si>
  <si>
    <t>876-4421 6524</t>
  </si>
  <si>
    <t xml:space="preserve">Haitianxia </t>
  </si>
  <si>
    <t>784-6918 6364</t>
  </si>
  <si>
    <t>6 to 8( pls have some 7-8)</t>
  </si>
  <si>
    <t>LAT 27/08 11:00</t>
  </si>
  <si>
    <t>+358  40 1430448</t>
  </si>
  <si>
    <t>784-6927 1764</t>
  </si>
  <si>
    <t>14/08 1600</t>
  </si>
  <si>
    <t>OSCC / 0700</t>
  </si>
  <si>
    <t>784-6927 1775</t>
  </si>
  <si>
    <t>784-6927 1786</t>
  </si>
  <si>
    <t xml:space="preserve">One Fresh </t>
  </si>
  <si>
    <t>784-6927 1790</t>
  </si>
  <si>
    <t>105-1832 4795</t>
  </si>
  <si>
    <t>LAT: 21/08 11:00</t>
  </si>
  <si>
    <t>018-9282 9612</t>
  </si>
  <si>
    <t>6+</t>
  </si>
  <si>
    <t>018-9282 9623</t>
  </si>
  <si>
    <t>018-9282 9634</t>
  </si>
  <si>
    <t>105-1832 5171</t>
  </si>
  <si>
    <t>22.08.2026 18:30</t>
  </si>
  <si>
    <t>19.08.2026 12:00</t>
  </si>
  <si>
    <t>LAT: 21/08 17:00</t>
  </si>
  <si>
    <t>105-1832 7374</t>
  </si>
  <si>
    <t>19.08.2026  12:00:00</t>
  </si>
  <si>
    <t>LAT 22.08 08:00</t>
  </si>
  <si>
    <t>PH +358 40 1802891</t>
  </si>
  <si>
    <t>Ex  OSLO</t>
  </si>
  <si>
    <t>Out 15:00 (Latest 16:00) | Rema</t>
  </si>
  <si>
    <t>057-6034 9483</t>
  </si>
  <si>
    <t>AF0022</t>
  </si>
  <si>
    <t xml:space="preserve">GPC </t>
  </si>
  <si>
    <t>LAT: 22/08 06:30</t>
  </si>
  <si>
    <t>999-9513 9321</t>
  </si>
  <si>
    <t>CA958</t>
  </si>
  <si>
    <t>5 TO 6</t>
  </si>
  <si>
    <t>Terminal 1</t>
  </si>
  <si>
    <t>LAT: 22/08 06:00</t>
  </si>
  <si>
    <t>615-6327 4993</t>
  </si>
  <si>
    <t>LAT: 22/08 04:00</t>
  </si>
  <si>
    <t>615-6327 5004</t>
  </si>
  <si>
    <t>615-6327 5015</t>
  </si>
  <si>
    <t>615-6327 3372</t>
  </si>
  <si>
    <t>020-0399 8400</t>
  </si>
  <si>
    <t>MUST BE HANDLED AS GOLD</t>
  </si>
  <si>
    <t>8 BX Filet - snakk med JÅ</t>
  </si>
  <si>
    <t>Needs dryice</t>
  </si>
  <si>
    <t>Terminal1</t>
  </si>
  <si>
    <t>Ex HELSINKI</t>
  </si>
  <si>
    <t>Out 23:00/Friday 08:00</t>
  </si>
  <si>
    <t>105-1832 7212</t>
  </si>
  <si>
    <t>23.08.2026 05:30</t>
  </si>
  <si>
    <t>876-4419 5896</t>
  </si>
  <si>
    <t>LAT: 22/08 21:00</t>
  </si>
  <si>
    <t>784-6387 3876</t>
  </si>
  <si>
    <t>LAT: 22/08 12:00</t>
  </si>
  <si>
    <t>784-6381 4015</t>
  </si>
  <si>
    <t>784-6387 2130</t>
  </si>
  <si>
    <t>784-6918 6342</t>
  </si>
  <si>
    <t>876-4419 5885</t>
  </si>
  <si>
    <t>5 to 7</t>
  </si>
  <si>
    <t>reduced to 54bx</t>
  </si>
  <si>
    <t>NNJ340/DLL140</t>
  </si>
  <si>
    <t>ACL   YVR</t>
  </si>
  <si>
    <t>Intercity Packers</t>
  </si>
  <si>
    <t>YVR</t>
  </si>
  <si>
    <t>074-4692 3225</t>
  </si>
  <si>
    <t>KL0681</t>
  </si>
  <si>
    <t>LAT: 21/08 13:00</t>
  </si>
  <si>
    <t>Out 10:00 (latest 11:00)</t>
  </si>
  <si>
    <t>105-1832 4843</t>
  </si>
  <si>
    <t>LAT: 18/08 11:00</t>
  </si>
  <si>
    <t>105-1832 5182</t>
  </si>
  <si>
    <t>19.08.2026 18:30</t>
  </si>
  <si>
    <t>14.08.2026  18:00:00</t>
  </si>
  <si>
    <t>LAT 18.08 17:00</t>
  </si>
  <si>
    <t>105-1832 7654</t>
  </si>
  <si>
    <t>018-9277 9982</t>
  </si>
  <si>
    <t>MIX 6+</t>
  </si>
  <si>
    <t>018-9277 9971</t>
  </si>
  <si>
    <t>784-6918 6320</t>
  </si>
  <si>
    <t>LAT: 18/08 12:00</t>
  </si>
  <si>
    <t>876-4409 3490</t>
  </si>
  <si>
    <t>LAT: 18/08 21:00</t>
  </si>
  <si>
    <t>EUR897/DTN622</t>
  </si>
  <si>
    <t>+358 40 7611125</t>
  </si>
  <si>
    <t>Out 15:00</t>
  </si>
  <si>
    <t>876-4408 4062</t>
  </si>
  <si>
    <t>Transit: Pinpoint</t>
  </si>
  <si>
    <t>876-4409 3361</t>
  </si>
  <si>
    <t>CRNF</t>
  </si>
  <si>
    <t>406-5489 6763</t>
  </si>
  <si>
    <t>LAT: 18/08 15:00</t>
  </si>
  <si>
    <t>406-5489 6774</t>
  </si>
  <si>
    <t xml:space="preserve">TFU-PVG </t>
  </si>
  <si>
    <t>876-4408 4154</t>
  </si>
  <si>
    <t>388SCA/589KMJ</t>
  </si>
  <si>
    <t xml:space="preserve">Out 17:00 (18:00 Latest) </t>
  </si>
  <si>
    <t>406-5489 6704</t>
  </si>
  <si>
    <t>LAT: 19/08 10:00</t>
  </si>
  <si>
    <t>406-5489 6015</t>
  </si>
  <si>
    <t>NKG</t>
  </si>
  <si>
    <t>871-5488 4550</t>
  </si>
  <si>
    <t>LAT: 19/08 06:00</t>
  </si>
  <si>
    <t>784-6927 1521</t>
  </si>
  <si>
    <t>NKG -&gt; PVG</t>
  </si>
  <si>
    <t>871-5488 4572</t>
  </si>
  <si>
    <t>6 to 7</t>
  </si>
  <si>
    <t xml:space="preserve">  </t>
  </si>
  <si>
    <t>Transit: Air Nexus</t>
  </si>
  <si>
    <t>871-5488 4561</t>
  </si>
  <si>
    <t>Out 19:00 - Before if possible</t>
  </si>
  <si>
    <t>876-4408 4132</t>
  </si>
  <si>
    <t>876-4409 3383</t>
  </si>
  <si>
    <t>4 to 6</t>
  </si>
  <si>
    <t>876-4409 3394</t>
  </si>
  <si>
    <t>876-4408 4176</t>
  </si>
  <si>
    <t>876-4409 3350</t>
  </si>
  <si>
    <t>LRV202/TU5403</t>
  </si>
  <si>
    <t>+358 44 5311143</t>
  </si>
  <si>
    <t>OBS: Mottok feil truck no fra Paja, mottok korrekt no kl 19.00, evt forsinkelse kan skyldes dette..</t>
  </si>
  <si>
    <t>ACL EXTRA</t>
  </si>
  <si>
    <t>Out 21:00/23:00 - Earlier if possible!</t>
  </si>
  <si>
    <t>TFU-SZX</t>
  </si>
  <si>
    <t>876-4408 4143</t>
  </si>
  <si>
    <t>LAT 18/08 23:00</t>
  </si>
  <si>
    <t>876-4408 4165</t>
  </si>
  <si>
    <t>105-1832 5344</t>
  </si>
  <si>
    <t>LAT: 19/08 10:30</t>
  </si>
  <si>
    <t>105-1832 5333</t>
  </si>
  <si>
    <t>OZN335/DTX408</t>
  </si>
  <si>
    <t>+358 40 6877875</t>
  </si>
  <si>
    <t>Out 11:00 (Latest 12:00)</t>
  </si>
  <si>
    <t>CNX Deadline</t>
  </si>
  <si>
    <t>105-1832 7260</t>
  </si>
  <si>
    <t>CLD: 12/08 12:00</t>
  </si>
  <si>
    <t>Yes</t>
  </si>
  <si>
    <t>LAT 14/08 11:00</t>
  </si>
  <si>
    <t>018-9278 0380</t>
  </si>
  <si>
    <t>Sh Puhui</t>
  </si>
  <si>
    <t>018-9278 0391</t>
  </si>
  <si>
    <t>406-5489 5492</t>
  </si>
  <si>
    <t>LAT 14/08 15:00</t>
  </si>
  <si>
    <t xml:space="preserve">Sunlon </t>
  </si>
  <si>
    <t>784-6318 6316</t>
  </si>
  <si>
    <t>LAT 15/08 11:00</t>
  </si>
  <si>
    <t>EUR896/DUL503</t>
  </si>
  <si>
    <t>*+358 40 5120586</t>
  </si>
  <si>
    <t xml:space="preserve">Out 15:00 (Latest 16:00) | Rema </t>
  </si>
  <si>
    <t>112-0928 5161</t>
  </si>
  <si>
    <t>LAT 15/08 06:00</t>
  </si>
  <si>
    <t>Best Spledid</t>
  </si>
  <si>
    <t>615-6327 4433</t>
  </si>
  <si>
    <t>CLD 12/08 10:00</t>
  </si>
  <si>
    <t>LAT 15/08 04:00</t>
  </si>
  <si>
    <t>615-6327 4164</t>
  </si>
  <si>
    <t>615-6327 4175</t>
  </si>
  <si>
    <t>615-6327 4186</t>
  </si>
  <si>
    <t>020-0277 9523</t>
  </si>
  <si>
    <t>LH456</t>
  </si>
  <si>
    <t>CLD: 13/08 16:00</t>
  </si>
  <si>
    <t>LAT 15/08 05:00</t>
  </si>
  <si>
    <t>Out 17:00 (Latest 18:00)</t>
  </si>
  <si>
    <t>105-1832 7245</t>
  </si>
  <si>
    <t>CLD: 14/08 12:00</t>
  </si>
  <si>
    <t>LAT 15/07 10:30</t>
  </si>
  <si>
    <t>105-1832 6630</t>
  </si>
  <si>
    <t>CLD 12/08 12:00</t>
  </si>
  <si>
    <t>LAT 14/08 17:00</t>
  </si>
  <si>
    <t>105-1832 5016</t>
  </si>
  <si>
    <t>16.08.2026 05:30</t>
  </si>
  <si>
    <t>LAT 15/08 08:00</t>
  </si>
  <si>
    <t>105-1832 6615</t>
  </si>
  <si>
    <t>105-1832 7234</t>
  </si>
  <si>
    <t>CLD: 13/08 12:00</t>
  </si>
  <si>
    <t>LAT 14/08 18:00</t>
  </si>
  <si>
    <t>105-1832 7282</t>
  </si>
  <si>
    <t>JTR540/DMP645</t>
  </si>
  <si>
    <t>*+358 50 5099878</t>
  </si>
  <si>
    <t>Friday 08:00</t>
  </si>
  <si>
    <t>876-4409 3291</t>
  </si>
  <si>
    <t>MIX 5-7</t>
  </si>
  <si>
    <t>LAT 15/08 21:00</t>
  </si>
  <si>
    <t>876-4408 4040</t>
  </si>
  <si>
    <t>876-4409 3276</t>
  </si>
  <si>
    <t>784-6387 3821</t>
  </si>
  <si>
    <t>LAT 15/08 12:00</t>
  </si>
  <si>
    <t>784-6387 3843</t>
  </si>
  <si>
    <t>876-4408 4036</t>
  </si>
  <si>
    <t>YXA752/DGK621</t>
  </si>
  <si>
    <t>*+3 585 881 239</t>
  </si>
  <si>
    <t>784-6987 3832</t>
  </si>
  <si>
    <t>PKX -&gt; SZX</t>
  </si>
  <si>
    <t>784-6387 6271</t>
  </si>
  <si>
    <t>One Fresh Net</t>
  </si>
  <si>
    <t>TFU -&gt; WUH</t>
  </si>
  <si>
    <t>876-4408 4106</t>
  </si>
  <si>
    <t>784-6380 9524</t>
  </si>
  <si>
    <t>LAT 16/08 12:00</t>
  </si>
  <si>
    <t>784-6380 9513</t>
  </si>
  <si>
    <t>105-1832 4585</t>
  </si>
  <si>
    <t>LAT 16/08 11:00</t>
  </si>
  <si>
    <t>SRO280/DSC189</t>
  </si>
  <si>
    <t>*+358 44 9731862</t>
  </si>
  <si>
    <t>Out 23:00 or Wed morning 08:00</t>
  </si>
  <si>
    <t>406-5489 5514</t>
  </si>
  <si>
    <t>LAT 13/08 15:30</t>
  </si>
  <si>
    <t>615-6094 4903</t>
  </si>
  <si>
    <t>3S0570</t>
  </si>
  <si>
    <t>876-4408 4110</t>
  </si>
  <si>
    <t>LAT: 13/08 23:00</t>
  </si>
  <si>
    <t>105-1832 5311</t>
  </si>
  <si>
    <t>LAT: 13/08 10:30</t>
  </si>
  <si>
    <t>Ocean Family</t>
  </si>
  <si>
    <t>TFU/PVG</t>
  </si>
  <si>
    <t>876-4408 4121</t>
  </si>
  <si>
    <t>FRAM Eskil</t>
  </si>
  <si>
    <t>615-6094 6443</t>
  </si>
  <si>
    <t>LAT 13/08 16:00</t>
  </si>
  <si>
    <t>RVT618/DGN448</t>
  </si>
  <si>
    <t>*+358 45 8831136</t>
  </si>
  <si>
    <t>Ex HELSINKI/TFU</t>
  </si>
  <si>
    <t>105-1831 5511</t>
  </si>
  <si>
    <t>12.08.2026 18:30</t>
  </si>
  <si>
    <t>LAT 11.08 17:00</t>
  </si>
  <si>
    <t>406-5404 9424</t>
  </si>
  <si>
    <t>LAT 11/08 15:00</t>
  </si>
  <si>
    <t>876-4408 4025</t>
  </si>
  <si>
    <t>LAT 11/08 21:00</t>
  </si>
  <si>
    <t>876-4408 3955</t>
  </si>
  <si>
    <t>876-4408 3981</t>
  </si>
  <si>
    <t>876-4408 4014</t>
  </si>
  <si>
    <t>LAST MIDTEN</t>
  </si>
  <si>
    <t>NNL797/DPV318</t>
  </si>
  <si>
    <t>(+)358401649810</t>
  </si>
  <si>
    <t>Ex Oslo</t>
  </si>
  <si>
    <t>Out 17:00 | Rema</t>
  </si>
  <si>
    <t>057-6034 9251</t>
  </si>
  <si>
    <t>LAT 12/08 05:00</t>
  </si>
  <si>
    <t>057-6034 9262</t>
  </si>
  <si>
    <t>871-5487 5192</t>
  </si>
  <si>
    <t>Y87938</t>
  </si>
  <si>
    <t>LAT 12/08 09:00</t>
  </si>
  <si>
    <t>057-6034 9310</t>
  </si>
  <si>
    <t>999-9546 9220</t>
  </si>
  <si>
    <t>As much 7+ as possible</t>
  </si>
  <si>
    <t>LAT 12/08 06:00</t>
  </si>
  <si>
    <t>406-5489 6601</t>
  </si>
  <si>
    <t>7+ flex</t>
  </si>
  <si>
    <t>LAT 12/08 12:00</t>
  </si>
  <si>
    <t>157-5767 1795</t>
  </si>
  <si>
    <t>Out 23:00/Tuesday 07:00</t>
  </si>
  <si>
    <t>105-1832 4725</t>
  </si>
  <si>
    <t>LAT 13/08 11:00</t>
  </si>
  <si>
    <t>018-9278 0251</t>
  </si>
  <si>
    <t>LAT 12/08 11:00</t>
  </si>
  <si>
    <t>876-4408 4003</t>
  </si>
  <si>
    <t>784-6387 6621</t>
  </si>
  <si>
    <t>LAT 13/08 12:00</t>
  </si>
  <si>
    <t>018-9278 0262</t>
  </si>
  <si>
    <t>ASR 1</t>
  </si>
  <si>
    <t>ASR 2</t>
  </si>
  <si>
    <t>FØRST</t>
  </si>
  <si>
    <t>RVN905/DCV838</t>
  </si>
  <si>
    <t>(+)358 408 479 865</t>
  </si>
  <si>
    <t>LAT 14/08 05:00</t>
  </si>
  <si>
    <t>ANJA FLYPAKK</t>
  </si>
  <si>
    <t>HAIK EUROPA BIL</t>
  </si>
  <si>
    <t>Snakk med Anja</t>
  </si>
  <si>
    <t>057-0556 2045</t>
  </si>
  <si>
    <t>AF374</t>
  </si>
  <si>
    <t>Seafood sales</t>
  </si>
  <si>
    <t>176-63786671</t>
  </si>
  <si>
    <t>EK392</t>
  </si>
  <si>
    <t>19.08. 20:00</t>
  </si>
  <si>
    <t>Ex  HEL</t>
  </si>
  <si>
    <t>12-16:00</t>
  </si>
  <si>
    <t xml:space="preserve">Thammachart </t>
  </si>
  <si>
    <t>105-1831 5441</t>
  </si>
  <si>
    <t>LAT: 08/08 08:00</t>
  </si>
  <si>
    <t>105-1832 6475</t>
  </si>
  <si>
    <t>LAT. 07/08 17:00</t>
  </si>
  <si>
    <t>876-4408 3970</t>
  </si>
  <si>
    <t>LAT 08/07 21:00</t>
  </si>
  <si>
    <t>784-6918 6283</t>
  </si>
  <si>
    <t>LAT 08/07 11:00</t>
  </si>
  <si>
    <t>784-6387 6691</t>
  </si>
  <si>
    <t>784-6387 6702</t>
  </si>
  <si>
    <t>NNJ340/DHT275</t>
  </si>
  <si>
    <t>+358 451 647 115</t>
  </si>
  <si>
    <t>Europa/Anja</t>
  </si>
  <si>
    <t>OSLO</t>
  </si>
  <si>
    <t>Sjekk lasting med Anja - haik med Europa bil</t>
  </si>
  <si>
    <t>074-4692 2466</t>
  </si>
  <si>
    <t>LAT 08.08 04:00</t>
  </si>
  <si>
    <t>105-1831 5264</t>
  </si>
  <si>
    <t>YES</t>
  </si>
  <si>
    <t>LAT: 04/08 11:00</t>
  </si>
  <si>
    <t>018-9277 9610</t>
  </si>
  <si>
    <t>1/3 Max 6/7 - 7+ flex</t>
  </si>
  <si>
    <t>LAT 04/08 11:00</t>
  </si>
  <si>
    <t>018-9277 9621</t>
  </si>
  <si>
    <t>018-9277 9632</t>
  </si>
  <si>
    <t>40 Max 6/7 - 7+ flex</t>
  </si>
  <si>
    <t>876-4409 3066</t>
  </si>
  <si>
    <t>pure 7+</t>
  </si>
  <si>
    <t>LAT 04/08 21:00</t>
  </si>
  <si>
    <t>Nexus</t>
  </si>
  <si>
    <t>784-6918 6261</t>
  </si>
  <si>
    <t>1/3 Max 7/8 - 8+ flex</t>
  </si>
  <si>
    <t>ISL544/DCV838</t>
  </si>
  <si>
    <t>+358 407 540 350</t>
  </si>
  <si>
    <t>Out 12:00 (latest 15:00)</t>
  </si>
  <si>
    <t>406-5404 8945</t>
  </si>
  <si>
    <t>MIX 6-9+</t>
  </si>
  <si>
    <t>LAT 04/08 15:00</t>
  </si>
  <si>
    <t xml:space="preserve">Ningbo Today </t>
  </si>
  <si>
    <t>406-5404 9520</t>
  </si>
  <si>
    <t>406-5489 5400</t>
  </si>
  <si>
    <t>406-5404 8956</t>
  </si>
  <si>
    <t>406-5404 9192</t>
  </si>
  <si>
    <t>70 Max 6/7 - 7+ flex</t>
  </si>
  <si>
    <t>615-6093 8080</t>
  </si>
  <si>
    <t>3S570</t>
  </si>
  <si>
    <t>+358 407 720 495</t>
  </si>
  <si>
    <t>Out 14:00 (15:00 latest)</t>
  </si>
  <si>
    <t>406-5404 9553</t>
  </si>
  <si>
    <t>LAT 05/08 15:00</t>
  </si>
  <si>
    <t>406-5404 9645</t>
  </si>
  <si>
    <t>406-5489 5374</t>
  </si>
  <si>
    <t>406-5489 5551</t>
  </si>
  <si>
    <t>615-6093 8286</t>
  </si>
  <si>
    <t>018-9277 9746</t>
  </si>
  <si>
    <t>LAT 05/08 11:00</t>
  </si>
  <si>
    <t>FRO642/WYL160</t>
  </si>
  <si>
    <t>+358 407 508 683</t>
  </si>
  <si>
    <t>Out 19:00 (SENEST)</t>
  </si>
  <si>
    <t>876-4408 3911</t>
  </si>
  <si>
    <t>Pinpoint</t>
  </si>
  <si>
    <t>876-4408 3922</t>
  </si>
  <si>
    <t>876-4408 3933</t>
  </si>
  <si>
    <t>876-4409 3092</t>
  </si>
  <si>
    <t>876-4408 3966</t>
  </si>
  <si>
    <t>ZPZ570/DIY886</t>
  </si>
  <si>
    <t>+358 406 817 228</t>
  </si>
  <si>
    <t>Out 23:00 or Tuesday morning (maybe before)</t>
  </si>
  <si>
    <t>018-9277 9680</t>
  </si>
  <si>
    <t>MIX 6-9</t>
  </si>
  <si>
    <t>406-5489 5385</t>
  </si>
  <si>
    <t>406-5489 5396</t>
  </si>
  <si>
    <t>105-1831 5721</t>
  </si>
  <si>
    <t>LAT 05/08 10:30</t>
  </si>
  <si>
    <t>105-1831 5430</t>
  </si>
  <si>
    <t>LAT 05/08 08:00</t>
  </si>
  <si>
    <t xml:space="preserve">Ocean Crystal </t>
  </si>
  <si>
    <t>105-1831 5732</t>
  </si>
  <si>
    <t>105-1831 5581</t>
  </si>
  <si>
    <t>LAT: 05/08 17:00</t>
  </si>
  <si>
    <t>+358 401 649 810</t>
  </si>
  <si>
    <t>Out 18:00 Thermo Transit</t>
  </si>
  <si>
    <t>871-5487 4875</t>
  </si>
  <si>
    <t>LAT 05/08 06:00</t>
  </si>
  <si>
    <t>871-5487 4901</t>
  </si>
  <si>
    <t>871-5487 4912</t>
  </si>
  <si>
    <t>112-0587 2425</t>
  </si>
  <si>
    <t>MU708</t>
  </si>
  <si>
    <t>Floribbean</t>
  </si>
  <si>
    <t>MIA</t>
  </si>
  <si>
    <t>057-6034 9074</t>
  </si>
  <si>
    <t>AF0090</t>
  </si>
  <si>
    <t>N7A</t>
  </si>
  <si>
    <t>LAT: 05/08 04:00</t>
  </si>
  <si>
    <t>Last sist</t>
  </si>
  <si>
    <t>Please note order is added as 7+ flex and final numbers will be sent once produced. </t>
  </si>
  <si>
    <t>Out latest 19:00 Thermo Transit</t>
  </si>
  <si>
    <t>876-4408 3944</t>
  </si>
  <si>
    <t>784-6387 2034</t>
  </si>
  <si>
    <t>LAT 06/08 11:00</t>
  </si>
  <si>
    <t>018-9277 9816</t>
  </si>
  <si>
    <t>LAT 06/08 10:00</t>
  </si>
  <si>
    <t>105-1831 5091</t>
  </si>
  <si>
    <t>AY061</t>
  </si>
  <si>
    <t>LAT 06/08 18:00</t>
  </si>
  <si>
    <t>105-1831 5102</t>
  </si>
  <si>
    <t>OXP132 / DVL769</t>
  </si>
  <si>
    <t>ACL 20</t>
  </si>
  <si>
    <t>Out 10:00</t>
  </si>
  <si>
    <t>105-1831 4671</t>
  </si>
  <si>
    <t>LAT 31/07 10:30</t>
  </si>
  <si>
    <t>105-1831 5183</t>
  </si>
  <si>
    <t>LAT 31/07 11:00</t>
  </si>
  <si>
    <t>018-9277 9341</t>
  </si>
  <si>
    <t>LAT 31/07 10:00</t>
  </si>
  <si>
    <t>018-9277 9352</t>
  </si>
  <si>
    <t>406-5404 8875</t>
  </si>
  <si>
    <t>1/3 Max 7/8 - 7+ flex</t>
  </si>
  <si>
    <t>LAT 31/07 15:00</t>
  </si>
  <si>
    <t>NJ Fish</t>
  </si>
  <si>
    <t>406-5404 8293</t>
  </si>
  <si>
    <t>GRJ840/DOU221</t>
  </si>
  <si>
    <t>+358 407 452 630</t>
  </si>
  <si>
    <t>ACL 21</t>
  </si>
  <si>
    <t>Ex  Oslo</t>
  </si>
  <si>
    <t xml:space="preserve">Out 15:00 (Latest 16:00) | THERMO TRANSIT </t>
  </si>
  <si>
    <t>Zhiyuan</t>
  </si>
  <si>
    <t>406-5404 9133</t>
  </si>
  <si>
    <t>LAT 01/08 04:00</t>
  </si>
  <si>
    <t>Guandong Fiord</t>
  </si>
  <si>
    <t>615-6203 8023</t>
  </si>
  <si>
    <t>615-6327 2926</t>
  </si>
  <si>
    <t>615-6327 2930</t>
  </si>
  <si>
    <t>615-6327 2941</t>
  </si>
  <si>
    <t xml:space="preserve">6+ </t>
  </si>
  <si>
    <t>615-6203 8082</t>
  </si>
  <si>
    <t>MTD 790</t>
  </si>
  <si>
    <t>ACL 22</t>
  </si>
  <si>
    <t>Out 15:00 (Latest 16:00) | NOR-LOG</t>
  </si>
  <si>
    <t>Yoursender</t>
  </si>
  <si>
    <t>406-5404 9144</t>
  </si>
  <si>
    <t>406-5404 9155</t>
  </si>
  <si>
    <t>406-5404 9166</t>
  </si>
  <si>
    <t>406-5404 9450</t>
  </si>
  <si>
    <t>406-5404 9461</t>
  </si>
  <si>
    <t>406-5404 9170</t>
  </si>
  <si>
    <t>50% 6/7 max - 7+ flex</t>
  </si>
  <si>
    <t>NLT 1078</t>
  </si>
  <si>
    <t>ACL 23</t>
  </si>
  <si>
    <t>406-5404 8400</t>
  </si>
  <si>
    <t>406-5404 9122</t>
  </si>
  <si>
    <t>406-5404 8901</t>
  </si>
  <si>
    <t>615-6092 5001</t>
  </si>
  <si>
    <t>105-1832 4972</t>
  </si>
  <si>
    <t>LAT 31/07 17:00</t>
  </si>
  <si>
    <t>105-1831 5382</t>
  </si>
  <si>
    <t>LAT 01/08 08:00</t>
  </si>
  <si>
    <t>105-1832 4994</t>
  </si>
  <si>
    <t>ACL 24</t>
  </si>
  <si>
    <t>Out 23:00/Friday morning</t>
  </si>
  <si>
    <t>105-1831 4645</t>
  </si>
  <si>
    <t>7-10 free flex</t>
  </si>
  <si>
    <t>LAT 01/08 10:30</t>
  </si>
  <si>
    <t>105-1831 3444</t>
  </si>
  <si>
    <t>LAT 01/08 18:00</t>
  </si>
  <si>
    <t>105-1831 5673</t>
  </si>
  <si>
    <t>121511/121615</t>
  </si>
  <si>
    <t>784-6369 2392</t>
  </si>
  <si>
    <t>LAT 01/08 12:00</t>
  </si>
  <si>
    <t>876-4409 2963</t>
  </si>
  <si>
    <t>27bx 6/7 - 7+ flex</t>
  </si>
  <si>
    <t>LAT 01/08 21:00</t>
  </si>
  <si>
    <t>Air Nexus</t>
  </si>
  <si>
    <t>PKX-SZX</t>
  </si>
  <si>
    <t>784-6380 9292</t>
  </si>
  <si>
    <t>121531/121616</t>
  </si>
  <si>
    <t>876-4408 3804</t>
  </si>
  <si>
    <t>972MJR/388YMR</t>
  </si>
  <si>
    <t>+358 400 711 249</t>
  </si>
  <si>
    <t>ACL 25</t>
  </si>
  <si>
    <t>Ex  FRA</t>
  </si>
  <si>
    <t>Out 20:00 (Latest 22:00 - ON ROAD) Transportør</t>
  </si>
  <si>
    <t>PEK</t>
  </si>
  <si>
    <t>999-9546 4806</t>
  </si>
  <si>
    <t>CA932</t>
  </si>
  <si>
    <t>FCS Frankfurt</t>
  </si>
  <si>
    <t>Truck incl in rate</t>
  </si>
  <si>
    <t>999-9546 4810</t>
  </si>
  <si>
    <t>999-9546 4821</t>
  </si>
  <si>
    <t>999-9546 8461</t>
  </si>
  <si>
    <t>Broadton</t>
  </si>
  <si>
    <t>999-9546 8472</t>
  </si>
  <si>
    <t>999-9546 8483</t>
  </si>
  <si>
    <t>MAU228/HU313</t>
  </si>
  <si>
    <t>ACL 26</t>
  </si>
  <si>
    <t>Out 17:00 Latest 18:00 | Rema</t>
  </si>
  <si>
    <t>057-6034 8971</t>
  </si>
  <si>
    <t>LAT 01/08 0400</t>
  </si>
  <si>
    <t>235-3905 8994</t>
  </si>
  <si>
    <t>TK6364</t>
  </si>
  <si>
    <t>7-9+</t>
  </si>
  <si>
    <t>LAT 01/08 06:00</t>
  </si>
  <si>
    <t>235-3905 8471</t>
  </si>
  <si>
    <t>Ifish HK</t>
  </si>
  <si>
    <t>157-4742 1360</t>
  </si>
  <si>
    <t>QR880</t>
  </si>
  <si>
    <t>50/50 6-8</t>
  </si>
  <si>
    <t>LAT 01/08 14:00</t>
  </si>
  <si>
    <t>406-5404 9612</t>
  </si>
  <si>
    <t>406-5404 9623</t>
  </si>
  <si>
    <t>Please note final split of sizes will be revised after production.</t>
  </si>
  <si>
    <t>ACL 27</t>
  </si>
  <si>
    <t>Out 23:00 / Friday morning 08:00</t>
  </si>
  <si>
    <t>TFU-PVG</t>
  </si>
  <si>
    <t>876-4408 3826</t>
  </si>
  <si>
    <t>80bx 6/7 max - 7+ flex</t>
  </si>
  <si>
    <t>876-4409 2974</t>
  </si>
  <si>
    <t>784-6380 9255</t>
  </si>
  <si>
    <t>LAT 01/08 11:00</t>
  </si>
  <si>
    <t>876-4408 3830</t>
  </si>
  <si>
    <t>784-6918 6250</t>
  </si>
  <si>
    <t>ALT ER SAMME TERMINAL</t>
  </si>
  <si>
    <t>XSO948/DVP421</t>
  </si>
  <si>
    <t>+358 452 626 265</t>
  </si>
  <si>
    <t>ACL 28</t>
  </si>
  <si>
    <t>105-1831 4682</t>
  </si>
  <si>
    <t>FREMPAKKES ONSDAG!</t>
  </si>
  <si>
    <t>LAT 02/08 10:30</t>
  </si>
  <si>
    <t>784-6380 9303</t>
  </si>
  <si>
    <t>5-6 pure</t>
  </si>
  <si>
    <t>LAT: 01/08 11:00</t>
  </si>
  <si>
    <t>876-4409 2985</t>
  </si>
  <si>
    <t>6-8 flex</t>
  </si>
  <si>
    <t>LAT 01/07 21:00</t>
  </si>
  <si>
    <t>876-4409 2952</t>
  </si>
  <si>
    <t>8+,MAX 54 7/8</t>
  </si>
  <si>
    <t>876-4409 2996</t>
  </si>
  <si>
    <t>6 to 9</t>
  </si>
  <si>
    <t>876-4409 3000</t>
  </si>
  <si>
    <t>YVX187/DFM961</t>
  </si>
  <si>
    <t>+358 407 515 799</t>
  </si>
  <si>
    <t>ACL 18</t>
  </si>
  <si>
    <t>Ex HEL</t>
  </si>
  <si>
    <t>Out 10:00 (11:00 latest)</t>
  </si>
  <si>
    <t>615-6092 4964</t>
  </si>
  <si>
    <t>7+,MAX 1/3 6-7</t>
  </si>
  <si>
    <t>LAT 30/07 15:00</t>
  </si>
  <si>
    <t>784-6387 1706</t>
  </si>
  <si>
    <t>LAT 30/07 12:00</t>
  </si>
  <si>
    <t>406-5404 8886</t>
  </si>
  <si>
    <t>8+,MAX 1/3 7/8</t>
  </si>
  <si>
    <t>406-5404 8890</t>
  </si>
  <si>
    <t>784-6918 5723</t>
  </si>
  <si>
    <t>PKX - PVG</t>
  </si>
  <si>
    <t>784-6369 2694</t>
  </si>
  <si>
    <t>ISL543/DMC451</t>
  </si>
  <si>
    <t>+358 406 731 200</t>
  </si>
  <si>
    <t>ACL 19</t>
  </si>
  <si>
    <t>Out 15:00 - Latest 19:00</t>
  </si>
  <si>
    <t>784-6918 6482</t>
  </si>
  <si>
    <t>LAT 01/08 10:00</t>
  </si>
  <si>
    <t>WAS 876-4409 3044</t>
  </si>
  <si>
    <t>784-6918 6493</t>
  </si>
  <si>
    <t>WAS 876-4409 3055</t>
  </si>
  <si>
    <t>784-6918 6471</t>
  </si>
  <si>
    <t>WAS 876-4408 3793</t>
  </si>
  <si>
    <t xml:space="preserve">Shanghai Jumbo </t>
  </si>
  <si>
    <t>018-9277 9411</t>
  </si>
  <si>
    <t>018-9277 9422</t>
  </si>
  <si>
    <t>105-1831 3691</t>
  </si>
  <si>
    <t>+358 405 120 586</t>
  </si>
  <si>
    <t>FREMPAKKING</t>
  </si>
  <si>
    <t>THURSDAY</t>
  </si>
  <si>
    <t>ok</t>
  </si>
  <si>
    <t>Trenger minst 2 pl 6-7 og minst 2 pl 7-8</t>
  </si>
  <si>
    <t>ACL 12</t>
  </si>
  <si>
    <t>Ex FRA</t>
  </si>
  <si>
    <t>Out 14:00 (latest 22:00)</t>
  </si>
  <si>
    <t>112-0928 5076</t>
  </si>
  <si>
    <t>112-0928 5054</t>
  </si>
  <si>
    <t>112-0928 5065</t>
  </si>
  <si>
    <t>112-0928 5080</t>
  </si>
  <si>
    <t>999-9546 4670</t>
  </si>
  <si>
    <t>CA936</t>
  </si>
  <si>
    <t>999-9546 4666</t>
  </si>
  <si>
    <t>FCS FRANKFURT</t>
  </si>
  <si>
    <t>AY45724/TK907</t>
  </si>
  <si>
    <t>Out 17:00 (Latest 20:00) MÅ HA DOCS I KVELD</t>
  </si>
  <si>
    <t>999-9546 5554</t>
  </si>
  <si>
    <t>999-9546 5565</t>
  </si>
  <si>
    <t>999-9546 5576</t>
  </si>
  <si>
    <t>999-9546 5521</t>
  </si>
  <si>
    <t>999-9546 5532</t>
  </si>
  <si>
    <t>999-9546 5543</t>
  </si>
  <si>
    <t>254HER</t>
  </si>
  <si>
    <t>Ex AMS</t>
  </si>
  <si>
    <t>Out 14:00 (Latest 23:00)</t>
  </si>
  <si>
    <t>784-6387 4871</t>
  </si>
  <si>
    <t>CZ346</t>
  </si>
  <si>
    <t>784-6387 4882</t>
  </si>
  <si>
    <r>
      <rPr>
        <sz val="10"/>
        <color rgb="FF000000"/>
        <rFont val="Arial"/>
      </rPr>
      <t xml:space="preserve"> </t>
    </r>
    <r>
      <rPr>
        <b/>
        <sz val="10"/>
        <color rgb="FF000000"/>
        <rFont val="Arial"/>
      </rPr>
      <t>784-6387 4893</t>
    </r>
  </si>
  <si>
    <t>Guangdong Fiord</t>
  </si>
  <si>
    <r>
      <rPr>
        <sz val="10"/>
        <color rgb="FF000000"/>
        <rFont val="Arial"/>
      </rPr>
      <t xml:space="preserve"> </t>
    </r>
    <r>
      <rPr>
        <b/>
        <sz val="10"/>
        <color rgb="FF000000"/>
        <rFont val="Arial"/>
      </rPr>
      <t>784-6387 4904</t>
    </r>
  </si>
  <si>
    <r>
      <rPr>
        <sz val="10"/>
        <color rgb="FF000000"/>
        <rFont val="Arial"/>
      </rPr>
      <t>PKX-</t>
    </r>
    <r>
      <rPr>
        <b/>
        <sz val="10"/>
        <color rgb="FF000000"/>
        <rFont val="Arial"/>
      </rPr>
      <t>CAN</t>
    </r>
  </si>
  <si>
    <r>
      <rPr>
        <sz val="10"/>
        <color rgb="FF000000"/>
        <rFont val="Arial"/>
      </rPr>
      <t xml:space="preserve"> </t>
    </r>
    <r>
      <rPr>
        <b/>
        <sz val="10"/>
        <color rgb="FF000000"/>
        <rFont val="Arial"/>
      </rPr>
      <t>784-6387 4915</t>
    </r>
  </si>
  <si>
    <t>PKX-CAN</t>
  </si>
  <si>
    <r>
      <rPr>
        <sz val="10"/>
        <color rgb="FF000000"/>
        <rFont val="Arial"/>
      </rPr>
      <t xml:space="preserve"> </t>
    </r>
    <r>
      <rPr>
        <b/>
        <sz val="10"/>
        <color rgb="FF000000"/>
        <rFont val="Arial"/>
      </rPr>
      <t>784-6387 4926</t>
    </r>
  </si>
  <si>
    <t>7+,MAX 30 6-7</t>
  </si>
  <si>
    <t>NNJ617/CZ7283</t>
  </si>
  <si>
    <t>ACL 15</t>
  </si>
  <si>
    <t>Out 17:00 (latest 18:00) | Thermo transit</t>
  </si>
  <si>
    <t>871-5484 8581</t>
  </si>
  <si>
    <t>7+,MAX 1/2 6-7</t>
  </si>
  <si>
    <t>LAT 30/07 06:00</t>
  </si>
  <si>
    <t>871-5482 6715</t>
  </si>
  <si>
    <t>871-5482 6726</t>
  </si>
  <si>
    <t>871-5484 1581</t>
  </si>
  <si>
    <t>871-5484 1592</t>
  </si>
  <si>
    <t>871-5484 1603</t>
  </si>
  <si>
    <t>ACL 16</t>
  </si>
  <si>
    <t>Out 16:00 (latest 19:30) | ATLANTIC THERMO</t>
  </si>
  <si>
    <t>FILET</t>
  </si>
  <si>
    <t>235-3906 0431</t>
  </si>
  <si>
    <t>TK124</t>
  </si>
  <si>
    <t>LAT: 30/07 06:00</t>
  </si>
  <si>
    <t>871-5484 1614</t>
  </si>
  <si>
    <t>406-5404 8433</t>
  </si>
  <si>
    <t>406-5404 9111</t>
  </si>
  <si>
    <t>157-4742 1080</t>
  </si>
  <si>
    <t>QR8944</t>
  </si>
  <si>
    <t>ACL 17</t>
  </si>
  <si>
    <t>Out 08:00 Wed Latest 11:00</t>
  </si>
  <si>
    <t>105-1832 5591</t>
  </si>
  <si>
    <t>LAT 30/07 18:00</t>
  </si>
  <si>
    <t>105-1831 5662</t>
  </si>
  <si>
    <t>7+,MAX 15 6-7</t>
  </si>
  <si>
    <t>876-4409 3033</t>
  </si>
  <si>
    <t>LAT 30/07 21:00</t>
  </si>
  <si>
    <t>784-6369 2705</t>
  </si>
  <si>
    <t>LAT 30/07 11:00</t>
  </si>
  <si>
    <t>BUC930/TW4513</t>
  </si>
  <si>
    <t>(+)358400216133</t>
  </si>
  <si>
    <t>Out 10:00 (Latest 11)</t>
  </si>
  <si>
    <t>105-1831 5080</t>
  </si>
  <si>
    <t>LAT 28/07 11:00</t>
  </si>
  <si>
    <t>784-6918 5712</t>
  </si>
  <si>
    <t>8+</t>
  </si>
  <si>
    <t>018-9271 3972</t>
  </si>
  <si>
    <t>018-9277 9131</t>
  </si>
  <si>
    <t>018-9271 3983</t>
  </si>
  <si>
    <t>876-4409 2624</t>
  </si>
  <si>
    <t>LAT 28/07 21:00</t>
  </si>
  <si>
    <t>+358 40 5120586</t>
  </si>
  <si>
    <t>406-5404 8584</t>
  </si>
  <si>
    <t>LAT 28/07 15:00</t>
  </si>
  <si>
    <t>406-5404 9085</t>
  </si>
  <si>
    <t>7+,MAX 27 6/7</t>
  </si>
  <si>
    <t>406-5404 9096</t>
  </si>
  <si>
    <t>406-5404 8595</t>
  </si>
  <si>
    <t>406-5404 8606</t>
  </si>
  <si>
    <t>615-6092 2632</t>
  </si>
  <si>
    <t>IZA339/DMP645</t>
  </si>
  <si>
    <t>+358 400 432 178</t>
  </si>
  <si>
    <t>Out 19:00 (Docs idag)</t>
  </si>
  <si>
    <t>876-4409 2646</t>
  </si>
  <si>
    <t>876-4408 3734</t>
  </si>
  <si>
    <t xml:space="preserve">Young Challenge </t>
  </si>
  <si>
    <t>876-4409 2635</t>
  </si>
  <si>
    <t>876-4408 3771</t>
  </si>
  <si>
    <t>876-4400 3352</t>
  </si>
  <si>
    <t>876-4409 2602</t>
  </si>
  <si>
    <t xml:space="preserve"> </t>
  </si>
  <si>
    <t>876-4409 2613</t>
  </si>
  <si>
    <t>876-4408 3745</t>
  </si>
  <si>
    <t>876-4408 3756</t>
  </si>
  <si>
    <t>876-4408 3760</t>
  </si>
  <si>
    <t xml:space="preserve">Hanning </t>
  </si>
  <si>
    <t>876-4408 3782</t>
  </si>
  <si>
    <t>10219*73</t>
  </si>
  <si>
    <t>+358 40 7720495</t>
  </si>
  <si>
    <t xml:space="preserve">Out 15:00 | REMA </t>
  </si>
  <si>
    <t>615-6203 8093</t>
  </si>
  <si>
    <t>I98848</t>
  </si>
  <si>
    <t>LAT 29/07 04:00</t>
  </si>
  <si>
    <t>615-6327 2565</t>
  </si>
  <si>
    <t>157-4742 1102</t>
  </si>
  <si>
    <t>7+,MAX 1/3 7-8</t>
  </si>
  <si>
    <t>Out 16:00 | NOR-LOG</t>
  </si>
  <si>
    <t>615-6203 7986</t>
  </si>
  <si>
    <t>615-6327 2543</t>
  </si>
  <si>
    <t>112-0939 5551</t>
  </si>
  <si>
    <t>LAT 29/07 06:00</t>
  </si>
  <si>
    <t>112-0939 5562</t>
  </si>
  <si>
    <t>112-0928 5032</t>
  </si>
  <si>
    <t>112-0928 5043</t>
  </si>
  <si>
    <t>Out 17:00 | THERMO TRANSIT</t>
  </si>
  <si>
    <t>112-0939 5540</t>
  </si>
  <si>
    <t>999-9546 2345</t>
  </si>
  <si>
    <t>999-9546 2356</t>
  </si>
  <si>
    <t>PEK-SZX</t>
  </si>
  <si>
    <t>999-9546 2441</t>
  </si>
  <si>
    <t>999-9546 2452</t>
  </si>
  <si>
    <t>999-9546 2463</t>
  </si>
  <si>
    <t>Out 18:00 | Rema</t>
  </si>
  <si>
    <t>112-0669 1510</t>
  </si>
  <si>
    <t>CK206</t>
  </si>
  <si>
    <t>112-0669 1506</t>
  </si>
  <si>
    <t>871-5484 1625</t>
  </si>
  <si>
    <t>406-5404 8422</t>
  </si>
  <si>
    <t>LAT 29/07 12:00</t>
  </si>
  <si>
    <t>406-5404 9100</t>
  </si>
  <si>
    <t>157-5397 4292</t>
  </si>
  <si>
    <t>QR8984</t>
  </si>
  <si>
    <t>LAT: 29/07 06:35</t>
  </si>
  <si>
    <t>LASTES INNERST</t>
  </si>
  <si>
    <t>LATEST 20:00 (Doc tirsdag morgen ok)</t>
  </si>
  <si>
    <t xml:space="preserve">Young Challange </t>
  </si>
  <si>
    <t>PEK-PVG</t>
  </si>
  <si>
    <t>999-9546 2393</t>
  </si>
  <si>
    <t>999-9546 2474</t>
  </si>
  <si>
    <t>999-9546 2360</t>
  </si>
  <si>
    <t>999-9546 2371</t>
  </si>
  <si>
    <t>7+,MAX 27 6-7</t>
  </si>
  <si>
    <t>999-9546 2382</t>
  </si>
  <si>
    <t>999-9546 2404</t>
  </si>
  <si>
    <t>NOD571/FY673</t>
  </si>
  <si>
    <t>23.00 (Latest Tuesday 08.00 maybe later - Ring Sverre før 08:00)</t>
  </si>
  <si>
    <t>105-1831 5533</t>
  </si>
  <si>
    <t>LAT 29/07 17:00</t>
  </si>
  <si>
    <t>105-1831 5371</t>
  </si>
  <si>
    <t>LAT 29/07 08:00</t>
  </si>
  <si>
    <t>105-1831 4656</t>
  </si>
  <si>
    <t>LAT 29/07 10:30</t>
  </si>
  <si>
    <t>105-1831 4660</t>
  </si>
  <si>
    <t>615-6092 4813</t>
  </si>
  <si>
    <t>LAT 29/07 15:00</t>
  </si>
  <si>
    <t>018-9277 9153</t>
  </si>
  <si>
    <t>LAT 29/07 11:00</t>
  </si>
  <si>
    <t>IPC650/DRT163</t>
  </si>
  <si>
    <t>+358 400 321 526</t>
  </si>
  <si>
    <t>ACL 11</t>
  </si>
  <si>
    <t>23.00 (Latest Tuesday 15.00)</t>
  </si>
  <si>
    <t>406-5404 8610</t>
  </si>
  <si>
    <t>406-5404 8621</t>
  </si>
  <si>
    <t>406-5404 8632</t>
  </si>
  <si>
    <t>406-5404 8643</t>
  </si>
  <si>
    <t>406-5404 8654</t>
  </si>
  <si>
    <t>Average MIX 6+</t>
  </si>
  <si>
    <t>406-5404 8934</t>
  </si>
  <si>
    <t>ALT SER SAMME TERMINAL</t>
  </si>
  <si>
    <t>RVN905DRT164</t>
  </si>
  <si>
    <t>+358 40 8479865</t>
  </si>
  <si>
    <t>ACL 26 - Prepack - Extra PMC</t>
  </si>
  <si>
    <t>Out 09:00</t>
  </si>
  <si>
    <t>105-1831 4122</t>
  </si>
  <si>
    <t>LAT 25/07 18:00</t>
  </si>
  <si>
    <t>105-1832 4202</t>
  </si>
  <si>
    <t>105-1832 4213</t>
  </si>
  <si>
    <t>105-1832 4224</t>
  </si>
  <si>
    <t>018-9271 3736</t>
  </si>
  <si>
    <t>LAT 25/07 11:00</t>
  </si>
  <si>
    <t>018-9277 9606</t>
  </si>
  <si>
    <t>+358 406 176 585</t>
  </si>
  <si>
    <t xml:space="preserve">ACL 27 - Prepack </t>
  </si>
  <si>
    <t>15:00 (Latest 16:00)/ Thermo Transit</t>
  </si>
  <si>
    <t>406-5404 6974</t>
  </si>
  <si>
    <t>LAT 26/07 05:00</t>
  </si>
  <si>
    <t>406-5404 8352</t>
  </si>
  <si>
    <t>406-5404 8363</t>
  </si>
  <si>
    <t>Guangdon Fiord</t>
  </si>
  <si>
    <t>406-5404 8374</t>
  </si>
  <si>
    <t>406-5404 6996</t>
  </si>
  <si>
    <t>406-5404 8385</t>
  </si>
  <si>
    <t>can do ORD</t>
  </si>
  <si>
    <t>MTD 782</t>
  </si>
  <si>
    <t>ACL 28 - Prepack</t>
  </si>
  <si>
    <t>Young Challange</t>
  </si>
  <si>
    <t>876-4409 2845</t>
  </si>
  <si>
    <t>MIX 6+, MAX 80 6/8</t>
  </si>
  <si>
    <t>LAT 25/07 21:00</t>
  </si>
  <si>
    <t>876-4408 3620</t>
  </si>
  <si>
    <t>MIX6+, MAX 54 6/7</t>
  </si>
  <si>
    <t>876-4408 3631</t>
  </si>
  <si>
    <t>876-4408 3642</t>
  </si>
  <si>
    <t>876-4408 3701</t>
  </si>
  <si>
    <t>018-9266 0363</t>
  </si>
  <si>
    <t>LAT 27/05 10:00</t>
  </si>
  <si>
    <t>RVN905/DRT164</t>
  </si>
  <si>
    <t>+358 408 479 865</t>
  </si>
  <si>
    <t>ACL 29 - Prepack</t>
  </si>
  <si>
    <t>Ex LEJ</t>
  </si>
  <si>
    <t>Out 15:00 (senest 18:00)</t>
  </si>
  <si>
    <t>615-6092 1000</t>
  </si>
  <si>
    <t>Georgi Handling</t>
  </si>
  <si>
    <t>615-6092 1884</t>
  </si>
  <si>
    <t>615-6092 2013</t>
  </si>
  <si>
    <t>615-6092 2046</t>
  </si>
  <si>
    <t>615-6092 2153</t>
  </si>
  <si>
    <t>615-6092 2212</t>
  </si>
  <si>
    <t xml:space="preserve">Alt er samme terminal </t>
  </si>
  <si>
    <t xml:space="preserve">MRI915 / IG935	</t>
  </si>
  <si>
    <t>ACL 30 - Prepack</t>
  </si>
  <si>
    <t>Out 17:00 - Latest 20:00</t>
  </si>
  <si>
    <t>999-9546 2054</t>
  </si>
  <si>
    <t>FSC Frankfurt</t>
  </si>
  <si>
    <t>999-9546 2065</t>
  </si>
  <si>
    <t>999-9546 2076</t>
  </si>
  <si>
    <t>999-9546 2080</t>
  </si>
  <si>
    <t>999-9546 2091</t>
  </si>
  <si>
    <t>999-9546 2102</t>
  </si>
  <si>
    <t>MSR882 / PZ4N441</t>
  </si>
  <si>
    <t>ACL 31</t>
  </si>
  <si>
    <t>Out 18:00 / NorLog - Can leave earlier</t>
  </si>
  <si>
    <t>112-0856 6401</t>
  </si>
  <si>
    <t>TERMINAL 1 GDM</t>
  </si>
  <si>
    <t>LAT 26/07 06:00</t>
  </si>
  <si>
    <t>999-9546 2032</t>
  </si>
  <si>
    <t>CA185</t>
  </si>
  <si>
    <t>LAT: 26/07 06:00</t>
  </si>
  <si>
    <t>999-9546 2043</t>
  </si>
  <si>
    <t>Sunday 10:00</t>
  </si>
  <si>
    <t>406-5404 8396</t>
  </si>
  <si>
    <t>MIX 7+</t>
  </si>
  <si>
    <t xml:space="preserve">ACL 32 </t>
  </si>
  <si>
    <t>Out 16:00 - Latest 17:00</t>
  </si>
  <si>
    <t>112-0856 6375</t>
  </si>
  <si>
    <t>112-0856 6386</t>
  </si>
  <si>
    <t>112-0856 6390</t>
  </si>
  <si>
    <t>Sh Zhiyuan</t>
  </si>
  <si>
    <t>999-9546 4692</t>
  </si>
  <si>
    <t>kun 7+</t>
  </si>
  <si>
    <t>406-5404 8562</t>
  </si>
  <si>
    <t>157-4742 1124</t>
  </si>
  <si>
    <t>LAT 27/07 05:00</t>
  </si>
  <si>
    <t>ACL 13 - Prepack</t>
  </si>
  <si>
    <t>105-1832 4003</t>
  </si>
  <si>
    <t>LAT 24/07 11:00</t>
  </si>
  <si>
    <t>105-1831 4623</t>
  </si>
  <si>
    <t>LAT 24/07 10:30</t>
  </si>
  <si>
    <t>018-9271 3644</t>
  </si>
  <si>
    <t>7+ MAX  27 6/7</t>
  </si>
  <si>
    <t>LAT 24/07 10:00</t>
  </si>
  <si>
    <t>018-9271 3655</t>
  </si>
  <si>
    <t>018-9271 3666</t>
  </si>
  <si>
    <t>018-9271 3670</t>
  </si>
  <si>
    <t>7+ MAX  30 6/7</t>
  </si>
  <si>
    <t>ISL545/DTI673</t>
  </si>
  <si>
    <t>+358400710649</t>
  </si>
  <si>
    <t>ACL 14 - Prepack</t>
  </si>
  <si>
    <t>Out 15:00 (Latest 16:00) Nor-Log</t>
  </si>
  <si>
    <t>615-6327 2075</t>
  </si>
  <si>
    <t>LAT 25/07 04:00</t>
  </si>
  <si>
    <t>615-6327 2086</t>
  </si>
  <si>
    <t>7+ MAX  35 6/7</t>
  </si>
  <si>
    <t>615-6327 2090</t>
  </si>
  <si>
    <t>7+ MAX  45 6/7</t>
  </si>
  <si>
    <t>406-5404 7803</t>
  </si>
  <si>
    <t>406-5404 8315</t>
  </si>
  <si>
    <t>406-5404 8326</t>
  </si>
  <si>
    <t>ALT ER GPC</t>
  </si>
  <si>
    <t>ACL 15 - Prepack</t>
  </si>
  <si>
    <t>Out 16:00 /  Rema</t>
  </si>
  <si>
    <t>406-5404 6985</t>
  </si>
  <si>
    <t>406-5404 8282</t>
  </si>
  <si>
    <t>IFish HK</t>
  </si>
  <si>
    <t>157-4259 0730</t>
  </si>
  <si>
    <t>MIX 7+, no 6-7</t>
  </si>
  <si>
    <t>LAT 25/07 12:00</t>
  </si>
  <si>
    <t>406-5404 8304</t>
  </si>
  <si>
    <t>406-5404 8330</t>
  </si>
  <si>
    <t>406-5404 8260</t>
  </si>
  <si>
    <t>ACL 16 - Prepack</t>
  </si>
  <si>
    <t>Out 15:00 (Latest 16:00)</t>
  </si>
  <si>
    <t>615-6092 0510</t>
  </si>
  <si>
    <t>7+(no full 6-7), MAX 60 7/8</t>
  </si>
  <si>
    <t>LAT 24/07 15:00</t>
  </si>
  <si>
    <t>406-5404 7615</t>
  </si>
  <si>
    <t>406-5404 7582</t>
  </si>
  <si>
    <t>7+ MAX 27 6/7</t>
  </si>
  <si>
    <t>406-5404 8341</t>
  </si>
  <si>
    <t>406-5404 8540</t>
  </si>
  <si>
    <t>7+ MAX 40 7/8</t>
  </si>
  <si>
    <t>406-5404 8536</t>
  </si>
  <si>
    <t>ALT ER SWISSPORT</t>
  </si>
  <si>
    <t>ISL543/DRT163</t>
  </si>
  <si>
    <t>ACL 17 - Prepack</t>
  </si>
  <si>
    <t>Out 18:00</t>
  </si>
  <si>
    <t>105-1831 3960</t>
  </si>
  <si>
    <t>LAT 24/07 17:00</t>
  </si>
  <si>
    <t>105-1831 2965</t>
  </si>
  <si>
    <t>LAT 25/07 10:30</t>
  </si>
  <si>
    <t>784-6380 8990</t>
  </si>
  <si>
    <t>7+ MAX 40 6/7</t>
  </si>
  <si>
    <t>784-6380 8986</t>
  </si>
  <si>
    <t>784-6918 5690</t>
  </si>
  <si>
    <t>784-6380 8953</t>
  </si>
  <si>
    <t>7+ MAX 45 6/7</t>
  </si>
  <si>
    <t>LSA572/DLG939</t>
  </si>
  <si>
    <t>+358 401 726 394</t>
  </si>
  <si>
    <t xml:space="preserve">Out 21 - 23.00 (Latest Friday 07.00)							</t>
  </si>
  <si>
    <t>018-9271 3714</t>
  </si>
  <si>
    <t>018-9271 3725</t>
  </si>
  <si>
    <t>784-6368 6070</t>
  </si>
  <si>
    <t>LAT 26/07 11:00</t>
  </si>
  <si>
    <t>876-4409 2801</t>
  </si>
  <si>
    <t>876-4409 2812</t>
  </si>
  <si>
    <t>876-4409 2823</t>
  </si>
  <si>
    <t>ALT ER ASR</t>
  </si>
  <si>
    <t>YXA752/WXZ392</t>
  </si>
  <si>
    <t>+358 406 570 122</t>
  </si>
  <si>
    <t>Out 20:00 (Må ha docs idag, kjører Kilpis)</t>
  </si>
  <si>
    <t>Beijing Highest</t>
  </si>
  <si>
    <t>999-9546 2113</t>
  </si>
  <si>
    <t>Trucking incl in rate</t>
  </si>
  <si>
    <t>999-9546 2124</t>
  </si>
  <si>
    <t>999-9546 2135</t>
  </si>
  <si>
    <t>999-9546 2146</t>
  </si>
  <si>
    <t>999-9546 2150</t>
  </si>
  <si>
    <t>999-9546 2161</t>
  </si>
  <si>
    <t>MLA276 / EO629</t>
  </si>
  <si>
    <t>Out 16:00 (Latest 17:00) / Thermo Transit</t>
  </si>
  <si>
    <t>235-3905 8983</t>
  </si>
  <si>
    <t>LAT 25/07 06:00</t>
  </si>
  <si>
    <t>235-3903 0051</t>
  </si>
  <si>
    <t>235-3905 8456</t>
  </si>
  <si>
    <t>406-5404 8551</t>
  </si>
  <si>
    <t>7+,MAX 45 6/7</t>
  </si>
  <si>
    <t>406-5404 7663</t>
  </si>
  <si>
    <t>057-6034 8853</t>
  </si>
  <si>
    <t>LAT 26/07 04:00</t>
  </si>
  <si>
    <t>YT 77034</t>
  </si>
  <si>
    <t>Out 23.00 (Latest Friday 07.00)</t>
  </si>
  <si>
    <t>876-4409 2834</t>
  </si>
  <si>
    <t>784-6918 5701</t>
  </si>
  <si>
    <t>018-9271 3703</t>
  </si>
  <si>
    <t>876-4409 2856</t>
  </si>
  <si>
    <t>105-1832 4342</t>
  </si>
  <si>
    <t>784-6380 8975</t>
  </si>
  <si>
    <t>8+, MAX 45 7/8</t>
  </si>
  <si>
    <t>BUC930/DJC572</t>
  </si>
  <si>
    <t>+358 408 305 677</t>
  </si>
  <si>
    <t>3/5 på plass innen 8/9</t>
  </si>
  <si>
    <t>Out 23.00 (Latest Friday 07.00) Thermo Transit</t>
  </si>
  <si>
    <t>057-6034 8772</t>
  </si>
  <si>
    <t>AF008</t>
  </si>
  <si>
    <t>LAT: 26/07 0400</t>
  </si>
  <si>
    <t>057-6034 8783</t>
  </si>
  <si>
    <t>057-6034 8794</t>
  </si>
  <si>
    <t>More 7/8 if possible</t>
  </si>
  <si>
    <t>057-6034 8805</t>
  </si>
  <si>
    <t>AF004</t>
  </si>
  <si>
    <t>057-6034 8816</t>
  </si>
  <si>
    <t>057-6034 8820</t>
  </si>
  <si>
    <t>AE 67276</t>
  </si>
  <si>
    <t>057-6034 8831</t>
  </si>
  <si>
    <t>057-6034 8842</t>
  </si>
  <si>
    <t>057-6034 8864</t>
  </si>
  <si>
    <t>LAS</t>
  </si>
  <si>
    <t>125-2262 1760</t>
  </si>
  <si>
    <t>BA275</t>
  </si>
  <si>
    <t xml:space="preserve">TERMINAL 1 </t>
  </si>
  <si>
    <t xml:space="preserve">LAT: 26/07 0600 </t>
  </si>
  <si>
    <t>Ice Seafood</t>
  </si>
  <si>
    <t>112-0586 9754</t>
  </si>
  <si>
    <t>LAST I MIDTEN</t>
  </si>
  <si>
    <t>ACL 24 - Extra PMC</t>
  </si>
  <si>
    <t>876-4408 3712</t>
  </si>
  <si>
    <t>6 to 8, MAX 81 6/7</t>
  </si>
  <si>
    <t>784-6380 8964</t>
  </si>
  <si>
    <t>6 to 8, MAX 50 6/7</t>
  </si>
  <si>
    <t>784-6380 9001</t>
  </si>
  <si>
    <t>876-4408 3723</t>
  </si>
  <si>
    <t>018-9277 9595</t>
  </si>
  <si>
    <t>784-6380 9244</t>
  </si>
  <si>
    <t>JOJ489/DHC992</t>
  </si>
  <si>
    <t>+358 404 854 773</t>
  </si>
  <si>
    <t>057-6034 8632</t>
  </si>
  <si>
    <t>AF006</t>
  </si>
  <si>
    <t>057-6034 8643</t>
  </si>
  <si>
    <t>YVZ</t>
  </si>
  <si>
    <t>057-6034 8654</t>
  </si>
  <si>
    <t>KL695</t>
  </si>
  <si>
    <t>057-6034 8665</t>
  </si>
  <si>
    <t>057-6034 8676</t>
  </si>
  <si>
    <t>057-6034 8680</t>
  </si>
  <si>
    <t>Out 07:00 Wednesday</t>
  </si>
  <si>
    <t xml:space="preserve">BKK </t>
  </si>
  <si>
    <t>105-1831 3890</t>
  </si>
  <si>
    <t>LAT: 23/07 08:00</t>
  </si>
  <si>
    <t>105-1832 3815</t>
  </si>
  <si>
    <t xml:space="preserve"> 105-1832 3826</t>
  </si>
  <si>
    <t>N/A</t>
  </si>
  <si>
    <t>LAT: 23/07 11:00</t>
  </si>
  <si>
    <t>105-1832 3911</t>
  </si>
  <si>
    <t>LAT: 23/07 10:30</t>
  </si>
  <si>
    <t>105-1832 3922</t>
  </si>
  <si>
    <t>018-9266 0396</t>
  </si>
  <si>
    <t>NEW</t>
  </si>
  <si>
    <t>LAT: 24/07 11:00</t>
  </si>
  <si>
    <t>018-9266 0330</t>
  </si>
  <si>
    <t>GRK890/DIP596</t>
  </si>
  <si>
    <t>+358 451676884</t>
  </si>
  <si>
    <t>018-9271 3434</t>
  </si>
  <si>
    <t>LAT 21/07 10:30</t>
  </si>
  <si>
    <t>018-9271 3445</t>
  </si>
  <si>
    <t>018-9271 3456</t>
  </si>
  <si>
    <t>784-6918 5675</t>
  </si>
  <si>
    <t>LAT 21/07 11:00</t>
  </si>
  <si>
    <t>105-1831 3676</t>
  </si>
  <si>
    <t>876-4408 3605</t>
  </si>
  <si>
    <t>LAT 21/07 21:00</t>
  </si>
  <si>
    <t>Out 17:00 (Latest 18:00) Atlantic Thermo</t>
  </si>
  <si>
    <t>999-9515 7834</t>
  </si>
  <si>
    <t>LAT 22/07 06:00</t>
  </si>
  <si>
    <t>999-9515 7812</t>
  </si>
  <si>
    <t>999-9515 7823</t>
  </si>
  <si>
    <t>999-9515 7845</t>
  </si>
  <si>
    <t xml:space="preserve">Broadton </t>
  </si>
  <si>
    <t>999-9515 7856</t>
  </si>
  <si>
    <t>999-9515 7860</t>
  </si>
  <si>
    <t>7-9.</t>
  </si>
  <si>
    <t>Out 14:00 (Latest 15:00)</t>
  </si>
  <si>
    <t>406-5404 6845</t>
  </si>
  <si>
    <t>LAT 21/07 15:00</t>
  </si>
  <si>
    <t>406-5404 7523</t>
  </si>
  <si>
    <t>406-5404 7512</t>
  </si>
  <si>
    <t>406-5454 0791</t>
  </si>
  <si>
    <t>406-5404 7000</t>
  </si>
  <si>
    <t>6-9+</t>
  </si>
  <si>
    <t>615-6092 0440</t>
  </si>
  <si>
    <t>176-2343 4084</t>
  </si>
  <si>
    <t>EK322</t>
  </si>
  <si>
    <t>LAT 22/07 05:00</t>
  </si>
  <si>
    <t>Flex 6-8</t>
  </si>
  <si>
    <t>217-1003 5480</t>
  </si>
  <si>
    <t>TG634</t>
  </si>
  <si>
    <t>LAT 22/07 08:00</t>
  </si>
  <si>
    <t>157-4259 0542</t>
  </si>
  <si>
    <t>LAT 22/07 04:00</t>
  </si>
  <si>
    <t xml:space="preserve">ACL 5				</t>
  </si>
  <si>
    <t>Out senest 19:00 (Må ha docs mandag)</t>
  </si>
  <si>
    <t>876-4408 3583</t>
  </si>
  <si>
    <t>6-8.</t>
  </si>
  <si>
    <t>876-4408 3594</t>
  </si>
  <si>
    <t>TFU - SZX</t>
  </si>
  <si>
    <t>876-4409 2786</t>
  </si>
  <si>
    <t>876-4409 2764</t>
  </si>
  <si>
    <t>018-9271 3692</t>
  </si>
  <si>
    <t>105-1831 4155</t>
  </si>
  <si>
    <t>LAT 22/07 10:30</t>
  </si>
  <si>
    <t>CRF140/DHZ526</t>
  </si>
  <si>
    <t>+358 451 676 884</t>
  </si>
  <si>
    <t>Out 18:00 - senest 19:00 (Må ha docs mandag)</t>
  </si>
  <si>
    <t>876-4409 2742</t>
  </si>
  <si>
    <t>U39620</t>
  </si>
  <si>
    <t>6 - 8.</t>
  </si>
  <si>
    <t>876-4408 3616</t>
  </si>
  <si>
    <t>876-4409 2775</t>
  </si>
  <si>
    <t>876-4409 2753</t>
  </si>
  <si>
    <t>876-4408 3572</t>
  </si>
  <si>
    <t>876-4398 2691</t>
  </si>
  <si>
    <t>101APM/946YKG</t>
  </si>
  <si>
    <t>+358400711249</t>
  </si>
  <si>
    <t>Out 18:00 Rema</t>
  </si>
  <si>
    <t>406-5404 7770</t>
  </si>
  <si>
    <t>LAT 22/07 10:00</t>
  </si>
  <si>
    <t>406-5404 6392</t>
  </si>
  <si>
    <t>406-5404 6952</t>
  </si>
  <si>
    <t>Xingjianyang</t>
  </si>
  <si>
    <t>NKG - PVG</t>
  </si>
  <si>
    <t>871-5484 0715</t>
  </si>
  <si>
    <t>Y87920</t>
  </si>
  <si>
    <t>LAT 23/07 06:00</t>
  </si>
  <si>
    <t>871-5484 0726</t>
  </si>
  <si>
    <t>871-5484 0730</t>
  </si>
  <si>
    <t>6 -8.</t>
  </si>
  <si>
    <t>Out 20:00</t>
  </si>
  <si>
    <t>999-9515 7871</t>
  </si>
  <si>
    <t>999-9515 7753</t>
  </si>
  <si>
    <t>PKX - SZX</t>
  </si>
  <si>
    <t>999-9515 7764</t>
  </si>
  <si>
    <t>999-9515 7775</t>
  </si>
  <si>
    <t>999-9515 7786</t>
  </si>
  <si>
    <t>999-9515 7790</t>
  </si>
  <si>
    <t>MYM265 / CO418</t>
  </si>
  <si>
    <t>Out Late Monday or Tuesday 09:00</t>
  </si>
  <si>
    <t>105-1831 4192</t>
  </si>
  <si>
    <t>018-9271 3552</t>
  </si>
  <si>
    <t>LAT 22/07 11:00</t>
  </si>
  <si>
    <t>018-9271 3541</t>
  </si>
  <si>
    <t>018-9271 3563</t>
  </si>
  <si>
    <t>018-9271 3504</t>
  </si>
  <si>
    <t>784-6369 2624</t>
  </si>
  <si>
    <t>LAT 23/07 11:00</t>
  </si>
  <si>
    <t>+358 401 802 891</t>
  </si>
  <si>
    <t>Out Late Monday or Tuesday LATEST 12:00</t>
  </si>
  <si>
    <t>406-5404 7545</t>
  </si>
  <si>
    <t>LAT 22/07 15:00</t>
  </si>
  <si>
    <t>406-5404 7534</t>
  </si>
  <si>
    <t>615-6092 2256</t>
  </si>
  <si>
    <t>406-5404 7556</t>
  </si>
  <si>
    <t>406-5404 7560</t>
  </si>
  <si>
    <t>406-5404 7571</t>
  </si>
  <si>
    <t>FLKT1001/UB4994</t>
  </si>
  <si>
    <t>+37065058493</t>
  </si>
  <si>
    <t>Out Late Monday or Tuesday Latest 10:00</t>
  </si>
  <si>
    <t>615-6092 0484</t>
  </si>
  <si>
    <t>105-1831 4111</t>
  </si>
  <si>
    <t>7+'</t>
  </si>
  <si>
    <t>LAT 23/07 18:00</t>
  </si>
  <si>
    <t>105-1832 3955</t>
  </si>
  <si>
    <t>105-1832 3966</t>
  </si>
  <si>
    <t>018-9271 3633</t>
  </si>
  <si>
    <t>784-6918 5686</t>
  </si>
  <si>
    <t>LAST INNERST</t>
  </si>
  <si>
    <t>LAP770/DRE240</t>
  </si>
  <si>
    <t>+358 451 115 911</t>
  </si>
  <si>
    <t>ACL 21 - Frempakk</t>
  </si>
  <si>
    <t>Out 10.00 (Latest 11.00)</t>
  </si>
  <si>
    <t>105-1831 4096</t>
  </si>
  <si>
    <t>LAT 18/07 18:00</t>
  </si>
  <si>
    <t>105-1832 3535</t>
  </si>
  <si>
    <t>105-1832 3546</t>
  </si>
  <si>
    <t>784-6380 8813</t>
  </si>
  <si>
    <t>LAT 18/07 10:00</t>
  </si>
  <si>
    <t>784-6380 8824</t>
  </si>
  <si>
    <t>876-4409 2716</t>
  </si>
  <si>
    <t>LAT 18/07 21:00</t>
  </si>
  <si>
    <t>ACL 22 - Frempakk</t>
  </si>
  <si>
    <t>Out 18.30 (Latest 18.30)</t>
  </si>
  <si>
    <t>784-6369 2661</t>
  </si>
  <si>
    <t>TOP CARGO (AMS)</t>
  </si>
  <si>
    <t>784-6369 2786</t>
  </si>
  <si>
    <t>784-6369 2790</t>
  </si>
  <si>
    <t>784-6369 2801</t>
  </si>
  <si>
    <t>784-6369 2812</t>
  </si>
  <si>
    <t>112-0816 6815</t>
  </si>
  <si>
    <t>MU770</t>
  </si>
  <si>
    <t xml:space="preserve">BV10097/GD4952 </t>
  </si>
  <si>
    <t>ACL 23 - Frempakk</t>
  </si>
  <si>
    <t>Out 18.00 (Latest 18.00)</t>
  </si>
  <si>
    <t>615-6091 4372</t>
  </si>
  <si>
    <t>Liten rateøkning på 0,1/kg pg manko</t>
  </si>
  <si>
    <t>615-6091 4383</t>
  </si>
  <si>
    <t>615-6091 4394</t>
  </si>
  <si>
    <t>615-6091 4405</t>
  </si>
  <si>
    <t>615-6091 4416</t>
  </si>
  <si>
    <t>615-6091 4420</t>
  </si>
  <si>
    <t>MSR874 / ML432 (LT)</t>
  </si>
  <si>
    <t>Out 17.00 (Latest 17.00) Thermo Transit</t>
  </si>
  <si>
    <t>406-5404 7700</t>
  </si>
  <si>
    <t>CNX</t>
  </si>
  <si>
    <t>LAT 19/07 05:00</t>
  </si>
  <si>
    <t>406-5404 7711</t>
  </si>
  <si>
    <t>112-0459 7843</t>
  </si>
  <si>
    <t>LAT 19/07 06:00</t>
  </si>
  <si>
    <t xml:space="preserve">PVG </t>
  </si>
  <si>
    <t>112-0505 3473</t>
  </si>
  <si>
    <t>YT77034 /</t>
  </si>
  <si>
    <t>Out 16.00 (Latest 16.00) Nor-log</t>
  </si>
  <si>
    <t>117-4209 4205</t>
  </si>
  <si>
    <t>LAT 19/07 10.00</t>
  </si>
  <si>
    <t>117-4209 4242</t>
  </si>
  <si>
    <t>406-5404 7722</t>
  </si>
  <si>
    <t>mix 7+</t>
  </si>
  <si>
    <t>074-4692 1630</t>
  </si>
  <si>
    <t>DL0047</t>
  </si>
  <si>
    <t>LAT 19/07 04:00</t>
  </si>
  <si>
    <t>074-4692 1641</t>
  </si>
  <si>
    <t>074-4692 1652</t>
  </si>
  <si>
    <t>KY6984</t>
  </si>
  <si>
    <t>ACL 26 - Frempakk</t>
  </si>
  <si>
    <t>Out 16.00 (Latest 16.00) Thermo Transit</t>
  </si>
  <si>
    <t>074-4692 1696</t>
  </si>
  <si>
    <t>KL0601</t>
  </si>
  <si>
    <t>LAT: 19/07 0400</t>
  </si>
  <si>
    <t>074-4692 1700</t>
  </si>
  <si>
    <t>Montreal (Friday pack)</t>
  </si>
  <si>
    <t>074-4692 1711</t>
  </si>
  <si>
    <t>KL0605</t>
  </si>
  <si>
    <t>074-4692 1722</t>
  </si>
  <si>
    <t>Can pack Thursday</t>
  </si>
  <si>
    <t>AE67277 / XB4276</t>
  </si>
  <si>
    <t>Out 10.00 (latest 10:00)</t>
  </si>
  <si>
    <t>105-1831 3433</t>
  </si>
  <si>
    <t>LAT: 17/07 10:30</t>
  </si>
  <si>
    <t>105-1832 3550</t>
  </si>
  <si>
    <t>LAT: 17/07 11:00</t>
  </si>
  <si>
    <t>615-6091 4921</t>
  </si>
  <si>
    <t>LAT 17/09 09:30</t>
  </si>
  <si>
    <t>615-6091 4932</t>
  </si>
  <si>
    <t>018-9271 3272</t>
  </si>
  <si>
    <t>LAT 19/07 08:00</t>
  </si>
  <si>
    <t>Can pack Wednesday</t>
  </si>
  <si>
    <t>+358 505 099 878</t>
  </si>
  <si>
    <t>Out 15 (Latest 16.00)</t>
  </si>
  <si>
    <t>105-1831 3912</t>
  </si>
  <si>
    <t>LAT 17/07 17:00</t>
  </si>
  <si>
    <t>615-6091 4954</t>
  </si>
  <si>
    <t>I98879</t>
  </si>
  <si>
    <t>LAT 17/07 15:00</t>
  </si>
  <si>
    <t xml:space="preserve">615-6091 4276 </t>
  </si>
  <si>
    <t>131-1643 6770</t>
  </si>
  <si>
    <t>Mix 8+</t>
  </si>
  <si>
    <t>LAT 19/07 11:00</t>
  </si>
  <si>
    <t>784-6918 5664</t>
  </si>
  <si>
    <t>876-4408 3653</t>
  </si>
  <si>
    <t>LAT 19/07 21:00</t>
  </si>
  <si>
    <t>BV92SIL/TZ5801</t>
  </si>
  <si>
    <t>+45 28 351 103</t>
  </si>
  <si>
    <t>Out 16.00 Thermo Transit</t>
  </si>
  <si>
    <t>406-5404 6856</t>
  </si>
  <si>
    <t>LAT 0400 18/07</t>
  </si>
  <si>
    <t>406-5404 7626</t>
  </si>
  <si>
    <t>615-6203 6763</t>
  </si>
  <si>
    <t>615-6203 8491</t>
  </si>
  <si>
    <t>Mix 7+</t>
  </si>
  <si>
    <t>615-6203 8502</t>
  </si>
  <si>
    <t>615-6327 1530</t>
  </si>
  <si>
    <t>D</t>
  </si>
  <si>
    <t>105-1831 3400</t>
  </si>
  <si>
    <t>LAT: 18/07 10:30</t>
  </si>
  <si>
    <t>018-9271 3154</t>
  </si>
  <si>
    <t>LAT 18/07 08:00</t>
  </si>
  <si>
    <t>018-9271 3176</t>
  </si>
  <si>
    <t>018-9271 3165</t>
  </si>
  <si>
    <t>018-9271 3180</t>
  </si>
  <si>
    <t>JOJ489/DGN448</t>
  </si>
  <si>
    <t>Out 16.00 Rema</t>
  </si>
  <si>
    <t>235-3905 9285</t>
  </si>
  <si>
    <t>TK6508</t>
  </si>
  <si>
    <t>LAT: 18/07 06:00</t>
  </si>
  <si>
    <t>057-6034 8385</t>
  </si>
  <si>
    <t>AF0084</t>
  </si>
  <si>
    <t>LAT 18/07 04:00</t>
  </si>
  <si>
    <t>020-0374 0181</t>
  </si>
  <si>
    <t>LH7375S</t>
  </si>
  <si>
    <t>020-0374 0590</t>
  </si>
  <si>
    <t>157-5739 4105</t>
  </si>
  <si>
    <t>LAT 18/07 12:00</t>
  </si>
  <si>
    <t>235-3902 7984</t>
  </si>
  <si>
    <t>406-5404 7755</t>
  </si>
  <si>
    <t>RD5035</t>
  </si>
  <si>
    <t>Via FRA</t>
  </si>
  <si>
    <t>Out 20:00 (Latest 20:00) - MÅ HA DOCS I KVELD</t>
  </si>
  <si>
    <t>999-9515 3144</t>
  </si>
  <si>
    <t>Rate incl truck to FRA</t>
  </si>
  <si>
    <t>999-9515 3155</t>
  </si>
  <si>
    <t>999-9515 3166</t>
  </si>
  <si>
    <t>999-9515 3170</t>
  </si>
  <si>
    <t>Guangdong Firord</t>
  </si>
  <si>
    <t>999-9515 3181</t>
  </si>
  <si>
    <t>999-9515 2772</t>
  </si>
  <si>
    <t xml:space="preserve">MLK518 / FD9967 </t>
  </si>
  <si>
    <t>Out 18.00 Nor-log</t>
  </si>
  <si>
    <t>057-6034 8433</t>
  </si>
  <si>
    <t>LAT: 18/07 08:00</t>
  </si>
  <si>
    <t>057-6034 8444</t>
  </si>
  <si>
    <t>057-6034 8455</t>
  </si>
  <si>
    <t>057-6034 8466</t>
  </si>
  <si>
    <t>057-6034 8396</t>
  </si>
  <si>
    <t>AF0092</t>
  </si>
  <si>
    <t>176-2342 9556</t>
  </si>
  <si>
    <t>Friday 12.00 (Latest Friday 18.00)</t>
  </si>
  <si>
    <t>876-4409 2661</t>
  </si>
  <si>
    <t>876-4409 2672</t>
  </si>
  <si>
    <t>876-4409 2694</t>
  </si>
  <si>
    <t>876-4409 2683</t>
  </si>
  <si>
    <t>784-6380 8835</t>
  </si>
  <si>
    <t>105-1832 3561</t>
  </si>
  <si>
    <t>+358 401 403 448</t>
  </si>
  <si>
    <t>784-6918 5653</t>
  </si>
  <si>
    <t>LAT 18/07 11:00</t>
  </si>
  <si>
    <t xml:space="preserve">Sh Seafood </t>
  </si>
  <si>
    <t>784-6380 8780</t>
  </si>
  <si>
    <t>784-6380 8791</t>
  </si>
  <si>
    <t>784-6380 8802</t>
  </si>
  <si>
    <t>018-9271 3191</t>
  </si>
  <si>
    <t>105-1831 3805</t>
  </si>
  <si>
    <t>Out 16.00 (Latest 16.00) Rema</t>
  </si>
  <si>
    <t>074-4692 1604</t>
  </si>
  <si>
    <t>074-4692 1615</t>
  </si>
  <si>
    <t>074-4692 1626</t>
  </si>
  <si>
    <t>406-5404 7652</t>
  </si>
  <si>
    <t>406-5404 7733</t>
  </si>
  <si>
    <t>020-0374 0435</t>
  </si>
  <si>
    <t>SL8061</t>
  </si>
  <si>
    <t>105-1831 3492</t>
  </si>
  <si>
    <t>LAT:14/07 11:00</t>
  </si>
  <si>
    <t>406-5454 0802</t>
  </si>
  <si>
    <t>LAT 14/07 15:00</t>
  </si>
  <si>
    <t>018-9271 2944</t>
  </si>
  <si>
    <t>7+,6/7 27bx</t>
  </si>
  <si>
    <t>LAT 14/07 11:00</t>
  </si>
  <si>
    <t>018-9271 2955</t>
  </si>
  <si>
    <t>018-9271 2966</t>
  </si>
  <si>
    <t>784-6918 5631</t>
  </si>
  <si>
    <t>pure 8+</t>
  </si>
  <si>
    <t>+358400432178</t>
  </si>
  <si>
    <t>406-5404 5714</t>
  </si>
  <si>
    <t>105-1831 3923</t>
  </si>
  <si>
    <t>LAT 14/07 17:00</t>
  </si>
  <si>
    <t>406-5454 0894</t>
  </si>
  <si>
    <t>406-5404 6882</t>
  </si>
  <si>
    <t>406-5454 0846</t>
  </si>
  <si>
    <t>615-6091 4232</t>
  </si>
  <si>
    <t>Out 16.00 / Nor-log</t>
  </si>
  <si>
    <t>071-6165 8236</t>
  </si>
  <si>
    <t>ET3672</t>
  </si>
  <si>
    <t>LAT: 15/07 06:00</t>
  </si>
  <si>
    <t>Willliksen</t>
  </si>
  <si>
    <t>071-6165 8225</t>
  </si>
  <si>
    <t>Flex 6 to 8</t>
  </si>
  <si>
    <t>071-6142 8312</t>
  </si>
  <si>
    <t>057-6034 8374</t>
  </si>
  <si>
    <t>Plus minus</t>
  </si>
  <si>
    <t>LAT 15/07 04:00</t>
  </si>
  <si>
    <t>157-5739 3582</t>
  </si>
  <si>
    <t>7+,MAX 6/7 27bx</t>
  </si>
  <si>
    <t>074-4692 1512</t>
  </si>
  <si>
    <t>LAT: 15/07 04:00</t>
  </si>
  <si>
    <t>Calculate manually</t>
  </si>
  <si>
    <t>NLT 1055</t>
  </si>
  <si>
    <t>Out 18.00 / Rema</t>
  </si>
  <si>
    <t>999-9515 2945</t>
  </si>
  <si>
    <t>Terminal 1 OSL</t>
  </si>
  <si>
    <t>LAT 15/07 06:00</t>
  </si>
  <si>
    <t>999-9515 2956</t>
  </si>
  <si>
    <t>999-9515 2923</t>
  </si>
  <si>
    <t>8+,7/8 27bx</t>
  </si>
  <si>
    <t>999-9515 2934</t>
  </si>
  <si>
    <t>157-5739 3910</t>
  </si>
  <si>
    <t>can do little 7/8</t>
  </si>
  <si>
    <t>LAT: 15/07 06:35</t>
  </si>
  <si>
    <t>157-4742 1765</t>
  </si>
  <si>
    <t>RD 5036</t>
  </si>
  <si>
    <t>Out 18.00 / Intercargo</t>
  </si>
  <si>
    <t>999-9515 7672</t>
  </si>
  <si>
    <t>LAT 15/06 06:00</t>
  </si>
  <si>
    <t>999-9515 7683</t>
  </si>
  <si>
    <t>999-9515 7646</t>
  </si>
  <si>
    <t>999-9515 7635</t>
  </si>
  <si>
    <t>999-9515 2960</t>
  </si>
  <si>
    <t>BV10096</t>
  </si>
  <si>
    <t>Out latest 20:00 (try earlier!)</t>
  </si>
  <si>
    <t>CTU</t>
  </si>
  <si>
    <t>999-9296 0814</t>
  </si>
  <si>
    <t>CA3144</t>
  </si>
  <si>
    <t>CTU-PVG</t>
  </si>
  <si>
    <t>999-9296 0825</t>
  </si>
  <si>
    <t>pure 8+, MAX7/8 75</t>
  </si>
  <si>
    <t>999-9296 0770</t>
  </si>
  <si>
    <t>pure 8+, MAX7/8 41</t>
  </si>
  <si>
    <t>999-9296 0803</t>
  </si>
  <si>
    <t>999-9296 0781</t>
  </si>
  <si>
    <t>999-9296 0792</t>
  </si>
  <si>
    <t>MSF286 / JN5632</t>
  </si>
  <si>
    <t>Via AMS</t>
  </si>
  <si>
    <t>Out 20.00 (Latest 20.00)</t>
  </si>
  <si>
    <t>CKG - PVG</t>
  </si>
  <si>
    <t>871-5483 4603</t>
  </si>
  <si>
    <t>Y87932</t>
  </si>
  <si>
    <t>Swissport AMS T11</t>
  </si>
  <si>
    <t>Truck inc. in rate</t>
  </si>
  <si>
    <t>871-5483 4706</t>
  </si>
  <si>
    <t>CKG - CAN</t>
  </si>
  <si>
    <t>871-5483 4710</t>
  </si>
  <si>
    <t>871-5483 4721</t>
  </si>
  <si>
    <t>MHY033 / CE6027</t>
  </si>
  <si>
    <t>Grensepassering</t>
  </si>
  <si>
    <t>Svinesund</t>
  </si>
  <si>
    <t>Out 20.00 (Latest 21-22)</t>
  </si>
  <si>
    <t>112-0860 9985</t>
  </si>
  <si>
    <t>112-0860 9996</t>
  </si>
  <si>
    <t>112-0861 0022</t>
  </si>
  <si>
    <t>112-0861 0000</t>
  </si>
  <si>
    <t>112-0861 0011</t>
  </si>
  <si>
    <t>NBF810 / FD9970</t>
  </si>
  <si>
    <t>Out 23:00 (Latest Tuesday 16.00) Atlantic Thermo</t>
  </si>
  <si>
    <t>871-5484 0166</t>
  </si>
  <si>
    <t>LAT 16/07 06:00</t>
  </si>
  <si>
    <t>871-5484 0192</t>
  </si>
  <si>
    <t>871-5484 0181</t>
  </si>
  <si>
    <t>871-5484 0170</t>
  </si>
  <si>
    <t>880-5056 9676</t>
  </si>
  <si>
    <t>HU770</t>
  </si>
  <si>
    <t>SL8056</t>
  </si>
  <si>
    <t>Out 23:00 (Tuesday morning)</t>
  </si>
  <si>
    <t>406-5404 6344</t>
  </si>
  <si>
    <t>LAT 15/07 15:00</t>
  </si>
  <si>
    <t>406-5404 6311</t>
  </si>
  <si>
    <t>8+,MAX 7/8 41bx</t>
  </si>
  <si>
    <t>615-6091 4243</t>
  </si>
  <si>
    <t>784-6369 2322</t>
  </si>
  <si>
    <t>784-6369 2333</t>
  </si>
  <si>
    <t>LAT 16/07 11:00</t>
  </si>
  <si>
    <t>Sunlon - CANCELED</t>
  </si>
  <si>
    <t>784-6369 2263</t>
  </si>
  <si>
    <t>Cancelled</t>
  </si>
  <si>
    <t>FRO642/DGK613</t>
  </si>
  <si>
    <t>*+358 407 508 683</t>
  </si>
  <si>
    <t>Out 23.00 (Dep Tue morning)</t>
  </si>
  <si>
    <t>105-1831 3411</t>
  </si>
  <si>
    <t>LAT: 15/07 10:30</t>
  </si>
  <si>
    <t>105-1831 3422</t>
  </si>
  <si>
    <t>406-5404 6322</t>
  </si>
  <si>
    <t>406-5404 6333</t>
  </si>
  <si>
    <t xml:space="preserve">Guangdong Fiord </t>
  </si>
  <si>
    <t>406-5404 6355</t>
  </si>
  <si>
    <t>784-6918 5642</t>
  </si>
  <si>
    <t>*+358 405 371 101</t>
  </si>
  <si>
    <t>Out 16.30 (Latest 18.00)</t>
  </si>
  <si>
    <t>105-1831 1974</t>
  </si>
  <si>
    <t>7+,Max 35 bx 6/7</t>
  </si>
  <si>
    <t>LAT 11/07 18:00</t>
  </si>
  <si>
    <t>105-1831 4505</t>
  </si>
  <si>
    <t>7+,Max 54 bx 6/8</t>
  </si>
  <si>
    <t>105-1831 4612</t>
  </si>
  <si>
    <t>7+,Max 27 bx 6/8</t>
  </si>
  <si>
    <t>105-1831 4752</t>
  </si>
  <si>
    <t>876-4398 2923</t>
  </si>
  <si>
    <t>LAT 11/07 21:00</t>
  </si>
  <si>
    <t>876-4398 2934</t>
  </si>
  <si>
    <t>+358 400 710 649</t>
  </si>
  <si>
    <t>Out 18.00 (Latest 18.30)</t>
  </si>
  <si>
    <t>876-4400 3750</t>
  </si>
  <si>
    <t>876-4400 3761</t>
  </si>
  <si>
    <t>7+,Max54 bx 6/8</t>
  </si>
  <si>
    <t>784-6328 3205</t>
  </si>
  <si>
    <t>LAT 12/07 08:00</t>
  </si>
  <si>
    <t>784-6328 3216</t>
  </si>
  <si>
    <t>784-6328 3231</t>
  </si>
  <si>
    <t>784-6371 3683</t>
  </si>
  <si>
    <t>Do not pack 6 to 7</t>
  </si>
  <si>
    <t>IMA307/DHC992</t>
  </si>
  <si>
    <t>+358 451 477 966</t>
  </si>
  <si>
    <t>Ex LEJ / Thermo Transit</t>
  </si>
  <si>
    <t>Out 17:00</t>
  </si>
  <si>
    <t>615-6089 2366</t>
  </si>
  <si>
    <t>Mix 6 to 9</t>
  </si>
  <si>
    <t>Truck i rate</t>
  </si>
  <si>
    <t xml:space="preserve">Your Sender </t>
  </si>
  <si>
    <t>615-6090 6856</t>
  </si>
  <si>
    <t xml:space="preserve">Mix 6+ </t>
  </si>
  <si>
    <t>615-6090 6904</t>
  </si>
  <si>
    <t>615-6090 6915</t>
  </si>
  <si>
    <t>615-6090 6926</t>
  </si>
  <si>
    <t>615-6090 7114</t>
  </si>
  <si>
    <t>Lejpzieg</t>
  </si>
  <si>
    <t>MST733 / CN9607</t>
  </si>
  <si>
    <t>Bjørnfjell</t>
  </si>
  <si>
    <t>Out 15.00 (Latest 16.00) Thermo Transit</t>
  </si>
  <si>
    <t>406-5404 6495</t>
  </si>
  <si>
    <t>LAT 12/07 04:00</t>
  </si>
  <si>
    <t>406-5404 6484</t>
  </si>
  <si>
    <t>074-4692 1486</t>
  </si>
  <si>
    <t>Out 10.00 (Latest 10.30)</t>
  </si>
  <si>
    <t>615-6089 2311</t>
  </si>
  <si>
    <t>prefer 8+ no 6/7</t>
  </si>
  <si>
    <t>LAT 10/07 09:30</t>
  </si>
  <si>
    <t>615-6089 2333</t>
  </si>
  <si>
    <t>7+,Max 27 bx 6/7</t>
  </si>
  <si>
    <t>406-5404 6425</t>
  </si>
  <si>
    <t>LAT 10/07 15:00</t>
  </si>
  <si>
    <t>105-1831 3385</t>
  </si>
  <si>
    <t>LAT 10/07 10:30</t>
  </si>
  <si>
    <t>105-1831 2556</t>
  </si>
  <si>
    <t>LAT 10/07 11:00</t>
  </si>
  <si>
    <t>105-1831 2641</t>
  </si>
  <si>
    <t>LAT: 10/07 17:00</t>
  </si>
  <si>
    <t>615-6086 7634</t>
  </si>
  <si>
    <t>LAT 10/07 16:00</t>
  </si>
  <si>
    <t>406-5454 0905</t>
  </si>
  <si>
    <t>406-5454 1664</t>
  </si>
  <si>
    <t>8+,no6/7</t>
  </si>
  <si>
    <t>406-5404 5655</t>
  </si>
  <si>
    <t>406-5404 5784</t>
  </si>
  <si>
    <t>7+,Max 54 bx 6/7</t>
  </si>
  <si>
    <t>NNC989/WUO860</t>
  </si>
  <si>
    <t>+358 505 837 365</t>
  </si>
  <si>
    <t>Out 16.00  Thermo Transit</t>
  </si>
  <si>
    <t>615-6203 6601</t>
  </si>
  <si>
    <t>LAT 11/07 04:00</t>
  </si>
  <si>
    <t>615-6203 8174</t>
  </si>
  <si>
    <t>406-5454 0850</t>
  </si>
  <si>
    <t>406-5404 5806</t>
  </si>
  <si>
    <t>406-5404 6786</t>
  </si>
  <si>
    <t>LAT 11/04 04:00</t>
  </si>
  <si>
    <t>Out 16.00 REMA</t>
  </si>
  <si>
    <t>406-5404 5795</t>
  </si>
  <si>
    <t>871-5480 1714</t>
  </si>
  <si>
    <t>LAT 11/07 07:00</t>
  </si>
  <si>
    <t>871-5480 1725</t>
  </si>
  <si>
    <t>999-9514 9622</t>
  </si>
  <si>
    <t>999-9514 9666</t>
  </si>
  <si>
    <t>8+,Max 40 bx 6/7</t>
  </si>
  <si>
    <t>999-9514 9633</t>
  </si>
  <si>
    <t>Alt GPC</t>
  </si>
  <si>
    <t>ACL 16 (Pack second last)</t>
  </si>
  <si>
    <t>105-1831 5032</t>
  </si>
  <si>
    <t>LAT 11/07 11:00</t>
  </si>
  <si>
    <t>784-6371 3672</t>
  </si>
  <si>
    <t>LAT 11/07 12:00</t>
  </si>
  <si>
    <t>784-6371 3650</t>
  </si>
  <si>
    <t xml:space="preserve">By trucking </t>
  </si>
  <si>
    <t>784-6371 3646</t>
  </si>
  <si>
    <t>784-6371 3635</t>
  </si>
  <si>
    <t>By air</t>
  </si>
  <si>
    <t>LRV451/DCF261</t>
  </si>
  <si>
    <t>PH + 358 401 251 002</t>
  </si>
  <si>
    <t>105-1831 3352</t>
  </si>
  <si>
    <t>LAT 11/07 10:30</t>
  </si>
  <si>
    <t>105-1831 2571</t>
  </si>
  <si>
    <t>LAT: 11/07 08:00</t>
  </si>
  <si>
    <t>105-1831 5894</t>
  </si>
  <si>
    <t>784-6918 5616</t>
  </si>
  <si>
    <t>784-6371 3661</t>
  </si>
  <si>
    <t>+358 401 430 448</t>
  </si>
  <si>
    <t>057-5972 8690</t>
  </si>
  <si>
    <t>LAT: 11/07 04:00</t>
  </si>
  <si>
    <t>020-0564 8263</t>
  </si>
  <si>
    <t>LH492</t>
  </si>
  <si>
    <t>235-3902 9616</t>
  </si>
  <si>
    <t>LAT: 11/07 06:00</t>
  </si>
  <si>
    <t>057-6034 8326</t>
  </si>
  <si>
    <t>057-6034 8330</t>
  </si>
  <si>
    <t>More 8+</t>
  </si>
  <si>
    <t>ACL Extra (PACK LAST)</t>
  </si>
  <si>
    <t>Friday 07.00 (Latest Friday 18.00)</t>
  </si>
  <si>
    <t>876-4400 3805</t>
  </si>
  <si>
    <t>mix 7+8+</t>
  </si>
  <si>
    <t>876-4400 3794</t>
  </si>
  <si>
    <t>876-4398 2912</t>
  </si>
  <si>
    <t>018-9266 0632</t>
  </si>
  <si>
    <t>LAT 08/07 11.00</t>
  </si>
  <si>
    <t>018-9266 0643</t>
  </si>
  <si>
    <t>018-9266 0654</t>
  </si>
  <si>
    <t>018-9271 2535</t>
  </si>
  <si>
    <t>LAT 09/07 11.00</t>
  </si>
  <si>
    <t>784-6367 5205</t>
  </si>
  <si>
    <t>8+,Max 60 bx 6/7</t>
  </si>
  <si>
    <t>LAT 09/07 12:00</t>
  </si>
  <si>
    <t>784-6368 5381</t>
  </si>
  <si>
    <t>+358401802891</t>
  </si>
  <si>
    <t>Out 17.00 Nor Log</t>
  </si>
  <si>
    <t>871-5480 2311</t>
  </si>
  <si>
    <t>7+,Max 81 bx 6/7</t>
  </si>
  <si>
    <t>LAT 09/07 06:00</t>
  </si>
  <si>
    <t>871-5480 2322</t>
  </si>
  <si>
    <t>7+,Max 108 bx 6/7</t>
  </si>
  <si>
    <t>871-5480 2333</t>
  </si>
  <si>
    <t>7+,Max 90 bx 6/7</t>
  </si>
  <si>
    <t>871-5480 2344</t>
  </si>
  <si>
    <t>871-5480 6264</t>
  </si>
  <si>
    <t xml:space="preserve"> more7+,Max 60 bx 6/7!</t>
  </si>
  <si>
    <t>871-5480 2300</t>
  </si>
  <si>
    <t>mix 7+.</t>
  </si>
  <si>
    <t>Out 14.00 Thermo Transit</t>
  </si>
  <si>
    <t>157-3774 1421</t>
  </si>
  <si>
    <t>LAT 09/07 05:20</t>
  </si>
  <si>
    <t>157-5472 1450</t>
  </si>
  <si>
    <t>999-9514 2106</t>
  </si>
  <si>
    <t>615-6203 6575</t>
  </si>
  <si>
    <t>I98816</t>
  </si>
  <si>
    <t>LAT 09/07 04:0</t>
  </si>
  <si>
    <t>871-5480 2414</t>
  </si>
  <si>
    <t>871-5480 2425</t>
  </si>
  <si>
    <t>018-9266 0562</t>
  </si>
  <si>
    <t>7+,Max 45 bx 6/7</t>
  </si>
  <si>
    <t>LAT 07/07 11:00</t>
  </si>
  <si>
    <t>018-9266 0573</t>
  </si>
  <si>
    <t>7+,Max 60 bx 6/7</t>
  </si>
  <si>
    <t>018-9266 0584</t>
  </si>
  <si>
    <t>7+Max 81 bx 6/7</t>
  </si>
  <si>
    <t>018-9266 0536</t>
  </si>
  <si>
    <t>HO16080</t>
  </si>
  <si>
    <t>105-1831 2453</t>
  </si>
  <si>
    <t>LAT 07/07 11:30</t>
  </si>
  <si>
    <t>784-6918 5594</t>
  </si>
  <si>
    <t>pure 8+，MAX30 by 7/8</t>
  </si>
  <si>
    <t>LAT 07/07 12:00</t>
  </si>
  <si>
    <t>PH +358 400 321 526</t>
  </si>
  <si>
    <t>Estimated time 18-19</t>
  </si>
  <si>
    <t>Out 17.00 (Latest 18.00)</t>
  </si>
  <si>
    <t>105-1831 2652</t>
  </si>
  <si>
    <t>LAT: 07/07 17:00</t>
  </si>
  <si>
    <t>876-4398 2901</t>
  </si>
  <si>
    <t>LAT 08/07 06:00</t>
  </si>
  <si>
    <t>406-5454 1620</t>
  </si>
  <si>
    <t>Mix 6+,Max 108 bx 6/7</t>
  </si>
  <si>
    <t>LAT 08/07 15:00</t>
  </si>
  <si>
    <t>615-6086 7564</t>
  </si>
  <si>
    <t>I98878</t>
  </si>
  <si>
    <t>Mix 7+,Max 81 bx 6/7</t>
  </si>
  <si>
    <t>LAT 07/07 16:00</t>
  </si>
  <si>
    <t>876-4400 3713</t>
  </si>
  <si>
    <t>Mix 6+,Max 81 bx 6/7</t>
  </si>
  <si>
    <t>TFU -SZX</t>
  </si>
  <si>
    <t>876-4400 3735</t>
  </si>
  <si>
    <t>PH +358 400 432 178</t>
  </si>
  <si>
    <t>estimated time 18.00</t>
  </si>
  <si>
    <t>Out 16.00 (Latest 16.15)</t>
  </si>
  <si>
    <t>406-5404 5762</t>
  </si>
  <si>
    <t>mix 6 to 9</t>
  </si>
  <si>
    <t>LAT 07/07 15:00</t>
  </si>
  <si>
    <t>406-5404 5692</t>
  </si>
  <si>
    <t>406-5404 5681</t>
  </si>
  <si>
    <t>406-5454 1605</t>
  </si>
  <si>
    <t>406-5454 0651</t>
  </si>
  <si>
    <t>7+,Max 30 bx 6/7</t>
  </si>
  <si>
    <t>406-5454 0920</t>
  </si>
  <si>
    <t>PH + 358 407 508 683</t>
  </si>
  <si>
    <t>ACL 4 (documents by 22.00?)</t>
  </si>
  <si>
    <t>Ex Helsinki / Prioritere denne først</t>
  </si>
  <si>
    <t>Out 23.00 (Latest Tuesday 03.00)</t>
  </si>
  <si>
    <t>876-4398 2886</t>
  </si>
  <si>
    <t>876-4398 2875</t>
  </si>
  <si>
    <t>mix 7+,Max 30 bx 6/7</t>
  </si>
  <si>
    <t>876-4400 3702</t>
  </si>
  <si>
    <t>876-4400 3746</t>
  </si>
  <si>
    <t>6+,Max 90 bx 6/7</t>
  </si>
  <si>
    <t>876-4398 2864</t>
  </si>
  <si>
    <t>876-4398 2890</t>
  </si>
  <si>
    <t>253HER/071YLG</t>
  </si>
  <si>
    <t>Out 14.00 (Latest 15.00) REMA</t>
  </si>
  <si>
    <t>071-6165 7584</t>
  </si>
  <si>
    <t xml:space="preserve">OSCC </t>
  </si>
  <si>
    <t>LAT 08/07 08:00</t>
  </si>
  <si>
    <t>999-9514 9644</t>
  </si>
  <si>
    <t>LAT 08/07 05:00</t>
  </si>
  <si>
    <t>999-9514 9655</t>
  </si>
  <si>
    <t>406-5453 9365</t>
  </si>
  <si>
    <t>mix 6+,Max 101 bx 6/7</t>
  </si>
  <si>
    <t>LAT 08/07 10:00</t>
  </si>
  <si>
    <t>406-5404 5736</t>
  </si>
  <si>
    <t>615-6203 6564</t>
  </si>
  <si>
    <t>ACL 6 (Latest Tuesday 16.00!)</t>
  </si>
  <si>
    <t>Out 23.00 (Latest Tuesday 16.00)</t>
  </si>
  <si>
    <t>406-5404 5773</t>
  </si>
  <si>
    <t>406-5454 1631</t>
  </si>
  <si>
    <t>406-5454 1653</t>
  </si>
  <si>
    <t>406-5454 1642</t>
  </si>
  <si>
    <t>Mix 6+,Max 90 bx 6/7</t>
  </si>
  <si>
    <t>NAO718/FR3107</t>
  </si>
  <si>
    <t>ACL 7 (pack Tuesday if not enough volume)</t>
  </si>
  <si>
    <t>Out 23.00 (Latest Tuesday 11.30)</t>
  </si>
  <si>
    <t>105-1831 3363</t>
  </si>
  <si>
    <t>LAT 08/07 10:30</t>
  </si>
  <si>
    <t>105-1831 3374</t>
  </si>
  <si>
    <t>Her m</t>
  </si>
  <si>
    <t>105-1831 2545</t>
  </si>
  <si>
    <t>LAT 9/07 11:00</t>
  </si>
  <si>
    <t>105-1831 4822</t>
  </si>
  <si>
    <t>105-1831 2560</t>
  </si>
  <si>
    <t>LAT: 08/07 08:00</t>
  </si>
  <si>
    <t>018-9266 0621</t>
  </si>
  <si>
    <t>784-6918 5605</t>
  </si>
  <si>
    <t>pure 6 to 8</t>
  </si>
  <si>
    <t>434MPF/026YKP</t>
  </si>
  <si>
    <t>Out 15.30 (Latest 16.00) Nor Log</t>
  </si>
  <si>
    <t>071-6142 8220</t>
  </si>
  <si>
    <t>06.00</t>
  </si>
  <si>
    <t>615-6205 1021</t>
  </si>
  <si>
    <t>615-6205 2476</t>
  </si>
  <si>
    <t>615-6205 2480</t>
  </si>
  <si>
    <t>615-6205 2491</t>
  </si>
  <si>
    <t>176-2267 9646</t>
  </si>
  <si>
    <t>Out 12.00 (Latest 13.00)</t>
  </si>
  <si>
    <t>784-6371 3370</t>
  </si>
  <si>
    <t>LAT 04/07 12:00</t>
  </si>
  <si>
    <t>784-6918 5572</t>
  </si>
  <si>
    <t>876-4400 3562</t>
  </si>
  <si>
    <t>LAT 04/07 21:00</t>
  </si>
  <si>
    <t>784-6371 3366</t>
  </si>
  <si>
    <t>mix6+</t>
  </si>
  <si>
    <t>876-4400 3573</t>
  </si>
  <si>
    <t>105-1831 1392</t>
  </si>
  <si>
    <t>LAT 04/07 11:00</t>
  </si>
  <si>
    <t>JOJ489/DVY655</t>
  </si>
  <si>
    <t>Out 23.00 (Latest Saturday 09.00)</t>
  </si>
  <si>
    <t>Puhui</t>
  </si>
  <si>
    <t>018-9266 0444</t>
  </si>
  <si>
    <t>LAT 05/07 08:00</t>
  </si>
  <si>
    <t>105-1831 4461</t>
  </si>
  <si>
    <t>LAT: 05/07 11:00</t>
  </si>
  <si>
    <t>018-9266 0422</t>
  </si>
  <si>
    <t>flex 7+ Max 27 bx 6/7</t>
  </si>
  <si>
    <t>018-9266 0433</t>
  </si>
  <si>
    <t>784-6368 5941</t>
  </si>
  <si>
    <t>105-1831 1484</t>
  </si>
  <si>
    <t>LAT 05/07 17:00</t>
  </si>
  <si>
    <t>105-1831 0261</t>
  </si>
  <si>
    <t>Pack 161bx</t>
  </si>
  <si>
    <t>if possible</t>
  </si>
  <si>
    <t>Ex  LEJ</t>
  </si>
  <si>
    <t>Pickup 15-16 Thermo Transit</t>
  </si>
  <si>
    <t>615-6086 7321</t>
  </si>
  <si>
    <t>truck i rate</t>
  </si>
  <si>
    <t>615-6086 7343</t>
  </si>
  <si>
    <t>7+8+</t>
  </si>
  <si>
    <t>615-6086 7354</t>
  </si>
  <si>
    <t>mix 6-9</t>
  </si>
  <si>
    <t>615-6086 7365</t>
  </si>
  <si>
    <t>615-6086 7380</t>
  </si>
  <si>
    <t>Your Sender</t>
  </si>
  <si>
    <t>615-6086 7376</t>
  </si>
  <si>
    <t>Georgi Handling Lejpzieg</t>
  </si>
  <si>
    <t>NID462 / RP946</t>
  </si>
  <si>
    <t>Bjornfell border</t>
  </si>
  <si>
    <t xml:space="preserve">Ex Helsinki </t>
  </si>
  <si>
    <t>105-1831 4472</t>
  </si>
  <si>
    <t>LAT 05/07 11:00</t>
  </si>
  <si>
    <t>784-6368 5952</t>
  </si>
  <si>
    <t>784-6315 8653</t>
  </si>
  <si>
    <t>105-1831 1182</t>
  </si>
  <si>
    <t>LAT 06/07 11:00</t>
  </si>
  <si>
    <t>018-9266 0411</t>
  </si>
  <si>
    <t>LAT: 05/07 08:00</t>
  </si>
  <si>
    <t>784-6918 5583</t>
  </si>
  <si>
    <t>FM 784-6371 3381</t>
  </si>
  <si>
    <t>ACL OSLO</t>
  </si>
  <si>
    <t>Out 16.00 Nor-Log</t>
  </si>
  <si>
    <t>074-4594 7171</t>
  </si>
  <si>
    <t>LAT 05/07 04:00</t>
  </si>
  <si>
    <t>074-4594 7182</t>
  </si>
  <si>
    <t>KL641</t>
  </si>
  <si>
    <t>074-4594 7193</t>
  </si>
  <si>
    <t>DL0049</t>
  </si>
  <si>
    <t>07/07 2026 17:10</t>
  </si>
  <si>
    <t>112-0856 6460</t>
  </si>
  <si>
    <t>send copy</t>
  </si>
  <si>
    <t>LAT 05/07 05:00</t>
  </si>
  <si>
    <t>112-0856 6471</t>
  </si>
  <si>
    <t>etiketter</t>
  </si>
  <si>
    <t>Out 11.00 (Latest 11.30)</t>
  </si>
  <si>
    <t>ORD 8+</t>
  </si>
  <si>
    <t xml:space="preserve">SZX </t>
  </si>
  <si>
    <t>615-6079 7391</t>
  </si>
  <si>
    <t>LAT: 03/07 15:00</t>
  </si>
  <si>
    <t>784-6356 5832</t>
  </si>
  <si>
    <t>LAT 03/07 12:00</t>
  </si>
  <si>
    <t>PKX / SZX</t>
  </si>
  <si>
    <t>784-6917 4733</t>
  </si>
  <si>
    <t>ORD!!</t>
  </si>
  <si>
    <t>784-6356 5843</t>
  </si>
  <si>
    <t>mix7+8+</t>
  </si>
  <si>
    <t>784-6356 5876</t>
  </si>
  <si>
    <t>105-1831 1580</t>
  </si>
  <si>
    <t>LAT: 03/07 10:30</t>
  </si>
  <si>
    <t>Pack Wednesday</t>
  </si>
  <si>
    <t>PH +358 406 731 200</t>
  </si>
  <si>
    <t>018-9266 0341</t>
  </si>
  <si>
    <t>LAT 04/07 08:00</t>
  </si>
  <si>
    <t>784-6371 3344</t>
  </si>
  <si>
    <t>LAT: 04/07 12:00</t>
  </si>
  <si>
    <t>TRUCKO SUNLON</t>
  </si>
  <si>
    <t>018-9266 0352</t>
  </si>
  <si>
    <t>105-1831 1941</t>
  </si>
  <si>
    <t>LAT: 04/07 18:00</t>
  </si>
  <si>
    <t>105-1831 1296</t>
  </si>
  <si>
    <t>784-6371 3333</t>
  </si>
  <si>
    <t>253HER/038YMH</t>
  </si>
  <si>
    <t>PH +358 400 711 249</t>
  </si>
  <si>
    <t>Out 16.00 (Latest 16.00) Atlantic Thermo</t>
  </si>
  <si>
    <t>615-6203 5525</t>
  </si>
  <si>
    <t>I98850</t>
  </si>
  <si>
    <t>7+ (6+)</t>
  </si>
  <si>
    <t>LAT: 04/07 04:00</t>
  </si>
  <si>
    <t>615-6203 7146</t>
  </si>
  <si>
    <t>615-6203 7150</t>
  </si>
  <si>
    <t>406-5454 0636</t>
  </si>
  <si>
    <t>615-6203 7161</t>
  </si>
  <si>
    <t>615-6203 5584</t>
  </si>
  <si>
    <t>EW9172</t>
  </si>
  <si>
    <t>Out 23.00 (Latest Friday 11.30)</t>
  </si>
  <si>
    <t>105-1831 1554</t>
  </si>
  <si>
    <t>LAT 04/07 10:30</t>
  </si>
  <si>
    <t>876-4398 2665</t>
  </si>
  <si>
    <t>LAT: 04/07 21:00</t>
  </si>
  <si>
    <t>876-4398 2654</t>
  </si>
  <si>
    <t>As big as posflex 7+ Max 27 bx 6/7sible</t>
  </si>
  <si>
    <t>784-6371 3355</t>
  </si>
  <si>
    <t>876-4400 3680</t>
  </si>
  <si>
    <t>Prefer 6/7</t>
  </si>
  <si>
    <t>FM 876-4398 2676</t>
  </si>
  <si>
    <t>876-4398 2680</t>
  </si>
  <si>
    <r>
      <rPr>
        <sz val="10"/>
        <color rgb="FFFF0000"/>
        <rFont val="Arial"/>
      </rPr>
      <t xml:space="preserve">Can do </t>
    </r>
    <r>
      <rPr>
        <b/>
        <sz val="10"/>
        <color rgb="FFFF0000"/>
        <rFont val="Arial"/>
      </rPr>
      <t>few</t>
    </r>
    <r>
      <rPr>
        <sz val="10"/>
        <color rgb="FFFF0000"/>
        <rFont val="Arial"/>
      </rPr>
      <t xml:space="preserve"> big(no 9+) </t>
    </r>
  </si>
  <si>
    <t>lå med kun 6-8 - sjekk!</t>
  </si>
  <si>
    <t>ZPZ570/DAZ959</t>
  </si>
  <si>
    <t>PH +358 406 817 228</t>
  </si>
  <si>
    <t>Out 11:00?</t>
  </si>
  <si>
    <t>018-9266 0260</t>
  </si>
  <si>
    <t>7 +</t>
  </si>
  <si>
    <t>LAT: 02/07 08:00</t>
  </si>
  <si>
    <t>235-3902 7004</t>
  </si>
  <si>
    <t>TK0280</t>
  </si>
  <si>
    <t>LAT: 01/07 17:00</t>
  </si>
  <si>
    <t>018-9266 0201</t>
  </si>
  <si>
    <t>LAT: 01/07 11:00</t>
  </si>
  <si>
    <t>615-6079 7376</t>
  </si>
  <si>
    <t>LAT: 01/07 15:00</t>
  </si>
  <si>
    <t>235-3344 7212</t>
  </si>
  <si>
    <t>TK6322</t>
  </si>
  <si>
    <t>235-3344 7260</t>
  </si>
  <si>
    <t>*+358400432178</t>
  </si>
  <si>
    <t>Out 18.00 Nor-Log</t>
  </si>
  <si>
    <t>NKG-PVG(truck)</t>
  </si>
  <si>
    <t>871-5471 6185</t>
  </si>
  <si>
    <t>LAT 02/07 06:00</t>
  </si>
  <si>
    <t>871-5471 6196</t>
  </si>
  <si>
    <t>871-5471 6200</t>
  </si>
  <si>
    <t>871-5471 6211</t>
  </si>
  <si>
    <t>880-5059 2640</t>
  </si>
  <si>
    <t>Johnson - CANCELED</t>
  </si>
  <si>
    <t>217-0947 9540</t>
  </si>
  <si>
    <t>wants all 8+</t>
  </si>
  <si>
    <t>LAT: GPC 08:00</t>
  </si>
  <si>
    <t>Nor-log som kjører fra N169</t>
  </si>
  <si>
    <t>Out 21.00 (Latest Wednesday 13.00)</t>
  </si>
  <si>
    <t>876-4398 2632</t>
  </si>
  <si>
    <t>3U9602</t>
  </si>
  <si>
    <t>LAT: 02/07 21:00</t>
  </si>
  <si>
    <t>784-6356 5865</t>
  </si>
  <si>
    <t>784-6367 5883</t>
  </si>
  <si>
    <t>LAT: 02/07 12:00</t>
  </si>
  <si>
    <t>784-6367 5861</t>
  </si>
  <si>
    <t>Puhui New order</t>
  </si>
  <si>
    <t>PVG Direct</t>
  </si>
  <si>
    <t>105-1831 3164</t>
  </si>
  <si>
    <t>LAT: 02/07 18:00</t>
  </si>
  <si>
    <t>784-6356 5854</t>
  </si>
  <si>
    <t>Out 16.00 (Latest 18.00) Thermo Transit ZZ 36050</t>
  </si>
  <si>
    <t>PVG(Via NKG trucks)</t>
  </si>
  <si>
    <t>871-5471 6222</t>
  </si>
  <si>
    <t>999-9513 9052</t>
  </si>
  <si>
    <t>NKG - SZX</t>
  </si>
  <si>
    <t>871-5478 8731</t>
  </si>
  <si>
    <t>871-5478 8672</t>
  </si>
  <si>
    <t>999-9513 9063</t>
  </si>
  <si>
    <t>flex 7+ Max 54 bx 6/7</t>
  </si>
  <si>
    <t>ACL Ekstra</t>
  </si>
  <si>
    <t>Out 14.00 (Latest 16.00) Thermo Transit</t>
  </si>
  <si>
    <t>157-5472 1111</t>
  </si>
  <si>
    <t>LAT 02/07 04:00</t>
  </si>
  <si>
    <t>057-5972 8561</t>
  </si>
  <si>
    <t>AF010</t>
  </si>
  <si>
    <t>LAT GPC 0400</t>
  </si>
  <si>
    <t>057-5972 8572</t>
  </si>
  <si>
    <t>057-5972 8583</t>
  </si>
  <si>
    <t>871-54801526</t>
  </si>
  <si>
    <t>wants all 7+</t>
  </si>
  <si>
    <t>LAT GPC 06.00</t>
  </si>
  <si>
    <t>871-54801530</t>
  </si>
  <si>
    <t>Thermo Transit som kjører fra N169</t>
  </si>
  <si>
    <t>105-1831 1145</t>
  </si>
  <si>
    <t>LAT 30/06 11:00</t>
  </si>
  <si>
    <t>PVG Direct,eta Wed</t>
  </si>
  <si>
    <t>018-9266 0050</t>
  </si>
  <si>
    <t>LAT: 30/06 11:00</t>
  </si>
  <si>
    <t>Happyfish</t>
  </si>
  <si>
    <t>018-9266 0061</t>
  </si>
  <si>
    <t>018-9266 0072</t>
  </si>
  <si>
    <t>PVG, eta Wed</t>
  </si>
  <si>
    <t>018-9266 0083</t>
  </si>
  <si>
    <t>PKX, must eta Wed</t>
  </si>
  <si>
    <t>784-6917 4711</t>
  </si>
  <si>
    <t>LAT: 30/06 12:00</t>
  </si>
  <si>
    <t>CRF140/DLL140</t>
  </si>
  <si>
    <t>*+358 451 676 884</t>
  </si>
  <si>
    <t>105-1831 1473</t>
  </si>
  <si>
    <t>01.07.2026 18:30</t>
  </si>
  <si>
    <t>NO FLEX</t>
  </si>
  <si>
    <t>LAT 30/01 17:00</t>
  </si>
  <si>
    <t>Moved from ACL 8</t>
  </si>
  <si>
    <t>406-5454 0706</t>
  </si>
  <si>
    <t>flex 7+ Max 30 bx 6/7</t>
  </si>
  <si>
    <t>LAT: 30/06 15:00</t>
  </si>
  <si>
    <t>406-5453 9354</t>
  </si>
  <si>
    <t>018-9266 0190</t>
  </si>
  <si>
    <t>sunkfa</t>
  </si>
  <si>
    <t>784-6918 5550</t>
  </si>
  <si>
    <t>LAT: 01/07 12:00</t>
  </si>
  <si>
    <t>876-4398 2595</t>
  </si>
  <si>
    <t>LAT: 30/06 21:00</t>
  </si>
  <si>
    <t>105-1831 4450</t>
  </si>
  <si>
    <t>LAT 01/07 11:00</t>
  </si>
  <si>
    <t>Last MIDT</t>
  </si>
  <si>
    <t>ACL 3 (Pack this truck last, most flex)</t>
  </si>
  <si>
    <t>406-5454 0721</t>
  </si>
  <si>
    <t>406-5454 0732</t>
  </si>
  <si>
    <t>406-5454 0743</t>
  </si>
  <si>
    <t>406-5454 0754</t>
  </si>
  <si>
    <t>Ningbo today</t>
  </si>
  <si>
    <t>406-5454 0765</t>
  </si>
  <si>
    <t>615-6079 7365</t>
  </si>
  <si>
    <t>NNJ340/DHZ526</t>
  </si>
  <si>
    <t>*+358 451 647 115</t>
  </si>
  <si>
    <t>Out 18.00</t>
  </si>
  <si>
    <t>OUT 18:00?</t>
  </si>
  <si>
    <t>784-6917 4630</t>
  </si>
  <si>
    <t>784-6917 4674</t>
  </si>
  <si>
    <t>LAT 02/07 12:00</t>
  </si>
  <si>
    <t>876-4398 2584</t>
  </si>
  <si>
    <t>876-4398 2735</t>
  </si>
  <si>
    <t>876-4400 3525</t>
  </si>
  <si>
    <t>406-5453 9273</t>
  </si>
  <si>
    <t>LAT 01/07 15:00</t>
  </si>
  <si>
    <t>*+358 401 802 891</t>
  </si>
  <si>
    <t>876-4398 2606</t>
  </si>
  <si>
    <t>876-4398 2610</t>
  </si>
  <si>
    <t>876-4398 2621</t>
  </si>
  <si>
    <t>876-4400 3536</t>
  </si>
  <si>
    <t>LAT: 01/07 06:00</t>
  </si>
  <si>
    <t>876-4400 3540</t>
  </si>
  <si>
    <t>876-4400 3514</t>
  </si>
  <si>
    <t>LAT 30/06 21:00</t>
  </si>
  <si>
    <t>*+358 401 726 394</t>
  </si>
  <si>
    <t>615-6203 7275</t>
  </si>
  <si>
    <t>flex 7+ Max 30bx 6/7</t>
  </si>
  <si>
    <t>GPC 0400</t>
  </si>
  <si>
    <t>LAT 01/07 04:00</t>
  </si>
  <si>
    <t>FM 999-9514 1723</t>
  </si>
  <si>
    <t>999-9514 1712</t>
  </si>
  <si>
    <t>LAT 01/07 06:00</t>
  </si>
  <si>
    <t>615-6203 7124</t>
  </si>
  <si>
    <t>157-5471 8580</t>
  </si>
  <si>
    <t>406-5453 9380</t>
  </si>
  <si>
    <t>LAT 01/07 10:00</t>
  </si>
  <si>
    <t>406-5454 0916</t>
  </si>
  <si>
    <t>LAT: 02/07 04:00</t>
  </si>
  <si>
    <t>FM 
157-5472 1111</t>
  </si>
  <si>
    <t>Last FØRST</t>
  </si>
  <si>
    <t xml:space="preserve">REma </t>
  </si>
  <si>
    <t>RD1161</t>
  </si>
  <si>
    <t>Out 23.00 (Latest Tuesday 06.00)</t>
  </si>
  <si>
    <t>784-6918 5524</t>
  </si>
  <si>
    <t>784-6918 5535</t>
  </si>
  <si>
    <t>784-6918 5546</t>
  </si>
  <si>
    <t>876-4400 3492</t>
  </si>
  <si>
    <t>876-4400 3503</t>
  </si>
  <si>
    <t>MPO715/DJ8230</t>
  </si>
  <si>
    <t>Out 23.00 (Latest Tuesday 08.00)</t>
  </si>
  <si>
    <t>105-1831 4251</t>
  </si>
  <si>
    <t>02.07.2026 05:30</t>
  </si>
  <si>
    <t>LAT 01/07 08:00</t>
  </si>
  <si>
    <t>784-6918 5561</t>
  </si>
  <si>
    <t>Moved from ACL 2</t>
  </si>
  <si>
    <t>105-1831 1576</t>
  </si>
  <si>
    <t>LAT 01/07 10:30</t>
  </si>
  <si>
    <t>105-1831 1565</t>
  </si>
  <si>
    <t>105-1831 3105</t>
  </si>
  <si>
    <t>LAT 02/07 11:00</t>
  </si>
  <si>
    <t>97oMJR/352YMP</t>
  </si>
  <si>
    <t>*+358 408 305 677</t>
  </si>
  <si>
    <t>Out 11.00 (Latest 11.00)</t>
  </si>
  <si>
    <t>105-1831 1543</t>
  </si>
  <si>
    <t>small flex</t>
  </si>
  <si>
    <t>LAT: 26/06 10:30</t>
  </si>
  <si>
    <t>615-6077 2191</t>
  </si>
  <si>
    <t>ORD!</t>
  </si>
  <si>
    <t>LAT: 26/06 09:30</t>
  </si>
  <si>
    <t>615-6077 8476</t>
  </si>
  <si>
    <t>784-6917 4722</t>
  </si>
  <si>
    <t>onsdag</t>
  </si>
  <si>
    <t>LAT 26/06 12:00</t>
  </si>
  <si>
    <t>406-5454 0021</t>
  </si>
  <si>
    <t>5X010</t>
  </si>
  <si>
    <t>LAT: 26/06 15:00</t>
  </si>
  <si>
    <t>IPC650 / DMC451</t>
  </si>
  <si>
    <t>615-6203 4766</t>
  </si>
  <si>
    <t>LAT: 27/06 04:00</t>
  </si>
  <si>
    <t>615-6203 6122</t>
  </si>
  <si>
    <t>615-6203 6133</t>
  </si>
  <si>
    <t>615-6203 6144</t>
  </si>
  <si>
    <t>615-6203 6192</t>
  </si>
  <si>
    <t>406-5453 7092</t>
  </si>
  <si>
    <t>Out Friday 09:00</t>
  </si>
  <si>
    <t>TFU-&gt; PVG</t>
  </si>
  <si>
    <t>876-4400 3282</t>
  </si>
  <si>
    <t>?</t>
  </si>
  <si>
    <t>LAT: 27/06 21:00</t>
  </si>
  <si>
    <t>876-4400 3234</t>
  </si>
  <si>
    <t>784-6917 5164</t>
  </si>
  <si>
    <t>LAT: 28/06 06:00</t>
  </si>
  <si>
    <t>876-4400 3256</t>
  </si>
  <si>
    <t>876-4400 3260</t>
  </si>
  <si>
    <t>NJ Ifish cancelled</t>
  </si>
  <si>
    <t>CANCELLED</t>
  </si>
  <si>
    <t>LAT 27/06 09:00</t>
  </si>
  <si>
    <t>*+358 401 649 810</t>
  </si>
  <si>
    <t>615-6077 6822</t>
  </si>
  <si>
    <t>406-5453 9914</t>
  </si>
  <si>
    <t>615-6078 2142</t>
  </si>
  <si>
    <t>3S05554</t>
  </si>
  <si>
    <t>LAT 26/06 16:00</t>
  </si>
  <si>
    <t>406-5454 0032</t>
  </si>
  <si>
    <t>615-6079 7811</t>
  </si>
  <si>
    <t>LAT 27/06 06:00</t>
  </si>
  <si>
    <t>Moved from ACL 11 to 10</t>
  </si>
  <si>
    <t>406-5453 9881</t>
  </si>
  <si>
    <t>ZPZ571/DSJ682</t>
  </si>
  <si>
    <t>*+358 406 176 585</t>
  </si>
  <si>
    <t>Friday 07.00 (Latest 11.00)</t>
  </si>
  <si>
    <t>876-4400 3271</t>
  </si>
  <si>
    <t>LAT 27/06 18:00</t>
  </si>
  <si>
    <t>131-1659 5283</t>
  </si>
  <si>
    <t>29.06.2026 23:55</t>
  </si>
  <si>
    <t>LAT 28/06 10:00</t>
  </si>
  <si>
    <t>876-4398 2525</t>
  </si>
  <si>
    <t>876-4398 2536</t>
  </si>
  <si>
    <t>Max 30bx 8+</t>
  </si>
  <si>
    <t>105-1831 1510</t>
  </si>
  <si>
    <t>LAT 27/06 10:30</t>
  </si>
  <si>
    <t>Moved from ACL 13t o 11</t>
  </si>
  <si>
    <t>105-1831 3315</t>
  </si>
  <si>
    <t>LAT: 27/06 11:00</t>
  </si>
  <si>
    <t>Moved from ACL 10 to 11</t>
  </si>
  <si>
    <t>RSL215/DMC450</t>
  </si>
  <si>
    <t>*+358 405 036 241</t>
  </si>
  <si>
    <t>131-1659 5261</t>
  </si>
  <si>
    <t>784-6356 5810</t>
  </si>
  <si>
    <t>LAT 27/06 10:00</t>
  </si>
  <si>
    <t>784-6356 5821</t>
  </si>
  <si>
    <t>784-6328 2940</t>
  </si>
  <si>
    <t>LAT: 27/06 12:00</t>
  </si>
  <si>
    <t>784-6328 2951</t>
  </si>
  <si>
    <t>*+358 406 731 200</t>
  </si>
  <si>
    <t>Ord8+</t>
  </si>
  <si>
    <t>018-9266 0046</t>
  </si>
  <si>
    <t>LAT 28/06 08:00</t>
  </si>
  <si>
    <t>784-6328 2936</t>
  </si>
  <si>
    <t>Moved from ACL 11 to 13</t>
  </si>
  <si>
    <t>784-6917 4696</t>
  </si>
  <si>
    <t>LAT 27/06 21:00</t>
  </si>
  <si>
    <t>Moved from ACL 14 to 13</t>
  </si>
  <si>
    <t>876-4398 2573</t>
  </si>
  <si>
    <t>876-4400 3223</t>
  </si>
  <si>
    <t>876-4400 3245</t>
  </si>
  <si>
    <t>XRS735/WZF181</t>
  </si>
  <si>
    <t>*+358 400 710 649</t>
  </si>
  <si>
    <t>Out 23.00 (Latest 23.00)</t>
  </si>
  <si>
    <t>876-4398 2562</t>
  </si>
  <si>
    <t>615-6079 7730</t>
  </si>
  <si>
    <t>615-6079 7796</t>
  </si>
  <si>
    <t>Moved from ACL 13 to 14</t>
  </si>
  <si>
    <t>615-6079 7800</t>
  </si>
  <si>
    <t>784-6917 4766</t>
  </si>
  <si>
    <t>haik på Salmo 2</t>
  </si>
  <si>
    <t>Thursday 07:00</t>
  </si>
  <si>
    <t>406-5454 0043</t>
  </si>
  <si>
    <t>LAT 26/06 15:00</t>
  </si>
  <si>
    <t>406-5453 9332</t>
  </si>
  <si>
    <t>784-6356 5773</t>
  </si>
  <si>
    <t>LAT 26/06 11:00</t>
  </si>
  <si>
    <t>784-6356 5784</t>
  </si>
  <si>
    <t>784-6356 5795</t>
  </si>
  <si>
    <t>27bx 7-8 134bx 8+</t>
  </si>
  <si>
    <t>784-6356 5806</t>
  </si>
  <si>
    <t>NNJ370/DGN448</t>
  </si>
  <si>
    <t>*+358 407 452 253</t>
  </si>
  <si>
    <t>Out 11:00 (latest 12:00)</t>
  </si>
  <si>
    <t>018-9265 9556</t>
  </si>
  <si>
    <t>LAT: 23/06 11:00</t>
  </si>
  <si>
    <t>018-9265 9560</t>
  </si>
  <si>
    <t>018-9265 9571</t>
  </si>
  <si>
    <t>018-9266 0024</t>
  </si>
  <si>
    <t>784-6917 4641</t>
  </si>
  <si>
    <t>LAT: 23/06 12:00</t>
  </si>
  <si>
    <t>105-1831 0961</t>
  </si>
  <si>
    <t>*+358 505 099 878</t>
  </si>
  <si>
    <t>Out 13:00 (Latest 16.00)</t>
  </si>
  <si>
    <t>406-5453 7125</t>
  </si>
  <si>
    <t>LAT: 23/06 15:00</t>
  </si>
  <si>
    <t>406-5453 9925</t>
  </si>
  <si>
    <t>406-5453 9936</t>
  </si>
  <si>
    <t xml:space="preserve">Sichuan Meiyan </t>
  </si>
  <si>
    <t>876-4400 3142</t>
  </si>
  <si>
    <t>LAT: 23/06 21:00</t>
  </si>
  <si>
    <t>876-4400 3153</t>
  </si>
  <si>
    <t>406-5453 9822</t>
  </si>
  <si>
    <t>6+ prefer 7+</t>
  </si>
  <si>
    <t>MTD784/TP6294</t>
  </si>
  <si>
    <t>*+358 405 323 015</t>
  </si>
  <si>
    <t>Out 15:00 (Latest 16.00)</t>
  </si>
  <si>
    <t>105-1831 1403</t>
  </si>
  <si>
    <t>24.06.2026 18:30</t>
  </si>
  <si>
    <t>LAT 23/06 17:00</t>
  </si>
  <si>
    <t>615-6077 1922</t>
  </si>
  <si>
    <t>3S0580</t>
  </si>
  <si>
    <t>LAT: 24/06 11:00</t>
  </si>
  <si>
    <t>615-6077 6704</t>
  </si>
  <si>
    <t>LAT: 23/06 16:00</t>
  </si>
  <si>
    <t>406-5453 9995</t>
  </si>
  <si>
    <t>406-5453 8632</t>
  </si>
  <si>
    <t>876-4398 2540</t>
  </si>
  <si>
    <t>876-4400 3201</t>
  </si>
  <si>
    <t>FMN135/DKU391</t>
  </si>
  <si>
    <t>*+358 407 220 010</t>
  </si>
  <si>
    <t>Out 16:00 (Latest Tuesday 12.00)</t>
  </si>
  <si>
    <t>406-5453 9833</t>
  </si>
  <si>
    <t>LAT: 24/06 15:00</t>
  </si>
  <si>
    <t>406-5453 9844</t>
  </si>
  <si>
    <t>784-6917 5374</t>
  </si>
  <si>
    <t>LAT: 24/06 12:00</t>
  </si>
  <si>
    <t>PKX - &gt; PVG</t>
  </si>
  <si>
    <t>784-6917 5385</t>
  </si>
  <si>
    <t>784-6917 5396</t>
  </si>
  <si>
    <t>784-6917 5400</t>
  </si>
  <si>
    <t>require pure 8+</t>
  </si>
  <si>
    <t>SRE822/DKX729</t>
  </si>
  <si>
    <t>*+358 505 294 479</t>
  </si>
  <si>
    <t>Out 18:00 (Latest Tuesday 11.00)</t>
  </si>
  <si>
    <t>105-1831 1532</t>
  </si>
  <si>
    <t>Little flex</t>
  </si>
  <si>
    <t>LAT: 24/06 10:30</t>
  </si>
  <si>
    <t>105-1831 1521</t>
  </si>
  <si>
    <t>784-6917 5411</t>
  </si>
  <si>
    <t>406-5453 9855</t>
  </si>
  <si>
    <t>784-6917 4652</t>
  </si>
  <si>
    <t>406-5453 9866</t>
  </si>
  <si>
    <t>ORD</t>
  </si>
  <si>
    <t>ETT725/DVL985</t>
  </si>
  <si>
    <t>*+358 405 384 350</t>
  </si>
  <si>
    <t>ACL Sun.</t>
  </si>
  <si>
    <t>Out 15:00 - 16:00</t>
  </si>
  <si>
    <t>CTU/TFU</t>
  </si>
  <si>
    <t>876-4398 2481</t>
  </si>
  <si>
    <t>LAT 23/06 21:00</t>
  </si>
  <si>
    <t>876-4398 2492</t>
  </si>
  <si>
    <t>406-5453 6926</t>
  </si>
  <si>
    <t>LAT 22/06 15:00</t>
  </si>
  <si>
    <t>PKX/PEK</t>
  </si>
  <si>
    <t xml:space="preserve">784-6903 8642 </t>
  </si>
  <si>
    <t>CZ8120</t>
  </si>
  <si>
    <t>LAT 22/06 14:00</t>
  </si>
  <si>
    <t>Onefresh</t>
  </si>
  <si>
    <t>406-5453 9343</t>
  </si>
  <si>
    <t>406-5453 9376</t>
  </si>
  <si>
    <t>RSS530/DJK758</t>
  </si>
  <si>
    <t>+358 44 9755977</t>
  </si>
  <si>
    <t>105-1831 0025</t>
  </si>
  <si>
    <t>No flex - if needed we can adjust some</t>
  </si>
  <si>
    <t>LAT 19/06 10:30</t>
  </si>
  <si>
    <t>105-1830 8474</t>
  </si>
  <si>
    <t>406-5453 8562</t>
  </si>
  <si>
    <t>LAT: 19/06 15:00</t>
  </si>
  <si>
    <t>406-5453 8595</t>
  </si>
  <si>
    <t>406-5453 9494</t>
  </si>
  <si>
    <t>406-5453 9505</t>
  </si>
  <si>
    <t>REMA   Out 14.00 (Latest 15:30)</t>
  </si>
  <si>
    <t>615-6203 4604</t>
  </si>
  <si>
    <t>LAT: 20/06 04:00</t>
  </si>
  <si>
    <t>615-6203 4663</t>
  </si>
  <si>
    <t>125-2262 1303</t>
  </si>
  <si>
    <t>BA209</t>
  </si>
  <si>
    <t xml:space="preserve">TEMINAL 1 </t>
  </si>
  <si>
    <t>LAT: 20/06 06:00</t>
  </si>
  <si>
    <t>615-6203 5761</t>
  </si>
  <si>
    <t>LAT 20/06 04:00</t>
  </si>
  <si>
    <t>615-6203 5746</t>
  </si>
  <si>
    <t xml:space="preserve">ORD </t>
  </si>
  <si>
    <t>615-6203 5750</t>
  </si>
  <si>
    <t>6-9 (most 7-9)</t>
  </si>
  <si>
    <t>GPC last sist</t>
  </si>
  <si>
    <t xml:space="preserve">Terminal1 </t>
  </si>
  <si>
    <t>DIR BIL AMS / TRUCK I RATE</t>
  </si>
  <si>
    <t>Out 16.00</t>
  </si>
  <si>
    <t>871-5472 6560</t>
  </si>
  <si>
    <t>TOP CARGO</t>
  </si>
  <si>
    <t>door service included</t>
  </si>
  <si>
    <t>871-5472 6571</t>
  </si>
  <si>
    <t>871-5472 6582</t>
  </si>
  <si>
    <t>871-5472 6593</t>
  </si>
  <si>
    <t>871-5472 6604</t>
  </si>
  <si>
    <t>871-5472 6615</t>
  </si>
  <si>
    <t>ZZ38517/LC2630</t>
  </si>
  <si>
    <t>Border: Svinesund</t>
  </si>
  <si>
    <t>Out 18.00 (Latest Friday 09.00)</t>
  </si>
  <si>
    <t>784-6328 3043</t>
  </si>
  <si>
    <t>LAT: 20/06 12:00</t>
  </si>
  <si>
    <t>105-1830 9756</t>
  </si>
  <si>
    <t>LAT: 20/06 08:00</t>
  </si>
  <si>
    <t>PKX/SZX</t>
  </si>
  <si>
    <t>784-6918 3553</t>
  </si>
  <si>
    <t>LAT 20/06 12:00</t>
  </si>
  <si>
    <t>784-6328 2962</t>
  </si>
  <si>
    <t>PKX/CAN</t>
  </si>
  <si>
    <t>784-6903 8351</t>
  </si>
  <si>
    <t>ETA CAN 20:40 Søndag</t>
  </si>
  <si>
    <t>876-4400 3035</t>
  </si>
  <si>
    <t>3U9609</t>
  </si>
  <si>
    <t>6-8 + 30bx 8+</t>
  </si>
  <si>
    <t>LAT: 20/06 21:00</t>
  </si>
  <si>
    <t>Out 23:00 (Latest Friday 09.00)</t>
  </si>
  <si>
    <t>105-1830 9981</t>
  </si>
  <si>
    <t>LAT 20/06 11:00</t>
  </si>
  <si>
    <t>105-1830 9992</t>
  </si>
  <si>
    <t>LAT 20/06 08:00</t>
  </si>
  <si>
    <t>784-6328 3032</t>
  </si>
  <si>
    <t>784-6328 2973</t>
  </si>
  <si>
    <t>PKX -PVG *Update</t>
  </si>
  <si>
    <t>784-6356 5633</t>
  </si>
  <si>
    <t>ETA PVG 18:20 Søndag</t>
  </si>
  <si>
    <t>PKX -SZX</t>
  </si>
  <si>
    <t>784-6356 5714</t>
  </si>
  <si>
    <t>ETA SZX 23:00 Søndag</t>
  </si>
  <si>
    <t>XRS735/DIY886</t>
  </si>
  <si>
    <t>ACL Extra Thursday</t>
  </si>
  <si>
    <t>Friday 08:00 (Latest Friday 15.00)</t>
  </si>
  <si>
    <t>PKX/PVG</t>
  </si>
  <si>
    <t>784-6917 4700</t>
  </si>
  <si>
    <t>LAT 21/06 10:00</t>
  </si>
  <si>
    <t>ETA PVG 18:20 Mandag</t>
  </si>
  <si>
    <t>876-4400 3024</t>
  </si>
  <si>
    <t>LAT 20/06 21:00</t>
  </si>
  <si>
    <t>PXK/SZX</t>
  </si>
  <si>
    <t>784-6917 4744</t>
  </si>
  <si>
    <t>ETA SZX 23:00 Mandag</t>
  </si>
  <si>
    <t>784-6367 5765</t>
  </si>
  <si>
    <t>784-6917 4755</t>
  </si>
  <si>
    <t>*+358 401 430 448</t>
  </si>
  <si>
    <t>Out 11:00 (Latest 12.00)</t>
  </si>
  <si>
    <t>018-9265 9431</t>
  </si>
  <si>
    <t>LAT: 16/06 11:00</t>
  </si>
  <si>
    <t>018-9265 9280</t>
  </si>
  <si>
    <t>018-9265 9276</t>
  </si>
  <si>
    <t>6+.</t>
  </si>
  <si>
    <t>784-6903 8200</t>
  </si>
  <si>
    <t>Pure 8+</t>
  </si>
  <si>
    <t>LAT: 16/06 12:00</t>
  </si>
  <si>
    <t>105-1830 7774</t>
  </si>
  <si>
    <t>FINNAIR // BSA</t>
  </si>
  <si>
    <t>Ningbo</t>
  </si>
  <si>
    <t>406-5453 8503</t>
  </si>
  <si>
    <t>ACL-1</t>
  </si>
  <si>
    <t>INNERST</t>
  </si>
  <si>
    <t>LAT: 16/06 15:00</t>
  </si>
  <si>
    <t>Last midt</t>
  </si>
  <si>
    <t>*+358 40 7540350</t>
  </si>
  <si>
    <t>784-6367 5931</t>
  </si>
  <si>
    <t>LAT: 18/06 12:00</t>
  </si>
  <si>
    <t>406-5453 8492</t>
  </si>
  <si>
    <t>615-6078 1991</t>
  </si>
  <si>
    <t>LAT: 16/06 16:00</t>
  </si>
  <si>
    <t>406-5453 8481</t>
  </si>
  <si>
    <t>406-5453 9284</t>
  </si>
  <si>
    <t>406-5453 9295</t>
  </si>
  <si>
    <t>Out 15:00 (Latest 18.00)</t>
  </si>
  <si>
    <t>105-1830 9900</t>
  </si>
  <si>
    <t>LAT: 16/06 17:00</t>
  </si>
  <si>
    <t>876-4400 3046</t>
  </si>
  <si>
    <t>6-8 .</t>
  </si>
  <si>
    <t>LAT: 16/06 21:00</t>
  </si>
  <si>
    <t>TFU - PVG end</t>
  </si>
  <si>
    <t>876-4398 2422</t>
  </si>
  <si>
    <t>LAT 16/06 21:00</t>
  </si>
  <si>
    <t>876-4400 2965</t>
  </si>
  <si>
    <t>876-4400 2976</t>
  </si>
  <si>
    <t>876-4400 2980</t>
  </si>
  <si>
    <t>105-1830 9745</t>
  </si>
  <si>
    <t>LAT: 17/06 08:00</t>
  </si>
  <si>
    <t>406-5453 8551</t>
  </si>
  <si>
    <t>mix 6+.</t>
  </si>
  <si>
    <t>LAT: 17/06 15:00</t>
  </si>
  <si>
    <t>406-5453 8514</t>
  </si>
  <si>
    <t>mix7+</t>
  </si>
  <si>
    <t>406-5453 8525</t>
  </si>
  <si>
    <t>105-1831 0014</t>
  </si>
  <si>
    <t>LAT: 17/06 10:00</t>
  </si>
  <si>
    <t>105-1831 0003</t>
  </si>
  <si>
    <t>105-1831 2092</t>
  </si>
  <si>
    <t>LAT: 17/06 11:00</t>
  </si>
  <si>
    <t>210HER/214YKP</t>
  </si>
  <si>
    <t>*+358 400 865 340</t>
  </si>
  <si>
    <t>ACL 5 (Pack before ACL 4)</t>
  </si>
  <si>
    <t>876-4400 3072</t>
  </si>
  <si>
    <t>406-5453 9450</t>
  </si>
  <si>
    <t>105-1831 0552</t>
  </si>
  <si>
    <t>LAT 16/06 18:00</t>
  </si>
  <si>
    <t>876-4398 2466</t>
  </si>
  <si>
    <t>615-6078 5233</t>
  </si>
  <si>
    <t>LAT 17/06 16:00</t>
  </si>
  <si>
    <t>TFU-SZX END</t>
  </si>
  <si>
    <t>876-4398 2411</t>
  </si>
  <si>
    <t>Out 23.00 (Latest Tuesday 10.00)</t>
  </si>
  <si>
    <t>406-5453 8536</t>
  </si>
  <si>
    <t>406-5453 8540</t>
  </si>
  <si>
    <t>105-1830 9583</t>
  </si>
  <si>
    <t>LAT 18/06 11:00</t>
  </si>
  <si>
    <t>784-6367 5920</t>
  </si>
  <si>
    <t>LAT 18/06 12:00</t>
  </si>
  <si>
    <t>784-6367 5916</t>
  </si>
  <si>
    <t>784-6903 8211</t>
  </si>
  <si>
    <t>OXP120/DLK737</t>
  </si>
  <si>
    <t>PH + 358 504 028 839</t>
  </si>
  <si>
    <t>ACL EXTRA 1</t>
  </si>
  <si>
    <t>880-5056 3321</t>
  </si>
  <si>
    <t>Helst</t>
  </si>
  <si>
    <t>880-5056 3461</t>
  </si>
  <si>
    <t>157-5471 7810</t>
  </si>
  <si>
    <t>157-5471 8090</t>
  </si>
  <si>
    <t>112-0505 3425</t>
  </si>
  <si>
    <t>Sat 11:00 (earlier if possible)</t>
  </si>
  <si>
    <t>112-0505 3436</t>
  </si>
  <si>
    <t>ACL EXTRA 2</t>
  </si>
  <si>
    <t>Out 07/08:00</t>
  </si>
  <si>
    <t>876-4398 2396</t>
  </si>
  <si>
    <t>LAT 17/06 06:30</t>
  </si>
  <si>
    <t>TFU/CTU - PVG end destination</t>
  </si>
  <si>
    <t>876-4398 2400</t>
  </si>
  <si>
    <t>105-1831 0563</t>
  </si>
  <si>
    <t>LAT 17/06 18:00</t>
  </si>
  <si>
    <t>105-1830 8393</t>
  </si>
  <si>
    <t>615-6078 2061</t>
  </si>
  <si>
    <t>MRT831/DVL780</t>
  </si>
  <si>
    <t>406-5453 6871</t>
  </si>
  <si>
    <t>LAT: 12/06 15:00</t>
  </si>
  <si>
    <t>CLD 11/06 12:00</t>
  </si>
  <si>
    <t>406-5453 7081</t>
  </si>
  <si>
    <t>615-6078 0263</t>
  </si>
  <si>
    <t>LAT 12/06 16:00</t>
  </si>
  <si>
    <t>CLD 10/06 10:00</t>
  </si>
  <si>
    <t>406-5453 4723</t>
  </si>
  <si>
    <t>105-1831 1742</t>
  </si>
  <si>
    <t>LAT 12/06 11:00</t>
  </si>
  <si>
    <t>CLD: 10/06 12:00</t>
  </si>
  <si>
    <t>105-1831 1904</t>
  </si>
  <si>
    <t>LAT: 12/06 17:00</t>
  </si>
  <si>
    <t>Out 14:00 (Latest 16.00) REMA</t>
  </si>
  <si>
    <t>615-6203 3716</t>
  </si>
  <si>
    <t>LAT 13/06 04:00</t>
  </si>
  <si>
    <t>CLD 11/06 10:00</t>
  </si>
  <si>
    <t>615-6203 5120</t>
  </si>
  <si>
    <t>615-6203 5131</t>
  </si>
  <si>
    <t>615-6203 5142</t>
  </si>
  <si>
    <t>7+.</t>
  </si>
  <si>
    <t>615-6203 3775</t>
  </si>
  <si>
    <t>7+-</t>
  </si>
  <si>
    <t>Fram Seafood</t>
  </si>
  <si>
    <t>871-5475 3296</t>
  </si>
  <si>
    <t>Mix 6-8</t>
  </si>
  <si>
    <t>LAT 04:00</t>
  </si>
  <si>
    <t>Ex  FRA / Fullbil truck i rate</t>
  </si>
  <si>
    <t>Out 16:00 (Latest 20.00)</t>
  </si>
  <si>
    <t>112-0683 7283</t>
  </si>
  <si>
    <t>have 7+8+.</t>
  </si>
  <si>
    <t xml:space="preserve">FCS FRANKFURT </t>
  </si>
  <si>
    <t>CLD 10/06 09:00</t>
  </si>
  <si>
    <t>999-9374 9353</t>
  </si>
  <si>
    <t>8+.</t>
  </si>
  <si>
    <t>999-9374 9364</t>
  </si>
  <si>
    <t>999-9374 9375</t>
  </si>
  <si>
    <t>999-9374 9386</t>
  </si>
  <si>
    <t>CA432</t>
  </si>
  <si>
    <t>most 6 to 8,some 8+ if possible</t>
  </si>
  <si>
    <t>MST721 / PZ4U194</t>
  </si>
  <si>
    <t>Out 23:00 (Latest Friday 11.00)</t>
  </si>
  <si>
    <t>105-1830 9690</t>
  </si>
  <si>
    <t>LAT: 13/06 08:00</t>
  </si>
  <si>
    <t>105-1831 1775</t>
  </si>
  <si>
    <t>105-1830 7785</t>
  </si>
  <si>
    <t>LAT: 13/06 18:00</t>
  </si>
  <si>
    <t>784-6903 8185</t>
  </si>
  <si>
    <t>LAT 14/06 10:00</t>
  </si>
  <si>
    <t>105-1830 7730</t>
  </si>
  <si>
    <t>105-1831 0795</t>
  </si>
  <si>
    <t>LAT 13/06 11:00</t>
  </si>
  <si>
    <t>972MRJ/299YLJ</t>
  </si>
  <si>
    <t>*+358 40 8305677</t>
  </si>
  <si>
    <t>ACL 15 - CANCELLED</t>
  </si>
  <si>
    <t>*+358 400 432 178</t>
  </si>
  <si>
    <t>Out 23:00/Thursday 08:00</t>
  </si>
  <si>
    <t>406-5453 6845</t>
  </si>
  <si>
    <t>ETA Sta,7+</t>
  </si>
  <si>
    <t>406-5453 7103</t>
  </si>
  <si>
    <t>6-7-8-9</t>
  </si>
  <si>
    <t>615-6062 1805</t>
  </si>
  <si>
    <t>7/8 54 8-9 54 9+ 53</t>
  </si>
  <si>
    <t>LAT: 12/06 16:00</t>
  </si>
  <si>
    <t>131-1659 4826</t>
  </si>
  <si>
    <t>LAT: 13/06 11:00</t>
  </si>
  <si>
    <t>SIST</t>
  </si>
  <si>
    <t>*+358 50 3361046</t>
  </si>
  <si>
    <t>Out 11.00 (Latest 13.00)</t>
  </si>
  <si>
    <t>406-5453 6856</t>
  </si>
  <si>
    <t>7+.!</t>
  </si>
  <si>
    <t>LAT: 11/06 15:00</t>
  </si>
  <si>
    <t>406-5453 6860</t>
  </si>
  <si>
    <t>784-6367 5662</t>
  </si>
  <si>
    <t>prefer 8+, cando some 7+</t>
  </si>
  <si>
    <t>LAT: 11/06 12:00</t>
  </si>
  <si>
    <t>406-5453 6440</t>
  </si>
  <si>
    <t>7+mix</t>
  </si>
  <si>
    <t>LAT: 10/06 15:00</t>
  </si>
  <si>
    <t>406-5453 6451</t>
  </si>
  <si>
    <t>FSM320/DFL783</t>
  </si>
  <si>
    <t>*+358 400 393 570</t>
  </si>
  <si>
    <t>Out 14.00 (Latest 16.00)</t>
  </si>
  <si>
    <t>157-6324 4576</t>
  </si>
  <si>
    <t>prefer 7+.</t>
  </si>
  <si>
    <t>LAT: 11/06 04:00</t>
  </si>
  <si>
    <t>157-6324 5615</t>
  </si>
  <si>
    <t>157-6324 4624</t>
  </si>
  <si>
    <t>157-6324 5604</t>
  </si>
  <si>
    <t>112-0646 1243</t>
  </si>
  <si>
    <t>LAT 06:00</t>
  </si>
  <si>
    <t>112-0646 1254</t>
  </si>
  <si>
    <t>105-1830 9410</t>
  </si>
  <si>
    <t>LAT: 09/06 11:00</t>
  </si>
  <si>
    <t>018-9255 8631</t>
  </si>
  <si>
    <t>018-9255 8642</t>
  </si>
  <si>
    <t>018-9255 8653</t>
  </si>
  <si>
    <t>105-1830 9443</t>
  </si>
  <si>
    <t>105-1831 1694</t>
  </si>
  <si>
    <t>LAT 09/06 11:00</t>
  </si>
  <si>
    <t>NNC989/DMO586</t>
  </si>
  <si>
    <t>(+)358 400 711 249</t>
  </si>
  <si>
    <t>Out 13.00 (Latest 14.00)</t>
  </si>
  <si>
    <t>406-5453 4734</t>
  </si>
  <si>
    <t>6 to 10</t>
  </si>
  <si>
    <t>LAT 09/06 15:00</t>
  </si>
  <si>
    <t>406-5453 7044</t>
  </si>
  <si>
    <t>Mix 7 to 9</t>
  </si>
  <si>
    <t>406-5453 7055</t>
  </si>
  <si>
    <t>406-5453 4034</t>
  </si>
  <si>
    <t>406-5453 4760</t>
  </si>
  <si>
    <t xml:space="preserve">Kingfresh </t>
  </si>
  <si>
    <t>784-6903 8104</t>
  </si>
  <si>
    <t>LAT 09/06 12:00</t>
  </si>
  <si>
    <t>(+)358 45 1647115</t>
  </si>
  <si>
    <t>105-1830 8415</t>
  </si>
  <si>
    <t>LAT 09/06 18:00</t>
  </si>
  <si>
    <t>Flyttet fra ACL 8</t>
  </si>
  <si>
    <t>615-6062 1750</t>
  </si>
  <si>
    <t>LAT 09/06 16:00</t>
  </si>
  <si>
    <t>406-5453 6462</t>
  </si>
  <si>
    <t>LAT 10/06 15:00</t>
  </si>
  <si>
    <t>876-4400 2910</t>
  </si>
  <si>
    <t>6+ (need 30-40bx 6-7)</t>
  </si>
  <si>
    <t>LAT 09/06 21:00</t>
  </si>
  <si>
    <t>876-4398 2315</t>
  </si>
  <si>
    <t>6+ (need some 6-7)</t>
  </si>
  <si>
    <t>876-4400 2906</t>
  </si>
  <si>
    <t>(+)358 405 030 279</t>
  </si>
  <si>
    <t>406-5453 6473</t>
  </si>
  <si>
    <t>105-1830 9686</t>
  </si>
  <si>
    <t>LAT 10/06 08:00</t>
  </si>
  <si>
    <t>PEK/PKX</t>
  </si>
  <si>
    <t>784-6903 8115</t>
  </si>
  <si>
    <t>LAT 11/06 12:00</t>
  </si>
  <si>
    <t>615-6062 1772</t>
  </si>
  <si>
    <t>LAT 10/06 16:00</t>
  </si>
  <si>
    <t>784-6367 5684</t>
  </si>
  <si>
    <t>131-1659 4815</t>
  </si>
  <si>
    <t>LAT 10/06 11:00</t>
  </si>
  <si>
    <t>(+)358 407 540 350</t>
  </si>
  <si>
    <t>Out 11:00 (latest 12:30)</t>
  </si>
  <si>
    <t>018-9255 8605</t>
  </si>
  <si>
    <t>LAT: 08/06 11:00</t>
  </si>
  <si>
    <t>018-9255 8616</t>
  </si>
  <si>
    <t>018-9255 8620</t>
  </si>
  <si>
    <t>615-6062 5714</t>
  </si>
  <si>
    <t>LAT: 08/06 16:00</t>
  </si>
  <si>
    <t>105-1831 1705</t>
  </si>
  <si>
    <t>LAT 08/06 11:30</t>
  </si>
  <si>
    <t>406-5453 6930</t>
  </si>
  <si>
    <t>LAT 08/06 16:30</t>
  </si>
  <si>
    <t>+358 40 180 2891</t>
  </si>
  <si>
    <t>Out 17.00 (latest 18:00)</t>
  </si>
  <si>
    <t>105-1830 9955</t>
  </si>
  <si>
    <t>LAT: 10/06 10:00</t>
  </si>
  <si>
    <t>105-1830 9830</t>
  </si>
  <si>
    <t>LAT: 09/06 17:00</t>
  </si>
  <si>
    <t>105-1830 9966</t>
  </si>
  <si>
    <t>406-5453 7066</t>
  </si>
  <si>
    <t>615-6062 5725</t>
  </si>
  <si>
    <t>406-5453 6963</t>
  </si>
  <si>
    <t>10/06/20260 01:00</t>
  </si>
  <si>
    <t>9+ / No flex</t>
  </si>
  <si>
    <t>XRS735/DKL281</t>
  </si>
  <si>
    <t>+358 40 59664990</t>
  </si>
  <si>
    <t>Out 16.00 | Rema</t>
  </si>
  <si>
    <t>406-5453 6941</t>
  </si>
  <si>
    <t>LAT 09/06 10:00</t>
  </si>
  <si>
    <t>157-6324 4440</t>
  </si>
  <si>
    <t>LAT 09/06 04:00</t>
  </si>
  <si>
    <t xml:space="preserve">Best Splendid </t>
  </si>
  <si>
    <t>880-5056 2890</t>
  </si>
  <si>
    <t>LAT 09/06 06:00</t>
  </si>
  <si>
    <t>880-5056 2901</t>
  </si>
  <si>
    <t>880-5056 3063</t>
  </si>
  <si>
    <t>8+9+</t>
  </si>
  <si>
    <t>157-6324 5534</t>
  </si>
  <si>
    <t>105-1830 8360</t>
  </si>
  <si>
    <t>LAT: 05/06 11:00</t>
  </si>
  <si>
    <t>406-5453 4745</t>
  </si>
  <si>
    <t>6+ mix</t>
  </si>
  <si>
    <t>LAT: 05/06 15:00</t>
  </si>
  <si>
    <t>406-5453 6311</t>
  </si>
  <si>
    <t>406-5453 7011</t>
  </si>
  <si>
    <t>some 9+ pls</t>
  </si>
  <si>
    <t>615-6062 0582</t>
  </si>
  <si>
    <t>more bigger fish</t>
  </si>
  <si>
    <t>LAT: 05/06 09:30</t>
  </si>
  <si>
    <t>*+358 40 7611125</t>
  </si>
  <si>
    <t>615-6061 9985</t>
  </si>
  <si>
    <t>LAT 05/06 16:00</t>
  </si>
  <si>
    <t>615-6062 6672</t>
  </si>
  <si>
    <t>7-8-9.</t>
  </si>
  <si>
    <t>105-1830 7962</t>
  </si>
  <si>
    <t>LAT: 05/06 17:00</t>
  </si>
  <si>
    <t>406-5453 7022</t>
  </si>
  <si>
    <t>615-6062 5331</t>
  </si>
  <si>
    <t>DO0056</t>
  </si>
  <si>
    <t>less 6 to 7</t>
  </si>
  <si>
    <t>LAT: 05/06 16:00</t>
  </si>
  <si>
    <t>406-5453 7033</t>
  </si>
  <si>
    <t>Out 16.00 (Latest drive 16.00!) | Nor Log</t>
  </si>
  <si>
    <t>784-6917 5061</t>
  </si>
  <si>
    <t>LAT: 06/06 06:00</t>
  </si>
  <si>
    <t>217-0939 3613</t>
  </si>
  <si>
    <t>TG618</t>
  </si>
  <si>
    <t>fix</t>
  </si>
  <si>
    <t>LAT: 07/06 06:00</t>
  </si>
  <si>
    <t>074-4594 6176</t>
  </si>
  <si>
    <t>KL643</t>
  </si>
  <si>
    <t>LAT: 06/06 04:00</t>
  </si>
  <si>
    <t>057-5972 8185</t>
  </si>
  <si>
    <t>057-5972 8196</t>
  </si>
  <si>
    <t>057-5972 8200</t>
  </si>
  <si>
    <t>Out 17.00 (Latest 18.00!) | Rema</t>
  </si>
  <si>
    <t>176-2268 4314</t>
  </si>
  <si>
    <t>EK366</t>
  </si>
  <si>
    <t>GPC 0500 06/06</t>
  </si>
  <si>
    <t>LAT 06/06 05:00</t>
  </si>
  <si>
    <t>057-5972 8093</t>
  </si>
  <si>
    <t>GPC 0400 06/06</t>
  </si>
  <si>
    <t>LAT 06/06 04:00</t>
  </si>
  <si>
    <t>615-6203 3554</t>
  </si>
  <si>
    <t>615-6203 4906</t>
  </si>
  <si>
    <t>125-2262 1351</t>
  </si>
  <si>
    <t>BA085</t>
  </si>
  <si>
    <t>LAT: 06/06 07:00</t>
  </si>
  <si>
    <t>YUL</t>
  </si>
  <si>
    <t>074-0542 8872</t>
  </si>
  <si>
    <t>KL671</t>
  </si>
  <si>
    <t>018-9255 8830</t>
  </si>
  <si>
    <t>6+. fixed</t>
  </si>
  <si>
    <t>LAT 07/06 08:00</t>
  </si>
  <si>
    <t>105-1830 7752</t>
  </si>
  <si>
    <t>LAT: 06/06 08:00</t>
  </si>
  <si>
    <t>105-1830 7100</t>
  </si>
  <si>
    <t>07.06.2026 05:30</t>
  </si>
  <si>
    <t>105-1831 0725</t>
  </si>
  <si>
    <t>LAT: 06/06 11:00</t>
  </si>
  <si>
    <t>784-6903 8093</t>
  </si>
  <si>
    <t>mix7+,best 8+</t>
  </si>
  <si>
    <t>LAT: 07/06 12:00</t>
  </si>
  <si>
    <t>105-1831 0751</t>
  </si>
  <si>
    <t>105-1830 8334</t>
  </si>
  <si>
    <t>*+358 40 6877875</t>
  </si>
  <si>
    <t>105-1830 7645</t>
  </si>
  <si>
    <t>LAT 02/06 11:00</t>
  </si>
  <si>
    <t>018-9251 1860</t>
  </si>
  <si>
    <t>LAT: 02/06 11:00</t>
  </si>
  <si>
    <t>018-9255 8410</t>
  </si>
  <si>
    <t>018-9255 8421</t>
  </si>
  <si>
    <t>784-6903 8071</t>
  </si>
  <si>
    <t>LAT: 02/06 12:00</t>
  </si>
  <si>
    <t>876-4398 2293</t>
  </si>
  <si>
    <t>6 to 8 &amp;some 8+</t>
  </si>
  <si>
    <t>LAT: 02/06 21:00</t>
  </si>
  <si>
    <t>Out 15.00 | Rema</t>
  </si>
  <si>
    <t>615-6203 3646</t>
  </si>
  <si>
    <t>LAT: 03/06 04:00</t>
  </si>
  <si>
    <t>Hatianxia</t>
  </si>
  <si>
    <t>615-6203 4136</t>
  </si>
  <si>
    <t>615-6203 3576</t>
  </si>
  <si>
    <t>615-6203 4125</t>
  </si>
  <si>
    <t>GPC LAST SIST</t>
  </si>
  <si>
    <t>TERMINAL1 LAST FØRST</t>
  </si>
  <si>
    <t>RD1038/UV4606</t>
  </si>
  <si>
    <t>105-1830 7973</t>
  </si>
  <si>
    <t>LAT: 02/06 17:00</t>
  </si>
  <si>
    <t>615-6061 9941</t>
  </si>
  <si>
    <t>LAT: 02/05 16:00</t>
  </si>
  <si>
    <t>406-5453 6392</t>
  </si>
  <si>
    <t>LAT: 02/06 15:00</t>
  </si>
  <si>
    <t>406-5435 2524</t>
  </si>
  <si>
    <t>406-5453 3791</t>
  </si>
  <si>
    <t>406-5453 6355</t>
  </si>
  <si>
    <t xml:space="preserve">Baxian </t>
  </si>
  <si>
    <t>406-5453 6366</t>
  </si>
  <si>
    <t>7-8-9mix</t>
  </si>
  <si>
    <t>*+358 40 7720495</t>
  </si>
  <si>
    <t>ACL 4 - (pakk etter ACL 5)</t>
  </si>
  <si>
    <t>406-5453 4001</t>
  </si>
  <si>
    <t>LAT: 03/06 15:00</t>
  </si>
  <si>
    <t xml:space="preserve">Senyang </t>
  </si>
  <si>
    <t>406-5453 4222</t>
  </si>
  <si>
    <t>615-6061 9952</t>
  </si>
  <si>
    <t>some 9+</t>
  </si>
  <si>
    <t>406-5453 4583</t>
  </si>
  <si>
    <t>406-5453 6403</t>
  </si>
  <si>
    <t>Flyttet fra ACL 5 til ACL 4</t>
  </si>
  <si>
    <t>406-5453 4594</t>
  </si>
  <si>
    <t>105-1830 8345</t>
  </si>
  <si>
    <t>no</t>
  </si>
  <si>
    <t>105-1830 8356</t>
  </si>
  <si>
    <t>105-1830 7741</t>
  </si>
  <si>
    <t>LAT: 03/06 08:00</t>
  </si>
  <si>
    <t>105-1831 0714</t>
  </si>
  <si>
    <t>LAT: 03/06 11:00</t>
  </si>
  <si>
    <t>876-4398 2304</t>
  </si>
  <si>
    <t>LAT: 03/06 04:00 (SENEST 07:00)</t>
  </si>
  <si>
    <t>Flyttet fra ACL 2 til ACL 5, consignee og alt er kopiert med ned dit:)</t>
  </si>
  <si>
    <t>784-6329 2294</t>
  </si>
  <si>
    <t>LAT: 04/06 12:00</t>
  </si>
  <si>
    <t>784-6329 2283</t>
  </si>
  <si>
    <t>BRA45C/CEF757</t>
  </si>
  <si>
    <t>*+46 70 9292509</t>
  </si>
  <si>
    <t>406-5453 3846</t>
  </si>
  <si>
    <t>LAT: 29/05 15:00</t>
  </si>
  <si>
    <t>105-1829 1044</t>
  </si>
  <si>
    <t>LAT: 29/05 11:00</t>
  </si>
  <si>
    <t>406-5453 3905</t>
  </si>
  <si>
    <t>406-5453 4325</t>
  </si>
  <si>
    <t>Shnghai Jumbo</t>
  </si>
  <si>
    <t>406-5453 4336</t>
  </si>
  <si>
    <t>must 7+</t>
  </si>
  <si>
    <t>406-5453 4863</t>
  </si>
  <si>
    <t>Out 16.00 (Latest 18.00)</t>
  </si>
  <si>
    <t>615-6060 8704</t>
  </si>
  <si>
    <t>Georgi Lejpzieg</t>
  </si>
  <si>
    <t>LAT 31/05 01:15</t>
  </si>
  <si>
    <t>615-6060 8870</t>
  </si>
  <si>
    <t>615-6060 8914</t>
  </si>
  <si>
    <t>615-6060 8936</t>
  </si>
  <si>
    <t>615-6061 9300</t>
  </si>
  <si>
    <t>I98668</t>
  </si>
  <si>
    <t>7 - 8 - 9 mix</t>
  </si>
  <si>
    <t>MSZ569 / PZ4P334</t>
  </si>
  <si>
    <t>Out 15.00 (Latest 17.00)</t>
  </si>
  <si>
    <t>105-1831 0272</t>
  </si>
  <si>
    <t>LAT: 30/05 08:00</t>
  </si>
  <si>
    <t>105-1831 0283</t>
  </si>
  <si>
    <t>LAT: 29/05 17:00</t>
  </si>
  <si>
    <t>105-1831 0051</t>
  </si>
  <si>
    <t>LAT:31/05 11:00</t>
  </si>
  <si>
    <t>105-1831 0482</t>
  </si>
  <si>
    <t>.</t>
  </si>
  <si>
    <t>LAT: 30/05 11:00</t>
  </si>
  <si>
    <t>615-6060 9054</t>
  </si>
  <si>
    <t>LAT: 29/05 16:00</t>
  </si>
  <si>
    <t>615-6061 1736</t>
  </si>
  <si>
    <t>615-6061 9193</t>
  </si>
  <si>
    <t>LAT 29/05 16:00</t>
  </si>
  <si>
    <t>105-1830 3865</t>
  </si>
  <si>
    <t>MIX 6 to 8</t>
  </si>
  <si>
    <t>Ex OSL</t>
  </si>
  <si>
    <t xml:space="preserve">18.00 | Rema </t>
  </si>
  <si>
    <t>784-6917 4862</t>
  </si>
  <si>
    <t xml:space="preserve">prefer 8+ </t>
  </si>
  <si>
    <t>LAT 30/05 06:00</t>
  </si>
  <si>
    <t>784-6917 4873</t>
  </si>
  <si>
    <t>112-0542 6993</t>
  </si>
  <si>
    <t>112-0542 7015</t>
  </si>
  <si>
    <t>176-2268 4826</t>
  </si>
  <si>
    <t>LAT: 31/05 05:00</t>
  </si>
  <si>
    <t>Out Friday 07:00</t>
  </si>
  <si>
    <t>105-1831 0040</t>
  </si>
  <si>
    <t>876-4398 2271</t>
  </si>
  <si>
    <t>LAT: 30/05 21:00</t>
  </si>
  <si>
    <t>784-6903 8373</t>
  </si>
  <si>
    <t>LAT 31/05 08:00</t>
  </si>
  <si>
    <t>105-1830 7811</t>
  </si>
  <si>
    <t>105-1829 0775</t>
  </si>
  <si>
    <t>105-1831 0246</t>
  </si>
  <si>
    <t>LAT: 30/05 18:00</t>
  </si>
  <si>
    <t>*+358 40 1975167</t>
  </si>
  <si>
    <t>105-1830 7472</t>
  </si>
  <si>
    <r>
      <t xml:space="preserve">LAT: 26/05 11:00 / </t>
    </r>
    <r>
      <rPr>
        <b/>
        <sz val="10"/>
        <color theme="1"/>
        <rFont val="Arial"/>
        <family val="2"/>
      </rPr>
      <t>BSA</t>
    </r>
  </si>
  <si>
    <t>105-1830 9314</t>
  </si>
  <si>
    <t>LAT: 26/05 11:00</t>
  </si>
  <si>
    <t>018-9251 1602</t>
  </si>
  <si>
    <t>018-9251 1613</t>
  </si>
  <si>
    <t>7+, bigger better</t>
  </si>
  <si>
    <t>018-9251 1624</t>
  </si>
  <si>
    <t>406-5453 4804</t>
  </si>
  <si>
    <t>LAT: 26/05 15:00</t>
  </si>
  <si>
    <t>*+358 40 1726394</t>
  </si>
  <si>
    <t>105-1830 7800</t>
  </si>
  <si>
    <t>28//05 05:30</t>
  </si>
  <si>
    <t>LAT: 27/05 08:00</t>
  </si>
  <si>
    <t>105-1830 7903</t>
  </si>
  <si>
    <t>LAT: 26/05 17:00</t>
  </si>
  <si>
    <t>105-1829 0941</t>
  </si>
  <si>
    <t>LAT: 28/05 11:00</t>
  </si>
  <si>
    <t>105-1829 0926</t>
  </si>
  <si>
    <t>LAT: 27/05 11:00</t>
  </si>
  <si>
    <t>876-4386 2162</t>
  </si>
  <si>
    <t>LAT: 26/05 21:00</t>
  </si>
  <si>
    <t>615-6061 1655</t>
  </si>
  <si>
    <t>LAT: 26/05 16:00</t>
  </si>
  <si>
    <t>RSS530/DLK737</t>
  </si>
  <si>
    <t>*+358 44 9755977</t>
  </si>
  <si>
    <t>Out 12:00</t>
  </si>
  <si>
    <t>406-5435 2480</t>
  </si>
  <si>
    <t>24.05.20206 04:00</t>
  </si>
  <si>
    <t>LAT: 22/05 15:00</t>
  </si>
  <si>
    <t>406-5435 2513</t>
  </si>
  <si>
    <t>406-5453 3894</t>
  </si>
  <si>
    <t>105-1829 0160</t>
  </si>
  <si>
    <t>LAT: 22/05 10:30</t>
  </si>
  <si>
    <t>105-1830 9255</t>
  </si>
  <si>
    <t>LAT: 22/05 11:00</t>
  </si>
  <si>
    <t>615-6203 2073</t>
  </si>
  <si>
    <t>LAT: 23/05 04:00</t>
  </si>
  <si>
    <t>615-6203 2143</t>
  </si>
  <si>
    <t>6+(more7+)</t>
  </si>
  <si>
    <t>615-6203 3123</t>
  </si>
  <si>
    <t>615-6203 3101</t>
  </si>
  <si>
    <t>615-6203 3112</t>
  </si>
  <si>
    <t>7 to 9</t>
  </si>
  <si>
    <t>615-6203 3915</t>
  </si>
  <si>
    <t xml:space="preserve">I98868   </t>
  </si>
  <si>
    <t>mixed 7+
8+</t>
  </si>
  <si>
    <t>GAMMEL AWB: 406-5453 3905</t>
  </si>
  <si>
    <t>FL9276 / Nor-log</t>
  </si>
  <si>
    <t>406-5453 4152</t>
  </si>
  <si>
    <t>406-5453 4163</t>
  </si>
  <si>
    <t>406-5453 4174</t>
  </si>
  <si>
    <t>615-6061 8600</t>
  </si>
  <si>
    <t>LAT: 22/05 16:00</t>
  </si>
  <si>
    <t>SRO319/DAZ953</t>
  </si>
  <si>
    <t>*+358 440 567 035</t>
  </si>
  <si>
    <t>Out 23:00 or Friday 07:00</t>
  </si>
  <si>
    <t>876-4386 2136</t>
  </si>
  <si>
    <t>LAT: 23/05 21:00</t>
  </si>
  <si>
    <t>876-4386 2140</t>
  </si>
  <si>
    <t>105-1830 9266</t>
  </si>
  <si>
    <t>LAT: 23/05 11:00</t>
  </si>
  <si>
    <t>105-1830 8780</t>
  </si>
  <si>
    <t>24.05.2026 05:30</t>
  </si>
  <si>
    <t>LAT 23/05 08:00</t>
  </si>
  <si>
    <t>105-1828 9493</t>
  </si>
  <si>
    <t>LAT: 23/05 10:00</t>
  </si>
  <si>
    <t>105-1830 6676</t>
  </si>
  <si>
    <t>LAT: 19/05 11:00</t>
  </si>
  <si>
    <t>018-9241 2106</t>
  </si>
  <si>
    <t>018-9241 2110</t>
  </si>
  <si>
    <t>018-9241 2121</t>
  </si>
  <si>
    <t>784-6903 8325</t>
  </si>
  <si>
    <t>LAT: 19/05 12:00</t>
  </si>
  <si>
    <t>018-9251 1834</t>
  </si>
  <si>
    <t>Out 13:00/Latest 15:00</t>
  </si>
  <si>
    <t>615-6061 8530</t>
  </si>
  <si>
    <t>LAT: 19/05 16:00</t>
  </si>
  <si>
    <t>406-5434 8921</t>
  </si>
  <si>
    <t>(6-9)more7+</t>
  </si>
  <si>
    <t>LAT: 19/05 15:00</t>
  </si>
  <si>
    <t>406-5453 3942</t>
  </si>
  <si>
    <t>406-5434 8980</t>
  </si>
  <si>
    <t>54 7/8, 108 8+</t>
  </si>
  <si>
    <t>406-5453 3986</t>
  </si>
  <si>
    <t>SUP560/DKY699</t>
  </si>
  <si>
    <t>*+358 505 169 994</t>
  </si>
  <si>
    <t>406-5453 3953</t>
  </si>
  <si>
    <t>406-5435 1172</t>
  </si>
  <si>
    <t>LAT: 20/05 15:00</t>
  </si>
  <si>
    <t>105-1830 6772</t>
  </si>
  <si>
    <t>21.05.2026 05:30</t>
  </si>
  <si>
    <t>LAT 20/05 08:00</t>
  </si>
  <si>
    <t>876-4386 2070</t>
  </si>
  <si>
    <t>LAT: 19/05 21:00</t>
  </si>
  <si>
    <t>615-6061 8563</t>
  </si>
  <si>
    <t>335SCA/771YJT</t>
  </si>
  <si>
    <t>784-6329 2250</t>
  </si>
  <si>
    <t>LAT: 21/05 12:00</t>
  </si>
  <si>
    <t>784-6903 8336</t>
  </si>
  <si>
    <t>Bytt bil?119421</t>
  </si>
  <si>
    <t>406-5453 3975</t>
  </si>
  <si>
    <t>mixed7+8+</t>
  </si>
  <si>
    <t>406-5435 1286</t>
  </si>
  <si>
    <t>6+,</t>
  </si>
  <si>
    <t>105-1828 9821</t>
  </si>
  <si>
    <t>LAT: 20/05 11:00</t>
  </si>
  <si>
    <t>105-1828 9913</t>
  </si>
  <si>
    <t>LAT: 21/05 11:00</t>
  </si>
  <si>
    <t>615-6061 8574</t>
  </si>
  <si>
    <t>LAT: 20/05 16:00</t>
  </si>
  <si>
    <t>615-6061 8585</t>
  </si>
  <si>
    <t>406-5435 2476</t>
  </si>
  <si>
    <t>LAT 20/05 15:00</t>
  </si>
  <si>
    <t>406-5453 3872</t>
  </si>
  <si>
    <t xml:space="preserve"> Out 12:00</t>
  </si>
  <si>
    <t>406-5435 1275</t>
  </si>
  <si>
    <t>LAT: 15/05 15:00</t>
  </si>
  <si>
    <t>406-5435 1290</t>
  </si>
  <si>
    <t>406-5435 3025</t>
  </si>
  <si>
    <t>7-8+</t>
  </si>
  <si>
    <t>406-5435 3036</t>
  </si>
  <si>
    <t>615-6058 9760</t>
  </si>
  <si>
    <t>LAT: 15/05 16:00</t>
  </si>
  <si>
    <t>105-1830 7321</t>
  </si>
  <si>
    <t>16.05.2026 18:30</t>
  </si>
  <si>
    <t>LAT 15/05 17:00</t>
  </si>
  <si>
    <t>Oslo</t>
  </si>
  <si>
    <t>Out 15:00 | Nor-log</t>
  </si>
  <si>
    <t>615-6203 1546</t>
  </si>
  <si>
    <t>LAT: 16/05 04:00</t>
  </si>
  <si>
    <t>615-6203 2891</t>
  </si>
  <si>
    <t>615-6203 2902</t>
  </si>
  <si>
    <t>6-9(more7-9,prefer average)</t>
  </si>
  <si>
    <t>615-6203 1616</t>
  </si>
  <si>
    <t>157-5289 3282</t>
  </si>
  <si>
    <t>QR892</t>
  </si>
  <si>
    <t>LAT 16/05 12:00</t>
  </si>
  <si>
    <t>105-1829 1431</t>
  </si>
  <si>
    <t>LAT 16/05 18:00</t>
  </si>
  <si>
    <t>876-4386 2044</t>
  </si>
  <si>
    <t>LAT: 16/05 21:00</t>
  </si>
  <si>
    <t>105-1830 8872</t>
  </si>
  <si>
    <t>more 7+</t>
  </si>
  <si>
    <t>105-1830 8990</t>
  </si>
  <si>
    <t>LAT: 16/05 11:00</t>
  </si>
  <si>
    <t>BRA45C/DTI700</t>
  </si>
  <si>
    <t>*+46 709 292 509</t>
  </si>
  <si>
    <t>105-1829 1324</t>
  </si>
  <si>
    <t>LAT 16/05 11:00</t>
  </si>
  <si>
    <t>105-1829 1372</t>
  </si>
  <si>
    <t>105-1830 6271</t>
  </si>
  <si>
    <t>105-1829 1921</t>
  </si>
  <si>
    <t>17.05.2026 05:30</t>
  </si>
  <si>
    <t>LAT 16/05 08:00</t>
  </si>
  <si>
    <t>784-6903 8292</t>
  </si>
  <si>
    <t>LAT: 17/05 12:00</t>
  </si>
  <si>
    <t>105-1830 9034</t>
  </si>
  <si>
    <t>ACL HAIK TO OSLO!!!</t>
  </si>
  <si>
    <t>117-2019 0122</t>
  </si>
  <si>
    <t>SK931</t>
  </si>
  <si>
    <t>OSLO!</t>
  </si>
  <si>
    <t>LAT:16/05 06:00</t>
  </si>
  <si>
    <t>615-6058 9745</t>
  </si>
  <si>
    <t>LAT: 13/05 16:00</t>
  </si>
  <si>
    <t>406-5435 0240</t>
  </si>
  <si>
    <t>7+ preferred</t>
  </si>
  <si>
    <t>LAT: 13/05 15:00</t>
  </si>
  <si>
    <t>615-6061 6846</t>
  </si>
  <si>
    <t>406-5435 1452</t>
  </si>
  <si>
    <t>406-5435 0225</t>
  </si>
  <si>
    <t>406-5435 0236</t>
  </si>
  <si>
    <t>6-7: 80 7-8 54 8-9 27</t>
  </si>
  <si>
    <t>MRR 938/DSJ682</t>
  </si>
  <si>
    <t>784-6329 2051</t>
  </si>
  <si>
    <t>LAT: 14/05 11:00</t>
  </si>
  <si>
    <t>784-6329 2062</t>
  </si>
  <si>
    <t>784-6903 8281</t>
  </si>
  <si>
    <t>615-6058 9756</t>
  </si>
  <si>
    <t>5 to 8</t>
  </si>
  <si>
    <t>615-6061 5903</t>
  </si>
  <si>
    <t>LAT: 13/05 21:00</t>
  </si>
  <si>
    <t>615-6059 0633</t>
  </si>
  <si>
    <t>018-9241 2353</t>
  </si>
  <si>
    <t>7-9+ Try to keep split</t>
  </si>
  <si>
    <t>LAT: 12/05 11:00</t>
  </si>
  <si>
    <t>018-9251 0725</t>
  </si>
  <si>
    <t>018-9251 0736</t>
  </si>
  <si>
    <t>105-1830 8286</t>
  </si>
  <si>
    <t>LAT 12/05 11:00</t>
  </si>
  <si>
    <t>105-1829 1125</t>
  </si>
  <si>
    <t>Can do small amount 7-8</t>
  </si>
  <si>
    <t>LAT: 12/05 11:30</t>
  </si>
  <si>
    <t>784-6903 8270</t>
  </si>
  <si>
    <t>LAT: 12/05 12:00</t>
  </si>
  <si>
    <t>CRF140/DGT918</t>
  </si>
  <si>
    <t>*+358 400 373 850</t>
  </si>
  <si>
    <t>Out 14:00 (Latest 15)</t>
  </si>
  <si>
    <t>406-5435 0144</t>
  </si>
  <si>
    <t>6 to 9 - try to keep split</t>
  </si>
  <si>
    <t>LAT: 12/05 15:00</t>
  </si>
  <si>
    <t>406-5435 0155</t>
  </si>
  <si>
    <t>105-1828 9423</t>
  </si>
  <si>
    <t>LAT 12/05 16:00</t>
  </si>
  <si>
    <t>406-5435 0203</t>
  </si>
  <si>
    <t>406-5435 1430</t>
  </si>
  <si>
    <t>406-5435 1463</t>
  </si>
  <si>
    <t>LAST</t>
  </si>
  <si>
    <t>966MJR/704YJT</t>
  </si>
  <si>
    <t>876-4369 9110</t>
  </si>
  <si>
    <t>LAT 12/05 21:00</t>
  </si>
  <si>
    <t>876-4386 1996</t>
  </si>
  <si>
    <t>LAT: 12/05 21:00</t>
  </si>
  <si>
    <t>876-4386 2000</t>
  </si>
  <si>
    <t>615-6058 9723</t>
  </si>
  <si>
    <t>LAT: 12/05 16:00</t>
  </si>
  <si>
    <t>615-6061 6695</t>
  </si>
  <si>
    <t>3S0582</t>
  </si>
  <si>
    <t>Out 18:00 - LATEST 19:00</t>
  </si>
  <si>
    <t>105-1829 1346</t>
  </si>
  <si>
    <t>105-1829 1335</t>
  </si>
  <si>
    <t>LAT: 13/05 11:00</t>
  </si>
  <si>
    <t>105-1830 8570</t>
  </si>
  <si>
    <t>14.05.2026 05:30</t>
  </si>
  <si>
    <t>LAT 13/05 08:00</t>
  </si>
  <si>
    <t>406-5435 0251</t>
  </si>
  <si>
    <t>LAT 13/05 15:00</t>
  </si>
  <si>
    <t>Out 12.00</t>
  </si>
  <si>
    <t>105-1829 0860</t>
  </si>
  <si>
    <t>LAT: 09/05 18:00</t>
  </si>
  <si>
    <t>Haitanxia</t>
  </si>
  <si>
    <t>018-9241 2305</t>
  </si>
  <si>
    <t>LAT: 11/05 08:00</t>
  </si>
  <si>
    <t>TFU/SZX</t>
  </si>
  <si>
    <t>876-4386 1963</t>
  </si>
  <si>
    <t>LAT: 09/05 21:00</t>
  </si>
  <si>
    <t>876-4386 1974</t>
  </si>
  <si>
    <t>018-9241 2316</t>
  </si>
  <si>
    <t>Start with Salmo 3</t>
  </si>
  <si>
    <t>975MJR/485YMN</t>
  </si>
  <si>
    <t xml:space="preserve"> Nor-Log 15.00 (Latest 16.00)</t>
  </si>
  <si>
    <t>406-5434 8991</t>
  </si>
  <si>
    <t>LAT 10/05 04:30</t>
  </si>
  <si>
    <t>406-5435 1415</t>
  </si>
  <si>
    <t>406-5435 1426</t>
  </si>
  <si>
    <t>157-5289 2895</t>
  </si>
  <si>
    <t>176-2268 4185</t>
  </si>
  <si>
    <t>11.05.2026 20:00</t>
  </si>
  <si>
    <t>LAT 10/05 05:00</t>
  </si>
  <si>
    <t>176-2268 4244</t>
  </si>
  <si>
    <t>8+ (evt noe 7+)</t>
  </si>
  <si>
    <t>LAT 10/05 04:00</t>
  </si>
  <si>
    <t>406-5435 0026</t>
  </si>
  <si>
    <t>LAT: 08/05 15:00</t>
  </si>
  <si>
    <t>406-5435 1301</t>
  </si>
  <si>
    <t>105-1830 7332</t>
  </si>
  <si>
    <t>09.05.2026 18:30</t>
  </si>
  <si>
    <t>LAT 08.05 17:00</t>
  </si>
  <si>
    <t>105-1829 1313</t>
  </si>
  <si>
    <t>LAT 08/05 11:00</t>
  </si>
  <si>
    <t>105-1828 9471</t>
  </si>
  <si>
    <t>406-5435 0052</t>
  </si>
  <si>
    <t xml:space="preserve">          </t>
  </si>
  <si>
    <t>15.00 (Latest 16.00)</t>
  </si>
  <si>
    <t>157-5234 9883</t>
  </si>
  <si>
    <t>LAT: 09/05 12:00</t>
  </si>
  <si>
    <t>020-2375 9142</t>
  </si>
  <si>
    <t>LH732</t>
  </si>
  <si>
    <t>LAT: 09/05 04:00</t>
  </si>
  <si>
    <t>615-6203 0706</t>
  </si>
  <si>
    <t>6+(prefer average )</t>
  </si>
  <si>
    <t>615-6203 2316</t>
  </si>
  <si>
    <t>615-6203 2320</t>
  </si>
  <si>
    <t>18.30 (Latest Friday 08.00)</t>
  </si>
  <si>
    <t>105-1829 1280</t>
  </si>
  <si>
    <t>105-1828 8583</t>
  </si>
  <si>
    <t>LAT 09/05 11:00</t>
  </si>
  <si>
    <t>105-1829 0823</t>
  </si>
  <si>
    <t>LAT 09/05 16:00</t>
  </si>
  <si>
    <t>876-4386 1952</t>
  </si>
  <si>
    <t>3U6909</t>
  </si>
  <si>
    <t>LAT: 10/05 21:00</t>
  </si>
  <si>
    <t>105-1828 9703</t>
  </si>
  <si>
    <t>105-1828 5654</t>
  </si>
  <si>
    <t>10.05.2026 05:30</t>
  </si>
  <si>
    <t>LAT 09.05 08:00</t>
  </si>
  <si>
    <t>105-1830 7343</t>
  </si>
  <si>
    <t>*+358 400 122 145</t>
  </si>
  <si>
    <t>Out 12.00 (Latest 15.00)</t>
  </si>
  <si>
    <t>406-5434 9993</t>
  </si>
  <si>
    <t>LAT: 06/05 15:00</t>
  </si>
  <si>
    <t>406-5435 0004</t>
  </si>
  <si>
    <t>784-6337 9960</t>
  </si>
  <si>
    <t>LAT: 07/05 12:00</t>
  </si>
  <si>
    <t>406-5435 0015</t>
  </si>
  <si>
    <t>615-6055 4885</t>
  </si>
  <si>
    <t>LAT: 07/05 16:00</t>
  </si>
  <si>
    <t>406-5434 8276</t>
  </si>
  <si>
    <t>EUL500/DKU391</t>
  </si>
  <si>
    <t>*+37 065 772 070</t>
  </si>
  <si>
    <t>Out 15.00 (Latest 16.00) | Intercargo</t>
  </si>
  <si>
    <t>157-5289 2884</t>
  </si>
  <si>
    <t>LAT: 07/05 04:00</t>
  </si>
  <si>
    <t>157-5289 3002</t>
  </si>
  <si>
    <t>157-5289 2873</t>
  </si>
  <si>
    <t>157-5289 2980</t>
  </si>
  <si>
    <t>615-6203 1782</t>
  </si>
  <si>
    <t>LAT 07/05 04:00</t>
  </si>
  <si>
    <t xml:space="preserve">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</si>
  <si>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</t>
  </si>
  <si>
    <t xml:space="preserve">                     </t>
  </si>
  <si>
    <t>Out 12.00 (Latest 12.30)</t>
  </si>
  <si>
    <t xml:space="preserve">Best Splendid  </t>
  </si>
  <si>
    <t>406-5434 9960</t>
  </si>
  <si>
    <t>LAT: 05/05 15:00</t>
  </si>
  <si>
    <t>Shanghai Jumbo CANCELED</t>
  </si>
  <si>
    <t>406-5437 1984</t>
  </si>
  <si>
    <t>Best Splendid (Happyfish) CANCELED</t>
  </si>
  <si>
    <t>406-5437 1446</t>
  </si>
  <si>
    <t>615-6055 4841</t>
  </si>
  <si>
    <t>LAT: 05/05 16:00</t>
  </si>
  <si>
    <t>784-6337 9912</t>
  </si>
  <si>
    <t>LAT 05/05 12:30</t>
  </si>
  <si>
    <t>105-1829 0952</t>
  </si>
  <si>
    <t>LAT 05/05 11:30</t>
  </si>
  <si>
    <t>615-6055 1956</t>
  </si>
  <si>
    <t>3S0530</t>
  </si>
  <si>
    <t>07.05.2026 01:25</t>
  </si>
  <si>
    <t>LAT 05.05 17:00</t>
  </si>
  <si>
    <t>PH +358 401 726 394</t>
  </si>
  <si>
    <t>Out 15.00 (Latest 18.30)</t>
  </si>
  <si>
    <t>105-1828 5621</t>
  </si>
  <si>
    <t>LAT 06.05 11:30</t>
  </si>
  <si>
    <t>Haitanxia CANCELED</t>
  </si>
  <si>
    <t>018-9251 0924</t>
  </si>
  <si>
    <t>LAT: 07/05 08:00</t>
  </si>
  <si>
    <t>406-5434 9982</t>
  </si>
  <si>
    <t>876-4369 8955</t>
  </si>
  <si>
    <t>LAT: 05.05 21:00</t>
  </si>
  <si>
    <t>876-4369 8970</t>
  </si>
  <si>
    <t xml:space="preserve">                                                                                                                                   </t>
  </si>
  <si>
    <t>204SCA/388YMR</t>
  </si>
  <si>
    <t>*358 401 975 767</t>
  </si>
  <si>
    <t>Out 18.00 (Latest Tuesday 08.00)</t>
  </si>
  <si>
    <t>105-1829 1291</t>
  </si>
  <si>
    <t>LAT: 07/05 11:00</t>
  </si>
  <si>
    <t>LAT: 06//05 11:00</t>
  </si>
  <si>
    <t>105-18291302</t>
  </si>
  <si>
    <t>105-1828 5643</t>
  </si>
  <si>
    <t>07.05.2026 05:30</t>
  </si>
  <si>
    <t>LAT 06.05 08:00</t>
  </si>
  <si>
    <t>Shanghai Jumbo (old Sunlon)</t>
  </si>
  <si>
    <t>615-6055 4863</t>
  </si>
  <si>
    <t>LAT 06/05 15:00</t>
  </si>
  <si>
    <t>Shanghai Seafood CANCELED</t>
  </si>
  <si>
    <t>615-6055 4874</t>
  </si>
  <si>
    <t>105-1830 7166</t>
  </si>
  <si>
    <t>LAT 06/05 11:00</t>
  </si>
  <si>
    <t>406-5434 9971</t>
  </si>
  <si>
    <t>105-1828 9714</t>
  </si>
  <si>
    <t>Pack first!</t>
  </si>
  <si>
    <t>LAT 01/05 11:00</t>
  </si>
  <si>
    <t>105-1828 9880</t>
  </si>
  <si>
    <t>LAT 02/05 08:00</t>
  </si>
  <si>
    <t>876-4369 8911</t>
  </si>
  <si>
    <t>LAT 02/05 18:00</t>
  </si>
  <si>
    <t>018-9241 1830</t>
  </si>
  <si>
    <t>018-9241 1841</t>
  </si>
  <si>
    <t>x</t>
  </si>
  <si>
    <t>105-1828 6726</t>
  </si>
  <si>
    <t>02.05.2026 18:30</t>
  </si>
  <si>
    <t>LAT 01.05 17:00</t>
  </si>
  <si>
    <t>105-1828 8686</t>
  </si>
  <si>
    <t>831MFC/742YJT</t>
  </si>
  <si>
    <t>*+358 401 975 167</t>
  </si>
  <si>
    <t>rema Out 14.00 (Latest 16.00)</t>
  </si>
  <si>
    <t>615-6203 0010</t>
  </si>
  <si>
    <t>LAT 02/05 04:00</t>
  </si>
  <si>
    <t>112-0459 2210</t>
  </si>
  <si>
    <t>MU570</t>
  </si>
  <si>
    <t>LAT 02/05 06:00</t>
  </si>
  <si>
    <t>615-6202 9940</t>
  </si>
  <si>
    <t>615-6203 1340</t>
  </si>
  <si>
    <t>6+.average</t>
  </si>
  <si>
    <t>615-6203 1351</t>
  </si>
  <si>
    <t>615-6203 1362</t>
  </si>
  <si>
    <t>Out 18.00 (Latest 20.00)</t>
  </si>
  <si>
    <t>018-9241 1815</t>
  </si>
  <si>
    <t>018-9241 1826</t>
  </si>
  <si>
    <t>784-6337 9551</t>
  </si>
  <si>
    <t>LAT 03/05 08:00</t>
  </si>
  <si>
    <t>105-1828 8605</t>
  </si>
  <si>
    <t>03.05.2026 05:30</t>
  </si>
  <si>
    <t>LAT 02.05 08:00</t>
  </si>
  <si>
    <t>105-1829 0694</t>
  </si>
  <si>
    <t>LAT 02/05 11:00</t>
  </si>
  <si>
    <t>105-1828 5562</t>
  </si>
  <si>
    <t>Ex Paris</t>
  </si>
  <si>
    <t>112-0505 6402</t>
  </si>
  <si>
    <t>MU554</t>
  </si>
  <si>
    <t>WFS SFS</t>
  </si>
  <si>
    <t>112-0505 6413</t>
  </si>
  <si>
    <t>112-0505 6424</t>
  </si>
  <si>
    <t>112-0505 6435</t>
  </si>
  <si>
    <t>112-0505 6446</t>
  </si>
  <si>
    <t>112-0505 6450</t>
  </si>
  <si>
    <t>WFS SFS CDG Terminal</t>
  </si>
  <si>
    <t>MUE748/PZ4N440</t>
  </si>
  <si>
    <t>020-0487 3901</t>
  </si>
  <si>
    <t>LAT 04:00 01/05</t>
  </si>
  <si>
    <t>615-6202 9936</t>
  </si>
  <si>
    <t>615-6203 1255</t>
  </si>
  <si>
    <t>615-6203 1266</t>
  </si>
  <si>
    <t>615-6203 1270</t>
  </si>
  <si>
    <t>6+ average</t>
  </si>
  <si>
    <t>157-5289 2346</t>
  </si>
  <si>
    <t>Can prepack</t>
  </si>
  <si>
    <t>615-6054 2683</t>
  </si>
  <si>
    <t>LAT: 29/04 16:00</t>
  </si>
  <si>
    <t>615-6054 2694</t>
  </si>
  <si>
    <t>406-5434 8836</t>
  </si>
  <si>
    <t>LAT: 29/04 15:00</t>
  </si>
  <si>
    <t>406-5434 8803</t>
  </si>
  <si>
    <t>406-5434 8814</t>
  </si>
  <si>
    <t>406-5434 8825</t>
  </si>
  <si>
    <t>Can pack Monday</t>
  </si>
  <si>
    <t>PH +358 407 611 125</t>
  </si>
  <si>
    <t>Out 18.00 (Latest 21.00)</t>
  </si>
  <si>
    <t>406-5434 8851</t>
  </si>
  <si>
    <t>LAT: 30/04 15:00</t>
  </si>
  <si>
    <t>406-5434 8862</t>
  </si>
  <si>
    <t>876-4369 8793</t>
  </si>
  <si>
    <t>LAT: 30/04 21:00</t>
  </si>
  <si>
    <t>784-6337 9772</t>
  </si>
  <si>
    <t>LAT: 30/04 12:00</t>
  </si>
  <si>
    <t>876-4386 2313</t>
  </si>
  <si>
    <t>LAT: 29/04 21:00</t>
  </si>
  <si>
    <t>876-4386 2324</t>
  </si>
  <si>
    <t xml:space="preserve">11usd for the 5-6 </t>
  </si>
  <si>
    <t>PH +358 404 854 773</t>
  </si>
  <si>
    <t>112-0459 7762</t>
  </si>
  <si>
    <t>112-0459 7773</t>
  </si>
  <si>
    <t>615-6203 0054</t>
  </si>
  <si>
    <t>615-6203 1303</t>
  </si>
  <si>
    <t>018-9241 1690</t>
  </si>
  <si>
    <t>LAT: 28/04 11:00</t>
  </si>
  <si>
    <t>018-9241 1701</t>
  </si>
  <si>
    <t>018-9241 1712</t>
  </si>
  <si>
    <t>018-9241 1723</t>
  </si>
  <si>
    <t>105-1828 9456</t>
  </si>
  <si>
    <t>LAT: 28/04 11:30</t>
  </si>
  <si>
    <t>784-6337 9735</t>
  </si>
  <si>
    <t>CZ8127</t>
  </si>
  <si>
    <t>LAT: 28/04 12:00</t>
  </si>
  <si>
    <t>Out 14.00 (Latest 15.00)</t>
  </si>
  <si>
    <t>615-6054 4120</t>
  </si>
  <si>
    <t>LAT 28/04 15:00</t>
  </si>
  <si>
    <t>615-6054 2650</t>
  </si>
  <si>
    <t>LAT: 28/04 15:00</t>
  </si>
  <si>
    <t>406-5434 8313</t>
  </si>
  <si>
    <t>406-5434 8324</t>
  </si>
  <si>
    <t>406-5434 8335</t>
  </si>
  <si>
    <t>406-5434 8884</t>
  </si>
  <si>
    <t>Out 16.00 (Latest 19.00)</t>
  </si>
  <si>
    <t>105-1828 9902</t>
  </si>
  <si>
    <t>AY001|</t>
  </si>
  <si>
    <t>LAT 30/04 08:00</t>
  </si>
  <si>
    <t>105-1828 9891</t>
  </si>
  <si>
    <t>LAT 29/04 08:00</t>
  </si>
  <si>
    <t>876-4369 9121</t>
  </si>
  <si>
    <t>3U9606</t>
  </si>
  <si>
    <t>LAT 28/04 21:00</t>
  </si>
  <si>
    <t>876-4369 9132</t>
  </si>
  <si>
    <t>105-1830 6411</t>
  </si>
  <si>
    <t>LAT: 29/04 11:00</t>
  </si>
  <si>
    <t>105-1830 6503</t>
  </si>
  <si>
    <t>105-1829 0731</t>
  </si>
  <si>
    <t>5 +</t>
  </si>
  <si>
    <t>need some 8 + if possible</t>
  </si>
  <si>
    <t>LAT: 28/04 18:00</t>
  </si>
  <si>
    <t>FMN135/TW4513</t>
  </si>
  <si>
    <t>PH  +358 406 624 488</t>
  </si>
  <si>
    <t>ACL 12 -Departure (Load before !)</t>
  </si>
  <si>
    <t>Out 15.00 (Latest 18.00)</t>
  </si>
  <si>
    <t>Sh Jumbo</t>
  </si>
  <si>
    <t>018-9241 1605</t>
  </si>
  <si>
    <t>LAT 26/04 08:00</t>
  </si>
  <si>
    <t>018-9241 1616</t>
  </si>
  <si>
    <t>018-9241 1620</t>
  </si>
  <si>
    <t>NJ IFish</t>
  </si>
  <si>
    <t>018-9241 1631</t>
  </si>
  <si>
    <t>105-1829 1696</t>
  </si>
  <si>
    <t>LAT 25/04 18:00</t>
  </si>
  <si>
    <t>105-1829 1700</t>
  </si>
  <si>
    <t>Out 12.00 (Latest 16.00)</t>
  </si>
  <si>
    <t>157-5289 2652</t>
  </si>
  <si>
    <t>LAT 26/04 04:30</t>
  </si>
  <si>
    <t>157-5234 8273</t>
  </si>
  <si>
    <t>406-5436 9486</t>
  </si>
  <si>
    <t>406-5434 8943</t>
  </si>
  <si>
    <t>6+-</t>
  </si>
  <si>
    <t>217-0877 8114</t>
  </si>
  <si>
    <t xml:space="preserve">6 to 8 </t>
  </si>
  <si>
    <t>LAT 26/04 06:30</t>
  </si>
  <si>
    <t>406-5434 8070</t>
  </si>
  <si>
    <t>406-5437 2555</t>
  </si>
  <si>
    <t>LAT 24/04 15:00</t>
  </si>
  <si>
    <t>406-5437 2566</t>
  </si>
  <si>
    <t>406-5437 2592</t>
  </si>
  <si>
    <t>406-5530 4686</t>
  </si>
  <si>
    <t>105-1829 1744</t>
  </si>
  <si>
    <t>LAT: 24/04 11:00</t>
  </si>
  <si>
    <t>105-1829 1766</t>
  </si>
  <si>
    <t>LAT: 25/04 11:00</t>
  </si>
  <si>
    <t>Can pre pack Wednesday</t>
  </si>
  <si>
    <t>nor log Out 14.00 (Latest 16.00)</t>
  </si>
  <si>
    <t>615-6202 9671</t>
  </si>
  <si>
    <t>LAT 25/04 04:00</t>
  </si>
  <si>
    <t>112-0421 1421</t>
  </si>
  <si>
    <t>LAT 25/04 06:00</t>
  </si>
  <si>
    <t>615-6203 0931</t>
  </si>
  <si>
    <t>615-6203 0942</t>
  </si>
  <si>
    <t>112-0459 2011</t>
  </si>
  <si>
    <t>Try not to cancel this!</t>
  </si>
  <si>
    <t>Cancel time: 12.00!</t>
  </si>
  <si>
    <t>Out 16.00 (latest 17)</t>
  </si>
  <si>
    <t>105-1828 9725</t>
  </si>
  <si>
    <t>LAT: 24/04 17:00</t>
  </si>
  <si>
    <t>876-4369 9084</t>
  </si>
  <si>
    <t>105-1828 9843</t>
  </si>
  <si>
    <t>LAT 25/04 08:00</t>
  </si>
  <si>
    <t>105-1829 1873</t>
  </si>
  <si>
    <t>LAT: 25/04 08:00</t>
  </si>
  <si>
    <t>406-5530 4852</t>
  </si>
  <si>
    <t>Sengyang</t>
  </si>
  <si>
    <t>615-6053 5893</t>
  </si>
  <si>
    <t>LAT 24/04 16:00</t>
  </si>
  <si>
    <t>Maybe cancel</t>
  </si>
  <si>
    <t>IPC650/DMC51</t>
  </si>
  <si>
    <t xml:space="preserve">Out 14.00 | Rema </t>
  </si>
  <si>
    <t>112-0334 5790</t>
  </si>
  <si>
    <t>MU772</t>
  </si>
  <si>
    <t>LAT 24/04 06:00</t>
  </si>
  <si>
    <t>112-0334 5801</t>
  </si>
  <si>
    <t>Sunkfa - CANCEL</t>
  </si>
  <si>
    <t>615-6202 9660</t>
  </si>
  <si>
    <t>LAT 24/04 04:00</t>
  </si>
  <si>
    <t>Sunlon - CANCEL</t>
  </si>
  <si>
    <t>501-1678 4644</t>
  </si>
  <si>
    <t>7L031</t>
  </si>
  <si>
    <t>501-1678 4655</t>
  </si>
  <si>
    <t>China Resource</t>
  </si>
  <si>
    <t>615-6203 0916</t>
  </si>
  <si>
    <t>Out 16.00 | Intercargo</t>
  </si>
  <si>
    <t>020-0156 4614</t>
  </si>
  <si>
    <t>LAT: 24/04 04:00</t>
  </si>
  <si>
    <t>020-0156 4511</t>
  </si>
  <si>
    <t>615-6203 0894</t>
  </si>
  <si>
    <t>615-6203 0905</t>
  </si>
  <si>
    <t>406-5437 1962</t>
  </si>
  <si>
    <t>LAT 24/04 10:00</t>
  </si>
  <si>
    <t>406-5437 1973</t>
  </si>
  <si>
    <t>615-6053 5860</t>
  </si>
  <si>
    <t>LAT 22/04 15:00</t>
  </si>
  <si>
    <t>615-6053 5871</t>
  </si>
  <si>
    <t>615-6053 5882</t>
  </si>
  <si>
    <t>406-5437 2312</t>
  </si>
  <si>
    <t>406-5437 2393</t>
  </si>
  <si>
    <t>Happfish</t>
  </si>
  <si>
    <t>406-5436 9884</t>
  </si>
  <si>
    <t>MRR938/DSJ682</t>
  </si>
  <si>
    <t>406-5437 1656</t>
  </si>
  <si>
    <t>876-4369 9040</t>
  </si>
  <si>
    <t>LAT 23/04 15:00</t>
  </si>
  <si>
    <t>406-5437 1671</t>
  </si>
  <si>
    <t>406-5437 1730</t>
  </si>
  <si>
    <t>406-5437 1925</t>
  </si>
  <si>
    <t>406-5437 2264</t>
  </si>
  <si>
    <t>784-6900 1376</t>
  </si>
  <si>
    <t>LAT 23/04 06:00</t>
  </si>
  <si>
    <t>784-6900 1380</t>
  </si>
  <si>
    <t>157-5289 2302</t>
  </si>
  <si>
    <t>LAT 23/04 04:00</t>
  </si>
  <si>
    <t>157-5289 2291</t>
  </si>
  <si>
    <t>157-5289 2184</t>
  </si>
  <si>
    <t>Monday 11.00</t>
  </si>
  <si>
    <t>018-9233 1245</t>
  </si>
  <si>
    <t>LAT 21/04 11:00</t>
  </si>
  <si>
    <t>018-9233 1256</t>
  </si>
  <si>
    <t>018-9233 1260</t>
  </si>
  <si>
    <t>105-1828 9876</t>
  </si>
  <si>
    <t>105-1829 1615</t>
  </si>
  <si>
    <t>LAT: 21/04 11:00</t>
  </si>
  <si>
    <t>JNE276/DHK231</t>
  </si>
  <si>
    <t>PH +358 400 668 946</t>
  </si>
  <si>
    <t>Monday 16:00</t>
  </si>
  <si>
    <t>406-5437 2640</t>
  </si>
  <si>
    <t>LAT 21/04 15:00</t>
  </si>
  <si>
    <t>406-5437 1623</t>
  </si>
  <si>
    <t>615-6053 5683</t>
  </si>
  <si>
    <t>LAT 21/04 16:00</t>
  </si>
  <si>
    <t>Yu fish</t>
  </si>
  <si>
    <t>615-6053 5742</t>
  </si>
  <si>
    <t>406-5436 9383</t>
  </si>
  <si>
    <t>no flex</t>
  </si>
  <si>
    <t>105-1828 9924</t>
  </si>
  <si>
    <t>LAT 21/04 18:00</t>
  </si>
  <si>
    <t>SWISSSPORT</t>
  </si>
  <si>
    <t>+358407508683</t>
  </si>
  <si>
    <t>Monday 19.00 (Latest 21:00)</t>
  </si>
  <si>
    <t>105-1828 9854</t>
  </si>
  <si>
    <t>LAT 22/04 08:00</t>
  </si>
  <si>
    <t>105-1828 9865</t>
  </si>
  <si>
    <t>LAT 23/04 08:00</t>
  </si>
  <si>
    <t>784-6337 9665</t>
  </si>
  <si>
    <t>876-4369 9003</t>
  </si>
  <si>
    <t>LAT 21/04 21:00</t>
  </si>
  <si>
    <t>876-4369 9025</t>
  </si>
  <si>
    <t>105-1829 1722</t>
  </si>
  <si>
    <t>LAT 22/04 11:00</t>
  </si>
  <si>
    <t>NMV481/WXA590</t>
  </si>
  <si>
    <t>PH + 358 504 730 829</t>
  </si>
  <si>
    <t>Out 16:00 LATEST</t>
  </si>
  <si>
    <t>406-5437 2334</t>
  </si>
  <si>
    <t>LAT 17/04 15:00</t>
  </si>
  <si>
    <t>406-5437 2360</t>
  </si>
  <si>
    <t>406-5530 4023</t>
  </si>
  <si>
    <t>406-5530 4034</t>
  </si>
  <si>
    <t>105-1828 8771</t>
  </si>
  <si>
    <t>LAT 17/04 17:00</t>
  </si>
  <si>
    <t>615-6052 8440</t>
  </si>
  <si>
    <t>LAT 17/04 16:00</t>
  </si>
  <si>
    <t>IPC650/DHC992</t>
  </si>
  <si>
    <t>Helsinki</t>
  </si>
  <si>
    <t>406-5530 4045</t>
  </si>
  <si>
    <t xml:space="preserve">Toyo  Reizo </t>
  </si>
  <si>
    <t>105-1829 0801</t>
  </si>
  <si>
    <t>LAT 17/04 11:00</t>
  </si>
  <si>
    <t>105-1829 0786</t>
  </si>
  <si>
    <t>LAT 18/04 16:00</t>
  </si>
  <si>
    <t xml:space="preserve">TFU/CTU </t>
  </si>
  <si>
    <t>876-4369 8981</t>
  </si>
  <si>
    <t>LAT 18/04 19:00</t>
  </si>
  <si>
    <t>876-4369 8992</t>
  </si>
  <si>
    <t>615-6052 8414</t>
  </si>
  <si>
    <t>PH +358 401 802 891</t>
  </si>
  <si>
    <t>Out  latest 16:00 Nor-log</t>
  </si>
  <si>
    <t>615-6203 0113</t>
  </si>
  <si>
    <t>LAT 18/04 04:00</t>
  </si>
  <si>
    <t>615-6203 0220</t>
  </si>
  <si>
    <t>615-6203 0231</t>
  </si>
  <si>
    <t>784-6900 1170</t>
  </si>
  <si>
    <t>LAT 18/04 06:00</t>
  </si>
  <si>
    <t>784-6900 1181</t>
  </si>
  <si>
    <t>615-6204 3925</t>
  </si>
  <si>
    <t>UB + 17</t>
  </si>
  <si>
    <t>112-0458 4241</t>
  </si>
  <si>
    <t>CDG WFS SFS</t>
  </si>
  <si>
    <t>LAT: 18/04 04:00</t>
  </si>
  <si>
    <t>112-0458 4252</t>
  </si>
  <si>
    <t>112-0458 4344</t>
  </si>
  <si>
    <t>112-0458 4355</t>
  </si>
  <si>
    <t>112-0458 4366</t>
  </si>
  <si>
    <t>112-0459 5286</t>
  </si>
  <si>
    <t>ALT ER WFS SFS</t>
  </si>
  <si>
    <t>MMC816 / PS246</t>
  </si>
  <si>
    <t>Out 14/15:00</t>
  </si>
  <si>
    <t>157-5234 9242</t>
  </si>
  <si>
    <t>QR8960</t>
  </si>
  <si>
    <t>057-5836 5182</t>
  </si>
  <si>
    <t>AF022</t>
  </si>
  <si>
    <t>LAT: 17/04 04:00</t>
  </si>
  <si>
    <t>057-5836 5204</t>
  </si>
  <si>
    <t>615-6203 0135</t>
  </si>
  <si>
    <t>LAT 17/04 04:00</t>
  </si>
  <si>
    <t>157-5234 7783</t>
  </si>
  <si>
    <t>157-5234 8096</t>
  </si>
  <si>
    <t>Salmo 2</t>
  </si>
  <si>
    <t>615-6203 0150</t>
  </si>
  <si>
    <t>157-5234 9706</t>
  </si>
  <si>
    <t>GPC ONLY</t>
  </si>
  <si>
    <t>105-1828 5035</t>
  </si>
  <si>
    <t>105-1828 5374</t>
  </si>
  <si>
    <t>615-6052 8764</t>
  </si>
  <si>
    <t>LAT 17/04 15:00 / AWB FEE 35 EUR x1</t>
  </si>
  <si>
    <t>105-1828 7706</t>
  </si>
  <si>
    <t>LAT 18/04 08:00</t>
  </si>
  <si>
    <t>876-4369 8933</t>
  </si>
  <si>
    <t>LAT 16/04 21:00</t>
  </si>
  <si>
    <t>105-1829 0930</t>
  </si>
  <si>
    <t>Can pack Tuesday</t>
  </si>
  <si>
    <t>NOB530/DDD613</t>
  </si>
  <si>
    <t>PH +358 407 720 495</t>
  </si>
  <si>
    <t>Out 12:00 - LATEST 14:00</t>
  </si>
  <si>
    <t xml:space="preserve">PVG  </t>
  </si>
  <si>
    <t>406-5437 2323</t>
  </si>
  <si>
    <t>LAT 15:00 16/04</t>
  </si>
  <si>
    <t>406-5530 3990</t>
  </si>
  <si>
    <t>406-5437 2301</t>
  </si>
  <si>
    <t>615-6052 8370</t>
  </si>
  <si>
    <t>615-6052 8392</t>
  </si>
  <si>
    <t>406-5437 2286</t>
  </si>
  <si>
    <t>MNL190/TW4513</t>
  </si>
  <si>
    <t>PH +358 400 490 385</t>
  </si>
  <si>
    <t>Ex  Paris</t>
  </si>
  <si>
    <t>112-0458 3504</t>
  </si>
  <si>
    <t>LAT 16/04 05:00</t>
  </si>
  <si>
    <t>112-0458 3515</t>
  </si>
  <si>
    <t>112-0458 3526</t>
  </si>
  <si>
    <t>112-0458 3530</t>
  </si>
  <si>
    <t>112-0458 3541</t>
  </si>
  <si>
    <t>112-0119 4675</t>
  </si>
  <si>
    <t>112-0422 4861</t>
  </si>
  <si>
    <t>MTJ079 / CZ4809</t>
  </si>
  <si>
    <t>876-4369 8900</t>
  </si>
  <si>
    <t>LAT 14/04 21:00</t>
  </si>
  <si>
    <t>615-6052 8344</t>
  </si>
  <si>
    <t>LAT 14/04 16:00</t>
  </si>
  <si>
    <t>876-4369 8896</t>
  </si>
  <si>
    <t>784-6315 8874</t>
  </si>
  <si>
    <t>LAT 14/04 12:30</t>
  </si>
  <si>
    <t>784-6315 8896</t>
  </si>
  <si>
    <t>Out 16:00 - LATEST 19:00</t>
  </si>
  <si>
    <t>105-1828 7872</t>
  </si>
  <si>
    <t>LAT 16/04 08:00</t>
  </si>
  <si>
    <t>105-1828 7710</t>
  </si>
  <si>
    <t>LAT 15/04 08:00</t>
  </si>
  <si>
    <t>105-1828 8690</t>
  </si>
  <si>
    <t>105-1829 0440</t>
  </si>
  <si>
    <t>LAT: 16/04 11:00</t>
  </si>
  <si>
    <t>105-1828 8561</t>
  </si>
  <si>
    <t>*+ 358 406 877 875</t>
  </si>
  <si>
    <t>105-1828 9025</t>
  </si>
  <si>
    <t>LAT 10/04 11:00</t>
  </si>
  <si>
    <t>105-1828 7102</t>
  </si>
  <si>
    <t>105-1828 9633</t>
  </si>
  <si>
    <t xml:space="preserve">LAT 10/04 11:00 </t>
  </si>
  <si>
    <t>406-5437 1811</t>
  </si>
  <si>
    <t>LAT 10/04 15:00</t>
  </si>
  <si>
    <t>406-5437 0783</t>
  </si>
  <si>
    <t>406-5437 1844</t>
  </si>
  <si>
    <t>406-5437 0875</t>
  </si>
  <si>
    <t>406-5437 0886</t>
  </si>
  <si>
    <t>876-4369 8863</t>
  </si>
  <si>
    <t>LAT 11/04 21:00</t>
  </si>
  <si>
    <t>876-4369 8874</t>
  </si>
  <si>
    <t>PH +358 40 1726394</t>
  </si>
  <si>
    <t>Out 19/20:00</t>
  </si>
  <si>
    <t>105-1828 5444</t>
  </si>
  <si>
    <t>No FLEX</t>
  </si>
  <si>
    <t>LAT 13/04 07:00</t>
  </si>
  <si>
    <t>105-1829 0075</t>
  </si>
  <si>
    <t>105-1828 7684</t>
  </si>
  <si>
    <t>LAT 11/04 10:00</t>
  </si>
  <si>
    <t>784-6315 9235</t>
  </si>
  <si>
    <t>LAT 12/04 10:00</t>
  </si>
  <si>
    <t>PH +358 407 508 683</t>
  </si>
  <si>
    <t>Out 15:00 - LATEST 16:00!</t>
  </si>
  <si>
    <t>112-0334 3152</t>
  </si>
  <si>
    <t>LAT 11/04 06:00</t>
  </si>
  <si>
    <t>615-6200 2673</t>
  </si>
  <si>
    <t>112-0334 3163</t>
  </si>
  <si>
    <t>615-6202 9494</t>
  </si>
  <si>
    <t>615-6202 9505</t>
  </si>
  <si>
    <t>Ex  CDG</t>
  </si>
  <si>
    <t>112-0422 4953</t>
  </si>
  <si>
    <t>WFS SFS CDG</t>
  </si>
  <si>
    <t>112-0422 4964</t>
  </si>
  <si>
    <t>112-0422 4975</t>
  </si>
  <si>
    <t>112-0422 4986</t>
  </si>
  <si>
    <t>112-0422 4990</t>
  </si>
  <si>
    <t>MSR892 /  PZ4P422</t>
  </si>
  <si>
    <t>105-1828 6693</t>
  </si>
  <si>
    <t>No Flex</t>
  </si>
  <si>
    <t>LAT 10/04 17:00</t>
  </si>
  <si>
    <t>615-6202 9450</t>
  </si>
  <si>
    <t>HITCHAIK SALMO 1
118544</t>
  </si>
  <si>
    <t>LAT 10/04 04:00</t>
  </si>
  <si>
    <t>615-6052 5636</t>
  </si>
  <si>
    <t>LAT: 10/04 16:00</t>
  </si>
  <si>
    <t>406-5437 1833</t>
  </si>
  <si>
    <t>LAT: 09/04 15:00</t>
  </si>
  <si>
    <t>876-4369 8826</t>
  </si>
  <si>
    <t>LAT: 09/04 21:00</t>
  </si>
  <si>
    <t>876-4369 8830</t>
  </si>
  <si>
    <t>JOJ489/DMC451</t>
  </si>
  <si>
    <t>876-4369 8701</t>
  </si>
  <si>
    <t>LAT 02/04 21:00</t>
  </si>
  <si>
    <t>105-1828 5746</t>
  </si>
  <si>
    <t>LAT: 04/04 08:00</t>
  </si>
  <si>
    <t>876-4369 8686</t>
  </si>
  <si>
    <t>615-6051 5394</t>
  </si>
  <si>
    <t>LAT 02/04 16:00</t>
  </si>
  <si>
    <t>018-9233 1131</t>
  </si>
  <si>
    <t>LAT 04/04 08:00</t>
  </si>
  <si>
    <t>018-9233 1142</t>
  </si>
  <si>
    <t>ZLX248/DAZ959</t>
  </si>
  <si>
    <t>Ex CDG Paris</t>
  </si>
  <si>
    <t>Out 11/12:00</t>
  </si>
  <si>
    <t>112-0333 5603</t>
  </si>
  <si>
    <t>LAT: 02/04 04:00</t>
  </si>
  <si>
    <t>112-0333 5614</t>
  </si>
  <si>
    <t>112-0333 5625</t>
  </si>
  <si>
    <t>112-0333 5636</t>
  </si>
  <si>
    <t>112-0333 5640</t>
  </si>
  <si>
    <t>112-0333 5555</t>
  </si>
  <si>
    <t>MSZ567 / PZ4P159</t>
  </si>
  <si>
    <t>Out 13:00</t>
  </si>
  <si>
    <t>876-4376 2504</t>
  </si>
  <si>
    <t>LAT 31/03 21:00</t>
  </si>
  <si>
    <t>406-5437 0201</t>
  </si>
  <si>
    <t>LAT 31/03 18:00</t>
  </si>
  <si>
    <t>406-5437 0212</t>
  </si>
  <si>
    <t>406-5437 0223</t>
  </si>
  <si>
    <t>406-5437 0234</t>
  </si>
  <si>
    <t xml:space="preserve">Ex  Helsinki </t>
  </si>
  <si>
    <t>406-5437 0190</t>
  </si>
  <si>
    <t>LAT 31/03 15:00</t>
  </si>
  <si>
    <t>406-5436 9781</t>
  </si>
  <si>
    <t>406-5437 0142</t>
  </si>
  <si>
    <t>406-5437 0175</t>
  </si>
  <si>
    <t xml:space="preserve">615-6051 5335 </t>
  </si>
  <si>
    <t>615-6051 5350</t>
  </si>
  <si>
    <t>LAT: 31/03 16:00</t>
  </si>
  <si>
    <t>*+358 40 5964990</t>
  </si>
  <si>
    <t>105-1828 6214</t>
  </si>
  <si>
    <t>LAT: 02/04 11:00</t>
  </si>
  <si>
    <t>105-1828 6225</t>
  </si>
  <si>
    <t>LAT 01/04 11:00</t>
  </si>
  <si>
    <t>105-1828 5735</t>
  </si>
  <si>
    <t>LAT: 01/04 08:00</t>
  </si>
  <si>
    <t>105-1828 9084</t>
  </si>
  <si>
    <t>LAT: 01/04 11:00</t>
  </si>
  <si>
    <t>105-1828 8395</t>
  </si>
  <si>
    <t>LAT 02/04 11:00</t>
  </si>
  <si>
    <t>595SCA/742YJT</t>
  </si>
  <si>
    <t>*+358401975167</t>
  </si>
  <si>
    <t>615-6051 0623</t>
  </si>
  <si>
    <t>LAT: 30/03 16:00</t>
  </si>
  <si>
    <t>615-6051 5066</t>
  </si>
  <si>
    <t>LAT: 30/03 15:00 / 35EUR I AWB FEE</t>
  </si>
  <si>
    <t>018-9233 1046</t>
  </si>
  <si>
    <t>LAT: 31/03 08:00</t>
  </si>
  <si>
    <t>876-4369 8664</t>
  </si>
  <si>
    <t>1019024|</t>
  </si>
  <si>
    <t>LAT: 31/03 21:00</t>
  </si>
  <si>
    <t>Shanghai Zhiyuan</t>
  </si>
  <si>
    <t>876-4369 8675</t>
  </si>
  <si>
    <t>105-1828 5525</t>
  </si>
  <si>
    <t>LAT: 30/03 11:00</t>
  </si>
  <si>
    <t>PH +358 40 6817228</t>
  </si>
  <si>
    <t>Out 13:00 - Nor-log</t>
  </si>
  <si>
    <t>112-0334 4423</t>
  </si>
  <si>
    <t>LAT 31/03 06:00</t>
  </si>
  <si>
    <t>406-5530 5935</t>
  </si>
  <si>
    <t>LAT 31/03 10:00</t>
  </si>
  <si>
    <t>071-6044 8625</t>
  </si>
  <si>
    <t>ET3640</t>
  </si>
  <si>
    <t>LAT: 31/03 06:00</t>
  </si>
  <si>
    <t>615-6200 1704</t>
  </si>
  <si>
    <t>LAT 31/03 04:00</t>
  </si>
  <si>
    <t>784-6900 0680</t>
  </si>
  <si>
    <t>784-6900 0691</t>
  </si>
  <si>
    <t>615-6050 8722</t>
  </si>
  <si>
    <t>LAT 27/03 16:00</t>
  </si>
  <si>
    <t>406-5530 5902</t>
  </si>
  <si>
    <t>LAT 27/03 15:00</t>
  </si>
  <si>
    <t>406-5437 0643</t>
  </si>
  <si>
    <t>LAT: 27/03 15:00</t>
  </si>
  <si>
    <t>615-6050 8733</t>
  </si>
  <si>
    <t>LAT: 27/03 16:00</t>
  </si>
  <si>
    <t>105-1828 5116</t>
  </si>
  <si>
    <t>LAT: 27/03 11:00</t>
  </si>
  <si>
    <t>IPC 650 / DHC 992</t>
  </si>
  <si>
    <t>NY</t>
  </si>
  <si>
    <t>PACK LAST! Out 17.00 (Can stay all day)</t>
  </si>
  <si>
    <t>105-1828 7953</t>
  </si>
  <si>
    <t>LAT: 28/03 08:00</t>
  </si>
  <si>
    <t>105-1828 6166</t>
  </si>
  <si>
    <t>LAT: 28/03 11:00</t>
  </si>
  <si>
    <t>876-4358 6771</t>
  </si>
  <si>
    <t>LAT 28/03 18:00</t>
  </si>
  <si>
    <t>784-6336 9935</t>
  </si>
  <si>
    <t>LAT 29/03 08:00</t>
  </si>
  <si>
    <t>NNJ 370 / DGN 448</t>
  </si>
  <si>
    <t>PH +358 400 122 145</t>
  </si>
  <si>
    <t>Out 12.00 (Latest 14.00)</t>
  </si>
  <si>
    <t>406-5437 0621</t>
  </si>
  <si>
    <t>6 to 9 mix</t>
  </si>
  <si>
    <t>LAT: 28/03 04:00</t>
  </si>
  <si>
    <t>217-0877 2875</t>
  </si>
  <si>
    <t>TG658</t>
  </si>
  <si>
    <r>
      <rPr>
        <sz val="10"/>
        <color rgb="FF000000"/>
        <rFont val="Arial"/>
        <family val="2"/>
      </rPr>
      <t xml:space="preserve">LAT: 28/03 06:30 </t>
    </r>
    <r>
      <rPr>
        <sz val="10"/>
        <color rgb="FF747474"/>
        <rFont val="Arial"/>
        <family val="2"/>
      </rPr>
      <t>CLD: 25/03 12:00</t>
    </r>
  </si>
  <si>
    <t>071-6045 2744</t>
  </si>
  <si>
    <t xml:space="preserve">LAT: 30/03 08:00 </t>
  </si>
  <si>
    <t>406-5437 0676</t>
  </si>
  <si>
    <t>784-6315 8900</t>
  </si>
  <si>
    <t>LAT 28/03 04:00</t>
  </si>
  <si>
    <t>020-0100 0215</t>
  </si>
  <si>
    <t>LH7246S</t>
  </si>
  <si>
    <t xml:space="preserve">ACL 14 </t>
  </si>
  <si>
    <t>CDG</t>
  </si>
  <si>
    <t>112-04207431</t>
  </si>
  <si>
    <t>LAT 29/03 04:00</t>
  </si>
  <si>
    <t>112-04207442</t>
  </si>
  <si>
    <t>112-04207453</t>
  </si>
  <si>
    <t>112-04207464</t>
  </si>
  <si>
    <t xml:space="preserve">CDG terminal </t>
  </si>
  <si>
    <t>MLA279 / PZ4U241</t>
  </si>
  <si>
    <t>Ex  Paris CDG</t>
  </si>
  <si>
    <t>112-0333 4726</t>
  </si>
  <si>
    <t>DIRBIL PARIS</t>
  </si>
  <si>
    <t>Anette</t>
  </si>
  <si>
    <t>112-0333 4730</t>
  </si>
  <si>
    <t>Hi-Chain</t>
  </si>
  <si>
    <t>112-0333 4741</t>
  </si>
  <si>
    <t>112-0333 4752</t>
  </si>
  <si>
    <t>112-0333 4763</t>
  </si>
  <si>
    <t>112-0333 4774</t>
  </si>
  <si>
    <t>Alt er WFS SFS CDG</t>
  </si>
  <si>
    <t>MMC816 / CY754</t>
  </si>
  <si>
    <t>105-1828 5820</t>
  </si>
  <si>
    <t>LAT 27/03 17:00</t>
  </si>
  <si>
    <t>105-1828 7942</t>
  </si>
  <si>
    <t>LAT 28/03 08:00</t>
  </si>
  <si>
    <t>131-1659 2483</t>
  </si>
  <si>
    <t>LAT 27/03 11:00</t>
  </si>
  <si>
    <t>105-1828 5455</t>
  </si>
  <si>
    <t>LAT 26/03 11:00</t>
  </si>
  <si>
    <t>105-1828 7850</t>
  </si>
  <si>
    <t>406-5437 0691</t>
  </si>
  <si>
    <t>LAT27/03 15:00</t>
  </si>
  <si>
    <t>406-5437 0654</t>
  </si>
  <si>
    <t>*+358 45 8545540</t>
  </si>
  <si>
    <t>406-5437 0632</t>
  </si>
  <si>
    <t>LAT 27/03 10:00</t>
  </si>
  <si>
    <t>406-5436 9770</t>
  </si>
  <si>
    <t>EHU</t>
  </si>
  <si>
    <t>921-6097 9671</t>
  </si>
  <si>
    <t>O3122</t>
  </si>
  <si>
    <t>LAT 27/03 06:00</t>
  </si>
  <si>
    <t>406-5437 0374</t>
  </si>
  <si>
    <t>999-3364 2696</t>
  </si>
  <si>
    <t>CA912</t>
  </si>
  <si>
    <t>876-4358 6686</t>
  </si>
  <si>
    <t>LAT: 24/03 21:00</t>
  </si>
  <si>
    <t>Martin</t>
  </si>
  <si>
    <t>876-4358 6690</t>
  </si>
  <si>
    <t>018-9233 0766</t>
  </si>
  <si>
    <t>LAT: 24/03 11:00</t>
  </si>
  <si>
    <t>406-5452 3195</t>
  </si>
  <si>
    <t>LAT: 24/03 15:00</t>
  </si>
  <si>
    <t>406-5437 0120</t>
  </si>
  <si>
    <t>406-5437 0131</t>
  </si>
  <si>
    <t>*+358 405 120 586</t>
  </si>
  <si>
    <t>615-6050 8652</t>
  </si>
  <si>
    <t>LAT 24/03 16:00</t>
  </si>
  <si>
    <t>105-1828 7916</t>
  </si>
  <si>
    <t>LAT 25/03 11:00</t>
  </si>
  <si>
    <t>406-5452 2974</t>
  </si>
  <si>
    <t>LAT 24/03 15:00</t>
  </si>
  <si>
    <t>406-5436 9792</t>
  </si>
  <si>
    <t>406-5437 0116</t>
  </si>
  <si>
    <t>105-1828 6181</t>
  </si>
  <si>
    <t>910MKR/742YJT</t>
  </si>
  <si>
    <t>501-1537 0950</t>
  </si>
  <si>
    <t>LAT: 25/03 06:00</t>
  </si>
  <si>
    <t>501-1537 1031</t>
  </si>
  <si>
    <t>501-1537 0946</t>
  </si>
  <si>
    <t>LAT 25/03 06:00</t>
  </si>
  <si>
    <t>501-1537 0961</t>
  </si>
  <si>
    <t>7L121</t>
  </si>
  <si>
    <t>501-1537 0994</t>
  </si>
  <si>
    <t>501-1537 1005</t>
  </si>
  <si>
    <t>OSCC 06:00</t>
  </si>
  <si>
    <t>105-1828 7334</t>
  </si>
  <si>
    <t>LAT 23/03 16:00</t>
  </si>
  <si>
    <t>105-1828 2036</t>
  </si>
  <si>
    <t>105-1828 2692</t>
  </si>
  <si>
    <t>018-9233 0770</t>
  </si>
  <si>
    <t>LAT 24/03 08:00</t>
  </si>
  <si>
    <t>876-4358 6675</t>
  </si>
  <si>
    <t>LAT 24/03 18:00</t>
  </si>
  <si>
    <t>406-5530 6543</t>
  </si>
  <si>
    <t>LAT 23/03 15:00</t>
  </si>
  <si>
    <t>*+358408479865</t>
  </si>
  <si>
    <t>Ex  Paris CDG REG</t>
  </si>
  <si>
    <t>Out 10-12:00</t>
  </si>
  <si>
    <t>112-0333 4586</t>
  </si>
  <si>
    <t>112-0333 4590</t>
  </si>
  <si>
    <t>112-0333 4601</t>
  </si>
  <si>
    <t>112-0333 4612</t>
  </si>
  <si>
    <t>112-0333 4623</t>
  </si>
  <si>
    <t>112-0333 4634</t>
  </si>
  <si>
    <t>MLF824 / BY388</t>
  </si>
  <si>
    <t>forsinket til ETA 05-06 pga. stengt bjørnfjell</t>
  </si>
  <si>
    <t>406-5505 5943</t>
  </si>
  <si>
    <t>LAT 24/03 0400</t>
  </si>
  <si>
    <t>406-5505 6956</t>
  </si>
  <si>
    <t>6-9.average</t>
  </si>
  <si>
    <t>406-5402 9360</t>
  </si>
  <si>
    <t>406-5506 0530</t>
  </si>
  <si>
    <t>6 to 8, can do some 8+</t>
  </si>
  <si>
    <t>406-5485 7095</t>
  </si>
  <si>
    <t>LAT 24/03 04:00</t>
  </si>
  <si>
    <t>Ny AWB 921-6097 9553</t>
  </si>
  <si>
    <t>406-5448 4334</t>
  </si>
  <si>
    <t>784-6876 9256</t>
  </si>
  <si>
    <t>BD +13</t>
  </si>
  <si>
    <t>LAT 24/03 06:00</t>
  </si>
  <si>
    <t>784-6877 0741</t>
  </si>
  <si>
    <t>BD +14</t>
  </si>
  <si>
    <t>784-6877 0645</t>
  </si>
  <si>
    <t>BD +15</t>
  </si>
  <si>
    <t>784-6877 0656</t>
  </si>
  <si>
    <t>9+ only</t>
  </si>
  <si>
    <t>020-0213 7822</t>
  </si>
  <si>
    <t>LAT: 24/03 04:00</t>
  </si>
  <si>
    <t>112-0331 4426</t>
  </si>
  <si>
    <t>112-0331 4430</t>
  </si>
  <si>
    <t>112-0331 4441</t>
  </si>
  <si>
    <t>112-0331 4452</t>
  </si>
  <si>
    <t>071-6044 8581</t>
  </si>
  <si>
    <t>LAT 24/03 0600</t>
  </si>
  <si>
    <t>071-6044 9222</t>
  </si>
  <si>
    <t>6 to 7 preferred</t>
  </si>
  <si>
    <t>ACL Haik</t>
  </si>
  <si>
    <t>EHU/SZX</t>
  </si>
  <si>
    <t>921-6097 9553</t>
  </si>
  <si>
    <t xml:space="preserve">Forsinket (bil må til verksted) </t>
  </si>
  <si>
    <t>Får ny AWB</t>
  </si>
  <si>
    <t xml:space="preserve">ACL 4 </t>
  </si>
  <si>
    <t>105-1828 6170</t>
  </si>
  <si>
    <t>Prioritize 6-7</t>
  </si>
  <si>
    <t>LAT: 20/03 11:00</t>
  </si>
  <si>
    <t>406-5530 6381</t>
  </si>
  <si>
    <t>LAT: 20/03 15:00</t>
  </si>
  <si>
    <t>406-5530 6392</t>
  </si>
  <si>
    <t>406-5530 6263</t>
  </si>
  <si>
    <t>406-5530 6403</t>
  </si>
  <si>
    <t>105-1828 3812</t>
  </si>
  <si>
    <t>LAT 20/03 11:00</t>
  </si>
  <si>
    <t>Out 12:00 (Latest 16.00)</t>
  </si>
  <si>
    <t>406-5451 8391</t>
  </si>
  <si>
    <t>LAT 20/03 15:00</t>
  </si>
  <si>
    <t>235-3540 8111</t>
  </si>
  <si>
    <t>TK6521</t>
  </si>
  <si>
    <t>6+, and want more types</t>
  </si>
  <si>
    <t>LAT: 21/03 16:00</t>
  </si>
  <si>
    <t>615-6050 1000</t>
  </si>
  <si>
    <t>LAT: 20/03 16:00</t>
  </si>
  <si>
    <t>018-9233 0630</t>
  </si>
  <si>
    <t>LAT: 21/03 08:00</t>
  </si>
  <si>
    <t>018-9233 0641</t>
  </si>
  <si>
    <t>615-6050 1011</t>
  </si>
  <si>
    <t>LAT 20/03 16:00</t>
  </si>
  <si>
    <t xml:space="preserve">ACL 6 </t>
  </si>
  <si>
    <t>Out 19:00 (Latest 21.00)</t>
  </si>
  <si>
    <t>018-9233 0663</t>
  </si>
  <si>
    <t>018-9233 0674</t>
  </si>
  <si>
    <t>105-1828 7566</t>
  </si>
  <si>
    <t>AY143</t>
  </si>
  <si>
    <t>LAT 21/03 15:00</t>
  </si>
  <si>
    <t>105-1828 7496</t>
  </si>
  <si>
    <t>LAT: 21/03 11:00</t>
  </si>
  <si>
    <t>876-4358 6642</t>
  </si>
  <si>
    <t>LAT: 21/03 18:00</t>
  </si>
  <si>
    <t>876-4358 6653</t>
  </si>
  <si>
    <t>KingFresh</t>
  </si>
  <si>
    <t>018-9233 0652</t>
  </si>
  <si>
    <t>020-0193 9221</t>
  </si>
  <si>
    <t>LH8412</t>
  </si>
  <si>
    <t>LAT 21/03 04:00</t>
  </si>
  <si>
    <t>406-5530 6624</t>
  </si>
  <si>
    <t>5X014</t>
  </si>
  <si>
    <t>406-5530 5950</t>
  </si>
  <si>
    <t>LAT: 21/03 04:00</t>
  </si>
  <si>
    <t>406-5530 6440</t>
  </si>
  <si>
    <t>406-5530 6462</t>
  </si>
  <si>
    <t>406-5530 6580</t>
  </si>
  <si>
    <t>406-5530 6613</t>
  </si>
  <si>
    <t>Out 15:00 (Latest16:00)</t>
  </si>
  <si>
    <t>112-0332 2561</t>
  </si>
  <si>
    <t>LAT 21/03 06:00</t>
  </si>
  <si>
    <t>784-6877 0785</t>
  </si>
  <si>
    <t>LAT: 21/03 06:00</t>
  </si>
  <si>
    <t>784-6877 0763</t>
  </si>
  <si>
    <t>784-6877 0774</t>
  </si>
  <si>
    <t>406-5530 6451</t>
  </si>
  <si>
    <t>112-0332 2550</t>
  </si>
  <si>
    <t>Out Latest 18.00</t>
  </si>
  <si>
    <t>105-1828 7124</t>
  </si>
  <si>
    <t>nO FLEX</t>
  </si>
  <si>
    <t>LAT 19/03 11:00</t>
  </si>
  <si>
    <t>105-1828 5223</t>
  </si>
  <si>
    <t>LAT 19/03 16:00</t>
  </si>
  <si>
    <t>105-1828 6741</t>
  </si>
  <si>
    <t xml:space="preserve">Shanghai Seafood </t>
  </si>
  <si>
    <t>105-1828 6785</t>
  </si>
  <si>
    <t>876-4358 6572</t>
  </si>
  <si>
    <t>FLEX 6-8.</t>
  </si>
  <si>
    <t>LAT 19/03 21:00</t>
  </si>
  <si>
    <t>105-1828 6973</t>
  </si>
  <si>
    <t>Swapped</t>
  </si>
  <si>
    <t>Last midten</t>
  </si>
  <si>
    <t>PH +358 400 393 570</t>
  </si>
  <si>
    <t>Out 15.00</t>
  </si>
  <si>
    <t>406-5530 5132</t>
  </si>
  <si>
    <t>LAT 18/03 15:00</t>
  </si>
  <si>
    <t>105-1828 7194</t>
  </si>
  <si>
    <t>406-55306226</t>
  </si>
  <si>
    <t>406-55306230</t>
  </si>
  <si>
    <t>406-55327786</t>
  </si>
  <si>
    <t>615-60500985</t>
  </si>
  <si>
    <t>Ex  OSLO Haik</t>
  </si>
  <si>
    <t>501-1454 4493</t>
  </si>
  <si>
    <t>LAT 18/03 06:00</t>
  </si>
  <si>
    <t>Out 11.00 (Latest 15.00)</t>
  </si>
  <si>
    <t>018-9233 0420</t>
  </si>
  <si>
    <t>LAT: 14/03 08:00</t>
  </si>
  <si>
    <t>018-9233 0431</t>
  </si>
  <si>
    <t>406-5452 3184</t>
  </si>
  <si>
    <t>LAT: 13/03 15:00</t>
  </si>
  <si>
    <t>876-4358 6476</t>
  </si>
  <si>
    <t xml:space="preserve">Flex 6-8 </t>
  </si>
  <si>
    <t>LAT 14/03 21:00</t>
  </si>
  <si>
    <t>804HER/061YMH</t>
  </si>
  <si>
    <t>615-6200 1096</t>
  </si>
  <si>
    <t>LAT 14/03 04:00</t>
  </si>
  <si>
    <t>406-5530 5180</t>
  </si>
  <si>
    <t>406-5530 4130</t>
  </si>
  <si>
    <t>615-6200 1133</t>
  </si>
  <si>
    <t>217-0784 9715</t>
  </si>
  <si>
    <t>LAT 14/03 05:30</t>
  </si>
  <si>
    <t>112-0335 0281</t>
  </si>
  <si>
    <t>Thursday 23:30 - LATEST Friday 06:00</t>
  </si>
  <si>
    <t>105-1828 2950</t>
  </si>
  <si>
    <t>LAT 15/03 06:00</t>
  </si>
  <si>
    <t>105-1828 2961</t>
  </si>
  <si>
    <t>LAT 14/03 06:00</t>
  </si>
  <si>
    <t>018-9233 0405</t>
  </si>
  <si>
    <t>018-9233 0442</t>
  </si>
  <si>
    <t>018-9233 0416</t>
  </si>
  <si>
    <t>105-1828 6015</t>
  </si>
  <si>
    <t>LAT: 11/03 16:00</t>
  </si>
  <si>
    <t>615-6049 5245</t>
  </si>
  <si>
    <t>LAT: 11/03 15:00</t>
  </si>
  <si>
    <t>105-1828 6026</t>
  </si>
  <si>
    <t>406-5452 3136</t>
  </si>
  <si>
    <t>406-5452 3140</t>
  </si>
  <si>
    <t>Out 19:00 (Latest 22:00) (Express pt)</t>
  </si>
  <si>
    <t>871-5459 4536</t>
  </si>
  <si>
    <t>Y88935</t>
  </si>
  <si>
    <t>LAT:12/03 06:00</t>
  </si>
  <si>
    <t>112-0207 3046</t>
  </si>
  <si>
    <t>LAT: 12/03 06:00</t>
  </si>
  <si>
    <t>112-0207 3050</t>
  </si>
  <si>
    <t>112-0207 3061</t>
  </si>
  <si>
    <t>112-0207 3072</t>
  </si>
  <si>
    <t>172-0358 5503</t>
  </si>
  <si>
    <t>CV9136</t>
  </si>
  <si>
    <t>Haik med annen bil</t>
  </si>
  <si>
    <t>750 kr temp fee</t>
  </si>
  <si>
    <t>112-0210 0560</t>
  </si>
  <si>
    <t>LAT 12/03 06:00</t>
  </si>
  <si>
    <t>ALT OSCC</t>
  </si>
  <si>
    <t xml:space="preserve">Out 15:00 Latest 16:00 </t>
  </si>
  <si>
    <t>876-4358 6421</t>
  </si>
  <si>
    <t>Flex 6-9 (Not above)</t>
  </si>
  <si>
    <t>LAT 12/03 21:00</t>
  </si>
  <si>
    <t>876-4358 6432</t>
  </si>
  <si>
    <t>876-4358 6443</t>
  </si>
  <si>
    <t>105-1828 6030</t>
  </si>
  <si>
    <t>105-1828 6041</t>
  </si>
  <si>
    <t>434MPF/365YMR</t>
  </si>
  <si>
    <t>Out 22.00 (Latest Tuesday 07.00)</t>
  </si>
  <si>
    <t>105-1828 1373</t>
  </si>
  <si>
    <t>LAT: 11/03 11:00 /OBS!! IKKE FLYTT TIL SENERE BIL ENDA</t>
  </si>
  <si>
    <t>105-1828 1756</t>
  </si>
  <si>
    <t>LAT: 12/03 11:00</t>
  </si>
  <si>
    <t>615-6049 5234</t>
  </si>
  <si>
    <t>105-1828 0555</t>
  </si>
  <si>
    <t>615-6049 5260</t>
  </si>
  <si>
    <t>LAT: 11/03 08:00</t>
  </si>
  <si>
    <t>406-5452 3173</t>
  </si>
  <si>
    <t>Out Tuesday 08.00 (Latest Tuesday 14.00)</t>
  </si>
  <si>
    <t>105-1828 2972</t>
  </si>
  <si>
    <t xml:space="preserve">Montral </t>
  </si>
  <si>
    <t>105-1828 2983</t>
  </si>
  <si>
    <t>406-5452 3103</t>
  </si>
  <si>
    <t>406-5452 3114</t>
  </si>
  <si>
    <t>406-5452 3125</t>
  </si>
  <si>
    <t>Out 12:30 - LATEST 15:00</t>
  </si>
  <si>
    <t>615-6048 8256</t>
  </si>
  <si>
    <t>`</t>
  </si>
  <si>
    <t>LAT 06/03 15:00</t>
  </si>
  <si>
    <t>615-6048 8260</t>
  </si>
  <si>
    <t>406-5505 9712</t>
  </si>
  <si>
    <t>406-5451 8435</t>
  </si>
  <si>
    <t>105-1828 2924</t>
  </si>
  <si>
    <t>LAT 07/03 06:00</t>
  </si>
  <si>
    <t>406-5451 8446</t>
  </si>
  <si>
    <t>406-5505 9760</t>
  </si>
  <si>
    <t>235-3251 2992</t>
  </si>
  <si>
    <t>TK0026</t>
  </si>
  <si>
    <t>615-6049 0986</t>
  </si>
  <si>
    <t>105-1828 2913</t>
  </si>
  <si>
    <t>Thursday 23:30 - LATEST Friday 08:00</t>
  </si>
  <si>
    <t>018-9224 7945</t>
  </si>
  <si>
    <t>LAT 07/03 08:00</t>
  </si>
  <si>
    <t>235-3251 2815</t>
  </si>
  <si>
    <t>LAT 07/03 15:00</t>
  </si>
  <si>
    <t>876-4358 6325</t>
  </si>
  <si>
    <t>LAT 07/03 21:00</t>
  </si>
  <si>
    <t>018-9224 7956</t>
  </si>
  <si>
    <t>018-9224 8063</t>
  </si>
  <si>
    <t>105-1828 0146</t>
  </si>
  <si>
    <t>LAT 07/03 11:00</t>
  </si>
  <si>
    <t>EVE223/DGN448</t>
  </si>
  <si>
    <t>615-6048 8223</t>
  </si>
  <si>
    <t>LAT 04/03 15:00</t>
  </si>
  <si>
    <t>615-6048 8234</t>
  </si>
  <si>
    <t>406-5451 8376</t>
  </si>
  <si>
    <t>ALT SWISSPORT</t>
  </si>
  <si>
    <t>Out 14:00 - LATEST 17.30</t>
  </si>
  <si>
    <t>112-0206 6411</t>
  </si>
  <si>
    <t>LAT 05/03 06:00</t>
  </si>
  <si>
    <t>784-6315 9283</t>
  </si>
  <si>
    <t>CZ454</t>
  </si>
  <si>
    <t>784-6315 9305</t>
  </si>
  <si>
    <t>LAT 05/03 04:00</t>
  </si>
  <si>
    <t>784-6315 9316</t>
  </si>
  <si>
    <t>112-0206 8102</t>
  </si>
  <si>
    <t xml:space="preserve">CK206 </t>
  </si>
  <si>
    <t>615-6199 8565</t>
  </si>
  <si>
    <t>Out Latest 22:00 - Express</t>
  </si>
  <si>
    <t>999-3364 2663</t>
  </si>
  <si>
    <t>112-0206 6422</t>
  </si>
  <si>
    <t>217-0784 9505</t>
  </si>
  <si>
    <t>TG632</t>
  </si>
  <si>
    <t>07.03.2026 12:45</t>
  </si>
  <si>
    <t>LAT 05/03 07:20</t>
  </si>
  <si>
    <t>Karina/Stine</t>
  </si>
  <si>
    <t>112-0207 3245</t>
  </si>
  <si>
    <t>112-0207 3256</t>
  </si>
  <si>
    <t>TK8086 / Nor-Log</t>
  </si>
  <si>
    <t>ACL Extra</t>
  </si>
  <si>
    <t>Out 24.00 (Latest Wednesday 15.00)</t>
  </si>
  <si>
    <t>406-5452 3206</t>
  </si>
  <si>
    <t>LAT 05/03 15:00</t>
  </si>
  <si>
    <t>876-4358 6270</t>
  </si>
  <si>
    <t>LAT 05/03 21:00</t>
  </si>
  <si>
    <t>876-4358 6281</t>
  </si>
  <si>
    <t>876-4358 6303</t>
  </si>
  <si>
    <t>Out 22.00 (Latest Tuesday 06.00)</t>
  </si>
  <si>
    <t>105-1828 2935</t>
  </si>
  <si>
    <t>105-1828 2946</t>
  </si>
  <si>
    <t>LAT 04/03 06:00</t>
  </si>
  <si>
    <t>105-1828 4814</t>
  </si>
  <si>
    <t>LAT 05/03 11:00</t>
  </si>
  <si>
    <t>105-1828 4755</t>
  </si>
  <si>
    <t>LAT 04/03 11:00</t>
  </si>
  <si>
    <t>235-3251 2421</t>
  </si>
  <si>
    <t>TK6480</t>
  </si>
  <si>
    <t>235-3251 2535</t>
  </si>
  <si>
    <t>Out Tuesday 08.00 (Latest Tuesday 15.00)</t>
  </si>
  <si>
    <t>406-5452 2742</t>
  </si>
  <si>
    <t>406-5452 2753</t>
  </si>
  <si>
    <t>406-5452 2764</t>
  </si>
  <si>
    <t xml:space="preserve">Ouxian </t>
  </si>
  <si>
    <t>406-5452 2731</t>
  </si>
  <si>
    <t>615-6048 8245</t>
  </si>
  <si>
    <t>FMN135/DJK758</t>
  </si>
  <si>
    <t>Out 11.00 - Latest 14.00!</t>
  </si>
  <si>
    <t>615-6047 6500</t>
  </si>
  <si>
    <t>LAT 27/02 15:00</t>
  </si>
  <si>
    <t>406-5452 2602</t>
  </si>
  <si>
    <t>406-5452 2661</t>
  </si>
  <si>
    <t>406-5452 2635</t>
  </si>
  <si>
    <t>406-5452 2672</t>
  </si>
  <si>
    <t>358 40 8479865</t>
  </si>
  <si>
    <t>Out 13.00 (Latest 15.00)</t>
  </si>
  <si>
    <t>615-6047 6511</t>
  </si>
  <si>
    <t>018-9224 7816</t>
  </si>
  <si>
    <t>LAT 28/02 08:00</t>
  </si>
  <si>
    <t>406-5451 8413</t>
  </si>
  <si>
    <t>018-9224 7831</t>
  </si>
  <si>
    <t>615-6048 4303</t>
  </si>
  <si>
    <t>018-9224 7820</t>
  </si>
  <si>
    <t>397SCA/047YKP</t>
  </si>
  <si>
    <t>PACK LAST! Out 21.00 (Latest Friday 07.00)</t>
  </si>
  <si>
    <t>105-1828 0695</t>
  </si>
  <si>
    <t>105-1828 0706</t>
  </si>
  <si>
    <t>876-4358 6174</t>
  </si>
  <si>
    <t>LAT 28/02 21:00</t>
  </si>
  <si>
    <t>235-3251 2970</t>
  </si>
  <si>
    <t>LAT 28/02 16:00</t>
  </si>
  <si>
    <t>018-9224 7842</t>
  </si>
  <si>
    <t>358 40 6731200</t>
  </si>
  <si>
    <t>Pack LAST! (Can stay all day)</t>
  </si>
  <si>
    <t>105-1827 7884</t>
  </si>
  <si>
    <t>LAT 26/02 16:00</t>
  </si>
  <si>
    <t>105-1828 4313</t>
  </si>
  <si>
    <t>105-1828 4324</t>
  </si>
  <si>
    <t>105-1828 4335</t>
  </si>
  <si>
    <t>XPP140/DTI907</t>
  </si>
  <si>
    <t>358 40 1936650</t>
  </si>
  <si>
    <t>Out 13.00 (15.00)</t>
  </si>
  <si>
    <t>105-1828 4350</t>
  </si>
  <si>
    <t>LAT 26/02 14:00</t>
  </si>
  <si>
    <t>876-4358 2361</t>
  </si>
  <si>
    <t>7 to 8</t>
  </si>
  <si>
    <t>LAT 25/02 15:00</t>
  </si>
  <si>
    <t>876-4358 2372</t>
  </si>
  <si>
    <t>615-6047 6135</t>
  </si>
  <si>
    <t>235-3251 2955</t>
  </si>
  <si>
    <t>406-5452 2580</t>
  </si>
  <si>
    <t>moved from ACL 3</t>
  </si>
  <si>
    <t>FRO642/DIN945</t>
  </si>
  <si>
    <t>358 40 7508683</t>
  </si>
  <si>
    <t>Out 13.00/15:00 ?</t>
  </si>
  <si>
    <t>999-3364 2626</t>
  </si>
  <si>
    <t>LAT 26/02 09:00</t>
  </si>
  <si>
    <t>615-6199 8075</t>
  </si>
  <si>
    <t>LAT 26/02 06:00</t>
  </si>
  <si>
    <t>Fu Long</t>
  </si>
  <si>
    <t>217-0705 4110</t>
  </si>
  <si>
    <t>112-0210 5073</t>
  </si>
  <si>
    <t>Out 23.00 (PACK LAST!!)</t>
  </si>
  <si>
    <t>406-5452 2554</t>
  </si>
  <si>
    <t>406-5452 2565</t>
  </si>
  <si>
    <t>406-5452 2576</t>
  </si>
  <si>
    <t>105-1828 4346</t>
  </si>
  <si>
    <t>235-3251 2966</t>
  </si>
  <si>
    <t>T470 Astafjord</t>
  </si>
  <si>
    <t xml:space="preserve">TOR </t>
  </si>
  <si>
    <t>Mob: 91600842</t>
  </si>
  <si>
    <t>EUR 896/DUL 503</t>
  </si>
  <si>
    <t>358 40 7720495</t>
  </si>
  <si>
    <t>Out 20.00</t>
  </si>
  <si>
    <t>105-1828 0710</t>
  </si>
  <si>
    <t>5+</t>
  </si>
  <si>
    <t>LAT 26/02 08:00</t>
  </si>
  <si>
    <t>105-1828 0721</t>
  </si>
  <si>
    <t>LAT 25/02 08:00</t>
  </si>
  <si>
    <t>157-5289 2501</t>
  </si>
  <si>
    <t>157-5289 2615</t>
  </si>
  <si>
    <t xml:space="preserve">615-6047 6496 </t>
  </si>
  <si>
    <t>615-6047 6485</t>
  </si>
  <si>
    <t>358 40 7611125</t>
  </si>
  <si>
    <t>105-1827 8912</t>
  </si>
  <si>
    <t>LAT 15/02 11:00</t>
  </si>
  <si>
    <t>105-1828 2504</t>
  </si>
  <si>
    <t>018-9224 7131</t>
  </si>
  <si>
    <t>LAT 14/02 10:00</t>
  </si>
  <si>
    <t>018-9224 7142</t>
  </si>
  <si>
    <t>018-9224 7153</t>
  </si>
  <si>
    <t>876-4358 2162</t>
  </si>
  <si>
    <t>6 to 10 prefer 6 to 8</t>
  </si>
  <si>
    <t>LAT 14/02 15:00</t>
  </si>
  <si>
    <t>876-4358 2173</t>
  </si>
  <si>
    <t>876-4358 2184</t>
  </si>
  <si>
    <t>157-5234 9765</t>
  </si>
  <si>
    <t>157-5291 6043</t>
  </si>
  <si>
    <t>910MKR/467YLJ</t>
  </si>
  <si>
    <t>ACL 14-B</t>
  </si>
  <si>
    <t>406-5452 1821</t>
  </si>
  <si>
    <t>LAT 13/02 15:00</t>
  </si>
  <si>
    <t>406-5485 6896</t>
  </si>
  <si>
    <t>406-5452 1854</t>
  </si>
  <si>
    <t>Hi Chain</t>
  </si>
  <si>
    <t>406-5485 6900</t>
  </si>
  <si>
    <t>615-6046 5381</t>
  </si>
  <si>
    <t>LAT 12/02 15:00</t>
  </si>
  <si>
    <t>615-6046 5392</t>
  </si>
  <si>
    <t>018-9224 7164</t>
  </si>
  <si>
    <t>LAT 14/02 08:00</t>
  </si>
  <si>
    <t>018-9224 7175</t>
  </si>
  <si>
    <t>105-1828 2482</t>
  </si>
  <si>
    <t>LAT 13/02 11:00</t>
  </si>
  <si>
    <t>105-1828 2143</t>
  </si>
  <si>
    <t>LAT: 14/02 08:00</t>
  </si>
  <si>
    <t>105-1827 8842</t>
  </si>
  <si>
    <t>LAT: 13/02 17:00</t>
  </si>
  <si>
    <t>105-1828 2154</t>
  </si>
  <si>
    <t>105-1828 2224</t>
  </si>
  <si>
    <t>105-1828 2202</t>
  </si>
  <si>
    <t>105-1828 2213</t>
  </si>
  <si>
    <t>105-1828 1443</t>
  </si>
  <si>
    <t>615-6046 5252</t>
  </si>
  <si>
    <t>406-5549 5230</t>
  </si>
  <si>
    <t>CLB613/DUE637</t>
  </si>
  <si>
    <t>Out 13:00 | Nor-log</t>
  </si>
  <si>
    <t>406-5451 7680</t>
  </si>
  <si>
    <t>LAT 12/ 02 04:00</t>
  </si>
  <si>
    <t>112-0209 6146</t>
  </si>
  <si>
    <t>LAT 12/ 02 06:00</t>
  </si>
  <si>
    <t>176-2266 6626</t>
  </si>
  <si>
    <t>EK328</t>
  </si>
  <si>
    <t>LAT 12/02 04:00</t>
  </si>
  <si>
    <t>020-0187 1892</t>
  </si>
  <si>
    <t>LH8442</t>
  </si>
  <si>
    <t>018-9224 7035</t>
  </si>
  <si>
    <t>LAT 10/02 11:00</t>
  </si>
  <si>
    <t>018-9224 7046</t>
  </si>
  <si>
    <t>018-9224 7050</t>
  </si>
  <si>
    <t>018-9224 7061</t>
  </si>
  <si>
    <t>018-9224 7072</t>
  </si>
  <si>
    <t>615-6046 4493</t>
  </si>
  <si>
    <t>LAT 10/02 15:00</t>
  </si>
  <si>
    <t>YXA753/DIP596</t>
  </si>
  <si>
    <t>235-3251 2616</t>
  </si>
  <si>
    <t>406-5452 1806</t>
  </si>
  <si>
    <t>LAT 11/02 15:00</t>
  </si>
  <si>
    <t>105-1827 9715</t>
  </si>
  <si>
    <t>105-1828 2106</t>
  </si>
  <si>
    <t>615-6046 5241</t>
  </si>
  <si>
    <t>235-3251 2605</t>
  </si>
  <si>
    <t>105-1827 8934</t>
  </si>
  <si>
    <t>LAT 11/02 11:00</t>
  </si>
  <si>
    <t>105-1828 2471</t>
  </si>
  <si>
    <t>876-4358 2140</t>
  </si>
  <si>
    <t>406-5452 1810</t>
  </si>
  <si>
    <t>615-6046 4972</t>
  </si>
  <si>
    <t>105-1828 2191</t>
  </si>
  <si>
    <t>GRK890/DGK621</t>
  </si>
  <si>
    <t>Out 13:00 | Rema</t>
  </si>
  <si>
    <t>615-6199 7622</t>
  </si>
  <si>
    <t>LAT 11/02 04:00</t>
  </si>
  <si>
    <t>176-2266 6615</t>
  </si>
  <si>
    <t>020-2168 9813</t>
  </si>
  <si>
    <t>LH8400</t>
  </si>
  <si>
    <t>LAT 11/02 06:00</t>
  </si>
  <si>
    <t>615-6199 7530</t>
  </si>
  <si>
    <t>CAN</t>
  </si>
  <si>
    <t>784-6290 4520</t>
  </si>
  <si>
    <t>CZ308</t>
  </si>
  <si>
    <t>172-0358 5536</t>
  </si>
  <si>
    <t>CV9874</t>
  </si>
  <si>
    <t>10,05 + temp fee</t>
  </si>
  <si>
    <t>RD1177 / NT4841</t>
  </si>
  <si>
    <t>876-4358 2125</t>
  </si>
  <si>
    <t>105-1827 8945</t>
  </si>
  <si>
    <t>LAT 11/02 08:00</t>
  </si>
  <si>
    <t>406-5452 0852</t>
  </si>
  <si>
    <t>876-4358 2136</t>
  </si>
  <si>
    <t>406-5452 0874</t>
  </si>
  <si>
    <t>406-5452 1795</t>
  </si>
  <si>
    <t>Can pack some 5-6</t>
  </si>
  <si>
    <t>not whole order</t>
  </si>
  <si>
    <t>909HER/776YKB</t>
  </si>
  <si>
    <t>ACL 1 (CLD 04/02 10:00)</t>
  </si>
  <si>
    <t>Ex  Amsterdam</t>
  </si>
  <si>
    <t>784-6290 4391</t>
  </si>
  <si>
    <t>CZ452</t>
  </si>
  <si>
    <t>6 to 10 prefer to have some 6 to 8</t>
  </si>
  <si>
    <t>AMS</t>
  </si>
  <si>
    <t>CLD 04/02 10:00</t>
  </si>
  <si>
    <t>784-6290 4402</t>
  </si>
  <si>
    <t xml:space="preserve">6 to 10  </t>
  </si>
  <si>
    <t>784-6290 4413</t>
  </si>
  <si>
    <t>784-6290 4424</t>
  </si>
  <si>
    <t>784-6290 4435</t>
  </si>
  <si>
    <t>ALT AMS</t>
  </si>
  <si>
    <t xml:space="preserve">MSR230 / CZ4843 </t>
  </si>
  <si>
    <t>105-1828 2095</t>
  </si>
  <si>
    <t>LAT 09/02 11:00</t>
  </si>
  <si>
    <t>105-1828 1966</t>
  </si>
  <si>
    <t>LAT 09/02 14:00</t>
  </si>
  <si>
    <t>105-1828 1970</t>
  </si>
  <si>
    <t>105-1827 7851</t>
  </si>
  <si>
    <t>105-1828 1955</t>
  </si>
  <si>
    <t>105-1828 1981</t>
  </si>
  <si>
    <t>ALT FINNAIR</t>
  </si>
  <si>
    <t>ISL544/DMP645</t>
  </si>
  <si>
    <t>ACL 3 (CLD 04/02 10:00)</t>
  </si>
  <si>
    <t>784-6290 4645</t>
  </si>
  <si>
    <t>784-6290 4656</t>
  </si>
  <si>
    <t>784-6290 4660</t>
  </si>
  <si>
    <t>784-6290 4671</t>
  </si>
  <si>
    <t>784-6290 4682</t>
  </si>
  <si>
    <t xml:space="preserve">MNJ260 / PZ3X064 </t>
  </si>
  <si>
    <t>105-1828 2110</t>
  </si>
  <si>
    <t>LAT 09/02 16:00</t>
  </si>
  <si>
    <t>Ouxian(changed)</t>
  </si>
  <si>
    <t>615-6046 5856</t>
  </si>
  <si>
    <t>615-6046 5860</t>
  </si>
  <si>
    <t>615-6046 5473</t>
  </si>
  <si>
    <t>615-6046 5742</t>
  </si>
  <si>
    <t>406-5506 0876</t>
  </si>
  <si>
    <t>ACL 5 (CLD 04/02 10:00)</t>
  </si>
  <si>
    <t>Ex  Brussel</t>
  </si>
  <si>
    <t>550-5009 5511</t>
  </si>
  <si>
    <t>CB870</t>
  </si>
  <si>
    <t>AVIAPARTNER</t>
  </si>
  <si>
    <t>550-5009 5522</t>
  </si>
  <si>
    <t>550-5009 5533</t>
  </si>
  <si>
    <t>550-5009 5544</t>
  </si>
  <si>
    <t>550-5009 5555</t>
  </si>
  <si>
    <t>ALT AVIAPARTNER</t>
  </si>
  <si>
    <t xml:space="preserve">NNJ617 / ZE506 </t>
  </si>
  <si>
    <t xml:space="preserve">(Pack this truck last) 16.00 (Can stay til Monday) </t>
  </si>
  <si>
    <t>Baxian(changed)</t>
  </si>
  <si>
    <t>406-5451 7794</t>
  </si>
  <si>
    <t>LAT 10/02 14:00</t>
  </si>
  <si>
    <t>105-1827 8724</t>
  </si>
  <si>
    <t>406-5451 7831</t>
  </si>
  <si>
    <t>406-5451 7735</t>
  </si>
  <si>
    <t>406-5452 1913</t>
  </si>
  <si>
    <t>406-5452 1924</t>
  </si>
  <si>
    <t>YXA752/DUG767</t>
  </si>
  <si>
    <t>Out 15.00 | Intercargo</t>
  </si>
  <si>
    <t>784-6290 4505</t>
  </si>
  <si>
    <t>CZ2578</t>
  </si>
  <si>
    <t>LAT 10/02 06:00</t>
  </si>
  <si>
    <t>784-6290 4450</t>
  </si>
  <si>
    <t>784-6290 4461</t>
  </si>
  <si>
    <t>117-4201 3613</t>
  </si>
  <si>
    <t>SK987</t>
  </si>
  <si>
    <t>11.02.2026  19.00</t>
  </si>
  <si>
    <t>LAT 10/02 04:00</t>
  </si>
  <si>
    <t>117-4201 3602</t>
  </si>
  <si>
    <t>Out 11.00</t>
  </si>
  <si>
    <t>784-6290 4715</t>
  </si>
  <si>
    <t>CZ496</t>
  </si>
  <si>
    <t>784-6290 4726</t>
  </si>
  <si>
    <t>784-6290 4730</t>
  </si>
  <si>
    <t>784-6290 4741</t>
  </si>
  <si>
    <t>784-6290 4752</t>
  </si>
  <si>
    <t>THURSDAY HARVEST</t>
  </si>
  <si>
    <t>MJG158 / NC171</t>
  </si>
  <si>
    <t>Out 13.00</t>
  </si>
  <si>
    <t>550-5009 5006</t>
  </si>
  <si>
    <t>6 to 8 can take some 5/6</t>
  </si>
  <si>
    <t>550-5009 5010</t>
  </si>
  <si>
    <t>550-5009 5021</t>
  </si>
  <si>
    <t>550-5009 5032</t>
  </si>
  <si>
    <t>550-5009 5043</t>
  </si>
  <si>
    <t>MZJ671 / IC771</t>
  </si>
  <si>
    <t>Out 10.00 (Latest 14.00)</t>
  </si>
  <si>
    <t>018-9216 3643</t>
  </si>
  <si>
    <t>LAT 07/02 08:00</t>
  </si>
  <si>
    <t>018-9216 3654</t>
  </si>
  <si>
    <t>018-9216 3665</t>
  </si>
  <si>
    <t>018-9216 3676</t>
  </si>
  <si>
    <t>018-9216 3680</t>
  </si>
  <si>
    <t>406-5452 1762</t>
  </si>
  <si>
    <t>LAT 06/02 15:00</t>
  </si>
  <si>
    <t>Out 10.00 (Pack first)</t>
  </si>
  <si>
    <t>105-1828 1314</t>
  </si>
  <si>
    <t>LAT 06/02 11:00</t>
  </si>
  <si>
    <t>615-6045 4155</t>
  </si>
  <si>
    <t>3S0584</t>
  </si>
  <si>
    <t>LAT 06/02 1300</t>
  </si>
  <si>
    <t>615-6045 6734</t>
  </si>
  <si>
    <t>105-1828 1336</t>
  </si>
  <si>
    <t>105-1828 1340</t>
  </si>
  <si>
    <t>406-5452 1736</t>
  </si>
  <si>
    <t>105-1828 2073</t>
  </si>
  <si>
    <t>ISH729/DJB492</t>
  </si>
  <si>
    <t>406-5452 0583</t>
  </si>
  <si>
    <t>615-6046 2603</t>
  </si>
  <si>
    <t>LAT 06/02 16:00</t>
  </si>
  <si>
    <t>406-5452 1740</t>
  </si>
  <si>
    <t>615-6046 2614</t>
  </si>
  <si>
    <t>406-5452 0550</t>
  </si>
  <si>
    <t>615-6045 9545</t>
  </si>
  <si>
    <t>LAT 07/02 06:00</t>
  </si>
  <si>
    <t>Out 15.00 (Absolutely latest 17.00)</t>
  </si>
  <si>
    <t>876-4358 2070</t>
  </si>
  <si>
    <t>LAT 07/02 15:00</t>
  </si>
  <si>
    <t>876-4358 2044</t>
  </si>
  <si>
    <t>876-4358 2055</t>
  </si>
  <si>
    <t>876-4358 2066</t>
  </si>
  <si>
    <t>235-3250 4054</t>
  </si>
  <si>
    <t>105-1827 8805</t>
  </si>
  <si>
    <t>LAT: 06/02 17:00</t>
  </si>
  <si>
    <t>105-1828 1130</t>
  </si>
  <si>
    <t>LAT 07/02 12:00</t>
  </si>
  <si>
    <t>MPO748/TP6295</t>
  </si>
  <si>
    <t>Out 16.00 | Nor-log</t>
  </si>
  <si>
    <t>235-3250 4964</t>
  </si>
  <si>
    <t>TK196</t>
  </si>
  <si>
    <t>7+ prefer to have half 7/8</t>
  </si>
  <si>
    <t>615-6199 7364</t>
  </si>
  <si>
    <t>LAT 07/02 04:00</t>
  </si>
  <si>
    <t>615-6199 5780</t>
  </si>
  <si>
    <t>235-8061 0950</t>
  </si>
  <si>
    <t>TK0088</t>
  </si>
  <si>
    <t>157-6966 0441</t>
  </si>
  <si>
    <t>235-3250 4975</t>
  </si>
  <si>
    <t>8 +</t>
  </si>
  <si>
    <t>615-6199 7375</t>
  </si>
  <si>
    <t>6 to10</t>
  </si>
  <si>
    <t>157-6966 0054</t>
  </si>
  <si>
    <t>157-6966 0452</t>
  </si>
  <si>
    <t>157-5234 8516</t>
  </si>
  <si>
    <t>157-5234 9345</t>
  </si>
  <si>
    <t>176-2266 6033</t>
  </si>
  <si>
    <t>EK308</t>
  </si>
  <si>
    <t>One Fresh</t>
  </si>
  <si>
    <t>784-6314 9321</t>
  </si>
  <si>
    <t>OBS 990BX!</t>
  </si>
  <si>
    <t>Out 16.00 (Latest Friday)</t>
  </si>
  <si>
    <t>105-1827 8875</t>
  </si>
  <si>
    <t>LAT 07/02 11:00</t>
  </si>
  <si>
    <t>105-1827 8886</t>
  </si>
  <si>
    <t>615-6045 9534</t>
  </si>
  <si>
    <t>235-3250 4065</t>
  </si>
  <si>
    <t>TK088</t>
  </si>
  <si>
    <t>615-6045 9523</t>
  </si>
  <si>
    <t>105-1828 1384</t>
  </si>
  <si>
    <t>ACL 18 - CANCELED</t>
  </si>
  <si>
    <t>Out 10.00</t>
  </si>
  <si>
    <t>105-1828 1244</t>
  </si>
  <si>
    <t>LAT 05/02 16:00</t>
  </si>
  <si>
    <t>105-1827 7604</t>
  </si>
  <si>
    <t>105-1828 1255</t>
  </si>
  <si>
    <t>615-6046 0912</t>
  </si>
  <si>
    <t>3S0564</t>
  </si>
  <si>
    <t>615-6046 1052</t>
  </si>
  <si>
    <t>IZA339/DCV838</t>
  </si>
  <si>
    <t>Out 13.00 | Nor-log</t>
  </si>
  <si>
    <t>020-0197 9762</t>
  </si>
  <si>
    <t>LAT 06/02 05:00</t>
  </si>
  <si>
    <t>501-1180 8565</t>
  </si>
  <si>
    <t>LAT 06/02 06:00</t>
  </si>
  <si>
    <t>501-1180 8576</t>
  </si>
  <si>
    <t>615-6045 7191</t>
  </si>
  <si>
    <t>I99878</t>
  </si>
  <si>
    <t>615-6045 7283</t>
  </si>
  <si>
    <t>615-6046 2581</t>
  </si>
  <si>
    <t>105-1827 7766</t>
  </si>
  <si>
    <t>615-6046 2592</t>
  </si>
  <si>
    <t>IMA307/DAZ959</t>
  </si>
  <si>
    <t>Out 14:00/latest 15:00 Rema RD5034</t>
  </si>
  <si>
    <t>217-0569 8232</t>
  </si>
  <si>
    <t>LAT 06/02 08:00</t>
  </si>
  <si>
    <t>074-7395 2056</t>
  </si>
  <si>
    <t>KL807</t>
  </si>
  <si>
    <t>LAT 07/02 04:30</t>
  </si>
  <si>
    <t>501-1254 2401</t>
  </si>
  <si>
    <t>7L0128</t>
  </si>
  <si>
    <t>157-5234 4062</t>
  </si>
  <si>
    <t>1445/07.Feb</t>
  </si>
  <si>
    <t>LAT 06/02 04:00</t>
  </si>
  <si>
    <t>176-19141776</t>
  </si>
  <si>
    <t>2040/08.Feb</t>
  </si>
  <si>
    <t>HAIK på disse</t>
  </si>
  <si>
    <t xml:space="preserve">ACL 7 </t>
  </si>
  <si>
    <t>876-4358 2000</t>
  </si>
  <si>
    <t>LAT 05/02 21:00</t>
  </si>
  <si>
    <t>876-4358 2011</t>
  </si>
  <si>
    <t>235-3250 4032</t>
  </si>
  <si>
    <t>LAT 04/02 15:00</t>
  </si>
  <si>
    <t>235-3250 4043</t>
  </si>
  <si>
    <t>105-1828 1270</t>
  </si>
  <si>
    <t>LAT 05/02 15:00</t>
  </si>
  <si>
    <t>105-1828 1266</t>
  </si>
  <si>
    <t>CRF140/WPC117</t>
  </si>
  <si>
    <t>0+</t>
  </si>
  <si>
    <t xml:space="preserve">ACL 1 </t>
  </si>
  <si>
    <t>018-9216 3540</t>
  </si>
  <si>
    <t>6 to 10 prefer some 6 to 8</t>
  </si>
  <si>
    <t>LAT 03/02 10:30</t>
  </si>
  <si>
    <t>018-9216 3551</t>
  </si>
  <si>
    <t>018-9216 3562</t>
  </si>
  <si>
    <t>018-9216 3573</t>
  </si>
  <si>
    <t>018-9216 3584</t>
  </si>
  <si>
    <t>406-5452 0480</t>
  </si>
  <si>
    <t>LAT 03/02 15:00</t>
  </si>
  <si>
    <t>358 50 5099878</t>
  </si>
  <si>
    <t>105-1827 8153</t>
  </si>
  <si>
    <t>LAT 03/02 11:00</t>
  </si>
  <si>
    <t>105-1828 1082</t>
  </si>
  <si>
    <t>flex 6-8</t>
  </si>
  <si>
    <t>1017992/1017993</t>
  </si>
  <si>
    <t>105-1828 1093</t>
  </si>
  <si>
    <t>105-1828 1126</t>
  </si>
  <si>
    <t>406-5452 1725</t>
  </si>
  <si>
    <t>406-5452 0491</t>
  </si>
  <si>
    <t>Out 12:00 (Latest 15.00)</t>
  </si>
  <si>
    <t>406-5452 1714</t>
  </si>
  <si>
    <t>LAT 04//02 15:00</t>
  </si>
  <si>
    <t>406-5452 0476</t>
  </si>
  <si>
    <t>615-6045 7891</t>
  </si>
  <si>
    <t>615-6045 7434</t>
  </si>
  <si>
    <t>406-5452 0933</t>
  </si>
  <si>
    <t>406-5452 0944</t>
  </si>
  <si>
    <t>BRUSSEL</t>
  </si>
  <si>
    <t xml:space="preserve">CTU -&gt; SZX </t>
  </si>
  <si>
    <t>550-5009 5216</t>
  </si>
  <si>
    <t>LAT 04/02 06:00</t>
  </si>
  <si>
    <t>550-5009 5286</t>
  </si>
  <si>
    <t>550-5009 5290</t>
  </si>
  <si>
    <t>550-5009 5360</t>
  </si>
  <si>
    <t>CB885</t>
  </si>
  <si>
    <t>550-5009 5371</t>
  </si>
  <si>
    <t>LOG599 / ZO354</t>
  </si>
  <si>
    <t>Out 13.00 | Rema RD1160</t>
  </si>
  <si>
    <t>784-6290 3934</t>
  </si>
  <si>
    <t>GPC / OSCC</t>
  </si>
  <si>
    <t>550-5009 4590</t>
  </si>
  <si>
    <t>501-1180 8532</t>
  </si>
  <si>
    <t>112-0209 8375</t>
  </si>
  <si>
    <t>Move to ACL Extra?</t>
  </si>
  <si>
    <t>NEW AWB if so</t>
  </si>
  <si>
    <t>Out 16:00 earlier if possible!!</t>
  </si>
  <si>
    <t>406-5452 0546</t>
  </si>
  <si>
    <t>105-1827 8901</t>
  </si>
  <si>
    <t>615-6045 7154</t>
  </si>
  <si>
    <t>406-5452 0502</t>
  </si>
  <si>
    <t>406-5452 0513</t>
  </si>
  <si>
    <t>777SCN/495YLB</t>
  </si>
  <si>
    <t>Out 16:00 (latest 18:00)</t>
  </si>
  <si>
    <t>105-1827 8654</t>
  </si>
  <si>
    <t>LAT 04/02 08:00</t>
  </si>
  <si>
    <t>105-1827 8890</t>
  </si>
  <si>
    <t>105-1827 9100</t>
  </si>
  <si>
    <t>LAT 04/02 11:00</t>
  </si>
  <si>
    <t>876-4358 2033</t>
  </si>
  <si>
    <t>018-9216 3105</t>
  </si>
  <si>
    <t>LAT 05/02 08:00</t>
  </si>
  <si>
    <t>105-1827 8816</t>
  </si>
  <si>
    <t>LAT 05/02 11:00</t>
  </si>
  <si>
    <t>Haik Salmo 1!!</t>
  </si>
  <si>
    <t>020-2168 9614</t>
  </si>
  <si>
    <t>LH8018</t>
  </si>
  <si>
    <t>GPC 0500</t>
  </si>
  <si>
    <t>LAT 04/02 05:00</t>
  </si>
  <si>
    <t>020-2168 9662</t>
  </si>
  <si>
    <t>501-1254 2412</t>
  </si>
  <si>
    <t>406-5451 7702</t>
  </si>
  <si>
    <t xml:space="preserve">6 to 10 </t>
  </si>
  <si>
    <t>LAT 30/01 15:00</t>
  </si>
  <si>
    <t>406-5451 7820</t>
  </si>
  <si>
    <t>406-5451 7842</t>
  </si>
  <si>
    <t>018-9216 2910</t>
  </si>
  <si>
    <t>LAT 31/01 08:00</t>
  </si>
  <si>
    <t>018-9216 2921</t>
  </si>
  <si>
    <t>018-9216 2932</t>
  </si>
  <si>
    <t>615-6044 9981</t>
  </si>
  <si>
    <t>615-6044 9992</t>
  </si>
  <si>
    <t>105-1826 4153</t>
  </si>
  <si>
    <t>LAT 30/01 11:00</t>
  </si>
  <si>
    <t>105-1828 0990</t>
  </si>
  <si>
    <t>105-1828 0010</t>
  </si>
  <si>
    <t>105-1828 0021</t>
  </si>
  <si>
    <t>876-4358 2420</t>
  </si>
  <si>
    <t>3U909</t>
  </si>
  <si>
    <t>LAT 31/01 21:00</t>
  </si>
  <si>
    <t>235-3250 2293</t>
  </si>
  <si>
    <t>LAT 31/01 15:00</t>
  </si>
  <si>
    <t>OXP120/DKU391</t>
  </si>
  <si>
    <t>Out 14:00 | Atlantic Thermo EW9172</t>
  </si>
  <si>
    <t>615-6199 6071</t>
  </si>
  <si>
    <t>LAT 31/01 04:00</t>
  </si>
  <si>
    <t>615-6199 6200</t>
  </si>
  <si>
    <t>784-6289 0100</t>
  </si>
  <si>
    <t>LAT 31/01 06:00</t>
  </si>
  <si>
    <t>074-7395 1975</t>
  </si>
  <si>
    <t>KL0895</t>
  </si>
  <si>
    <t>615-6199 6211</t>
  </si>
  <si>
    <t>112-0120 1546</t>
  </si>
  <si>
    <t>876-4358 2405</t>
  </si>
  <si>
    <t>876-4358 2416</t>
  </si>
  <si>
    <t>018-9216 2943</t>
  </si>
  <si>
    <t>018-9216 2954</t>
  </si>
  <si>
    <t>105-1827 7416</t>
  </si>
  <si>
    <t>LAT 31/01 11:00</t>
  </si>
  <si>
    <t xml:space="preserve">Lotte </t>
  </si>
  <si>
    <t>105-1828 0194</t>
  </si>
  <si>
    <t>777SCN/445YJX</t>
  </si>
  <si>
    <t>Out 16:00 | Intercargo</t>
  </si>
  <si>
    <t>157-6966 1863</t>
  </si>
  <si>
    <t>LAT 31/01 10:00</t>
  </si>
  <si>
    <t>157-6972 1525</t>
  </si>
  <si>
    <t>157-6966 1911</t>
  </si>
  <si>
    <t>784-6290 3901</t>
  </si>
  <si>
    <t>105-1827 7523</t>
  </si>
  <si>
    <t>105-1828 0205</t>
  </si>
  <si>
    <t>105-1827 7641</t>
  </si>
  <si>
    <t>105-1827 7722</t>
  </si>
  <si>
    <t>105-1828 0360</t>
  </si>
  <si>
    <t>235-3250 2304</t>
  </si>
  <si>
    <t>018-9216 2836</t>
  </si>
  <si>
    <t>LAT 27/01 10:30</t>
  </si>
  <si>
    <t>018-9216 2840</t>
  </si>
  <si>
    <t>018-9216 2851</t>
  </si>
  <si>
    <t>018-9216 3061</t>
  </si>
  <si>
    <t>018-9216 3072</t>
  </si>
  <si>
    <t>406-5451 7433</t>
  </si>
  <si>
    <t>LAT 27/01 15:00</t>
  </si>
  <si>
    <t>105-1827 7394</t>
  </si>
  <si>
    <t>LAT 27/01 11:00</t>
  </si>
  <si>
    <t>105-1827 9984</t>
  </si>
  <si>
    <t>105-1827 9995</t>
  </si>
  <si>
    <t>615-6045 1801</t>
  </si>
  <si>
    <t>Can do 27bx 7-8</t>
  </si>
  <si>
    <t>105-1828 0275</t>
  </si>
  <si>
    <t>406-5451 7444</t>
  </si>
  <si>
    <t>615-6044 9922</t>
  </si>
  <si>
    <t>406-5451 7400</t>
  </si>
  <si>
    <t>406-5452 0454</t>
  </si>
  <si>
    <t>LAT 28/01 15:00</t>
  </si>
  <si>
    <t>615-6044 9933</t>
  </si>
  <si>
    <t>29.01.2026 01:10</t>
  </si>
  <si>
    <t>LAT 27.01 15:00</t>
  </si>
  <si>
    <t>406-5402 9286</t>
  </si>
  <si>
    <t>406-5451 7234</t>
  </si>
  <si>
    <t>Out 14:00 | Intercargo 54BVX3 / DN2520</t>
  </si>
  <si>
    <t>784-6289 0074</t>
  </si>
  <si>
    <t>LAT 28/01 06:00</t>
  </si>
  <si>
    <t>550-5009 3816</t>
  </si>
  <si>
    <t>550-5009 3820</t>
  </si>
  <si>
    <t>550-5009 3831</t>
  </si>
  <si>
    <t>501-0989 3494</t>
  </si>
  <si>
    <t>501-0902 8994</t>
  </si>
  <si>
    <t>16:00 - latest 18:00</t>
  </si>
  <si>
    <t>615-6044 9955</t>
  </si>
  <si>
    <t>105-1827 7755</t>
  </si>
  <si>
    <t>406-5451 7691</t>
  </si>
  <si>
    <t>406-5451 7676</t>
  </si>
  <si>
    <t>406-5451 7665</t>
  </si>
  <si>
    <t>235-3250 2584</t>
  </si>
  <si>
    <t>JTO379/DMC419</t>
  </si>
  <si>
    <t>105-1827 7512</t>
  </si>
  <si>
    <t>29.01.2026 06:05</t>
  </si>
  <si>
    <t>LAT 28.01 07:00</t>
  </si>
  <si>
    <t>105-1827 7744</t>
  </si>
  <si>
    <t>LAT 29/01 06:00</t>
  </si>
  <si>
    <t>105-1826 4131</t>
  </si>
  <si>
    <t>LAT 28/01 11:00</t>
  </si>
  <si>
    <t>157-6966 1793</t>
  </si>
  <si>
    <t>LAT 28/01 08:00</t>
  </si>
  <si>
    <t>406-5451 7654</t>
  </si>
  <si>
    <t>615-6044 9966</t>
  </si>
  <si>
    <t>876-4347 6171</t>
  </si>
  <si>
    <t>406-5451 6136</t>
  </si>
  <si>
    <t>LAT 23/01 15:00</t>
  </si>
  <si>
    <t>406-5451 7315</t>
  </si>
  <si>
    <t>406-5451 7326</t>
  </si>
  <si>
    <t>406-5451 7330</t>
  </si>
  <si>
    <t>406-5451 7341</t>
  </si>
  <si>
    <t>406-5451 6416</t>
  </si>
  <si>
    <t>Kan pakkes tidligere</t>
  </si>
  <si>
    <t>235-3250 2514</t>
  </si>
  <si>
    <t>LAT 24/01 15:00</t>
  </si>
  <si>
    <t>105-1827 9575</t>
  </si>
  <si>
    <t>LAT 23/01 11:00</t>
  </si>
  <si>
    <t>105-1827 9586</t>
  </si>
  <si>
    <t>105-1827 9590</t>
  </si>
  <si>
    <t>105-1827 9601</t>
  </si>
  <si>
    <t>105-1826 4013</t>
  </si>
  <si>
    <t>LAT: 23/01 11:00</t>
  </si>
  <si>
    <t>018-9216 2755</t>
  </si>
  <si>
    <t>7 to 10</t>
  </si>
  <si>
    <t>LAT 24/01 08:00</t>
  </si>
  <si>
    <t>018-9216 2766</t>
  </si>
  <si>
    <t>018-9216 2733</t>
  </si>
  <si>
    <t>018-9216 2744</t>
  </si>
  <si>
    <t>018-9216 2770</t>
  </si>
  <si>
    <t>ALT ASR</t>
  </si>
  <si>
    <t>966MJR/485YMN</t>
  </si>
  <si>
    <t>Out 14:00 | Intercargo EB 97902</t>
  </si>
  <si>
    <t>615-6199 5592</t>
  </si>
  <si>
    <t>LAT 24/01 04:00</t>
  </si>
  <si>
    <t>615-6199 5625</t>
  </si>
  <si>
    <t>615-6199 5636</t>
  </si>
  <si>
    <t>784-6290 4822</t>
  </si>
  <si>
    <t>LAT 24/01 06:00</t>
  </si>
  <si>
    <t>784-6290 4833</t>
  </si>
  <si>
    <t>784-6290 4844</t>
  </si>
  <si>
    <t>EB 97902</t>
  </si>
  <si>
    <t>Out 16:00 | Atlantic Thermo EW 9172</t>
  </si>
  <si>
    <t>406-5451 6302</t>
  </si>
  <si>
    <t>406-5451 7256</t>
  </si>
  <si>
    <t>406-5451 7374</t>
  </si>
  <si>
    <t>406-5451 7363</t>
  </si>
  <si>
    <t>406-5451 7396</t>
  </si>
  <si>
    <t>176-1913 9293</t>
  </si>
  <si>
    <t>ALT GPC</t>
  </si>
  <si>
    <t>EW 9172</t>
  </si>
  <si>
    <t>876-4347 6090</t>
  </si>
  <si>
    <t>LAT 24/01 21:00</t>
  </si>
  <si>
    <t>876-4347 6101</t>
  </si>
  <si>
    <t>018-9216 2781</t>
  </si>
  <si>
    <t>018-9216 2792</t>
  </si>
  <si>
    <t>Out 18:00/19:00</t>
  </si>
  <si>
    <t>105-1827 9030</t>
  </si>
  <si>
    <t>105-1827 9332</t>
  </si>
  <si>
    <t>105-1827 7685</t>
  </si>
  <si>
    <t>105-1827 7674</t>
  </si>
  <si>
    <t>LAT 25/01 06:00</t>
  </si>
  <si>
    <t>105-1827 9612</t>
  </si>
  <si>
    <t>806HER/239YKP</t>
  </si>
  <si>
    <t>105-1827 7243</t>
  </si>
  <si>
    <t>LAT 22/01 11:00</t>
  </si>
  <si>
    <t>105-1827 9553</t>
  </si>
  <si>
    <t>105-1827 9424</t>
  </si>
  <si>
    <t>LAT 22/01 16:00</t>
  </si>
  <si>
    <t>105-1827 9435</t>
  </si>
  <si>
    <t>615-6043 7941</t>
  </si>
  <si>
    <t>615-6043 7952</t>
  </si>
  <si>
    <t>018-9216 2652</t>
  </si>
  <si>
    <t>LAT 20/01 11:00</t>
  </si>
  <si>
    <t>018-9216 2663</t>
  </si>
  <si>
    <t>018-9216 2674</t>
  </si>
  <si>
    <t>018-9216 3046</t>
  </si>
  <si>
    <t>018-9216 3050</t>
  </si>
  <si>
    <t>406-5451 6066</t>
  </si>
  <si>
    <t>LAT 20/01 15:00</t>
  </si>
  <si>
    <t>105-1827 7302</t>
  </si>
  <si>
    <t>105-1827 9354</t>
  </si>
  <si>
    <t>105-1827 9365</t>
  </si>
  <si>
    <t>615-6043 7915</t>
  </si>
  <si>
    <t>LAT 21/01 15:00</t>
  </si>
  <si>
    <t>105-1827 9391</t>
  </si>
  <si>
    <t>615-6043 7904</t>
  </si>
  <si>
    <t>3S052</t>
  </si>
  <si>
    <t>597KMJ/027YKP</t>
  </si>
  <si>
    <t>406-5451 6070</t>
  </si>
  <si>
    <t>406-5451 6420</t>
  </si>
  <si>
    <t>406-5451 7245</t>
  </si>
  <si>
    <t>615-6043 7882</t>
  </si>
  <si>
    <t>406-5451 6055</t>
  </si>
  <si>
    <t>615-6043 7893</t>
  </si>
  <si>
    <t>FRO642/DHZ526</t>
  </si>
  <si>
    <t>Out 14:00 | Intercargo</t>
  </si>
  <si>
    <t>784-6289 0144</t>
  </si>
  <si>
    <t>LAT 21/01 06:00</t>
  </si>
  <si>
    <t>784-6289 0181</t>
  </si>
  <si>
    <t>999-3832 8146</t>
  </si>
  <si>
    <t>CA3106</t>
  </si>
  <si>
    <t>999-3832 8614</t>
  </si>
  <si>
    <t>999-3832 8625</t>
  </si>
  <si>
    <t>CA3160</t>
  </si>
  <si>
    <t>112-0022 2880</t>
  </si>
  <si>
    <t>23/01 23;01 13:15</t>
  </si>
  <si>
    <t>235-3250 2503</t>
  </si>
  <si>
    <t>105-1827 7700</t>
  </si>
  <si>
    <t>105-1827 7696</t>
  </si>
  <si>
    <t>LAT 22/01 06:00</t>
  </si>
  <si>
    <t>406-5451 6125</t>
  </si>
  <si>
    <t>105-1827 9376</t>
  </si>
  <si>
    <t>Move</t>
  </si>
  <si>
    <t>LAT 21/01 11:00</t>
  </si>
  <si>
    <t>NAO821/JB1589</t>
  </si>
  <si>
    <t>018-9216 2696</t>
  </si>
  <si>
    <t>LAT 22/01 08:00</t>
  </si>
  <si>
    <t>406-5451 6081</t>
  </si>
  <si>
    <t>406-5451 6092</t>
  </si>
  <si>
    <t>406-5451 6103</t>
  </si>
  <si>
    <t>406-5451 6114</t>
  </si>
  <si>
    <t>8 to 10</t>
  </si>
  <si>
    <t>615-6043 7926</t>
  </si>
  <si>
    <t>018-9216 2685</t>
  </si>
  <si>
    <t>157-6971 8994</t>
  </si>
  <si>
    <t>LAT 21/01 08:00</t>
  </si>
  <si>
    <t xml:space="preserve">TFU </t>
  </si>
  <si>
    <t>876-4347 6086</t>
  </si>
  <si>
    <t>LAT 22/01 21:00</t>
  </si>
  <si>
    <t>876-4347 6075</t>
  </si>
  <si>
    <t>018-9216 3024</t>
  </si>
  <si>
    <t>Thursday 10:00</t>
  </si>
  <si>
    <t>105-1826 3630</t>
  </si>
  <si>
    <t>LAT 16/01 11:00</t>
  </si>
  <si>
    <t>105-1826 3092</t>
  </si>
  <si>
    <t>105-1826 3232</t>
  </si>
  <si>
    <t>105-1827 8411</t>
  </si>
  <si>
    <t>Can do 80 bx 7-8</t>
  </si>
  <si>
    <t>LAT 17/01 11:00</t>
  </si>
  <si>
    <t>406-5403 0200</t>
  </si>
  <si>
    <t>LAT 16/01 15:00</t>
  </si>
  <si>
    <t>406-5451 5952</t>
  </si>
  <si>
    <t>Thursday 11:00</t>
  </si>
  <si>
    <t>105-1826 3405</t>
  </si>
  <si>
    <t>LAT 16/01 16:00</t>
  </si>
  <si>
    <t>105-1826 3512</t>
  </si>
  <si>
    <t>LAT 17/01 06:00</t>
  </si>
  <si>
    <t>105-1826 3545</t>
  </si>
  <si>
    <t>018-9216 2556</t>
  </si>
  <si>
    <t>LAT 17/01 08:00</t>
  </si>
  <si>
    <t>018-9216 2560</t>
  </si>
  <si>
    <t>018-9216 2571</t>
  </si>
  <si>
    <t>Thursday 12:00</t>
  </si>
  <si>
    <t>406-5451 6033</t>
  </si>
  <si>
    <t>LAT 17/01 15:00</t>
  </si>
  <si>
    <t>018-9216 2582</t>
  </si>
  <si>
    <t>018-9216 2593</t>
  </si>
  <si>
    <t>406-5451 5985</t>
  </si>
  <si>
    <t>406-5403 0233</t>
  </si>
  <si>
    <t>406-5451 5996</t>
  </si>
  <si>
    <t>Thursday 14:00 | Intercargo</t>
  </si>
  <si>
    <t>615-6199 4671</t>
  </si>
  <si>
    <t>LAT 17/01 04:00</t>
  </si>
  <si>
    <t>615-6199 4715</t>
  </si>
  <si>
    <t>615-6199 4726</t>
  </si>
  <si>
    <t>157-6971 8305</t>
  </si>
  <si>
    <t>QR874</t>
  </si>
  <si>
    <t>112-0120 1126</t>
  </si>
  <si>
    <t>112-0120 1244</t>
  </si>
  <si>
    <t>Thursday 16:00</t>
  </si>
  <si>
    <t>105-1827 8960</t>
  </si>
  <si>
    <t>105-1826 3265</t>
  </si>
  <si>
    <t>876-4347 5972</t>
  </si>
  <si>
    <t>LAT 17/01 21:40</t>
  </si>
  <si>
    <t>876-4347 5983</t>
  </si>
  <si>
    <t>105-1826 3501</t>
  </si>
  <si>
    <t>LAT 18/01 06:00</t>
  </si>
  <si>
    <t>105-1827 8470</t>
  </si>
  <si>
    <t>018-9216 3035</t>
  </si>
  <si>
    <t>FRO637/DUG767</t>
  </si>
  <si>
    <t>ACL 13 - CANCEl!</t>
  </si>
  <si>
    <t>Monday 10:00</t>
  </si>
  <si>
    <t>018-9216 2475</t>
  </si>
  <si>
    <t>H01608</t>
  </si>
  <si>
    <t>LAT 13/01 10:30</t>
  </si>
  <si>
    <t>018-9216 2486</t>
  </si>
  <si>
    <t>018-9216 2490</t>
  </si>
  <si>
    <t>018-9216 3013</t>
  </si>
  <si>
    <t>406-5402 8903</t>
  </si>
  <si>
    <t>LAT 13/01 15:00</t>
  </si>
  <si>
    <t>406-5402 9231</t>
  </si>
  <si>
    <t>358 40 1649810</t>
  </si>
  <si>
    <t>Monday 11:00</t>
  </si>
  <si>
    <t>157-6972 2170</t>
  </si>
  <si>
    <t>LAT 14/01 08:00</t>
  </si>
  <si>
    <t>105-1826 4061</t>
  </si>
  <si>
    <t>LAT 13/01 11:00</t>
  </si>
  <si>
    <t>105-1826 4245</t>
  </si>
  <si>
    <t>105-1826 4260</t>
  </si>
  <si>
    <t>105-1827 8341</t>
  </si>
  <si>
    <t>LAT 14/01 11:00</t>
  </si>
  <si>
    <t>105-1826 3103</t>
  </si>
  <si>
    <t>Monday 12:00</t>
  </si>
  <si>
    <t>406-5451 5915</t>
  </si>
  <si>
    <t>LAT 14/01 15:00</t>
  </si>
  <si>
    <t>876-4347 5902</t>
  </si>
  <si>
    <t>LAT 13/01 21:00</t>
  </si>
  <si>
    <t>615-6040 7130</t>
  </si>
  <si>
    <t>615-6040 7115</t>
  </si>
  <si>
    <t>406-5402 8763</t>
  </si>
  <si>
    <t>406-5403 0325</t>
  </si>
  <si>
    <t>Monday 14:00 | Intercargo</t>
  </si>
  <si>
    <t>112-0119 5213</t>
  </si>
  <si>
    <t>LAT 14/01 06:00</t>
  </si>
  <si>
    <t>784-6289 0166</t>
  </si>
  <si>
    <t>784-6289 0170</t>
  </si>
  <si>
    <t>176-1913 9934</t>
  </si>
  <si>
    <t>EK362</t>
  </si>
  <si>
    <t>LAT 14/01 04:00</t>
  </si>
  <si>
    <t>112-0022 3694</t>
  </si>
  <si>
    <t>501-0915 2732</t>
  </si>
  <si>
    <t>Monday 15:00</t>
  </si>
  <si>
    <t>876-4347 5913</t>
  </si>
  <si>
    <t>105-1826 3534</t>
  </si>
  <si>
    <t>105-1826 3254</t>
  </si>
  <si>
    <t>105-1826 2860</t>
  </si>
  <si>
    <t>15.01.2026.12:35</t>
  </si>
  <si>
    <t>105-1826 3523</t>
  </si>
  <si>
    <t>LAT 15/01 08:00</t>
  </si>
  <si>
    <t>615-6040 7093</t>
  </si>
  <si>
    <t>406-5403 0336</t>
  </si>
  <si>
    <t>MSZ570/DJ8198</t>
  </si>
  <si>
    <t>Monday 1600</t>
  </si>
  <si>
    <t>615-6040 7141</t>
  </si>
  <si>
    <t>406-5403 0152</t>
  </si>
  <si>
    <t>406-5403 0163</t>
  </si>
  <si>
    <t>406-5403 0174</t>
  </si>
  <si>
    <t>406-5403 0185</t>
  </si>
  <si>
    <t>406-5403 0196</t>
  </si>
  <si>
    <t>975MJR/388YMR</t>
  </si>
  <si>
    <t>406-5451 5904</t>
  </si>
  <si>
    <t>876-4347 5924</t>
  </si>
  <si>
    <t>615-6040 7152</t>
  </si>
  <si>
    <t>876-4347 5891</t>
  </si>
  <si>
    <t>105-1826 3243</t>
  </si>
  <si>
    <t>LAT 15/01 15:00</t>
  </si>
  <si>
    <t>filet</t>
  </si>
  <si>
    <t>105-1826 2790</t>
  </si>
  <si>
    <t>LAT 09/01 11:00</t>
  </si>
  <si>
    <t>105-1826 2963</t>
  </si>
  <si>
    <t>105-1826 0723</t>
  </si>
  <si>
    <t>105-1826 1585</t>
  </si>
  <si>
    <t xml:space="preserve">Hanwoool </t>
  </si>
  <si>
    <t>105-1826 2974</t>
  </si>
  <si>
    <t>615-6012 6043</t>
  </si>
  <si>
    <t>LAT 09/01 15:00</t>
  </si>
  <si>
    <t>406-5402 9076</t>
  </si>
  <si>
    <t>406-5403 0292</t>
  </si>
  <si>
    <t>LAT 0901 15:00</t>
  </si>
  <si>
    <t>406-5402 9043</t>
  </si>
  <si>
    <t>406-5403 0270</t>
  </si>
  <si>
    <t>406-5403 0281</t>
  </si>
  <si>
    <t>018-9211 0266</t>
  </si>
  <si>
    <t>LAT 10/01 08:00</t>
  </si>
  <si>
    <t>018-9216 2232</t>
  </si>
  <si>
    <t>018-9216 2243</t>
  </si>
  <si>
    <t>105-1826 4341</t>
  </si>
  <si>
    <t>105-1826 4455</t>
  </si>
  <si>
    <t>105-1826 1633</t>
  </si>
  <si>
    <t>LAT 10/01 06:00</t>
  </si>
  <si>
    <t>105-1826 3361</t>
  </si>
  <si>
    <t>LAT 09/01 16:00</t>
  </si>
  <si>
    <t>Out 14:00 Intercargo</t>
  </si>
  <si>
    <t>615-6199 3013</t>
  </si>
  <si>
    <t>LAT 10/01 04:00</t>
  </si>
  <si>
    <t>615-6199 3934</t>
  </si>
  <si>
    <t>615-6199 3945</t>
  </si>
  <si>
    <t>615-6199 3956</t>
  </si>
  <si>
    <t>615-6199 3083</t>
  </si>
  <si>
    <t>406-5403 0266</t>
  </si>
  <si>
    <t>105-1826 3350</t>
  </si>
  <si>
    <t>LAT 10/01 11:00</t>
  </si>
  <si>
    <t>105-1826 3394</t>
  </si>
  <si>
    <t>LAT 12/01 11:00</t>
  </si>
  <si>
    <t>876-4347 5854</t>
  </si>
  <si>
    <t>LAT 10/01 21:00</t>
  </si>
  <si>
    <t>105-1826 1622</t>
  </si>
  <si>
    <t>018-9211 0270</t>
  </si>
  <si>
    <t>018-9216 2221</t>
  </si>
  <si>
    <t>CPA500/DTO504</t>
  </si>
  <si>
    <t>Out 16:00 Intercargo</t>
  </si>
  <si>
    <t>157-5233 9055</t>
  </si>
  <si>
    <t>406-5402 9150</t>
  </si>
  <si>
    <t>Inter Sea</t>
  </si>
  <si>
    <t>Detaljer Anja</t>
  </si>
  <si>
    <t>406-5402 8774</t>
  </si>
  <si>
    <t>018-9210 9511</t>
  </si>
  <si>
    <t>LAT 08/01 08:00</t>
  </si>
  <si>
    <t>018-9210 9603</t>
  </si>
  <si>
    <t>018-9211 0233</t>
  </si>
  <si>
    <t>018-9211 0244</t>
  </si>
  <si>
    <t>018-9211 0255</t>
  </si>
  <si>
    <t>105-1825 8634</t>
  </si>
  <si>
    <t>LAT 08/01 15:00</t>
  </si>
  <si>
    <t xml:space="preserve">OSLO </t>
  </si>
  <si>
    <t>112-0017 3983</t>
  </si>
  <si>
    <t>LAT 08/01 06:00</t>
  </si>
  <si>
    <t>112-0017 3994</t>
  </si>
  <si>
    <t>615-6199 3960</t>
  </si>
  <si>
    <t>LAT 08/01 04:00</t>
  </si>
  <si>
    <t>157-6972 1282</t>
  </si>
  <si>
    <t>112-0017 4016</t>
  </si>
  <si>
    <t>615-6199 3061</t>
  </si>
  <si>
    <t>157-4784 6352</t>
  </si>
  <si>
    <t>999-3364 1996</t>
  </si>
  <si>
    <t>020-2248 4641</t>
  </si>
  <si>
    <t>ACL 10 - CANCELLED</t>
  </si>
  <si>
    <t>018-9210 9522</t>
  </si>
  <si>
    <t>LAT 06/01 11:00</t>
  </si>
  <si>
    <t>018-9210 9614</t>
  </si>
  <si>
    <t>018-9210 9625</t>
  </si>
  <si>
    <t>018-9210 9636</t>
  </si>
  <si>
    <t>018-9211 0454</t>
  </si>
  <si>
    <t>406-5402 8973</t>
  </si>
  <si>
    <t>LAT 06/01 15:00</t>
  </si>
  <si>
    <t>105-1826 2985</t>
  </si>
  <si>
    <t>Can do 15% flex 7-8</t>
  </si>
  <si>
    <t>105-1826 4304</t>
  </si>
  <si>
    <t>105-1826 3383</t>
  </si>
  <si>
    <t>LAT 07/01 15:00</t>
  </si>
  <si>
    <t>105-1826 0373</t>
  </si>
  <si>
    <t>105-1827 7792</t>
  </si>
  <si>
    <t>406-5402 8984</t>
  </si>
  <si>
    <t>876-4347 5773</t>
  </si>
  <si>
    <t>LAT 06/01 21:00</t>
  </si>
  <si>
    <t>876-4347 5795</t>
  </si>
  <si>
    <t>876-4347 5784</t>
  </si>
  <si>
    <t>406-5402 8962</t>
  </si>
  <si>
    <t>406-5402 8656</t>
  </si>
  <si>
    <t>406-5402 8752</t>
  </si>
  <si>
    <t>MTD117 / TR8850</t>
  </si>
  <si>
    <t>112-0016 7440</t>
  </si>
  <si>
    <t>LAT 07/01 06:00</t>
  </si>
  <si>
    <t>784-6289 0111</t>
  </si>
  <si>
    <t>784-6289 0122</t>
  </si>
  <si>
    <t>784-6289 0273</t>
  </si>
  <si>
    <t>112-0016 7462</t>
  </si>
  <si>
    <t>176-1913 9842</t>
  </si>
  <si>
    <t>LAT 07/01 05:00</t>
  </si>
  <si>
    <t>Lastes av Atlantic Thermo</t>
  </si>
  <si>
    <t>615-6012 5973</t>
  </si>
  <si>
    <t>LAT 07/01 16:00</t>
  </si>
  <si>
    <t>105-1826 1655</t>
  </si>
  <si>
    <t>UB+16</t>
  </si>
  <si>
    <t>105-1826 3151</t>
  </si>
  <si>
    <t>LAT 07/01 08:00</t>
  </si>
  <si>
    <t>105-1827 7140</t>
  </si>
  <si>
    <t>105-1826 1644</t>
  </si>
  <si>
    <t xml:space="preserve">LAX </t>
  </si>
  <si>
    <t>105-1827 6974</t>
  </si>
  <si>
    <t>105-1826 1456</t>
  </si>
  <si>
    <t>615-6012 6102</t>
  </si>
  <si>
    <t>406-5402 8995</t>
  </si>
  <si>
    <t>406-5402 9006</t>
  </si>
  <si>
    <t>406-5402 9010</t>
  </si>
  <si>
    <t>406-5402 9021</t>
  </si>
  <si>
    <t>406-5402 9032</t>
  </si>
  <si>
    <t>018-9211 0325</t>
  </si>
  <si>
    <t>LAT 03/01 11:00</t>
  </si>
  <si>
    <t>018-9211 0303</t>
  </si>
  <si>
    <t>018-9211 0314</t>
  </si>
  <si>
    <t>018-9211 0281</t>
  </si>
  <si>
    <t>018-9211 0292</t>
  </si>
  <si>
    <t>105-1826 1482</t>
  </si>
  <si>
    <t>LAT: 03/01 11:00</t>
  </si>
  <si>
    <t>876-4347 5736</t>
  </si>
  <si>
    <t>6  to 8</t>
  </si>
  <si>
    <t>LAT 03/01 21:00</t>
  </si>
  <si>
    <t>235-3509 1630</t>
  </si>
  <si>
    <t>LAT 04/01 07:00</t>
  </si>
  <si>
    <t>235-3535 7884</t>
  </si>
  <si>
    <t>105-1826 1574</t>
  </si>
  <si>
    <t>LAT 04/01 08:00</t>
  </si>
  <si>
    <t>105-1826 0885</t>
  </si>
  <si>
    <t>235-3509 3041</t>
  </si>
  <si>
    <t>LAT 04/01 15:00</t>
  </si>
  <si>
    <t>018-9211 0362</t>
  </si>
  <si>
    <t>018-9211 0373</t>
  </si>
  <si>
    <t>018-9211 0340</t>
  </si>
  <si>
    <t>018-9211 0351</t>
  </si>
  <si>
    <t>Out 13:00 Intercargo</t>
  </si>
  <si>
    <t>406-5402 8671</t>
  </si>
  <si>
    <t>LAT 04/01 04:00</t>
  </si>
  <si>
    <t>406-5402 8936</t>
  </si>
  <si>
    <t>406-5402 8940</t>
  </si>
  <si>
    <t>406-5402 8951</t>
  </si>
  <si>
    <t>105-1826 2764</t>
  </si>
  <si>
    <t>LAT 03/01 08:00</t>
  </si>
  <si>
    <t xml:space="preserve">Foods Classic </t>
  </si>
  <si>
    <t>105-1826 2834</t>
  </si>
  <si>
    <t>LAT 31/12 14:00</t>
  </si>
  <si>
    <t>105-1826 2893</t>
  </si>
  <si>
    <t>LAT 31/12 17:00</t>
  </si>
  <si>
    <t>105-1826 4072</t>
  </si>
  <si>
    <t>LAT 01/01 11:00</t>
  </si>
  <si>
    <t>876-4347 5703</t>
  </si>
  <si>
    <t>LAT 01/01 21:00</t>
  </si>
  <si>
    <t>876-4339 0104</t>
  </si>
  <si>
    <t>105-1826 4046</t>
  </si>
  <si>
    <t xml:space="preserve">7 to 9 </t>
  </si>
  <si>
    <t>LAT 01/01 08:00</t>
  </si>
  <si>
    <t>358 40 6877875</t>
  </si>
  <si>
    <t>ACL 1 - Cancel</t>
  </si>
  <si>
    <t>LAT 30/12 11:00</t>
  </si>
  <si>
    <t>615-6008 5513</t>
  </si>
  <si>
    <t>ACL - ONLY truck going out!</t>
  </si>
  <si>
    <t>615-6012 4400</t>
  </si>
  <si>
    <t>LAT 30/12 15:00</t>
  </si>
  <si>
    <t>105-1826 1423</t>
  </si>
  <si>
    <t>105-1826 1460</t>
  </si>
  <si>
    <t>105-1826 4024</t>
  </si>
  <si>
    <t>018-9210 9640</t>
  </si>
  <si>
    <t>Can do 5/6</t>
  </si>
  <si>
    <t>876-4338 4972</t>
  </si>
  <si>
    <t>LAT 30/12 21:00</t>
  </si>
  <si>
    <t>876-4338 4983</t>
  </si>
  <si>
    <t>ACL 2 - CANCEL</t>
  </si>
  <si>
    <t>Prefer 6-7</t>
  </si>
  <si>
    <t>406-5402 8682</t>
  </si>
  <si>
    <t>406-5402 8914</t>
  </si>
  <si>
    <t>406-5403 2381</t>
  </si>
  <si>
    <t>358 40 6817228</t>
  </si>
  <si>
    <t>ACL 3 - CANCEL</t>
  </si>
  <si>
    <t>876-4338 4994</t>
  </si>
  <si>
    <t>876-4347 6230</t>
  </si>
  <si>
    <t>358 40 7540350</t>
  </si>
  <si>
    <t>ACL 4 - CANCEL</t>
  </si>
  <si>
    <t>LAT 31/12 11:00</t>
  </si>
  <si>
    <t>105-1826 1600</t>
  </si>
  <si>
    <t>LAT 31/12 10:00</t>
  </si>
  <si>
    <t>105-1826 1596</t>
  </si>
  <si>
    <t>LAT 01/01 10:00</t>
  </si>
  <si>
    <t>HELSINKI</t>
  </si>
  <si>
    <t>HND</t>
  </si>
  <si>
    <t>105-1826 3954</t>
  </si>
  <si>
    <t>LAT 23/12 11:00</t>
  </si>
  <si>
    <t>105-1826 3965</t>
  </si>
  <si>
    <t>LAT 24/12 11:00</t>
  </si>
  <si>
    <t>105-1826 0852</t>
  </si>
  <si>
    <t>LAT 27/12 08:00</t>
  </si>
  <si>
    <t>105-1826 3685</t>
  </si>
  <si>
    <t>LAT 25/12 08:00</t>
  </si>
  <si>
    <t>615-6044 4344</t>
  </si>
  <si>
    <t>LAT 23/12 16:00</t>
  </si>
  <si>
    <t>105-1826 0362</t>
  </si>
  <si>
    <t>LAT 23/12 11:00 // BSA</t>
  </si>
  <si>
    <t>105-1826 0336</t>
  </si>
  <si>
    <t>105-1825 7562</t>
  </si>
  <si>
    <t>597KMJ/569YKG</t>
  </si>
  <si>
    <t>105-1825 9721</t>
  </si>
  <si>
    <t>LAT 22/12 15:00</t>
  </si>
  <si>
    <t>105-1826 1832</t>
  </si>
  <si>
    <t>105-1826 1843</t>
  </si>
  <si>
    <t>105-1826 1854</t>
  </si>
  <si>
    <t>105-1826 2042</t>
  </si>
  <si>
    <t>105-1826 3582</t>
  </si>
  <si>
    <t>LAT 22/12 11:00</t>
  </si>
  <si>
    <t>IMA307/DDD612</t>
  </si>
  <si>
    <t>876-4338 4843</t>
  </si>
  <si>
    <t>LAT 23/12 21:00</t>
  </si>
  <si>
    <t>876-4338 4854</t>
  </si>
  <si>
    <t>876-4338 4865</t>
  </si>
  <si>
    <t>876-4338 4876</t>
  </si>
  <si>
    <t>105-1826 3593</t>
  </si>
  <si>
    <t>615-6043 3822</t>
  </si>
  <si>
    <t>018-9210 9452</t>
  </si>
  <si>
    <t>LAT 23/12 08:00</t>
  </si>
  <si>
    <t>406-5402 8015</t>
  </si>
  <si>
    <t>018-9210 9463</t>
  </si>
  <si>
    <t>018-9210 9474</t>
  </si>
  <si>
    <t>406-5403 2436</t>
  </si>
  <si>
    <t>018-9210 9334</t>
  </si>
  <si>
    <t>Out 15:00 Intercargo</t>
  </si>
  <si>
    <t>176-1937 1251</t>
  </si>
  <si>
    <t>EK302</t>
  </si>
  <si>
    <t>LAT 23/12 04:00</t>
  </si>
  <si>
    <t>784-6289 0391</t>
  </si>
  <si>
    <t>LAT 23/12 06:00</t>
  </si>
  <si>
    <t>784-6289 0424</t>
  </si>
  <si>
    <t>112-0022 7150</t>
  </si>
  <si>
    <t>LAT 24/12 06:00</t>
  </si>
  <si>
    <t>112-0022 7124</t>
  </si>
  <si>
    <t>176-1913 8674</t>
  </si>
  <si>
    <t>EK306</t>
  </si>
  <si>
    <t>LAT 25/12 04:00</t>
  </si>
  <si>
    <t>Out 07:00 Monday</t>
  </si>
  <si>
    <t>876-4338 5086</t>
  </si>
  <si>
    <t>105-1826 0911</t>
  </si>
  <si>
    <t>LAT 24/12 08:00</t>
  </si>
  <si>
    <t>105-1826 3571</t>
  </si>
  <si>
    <t>105-1826 0922</t>
  </si>
  <si>
    <t>615-6044 4370</t>
  </si>
  <si>
    <t>LAT 23/12 15:00</t>
  </si>
  <si>
    <t>615-6044 3386</t>
  </si>
  <si>
    <t>FRN981/DHG695</t>
  </si>
  <si>
    <t>358 50 5723641</t>
  </si>
  <si>
    <t>406-5403 2090</t>
  </si>
  <si>
    <t>018-9210 9500</t>
  </si>
  <si>
    <t>018-9210 9496</t>
  </si>
  <si>
    <t>018-9210 9485</t>
  </si>
  <si>
    <t>615-6044 3390</t>
  </si>
  <si>
    <t>018-9216 2210</t>
  </si>
  <si>
    <t>Out Monday 12.00 (Latest)</t>
  </si>
  <si>
    <t>235-3529 7662</t>
  </si>
  <si>
    <t>kun 6-7</t>
  </si>
  <si>
    <t>501-1300 3115</t>
  </si>
  <si>
    <t>105-1825 8623</t>
  </si>
  <si>
    <t>LAT: 23/12 23:59</t>
  </si>
  <si>
    <t>105-1825 8170</t>
  </si>
  <si>
    <t>020-2248 3985</t>
  </si>
  <si>
    <t>LAT: 25/12 04:00</t>
  </si>
  <si>
    <t>105-1826 2554</t>
  </si>
  <si>
    <t xml:space="preserve">LAT 19/12 11:00 </t>
  </si>
  <si>
    <t>105-1826 2263</t>
  </si>
  <si>
    <t>105-1825 8752</t>
  </si>
  <si>
    <t>LAT 21/12 08:00</t>
  </si>
  <si>
    <t>105-1826 2322</t>
  </si>
  <si>
    <t>406-5402 7481</t>
  </si>
  <si>
    <t>LAT 19/12 15:00</t>
  </si>
  <si>
    <t>406-5402 7595</t>
  </si>
  <si>
    <t>6 to 10 prefer 7+</t>
  </si>
  <si>
    <t>105-1825 9485</t>
  </si>
  <si>
    <t>LAT 19/12 17:00</t>
  </si>
  <si>
    <t>105-1826 2274</t>
  </si>
  <si>
    <t>LAT 20/12 11:00</t>
  </si>
  <si>
    <t>615-6043 3450</t>
  </si>
  <si>
    <t>615-6043 3461</t>
  </si>
  <si>
    <t>406-5402 7901</t>
  </si>
  <si>
    <t>406-5402 7514</t>
  </si>
  <si>
    <t>105-1826 3560</t>
  </si>
  <si>
    <t>LAT 20/12 08:00</t>
  </si>
  <si>
    <t>Out 16:00/Atlantic Thermo EW9172</t>
  </si>
  <si>
    <t>406-5403 2532</t>
  </si>
  <si>
    <t>LAT 20/12 04:00</t>
  </si>
  <si>
    <t>406-5402 7606</t>
  </si>
  <si>
    <t>406-5402 7820</t>
  </si>
  <si>
    <t>406-5402 7831</t>
  </si>
  <si>
    <t>ACL 13 2.0</t>
  </si>
  <si>
    <t>Out 13:30/14</t>
  </si>
  <si>
    <t>074-7251 7815</t>
  </si>
  <si>
    <t>615-6198 1301</t>
  </si>
  <si>
    <t>176-1937 1030</t>
  </si>
  <si>
    <t>Hanning(new)</t>
  </si>
  <si>
    <t>018-9210 9356</t>
  </si>
  <si>
    <t>018-9210 9360</t>
  </si>
  <si>
    <t>018-9210 9371</t>
  </si>
  <si>
    <t>018-9210 9382</t>
  </si>
  <si>
    <t>876-4338 4806</t>
  </si>
  <si>
    <t>LAT 20/12 21:00</t>
  </si>
  <si>
    <t>018-9210 9393</t>
  </si>
  <si>
    <t>105-1826 2510</t>
  </si>
  <si>
    <t>21.12.2025 06:05</t>
  </si>
  <si>
    <t>LAT 20/12 07:00</t>
  </si>
  <si>
    <t>615-6044 5022</t>
  </si>
  <si>
    <t>LAT 20/12 06:00</t>
  </si>
  <si>
    <t>105-1825 8796</t>
  </si>
  <si>
    <t>AY007</t>
  </si>
  <si>
    <t>105-1825 8763</t>
  </si>
  <si>
    <t>Sunlon(new)</t>
  </si>
  <si>
    <t>876-4338 4810</t>
  </si>
  <si>
    <t>XRO880/DCI204</t>
  </si>
  <si>
    <t>Out 10:00/Nor-log BA4413</t>
  </si>
  <si>
    <t>157-4784 6201</t>
  </si>
  <si>
    <t>LAT 19/12 04:00</t>
  </si>
  <si>
    <t>784-6289 0542</t>
  </si>
  <si>
    <t>LAT 19/12 06:00</t>
  </si>
  <si>
    <t>784-6289 0553</t>
  </si>
  <si>
    <t>999-3363 5582</t>
  </si>
  <si>
    <t>999-3364 1926</t>
  </si>
  <si>
    <t>898-8091 8891</t>
  </si>
  <si>
    <t>876-4338 4762</t>
  </si>
  <si>
    <t>LAT 18/12 21:00</t>
  </si>
  <si>
    <t>105-1826 1806</t>
  </si>
  <si>
    <t>LAT 18/12 16:00</t>
  </si>
  <si>
    <t>105-1826 2296</t>
  </si>
  <si>
    <t>105-1826 2300</t>
  </si>
  <si>
    <t>105-1826 2311</t>
  </si>
  <si>
    <t>105-1826 2591</t>
  </si>
  <si>
    <t>Out 11:00/Intercargo WPR7861T / WR9082P</t>
  </si>
  <si>
    <t>112-0014 8374</t>
  </si>
  <si>
    <t>LAT 18/12 06:00</t>
  </si>
  <si>
    <t>112-0015 4884</t>
  </si>
  <si>
    <t>112-0015 4895</t>
  </si>
  <si>
    <t>112-0015 4906</t>
  </si>
  <si>
    <t>Best Splendid（new)</t>
  </si>
  <si>
    <t>112-0023 4850</t>
  </si>
  <si>
    <t>615-6043 3435</t>
  </si>
  <si>
    <t>LAT 17/12 15:00</t>
  </si>
  <si>
    <t>406-5402 7466</t>
  </si>
  <si>
    <t>235-3529 4431</t>
  </si>
  <si>
    <t>TK6538</t>
  </si>
  <si>
    <t>235-3529 7371</t>
  </si>
  <si>
    <t>235-3529 4442</t>
  </si>
  <si>
    <t>406-5402 7455</t>
  </si>
  <si>
    <t>018-9210 9124</t>
  </si>
  <si>
    <t>LAT 16/12 11:00</t>
  </si>
  <si>
    <t>018-9210 9135</t>
  </si>
  <si>
    <t>018-9210 9146</t>
  </si>
  <si>
    <t>018-9210 9566</t>
  </si>
  <si>
    <t>018-9216 2206</t>
  </si>
  <si>
    <t>615-6043 3380</t>
  </si>
  <si>
    <t>LAT 16/12 15:00</t>
  </si>
  <si>
    <t>105-1826 0384</t>
  </si>
  <si>
    <t>105-1826 2241</t>
  </si>
  <si>
    <t>615-6043 3376</t>
  </si>
  <si>
    <t>LAT 16/12 16:00</t>
  </si>
  <si>
    <t>105-1826 2532</t>
  </si>
  <si>
    <t>406-5403 2565</t>
  </si>
  <si>
    <t>406-5403 2554</t>
  </si>
  <si>
    <t>406-5402 7422</t>
  </si>
  <si>
    <t>+358 405 030 279</t>
  </si>
  <si>
    <t>876-4338 4725</t>
  </si>
  <si>
    <t>LAT 16/12 21:00</t>
  </si>
  <si>
    <t>876-4338 4736</t>
  </si>
  <si>
    <t>876-4338 4740</t>
  </si>
  <si>
    <t>876-4338 4751</t>
  </si>
  <si>
    <t>876-4338 5064</t>
  </si>
  <si>
    <t>406-5402 7411</t>
  </si>
  <si>
    <t>Out 16.00 | Intercargo BV66NOK</t>
  </si>
  <si>
    <t>112-0016 1442</t>
  </si>
  <si>
    <t>LAT 17/12 06:00</t>
  </si>
  <si>
    <t>112-0016 1453</t>
  </si>
  <si>
    <t>157-4784 5980</t>
  </si>
  <si>
    <t>LAT 17/12 04:00</t>
  </si>
  <si>
    <t>157-4784 5700</t>
  </si>
  <si>
    <t>Out 23.00</t>
  </si>
  <si>
    <t>615-6043 3446</t>
  </si>
  <si>
    <t>105-1825 8785</t>
  </si>
  <si>
    <t>AY15</t>
  </si>
  <si>
    <t>LAT 17/12 08:00</t>
  </si>
  <si>
    <t>105-1825 9371</t>
  </si>
  <si>
    <t>105-1826 2543</t>
  </si>
  <si>
    <t>LAT 17/12 11:00</t>
  </si>
  <si>
    <t>105-1825 8774</t>
  </si>
  <si>
    <t>105-1826 2156</t>
  </si>
  <si>
    <t>597KMJ/494YMN</t>
  </si>
  <si>
    <t>23:00/07:00 Tuesday</t>
  </si>
  <si>
    <t>615-6043 3413</t>
  </si>
  <si>
    <t>105-1826 2252</t>
  </si>
  <si>
    <t>406-5402 7444</t>
  </si>
  <si>
    <t>406-5402 7470</t>
  </si>
  <si>
    <t>OXP132/DVL769</t>
  </si>
  <si>
    <t>406-5403 2495</t>
  </si>
  <si>
    <t>LAT 14/12 04:00</t>
  </si>
  <si>
    <t>406-5403 2506</t>
  </si>
  <si>
    <t>406-5403 2510</t>
  </si>
  <si>
    <t>176-1937 0444</t>
  </si>
  <si>
    <t>LAT 14/12 06:00</t>
  </si>
  <si>
    <t>406-5403 2403</t>
  </si>
  <si>
    <t>105-1826 1865</t>
  </si>
  <si>
    <t>LAT 12/12 11:00</t>
  </si>
  <si>
    <t>105-1826 1283</t>
  </si>
  <si>
    <t>105-1825 7971</t>
  </si>
  <si>
    <t>LAT 14/12 08:00</t>
  </si>
  <si>
    <t>406-5403 1611</t>
  </si>
  <si>
    <t>LAT 12/12 15:00</t>
  </si>
  <si>
    <t>406-5403 1644</t>
  </si>
  <si>
    <t>105-1825 7584</t>
  </si>
  <si>
    <t>LAT 12/12 17:00</t>
  </si>
  <si>
    <t>105-1825 8096</t>
  </si>
  <si>
    <t>LAT 13/12 08:00</t>
  </si>
  <si>
    <t>615-6042 7220</t>
  </si>
  <si>
    <t>615-6042 7231</t>
  </si>
  <si>
    <t>018-9210 9220</t>
  </si>
  <si>
    <t>018-9216 2195</t>
  </si>
  <si>
    <t>LAT 13/12 11:00</t>
  </si>
  <si>
    <t>157-4784 6330</t>
  </si>
  <si>
    <t>LAT 13/12 04:00</t>
  </si>
  <si>
    <t>615-6197 8733</t>
  </si>
  <si>
    <t>020-2146 8086</t>
  </si>
  <si>
    <t xml:space="preserve">PEK </t>
  </si>
  <si>
    <t>880-3974 9382</t>
  </si>
  <si>
    <t>LAT 13/12 06:00</t>
  </si>
  <si>
    <t>Beijing Broadton</t>
  </si>
  <si>
    <t>880-3974 9393</t>
  </si>
  <si>
    <t>235-6125 0044</t>
  </si>
  <si>
    <t>TK0298</t>
  </si>
  <si>
    <t>615-6198 0833</t>
  </si>
  <si>
    <t>615-6198 0844</t>
  </si>
  <si>
    <t>615-6198 0855</t>
  </si>
  <si>
    <t>112-0015 5422</t>
  </si>
  <si>
    <t>157-4784 5151</t>
  </si>
  <si>
    <t>999-3729 7794</t>
  </si>
  <si>
    <t>CA1040</t>
  </si>
  <si>
    <t>018-9210 9205</t>
  </si>
  <si>
    <t>018-9210 9216</t>
  </si>
  <si>
    <t>105-1825 7455</t>
  </si>
  <si>
    <t>105-1826 1202</t>
  </si>
  <si>
    <t>018-9210 9242</t>
  </si>
  <si>
    <t>018-9210 9231</t>
  </si>
  <si>
    <t>358 50 99878</t>
  </si>
  <si>
    <t>235-3529 4420</t>
  </si>
  <si>
    <t>105-1826 1331</t>
  </si>
  <si>
    <t>999-3729 7816</t>
  </si>
  <si>
    <t>CA3156</t>
  </si>
  <si>
    <t>235-6125 0033</t>
  </si>
  <si>
    <t>TK0196</t>
  </si>
  <si>
    <t>615-6042 9585</t>
  </si>
  <si>
    <t>615-6042 9574</t>
  </si>
  <si>
    <t>615-6043 0263</t>
  </si>
  <si>
    <t>Out 23:00/ Friday 07:00</t>
  </si>
  <si>
    <t>LAT 14/12 15:00</t>
  </si>
  <si>
    <t>157-4784 4786</t>
  </si>
  <si>
    <t>LAT 12/12 04:00</t>
  </si>
  <si>
    <t>406-5403 2042</t>
  </si>
  <si>
    <t>501-0975 4581</t>
  </si>
  <si>
    <t>LAT 12/12 06:00</t>
  </si>
  <si>
    <t>501-0975 4614</t>
  </si>
  <si>
    <t>501-1597 0242</t>
  </si>
  <si>
    <t>Shanghai Hanning</t>
  </si>
  <si>
    <t>112-3915 0716</t>
  </si>
  <si>
    <t>406-5403 1600</t>
  </si>
  <si>
    <t>LAT 11/12 15:00</t>
  </si>
  <si>
    <t>406-5403 1574</t>
  </si>
  <si>
    <t>876-4338 4644</t>
  </si>
  <si>
    <t>615-6042 7205</t>
  </si>
  <si>
    <t>LAT 10/12 15:00</t>
  </si>
  <si>
    <t>406-5403 1596</t>
  </si>
  <si>
    <t>406-5403 1585</t>
  </si>
  <si>
    <t>235-3529 4405</t>
  </si>
  <si>
    <t>TK6478</t>
  </si>
  <si>
    <t>235-3529 6785</t>
  </si>
  <si>
    <t>615-6042 7216</t>
  </si>
  <si>
    <t>235-3529 4416</t>
  </si>
  <si>
    <t>406-5403 1622</t>
  </si>
  <si>
    <t>406-5403 1633</t>
  </si>
  <si>
    <t>358 40 5126014</t>
  </si>
  <si>
    <t>018-9210 1030</t>
  </si>
  <si>
    <t>LAT 09/12 11:00</t>
  </si>
  <si>
    <t>018-9210 1041</t>
  </si>
  <si>
    <t>018-9210 1052</t>
  </si>
  <si>
    <t>018-9210 9651</t>
  </si>
  <si>
    <t>018-9211 0432</t>
  </si>
  <si>
    <t>018-9211 0443</t>
  </si>
  <si>
    <t>58 40 5120586</t>
  </si>
  <si>
    <t>105-1825 8236</t>
  </si>
  <si>
    <t>105-1826 0502</t>
  </si>
  <si>
    <t>615-6042 7135</t>
  </si>
  <si>
    <t>LAT 09/12 16:00</t>
  </si>
  <si>
    <t>105-1826 1751</t>
  </si>
  <si>
    <t>406-5400 8986</t>
  </si>
  <si>
    <t>LAT 09/12 15:00</t>
  </si>
  <si>
    <t>406-5403 2451</t>
  </si>
  <si>
    <t>406-5403 2462</t>
  </si>
  <si>
    <t>GPR824/DGT922</t>
  </si>
  <si>
    <t>358 40 3513800</t>
  </si>
  <si>
    <t>876-4338 4622</t>
  </si>
  <si>
    <t>LAT 09/12 21:00</t>
  </si>
  <si>
    <t>Sichuam Meiyan</t>
  </si>
  <si>
    <t>876-4338 4633</t>
  </si>
  <si>
    <t>876-4338 4600</t>
  </si>
  <si>
    <t>876-4338 4611</t>
  </si>
  <si>
    <t>615-6042 7124</t>
  </si>
  <si>
    <t>406-5400 8990</t>
  </si>
  <si>
    <t>JOJ489/DTN622</t>
  </si>
  <si>
    <t>358 40 4854773</t>
  </si>
  <si>
    <t>020-2146 7832</t>
  </si>
  <si>
    <t>LH452</t>
  </si>
  <si>
    <t>LAT 10/12 04:00</t>
  </si>
  <si>
    <t>157-4784 4834</t>
  </si>
  <si>
    <t>QR0874</t>
  </si>
  <si>
    <t>406-5400 9874</t>
  </si>
  <si>
    <t>406-5403 2473</t>
  </si>
  <si>
    <t>112-0015 5330</t>
  </si>
  <si>
    <t>LAT 10/12 06:00</t>
  </si>
  <si>
    <t>157-4784 1474</t>
  </si>
  <si>
    <t>QR8968</t>
  </si>
  <si>
    <t>615-6042 7172</t>
  </si>
  <si>
    <t>406-5403 1563</t>
  </si>
  <si>
    <t>105-1825 8730</t>
  </si>
  <si>
    <t>105-1825 7444</t>
  </si>
  <si>
    <t>105-1826 1773</t>
  </si>
  <si>
    <t>831MFC/388YMR</t>
  </si>
  <si>
    <t>018-9210 9673</t>
  </si>
  <si>
    <t>LAT 07/12 08:00</t>
  </si>
  <si>
    <t>018-9210 9684</t>
  </si>
  <si>
    <t>105-1826 0432</t>
  </si>
  <si>
    <t>LAT 07/12 15:00</t>
  </si>
  <si>
    <t>105-1826 0605</t>
  </si>
  <si>
    <t>235-3529 4394</t>
  </si>
  <si>
    <t>235-3509 2820</t>
  </si>
  <si>
    <t>Out 15:00 - Nor-Log</t>
  </si>
  <si>
    <t>406-5400 9443</t>
  </si>
  <si>
    <t>LAT 07/12 04:00</t>
  </si>
  <si>
    <t>157-4401 4773</t>
  </si>
  <si>
    <t>406-5403 1972</t>
  </si>
  <si>
    <t>112-3912 1423</t>
  </si>
  <si>
    <t>LAT 07/12 06:00</t>
  </si>
  <si>
    <t>112-3912 1434</t>
  </si>
  <si>
    <t>157-4784 0726</t>
  </si>
  <si>
    <t>Added</t>
  </si>
  <si>
    <t>406-5400 9804</t>
  </si>
  <si>
    <t>LAT 05/12 15:00</t>
  </si>
  <si>
    <t>406-5403 1946</t>
  </si>
  <si>
    <t>105-1825 7363</t>
  </si>
  <si>
    <t>LAT 06/12 08:00</t>
  </si>
  <si>
    <t>105-1825 7540</t>
  </si>
  <si>
    <t>LAT: 05/12 17:00</t>
  </si>
  <si>
    <t>105-1826 0513</t>
  </si>
  <si>
    <t>LAT 06/12 11:00</t>
  </si>
  <si>
    <t>018-9211  0421</t>
  </si>
  <si>
    <t>406-5403 1950</t>
  </si>
  <si>
    <t>615-6041 8514</t>
  </si>
  <si>
    <t>615-6041 8525</t>
  </si>
  <si>
    <t>406-5400 9830</t>
  </si>
  <si>
    <t>406-5403 1961</t>
  </si>
  <si>
    <t>358 40 1802891</t>
  </si>
  <si>
    <t>615-6197 9551</t>
  </si>
  <si>
    <t>LAT 06/12 04:00</t>
  </si>
  <si>
    <t>615-6197 9610</t>
  </si>
  <si>
    <t>615-6197 8313</t>
  </si>
  <si>
    <t>999-3729 7551</t>
  </si>
  <si>
    <t>LAT 06/12 06:00</t>
  </si>
  <si>
    <t>406-5403 1736</t>
  </si>
  <si>
    <t>Trucking company:</t>
  </si>
  <si>
    <t>Intercargo</t>
  </si>
  <si>
    <t>DS36687 / HH7310</t>
  </si>
  <si>
    <t>Out 23:00 /Thursday 07:00</t>
  </si>
  <si>
    <t>018-9210 9021</t>
  </si>
  <si>
    <t>018-9210 9032</t>
  </si>
  <si>
    <t>018-9210 9043</t>
  </si>
  <si>
    <t>018-9210 9054</t>
  </si>
  <si>
    <t>018-9210 9065</t>
  </si>
  <si>
    <t>105-1825 6976</t>
  </si>
  <si>
    <t>105-1825 6965</t>
  </si>
  <si>
    <t>105-1826 0524</t>
  </si>
  <si>
    <t>105-1825 7702</t>
  </si>
  <si>
    <t>105-1826 0126</t>
  </si>
  <si>
    <t>1 FISH SINGLE PACKED</t>
  </si>
  <si>
    <t>LPR360/WPE216</t>
  </si>
  <si>
    <t>358 50 5560150</t>
  </si>
  <si>
    <t>Out 11:00 - Intercargo</t>
  </si>
  <si>
    <t>406-5400 8544</t>
  </si>
  <si>
    <t>LAT 05/12 07:00</t>
  </si>
  <si>
    <t>112-0015 0824</t>
  </si>
  <si>
    <t>LAT 05/12 06:00</t>
  </si>
  <si>
    <t xml:space="preserve">Ny AWB/Flight - fakt. og pk.l. sendt </t>
  </si>
  <si>
    <t xml:space="preserve">20175 kr i ekstrakost pga forsinkelse. </t>
  </si>
  <si>
    <t>112-0015 0835</t>
  </si>
  <si>
    <t>20175  kr i ekstrakost</t>
  </si>
  <si>
    <t>501-0924 9041</t>
  </si>
  <si>
    <t>112-0015 0802</t>
  </si>
  <si>
    <t>112-0015 0813</t>
  </si>
  <si>
    <t>018-9210 9662</t>
  </si>
  <si>
    <t>LAT 04/12 06:00</t>
  </si>
  <si>
    <t>615-6041 8492</t>
  </si>
  <si>
    <t>i98876</t>
  </si>
  <si>
    <t>LAT 03/12 15:00</t>
  </si>
  <si>
    <t>876-4338 4526</t>
  </si>
  <si>
    <t>LAT 04/12 21:00</t>
  </si>
  <si>
    <t>615-6041 8503</t>
  </si>
  <si>
    <t>406-5400 9782</t>
  </si>
  <si>
    <t>406-5400 8872</t>
  </si>
  <si>
    <t>LAT 04/12 04:00</t>
  </si>
  <si>
    <t>112-0023 4813</t>
  </si>
  <si>
    <t>112-0023 4824</t>
  </si>
  <si>
    <t>112-0023 4835</t>
  </si>
  <si>
    <t>112-3827 7595</t>
  </si>
  <si>
    <t>112-00150780</t>
  </si>
  <si>
    <t>112-3827 7606</t>
  </si>
  <si>
    <t>112-00150791</t>
  </si>
  <si>
    <t>Atlantic Thermo</t>
  </si>
  <si>
    <t>UL 6586</t>
  </si>
  <si>
    <t>ACL 9 - CANCELLED</t>
  </si>
  <si>
    <t>018-9202 9965</t>
  </si>
  <si>
    <t>LAT 02/12 11:00</t>
  </si>
  <si>
    <t>018-9203 0886</t>
  </si>
  <si>
    <t>018-9210 9544</t>
  </si>
  <si>
    <t>018-9210 9555</t>
  </si>
  <si>
    <t>105-1825 6980</t>
  </si>
  <si>
    <t>105-1825 9776</t>
  </si>
  <si>
    <t>105-1825 7713</t>
  </si>
  <si>
    <t>105-1825 9986</t>
  </si>
  <si>
    <t>615-6041 8455</t>
  </si>
  <si>
    <t>LAT 02/12 16:00</t>
  </si>
  <si>
    <t>105-1826 0480</t>
  </si>
  <si>
    <t>406-5400 9723</t>
  </si>
  <si>
    <t>LAT 02/12 15:00</t>
  </si>
  <si>
    <t>406-5400 8894</t>
  </si>
  <si>
    <t>615-6041 8466</t>
  </si>
  <si>
    <t>Best Splenidid</t>
  </si>
  <si>
    <t>615-6041 8444</t>
  </si>
  <si>
    <t>876-4338 4515</t>
  </si>
  <si>
    <t>LAT 02/12 21:00</t>
  </si>
  <si>
    <t>876-4338 4482</t>
  </si>
  <si>
    <t>876-4338 4493</t>
  </si>
  <si>
    <t>876-4338 4504</t>
  </si>
  <si>
    <t>406-5400 9734</t>
  </si>
  <si>
    <t>501-0924 9295</t>
  </si>
  <si>
    <t>7l037</t>
  </si>
  <si>
    <t>LAT 03/12 04:00</t>
  </si>
  <si>
    <t>157-4784 0870</t>
  </si>
  <si>
    <t>Be aware of lice!</t>
  </si>
  <si>
    <t>406-5400 8776</t>
  </si>
  <si>
    <t>406-5400 9885</t>
  </si>
  <si>
    <t>615-6197 7650</t>
  </si>
  <si>
    <t>157-4784 5582</t>
  </si>
  <si>
    <t>406-5400 9793</t>
  </si>
  <si>
    <t>615-6041 8481</t>
  </si>
  <si>
    <t>406-5400 9756</t>
  </si>
  <si>
    <t>406-5400 9760</t>
  </si>
  <si>
    <t>406-5400 9771</t>
  </si>
  <si>
    <t>358 44 2748388</t>
  </si>
  <si>
    <t>105-1825 6991</t>
  </si>
  <si>
    <t>LAT 03/12 08:00</t>
  </si>
  <si>
    <t>105-1825 7352</t>
  </si>
  <si>
    <t>105-1826 0491</t>
  </si>
  <si>
    <t>LAT 03/12 11:00</t>
  </si>
  <si>
    <t>Universal Middle East General Trading L.LC.</t>
  </si>
  <si>
    <t>DXB</t>
  </si>
  <si>
    <t>105-1825 6560</t>
  </si>
  <si>
    <t>AY1963</t>
  </si>
  <si>
    <t>LAT: 04/12 06:00</t>
  </si>
  <si>
    <t>876-4338 4530</t>
  </si>
  <si>
    <t>LAT 04/12 15:00</t>
  </si>
  <si>
    <t>876-4338 4541</t>
  </si>
  <si>
    <t>018-9203 0783</t>
  </si>
  <si>
    <t>LAT 29/11 11:00</t>
  </si>
  <si>
    <t xml:space="preserve">Happyfish </t>
  </si>
  <si>
    <t>018-9203 0794</t>
  </si>
  <si>
    <t>018-9203 0772</t>
  </si>
  <si>
    <t>018-9203 0805</t>
  </si>
  <si>
    <t>018-9203 0816</t>
  </si>
  <si>
    <t>105-1825 9091</t>
  </si>
  <si>
    <t>LAT 01/1 15:00</t>
  </si>
  <si>
    <t>CRF140/DUG767</t>
  </si>
  <si>
    <t>406-5400 8570</t>
  </si>
  <si>
    <t>flex 6 to 8</t>
  </si>
  <si>
    <t>LAT 30/11 04:00</t>
  </si>
  <si>
    <t>406-5400 9480</t>
  </si>
  <si>
    <t>157-4784 5136</t>
  </si>
  <si>
    <t>406-5400 9712</t>
  </si>
  <si>
    <t>176-1936 9851</t>
  </si>
  <si>
    <t>112-3915 2923</t>
  </si>
  <si>
    <t>LAT 30/11 06:00</t>
  </si>
  <si>
    <t>105-1825 4375</t>
  </si>
  <si>
    <t>LAT 28/11 11:00</t>
  </si>
  <si>
    <t>105-1825 8995</t>
  </si>
  <si>
    <t>406-5400 9454</t>
  </si>
  <si>
    <t>LAT 28/11 15:00</t>
  </si>
  <si>
    <t>406-5400 8824</t>
  </si>
  <si>
    <t>406-5400 8813</t>
  </si>
  <si>
    <t>615-6041 3640</t>
  </si>
  <si>
    <t>FSM321/DHC992</t>
  </si>
  <si>
    <t>105-1825 6792</t>
  </si>
  <si>
    <t>LAT 28.11 17:00</t>
  </si>
  <si>
    <t>406-5400 9465</t>
  </si>
  <si>
    <t>615-6041 3636</t>
  </si>
  <si>
    <t>406-5400 9476</t>
  </si>
  <si>
    <t>615-6029 8464</t>
  </si>
  <si>
    <t>LAT 29/11 06:00</t>
  </si>
  <si>
    <t>615-6197 7241</t>
  </si>
  <si>
    <t>LAT 29/11 04:00</t>
  </si>
  <si>
    <t>112-3912 5752</t>
  </si>
  <si>
    <t>999-3729 7492</t>
  </si>
  <si>
    <t>999-3729 7503</t>
  </si>
  <si>
    <t>999-3729 7514</t>
  </si>
  <si>
    <t>999-3729 7525</t>
  </si>
  <si>
    <t>105-1825 6932</t>
  </si>
  <si>
    <t>LAT 29/11 08:00</t>
  </si>
  <si>
    <t>105-1825 6921</t>
  </si>
  <si>
    <t>105-1825 9334</t>
  </si>
  <si>
    <t>105-1825 6523</t>
  </si>
  <si>
    <t>105-1825 9290</t>
  </si>
  <si>
    <t>LAT 29.11 07:00</t>
  </si>
  <si>
    <t>615-6029 8475</t>
  </si>
  <si>
    <t>358 40 5120586</t>
  </si>
  <si>
    <t>What truck do we talk about</t>
  </si>
  <si>
    <t>105-1825 8925</t>
  </si>
  <si>
    <t>LAT 27/11 16:00</t>
  </si>
  <si>
    <t>406-5400 8640</t>
  </si>
  <si>
    <t>LAT 26/11 15:00</t>
  </si>
  <si>
    <t>876-4329 0575</t>
  </si>
  <si>
    <t>LAT 27/11 15:00</t>
  </si>
  <si>
    <t>615-6041 3625</t>
  </si>
  <si>
    <t>615-6041 3614</t>
  </si>
  <si>
    <t>flex 6/8</t>
  </si>
  <si>
    <t xml:space="preserve">DXB </t>
  </si>
  <si>
    <t>105-1825 2463</t>
  </si>
  <si>
    <t>LAT 28/11 06:00</t>
  </si>
  <si>
    <t>GTH87R/DBC389</t>
  </si>
  <si>
    <t>112-3827 7816</t>
  </si>
  <si>
    <t>LAT 26/11 06:00</t>
  </si>
  <si>
    <t>112-3827 7794</t>
  </si>
  <si>
    <t>112-3827 7805</t>
  </si>
  <si>
    <t>157-4401 5020</t>
  </si>
  <si>
    <t>LAT 27/11 04:00</t>
  </si>
  <si>
    <t>020-3151 1642</t>
  </si>
  <si>
    <t>615-6197 8136</t>
  </si>
  <si>
    <t>ACL Extra - New</t>
  </si>
  <si>
    <t>112-3915 0882</t>
  </si>
  <si>
    <t>112-3915 2890</t>
  </si>
  <si>
    <t>112-3827 7820</t>
  </si>
  <si>
    <t>FM 999-37291262</t>
  </si>
  <si>
    <t>112-3915 0871</t>
  </si>
  <si>
    <t>FM 999-37291273</t>
  </si>
  <si>
    <t>176-1936 9906</t>
  </si>
  <si>
    <t>6 to 8 prefer 7 to 8</t>
  </si>
  <si>
    <t>GPC 0700</t>
  </si>
  <si>
    <t>018-9203 0691</t>
  </si>
  <si>
    <t>LAT 25/11 11:00</t>
  </si>
  <si>
    <t>018-9203 0702</t>
  </si>
  <si>
    <t>105-1825 5753</t>
  </si>
  <si>
    <t>26/11 14;25</t>
  </si>
  <si>
    <t>018-9203 0713</t>
  </si>
  <si>
    <t>018-9202 9954</t>
  </si>
  <si>
    <t>876-4338 5016</t>
  </si>
  <si>
    <t>3U9610</t>
  </si>
  <si>
    <t>LAT 25/11 21:00</t>
  </si>
  <si>
    <t>406-5400 7472</t>
  </si>
  <si>
    <t>LAT 25/11 15:00</t>
  </si>
  <si>
    <t>406-5400 8393</t>
  </si>
  <si>
    <t>406-5400 8942</t>
  </si>
  <si>
    <t>406-5400 8953</t>
  </si>
  <si>
    <t>406-5400 8592</t>
  </si>
  <si>
    <t>406-5400 9351</t>
  </si>
  <si>
    <t>YJH527/DSJ682</t>
  </si>
  <si>
    <t>358 40 6176585</t>
  </si>
  <si>
    <t>Out 15/16:00</t>
  </si>
  <si>
    <t>615-6041 3570</t>
  </si>
  <si>
    <t>876-4329 0520</t>
  </si>
  <si>
    <t>876-4329 0531</t>
  </si>
  <si>
    <t>SWIISSPORT</t>
  </si>
  <si>
    <t>876-4329 0542</t>
  </si>
  <si>
    <t>876-4329 0553</t>
  </si>
  <si>
    <t>615-6041 3592</t>
  </si>
  <si>
    <t>157-4783 9735</t>
  </si>
  <si>
    <t>QR8942</t>
  </si>
  <si>
    <t>LAT 26/11 04:00</t>
  </si>
  <si>
    <t>406-5400 8975</t>
  </si>
  <si>
    <t>615-6197 7204</t>
  </si>
  <si>
    <t>615-6197 7263</t>
  </si>
  <si>
    <t>NEW AWB</t>
  </si>
  <si>
    <t>FM?  157-4784 5151</t>
  </si>
  <si>
    <t>615-6197 8151</t>
  </si>
  <si>
    <t>117-4305 7593</t>
  </si>
  <si>
    <t>Out 23:00 / Tuesday 07:00</t>
  </si>
  <si>
    <t>105-1825 9231</t>
  </si>
  <si>
    <t>LAT 26/11 11:00</t>
  </si>
  <si>
    <t>105-1825 4460</t>
  </si>
  <si>
    <t>615-6041 3603</t>
  </si>
  <si>
    <t>406-5400 8625</t>
  </si>
  <si>
    <t>105-1825 8564</t>
  </si>
  <si>
    <t>Engelsk</t>
  </si>
  <si>
    <t>406-5400 8603</t>
  </si>
  <si>
    <t>New</t>
  </si>
  <si>
    <t>Yoursender(additional order)</t>
  </si>
  <si>
    <t>406-5400 8614</t>
  </si>
  <si>
    <t>176-1937 0654</t>
  </si>
  <si>
    <t>LAT 23/11 06:00</t>
  </si>
  <si>
    <t>406-5400 8802</t>
  </si>
  <si>
    <t>LAT 23/11 04:00</t>
  </si>
  <si>
    <t>999-3364 1904</t>
  </si>
  <si>
    <t>CA878</t>
  </si>
  <si>
    <t>Ifish</t>
  </si>
  <si>
    <t>406-5400 7494</t>
  </si>
  <si>
    <t>999-3363 5571</t>
  </si>
  <si>
    <t>176-1937 0665</t>
  </si>
  <si>
    <t>ACL x</t>
  </si>
  <si>
    <t>ExXXX</t>
  </si>
  <si>
    <t>105-1825 8715</t>
  </si>
  <si>
    <t>LAT 21/11 11:00</t>
  </si>
  <si>
    <t>105-1825 8122</t>
  </si>
  <si>
    <t>105-1825 8833</t>
  </si>
  <si>
    <t>81 FILET</t>
  </si>
  <si>
    <t>018-9194 7063</t>
  </si>
  <si>
    <t>LAT 21/11 15:00</t>
  </si>
  <si>
    <t>018-9202 9593</t>
  </si>
  <si>
    <t>105-1825 6755</t>
  </si>
  <si>
    <t>LAT 21/11 16:00</t>
  </si>
  <si>
    <t>Lotte 81bx filet</t>
  </si>
  <si>
    <t>876-4329 0505</t>
  </si>
  <si>
    <t>3U96909</t>
  </si>
  <si>
    <t>LAT 22/11 21:00</t>
  </si>
  <si>
    <t>018-9202 9604</t>
  </si>
  <si>
    <t>LAT 22/11 08:00</t>
  </si>
  <si>
    <t>615-6029 7565</t>
  </si>
  <si>
    <t>615-6029 7580</t>
  </si>
  <si>
    <t>Best splendid</t>
  </si>
  <si>
    <t>018-9202 9722</t>
  </si>
  <si>
    <t>876-4329 0450</t>
  </si>
  <si>
    <t>LAT 22/11 15:00</t>
  </si>
  <si>
    <t>615-6441 8480</t>
  </si>
  <si>
    <t>LAT 22/11 04:00</t>
  </si>
  <si>
    <t>615-6197 8022</t>
  </si>
  <si>
    <t>406-5400 8743</t>
  </si>
  <si>
    <t>615-6197 8011</t>
  </si>
  <si>
    <t>105-1825 8682</t>
  </si>
  <si>
    <t>Out 23:00 / Friday 07:00</t>
  </si>
  <si>
    <t>105-1825 4563</t>
  </si>
  <si>
    <t>105-1825 4552</t>
  </si>
  <si>
    <t>LAT 23/11 08:00</t>
  </si>
  <si>
    <t>876-4329 0483</t>
  </si>
  <si>
    <t>105-1825 8111</t>
  </si>
  <si>
    <t>876-4329 0494</t>
  </si>
  <si>
    <t>07:00 Friday</t>
  </si>
  <si>
    <t>ACL 11 - CANCEL!</t>
  </si>
  <si>
    <t>Sunlon-Move to ACL 10</t>
  </si>
  <si>
    <t>Sichuan Meiyan-To ACL 8</t>
  </si>
  <si>
    <t>876-4329 0516</t>
  </si>
  <si>
    <t>876-4329 0446</t>
  </si>
  <si>
    <t>no flex/may take 5</t>
  </si>
  <si>
    <t>LAT 20/11 21:00</t>
  </si>
  <si>
    <t>615-6029 7366</t>
  </si>
  <si>
    <t>LAT 19/11 15:00</t>
  </si>
  <si>
    <t>105-1825 7142</t>
  </si>
  <si>
    <t>105-1825 8100</t>
  </si>
  <si>
    <t>21.11.2025 22:50</t>
  </si>
  <si>
    <t>LAT 21/11 06:00</t>
  </si>
  <si>
    <t>615-6029 7226</t>
  </si>
  <si>
    <t>ACL 7  CANCELLED</t>
  </si>
  <si>
    <t>176-1936 9626</t>
  </si>
  <si>
    <t>LAT 20/11 04:00</t>
  </si>
  <si>
    <t>999-3363 5733</t>
  </si>
  <si>
    <t>LAT 20/11 06:00</t>
  </si>
  <si>
    <t>406-5400 7424</t>
  </si>
  <si>
    <t>615-6441 8524</t>
  </si>
  <si>
    <t>615-6197 7974</t>
  </si>
  <si>
    <t>406-5400 6665</t>
  </si>
  <si>
    <t>Kommer</t>
  </si>
  <si>
    <t>018-9202 9803</t>
  </si>
  <si>
    <t>LAT 18/11 11:00</t>
  </si>
  <si>
    <t>018-9202 9862</t>
  </si>
  <si>
    <t>105-1825 8424</t>
  </si>
  <si>
    <t>018-9202 9921</t>
  </si>
  <si>
    <t>105-1825 6416</t>
  </si>
  <si>
    <t>105-1825 8052</t>
  </si>
  <si>
    <t>Filet!!</t>
  </si>
  <si>
    <t>406-5400 8673</t>
  </si>
  <si>
    <t>LAT 18/11 15:00</t>
  </si>
  <si>
    <t>615-6029 7064</t>
  </si>
  <si>
    <t>406-5400 8732</t>
  </si>
  <si>
    <t>406-5400 6643</t>
  </si>
  <si>
    <t>406-5532 7090</t>
  </si>
  <si>
    <t>615-6029 7182</t>
  </si>
  <si>
    <t>LAT 18/11 16:00</t>
  </si>
  <si>
    <t>615-6197 7882</t>
  </si>
  <si>
    <t>LAT 19/11 04:00</t>
  </si>
  <si>
    <t>157-0639 9621</t>
  </si>
  <si>
    <t>406-5400 8710</t>
  </si>
  <si>
    <t>406-5400 8721</t>
  </si>
  <si>
    <t>999-3364 1860</t>
  </si>
  <si>
    <t>LAT 19/11 06:00</t>
  </si>
  <si>
    <t>615-6197 7941</t>
  </si>
  <si>
    <t>105-1825 4585</t>
  </si>
  <si>
    <t>LAT 19/11 11:00</t>
  </si>
  <si>
    <t>876-4329 0435</t>
  </si>
  <si>
    <t>LAT 18/11 21:00</t>
  </si>
  <si>
    <t>876-4329 0424</t>
  </si>
  <si>
    <t>876-4329 0402</t>
  </si>
  <si>
    <t>876-4329 0413</t>
  </si>
  <si>
    <t>105-1825 4574</t>
  </si>
  <si>
    <t>LAT 20/11 11:00</t>
  </si>
  <si>
    <t>GRK890/DCI204</t>
  </si>
  <si>
    <t>406-5400 7295</t>
  </si>
  <si>
    <t>406-5400 7306</t>
  </si>
  <si>
    <t>406-5400 7284</t>
  </si>
  <si>
    <t>105-1825 8660</t>
  </si>
  <si>
    <t>615-6029 7215</t>
  </si>
  <si>
    <t>406-5400 7273</t>
  </si>
  <si>
    <t>105-1825 8800</t>
  </si>
  <si>
    <t>105-1825 7945</t>
  </si>
  <si>
    <t>LAT 14/11 11:00</t>
  </si>
  <si>
    <t>105-1825 7282</t>
  </si>
  <si>
    <t>KR TEAM</t>
  </si>
  <si>
    <t>406-5485 7924</t>
  </si>
  <si>
    <t>LAT 14/11 15:00</t>
  </si>
  <si>
    <t>406-5400 8474</t>
  </si>
  <si>
    <t>105-1825 5580</t>
  </si>
  <si>
    <t>LAT 15/11 08:00</t>
  </si>
  <si>
    <t>105-1825 5672</t>
  </si>
  <si>
    <t>LAT14/11 16:00</t>
  </si>
  <si>
    <t>018-9202 9814</t>
  </si>
  <si>
    <t>615-6029 1700</t>
  </si>
  <si>
    <t>615-6029 1711</t>
  </si>
  <si>
    <t>018-9202 9825</t>
  </si>
  <si>
    <t>018-9202 9836</t>
  </si>
  <si>
    <t>Out 18:00 - Intercargo</t>
  </si>
  <si>
    <t>615-6441 8384</t>
  </si>
  <si>
    <t>LAT 15/11 04:00</t>
  </si>
  <si>
    <t>615-6197 7425</t>
  </si>
  <si>
    <t>6 to 10 prefer 8+</t>
  </si>
  <si>
    <t>615-6197 7436</t>
  </si>
  <si>
    <t>406-5400 7564</t>
  </si>
  <si>
    <t>406-5400 8463</t>
  </si>
  <si>
    <t>406-5400 8452</t>
  </si>
  <si>
    <t>DX20991</t>
  </si>
  <si>
    <t>Out Thursday 23:00/Friday 07.00</t>
  </si>
  <si>
    <t>876-4329 0365</t>
  </si>
  <si>
    <t>LAT 15/11 21:00</t>
  </si>
  <si>
    <t>018-9202 9840</t>
  </si>
  <si>
    <t>876-4329 0376</t>
  </si>
  <si>
    <t>876-4329 0380</t>
  </si>
  <si>
    <t>876-4329 0391</t>
  </si>
  <si>
    <t>018-9202 9851</t>
  </si>
  <si>
    <t>FMN135/DLK737</t>
  </si>
  <si>
    <t xml:space="preserve">Out Thursday 23:00/Friday 07.00							</t>
  </si>
  <si>
    <t>105-1825 4526</t>
  </si>
  <si>
    <t>105-1825 4515</t>
  </si>
  <si>
    <t>1 bx filet</t>
  </si>
  <si>
    <t>LAT 16/11 08:00</t>
  </si>
  <si>
    <t>105-1825 7934</t>
  </si>
  <si>
    <t>105-1825 4445</t>
  </si>
  <si>
    <t>16.11.2025 12.25</t>
  </si>
  <si>
    <t>LAT 15/11 11:00</t>
  </si>
  <si>
    <t>105-1825 7956</t>
  </si>
  <si>
    <t>1 bx filet på Ocean 115443</t>
  </si>
  <si>
    <t>Out 11:00/latest 15:00</t>
  </si>
  <si>
    <t>406-5400 6621</t>
  </si>
  <si>
    <t>406-5400 7542</t>
  </si>
  <si>
    <t>876-4329 0332</t>
  </si>
  <si>
    <t>LAT 13/11 21:00</t>
  </si>
  <si>
    <t>406-5400 7553</t>
  </si>
  <si>
    <t>406-5400 7531</t>
  </si>
  <si>
    <t>LAT 13/11 15:00</t>
  </si>
  <si>
    <t>Out 16:00 Nor-log</t>
  </si>
  <si>
    <t>071-5862 7553</t>
  </si>
  <si>
    <t>ET3012</t>
  </si>
  <si>
    <t>LAT 14/11 06:00</t>
  </si>
  <si>
    <t>071-5862 7564</t>
  </si>
  <si>
    <t>157-0639 9514</t>
  </si>
  <si>
    <t>LAT 14/11 04:00</t>
  </si>
  <si>
    <t>071-5862 7575</t>
  </si>
  <si>
    <t>071-5862 7586</t>
  </si>
  <si>
    <t>7 to 10 prefer 8 +</t>
  </si>
  <si>
    <t>176-1936 9081</t>
  </si>
  <si>
    <t>LAT 14/11 05:00</t>
  </si>
  <si>
    <t>105-1825 6862</t>
  </si>
  <si>
    <t>876-4329 0321</t>
  </si>
  <si>
    <t>prefer 6/7</t>
  </si>
  <si>
    <t>615-6029 1652</t>
  </si>
  <si>
    <t>LAT 12/11 15:00</t>
  </si>
  <si>
    <t>406-5485 7740</t>
  </si>
  <si>
    <t>615-6029 1663</t>
  </si>
  <si>
    <t>406-5485 7935</t>
  </si>
  <si>
    <t>Out 16:00 - Nor-log</t>
  </si>
  <si>
    <t>176-1936 9070</t>
  </si>
  <si>
    <t>LAT 13/11 05:00</t>
  </si>
  <si>
    <t>176-1936 9291</t>
  </si>
  <si>
    <t>615-6441 8351</t>
  </si>
  <si>
    <t>LAT 13/11 04:00</t>
  </si>
  <si>
    <t>FM 020-2036 2764</t>
  </si>
  <si>
    <t>615-6441 8421</t>
  </si>
  <si>
    <t>D0052</t>
  </si>
  <si>
    <t>615-6197 7506</t>
  </si>
  <si>
    <t>157-0639 8965</t>
  </si>
  <si>
    <t>QR8000</t>
  </si>
  <si>
    <t>018-9194 6551</t>
  </si>
  <si>
    <t>LAT 11/11 11:00</t>
  </si>
  <si>
    <t>018-9194 6960</t>
  </si>
  <si>
    <t>105-1825 7260</t>
  </si>
  <si>
    <t>KR team</t>
  </si>
  <si>
    <t>105-1825 7234</t>
  </si>
  <si>
    <t>Kaj</t>
  </si>
  <si>
    <t>105-1825 4530</t>
  </si>
  <si>
    <t>018-9194 6971</t>
  </si>
  <si>
    <t>406-5400 7365</t>
  </si>
  <si>
    <t>LAT 11/11 15:00</t>
  </si>
  <si>
    <t>876-4329 5954</t>
  </si>
  <si>
    <t>LAT 11/11 21:00</t>
  </si>
  <si>
    <t>406-5448 6272</t>
  </si>
  <si>
    <t>406-5400 7376</t>
  </si>
  <si>
    <t>406-5400 7380</t>
  </si>
  <si>
    <t>876-4329 0284</t>
  </si>
  <si>
    <t>615-6029 1630</t>
  </si>
  <si>
    <t>LAT 11/11 16:00</t>
  </si>
  <si>
    <t>406-5485 6793</t>
  </si>
  <si>
    <t>615-6029 1626</t>
  </si>
  <si>
    <t>876-4329 0310</t>
  </si>
  <si>
    <t>876-4329 0295</t>
  </si>
  <si>
    <t>876-4329 0306</t>
  </si>
  <si>
    <t>969MJR/981YLK</t>
  </si>
  <si>
    <t>Monday 16:00 - Intercargo</t>
  </si>
  <si>
    <t>406-5400 6481</t>
  </si>
  <si>
    <t>LAT 12/11 04:00</t>
  </si>
  <si>
    <t>615-6197 7370</t>
  </si>
  <si>
    <t>406-5400 7520</t>
  </si>
  <si>
    <t>615-6197 7366</t>
  </si>
  <si>
    <t>999-3729 3233</t>
  </si>
  <si>
    <t>CA1044</t>
  </si>
  <si>
    <t>LAT 12/11 06:00</t>
  </si>
  <si>
    <r>
      <rPr>
        <strike/>
        <sz val="10"/>
        <color rgb="FF000000"/>
        <rFont val="Arial"/>
        <family val="2"/>
      </rPr>
      <t>071-5862 7586</t>
    </r>
    <r>
      <rPr>
        <sz val="10"/>
        <color rgb="FF000000"/>
        <rFont val="Arial"/>
        <family val="2"/>
      </rPr>
      <t xml:space="preserve"> 176-1936 9066</t>
    </r>
  </si>
  <si>
    <t>LAST FØRST, LOSS SIST</t>
  </si>
  <si>
    <t>LAST SIST, LOSS FØRST</t>
  </si>
  <si>
    <t>Monday 18:00 - Intercargo</t>
  </si>
  <si>
    <t>112-3912 1762</t>
  </si>
  <si>
    <t>7 to 10 prefer 8+</t>
  </si>
  <si>
    <t>112-3827 7385</t>
  </si>
  <si>
    <t>999-3729 3244</t>
  </si>
  <si>
    <t>112-0023 4441</t>
  </si>
  <si>
    <t>112-3912 1773</t>
  </si>
  <si>
    <t>112-0023 4430</t>
  </si>
  <si>
    <t xml:space="preserve">OK!  Monday 23:00/Tuesday 0700 </t>
  </si>
  <si>
    <t>406-5485 7913</t>
  </si>
  <si>
    <t>615-6029 1641</t>
  </si>
  <si>
    <t>406-5485 7320</t>
  </si>
  <si>
    <t>105-1825 7245</t>
  </si>
  <si>
    <t>LAT 12/11 11:00</t>
  </si>
  <si>
    <t>105-1825 4110</t>
  </si>
  <si>
    <t>OK!  Monday 23:00</t>
  </si>
  <si>
    <t>105-1825 4541</t>
  </si>
  <si>
    <t>105-1825 4364</t>
  </si>
  <si>
    <t xml:space="preserve">105-1825 5576 </t>
  </si>
  <si>
    <t>LAT 12/11 08:00</t>
  </si>
  <si>
    <t>406-5485 7294</t>
  </si>
  <si>
    <t>406-5485 7725</t>
  </si>
  <si>
    <t>406-5400 7516</t>
  </si>
  <si>
    <t>105-1825 6221</t>
  </si>
  <si>
    <t>LAT 07/11 11:00</t>
  </si>
  <si>
    <t>105-1825 6136</t>
  </si>
  <si>
    <t>131-1658 8983</t>
  </si>
  <si>
    <t>018-9194 6713</t>
  </si>
  <si>
    <t>LAT 08/11 08:00</t>
  </si>
  <si>
    <t>105-1825 4003</t>
  </si>
  <si>
    <t>08.11.2025 18:40</t>
  </si>
  <si>
    <t>LAT 07.11 17:00</t>
  </si>
  <si>
    <t>105-1825 6066</t>
  </si>
  <si>
    <t>LAT 08.11 07:00</t>
  </si>
  <si>
    <t>CSO949/DKU391</t>
  </si>
  <si>
    <t>PH +358 444 939 141</t>
  </si>
  <si>
    <t>406-5400 7354</t>
  </si>
  <si>
    <t>LAT 07/11 15:00</t>
  </si>
  <si>
    <t>406-5485 7202</t>
  </si>
  <si>
    <t>615-6028 4910</t>
  </si>
  <si>
    <t>LAT 07/11 16:00</t>
  </si>
  <si>
    <t>406-5485 7235</t>
  </si>
  <si>
    <t>406-5485 7832</t>
  </si>
  <si>
    <t>406-5485 7843</t>
  </si>
  <si>
    <t>PH +358401726394</t>
  </si>
  <si>
    <t>615-6441 7640</t>
  </si>
  <si>
    <t>LAT 08.11 04:00</t>
  </si>
  <si>
    <t>615-6441 8712</t>
  </si>
  <si>
    <t>615-6441 8723</t>
  </si>
  <si>
    <t>406-5485 7891</t>
  </si>
  <si>
    <t>406-5485 7902</t>
  </si>
  <si>
    <t>GPC 04:00</t>
  </si>
  <si>
    <t>018-9194 6680</t>
  </si>
  <si>
    <t>LAT 09/11 08:00</t>
  </si>
  <si>
    <t>876-4329 0240</t>
  </si>
  <si>
    <t>018-9194 6724</t>
  </si>
  <si>
    <t>876-4329 0262</t>
  </si>
  <si>
    <t>LAT 08/11 21:00</t>
  </si>
  <si>
    <t>876-4329 0273</t>
  </si>
  <si>
    <t>018-9194 6691</t>
  </si>
  <si>
    <t>refrig notice</t>
  </si>
  <si>
    <t xml:space="preserve">ASR </t>
  </si>
  <si>
    <t>SZF881/DHT275</t>
  </si>
  <si>
    <t>PH +358451677332</t>
  </si>
  <si>
    <t>Out Friday 07.00</t>
  </si>
  <si>
    <t>105-1825 4482</t>
  </si>
  <si>
    <t>105-1825 4471</t>
  </si>
  <si>
    <t>105-1825 3992</t>
  </si>
  <si>
    <t>105-1825 4320</t>
  </si>
  <si>
    <t>LAT 08.11 11:00</t>
  </si>
  <si>
    <t>105-1825 4040</t>
  </si>
  <si>
    <t>PH +358505099878</t>
  </si>
  <si>
    <t>876-4329 0203</t>
  </si>
  <si>
    <t>615-6028 4431</t>
  </si>
  <si>
    <t>406-5485 7191</t>
  </si>
  <si>
    <t>406-5485 7062</t>
  </si>
  <si>
    <t>615-6028 4895</t>
  </si>
  <si>
    <t>3S057</t>
  </si>
  <si>
    <t>105-1825 6114</t>
  </si>
  <si>
    <t>PH  +358 407 540 350</t>
  </si>
  <si>
    <t>Out 14.00</t>
  </si>
  <si>
    <t>999-3729 1122</t>
  </si>
  <si>
    <t>LAT 06/11 04:00</t>
  </si>
  <si>
    <t>999-3729 1133</t>
  </si>
  <si>
    <t>074-7251 6861</t>
  </si>
  <si>
    <t>KL0897</t>
  </si>
  <si>
    <t>LAT 06/11 05:00</t>
  </si>
  <si>
    <t>999-3364 1812</t>
  </si>
  <si>
    <t>LAT 06/11 06:00</t>
  </si>
  <si>
    <t>999-3729 1144</t>
  </si>
  <si>
    <t>157-4401 4342</t>
  </si>
  <si>
    <t>CGO/SZX</t>
  </si>
  <si>
    <t>898-8083 6700</t>
  </si>
  <si>
    <t>JD642</t>
  </si>
  <si>
    <t>898-8083 6711</t>
  </si>
  <si>
    <t>112-3828 1891</t>
  </si>
  <si>
    <t>112-3827 7153</t>
  </si>
  <si>
    <t>898-8085 5913</t>
  </si>
  <si>
    <t>LAT 06/11 07:00</t>
  </si>
  <si>
    <t>898-8083 6722</t>
  </si>
  <si>
    <t>Nor-Log</t>
  </si>
  <si>
    <t>ACL 10 - CANCEL</t>
  </si>
  <si>
    <t>018-9194 7004</t>
  </si>
  <si>
    <t>LAT 04/11 11:00</t>
  </si>
  <si>
    <t>406-5485 7121</t>
  </si>
  <si>
    <t>LAT 04/11 15:00</t>
  </si>
  <si>
    <t>105-1825 4331</t>
  </si>
  <si>
    <t>LAT 04/11 11:25</t>
  </si>
  <si>
    <t>105-1825 6125</t>
  </si>
  <si>
    <t>018-9194 7015</t>
  </si>
  <si>
    <t>406-5485 7036</t>
  </si>
  <si>
    <t>105-1825 6070</t>
  </si>
  <si>
    <t>LAST sist</t>
  </si>
  <si>
    <t>Pack first Sunday if need be</t>
  </si>
  <si>
    <t>LAST midt</t>
  </si>
  <si>
    <t>Pack second Sunday if need be</t>
  </si>
  <si>
    <t>PH +358 505 099 878</t>
  </si>
  <si>
    <t>615-6028 7474</t>
  </si>
  <si>
    <t>3S530</t>
  </si>
  <si>
    <t>LAT 04/11 16:00</t>
  </si>
  <si>
    <t>406-5485 7795</t>
  </si>
  <si>
    <t>406-5485 7806</t>
  </si>
  <si>
    <t>406-5485 7132</t>
  </si>
  <si>
    <t>615-6028 4372</t>
  </si>
  <si>
    <t>615-6028 4862</t>
  </si>
  <si>
    <t>LAT 05/11 15:00</t>
  </si>
  <si>
    <t>Pack seckond Sunday if need be</t>
  </si>
  <si>
    <t>PH +358 400 865 340</t>
  </si>
  <si>
    <t>Out 16.00 (latest 18.00)</t>
  </si>
  <si>
    <t>876-4329 0166</t>
  </si>
  <si>
    <t>LAT 04/11 21:00</t>
  </si>
  <si>
    <t>876-4329 0170</t>
  </si>
  <si>
    <t>876-4329 0181</t>
  </si>
  <si>
    <t>876-4329 0192</t>
  </si>
  <si>
    <t>PH +358 406 176 585</t>
  </si>
  <si>
    <t>999-3363 5674</t>
  </si>
  <si>
    <t>LAT OSCC 06:00</t>
  </si>
  <si>
    <t>112-0023 3656</t>
  </si>
  <si>
    <t>406-5485 7784</t>
  </si>
  <si>
    <t>LAT GPC 10:00</t>
  </si>
  <si>
    <t>406-5485 7316</t>
  </si>
  <si>
    <t>112-0023 3660</t>
  </si>
  <si>
    <t>112-0023 3671</t>
  </si>
  <si>
    <t>HW8160</t>
  </si>
  <si>
    <t>105-1825 4504</t>
  </si>
  <si>
    <t>LAT 05/11 08:00</t>
  </si>
  <si>
    <t>105-1825 4036</t>
  </si>
  <si>
    <t>LAT 05.11 07:00</t>
  </si>
  <si>
    <t>105-1825 4493</t>
  </si>
  <si>
    <t>105-1825 6210</t>
  </si>
  <si>
    <t>LAT 05/11 11:00</t>
  </si>
  <si>
    <t>018-9194 6702</t>
  </si>
  <si>
    <t>LAT 06/11 08:00</t>
  </si>
  <si>
    <t>RSS530/TW4513</t>
  </si>
  <si>
    <t>Tuesday 07.00</t>
  </si>
  <si>
    <t>406-5485 7176</t>
  </si>
  <si>
    <t>406-5485 7180</t>
  </si>
  <si>
    <t>018-9194 6676</t>
  </si>
  <si>
    <t>018-9194 6735</t>
  </si>
  <si>
    <t>406-5485 7165</t>
  </si>
  <si>
    <t>PH +358 40 1649810</t>
  </si>
  <si>
    <t>OUT 12.00 !!!</t>
  </si>
  <si>
    <t>112-0023 3645</t>
  </si>
  <si>
    <t xml:space="preserve"> 6 to 10</t>
  </si>
  <si>
    <t>LAT 05/11 07:00</t>
  </si>
  <si>
    <t>112-0023 4021</t>
  </si>
  <si>
    <t>615-6441 8760</t>
  </si>
  <si>
    <t>LAT 05/11 04:00</t>
  </si>
  <si>
    <t>615-6441 8771</t>
  </si>
  <si>
    <t>695-5521 7422</t>
  </si>
  <si>
    <t>BR076</t>
  </si>
  <si>
    <t>BV3900</t>
  </si>
  <si>
    <t>ACL Sunday</t>
  </si>
  <si>
    <t>157-4401 4865</t>
  </si>
  <si>
    <t>406-5485 7246</t>
  </si>
  <si>
    <t>157-4401 4670</t>
  </si>
  <si>
    <t>157-4401 4935</t>
  </si>
  <si>
    <t>176-1909 1741</t>
  </si>
  <si>
    <t>05/11 2025 15:00</t>
  </si>
  <si>
    <t>157-0639 9886</t>
  </si>
  <si>
    <t>Asko</t>
  </si>
  <si>
    <t>018-9194 7041</t>
  </si>
  <si>
    <t>LAT 02/11 08:00</t>
  </si>
  <si>
    <t>018-9194 7052</t>
  </si>
  <si>
    <t>876-4329 0656</t>
  </si>
  <si>
    <t>LAT 01/11 21:00</t>
  </si>
  <si>
    <t>876-4329 0645</t>
  </si>
  <si>
    <t>018-9202 9560</t>
  </si>
  <si>
    <t>018-9202 9571</t>
  </si>
  <si>
    <t>PH +358 408 479 865</t>
  </si>
  <si>
    <t>Out 15.00 - Intercargo</t>
  </si>
  <si>
    <t>406-5485 7342</t>
  </si>
  <si>
    <t>LAT 02/11 05:00</t>
  </si>
  <si>
    <t>406-5485 7703</t>
  </si>
  <si>
    <t>406-5485 7762</t>
  </si>
  <si>
    <t>157-0639 0602</t>
  </si>
  <si>
    <t>QR0860</t>
  </si>
  <si>
    <t>406-5485 7736</t>
  </si>
  <si>
    <t>406-5485 7751</t>
  </si>
  <si>
    <t>999-3364 1952</t>
  </si>
  <si>
    <t>112-3916 0343</t>
  </si>
  <si>
    <t>LAT 02/11 06:00</t>
  </si>
  <si>
    <t>112-3916 0332</t>
  </si>
  <si>
    <t>105-1825 5171</t>
  </si>
  <si>
    <t>LAT 31/10 11:00</t>
  </si>
  <si>
    <t>105-1825 5204</t>
  </si>
  <si>
    <t>406-5485 6734</t>
  </si>
  <si>
    <t>LAT 31/10 15:00</t>
  </si>
  <si>
    <t>406-5485 7681</t>
  </si>
  <si>
    <t>LAT 31/11 15:00</t>
  </si>
  <si>
    <t>615-6027 5014</t>
  </si>
  <si>
    <t>406-5448 5712</t>
  </si>
  <si>
    <t>105-1823 6772</t>
  </si>
  <si>
    <t>LAT 31/10 17:00</t>
  </si>
  <si>
    <t>406-5485 6760</t>
  </si>
  <si>
    <t>406-5485 7666</t>
  </si>
  <si>
    <t>406-5485 7670</t>
  </si>
  <si>
    <t>615-6027 5025</t>
  </si>
  <si>
    <t>PH +358 405 120 586</t>
  </si>
  <si>
    <t>876-4329 0155</t>
  </si>
  <si>
    <t>615-6028 0301</t>
  </si>
  <si>
    <t>LAT 01/11 06:00</t>
  </si>
  <si>
    <t>615-6028 0323</t>
  </si>
  <si>
    <t>615-6028 0290</t>
  </si>
  <si>
    <t>Ex Oslo Nor-Log</t>
  </si>
  <si>
    <t>615-6441 7920</t>
  </si>
  <si>
    <t>LAT 01/11 04:00</t>
  </si>
  <si>
    <t>615-6441 7544</t>
  </si>
  <si>
    <t>406-5485 6804</t>
  </si>
  <si>
    <t>112-3912 1132</t>
  </si>
  <si>
    <t>LAT 01/11 07:00</t>
  </si>
  <si>
    <t>406-5485 7773</t>
  </si>
  <si>
    <t>406-5485 6955</t>
  </si>
  <si>
    <t>105-1825 2592</t>
  </si>
  <si>
    <t>LAT 01/11 08:00</t>
  </si>
  <si>
    <t>Ocean Crystal - CANCEL</t>
  </si>
  <si>
    <t>105-1825 2581</t>
  </si>
  <si>
    <t>105-1825 5263</t>
  </si>
  <si>
    <t>105-1825 2426</t>
  </si>
  <si>
    <t>LAT 01/11 11:00</t>
  </si>
  <si>
    <t>105-1823 6271</t>
  </si>
  <si>
    <t>02.11.2025 06:05</t>
  </si>
  <si>
    <t>LAT 01/11 07:55</t>
  </si>
  <si>
    <t>105-1825 5215</t>
  </si>
  <si>
    <t>Out 11.00 (latest 15.00)</t>
  </si>
  <si>
    <t>876-4329 3025</t>
  </si>
  <si>
    <t>LAT 30/10 21:00</t>
  </si>
  <si>
    <t>876-4318 4315</t>
  </si>
  <si>
    <t>105-1825 3771</t>
  </si>
  <si>
    <t>LAT 30/10 16:00</t>
  </si>
  <si>
    <t>406-5485 6723</t>
  </si>
  <si>
    <t>LAT 29/10 15:00</t>
  </si>
  <si>
    <t>615-6027 5073</t>
  </si>
  <si>
    <t>PH +358 451 677 332</t>
  </si>
  <si>
    <t>071-5861 7786</t>
  </si>
  <si>
    <t>LAT 30/10 06:00</t>
  </si>
  <si>
    <t>071-5861 7790</t>
  </si>
  <si>
    <t>CGO</t>
  </si>
  <si>
    <t>898-8082 1134</t>
  </si>
  <si>
    <t>112-3914 3241</t>
  </si>
  <si>
    <t>112-3827 6954</t>
  </si>
  <si>
    <t>Closer lice controll to CGO!</t>
  </si>
  <si>
    <t>FF 2390</t>
  </si>
  <si>
    <t>Out 14.00 (deliver Oslo Thursday 04.00!!)</t>
  </si>
  <si>
    <t>999-3728 8882</t>
  </si>
  <si>
    <t>LAT 30/10 04:00</t>
  </si>
  <si>
    <t>999-3728 8893</t>
  </si>
  <si>
    <t>898-8083 4714</t>
  </si>
  <si>
    <t>999-3364 1823</t>
  </si>
  <si>
    <t>999-3728 8904</t>
  </si>
  <si>
    <t>999-3728 8915</t>
  </si>
  <si>
    <t>HW 8160</t>
  </si>
  <si>
    <t>112-3828 1810</t>
  </si>
  <si>
    <t>112-3828 1865</t>
  </si>
  <si>
    <t xml:space="preserve">Onefresh </t>
  </si>
  <si>
    <t>898-8083 4655</t>
  </si>
  <si>
    <t>898-8082 1123</t>
  </si>
  <si>
    <t>898-8083 4692</t>
  </si>
  <si>
    <t>898-8083 4703</t>
  </si>
  <si>
    <t>GDA 9071 A</t>
  </si>
  <si>
    <t>018-9194 6912</t>
  </si>
  <si>
    <t>LAT 28/10 11:00</t>
  </si>
  <si>
    <t>105-1825 2430</t>
  </si>
  <si>
    <t>105-1825 5064</t>
  </si>
  <si>
    <t>105-1825 5086</t>
  </si>
  <si>
    <t>018-9194 6890</t>
  </si>
  <si>
    <t>018-9194 6901</t>
  </si>
  <si>
    <t>105-1825 5090</t>
  </si>
  <si>
    <t>Laster sist</t>
  </si>
  <si>
    <t>Laster først</t>
  </si>
  <si>
    <t>PH +358 407 540 350</t>
  </si>
  <si>
    <t>406-5448 6386</t>
  </si>
  <si>
    <t>LAT 28/10 15:00</t>
  </si>
  <si>
    <t>406-5485 7692</t>
  </si>
  <si>
    <t>615-6027 4981</t>
  </si>
  <si>
    <t>406-5448 3995</t>
  </si>
  <si>
    <t>406-5485 7110</t>
  </si>
  <si>
    <t>406-5448 6261</t>
  </si>
  <si>
    <t>615-6027 5935</t>
  </si>
  <si>
    <t>30.10.2025 01:10</t>
  </si>
  <si>
    <t>876-4318 4271</t>
  </si>
  <si>
    <t>LAT 28/10 21:00</t>
  </si>
  <si>
    <t>876-4318 4282</t>
  </si>
  <si>
    <t>Best Spendid</t>
  </si>
  <si>
    <t>876-4318 4293</t>
  </si>
  <si>
    <t>876-4318 4304</t>
  </si>
  <si>
    <t>Out 18.00 - Rasmussen</t>
  </si>
  <si>
    <t>112-3914 3285</t>
  </si>
  <si>
    <t>LAT 29/10 06:00</t>
  </si>
  <si>
    <t>112-3914 3296</t>
  </si>
  <si>
    <t>406-5485 6911</t>
  </si>
  <si>
    <t>LAT 29/10 08:00</t>
  </si>
  <si>
    <t>406-5485 6970</t>
  </si>
  <si>
    <t>112-3914 3300</t>
  </si>
  <si>
    <t>112-3914 3311</t>
  </si>
  <si>
    <t>YT 76315</t>
  </si>
  <si>
    <t>Load 23.00 - DEP Tue morning</t>
  </si>
  <si>
    <t>105-1825 2614</t>
  </si>
  <si>
    <t>105-1823 6260</t>
  </si>
  <si>
    <t>30.10.2025 06:05</t>
  </si>
  <si>
    <t>LAT 29/10 07:00</t>
  </si>
  <si>
    <t>371 bx ok</t>
  </si>
  <si>
    <t>105-1825 2603</t>
  </si>
  <si>
    <t>105-1825 5075</t>
  </si>
  <si>
    <t>105-1825 5160</t>
  </si>
  <si>
    <t>LAT 29/10 11:00</t>
  </si>
  <si>
    <t>PH +358 401 430 448</t>
  </si>
  <si>
    <t>Out Tuesday 07.00</t>
  </si>
  <si>
    <t>615-6027 5003</t>
  </si>
  <si>
    <t>615-6027 4992</t>
  </si>
  <si>
    <t>406-5485 6686</t>
  </si>
  <si>
    <t>406-5485 6690</t>
  </si>
  <si>
    <t>018-9194 6956</t>
  </si>
  <si>
    <t>406-5505 5921</t>
  </si>
  <si>
    <t>ARS</t>
  </si>
  <si>
    <t>Ut 11:00</t>
  </si>
  <si>
    <t>105-1825 3281</t>
  </si>
  <si>
    <t>105-1825 3443</t>
  </si>
  <si>
    <t>LAT 24/10 11:00</t>
  </si>
  <si>
    <t>105-1825 3454</t>
  </si>
  <si>
    <t>105-1825 4154</t>
  </si>
  <si>
    <t>LAT 25/10 08:00</t>
  </si>
  <si>
    <t>615-6026 7314</t>
  </si>
  <si>
    <t>LAT 24/10 15:00</t>
  </si>
  <si>
    <t>105-1823 5490</t>
  </si>
  <si>
    <t>LAT 24/10 17:00</t>
  </si>
  <si>
    <t>406-5485 6631</t>
  </si>
  <si>
    <t>Kan frempakkes</t>
  </si>
  <si>
    <t>Ut 15:00</t>
  </si>
  <si>
    <t>018-9194 6842</t>
  </si>
  <si>
    <t>018-9194 5980</t>
  </si>
  <si>
    <t>615-6026 8950</t>
  </si>
  <si>
    <t>LAT 25/10 06:00</t>
  </si>
  <si>
    <t>615-6026 8972</t>
  </si>
  <si>
    <t>615-6026 8983</t>
  </si>
  <si>
    <t>615-6026 8994</t>
  </si>
  <si>
    <t>Ut 16:00</t>
  </si>
  <si>
    <t>018-9194 6831</t>
  </si>
  <si>
    <t>105-1825 4165</t>
  </si>
  <si>
    <t>876-4318 4234</t>
  </si>
  <si>
    <t>LAT 25/10 21:00</t>
  </si>
  <si>
    <t>615-6027 4896</t>
  </si>
  <si>
    <t>615-6027 4900</t>
  </si>
  <si>
    <t>406-5485 7051</t>
  </si>
  <si>
    <t>KUL490/DFR396</t>
  </si>
  <si>
    <t>615-6441 6085</t>
  </si>
  <si>
    <t>GPC 04:00 25/10</t>
  </si>
  <si>
    <t>615-6441 7231</t>
  </si>
  <si>
    <t>406-5532 7145</t>
  </si>
  <si>
    <t>406-5485 7073</t>
  </si>
  <si>
    <t>406-5485 7084</t>
  </si>
  <si>
    <t>999-3364 1930</t>
  </si>
  <si>
    <t>OSCC 06:00 25/10</t>
  </si>
  <si>
    <t>105-1823 5615</t>
  </si>
  <si>
    <t xml:space="preserve">NJ Ifish </t>
  </si>
  <si>
    <t>018-9188 1716</t>
  </si>
  <si>
    <t>LAT 26/10 08:00</t>
  </si>
  <si>
    <t>615-6027 4885</t>
  </si>
  <si>
    <t>615-6027 4911</t>
  </si>
  <si>
    <t>018-9188 1753</t>
  </si>
  <si>
    <t>018-9194 5965</t>
  </si>
  <si>
    <t>876-4318 4190</t>
  </si>
  <si>
    <t>LAT 23/10 21:00</t>
  </si>
  <si>
    <t>018-9194 6853</t>
  </si>
  <si>
    <t>018-9194 6864</t>
  </si>
  <si>
    <t>876-4318 4201</t>
  </si>
  <si>
    <t>615-6026 7325</t>
  </si>
  <si>
    <t>615-6027 4815</t>
  </si>
  <si>
    <t>LASTER FØRST</t>
  </si>
  <si>
    <t>LASTER SIST</t>
  </si>
  <si>
    <t>406-5485 6616</t>
  </si>
  <si>
    <t>LAT 23/10 15:00</t>
  </si>
  <si>
    <t>406-5485 6620</t>
  </si>
  <si>
    <t>876-4318 4186</t>
  </si>
  <si>
    <t>018-9194 6794</t>
  </si>
  <si>
    <t>LAT 23/10 08:00</t>
  </si>
  <si>
    <t>157-4401 4250</t>
  </si>
  <si>
    <t>157-4401 4456</t>
  </si>
  <si>
    <t>071-5821 9641</t>
  </si>
  <si>
    <t>OSCC 0600 23/10</t>
  </si>
  <si>
    <t>071-5861 7576</t>
  </si>
  <si>
    <t>071-5861 7580</t>
  </si>
  <si>
    <t>071-5861 7591</t>
  </si>
  <si>
    <t>071-5861 7650</t>
  </si>
  <si>
    <t>071-5861 7705</t>
  </si>
  <si>
    <t>Truck number loading:</t>
  </si>
  <si>
    <t>FF2390</t>
  </si>
  <si>
    <t>Transport company:</t>
  </si>
  <si>
    <t>Truck number unloading:</t>
  </si>
  <si>
    <t>071-5861 7716</t>
  </si>
  <si>
    <t>112-3914 2530</t>
  </si>
  <si>
    <t>112-3914 2541</t>
  </si>
  <si>
    <t>112-3827 6556</t>
  </si>
  <si>
    <t>112-3914 2552</t>
  </si>
  <si>
    <t>112-3914 2563</t>
  </si>
  <si>
    <t>Truck company:</t>
  </si>
  <si>
    <t>105-1825 3266</t>
  </si>
  <si>
    <t>LAT 21/10 11:00</t>
  </si>
  <si>
    <t>105-1823 4300</t>
  </si>
  <si>
    <t>105-1825 3023</t>
  </si>
  <si>
    <t>018-9194 6761</t>
  </si>
  <si>
    <t>018-9194 6746</t>
  </si>
  <si>
    <t>018-9194 6750</t>
  </si>
  <si>
    <t>406-5448 6412</t>
  </si>
  <si>
    <t>LAT 21/10 15:00</t>
  </si>
  <si>
    <t>406-5485 6653</t>
  </si>
  <si>
    <t>406-5448 6390</t>
  </si>
  <si>
    <t>615-6026 7281</t>
  </si>
  <si>
    <t>406-5485 6664</t>
  </si>
  <si>
    <t>406-5448 6401</t>
  </si>
  <si>
    <t>105-1823 5486</t>
  </si>
  <si>
    <t>LAT: 21/10 17:00</t>
  </si>
  <si>
    <t>876-4318 4131</t>
  </si>
  <si>
    <t>LAT 21/10 21:00</t>
  </si>
  <si>
    <t>876-4318 4153</t>
  </si>
  <si>
    <t>876-4318 4164</t>
  </si>
  <si>
    <t>615-6026 7141</t>
  </si>
  <si>
    <t>LAT 21/10 16:00</t>
  </si>
  <si>
    <t>105-1825 3970</t>
  </si>
  <si>
    <t>406-5448 6423</t>
  </si>
  <si>
    <t>LAT 22/10 15:00</t>
  </si>
  <si>
    <t>615-6026 7292</t>
  </si>
  <si>
    <t>LAT 22/10 16:00</t>
  </si>
  <si>
    <t>406-5448 6434</t>
  </si>
  <si>
    <t>615-6026 7303</t>
  </si>
  <si>
    <t>018-9194 6820</t>
  </si>
  <si>
    <t>Out Tuesday 07:00</t>
  </si>
  <si>
    <t>105-1823 5825</t>
  </si>
  <si>
    <t>LAT: 22/10 08/00</t>
  </si>
  <si>
    <t>018-9194 6783</t>
  </si>
  <si>
    <t>018-9194 6772</t>
  </si>
  <si>
    <t>406-5485 6992</t>
  </si>
  <si>
    <t>406-5505 5895</t>
  </si>
  <si>
    <t>105-1825 2905</t>
  </si>
  <si>
    <t>UB +16</t>
  </si>
  <si>
    <t>LAT 17/10 11:00</t>
  </si>
  <si>
    <t>105-1823 3983</t>
  </si>
  <si>
    <t>LAT 18/10 11:00</t>
  </si>
  <si>
    <t>105-1823 4952</t>
  </si>
  <si>
    <t>406-5448 5093</t>
  </si>
  <si>
    <t>LAT 17/10 15:00</t>
  </si>
  <si>
    <t>406-5448 6316</t>
  </si>
  <si>
    <t>406-5448 6320</t>
  </si>
  <si>
    <t>105-1823 5582</t>
  </si>
  <si>
    <t>LAT 18/10 08:00</t>
  </si>
  <si>
    <t>105-1823 5464</t>
  </si>
  <si>
    <t xml:space="preserve">LAT: 17/10  17:00 </t>
  </si>
  <si>
    <t>406-5448 3914</t>
  </si>
  <si>
    <t>615-6026 2263</t>
  </si>
  <si>
    <t xml:space="preserve">615-6026 2274 </t>
  </si>
  <si>
    <t>LAT 17/10 16:00</t>
  </si>
  <si>
    <t>615-6026 7933</t>
  </si>
  <si>
    <t>I98842</t>
  </si>
  <si>
    <t>LAT 18/10 06:00</t>
  </si>
  <si>
    <t>615-6026 7944</t>
  </si>
  <si>
    <t>105-1825 2964</t>
  </si>
  <si>
    <t>LAT: 18/10 08:00</t>
  </si>
  <si>
    <t>876-4318 4094</t>
  </si>
  <si>
    <t>LAT 18/10 21:00</t>
  </si>
  <si>
    <t>876-4318 4105</t>
  </si>
  <si>
    <t>018-9194 6632</t>
  </si>
  <si>
    <t>876-4318 4116</t>
  </si>
  <si>
    <t>LASTER MIDTEN</t>
  </si>
  <si>
    <t>FRO637/DGK613</t>
  </si>
  <si>
    <t>018-9194 6621</t>
  </si>
  <si>
    <t>no fex on 5/7</t>
  </si>
  <si>
    <t>615-6026 4105</t>
  </si>
  <si>
    <t>615-6026 4116</t>
  </si>
  <si>
    <t>615-6026 4120</t>
  </si>
  <si>
    <t>615-6026 4131</t>
  </si>
  <si>
    <t>Out 11:00 (latest 15.00)</t>
  </si>
  <si>
    <t>406-5448 6353</t>
  </si>
  <si>
    <t>LAT 15/10 15:00</t>
  </si>
  <si>
    <t xml:space="preserve">615-6026 7605 </t>
  </si>
  <si>
    <t>615-6026 2252</t>
  </si>
  <si>
    <t>LAT 15/10 16:00</t>
  </si>
  <si>
    <t>615-6026 5133</t>
  </si>
  <si>
    <t>876-4318 4061</t>
  </si>
  <si>
    <t>LAT 16/10 21:00</t>
  </si>
  <si>
    <t>406-5448 3881</t>
  </si>
  <si>
    <t>SWISSPORT only</t>
  </si>
  <si>
    <t># JTR540/DON588</t>
  </si>
  <si>
    <t>PH +358 50 5099878</t>
  </si>
  <si>
    <t>Out 15:00 (latest Wednesday 07.00)</t>
  </si>
  <si>
    <t>157-4401 3966</t>
  </si>
  <si>
    <t>LAT 16/10 08:00</t>
  </si>
  <si>
    <t>157-4401 4040</t>
  </si>
  <si>
    <t>018-9194 6606</t>
  </si>
  <si>
    <t>876-4318 4050</t>
  </si>
  <si>
    <t>018-9194 6584</t>
  </si>
  <si>
    <t>105-1825 1656</t>
  </si>
  <si>
    <t>LAT 16/10 18:00</t>
  </si>
  <si>
    <t># YJH527/DSJ682</t>
  </si>
  <si>
    <t>PH +358 40 6176585</t>
  </si>
  <si>
    <t>105-1825 2894</t>
  </si>
  <si>
    <t>LAT 14/10 11:00</t>
  </si>
  <si>
    <t>105-1823 4042</t>
  </si>
  <si>
    <t>105-1825 2931</t>
  </si>
  <si>
    <t>105-1825 2942</t>
  </si>
  <si>
    <t>018-9194 6536</t>
  </si>
  <si>
    <t>018-9194 6540</t>
  </si>
  <si>
    <t># GRK890/DGT918</t>
  </si>
  <si>
    <t>PH +358 404 160 332</t>
  </si>
  <si>
    <t>406-5448 6342</t>
  </si>
  <si>
    <t>LAT 14/10 15:00</t>
  </si>
  <si>
    <t>406-5448 3752</t>
  </si>
  <si>
    <t>406-5442 4031</t>
  </si>
  <si>
    <t>406-5448 6224</t>
  </si>
  <si>
    <t>406-5505 6363</t>
  </si>
  <si>
    <t>406-5505 5906</t>
  </si>
  <si>
    <t># EUR896/DUL503</t>
  </si>
  <si>
    <t>Out 15:00 (Absolutely latest 17.00)</t>
  </si>
  <si>
    <t>105-1823 4554</t>
  </si>
  <si>
    <t>LAT 14/10 17:00</t>
  </si>
  <si>
    <t>876-4318 4002</t>
  </si>
  <si>
    <t>LAT 14/10 21:00</t>
  </si>
  <si>
    <t>876-4318 4013</t>
  </si>
  <si>
    <t>876-4318 4024</t>
  </si>
  <si>
    <t xml:space="preserve">615-6026 2226 </t>
  </si>
  <si>
    <t xml:space="preserve">615-6026 2230 </t>
  </si>
  <si>
    <t># IPC650/DMC451</t>
  </si>
  <si>
    <t>018-9194 6595</t>
  </si>
  <si>
    <t>406-5448 3785</t>
  </si>
  <si>
    <t>406-5448 3855</t>
  </si>
  <si>
    <t>406-5448 3866</t>
  </si>
  <si>
    <t>406-5448 3870</t>
  </si>
  <si>
    <t># SZF881/DHT275</t>
  </si>
  <si>
    <t>PH +358 45 1677332</t>
  </si>
  <si>
    <t>Tuesday 07:00</t>
  </si>
  <si>
    <t>105-1823 5593</t>
  </si>
  <si>
    <t>LAT 15/10 08:00</t>
  </si>
  <si>
    <t>105-1823 4171</t>
  </si>
  <si>
    <t>157-4401 4025</t>
  </si>
  <si>
    <t>157-4401 3955</t>
  </si>
  <si>
    <t>105-1825 2920</t>
  </si>
  <si>
    <t>FINNAIR ONLY</t>
  </si>
  <si>
    <t># FSM320/DFL783</t>
  </si>
  <si>
    <t>105-1825 1892</t>
  </si>
  <si>
    <t>LAT: 10/10 11:00</t>
  </si>
  <si>
    <t>105-1825 1586</t>
  </si>
  <si>
    <t>406-5448 5653</t>
  </si>
  <si>
    <t>LAT 10/10 15:00</t>
  </si>
  <si>
    <t>406-5505 6374</t>
  </si>
  <si>
    <t>406-5448 5686</t>
  </si>
  <si>
    <t>+358407611125</t>
  </si>
  <si>
    <t>Out 15.00 (latest 16.00)</t>
  </si>
  <si>
    <t>105-1823 3165</t>
  </si>
  <si>
    <t>LAT: 10/10 17:00</t>
  </si>
  <si>
    <t>615-6025 1951</t>
  </si>
  <si>
    <t>LAT 10/10 18:00</t>
  </si>
  <si>
    <t>615-6025 2581</t>
  </si>
  <si>
    <t xml:space="preserve">615-6026 1832 </t>
  </si>
  <si>
    <t>LAT 10/10 16:00</t>
  </si>
  <si>
    <t>615-6025 3745</t>
  </si>
  <si>
    <t>615-6025 2570</t>
  </si>
  <si>
    <t>PH +358 449 755 977</t>
  </si>
  <si>
    <t>Out 16:00 (Latest 18.00)</t>
  </si>
  <si>
    <t>105-1825 2301</t>
  </si>
  <si>
    <t>LAT: 12/10 08:00</t>
  </si>
  <si>
    <t xml:space="preserve">105-1825 1645 </t>
  </si>
  <si>
    <t>LAT: 11/10 08:00</t>
  </si>
  <si>
    <t>876-4318 3965</t>
  </si>
  <si>
    <t>LAT 11/10 21:00</t>
  </si>
  <si>
    <t>876-4318 3976</t>
  </si>
  <si>
    <t>876-4318 3980</t>
  </si>
  <si>
    <t>105-1823 3294</t>
  </si>
  <si>
    <t>LAT 11/10 08:00</t>
  </si>
  <si>
    <t>615-6025 9651</t>
  </si>
  <si>
    <t>LAT 11/10 06:00</t>
  </si>
  <si>
    <t>018-9194 6013</t>
  </si>
  <si>
    <t>018-9194 6024</t>
  </si>
  <si>
    <t>615-6026 3044</t>
  </si>
  <si>
    <t>615-6025 9636</t>
  </si>
  <si>
    <t>615-6025 9640</t>
  </si>
  <si>
    <t>NNJ340/DHM610</t>
  </si>
  <si>
    <t>PH +358 451 647 115</t>
  </si>
  <si>
    <t>105-1823 5383</t>
  </si>
  <si>
    <t>LAT 13/10 11:00</t>
  </si>
  <si>
    <t>018-9194 6050</t>
  </si>
  <si>
    <t>018-9194 6035</t>
  </si>
  <si>
    <t>018-9194 6046</t>
  </si>
  <si>
    <t>876-4318 8235</t>
  </si>
  <si>
    <t>018-9194 6002</t>
  </si>
  <si>
    <t>MIDTEN</t>
  </si>
  <si>
    <t>KUV556/DRT164</t>
  </si>
  <si>
    <t>876-4318 9112</t>
  </si>
  <si>
    <t>OSCC 0600 10/10</t>
  </si>
  <si>
    <t>999-3728 8451</t>
  </si>
  <si>
    <t>112-3825 4425</t>
  </si>
  <si>
    <t>112-3547 7455</t>
  </si>
  <si>
    <t>112-3825 4436</t>
  </si>
  <si>
    <t>112-3547 7466</t>
  </si>
  <si>
    <t>615-6025 7190</t>
  </si>
  <si>
    <t>GPC 0400 10/10</t>
  </si>
  <si>
    <t>615-6441 4921</t>
  </si>
  <si>
    <t>615-6441 6376</t>
  </si>
  <si>
    <t>GPC Laster sist</t>
  </si>
  <si>
    <t>Losser ført</t>
  </si>
  <si>
    <t>OSCC Laster først</t>
  </si>
  <si>
    <t>Losser sist</t>
  </si>
  <si>
    <t>EE52196</t>
  </si>
  <si>
    <t>157-3009 0023</t>
  </si>
  <si>
    <t>GPC 10:00</t>
  </si>
  <si>
    <t>217-0534 8523</t>
  </si>
  <si>
    <t>OSCC 0500</t>
  </si>
  <si>
    <t>999-3567 1672</t>
  </si>
  <si>
    <t>406-5448 5023</t>
  </si>
  <si>
    <t>GPC 0800</t>
  </si>
  <si>
    <t>615-6441 4976</t>
  </si>
  <si>
    <t>LASTER SIST, LOSSER FØRST</t>
  </si>
  <si>
    <t>LASTER FØRST , LOSSER SIST</t>
  </si>
  <si>
    <t>NBN 401</t>
  </si>
  <si>
    <t>020-2857 5610</t>
  </si>
  <si>
    <t>GPC 0400 09/10</t>
  </si>
  <si>
    <t>020-2857 5621</t>
  </si>
  <si>
    <t>020-2857 5632</t>
  </si>
  <si>
    <t>020-2857 5643</t>
  </si>
  <si>
    <t>020-2857 5654</t>
  </si>
  <si>
    <t>NLT1059</t>
  </si>
  <si>
    <t>105-1825 1870</t>
  </si>
  <si>
    <t>LAT: 07/10 11:00</t>
  </si>
  <si>
    <t>105-1825 1564</t>
  </si>
  <si>
    <t>105-1825 1590</t>
  </si>
  <si>
    <t>LAT: 07/10 17:00</t>
  </si>
  <si>
    <t>876-4318 3884</t>
  </si>
  <si>
    <t>LAT 07/10 21:00</t>
  </si>
  <si>
    <t>018-9194 5910</t>
  </si>
  <si>
    <t>LAT 07/10 11:00</t>
  </si>
  <si>
    <t>018-9194 5921</t>
  </si>
  <si>
    <t>LASTER FØRST, LOSSER SIST</t>
  </si>
  <si>
    <t>615-6025 2776</t>
  </si>
  <si>
    <t>LAT 07:10 15:00</t>
  </si>
  <si>
    <t>105-1825 2080</t>
  </si>
  <si>
    <t>LAT 07/10 15:00</t>
  </si>
  <si>
    <t>105-1825 2091</t>
  </si>
  <si>
    <t>406-5448 5572</t>
  </si>
  <si>
    <t>406-5448 5760</t>
  </si>
  <si>
    <t>406-5505 6330</t>
  </si>
  <si>
    <t>406-5448 5620</t>
  </si>
  <si>
    <t>LAT 08/10 15:00</t>
  </si>
  <si>
    <t>615-6025 3561</t>
  </si>
  <si>
    <t>406-5448 5642</t>
  </si>
  <si>
    <t>406-5448 5605</t>
  </si>
  <si>
    <t>406-5448 5616</t>
  </si>
  <si>
    <t>406-5448 5631</t>
  </si>
  <si>
    <t>018-9194 5943</t>
  </si>
  <si>
    <t>LAT 09/10 08:00</t>
  </si>
  <si>
    <t>018-9194 5954</t>
  </si>
  <si>
    <t>105-1823 3316</t>
  </si>
  <si>
    <t>105-1823 3073</t>
  </si>
  <si>
    <t>LAT: 08/10 08:00</t>
  </si>
  <si>
    <t>105-1823 6455</t>
  </si>
  <si>
    <t>LAT 04/10 08:00</t>
  </si>
  <si>
    <t>615-6025 1656</t>
  </si>
  <si>
    <t>3S0588</t>
  </si>
  <si>
    <t>LAT 03/10 11:00</t>
  </si>
  <si>
    <t>105-1823 6094</t>
  </si>
  <si>
    <t>615-6024 8145</t>
  </si>
  <si>
    <t>LAT 03/10 15:00</t>
  </si>
  <si>
    <t>105-1823 3132</t>
  </si>
  <si>
    <t>04.20.2025 18:25</t>
  </si>
  <si>
    <t>LAT 03/10 17:00</t>
  </si>
  <si>
    <t>615-6024 8123</t>
  </si>
  <si>
    <t>05/10 00;05</t>
  </si>
  <si>
    <t>Laster først, losser sist</t>
  </si>
  <si>
    <t>Laster sist, losser først</t>
  </si>
  <si>
    <t>018-9194 5803</t>
  </si>
  <si>
    <t>LAT 05/10 08:00</t>
  </si>
  <si>
    <t>876-4318 3840</t>
  </si>
  <si>
    <t>5 to 10</t>
  </si>
  <si>
    <t>LAT 04/10 15:00</t>
  </si>
  <si>
    <t>876-4318 3851</t>
  </si>
  <si>
    <t>018-9194 5862</t>
  </si>
  <si>
    <t>018-9194 5873</t>
  </si>
  <si>
    <t>105-1823 6466</t>
  </si>
  <si>
    <t>105-1823 6551</t>
  </si>
  <si>
    <t>Laster midten</t>
  </si>
  <si>
    <t>105-1823 5394</t>
  </si>
  <si>
    <t>LAT 26/09 11:00</t>
  </si>
  <si>
    <t>105-1823 5066</t>
  </si>
  <si>
    <t>LAT 25/09 11:00</t>
  </si>
  <si>
    <t>876-4308 5641</t>
  </si>
  <si>
    <t>LAT 26/09 21:00</t>
  </si>
  <si>
    <t>876-4308 5663</t>
  </si>
  <si>
    <t>876-4318 4551</t>
  </si>
  <si>
    <t>018-9188 1720</t>
  </si>
  <si>
    <t>LAT 27/09 08:00</t>
  </si>
  <si>
    <t>105-1823 5000</t>
  </si>
  <si>
    <t>LAT 26/09 08:00</t>
  </si>
  <si>
    <t>105-1823 5011</t>
  </si>
  <si>
    <t>406-5448 3833</t>
  </si>
  <si>
    <t>LAT 26/09 15:00</t>
  </si>
  <si>
    <t>406-5448 3236</t>
  </si>
  <si>
    <t>105-1823 4996</t>
  </si>
  <si>
    <t>27.09.2025  18:25:00</t>
  </si>
  <si>
    <t>LAT 26/09 17:00</t>
  </si>
  <si>
    <t>615-6024 2232</t>
  </si>
  <si>
    <t>LAT 27/09 06:00</t>
  </si>
  <si>
    <t>018-9188 1495</t>
  </si>
  <si>
    <t>018-9188 1506</t>
  </si>
  <si>
    <t>105-1823 1345</t>
  </si>
  <si>
    <t>615-6024 2243</t>
  </si>
  <si>
    <t>615-6024 2291</t>
  </si>
  <si>
    <t>406-5448 3100</t>
  </si>
  <si>
    <t>LAT 24/09 15:00</t>
  </si>
  <si>
    <t>406-5448 3796</t>
  </si>
  <si>
    <t>406-5532 6331</t>
  </si>
  <si>
    <t>LAT 25/09 16:00</t>
  </si>
  <si>
    <t>876-4308 5593</t>
  </si>
  <si>
    <t>876-4308 5604</t>
  </si>
  <si>
    <t>018-9183 6776</t>
  </si>
  <si>
    <t>LAT 25/09 08:00</t>
  </si>
  <si>
    <t>018-9183 7152</t>
  </si>
  <si>
    <t>018-9188 1440</t>
  </si>
  <si>
    <t>018-9188 1451</t>
  </si>
  <si>
    <t>018-9188 1462</t>
  </si>
  <si>
    <t>105-1823 4941</t>
  </si>
  <si>
    <t>105-1823 5033</t>
  </si>
  <si>
    <t xml:space="preserve">LAT 23/09 11:00 </t>
  </si>
  <si>
    <t>105-1823 0833</t>
  </si>
  <si>
    <t>615-6441 4733</t>
  </si>
  <si>
    <t>LAT 24/09 16:00</t>
  </si>
  <si>
    <t>018-9188 0843</t>
  </si>
  <si>
    <t>018-9188 0854</t>
  </si>
  <si>
    <t>018-9188 0865</t>
  </si>
  <si>
    <t>Lotte CANCEL</t>
  </si>
  <si>
    <t>105-1823 5081</t>
  </si>
  <si>
    <t>Lotte - fillets</t>
  </si>
  <si>
    <t>105-1823 5070</t>
  </si>
  <si>
    <t xml:space="preserve">LAT 24/09 11:00 </t>
  </si>
  <si>
    <t>406-5448 2326</t>
  </si>
  <si>
    <t>LAT 23/09 15:00</t>
  </si>
  <si>
    <t>406-5448 2982</t>
  </si>
  <si>
    <t>406-5448 2153</t>
  </si>
  <si>
    <t>406-5448 3726</t>
  </si>
  <si>
    <t>406-5448 3730</t>
  </si>
  <si>
    <t>Out 16.00 (latest 17.00)</t>
  </si>
  <si>
    <t>876-4308 5556</t>
  </si>
  <si>
    <t>LAT 24/09 21:00</t>
  </si>
  <si>
    <t>876-4308 5560</t>
  </si>
  <si>
    <t>876-4308 5571</t>
  </si>
  <si>
    <t>406-5448 3030</t>
  </si>
  <si>
    <t>406-5448 3041</t>
  </si>
  <si>
    <t>105-1823 4974</t>
  </si>
  <si>
    <t>24.09.2025 18:25</t>
  </si>
  <si>
    <t>LAT 23/09 17:00</t>
  </si>
  <si>
    <t>RVN905/DHC992</t>
  </si>
  <si>
    <t>615-6024 0552</t>
  </si>
  <si>
    <t>406-5448 3074</t>
  </si>
  <si>
    <t>615-6024 0541</t>
  </si>
  <si>
    <t>018-9183 6721</t>
  </si>
  <si>
    <t>105-1823 1360</t>
  </si>
  <si>
    <t>LAT 24/09 08:00</t>
  </si>
  <si>
    <t>105-1823 1124</t>
  </si>
  <si>
    <t>CKV610/DIP596</t>
  </si>
  <si>
    <t>018-9188 1635</t>
  </si>
  <si>
    <t>LAT 20/09 11:00</t>
  </si>
  <si>
    <t>018-9188 1646</t>
  </si>
  <si>
    <t>018-9188 1672</t>
  </si>
  <si>
    <t>LAT 21/09 08:00</t>
  </si>
  <si>
    <t>018-9188 1683</t>
  </si>
  <si>
    <t>LAT 21/09 08:01</t>
  </si>
  <si>
    <t>876-4308 8135</t>
  </si>
  <si>
    <t>LAT 20/09 21:00</t>
  </si>
  <si>
    <t>018-9188 1650</t>
  </si>
  <si>
    <t>no fex</t>
  </si>
  <si>
    <t>ASR laster sist</t>
  </si>
  <si>
    <t>Losser først</t>
  </si>
  <si>
    <t>SWISSPORT laster først</t>
  </si>
  <si>
    <t>Out 15.00 - Intercargo DR97779</t>
  </si>
  <si>
    <t>615-6441 4302</t>
  </si>
  <si>
    <t>GPC 21/09 04:00</t>
  </si>
  <si>
    <t>615-6441 4335</t>
  </si>
  <si>
    <t>615-6441 4346</t>
  </si>
  <si>
    <t>615-6023 8555</t>
  </si>
  <si>
    <t>615-6441 4313</t>
  </si>
  <si>
    <t>615-6441 4324</t>
  </si>
  <si>
    <t>GPC 04:00 Søndag  21/09</t>
  </si>
  <si>
    <t>105-1823 3353</t>
  </si>
  <si>
    <t>406-5448 2282</t>
  </si>
  <si>
    <t>LAT 19/09 15:00</t>
  </si>
  <si>
    <t>406-5448 3052</t>
  </si>
  <si>
    <t>105-1823 4123</t>
  </si>
  <si>
    <t>20.09.2025 18:25</t>
  </si>
  <si>
    <t>LAT 19/09 17:00</t>
  </si>
  <si>
    <t>Finnair laster sist</t>
  </si>
  <si>
    <t>Swissport laster først</t>
  </si>
  <si>
    <t>ACL 8 - CANCEL!</t>
  </si>
  <si>
    <t>406-5448 2315</t>
  </si>
  <si>
    <t>615-6023 6691</t>
  </si>
  <si>
    <t>LAT 20/09 06:00</t>
  </si>
  <si>
    <t>406-5448 3096</t>
  </si>
  <si>
    <t>615-6023 3880</t>
  </si>
  <si>
    <t>406-5448 3085</t>
  </si>
  <si>
    <t>Out 16.00 (latest 23.00)</t>
  </si>
  <si>
    <t>615-6023 6702</t>
  </si>
  <si>
    <t>615-6024 3341</t>
  </si>
  <si>
    <t>876-4308 5534</t>
  </si>
  <si>
    <t>876-4308 5545</t>
  </si>
  <si>
    <t>018-9188 1591</t>
  </si>
  <si>
    <t>LAT 20/09 08:00</t>
  </si>
  <si>
    <t>018-9188 1602</t>
  </si>
  <si>
    <t>876-4308 5523</t>
  </si>
  <si>
    <t>Swissport laster sist</t>
  </si>
  <si>
    <t>ASR laster først</t>
  </si>
  <si>
    <t>CRF140/DCI204</t>
  </si>
  <si>
    <t>105-1823 4145</t>
  </si>
  <si>
    <t>21.09.2025 05:30</t>
  </si>
  <si>
    <t>018-9188 1613</t>
  </si>
  <si>
    <t>105-1823 4134</t>
  </si>
  <si>
    <t>Lotte - filets</t>
  </si>
  <si>
    <t>105-1822 9724</t>
  </si>
  <si>
    <t>615-6023 6713</t>
  </si>
  <si>
    <t>018-9188 1624</t>
  </si>
  <si>
    <t>105-1822 9190</t>
  </si>
  <si>
    <t>22.09.2025 05:30</t>
  </si>
  <si>
    <t>Finnair laster midten</t>
  </si>
  <si>
    <t>Losser nest sist</t>
  </si>
  <si>
    <t>876-4309 0961</t>
  </si>
  <si>
    <t>615-6023 6724</t>
  </si>
  <si>
    <t>615-6023 7601</t>
  </si>
  <si>
    <t>105-1823 1290</t>
  </si>
  <si>
    <t>105-1823 4101</t>
  </si>
  <si>
    <t>105-1823 1301</t>
  </si>
  <si>
    <t>Finnair laster først</t>
  </si>
  <si>
    <t>ETT725/DFU225</t>
  </si>
  <si>
    <t>615-6023 3854</t>
  </si>
  <si>
    <t>LAT 17/09 16:00</t>
  </si>
  <si>
    <t>018-9188 1532</t>
  </si>
  <si>
    <t>LAT 18/09 08:00</t>
  </si>
  <si>
    <t>018-9188 1543</t>
  </si>
  <si>
    <t>018-9188 1554</t>
  </si>
  <si>
    <t>018-9188 1565</t>
  </si>
  <si>
    <t>876-4308 5486</t>
  </si>
  <si>
    <t xml:space="preserve">SWISSPORT laster sist </t>
  </si>
  <si>
    <t>018-9188 1580</t>
  </si>
  <si>
    <t>406-5448 2271</t>
  </si>
  <si>
    <t>LAT 17/09 15:00</t>
  </si>
  <si>
    <t>406-5448 2245</t>
  </si>
  <si>
    <t>406-5448 2256</t>
  </si>
  <si>
    <t>406-5448 2260</t>
  </si>
  <si>
    <t>615-6023 3865</t>
  </si>
  <si>
    <t>KUV556/DRT163</t>
  </si>
  <si>
    <t>PH +358  40 4854773</t>
  </si>
  <si>
    <t>105-1823 3331</t>
  </si>
  <si>
    <t>LAT 16/09 11:00</t>
  </si>
  <si>
    <t>105-1823 4333</t>
  </si>
  <si>
    <t>LAT 17/09 11:00</t>
  </si>
  <si>
    <t>105-1823 3935</t>
  </si>
  <si>
    <t>17.09.2025 18:25</t>
  </si>
  <si>
    <t>LAT 16/09 17:00</t>
  </si>
  <si>
    <t>018-9188 0994</t>
  </si>
  <si>
    <t>018-9188 1005</t>
  </si>
  <si>
    <t>018-9188 1016</t>
  </si>
  <si>
    <t>EUL501/DJC572</t>
  </si>
  <si>
    <t>+358 40 9614479</t>
  </si>
  <si>
    <t>615-6023 8441</t>
  </si>
  <si>
    <t>LAT 16/09 15:00</t>
  </si>
  <si>
    <r>
      <rPr>
        <sz val="10"/>
        <color rgb="FF000000"/>
        <rFont val="Arial"/>
        <family val="2"/>
      </rPr>
      <t>Lotte</t>
    </r>
    <r>
      <rPr>
        <b/>
        <sz val="10"/>
        <color rgb="FF000000"/>
        <rFont val="Arial"/>
        <family val="2"/>
      </rPr>
      <t xml:space="preserve"> (filets)</t>
    </r>
  </si>
  <si>
    <t>615-6023 8916</t>
  </si>
  <si>
    <t>406-5448 2223</t>
  </si>
  <si>
    <t>406-5532 7790</t>
  </si>
  <si>
    <t>406-5505 7730</t>
  </si>
  <si>
    <t>406-5532 7624</t>
  </si>
  <si>
    <t>105-1823 4473</t>
  </si>
  <si>
    <t>18.09.2025 05:30</t>
  </si>
  <si>
    <t>LAT 17/09 07:00</t>
  </si>
  <si>
    <t>Laster, først, losser sist</t>
  </si>
  <si>
    <t>FRO637/DHZ527</t>
  </si>
  <si>
    <t>358 40 5352573</t>
  </si>
  <si>
    <t>876-4308 5442</t>
  </si>
  <si>
    <t>LAT 16/09 21:00</t>
  </si>
  <si>
    <t>876-4308 5453</t>
  </si>
  <si>
    <t>876-4308 5464</t>
  </si>
  <si>
    <t>876-4308 5475</t>
  </si>
  <si>
    <t>615-6023 3843</t>
  </si>
  <si>
    <t>406-5448 3111</t>
  </si>
  <si>
    <t>+358 40 5126014</t>
  </si>
  <si>
    <t>105-1823 1076</t>
  </si>
  <si>
    <t>105-1823 1312</t>
  </si>
  <si>
    <t>105-1823 0306</t>
  </si>
  <si>
    <t>406-5448 2234</t>
  </si>
  <si>
    <t>018-9188 1576</t>
  </si>
  <si>
    <t>Laster flrst, losser sist</t>
  </si>
  <si>
    <t>Laste midten</t>
  </si>
  <si>
    <t>SZF881/DHM610</t>
  </si>
  <si>
    <t>+358 45 1677332</t>
  </si>
  <si>
    <t>07:00 Tue</t>
  </si>
  <si>
    <t>105-1823 2793</t>
  </si>
  <si>
    <t>LAT 12/09 11:00</t>
  </si>
  <si>
    <t xml:space="preserve">Yu Fish </t>
  </si>
  <si>
    <t>105-1822 9245</t>
  </si>
  <si>
    <t>LAT 12/09 17:00</t>
  </si>
  <si>
    <t>105-1823 2712</t>
  </si>
  <si>
    <t>615-6022 8954</t>
  </si>
  <si>
    <t>LAT 12/09 15:00</t>
  </si>
  <si>
    <t>105-1823 3681</t>
  </si>
  <si>
    <t>LAT 13/09 08:00</t>
  </si>
  <si>
    <t>105-1823 2723</t>
  </si>
  <si>
    <t xml:space="preserve">54bx fillets </t>
  </si>
  <si>
    <t>018-9188 1414</t>
  </si>
  <si>
    <t>105-1823 3876</t>
  </si>
  <si>
    <t>105-1822 9363</t>
  </si>
  <si>
    <t>LAT 14/09 08:00</t>
  </si>
  <si>
    <t>105-1823 2631</t>
  </si>
  <si>
    <t>105-1822 9374</t>
  </si>
  <si>
    <t>Out Thursday 07.00</t>
  </si>
  <si>
    <t>105-1823 2060</t>
  </si>
  <si>
    <t>406-5448 2105</t>
  </si>
  <si>
    <t>876-4308 5416</t>
  </si>
  <si>
    <t>LAT 11/09 21:00</t>
  </si>
  <si>
    <t>615-6022 8943</t>
  </si>
  <si>
    <t>406-5448 2072</t>
  </si>
  <si>
    <t>406-5448 2330</t>
  </si>
  <si>
    <t>406-5448 2341</t>
  </si>
  <si>
    <t>018-9188 1436</t>
  </si>
  <si>
    <t>876-4308 9631</t>
  </si>
  <si>
    <t>114154 (CV)</t>
  </si>
  <si>
    <t>LAT 13/09 21:00</t>
  </si>
  <si>
    <t>876-4308 5420</t>
  </si>
  <si>
    <t>114155 (CV)</t>
  </si>
  <si>
    <t>Out 21.00 (latest Wednesday 07.00)</t>
  </si>
  <si>
    <t>018-9188 1381</t>
  </si>
  <si>
    <t>LAT 11/09 08:00</t>
  </si>
  <si>
    <t>018-9188 1392</t>
  </si>
  <si>
    <t>018-9188 1403</t>
  </si>
  <si>
    <t>018-9188 1355</t>
  </si>
  <si>
    <t>105-1822 9595</t>
  </si>
  <si>
    <t>LAT 11/09 11:00</t>
  </si>
  <si>
    <t>105-1823 2686</t>
  </si>
  <si>
    <t>FRO637/DHZ526</t>
  </si>
  <si>
    <t>876-4308 5372</t>
  </si>
  <si>
    <t>114118 (CV)</t>
  </si>
  <si>
    <t>LAT 10/09 15:00</t>
  </si>
  <si>
    <t>876-4308 5383</t>
  </si>
  <si>
    <t>114119 (CV)</t>
  </si>
  <si>
    <t>Shanghai  Zhiyuan</t>
  </si>
  <si>
    <t>876-4308 5394</t>
  </si>
  <si>
    <t>406-5448 2061</t>
  </si>
  <si>
    <t>615-6022 9153</t>
  </si>
  <si>
    <t>615-6022 8921</t>
  </si>
  <si>
    <t>105-1823 2701</t>
  </si>
  <si>
    <t>LAT 09/09 11:00</t>
  </si>
  <si>
    <t>105-1822 9654</t>
  </si>
  <si>
    <t>105-1823 2642</t>
  </si>
  <si>
    <t>105-1823 3865</t>
  </si>
  <si>
    <t>615-6022 8895</t>
  </si>
  <si>
    <t>406-5549 6685</t>
  </si>
  <si>
    <t>406-5549 6700</t>
  </si>
  <si>
    <t>LAT 09/09 15:00</t>
  </si>
  <si>
    <t>406-5505 7726</t>
  </si>
  <si>
    <t>406-5505 7273</t>
  </si>
  <si>
    <t>406-5448 2131</t>
  </si>
  <si>
    <t>615-6022 8906</t>
  </si>
  <si>
    <t>105-1823 2524</t>
  </si>
  <si>
    <t>LAT 09/09 17:00</t>
  </si>
  <si>
    <t>876-4308 5350</t>
  </si>
  <si>
    <t>114068 (CV)</t>
  </si>
  <si>
    <t>LAT 09/09 21:00</t>
  </si>
  <si>
    <t>876-4308 5335</t>
  </si>
  <si>
    <t>114069 (CV)</t>
  </si>
  <si>
    <t>406-5448 2120</t>
  </si>
  <si>
    <t>876-4308 4742</t>
  </si>
  <si>
    <t>114070 (CV)</t>
  </si>
  <si>
    <t>876-4308 5346</t>
  </si>
  <si>
    <t>105-1823 2443</t>
  </si>
  <si>
    <t>LAT 10/09 11:00</t>
  </si>
  <si>
    <t>105-1823 2454</t>
  </si>
  <si>
    <t>54bx fillets</t>
  </si>
  <si>
    <t>406-5448 2050</t>
  </si>
  <si>
    <t>105-1822 9385</t>
  </si>
  <si>
    <t>LAT 10/09 08:00</t>
  </si>
  <si>
    <t>105-1823 2572</t>
  </si>
  <si>
    <t>105-1822 9396</t>
  </si>
  <si>
    <t>105-1822 9153</t>
  </si>
  <si>
    <t>406-5532 7005</t>
  </si>
  <si>
    <t>YJH527/DAZ959</t>
  </si>
  <si>
    <t>105-1823 1684</t>
  </si>
  <si>
    <t>LAT 05/09 11:00</t>
  </si>
  <si>
    <t>105-1823 1065</t>
  </si>
  <si>
    <t>105-1822 9212</t>
  </si>
  <si>
    <t>LAT: 05/09 17:00</t>
  </si>
  <si>
    <t>105-1823 1566</t>
  </si>
  <si>
    <t>LAT: 06/09 08:00</t>
  </si>
  <si>
    <t>105-1823 0925</t>
  </si>
  <si>
    <t>54bx fillets 1-2kg</t>
  </si>
  <si>
    <t>LAT 06/09 11:00</t>
  </si>
  <si>
    <t>105-1823 1570</t>
  </si>
  <si>
    <t>ACL Extra 2 - CANCEL!</t>
  </si>
  <si>
    <t>615-6022 3026</t>
  </si>
  <si>
    <t>LAT 05/09 15:00</t>
  </si>
  <si>
    <t>406-5442 3961</t>
  </si>
  <si>
    <t>876-4308 5291</t>
  </si>
  <si>
    <t>114006 (CV)</t>
  </si>
  <si>
    <t>LAT 06/09 18:00</t>
  </si>
  <si>
    <t>876-4308 5302</t>
  </si>
  <si>
    <t>114007 (CV)</t>
  </si>
  <si>
    <t>105-1822 9326</t>
  </si>
  <si>
    <t>LAT 07/09 08:00</t>
  </si>
  <si>
    <t>105-1823 1662</t>
  </si>
  <si>
    <t>105-1822 9330</t>
  </si>
  <si>
    <t>LAT 06/09 09:00</t>
  </si>
  <si>
    <t>018-9183 7572</t>
  </si>
  <si>
    <t>ACL Extra 1</t>
  </si>
  <si>
    <t>406-5549 7444</t>
  </si>
  <si>
    <t>876-4308 5276</t>
  </si>
  <si>
    <t>LAT 04/09 18:00</t>
  </si>
  <si>
    <t>615-6022 2993</t>
  </si>
  <si>
    <t>406-5549 7433</t>
  </si>
  <si>
    <t>406-5532 7193</t>
  </si>
  <si>
    <t>105-1823 2001</t>
  </si>
  <si>
    <t>LAT 05/09 18:00</t>
  </si>
  <si>
    <t>FINNAIR laster først</t>
  </si>
  <si>
    <t>SWISSPORT laster sist</t>
  </si>
  <si>
    <t>Out 11.00 (latest 15:00)</t>
  </si>
  <si>
    <t>615-6022 2971</t>
  </si>
  <si>
    <t>LAT 03/09 15:00</t>
  </si>
  <si>
    <t>157-0912 8092</t>
  </si>
  <si>
    <t>876-4308 5232</t>
  </si>
  <si>
    <t>876-4308 5265</t>
  </si>
  <si>
    <t>406-5532 6434</t>
  </si>
  <si>
    <t>157-0638 8642</t>
  </si>
  <si>
    <t>LAT 04/09 07:00</t>
  </si>
  <si>
    <t>105-1823 1054</t>
  </si>
  <si>
    <t>105-1822 9061</t>
  </si>
  <si>
    <t>14.80</t>
  </si>
  <si>
    <t>105-1822 9201</t>
  </si>
  <si>
    <t>LAT: 02/09 17:00</t>
  </si>
  <si>
    <t>018-9183 7631</t>
  </si>
  <si>
    <t>LAT 02/09 11:00</t>
  </si>
  <si>
    <t>018-9183 7642</t>
  </si>
  <si>
    <t>018-9188 1020</t>
  </si>
  <si>
    <t>FINNAIR Laster først</t>
  </si>
  <si>
    <t>ASR Laster sist</t>
  </si>
  <si>
    <t>+358 451 647 177</t>
  </si>
  <si>
    <t>157-3773 8503</t>
  </si>
  <si>
    <t>LAT 03/09 08:00</t>
  </si>
  <si>
    <t>406-5505 7914</t>
  </si>
  <si>
    <t>406-5505 7763</t>
  </si>
  <si>
    <t>406-5532 7705</t>
  </si>
  <si>
    <t>406-5532 7720</t>
  </si>
  <si>
    <t>876-4308 5206</t>
  </si>
  <si>
    <t>LAT 02/09 21:00</t>
  </si>
  <si>
    <t>SWISSPORT Laster sist</t>
  </si>
  <si>
    <t>+358 406 877 875</t>
  </si>
  <si>
    <t>876-4298 4244</t>
  </si>
  <si>
    <t>113913 (CV)</t>
  </si>
  <si>
    <t>876-4308 5195</t>
  </si>
  <si>
    <t>615-6022 2960</t>
  </si>
  <si>
    <t>LAT 02/09 16:00</t>
  </si>
  <si>
    <t>406-5532 6423</t>
  </si>
  <si>
    <t>876-4308 5210</t>
  </si>
  <si>
    <t>615-6022 6003</t>
  </si>
  <si>
    <t>Alt er SWISSPORT</t>
  </si>
  <si>
    <t>406-5532 7171</t>
  </si>
  <si>
    <t>105-1823 1813</t>
  </si>
  <si>
    <t>LAT: 05.09 08:00</t>
  </si>
  <si>
    <t>105-1823 2130</t>
  </si>
  <si>
    <t>615-6022 2982</t>
  </si>
  <si>
    <t>LAT 03/09 16:00</t>
  </si>
  <si>
    <t>406-5532 7160</t>
  </si>
  <si>
    <t>406-5532 7156</t>
  </si>
  <si>
    <t>105-1823 1673</t>
  </si>
  <si>
    <t>406-5532 7182</t>
  </si>
  <si>
    <t>157-3773 8562</t>
  </si>
  <si>
    <t>QR858</t>
  </si>
  <si>
    <t>105-1822 9341</t>
  </si>
  <si>
    <t>LAT 04/09 08:00</t>
  </si>
  <si>
    <t>105-1823 1636</t>
  </si>
  <si>
    <t>105-1822 9352</t>
  </si>
  <si>
    <t>LAT 03/09 09:00</t>
  </si>
  <si>
    <t>105-1822 9105</t>
  </si>
  <si>
    <t>LAT: 03.09 08:00</t>
  </si>
  <si>
    <t>Total 970</t>
  </si>
  <si>
    <t>FINNAIR laster sist</t>
  </si>
  <si>
    <t>Out 18.00 (Must have docks latest 18.00!!)</t>
  </si>
  <si>
    <t>018-9188 0972</t>
  </si>
  <si>
    <t>LAT 31/08 08:00</t>
  </si>
  <si>
    <t>018-9188 0983</t>
  </si>
  <si>
    <t>876-4298 3706</t>
  </si>
  <si>
    <t>LAT 30/08 18:00</t>
  </si>
  <si>
    <t>876-4298 3710</t>
  </si>
  <si>
    <t>876-4298 3721</t>
  </si>
  <si>
    <t>105-1823 0785</t>
  </si>
  <si>
    <t>LAT 29/08 11:00</t>
  </si>
  <si>
    <t>105-1823 0774</t>
  </si>
  <si>
    <t>105-1823 0354</t>
  </si>
  <si>
    <t>406-5532 6250</t>
  </si>
  <si>
    <t>LAT 29/08 15:00</t>
  </si>
  <si>
    <t>406-5532 7672</t>
  </si>
  <si>
    <t>615-6021 5131</t>
  </si>
  <si>
    <t>PH +358 504 730 829</t>
  </si>
  <si>
    <t>406-5532 7683</t>
  </si>
  <si>
    <t>406-5532 7042</t>
  </si>
  <si>
    <t>406-5505 6691</t>
  </si>
  <si>
    <t>615-6021 5142</t>
  </si>
  <si>
    <t>105-1822 7392</t>
  </si>
  <si>
    <t>LAT 29/08 17:00</t>
  </si>
  <si>
    <t>406-5532 7694</t>
  </si>
  <si>
    <t>Lotte (fillets)</t>
  </si>
  <si>
    <t>105-1822 7333</t>
  </si>
  <si>
    <t>LAT 30/08 11:00 // 81bx fillets</t>
  </si>
  <si>
    <t>105-1823 0623</t>
  </si>
  <si>
    <t>LAT 30/08 08:00</t>
  </si>
  <si>
    <t>105-1823 0656</t>
  </si>
  <si>
    <t>LAT 29/08 18:00</t>
  </si>
  <si>
    <t>876-4298 4281</t>
  </si>
  <si>
    <t>105-1823 0671</t>
  </si>
  <si>
    <t>105-1823 0660</t>
  </si>
  <si>
    <t>PH +358 451 676 884</t>
  </si>
  <si>
    <t>105-1823 0634</t>
  </si>
  <si>
    <t>Best Splendid cancel</t>
  </si>
  <si>
    <t>615-6021 9401</t>
  </si>
  <si>
    <t>018-9188 0902</t>
  </si>
  <si>
    <t>LAT 30/08 06:00</t>
  </si>
  <si>
    <t>Ouxian cancel</t>
  </si>
  <si>
    <t>615-6021 9423</t>
  </si>
  <si>
    <t>615-6021 9390</t>
  </si>
  <si>
    <t>615-6021 9412</t>
  </si>
  <si>
    <t>018-9188 0913</t>
  </si>
  <si>
    <t>FINNAIR laster midt</t>
  </si>
  <si>
    <t>018-9188 0924</t>
  </si>
  <si>
    <t>018-9188 0961</t>
  </si>
  <si>
    <t>105-1822 7414</t>
  </si>
  <si>
    <t>105-1823 0402</t>
  </si>
  <si>
    <t>105-1823 0413</t>
  </si>
  <si>
    <t>105-1822 7425</t>
  </si>
  <si>
    <t>AY0015</t>
  </si>
  <si>
    <t>LAT 30/08 10:00</t>
  </si>
  <si>
    <t>FRO628/DHM610</t>
  </si>
  <si>
    <t>PH +358 505 881 239</t>
  </si>
  <si>
    <t>105-1823 0343</t>
  </si>
  <si>
    <t>105-1822 7344</t>
  </si>
  <si>
    <t>105-1822 7381</t>
  </si>
  <si>
    <t>LAT 26/08 17:00</t>
  </si>
  <si>
    <t>018-9188 0810</t>
  </si>
  <si>
    <t>018-9188 0821</t>
  </si>
  <si>
    <t>018-9188 0832</t>
  </si>
  <si>
    <t>406-5505 8032</t>
  </si>
  <si>
    <t>LAT 26/08 15:00</t>
  </si>
  <si>
    <t>406-5505 8043</t>
  </si>
  <si>
    <t>105-1823 0590</t>
  </si>
  <si>
    <t>LAT 26/08 18:00</t>
  </si>
  <si>
    <t>406-5505 8021</t>
  </si>
  <si>
    <t>406-5532 7646</t>
  </si>
  <si>
    <t>105-1823 0063</t>
  </si>
  <si>
    <t>27bx fillets / LAT 27/08 11:00</t>
  </si>
  <si>
    <t>sand</t>
  </si>
  <si>
    <t>157-0951 0793</t>
  </si>
  <si>
    <t>LAT 27/08 08:00</t>
  </si>
  <si>
    <t>876-4298 3614</t>
  </si>
  <si>
    <t>LAT 26/08 21:00</t>
  </si>
  <si>
    <t>876-4298 3625</t>
  </si>
  <si>
    <t>406-5532 7650</t>
  </si>
  <si>
    <t>615-6021 4980</t>
  </si>
  <si>
    <t>406-5532 6213</t>
  </si>
  <si>
    <t>615-6021 9655</t>
  </si>
  <si>
    <t>PH +358 40 7540350</t>
  </si>
  <si>
    <t>NEW TIME Out 21.00!</t>
  </si>
  <si>
    <t>105-1822 7355</t>
  </si>
  <si>
    <t>876-4298 3835</t>
  </si>
  <si>
    <t>615-6021 5094</t>
  </si>
  <si>
    <t>LAT 27/08 15:00</t>
  </si>
  <si>
    <t>406-5532 7661</t>
  </si>
  <si>
    <t>876-4298 4200</t>
  </si>
  <si>
    <t>OZN335/DIT374</t>
  </si>
  <si>
    <t>PH +358406877875</t>
  </si>
  <si>
    <t>406-5505 8054</t>
  </si>
  <si>
    <t>157-0638 8303</t>
  </si>
  <si>
    <t>LAT 27/08 06:00</t>
  </si>
  <si>
    <t>105-1822 7436</t>
  </si>
  <si>
    <t>LAT 28/08 08:00</t>
  </si>
  <si>
    <t>105-1823 0365</t>
  </si>
  <si>
    <t>105-1822 7440</t>
  </si>
  <si>
    <t>157-0638 7463</t>
  </si>
  <si>
    <t>LAT 2708 15:00</t>
  </si>
  <si>
    <t>105-1822 6025</t>
  </si>
  <si>
    <t>LAT 22/08 17:00</t>
  </si>
  <si>
    <t>105-1822 9761</t>
  </si>
  <si>
    <t>LAT 22/08 11:00</t>
  </si>
  <si>
    <t>105-1822 6320</t>
  </si>
  <si>
    <t>105-1822 8895</t>
  </si>
  <si>
    <t>018-9183 6920</t>
  </si>
  <si>
    <t>LAT 23/08 08:00</t>
  </si>
  <si>
    <t>105-1822 5966</t>
  </si>
  <si>
    <t>Kan frampakkes!</t>
  </si>
  <si>
    <t>PH +358406624488</t>
  </si>
  <si>
    <t>615-6021 1616</t>
  </si>
  <si>
    <t>LAT 22/08 15:00</t>
  </si>
  <si>
    <t>406-5549 8026</t>
  </si>
  <si>
    <t>615-6021 1620</t>
  </si>
  <si>
    <t>406-5532 6482</t>
  </si>
  <si>
    <t>406-5532 7053</t>
  </si>
  <si>
    <t>Swissport only</t>
  </si>
  <si>
    <t>876-4298 3570</t>
  </si>
  <si>
    <t>LAT 23/08 18:00</t>
  </si>
  <si>
    <t>876-4298 3581</t>
  </si>
  <si>
    <t>876-4298 3603</t>
  </si>
  <si>
    <t>406-5532 6471</t>
  </si>
  <si>
    <t>406-5505 7995</t>
  </si>
  <si>
    <t>IMA307/DGE998</t>
  </si>
  <si>
    <t>PH +358408323811</t>
  </si>
  <si>
    <t>615-6020 9026</t>
  </si>
  <si>
    <t>LAT 23/08 07:00</t>
  </si>
  <si>
    <t>018-9183 6905</t>
  </si>
  <si>
    <t>615-6020 8993</t>
  </si>
  <si>
    <t>615-6020 9015</t>
  </si>
  <si>
    <t>018-9183 6916</t>
  </si>
  <si>
    <t>615-6021 1082</t>
  </si>
  <si>
    <t>018-9183 6964</t>
  </si>
  <si>
    <t>LAT 24/08 08:00</t>
  </si>
  <si>
    <t>Nanjing Ifish</t>
  </si>
  <si>
    <t>018-9183 6975</t>
  </si>
  <si>
    <t>105-1822 8954</t>
  </si>
  <si>
    <t>105-1822 6143</t>
  </si>
  <si>
    <t>105-1822 6154</t>
  </si>
  <si>
    <t>Sh Fiord</t>
  </si>
  <si>
    <t>018-9183 6986</t>
  </si>
  <si>
    <t>JTR540/DON558</t>
  </si>
  <si>
    <t>Out 12.00 (latest 1500)</t>
  </si>
  <si>
    <t>406-5505 7973</t>
  </si>
  <si>
    <t>LAT 21/08 15:00</t>
  </si>
  <si>
    <t>406-5505 7984</t>
  </si>
  <si>
    <t>876-4298 3544</t>
  </si>
  <si>
    <t>876-4298 3555</t>
  </si>
  <si>
    <t>876-4298 3566</t>
  </si>
  <si>
    <t>876-4308 5814</t>
  </si>
  <si>
    <t>NEW AWB!</t>
  </si>
  <si>
    <t>PH  +358 401 649 810</t>
  </si>
  <si>
    <t>Out 18.00 - Nor-Log</t>
  </si>
  <si>
    <t>Sunlon moved to Thur</t>
  </si>
  <si>
    <t>999-3363 3655</t>
  </si>
  <si>
    <t>615-0082 6114</t>
  </si>
  <si>
    <t>898-8075 7633</t>
  </si>
  <si>
    <t>JD668</t>
  </si>
  <si>
    <t>898-8075 7611</t>
  </si>
  <si>
    <t>898-8075 7622</t>
  </si>
  <si>
    <t>501-1886 2944</t>
  </si>
  <si>
    <t>OSCC laster først</t>
  </si>
  <si>
    <t>losser sist</t>
  </si>
  <si>
    <t>GPC laster sist</t>
  </si>
  <si>
    <t>losser først</t>
  </si>
  <si>
    <t>Out 12.00 (Latest 16.30) - Nor-Log</t>
  </si>
  <si>
    <t>020-0425 4574</t>
  </si>
  <si>
    <t>GPC 0600 21/08</t>
  </si>
  <si>
    <t>020-0425 4600</t>
  </si>
  <si>
    <t>020-0425 4633</t>
  </si>
  <si>
    <t>020-0425 4725</t>
  </si>
  <si>
    <t>074-7139 0465</t>
  </si>
  <si>
    <t>KL895</t>
  </si>
  <si>
    <t>406-5532 6316</t>
  </si>
  <si>
    <t>GPC only</t>
  </si>
  <si>
    <t>Out 16.00 (Latest 16)</t>
  </si>
  <si>
    <t>406-5532 6364</t>
  </si>
  <si>
    <t>LAT 15:00 20/08</t>
  </si>
  <si>
    <t>615-6021 4361</t>
  </si>
  <si>
    <t>LAT 15:00 21/08</t>
  </si>
  <si>
    <t>406-5549 7831</t>
  </si>
  <si>
    <t>615-6021 1594</t>
  </si>
  <si>
    <t>615-6021 1826</t>
  </si>
  <si>
    <t>LAT 1500 21/08</t>
  </si>
  <si>
    <t>157-0950 2135</t>
  </si>
  <si>
    <t>LAT 0600 21/08</t>
  </si>
  <si>
    <t>105-1822 6342</t>
  </si>
  <si>
    <t>LAT 19/08 11:00</t>
  </si>
  <si>
    <t>105-1822 8884</t>
  </si>
  <si>
    <t>406-5505 7376</t>
  </si>
  <si>
    <t>LAT 19/08 1500</t>
  </si>
  <si>
    <t>105-1822 6014</t>
  </si>
  <si>
    <t>LAT 19/08 17:00</t>
  </si>
  <si>
    <t>018-9183 6614</t>
  </si>
  <si>
    <t>018-9170 8466</t>
  </si>
  <si>
    <t>LAT 21/08 11:00</t>
  </si>
  <si>
    <t>FINNAIR laster midten</t>
  </si>
  <si>
    <t>GPT332/TU5399</t>
  </si>
  <si>
    <t>358 40 8616435</t>
  </si>
  <si>
    <t>615-6021 1126</t>
  </si>
  <si>
    <t>615-6021 1572</t>
  </si>
  <si>
    <t>406-5505 7321</t>
  </si>
  <si>
    <t>406-5505 7715</t>
  </si>
  <si>
    <t>406-5505 7365</t>
  </si>
  <si>
    <t>406-5505 6713</t>
  </si>
  <si>
    <t>PH 358 404 854 773</t>
  </si>
  <si>
    <t>Out 16.00 (Latest 16.00)</t>
  </si>
  <si>
    <t>876-4298 3511</t>
  </si>
  <si>
    <t>LAT 19/08 21:00</t>
  </si>
  <si>
    <t>876-4298 3522</t>
  </si>
  <si>
    <t>876-4298 3533</t>
  </si>
  <si>
    <t>876-4298 4255</t>
  </si>
  <si>
    <t>615-6021 1583</t>
  </si>
  <si>
    <t>LAT 19/08 15:00</t>
  </si>
  <si>
    <t>406-5505 7844</t>
  </si>
  <si>
    <t>PH 358 405 120 586</t>
  </si>
  <si>
    <t>Out 18.00 - Intercargo</t>
  </si>
  <si>
    <t>501-1886 2896</t>
  </si>
  <si>
    <t>LAT 20/08 06:00</t>
  </si>
  <si>
    <t>501-1886 2900</t>
  </si>
  <si>
    <t>501-1886 2911</t>
  </si>
  <si>
    <t>880-3971 7263</t>
  </si>
  <si>
    <t>HU760</t>
  </si>
  <si>
    <t>OSCC 0800</t>
  </si>
  <si>
    <t>880-3971 7274</t>
  </si>
  <si>
    <t>880-3971 7285</t>
  </si>
  <si>
    <t>OSCC only</t>
  </si>
  <si>
    <t>105-1822 5955</t>
  </si>
  <si>
    <t>21.08.2025 05:30</t>
  </si>
  <si>
    <t>LAT 20/08 08:00</t>
  </si>
  <si>
    <t>406-5549 7304</t>
  </si>
  <si>
    <t>LAT 20/08 15:00</t>
  </si>
  <si>
    <t>406-5505 7391</t>
  </si>
  <si>
    <t>406-5549 7256</t>
  </si>
  <si>
    <t>406-5549 7293</t>
  </si>
  <si>
    <t>615-6021 1605</t>
  </si>
  <si>
    <t>FINNAIR last sist</t>
  </si>
  <si>
    <t>PH 358 505 099 878</t>
  </si>
  <si>
    <t>105-1822 6305</t>
  </si>
  <si>
    <t>LAT 20/08 11:00</t>
  </si>
  <si>
    <t>018-9170 8470</t>
  </si>
  <si>
    <t>LAT 21/08 08:00</t>
  </si>
  <si>
    <t>105-1822 6165</t>
  </si>
  <si>
    <t>105-1822 8965</t>
  </si>
  <si>
    <t>105-1822 6176</t>
  </si>
  <si>
    <t>018-9183 6474</t>
  </si>
  <si>
    <t>PH 358 405 469 744</t>
  </si>
  <si>
    <t>406-5532 6460</t>
  </si>
  <si>
    <t>LAT 15/08 15:00</t>
  </si>
  <si>
    <t>105-1822 8162</t>
  </si>
  <si>
    <t>17.08.2025 05:30</t>
  </si>
  <si>
    <t>LAT 16.08 07:00</t>
  </si>
  <si>
    <t>105-1822 8696</t>
  </si>
  <si>
    <t>18.08.2025 05:30</t>
  </si>
  <si>
    <t>105-1822 8151</t>
  </si>
  <si>
    <t>16.08.2025 18:25</t>
  </si>
  <si>
    <t>LAT 15.08 17:00</t>
  </si>
  <si>
    <t>615-6020 5180</t>
  </si>
  <si>
    <t>406-5505 7796</t>
  </si>
  <si>
    <t>Først ut</t>
  </si>
  <si>
    <t>Sist ut</t>
  </si>
  <si>
    <t>PH 358 401 430 448</t>
  </si>
  <si>
    <t>ACL 9 - CANCEL!</t>
  </si>
  <si>
    <t>ACL 10 - CANCEL!</t>
  </si>
  <si>
    <t>Friday 07.00</t>
  </si>
  <si>
    <t>105-1822 5900</t>
  </si>
  <si>
    <t>LAT 16.08 11:00</t>
  </si>
  <si>
    <t>876-4298 3485</t>
  </si>
  <si>
    <t>LAT 16/08 21:00</t>
  </si>
  <si>
    <t>876-4298 3496</t>
  </si>
  <si>
    <t>105-1822 6106</t>
  </si>
  <si>
    <t>LAT 16/08 08:00</t>
  </si>
  <si>
    <t>105-1822 6110</t>
  </si>
  <si>
    <t>105-1822 5933</t>
  </si>
  <si>
    <t>SWISSPORT laste først</t>
  </si>
  <si>
    <t>losse sist</t>
  </si>
  <si>
    <t>PH 358406817228</t>
  </si>
  <si>
    <t>LATEST ! 15.00</t>
  </si>
  <si>
    <t>406-5505 7800</t>
  </si>
  <si>
    <t>406-5505 7811</t>
  </si>
  <si>
    <t>876-4298 3452</t>
  </si>
  <si>
    <t>LAT 14/08 21:00</t>
  </si>
  <si>
    <t>876-4298 3463</t>
  </si>
  <si>
    <t>Sh Zhiyuang</t>
  </si>
  <si>
    <t>876-4298 3474</t>
  </si>
  <si>
    <t>FRO642</t>
  </si>
  <si>
    <t>Trailer Number:</t>
  </si>
  <si>
    <t>DAZ953</t>
  </si>
  <si>
    <t>Out 16.30 (due to much traffic) Nor Log - KY6985</t>
  </si>
  <si>
    <t>501-1886 2314</t>
  </si>
  <si>
    <t>6 to 10 (can do 54bx 5/6)</t>
  </si>
  <si>
    <t>OSCC 0600 15/08</t>
  </si>
  <si>
    <t>501-1886 2336</t>
  </si>
  <si>
    <t>501-1886 2756</t>
  </si>
  <si>
    <t>615-6567 2434</t>
  </si>
  <si>
    <t>105-1822 8173</t>
  </si>
  <si>
    <t>105-1822 5911</t>
  </si>
  <si>
    <t>105-1822 5922</t>
  </si>
  <si>
    <t>14.08.2025 05:30</t>
  </si>
  <si>
    <t>LAT 13.08 07:00</t>
  </si>
  <si>
    <t>105-1822 5981</t>
  </si>
  <si>
    <t>13.08.2025 18:25</t>
  </si>
  <si>
    <t>LAT 12/08 17:00</t>
  </si>
  <si>
    <t>876-4298 3334</t>
  </si>
  <si>
    <t>LAT 12/08 21:00</t>
  </si>
  <si>
    <t>876-4298 3345</t>
  </si>
  <si>
    <t>LAT 12/08 15:00</t>
  </si>
  <si>
    <t>615-6020 5025</t>
  </si>
  <si>
    <t>615-6020 5062</t>
  </si>
  <si>
    <t>Out 16.00 (Latest 17.00)</t>
  </si>
  <si>
    <t>876-4298 3356</t>
  </si>
  <si>
    <t>LAT 13/08 15:00</t>
  </si>
  <si>
    <t>Out 23.00 (latest Tuesday 07.00)</t>
  </si>
  <si>
    <t>406-5505 7741</t>
  </si>
  <si>
    <t>406-5505 7752</t>
  </si>
  <si>
    <t>406-5505 7785</t>
  </si>
  <si>
    <t>615-6020 5110</t>
  </si>
  <si>
    <t>105-1822 6121</t>
  </si>
  <si>
    <t>LAT 13/08 08:00</t>
  </si>
  <si>
    <t>105-1822 8346</t>
  </si>
  <si>
    <t>105-1822 6132</t>
  </si>
  <si>
    <t>105-1822 5093</t>
  </si>
  <si>
    <t>LAT 09/08 08:00</t>
  </si>
  <si>
    <t>105-1822 5126</t>
  </si>
  <si>
    <t>LAT 08/08 17:00</t>
  </si>
  <si>
    <t>105-1822 7521</t>
  </si>
  <si>
    <t>876-4298 3301</t>
  </si>
  <si>
    <t>5 to 9</t>
  </si>
  <si>
    <t>LAT 09/08 15:00</t>
  </si>
  <si>
    <t>406-5505 7240</t>
  </si>
  <si>
    <t>LAT 08/08 15:00</t>
  </si>
  <si>
    <t>105-1822 7661</t>
  </si>
  <si>
    <t>LAT 08/08 12:35</t>
  </si>
  <si>
    <t>+ 358400711249</t>
  </si>
  <si>
    <t>876-4298 3312</t>
  </si>
  <si>
    <t>105-1822 4441</t>
  </si>
  <si>
    <t>LAT 10/08 08:00</t>
  </si>
  <si>
    <t>406-5505 8006</t>
  </si>
  <si>
    <t>615-6020 1175</t>
  </si>
  <si>
    <t>406-5532 6305</t>
  </si>
  <si>
    <t>Can pack some Wednesday. Ocean Crystal need some 5/6, but can flex rest 6+</t>
  </si>
  <si>
    <t>+358406624488</t>
  </si>
  <si>
    <t>406-5505 7251</t>
  </si>
  <si>
    <t>LAT 07/08 15:00</t>
  </si>
  <si>
    <t>876-4298 3275</t>
  </si>
  <si>
    <t>876-4298 3286</t>
  </si>
  <si>
    <t>876-4298 3290</t>
  </si>
  <si>
    <t>876-4298 4233</t>
  </si>
  <si>
    <t>Try to pre carry</t>
  </si>
  <si>
    <t>105-1822 7974</t>
  </si>
  <si>
    <t>10.08.2025 05:30</t>
  </si>
  <si>
    <t>Thursday 07.00</t>
  </si>
  <si>
    <t>105-1822 4452</t>
  </si>
  <si>
    <t>105-1822 7720</t>
  </si>
  <si>
    <t>LAT 08/08 11:00</t>
  </si>
  <si>
    <t>105-1822 7716</t>
  </si>
  <si>
    <t>105-1822 7871</t>
  </si>
  <si>
    <t>Pakkes på Salmo 3</t>
  </si>
  <si>
    <t>Salmo 3</t>
  </si>
  <si>
    <t>See Salmosped sheet</t>
  </si>
  <si>
    <t>615-6020 6462</t>
  </si>
  <si>
    <t>GPC 0600 08/08</t>
  </si>
  <si>
    <t>112-3669 0765</t>
  </si>
  <si>
    <t>OSCC 0600 07/08</t>
  </si>
  <si>
    <t>112-3669 0776</t>
  </si>
  <si>
    <t>112-3669 0780</t>
  </si>
  <si>
    <t>112-3669 0791</t>
  </si>
  <si>
    <t>999-3511 6546</t>
  </si>
  <si>
    <t>112-3771 4235</t>
  </si>
  <si>
    <t>Out 18.00 Intercargo</t>
  </si>
  <si>
    <t>999-3565 7532</t>
  </si>
  <si>
    <t>999-3565 7543</t>
  </si>
  <si>
    <t>020-0421 1970</t>
  </si>
  <si>
    <t>GPC 0600 07/08</t>
  </si>
  <si>
    <t>020-2295 5656</t>
  </si>
  <si>
    <t>999-3363 5490</t>
  </si>
  <si>
    <t>CA570</t>
  </si>
  <si>
    <t>Lasting var startet før lasterekkefølgen kom, GPC er lastet bakerst og leveres først</t>
  </si>
  <si>
    <t>FRN 981</t>
  </si>
  <si>
    <t>Out 18.00 Thermo Transit</t>
  </si>
  <si>
    <t>020-2295 5645</t>
  </si>
  <si>
    <t>1 pl 5-6</t>
  </si>
  <si>
    <t>020-2295 5660</t>
  </si>
  <si>
    <t>020-2295 5671</t>
  </si>
  <si>
    <t>999-3565 7554</t>
  </si>
  <si>
    <t>2 pl 5-6</t>
  </si>
  <si>
    <t>020-2295 5682</t>
  </si>
  <si>
    <t>615-0082 6055</t>
  </si>
  <si>
    <t>BE 33771</t>
  </si>
  <si>
    <t>018-9183  6581</t>
  </si>
  <si>
    <t>105-1822 7230</t>
  </si>
  <si>
    <t>LAT: 05/08 11:00</t>
  </si>
  <si>
    <t>105-1822 4172</t>
  </si>
  <si>
    <t>105-1822 7215</t>
  </si>
  <si>
    <t>018-9183 6592</t>
  </si>
  <si>
    <t>018-9183 6570</t>
  </si>
  <si>
    <t>Out 16.00 (latest 16.00)</t>
  </si>
  <si>
    <t>406-5505 6772</t>
  </si>
  <si>
    <t>615-6020 1131</t>
  </si>
  <si>
    <t>406-5549 6523</t>
  </si>
  <si>
    <t>406-5505 6400</t>
  </si>
  <si>
    <t>105-1822 5115</t>
  </si>
  <si>
    <t>LAT 05/08 17:00</t>
  </si>
  <si>
    <t>406-5505 6783</t>
  </si>
  <si>
    <t>ZZ3700/JN2284</t>
  </si>
  <si>
    <t>876-4238 6374</t>
  </si>
  <si>
    <t>LAT 05/08 21:00</t>
  </si>
  <si>
    <t>876-4238 6385</t>
  </si>
  <si>
    <t>876-4298 3264</t>
  </si>
  <si>
    <t>876-4298 7350</t>
  </si>
  <si>
    <t>406-5505 6665</t>
  </si>
  <si>
    <t>615-6020 1142</t>
  </si>
  <si>
    <t>Magnus</t>
  </si>
  <si>
    <t>105-1822 5082</t>
  </si>
  <si>
    <t>LAT 06/08 08:00</t>
  </si>
  <si>
    <t>406-5505 7236</t>
  </si>
  <si>
    <t>LAT 06/08 15:00</t>
  </si>
  <si>
    <t>406-5505 6794</t>
  </si>
  <si>
    <t>406-5505 6805</t>
  </si>
  <si>
    <t>406-5505 7214</t>
  </si>
  <si>
    <t>FRO642/DUG767</t>
  </si>
  <si>
    <t>105-1822 3634</t>
  </si>
  <si>
    <t>406-5505 8076</t>
  </si>
  <si>
    <t>615-6020 1153</t>
  </si>
  <si>
    <t>105-1822 4463</t>
  </si>
  <si>
    <t>105-1822 7495</t>
  </si>
  <si>
    <t>105-1822 4474</t>
  </si>
  <si>
    <t>Out 12.00 (Latest 12)</t>
  </si>
  <si>
    <t>105-1822 3682</t>
  </si>
  <si>
    <t>LAT 02/08 08:00</t>
  </si>
  <si>
    <t>105-1822 6736</t>
  </si>
  <si>
    <t>105-1822 6913</t>
  </si>
  <si>
    <t>105-1822 6622</t>
  </si>
  <si>
    <t>105-1822 3785</t>
  </si>
  <si>
    <t>LAT 01/08 17:00</t>
  </si>
  <si>
    <t>358 407  611 125</t>
  </si>
  <si>
    <t>105-1822 4334</t>
  </si>
  <si>
    <t>LAT 02/08 11:00</t>
  </si>
  <si>
    <t>018-9183 6334</t>
  </si>
  <si>
    <t>LAT 03/08 08:00</t>
  </si>
  <si>
    <t>615-6019 4400</t>
  </si>
  <si>
    <t>LAT 01/08 15:00</t>
  </si>
  <si>
    <t>406-5505 6433</t>
  </si>
  <si>
    <t>406-5505 7332</t>
  </si>
  <si>
    <t>Out 18.00 (Latest Friday)</t>
  </si>
  <si>
    <t>018-9170 7766</t>
  </si>
  <si>
    <t>018-9183 6883</t>
  </si>
  <si>
    <t>876-4238 6341</t>
  </si>
  <si>
    <t>LAT 02/08 21:00</t>
  </si>
  <si>
    <t>876-4238 6352</t>
  </si>
  <si>
    <t>018-9183 6345</t>
  </si>
  <si>
    <t>FRN981/DRE240</t>
  </si>
  <si>
    <t>New Flight</t>
  </si>
  <si>
    <t>876-4238 6363</t>
  </si>
  <si>
    <t>876-4298 4211</t>
  </si>
  <si>
    <t>876-4298 4222</t>
  </si>
  <si>
    <t>105-1822 4404</t>
  </si>
  <si>
    <t>105-1822 4415</t>
  </si>
  <si>
    <t>Out 12.00 (Latest 16:00)</t>
  </si>
  <si>
    <t>615-6019 4396</t>
  </si>
  <si>
    <t>876-4298 5806</t>
  </si>
  <si>
    <t>LAT 31/07 21:00</t>
  </si>
  <si>
    <t>876-4238 6315</t>
  </si>
  <si>
    <t>876-4238 6326</t>
  </si>
  <si>
    <t>876-4238 6330</t>
  </si>
  <si>
    <t>Out 16.00 (Latest 07:00 Thursday)</t>
  </si>
  <si>
    <t>406-5505 7343</t>
  </si>
  <si>
    <t>018-9167 5275</t>
  </si>
  <si>
    <t>FM 406-5505 7321</t>
  </si>
  <si>
    <t>406-5505 7380</t>
  </si>
  <si>
    <t>018-9183 6872</t>
  </si>
  <si>
    <t>018-9170 7641</t>
  </si>
  <si>
    <t>ZT57207/DMP645</t>
  </si>
  <si>
    <t>NEW FLIGHT. details changed in order</t>
  </si>
  <si>
    <t>47 977 67 511</t>
  </si>
  <si>
    <t>Latest 16:00</t>
  </si>
  <si>
    <t>018-9170 8503</t>
  </si>
  <si>
    <t>LAT 31/07 08:00</t>
  </si>
  <si>
    <t>406-5505 6411</t>
  </si>
  <si>
    <t>406-5505 6422</t>
  </si>
  <si>
    <t>615-6019 6441</t>
  </si>
  <si>
    <t>406-5505 7354</t>
  </si>
  <si>
    <t>105-1822 4426</t>
  </si>
  <si>
    <t>LAT 30/07 08:00</t>
  </si>
  <si>
    <t>LASTER SIST, LASTER FØRST</t>
  </si>
  <si>
    <t>074-7138 9511</t>
  </si>
  <si>
    <t>GPC 0600 31/07</t>
  </si>
  <si>
    <t>615-6567 2294</t>
  </si>
  <si>
    <t>615-6567 2596</t>
  </si>
  <si>
    <t>020-2295 5321</t>
  </si>
  <si>
    <t>157-0950 7013</t>
  </si>
  <si>
    <t>105-1822 6725</t>
  </si>
  <si>
    <t>LAT 29/07 18:00</t>
  </si>
  <si>
    <t>406-5505 7306</t>
  </si>
  <si>
    <t>105-1822 6611</t>
  </si>
  <si>
    <t>105-1822 4345</t>
  </si>
  <si>
    <t>105-1822 6552</t>
  </si>
  <si>
    <t>018-9170 8352</t>
  </si>
  <si>
    <t>406-5549 6556</t>
  </si>
  <si>
    <t>406-5549 7186</t>
  </si>
  <si>
    <t>615-6019 4341</t>
  </si>
  <si>
    <t>615-6019 4352</t>
  </si>
  <si>
    <t>105-1822 3774</t>
  </si>
  <si>
    <t>ZT57207/BX5375</t>
  </si>
  <si>
    <t>406-5505 7295</t>
  </si>
  <si>
    <t>876-4298 3360</t>
  </si>
  <si>
    <t>LAT 29/07 21:00</t>
  </si>
  <si>
    <t>876-4298 3371</t>
  </si>
  <si>
    <t>406-5505 7284</t>
  </si>
  <si>
    <t>876-4298 3382</t>
  </si>
  <si>
    <t>406-5549 8015</t>
  </si>
  <si>
    <t>105-1822 3671</t>
  </si>
  <si>
    <t>406-5505 6396</t>
  </si>
  <si>
    <t>615-6019 4374</t>
  </si>
  <si>
    <t>406-5549 7201</t>
  </si>
  <si>
    <t xml:space="preserve">ZLX248/DAZ959	</t>
  </si>
  <si>
    <t xml:space="preserve">358 406 817 228	</t>
  </si>
  <si>
    <t xml:space="preserve"> ACL 5 (CANCEL!)</t>
  </si>
  <si>
    <t>105-1822 5804</t>
  </si>
  <si>
    <t>105-1822 4430</t>
  </si>
  <si>
    <t>THURSDAY 1200</t>
  </si>
  <si>
    <t>105-1822 3656</t>
  </si>
  <si>
    <t>LAT 26/07 08:00</t>
  </si>
  <si>
    <t>105-1822 6224</t>
  </si>
  <si>
    <t>105-1822 5583</t>
  </si>
  <si>
    <t>105-1822 5653</t>
  </si>
  <si>
    <t>LAT: 25/07 11:00</t>
  </si>
  <si>
    <t>105-1822 5605</t>
  </si>
  <si>
    <t>LAT 25/07 17:00</t>
  </si>
  <si>
    <t>Mob: +4792801283</t>
  </si>
  <si>
    <t>THURSDAY 1600</t>
  </si>
  <si>
    <t>105-1820 9715</t>
  </si>
  <si>
    <t>406-5549 7912</t>
  </si>
  <si>
    <t>LAT 25/07 15:00</t>
  </si>
  <si>
    <t>406-5505 6525</t>
  </si>
  <si>
    <t>615-6018 9054</t>
  </si>
  <si>
    <t>105-1822 3354</t>
  </si>
  <si>
    <t>406-5549 7945</t>
  </si>
  <si>
    <t>406-5505 6536</t>
  </si>
  <si>
    <t>615-6018 9065</t>
  </si>
  <si>
    <t>105-1822 3376</t>
  </si>
  <si>
    <t>Sichuan  Meiyan</t>
  </si>
  <si>
    <t>876-42904831</t>
  </si>
  <si>
    <t>LAT 26/07 21:00</t>
  </si>
  <si>
    <t>THURSDAY 2300</t>
  </si>
  <si>
    <t>876-4290 4842</t>
  </si>
  <si>
    <t>876-4290 4853</t>
  </si>
  <si>
    <t>876-4290 4864</t>
  </si>
  <si>
    <t>105-1822 3704</t>
  </si>
  <si>
    <t>105-1822 3715</t>
  </si>
  <si>
    <t>THURSDAY 18.00 - Intercargo WGM8713G</t>
  </si>
  <si>
    <t>172-0057 5035</t>
  </si>
  <si>
    <t>CV7447</t>
  </si>
  <si>
    <t>OSCC 0600 26/07</t>
  </si>
  <si>
    <t>TEMP FEE</t>
  </si>
  <si>
    <t>172-0057 5072</t>
  </si>
  <si>
    <t>172-0057 5142</t>
  </si>
  <si>
    <t>172-0057 5116</t>
  </si>
  <si>
    <t>172-0057 5153</t>
  </si>
  <si>
    <t>Wednesday 1600</t>
  </si>
  <si>
    <t>406-5549 7923</t>
  </si>
  <si>
    <t>406-5549 7934</t>
  </si>
  <si>
    <t>406-5505 6540</t>
  </si>
  <si>
    <t>876-4290 4816</t>
  </si>
  <si>
    <t>LAT 24/07 21:00</t>
  </si>
  <si>
    <t>876-4290 4820</t>
  </si>
  <si>
    <t>ALT SWSSPORT</t>
  </si>
  <si>
    <t>Wednesday 1800 - Intercargo ZS735RN</t>
  </si>
  <si>
    <t>876-4298 3883</t>
  </si>
  <si>
    <t xml:space="preserve">OSCC 0600 </t>
  </si>
  <si>
    <t>876-4298 3894</t>
  </si>
  <si>
    <t>880-3894 4080</t>
  </si>
  <si>
    <t>157-0950 2846</t>
  </si>
  <si>
    <t>880-3894 4220</t>
  </si>
  <si>
    <t>Wednesday 1800 - Intercargo DX54202</t>
  </si>
  <si>
    <t>999-3363 3670</t>
  </si>
  <si>
    <t>999-3363 3736</t>
  </si>
  <si>
    <t>999-3363 3773</t>
  </si>
  <si>
    <t>112-3771 4935</t>
  </si>
  <si>
    <t>112-3771 4946</t>
  </si>
  <si>
    <t>Tuesday 1600</t>
  </si>
  <si>
    <t>406-5549 7901</t>
  </si>
  <si>
    <t>LAT 23/07 15:00</t>
  </si>
  <si>
    <t>615-6018 9021</t>
  </si>
  <si>
    <t>018-9145 3401</t>
  </si>
  <si>
    <t>876-4197 7051</t>
  </si>
  <si>
    <t>876-4197 7062</t>
  </si>
  <si>
    <t>Monday 1200</t>
  </si>
  <si>
    <t>105-1822 3645</t>
  </si>
  <si>
    <t>LAT 23/07 08:00</t>
  </si>
  <si>
    <t>105-1822 5756</t>
  </si>
  <si>
    <t>105-1820 9726</t>
  </si>
  <si>
    <t>LAT: 22/07 11:00</t>
  </si>
  <si>
    <t>105-1822 5642</t>
  </si>
  <si>
    <t>018-9170 7545</t>
  </si>
  <si>
    <t>406-5549 7842</t>
  </si>
  <si>
    <t>406-5549 7853</t>
  </si>
  <si>
    <t>018-9170 7626</t>
  </si>
  <si>
    <t>HO1666</t>
  </si>
  <si>
    <t>406-5505 6455</t>
  </si>
  <si>
    <t>105-1822 3741</t>
  </si>
  <si>
    <t>LAT 23/07 17:00</t>
  </si>
  <si>
    <t>433MPF/579YKG</t>
  </si>
  <si>
    <t>615-6018 9010</t>
  </si>
  <si>
    <t>615-6018 8995</t>
  </si>
  <si>
    <t>876-4195 0624</t>
  </si>
  <si>
    <t>LAT 22/07 20:00</t>
  </si>
  <si>
    <t>876-4197 7040</t>
  </si>
  <si>
    <t>876-4290 4794</t>
  </si>
  <si>
    <t>OXP120/DJC550</t>
  </si>
  <si>
    <t>Monday 2300</t>
  </si>
  <si>
    <t>406-5549 7864</t>
  </si>
  <si>
    <t>406-5549 7875</t>
  </si>
  <si>
    <t>406-5549 7886</t>
  </si>
  <si>
    <t>105-1822 3726</t>
  </si>
  <si>
    <t>LAT 24/07 06:00</t>
  </si>
  <si>
    <t>105-1822 5616</t>
  </si>
  <si>
    <t>105-1822 3730</t>
  </si>
  <si>
    <t xml:space="preserve">FRO637 / DFM961 </t>
  </si>
  <si>
    <t>Friday 1400</t>
  </si>
  <si>
    <t>105-1822 4813</t>
  </si>
  <si>
    <t>105-1822 4953</t>
  </si>
  <si>
    <t>105-1822 4975</t>
  </si>
  <si>
    <t>105-1822 4986</t>
  </si>
  <si>
    <t>105-1822 4964</t>
  </si>
  <si>
    <t>KRJ567/DTX408</t>
  </si>
  <si>
    <t>Friday 1600</t>
  </si>
  <si>
    <t>876-4185 1386</t>
  </si>
  <si>
    <t>OSCC 0600 20/07</t>
  </si>
  <si>
    <t>876-4185 1390</t>
  </si>
  <si>
    <t>876-4185 1401</t>
  </si>
  <si>
    <t>615-6567 2165</t>
  </si>
  <si>
    <t>GPC 0600 20/07</t>
  </si>
  <si>
    <t>615-6567 2176</t>
  </si>
  <si>
    <t>Thursday 1200</t>
  </si>
  <si>
    <t>105-1822 2794</t>
  </si>
  <si>
    <t>105-1822 4990</t>
  </si>
  <si>
    <t>Nejjj</t>
  </si>
  <si>
    <t>105-1820 9601</t>
  </si>
  <si>
    <t>105-1822 3402</t>
  </si>
  <si>
    <t>LAT: 18/07 11:00</t>
  </si>
  <si>
    <t>105-1822 2853</t>
  </si>
  <si>
    <t>LAT 18/07 17:00</t>
  </si>
  <si>
    <t>YKP800/DTI673</t>
  </si>
  <si>
    <t>Thursday 1600</t>
  </si>
  <si>
    <t>105-1822 5270</t>
  </si>
  <si>
    <t>LAT: 19/07 11:00</t>
  </si>
  <si>
    <t>406-5549 6512</t>
  </si>
  <si>
    <t>LAT 18/07 15:00</t>
  </si>
  <si>
    <t>406-5549 6151</t>
  </si>
  <si>
    <t>615-6018 2301</t>
  </si>
  <si>
    <t>406-5549 6545</t>
  </si>
  <si>
    <t>406-5549 7794</t>
  </si>
  <si>
    <t>GPX911/TU5404</t>
  </si>
  <si>
    <t>406-5549 7805</t>
  </si>
  <si>
    <t>615-6018 4795</t>
  </si>
  <si>
    <t>615-6018 4806</t>
  </si>
  <si>
    <t>615-6018 2360</t>
  </si>
  <si>
    <t>105-1822 5174</t>
  </si>
  <si>
    <t>LAT 18/07 16:00</t>
  </si>
  <si>
    <t>Thursday 2300</t>
  </si>
  <si>
    <t>876-4290 3630</t>
  </si>
  <si>
    <t>876-4290 3641</t>
  </si>
  <si>
    <t>876-4290 3652</t>
  </si>
  <si>
    <t>105-1822 2971</t>
  </si>
  <si>
    <t>LAT 20/07 08:00</t>
  </si>
  <si>
    <t>105-1822 2982</t>
  </si>
  <si>
    <t>KL 12:00</t>
  </si>
  <si>
    <t>105-1822 4835</t>
  </si>
  <si>
    <t>018-9167 4844</t>
  </si>
  <si>
    <t>876-4290 3593</t>
  </si>
  <si>
    <t>876-4290 3604</t>
  </si>
  <si>
    <t>615-6018 2290</t>
  </si>
  <si>
    <t>406-5549 6534</t>
  </si>
  <si>
    <t>SZF881/WPC117</t>
  </si>
  <si>
    <t>105-1822 2783</t>
  </si>
  <si>
    <t>LAT 16/07 08:00</t>
  </si>
  <si>
    <t>105-1822 4802</t>
  </si>
  <si>
    <t>LAT 15/07 16:00</t>
  </si>
  <si>
    <t>105-1822 3343</t>
  </si>
  <si>
    <t>LAT: 15/07 11:00</t>
  </si>
  <si>
    <t>105-1822 4382</t>
  </si>
  <si>
    <t>018-9170 7755</t>
  </si>
  <si>
    <t>LAT 15/07 11:00</t>
  </si>
  <si>
    <t>406-5549 6033</t>
  </si>
  <si>
    <t>406-5549 8074</t>
  </si>
  <si>
    <t>615-6018 2286</t>
  </si>
  <si>
    <t>615-6018 2323</t>
  </si>
  <si>
    <t>105-1822 2842</t>
  </si>
  <si>
    <t>LAT: 15/07 17:00</t>
  </si>
  <si>
    <t>396SCA/352YMP</t>
  </si>
  <si>
    <t>406-5549 4681</t>
  </si>
  <si>
    <t>406-5549 6501</t>
  </si>
  <si>
    <t>876-4290 3523</t>
  </si>
  <si>
    <t>876-4290 3534</t>
  </si>
  <si>
    <t>876-4290 3545</t>
  </si>
  <si>
    <t>FMN135/DJC550</t>
  </si>
  <si>
    <t>Monday 23:00</t>
  </si>
  <si>
    <t>406-5549 6490</t>
  </si>
  <si>
    <t>LAT 16/07 15:00</t>
  </si>
  <si>
    <t>406-5549 8100</t>
  </si>
  <si>
    <t>406-5549 8214</t>
  </si>
  <si>
    <t>615-6018 2334</t>
  </si>
  <si>
    <t>105-1822 2993</t>
  </si>
  <si>
    <t>105-1822 3004</t>
  </si>
  <si>
    <t>962MJR/589YKG</t>
  </si>
  <si>
    <t>ACL  8</t>
  </si>
  <si>
    <t>018-9167 5076</t>
  </si>
  <si>
    <t>LAT 13/07 08:00</t>
  </si>
  <si>
    <t>018-9167 5080</t>
  </si>
  <si>
    <t>105-1822 4054</t>
  </si>
  <si>
    <t>LAT 14/07 08:00</t>
  </si>
  <si>
    <t>105-1822 4021</t>
  </si>
  <si>
    <t>105-1822 4043</t>
  </si>
  <si>
    <t>LASTER FØST, LOSSER SIST</t>
  </si>
  <si>
    <t>YT74529/TU7614</t>
  </si>
  <si>
    <t>ACL  9</t>
  </si>
  <si>
    <t>105-1822 4032</t>
  </si>
  <si>
    <t>876-4290 2672</t>
  </si>
  <si>
    <t>LAT 12/07 20:00</t>
  </si>
  <si>
    <t>876-4290 2554</t>
  </si>
  <si>
    <t>876-4290 2565</t>
  </si>
  <si>
    <t>876-4290 2532</t>
  </si>
  <si>
    <t>ACL  10</t>
  </si>
  <si>
    <t>Friday 1800</t>
  </si>
  <si>
    <t>020-2036 3556</t>
  </si>
  <si>
    <t>GPC 13/07 06:00</t>
  </si>
  <si>
    <t>406-5549 7315</t>
  </si>
  <si>
    <t>406-5549 7326</t>
  </si>
  <si>
    <t>406-5549 7330</t>
  </si>
  <si>
    <t>020-3441 4590</t>
  </si>
  <si>
    <t>105-1822 3903</t>
  </si>
  <si>
    <t>105-1822 3881</t>
  </si>
  <si>
    <t>105-1822 2691</t>
  </si>
  <si>
    <t xml:space="preserve">Dia M </t>
  </si>
  <si>
    <t>105-1822 3892</t>
  </si>
  <si>
    <t>105-1822 4080</t>
  </si>
  <si>
    <t>LAT 11/07 17:00</t>
  </si>
  <si>
    <t>105-1822 2735</t>
  </si>
  <si>
    <t>LAT 12/07 11:00</t>
  </si>
  <si>
    <t>ISH729/DGN448</t>
  </si>
  <si>
    <t>358 40 1430448</t>
  </si>
  <si>
    <t>018-9170 7744</t>
  </si>
  <si>
    <t>LAT 11/07 15:00</t>
  </si>
  <si>
    <t>406-5549 7153</t>
  </si>
  <si>
    <t>615-6017 6340</t>
  </si>
  <si>
    <t>615-6017 6351</t>
  </si>
  <si>
    <t>Shanghai Zhiyuan??</t>
  </si>
  <si>
    <t>406-5549 5370</t>
  </si>
  <si>
    <t>406-5549 5495</t>
  </si>
  <si>
    <t>406-5549 7164</t>
  </si>
  <si>
    <t>406-5549 7175</t>
  </si>
  <si>
    <t>105-1822 2934</t>
  </si>
  <si>
    <t>FINNNAIR</t>
  </si>
  <si>
    <t>105-1822 2945</t>
  </si>
  <si>
    <t>EX Helsinki</t>
  </si>
  <si>
    <t>105-1822 2750</t>
  </si>
  <si>
    <t>LAT 09/07 08:00</t>
  </si>
  <si>
    <t>105-1820 9612</t>
  </si>
  <si>
    <t>105-1822 2746</t>
  </si>
  <si>
    <t>105-1822 3855</t>
  </si>
  <si>
    <t>105-1822 3822</t>
  </si>
  <si>
    <t>LAT 08/07 17:00</t>
  </si>
  <si>
    <t>358 40 1726394</t>
  </si>
  <si>
    <t>406-5549 4014</t>
  </si>
  <si>
    <t>406-5549 4025</t>
  </si>
  <si>
    <t>615-6017 6303</t>
  </si>
  <si>
    <t>406-5549 3616</t>
  </si>
  <si>
    <t>406-5549 6593</t>
  </si>
  <si>
    <t>973MJR/733YJT</t>
  </si>
  <si>
    <t>Monday 1700</t>
  </si>
  <si>
    <t>406-5549 4832</t>
  </si>
  <si>
    <t>LAT 08/07 18:00</t>
  </si>
  <si>
    <t>615-6017 6325</t>
  </si>
  <si>
    <t>876-4290 1316</t>
  </si>
  <si>
    <t>876-4290 1320</t>
  </si>
  <si>
    <t>876-4290 2506</t>
  </si>
  <si>
    <t>123HER/071YKG</t>
  </si>
  <si>
    <t>Tuesday 0700</t>
  </si>
  <si>
    <t>406-5549 7223</t>
  </si>
  <si>
    <t>406-5549 4036</t>
  </si>
  <si>
    <t>LAT 09/07 15:00</t>
  </si>
  <si>
    <t>406-5549 4574</t>
  </si>
  <si>
    <t>406-5549 4596</t>
  </si>
  <si>
    <t>615-6017 6336</t>
  </si>
  <si>
    <t>105-1822 2960</t>
  </si>
  <si>
    <t>FRO637/DLL140</t>
  </si>
  <si>
    <t>358 45 1647177</t>
  </si>
  <si>
    <t>ACL XX CANCEL</t>
  </si>
  <si>
    <t>Ex Helsinki/Oslo</t>
  </si>
  <si>
    <t>Monday 22-23.59</t>
  </si>
  <si>
    <t>105-1820 6580</t>
  </si>
  <si>
    <t>Dia</t>
  </si>
  <si>
    <t>105-1820 8912</t>
  </si>
  <si>
    <t>LAT 05/07 07:00</t>
  </si>
  <si>
    <t>105-1820 9623</t>
  </si>
  <si>
    <t>876-4290 1364</t>
  </si>
  <si>
    <t>LAT 05/07 21:00</t>
  </si>
  <si>
    <t>105-1822 2385</t>
  </si>
  <si>
    <t>Vakt Nordlaks: TOR</t>
  </si>
  <si>
    <t>LASTER FØRST. LOSSER SIST</t>
  </si>
  <si>
    <t>406-5549 6195</t>
  </si>
  <si>
    <t>LAT 04/07 15:00</t>
  </si>
  <si>
    <t>406-5549 5591</t>
  </si>
  <si>
    <t>615-6016 6573</t>
  </si>
  <si>
    <t>615-6016 7166</t>
  </si>
  <si>
    <t>NMW481/WPC117</t>
  </si>
  <si>
    <t>Friday 0700</t>
  </si>
  <si>
    <t>105-1822 2164</t>
  </si>
  <si>
    <t>105-1822 3553</t>
  </si>
  <si>
    <t>105-1820 9730</t>
  </si>
  <si>
    <t>LAT 06/07 08:00</t>
  </si>
  <si>
    <t>105-1820 9741</t>
  </si>
  <si>
    <t>Toyo reizo</t>
  </si>
  <si>
    <t>105-1822 3531</t>
  </si>
  <si>
    <t>105-1822 3542</t>
  </si>
  <si>
    <t>5 bx FILET med LOTTE</t>
  </si>
  <si>
    <t>615-6016 6551</t>
  </si>
  <si>
    <t>406-5549 5576</t>
  </si>
  <si>
    <t>Si Meiyan</t>
  </si>
  <si>
    <t>876-4290 1294</t>
  </si>
  <si>
    <t>876-4290 1305</t>
  </si>
  <si>
    <t>ph 358 400 393 570</t>
  </si>
  <si>
    <t>406-5549 4666</t>
  </si>
  <si>
    <t>406-5549 4670</t>
  </si>
  <si>
    <t>406-5549 4773</t>
  </si>
  <si>
    <t>406-5549 4821</t>
  </si>
  <si>
    <t>406-5549 5580</t>
  </si>
  <si>
    <t>ph 358 50 5099878</t>
  </si>
  <si>
    <t>105-1822 3520</t>
  </si>
  <si>
    <t>105-1820 9656</t>
  </si>
  <si>
    <t>LAT 01.07 17:00</t>
  </si>
  <si>
    <t>406-5549 6173</t>
  </si>
  <si>
    <t>406-5549 4655</t>
  </si>
  <si>
    <t>LAT 02/07 15:00</t>
  </si>
  <si>
    <t>105-1820 9354</t>
  </si>
  <si>
    <t>406-5549 6184</t>
  </si>
  <si>
    <t>LAT 01/07 15:00.</t>
  </si>
  <si>
    <t xml:space="preserve">Finnair laster </t>
  </si>
  <si>
    <t>+358 40 7452253</t>
  </si>
  <si>
    <t>406-5549 3970</t>
  </si>
  <si>
    <t>406-5549 3981</t>
  </si>
  <si>
    <t>615-6016 6514</t>
  </si>
  <si>
    <t>876-4290 1250</t>
  </si>
  <si>
    <t>3U9690</t>
  </si>
  <si>
    <t>876-4290 1261</t>
  </si>
  <si>
    <t>105-1822 2072</t>
  </si>
  <si>
    <t>LAT 03/07 11:00</t>
  </si>
  <si>
    <t>LAT 03/07 08:00</t>
  </si>
  <si>
    <t>LAT 02/07 08:00</t>
  </si>
  <si>
    <t>105-1822 3100</t>
  </si>
  <si>
    <t>LAT 27/06 11:00</t>
  </si>
  <si>
    <t>Tammachart</t>
  </si>
  <si>
    <t>105-1822 3096</t>
  </si>
  <si>
    <t>CV</t>
  </si>
  <si>
    <t>105-1820 8960</t>
  </si>
  <si>
    <t>105-1822 3030</t>
  </si>
  <si>
    <t>Montral</t>
  </si>
  <si>
    <t>105-1820 8190</t>
  </si>
  <si>
    <t>406-5506 0902</t>
  </si>
  <si>
    <t>LAT 27/06 15:00</t>
  </si>
  <si>
    <t>406-5549 4762</t>
  </si>
  <si>
    <t>Tor</t>
  </si>
  <si>
    <t>FINNAIR Laste sist</t>
  </si>
  <si>
    <t>Losse først</t>
  </si>
  <si>
    <t>Losse sist</t>
  </si>
  <si>
    <t>ph 358 40 7611125</t>
  </si>
  <si>
    <t>406-5506 0316</t>
  </si>
  <si>
    <t>406-5549 4736</t>
  </si>
  <si>
    <t>406-5549 8144</t>
  </si>
  <si>
    <t xml:space="preserve">615-6016 2476 </t>
  </si>
  <si>
    <t>615-6016 2480</t>
  </si>
  <si>
    <t>406-5506 0670</t>
  </si>
  <si>
    <t>SWISSPORT ONLY</t>
  </si>
  <si>
    <t>SZF881/DAZ953</t>
  </si>
  <si>
    <t>ph 358 45 1677332</t>
  </si>
  <si>
    <t>876-4290 0071</t>
  </si>
  <si>
    <t>LAT 28/06 21:00</t>
  </si>
  <si>
    <t>876-4281 9501</t>
  </si>
  <si>
    <t>eta Sun</t>
  </si>
  <si>
    <t>105-1820 8186</t>
  </si>
  <si>
    <t>LAT 29/06 08:00</t>
  </si>
  <si>
    <t>Simiran</t>
  </si>
  <si>
    <t>105-1820 8713</t>
  </si>
  <si>
    <t>ph 358 400 710 649</t>
  </si>
  <si>
    <t>105-1822 3063</t>
  </si>
  <si>
    <t>LAT 24/06 11:00</t>
  </si>
  <si>
    <t>105-1822 3074</t>
  </si>
  <si>
    <t>LAT 25/06 08:00</t>
  </si>
  <si>
    <t>105-1820 9015</t>
  </si>
  <si>
    <t>406-5549 4051</t>
  </si>
  <si>
    <t>LAT 24/06 15:00</t>
  </si>
  <si>
    <t>615-6016 2421</t>
  </si>
  <si>
    <t>105-1822 3026</t>
  </si>
  <si>
    <t>FINNAIR laste sist</t>
  </si>
  <si>
    <t>SWISSPORT last først</t>
  </si>
  <si>
    <t>ph 358 40 4854773</t>
  </si>
  <si>
    <t>406-5549 4692</t>
  </si>
  <si>
    <t>LAT 25/06 15:00</t>
  </si>
  <si>
    <t>406-5522 6916</t>
  </si>
  <si>
    <t>615-6016 2432</t>
  </si>
  <si>
    <t>876-4289 7315</t>
  </si>
  <si>
    <t>LAT 24/06 21:00</t>
  </si>
  <si>
    <t>876-4289 9695</t>
  </si>
  <si>
    <t>876-4290 0056</t>
  </si>
  <si>
    <t>LAT 24/05 21:00</t>
  </si>
  <si>
    <t>966MJR/981YLK</t>
  </si>
  <si>
    <t>ph 358 401 975 167</t>
  </si>
  <si>
    <t>406-5549 4725</t>
  </si>
  <si>
    <t>615-6016 2443</t>
  </si>
  <si>
    <t>406-5549 8133</t>
  </si>
  <si>
    <t>105-1820 8201</t>
  </si>
  <si>
    <t>LAT 26/06 08:00</t>
  </si>
  <si>
    <t>105-1820 8212</t>
  </si>
  <si>
    <t>406-5549 4703</t>
  </si>
  <si>
    <t>ph 358 40 8305677</t>
  </si>
  <si>
    <t>876-4289 7330</t>
  </si>
  <si>
    <t>3u9609</t>
  </si>
  <si>
    <t>LAT 21/06 21:00</t>
  </si>
  <si>
    <t>876-4289 9010</t>
  </si>
  <si>
    <t>105-1822 2503</t>
  </si>
  <si>
    <t>LAT 22/06 08:00</t>
  </si>
  <si>
    <t>105-1822 2514</t>
  </si>
  <si>
    <t>FINNAIR LASTER FØRST</t>
  </si>
  <si>
    <t>LOSSER SIST</t>
  </si>
  <si>
    <t>SWISSPORT LASTER SIST</t>
  </si>
  <si>
    <t>LOSSER FØRST</t>
  </si>
  <si>
    <t>PH 358 40 7720495</t>
  </si>
  <si>
    <t>Baxian Cancelled</t>
  </si>
  <si>
    <t>105-1822 1851</t>
  </si>
  <si>
    <t>105-1820 9306</t>
  </si>
  <si>
    <t>105-1822 1792</t>
  </si>
  <si>
    <t>Tohkaiya</t>
  </si>
  <si>
    <t>105-1822 2396</t>
  </si>
  <si>
    <t>406-5549 4003</t>
  </si>
  <si>
    <t>LAT 20/06 15:00</t>
  </si>
  <si>
    <t>FINNAIR LASTER SIST</t>
  </si>
  <si>
    <t>SWISSPORT LASTER FØRST</t>
  </si>
  <si>
    <t>MANUAL PACKING</t>
  </si>
  <si>
    <t>PH 358 40 1430448</t>
  </si>
  <si>
    <t>Out 18.00 (Latest Friday 07.00)</t>
  </si>
  <si>
    <t>105-1820 8680</t>
  </si>
  <si>
    <t>LAT 21/06 08:00</t>
  </si>
  <si>
    <t>105-1820 8142</t>
  </si>
  <si>
    <t>LAT 22/06 10:00</t>
  </si>
  <si>
    <t>105-1822 2374</t>
  </si>
  <si>
    <t>Finnair only :)</t>
  </si>
  <si>
    <t>CLB613/DTO333</t>
  </si>
  <si>
    <t>PH 358 44 5557187</t>
  </si>
  <si>
    <t>Latest 18.00!</t>
  </si>
  <si>
    <t>615-6013 1680</t>
  </si>
  <si>
    <t>615-6013 1691</t>
  </si>
  <si>
    <t>615-6013 3286</t>
  </si>
  <si>
    <t>615-6013 3463</t>
  </si>
  <si>
    <t>615-6013 1433</t>
  </si>
  <si>
    <t>3S0528</t>
  </si>
  <si>
    <t>Ph. 358 400 432 178</t>
  </si>
  <si>
    <t>Ex Oslo - Out 18.00</t>
  </si>
  <si>
    <t>Thermo Transit - 391SCA / 981YLK</t>
  </si>
  <si>
    <t>999-3511 0703</t>
  </si>
  <si>
    <t>CA1034</t>
  </si>
  <si>
    <t>OSCC 0600 19/06</t>
  </si>
  <si>
    <t>999-3511 0784</t>
  </si>
  <si>
    <t>999-3511 0843</t>
  </si>
  <si>
    <t>999-3511 0876</t>
  </si>
  <si>
    <t>112-3665 1801</t>
  </si>
  <si>
    <t>112-3665 1812</t>
  </si>
  <si>
    <t>Alt til OSCC</t>
  </si>
  <si>
    <t>Intercargo - ZS924TP</t>
  </si>
  <si>
    <t>999-3511 0736</t>
  </si>
  <si>
    <t>615-6010 4870</t>
  </si>
  <si>
    <t>GPC 0600 19/06</t>
  </si>
  <si>
    <t>880-3920 7206</t>
  </si>
  <si>
    <t>999-3511 0740</t>
  </si>
  <si>
    <t>176-1033 3466</t>
  </si>
  <si>
    <t>615-6567 0183</t>
  </si>
  <si>
    <t xml:space="preserve">GPC laster sist </t>
  </si>
  <si>
    <t>Monday 11.00 (LATEST 12.00)</t>
  </si>
  <si>
    <t>105-1820 8175</t>
  </si>
  <si>
    <t>LAT 17/06 11:00</t>
  </si>
  <si>
    <t>105-1820 9026</t>
  </si>
  <si>
    <t>105-1820 8105</t>
  </si>
  <si>
    <t>105-1822 2573</t>
  </si>
  <si>
    <t>105-1822 2363</t>
  </si>
  <si>
    <t>LAT 17/06 17:00</t>
  </si>
  <si>
    <t>406-5549 5451</t>
  </si>
  <si>
    <t>LAT 17/06 15:00</t>
  </si>
  <si>
    <t>615-6013 2903</t>
  </si>
  <si>
    <t xml:space="preserve">SWISSPORT laster først </t>
  </si>
  <si>
    <t xml:space="preserve">FINNAIR laster sist </t>
  </si>
  <si>
    <t>JKG700/DLL140</t>
  </si>
  <si>
    <t>PH 358 40 7515799</t>
  </si>
  <si>
    <t>Monday 14:00 (LATEST 15.00)</t>
  </si>
  <si>
    <t>406-5506 0320</t>
  </si>
  <si>
    <t>615-6013 2925</t>
  </si>
  <si>
    <t>406-5549 3966</t>
  </si>
  <si>
    <t>876-4282 2953</t>
  </si>
  <si>
    <t>876-4289 7212</t>
  </si>
  <si>
    <t>406-5549 5462</t>
  </si>
  <si>
    <t>All SWISSPORT only</t>
  </si>
  <si>
    <t>433MPF/299YLJ</t>
  </si>
  <si>
    <t>PH 358 401 975 167</t>
  </si>
  <si>
    <t>Monday 16:00 (LATEST Tuesday 07.00)</t>
  </si>
  <si>
    <t>105-1820 8164</t>
  </si>
  <si>
    <t>LAT 19/06 06:00</t>
  </si>
  <si>
    <t>105-1820 8676</t>
  </si>
  <si>
    <t>LAT 18/06 08:00</t>
  </si>
  <si>
    <t>406-5549 5473</t>
  </si>
  <si>
    <t>LAT 18/06 15:00</t>
  </si>
  <si>
    <t>406-5549 3992</t>
  </si>
  <si>
    <t>615-6013 2936</t>
  </si>
  <si>
    <t>105-1822 2352</t>
  </si>
  <si>
    <t>EUL500/DJC550</t>
  </si>
  <si>
    <t>MANUEL PACKING</t>
  </si>
  <si>
    <t>PH 358 400 490 385</t>
  </si>
  <si>
    <t>105-1820 6576</t>
  </si>
  <si>
    <t>LAT 14/06 11:00</t>
  </si>
  <si>
    <t>105-1820 9494</t>
  </si>
  <si>
    <t>876-4282 3034</t>
  </si>
  <si>
    <t>LAT 14/06 16:00</t>
  </si>
  <si>
    <t>105-1822 1895</t>
  </si>
  <si>
    <t>105-1822 1873</t>
  </si>
  <si>
    <t>105-1822 1884</t>
  </si>
  <si>
    <t>NMY301/DGN448</t>
  </si>
  <si>
    <t>Intercargo BV66NOK</t>
  </si>
  <si>
    <t>157-0577 9826</t>
  </si>
  <si>
    <t>QR8074</t>
  </si>
  <si>
    <t>GPC 0600 15/06</t>
  </si>
  <si>
    <t>157-0577 9841</t>
  </si>
  <si>
    <t>176-1033 2652</t>
  </si>
  <si>
    <t>406-5506 0880</t>
  </si>
  <si>
    <t>Kansellert</t>
  </si>
  <si>
    <t>406-5549 5355</t>
  </si>
  <si>
    <t>Thursday 1400</t>
  </si>
  <si>
    <t>105-1820 6646</t>
  </si>
  <si>
    <t>LAT 14/06 08:00</t>
  </si>
  <si>
    <t>105-1820 8514</t>
  </si>
  <si>
    <t>LAT 15/06 08:00</t>
  </si>
  <si>
    <t>105-1820 8820</t>
  </si>
  <si>
    <t>DIA</t>
  </si>
  <si>
    <t>105-1820 9424</t>
  </si>
  <si>
    <t>615-6012 0642</t>
  </si>
  <si>
    <t>LAT 13/06 15:00</t>
  </si>
  <si>
    <t>105-1822 2105</t>
  </si>
  <si>
    <t>LAT 13/06 17:00</t>
  </si>
  <si>
    <t>105-1820 6565</t>
  </si>
  <si>
    <t>LAT 15/06 11:00</t>
  </si>
  <si>
    <t>Ekstra nøye med sortering</t>
  </si>
  <si>
    <t>Needs CV</t>
  </si>
  <si>
    <t>IPC650/DRT164</t>
  </si>
  <si>
    <t>018-9167 4995</t>
  </si>
  <si>
    <t>018-9167 5006</t>
  </si>
  <si>
    <t>105-1820 6860</t>
  </si>
  <si>
    <t>105-1820 6856</t>
  </si>
  <si>
    <t>Sunlong</t>
  </si>
  <si>
    <t>018-9167 4951</t>
  </si>
  <si>
    <t>406-5549 3712</t>
  </si>
  <si>
    <t>Thursday 1800</t>
  </si>
  <si>
    <t>784-6216 1831</t>
  </si>
  <si>
    <t>CZ2574</t>
  </si>
  <si>
    <t>OSCC 0600 14/06</t>
  </si>
  <si>
    <t>Change to CAN!</t>
  </si>
  <si>
    <t>784-6216 1842</t>
  </si>
  <si>
    <t>1012549/ 1012599</t>
  </si>
  <si>
    <t>784-6216 1820</t>
  </si>
  <si>
    <t>1012550/ 1012598</t>
  </si>
  <si>
    <t>112-1169 3301</t>
  </si>
  <si>
    <t>784-6216 1853</t>
  </si>
  <si>
    <t>CAN?</t>
  </si>
  <si>
    <t>112-1169 3312</t>
  </si>
  <si>
    <t>FILLET</t>
  </si>
  <si>
    <t>Out 18.00 - ZS895UJ</t>
  </si>
  <si>
    <t>157-0578 0283</t>
  </si>
  <si>
    <t>GPC 06:00 13/06</t>
  </si>
  <si>
    <t>157-0578 0294</t>
  </si>
  <si>
    <t>999-3511 0891</t>
  </si>
  <si>
    <t>OSCC 06:00 13/06</t>
  </si>
  <si>
    <t>999-3511 0902</t>
  </si>
  <si>
    <t>999-3511 0913</t>
  </si>
  <si>
    <t>020-3151 1502</t>
  </si>
  <si>
    <t>876-4282 3023</t>
  </si>
  <si>
    <t>LAT 12/06 21:00</t>
  </si>
  <si>
    <t>406-5549 3686</t>
  </si>
  <si>
    <t>406-5549 4600</t>
  </si>
  <si>
    <t>615-6012 0874</t>
  </si>
  <si>
    <t>406-5549 4611</t>
  </si>
  <si>
    <t>406-5549 4622</t>
  </si>
  <si>
    <t>966MJR/564YKG</t>
  </si>
  <si>
    <t>CANX</t>
  </si>
  <si>
    <t>105-1820 4535</t>
  </si>
  <si>
    <t>LAT 11/06 17:00</t>
  </si>
  <si>
    <t>105-1820 6871</t>
  </si>
  <si>
    <t>LAT 11/06 11:00</t>
  </si>
  <si>
    <t>105-1820 6882</t>
  </si>
  <si>
    <t>105-1820 6510</t>
  </si>
  <si>
    <t>105-1820 9365</t>
  </si>
  <si>
    <t>105-1822 1814</t>
  </si>
  <si>
    <t>406-5549 3675</t>
  </si>
  <si>
    <t>LAT 11/06 15:00</t>
  </si>
  <si>
    <t>615-6012 0631</t>
  </si>
  <si>
    <t>018-9167 4940</t>
  </si>
  <si>
    <t>LAT 12/06 08:00</t>
  </si>
  <si>
    <t>406-5506 0983</t>
  </si>
  <si>
    <t>018-9167 4936</t>
  </si>
  <si>
    <t>406-5506 1016</t>
  </si>
  <si>
    <t>6 6o 10</t>
  </si>
  <si>
    <t>972MJR/467YLJ</t>
  </si>
  <si>
    <t>Out 16.00 (Latest Wednesday 07.00)</t>
  </si>
  <si>
    <t>105-1820 6661</t>
  </si>
  <si>
    <t>105-1820 9376</t>
  </si>
  <si>
    <t>876-4282 3012</t>
  </si>
  <si>
    <t>406-5549 3690</t>
  </si>
  <si>
    <t>LAT 12/06 15:00</t>
  </si>
  <si>
    <t>406-5549 3701</t>
  </si>
  <si>
    <t>105-1820 6451</t>
  </si>
  <si>
    <t>Out 17.00 (Latest 17.30)</t>
  </si>
  <si>
    <t>105-1820 8470</t>
  </si>
  <si>
    <t>LAT 08/06 08:00</t>
  </si>
  <si>
    <t>105-1820 8481</t>
  </si>
  <si>
    <t>018-9167 4822</t>
  </si>
  <si>
    <t>406-5549 3723</t>
  </si>
  <si>
    <t>406-5549 3734</t>
  </si>
  <si>
    <t>105-1820 9225</t>
  </si>
  <si>
    <t>105-1820 6602</t>
  </si>
  <si>
    <t>105-1820 8536</t>
  </si>
  <si>
    <t>105-1820 8562</t>
  </si>
  <si>
    <t>018-9162 7745</t>
  </si>
  <si>
    <t>LAT 05/06 10:30</t>
  </si>
  <si>
    <t>131-1643 1030</t>
  </si>
  <si>
    <t>LAT 05/06 11:00</t>
  </si>
  <si>
    <t>ASR LASTER SIST</t>
  </si>
  <si>
    <t>LOSSE FØRST</t>
  </si>
  <si>
    <t>LOSSE SIST</t>
  </si>
  <si>
    <t>EUR896/DED673</t>
  </si>
  <si>
    <t>ph 358 40 5120586</t>
  </si>
  <si>
    <t>876-4282 1590</t>
  </si>
  <si>
    <t>LAT 05/06 21:00</t>
  </si>
  <si>
    <t>406-5506 0541</t>
  </si>
  <si>
    <t>LAT 05/06 15:00</t>
  </si>
  <si>
    <t>105-1820 6812</t>
  </si>
  <si>
    <t>105-1820 6823</t>
  </si>
  <si>
    <t>406-5506 0552</t>
  </si>
  <si>
    <t>105-1820 8573</t>
  </si>
  <si>
    <t>SRK300/DRZ348</t>
  </si>
  <si>
    <t>ph 358 400 711 249</t>
  </si>
  <si>
    <t>Out 16.00 (Latest Thursday 07.00)</t>
  </si>
  <si>
    <t>406-5506 1414</t>
  </si>
  <si>
    <t>406-5549 3631</t>
  </si>
  <si>
    <t>018-9167 4763</t>
  </si>
  <si>
    <t>406-5506 0596</t>
  </si>
  <si>
    <t>406-5549 3642</t>
  </si>
  <si>
    <t>406-5549 3653</t>
  </si>
  <si>
    <t>ASR LASTER FØRST</t>
  </si>
  <si>
    <t>ph 358 451 676 884</t>
  </si>
  <si>
    <t>Out 18.00 (Latest Thursday 07.00)</t>
  </si>
  <si>
    <t>615-6011 4331</t>
  </si>
  <si>
    <t>LAT 06/06 15:00</t>
  </si>
  <si>
    <t>615-6011 4390</t>
  </si>
  <si>
    <t>406-5549 3922</t>
  </si>
  <si>
    <t>105-1820 8540</t>
  </si>
  <si>
    <t>LAT 06/06 17:00</t>
  </si>
  <si>
    <t>876-4282 2776</t>
  </si>
  <si>
    <t>LAT 07/06 21:00</t>
  </si>
  <si>
    <t>Fillets</t>
  </si>
  <si>
    <t>ph 47 977 67 511</t>
  </si>
  <si>
    <t>11.00</t>
  </si>
  <si>
    <t>105-1820 6591</t>
  </si>
  <si>
    <t>LAT 04/06 08:00</t>
  </si>
  <si>
    <t>105-1820 8875</t>
  </si>
  <si>
    <t>LAT 03/06 11:00</t>
  </si>
  <si>
    <t>105-1820 8411</t>
  </si>
  <si>
    <t>105-1820 8400</t>
  </si>
  <si>
    <t>018-9167 4402</t>
  </si>
  <si>
    <t>018-9162 7594</t>
  </si>
  <si>
    <t xml:space="preserve">FINNAIR - LASTER FØRST </t>
  </si>
  <si>
    <t xml:space="preserve">ASR - LASTER SIST </t>
  </si>
  <si>
    <t>LSA573/DLG939</t>
  </si>
  <si>
    <t>ACL 2 er litt for full. Kan vi sette 6 boks over på ACL 1?</t>
  </si>
  <si>
    <t>14.00</t>
  </si>
  <si>
    <t>105-1820 8525</t>
  </si>
  <si>
    <t>LAT 03/06 17:00</t>
  </si>
  <si>
    <t>105-1820 8890</t>
  </si>
  <si>
    <t>406-5506 1403</t>
  </si>
  <si>
    <t>LAT 03/06 15:00</t>
  </si>
  <si>
    <t>615-6011 4305</t>
  </si>
  <si>
    <t>406-5505 9830</t>
  </si>
  <si>
    <t>406-5505 9826</t>
  </si>
  <si>
    <t>SWISSPORT - LASTE SIST</t>
  </si>
  <si>
    <t>ph 358 400 321 526</t>
  </si>
  <si>
    <t>16.00</t>
  </si>
  <si>
    <t>615-6011 4353</t>
  </si>
  <si>
    <t>615-6011 4320</t>
  </si>
  <si>
    <t>406-5505 9815</t>
  </si>
  <si>
    <t>406-5506 0913</t>
  </si>
  <si>
    <t>406-5506 1005</t>
  </si>
  <si>
    <t>406-5549 3900</t>
  </si>
  <si>
    <t>101APM/485YMN</t>
  </si>
  <si>
    <t>18.00</t>
  </si>
  <si>
    <t>105-1820 8551</t>
  </si>
  <si>
    <t>LAT 04/06 11:00</t>
  </si>
  <si>
    <t>018-9167 4656</t>
  </si>
  <si>
    <t>27 4/5 rest 5 to 8</t>
  </si>
  <si>
    <t>LAT 05/06 08:00</t>
  </si>
  <si>
    <t>876-4282 1682</t>
  </si>
  <si>
    <t>LAT 03/06 21:00</t>
  </si>
  <si>
    <t>876-4282 1623</t>
  </si>
  <si>
    <t>105-1820 6834</t>
  </si>
  <si>
    <t>105-1820 6845</t>
  </si>
  <si>
    <t>FINNAIR - LASTER MIDTEN</t>
  </si>
  <si>
    <t>ASR - LASTER FØRST - LOSSE SIST</t>
  </si>
  <si>
    <t>ph 358 400 865 340</t>
  </si>
  <si>
    <t>12.00 (Latest 12.00)</t>
  </si>
  <si>
    <t>105-1820 7744</t>
  </si>
  <si>
    <t>LAT 30.05 17:00</t>
  </si>
  <si>
    <t>105-1820 7851</t>
  </si>
  <si>
    <t>LAT 30.05 11:00</t>
  </si>
  <si>
    <t>105-1820 3566</t>
  </si>
  <si>
    <t>LAT 29.05 11:00</t>
  </si>
  <si>
    <t>105-1820 7862</t>
  </si>
  <si>
    <t>406-5506 0250</t>
  </si>
  <si>
    <t>LAT 29/05 15:00</t>
  </si>
  <si>
    <t>615-6010 7773</t>
  </si>
  <si>
    <t xml:space="preserve">27 4/5 rest 5 to 8 </t>
  </si>
  <si>
    <t>406-5506 0246</t>
  </si>
  <si>
    <t>(+) 358 408 479 865</t>
  </si>
  <si>
    <t>406-5506 0261</t>
  </si>
  <si>
    <t>LAT 30/05 15:00</t>
  </si>
  <si>
    <t>105-1820 5375</t>
  </si>
  <si>
    <t>105-1820 5386</t>
  </si>
  <si>
    <t>105-1820 7836</t>
  </si>
  <si>
    <t>LAT 30.05 08:00</t>
  </si>
  <si>
    <t>Dia M</t>
  </si>
  <si>
    <t>105-1820 7685</t>
  </si>
  <si>
    <t>LAT 01.06 08:00</t>
  </si>
  <si>
    <t>105-1820 7696</t>
  </si>
  <si>
    <t>105-1820 7733</t>
  </si>
  <si>
    <t>LAT 31.05 08:00</t>
  </si>
  <si>
    <t>(+) 358 401 430 448</t>
  </si>
  <si>
    <t>Adjusted breakdown!</t>
  </si>
  <si>
    <t>12 (LATEST 12:00!)</t>
  </si>
  <si>
    <t>018-9167 4450</t>
  </si>
  <si>
    <t>LAT 27/05 11:00</t>
  </si>
  <si>
    <t>018-9167 5135</t>
  </si>
  <si>
    <t>105-1820 5213</t>
  </si>
  <si>
    <t>LAT 27/05 17:00</t>
  </si>
  <si>
    <t>105-1820 7825</t>
  </si>
  <si>
    <t>105-1820 7840</t>
  </si>
  <si>
    <t>105-1820 7641</t>
  </si>
  <si>
    <t>LAT 28/05 08:00</t>
  </si>
  <si>
    <t>105-1820 7884</t>
  </si>
  <si>
    <t>LAT 29/05 08:00</t>
  </si>
  <si>
    <t>406-5506 0165</t>
  </si>
  <si>
    <t>LAT 27/05 15:00</t>
  </si>
  <si>
    <t>BUC930/DJC550</t>
  </si>
  <si>
    <t>16 (LATEST 16:00!)</t>
  </si>
  <si>
    <t>615-6010 7740</t>
  </si>
  <si>
    <t>406-5506 0176</t>
  </si>
  <si>
    <t>406-5506 0154</t>
  </si>
  <si>
    <t>406-5506 1020</t>
  </si>
  <si>
    <t>406-5527 4811</t>
  </si>
  <si>
    <t>615-6010 7751</t>
  </si>
  <si>
    <t>391SCA/494YMN</t>
  </si>
  <si>
    <t>105-1820 5390</t>
  </si>
  <si>
    <t>105-1820 5401</t>
  </si>
  <si>
    <t>105-1820 5132</t>
  </si>
  <si>
    <t>105-1820 3544</t>
  </si>
  <si>
    <t>LAT 28/05 11:00</t>
  </si>
  <si>
    <t>615-6010 7666</t>
  </si>
  <si>
    <t xml:space="preserve">27 4/5 rest 6 to 8 </t>
  </si>
  <si>
    <t>LAT 28/05 15:00</t>
  </si>
  <si>
    <t>252HER/566YLB</t>
  </si>
  <si>
    <t>Friday 14:00</t>
  </si>
  <si>
    <t>018-9162 8493</t>
  </si>
  <si>
    <t>LAT 25/05 08:00</t>
  </si>
  <si>
    <t>018-9162 8504</t>
  </si>
  <si>
    <t>018-9162 8515</t>
  </si>
  <si>
    <t>80 bx 6-7/ rest 6 to 10</t>
  </si>
  <si>
    <t>018-9162 8526</t>
  </si>
  <si>
    <t>018-9162 8541</t>
  </si>
  <si>
    <t>Xingjiangyang</t>
  </si>
  <si>
    <t>018-9162 8530</t>
  </si>
  <si>
    <t>ACL 10 (Thursday packing)</t>
  </si>
  <si>
    <t>Friday 07:00</t>
  </si>
  <si>
    <t>406-5506 0585</t>
  </si>
  <si>
    <t>LAT 26/05 15:00</t>
  </si>
  <si>
    <t>615-6010 7246</t>
  </si>
  <si>
    <t>615-6010 5883</t>
  </si>
  <si>
    <t>LAT 24/05 08:00</t>
  </si>
  <si>
    <t>615-6010 7224</t>
  </si>
  <si>
    <t>615-6010 7235</t>
  </si>
  <si>
    <t>615-6010 7854</t>
  </si>
  <si>
    <t>12:00 (absolutely latest 15:00)</t>
  </si>
  <si>
    <t>615-6008 3660</t>
  </si>
  <si>
    <t>LAT 22/05 15:00</t>
  </si>
  <si>
    <t>018-9162 7524</t>
  </si>
  <si>
    <t>LAT 23/05 15:00</t>
  </si>
  <si>
    <t>Toyo R</t>
  </si>
  <si>
    <t>105-1820 7453</t>
  </si>
  <si>
    <t>LAT 23/05 11:00</t>
  </si>
  <si>
    <t>105-1820 5106</t>
  </si>
  <si>
    <t>LAT 24.05 07:00</t>
  </si>
  <si>
    <t>018-9162 7535</t>
  </si>
  <si>
    <t>NEW AWB! Fixed in Maritech</t>
  </si>
  <si>
    <t>16:00 (absolutely latest thursday 08:00)</t>
  </si>
  <si>
    <t>105-1820 7232</t>
  </si>
  <si>
    <t>LAT 23.05 11:00</t>
  </si>
  <si>
    <t>105-1820 7254</t>
  </si>
  <si>
    <t>LAT 24.05 11:00</t>
  </si>
  <si>
    <t>105-1820 7243</t>
  </si>
  <si>
    <t>406-5506 0600</t>
  </si>
  <si>
    <t>flex</t>
  </si>
  <si>
    <t>406-5505 9896</t>
  </si>
  <si>
    <t>ERJ669/DOU221</t>
  </si>
  <si>
    <t>Torsdag 07.00</t>
  </si>
  <si>
    <t>105-1820 5180</t>
  </si>
  <si>
    <t>LAT 23.05 17:00</t>
  </si>
  <si>
    <t>406-5506 0611</t>
  </si>
  <si>
    <t>FLEX</t>
  </si>
  <si>
    <t>615-6008 2142</t>
  </si>
  <si>
    <t>406-5505 9863</t>
  </si>
  <si>
    <t>105-1820 5331</t>
  </si>
  <si>
    <t>105-1820 5342</t>
  </si>
  <si>
    <t>434MPF/589YKG</t>
  </si>
  <si>
    <t>ACL 8 / CNX</t>
  </si>
  <si>
    <t>Moved down</t>
  </si>
  <si>
    <t>ACL Oslo</t>
  </si>
  <si>
    <t>Nor-Log DN2511</t>
  </si>
  <si>
    <t>999-3179 4453</t>
  </si>
  <si>
    <t>OSCC 0600 23/05</t>
  </si>
  <si>
    <t>999-3179 4755</t>
  </si>
  <si>
    <t>157-0577 6094</t>
  </si>
  <si>
    <t>GPC 0600 23/05</t>
  </si>
  <si>
    <t>Ocea Family</t>
  </si>
  <si>
    <t>880-3917 4796</t>
  </si>
  <si>
    <t>074-6990 4026</t>
  </si>
  <si>
    <t>KL843</t>
  </si>
  <si>
    <t>GPC 1000 23/05</t>
  </si>
  <si>
    <t>235-5102 0292</t>
  </si>
  <si>
    <t>TK068</t>
  </si>
  <si>
    <t>OSCC 0800 23/05</t>
  </si>
  <si>
    <t>235-5102 0314</t>
  </si>
  <si>
    <t>TK058</t>
  </si>
  <si>
    <t>OSCC 1000 23/05</t>
  </si>
  <si>
    <t>105-1820 5095</t>
  </si>
  <si>
    <t>LAT 21.05 07:00</t>
  </si>
  <si>
    <t>105-1820 7136</t>
  </si>
  <si>
    <t>131-1643 0304</t>
  </si>
  <si>
    <t>LAT 20.05 11:00</t>
  </si>
  <si>
    <t>105-1820 5051</t>
  </si>
  <si>
    <t>105-1820 7173</t>
  </si>
  <si>
    <t>018-9167 4310</t>
  </si>
  <si>
    <t>105-1820 7265</t>
  </si>
  <si>
    <t>Monday 1400 (Absolutely latest 16:00)</t>
  </si>
  <si>
    <t>105-1820 5014</t>
  </si>
  <si>
    <t>LAT 21.05 11:00</t>
  </si>
  <si>
    <t>615-6008 2470</t>
  </si>
  <si>
    <t>406-5446 4782</t>
  </si>
  <si>
    <t>LAT 21/05 15:00</t>
  </si>
  <si>
    <t>406-5505 9270</t>
  </si>
  <si>
    <t>406-5445 1806</t>
  </si>
  <si>
    <t>406-5445 2661</t>
  </si>
  <si>
    <t>406-5505 9281</t>
  </si>
  <si>
    <t>Senyyang</t>
  </si>
  <si>
    <t>406-5505 9292</t>
  </si>
  <si>
    <t>Sichuang Meiyan</t>
  </si>
  <si>
    <t>876-4281 8661</t>
  </si>
  <si>
    <t>LAT 20/05 21:00</t>
  </si>
  <si>
    <t>615-6008 2481</t>
  </si>
  <si>
    <t>406-5446 5375</t>
  </si>
  <si>
    <t>105-1820 5176</t>
  </si>
  <si>
    <t>LAT 20.05 17:00</t>
  </si>
  <si>
    <t>EUL500/DJK758</t>
  </si>
  <si>
    <t>105-1820 5353</t>
  </si>
  <si>
    <t>LAT 21/05 08:00</t>
  </si>
  <si>
    <t>105-1820 5364</t>
  </si>
  <si>
    <t>LAT 22/05 08:00</t>
  </si>
  <si>
    <t>406-5505 9841</t>
  </si>
  <si>
    <t>406-5505 9852</t>
  </si>
  <si>
    <t>615-6008 2492</t>
  </si>
  <si>
    <t>406-5541 8554</t>
  </si>
  <si>
    <t xml:space="preserve">Can do more 8+ </t>
  </si>
  <si>
    <t>YKP801/DMP645</t>
  </si>
  <si>
    <t>Friday 16.00</t>
  </si>
  <si>
    <t>018-9162 7174</t>
  </si>
  <si>
    <t>876-4281 6900</t>
  </si>
  <si>
    <t>018-9162 7185</t>
  </si>
  <si>
    <t>018-9162 7211</t>
  </si>
  <si>
    <t>018-9162 7196</t>
  </si>
  <si>
    <t>018-9162 7200</t>
  </si>
  <si>
    <t>&lt;- posepakking</t>
  </si>
  <si>
    <t>Thursday 12.00 (09:30)</t>
  </si>
  <si>
    <t>105-1820 3802</t>
  </si>
  <si>
    <t>18.05.2025 05:30</t>
  </si>
  <si>
    <t>LAT 17/05 07:00</t>
  </si>
  <si>
    <t>105-1820 6215</t>
  </si>
  <si>
    <t>17.05.2025 18:25</t>
  </si>
  <si>
    <t>LAT 16/05 17:00</t>
  </si>
  <si>
    <t>105-1820 6226</t>
  </si>
  <si>
    <t>Toyo</t>
  </si>
  <si>
    <t>105-1820 6263</t>
  </si>
  <si>
    <t>105-1820 6333</t>
  </si>
  <si>
    <t>105-1820 6064</t>
  </si>
  <si>
    <t>Thursday 16.00</t>
  </si>
  <si>
    <t>615-6007 5540</t>
  </si>
  <si>
    <t>LAT 16/05 15:00</t>
  </si>
  <si>
    <t>615-6008 2304</t>
  </si>
  <si>
    <t>615-6008 2315</t>
  </si>
  <si>
    <t>615-6007 5562</t>
  </si>
  <si>
    <t>615-6008 2326</t>
  </si>
  <si>
    <t>ETT725 / DFU225</t>
  </si>
  <si>
    <t>+358 46 5941131</t>
  </si>
  <si>
    <t>105-1820 4034</t>
  </si>
  <si>
    <t>LAT 18/05 10:00</t>
  </si>
  <si>
    <t>105-1820 4045</t>
  </si>
  <si>
    <t>LAT 17/05 10:00</t>
  </si>
  <si>
    <t>018-9156 2590</t>
  </si>
  <si>
    <t>LAT 17/05 08:00</t>
  </si>
  <si>
    <t>018-9162 7605</t>
  </si>
  <si>
    <t>105-1820 3382</t>
  </si>
  <si>
    <t>LAT 17/05 11:00</t>
  </si>
  <si>
    <t>105-1820 6241</t>
  </si>
  <si>
    <t>19.05.2025 05:30</t>
  </si>
  <si>
    <t>LAT 18/05 07:00</t>
  </si>
  <si>
    <t>105-1820 6252</t>
  </si>
  <si>
    <t>Monday 12.00</t>
  </si>
  <si>
    <t>018-9162 7734</t>
  </si>
  <si>
    <t>LAT 15.05 08:00</t>
  </si>
  <si>
    <t>105-1820 3872</t>
  </si>
  <si>
    <t>LAT 13.05 17:00</t>
  </si>
  <si>
    <t>105-1820 3231</t>
  </si>
  <si>
    <t>LAT 13/05 11:00</t>
  </si>
  <si>
    <t>105-1820 6274</t>
  </si>
  <si>
    <t>105-1820 6285</t>
  </si>
  <si>
    <t>131-1643 0002</t>
  </si>
  <si>
    <t>105-1820 4896</t>
  </si>
  <si>
    <t>15.05.2025  05:30</t>
  </si>
  <si>
    <t>LAT 14.05 07:00</t>
  </si>
  <si>
    <t xml:space="preserve">          CRF140/DCI204</t>
  </si>
  <si>
    <t>358 45 1676884</t>
  </si>
  <si>
    <t>Monday 16.00</t>
  </si>
  <si>
    <t>406-5505 9163</t>
  </si>
  <si>
    <t>LAT 13.05 15:00</t>
  </si>
  <si>
    <t>406-5505 9174</t>
  </si>
  <si>
    <t>615-6007 5374</t>
  </si>
  <si>
    <t>406-5505 9152</t>
  </si>
  <si>
    <t>615-6007 7765</t>
  </si>
  <si>
    <t>406-5505 9804</t>
  </si>
  <si>
    <t>397SCA/485YMN</t>
  </si>
  <si>
    <t>105-1820 4056</t>
  </si>
  <si>
    <t>LAT 15.05 10:00</t>
  </si>
  <si>
    <t>105-1820 4060</t>
  </si>
  <si>
    <t>LAT 14.05 10:00</t>
  </si>
  <si>
    <t>406-5505 9196</t>
  </si>
  <si>
    <t>LAT 14.05 15:00</t>
  </si>
  <si>
    <t>406-5505 9200</t>
  </si>
  <si>
    <t>406-5505 9211</t>
  </si>
  <si>
    <t>615-6007 5385</t>
  </si>
  <si>
    <t>Sh. Hatianxia</t>
  </si>
  <si>
    <t>615-6007 2655</t>
  </si>
  <si>
    <t>sigurd</t>
  </si>
  <si>
    <t>406-5442 6890</t>
  </si>
  <si>
    <t>406-5445 2576</t>
  </si>
  <si>
    <t>018-9162 7491</t>
  </si>
  <si>
    <t>LAT 07/05 08:00</t>
  </si>
  <si>
    <t>018-9162 7502</t>
  </si>
  <si>
    <t>018-9162 7513</t>
  </si>
  <si>
    <t>T400 pick up</t>
  </si>
  <si>
    <t>LASTER FØRST, LASTER SIST</t>
  </si>
  <si>
    <t xml:space="preserve">Ready between 15-17 </t>
  </si>
  <si>
    <t>ACL 10 (CANCEL)</t>
  </si>
  <si>
    <t>ExHEL</t>
  </si>
  <si>
    <t>Ut kl 15</t>
  </si>
  <si>
    <t>876-427 18911</t>
  </si>
  <si>
    <t>LAT 03/05 21:00</t>
  </si>
  <si>
    <t>406-5542 0271</t>
  </si>
  <si>
    <t>LAT 05/05 15:00</t>
  </si>
  <si>
    <t>018-9162 7421</t>
  </si>
  <si>
    <t>LAT 04/05 08:00</t>
  </si>
  <si>
    <t>406-5541 8591</t>
  </si>
  <si>
    <t>406-5541 8823</t>
  </si>
  <si>
    <t>018-9162 7454</t>
  </si>
  <si>
    <t>ACL 7 (CANCEL)</t>
  </si>
  <si>
    <t>Kl 11</t>
  </si>
  <si>
    <t>toyo reizo</t>
  </si>
  <si>
    <t>105-1820 4782</t>
  </si>
  <si>
    <t>confirmed</t>
  </si>
  <si>
    <t>hanwool</t>
  </si>
  <si>
    <t>105-1820 2343</t>
  </si>
  <si>
    <t>LAT 03/05 11:00</t>
  </si>
  <si>
    <t>lotte</t>
  </si>
  <si>
    <t>105-1820 4922</t>
  </si>
  <si>
    <t>105-1820 3710</t>
  </si>
  <si>
    <t>LAT 02/05 16:00</t>
  </si>
  <si>
    <t>LAT 03/05 06:00</t>
  </si>
  <si>
    <t>CANCEL ALL ORDERS REST OF THE WEEK!!!</t>
  </si>
  <si>
    <t>ACL 8 (CANCEL)</t>
  </si>
  <si>
    <t>Kl 12</t>
  </si>
  <si>
    <t>615-6000 3812</t>
  </si>
  <si>
    <t>ACL 9 (CANCEL)</t>
  </si>
  <si>
    <t>Ut kl 13</t>
  </si>
  <si>
    <t>615-6002 4204</t>
  </si>
  <si>
    <t>LAT 02/05 15:00</t>
  </si>
  <si>
    <t>018-9162 7222</t>
  </si>
  <si>
    <t>LAT 04.05 06:00</t>
  </si>
  <si>
    <t>105-1820 1923</t>
  </si>
  <si>
    <t>105-1820 1934</t>
  </si>
  <si>
    <t>105-1820 3426</t>
  </si>
  <si>
    <t>Ut kl 14</t>
  </si>
  <si>
    <t>615-6002 2093</t>
  </si>
  <si>
    <t>LAT 30/04 15:00</t>
  </si>
  <si>
    <t>406-5446 4270</t>
  </si>
  <si>
    <t>018-9162 7152</t>
  </si>
  <si>
    <t>876-4262 8751</t>
  </si>
  <si>
    <t>5-6/6+</t>
  </si>
  <si>
    <t>ExHEl</t>
  </si>
  <si>
    <t>Ut kl 10</t>
  </si>
  <si>
    <t>105-1820 2321</t>
  </si>
  <si>
    <t>LAT 29/04 11:00</t>
  </si>
  <si>
    <t>Jannicke</t>
  </si>
  <si>
    <t>105-1820 4561</t>
  </si>
  <si>
    <t>131-1642 9103</t>
  </si>
  <si>
    <t>Sigurd</t>
  </si>
  <si>
    <t>105-1820 2015</t>
  </si>
  <si>
    <t>LAT 30/04 06:00</t>
  </si>
  <si>
    <t>105-1820 4653</t>
  </si>
  <si>
    <t>ja</t>
  </si>
  <si>
    <t>LAT 29/04 15:00</t>
  </si>
  <si>
    <t>Ut kl 12</t>
  </si>
  <si>
    <t>105-1820 1945</t>
  </si>
  <si>
    <t>105-1820 4804</t>
  </si>
  <si>
    <t>105-1820 1956</t>
  </si>
  <si>
    <t>105-1820 2310</t>
  </si>
  <si>
    <t>LAT 30/04 11:00</t>
  </si>
  <si>
    <t>018-9162 7163</t>
  </si>
  <si>
    <t>LAT 01/05 08:00</t>
  </si>
  <si>
    <t>105-1820 4771</t>
  </si>
  <si>
    <t xml:space="preserve">Tohkaiya </t>
  </si>
  <si>
    <t>105-1820 4760</t>
  </si>
  <si>
    <t>LAT 01/05 07:00</t>
  </si>
  <si>
    <t>EPM363/DAZ953</t>
  </si>
  <si>
    <t>615-6000 3731</t>
  </si>
  <si>
    <t>406-5446 3430</t>
  </si>
  <si>
    <t>406-5445 3195</t>
  </si>
  <si>
    <t>406-5446 5272</t>
  </si>
  <si>
    <t>406-5446 3441</t>
  </si>
  <si>
    <t>406-5446 5283</t>
  </si>
  <si>
    <t>975MJR/046YKP</t>
  </si>
  <si>
    <t>Ut kl15</t>
  </si>
  <si>
    <t>615-6000 3742</t>
  </si>
  <si>
    <t>406-5446 4491</t>
  </si>
  <si>
    <t>406-5446 4384</t>
  </si>
  <si>
    <t>I Fish</t>
  </si>
  <si>
    <t>406-5446 4852</t>
  </si>
  <si>
    <t>Nanjing Ifish Tech</t>
  </si>
  <si>
    <t>406-5542 0002</t>
  </si>
  <si>
    <t>FMN 137 / DLK 737</t>
  </si>
  <si>
    <t>358 40 6624488</t>
  </si>
  <si>
    <t>ACL 5 CANCEL TRUCK!</t>
  </si>
  <si>
    <t>Ut kl 17</t>
  </si>
  <si>
    <t>Move to ACL 4</t>
  </si>
  <si>
    <t>Cancel ACL 5</t>
  </si>
  <si>
    <t>Need better ETA</t>
  </si>
  <si>
    <t>018-9162 7093</t>
  </si>
  <si>
    <t>LAT 27/04 08:00</t>
  </si>
  <si>
    <t>615-6000 2972</t>
  </si>
  <si>
    <t>018-9162 7130</t>
  </si>
  <si>
    <t>LAT 27/04 06:00</t>
  </si>
  <si>
    <t>018-9162 7104</t>
  </si>
  <si>
    <t>018-9162 7115</t>
  </si>
  <si>
    <t>018-9162 7126</t>
  </si>
  <si>
    <t>NMV481/DHT275</t>
  </si>
  <si>
    <t>14:00 - MÅ KJØRE SENEST KL 1800</t>
  </si>
  <si>
    <t>KL 10 (Absolutely latest 12.00)</t>
  </si>
  <si>
    <t>105-1820 1971</t>
  </si>
  <si>
    <t>NO FLEX!</t>
  </si>
  <si>
    <t>LAT 26/04  07:00</t>
  </si>
  <si>
    <t>105-1820 3636</t>
  </si>
  <si>
    <t>105-1820 3651</t>
  </si>
  <si>
    <t>105-1820 3640</t>
  </si>
  <si>
    <t>105-1820 4185</t>
  </si>
  <si>
    <t>131-1642 8694</t>
  </si>
  <si>
    <t>LAT 25/04 11:00</t>
  </si>
  <si>
    <t>Toyo R extra</t>
  </si>
  <si>
    <t>105-1820 4126</t>
  </si>
  <si>
    <t>LAT 27/04 11:00</t>
  </si>
  <si>
    <t>105-1820 3625</t>
  </si>
  <si>
    <t>LAT 25/04 17:00</t>
  </si>
  <si>
    <t>105-1820 4266</t>
  </si>
  <si>
    <t>Kl 12 (Absolutely latest 16.00)</t>
  </si>
  <si>
    <t>615-3363 6400</t>
  </si>
  <si>
    <t>LAT 25/04 15:00</t>
  </si>
  <si>
    <t>615-3363 6396</t>
  </si>
  <si>
    <t>406-5446 4351</t>
  </si>
  <si>
    <t>406-5446 4804</t>
  </si>
  <si>
    <t>876-4271 8491</t>
  </si>
  <si>
    <t xml:space="preserve">JNE276/DHK231	</t>
  </si>
  <si>
    <t>Kl 14 (Absolutely latest Friday 07.00)</t>
  </si>
  <si>
    <t>018-9162 7082</t>
  </si>
  <si>
    <t>LAT 26/04 06:00</t>
  </si>
  <si>
    <t>018-9162 7071</t>
  </si>
  <si>
    <t>018-9156 2682</t>
  </si>
  <si>
    <t>018-9156 2715</t>
  </si>
  <si>
    <t>105-1820 1886</t>
  </si>
  <si>
    <t>105-1820 1890</t>
  </si>
  <si>
    <t>BUC930/DLK737</t>
  </si>
  <si>
    <t>ACL 9 CANCEL TRUCK!</t>
  </si>
  <si>
    <t>Kl 16</t>
  </si>
  <si>
    <t>018-9162 7141</t>
  </si>
  <si>
    <t>615-3363 9815</t>
  </si>
  <si>
    <t>615-3363 9826</t>
  </si>
  <si>
    <t>018-9156 2693</t>
  </si>
  <si>
    <t>018-9156 2704</t>
  </si>
  <si>
    <t>Ut kl 16</t>
  </si>
  <si>
    <t>406-5446 4336</t>
  </si>
  <si>
    <t>406-5446 4793</t>
  </si>
  <si>
    <t>406-5446 4340</t>
  </si>
  <si>
    <t>105-1820 3695</t>
  </si>
  <si>
    <t>962MJR/564YKG</t>
  </si>
  <si>
    <t>Kl 10 (Absolutely latest 12:00)</t>
  </si>
  <si>
    <t>406-5446 4314</t>
  </si>
  <si>
    <t>105-1820 3441</t>
  </si>
  <si>
    <t>LAT 23.04 17:00</t>
  </si>
  <si>
    <t>105-1820 1912</t>
  </si>
  <si>
    <t>LAT 23/04 11:00</t>
  </si>
  <si>
    <t>105-1820 2170</t>
  </si>
  <si>
    <t>LAT: 23.04 11:00</t>
  </si>
  <si>
    <t>105-1820 2936</t>
  </si>
  <si>
    <t>105-1819 9646</t>
  </si>
  <si>
    <t>Kl 12 (Absolutely latest 15:00)</t>
  </si>
  <si>
    <t>406-5446 4303</t>
  </si>
  <si>
    <t>615-3363 6374</t>
  </si>
  <si>
    <t>406-5446 4281</t>
  </si>
  <si>
    <t>615-3363 6385</t>
  </si>
  <si>
    <t>406-5446 4712</t>
  </si>
  <si>
    <t>406-5446 4292</t>
  </si>
  <si>
    <t>Kl 14 (Absolutely latest Wednesday 08:00)</t>
  </si>
  <si>
    <t>018-9156 2623</t>
  </si>
  <si>
    <t>LAT 24/04 08:00</t>
  </si>
  <si>
    <t>018-9156 2634</t>
  </si>
  <si>
    <t>876-4271 6811</t>
  </si>
  <si>
    <t>LAT 24/04 21:00</t>
  </si>
  <si>
    <t>876-4271 4700</t>
  </si>
  <si>
    <t>018-9156 2660</t>
  </si>
  <si>
    <t>018-9156 2656</t>
  </si>
  <si>
    <t>Kl 16 (Absolutely latest Wednesday 07:00)</t>
  </si>
  <si>
    <t>105-1820 1901</t>
  </si>
  <si>
    <t>LAT  24/04 11:00</t>
  </si>
  <si>
    <t>105-1820 3415</t>
  </si>
  <si>
    <t>LAT 24.04 06:00</t>
  </si>
  <si>
    <t>018-9156 2645</t>
  </si>
  <si>
    <t>105-1820 2962</t>
  </si>
  <si>
    <t>LAT: 24.04 11:00</t>
  </si>
  <si>
    <t>105-1820 1993</t>
  </si>
  <si>
    <t>LAT 25.04 07:00</t>
  </si>
  <si>
    <t>Wednesday 1200</t>
  </si>
  <si>
    <t>105-1820 0770</t>
  </si>
  <si>
    <t>LAT 19.04 06:00</t>
  </si>
  <si>
    <t>105-1820 2575</t>
  </si>
  <si>
    <t>LAT 20.04 06:00</t>
  </si>
  <si>
    <t>Dia m</t>
  </si>
  <si>
    <t>105-1820 2656</t>
  </si>
  <si>
    <t>105-1820 2660</t>
  </si>
  <si>
    <t>105-18203135</t>
  </si>
  <si>
    <t>LAT 18.04 17:00</t>
  </si>
  <si>
    <t>105-1820 2892</t>
  </si>
  <si>
    <t>FLEX 6-8KG</t>
  </si>
  <si>
    <t>LAT 16.04 11:00</t>
  </si>
  <si>
    <t>Wednesday 1500</t>
  </si>
  <si>
    <t>018-9156 1783</t>
  </si>
  <si>
    <t>LAT 19/04 08:00</t>
  </si>
  <si>
    <t>018-9156 1794</t>
  </si>
  <si>
    <t>018-9156 1805</t>
  </si>
  <si>
    <t>406-5446 4200</t>
  </si>
  <si>
    <t>406-5446 4211</t>
  </si>
  <si>
    <t>876-4271 5901</t>
  </si>
  <si>
    <t>LAT 17/04 20:00</t>
  </si>
  <si>
    <t>101APM/579YKP</t>
  </si>
  <si>
    <t>018-9156 2236</t>
  </si>
  <si>
    <t>018-9156 2240</t>
  </si>
  <si>
    <t>018-9156 1761</t>
  </si>
  <si>
    <t>LAT 20/04 08:00</t>
  </si>
  <si>
    <t>105-1820 0184</t>
  </si>
  <si>
    <t>105-1820 0195</t>
  </si>
  <si>
    <t>FRO628/WIG747</t>
  </si>
  <si>
    <t>Wednesday 1800</t>
  </si>
  <si>
    <t>018-9156 2225</t>
  </si>
  <si>
    <t>018-9156 2586</t>
  </si>
  <si>
    <t>105-1820 2870</t>
  </si>
  <si>
    <t>LAT 18/04 11:00</t>
  </si>
  <si>
    <t>018-9156 2601</t>
  </si>
  <si>
    <t>105-1820 0700</t>
  </si>
  <si>
    <t>ACL 10 CANCEL</t>
  </si>
  <si>
    <t>ACL XX</t>
  </si>
  <si>
    <t>Wednesday 07:00</t>
  </si>
  <si>
    <t>876-4271 6450</t>
  </si>
  <si>
    <t>018-9156 2166</t>
  </si>
  <si>
    <t>LAT 17/04 08:00</t>
  </si>
  <si>
    <t>018-9156 2181</t>
  </si>
  <si>
    <t>406-5446 3404</t>
  </si>
  <si>
    <t>406-5446 3415</t>
  </si>
  <si>
    <t>018-9156 2170</t>
  </si>
  <si>
    <t>975MJR/981YLK</t>
  </si>
  <si>
    <t>Wed 07:00</t>
  </si>
  <si>
    <t>105-1820 0766</t>
  </si>
  <si>
    <t>105-1819 9392</t>
  </si>
  <si>
    <t>105-1820 0722</t>
  </si>
  <si>
    <t>6-8 kg</t>
  </si>
  <si>
    <t>LAT 15/04 11:00</t>
  </si>
  <si>
    <t>105-1820 2715</t>
  </si>
  <si>
    <t>105-1820 0755</t>
  </si>
  <si>
    <t>105-1820 1805</t>
  </si>
  <si>
    <t>NNJ340/WPE216</t>
  </si>
  <si>
    <t>Monday 1500</t>
  </si>
  <si>
    <t>406-5445 3232</t>
  </si>
  <si>
    <t>LAT 15/04 15:00</t>
  </si>
  <si>
    <t>406-5446 3345</t>
  </si>
  <si>
    <t>615-3363 2152</t>
  </si>
  <si>
    <t>406-5445 3221</t>
  </si>
  <si>
    <t>China Res</t>
  </si>
  <si>
    <t>406-5446 3474</t>
  </si>
  <si>
    <t>397SCA/933YLK</t>
  </si>
  <si>
    <t>406-5446 3393</t>
  </si>
  <si>
    <t>LAT 16/04 15:00</t>
  </si>
  <si>
    <t>615-3363 2163</t>
  </si>
  <si>
    <t>876-4271 5875</t>
  </si>
  <si>
    <t>LAT 15/04 20:00</t>
  </si>
  <si>
    <t>406-5446 3485</t>
  </si>
  <si>
    <t>105-1820 0243</t>
  </si>
  <si>
    <t>LAT15/04 17:00</t>
  </si>
  <si>
    <t>Monday 1600 (Can go later)</t>
  </si>
  <si>
    <t>406-5446 3371</t>
  </si>
  <si>
    <t>406-5446 3356</t>
  </si>
  <si>
    <t>406-5446 3382</t>
  </si>
  <si>
    <t>018-9156 2203</t>
  </si>
  <si>
    <t>018-9156 2192</t>
  </si>
  <si>
    <t>EUL501/DHK228</t>
  </si>
  <si>
    <t>105-1820 2645</t>
  </si>
  <si>
    <t>LAT 16/04 18:00</t>
  </si>
  <si>
    <t>105-1820 0210</t>
  </si>
  <si>
    <t>LAT 16/04 06:00</t>
  </si>
  <si>
    <t>615-3363 2174</t>
  </si>
  <si>
    <t>615-3363 2200</t>
  </si>
  <si>
    <t>LAT 16/04 16:00</t>
  </si>
  <si>
    <t>406-5446 3360</t>
  </si>
  <si>
    <t>Foods Classic (Tohkaiya)</t>
  </si>
  <si>
    <t>105-1819 9845</t>
  </si>
  <si>
    <t>13.04.2025 05:30</t>
  </si>
  <si>
    <t>UB +17</t>
  </si>
  <si>
    <t>1011393/ 1011417</t>
  </si>
  <si>
    <t>LAT 12/04 07:00</t>
  </si>
  <si>
    <t>105-1820 1676</t>
  </si>
  <si>
    <t>14.04.2025 05:30</t>
  </si>
  <si>
    <t>105-1820 1691</t>
  </si>
  <si>
    <t>1011395/1011452</t>
  </si>
  <si>
    <t>105-1820 1702</t>
  </si>
  <si>
    <t>1011396/ 1011453</t>
  </si>
  <si>
    <t>LAT 11/04 17:00</t>
  </si>
  <si>
    <t>105-1820 1584</t>
  </si>
  <si>
    <t>LAT 12/04 11:00</t>
  </si>
  <si>
    <t>105-1820 2413</t>
  </si>
  <si>
    <t>Ikke flex</t>
  </si>
  <si>
    <t>1011398/ 1011402</t>
  </si>
  <si>
    <t>LAT 11/04 11:00</t>
  </si>
  <si>
    <t>Thursday 15:00</t>
  </si>
  <si>
    <t>615-3362 6806</t>
  </si>
  <si>
    <t>LAT 11/04 15:00</t>
  </si>
  <si>
    <t>406-5445 3125</t>
  </si>
  <si>
    <t>1011404 / 1011436</t>
  </si>
  <si>
    <t>406-5445 2193</t>
  </si>
  <si>
    <t>1011405/ 1011437</t>
  </si>
  <si>
    <t>406-5445 2930</t>
  </si>
  <si>
    <t>1011407/ 1011438</t>
  </si>
  <si>
    <t>406-5445 3114</t>
  </si>
  <si>
    <t>1011408/ 1011440</t>
  </si>
  <si>
    <t>020-0222 2334</t>
  </si>
  <si>
    <t>LH8430</t>
  </si>
  <si>
    <t>1011409/ 1011442</t>
  </si>
  <si>
    <t>LAT 11/04 18:00</t>
  </si>
  <si>
    <t>018-9156 1875</t>
  </si>
  <si>
    <t>1011410/ 1011444</t>
  </si>
  <si>
    <t>LAT 12/04 08:00</t>
  </si>
  <si>
    <t>Hitianxia</t>
  </si>
  <si>
    <t>018-9156 1923</t>
  </si>
  <si>
    <t>1011411/ 1011445</t>
  </si>
  <si>
    <t>LAT 13/04 08:00</t>
  </si>
  <si>
    <t>018-9156 2111</t>
  </si>
  <si>
    <t>1011412/ 1011448</t>
  </si>
  <si>
    <t>406-5445 2160</t>
  </si>
  <si>
    <t>1011413/ 1011449</t>
  </si>
  <si>
    <t>018-9156 2122</t>
  </si>
  <si>
    <t>1011414/ 1011450</t>
  </si>
  <si>
    <t>876-4271 5083</t>
  </si>
  <si>
    <t>1011415/1011451</t>
  </si>
  <si>
    <t>LAT 12/04 21:00</t>
  </si>
  <si>
    <t>RVK261/TZ5800</t>
  </si>
  <si>
    <t>105-1819 9930</t>
  </si>
  <si>
    <t>LAT 12/03 08:00</t>
  </si>
  <si>
    <t>105-1819 9941</t>
  </si>
  <si>
    <t>105-1819 9812</t>
  </si>
  <si>
    <t>018-9156 2133</t>
  </si>
  <si>
    <t>018-9156 1886</t>
  </si>
  <si>
    <t>018-9156 1912</t>
  </si>
  <si>
    <t>018-9156 1816</t>
  </si>
  <si>
    <t>LAT 10/04 08:00</t>
  </si>
  <si>
    <t>018-9156 1820</t>
  </si>
  <si>
    <t>615-3362 6795</t>
  </si>
  <si>
    <t>LAT 09/04 15:00</t>
  </si>
  <si>
    <t>406-5445 2123</t>
  </si>
  <si>
    <t>018-9156 1831</t>
  </si>
  <si>
    <t>018-9156 1842</t>
  </si>
  <si>
    <t>105-1820 1385</t>
  </si>
  <si>
    <t>10.04.2025 05:30</t>
  </si>
  <si>
    <t>LAT 09.04 07:00</t>
  </si>
  <si>
    <t>105-1820 1772</t>
  </si>
  <si>
    <t>LAT 10.04 07:00</t>
  </si>
  <si>
    <t>105-1820 1396</t>
  </si>
  <si>
    <t>LAT 08.04 17:00</t>
  </si>
  <si>
    <t>OBS KUN 90BX per.tid</t>
  </si>
  <si>
    <t>105-1819 9893</t>
  </si>
  <si>
    <t>09.04.2025 18:25</t>
  </si>
  <si>
    <t>105-1819 9823</t>
  </si>
  <si>
    <t>LAT 09.04 11:00</t>
  </si>
  <si>
    <t>105-1820 1654</t>
  </si>
  <si>
    <t>12.00</t>
  </si>
  <si>
    <t xml:space="preserve">Monday 1500 </t>
  </si>
  <si>
    <t>406-5445 1902</t>
  </si>
  <si>
    <t>LAT 08/04 15:00</t>
  </si>
  <si>
    <t>615-3362 6736</t>
  </si>
  <si>
    <t>615-3362 6751</t>
  </si>
  <si>
    <t>406-5445 1865</t>
  </si>
  <si>
    <t>406-5445 2904</t>
  </si>
  <si>
    <t>406-5445 3092</t>
  </si>
  <si>
    <t>15.00</t>
  </si>
  <si>
    <t>615-3362 6740</t>
  </si>
  <si>
    <t>G Fiord</t>
  </si>
  <si>
    <t>406-5445 2134</t>
  </si>
  <si>
    <t>406-5445 2145</t>
  </si>
  <si>
    <t>Si Meiyang</t>
  </si>
  <si>
    <t>876-4271 4696</t>
  </si>
  <si>
    <t>LAT 08/04 17:00</t>
  </si>
  <si>
    <t>406-5445 1950</t>
  </si>
  <si>
    <t>406-5445 2156</t>
  </si>
  <si>
    <t>910MKR/933YLK</t>
  </si>
  <si>
    <t>105-1819 9952</t>
  </si>
  <si>
    <t>NO 8+</t>
  </si>
  <si>
    <t>LAT 09/04 06:00</t>
  </si>
  <si>
    <t>105-1820 1433</t>
  </si>
  <si>
    <t>105-1819 9963</t>
  </si>
  <si>
    <t>018-9156 1864</t>
  </si>
  <si>
    <t>406-5445 2112</t>
  </si>
  <si>
    <t>018-9156 1853</t>
  </si>
  <si>
    <t>XXXX</t>
  </si>
  <si>
    <t>Ut kl 14 Transportør</t>
  </si>
  <si>
    <t>018-9150 1583</t>
  </si>
  <si>
    <t>018-9150 1594</t>
  </si>
  <si>
    <t>018-9150 1115</t>
  </si>
  <si>
    <t>018-9150 1126</t>
  </si>
  <si>
    <t>018-9150 1130</t>
  </si>
  <si>
    <t>018-9150 1141</t>
  </si>
  <si>
    <t>105-1820 1223</t>
  </si>
  <si>
    <t>105-1820 1072</t>
  </si>
  <si>
    <t>LAT 04.04 16:00</t>
  </si>
  <si>
    <t>105-1820 1315</t>
  </si>
  <si>
    <t>LAT 03/04 11:00</t>
  </si>
  <si>
    <t>utgår</t>
  </si>
  <si>
    <t>105-1820 1050</t>
  </si>
  <si>
    <t>LAT 05/04 06:00</t>
  </si>
  <si>
    <t>105-1820 1061</t>
  </si>
  <si>
    <t>Vakt Nordlaks: Magnus</t>
  </si>
  <si>
    <t>406-5445 1515</t>
  </si>
  <si>
    <t>LAT 04/04 15:00</t>
  </si>
  <si>
    <t>615-3362 0075</t>
  </si>
  <si>
    <t>406-5445 1460</t>
  </si>
  <si>
    <t>LAT 03/04 15:00</t>
  </si>
  <si>
    <t>105-1820 1212</t>
  </si>
  <si>
    <t>LAT 04/04 11:00</t>
  </si>
  <si>
    <t>876-4271 3775</t>
  </si>
  <si>
    <t>LAT 03/04 20:00</t>
  </si>
  <si>
    <t>358 406  717 460</t>
  </si>
  <si>
    <t>ACL 7 - CANCEL TRUCK!</t>
  </si>
  <si>
    <t>China</t>
  </si>
  <si>
    <t>Cancel</t>
  </si>
  <si>
    <t>LAT 05/04 08:00</t>
  </si>
  <si>
    <t>16:00 (22:00 if possible)</t>
  </si>
  <si>
    <t>105-1819 8272</t>
  </si>
  <si>
    <t>105-1819 8283</t>
  </si>
  <si>
    <t>406-5445 2296</t>
  </si>
  <si>
    <t>406-5445 2300</t>
  </si>
  <si>
    <t>105-1819 9414</t>
  </si>
  <si>
    <t>105-1820 0851</t>
  </si>
  <si>
    <t>LAT 02.03 06:00</t>
  </si>
  <si>
    <t>105-1820 0862</t>
  </si>
  <si>
    <t xml:space="preserve">6-7? </t>
  </si>
  <si>
    <t>105-1820 0873</t>
  </si>
  <si>
    <t>LAT 01.04 16:00</t>
  </si>
  <si>
    <t>105-1819 9613</t>
  </si>
  <si>
    <t>LAT 02.04 11:00</t>
  </si>
  <si>
    <t>105-1820 1186</t>
  </si>
  <si>
    <t>LAT 01/04 15:00</t>
  </si>
  <si>
    <t>876-4271 3285</t>
  </si>
  <si>
    <t>LAT 01/04 20:00</t>
  </si>
  <si>
    <t>406-5445 1084</t>
  </si>
  <si>
    <t>Vakt Nordlaks: Magnus/Sandra</t>
  </si>
  <si>
    <t>Mob: 92801283</t>
  </si>
  <si>
    <t>Tohkaia kan ta 81 6-7 hvis mulig.</t>
  </si>
  <si>
    <t>ACL 2 - CANCEL TRUCK and red orders!</t>
  </si>
  <si>
    <t>Sh. Jumbo</t>
  </si>
  <si>
    <t>615-3362 0016</t>
  </si>
  <si>
    <t>406-5445 2274</t>
  </si>
  <si>
    <t>406-5542 0304</t>
  </si>
  <si>
    <t>615-3362 3192</t>
  </si>
  <si>
    <t>358 40 5384350</t>
  </si>
  <si>
    <t>ACL 3 - CANCEL TRUCK and red orders!</t>
  </si>
  <si>
    <t>615-3362 0053</t>
  </si>
  <si>
    <t>LAT 02/04 15:00</t>
  </si>
  <si>
    <t>406-5445 1434</t>
  </si>
  <si>
    <t>Gu Fiord</t>
  </si>
  <si>
    <t>406-5542 0293</t>
  </si>
  <si>
    <t>22:00 (kan stå til tirsdag)</t>
  </si>
  <si>
    <t>105-1819 9215</t>
  </si>
  <si>
    <t>LAT 02/04 08:00</t>
  </si>
  <si>
    <t>105-1820 0976</t>
  </si>
  <si>
    <t>105-1819 9226</t>
  </si>
  <si>
    <t>615-3362 0042</t>
  </si>
  <si>
    <t>LAT 03/04 08:00</t>
  </si>
  <si>
    <t>018-9150 1605</t>
  </si>
  <si>
    <t>YKP 801 / DMP 645</t>
  </si>
  <si>
    <t>615-3097 7030</t>
  </si>
  <si>
    <t>LAT 28/03 15:00</t>
  </si>
  <si>
    <t>615-3098 4494</t>
  </si>
  <si>
    <t>105-1820 0420</t>
  </si>
  <si>
    <t>LAT  28/03 15:00</t>
  </si>
  <si>
    <t>105-1820 0431</t>
  </si>
  <si>
    <t>30.03 2025 06:05</t>
  </si>
  <si>
    <t>LAT 29/03 06:00</t>
  </si>
  <si>
    <t>105-1819 6301</t>
  </si>
  <si>
    <t>018-9156 1934</t>
  </si>
  <si>
    <t>018-9156 1945</t>
  </si>
  <si>
    <t>Sh. Seafood</t>
  </si>
  <si>
    <t>406-5542 0411</t>
  </si>
  <si>
    <t>406-5445 1810</t>
  </si>
  <si>
    <t>406-5445 1110</t>
  </si>
  <si>
    <t>615-3081 9773</t>
  </si>
  <si>
    <t>406-5445 1821</t>
  </si>
  <si>
    <t>615-3081 9762</t>
  </si>
  <si>
    <t>972MJR/569YKG</t>
  </si>
  <si>
    <t>Thursday 16:00?</t>
  </si>
  <si>
    <t>018-9150 1550</t>
  </si>
  <si>
    <t>018-9150 1561</t>
  </si>
  <si>
    <t>018-9150 1572</t>
  </si>
  <si>
    <t>105-1819 8935</t>
  </si>
  <si>
    <t>105-1820 0486</t>
  </si>
  <si>
    <t>LAT: 29/03 11:00</t>
  </si>
  <si>
    <t>FSM321/DLM117</t>
  </si>
  <si>
    <t>22.00</t>
  </si>
  <si>
    <t>105-1819 6636</t>
  </si>
  <si>
    <t>105-1819 8961</t>
  </si>
  <si>
    <t>105-1819 6522</t>
  </si>
  <si>
    <t>LAT 30/03 08:00</t>
  </si>
  <si>
    <t>105-1819 6533</t>
  </si>
  <si>
    <t>105-1819 6614</t>
  </si>
  <si>
    <t>LAT 29/03 11:00 // NY AWB</t>
  </si>
  <si>
    <t>018-9150 1491</t>
  </si>
  <si>
    <t>LAT 27/03 08:00</t>
  </si>
  <si>
    <t>Seafood</t>
  </si>
  <si>
    <t>018-9150 1502</t>
  </si>
  <si>
    <t>406-5445 1913</t>
  </si>
  <si>
    <t>LAT 26/03 15:00</t>
  </si>
  <si>
    <t>615-3082 0311</t>
  </si>
  <si>
    <t>018-9150 1524</t>
  </si>
  <si>
    <t>105-1819 5682</t>
  </si>
  <si>
    <t>105-1820 0114</t>
  </si>
  <si>
    <t>LAT 26.03 06:00</t>
  </si>
  <si>
    <t>105-1820 0265</t>
  </si>
  <si>
    <t>LAT 25.03 15:00</t>
  </si>
  <si>
    <t>105-1819 6625</t>
  </si>
  <si>
    <t>615-3081 9681</t>
  </si>
  <si>
    <t>LAT 25/03 15:00</t>
  </si>
  <si>
    <t>615-3082 0300</t>
  </si>
  <si>
    <t>406-5542 0330</t>
  </si>
  <si>
    <t>406-5542 0352</t>
  </si>
  <si>
    <t>020-3094 1481</t>
  </si>
  <si>
    <t>LH8410</t>
  </si>
  <si>
    <t>LAT 26/03 08:00</t>
  </si>
  <si>
    <t>876-4263 2704</t>
  </si>
  <si>
    <t>LAT 25/03 20:00</t>
  </si>
  <si>
    <t>406-5445 1353</t>
  </si>
  <si>
    <t>406-5542 0363</t>
  </si>
  <si>
    <t>Monday 22:00</t>
  </si>
  <si>
    <t>406-5542 0374</t>
  </si>
  <si>
    <t>406-5542 0385</t>
  </si>
  <si>
    <t>406-5542 0396</t>
  </si>
  <si>
    <t>615-3081 9725</t>
  </si>
  <si>
    <t>018-9150 1513</t>
  </si>
  <si>
    <t>615-3081 9740</t>
  </si>
  <si>
    <t>020-3094 1470</t>
  </si>
  <si>
    <t>018-9150 1535</t>
  </si>
  <si>
    <t>020-3094 1455</t>
  </si>
  <si>
    <t>105-1820 0276</t>
  </si>
  <si>
    <t>018-9150 1546</t>
  </si>
  <si>
    <t>105-1819 6323</t>
  </si>
  <si>
    <t>YXA753/DLL140</t>
  </si>
  <si>
    <t>105-1819 9086</t>
  </si>
  <si>
    <t>LAT 22/03 06:00</t>
  </si>
  <si>
    <t>105-1819 9090</t>
  </si>
  <si>
    <t>105-1819 9101</t>
  </si>
  <si>
    <t>105-1819 9112</t>
  </si>
  <si>
    <t>LAT 23/03 06:00</t>
  </si>
  <si>
    <t>105-1819 8913</t>
  </si>
  <si>
    <t>LAT 21/03 11:00</t>
  </si>
  <si>
    <t>105-1819 5892</t>
  </si>
  <si>
    <t>LAT 22/03 11:00</t>
  </si>
  <si>
    <t>105-1819 9123</t>
  </si>
  <si>
    <t>JTR540/DON 588</t>
  </si>
  <si>
    <t>406-5541 9906</t>
  </si>
  <si>
    <t>406-5445 0955</t>
  </si>
  <si>
    <t>406-5542 0326</t>
  </si>
  <si>
    <t>406-5445 0966</t>
  </si>
  <si>
    <t>615-3081 4350</t>
  </si>
  <si>
    <t>1010979/ 1010989</t>
  </si>
  <si>
    <t>105-1819 6345</t>
  </si>
  <si>
    <t>UR98080/UU4860</t>
  </si>
  <si>
    <t>615-3081 7286</t>
  </si>
  <si>
    <t>1010981/ 1010990</t>
  </si>
  <si>
    <t>LAT 21/03 16:00</t>
  </si>
  <si>
    <t>020-3094 1190</t>
  </si>
  <si>
    <t>615-3081 4361</t>
  </si>
  <si>
    <t>615-3081 5212</t>
  </si>
  <si>
    <t>615-3081 7301</t>
  </si>
  <si>
    <t>615-3081 8056</t>
  </si>
  <si>
    <t>nei</t>
  </si>
  <si>
    <t xml:space="preserve">434MPF/494YMN </t>
  </si>
  <si>
    <t>018-9150 1200</t>
  </si>
  <si>
    <t>LAT 22/03 08:00</t>
  </si>
  <si>
    <t>018-9150 1421</t>
  </si>
  <si>
    <t>105-1819 6496</t>
  </si>
  <si>
    <t>105-1819 9016</t>
  </si>
  <si>
    <t>105-1819 6500</t>
  </si>
  <si>
    <t xml:space="preserve">EX OSL </t>
  </si>
  <si>
    <t>020-3094 1315</t>
  </si>
  <si>
    <t>GPC 0600 SØN</t>
  </si>
  <si>
    <t>105-1819 6463</t>
  </si>
  <si>
    <t>105-1819 8832</t>
  </si>
  <si>
    <t>105-1819 6430</t>
  </si>
  <si>
    <t>LAT 19/03 06:00</t>
  </si>
  <si>
    <t>105-1819 6570</t>
  </si>
  <si>
    <t>LAT 18/03 11:00</t>
  </si>
  <si>
    <t>105-1819 6555</t>
  </si>
  <si>
    <t>105-1819 8843</t>
  </si>
  <si>
    <t>Ocean family</t>
  </si>
  <si>
    <t>406-5542 0201</t>
  </si>
  <si>
    <t>615-3081 4291</t>
  </si>
  <si>
    <t>615-3081 5186</t>
  </si>
  <si>
    <t>018-9150 1152</t>
  </si>
  <si>
    <t>LAT 20/03 08:00</t>
  </si>
  <si>
    <t>406-5541 9895</t>
  </si>
  <si>
    <t>406-5542 0186</t>
  </si>
  <si>
    <t>406-5541 9361</t>
  </si>
  <si>
    <t>406-5541 8926</t>
  </si>
  <si>
    <t>LAT 19/03 15:00</t>
  </si>
  <si>
    <t>018-9150 1163</t>
  </si>
  <si>
    <t>406-5541 8871</t>
  </si>
  <si>
    <t>406-5541 8882</t>
  </si>
  <si>
    <t>615-3081 4346</t>
  </si>
  <si>
    <t>1010908/ 1010963</t>
  </si>
  <si>
    <t>NMV481/WXZ392</t>
  </si>
  <si>
    <t>105-1819 6511</t>
  </si>
  <si>
    <t>LAT 20/03 06:00</t>
  </si>
  <si>
    <t>105-1819 8806</t>
  </si>
  <si>
    <t>Chengdu Meiyan</t>
  </si>
  <si>
    <t>020-3094 1131</t>
  </si>
  <si>
    <t>LAT 19/03 08:00</t>
  </si>
  <si>
    <t>105-1819 9053</t>
  </si>
  <si>
    <t>Ny ETA Søndag pga kansellert fly</t>
  </si>
  <si>
    <t>ACL 4 (12:00)</t>
  </si>
  <si>
    <t>105-1819 8036</t>
  </si>
  <si>
    <t>105-1819 8526</t>
  </si>
  <si>
    <t>LAT 16.03 06:00</t>
  </si>
  <si>
    <t>105-1819 5424</t>
  </si>
  <si>
    <t>105-1819 8051</t>
  </si>
  <si>
    <t>LAT 14/03 18:00</t>
  </si>
  <si>
    <t>105-1819 8574</t>
  </si>
  <si>
    <t>LAT 14/03 11:00</t>
  </si>
  <si>
    <t>105-1819 5354</t>
  </si>
  <si>
    <t>TOR</t>
  </si>
  <si>
    <t>Alt Finnair</t>
  </si>
  <si>
    <t>ACL 5 (16:00)</t>
  </si>
  <si>
    <t>406-5541 8834</t>
  </si>
  <si>
    <t>Ons ok</t>
  </si>
  <si>
    <t>LAT 14/03 15:00</t>
  </si>
  <si>
    <t>406-5541 9954</t>
  </si>
  <si>
    <t>615-3079 6426</t>
  </si>
  <si>
    <t>406-5542 0013</t>
  </si>
  <si>
    <t>615-3079 6415</t>
  </si>
  <si>
    <t>406-5542 0223</t>
  </si>
  <si>
    <t>Alt Swissport</t>
  </si>
  <si>
    <t>ACL 6 (Friday 07:00)</t>
  </si>
  <si>
    <t>105-1819 8250</t>
  </si>
  <si>
    <t>ONS ok - flex 7+</t>
  </si>
  <si>
    <t>LAT 16/03 06:00</t>
  </si>
  <si>
    <t>105-1819 4562</t>
  </si>
  <si>
    <t>105-1819 5391</t>
  </si>
  <si>
    <t>LAT 15/03 11:00</t>
  </si>
  <si>
    <t>105-1819 8040</t>
  </si>
  <si>
    <t>105-1819 8596</t>
  </si>
  <si>
    <t>LAT 16/03 11:00</t>
  </si>
  <si>
    <t>Marius</t>
  </si>
  <si>
    <t>Fredag 07:00</t>
  </si>
  <si>
    <t>MONDAY 12:00</t>
  </si>
  <si>
    <t>105-1819 5446</t>
  </si>
  <si>
    <t>LAT 11/03 15:00</t>
  </si>
  <si>
    <t>105-1819 5376</t>
  </si>
  <si>
    <t>LAT 11/03 11:00</t>
  </si>
  <si>
    <t>105-1819 8025</t>
  </si>
  <si>
    <t>105-1819 8294</t>
  </si>
  <si>
    <t>Finnnair</t>
  </si>
  <si>
    <t>MONDAY 16:00</t>
  </si>
  <si>
    <t>406-5541 9932</t>
  </si>
  <si>
    <r>
      <rPr>
        <sz val="10"/>
        <color rgb="FF000000"/>
        <rFont val="Arial"/>
        <family val="2"/>
      </rPr>
      <t xml:space="preserve">Sh. Jumbo - </t>
    </r>
    <r>
      <rPr>
        <b/>
        <sz val="10"/>
        <color rgb="FF000000"/>
        <rFont val="Arial"/>
        <family val="2"/>
      </rPr>
      <t>ACL-2!!</t>
    </r>
  </si>
  <si>
    <t>615-3079 7852</t>
  </si>
  <si>
    <r>
      <rPr>
        <sz val="10"/>
        <color rgb="FF000000"/>
        <rFont val="Arial"/>
        <family val="2"/>
      </rPr>
      <t xml:space="preserve">Haitianxia  -  </t>
    </r>
    <r>
      <rPr>
        <b/>
        <sz val="10"/>
        <color rgb="FF000000"/>
        <rFont val="Arial"/>
        <family val="2"/>
      </rPr>
      <t>ACL-2!!</t>
    </r>
  </si>
  <si>
    <t>020-5450 4936</t>
  </si>
  <si>
    <t>406-5541 9943</t>
  </si>
  <si>
    <t>406-5538 0382</t>
  </si>
  <si>
    <t>105-1819 7992</t>
  </si>
  <si>
    <t>LAT 11/03 18:00</t>
  </si>
  <si>
    <t>MONDAY 16:00/Tuesday 07:00 / ok til å stå tuesday 07:00</t>
  </si>
  <si>
    <t>406-5541 8790</t>
  </si>
  <si>
    <t>LAT 12/03 15:00</t>
  </si>
  <si>
    <r>
      <rPr>
        <sz val="10"/>
        <color rgb="FF000000"/>
        <rFont val="Arial"/>
        <family val="2"/>
      </rPr>
      <t xml:space="preserve">Lotte - </t>
    </r>
    <r>
      <rPr>
        <b/>
        <sz val="10"/>
        <color rgb="FF000000"/>
        <rFont val="Arial"/>
        <family val="2"/>
      </rPr>
      <t>ACL-3!!</t>
    </r>
  </si>
  <si>
    <t>105-1819 7970</t>
  </si>
  <si>
    <t>LAT 12/03 11:00</t>
  </si>
  <si>
    <r>
      <rPr>
        <sz val="10"/>
        <color rgb="FF000000"/>
        <rFont val="Arial"/>
        <family val="2"/>
      </rPr>
      <t xml:space="preserve">Tohkaiya  -  </t>
    </r>
    <r>
      <rPr>
        <b/>
        <sz val="10"/>
        <color rgb="FF000000"/>
        <rFont val="Arial"/>
        <family val="2"/>
      </rPr>
      <t>ACL-3!!</t>
    </r>
  </si>
  <si>
    <t>105-1819 7944</t>
  </si>
  <si>
    <t>615-3079 6393</t>
  </si>
  <si>
    <t>105-1819 4573</t>
  </si>
  <si>
    <t>LAT 13/03 06:00</t>
  </si>
  <si>
    <t>105-1819 7922</t>
  </si>
  <si>
    <t>876-4263 0442</t>
  </si>
  <si>
    <t>LAT 13/03 21:00</t>
  </si>
  <si>
    <t>967MJR/981YLK</t>
  </si>
  <si>
    <t>105-1819 6861</t>
  </si>
  <si>
    <t>LAT 09/03 06:00</t>
  </si>
  <si>
    <t>Utgår</t>
  </si>
  <si>
    <t>105-1819 7406</t>
  </si>
  <si>
    <t>LAT 09/03 11:00</t>
  </si>
  <si>
    <t>105-1819 7782</t>
  </si>
  <si>
    <t>LAT 08/03 11:00</t>
  </si>
  <si>
    <t>105-1819 5984</t>
  </si>
  <si>
    <t>LAT 07/03 14:00</t>
  </si>
  <si>
    <t>105-1819 7082</t>
  </si>
  <si>
    <t>105-1819 7152</t>
  </si>
  <si>
    <t>105-1819 7281</t>
  </si>
  <si>
    <t>105-1819 7351</t>
  </si>
  <si>
    <t>Mob: 91815089</t>
  </si>
  <si>
    <t>406-5541 9420</t>
  </si>
  <si>
    <t xml:space="preserve">615-3054 3111 </t>
  </si>
  <si>
    <t>LAT 07/03 16:00</t>
  </si>
  <si>
    <t>018-9145 2841</t>
  </si>
  <si>
    <t>LAT 08/03 08:00</t>
  </si>
  <si>
    <t>018-9145 2885</t>
  </si>
  <si>
    <t>406-5541 8893</t>
  </si>
  <si>
    <t>615-3054 3122</t>
  </si>
  <si>
    <t>ZMU153/DDD612</t>
  </si>
  <si>
    <t>105-1819 4525</t>
  </si>
  <si>
    <t>LAT 09/03 08:00</t>
  </si>
  <si>
    <t>105-1819 4536</t>
  </si>
  <si>
    <t>ønsker 7+</t>
  </si>
  <si>
    <t>LAT 08/03 10:00</t>
  </si>
  <si>
    <t>Floribbian</t>
  </si>
  <si>
    <t>105-1819 4002</t>
  </si>
  <si>
    <t>LAT 08/03 05:00</t>
  </si>
  <si>
    <t>018-9145 2900</t>
  </si>
  <si>
    <t>max 80bx 7+</t>
  </si>
  <si>
    <t>018-9145 2911</t>
  </si>
  <si>
    <t>018-9145 3331</t>
  </si>
  <si>
    <t>105-1819 7141</t>
  </si>
  <si>
    <t>Ut Kl 1500</t>
  </si>
  <si>
    <t>406-5522 8666</t>
  </si>
  <si>
    <t>1010668/ 1010675</t>
  </si>
  <si>
    <t>406-5541 8904</t>
  </si>
  <si>
    <t>1010669/ 1010674</t>
  </si>
  <si>
    <t>406-5538 0500</t>
  </si>
  <si>
    <t>018-9145 2826</t>
  </si>
  <si>
    <t>615-3079 6113</t>
  </si>
  <si>
    <t>018-9145 2830</t>
  </si>
  <si>
    <t>Laster siste, losser først</t>
  </si>
  <si>
    <t>105-1819 3814</t>
  </si>
  <si>
    <t>105-1819 4713</t>
  </si>
  <si>
    <t>LAT 05.03 14:00</t>
  </si>
  <si>
    <t>magnus</t>
  </si>
  <si>
    <t>105-1819 7034</t>
  </si>
  <si>
    <t>105-1819 4746</t>
  </si>
  <si>
    <t>LAT 04.03 1700</t>
  </si>
  <si>
    <t>020-2485 9531</t>
  </si>
  <si>
    <t>LAT 05/03 08:00</t>
  </si>
  <si>
    <t>105-1819 7115</t>
  </si>
  <si>
    <t>LAT 04.03 11:00</t>
  </si>
  <si>
    <t>105-1819 7093</t>
  </si>
  <si>
    <t>Laster sist / leverer først</t>
  </si>
  <si>
    <t>Flyttet fra ACL 3</t>
  </si>
  <si>
    <t>406-5519 5744</t>
  </si>
  <si>
    <t>105-1819 4540</t>
  </si>
  <si>
    <t>LAT 05/03 10:00</t>
  </si>
  <si>
    <t>406-5519 6352</t>
  </si>
  <si>
    <t xml:space="preserve">615-3054 3063 </t>
  </si>
  <si>
    <t>LAT 04/03 16:00</t>
  </si>
  <si>
    <t>406-5519 5630</t>
  </si>
  <si>
    <t>105-1819 7023</t>
  </si>
  <si>
    <t>Laster først / losser sist</t>
  </si>
  <si>
    <t>Laster sist / losser først</t>
  </si>
  <si>
    <t>966MJR/026YKP</t>
  </si>
  <si>
    <t>+358  400 711 249</t>
  </si>
  <si>
    <t>ACL 3 - BIL KANSELLERT!!</t>
  </si>
  <si>
    <t>406-5527 4726</t>
  </si>
  <si>
    <t xml:space="preserve">615-3054 3085 </t>
  </si>
  <si>
    <t>LAT 05/03 16:00</t>
  </si>
  <si>
    <t>406-5520 0121</t>
  </si>
  <si>
    <t>86bx 7-8</t>
  </si>
  <si>
    <t>SRK300/DRZ438</t>
  </si>
  <si>
    <t>105-1819 1390</t>
  </si>
  <si>
    <t>LAT 15.02 06:00</t>
  </si>
  <si>
    <t>Dia Merchandise</t>
  </si>
  <si>
    <t>105-1819 3700</t>
  </si>
  <si>
    <t>LAT 14.02 15:00</t>
  </si>
  <si>
    <t>105-1819 3711</t>
  </si>
  <si>
    <t>LAT 16.02 06:00</t>
  </si>
  <si>
    <t>105-1819 3722</t>
  </si>
  <si>
    <t>105-1819 0804</t>
  </si>
  <si>
    <t>131-1605 3332</t>
  </si>
  <si>
    <t>JL048</t>
  </si>
  <si>
    <t>LAT 16.02 11:00</t>
  </si>
  <si>
    <t>105-1819 1036</t>
  </si>
  <si>
    <t>LAT 16/02 08:00</t>
  </si>
  <si>
    <t>Laster først losser ist</t>
  </si>
  <si>
    <t>(+)358 401 649 810</t>
  </si>
  <si>
    <t>615-3015 9555</t>
  </si>
  <si>
    <t>105-1819 1040</t>
  </si>
  <si>
    <t>LAT 15/02 08:00</t>
  </si>
  <si>
    <t>615-3016 0233</t>
  </si>
  <si>
    <t>105-1819 1843</t>
  </si>
  <si>
    <t>105-1819 2860</t>
  </si>
  <si>
    <t>615-3015 8763</t>
  </si>
  <si>
    <t>105-1817 6130</t>
  </si>
  <si>
    <t>LAT 15/02 04:00</t>
  </si>
  <si>
    <t>No inner packing today</t>
  </si>
  <si>
    <t>swissport</t>
  </si>
  <si>
    <t>laster sist, losser først</t>
  </si>
  <si>
    <t>FInnair</t>
  </si>
  <si>
    <t>(+)358 400 321 526</t>
  </si>
  <si>
    <t>018-9145 2922</t>
  </si>
  <si>
    <t>018-9145 2933</t>
  </si>
  <si>
    <t>018-9145 2944</t>
  </si>
  <si>
    <t>018-9145 2955</t>
  </si>
  <si>
    <t>018-9145 2966</t>
  </si>
  <si>
    <t>105-1819 3770</t>
  </si>
  <si>
    <t>FINNAIr</t>
  </si>
  <si>
    <t>Laster først losser sist</t>
  </si>
  <si>
    <t>105-1819 3674</t>
  </si>
  <si>
    <t xml:space="preserve"> 12.02.025 13:15</t>
  </si>
  <si>
    <t>LAT 11.02 14:00</t>
  </si>
  <si>
    <t>105-1819 3685</t>
  </si>
  <si>
    <t>105-1819 3696</t>
  </si>
  <si>
    <t>12.02.2025 18:15</t>
  </si>
  <si>
    <t>LAT 11.02 17:00</t>
  </si>
  <si>
    <t>105-1819 3663</t>
  </si>
  <si>
    <t>13.02.2025  06:05</t>
  </si>
  <si>
    <t>LAT 12.02 07:00</t>
  </si>
  <si>
    <t>105-1819 1051</t>
  </si>
  <si>
    <t>LAT 13/02 06:00</t>
  </si>
  <si>
    <t>105-1819 3755</t>
  </si>
  <si>
    <t>(+) 358 400 216 133</t>
  </si>
  <si>
    <t>Ex Evenes</t>
  </si>
  <si>
    <t>157-3914 7474</t>
  </si>
  <si>
    <t>PCN 21:00</t>
  </si>
  <si>
    <t>157-3914 7065</t>
  </si>
  <si>
    <t>Haitinaxia</t>
  </si>
  <si>
    <t>157-3914 3473</t>
  </si>
  <si>
    <t>QR8962</t>
  </si>
  <si>
    <t>157-3914 3731</t>
  </si>
  <si>
    <t xml:space="preserve">Sigurd </t>
  </si>
  <si>
    <t>157-3914 7463</t>
  </si>
  <si>
    <t>Shanghai Happyfish</t>
  </si>
  <si>
    <t>157-3914 3580</t>
  </si>
  <si>
    <t>Docks innen 16!!</t>
  </si>
  <si>
    <t>No orders need innerpack!</t>
  </si>
  <si>
    <t>157-3914 2714</t>
  </si>
  <si>
    <t>157-3914 2736</t>
  </si>
  <si>
    <t>157-3914 2574</t>
  </si>
  <si>
    <t>157-3914 2272</t>
  </si>
  <si>
    <t>157-3914 3462</t>
  </si>
  <si>
    <t>157-3914 3296</t>
  </si>
  <si>
    <t>105-1819 3324</t>
  </si>
  <si>
    <t>LAT 07.02 15:00</t>
  </si>
  <si>
    <t>105-1819 1331</t>
  </si>
  <si>
    <t>LAT 08/02 06:00</t>
  </si>
  <si>
    <t>105-1819 3243</t>
  </si>
  <si>
    <t>LAT 09/02 06:00</t>
  </si>
  <si>
    <t>105-1819 3265</t>
  </si>
  <si>
    <t>105-1819 3280</t>
  </si>
  <si>
    <t>105-1819 2834</t>
  </si>
  <si>
    <t>968MJR/026YKP</t>
  </si>
  <si>
    <t>(+)358400711249</t>
  </si>
  <si>
    <t>018-9145 2804</t>
  </si>
  <si>
    <t>018-9137 8136</t>
  </si>
  <si>
    <t>105-1819 2355</t>
  </si>
  <si>
    <t>LAT 07/02 20:00</t>
  </si>
  <si>
    <t>105-1819 1003</t>
  </si>
  <si>
    <t>105-1819 1014</t>
  </si>
  <si>
    <t>105-1819 3151</t>
  </si>
  <si>
    <t>Laster sist losser først</t>
  </si>
  <si>
    <t>(+) 358 400 432 178</t>
  </si>
  <si>
    <t>018-9137 8114</t>
  </si>
  <si>
    <t>018-9137 8125</t>
  </si>
  <si>
    <t>105-1819 0900</t>
  </si>
  <si>
    <t>LAT 08/02 11:00</t>
  </si>
  <si>
    <t>105-1819 3291</t>
  </si>
  <si>
    <t>105-1819 3302</t>
  </si>
  <si>
    <t>615-3015 8461</t>
  </si>
  <si>
    <t>615-3015 8483</t>
  </si>
  <si>
    <t>018-9137 8173</t>
  </si>
  <si>
    <t>018-9137 8416</t>
  </si>
  <si>
    <t>(+)358 452 472 767</t>
  </si>
  <si>
    <t>UT 13:00</t>
  </si>
  <si>
    <t>615-3015 6206</t>
  </si>
  <si>
    <t>615-3015 4445</t>
  </si>
  <si>
    <t>QY120</t>
  </si>
  <si>
    <t>406-5522 6964</t>
  </si>
  <si>
    <t>615-3015 4154</t>
  </si>
  <si>
    <t>Beijing Xinrui Tongshun</t>
  </si>
  <si>
    <t>018-9137 8420</t>
  </si>
  <si>
    <t>LAT 08/02 08:00</t>
  </si>
  <si>
    <t>105-1819 0852</t>
  </si>
  <si>
    <t>Flex 6-8 kg</t>
  </si>
  <si>
    <t>ACL 7 // Utgår</t>
  </si>
  <si>
    <t>SWISPORT</t>
  </si>
  <si>
    <t>105-1819 2403</t>
  </si>
  <si>
    <t>105-1819 1320</t>
  </si>
  <si>
    <t>06.02.2025 06.05</t>
  </si>
  <si>
    <t>LAT 05/02 06:00</t>
  </si>
  <si>
    <t>105-1819 3125</t>
  </si>
  <si>
    <t>105-1819 1445</t>
  </si>
  <si>
    <t>105-1819 3173</t>
  </si>
  <si>
    <t>105-1819 0841</t>
  </si>
  <si>
    <t xml:space="preserve"> 06.02.2025  12:20</t>
  </si>
  <si>
    <t>LAT: 04/02 11:00</t>
  </si>
  <si>
    <t>(+) 358 404 854 773</t>
  </si>
  <si>
    <t>018-9137 7904</t>
  </si>
  <si>
    <t>018-9137 7915</t>
  </si>
  <si>
    <t>105-1819 1025</t>
  </si>
  <si>
    <t>020-2485 8632</t>
  </si>
  <si>
    <t>Shanghai Hi-Chain</t>
  </si>
  <si>
    <t>018-9137 7926</t>
  </si>
  <si>
    <t>020-2485 8702</t>
  </si>
  <si>
    <t>LH722</t>
  </si>
  <si>
    <t>EPR350/DJB492</t>
  </si>
  <si>
    <t>018-9137 7930</t>
  </si>
  <si>
    <t>018-9137 7941</t>
  </si>
  <si>
    <t>406-5519 6341</t>
  </si>
  <si>
    <t>615-3015 4143</t>
  </si>
  <si>
    <t>406-5519 5755</t>
  </si>
  <si>
    <t>(+)358 400 393 570</t>
  </si>
  <si>
    <t>Ex EVENES</t>
  </si>
  <si>
    <t>157-2286 6896</t>
  </si>
  <si>
    <t>QR8002</t>
  </si>
  <si>
    <t>CNX 30/01 12:00</t>
  </si>
  <si>
    <t>157-3914 9386</t>
  </si>
  <si>
    <t>157-3914 9390</t>
  </si>
  <si>
    <t>MÅ HA DOCS FØR KL 16:00 MAN</t>
  </si>
  <si>
    <t>157-2286 6874</t>
  </si>
  <si>
    <t>7+ mulig?</t>
  </si>
  <si>
    <t>157-2286 6885</t>
  </si>
  <si>
    <t>157-3914 9316</t>
  </si>
  <si>
    <t>157-3914 9320</t>
  </si>
  <si>
    <t>157-2286 6060</t>
  </si>
  <si>
    <t>157-2286 6815</t>
  </si>
  <si>
    <t>157-3914 9305</t>
  </si>
  <si>
    <t xml:space="preserve">  05.02.2025 17:15</t>
  </si>
  <si>
    <t>PCN</t>
  </si>
  <si>
    <t>157-3913 6941</t>
  </si>
  <si>
    <t xml:space="preserve"> 06.02.2025  17:15</t>
  </si>
  <si>
    <t>018-9145 2465</t>
  </si>
  <si>
    <t>Tors</t>
  </si>
  <si>
    <t>LAT 02/02 06:00</t>
  </si>
  <si>
    <t>018-9145 2476</t>
  </si>
  <si>
    <t>406-5519 6271</t>
  </si>
  <si>
    <t>020-5450 4682</t>
  </si>
  <si>
    <t>LAT 01/02 18:00</t>
  </si>
  <si>
    <t>018-9145 2502</t>
  </si>
  <si>
    <t>018-9145 2480</t>
  </si>
  <si>
    <t>(Hvem)</t>
  </si>
  <si>
    <t>NNM555/DSC189</t>
  </si>
  <si>
    <t>(+)358 400 566 058</t>
  </si>
  <si>
    <t>018-9145 2406</t>
  </si>
  <si>
    <t> </t>
  </si>
  <si>
    <t>LAT 01/02 06:00</t>
  </si>
  <si>
    <t>406-5519 5641</t>
  </si>
  <si>
    <t>406-5519 5781</t>
  </si>
  <si>
    <t>Shanghai Fiord/Guangdong</t>
  </si>
  <si>
    <t>406-5519 6153</t>
  </si>
  <si>
    <t>105-1818 0293</t>
  </si>
  <si>
    <t>018-9145 2410</t>
  </si>
  <si>
    <t>Laster i midten</t>
  </si>
  <si>
    <t>Foods classic</t>
  </si>
  <si>
    <t>105-1817 6373</t>
  </si>
  <si>
    <t>105-1817 8613</t>
  </si>
  <si>
    <t>Ocean crystal</t>
  </si>
  <si>
    <t>105-1818 0282</t>
  </si>
  <si>
    <t>105-1817 8871</t>
  </si>
  <si>
    <t>105-1819 0686</t>
  </si>
  <si>
    <t>LAT 31/01 12:00</t>
  </si>
  <si>
    <t>105-1817 3046</t>
  </si>
  <si>
    <t>105-1817 8963</t>
  </si>
  <si>
    <t>(+)358 405 120 586</t>
  </si>
  <si>
    <t>Ut kl14</t>
  </si>
  <si>
    <t>018-9145 2432</t>
  </si>
  <si>
    <t>018-9145 2443</t>
  </si>
  <si>
    <t>018-9145 2454</t>
  </si>
  <si>
    <t>406-5519 6260</t>
  </si>
  <si>
    <t>018-9145 2491</t>
  </si>
  <si>
    <t>018-9145 2421</t>
  </si>
  <si>
    <t xml:space="preserve">FRO642 / DGK613 </t>
  </si>
  <si>
    <t>+358 405 352  573</t>
  </si>
  <si>
    <t>Fredag 05:30 lasting</t>
  </si>
  <si>
    <t>105-1817 6351</t>
  </si>
  <si>
    <t>105-1819 1950</t>
  </si>
  <si>
    <t>105-1818 0304</t>
  </si>
  <si>
    <t>LAT 30/01 06:00</t>
  </si>
  <si>
    <t>105-1819 2123</t>
  </si>
  <si>
    <t xml:space="preserve"> 30.01.2025 12:20</t>
  </si>
  <si>
    <t>LAT 29/01 11:00</t>
  </si>
  <si>
    <t>Yu FIsh</t>
  </si>
  <si>
    <t>105-1817 8381</t>
  </si>
  <si>
    <t>157-3914 8351</t>
  </si>
  <si>
    <t>Haik eve</t>
  </si>
  <si>
    <t>PCN 2100</t>
  </si>
  <si>
    <t>HEL BIL HAIK?</t>
  </si>
  <si>
    <t>ETK720/DGN448</t>
  </si>
  <si>
    <t>(+)358 400 122 145</t>
  </si>
  <si>
    <t>ExEVE</t>
  </si>
  <si>
    <t xml:space="preserve">Rema </t>
  </si>
  <si>
    <t>157-3914 8303</t>
  </si>
  <si>
    <t>157-3914 8362</t>
  </si>
  <si>
    <t>157-3914 8373</t>
  </si>
  <si>
    <t>157-3914 8336</t>
  </si>
  <si>
    <t>157-3914 8270</t>
  </si>
  <si>
    <t>157-3914 8432</t>
  </si>
  <si>
    <t>Sjekker tidligere ETA</t>
  </si>
  <si>
    <t>RD 1136</t>
  </si>
  <si>
    <t xml:space="preserve">HAIK </t>
  </si>
  <si>
    <t>EXEVE</t>
  </si>
  <si>
    <t>157-2286 5765</t>
  </si>
  <si>
    <t>Haik</t>
  </si>
  <si>
    <t>OSLO BIL HAIK?</t>
  </si>
  <si>
    <t>RD 1209</t>
  </si>
  <si>
    <t>Ut før kl 16</t>
  </si>
  <si>
    <t>406-5538 0371</t>
  </si>
  <si>
    <t>615-3966 9162</t>
  </si>
  <si>
    <t>615-3966 9173</t>
  </si>
  <si>
    <t>105-1818 0260</t>
  </si>
  <si>
    <t>105-1818 0256</t>
  </si>
  <si>
    <t>Confirmed</t>
  </si>
  <si>
    <t>105-1817 7810</t>
  </si>
  <si>
    <t>Tohlaiya</t>
  </si>
  <si>
    <t>105-1817 9383</t>
  </si>
  <si>
    <t>LAT 26/01 06:00</t>
  </si>
  <si>
    <t>105-1817 8075</t>
  </si>
  <si>
    <t>105-1817 7331</t>
  </si>
  <si>
    <t>105-1819 0336</t>
  </si>
  <si>
    <t>Toyo Reizo (pt. maks. 81)</t>
  </si>
  <si>
    <t>105-1819 1563</t>
  </si>
  <si>
    <t>LAT 26/01 11:00</t>
  </si>
  <si>
    <t>IMA307/WSB530</t>
  </si>
  <si>
    <t>(+) 358 503 722 120</t>
  </si>
  <si>
    <t>406-5538 0356</t>
  </si>
  <si>
    <t>LAT 22/01 15:00</t>
  </si>
  <si>
    <t>018-9137 8000</t>
  </si>
  <si>
    <t>LAT 23/01 06:00</t>
  </si>
  <si>
    <t>TFU -&gt; CTU</t>
  </si>
  <si>
    <t>020-0191 9665</t>
  </si>
  <si>
    <t>LAT 23/01 16:00</t>
  </si>
  <si>
    <t>Feilmerket AWB 876-4253 6185</t>
  </si>
  <si>
    <t>406-5538 0323</t>
  </si>
  <si>
    <t>615-3966 9151</t>
  </si>
  <si>
    <t>018-9137 8011</t>
  </si>
  <si>
    <t xml:space="preserve"> laster sist, losser først </t>
  </si>
  <si>
    <t>laster først, losser sist</t>
  </si>
  <si>
    <t>Ut kl07 Mandag</t>
  </si>
  <si>
    <t>GLobal Fish</t>
  </si>
  <si>
    <t>131-1605 2083</t>
  </si>
  <si>
    <t>131-1605 2201</t>
  </si>
  <si>
    <t>105-1819 1622</t>
  </si>
  <si>
    <t>Søndag</t>
  </si>
  <si>
    <t>21/01 15;00</t>
  </si>
  <si>
    <t>105-1819 1692</t>
  </si>
  <si>
    <t>020-0186 5640</t>
  </si>
  <si>
    <t>105-1818 0271</t>
  </si>
  <si>
    <t>Laster sist -losses først</t>
  </si>
  <si>
    <t>Laster først - losser sist</t>
  </si>
  <si>
    <t>FRC785/DSE252</t>
  </si>
  <si>
    <t>(+)358 400 369 714</t>
  </si>
  <si>
    <t>Ut før kl22</t>
  </si>
  <si>
    <t>157-3914 2891</t>
  </si>
  <si>
    <t>QR836</t>
  </si>
  <si>
    <t>157-3914 7345</t>
  </si>
  <si>
    <t>QR834</t>
  </si>
  <si>
    <t>157-3914 7150</t>
  </si>
  <si>
    <t>Flex 6+</t>
  </si>
  <si>
    <t>157-3914 3075</t>
  </si>
  <si>
    <t>157-3914 2235</t>
  </si>
  <si>
    <t>ExEve</t>
  </si>
  <si>
    <t>Ut før kl 22</t>
  </si>
  <si>
    <t>157-3914 3005</t>
  </si>
  <si>
    <t>157-3914 3016</t>
  </si>
  <si>
    <t>157-3914 7146</t>
  </si>
  <si>
    <t>157-3914 2983</t>
  </si>
  <si>
    <t>157-3914 2972</t>
  </si>
  <si>
    <t>157-3914 3086</t>
  </si>
  <si>
    <t>Må ha</t>
  </si>
  <si>
    <t>Shanghai haitianxia</t>
  </si>
  <si>
    <t>105-1817 8860</t>
  </si>
  <si>
    <t>105-1819 0524</t>
  </si>
  <si>
    <t>105-1819 0535</t>
  </si>
  <si>
    <t>105-1819 0546</t>
  </si>
  <si>
    <t>105-1819 0631</t>
  </si>
  <si>
    <t>105-1819 0502</t>
  </si>
  <si>
    <t>LAT 19/01 06:00</t>
  </si>
  <si>
    <t>020-0186 4450</t>
  </si>
  <si>
    <t>50.58.</t>
  </si>
  <si>
    <t>LAT 18/01 15:00</t>
  </si>
  <si>
    <t>105-1819 1246</t>
  </si>
  <si>
    <t>105-1817 8462</t>
  </si>
  <si>
    <t>torsdag</t>
  </si>
  <si>
    <t>105-1817 9221</t>
  </si>
  <si>
    <t>LAT 18.01 06:00</t>
  </si>
  <si>
    <t>105-1817 8241</t>
  </si>
  <si>
    <t>131-1605 2341</t>
  </si>
  <si>
    <t>LAT 17.01 11:00</t>
  </si>
  <si>
    <t>131-1605 1954</t>
  </si>
  <si>
    <t>SIGURD</t>
  </si>
  <si>
    <t>&lt;- byttet bil</t>
  </si>
  <si>
    <t>018-9137 7845</t>
  </si>
  <si>
    <t>018-9137 7856</t>
  </si>
  <si>
    <t>018-9137 7860</t>
  </si>
  <si>
    <t>018-9137 7871</t>
  </si>
  <si>
    <t>018-9137 7882</t>
  </si>
  <si>
    <t>018-9137 7893</t>
  </si>
  <si>
    <t>(+)358 400 710 649</t>
  </si>
  <si>
    <t>Shanghai Zhiyuan(Consignee -Beijing Liwangda)</t>
  </si>
  <si>
    <t>020-0356 4540</t>
  </si>
  <si>
    <t>LAT 17/01 18:00</t>
  </si>
  <si>
    <t>Broadton Weiye</t>
  </si>
  <si>
    <t>020-0357 0232</t>
  </si>
  <si>
    <t>406-5522 6861</t>
  </si>
  <si>
    <t>615-3963 3112</t>
  </si>
  <si>
    <t>018-9137 8184</t>
  </si>
  <si>
    <t>LAT 19/01 08:00</t>
  </si>
  <si>
    <t>105-1817 8344</t>
  </si>
  <si>
    <t>105-1817 8355</t>
  </si>
  <si>
    <t>105-1819 0561</t>
  </si>
  <si>
    <t>LAT 18/01 11:00</t>
  </si>
  <si>
    <t>Beijing Wecook</t>
  </si>
  <si>
    <t>020-2352 9774</t>
  </si>
  <si>
    <t>018-9137 8195</t>
  </si>
  <si>
    <t>018-9137 8206</t>
  </si>
  <si>
    <t>615-3963 3123</t>
  </si>
  <si>
    <t>406-5522 6872</t>
  </si>
  <si>
    <t>406-5537 9472</t>
  </si>
  <si>
    <t>105-1817 8392</t>
  </si>
  <si>
    <t>105-1817 9350</t>
  </si>
  <si>
    <t>20.01.2025 06.05</t>
  </si>
  <si>
    <t>LAT 19.01 06:00</t>
  </si>
  <si>
    <t>105-1817 8974</t>
  </si>
  <si>
    <t>105-1817 9453</t>
  </si>
  <si>
    <t>XSO948/TZ5801</t>
  </si>
  <si>
    <t>Monday 08:00</t>
  </si>
  <si>
    <t>018-9134 8331</t>
  </si>
  <si>
    <t>018-9134 8471</t>
  </si>
  <si>
    <t>018-9134 9134</t>
  </si>
  <si>
    <t>018-9134 9241</t>
  </si>
  <si>
    <t>105-1817 9501</t>
  </si>
  <si>
    <t>(+)358 401 802 891</t>
  </si>
  <si>
    <t>Chendu Meiyan</t>
  </si>
  <si>
    <t>020-0277 8322</t>
  </si>
  <si>
    <t>LAT 15/01 06:00</t>
  </si>
  <si>
    <t>105-1819 0550</t>
  </si>
  <si>
    <t>105-1817 8182</t>
  </si>
  <si>
    <t>105-1819 0513</t>
  </si>
  <si>
    <t>Haitianxiaa</t>
  </si>
  <si>
    <t>018-9134 9145</t>
  </si>
  <si>
    <t>LAT 16/01 08:00</t>
  </si>
  <si>
    <t>105-1819 0476</t>
  </si>
  <si>
    <t>AY0007</t>
  </si>
  <si>
    <t>mandag</t>
  </si>
  <si>
    <t>LAT 15/01 16:00</t>
  </si>
  <si>
    <t>(+)46738096154</t>
  </si>
  <si>
    <t>406-5519 5221</t>
  </si>
  <si>
    <t>406-5522 6824</t>
  </si>
  <si>
    <t>406-5522 6835</t>
  </si>
  <si>
    <t>406-5522 6846</t>
  </si>
  <si>
    <t>105-1817 8366</t>
  </si>
  <si>
    <t>LAT 16/01 06:00</t>
  </si>
  <si>
    <t>105-1817 9324</t>
  </si>
  <si>
    <t>660RAS/DHD114</t>
  </si>
  <si>
    <t>Monday 1800</t>
  </si>
  <si>
    <t>157-3914 2121</t>
  </si>
  <si>
    <t>157-3914 2250</t>
  </si>
  <si>
    <t>157-3914 2316</t>
  </si>
  <si>
    <t>MÅ HA DOCS SENEST 16:00 13/01</t>
  </si>
  <si>
    <t>157-3914 2692</t>
  </si>
  <si>
    <t>157-3914 8966</t>
  </si>
  <si>
    <t>157-3914 2106</t>
  </si>
  <si>
    <t>PRIORITER 157-3914 2316 PGA X-BOX</t>
  </si>
  <si>
    <t>157-3914 2725</t>
  </si>
  <si>
    <t>157-3914 2876</t>
  </si>
  <si>
    <t>157-3914 8970</t>
  </si>
  <si>
    <t>157-3914 2703</t>
  </si>
  <si>
    <t>157-3914 2003</t>
  </si>
  <si>
    <t>157-3914 2305</t>
  </si>
  <si>
    <t>Ex HELSINKI OUT 0700</t>
  </si>
  <si>
    <t>615-3962 9450</t>
  </si>
  <si>
    <t>LAT 10/01 15:00</t>
  </si>
  <si>
    <t>018-9137 8081</t>
  </si>
  <si>
    <t>LAT 11/01 06:00</t>
  </si>
  <si>
    <t>018-9137 8243</t>
  </si>
  <si>
    <t>018-9134 8320</t>
  </si>
  <si>
    <t>105-1817 7202</t>
  </si>
  <si>
    <t>LAT 11/01 11:00</t>
  </si>
  <si>
    <t>406-5537 9531</t>
  </si>
  <si>
    <t>Pose</t>
  </si>
  <si>
    <t>&lt;- Inner bag</t>
  </si>
  <si>
    <t>(+)358 401 726 394</t>
  </si>
  <si>
    <t>Ex HELSINKI OUT 1500</t>
  </si>
  <si>
    <t>105-1817 8322</t>
  </si>
  <si>
    <t>105-1818 9986</t>
  </si>
  <si>
    <t>105-1819 0023</t>
  </si>
  <si>
    <t>105-1817 8952</t>
  </si>
  <si>
    <t>Ay131</t>
  </si>
  <si>
    <t>105-1817 8311</t>
  </si>
  <si>
    <t>54bx 5/6</t>
  </si>
  <si>
    <t>LAT 12/01 06:00</t>
  </si>
  <si>
    <t>105-1819 0012</t>
  </si>
  <si>
    <t>(+) 358 465 941 131</t>
  </si>
  <si>
    <t>Ex HELSINKI OUT 1600</t>
  </si>
  <si>
    <t>615-3962 9472</t>
  </si>
  <si>
    <t>406-5519 5674</t>
  </si>
  <si>
    <t>406-5537 9516</t>
  </si>
  <si>
    <t>406-5537 9520</t>
  </si>
  <si>
    <t>406-5519 5162</t>
  </si>
  <si>
    <t>406-5519 5604</t>
  </si>
  <si>
    <t>406-5519 5615</t>
  </si>
  <si>
    <t>615-3962 9376</t>
  </si>
  <si>
    <t>406-5519 5593</t>
  </si>
  <si>
    <t>406-5442 6735</t>
  </si>
  <si>
    <t>105-1817 9921</t>
  </si>
  <si>
    <t>LAT 07.01 11:00</t>
  </si>
  <si>
    <t>Ex HELSINKI OUT 1200</t>
  </si>
  <si>
    <t>406-5519 5840</t>
  </si>
  <si>
    <t>105-1818 0072</t>
  </si>
  <si>
    <t>LAT 07.01 15:00</t>
  </si>
  <si>
    <t>615-3962 9365</t>
  </si>
  <si>
    <t>615-3962 9424</t>
  </si>
  <si>
    <t>406-5519 5663</t>
  </si>
  <si>
    <t>105-1818 0116</t>
  </si>
  <si>
    <t>105-1817 9000</t>
  </si>
  <si>
    <t>LAT 08.01 06:00</t>
  </si>
  <si>
    <t>Laster sist, losser først.</t>
  </si>
  <si>
    <t>018-9134 9226</t>
  </si>
  <si>
    <t>LAT 09/01 06:00</t>
  </si>
  <si>
    <t>018-9134 9230</t>
  </si>
  <si>
    <t>105-1818 0083</t>
  </si>
  <si>
    <t>105-1817 9210</t>
  </si>
  <si>
    <t>RSS530/DJC572</t>
  </si>
  <si>
    <t>Ex HELSINKI OUT 1700</t>
  </si>
  <si>
    <t>018-9134 9215</t>
  </si>
  <si>
    <t>615-3962 9461</t>
  </si>
  <si>
    <t>105-1817 8333</t>
  </si>
  <si>
    <t>020-0379 6785</t>
  </si>
  <si>
    <t>406-5519 5626</t>
  </si>
  <si>
    <t>018-9137 8232</t>
  </si>
  <si>
    <t>FM 018-9128 9192</t>
  </si>
  <si>
    <t>laster i midten</t>
  </si>
  <si>
    <t>ZT57724/TU7614</t>
  </si>
  <si>
    <t>47 41 695 509</t>
  </si>
  <si>
    <t>ACL 5 (Out 16:00)</t>
  </si>
  <si>
    <t>018-9134 9090</t>
  </si>
  <si>
    <t>LAT 04/01 19:00</t>
  </si>
  <si>
    <t>018-9134 9101</t>
  </si>
  <si>
    <t>LAT 05/01 08:00</t>
  </si>
  <si>
    <t>105-1817 9571</t>
  </si>
  <si>
    <t>LAT 05/01 06:00</t>
  </si>
  <si>
    <t>018-9134 9112</t>
  </si>
  <si>
    <t>018-9134 9123</t>
  </si>
  <si>
    <t>105-1817 7526</t>
  </si>
  <si>
    <t>LAT 05/01 11:00</t>
  </si>
  <si>
    <t>ACL 3 (Out 12:00)</t>
  </si>
  <si>
    <t>105-1817 6874</t>
  </si>
  <si>
    <t>LAT 03/01 15:00</t>
  </si>
  <si>
    <t>105-1817 9674</t>
  </si>
  <si>
    <t>105-1817 6970</t>
  </si>
  <si>
    <t>018-9134 9160</t>
  </si>
  <si>
    <t>406-5527 4715</t>
  </si>
  <si>
    <t>EWR</t>
  </si>
  <si>
    <t>020-0126 8724</t>
  </si>
  <si>
    <t>LH402</t>
  </si>
  <si>
    <t>LAT 03/01 20:00</t>
  </si>
  <si>
    <t xml:space="preserve">Swissport, </t>
  </si>
  <si>
    <t>ACL 4 (Out 16:00)</t>
  </si>
  <si>
    <t>105-1817 6325</t>
  </si>
  <si>
    <t>406-5519 6120</t>
  </si>
  <si>
    <t>406-5519 6142</t>
  </si>
  <si>
    <t>020-0125 5553</t>
  </si>
  <si>
    <t>LAT 04/01 16:00</t>
  </si>
  <si>
    <t>105-1817 6314</t>
  </si>
  <si>
    <t>615-3962 2866</t>
  </si>
  <si>
    <t>LAster i midten</t>
  </si>
  <si>
    <t>ACL Xtra</t>
  </si>
  <si>
    <t>018-9128 8411</t>
  </si>
  <si>
    <t>Happy Fish</t>
  </si>
  <si>
    <t>157-3914 2611</t>
  </si>
  <si>
    <t>157-3914 2622</t>
  </si>
  <si>
    <t>018-9134 9171</t>
  </si>
  <si>
    <t>018-9134 9182</t>
  </si>
  <si>
    <t>018-9134 9193</t>
  </si>
  <si>
    <t>EUL500/TW4513</t>
  </si>
  <si>
    <t>ACL 1 (Out 12:00)</t>
  </si>
  <si>
    <t>105-1817 5544</t>
  </si>
  <si>
    <t>LAT 01.01 06:00</t>
  </si>
  <si>
    <t>105-1817 6826</t>
  </si>
  <si>
    <t>LAT 31.12 15:00</t>
  </si>
  <si>
    <t>105-1817 4811</t>
  </si>
  <si>
    <t>105-1817 7250</t>
  </si>
  <si>
    <t>LAT 01.01 11:30</t>
  </si>
  <si>
    <t>018-9134 9204</t>
  </si>
  <si>
    <t>LAT 02/01 08:00</t>
  </si>
  <si>
    <t>105-1817 4601</t>
  </si>
  <si>
    <t>105-1817 4774</t>
  </si>
  <si>
    <t>(+) 358 407 611 125</t>
  </si>
  <si>
    <t>ACL 2 (Out 16:00)</t>
  </si>
  <si>
    <t>105-1817 7784</t>
  </si>
  <si>
    <t>406-5527 3271</t>
  </si>
  <si>
    <t>LAT 31/12 15:00</t>
  </si>
  <si>
    <t>SHanghai Seafood</t>
  </si>
  <si>
    <t>406-5442 7914</t>
  </si>
  <si>
    <t>406-5442 7656</t>
  </si>
  <si>
    <t>615-3847 4096</t>
  </si>
  <si>
    <t>105-1817 6336</t>
  </si>
  <si>
    <t>54bx 5/6 (mer 7+)</t>
  </si>
  <si>
    <t>LAT 02/01 06:00</t>
  </si>
  <si>
    <t>EUM787/DUG767</t>
  </si>
  <si>
    <t>(+) 358 453 440 355</t>
  </si>
  <si>
    <t>Ocean C</t>
  </si>
  <si>
    <t>ACL 5 (Out 17:00)</t>
  </si>
  <si>
    <t>406-5519 5571</t>
  </si>
  <si>
    <t>More 6+</t>
  </si>
  <si>
    <t>406-5519 5685</t>
  </si>
  <si>
    <t>406-5544 0604</t>
  </si>
  <si>
    <t>406-5544 0921</t>
  </si>
  <si>
    <t>105-1817 5673</t>
  </si>
  <si>
    <t>LAT 30/12 16:00</t>
  </si>
  <si>
    <t>105-1817 6281</t>
  </si>
  <si>
    <t>Må ha 54 5/6</t>
  </si>
  <si>
    <t>LAT 29/12 06:00</t>
  </si>
  <si>
    <t>Vakt Nordlaks: Sigurd</t>
  </si>
  <si>
    <t>Finnari</t>
  </si>
  <si>
    <t>105-1817 5566</t>
  </si>
  <si>
    <t>LAT 28/12 11:00</t>
  </si>
  <si>
    <t>Må på ACL 6</t>
  </si>
  <si>
    <t>ACL 6 (Out 12:00)</t>
  </si>
  <si>
    <t>105-1817 8812</t>
  </si>
  <si>
    <t>105-1817 8926</t>
  </si>
  <si>
    <t>105-1817 8930</t>
  </si>
  <si>
    <t>You Fish</t>
  </si>
  <si>
    <t>105-1817 6955</t>
  </si>
  <si>
    <t>LAT 28/12 15:00</t>
  </si>
  <si>
    <t>105-1817 6292</t>
  </si>
  <si>
    <t>LAT 28/12 10:55</t>
  </si>
  <si>
    <t>(+) 358 400 393 570</t>
  </si>
  <si>
    <t>157-3866 1335</t>
  </si>
  <si>
    <t>QR8028</t>
  </si>
  <si>
    <t>LAT 25/12 06:00</t>
  </si>
  <si>
    <t>157-3913 6263</t>
  </si>
  <si>
    <t>406-5442 6676</t>
  </si>
  <si>
    <t>LAT 27/12 15:00</t>
  </si>
  <si>
    <t>406-5519 5766</t>
  </si>
  <si>
    <t>406-5442 6746</t>
  </si>
  <si>
    <t>105-1817 6944</t>
  </si>
  <si>
    <t>LAT 25/12 15:00</t>
  </si>
  <si>
    <t>(+) 358 401 649 810</t>
  </si>
  <si>
    <t>018-9128 8772</t>
  </si>
  <si>
    <t>LAT 26/12 0800</t>
  </si>
  <si>
    <t>018-9128 8971</t>
  </si>
  <si>
    <t>018-9128 8783</t>
  </si>
  <si>
    <t>018-9128 8794</t>
  </si>
  <si>
    <t>018-9128 8960</t>
  </si>
  <si>
    <t>(+) 358 505 099 878</t>
  </si>
  <si>
    <t>Dia Merhandise</t>
  </si>
  <si>
    <t>105-1817 8823</t>
  </si>
  <si>
    <t>LAT 24.12 15:00</t>
  </si>
  <si>
    <t>105-1817 5964</t>
  </si>
  <si>
    <t>LAT 25.12 06:00</t>
  </si>
  <si>
    <t>105-1817 8834</t>
  </si>
  <si>
    <t>157-3913 5740</t>
  </si>
  <si>
    <t>QR8362</t>
  </si>
  <si>
    <t>LAT 26/12 06:00</t>
  </si>
  <si>
    <t>157-3913 6963</t>
  </si>
  <si>
    <t>FINNARI</t>
  </si>
  <si>
    <t xml:space="preserve">ExHel </t>
  </si>
  <si>
    <t>Ut kl 12 søndag</t>
  </si>
  <si>
    <t>105-1817 4343</t>
  </si>
  <si>
    <t>109221/ 109228</t>
  </si>
  <si>
    <t>LAT 23/12 11:30</t>
  </si>
  <si>
    <t>105-1817 8145</t>
  </si>
  <si>
    <t>109222/ 109229</t>
  </si>
  <si>
    <t>105-1817 8156</t>
  </si>
  <si>
    <t>109223/ 109230</t>
  </si>
  <si>
    <t>105-1817 8160</t>
  </si>
  <si>
    <t>109225/ 109231</t>
  </si>
  <si>
    <t>LAT 25/12 11:30</t>
  </si>
  <si>
    <t>105-1817 8171</t>
  </si>
  <si>
    <t>109224/ 109232</t>
  </si>
  <si>
    <t>IZA339/DMO609</t>
  </si>
  <si>
    <t>(+)358 400 432 178</t>
  </si>
  <si>
    <t>ACL 10 (17:00)</t>
  </si>
  <si>
    <t>105-1817 7644</t>
  </si>
  <si>
    <t>105-1817 7891</t>
  </si>
  <si>
    <t>Shanghai Onefresh</t>
  </si>
  <si>
    <t>105-1817 7902</t>
  </si>
  <si>
    <t>020-0120 5411</t>
  </si>
  <si>
    <t>LAT 21/12 18:00</t>
  </si>
  <si>
    <t>105-1817 7913</t>
  </si>
  <si>
    <t>020-0155 3484</t>
  </si>
  <si>
    <t>LH8402</t>
  </si>
  <si>
    <t>590SCN/DBC389</t>
  </si>
  <si>
    <t>(+)372 566 522 06</t>
  </si>
  <si>
    <t>ACL 5 (Out 12:00)</t>
  </si>
  <si>
    <t>105-1817 7946</t>
  </si>
  <si>
    <t>LAT 20.12 15:00</t>
  </si>
  <si>
    <t>105-1817 7950</t>
  </si>
  <si>
    <t>105-1817 7854</t>
  </si>
  <si>
    <t>105-1817 5614</t>
  </si>
  <si>
    <t>105-1817 7876</t>
  </si>
  <si>
    <t>105-1817 8134</t>
  </si>
  <si>
    <t>ACL 6 (Out 14:00)</t>
  </si>
  <si>
    <t>615-3008 6103</t>
  </si>
  <si>
    <t>406-5544 0475</t>
  </si>
  <si>
    <t>615-3846 3983</t>
  </si>
  <si>
    <t>018-9134 9086</t>
  </si>
  <si>
    <t>LAT 22/12 08:00</t>
  </si>
  <si>
    <t>020-0153 8364</t>
  </si>
  <si>
    <t>LAT 20/12 21:30</t>
  </si>
  <si>
    <t>020-0153 8423</t>
  </si>
  <si>
    <t>FSM320/DGN448</t>
  </si>
  <si>
    <t>ACL 7 (Out 16:00)</t>
  </si>
  <si>
    <t>615-3008 6092</t>
  </si>
  <si>
    <t>406-5519 5206</t>
  </si>
  <si>
    <t>406-5519 5210</t>
  </si>
  <si>
    <t>406-5544 0486</t>
  </si>
  <si>
    <t>105-1817 8425</t>
  </si>
  <si>
    <t>LAT 21.12 08:00</t>
  </si>
  <si>
    <t>BVA433/WXZ392</t>
  </si>
  <si>
    <t>(+) 358 406 796 906</t>
  </si>
  <si>
    <t>ACL 8 (Friday 07:00)</t>
  </si>
  <si>
    <t>018-9134 8994</t>
  </si>
  <si>
    <t>018-9134 9064</t>
  </si>
  <si>
    <t>SHanghai Jumbo</t>
  </si>
  <si>
    <t>018-9134 9005</t>
  </si>
  <si>
    <t>018-9134 9016</t>
  </si>
  <si>
    <t>105-1817 5463</t>
  </si>
  <si>
    <t>LAT 21/12 1100</t>
  </si>
  <si>
    <t>105-1817 4192</t>
  </si>
  <si>
    <t>LAT 22/12 06:00</t>
  </si>
  <si>
    <t>105-1817 8414</t>
  </si>
  <si>
    <t>XRM687/DRE240</t>
  </si>
  <si>
    <t>(+) 358 505 723 641</t>
  </si>
  <si>
    <t>FRI 07:00</t>
  </si>
  <si>
    <t>ACL 9 (Out Friday 07:00)</t>
  </si>
  <si>
    <t>615-3013 8673</t>
  </si>
  <si>
    <t>LAT 21/12 06:00</t>
  </si>
  <si>
    <t>615-3013 8684</t>
  </si>
  <si>
    <t>615-3013 8695</t>
  </si>
  <si>
    <t>615-3013 8706</t>
  </si>
  <si>
    <t>Flight cancelled</t>
  </si>
  <si>
    <t>ACL 4 (14:00)</t>
  </si>
  <si>
    <t>615-3008 5882</t>
  </si>
  <si>
    <t>LAT 18/12 15:00</t>
  </si>
  <si>
    <t>shanghai Jumbo</t>
  </si>
  <si>
    <t>018-9134 8390</t>
  </si>
  <si>
    <t>LAT 19/12 08:00</t>
  </si>
  <si>
    <t>105-1817 4376</t>
  </si>
  <si>
    <t>406-5519 5136</t>
  </si>
  <si>
    <t>406-5527 4903</t>
  </si>
  <si>
    <t>Chengdu meiyan</t>
  </si>
  <si>
    <t>876-4245 2045</t>
  </si>
  <si>
    <t>LAT 19/12 22:00</t>
  </si>
  <si>
    <t>615-3008 5860</t>
  </si>
  <si>
    <t>Må ha!</t>
  </si>
  <si>
    <t>ACL 1 (Out 16:00 - absolutt senest!!)</t>
  </si>
  <si>
    <t>105-1817 7832</t>
  </si>
  <si>
    <t>105-1817 7843</t>
  </si>
  <si>
    <t>105-1817 5684</t>
  </si>
  <si>
    <t>020-0151 4505</t>
  </si>
  <si>
    <t>105-1817 4214</t>
  </si>
  <si>
    <t>157-3913 7162</t>
  </si>
  <si>
    <t>QR8033</t>
  </si>
  <si>
    <t>LAT 17/12 16:00</t>
  </si>
  <si>
    <t>(+) 358 400 710 649</t>
  </si>
  <si>
    <t>ACL 2 (Out 22:00)</t>
  </si>
  <si>
    <t>157-3865 8056</t>
  </si>
  <si>
    <t>157-3866 0996</t>
  </si>
  <si>
    <t>157-3913 5655</t>
  </si>
  <si>
    <t>157-3913 5611</t>
  </si>
  <si>
    <t>157-3827 6674</t>
  </si>
  <si>
    <t>157-3865 8045</t>
  </si>
  <si>
    <t>157-3914 1900</t>
  </si>
  <si>
    <t>ACL 3 (Out 14:00 absolutt senest!)</t>
  </si>
  <si>
    <t>Ex Helsinki (innom Evenes med Happyfish)</t>
  </si>
  <si>
    <t>615-3008 5856</t>
  </si>
  <si>
    <t>406-5527 4030</t>
  </si>
  <si>
    <t>406-5519 5184</t>
  </si>
  <si>
    <t>157-3866 1523</t>
  </si>
  <si>
    <t>615-3008 5845</t>
  </si>
  <si>
    <t>406-5519 5140</t>
  </si>
  <si>
    <t>Swissport,</t>
  </si>
  <si>
    <t>LAST SIST (EVENES)</t>
  </si>
  <si>
    <t>(+)358 401 430 448</t>
  </si>
  <si>
    <t>105-1817 6675</t>
  </si>
  <si>
    <t>105-1817 6686</t>
  </si>
  <si>
    <t>LAT 13/12 15:00</t>
  </si>
  <si>
    <t>105-1817 6815</t>
  </si>
  <si>
    <t>105-1817 7364</t>
  </si>
  <si>
    <t>105-1817 5780</t>
  </si>
  <si>
    <t>LAT 15.12 06:00</t>
  </si>
  <si>
    <t>tor</t>
  </si>
  <si>
    <t>105-1817 6896</t>
  </si>
  <si>
    <t>LAT 15/12 11:00</t>
  </si>
  <si>
    <t>Sigurd/Sandra</t>
  </si>
  <si>
    <t>Mob: 91815089/99155414</t>
  </si>
  <si>
    <t>406-5442 7925</t>
  </si>
  <si>
    <t>406-5527 4026</t>
  </si>
  <si>
    <t>Baxian Holding</t>
  </si>
  <si>
    <t>615-3008 2043</t>
  </si>
  <si>
    <t>615-3008 2032</t>
  </si>
  <si>
    <t>only 5-6</t>
  </si>
  <si>
    <t>406-5527 3411</t>
  </si>
  <si>
    <t>(+)358 404 179 709</t>
  </si>
  <si>
    <t>Ut kl 16 (FORSINKET! NY TID FREDAG 07:00)</t>
  </si>
  <si>
    <t>018-9134 8250</t>
  </si>
  <si>
    <t>018-9134 8261</t>
  </si>
  <si>
    <t>Meiyan/CANCELLED!!</t>
  </si>
  <si>
    <t>020-0145 1030</t>
  </si>
  <si>
    <t>105-1817 4155</t>
  </si>
  <si>
    <t>LAT 15/12 06:00</t>
  </si>
  <si>
    <t>Forsinket!! Ny tid fredag 07:00!!</t>
  </si>
  <si>
    <t>Meiyan rekker ikke fly!!</t>
  </si>
  <si>
    <t>Lastes sist</t>
  </si>
  <si>
    <t>Lastes først</t>
  </si>
  <si>
    <t>CLB613/WIG747</t>
  </si>
  <si>
    <t>(+)358 401 284 190</t>
  </si>
  <si>
    <t>LAT 15/12 08:00</t>
  </si>
  <si>
    <t>LAT 13/12 17:00</t>
  </si>
  <si>
    <t>LAT 12/12 22:00</t>
  </si>
  <si>
    <t>Haitianxia / Cancel?!!</t>
  </si>
  <si>
    <t>018-9134 8272</t>
  </si>
  <si>
    <t>BKK?</t>
  </si>
  <si>
    <t>406-5527 3444</t>
  </si>
  <si>
    <t>406-5527 3260</t>
  </si>
  <si>
    <t>105-1817 4144</t>
  </si>
  <si>
    <t>LAT 14/12 11:00</t>
  </si>
  <si>
    <t>105-1817 6863</t>
  </si>
  <si>
    <t>Ut kl 18</t>
  </si>
  <si>
    <t>105-1817 6885</t>
  </si>
  <si>
    <t>105-1817 4166</t>
  </si>
  <si>
    <t xml:space="preserve">Meiyan </t>
  </si>
  <si>
    <t>876-4245 0660</t>
  </si>
  <si>
    <t>Ut Kl 12</t>
  </si>
  <si>
    <t>105-1817 6491</t>
  </si>
  <si>
    <t>105-1817 6502</t>
  </si>
  <si>
    <t>105-1817 6513</t>
  </si>
  <si>
    <t>406-5527 4785</t>
  </si>
  <si>
    <t>406-5436 6900</t>
  </si>
  <si>
    <t>105-1817 6642</t>
  </si>
  <si>
    <t>(+)358 451 117 097</t>
  </si>
  <si>
    <t>Ut Kl 15</t>
  </si>
  <si>
    <t>615-3008 2006</t>
  </si>
  <si>
    <t>LAT 10/12 16:00</t>
  </si>
  <si>
    <t>615-3006 1986</t>
  </si>
  <si>
    <t>406-5442 7870</t>
  </si>
  <si>
    <t>105-1817 4170</t>
  </si>
  <si>
    <t>105-1817 6524</t>
  </si>
  <si>
    <t>(+)358 404 854 773</t>
  </si>
  <si>
    <t>Ut Kl 22</t>
  </si>
  <si>
    <t>157-4340 0125</t>
  </si>
  <si>
    <t>157-4340 0313</t>
  </si>
  <si>
    <t>157-4340 0324</t>
  </si>
  <si>
    <t>157-4340 0092</t>
  </si>
  <si>
    <t>157-4340 0394</t>
  </si>
  <si>
    <t>157-4339 9856</t>
  </si>
  <si>
    <t>157-4340 0173</t>
  </si>
  <si>
    <t>Out Thursday 12:00</t>
  </si>
  <si>
    <t>105-1817 3945</t>
  </si>
  <si>
    <t>Lat 07/12 06:00</t>
  </si>
  <si>
    <t>105-1817 5872</t>
  </si>
  <si>
    <t>105-1817 3971</t>
  </si>
  <si>
    <t>LAT 08/12 06:00</t>
  </si>
  <si>
    <t>105-1817 5920</t>
  </si>
  <si>
    <t>LAT 06/12 15:00</t>
  </si>
  <si>
    <t>105-1817 6060</t>
  </si>
  <si>
    <t>Bangkok Ocean Trading</t>
  </si>
  <si>
    <t>105-1816 9410</t>
  </si>
  <si>
    <t>105-1817 3024</t>
  </si>
  <si>
    <t>BVA433/WXA590</t>
  </si>
  <si>
    <t>(+)358 406 796 906</t>
  </si>
  <si>
    <t>Out Thursday 15:00</t>
  </si>
  <si>
    <t>020-0115 8474</t>
  </si>
  <si>
    <t>LAT 06DEC 21:30</t>
  </si>
  <si>
    <t>406-5544 0560</t>
  </si>
  <si>
    <t>LAT 06DEC 15:00</t>
  </si>
  <si>
    <t>406-5544 0582</t>
  </si>
  <si>
    <t>406-5544 0630</t>
  </si>
  <si>
    <t>020-2217 7993</t>
  </si>
  <si>
    <t>020-0351 8255</t>
  </si>
  <si>
    <t>LH84444</t>
  </si>
  <si>
    <t>406-5544 0932</t>
  </si>
  <si>
    <t xml:space="preserve">Laster først, </t>
  </si>
  <si>
    <t>LPK591/WPA202</t>
  </si>
  <si>
    <t>(+)358503468669</t>
  </si>
  <si>
    <t>018-9128 8842</t>
  </si>
  <si>
    <t>LAT 07DEC 08:00</t>
  </si>
  <si>
    <t>018-9128 8853</t>
  </si>
  <si>
    <t>018-9128 8864</t>
  </si>
  <si>
    <t>105-1817 2140</t>
  </si>
  <si>
    <t>LAT 07DEC 10:00</t>
  </si>
  <si>
    <t>105-1817 5835</t>
  </si>
  <si>
    <t>LAT 07DEC 11:30</t>
  </si>
  <si>
    <t>105-1817 3993</t>
  </si>
  <si>
    <t>Lastert sist, losser først</t>
  </si>
  <si>
    <t>Laster først, losser sit</t>
  </si>
  <si>
    <t>JKG700/DFM961</t>
  </si>
  <si>
    <t>(+) 358 407 515 799</t>
  </si>
  <si>
    <t>OUT 12:00</t>
  </si>
  <si>
    <t>105-1817 3934</t>
  </si>
  <si>
    <t>LAT 04.12 06:00</t>
  </si>
  <si>
    <t>105-1817 4520</t>
  </si>
  <si>
    <t>LAT 03.12 15:00</t>
  </si>
  <si>
    <t>105-1817 4914</t>
  </si>
  <si>
    <t>105-1817 4004</t>
  </si>
  <si>
    <t>131-1605 1070</t>
  </si>
  <si>
    <t>LAT 03:12 11:00</t>
  </si>
  <si>
    <t>358 400 804 999</t>
  </si>
  <si>
    <t>OUT 15:00</t>
  </si>
  <si>
    <t>615-3845 8276</t>
  </si>
  <si>
    <t>406-5527 4741</t>
  </si>
  <si>
    <t>615-3845 8280</t>
  </si>
  <si>
    <t>406-5544 0593</t>
  </si>
  <si>
    <t>406-5442 7940</t>
  </si>
  <si>
    <t>406-5527 4236</t>
  </si>
  <si>
    <t>358 505 099 878</t>
  </si>
  <si>
    <t>OUT 22:00</t>
  </si>
  <si>
    <t>157-4339 9226</t>
  </si>
  <si>
    <t>157-4339 9230</t>
  </si>
  <si>
    <t>157-4339 9193</t>
  </si>
  <si>
    <t>QR585</t>
  </si>
  <si>
    <t>157-4339 9495</t>
  </si>
  <si>
    <t>157-3913 5530</t>
  </si>
  <si>
    <t>157-4339 9440</t>
  </si>
  <si>
    <t>157-3913 6226</t>
  </si>
  <si>
    <t>QR8428</t>
  </si>
  <si>
    <t>Uke/Ansvarlig</t>
  </si>
  <si>
    <t>X</t>
  </si>
  <si>
    <t>105-1817 2862</t>
  </si>
  <si>
    <t>Tor/Magnsu</t>
  </si>
  <si>
    <t>105-1817 2895</t>
  </si>
  <si>
    <t>LAT 29/11 15:00</t>
  </si>
  <si>
    <t>105-1817 5010</t>
  </si>
  <si>
    <t>105-1817 5032</t>
  </si>
  <si>
    <t>105-1817 3562</t>
  </si>
  <si>
    <t>MAGNUS</t>
  </si>
  <si>
    <t>Vakt Nordlaks: MAGNUS</t>
  </si>
  <si>
    <t>ACL 6 (Out 20:00)</t>
  </si>
  <si>
    <t>018-9128 8304</t>
  </si>
  <si>
    <t>27 bx 5/6 ALL 6+</t>
  </si>
  <si>
    <t>LAT 30/11 08:00</t>
  </si>
  <si>
    <t>018-9128 8341</t>
  </si>
  <si>
    <t>ALL 6+</t>
  </si>
  <si>
    <t>018-9128 8352</t>
  </si>
  <si>
    <t>54bx 5/6 More 6+</t>
  </si>
  <si>
    <t>Beijing Highest Food</t>
  </si>
  <si>
    <t>018-9128 8363</t>
  </si>
  <si>
    <t>018-9128 8326</t>
  </si>
  <si>
    <t>018-9128 8330</t>
  </si>
  <si>
    <t>CRF140/WYL160</t>
  </si>
  <si>
    <t>(+) 358 404 192 109</t>
  </si>
  <si>
    <t>ACL 7 (Out 15:00)</t>
  </si>
  <si>
    <t>406-5527 4063</t>
  </si>
  <si>
    <t xml:space="preserve">Tor </t>
  </si>
  <si>
    <t>020-0116 3164</t>
  </si>
  <si>
    <t>615-3004 9025</t>
  </si>
  <si>
    <t>Keep size!</t>
  </si>
  <si>
    <t>406-5527 4052</t>
  </si>
  <si>
    <t>406-5527 4855</t>
  </si>
  <si>
    <t>406-5544 0442</t>
  </si>
  <si>
    <t>406-5527 4870</t>
  </si>
  <si>
    <t>(+) 358406624488</t>
  </si>
  <si>
    <t>ACL 8 (Out Friday 07:00)</t>
  </si>
  <si>
    <t>105-1817 5006</t>
  </si>
  <si>
    <t>LAT 03/12 06:00</t>
  </si>
  <si>
    <t>105-1817 2103</t>
  </si>
  <si>
    <t>018-9128 8433</t>
  </si>
  <si>
    <t>LAT 01/12 08:00</t>
  </si>
  <si>
    <t>105-1817 5065</t>
  </si>
  <si>
    <t>LAT 30/11 11:30</t>
  </si>
  <si>
    <t>105-1817 3411</t>
  </si>
  <si>
    <t>105-1817 3466</t>
  </si>
  <si>
    <t>LAT 01/12 06:00</t>
  </si>
  <si>
    <t>105-1816 9443</t>
  </si>
  <si>
    <t>LAT 01/12 11:00</t>
  </si>
  <si>
    <t>Laster først,</t>
  </si>
  <si>
    <t>IPC650/DMP645</t>
  </si>
  <si>
    <t>(+)358400321526</t>
  </si>
  <si>
    <t>07:00 fri</t>
  </si>
  <si>
    <t>406-5527 4262</t>
  </si>
  <si>
    <t>UTGÅR!</t>
  </si>
  <si>
    <t>105-1817 0880</t>
  </si>
  <si>
    <t>105-1817 5076</t>
  </si>
  <si>
    <t>Hanwool CANCEL!</t>
  </si>
  <si>
    <t>105-1817 5080</t>
  </si>
  <si>
    <t>LAT 01/12 11:30</t>
  </si>
  <si>
    <t>Kina hvis ETA lørdag</t>
  </si>
  <si>
    <t>China/USA</t>
  </si>
  <si>
    <t>Nordlaks Vakt 2024</t>
  </si>
  <si>
    <t>105-1817 4586</t>
  </si>
  <si>
    <t>LAT 27/11 06:00</t>
  </si>
  <si>
    <t>Magnus/tor</t>
  </si>
  <si>
    <t>105-1817 3886</t>
  </si>
  <si>
    <t>105-1817 2921</t>
  </si>
  <si>
    <t>105-1817 4940</t>
  </si>
  <si>
    <t>LAT 27/11 11:00</t>
  </si>
  <si>
    <t>105-1817 4833</t>
  </si>
  <si>
    <t>LAT 26.11 11:30</t>
  </si>
  <si>
    <t>105-1817 5404</t>
  </si>
  <si>
    <t>LAT 28/11 11:30</t>
  </si>
  <si>
    <t>406-5527 4273</t>
  </si>
  <si>
    <t>LAT 26/11 12:00</t>
  </si>
  <si>
    <t>ZT57807/BX5375</t>
  </si>
  <si>
    <t>(+)47 97 767 577</t>
  </si>
  <si>
    <t>ACL 2 (Out 15:00)</t>
  </si>
  <si>
    <t>615-3004 8970</t>
  </si>
  <si>
    <t>406-5527 3982</t>
  </si>
  <si>
    <t>615-3004 8981</t>
  </si>
  <si>
    <t>406-5527 3971</t>
  </si>
  <si>
    <t>406-5436 6911</t>
  </si>
  <si>
    <t>406-5436 6922</t>
  </si>
  <si>
    <t>(+) 358 40 8323811</t>
  </si>
  <si>
    <t>ACL 3 (Out 19:00)</t>
  </si>
  <si>
    <t>157-3865 7592</t>
  </si>
  <si>
    <t>157-3865 7883</t>
  </si>
  <si>
    <t>157-3866 1464</t>
  </si>
  <si>
    <t>157-3865 8130</t>
  </si>
  <si>
    <t>157-3827 9242</t>
  </si>
  <si>
    <t>157-3866 1416</t>
  </si>
  <si>
    <t>QR8982</t>
  </si>
  <si>
    <t>157-4339 2996</t>
  </si>
  <si>
    <t>ACL 4 (Tuesday 07:00)</t>
  </si>
  <si>
    <t>105-1817 2114</t>
  </si>
  <si>
    <t>105-1817 4704</t>
  </si>
  <si>
    <t>615-3004 8992</t>
  </si>
  <si>
    <t xml:space="preserve">Magnus </t>
  </si>
  <si>
    <t>I.Fish</t>
  </si>
  <si>
    <t>105-1817 5043</t>
  </si>
  <si>
    <t>LAT 28/11 18:00</t>
  </si>
  <si>
    <t>105-1817 5054</t>
  </si>
  <si>
    <t>LAT 29/11 18:00</t>
  </si>
  <si>
    <t>Chengdu Mei Yan</t>
  </si>
  <si>
    <t>020-0116 2346</t>
  </si>
  <si>
    <t>Vareprøve bellies</t>
  </si>
  <si>
    <t>105-1817 5415</t>
  </si>
  <si>
    <t>1 bx</t>
  </si>
  <si>
    <t>Ramona</t>
  </si>
  <si>
    <t>Lastes først - losses sist</t>
  </si>
  <si>
    <t>Lastes som nr 2 - losses som nr 2</t>
  </si>
  <si>
    <t>Lastes sist - losses først</t>
  </si>
  <si>
    <t>EPR350/DDD612</t>
  </si>
  <si>
    <t>ACL 5 (Out 22:00)</t>
  </si>
  <si>
    <t>Ex Evenes Nr 2</t>
  </si>
  <si>
    <t>157-3866 1442</t>
  </si>
  <si>
    <t>157-3865 8314</t>
  </si>
  <si>
    <t>157-3866 1501</t>
  </si>
  <si>
    <t xml:space="preserve">Ocean Family </t>
  </si>
  <si>
    <t>157-3866 1486</t>
  </si>
  <si>
    <t>157-3866 1475</t>
  </si>
  <si>
    <t>108768/ 108829</t>
  </si>
  <si>
    <t>406-5527 4041</t>
  </si>
  <si>
    <t xml:space="preserve">ACL 3 </t>
  </si>
  <si>
    <t>Ut før Kl 12</t>
  </si>
  <si>
    <t xml:space="preserve">I.Fish </t>
  </si>
  <si>
    <t>406-5527 4321</t>
  </si>
  <si>
    <t>onsdagf</t>
  </si>
  <si>
    <t>406-5527 4181</t>
  </si>
  <si>
    <t>406-5527 4332</t>
  </si>
  <si>
    <t>615-3002 2322</t>
  </si>
  <si>
    <t>LAT 22/11 16:00</t>
  </si>
  <si>
    <t>406-5527 4203</t>
  </si>
  <si>
    <t>105-1817 3396</t>
  </si>
  <si>
    <t>LAT 23.11 06:00</t>
  </si>
  <si>
    <t>105-1817 3621</t>
  </si>
  <si>
    <t>LAT 24/11 11:00</t>
  </si>
  <si>
    <t>Mob: 9181089</t>
  </si>
  <si>
    <t>(+)358 50 5099878</t>
  </si>
  <si>
    <t>Ut før Kl 14</t>
  </si>
  <si>
    <t>105-1817 3330</t>
  </si>
  <si>
    <t>LAT 22.11 15:00</t>
  </si>
  <si>
    <t>105-1817 4424</t>
  </si>
  <si>
    <t>105-1817 0865</t>
  </si>
  <si>
    <t>105-1816 9616</t>
  </si>
  <si>
    <t>LAT 23.11 15:00</t>
  </si>
  <si>
    <t>105-1817 3400</t>
  </si>
  <si>
    <t>Fiord</t>
  </si>
  <si>
    <t>020-0106 3812</t>
  </si>
  <si>
    <t>Ut før Kl16</t>
  </si>
  <si>
    <t>020-0102 1473</t>
  </si>
  <si>
    <t>LAT 23/11 12:00</t>
  </si>
  <si>
    <t>615-3002 2344</t>
  </si>
  <si>
    <t>018-9125 6885</t>
  </si>
  <si>
    <t xml:space="preserve">Best splendid </t>
  </si>
  <si>
    <t>406-5527 4133</t>
  </si>
  <si>
    <t>406-5527 4170</t>
  </si>
  <si>
    <t>Hi-chain</t>
  </si>
  <si>
    <t>018-9125 6896</t>
  </si>
  <si>
    <t>(+) 358 40 1726394</t>
  </si>
  <si>
    <t>Ut fredag 07:00</t>
  </si>
  <si>
    <t>018-9128 7851</t>
  </si>
  <si>
    <t>105-1817 0843</t>
  </si>
  <si>
    <t>LAT 23/11 11:00</t>
  </si>
  <si>
    <t>105-1817 4273</t>
  </si>
  <si>
    <t>105-1816 9911</t>
  </si>
  <si>
    <t>105-1816 9900</t>
  </si>
  <si>
    <t>LAT 24/11 06:00</t>
  </si>
  <si>
    <t>105-1817 3326</t>
  </si>
  <si>
    <t>105-1816 7542</t>
  </si>
  <si>
    <t>OXP132/TW7673</t>
  </si>
  <si>
    <t>358 404 195 088</t>
  </si>
  <si>
    <t>Ut før Kl1800</t>
  </si>
  <si>
    <t xml:space="preserve">Ocean family </t>
  </si>
  <si>
    <t>176-7256 7692</t>
  </si>
  <si>
    <t>406-5442 6820</t>
  </si>
  <si>
    <t>176-7256 7666</t>
  </si>
  <si>
    <t>157-3865 8163</t>
  </si>
  <si>
    <t>105-1817 3794</t>
  </si>
  <si>
    <t>018-9128 8271</t>
  </si>
  <si>
    <t>LAT 24/11 08:00</t>
  </si>
  <si>
    <t>ACL 1 (Ut senest 16:00)</t>
  </si>
  <si>
    <t>406-5527 4310</t>
  </si>
  <si>
    <t>406-5442 7586</t>
  </si>
  <si>
    <t>406-5442 4904</t>
  </si>
  <si>
    <t xml:space="preserve">Ny faktura </t>
  </si>
  <si>
    <t>615-3002 2296</t>
  </si>
  <si>
    <t>105-1816 9922</t>
  </si>
  <si>
    <t>105-1817 3315</t>
  </si>
  <si>
    <t>NNL797/DPV163</t>
  </si>
  <si>
    <t>(+) 358 40 1649810</t>
  </si>
  <si>
    <t>ACL 2 (Ut 22.00)</t>
  </si>
  <si>
    <t>157-3866 0602</t>
  </si>
  <si>
    <t>157-3866 0823</t>
  </si>
  <si>
    <t>157-3711 1535</t>
  </si>
  <si>
    <t>157-3865 8410</t>
  </si>
  <si>
    <t>157-3865 8185</t>
  </si>
  <si>
    <t>UTGÅR</t>
  </si>
  <si>
    <t>157-4339 9510</t>
  </si>
  <si>
    <t>157-3866 0775</t>
  </si>
  <si>
    <t>ACL 5 (15:00)</t>
  </si>
  <si>
    <t>To contact</t>
  </si>
  <si>
    <t>105-1817 2604</t>
  </si>
  <si>
    <t>ons</t>
  </si>
  <si>
    <t>LAT 15.11 16:00</t>
  </si>
  <si>
    <t>105-1817 3120</t>
  </si>
  <si>
    <t>LAT 15.11 14:00</t>
  </si>
  <si>
    <t>406-5527 3326</t>
  </si>
  <si>
    <t>LAT 15/11 16:00</t>
  </si>
  <si>
    <t>105-1816 8474</t>
  </si>
  <si>
    <t>406-5527 3330</t>
  </si>
  <si>
    <t>EPR350/DPV318</t>
  </si>
  <si>
    <t>(+)358 40 1430448</t>
  </si>
  <si>
    <t>ACL 6 (16:00)</t>
  </si>
  <si>
    <t>105-1816 9642</t>
  </si>
  <si>
    <t>LAT 16.11 06:00</t>
  </si>
  <si>
    <t xml:space="preserve">Hi-Chain </t>
  </si>
  <si>
    <t>615-3000 6664</t>
  </si>
  <si>
    <t>LAT 15/11 15:00</t>
  </si>
  <si>
    <t>615-3000 6653</t>
  </si>
  <si>
    <t>406-5442 7575</t>
  </si>
  <si>
    <t>406-5527 3315</t>
  </si>
  <si>
    <t>105-1817 2615</t>
  </si>
  <si>
    <t>EUL501/DLK737</t>
  </si>
  <si>
    <t>(+)358 400 490 385</t>
  </si>
  <si>
    <t>ACL 7 (fredag 07:00)</t>
  </si>
  <si>
    <t>018-9128 8256</t>
  </si>
  <si>
    <t>LAT 17/11 08:00</t>
  </si>
  <si>
    <t>018-9128 8260</t>
  </si>
  <si>
    <t>105-1817 2626</t>
  </si>
  <si>
    <t>LAT 17.11 06:00</t>
  </si>
  <si>
    <t>105-1816 8555</t>
  </si>
  <si>
    <t>LAT 16/11 06:00</t>
  </si>
  <si>
    <t>NRT</t>
  </si>
  <si>
    <t>105-1816 9384</t>
  </si>
  <si>
    <t>AY073</t>
  </si>
  <si>
    <t>LAT 16/11 11:00</t>
  </si>
  <si>
    <t>Montreal 105-1816 8555 kan ta all 7-8. Ref Magnus</t>
  </si>
  <si>
    <t>FRO642/DLL140</t>
  </si>
  <si>
    <t>(+) 358 40 75 08 683</t>
  </si>
  <si>
    <t>105-1816 9690</t>
  </si>
  <si>
    <t>105-1816 9664</t>
  </si>
  <si>
    <t>105-1816 8603</t>
  </si>
  <si>
    <t>105-1816 9631</t>
  </si>
  <si>
    <t>LAT 13/11 06:00</t>
  </si>
  <si>
    <t>105-1817 1532</t>
  </si>
  <si>
    <t>105-1816 8861</t>
  </si>
  <si>
    <t>Not confirmed</t>
  </si>
  <si>
    <t>ZMU153/DJP492</t>
  </si>
  <si>
    <t>105-1817 2593</t>
  </si>
  <si>
    <t>615-3000 6583</t>
  </si>
  <si>
    <t>LAT 12/11 16:00</t>
  </si>
  <si>
    <t>406-5442 7494</t>
  </si>
  <si>
    <t>406-5442 6024</t>
  </si>
  <si>
    <t>406-5442 6083</t>
  </si>
  <si>
    <t>406-5442 7564</t>
  </si>
  <si>
    <t>5x196</t>
  </si>
  <si>
    <t>Rema</t>
  </si>
  <si>
    <t>157-3827 9301</t>
  </si>
  <si>
    <t>6+ søn</t>
  </si>
  <si>
    <t>PCN 21 MANDAG</t>
  </si>
  <si>
    <t>157-3865 7511</t>
  </si>
  <si>
    <t>157-3865 8336</t>
  </si>
  <si>
    <t xml:space="preserve">5+ </t>
  </si>
  <si>
    <t>157-3865 7636</t>
  </si>
  <si>
    <t>157-3865 8292</t>
  </si>
  <si>
    <t>157-3865 7581</t>
  </si>
  <si>
    <t>RD 1178</t>
  </si>
  <si>
    <t>ACL 1 (mandag 12.00)</t>
  </si>
  <si>
    <t>105-1816 9362</t>
  </si>
  <si>
    <t>LAT 13/11 11:00</t>
  </si>
  <si>
    <t>ACL 2 (Mandag 16:00)</t>
  </si>
  <si>
    <t>??</t>
  </si>
  <si>
    <t>ACL 3 (Mandag 22:00)</t>
  </si>
  <si>
    <t>ACL 4 (tirsdag 07:00)</t>
  </si>
  <si>
    <t>615-3000 6594</t>
  </si>
  <si>
    <t>LAT 13/11 16:00</t>
  </si>
  <si>
    <t>406-5442 7520</t>
  </si>
  <si>
    <t>406-5442 7531</t>
  </si>
  <si>
    <t>615-3000 6616</t>
  </si>
  <si>
    <t>615-3000 0810</t>
  </si>
  <si>
    <t>LAT 08/11 16:00</t>
  </si>
  <si>
    <t>406-5442 5232</t>
  </si>
  <si>
    <t>LAT 08/11 15:00</t>
  </si>
  <si>
    <t>406-5442 7634</t>
  </si>
  <si>
    <t>YourSender</t>
  </si>
  <si>
    <t>406-5442 7645</t>
  </si>
  <si>
    <t>615-3000 0806</t>
  </si>
  <si>
    <t>3S0750</t>
  </si>
  <si>
    <t>flex KAN være ren 6+</t>
  </si>
  <si>
    <t>020-0295 9983</t>
  </si>
  <si>
    <t>ons ok</t>
  </si>
  <si>
    <t>LAT 08/11 18:00</t>
  </si>
  <si>
    <t>EUM787/WXZ392</t>
  </si>
  <si>
    <t>(+)358 401 192 109</t>
  </si>
  <si>
    <t>105-1817 1495</t>
  </si>
  <si>
    <t>LAT 08.11 15:00</t>
  </si>
  <si>
    <t>105-1817 0504</t>
  </si>
  <si>
    <t>LAT 10.11 11:00</t>
  </si>
  <si>
    <t>Foods C</t>
  </si>
  <si>
    <t>105-1816 8662</t>
  </si>
  <si>
    <t>LAT 09.11 06:00</t>
  </si>
  <si>
    <t>105-1817 1484</t>
  </si>
  <si>
    <t>105-1816 8791</t>
  </si>
  <si>
    <t>105-1817 1506</t>
  </si>
  <si>
    <t>LAT 10.11 06:00</t>
  </si>
  <si>
    <t>105-1817 1473</t>
  </si>
  <si>
    <t>406-5442 5243</t>
  </si>
  <si>
    <t>Monday OUT 12:00</t>
  </si>
  <si>
    <t>105-1817 1580</t>
  </si>
  <si>
    <t>108311/ 108357</t>
  </si>
  <si>
    <r>
      <rPr>
        <sz val="10"/>
        <color rgb="FF000000"/>
        <rFont val="Arial"/>
        <family val="2"/>
      </rPr>
      <t xml:space="preserve">LAT </t>
    </r>
    <r>
      <rPr>
        <b/>
        <sz val="10"/>
        <color rgb="FF000000"/>
        <rFont val="Arial"/>
        <family val="2"/>
      </rPr>
      <t>06/11</t>
    </r>
    <r>
      <rPr>
        <sz val="10"/>
        <color rgb="FF000000"/>
        <rFont val="Arial"/>
        <family val="2"/>
      </rPr>
      <t xml:space="preserve"> 11:00</t>
    </r>
  </si>
  <si>
    <t>105-1816 8684</t>
  </si>
  <si>
    <t>108280/ 108358</t>
  </si>
  <si>
    <t>406-5442 3471</t>
  </si>
  <si>
    <t>108281/ 108359</t>
  </si>
  <si>
    <t>105-1817 1156</t>
  </si>
  <si>
    <t>105-1817 0946</t>
  </si>
  <si>
    <t>105-1817 1904</t>
  </si>
  <si>
    <t>LAT: 06/11 11:00</t>
  </si>
  <si>
    <t>Finnair,</t>
  </si>
  <si>
    <t>Laster sist. losser først</t>
  </si>
  <si>
    <t>ZMU153/DLG939</t>
  </si>
  <si>
    <t>Monday out 16:00</t>
  </si>
  <si>
    <t>615-3000 0751</t>
  </si>
  <si>
    <t>LAT 05/11 16:00</t>
  </si>
  <si>
    <t>406-5442 7623</t>
  </si>
  <si>
    <t>406-5442 4882</t>
  </si>
  <si>
    <t>406-5442 7612</t>
  </si>
  <si>
    <t>406-5442 5173</t>
  </si>
  <si>
    <t>615-3000 0740</t>
  </si>
  <si>
    <t>105-1816 8802</t>
  </si>
  <si>
    <t>LAT 07/11 06:00</t>
  </si>
  <si>
    <t>406-5442 5184</t>
  </si>
  <si>
    <t>LAT 06/11 15:00</t>
  </si>
  <si>
    <t>406-5442 5210</t>
  </si>
  <si>
    <t>406-5442 5195</t>
  </si>
  <si>
    <t>406-5442 5206</t>
  </si>
  <si>
    <t>615-3000 0762</t>
  </si>
  <si>
    <t>LAT 06/11 16:00</t>
  </si>
  <si>
    <t>Monday out 19:30</t>
  </si>
  <si>
    <t>157-3827 8870</t>
  </si>
  <si>
    <t>157-3827 8881</t>
  </si>
  <si>
    <t>157-3827 9076</t>
  </si>
  <si>
    <t>157-3827 8844</t>
  </si>
  <si>
    <t>157-3827 8855</t>
  </si>
  <si>
    <t>157-3865 8406</t>
  </si>
  <si>
    <t>157-3827 8914</t>
  </si>
  <si>
    <t>Tuesday out 07:00</t>
  </si>
  <si>
    <t>406-5442 5221</t>
  </si>
  <si>
    <t>615-3000 0784</t>
  </si>
  <si>
    <t>018-9125 6756</t>
  </si>
  <si>
    <t>LAT 07/11 08:00</t>
  </si>
  <si>
    <t>105-1817 1403</t>
  </si>
  <si>
    <t>105-1816 8813</t>
  </si>
  <si>
    <t>YKP801/DRT163</t>
  </si>
  <si>
    <t>EX HELSINKI</t>
  </si>
  <si>
    <t>UT 12:00</t>
  </si>
  <si>
    <t>105-1817 0714</t>
  </si>
  <si>
    <t>LAT 01/11 15:00</t>
  </si>
  <si>
    <t>105-1817 0666</t>
  </si>
  <si>
    <t>LAT 03/11 11:00</t>
  </si>
  <si>
    <t>105-1816 9465</t>
  </si>
  <si>
    <t>406-5442 5033</t>
  </si>
  <si>
    <t>406-5442 5162</t>
  </si>
  <si>
    <t>406-5442 6002</t>
  </si>
  <si>
    <t>406-5442 6072</t>
  </si>
  <si>
    <t>UT 16:00</t>
  </si>
  <si>
    <t>615-3841 7061</t>
  </si>
  <si>
    <t>LAT 01/11 16:00</t>
  </si>
  <si>
    <t>406-5442 5044</t>
  </si>
  <si>
    <t xml:space="preserve">018-9125 6911 </t>
  </si>
  <si>
    <t>LAT 03/11 08:00</t>
  </si>
  <si>
    <t>615-3845 5760</t>
  </si>
  <si>
    <t>018-9125 6900</t>
  </si>
  <si>
    <t>105-1816 7822</t>
  </si>
  <si>
    <t>105-1817 0703</t>
  </si>
  <si>
    <t>105-1230 7363</t>
  </si>
  <si>
    <t>105-1816 8065</t>
  </si>
  <si>
    <t>105-1816 7494</t>
  </si>
  <si>
    <t>LAT 02/11 07:00</t>
  </si>
  <si>
    <t>UT FREDAG 07:00</t>
  </si>
  <si>
    <t>105-1816 8743</t>
  </si>
  <si>
    <t>105-1817 0316</t>
  </si>
  <si>
    <t>105-1816 8754</t>
  </si>
  <si>
    <t>876-4238 9244</t>
  </si>
  <si>
    <t>3U9603</t>
  </si>
  <si>
    <t>LAT 03/11 20:00</t>
  </si>
  <si>
    <t>105-1817 0725</t>
  </si>
  <si>
    <t>LAT 03/11 06:00</t>
  </si>
  <si>
    <t>105-1816 8032</t>
  </si>
  <si>
    <t>03.11.2024.06:10</t>
  </si>
  <si>
    <t>Ut 12:00</t>
  </si>
  <si>
    <t>105-1816 8054</t>
  </si>
  <si>
    <t>lat 29/10 15:00</t>
  </si>
  <si>
    <t>105-1817 0600</t>
  </si>
  <si>
    <t>105-1816 8080</t>
  </si>
  <si>
    <t>105-1817 0482</t>
  </si>
  <si>
    <t>LAT 30/10 11:00</t>
  </si>
  <si>
    <t>+358 400 393 570</t>
  </si>
  <si>
    <t>Transportør avgang 16:00</t>
  </si>
  <si>
    <t>406-5442 4974</t>
  </si>
  <si>
    <t>406-5442 6105</t>
  </si>
  <si>
    <t>406-5442 4952</t>
  </si>
  <si>
    <t>LAT 30/10 15:00</t>
  </si>
  <si>
    <t>406-5442 6116</t>
  </si>
  <si>
    <t>406-5442 4963</t>
  </si>
  <si>
    <t>GPX928/WYL820</t>
  </si>
  <si>
    <t>+358 443 632 100</t>
  </si>
  <si>
    <t>UT 19:45 SENEST</t>
  </si>
  <si>
    <t>157-3827 8435</t>
  </si>
  <si>
    <t>157-3827 8413</t>
  </si>
  <si>
    <t>157-3827 8354</t>
  </si>
  <si>
    <t>157-3827 9054</t>
  </si>
  <si>
    <t>157-3000 3503</t>
  </si>
  <si>
    <t>157-3827 8402</t>
  </si>
  <si>
    <t>TIrsdag 07:00</t>
  </si>
  <si>
    <t>020-0294 5493</t>
  </si>
  <si>
    <t>LAT 30/10 08:35</t>
  </si>
  <si>
    <t>406-5442 5022</t>
  </si>
  <si>
    <t>105-1816 8765</t>
  </si>
  <si>
    <t>LAT 31/10 06:00</t>
  </si>
  <si>
    <t>105-1817 0272</t>
  </si>
  <si>
    <t>105-1816 8776</t>
  </si>
  <si>
    <t>Lastes først -losses sist</t>
  </si>
  <si>
    <t>Lastes sist -losses først</t>
  </si>
  <si>
    <t>Lastes som nr 2, losses som nr 2</t>
  </si>
  <si>
    <t>+358 400 122 145</t>
  </si>
  <si>
    <t>Tirsdag 07:00</t>
  </si>
  <si>
    <t>ExHel</t>
  </si>
  <si>
    <t>Ut før Kl 12:00</t>
  </si>
  <si>
    <t>Pre confirmed</t>
  </si>
  <si>
    <t>Ut før kl 16:00</t>
  </si>
  <si>
    <t>406-5442 5000</t>
  </si>
  <si>
    <t>406-5442 5011</t>
  </si>
  <si>
    <t>Ut før 19:45</t>
  </si>
  <si>
    <t>TBA</t>
  </si>
  <si>
    <t>Ut tirsdag 07:00</t>
  </si>
  <si>
    <t>Tor/Magnus</t>
  </si>
  <si>
    <t>406-5442 4801</t>
  </si>
  <si>
    <t>LAT 25/10 15:00</t>
  </si>
  <si>
    <t>105-1816 7461</t>
  </si>
  <si>
    <t>105-1816 7332</t>
  </si>
  <si>
    <t>LAT 26/10 11:00</t>
  </si>
  <si>
    <t>Sigurd/Tor</t>
  </si>
  <si>
    <t>Haituanxia</t>
  </si>
  <si>
    <t>406-5442 4790</t>
  </si>
  <si>
    <t>406-5442 5151</t>
  </si>
  <si>
    <t>105-1816 7402</t>
  </si>
  <si>
    <t>LAT 26/10 06:00</t>
  </si>
  <si>
    <t>020-0180 1236</t>
  </si>
  <si>
    <t>LAT 25/10 18:00</t>
  </si>
  <si>
    <t>endret volum</t>
  </si>
  <si>
    <t>laster først</t>
  </si>
  <si>
    <t>(+) 358 400 122 145</t>
  </si>
  <si>
    <t>Ut Kl 16</t>
  </si>
  <si>
    <t>615-3791 8204</t>
  </si>
  <si>
    <t>406-5442 5276</t>
  </si>
  <si>
    <t>406-5442 5280</t>
  </si>
  <si>
    <t>105-1816 9115</t>
  </si>
  <si>
    <t>020-2217 6033</t>
  </si>
  <si>
    <t>Kan pakkes onsdag</t>
  </si>
  <si>
    <t>Må ha ub+17</t>
  </si>
  <si>
    <t>Ut fredag Kl 07</t>
  </si>
  <si>
    <t>018-9121 3673</t>
  </si>
  <si>
    <t>020-0390 3782</t>
  </si>
  <si>
    <t>Mest mulig 6-7</t>
  </si>
  <si>
    <t>105-1816 7483</t>
  </si>
  <si>
    <t>105-1816 7391</t>
  </si>
  <si>
    <t>LAT 27/10 06:00</t>
  </si>
  <si>
    <t>105-1816 9126</t>
  </si>
  <si>
    <t>105-1816 9185</t>
  </si>
  <si>
    <t>Ykp801/DRT164</t>
  </si>
  <si>
    <t>105-1816 7424</t>
  </si>
  <si>
    <t>LAT 23/10 07:00</t>
  </si>
  <si>
    <t>105-1816 7450</t>
  </si>
  <si>
    <t>105-1816 8441</t>
  </si>
  <si>
    <t>LAT 22/10 11:00</t>
  </si>
  <si>
    <t>105-1816 8511</t>
  </si>
  <si>
    <t>406-5442 3596</t>
  </si>
  <si>
    <t>406-5442 4731</t>
  </si>
  <si>
    <t>105-1816 7376</t>
  </si>
  <si>
    <t>105-1816 9174</t>
  </si>
  <si>
    <t>LASTES SIST</t>
  </si>
  <si>
    <t>LASTES FØRST</t>
  </si>
  <si>
    <t>358 401 430 448</t>
  </si>
  <si>
    <t>157-4339 2672</t>
  </si>
  <si>
    <t>157-4339 2705</t>
  </si>
  <si>
    <t>157-4339 2742</t>
  </si>
  <si>
    <t>157-4339 2764</t>
  </si>
  <si>
    <t>157-4339 2661</t>
  </si>
  <si>
    <t>Ut tirsdag 07</t>
  </si>
  <si>
    <t>020-0324 4135</t>
  </si>
  <si>
    <t>LAT 23/10 06:00</t>
  </si>
  <si>
    <t>105-1816 7505</t>
  </si>
  <si>
    <t>105-1816 7516</t>
  </si>
  <si>
    <t>juss 6+</t>
  </si>
  <si>
    <t>105-1816 8522</t>
  </si>
  <si>
    <t>105-1816 8920</t>
  </si>
  <si>
    <t>105-1816 9896</t>
  </si>
  <si>
    <t>358 401 726 394</t>
  </si>
  <si>
    <t>ACL 6  Thursday 12:00</t>
  </si>
  <si>
    <t>105-1230 5274</t>
  </si>
  <si>
    <t>LAT 19/10 11:00</t>
  </si>
  <si>
    <t>105-1230 6615</t>
  </si>
  <si>
    <t>615-3791 1742</t>
  </si>
  <si>
    <t>LAT 18/10 16:00</t>
  </si>
  <si>
    <t>406-5476 8534</t>
  </si>
  <si>
    <t>105-1816 5512</t>
  </si>
  <si>
    <t>615-3791 1812</t>
  </si>
  <si>
    <t>105-1816 5560</t>
  </si>
  <si>
    <t>LAT 19/10 06:00</t>
  </si>
  <si>
    <t>ZMU153/DJB492</t>
  </si>
  <si>
    <t>ACL 7  Thursday 16:00</t>
  </si>
  <si>
    <t>105-1816 5626</t>
  </si>
  <si>
    <t>LAT 18/10 15:00</t>
  </si>
  <si>
    <t>105-1816 8710</t>
  </si>
  <si>
    <t>105-1816 5556</t>
  </si>
  <si>
    <t>020-2217 5952</t>
  </si>
  <si>
    <t>LAT 19/10 19:20</t>
  </si>
  <si>
    <t>018-9121 4034</t>
  </si>
  <si>
    <t>LAT 19/10 08:00</t>
  </si>
  <si>
    <t>105-1816 8850</t>
  </si>
  <si>
    <t xml:space="preserve">LASTES SIST </t>
  </si>
  <si>
    <t>358 404 854 773</t>
  </si>
  <si>
    <t>ACL 8  Thursday 16:00</t>
  </si>
  <si>
    <t>406-5476 6493</t>
  </si>
  <si>
    <t>Shenzhen Senyang</t>
  </si>
  <si>
    <t>406-5476 8501</t>
  </si>
  <si>
    <t>105-1816 8544</t>
  </si>
  <si>
    <t>105-1816 8430</t>
  </si>
  <si>
    <t>LAT 19/10 18:00</t>
  </si>
  <si>
    <t>406-5442 3552</t>
  </si>
  <si>
    <t>406-5442 5136</t>
  </si>
  <si>
    <t>131-1605 9514</t>
  </si>
  <si>
    <t>LAT 20/10 11:00</t>
  </si>
  <si>
    <t xml:space="preserve">LASTES I MIDTEN </t>
  </si>
  <si>
    <t>358 400 432 178</t>
  </si>
  <si>
    <t>ACL 9  Friday 07:00</t>
  </si>
  <si>
    <t>105-1816 5641</t>
  </si>
  <si>
    <t>LAT 20/10 10:00</t>
  </si>
  <si>
    <t>105-1816 8566</t>
  </si>
  <si>
    <t>131-1605 9525</t>
  </si>
  <si>
    <t>018-9125 6093</t>
  </si>
  <si>
    <t>LAT 20/10 08:00</t>
  </si>
  <si>
    <t>018-9121 4045</t>
  </si>
  <si>
    <t>105-1816 8931</t>
  </si>
  <si>
    <t>LSA572/WSB530</t>
  </si>
  <si>
    <t>ACL 10  Friday 07:00</t>
  </si>
  <si>
    <t>105-1816 8570</t>
  </si>
  <si>
    <t>105-1816 5652</t>
  </si>
  <si>
    <t>LAT 19/10 10:00</t>
  </si>
  <si>
    <t>105-1816 8732</t>
  </si>
  <si>
    <t>105-1816 8942</t>
  </si>
  <si>
    <t>018-9125 6561</t>
  </si>
  <si>
    <t>358 401 802 891</t>
  </si>
  <si>
    <t>ACL 1   Monday 12:00</t>
  </si>
  <si>
    <t>406-5442 3062</t>
  </si>
  <si>
    <t>615-3791 1694</t>
  </si>
  <si>
    <t>105-1816 5534</t>
  </si>
  <si>
    <t>LAT 15/10 11:00</t>
  </si>
  <si>
    <t>105-1816 5582</t>
  </si>
  <si>
    <t>LAT 16/10 06:00</t>
  </si>
  <si>
    <t>020-2217 5941</t>
  </si>
  <si>
    <t>LAT 16/10 08:35</t>
  </si>
  <si>
    <t>105-1816 8496</t>
  </si>
  <si>
    <t>105-1816 8500</t>
  </si>
  <si>
    <t>LASTES I MIDTEN</t>
  </si>
  <si>
    <t xml:space="preserve">LASTES FØRST </t>
  </si>
  <si>
    <t>358 408 479 865</t>
  </si>
  <si>
    <t>ACL 2    Monday 16:00</t>
  </si>
  <si>
    <t>Shanghai Hi Chain</t>
  </si>
  <si>
    <t>406-5476 8512</t>
  </si>
  <si>
    <t>LAT 17/10 08:00</t>
  </si>
  <si>
    <t xml:space="preserve">Shanghai Fiord </t>
  </si>
  <si>
    <t>018-9121 4023</t>
  </si>
  <si>
    <t>615-3791 1716</t>
  </si>
  <si>
    <t>406-5476 4636</t>
  </si>
  <si>
    <t>LAT 16/10 15:00</t>
  </si>
  <si>
    <t>406-5476 6504</t>
  </si>
  <si>
    <t>105-1816 5615</t>
  </si>
  <si>
    <t>16.10.2024 18.35</t>
  </si>
  <si>
    <t>LASTER I MIDTEN</t>
  </si>
  <si>
    <t>LSA 572</t>
  </si>
  <si>
    <t>358 400 122 145</t>
  </si>
  <si>
    <t>ACL 3    Monday 16:00</t>
  </si>
  <si>
    <t>406-5476 8276</t>
  </si>
  <si>
    <t>406-5476 8475</t>
  </si>
  <si>
    <t>157-3000 3945</t>
  </si>
  <si>
    <t>406-5442 3014</t>
  </si>
  <si>
    <t>406-5476 4625</t>
  </si>
  <si>
    <t>615-3791 1720</t>
  </si>
  <si>
    <t>LAT 16/10 16:00</t>
  </si>
  <si>
    <t>358 405 120 586</t>
  </si>
  <si>
    <t>ACL 4   Monday 22:00</t>
  </si>
  <si>
    <t>157-3711 0290</t>
  </si>
  <si>
    <t>157-3711 0360</t>
  </si>
  <si>
    <t>157-3000 3960</t>
  </si>
  <si>
    <t>X-BOX</t>
  </si>
  <si>
    <t>157-3000 4085</t>
  </si>
  <si>
    <t>157-3711 0006</t>
  </si>
  <si>
    <t>157-3000 4273</t>
  </si>
  <si>
    <t>157-3827 6022</t>
  </si>
  <si>
    <t>ACL 5   Tuesday 07:00</t>
  </si>
  <si>
    <t>105-1816 8835</t>
  </si>
  <si>
    <t>020-2217 5985</t>
  </si>
  <si>
    <t>105-1816 5685</t>
  </si>
  <si>
    <t>LAT 16/10 11:05</t>
  </si>
  <si>
    <t>105-1816 8824</t>
  </si>
  <si>
    <t>358 400 321 526</t>
  </si>
  <si>
    <t>ACL 6 - Out 12:00</t>
  </si>
  <si>
    <t>Ut Kl12</t>
  </si>
  <si>
    <t>105-1816 7553</t>
  </si>
  <si>
    <t>LAT 13/10 10:00</t>
  </si>
  <si>
    <t>105-1230 5182</t>
  </si>
  <si>
    <t>LAT 13/10 06:00</t>
  </si>
  <si>
    <t>105-1230 5296</t>
  </si>
  <si>
    <t>LAT 11/10 15:00</t>
  </si>
  <si>
    <t>406-5442 3040</t>
  </si>
  <si>
    <t>105-1816 7030</t>
  </si>
  <si>
    <t xml:space="preserve">Kan ta litt 5-6 </t>
  </si>
  <si>
    <t>615-3732 7463</t>
  </si>
  <si>
    <t>LAT 11/10 16:00</t>
  </si>
  <si>
    <t>ACL 7 - Out 16:00</t>
  </si>
  <si>
    <t>Ut Kl 14</t>
  </si>
  <si>
    <t>105-1816 7273</t>
  </si>
  <si>
    <t>LAT 12/10 11:00</t>
  </si>
  <si>
    <t>406-5442 3084</t>
  </si>
  <si>
    <t>406-5476 6530</t>
  </si>
  <si>
    <t>406-5476 7370</t>
  </si>
  <si>
    <t>615-3732 7474</t>
  </si>
  <si>
    <t>406-5442 3051</t>
  </si>
  <si>
    <t>laster først, losser sist.</t>
  </si>
  <si>
    <t>ACL 8 - Out 18:00</t>
  </si>
  <si>
    <t>105-1816 7601</t>
  </si>
  <si>
    <t>LAT 12/10 06:00</t>
  </si>
  <si>
    <t>105-1816 7181</t>
  </si>
  <si>
    <t>105-1816 7192</t>
  </si>
  <si>
    <t>105-1230 3690</t>
  </si>
  <si>
    <t>105-1230 4412</t>
  </si>
  <si>
    <t>157-4339 2952</t>
  </si>
  <si>
    <t>LAT 12/10 08:00</t>
  </si>
  <si>
    <t>105-1816 6632</t>
  </si>
  <si>
    <t>LAT 12/10 18:00</t>
  </si>
  <si>
    <t>020-0304 4904</t>
  </si>
  <si>
    <t>LAT 12/10 19:20</t>
  </si>
  <si>
    <t>105-1816 7763</t>
  </si>
  <si>
    <t>LAT 14.10 06:00</t>
  </si>
  <si>
    <t>358401802891</t>
  </si>
  <si>
    <t>ACL 9 - Out Friday 07:00</t>
  </si>
  <si>
    <t>Ut Kl 07 Fredag</t>
  </si>
  <si>
    <t>105-1230 6711</t>
  </si>
  <si>
    <t>Gjerne kun 7+</t>
  </si>
  <si>
    <t>LAT 12/10 11:05</t>
  </si>
  <si>
    <t>105-1230 6700</t>
  </si>
  <si>
    <t>Shing Lie Jian</t>
  </si>
  <si>
    <t>131-1605 9131</t>
  </si>
  <si>
    <t>105-1816 7715</t>
  </si>
  <si>
    <t>LAT 12/10 14:00</t>
  </si>
  <si>
    <t>018-9125 6605</t>
  </si>
  <si>
    <t>Dia Mechandise</t>
  </si>
  <si>
    <t>105-1230 5193</t>
  </si>
  <si>
    <t>Ut ???</t>
  </si>
  <si>
    <t>LAT 10/10 11:00</t>
  </si>
  <si>
    <t>ACL 1 Out 12:00</t>
  </si>
  <si>
    <t>406-5476 8781</t>
  </si>
  <si>
    <t>105-1816 6993</t>
  </si>
  <si>
    <t>LAT 08/10 11:00</t>
  </si>
  <si>
    <t>105-1816 7004</t>
  </si>
  <si>
    <t>105-1816 7214</t>
  </si>
  <si>
    <t>131-1605 9024</t>
  </si>
  <si>
    <t>131-1605 8980</t>
  </si>
  <si>
    <t>131-1605 8976</t>
  </si>
  <si>
    <t>ACL 2 Out 14:00</t>
  </si>
  <si>
    <t>Ut Kl14</t>
  </si>
  <si>
    <t>406-5476 8545</t>
  </si>
  <si>
    <t>615-3732 4453</t>
  </si>
  <si>
    <t>3S0583</t>
  </si>
  <si>
    <t xml:space="preserve"> 6/7</t>
  </si>
  <si>
    <t>LAT 08/10 16:00</t>
  </si>
  <si>
    <t>406-5476 8792</t>
  </si>
  <si>
    <t>105-1230 5215</t>
  </si>
  <si>
    <t>LAT 09/10 06:00</t>
  </si>
  <si>
    <t>105-1230 5285</t>
  </si>
  <si>
    <t>09.10.2024 18.35</t>
  </si>
  <si>
    <t>615-3733 0613</t>
  </si>
  <si>
    <t>FMN135/TW3513</t>
  </si>
  <si>
    <t>ACL 3 Out 16:00</t>
  </si>
  <si>
    <t>Ut Kl16</t>
  </si>
  <si>
    <t>615-3732 4556</t>
  </si>
  <si>
    <t>LAT 09/10 16:00</t>
  </si>
  <si>
    <t>406-5442 3025</t>
  </si>
  <si>
    <t>LAT 09/10 15:00</t>
  </si>
  <si>
    <t>406-5476 8803</t>
  </si>
  <si>
    <t>406-5476 8814</t>
  </si>
  <si>
    <t>406-5517 9250</t>
  </si>
  <si>
    <t>406-5476 8825</t>
  </si>
  <si>
    <t>ACL 4 Out 22:00</t>
  </si>
  <si>
    <t>Ut kl22</t>
  </si>
  <si>
    <t>157-3711 1071</t>
  </si>
  <si>
    <t>107794/ 107825</t>
  </si>
  <si>
    <t>1008217/ 1008227</t>
  </si>
  <si>
    <t>157-3711 1082</t>
  </si>
  <si>
    <t>107795/ 107826</t>
  </si>
  <si>
    <t>1008218/ 1008229</t>
  </si>
  <si>
    <t>157-4339 3700</t>
  </si>
  <si>
    <t>157-3711 1060</t>
  </si>
  <si>
    <t>157-3711 0975</t>
  </si>
  <si>
    <t>ACL 5 Out Tuesday 07:00</t>
  </si>
  <si>
    <t>Ut tirsdag kl0700</t>
  </si>
  <si>
    <t>105-1816 7052</t>
  </si>
  <si>
    <t>105-1230 6744</t>
  </si>
  <si>
    <t>LAT 09/10 11:50</t>
  </si>
  <si>
    <t>105-1230 6733</t>
  </si>
  <si>
    <t>LAT 09/10 10:00</t>
  </si>
  <si>
    <t>020-0305 0121</t>
  </si>
  <si>
    <t>406-5442 3036</t>
  </si>
  <si>
    <t>ACL 5 - Thursday 12</t>
  </si>
  <si>
    <t>105-1816 6746</t>
  </si>
  <si>
    <t>Jobber med ETA'n</t>
  </si>
  <si>
    <t>105-1230 5145</t>
  </si>
  <si>
    <t>LAT 06/10 06:00</t>
  </si>
  <si>
    <t>105-1230 5252</t>
  </si>
  <si>
    <t>615-3554 6302</t>
  </si>
  <si>
    <t>615-3554 6324</t>
  </si>
  <si>
    <t>105-1816 6735</t>
  </si>
  <si>
    <t>+358401649810</t>
  </si>
  <si>
    <t>ACL 6 - Thursday 16:00</t>
  </si>
  <si>
    <t>105-1816 6470</t>
  </si>
  <si>
    <t>LAT 05/10 11:00</t>
  </si>
  <si>
    <t>406-5476 7661</t>
  </si>
  <si>
    <t>406-5476 8722</t>
  </si>
  <si>
    <t>406-5476 8733</t>
  </si>
  <si>
    <t>406-5476 7650</t>
  </si>
  <si>
    <t>406-5476 8560</t>
  </si>
  <si>
    <t>IMA307/DCV839</t>
  </si>
  <si>
    <t>+358449715072</t>
  </si>
  <si>
    <t>ACL 7 - 1800 at latest</t>
  </si>
  <si>
    <t>kl 10</t>
  </si>
  <si>
    <t xml:space="preserve">Chendu Meiyan </t>
  </si>
  <si>
    <t>020-5450 3945</t>
  </si>
  <si>
    <t>LAT 05/10 21:20</t>
  </si>
  <si>
    <t>105-1230 4821</t>
  </si>
  <si>
    <t>LAT 05/10 15:00</t>
  </si>
  <si>
    <t>105-1230 6755</t>
  </si>
  <si>
    <t>LAT 06/10 15:00</t>
  </si>
  <si>
    <t>105-1230 6766</t>
  </si>
  <si>
    <t>018-9121 4012</t>
  </si>
  <si>
    <t>020-0373 1280</t>
  </si>
  <si>
    <t>LH8034</t>
  </si>
  <si>
    <t>LAT 04/10 21:20</t>
  </si>
  <si>
    <t>ACL 8 - Friday 07:00</t>
  </si>
  <si>
    <t>DIA M</t>
  </si>
  <si>
    <t>105-1816 6400</t>
  </si>
  <si>
    <t>LAT 05/10 06:00</t>
  </si>
  <si>
    <t>105-1230 4025</t>
  </si>
  <si>
    <t>105-1230 3712</t>
  </si>
  <si>
    <t>105-1230 5064</t>
  </si>
  <si>
    <t>Juster 7-8</t>
  </si>
  <si>
    <t>105-1230 5053</t>
  </si>
  <si>
    <t>131-1605 8943</t>
  </si>
  <si>
    <t>LAT 06/10 10:00</t>
  </si>
  <si>
    <t>ACL 4  1500</t>
  </si>
  <si>
    <t>105-1816 6002</t>
  </si>
  <si>
    <t>28.09.20024 06:00</t>
  </si>
  <si>
    <t>406-5476 7333</t>
  </si>
  <si>
    <t xml:space="preserve">Ja </t>
  </si>
  <si>
    <t>105-1816 5733</t>
  </si>
  <si>
    <t>406-5476 8140</t>
  </si>
  <si>
    <t>406-5476 8151</t>
  </si>
  <si>
    <t>105-1230 3616</t>
  </si>
  <si>
    <t>PT Indomaru ut med FRAIS3</t>
  </si>
  <si>
    <t>CGK</t>
  </si>
  <si>
    <t>157-3711 0301</t>
  </si>
  <si>
    <t>QR958</t>
  </si>
  <si>
    <t>105-1816 5943</t>
  </si>
  <si>
    <t xml:space="preserve">Laster først </t>
  </si>
  <si>
    <t>ACL 5  15:00</t>
  </si>
  <si>
    <t>615-3554 2183</t>
  </si>
  <si>
    <t>018-9121 3570</t>
  </si>
  <si>
    <t>Shenzhen Yoursender</t>
  </si>
  <si>
    <t>406-5476 8162</t>
  </si>
  <si>
    <t>105-1230 4390</t>
  </si>
  <si>
    <t>LAT 28/09 11:00</t>
  </si>
  <si>
    <t>105-1230 3410</t>
  </si>
  <si>
    <t>105-1230 3550</t>
  </si>
  <si>
    <t>LAT 29/09 11:00</t>
  </si>
  <si>
    <t>406-5476 7344</t>
  </si>
  <si>
    <t>ACL 6    07:00</t>
  </si>
  <si>
    <t>018-9116 7565</t>
  </si>
  <si>
    <t>Wecook</t>
  </si>
  <si>
    <t>018-9121 3581</t>
  </si>
  <si>
    <t>lukket</t>
  </si>
  <si>
    <t>inntil</t>
  </si>
  <si>
    <t>videre</t>
  </si>
  <si>
    <t>105-1816 5836</t>
  </si>
  <si>
    <t>105-1230 3686</t>
  </si>
  <si>
    <t>105-1230 3675</t>
  </si>
  <si>
    <t>105-1230 6792</t>
  </si>
  <si>
    <t>LRA254/WPC117</t>
  </si>
  <si>
    <t>ACL 1   MANDAG 12:00</t>
  </si>
  <si>
    <t>615-3554 0794</t>
  </si>
  <si>
    <t>Kun 5-6</t>
  </si>
  <si>
    <t>FM 406-54766541</t>
  </si>
  <si>
    <t>615-3554 0805</t>
  </si>
  <si>
    <t>6 +</t>
  </si>
  <si>
    <t>FM 406-54766526</t>
  </si>
  <si>
    <t>105-1816 5383</t>
  </si>
  <si>
    <t>LAT 25.09 06:00</t>
  </si>
  <si>
    <t>105-1816 5840</t>
  </si>
  <si>
    <t>LAT 24/09 11:00</t>
  </si>
  <si>
    <t>105-1230 3605</t>
  </si>
  <si>
    <t>LAT 24.09 16:00</t>
  </si>
  <si>
    <t>105-1816 5394</t>
  </si>
  <si>
    <t>406-5476 7683</t>
  </si>
  <si>
    <t>+358 40 6717460</t>
  </si>
  <si>
    <t>Mandag 12:00</t>
  </si>
  <si>
    <t>ACL 2  TIRS  07:00</t>
  </si>
  <si>
    <t>105-1816 5442</t>
  </si>
  <si>
    <t>018-9116 7753</t>
  </si>
  <si>
    <t>018-9121 3566</t>
  </si>
  <si>
    <t>105-1230 3701</t>
  </si>
  <si>
    <t>+358 40 8323811</t>
  </si>
  <si>
    <t>ACL 3 MANDAG 2200</t>
  </si>
  <si>
    <t>EX EVENES</t>
  </si>
  <si>
    <t>157-4338 5532</t>
  </si>
  <si>
    <t>157-4338 6070</t>
  </si>
  <si>
    <t>157-4338 6125</t>
  </si>
  <si>
    <t>157-3944 0155</t>
  </si>
  <si>
    <t>157-4339 2355</t>
  </si>
  <si>
    <t>157-4339 2414</t>
  </si>
  <si>
    <t>SALMAR</t>
  </si>
  <si>
    <t>157-3445 0220</t>
  </si>
  <si>
    <t>157-4339 2532</t>
  </si>
  <si>
    <t>ACL 4 (Out Thursday 12:00)</t>
  </si>
  <si>
    <t>105-1230 3572</t>
  </si>
  <si>
    <t>LAT 20.09.2024 16:00</t>
  </si>
  <si>
    <t>105-1230 3454</t>
  </si>
  <si>
    <t>LAT 22.09.2024 06:00</t>
  </si>
  <si>
    <t>105-1230 6836</t>
  </si>
  <si>
    <t>LAT 21.09.2024 06:00</t>
  </si>
  <si>
    <t>105-1230 6840</t>
  </si>
  <si>
    <t>105-1230 0956</t>
  </si>
  <si>
    <t>LAT 21.09.2024 11:00</t>
  </si>
  <si>
    <t>105-1229 9346</t>
  </si>
  <si>
    <t>LAT 20.09.2024 11:00</t>
  </si>
  <si>
    <t>020-0183 3974</t>
  </si>
  <si>
    <t>406-5476 4592</t>
  </si>
  <si>
    <t>PRI!</t>
  </si>
  <si>
    <t>NNL797 / DED673</t>
  </si>
  <si>
    <t>ZMU153 / DLG939</t>
  </si>
  <si>
    <t>Mulig ny AWB!!</t>
  </si>
  <si>
    <t>ACL 5 (Out Thursday 16:00)</t>
  </si>
  <si>
    <t>406-5476 7591</t>
  </si>
  <si>
    <t>Flex6+</t>
  </si>
  <si>
    <t>406-5476 4662</t>
  </si>
  <si>
    <t>406-5476 7484</t>
  </si>
  <si>
    <t>406-5476 7580</t>
  </si>
  <si>
    <t>105-1230 3395</t>
  </si>
  <si>
    <t>Ingen Flex!</t>
  </si>
  <si>
    <t>406-5476 4651</t>
  </si>
  <si>
    <t>105-1230 4843</t>
  </si>
  <si>
    <t>358 40 6717460</t>
  </si>
  <si>
    <t>ACL 6 (Out Friday 07:00)</t>
  </si>
  <si>
    <t>105-1230 3620</t>
  </si>
  <si>
    <t>105-1230 3631</t>
  </si>
  <si>
    <t>105-1230 0971</t>
  </si>
  <si>
    <t>105-1230 0912</t>
  </si>
  <si>
    <t>105-1230 6770</t>
  </si>
  <si>
    <t>ALT TIL FINNAIR</t>
  </si>
  <si>
    <t>LSA572 / WSB530</t>
  </si>
  <si>
    <t>105-1230 3561</t>
  </si>
  <si>
    <t>105-1230 3653</t>
  </si>
  <si>
    <t>105-1230 3664</t>
  </si>
  <si>
    <t>105-1230 6943</t>
  </si>
  <si>
    <t>105-1230 3480</t>
  </si>
  <si>
    <t>LAT 18/09 06:00</t>
  </si>
  <si>
    <t>020-01832176</t>
  </si>
  <si>
    <t xml:space="preserve"> LH456</t>
  </si>
  <si>
    <t>615-3454 6621</t>
  </si>
  <si>
    <t>105-1230 6486</t>
  </si>
  <si>
    <t>Sunday/Monday packing</t>
  </si>
  <si>
    <t>ZT57358/JL5776</t>
  </si>
  <si>
    <t>Tel +358 400 432 178</t>
  </si>
  <si>
    <t>406-5517 8060</t>
  </si>
  <si>
    <t>406-5517 9051</t>
  </si>
  <si>
    <t>406-5517 9073</t>
  </si>
  <si>
    <t>615-3454 6643</t>
  </si>
  <si>
    <t>Dia M.</t>
  </si>
  <si>
    <t>105-1230 6814</t>
  </si>
  <si>
    <t>Monday packing</t>
  </si>
  <si>
    <t>IZA339 / DCV838</t>
  </si>
  <si>
    <t>ACL 3(Out 22:00)</t>
  </si>
  <si>
    <t>157-3445 0452</t>
  </si>
  <si>
    <t>157-3445 0500</t>
  </si>
  <si>
    <t>19.09 2024 16:30</t>
  </si>
  <si>
    <t>157-3445 0511</t>
  </si>
  <si>
    <t>157-3444 8901</t>
  </si>
  <si>
    <t>157-3445 0312</t>
  </si>
  <si>
    <t>ACL 5 (Out thursday 23:00)</t>
  </si>
  <si>
    <t>105-1230 5742</t>
  </si>
  <si>
    <t>Foods</t>
  </si>
  <si>
    <t>105-1230 5705</t>
  </si>
  <si>
    <t>105-1230 0330</t>
  </si>
  <si>
    <t>105-1230 0691</t>
  </si>
  <si>
    <t>LAT 14/09 06:00</t>
  </si>
  <si>
    <t>406-5476 7366</t>
  </si>
  <si>
    <t>LAT 14/09 15:00</t>
  </si>
  <si>
    <t>Alt til Finnair</t>
  </si>
  <si>
    <t>Laster Sist, Losser først</t>
  </si>
  <si>
    <t>CRF140 / DIG942</t>
  </si>
  <si>
    <t>(+)358 40 1975167</t>
  </si>
  <si>
    <t>ACL 6 (Out Thursday 16:00)</t>
  </si>
  <si>
    <t>406-5476 5432</t>
  </si>
  <si>
    <t>LAT13/09 15:00</t>
  </si>
  <si>
    <t>615-3454 5313</t>
  </si>
  <si>
    <t>406-5476 5815</t>
  </si>
  <si>
    <t>615-3454 5291</t>
  </si>
  <si>
    <t>LAT 13/09 16:00</t>
  </si>
  <si>
    <t>018-9116 7521</t>
  </si>
  <si>
    <t>H1608</t>
  </si>
  <si>
    <t>LAT 13/09 23:00</t>
  </si>
  <si>
    <t>020-2086 8783</t>
  </si>
  <si>
    <t>105-1230 0186</t>
  </si>
  <si>
    <t>PT Indomaru</t>
  </si>
  <si>
    <t>157-3236 4220</t>
  </si>
  <si>
    <t>105-1230 5731</t>
  </si>
  <si>
    <t>EPR350 / DDD612</t>
  </si>
  <si>
    <t>ACL 1 (Out Monday 15)</t>
  </si>
  <si>
    <t>105-1230 3001</t>
  </si>
  <si>
    <t>LAT 11/09 06:00</t>
  </si>
  <si>
    <t>105-1230 5683</t>
  </si>
  <si>
    <t>105-1230 0175</t>
  </si>
  <si>
    <t>11.09.2024 18,35</t>
  </si>
  <si>
    <t>LAT 10/09 16:00</t>
  </si>
  <si>
    <t>406-5476 5351</t>
  </si>
  <si>
    <t>406-5476 5362</t>
  </si>
  <si>
    <t>406-5476 5340</t>
  </si>
  <si>
    <t>justert</t>
  </si>
  <si>
    <t>Monday 15</t>
  </si>
  <si>
    <t>ACL 2 UT (Out Tuesday 07:00)</t>
  </si>
  <si>
    <t>Ut før kl12 mandag</t>
  </si>
  <si>
    <t>020-2086 8595</t>
  </si>
  <si>
    <t>FLEX 5+</t>
  </si>
  <si>
    <t>105-1230 1391</t>
  </si>
  <si>
    <t>020-2086 8654</t>
  </si>
  <si>
    <t>615-3454 0612</t>
  </si>
  <si>
    <t>LAT 11/09 15:00</t>
  </si>
  <si>
    <t>406-5476 5373</t>
  </si>
  <si>
    <t>Pri på 7-8 foran ACL 1</t>
  </si>
  <si>
    <t>FSM320/DLM177</t>
  </si>
  <si>
    <t>UT kl22 mandag Transportør</t>
  </si>
  <si>
    <t>157-3444 9774</t>
  </si>
  <si>
    <t>157-3444 9785</t>
  </si>
  <si>
    <t>BaxianHolding</t>
  </si>
  <si>
    <t>157-3444 9833</t>
  </si>
  <si>
    <t>157-3444 9844</t>
  </si>
  <si>
    <t>157-3444 9752</t>
  </si>
  <si>
    <t>ingen</t>
  </si>
  <si>
    <t>157-3711 0286</t>
  </si>
  <si>
    <t>ACL 5 (Out 14:00)</t>
  </si>
  <si>
    <t>020-0336 0173</t>
  </si>
  <si>
    <t>08.09.2024 13:00 LT</t>
  </si>
  <si>
    <t>LAT 06SEP 21:00</t>
  </si>
  <si>
    <t>105-1230 0481</t>
  </si>
  <si>
    <t>LAT 06.09 16:00</t>
  </si>
  <si>
    <t>157-3236 4662</t>
  </si>
  <si>
    <t>LAT 07.09 06:00</t>
  </si>
  <si>
    <t>105-1230 4456</t>
  </si>
  <si>
    <t>615-3453 5723</t>
  </si>
  <si>
    <t xml:space="preserve">Baxian Holding </t>
  </si>
  <si>
    <t>406-5517 9294</t>
  </si>
  <si>
    <t>LAT 06 SEP 15:00</t>
  </si>
  <si>
    <t>406-5476 4522</t>
  </si>
  <si>
    <t>406-5476 5454</t>
  </si>
  <si>
    <t xml:space="preserve">swissport </t>
  </si>
  <si>
    <t>105-1230 4062</t>
  </si>
  <si>
    <t>105-1230 0503</t>
  </si>
  <si>
    <t>07.09.2024 19:05 LT</t>
  </si>
  <si>
    <t>LAT 07SEP 10:00</t>
  </si>
  <si>
    <t>018-9116 7495</t>
  </si>
  <si>
    <t>LAT 07.09 08:00</t>
  </si>
  <si>
    <t>105-1230 4504</t>
  </si>
  <si>
    <t>105-1230 3023</t>
  </si>
  <si>
    <t>LAT 08.09 06:00</t>
  </si>
  <si>
    <t>105-1230 0492</t>
  </si>
  <si>
    <t>08.09.2024 17:05 LT</t>
  </si>
  <si>
    <t>LAT 07SEP 09:00</t>
  </si>
  <si>
    <t>LAster først losser sist</t>
  </si>
  <si>
    <t>ACL 4 (Out Wednesday 14:00)</t>
  </si>
  <si>
    <t>406-5476 5421</t>
  </si>
  <si>
    <t>LAT 13/09 15:00</t>
  </si>
  <si>
    <t>406-5476 5756</t>
  </si>
  <si>
    <t>406-5476 5760</t>
  </si>
  <si>
    <t>Zhejiang Ocean Family</t>
  </si>
  <si>
    <t>615-3454 0645</t>
  </si>
  <si>
    <t>3S0856</t>
  </si>
  <si>
    <t>615-3454 0623</t>
  </si>
  <si>
    <t>105-1230 5856</t>
  </si>
  <si>
    <t>LAT 13/09 06:00</t>
  </si>
  <si>
    <t>Wednesday 14:00</t>
  </si>
  <si>
    <t>406-5517 8970</t>
  </si>
  <si>
    <t>CLD 05/09 12:00</t>
  </si>
  <si>
    <t>501-1660 6564</t>
  </si>
  <si>
    <t>CLD 04/09 15:00</t>
  </si>
  <si>
    <t>lastes først</t>
  </si>
  <si>
    <t>501-1660 6575</t>
  </si>
  <si>
    <t>Flex 5+</t>
  </si>
  <si>
    <t>501-1660 6586</t>
  </si>
  <si>
    <t>176-9405 8274</t>
  </si>
  <si>
    <t>CLD 05/09 10:00</t>
  </si>
  <si>
    <t>176-9405 8285</t>
  </si>
  <si>
    <t>Out Wednesday around 12:00</t>
  </si>
  <si>
    <t>ACL  4</t>
  </si>
  <si>
    <t>406-5476 4205</t>
  </si>
  <si>
    <t>LAT 05.09 15:00</t>
  </si>
  <si>
    <t>615-3453 4183</t>
  </si>
  <si>
    <t>615-3453 4161</t>
  </si>
  <si>
    <t>615-3453 4172</t>
  </si>
  <si>
    <t>018-9116 7204</t>
  </si>
  <si>
    <t>LAT 05.09 08:00</t>
  </si>
  <si>
    <t>105-1230 0514</t>
  </si>
  <si>
    <t>06.09.2024 17:05 LT</t>
  </si>
  <si>
    <t>LAT 0900 06SEP</t>
  </si>
  <si>
    <t>|</t>
  </si>
  <si>
    <t>Onsdag 07:00</t>
  </si>
  <si>
    <t>ACL 1 (Out 16:00)</t>
  </si>
  <si>
    <t>105-1230 4106</t>
  </si>
  <si>
    <t>05.09.2024 05.25</t>
  </si>
  <si>
    <t>LAT 04.09 06:00</t>
  </si>
  <si>
    <t>105-1230 4110</t>
  </si>
  <si>
    <t>105-1230 4121</t>
  </si>
  <si>
    <t>105-1230 0470</t>
  </si>
  <si>
    <t>LAT 03.09 16:00</t>
  </si>
  <si>
    <t>105-1230 4902</t>
  </si>
  <si>
    <t>LAT 04.09 11:00</t>
  </si>
  <si>
    <t>020-3476 4730</t>
  </si>
  <si>
    <t>05.09.2024 13:00 LT</t>
  </si>
  <si>
    <t>LAT 04SEP 08:00</t>
  </si>
  <si>
    <t>ACL 2 (Out Tuesday 07:00)</t>
  </si>
  <si>
    <t>406-5517 8955</t>
  </si>
  <si>
    <t>LAT 04.09 15:00</t>
  </si>
  <si>
    <t>406-5517 8966</t>
  </si>
  <si>
    <t>406-5517 8981</t>
  </si>
  <si>
    <t>615-3765 8670</t>
  </si>
  <si>
    <t>105-1230 0525</t>
  </si>
  <si>
    <t>04.09.2024 17:05 LT</t>
  </si>
  <si>
    <t>LAT 04SEP 09:00</t>
  </si>
  <si>
    <t>105-1230 0536</t>
  </si>
  <si>
    <t>04.09.2024  19:05:00 LT</t>
  </si>
  <si>
    <t>LAT 04SEP 10:00</t>
  </si>
  <si>
    <t>ACL 3 (Out 22:00) - RD1216</t>
  </si>
  <si>
    <t>157-3444 8584</t>
  </si>
  <si>
    <t>157-3444 8595</t>
  </si>
  <si>
    <t>157-3444 8551</t>
  </si>
  <si>
    <t>157-3944 0494</t>
  </si>
  <si>
    <t>157-4338 5705</t>
  </si>
  <si>
    <t>157-3235 7824</t>
  </si>
  <si>
    <t>QR802</t>
  </si>
  <si>
    <t>157-3236 4382</t>
  </si>
  <si>
    <t>ACL 3 (Out 22:00)</t>
  </si>
  <si>
    <t>018-9111 1193</t>
  </si>
  <si>
    <t>LAT 01/09 08:00</t>
  </si>
  <si>
    <t>018-9111 1285</t>
  </si>
  <si>
    <t>406-5476 4231</t>
  </si>
  <si>
    <t>018-9111 1296</t>
  </si>
  <si>
    <t>406-5516 8105</t>
  </si>
  <si>
    <t>020-3476 4446</t>
  </si>
  <si>
    <t>LAT 31/08 19:00</t>
  </si>
  <si>
    <t>ETK720 / DRT164</t>
  </si>
  <si>
    <t>018-9116 7241</t>
  </si>
  <si>
    <t>LAT 31.08 08:00</t>
  </si>
  <si>
    <t>105-1230 2986</t>
  </si>
  <si>
    <t>LAT 31/08 06:00</t>
  </si>
  <si>
    <t>105-1230 3362</t>
  </si>
  <si>
    <t>105-1229 9416</t>
  </si>
  <si>
    <t>LAT 30/08 16:00</t>
  </si>
  <si>
    <t>Best Splendid / Cancel!!</t>
  </si>
  <si>
    <t>406-5476 4194</t>
  </si>
  <si>
    <t>LAT  30/08 15:00</t>
  </si>
  <si>
    <t>Baxian Holding / Cancel!!</t>
  </si>
  <si>
    <t>Sunlon / Cancel!!</t>
  </si>
  <si>
    <t>MPT63/DTO322</t>
  </si>
  <si>
    <t xml:space="preserve"> Torsdag 15:00</t>
  </si>
  <si>
    <t>020-5450 0880</t>
  </si>
  <si>
    <t>LAT 30.08 21:00</t>
  </si>
  <si>
    <t>NY AWB 018-9116 7252</t>
  </si>
  <si>
    <t>LAT 31.08  08:00</t>
  </si>
  <si>
    <t>406-5476 4216</t>
  </si>
  <si>
    <t>LAT 30.08 15:00</t>
  </si>
  <si>
    <t>NY AWB 018-9116 7484</t>
  </si>
  <si>
    <t>105-1229 9453</t>
  </si>
  <si>
    <t>105-1229 9431</t>
  </si>
  <si>
    <t>Lastes i midten</t>
  </si>
  <si>
    <t>Torsdag 07:00</t>
  </si>
  <si>
    <t>406-5469 8114</t>
  </si>
  <si>
    <t>LAT 27.08 15:00</t>
  </si>
  <si>
    <t>406-5476 4544</t>
  </si>
  <si>
    <t>406-5469 8136</t>
  </si>
  <si>
    <t>406-5469 8151</t>
  </si>
  <si>
    <t>615-3765 7992</t>
  </si>
  <si>
    <t>105-1229 9405</t>
  </si>
  <si>
    <t>LAT 27.08 16:00</t>
  </si>
  <si>
    <t>105-1230 2990</t>
  </si>
  <si>
    <t>LAT 28.08 06:00</t>
  </si>
  <si>
    <t>Laster sist, losses først</t>
  </si>
  <si>
    <t>OXP120 / DJC550</t>
  </si>
  <si>
    <t>Mandag 16:00</t>
  </si>
  <si>
    <t>157-4338 6022</t>
  </si>
  <si>
    <t>157-4338 6081</t>
  </si>
  <si>
    <t>157-4338 6092</t>
  </si>
  <si>
    <t>157-4338 5996</t>
  </si>
  <si>
    <t>157-3235 4151</t>
  </si>
  <si>
    <t>Mandag 22:00</t>
  </si>
  <si>
    <t>ACL 3 (Out Tuesday 07:00)</t>
  </si>
  <si>
    <t>Ny awb018-9116 7204</t>
  </si>
  <si>
    <t>105-1230 2662</t>
  </si>
  <si>
    <t>105-1229 9464</t>
  </si>
  <si>
    <t>LAT 28.08 08:00</t>
  </si>
  <si>
    <t>105-1229 9442</t>
  </si>
  <si>
    <t>105-1230 2684</t>
  </si>
  <si>
    <t>020-0337 5702</t>
  </si>
  <si>
    <t>Kan ta mer 7+</t>
  </si>
  <si>
    <t>LAT 28.08 12:00</t>
  </si>
  <si>
    <t>NB Testkasser</t>
  </si>
  <si>
    <t>Ordre:</t>
  </si>
  <si>
    <t>ACL 2 (Ex EVE ons 02:00)</t>
  </si>
  <si>
    <t>Rebooking EVE - HEL</t>
  </si>
  <si>
    <t>406-5516 8142</t>
  </si>
  <si>
    <t>406-5516 8282</t>
  </si>
  <si>
    <t>406-5476 5303</t>
  </si>
  <si>
    <t>105-1230 4003</t>
  </si>
  <si>
    <t>105-1230 4014</t>
  </si>
  <si>
    <t>105-1230 4040</t>
  </si>
  <si>
    <t>018-9116 7300</t>
  </si>
  <si>
    <t>LAT 25/08 08:00</t>
  </si>
  <si>
    <t>018-9116 7580</t>
  </si>
  <si>
    <t>018-9116 7591</t>
  </si>
  <si>
    <t>157-3444 9951</t>
  </si>
  <si>
    <t>LAT 25/08 09:00</t>
  </si>
  <si>
    <t>157-3444 9962</t>
  </si>
  <si>
    <t>105-1229 7880</t>
  </si>
  <si>
    <t>LAT 25/08 06:00</t>
  </si>
  <si>
    <t>Laster første, losses siste</t>
  </si>
  <si>
    <t>Total number available</t>
  </si>
  <si>
    <t>(+)358400321178</t>
  </si>
  <si>
    <t>ACL 3 OUT Wednesday 15:00</t>
  </si>
  <si>
    <t>615-3765 2086</t>
  </si>
  <si>
    <t>615-3765 2101</t>
  </si>
  <si>
    <t>406-5517 9003</t>
  </si>
  <si>
    <t>LAT 23/08 15:00</t>
  </si>
  <si>
    <t>105-1230 0595</t>
  </si>
  <si>
    <t>LAT 23/08 11:00</t>
  </si>
  <si>
    <t>105-1230 0735</t>
  </si>
  <si>
    <t>Ay141</t>
  </si>
  <si>
    <t>LAT 23/08 06:00</t>
  </si>
  <si>
    <t>157-3235 9364</t>
  </si>
  <si>
    <t>LAT 24.08 06:00</t>
  </si>
  <si>
    <t>105-1230 2150</t>
  </si>
  <si>
    <t>Lat 23.08 06:00</t>
  </si>
  <si>
    <t>105-1230 2426</t>
  </si>
  <si>
    <t>LAT 24.08 11:00</t>
  </si>
  <si>
    <t>ACL 4  OUT Thursday 0700</t>
  </si>
  <si>
    <t>105-1230 2415</t>
  </si>
  <si>
    <t>LAT 23.08 11:00</t>
  </si>
  <si>
    <t>020-3476 4505</t>
  </si>
  <si>
    <t>LAT 23/08 21:00</t>
  </si>
  <si>
    <t>105-1229 7891</t>
  </si>
  <si>
    <t>018-9116 7576</t>
  </si>
  <si>
    <t>LAT 24.08 08:00</t>
  </si>
  <si>
    <t>105-1229 8274</t>
  </si>
  <si>
    <t>LAT 23.08 16:00</t>
  </si>
  <si>
    <t>406-5517 9224</t>
  </si>
  <si>
    <t>406-5517 9235</t>
  </si>
  <si>
    <t>EUL501/DJC550</t>
  </si>
  <si>
    <r>
      <rPr>
        <b/>
        <sz val="18"/>
        <color rgb="FF0000FF"/>
        <rFont val="Arial"/>
        <family val="2"/>
      </rPr>
      <t xml:space="preserve">ACL 5 OUT Thursday 0700 </t>
    </r>
    <r>
      <rPr>
        <b/>
        <sz val="18"/>
        <color rgb="FFFF0000"/>
        <rFont val="Arial"/>
        <family val="2"/>
      </rPr>
      <t>CANCEL TRUCK!!</t>
    </r>
  </si>
  <si>
    <t>ups</t>
  </si>
  <si>
    <t>406-5517 8992</t>
  </si>
  <si>
    <t>615-3765 2112</t>
  </si>
  <si>
    <t>ACL 1 (Out 22:00)</t>
  </si>
  <si>
    <t>157-3236 0296</t>
  </si>
  <si>
    <t>157-3236 0322</t>
  </si>
  <si>
    <t>PT Cahaya</t>
  </si>
  <si>
    <t>157-3444 9516</t>
  </si>
  <si>
    <t>QR956</t>
  </si>
  <si>
    <t>157-3444 8680</t>
  </si>
  <si>
    <t>QR944</t>
  </si>
  <si>
    <t>157-3236 0123</t>
  </si>
  <si>
    <t>157-3236 0285</t>
  </si>
  <si>
    <t>157-3444 9564</t>
  </si>
  <si>
    <t>LAster sist - losser først</t>
  </si>
  <si>
    <t>Laster først . losser sist</t>
  </si>
  <si>
    <t>105-1229 8160</t>
  </si>
  <si>
    <t>LAT 21/08 06:00</t>
  </si>
  <si>
    <t>406-5517 8944</t>
  </si>
  <si>
    <t>LAT 21.08 15:00</t>
  </si>
  <si>
    <t>105-1230 2496</t>
  </si>
  <si>
    <t>105-1229 7924</t>
  </si>
  <si>
    <t>020-3476 4413</t>
  </si>
  <si>
    <t>105-1229  7854</t>
  </si>
  <si>
    <t>flex, kan ta mer 7+</t>
  </si>
  <si>
    <t>OXP120/DHK228</t>
  </si>
  <si>
    <t>+358 406 624 488</t>
  </si>
  <si>
    <t>ACL 1 (ut 12-16)</t>
  </si>
  <si>
    <t>406-5517 8922</t>
  </si>
  <si>
    <t>406-5517 8933</t>
  </si>
  <si>
    <t>105-1229 8263</t>
  </si>
  <si>
    <t>LAT 20/08 16:00</t>
  </si>
  <si>
    <t>105-1230 1866</t>
  </si>
  <si>
    <t>Lastes sist, losser først</t>
  </si>
  <si>
    <t>ACL 2 (ut 22:00)</t>
  </si>
  <si>
    <t>157-3236 0274</t>
  </si>
  <si>
    <t>Toyo Reizo ?</t>
  </si>
  <si>
    <t>ACL 3 (ut tirsdag 07:00)</t>
  </si>
  <si>
    <t>LAT 21.08 06:00</t>
  </si>
  <si>
    <t>406-5517 9014</t>
  </si>
  <si>
    <t>406-5517 8325</t>
  </si>
  <si>
    <t>LAT: 16.08 15:00</t>
  </si>
  <si>
    <t>105-1229 7530</t>
  </si>
  <si>
    <t>LAT 17.08 06:00</t>
  </si>
  <si>
    <t>105-1230 1586</t>
  </si>
  <si>
    <t>LAT 16.08 16:00</t>
  </si>
  <si>
    <t>105-1230 1446</t>
  </si>
  <si>
    <t>LAT 16,08 11:00</t>
  </si>
  <si>
    <t>105-1229 7526</t>
  </si>
  <si>
    <t>157-3444 7383</t>
  </si>
  <si>
    <t>105-1230 0746</t>
  </si>
  <si>
    <t>105-1229 7832</t>
  </si>
  <si>
    <t>LAT 17/08 08:00</t>
  </si>
  <si>
    <t>LAT: 16/08 15:00</t>
  </si>
  <si>
    <t>Laster først, losses sist</t>
  </si>
  <si>
    <t>105-1229 7445</t>
  </si>
  <si>
    <t>LAT: 17/08 11:00</t>
  </si>
  <si>
    <t>020-2856 5961 CANSEL!</t>
  </si>
  <si>
    <t>LH8052</t>
  </si>
  <si>
    <t>406-5517 8432 CANSEL!</t>
  </si>
  <si>
    <t>406-5474 9096</t>
  </si>
  <si>
    <t>406-5475 0636</t>
  </si>
  <si>
    <t>105-1230 1402</t>
  </si>
  <si>
    <t>105-1229 7843</t>
  </si>
  <si>
    <t>Laster sist losses først</t>
  </si>
  <si>
    <t>LASter nest sist, losser nest sist</t>
  </si>
  <si>
    <t>BUC930/DHK228</t>
  </si>
  <si>
    <t>406-5469 8162</t>
  </si>
  <si>
    <t>16.08.2024 01:15</t>
  </si>
  <si>
    <t>LAT: 14/08 15:00</t>
  </si>
  <si>
    <t>406-5469 8173</t>
  </si>
  <si>
    <t>406-5472 6055</t>
  </si>
  <si>
    <t xml:space="preserve">Shanghai Onefresh </t>
  </si>
  <si>
    <t>406-5472 6276</t>
  </si>
  <si>
    <t>018-9116 7285</t>
  </si>
  <si>
    <t>LAT: 15/08 08:00</t>
  </si>
  <si>
    <t>018-9116 7296</t>
  </si>
  <si>
    <t>Laster sist - losser først</t>
  </si>
  <si>
    <t>Lastes første-losses siste</t>
  </si>
  <si>
    <t>105-1228 7424</t>
  </si>
  <si>
    <t>LAT 10/08 11:00</t>
  </si>
  <si>
    <t>105-1228 7984</t>
  </si>
  <si>
    <t>LAT 10/08 06:00</t>
  </si>
  <si>
    <t>105-1229 9350</t>
  </si>
  <si>
    <t>LAT 09/08 11:00</t>
  </si>
  <si>
    <t>105-1229 8860</t>
  </si>
  <si>
    <t>157-4338 5893</t>
  </si>
  <si>
    <t>LAT 10.08 06:00</t>
  </si>
  <si>
    <t>Laster sist - losses først</t>
  </si>
  <si>
    <t>&lt;- POSE</t>
  </si>
  <si>
    <t>Laster først . losses sist</t>
  </si>
  <si>
    <t>LAT 09/08 16:00</t>
  </si>
  <si>
    <t>105-1228 8216</t>
  </si>
  <si>
    <t>105-1228 8220</t>
  </si>
  <si>
    <t>swissport 1500</t>
  </si>
  <si>
    <t>105-1228 7973</t>
  </si>
  <si>
    <t>LAT 11.08 06:00</t>
  </si>
  <si>
    <t>615-3764 3922</t>
  </si>
  <si>
    <t>11.08.2024  01,25</t>
  </si>
  <si>
    <t>406-5517 8384</t>
  </si>
  <si>
    <t>406-5517 8395</t>
  </si>
  <si>
    <t>406-5517 8410</t>
  </si>
  <si>
    <t>406-5517 8406</t>
  </si>
  <si>
    <t>Ble pakket 112bx 6-7 og 16bx 7-8 på Hi-Chain onsdag, rest pakkes tors.</t>
  </si>
  <si>
    <t>OXP120/DJK758</t>
  </si>
  <si>
    <t>Wed pack</t>
  </si>
  <si>
    <t>EX HELSINKI Ut kl12</t>
  </si>
  <si>
    <t>105-1228 8953</t>
  </si>
  <si>
    <t>LAT 14.08 06:00</t>
  </si>
  <si>
    <t>406-5469 8125</t>
  </si>
  <si>
    <t>LAT 13.08 15:00</t>
  </si>
  <si>
    <t>105-1230 0400</t>
  </si>
  <si>
    <t>105-1229 7596</t>
  </si>
  <si>
    <t>LAT 13.08 16:00</t>
  </si>
  <si>
    <t>105-1230 0422</t>
  </si>
  <si>
    <t>Fordrer DEP senest 12!!</t>
  </si>
  <si>
    <t>105-1230 1310</t>
  </si>
  <si>
    <t>105-1229 7876</t>
  </si>
  <si>
    <t>020-2856 5902</t>
  </si>
  <si>
    <t>Laster nest sist, losses nest sist</t>
  </si>
  <si>
    <t>Losses sist</t>
  </si>
  <si>
    <t>157-3235 9530</t>
  </si>
  <si>
    <t>157-3235 9655</t>
  </si>
  <si>
    <t>15.08.2024.16:30</t>
  </si>
  <si>
    <t>157-3235 7931</t>
  </si>
  <si>
    <t>157-3444 7372</t>
  </si>
  <si>
    <t>157-3235 9504</t>
  </si>
  <si>
    <t>157-3236 5395</t>
  </si>
  <si>
    <t>406-5517 8373</t>
  </si>
  <si>
    <t>406-5517 8023</t>
  </si>
  <si>
    <t>406-5517 8340</t>
  </si>
  <si>
    <t>406-5517 8351</t>
  </si>
  <si>
    <t>406-5517 8362</t>
  </si>
  <si>
    <t>105-1229 9475</t>
  </si>
  <si>
    <t>LAT 08.08 06:00</t>
  </si>
  <si>
    <t>Foods C: Global Gap + CV</t>
  </si>
  <si>
    <t>406-5516 7464</t>
  </si>
  <si>
    <t>406-5516 7873</t>
  </si>
  <si>
    <t>406-5516 8411</t>
  </si>
  <si>
    <t>105-1229 9582</t>
  </si>
  <si>
    <t>LAT 07/08 06:00</t>
  </si>
  <si>
    <t>105-1228 8942</t>
  </si>
  <si>
    <t>LAT 07.08 06:00</t>
  </si>
  <si>
    <t>105-1228 8135</t>
  </si>
  <si>
    <t>LAT 06.08 16:00</t>
  </si>
  <si>
    <t>105-1229 9361</t>
  </si>
  <si>
    <t>Laster først - losses sist</t>
  </si>
  <si>
    <t>Ocean Crystal Vil ha 7+</t>
  </si>
  <si>
    <t>EX EVENES 21:00</t>
  </si>
  <si>
    <t>157-3236 4835</t>
  </si>
  <si>
    <t>157-3236 4846</t>
  </si>
  <si>
    <t>157-3236 4695</t>
  </si>
  <si>
    <t>157-3236 4032</t>
  </si>
  <si>
    <t>157-4338 5775</t>
  </si>
  <si>
    <t>157-3236 4791</t>
  </si>
  <si>
    <t>157-4338 5915</t>
  </si>
  <si>
    <t>105-1228 7881</t>
  </si>
  <si>
    <t>LAT 03/08 11:00</t>
  </si>
  <si>
    <t>105-1228 7951</t>
  </si>
  <si>
    <t>LAT 03/08 06:00</t>
  </si>
  <si>
    <t>105-1228 8194</t>
  </si>
  <si>
    <t>105-1228 8010</t>
  </si>
  <si>
    <t>105-1228 6794</t>
  </si>
  <si>
    <t>615-3376 9304</t>
  </si>
  <si>
    <t>LAT 02/08 16:00</t>
  </si>
  <si>
    <t>105-1228 7940</t>
  </si>
  <si>
    <t>LAT 04/08 06:00</t>
  </si>
  <si>
    <t>1500nok AWB fee</t>
  </si>
  <si>
    <t>PT Indomaru Lestari</t>
  </si>
  <si>
    <t>157-3235 4663</t>
  </si>
  <si>
    <t>Lastes sist, losses først</t>
  </si>
  <si>
    <t>&lt;- INGEN POSE</t>
  </si>
  <si>
    <t>Lastes først, losses sist</t>
  </si>
  <si>
    <t>&lt;- POSE!</t>
  </si>
  <si>
    <t>105-1229 8823</t>
  </si>
  <si>
    <t>LAT 03/08 09:00</t>
  </si>
  <si>
    <t>105-1228 8172</t>
  </si>
  <si>
    <t>406-5516 7906</t>
  </si>
  <si>
    <t>LAT 02/08 15:00</t>
  </si>
  <si>
    <t>406-5516 7910</t>
  </si>
  <si>
    <t>406-5517 7964</t>
  </si>
  <si>
    <t>406-5517 7975</t>
  </si>
  <si>
    <t>Kan pakke 6+ onsdag</t>
  </si>
  <si>
    <t>Lastes siste, losses første</t>
  </si>
  <si>
    <t>POSE !!</t>
  </si>
  <si>
    <t>Lastes første, losses siste</t>
  </si>
  <si>
    <t>&lt;- ingen pose</t>
  </si>
  <si>
    <t>ExHELSINKI</t>
  </si>
  <si>
    <t>406-5516 6624</t>
  </si>
  <si>
    <t>406-5517 7990</t>
  </si>
  <si>
    <t>406-5517 8001</t>
  </si>
  <si>
    <t>Shanghai One Fresh</t>
  </si>
  <si>
    <t>406-5517 8071</t>
  </si>
  <si>
    <t>615-3763 5570</t>
  </si>
  <si>
    <t>Slettet</t>
  </si>
  <si>
    <t>615-3763 5581</t>
  </si>
  <si>
    <t>Ikke pakk 5-6 på SZX. PVG hvis nødvendig</t>
  </si>
  <si>
    <t>PT CAHAYA</t>
  </si>
  <si>
    <t>157-3236 0182</t>
  </si>
  <si>
    <t>LAT 31/07 06:00</t>
  </si>
  <si>
    <t>105-1228 7925</t>
  </si>
  <si>
    <t>105-1229 8366</t>
  </si>
  <si>
    <t>105-1228 8920</t>
  </si>
  <si>
    <t>105-1229 9000</t>
  </si>
  <si>
    <t>105-1229 8694</t>
  </si>
  <si>
    <t>105-1229 8381</t>
  </si>
  <si>
    <t>105-1228 8150</t>
  </si>
  <si>
    <t>LAT 30/07 16:00</t>
  </si>
  <si>
    <t>358 400 122 145</t>
  </si>
  <si>
    <t>615-3763 5990</t>
  </si>
  <si>
    <t>615-3763 5566</t>
  </si>
  <si>
    <t>406-5516 7534</t>
  </si>
  <si>
    <t>406-5516 7545</t>
  </si>
  <si>
    <t>406-5516 8304</t>
  </si>
  <si>
    <t>406-5516 7512</t>
  </si>
  <si>
    <t>POSEPAKKING</t>
  </si>
  <si>
    <t>Ut senest kl16 Transportør</t>
  </si>
  <si>
    <t>615-3907 7776</t>
  </si>
  <si>
    <t>LAT 26/07 15:00</t>
  </si>
  <si>
    <t>615-3907 7780</t>
  </si>
  <si>
    <t>406-5516 7453</t>
  </si>
  <si>
    <t>406-5516 8466</t>
  </si>
  <si>
    <t>NY AWB 406-5516 8455</t>
  </si>
  <si>
    <t>PVG skal ha pose !!</t>
  </si>
  <si>
    <t>Ut senest kl 20 Transportør</t>
  </si>
  <si>
    <t>105-1229 8016</t>
  </si>
  <si>
    <t>LAT 27/07 11:00</t>
  </si>
  <si>
    <t>105-1229 8020</t>
  </si>
  <si>
    <t>Delasia</t>
  </si>
  <si>
    <t>MNL</t>
  </si>
  <si>
    <t>157-4338 5311</t>
  </si>
  <si>
    <t>QR932</t>
  </si>
  <si>
    <t>105-1228 6724</t>
  </si>
  <si>
    <t>105-1228 6783</t>
  </si>
  <si>
    <t>105-1228 7284</t>
  </si>
  <si>
    <t>105-1228 7343</t>
  </si>
  <si>
    <t>LAT 27/07 08:00</t>
  </si>
  <si>
    <t>105-1228 7354</t>
  </si>
  <si>
    <t>USA volumet blir avgjort i morgen før kl10 om kanselleres eller ikke</t>
  </si>
  <si>
    <t>358 40 0122145</t>
  </si>
  <si>
    <t>406-5516 8374</t>
  </si>
  <si>
    <t>406-5516 8385</t>
  </si>
  <si>
    <t>406-5516 8396</t>
  </si>
  <si>
    <t>406-5516 8400</t>
  </si>
  <si>
    <t>615-3907 4932</t>
  </si>
  <si>
    <t>615-3907 7743</t>
  </si>
  <si>
    <t>LSA572/DBC389</t>
  </si>
  <si>
    <t>Posepakk</t>
  </si>
  <si>
    <t>105-1228 9001</t>
  </si>
  <si>
    <t>LAT 24/07 18:00</t>
  </si>
  <si>
    <t>105-1228 9012</t>
  </si>
  <si>
    <t>615-3907 4991</t>
  </si>
  <si>
    <t>105-1228 7122</t>
  </si>
  <si>
    <t>Lastes første- losses siste</t>
  </si>
  <si>
    <t>358 400 865 340</t>
  </si>
  <si>
    <t>Ut KL12</t>
  </si>
  <si>
    <t>018-9111 1112</t>
  </si>
  <si>
    <t>018-9111 1300</t>
  </si>
  <si>
    <t>018-9111 1311</t>
  </si>
  <si>
    <t>018-9111 1322</t>
  </si>
  <si>
    <t>406-5475 2751</t>
  </si>
  <si>
    <t>406-5475 2773</t>
  </si>
  <si>
    <t>Ut etter kl15</t>
  </si>
  <si>
    <t>105-1228 8776</t>
  </si>
  <si>
    <t>LAT 24.07.2024 11:00</t>
  </si>
  <si>
    <t>105-1228 8533</t>
  </si>
  <si>
    <t>LAT 24.07.2024 08:00</t>
  </si>
  <si>
    <t>105-1228 8566</t>
  </si>
  <si>
    <t>105-1228 8146</t>
  </si>
  <si>
    <t>LAT 23.07.2024 16:00</t>
  </si>
  <si>
    <t>105-1228 8780</t>
  </si>
  <si>
    <t>406-5516 8315</t>
  </si>
  <si>
    <t>406-5516 6414</t>
  </si>
  <si>
    <t>IMA307/DJP492</t>
  </si>
  <si>
    <t>358 45 1104774</t>
  </si>
  <si>
    <t>Ut kl16</t>
  </si>
  <si>
    <t>406-5516 6716</t>
  </si>
  <si>
    <t>ny awb 157-3235 9412</t>
  </si>
  <si>
    <t>LAT 24/07 08:00</t>
  </si>
  <si>
    <t>615-3907 4954</t>
  </si>
  <si>
    <t>615-3907 4976</t>
  </si>
  <si>
    <t>NY awb 235-8222 9840</t>
  </si>
  <si>
    <t>TK6214</t>
  </si>
  <si>
    <t>235-8222 9884</t>
  </si>
  <si>
    <t xml:space="preserve"> Nor-Log Ut før kl 18</t>
  </si>
  <si>
    <t>406-5475 2854</t>
  </si>
  <si>
    <t>GPC Onsdag 06:00</t>
  </si>
  <si>
    <t>157-3235 9471</t>
  </si>
  <si>
    <t>157-3235 9541</t>
  </si>
  <si>
    <t>Ny awb 117-724 75782</t>
  </si>
  <si>
    <t>SK997</t>
  </si>
  <si>
    <t>157-3236 5325</t>
  </si>
  <si>
    <t xml:space="preserve">Alt til GPC </t>
  </si>
  <si>
    <t>Thermo Transit - UT før kl 18</t>
  </si>
  <si>
    <t>176-9405 6734</t>
  </si>
  <si>
    <t>EK318</t>
  </si>
  <si>
    <t>157-3236 5244</t>
  </si>
  <si>
    <t>QR954</t>
  </si>
  <si>
    <t>506-1010 8814</t>
  </si>
  <si>
    <t>N00091</t>
  </si>
  <si>
    <t>506-1011 0170</t>
  </si>
  <si>
    <t>180-3908 1626</t>
  </si>
  <si>
    <t>KE9988</t>
  </si>
  <si>
    <t>Shing Lie</t>
  </si>
  <si>
    <t>217-9691 2384</t>
  </si>
  <si>
    <t>NO</t>
  </si>
  <si>
    <t>Lastes først losses sist</t>
  </si>
  <si>
    <t>406-5516 6742</t>
  </si>
  <si>
    <t>LAT 19/07 15:00</t>
  </si>
  <si>
    <t>406-5516 6753</t>
  </si>
  <si>
    <t>020-2302 9274</t>
  </si>
  <si>
    <t>105-1228 6643</t>
  </si>
  <si>
    <t>105-1228 5980</t>
  </si>
  <si>
    <t>105-1228 6691</t>
  </si>
  <si>
    <t>LAT 20/07 06:00</t>
  </si>
  <si>
    <t>Fors Global</t>
  </si>
  <si>
    <t>105-1228 8570</t>
  </si>
  <si>
    <t>LAT 20/07 11:00</t>
  </si>
  <si>
    <t>Lates siste-losses første</t>
  </si>
  <si>
    <t>Lastes i middten</t>
  </si>
  <si>
    <t>406-5516 6764</t>
  </si>
  <si>
    <t>406-5516 6720</t>
  </si>
  <si>
    <t>406-5516 6731</t>
  </si>
  <si>
    <t>105-1228 6621</t>
  </si>
  <si>
    <t>615-3907 4884</t>
  </si>
  <si>
    <t>LAT 21/07 08:00</t>
  </si>
  <si>
    <t>615-3907 4895</t>
  </si>
  <si>
    <t>Lates første- losses siste</t>
  </si>
  <si>
    <t>IZA339/DCV839</t>
  </si>
  <si>
    <t xml:space="preserve">Shanghai Zhiyuan </t>
  </si>
  <si>
    <t>ny AWB 157-3236 3645</t>
  </si>
  <si>
    <t>018-9111 1101</t>
  </si>
  <si>
    <t xml:space="preserve">Sunkfa International </t>
  </si>
  <si>
    <t>018-9111 1086</t>
  </si>
  <si>
    <t>018-9111 1090</t>
  </si>
  <si>
    <t>105-1228 6805</t>
  </si>
  <si>
    <t>105-1228 6816</t>
  </si>
  <si>
    <t>Lates siste - losses første</t>
  </si>
  <si>
    <t>ACL 7 - Ut 13</t>
  </si>
  <si>
    <t>020-2302 8751</t>
  </si>
  <si>
    <t>LH728</t>
  </si>
  <si>
    <t>LAT 17/07 12:00</t>
  </si>
  <si>
    <t>020-2302 8795</t>
  </si>
  <si>
    <t xml:space="preserve">Baxian holding </t>
  </si>
  <si>
    <t>020-2302 8740</t>
  </si>
  <si>
    <t>406-5516 6683</t>
  </si>
  <si>
    <t>Baxian holding</t>
  </si>
  <si>
    <t>406-5475 1104</t>
  </si>
  <si>
    <t>406-5475 2876</t>
  </si>
  <si>
    <t>ACL 8 - Ut 15:00</t>
  </si>
  <si>
    <t>406-5516 6672</t>
  </si>
  <si>
    <t>615-3907 0846</t>
  </si>
  <si>
    <t>615-3907 0835</t>
  </si>
  <si>
    <t>406-5516 6694</t>
  </si>
  <si>
    <t>615-3907 3613</t>
  </si>
  <si>
    <t>ACL 9 Ut senest kl18</t>
  </si>
  <si>
    <t>ExOSL</t>
  </si>
  <si>
    <t>Transportør : Nordlaks booker bil selv</t>
  </si>
  <si>
    <t>Sunkfa international</t>
  </si>
  <si>
    <t>157-3236 3520</t>
  </si>
  <si>
    <t>GPC 06:00</t>
  </si>
  <si>
    <t>157-3236 3715</t>
  </si>
  <si>
    <t>157-3236 3726</t>
  </si>
  <si>
    <t xml:space="preserve">Shanghai One Fresh </t>
  </si>
  <si>
    <t>157-3944 4650</t>
  </si>
  <si>
    <t>Beijing wecook</t>
  </si>
  <si>
    <t>117-7247 5760</t>
  </si>
  <si>
    <t>117-7247 5874</t>
  </si>
  <si>
    <t>ex OSLO Torsdag, Nordlaks booker bil selv</t>
  </si>
  <si>
    <t>ACL 1 - 11:00</t>
  </si>
  <si>
    <t>018-9111 1123</t>
  </si>
  <si>
    <t>018-9111 1134</t>
  </si>
  <si>
    <t>018-9111 1145</t>
  </si>
  <si>
    <t>018-9111 1156</t>
  </si>
  <si>
    <t>105-1228 6665</t>
  </si>
  <si>
    <t>Fors global</t>
  </si>
  <si>
    <t>105-1228 8404</t>
  </si>
  <si>
    <t>ACL 2 -15:00</t>
  </si>
  <si>
    <t>615-3907 0813</t>
  </si>
  <si>
    <t xml:space="preserve">ja </t>
  </si>
  <si>
    <t>615-3907 0824</t>
  </si>
  <si>
    <t>406-5475 2832</t>
  </si>
  <si>
    <t>406-5475 2865</t>
  </si>
  <si>
    <t>105-1228 5265</t>
  </si>
  <si>
    <t>LAT 17/07 08:00</t>
  </si>
  <si>
    <t>ACL 3 - 16:00</t>
  </si>
  <si>
    <t>406-5516 6635</t>
  </si>
  <si>
    <t>406-5516 6646</t>
  </si>
  <si>
    <t>406-5516 6650</t>
  </si>
  <si>
    <t>105-1228 7096</t>
  </si>
  <si>
    <t>105-1228 8091</t>
  </si>
  <si>
    <t>ACL XM 16:00</t>
  </si>
  <si>
    <t>ny awb 157-3235 4582</t>
  </si>
  <si>
    <t>BD+16</t>
  </si>
  <si>
    <t>LAT 17/07 09:00</t>
  </si>
  <si>
    <t>105-1228 5254</t>
  </si>
  <si>
    <t>LAT 17/07  06:00</t>
  </si>
  <si>
    <t>ny awb 157-3235 7301</t>
  </si>
  <si>
    <t>ETP651/TU5403</t>
  </si>
  <si>
    <t>ACL 4 - 22:00</t>
  </si>
  <si>
    <t>157-3235 7441</t>
  </si>
  <si>
    <t>157-3236 0635</t>
  </si>
  <si>
    <t>ja 9+</t>
  </si>
  <si>
    <t>157-3236 4474</t>
  </si>
  <si>
    <t>ja,9+</t>
  </si>
  <si>
    <t>157-3235 7452</t>
  </si>
  <si>
    <t>157-3235 7463</t>
  </si>
  <si>
    <t>ACL 5 - 22:00</t>
  </si>
  <si>
    <t>157-3235 7570</t>
  </si>
  <si>
    <t>157-3236 4496</t>
  </si>
  <si>
    <t>157-3236 4500</t>
  </si>
  <si>
    <t>157-3235 7485</t>
  </si>
  <si>
    <t>157-3235 7496</t>
  </si>
  <si>
    <t>Ut før Kl 16</t>
  </si>
  <si>
    <t>406-5516 6613</t>
  </si>
  <si>
    <t>LAT 12/07 15:00</t>
  </si>
  <si>
    <t>406-5516 6580</t>
  </si>
  <si>
    <t>105-1228 5814</t>
  </si>
  <si>
    <t>LAT 13/07 11:00</t>
  </si>
  <si>
    <t>105-1228 7483</t>
  </si>
  <si>
    <t>406-5516 6602</t>
  </si>
  <si>
    <t>Kan ta litt 6/7</t>
  </si>
  <si>
    <t>SR Group</t>
  </si>
  <si>
    <t>105-1228 7192</t>
  </si>
  <si>
    <t>Ingen pose!</t>
  </si>
  <si>
    <t xml:space="preserve">
</t>
  </si>
  <si>
    <t>KANSELLERES!</t>
  </si>
  <si>
    <t>105-1228 7494</t>
  </si>
  <si>
    <t>JTR540 / DON588</t>
  </si>
  <si>
    <t>Torsdag 18:00</t>
  </si>
  <si>
    <t>105-1228 5965</t>
  </si>
  <si>
    <t>LAT14/07 08:00</t>
  </si>
  <si>
    <t>105-1228 5976</t>
  </si>
  <si>
    <t>105-1228 5943</t>
  </si>
  <si>
    <t>LAT 13/07 06:00</t>
  </si>
  <si>
    <t>105-1228 5766</t>
  </si>
  <si>
    <t>LAT 14/07 06:00</t>
  </si>
  <si>
    <t>157-3235 9250</t>
  </si>
  <si>
    <t>157-3235 9272</t>
  </si>
  <si>
    <t>LSA572/DJB492</t>
  </si>
  <si>
    <t>+358 40 1726394</t>
  </si>
  <si>
    <t>018-9109 6692</t>
  </si>
  <si>
    <t>Adhoc 10,3</t>
  </si>
  <si>
    <t>LAT 11/07 08:00</t>
  </si>
  <si>
    <t>100% gebyr</t>
  </si>
  <si>
    <t>018-9109 6703</t>
  </si>
  <si>
    <t>406-5516 6521</t>
  </si>
  <si>
    <t>406-5516 6532</t>
  </si>
  <si>
    <t>406-5516 6543</t>
  </si>
  <si>
    <t>ikke 9+</t>
  </si>
  <si>
    <t>406-5516 6554</t>
  </si>
  <si>
    <t>ACL 1 HELSINKI</t>
  </si>
  <si>
    <t>Baxian H</t>
  </si>
  <si>
    <t>406-5516 6473</t>
  </si>
  <si>
    <t>406-5516 6484</t>
  </si>
  <si>
    <t>406-5516 6506</t>
  </si>
  <si>
    <t>406-5516 6510</t>
  </si>
  <si>
    <t>105-1228 5851</t>
  </si>
  <si>
    <t>LAT 09/07 11:00</t>
  </si>
  <si>
    <t>105-1228 5781</t>
  </si>
  <si>
    <t>105-1228 6875</t>
  </si>
  <si>
    <t>LAT 10/07 06:00</t>
  </si>
  <si>
    <t>laster sist, losses først</t>
  </si>
  <si>
    <t>laster først, losses sist</t>
  </si>
  <si>
    <t>ACL 2 HELSINKI</t>
  </si>
  <si>
    <t>615-3655 6671</t>
  </si>
  <si>
    <t>LAT 09/07 16:00</t>
  </si>
  <si>
    <t>615-3655 7592</t>
  </si>
  <si>
    <t>157-3236 0565</t>
  </si>
  <si>
    <t>LAT 10/07 09:00</t>
  </si>
  <si>
    <t>157-3236 0576</t>
  </si>
  <si>
    <t>105-1228 6923</t>
  </si>
  <si>
    <t>105-1228 7472</t>
  </si>
  <si>
    <t>YLI330/WZF164</t>
  </si>
  <si>
    <t>ACL 3 EVENES</t>
  </si>
  <si>
    <t>Ut før Kl 22</t>
  </si>
  <si>
    <t>157-3235 4361</t>
  </si>
  <si>
    <t>157-3235 4162</t>
  </si>
  <si>
    <t>157-3235 4243</t>
  </si>
  <si>
    <t>157-3235 4254</t>
  </si>
  <si>
    <t>157-3944 3876</t>
  </si>
  <si>
    <t>157-3944 0133</t>
  </si>
  <si>
    <t>ACL 4 EVENES</t>
  </si>
  <si>
    <t>157-3235 4173</t>
  </si>
  <si>
    <t>157-3235 4184</t>
  </si>
  <si>
    <t>157-3235 4195</t>
  </si>
  <si>
    <t>157-3235 4206</t>
  </si>
  <si>
    <t>157-3236 0580</t>
  </si>
  <si>
    <t>157-3235 4221</t>
  </si>
  <si>
    <t xml:space="preserve">Pending - </t>
  </si>
  <si>
    <t>ACL 5 - Ut 16:00</t>
  </si>
  <si>
    <t>406-5475 1211</t>
  </si>
  <si>
    <t>LAT 05.07 15:00</t>
  </si>
  <si>
    <t>406-5475 1233</t>
  </si>
  <si>
    <t>406-5475 1222</t>
  </si>
  <si>
    <t>5X001</t>
  </si>
  <si>
    <t>105-1228 5162</t>
  </si>
  <si>
    <t>LAT 06.07 08:00</t>
  </si>
  <si>
    <t>Dia Mercahndise</t>
  </si>
  <si>
    <t>105-1228 6013</t>
  </si>
  <si>
    <t>105-1228 6842</t>
  </si>
  <si>
    <t>LAT 05.07 16:00</t>
  </si>
  <si>
    <t>lastes først, losses sist</t>
  </si>
  <si>
    <t>ACL 6 - Ut fredag 07:00</t>
  </si>
  <si>
    <t>105-1228 5394</t>
  </si>
  <si>
    <t>LAT 06.07 11:00</t>
  </si>
  <si>
    <t>105-1228 6993</t>
  </si>
  <si>
    <t>105-1228 6385</t>
  </si>
  <si>
    <t>LAT 07.07 08:00</t>
  </si>
  <si>
    <t>105-1228 5324</t>
  </si>
  <si>
    <t>Kan ta mer 8+</t>
  </si>
  <si>
    <t>LAT 06.07.08:00</t>
  </si>
  <si>
    <t>105-1228 5335</t>
  </si>
  <si>
    <t>Yu Fish (Kajiki)</t>
  </si>
  <si>
    <t>105-1228 7505</t>
  </si>
  <si>
    <t>105-1228 6234</t>
  </si>
  <si>
    <t>105-1228 4871</t>
  </si>
  <si>
    <t>LAT 06.07 19:00</t>
  </si>
  <si>
    <t>KANSELLERT!</t>
  </si>
  <si>
    <t>131-1605 5712</t>
  </si>
  <si>
    <t>8+ helst</t>
  </si>
  <si>
    <t>ACL 3 - Ut 15:00 til 16:00</t>
  </si>
  <si>
    <t>Transportør (Paja)</t>
  </si>
  <si>
    <t>105-1228 4646</t>
  </si>
  <si>
    <t>LAT 03.07.2024 18:00</t>
  </si>
  <si>
    <t>105-1228 4650</t>
  </si>
  <si>
    <t>615-3353 6635</t>
  </si>
  <si>
    <t>LAT 03.07.2024 15:00</t>
  </si>
  <si>
    <t>615-3353 6646</t>
  </si>
  <si>
    <t>406-5475 1196</t>
  </si>
  <si>
    <t>Sunlon Supply Chain</t>
  </si>
  <si>
    <t>406-5475 1200</t>
  </si>
  <si>
    <t>ACL 1 - UT 16:00</t>
  </si>
  <si>
    <t>406-5475 0953</t>
  </si>
  <si>
    <t>406-5475 1045</t>
  </si>
  <si>
    <t>406-5475 1174</t>
  </si>
  <si>
    <t>406-5475 0916</t>
  </si>
  <si>
    <t>105-1228 6326</t>
  </si>
  <si>
    <t>ACL 2 - UT 22:00</t>
  </si>
  <si>
    <t>157-3944 3375</t>
  </si>
  <si>
    <t>157-3944 3810</t>
  </si>
  <si>
    <t>157-3944 0192</t>
  </si>
  <si>
    <t>157-3944 4440</t>
  </si>
  <si>
    <t>157-3235 7651</t>
  </si>
  <si>
    <t>157-3618 5225</t>
  </si>
  <si>
    <t>157-3236 0451</t>
  </si>
  <si>
    <t>RD 1197</t>
  </si>
  <si>
    <t>ACL 6 - ut kl.16</t>
  </si>
  <si>
    <t>Ex Helsinki - ut 16</t>
  </si>
  <si>
    <t>105-1228 6433</t>
  </si>
  <si>
    <t>LAT 29.06 11:00</t>
  </si>
  <si>
    <t>406-5475 1034</t>
  </si>
  <si>
    <t>LAT 28.06 15:00</t>
  </si>
  <si>
    <t>406-5475 1001</t>
  </si>
  <si>
    <t>406-5475 0710</t>
  </si>
  <si>
    <t>406-5475 1012</t>
  </si>
  <si>
    <t>105-1228 6890</t>
  </si>
  <si>
    <t>LAT 29.06 08:00</t>
  </si>
  <si>
    <t>OZG140/DBC389</t>
  </si>
  <si>
    <t>Tel +358 452192869</t>
  </si>
  <si>
    <t>ACL 7 - last kl.22+ hvis nødvendig</t>
  </si>
  <si>
    <t>Ex Helsinki - kan stå ut dagen!</t>
  </si>
  <si>
    <t>131-1605 5406</t>
  </si>
  <si>
    <r>
      <rPr>
        <sz val="10"/>
        <color rgb="FF000000"/>
        <rFont val="Arial"/>
        <family val="2"/>
      </rPr>
      <t xml:space="preserve">LAT 30.06 11:00 </t>
    </r>
    <r>
      <rPr>
        <b/>
        <sz val="10"/>
        <color rgb="FF000000"/>
        <rFont val="Arial"/>
        <family val="2"/>
      </rPr>
      <t>(booket 81bx)</t>
    </r>
  </si>
  <si>
    <t>105-1228 5291</t>
  </si>
  <si>
    <t>105-1228 5280</t>
  </si>
  <si>
    <t>LAT 29.06 07:00</t>
  </si>
  <si>
    <t xml:space="preserve">S.R Group </t>
  </si>
  <si>
    <t>105-1228 6002</t>
  </si>
  <si>
    <t>018-9101 8830</t>
  </si>
  <si>
    <t>105-1228 6444</t>
  </si>
  <si>
    <t>Tel +358 405384350</t>
  </si>
  <si>
    <t>018-9101 8841</t>
  </si>
  <si>
    <t>018-9105 4935</t>
  </si>
  <si>
    <t>ACL 5 - ut senest 16:00</t>
  </si>
  <si>
    <t>615-3353 4314</t>
  </si>
  <si>
    <t>615-3353 4303</t>
  </si>
  <si>
    <t>7+ (maybe 27bx 6+)</t>
  </si>
  <si>
    <t>018-9071 0421</t>
  </si>
  <si>
    <t>LAT 27/06 08:00</t>
  </si>
  <si>
    <t>018-9105 4924</t>
  </si>
  <si>
    <t>406-5475 0986</t>
  </si>
  <si>
    <t>131-1605 5373</t>
  </si>
  <si>
    <t>JTO396/DLM177</t>
  </si>
  <si>
    <t>358 400 936 268</t>
  </si>
  <si>
    <t>SENEST 16:00</t>
  </si>
  <si>
    <r>
      <rPr>
        <b/>
        <sz val="18"/>
        <color rgb="FF0000FF"/>
        <rFont val="Arial"/>
        <family val="2"/>
      </rPr>
      <t xml:space="preserve">ACL 1 - </t>
    </r>
    <r>
      <rPr>
        <b/>
        <sz val="18"/>
        <color rgb="FF782170"/>
        <rFont val="Arial"/>
        <family val="2"/>
      </rPr>
      <t>PRI 3 - SISTE PAKKING!</t>
    </r>
  </si>
  <si>
    <t>ut 22:00</t>
  </si>
  <si>
    <t>157-3943 5410</t>
  </si>
  <si>
    <t>157-3943 9341</t>
  </si>
  <si>
    <t>157-3943 5340</t>
  </si>
  <si>
    <t>157-3943 5384</t>
  </si>
  <si>
    <t>S.R Group</t>
  </si>
  <si>
    <t>157-3618 6006</t>
  </si>
  <si>
    <r>
      <rPr>
        <b/>
        <sz val="18"/>
        <color rgb="FF0000FF"/>
        <rFont val="Arial"/>
        <family val="2"/>
      </rPr>
      <t xml:space="preserve">ACL 2 - </t>
    </r>
    <r>
      <rPr>
        <b/>
        <sz val="18"/>
        <color rgb="FF782170"/>
        <rFont val="Arial"/>
        <family val="2"/>
      </rPr>
      <t>PRI 1 - START PÅ DENNE!</t>
    </r>
  </si>
  <si>
    <t>ut 14:00 (Paja)</t>
  </si>
  <si>
    <t>235-8061 1322</t>
  </si>
  <si>
    <t>TK6411</t>
  </si>
  <si>
    <t>LAT 25/06 14:00 (Booket 161bx)</t>
  </si>
  <si>
    <t>105-1228 6374</t>
  </si>
  <si>
    <t>235-8061 2232</t>
  </si>
  <si>
    <t>TK6484</t>
  </si>
  <si>
    <t>LAT 25/06 14:00</t>
  </si>
  <si>
    <t>Shanghai Zhiyan</t>
  </si>
  <si>
    <t>406-5475 0920</t>
  </si>
  <si>
    <t>406-5475 0931</t>
  </si>
  <si>
    <t>406-5475 2762</t>
  </si>
  <si>
    <t>SENEST 14:00</t>
  </si>
  <si>
    <r>
      <rPr>
        <b/>
        <sz val="18"/>
        <color rgb="FF0000FF"/>
        <rFont val="Arial"/>
        <family val="2"/>
      </rPr>
      <t xml:space="preserve">ACL 3 - </t>
    </r>
    <r>
      <rPr>
        <b/>
        <sz val="18"/>
        <color rgb="FF782170"/>
        <rFont val="Arial"/>
        <family val="2"/>
      </rPr>
      <t>PRI 2</t>
    </r>
  </si>
  <si>
    <t>ut 16:00 (Paja)</t>
  </si>
  <si>
    <t>615-3352 2252</t>
  </si>
  <si>
    <t>105-1228 4204</t>
  </si>
  <si>
    <t>LAT 26/06 18:00</t>
  </si>
  <si>
    <t>406-5475 0975</t>
  </si>
  <si>
    <t>Shanghai Hailaoda</t>
  </si>
  <si>
    <t>406-5475 0964</t>
  </si>
  <si>
    <t>615-3352 4105</t>
  </si>
  <si>
    <t>LAT 25/06 16:00</t>
  </si>
  <si>
    <t>406-5475 0990</t>
  </si>
  <si>
    <t>Lastes først-losses sist</t>
  </si>
  <si>
    <t>121HER/566YLB</t>
  </si>
  <si>
    <t>Tel +358 400 711 249</t>
  </si>
  <si>
    <r>
      <rPr>
        <b/>
        <sz val="18"/>
        <color rgb="FF0000FF"/>
        <rFont val="Arial"/>
        <family val="2"/>
      </rPr>
      <t xml:space="preserve">ACL 4 - </t>
    </r>
    <r>
      <rPr>
        <b/>
        <sz val="18"/>
        <color rgb="FF782170"/>
        <rFont val="Arial"/>
        <family val="2"/>
      </rPr>
      <t>PRI 4</t>
    </r>
  </si>
  <si>
    <t>- ut 19:00</t>
  </si>
  <si>
    <t>105-1228 6282</t>
  </si>
  <si>
    <t>105-1228 6293</t>
  </si>
  <si>
    <t>105-1228 6212</t>
  </si>
  <si>
    <t>LAT 26/06 09:00</t>
  </si>
  <si>
    <t>105-1228 5604</t>
  </si>
  <si>
    <t>LAT 26/06 07:00</t>
  </si>
  <si>
    <t>Dia Mercandise</t>
  </si>
  <si>
    <t xml:space="preserve">105-1228 6304 </t>
  </si>
  <si>
    <t>FRZ197/ DHK228</t>
  </si>
  <si>
    <t>Tel +358 408 305 677</t>
  </si>
  <si>
    <t>Ex Helsinki (Ut 13:00) 14 grenseland</t>
  </si>
  <si>
    <t>131-1605 5244</t>
  </si>
  <si>
    <t>LAT 21.06 11:00</t>
  </si>
  <si>
    <t>406-5475 0894</t>
  </si>
  <si>
    <t>LAT 21.06 15:00</t>
  </si>
  <si>
    <t>CV Cahaya Bahari</t>
  </si>
  <si>
    <t>235-8061 1296</t>
  </si>
  <si>
    <t>TK0056</t>
  </si>
  <si>
    <t>105-1228 4506</t>
  </si>
  <si>
    <t>LAT 22.06 11:00</t>
  </si>
  <si>
    <t>105-1228 2970</t>
  </si>
  <si>
    <t>LAT  22.06 07:00</t>
  </si>
  <si>
    <t>105-1228 2911</t>
  </si>
  <si>
    <t>LAT 22.06 07:00</t>
  </si>
  <si>
    <t>105-1228 4941</t>
  </si>
  <si>
    <t>Ex Helsinki (Ut 16:00) 17 grenseland</t>
  </si>
  <si>
    <t>406-5475 0883</t>
  </si>
  <si>
    <t>406-5475 0905</t>
  </si>
  <si>
    <t>105-1228 3725</t>
  </si>
  <si>
    <t>LAT 22.06 09:00</t>
  </si>
  <si>
    <t>105-1228 2992</t>
  </si>
  <si>
    <t>LAT 22.06 15:00</t>
  </si>
  <si>
    <t>131-1605 5222</t>
  </si>
  <si>
    <t>LAT 22,06 11:00</t>
  </si>
  <si>
    <t>SZX: IKKE POSEPAKK</t>
  </si>
  <si>
    <t>+358 400 641 058</t>
  </si>
  <si>
    <t>ACL Tirsdag</t>
  </si>
  <si>
    <t>Ex Helsinki UT 16:00</t>
  </si>
  <si>
    <t>018-9105 4865</t>
  </si>
  <si>
    <t>Ønsket</t>
  </si>
  <si>
    <t>LAT Torsdag 08:00</t>
  </si>
  <si>
    <t>018-9105 4876</t>
  </si>
  <si>
    <t>131-1605 5211</t>
  </si>
  <si>
    <t>LAT Torsdag 11:00</t>
  </si>
  <si>
    <t>406-5475 0861</t>
  </si>
  <si>
    <t>LAT Onsdag 15:00</t>
  </si>
  <si>
    <t>406-5475 0872</t>
  </si>
  <si>
    <t>Lastes sist - losser først</t>
  </si>
  <si>
    <t>Lastes først - losser sist</t>
  </si>
  <si>
    <t>IMA307/DJB492</t>
  </si>
  <si>
    <t>SZX INGEN POSEPAKKING</t>
  </si>
  <si>
    <t>358 503 722 120</t>
  </si>
  <si>
    <t>ACL 1 - PRI 3</t>
  </si>
  <si>
    <t>Ex Evenes - ut 22:00</t>
  </si>
  <si>
    <t>157-3943 9201</t>
  </si>
  <si>
    <t>1/3 6/7 og 7+</t>
  </si>
  <si>
    <t xml:space="preserve">PCN </t>
  </si>
  <si>
    <t>157-3943 9245</t>
  </si>
  <si>
    <t>157-3619 9435</t>
  </si>
  <si>
    <t>157-3943 9142</t>
  </si>
  <si>
    <t>157-3943 5196</t>
  </si>
  <si>
    <t>ACL 2 - PRI 1</t>
  </si>
  <si>
    <t>Ex Helsinki - ut 16:00</t>
  </si>
  <si>
    <t>406-5475 0835</t>
  </si>
  <si>
    <t>Kun 8+</t>
  </si>
  <si>
    <t>LAT TIRSDAG 15:00</t>
  </si>
  <si>
    <t>615-3352 3733</t>
  </si>
  <si>
    <t>PRI 81+80</t>
  </si>
  <si>
    <t>615-3352 4094</t>
  </si>
  <si>
    <t>406-5475 0846</t>
  </si>
  <si>
    <t>Shanghai Hi-Chain Food</t>
  </si>
  <si>
    <t>406-5475 0850</t>
  </si>
  <si>
    <t>406-5475 0824</t>
  </si>
  <si>
    <t>Kun 7/8</t>
  </si>
  <si>
    <t>SZX TRENGER IKKE POSEPAKKING!</t>
  </si>
  <si>
    <t>+358 407 611 125</t>
  </si>
  <si>
    <t>ACL 3 - PRI 2</t>
  </si>
  <si>
    <t>Ex Helsinki - ut 18 (kan stå til tirsdag 07:00)</t>
  </si>
  <si>
    <t>105-1228 1135</t>
  </si>
  <si>
    <t>LAT 19/06 18:00</t>
  </si>
  <si>
    <t>105-1228 4296</t>
  </si>
  <si>
    <t>LAT 19/06 07:00</t>
  </si>
  <si>
    <t>105-1228 1161</t>
  </si>
  <si>
    <t>105-1228 4974</t>
  </si>
  <si>
    <t xml:space="preserve"> 20.062024 05:25</t>
  </si>
  <si>
    <t>105-1228 5722</t>
  </si>
  <si>
    <t>LAT 19/06 11:00</t>
  </si>
  <si>
    <t>105-1228 5711</t>
  </si>
  <si>
    <t>105-1228 4473</t>
  </si>
  <si>
    <t>406-5475 0732</t>
  </si>
  <si>
    <t>LAT 14.06 15:00</t>
  </si>
  <si>
    <t>018-9101 8550</t>
  </si>
  <si>
    <t>LAT 15.06 08:00</t>
  </si>
  <si>
    <t>131-1605 0591</t>
  </si>
  <si>
    <t>LAT 15.06 11:00</t>
  </si>
  <si>
    <t>105-1228 5114</t>
  </si>
  <si>
    <t>LAT 15.06 06:00</t>
  </si>
  <si>
    <t>105-1228 4322</t>
  </si>
  <si>
    <t>105-1228 4790</t>
  </si>
  <si>
    <t>LAT 14.06 18:00</t>
  </si>
  <si>
    <t>Pakkes uten pose over grader!</t>
  </si>
  <si>
    <t>Lastes siste, leveres første</t>
  </si>
  <si>
    <t>105-1228 4193</t>
  </si>
  <si>
    <t>LAT 15/06 09:00</t>
  </si>
  <si>
    <t>105-1228 4182</t>
  </si>
  <si>
    <t>131-1605 0403</t>
  </si>
  <si>
    <t>018-9101 8561</t>
  </si>
  <si>
    <t>50% 6/7</t>
  </si>
  <si>
    <t xml:space="preserve">018-9101 8572 </t>
  </si>
  <si>
    <t>Shanghai Zhiyuan (Haichuan)</t>
  </si>
  <si>
    <t>018-9101 8546</t>
  </si>
  <si>
    <t xml:space="preserve">BRUK 7-8 OM NØDV. PÅ </t>
  </si>
  <si>
    <t>Lastes sist- losses først</t>
  </si>
  <si>
    <t>OCEAN  &amp; JOHNSON</t>
  </si>
  <si>
    <t>+358406717460</t>
  </si>
  <si>
    <t>EX EVE</t>
  </si>
  <si>
    <t>157-3943 4894</t>
  </si>
  <si>
    <t>157-3943 4942</t>
  </si>
  <si>
    <t>13/06 2024 16:30</t>
  </si>
  <si>
    <t>Hanwoool</t>
  </si>
  <si>
    <t>157-3943 4861</t>
  </si>
  <si>
    <t>157-3944 3504</t>
  </si>
  <si>
    <t>157-3943 4754</t>
  </si>
  <si>
    <t>157-3943 4765</t>
  </si>
  <si>
    <t xml:space="preserve">ACL 2 </t>
  </si>
  <si>
    <t>UT MAN FØR KL 15:00</t>
  </si>
  <si>
    <t>Sunlon Supply Chain Tech.</t>
  </si>
  <si>
    <t>406-5474 9682</t>
  </si>
  <si>
    <t>406-5475 0695</t>
  </si>
  <si>
    <t>Baxian Holding group</t>
  </si>
  <si>
    <t>406-5475 0706</t>
  </si>
  <si>
    <t>406-5441 6865</t>
  </si>
  <si>
    <t>406-5441 6913</t>
  </si>
  <si>
    <t>105-1228 4963</t>
  </si>
  <si>
    <t>Kajiki</t>
  </si>
  <si>
    <t>105-1228 5221</t>
  </si>
  <si>
    <t>Lastes første, leveres siste</t>
  </si>
  <si>
    <t>IKKE POSEPAKK SZX</t>
  </si>
  <si>
    <t>+358405120586</t>
  </si>
  <si>
    <t>UT MAN FØR KL 18:00</t>
  </si>
  <si>
    <t>105-1228 5184</t>
  </si>
  <si>
    <t>pakkes først</t>
  </si>
  <si>
    <t>105-1228 5044</t>
  </si>
  <si>
    <t>105-1228 5055</t>
  </si>
  <si>
    <t>105-1228 4930</t>
  </si>
  <si>
    <t>020-2485 9111</t>
  </si>
  <si>
    <t>LH462</t>
  </si>
  <si>
    <t>pakkes sist</t>
  </si>
  <si>
    <t>020-2485 9096</t>
  </si>
  <si>
    <t>LH400</t>
  </si>
  <si>
    <t>020-2485 9085</t>
  </si>
  <si>
    <t>LH450</t>
  </si>
  <si>
    <t>105-1228 5232</t>
  </si>
  <si>
    <t>105-1228 4952</t>
  </si>
  <si>
    <t>RVK261/DBV142</t>
  </si>
  <si>
    <t>EVE 2 / ACL 3</t>
  </si>
  <si>
    <t>Ex EVE</t>
  </si>
  <si>
    <t>157-3943 5336</t>
  </si>
  <si>
    <t>pakket ons.</t>
  </si>
  <si>
    <t>157-3943 9783</t>
  </si>
  <si>
    <t>157-3943 5362</t>
  </si>
  <si>
    <t>157-3943 9481</t>
  </si>
  <si>
    <t>QR830</t>
  </si>
  <si>
    <t>157-3618 6205</t>
  </si>
  <si>
    <t>157-3619 6882</t>
  </si>
  <si>
    <t>MÅ PAKKES ONSDAG! Linje 3 og 4!!</t>
  </si>
  <si>
    <t>Ut før 1500</t>
  </si>
  <si>
    <t>105-1228 3703</t>
  </si>
  <si>
    <t>105-1228 3666</t>
  </si>
  <si>
    <t>105-1228 3655</t>
  </si>
  <si>
    <t>105-1228 4661</t>
  </si>
  <si>
    <t>018-9101 8115</t>
  </si>
  <si>
    <t>Ønsker 7+</t>
  </si>
  <si>
    <t>018-9101 8126</t>
  </si>
  <si>
    <t>Lastes siste, leverer første</t>
  </si>
  <si>
    <t>EVE 1</t>
  </si>
  <si>
    <t>157-3619 9166</t>
  </si>
  <si>
    <t>157-3943 9610</t>
  </si>
  <si>
    <t>157-3943 9805</t>
  </si>
  <si>
    <t>157-3619 9063</t>
  </si>
  <si>
    <t>157-3943 9654</t>
  </si>
  <si>
    <t>157-3619 9240</t>
  </si>
  <si>
    <t>157-3943 9761</t>
  </si>
  <si>
    <t>Ut før kl 15</t>
  </si>
  <si>
    <t>020-2485 9015</t>
  </si>
  <si>
    <t>020-0380 9094</t>
  </si>
  <si>
    <t>Gammelt AWB 020-2485 9026</t>
  </si>
  <si>
    <t>406-5474 9796</t>
  </si>
  <si>
    <t>406-5474 9774</t>
  </si>
  <si>
    <t>406-5474 9785</t>
  </si>
  <si>
    <t>020-0144 6793</t>
  </si>
  <si>
    <t>UT før kl22</t>
  </si>
  <si>
    <t>157-3943 9186</t>
  </si>
  <si>
    <t>Ny invoice 1006042</t>
  </si>
  <si>
    <t>Simmiran</t>
  </si>
  <si>
    <t>157-3943 9492</t>
  </si>
  <si>
    <t>157-3619 6904</t>
  </si>
  <si>
    <t>157-3943 9466</t>
  </si>
  <si>
    <t>157-3943 9562</t>
  </si>
  <si>
    <t>Order Nr</t>
  </si>
  <si>
    <t>157-3618 6220</t>
  </si>
  <si>
    <t>.29.05.2024  17:35:00</t>
  </si>
  <si>
    <t>157-3943 5185</t>
  </si>
  <si>
    <t>QR948</t>
  </si>
  <si>
    <t>157-3618 5483</t>
  </si>
  <si>
    <t>157-3943 5104</t>
  </si>
  <si>
    <t>157-3943 5115</t>
  </si>
  <si>
    <t>ACL 1 Monday 12:00</t>
  </si>
  <si>
    <t>105-1816 6643</t>
  </si>
  <si>
    <t>LAT 04/10 06:00</t>
  </si>
  <si>
    <t>LAT 01/10 15:00</t>
  </si>
  <si>
    <t>406-5476 8523</t>
  </si>
  <si>
    <t>105-1230 5171</t>
  </si>
  <si>
    <t>LAT 02/10 06:00</t>
  </si>
  <si>
    <t>105-1816 6455</t>
  </si>
  <si>
    <t>LAT 01/10 11:00 LT</t>
  </si>
  <si>
    <t>105-1230 5241</t>
  </si>
  <si>
    <t>LAT 01/10 14:00</t>
  </si>
  <si>
    <t>105-1816 6352</t>
  </si>
  <si>
    <t>105-1816 6330</t>
  </si>
  <si>
    <t>105-1816 6433</t>
  </si>
  <si>
    <t>105-1816 6481</t>
  </si>
  <si>
    <t>Laster Først, losser sist</t>
  </si>
  <si>
    <t>LASTER SIST losser først</t>
  </si>
  <si>
    <t>SENEST 12:00</t>
  </si>
  <si>
    <t>ACL 2 Monday 16:00</t>
  </si>
  <si>
    <t>615-3554 4913</t>
  </si>
  <si>
    <t>LAT 01/10 16:00 LT</t>
  </si>
  <si>
    <t xml:space="preserve">615-3554 4935 </t>
  </si>
  <si>
    <t>406-5476 6596</t>
  </si>
  <si>
    <t>406-5476 7495</t>
  </si>
  <si>
    <t>105-1816 6363</t>
  </si>
  <si>
    <t>RVK261/WYL820</t>
  </si>
  <si>
    <t>ACL 3 Monday 22:00</t>
  </si>
  <si>
    <t>157-3711 0614</t>
  </si>
  <si>
    <t>157-3711 0662</t>
  </si>
  <si>
    <t>157-3711 0706</t>
  </si>
  <si>
    <t>157-3711 0603</t>
  </si>
  <si>
    <t>157-4339 3464</t>
  </si>
  <si>
    <t>ACL  4 TUESDAY 07:00</t>
  </si>
  <si>
    <t>105-1230 5075</t>
  </si>
  <si>
    <t>Jobber med raskere ETA</t>
  </si>
  <si>
    <t>105-1230 5090</t>
  </si>
  <si>
    <t>406-5517 9084</t>
  </si>
  <si>
    <t>LAT 02/10 15:00</t>
  </si>
  <si>
    <t>406-5476 7506</t>
  </si>
  <si>
    <t>406-5476 7576</t>
  </si>
  <si>
    <t>406-5476 7602</t>
  </si>
  <si>
    <t>BVR147 / WXN505</t>
  </si>
  <si>
    <t>Out 11.00 (absolutely F?%ing latest 12.00!)</t>
  </si>
  <si>
    <t>105-1823 6083</t>
  </si>
  <si>
    <t>LAT 30/09 11:00</t>
  </si>
  <si>
    <t>105-1823 2874</t>
  </si>
  <si>
    <t>105-1823 5895</t>
  </si>
  <si>
    <t>LAT 30/09 17:00</t>
  </si>
  <si>
    <t>018-9188 1694</t>
  </si>
  <si>
    <t>018-9194 5711</t>
  </si>
  <si>
    <t>018-9194 5722</t>
  </si>
  <si>
    <t>FINNIAR</t>
  </si>
  <si>
    <t>Laster sist, looser først</t>
  </si>
  <si>
    <t>358 40 0432178</t>
  </si>
  <si>
    <t>615-6024 8086</t>
  </si>
  <si>
    <t>LAT 30/09 15:00</t>
  </si>
  <si>
    <t>406-5448 3763</t>
  </si>
  <si>
    <t>406-5448 3774</t>
  </si>
  <si>
    <t>615-6024 8090</t>
  </si>
  <si>
    <t>406-5448 2164</t>
  </si>
  <si>
    <t>876-4318 3781</t>
  </si>
  <si>
    <t>LAT 30/09 21:00</t>
  </si>
  <si>
    <t>876-4318 3792</t>
  </si>
  <si>
    <t>406-5448 2175</t>
  </si>
  <si>
    <t>105-1823 2830</t>
  </si>
  <si>
    <t xml:space="preserve">AY041	</t>
  </si>
  <si>
    <t>LAT 01/10 11:00</t>
  </si>
  <si>
    <t>406-5448 3026</t>
  </si>
  <si>
    <t>105-1823 3025</t>
  </si>
  <si>
    <t>UB + 15</t>
  </si>
  <si>
    <t>LAT 01/10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</si>
</sst>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dd/mm/yy\ h:mm;@"/>
  </numFmts>
  <fonts count="106">
    <font>
      <sz val="11"/>
      <color theme="1"/>
      <name val="Aptos Narrow"/>
      <family val="2"/>
      <scheme val="minor"/>
    </font>
    <font>
      <b/>
      <sz val="18"/>
      <color rgb="FF0000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theme="1"/>
      <name val="Arial"/>
      <family val="2"/>
    </font>
    <font>
      <strike/>
      <sz val="10"/>
      <color theme="1"/>
      <name val="Arial"/>
      <family val="2"/>
    </font>
    <font>
      <i/>
      <strike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trike/>
      <sz val="10"/>
      <color rgb="FFFF0000"/>
      <name val="Arial"/>
      <family val="2"/>
    </font>
    <font>
      <sz val="11"/>
      <color rgb="FF000000"/>
      <name val="Calibri"/>
      <family val="2"/>
    </font>
    <font>
      <sz val="10"/>
      <color rgb="FF444444"/>
      <name val="Arial"/>
      <family val="2"/>
    </font>
    <font>
      <b/>
      <strike/>
      <sz val="10"/>
      <color theme="1"/>
      <name val="Arial"/>
      <family val="2"/>
    </font>
    <font>
      <b/>
      <sz val="18"/>
      <color rgb="FF782170"/>
      <name val="Arial"/>
      <family val="2"/>
    </font>
    <font>
      <strike/>
      <sz val="11"/>
      <color theme="1"/>
      <name val="Aptos Narrow"/>
      <family val="2"/>
      <scheme val="minor"/>
    </font>
    <font>
      <b/>
      <strike/>
      <sz val="10"/>
      <color rgb="FF000000"/>
      <name val="Arial"/>
      <family val="2"/>
    </font>
    <font>
      <b/>
      <sz val="16"/>
      <color rgb="FF0000FF"/>
      <name val="Arial"/>
      <family val="2"/>
    </font>
    <font>
      <sz val="16"/>
      <color theme="1"/>
      <name val="Arial"/>
      <family val="2"/>
    </font>
    <font>
      <sz val="16"/>
      <color theme="1"/>
      <name val="Aptos Narrow"/>
      <family val="2"/>
      <scheme val="minor"/>
    </font>
    <font>
      <sz val="11"/>
      <color rgb="FF242424"/>
      <name val="Aptos Narrow"/>
      <family val="2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Arial"/>
      <family val="2"/>
    </font>
    <font>
      <sz val="11"/>
      <color theme="1"/>
      <name val="Aptos"/>
      <family val="2"/>
    </font>
    <font>
      <sz val="11"/>
      <color rgb="FF444444"/>
      <name val="Aptos Narrow"/>
      <family val="2"/>
    </font>
    <font>
      <b/>
      <sz val="18"/>
      <color rgb="FFFF0000"/>
      <name val="Arial"/>
      <family val="2"/>
    </font>
    <font>
      <sz val="8"/>
      <color rgb="FFFF0000"/>
      <name val="Arial"/>
      <family val="2"/>
    </font>
    <font>
      <sz val="12"/>
      <color theme="1"/>
      <name val="Arial"/>
      <family val="2"/>
    </font>
    <font>
      <strike/>
      <sz val="12"/>
      <color theme="1"/>
      <name val="Aptos"/>
      <family val="2"/>
      <charset val="1"/>
    </font>
    <font>
      <strike/>
      <sz val="8"/>
      <color theme="1"/>
      <name val="Arial"/>
      <family val="2"/>
    </font>
    <font>
      <i/>
      <sz val="10"/>
      <color rgb="FF000000"/>
      <name val="Arial"/>
      <family val="2"/>
    </font>
    <font>
      <sz val="11"/>
      <color rgb="FF242424"/>
      <name val="Aptos"/>
      <family val="2"/>
      <charset val="1"/>
    </font>
    <font>
      <sz val="11"/>
      <color rgb="FF242424"/>
      <name val="Aptos"/>
      <family val="2"/>
    </font>
    <font>
      <sz val="11"/>
      <color theme="1"/>
      <name val="Arial"/>
      <family val="2"/>
    </font>
    <font>
      <i/>
      <strike/>
      <sz val="10"/>
      <color rgb="FF000000"/>
      <name val="Arial"/>
      <family val="2"/>
    </font>
    <font>
      <strike/>
      <sz val="10"/>
      <color rgb="FF000000"/>
      <name val="Arial"/>
      <family val="2"/>
    </font>
    <font>
      <b/>
      <sz val="11"/>
      <color theme="1"/>
      <name val="Aptos Narrow"/>
      <family val="2"/>
      <scheme val="minor"/>
    </font>
    <font>
      <strike/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2"/>
      <name val="Aptos Narrow"/>
      <family val="2"/>
      <scheme val="minor"/>
    </font>
    <font>
      <sz val="14"/>
      <color rgb="FF00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Calibri"/>
      <family val="2"/>
      <charset val="1"/>
    </font>
    <font>
      <b/>
      <sz val="14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1"/>
      <color rgb="FF000000"/>
      <name val="Aptos Narrow"/>
      <family val="2"/>
    </font>
    <font>
      <sz val="10"/>
      <color rgb="FF000000"/>
      <name val="Aptos"/>
      <family val="2"/>
      <charset val="1"/>
    </font>
    <font>
      <b/>
      <strike/>
      <sz val="18"/>
      <color rgb="FF0000FF"/>
      <name val="Arial"/>
      <family val="2"/>
    </font>
    <font>
      <sz val="12"/>
      <color theme="1"/>
      <name val="Aptos"/>
      <family val="2"/>
    </font>
    <font>
      <sz val="10"/>
      <name val="Arial"/>
      <family val="2"/>
    </font>
    <font>
      <sz val="10"/>
      <color theme="2" tint="-0.89999084444715716"/>
      <name val="Arial"/>
      <family val="2"/>
    </font>
    <font>
      <sz val="11"/>
      <color theme="1"/>
      <name val="Aptos"/>
      <family val="2"/>
      <charset val="1"/>
    </font>
    <font>
      <sz val="11"/>
      <color rgb="FF212121"/>
      <name val="Calibre"/>
      <charset val="1"/>
    </font>
    <font>
      <b/>
      <sz val="18"/>
      <color theme="8" tint="-0.499984740745262"/>
      <name val="Arial"/>
      <family val="2"/>
    </font>
    <font>
      <sz val="11"/>
      <color rgb="FF000000"/>
      <name val="Aptos"/>
      <family val="2"/>
    </font>
    <font>
      <b/>
      <sz val="24"/>
      <color theme="1"/>
      <name val="Aptos Narrow"/>
      <family val="2"/>
      <scheme val="minor"/>
    </font>
    <font>
      <sz val="11"/>
      <color rgb="FF000000"/>
      <name val="Aptos"/>
      <family val="2"/>
      <charset val="1"/>
    </font>
    <font>
      <sz val="10"/>
      <color rgb="FF747474"/>
      <name val="Arial"/>
      <family val="2"/>
    </font>
    <font>
      <sz val="12"/>
      <color theme="1"/>
      <name val="Aptos"/>
      <family val="2"/>
      <charset val="1"/>
    </font>
    <font>
      <sz val="12"/>
      <color rgb="FF212121"/>
      <name val="Aptos"/>
      <family val="2"/>
      <charset val="1"/>
    </font>
    <font>
      <sz val="12"/>
      <color rgb="FF000000"/>
      <name val="Aptos"/>
      <family val="2"/>
    </font>
    <font>
      <sz val="10"/>
      <color theme="1"/>
      <name val="Arial"/>
    </font>
    <font>
      <sz val="10"/>
      <color rgb="FFFF0000"/>
      <name val="Arial"/>
    </font>
    <font>
      <b/>
      <sz val="10"/>
      <color rgb="FF000000"/>
      <name val="Arial"/>
    </font>
    <font>
      <b/>
      <sz val="18"/>
      <color rgb="FF0000FF"/>
      <name val="Arial"/>
    </font>
    <font>
      <b/>
      <sz val="10"/>
      <color theme="1"/>
      <name val="Arial"/>
    </font>
    <font>
      <b/>
      <sz val="10"/>
      <color rgb="FFFF0000"/>
      <name val="Arial"/>
    </font>
    <font>
      <b/>
      <sz val="11"/>
      <color theme="1"/>
      <name val="Arial"/>
    </font>
    <font>
      <b/>
      <sz val="11"/>
      <color rgb="FFFF0000"/>
      <name val="Arial"/>
    </font>
    <font>
      <sz val="14"/>
      <color rgb="FF000000"/>
      <name val="Arial"/>
    </font>
    <font>
      <strike/>
      <sz val="10"/>
      <color theme="1"/>
      <name val="Arial"/>
    </font>
    <font>
      <strike/>
      <sz val="10"/>
      <color rgb="FFFF0000"/>
      <name val="Arial"/>
    </font>
    <font>
      <sz val="10"/>
      <color rgb="FF000000"/>
      <name val="Arial"/>
    </font>
    <font>
      <sz val="12"/>
      <color rgb="FF000000"/>
      <name val="Aptos"/>
      <charset val="1"/>
    </font>
    <font>
      <sz val="10"/>
      <color rgb="FF000000"/>
      <name val="Arial"/>
      <charset val="1"/>
    </font>
    <font>
      <sz val="10"/>
      <color rgb="FFFF0000"/>
      <name val="Arial"/>
      <charset val="1"/>
    </font>
    <font>
      <sz val="11"/>
      <color theme="1"/>
      <name val="Calibri"/>
      <family val="2"/>
    </font>
    <font>
      <b/>
      <i/>
      <sz val="10"/>
      <color rgb="FFFF0000"/>
      <name val="Arial"/>
    </font>
    <font>
      <sz val="12"/>
      <color theme="1"/>
      <name val="Aptos"/>
    </font>
    <font>
      <b/>
      <sz val="11"/>
      <color rgb="FF000000"/>
      <name val="Aptos Narrow"/>
      <charset val="1"/>
    </font>
    <font>
      <sz val="11"/>
      <color rgb="FF000000"/>
      <name val="Aptos Narrow"/>
      <charset val="1"/>
    </font>
    <font>
      <i/>
      <sz val="10"/>
      <color rgb="FF515054"/>
      <name val="Aptos"/>
      <charset val="1"/>
    </font>
    <font>
      <b/>
      <sz val="10"/>
      <color rgb="FF515054"/>
      <name val="Arial"/>
      <charset val="1"/>
    </font>
    <font>
      <sz val="10"/>
      <color theme="1"/>
      <name val="Aptos"/>
      <charset val="1"/>
    </font>
    <font>
      <sz val="10"/>
      <color theme="1"/>
      <name val="Aptos Narrow"/>
      <family val="2"/>
      <scheme val="minor"/>
    </font>
    <font>
      <sz val="11"/>
      <color theme="1"/>
      <name val="Calibri"/>
      <charset val="1"/>
    </font>
    <font>
      <sz val="11"/>
      <color theme="1"/>
      <name val="Aptos"/>
      <charset val="1"/>
    </font>
    <font>
      <b/>
      <sz val="10"/>
      <color rgb="FFFF0000"/>
      <name val="Arial"/>
      <charset val="1"/>
    </font>
    <font>
      <sz val="10"/>
      <color theme="1"/>
      <name val="Arial"/>
      <charset val="1"/>
    </font>
    <font>
      <sz val="11"/>
      <color rgb="FF000000"/>
      <name val="Calibri"/>
      <charset val="1"/>
    </font>
    <font>
      <sz val="11"/>
      <color rgb="FF000000"/>
      <name val="Aptos"/>
      <charset val="1"/>
    </font>
    <font>
      <sz val="11"/>
      <color theme="1"/>
      <name val="Calibri"/>
      <family val="2"/>
      <charset val="1"/>
    </font>
    <font>
      <sz val="8"/>
      <name val="Aptos Narrow"/>
      <family val="2"/>
      <scheme val="minor"/>
    </font>
    <font>
      <b/>
      <sz val="18"/>
      <color rgb="FF0000FF"/>
      <name val="Arial"/>
      <charset val="1"/>
    </font>
    <font>
      <sz val="12"/>
      <color rgb="FF242424"/>
      <name val="Segoe UI"/>
      <charset val="1"/>
    </font>
    <font>
      <sz val="11"/>
      <color theme="1"/>
      <name val="Arial"/>
      <charset val="1"/>
    </font>
    <font>
      <b/>
      <sz val="11"/>
      <color rgb="FFEE0000"/>
      <name val="Calibri"/>
      <charset val="1"/>
    </font>
    <font>
      <sz val="12"/>
      <color rgb="FF3B3433"/>
      <name val="Body-Font-Bold"/>
      <charset val="1"/>
    </font>
    <font>
      <sz val="12"/>
      <color theme="1"/>
      <name val="Aptos"/>
      <charset val="1"/>
    </font>
    <font>
      <b/>
      <sz val="18"/>
      <color rgb="FF000000"/>
      <name val="Arial"/>
    </font>
    <font>
      <strike/>
      <sz val="11"/>
      <color rgb="FF000000"/>
      <name val="Aptos Narrow"/>
      <charset val="1"/>
    </font>
  </fonts>
  <fills count="59">
    <fill>
      <patternFill patternType="none"/>
    </fill>
    <fill>
      <patternFill patternType="gray125"/>
    </fill>
    <fill>
      <patternFill patternType="solid">
        <fgColor rgb="FFB7B7B7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7E1E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EBBCE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CEE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86F98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F7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BFF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2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4" borderId="0" xfId="0" applyFont="1" applyFill="1" applyAlignment="1">
      <alignment horizontal="right"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horizontal="center" wrapText="1"/>
    </xf>
    <xf numFmtId="0" fontId="2" fillId="7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1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8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wrapText="1"/>
    </xf>
    <xf numFmtId="0" fontId="5" fillId="9" borderId="1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1" fontId="3" fillId="0" borderId="4" xfId="0" quotePrefix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readingOrder="1"/>
    </xf>
    <xf numFmtId="0" fontId="2" fillId="12" borderId="1" xfId="0" applyFont="1" applyFill="1" applyBorder="1" applyAlignment="1">
      <alignment horizontal="center" wrapText="1"/>
    </xf>
    <xf numFmtId="22" fontId="2" fillId="8" borderId="1" xfId="0" applyNumberFormat="1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readingOrder="1"/>
    </xf>
    <xf numFmtId="0" fontId="8" fillId="0" borderId="2" xfId="0" applyFont="1" applyBorder="1" applyAlignment="1">
      <alignment horizontal="center" readingOrder="1"/>
    </xf>
    <xf numFmtId="0" fontId="7" fillId="11" borderId="2" xfId="0" applyFont="1" applyFill="1" applyBorder="1" applyAlignment="1">
      <alignment horizontal="center" readingOrder="1"/>
    </xf>
    <xf numFmtId="0" fontId="3" fillId="0" borderId="1" xfId="0" applyFont="1" applyBorder="1" applyAlignment="1">
      <alignment wrapText="1"/>
    </xf>
    <xf numFmtId="22" fontId="2" fillId="8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10" fillId="8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center" wrapText="1"/>
    </xf>
    <xf numFmtId="2" fontId="2" fillId="8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8" borderId="0" xfId="0" applyFont="1" applyFill="1" applyAlignment="1">
      <alignment wrapText="1"/>
    </xf>
    <xf numFmtId="0" fontId="5" fillId="8" borderId="1" xfId="0" applyFont="1" applyFill="1" applyBorder="1" applyAlignment="1">
      <alignment horizontal="center" wrapText="1"/>
    </xf>
    <xf numFmtId="0" fontId="2" fillId="8" borderId="5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readingOrder="1"/>
    </xf>
    <xf numFmtId="0" fontId="3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readingOrder="1"/>
    </xf>
    <xf numFmtId="0" fontId="6" fillId="20" borderId="2" xfId="0" applyFont="1" applyFill="1" applyBorder="1" applyAlignment="1">
      <alignment horizontal="center" vertical="center" readingOrder="1"/>
    </xf>
    <xf numFmtId="0" fontId="6" fillId="0" borderId="8" xfId="0" applyFont="1" applyBorder="1" applyAlignment="1">
      <alignment horizontal="center" readingOrder="1"/>
    </xf>
    <xf numFmtId="0" fontId="6" fillId="0" borderId="11" xfId="0" applyFont="1" applyBorder="1" applyAlignment="1">
      <alignment horizontal="center" readingOrder="1"/>
    </xf>
    <xf numFmtId="0" fontId="6" fillId="6" borderId="2" xfId="0" applyFont="1" applyFill="1" applyBorder="1" applyAlignment="1">
      <alignment horizontal="center" readingOrder="1"/>
    </xf>
    <xf numFmtId="0" fontId="6" fillId="22" borderId="2" xfId="0" applyFont="1" applyFill="1" applyBorder="1" applyAlignment="1">
      <alignment horizontal="center" readingOrder="1"/>
    </xf>
    <xf numFmtId="0" fontId="7" fillId="8" borderId="2" xfId="0" applyFont="1" applyFill="1" applyBorder="1" applyAlignment="1">
      <alignment horizontal="center" readingOrder="1"/>
    </xf>
    <xf numFmtId="0" fontId="8" fillId="8" borderId="8" xfId="0" applyFont="1" applyFill="1" applyBorder="1" applyAlignment="1">
      <alignment horizontal="center" readingOrder="1"/>
    </xf>
    <xf numFmtId="0" fontId="0" fillId="0" borderId="2" xfId="0" applyBorder="1" applyAlignment="1">
      <alignment horizontal="center"/>
    </xf>
    <xf numFmtId="22" fontId="0" fillId="0" borderId="2" xfId="0" applyNumberFormat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2" fillId="24" borderId="1" xfId="0" applyFont="1" applyFill="1" applyBorder="1" applyAlignment="1">
      <alignment horizontal="center" wrapText="1"/>
    </xf>
    <xf numFmtId="0" fontId="0" fillId="6" borderId="2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2" fillId="8" borderId="3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7" fillId="0" borderId="0" xfId="0" applyFont="1"/>
    <xf numFmtId="0" fontId="2" fillId="6" borderId="0" xfId="0" applyFont="1" applyFill="1" applyAlignment="1">
      <alignment horizontal="center" wrapText="1"/>
    </xf>
    <xf numFmtId="0" fontId="2" fillId="17" borderId="3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wrapText="1"/>
    </xf>
    <xf numFmtId="0" fontId="6" fillId="14" borderId="2" xfId="0" applyFont="1" applyFill="1" applyBorder="1" applyAlignment="1">
      <alignment horizontal="center" readingOrder="1"/>
    </xf>
    <xf numFmtId="0" fontId="6" fillId="14" borderId="9" xfId="0" applyFont="1" applyFill="1" applyBorder="1" applyAlignment="1">
      <alignment horizontal="center" readingOrder="1"/>
    </xf>
    <xf numFmtId="0" fontId="6" fillId="14" borderId="8" xfId="0" applyFont="1" applyFill="1" applyBorder="1" applyAlignment="1">
      <alignment horizontal="center" readingOrder="1"/>
    </xf>
    <xf numFmtId="0" fontId="6" fillId="0" borderId="16" xfId="0" applyFont="1" applyBorder="1" applyAlignment="1">
      <alignment horizontal="center" readingOrder="1"/>
    </xf>
    <xf numFmtId="0" fontId="20" fillId="2" borderId="1" xfId="0" applyFont="1" applyFill="1" applyBorder="1" applyAlignment="1">
      <alignment wrapText="1"/>
    </xf>
    <xf numFmtId="0" fontId="21" fillId="0" borderId="0" xfId="0" applyFont="1"/>
    <xf numFmtId="0" fontId="23" fillId="0" borderId="0" xfId="0" applyFont="1"/>
    <xf numFmtId="0" fontId="24" fillId="0" borderId="0" xfId="0" applyFont="1"/>
    <xf numFmtId="0" fontId="25" fillId="24" borderId="0" xfId="0" applyFont="1" applyFill="1" applyAlignment="1">
      <alignment horizontal="right" wrapText="1"/>
    </xf>
    <xf numFmtId="0" fontId="26" fillId="0" borderId="0" xfId="0" applyFont="1"/>
    <xf numFmtId="0" fontId="18" fillId="0" borderId="20" xfId="0" applyFont="1" applyBorder="1" applyAlignment="1">
      <alignment horizontal="center" wrapText="1"/>
    </xf>
    <xf numFmtId="0" fontId="0" fillId="20" borderId="0" xfId="0" applyFill="1"/>
    <xf numFmtId="22" fontId="27" fillId="0" borderId="0" xfId="0" applyNumberFormat="1" applyFont="1" applyAlignment="1">
      <alignment horizontal="center" vertical="center"/>
    </xf>
    <xf numFmtId="0" fontId="6" fillId="27" borderId="2" xfId="0" applyFont="1" applyFill="1" applyBorder="1" applyAlignment="1">
      <alignment horizontal="center" readingOrder="1"/>
    </xf>
    <xf numFmtId="0" fontId="6" fillId="10" borderId="2" xfId="0" applyFont="1" applyFill="1" applyBorder="1" applyAlignment="1">
      <alignment horizontal="center" readingOrder="1"/>
    </xf>
    <xf numFmtId="0" fontId="6" fillId="12" borderId="2" xfId="0" applyFont="1" applyFill="1" applyBorder="1" applyAlignment="1">
      <alignment horizontal="center" readingOrder="1"/>
    </xf>
    <xf numFmtId="0" fontId="6" fillId="23" borderId="2" xfId="0" applyFont="1" applyFill="1" applyBorder="1" applyAlignment="1">
      <alignment horizontal="center" readingOrder="1"/>
    </xf>
    <xf numFmtId="0" fontId="7" fillId="0" borderId="16" xfId="0" applyFont="1" applyBorder="1" applyAlignment="1">
      <alignment horizontal="center" readingOrder="1"/>
    </xf>
    <xf numFmtId="0" fontId="8" fillId="0" borderId="16" xfId="0" applyFont="1" applyBorder="1" applyAlignment="1">
      <alignment horizontal="center" readingOrder="1"/>
    </xf>
    <xf numFmtId="0" fontId="6" fillId="30" borderId="2" xfId="0" applyFont="1" applyFill="1" applyBorder="1" applyAlignment="1">
      <alignment horizontal="center" readingOrder="1"/>
    </xf>
    <xf numFmtId="0" fontId="8" fillId="30" borderId="2" xfId="0" applyFont="1" applyFill="1" applyBorder="1" applyAlignment="1">
      <alignment horizontal="center" readingOrder="1"/>
    </xf>
    <xf numFmtId="0" fontId="7" fillId="11" borderId="8" xfId="0" applyFont="1" applyFill="1" applyBorder="1" applyAlignment="1">
      <alignment horizontal="center" readingOrder="1"/>
    </xf>
    <xf numFmtId="0" fontId="18" fillId="9" borderId="3" xfId="0" applyFont="1" applyFill="1" applyBorder="1" applyAlignment="1">
      <alignment horizontal="center" wrapText="1"/>
    </xf>
    <xf numFmtId="0" fontId="7" fillId="0" borderId="8" xfId="0" applyFont="1" applyBorder="1" applyAlignment="1">
      <alignment horizontal="center" readingOrder="1"/>
    </xf>
    <xf numFmtId="0" fontId="0" fillId="0" borderId="22" xfId="0" applyBorder="1"/>
    <xf numFmtId="0" fontId="0" fillId="0" borderId="20" xfId="0" applyBorder="1"/>
    <xf numFmtId="0" fontId="0" fillId="0" borderId="11" xfId="0" applyBorder="1"/>
    <xf numFmtId="0" fontId="0" fillId="0" borderId="18" xfId="0" applyBorder="1"/>
    <xf numFmtId="0" fontId="0" fillId="0" borderId="23" xfId="0" applyBorder="1"/>
    <xf numFmtId="0" fontId="0" fillId="0" borderId="24" xfId="0" applyBorder="1"/>
    <xf numFmtId="0" fontId="6" fillId="10" borderId="16" xfId="0" applyFont="1" applyFill="1" applyBorder="1" applyAlignment="1">
      <alignment horizontal="center" readingOrder="1"/>
    </xf>
    <xf numFmtId="0" fontId="0" fillId="0" borderId="25" xfId="0" applyBorder="1"/>
    <xf numFmtId="0" fontId="0" fillId="0" borderId="26" xfId="0" applyBorder="1"/>
    <xf numFmtId="0" fontId="6" fillId="0" borderId="9" xfId="0" applyFont="1" applyBorder="1" applyAlignment="1">
      <alignment horizontal="center" readingOrder="1"/>
    </xf>
    <xf numFmtId="0" fontId="29" fillId="8" borderId="1" xfId="0" applyFont="1" applyFill="1" applyBorder="1" applyAlignment="1">
      <alignment horizontal="center" vertical="center" wrapText="1"/>
    </xf>
    <xf numFmtId="0" fontId="30" fillId="24" borderId="0" xfId="0" applyFont="1" applyFill="1" applyAlignment="1">
      <alignment horizontal="right" wrapText="1"/>
    </xf>
    <xf numFmtId="0" fontId="31" fillId="6" borderId="0" xfId="0" applyFont="1" applyFill="1"/>
    <xf numFmtId="0" fontId="32" fillId="8" borderId="1" xfId="0" applyFont="1" applyFill="1" applyBorder="1" applyAlignment="1">
      <alignment wrapText="1"/>
    </xf>
    <xf numFmtId="0" fontId="6" fillId="33" borderId="2" xfId="0" applyFont="1" applyFill="1" applyBorder="1" applyAlignment="1">
      <alignment horizontal="center" readingOrder="1"/>
    </xf>
    <xf numFmtId="0" fontId="0" fillId="24" borderId="0" xfId="0" applyFill="1"/>
    <xf numFmtId="0" fontId="6" fillId="28" borderId="2" xfId="0" applyFont="1" applyFill="1" applyBorder="1" applyAlignment="1">
      <alignment horizontal="center" readingOrder="1"/>
    </xf>
    <xf numFmtId="0" fontId="8" fillId="13" borderId="2" xfId="0" applyFont="1" applyFill="1" applyBorder="1" applyAlignment="1">
      <alignment horizontal="center" readingOrder="1"/>
    </xf>
    <xf numFmtId="0" fontId="0" fillId="0" borderId="2" xfId="0" applyBorder="1"/>
    <xf numFmtId="0" fontId="6" fillId="26" borderId="2" xfId="0" applyFont="1" applyFill="1" applyBorder="1" applyAlignment="1">
      <alignment horizontal="center" readingOrder="1"/>
    </xf>
    <xf numFmtId="22" fontId="0" fillId="0" borderId="2" xfId="0" applyNumberFormat="1" applyBorder="1"/>
    <xf numFmtId="0" fontId="6" fillId="34" borderId="9" xfId="0" applyFont="1" applyFill="1" applyBorder="1" applyAlignment="1">
      <alignment horizontal="center" readingOrder="1"/>
    </xf>
    <xf numFmtId="0" fontId="6" fillId="34" borderId="16" xfId="0" applyFont="1" applyFill="1" applyBorder="1" applyAlignment="1">
      <alignment horizontal="center" readingOrder="1"/>
    </xf>
    <xf numFmtId="0" fontId="33" fillId="8" borderId="2" xfId="0" applyFont="1" applyFill="1" applyBorder="1" applyAlignment="1">
      <alignment horizontal="center" readingOrder="1"/>
    </xf>
    <xf numFmtId="0" fontId="6" fillId="15" borderId="2" xfId="0" applyFont="1" applyFill="1" applyBorder="1" applyAlignment="1">
      <alignment horizontal="center" readingOrder="1"/>
    </xf>
    <xf numFmtId="0" fontId="0" fillId="15" borderId="0" xfId="0" applyFill="1"/>
    <xf numFmtId="0" fontId="6" fillId="11" borderId="2" xfId="0" applyFont="1" applyFill="1" applyBorder="1" applyAlignment="1">
      <alignment horizontal="center" readingOrder="1"/>
    </xf>
    <xf numFmtId="0" fontId="34" fillId="0" borderId="0" xfId="0" applyFont="1"/>
    <xf numFmtId="0" fontId="35" fillId="0" borderId="0" xfId="0" applyFont="1"/>
    <xf numFmtId="0" fontId="6" fillId="8" borderId="9" xfId="0" applyFont="1" applyFill="1" applyBorder="1" applyAlignment="1">
      <alignment horizontal="center" readingOrder="1"/>
    </xf>
    <xf numFmtId="0" fontId="34" fillId="6" borderId="2" xfId="0" applyFont="1" applyFill="1" applyBorder="1"/>
    <xf numFmtId="0" fontId="6" fillId="39" borderId="2" xfId="0" applyFont="1" applyFill="1" applyBorder="1" applyAlignment="1">
      <alignment horizontal="center" readingOrder="1"/>
    </xf>
    <xf numFmtId="0" fontId="36" fillId="11" borderId="2" xfId="0" applyFont="1" applyFill="1" applyBorder="1" applyAlignment="1">
      <alignment readingOrder="1"/>
    </xf>
    <xf numFmtId="0" fontId="36" fillId="8" borderId="2" xfId="0" applyFont="1" applyFill="1" applyBorder="1" applyAlignment="1">
      <alignment readingOrder="1"/>
    </xf>
    <xf numFmtId="0" fontId="6" fillId="37" borderId="2" xfId="0" applyFont="1" applyFill="1" applyBorder="1" applyAlignment="1">
      <alignment horizontal="center" readingOrder="1"/>
    </xf>
    <xf numFmtId="0" fontId="6" fillId="0" borderId="0" xfId="0" applyFont="1" applyAlignment="1">
      <alignment horizontal="center" readingOrder="1"/>
    </xf>
    <xf numFmtId="0" fontId="36" fillId="11" borderId="2" xfId="0" applyFont="1" applyFill="1" applyBorder="1" applyAlignment="1">
      <alignment horizontal="center" readingOrder="1"/>
    </xf>
    <xf numFmtId="0" fontId="0" fillId="6" borderId="0" xfId="0" applyFill="1"/>
    <xf numFmtId="0" fontId="8" fillId="24" borderId="9" xfId="0" applyFont="1" applyFill="1" applyBorder="1" applyAlignment="1">
      <alignment horizontal="center" readingOrder="1"/>
    </xf>
    <xf numFmtId="0" fontId="37" fillId="0" borderId="0" xfId="0" applyFont="1" applyAlignment="1">
      <alignment horizontal="center" readingOrder="1"/>
    </xf>
    <xf numFmtId="0" fontId="38" fillId="0" borderId="0" xfId="0" applyFont="1" applyAlignment="1">
      <alignment horizontal="center" vertical="center" wrapText="1"/>
    </xf>
    <xf numFmtId="22" fontId="38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wrapText="1"/>
    </xf>
    <xf numFmtId="0" fontId="33" fillId="0" borderId="20" xfId="0" applyFont="1" applyBorder="1" applyAlignment="1">
      <alignment horizontal="center" readingOrder="1"/>
    </xf>
    <xf numFmtId="0" fontId="39" fillId="0" borderId="0" xfId="0" applyFont="1"/>
    <xf numFmtId="0" fontId="36" fillId="11" borderId="10" xfId="0" applyFont="1" applyFill="1" applyBorder="1" applyAlignment="1">
      <alignment horizontal="center" readingOrder="1"/>
    </xf>
    <xf numFmtId="0" fontId="36" fillId="0" borderId="10" xfId="0" applyFont="1" applyBorder="1" applyAlignment="1">
      <alignment horizontal="center" readingOrder="1"/>
    </xf>
    <xf numFmtId="0" fontId="36" fillId="0" borderId="2" xfId="0" applyFont="1" applyBorder="1" applyAlignment="1">
      <alignment horizontal="center" readingOrder="1"/>
    </xf>
    <xf numFmtId="0" fontId="36" fillId="39" borderId="2" xfId="0" applyFont="1" applyFill="1" applyBorder="1" applyAlignment="1">
      <alignment horizontal="center" readingOrder="1"/>
    </xf>
    <xf numFmtId="0" fontId="36" fillId="40" borderId="2" xfId="0" applyFont="1" applyFill="1" applyBorder="1" applyAlignment="1">
      <alignment horizontal="center" readingOrder="1"/>
    </xf>
    <xf numFmtId="22" fontId="0" fillId="0" borderId="0" xfId="0" applyNumberFormat="1"/>
    <xf numFmtId="0" fontId="36" fillId="12" borderId="2" xfId="0" applyFont="1" applyFill="1" applyBorder="1" applyAlignment="1">
      <alignment horizontal="center" readingOrder="1"/>
    </xf>
    <xf numFmtId="0" fontId="36" fillId="6" borderId="2" xfId="0" applyFont="1" applyFill="1" applyBorder="1" applyAlignment="1">
      <alignment horizontal="center" readingOrder="1"/>
    </xf>
    <xf numFmtId="0" fontId="36" fillId="8" borderId="2" xfId="0" applyFont="1" applyFill="1" applyBorder="1" applyAlignment="1">
      <alignment horizontal="center" readingOrder="1"/>
    </xf>
    <xf numFmtId="0" fontId="40" fillId="0" borderId="2" xfId="0" applyFont="1" applyBorder="1" applyAlignment="1">
      <alignment horizontal="center" readingOrder="1"/>
    </xf>
    <xf numFmtId="0" fontId="36" fillId="42" borderId="2" xfId="0" applyFont="1" applyFill="1" applyBorder="1" applyAlignment="1">
      <alignment horizontal="center" readingOrder="1"/>
    </xf>
    <xf numFmtId="0" fontId="0" fillId="22" borderId="0" xfId="0" applyFill="1"/>
    <xf numFmtId="0" fontId="39" fillId="22" borderId="0" xfId="0" applyFont="1" applyFill="1"/>
    <xf numFmtId="0" fontId="0" fillId="0" borderId="26" xfId="0" applyBorder="1" applyAlignment="1">
      <alignment horizontal="center"/>
    </xf>
    <xf numFmtId="0" fontId="0" fillId="34" borderId="0" xfId="0" applyFill="1" applyAlignment="1">
      <alignment horizontal="center"/>
    </xf>
    <xf numFmtId="0" fontId="0" fillId="20" borderId="0" xfId="0" applyFill="1" applyAlignment="1">
      <alignment horizontal="center"/>
    </xf>
    <xf numFmtId="0" fontId="0" fillId="27" borderId="0" xfId="0" applyFill="1" applyAlignment="1">
      <alignment horizontal="center"/>
    </xf>
    <xf numFmtId="0" fontId="0" fillId="34" borderId="23" xfId="0" applyFill="1" applyBorder="1" applyAlignment="1">
      <alignment horizontal="center"/>
    </xf>
    <xf numFmtId="0" fontId="0" fillId="20" borderId="23" xfId="0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7" fillId="14" borderId="2" xfId="0" applyFont="1" applyFill="1" applyBorder="1" applyAlignment="1">
      <alignment horizontal="center" readingOrder="1"/>
    </xf>
    <xf numFmtId="0" fontId="41" fillId="8" borderId="1" xfId="0" applyFont="1" applyFill="1" applyBorder="1" applyAlignment="1">
      <alignment horizontal="center" wrapText="1"/>
    </xf>
    <xf numFmtId="0" fontId="42" fillId="4" borderId="0" xfId="0" applyFont="1" applyFill="1" applyAlignment="1">
      <alignment horizontal="center" wrapText="1"/>
    </xf>
    <xf numFmtId="0" fontId="42" fillId="0" borderId="1" xfId="0" applyFont="1" applyBorder="1" applyAlignment="1">
      <alignment horizontal="center" wrapText="1"/>
    </xf>
    <xf numFmtId="0" fontId="32" fillId="8" borderId="1" xfId="0" applyFont="1" applyFill="1" applyBorder="1" applyAlignment="1">
      <alignment horizontal="center" wrapText="1"/>
    </xf>
    <xf numFmtId="0" fontId="7" fillId="11" borderId="16" xfId="0" applyFont="1" applyFill="1" applyBorder="1" applyAlignment="1">
      <alignment horizontal="center" readingOrder="1"/>
    </xf>
    <xf numFmtId="0" fontId="18" fillId="0" borderId="1" xfId="0" applyFont="1" applyBorder="1" applyAlignment="1">
      <alignment horizontal="center" wrapText="1"/>
    </xf>
    <xf numFmtId="0" fontId="32" fillId="0" borderId="1" xfId="0" applyFont="1" applyBorder="1" applyAlignment="1">
      <alignment horizontal="center" wrapText="1"/>
    </xf>
    <xf numFmtId="0" fontId="6" fillId="14" borderId="16" xfId="0" applyFont="1" applyFill="1" applyBorder="1" applyAlignment="1">
      <alignment horizontal="center" readingOrder="1"/>
    </xf>
    <xf numFmtId="0" fontId="17" fillId="0" borderId="2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2" xfId="0" applyFont="1" applyBorder="1"/>
    <xf numFmtId="0" fontId="18" fillId="9" borderId="4" xfId="0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readingOrder="1"/>
    </xf>
    <xf numFmtId="0" fontId="8" fillId="9" borderId="2" xfId="0" applyFont="1" applyFill="1" applyBorder="1" applyAlignment="1">
      <alignment horizontal="center" readingOrder="1"/>
    </xf>
    <xf numFmtId="0" fontId="43" fillId="0" borderId="0" xfId="0" applyFont="1"/>
    <xf numFmtId="0" fontId="43" fillId="8" borderId="0" xfId="0" applyFont="1" applyFill="1" applyAlignment="1">
      <alignment horizontal="center"/>
    </xf>
    <xf numFmtId="0" fontId="6" fillId="8" borderId="8" xfId="0" applyFont="1" applyFill="1" applyBorder="1" applyAlignment="1">
      <alignment horizontal="center" readingOrder="1"/>
    </xf>
    <xf numFmtId="0" fontId="0" fillId="34" borderId="33" xfId="0" applyFill="1" applyBorder="1" applyAlignment="1" applyProtection="1">
      <alignment horizontal="center" vertical="center"/>
      <protection locked="0"/>
    </xf>
    <xf numFmtId="0" fontId="38" fillId="21" borderId="1" xfId="0" applyFont="1" applyFill="1" applyBorder="1" applyAlignment="1">
      <alignment horizontal="center" vertical="center" wrapText="1"/>
    </xf>
    <xf numFmtId="0" fontId="39" fillId="21" borderId="0" xfId="0" applyFont="1" applyFill="1"/>
    <xf numFmtId="3" fontId="0" fillId="34" borderId="34" xfId="0" applyNumberFormat="1" applyFill="1" applyBorder="1" applyAlignment="1" applyProtection="1">
      <alignment horizontal="center" vertical="center"/>
      <protection locked="0"/>
    </xf>
    <xf numFmtId="0" fontId="44" fillId="4" borderId="0" xfId="0" applyFont="1" applyFill="1" applyAlignment="1">
      <alignment horizontal="left" wrapText="1"/>
    </xf>
    <xf numFmtId="0" fontId="45" fillId="4" borderId="0" xfId="0" applyFont="1" applyFill="1" applyAlignment="1">
      <alignment horizontal="center" wrapText="1"/>
    </xf>
    <xf numFmtId="22" fontId="0" fillId="0" borderId="0" xfId="0" applyNumberFormat="1" applyAlignment="1">
      <alignment horizontal="center"/>
    </xf>
    <xf numFmtId="0" fontId="0" fillId="9" borderId="0" xfId="0" applyFill="1"/>
    <xf numFmtId="0" fontId="0" fillId="34" borderId="34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47" fillId="43" borderId="0" xfId="0" applyFont="1" applyFill="1"/>
    <xf numFmtId="0" fontId="48" fillId="43" borderId="0" xfId="0" applyFont="1" applyFill="1" applyAlignment="1">
      <alignment wrapText="1"/>
    </xf>
    <xf numFmtId="0" fontId="49" fillId="20" borderId="44" xfId="0" applyFont="1" applyFill="1" applyBorder="1" applyAlignment="1">
      <alignment horizontal="center" wrapText="1"/>
    </xf>
    <xf numFmtId="0" fontId="50" fillId="0" borderId="2" xfId="0" applyFont="1" applyBorder="1" applyAlignment="1">
      <alignment horizontal="center"/>
    </xf>
    <xf numFmtId="0" fontId="0" fillId="17" borderId="0" xfId="0" applyFill="1"/>
    <xf numFmtId="0" fontId="50" fillId="8" borderId="2" xfId="0" applyFont="1" applyFill="1" applyBorder="1" applyAlignment="1">
      <alignment horizontal="center"/>
    </xf>
    <xf numFmtId="0" fontId="51" fillId="0" borderId="0" xfId="0" applyFont="1" applyAlignment="1">
      <alignment horizontal="center" vertical="center"/>
    </xf>
    <xf numFmtId="0" fontId="0" fillId="36" borderId="0" xfId="0" applyFill="1"/>
    <xf numFmtId="0" fontId="0" fillId="0" borderId="0" xfId="0" applyAlignment="1">
      <alignment horizontal="center" vertical="center"/>
    </xf>
    <xf numFmtId="0" fontId="0" fillId="6" borderId="2" xfId="0" applyFill="1" applyBorder="1"/>
    <xf numFmtId="0" fontId="0" fillId="0" borderId="0" xfId="0" quotePrefix="1"/>
    <xf numFmtId="0" fontId="18" fillId="9" borderId="6" xfId="0" applyFont="1" applyFill="1" applyBorder="1" applyAlignment="1">
      <alignment horizontal="center" wrapText="1"/>
    </xf>
    <xf numFmtId="0" fontId="49" fillId="22" borderId="0" xfId="0" applyFont="1" applyFill="1" applyAlignment="1">
      <alignment wrapText="1"/>
    </xf>
    <xf numFmtId="0" fontId="49" fillId="6" borderId="0" xfId="0" applyFont="1" applyFill="1" applyAlignment="1">
      <alignment wrapText="1"/>
    </xf>
    <xf numFmtId="0" fontId="49" fillId="24" borderId="0" xfId="0" applyFont="1" applyFill="1" applyAlignment="1">
      <alignment wrapText="1"/>
    </xf>
    <xf numFmtId="0" fontId="0" fillId="6" borderId="0" xfId="0" applyFill="1" applyAlignment="1">
      <alignment horizontal="center" vertical="center"/>
    </xf>
    <xf numFmtId="0" fontId="49" fillId="20" borderId="0" xfId="0" applyFont="1" applyFill="1" applyAlignment="1">
      <alignment wrapText="1"/>
    </xf>
    <xf numFmtId="0" fontId="49" fillId="37" borderId="0" xfId="0" applyFont="1" applyFill="1" applyAlignment="1">
      <alignment wrapText="1"/>
    </xf>
    <xf numFmtId="22" fontId="0" fillId="0" borderId="2" xfId="0" applyNumberFormat="1" applyBorder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0" fontId="50" fillId="46" borderId="2" xfId="0" applyFont="1" applyFill="1" applyBorder="1" applyAlignment="1">
      <alignment horizontal="center" vertical="center"/>
    </xf>
    <xf numFmtId="0" fontId="0" fillId="10" borderId="0" xfId="0" applyFill="1"/>
    <xf numFmtId="0" fontId="50" fillId="46" borderId="10" xfId="0" applyFont="1" applyFill="1" applyBorder="1" applyAlignment="1">
      <alignment horizontal="center" vertical="center"/>
    </xf>
    <xf numFmtId="0" fontId="49" fillId="43" borderId="0" xfId="0" applyFont="1" applyFill="1" applyAlignment="1">
      <alignment wrapText="1"/>
    </xf>
    <xf numFmtId="0" fontId="55" fillId="6" borderId="2" xfId="0" applyFont="1" applyFill="1" applyBorder="1" applyAlignment="1">
      <alignment horizontal="center" vertical="center" readingOrder="1"/>
    </xf>
    <xf numFmtId="0" fontId="54" fillId="6" borderId="2" xfId="0" applyFont="1" applyFill="1" applyBorder="1" applyAlignment="1">
      <alignment horizontal="center" vertical="center" readingOrder="1"/>
    </xf>
    <xf numFmtId="0" fontId="48" fillId="9" borderId="0" xfId="0" applyFont="1" applyFill="1" applyAlignment="1">
      <alignment wrapText="1"/>
    </xf>
    <xf numFmtId="0" fontId="0" fillId="0" borderId="2" xfId="0" applyBorder="1" applyAlignment="1">
      <alignment horizontal="center" vertical="center"/>
    </xf>
    <xf numFmtId="0" fontId="18" fillId="9" borderId="1" xfId="0" applyFont="1" applyFill="1" applyBorder="1" applyAlignment="1">
      <alignment horizont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0" fillId="6" borderId="2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8" borderId="2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9" borderId="1" xfId="0" applyFont="1" applyFill="1" applyBorder="1" applyAlignment="1">
      <alignment horizontal="center" wrapText="1"/>
    </xf>
    <xf numFmtId="0" fontId="2" fillId="24" borderId="0" xfId="0" applyFont="1" applyFill="1" applyAlignment="1">
      <alignment wrapText="1"/>
    </xf>
    <xf numFmtId="0" fontId="2" fillId="24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5" fillId="8" borderId="1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8" borderId="6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8" borderId="2" xfId="0" applyFont="1" applyFill="1" applyBorder="1" applyAlignment="1">
      <alignment horizontal="center" vertical="center" readingOrder="1"/>
    </xf>
    <xf numFmtId="0" fontId="9" fillId="28" borderId="1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wrapText="1"/>
    </xf>
    <xf numFmtId="0" fontId="2" fillId="10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3" fillId="0" borderId="2" xfId="0" applyFont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14" borderId="0" xfId="0" applyFont="1" applyFill="1" applyAlignment="1">
      <alignment horizontal="center" wrapText="1"/>
    </xf>
    <xf numFmtId="0" fontId="2" fillId="27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horizontal="left" wrapText="1"/>
    </xf>
    <xf numFmtId="20" fontId="2" fillId="10" borderId="0" xfId="0" applyNumberFormat="1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2" fontId="2" fillId="0" borderId="3" xfId="0" applyNumberFormat="1" applyFont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22" fontId="2" fillId="8" borderId="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9" borderId="1" xfId="0" applyFont="1" applyFill="1" applyBorder="1" applyAlignment="1">
      <alignment wrapText="1"/>
    </xf>
    <xf numFmtId="0" fontId="2" fillId="8" borderId="1" xfId="0" quotePrefix="1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18" borderId="0" xfId="0" applyFont="1" applyFill="1" applyAlignment="1">
      <alignment wrapText="1"/>
    </xf>
    <xf numFmtId="0" fontId="2" fillId="8" borderId="1" xfId="0" applyFont="1" applyFill="1" applyBorder="1" applyAlignment="1">
      <alignment horizontal="center" vertical="top" wrapText="1"/>
    </xf>
    <xf numFmtId="0" fontId="2" fillId="36" borderId="1" xfId="0" applyFont="1" applyFill="1" applyBorder="1" applyAlignment="1">
      <alignment wrapText="1"/>
    </xf>
    <xf numFmtId="0" fontId="2" fillId="26" borderId="1" xfId="0" applyFont="1" applyFill="1" applyBorder="1" applyAlignment="1">
      <alignment wrapText="1"/>
    </xf>
    <xf numFmtId="0" fontId="2" fillId="32" borderId="1" xfId="0" applyFont="1" applyFill="1" applyBorder="1" applyAlignment="1">
      <alignment wrapText="1"/>
    </xf>
    <xf numFmtId="0" fontId="2" fillId="26" borderId="0" xfId="0" applyFont="1" applyFill="1" applyAlignment="1">
      <alignment wrapText="1"/>
    </xf>
    <xf numFmtId="0" fontId="2" fillId="32" borderId="0" xfId="0" applyFont="1" applyFill="1" applyAlignment="1">
      <alignment wrapText="1"/>
    </xf>
    <xf numFmtId="0" fontId="2" fillId="8" borderId="4" xfId="0" applyFont="1" applyFill="1" applyBorder="1" applyAlignment="1">
      <alignment horizontal="center" wrapText="1"/>
    </xf>
    <xf numFmtId="1" fontId="3" fillId="35" borderId="1" xfId="0" quotePrefix="1" applyNumberFormat="1" applyFont="1" applyFill="1" applyBorder="1" applyAlignment="1">
      <alignment horizontal="center" vertical="center" wrapText="1"/>
    </xf>
    <xf numFmtId="0" fontId="2" fillId="35" borderId="1" xfId="0" applyFont="1" applyFill="1" applyBorder="1" applyAlignment="1">
      <alignment horizontal="center" vertical="center" wrapText="1"/>
    </xf>
    <xf numFmtId="1" fontId="3" fillId="8" borderId="1" xfId="0" quotePrefix="1" applyNumberFormat="1" applyFont="1" applyFill="1" applyBorder="1" applyAlignment="1">
      <alignment horizontal="center" vertical="center" wrapText="1"/>
    </xf>
    <xf numFmtId="0" fontId="10" fillId="3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wrapText="1"/>
    </xf>
    <xf numFmtId="0" fontId="2" fillId="12" borderId="1" xfId="0" applyFont="1" applyFill="1" applyBorder="1" applyAlignment="1">
      <alignment wrapText="1"/>
    </xf>
    <xf numFmtId="22" fontId="2" fillId="6" borderId="1" xfId="0" applyNumberFormat="1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11" fillId="0" borderId="0" xfId="0" applyFont="1"/>
    <xf numFmtId="0" fontId="2" fillId="43" borderId="1" xfId="0" applyFont="1" applyFill="1" applyBorder="1" applyAlignment="1">
      <alignment wrapText="1"/>
    </xf>
    <xf numFmtId="0" fontId="2" fillId="8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 readingOrder="1"/>
    </xf>
    <xf numFmtId="0" fontId="2" fillId="6" borderId="2" xfId="0" applyFont="1" applyFill="1" applyBorder="1" applyAlignment="1">
      <alignment horizontal="center" readingOrder="1"/>
    </xf>
    <xf numFmtId="0" fontId="2" fillId="0" borderId="3" xfId="0" applyFont="1" applyBorder="1" applyAlignment="1">
      <alignment horizontal="center" vertical="center" wrapText="1"/>
    </xf>
    <xf numFmtId="0" fontId="2" fillId="3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6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22" fontId="2" fillId="0" borderId="2" xfId="0" applyNumberFormat="1" applyFont="1" applyBorder="1" applyAlignment="1">
      <alignment horizontal="center" vertical="center" wrapText="1"/>
    </xf>
    <xf numFmtId="0" fontId="2" fillId="6" borderId="1" xfId="0" quotePrefix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1" fontId="2" fillId="6" borderId="1" xfId="0" quotePrefix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wrapText="1"/>
    </xf>
    <xf numFmtId="0" fontId="2" fillId="9" borderId="1" xfId="0" applyFont="1" applyFill="1" applyBorder="1" applyAlignment="1">
      <alignment wrapText="1"/>
    </xf>
    <xf numFmtId="0" fontId="5" fillId="8" borderId="1" xfId="0" applyFont="1" applyFill="1" applyBorder="1" applyAlignment="1">
      <alignment horizont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14" borderId="1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8" borderId="5" xfId="0" applyFont="1" applyFill="1" applyBorder="1" applyAlignment="1">
      <alignment horizontal="center" wrapText="1"/>
    </xf>
    <xf numFmtId="0" fontId="2" fillId="52" borderId="1" xfId="0" applyFont="1" applyFill="1" applyBorder="1" applyAlignment="1">
      <alignment wrapText="1"/>
    </xf>
    <xf numFmtId="0" fontId="5" fillId="8" borderId="1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53" borderId="4" xfId="0" applyFont="1" applyFill="1" applyBorder="1" applyAlignment="1">
      <alignment horizont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8" borderId="0" xfId="0" applyFont="1" applyFill="1" applyAlignment="1">
      <alignment horizontal="center" vertical="center" readingOrder="1"/>
    </xf>
    <xf numFmtId="0" fontId="2" fillId="9" borderId="1" xfId="0" applyFont="1" applyFill="1" applyBorder="1" applyAlignment="1">
      <alignment horizontal="center" vertical="center" wrapText="1"/>
    </xf>
    <xf numFmtId="22" fontId="2" fillId="9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7" fillId="24" borderId="0" xfId="0" applyFont="1" applyFill="1" applyAlignment="1">
      <alignment wrapText="1"/>
    </xf>
    <xf numFmtId="0" fontId="7" fillId="18" borderId="0" xfId="0" applyFont="1" applyFill="1" applyAlignment="1">
      <alignment wrapText="1"/>
    </xf>
    <xf numFmtId="0" fontId="7" fillId="7" borderId="0" xfId="0" applyFont="1" applyFill="1" applyAlignment="1">
      <alignment horizontal="center" wrapText="1"/>
    </xf>
    <xf numFmtId="0" fontId="9" fillId="41" borderId="1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wrapText="1"/>
    </xf>
    <xf numFmtId="0" fontId="5" fillId="8" borderId="2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6" borderId="0" xfId="0" applyFont="1" applyFill="1" applyAlignment="1">
      <alignment wrapText="1"/>
    </xf>
    <xf numFmtId="0" fontId="3" fillId="0" borderId="16" xfId="0" applyFont="1" applyBorder="1" applyAlignment="1">
      <alignment horizont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readingOrder="1"/>
    </xf>
    <xf numFmtId="22" fontId="2" fillId="8" borderId="1" xfId="0" applyNumberFormat="1" applyFont="1" applyFill="1" applyBorder="1" applyAlignment="1">
      <alignment wrapText="1"/>
    </xf>
    <xf numFmtId="0" fontId="2" fillId="24" borderId="1" xfId="0" applyFont="1" applyFill="1" applyBorder="1" applyAlignment="1">
      <alignment horizontal="center" vertical="center" wrapText="1"/>
    </xf>
    <xf numFmtId="22" fontId="2" fillId="24" borderId="1" xfId="0" applyNumberFormat="1" applyFont="1" applyFill="1" applyBorder="1" applyAlignment="1">
      <alignment horizontal="center" vertical="center" wrapText="1"/>
    </xf>
    <xf numFmtId="0" fontId="10" fillId="24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9" fillId="24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wrapText="1"/>
    </xf>
    <xf numFmtId="0" fontId="2" fillId="27" borderId="1" xfId="0" applyFont="1" applyFill="1" applyBorder="1" applyAlignment="1">
      <alignment wrapText="1"/>
    </xf>
    <xf numFmtId="0" fontId="11" fillId="8" borderId="1" xfId="0" applyFont="1" applyFill="1" applyBorder="1" applyAlignment="1">
      <alignment horizontal="center" vertical="center" wrapText="1"/>
    </xf>
    <xf numFmtId="0" fontId="2" fillId="51" borderId="1" xfId="0" applyFont="1" applyFill="1" applyBorder="1" applyAlignment="1">
      <alignment wrapText="1"/>
    </xf>
    <xf numFmtId="0" fontId="2" fillId="6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vertical="center" readingOrder="1"/>
    </xf>
    <xf numFmtId="0" fontId="10" fillId="23" borderId="1" xfId="0" applyFont="1" applyFill="1" applyBorder="1" applyAlignment="1">
      <alignment horizontal="center" vertical="center" wrapText="1"/>
    </xf>
    <xf numFmtId="0" fontId="2" fillId="28" borderId="1" xfId="0" applyFont="1" applyFill="1" applyBorder="1" applyAlignment="1">
      <alignment wrapText="1"/>
    </xf>
    <xf numFmtId="0" fontId="2" fillId="12" borderId="3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center" wrapText="1"/>
    </xf>
    <xf numFmtId="22" fontId="2" fillId="8" borderId="2" xfId="0" applyNumberFormat="1" applyFont="1" applyFill="1" applyBorder="1" applyAlignment="1">
      <alignment horizontal="center" vertical="center" wrapText="1"/>
    </xf>
    <xf numFmtId="0" fontId="10" fillId="36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1" fillId="46" borderId="2" xfId="0" applyFont="1" applyFill="1" applyBorder="1" applyAlignment="1">
      <alignment horizontal="center" vertical="center" readingOrder="1"/>
    </xf>
    <xf numFmtId="16" fontId="10" fillId="8" borderId="1" xfId="0" applyNumberFormat="1" applyFont="1" applyFill="1" applyBorder="1" applyAlignment="1">
      <alignment horizontal="center" vertical="center" wrapText="1"/>
    </xf>
    <xf numFmtId="0" fontId="2" fillId="12" borderId="0" xfId="0" applyFont="1" applyFill="1" applyAlignment="1">
      <alignment wrapText="1"/>
    </xf>
    <xf numFmtId="0" fontId="9" fillId="8" borderId="1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readingOrder="1"/>
    </xf>
    <xf numFmtId="0" fontId="11" fillId="6" borderId="2" xfId="0" applyFont="1" applyFill="1" applyBorder="1" applyAlignment="1">
      <alignment horizontal="center" vertical="center" readingOrder="1"/>
    </xf>
    <xf numFmtId="0" fontId="5" fillId="9" borderId="3" xfId="0" applyFont="1" applyFill="1" applyBorder="1" applyAlignment="1">
      <alignment horizontal="center" vertical="center" wrapText="1"/>
    </xf>
    <xf numFmtId="0" fontId="38" fillId="6" borderId="2" xfId="0" applyFont="1" applyFill="1" applyBorder="1" applyAlignment="1">
      <alignment horizontal="center" vertical="center" readingOrder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22" fontId="7" fillId="6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wrapText="1"/>
    </xf>
    <xf numFmtId="0" fontId="7" fillId="12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wrapText="1"/>
    </xf>
    <xf numFmtId="0" fontId="9" fillId="2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9" fillId="36" borderId="1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8" borderId="17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horizont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12" borderId="8" xfId="0" applyFont="1" applyFill="1" applyBorder="1" applyAlignment="1">
      <alignment horizontal="center" vertical="center" wrapText="1"/>
    </xf>
    <xf numFmtId="0" fontId="2" fillId="24" borderId="3" xfId="0" applyFont="1" applyFill="1" applyBorder="1" applyAlignment="1">
      <alignment wrapText="1"/>
    </xf>
    <xf numFmtId="0" fontId="5" fillId="8" borderId="4" xfId="0" applyFont="1" applyFill="1" applyBorder="1" applyAlignment="1">
      <alignment horizont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9" borderId="2" xfId="0" applyFont="1" applyFill="1" applyBorder="1" applyAlignment="1">
      <alignment horizontal="center" wrapText="1"/>
    </xf>
    <xf numFmtId="0" fontId="5" fillId="8" borderId="2" xfId="0" applyFont="1" applyFill="1" applyBorder="1" applyAlignment="1">
      <alignment horizont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12" borderId="2" xfId="0" applyFont="1" applyFill="1" applyBorder="1" applyAlignment="1">
      <alignment horizontal="center" wrapText="1"/>
    </xf>
    <xf numFmtId="0" fontId="2" fillId="32" borderId="3" xfId="0" applyFont="1" applyFill="1" applyBorder="1" applyAlignment="1">
      <alignment wrapText="1"/>
    </xf>
    <xf numFmtId="0" fontId="2" fillId="26" borderId="3" xfId="0" applyFont="1" applyFill="1" applyBorder="1" applyAlignment="1">
      <alignment wrapText="1"/>
    </xf>
    <xf numFmtId="0" fontId="11" fillId="8" borderId="16" xfId="0" applyFont="1" applyFill="1" applyBorder="1" applyAlignment="1">
      <alignment horizontal="center" vertical="center" readingOrder="1"/>
    </xf>
    <xf numFmtId="0" fontId="2" fillId="0" borderId="2" xfId="0" applyFont="1" applyBorder="1" applyAlignment="1">
      <alignment horizontal="center" wrapText="1"/>
    </xf>
    <xf numFmtId="0" fontId="2" fillId="43" borderId="0" xfId="0" applyFont="1" applyFill="1" applyAlignment="1">
      <alignment wrapText="1"/>
    </xf>
    <xf numFmtId="0" fontId="11" fillId="46" borderId="2" xfId="0" applyFont="1" applyFill="1" applyBorder="1" applyAlignment="1">
      <alignment horizontal="center" vertical="center" wrapText="1" readingOrder="1"/>
    </xf>
    <xf numFmtId="0" fontId="11" fillId="46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readingOrder="1"/>
    </xf>
    <xf numFmtId="0" fontId="2" fillId="16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wrapText="1"/>
    </xf>
    <xf numFmtId="0" fontId="9" fillId="9" borderId="1" xfId="0" applyFont="1" applyFill="1" applyBorder="1" applyAlignment="1">
      <alignment horizontal="center" wrapText="1"/>
    </xf>
    <xf numFmtId="1" fontId="3" fillId="9" borderId="1" xfId="0" quotePrefix="1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7" borderId="1" xfId="0" applyFont="1" applyFill="1" applyBorder="1" applyAlignment="1">
      <alignment horizontal="center" vertical="center" wrapText="1"/>
    </xf>
    <xf numFmtId="22" fontId="2" fillId="7" borderId="1" xfId="0" applyNumberFormat="1" applyFont="1" applyFill="1" applyBorder="1" applyAlignment="1">
      <alignment horizontal="center" vertical="center" wrapText="1"/>
    </xf>
    <xf numFmtId="0" fontId="11" fillId="46" borderId="16" xfId="0" applyFont="1" applyFill="1" applyBorder="1" applyAlignment="1">
      <alignment horizontal="center" vertical="center" readingOrder="1"/>
    </xf>
    <xf numFmtId="0" fontId="10" fillId="2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11" fillId="18" borderId="2" xfId="0" applyFont="1" applyFill="1" applyBorder="1" applyAlignment="1">
      <alignment horizontal="center" vertical="center" readingOrder="1"/>
    </xf>
    <xf numFmtId="0" fontId="2" fillId="21" borderId="1" xfId="0" applyFont="1" applyFill="1" applyBorder="1" applyAlignment="1">
      <alignment horizontal="center" vertical="center" wrapText="1"/>
    </xf>
    <xf numFmtId="0" fontId="2" fillId="21" borderId="0" xfId="0" applyFont="1" applyFill="1" applyAlignment="1">
      <alignment wrapText="1"/>
    </xf>
    <xf numFmtId="0" fontId="9" fillId="26" borderId="1" xfId="0" applyFont="1" applyFill="1" applyBorder="1" applyAlignment="1">
      <alignment horizontal="center" vertical="center" wrapText="1"/>
    </xf>
    <xf numFmtId="0" fontId="11" fillId="50" borderId="2" xfId="0" applyFont="1" applyFill="1" applyBorder="1" applyAlignment="1">
      <alignment horizontal="center" vertical="center" readingOrder="1"/>
    </xf>
    <xf numFmtId="0" fontId="2" fillId="8" borderId="13" xfId="0" applyFont="1" applyFill="1" applyBorder="1" applyAlignment="1">
      <alignment horizontal="center" wrapText="1"/>
    </xf>
    <xf numFmtId="0" fontId="7" fillId="9" borderId="1" xfId="0" applyFont="1" applyFill="1" applyBorder="1" applyAlignment="1">
      <alignment horizontal="center" vertical="center" wrapText="1"/>
    </xf>
    <xf numFmtId="22" fontId="7" fillId="9" borderId="1" xfId="0" applyNumberFormat="1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wrapText="1"/>
    </xf>
    <xf numFmtId="0" fontId="7" fillId="9" borderId="1" xfId="0" applyFont="1" applyFill="1" applyBorder="1" applyAlignment="1">
      <alignment wrapText="1"/>
    </xf>
    <xf numFmtId="0" fontId="10" fillId="8" borderId="1" xfId="0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wrapText="1"/>
    </xf>
    <xf numFmtId="22" fontId="7" fillId="8" borderId="1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49" borderId="1" xfId="0" applyFont="1" applyFill="1" applyBorder="1" applyAlignment="1">
      <alignment horizontal="center" vertical="center" wrapText="1"/>
    </xf>
    <xf numFmtId="0" fontId="2" fillId="30" borderId="1" xfId="0" applyFont="1" applyFill="1" applyBorder="1" applyAlignment="1">
      <alignment wrapText="1"/>
    </xf>
    <xf numFmtId="3" fontId="2" fillId="8" borderId="1" xfId="0" applyNumberFormat="1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16" borderId="1" xfId="0" applyFont="1" applyFill="1" applyBorder="1" applyAlignment="1">
      <alignment wrapText="1"/>
    </xf>
    <xf numFmtId="0" fontId="2" fillId="16" borderId="0" xfId="0" applyFont="1" applyFill="1" applyAlignment="1">
      <alignment wrapText="1"/>
    </xf>
    <xf numFmtId="0" fontId="2" fillId="35" borderId="1" xfId="0" applyFont="1" applyFill="1" applyBorder="1" applyAlignment="1">
      <alignment wrapText="1"/>
    </xf>
    <xf numFmtId="0" fontId="11" fillId="8" borderId="2" xfId="0" applyFont="1" applyFill="1" applyBorder="1" applyAlignment="1">
      <alignment horizontal="center" vertical="center" wrapText="1" readingOrder="1"/>
    </xf>
    <xf numFmtId="0" fontId="2" fillId="37" borderId="1" xfId="0" applyFont="1" applyFill="1" applyBorder="1" applyAlignment="1">
      <alignment wrapText="1"/>
    </xf>
    <xf numFmtId="0" fontId="2" fillId="37" borderId="0" xfId="0" applyFont="1" applyFill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2" fillId="18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wrapText="1"/>
    </xf>
    <xf numFmtId="0" fontId="11" fillId="6" borderId="2" xfId="0" applyFont="1" applyFill="1" applyBorder="1" applyAlignment="1">
      <alignment readingOrder="1"/>
    </xf>
    <xf numFmtId="0" fontId="2" fillId="31" borderId="1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readingOrder="1"/>
    </xf>
    <xf numFmtId="0" fontId="11" fillId="46" borderId="2" xfId="0" applyFont="1" applyFill="1" applyBorder="1" applyAlignment="1">
      <alignment readingOrder="1"/>
    </xf>
    <xf numFmtId="0" fontId="2" fillId="15" borderId="0" xfId="0" applyFont="1" applyFill="1" applyAlignment="1">
      <alignment wrapText="1"/>
    </xf>
    <xf numFmtId="0" fontId="2" fillId="33" borderId="0" xfId="0" applyFont="1" applyFill="1" applyAlignment="1">
      <alignment wrapText="1"/>
    </xf>
    <xf numFmtId="0" fontId="2" fillId="15" borderId="1" xfId="0" applyFont="1" applyFill="1" applyBorder="1" applyAlignment="1">
      <alignment wrapText="1"/>
    </xf>
    <xf numFmtId="16" fontId="9" fillId="8" borderId="1" xfId="0" applyNumberFormat="1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readingOrder="1"/>
    </xf>
    <xf numFmtId="0" fontId="10" fillId="46" borderId="16" xfId="0" applyFont="1" applyFill="1" applyBorder="1" applyAlignment="1">
      <alignment horizontal="center" vertical="center" readingOrder="1"/>
    </xf>
    <xf numFmtId="0" fontId="11" fillId="37" borderId="2" xfId="0" applyFont="1" applyFill="1" applyBorder="1" applyAlignment="1">
      <alignment horizontal="center" vertical="center" readingOrder="1"/>
    </xf>
    <xf numFmtId="0" fontId="2" fillId="21" borderId="1" xfId="0" applyFont="1" applyFill="1" applyBorder="1" applyAlignment="1">
      <alignment wrapText="1"/>
    </xf>
    <xf numFmtId="0" fontId="2" fillId="8" borderId="40" xfId="0" applyFont="1" applyFill="1" applyBorder="1" applyAlignment="1">
      <alignment horizontal="center" vertical="center" wrapText="1"/>
    </xf>
    <xf numFmtId="0" fontId="11" fillId="46" borderId="2" xfId="0" applyFont="1" applyFill="1" applyBorder="1" applyAlignment="1">
      <alignment horizontal="center" readingOrder="1"/>
    </xf>
    <xf numFmtId="0" fontId="2" fillId="20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wrapText="1"/>
    </xf>
    <xf numFmtId="0" fontId="2" fillId="10" borderId="4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readingOrder="1"/>
    </xf>
    <xf numFmtId="0" fontId="2" fillId="8" borderId="17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readingOrder="1"/>
    </xf>
    <xf numFmtId="0" fontId="11" fillId="46" borderId="10" xfId="0" applyFont="1" applyFill="1" applyBorder="1" applyAlignment="1">
      <alignment horizontal="center" vertical="center" readingOrder="1"/>
    </xf>
    <xf numFmtId="0" fontId="2" fillId="8" borderId="12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readingOrder="1"/>
    </xf>
    <xf numFmtId="0" fontId="2" fillId="8" borderId="16" xfId="0" applyFont="1" applyFill="1" applyBorder="1" applyAlignment="1">
      <alignment horizontal="center" vertical="center" wrapText="1"/>
    </xf>
    <xf numFmtId="22" fontId="2" fillId="8" borderId="16" xfId="0" applyNumberFormat="1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wrapText="1"/>
    </xf>
    <xf numFmtId="22" fontId="2" fillId="8" borderId="5" xfId="0" applyNumberFormat="1" applyFont="1" applyFill="1" applyBorder="1" applyAlignment="1">
      <alignment horizontal="center" vertical="center" wrapText="1"/>
    </xf>
    <xf numFmtId="22" fontId="2" fillId="8" borderId="1" xfId="0" applyNumberFormat="1" applyFont="1" applyFill="1" applyBorder="1" applyAlignment="1">
      <alignment horizontal="left" wrapText="1"/>
    </xf>
    <xf numFmtId="0" fontId="11" fillId="8" borderId="9" xfId="0" applyFont="1" applyFill="1" applyBorder="1" applyAlignment="1">
      <alignment horizontal="center" vertical="center" readingOrder="1"/>
    </xf>
    <xf numFmtId="0" fontId="7" fillId="9" borderId="4" xfId="0" applyFont="1" applyFill="1" applyBorder="1" applyAlignment="1">
      <alignment horizontal="center" wrapText="1"/>
    </xf>
    <xf numFmtId="0" fontId="2" fillId="8" borderId="52" xfId="0" applyFont="1" applyFill="1" applyBorder="1" applyAlignment="1">
      <alignment horizontal="center" vertical="center" wrapText="1"/>
    </xf>
    <xf numFmtId="22" fontId="2" fillId="8" borderId="4" xfId="0" applyNumberFormat="1" applyFont="1" applyFill="1" applyBorder="1" applyAlignment="1">
      <alignment horizontal="center" vertical="center" wrapText="1"/>
    </xf>
    <xf numFmtId="0" fontId="2" fillId="20" borderId="1" xfId="0" applyFont="1" applyFill="1" applyBorder="1" applyAlignment="1">
      <alignment wrapText="1"/>
    </xf>
    <xf numFmtId="0" fontId="2" fillId="10" borderId="1" xfId="0" applyFont="1" applyFill="1" applyBorder="1" applyAlignment="1">
      <alignment wrapText="1"/>
    </xf>
    <xf numFmtId="0" fontId="2" fillId="20" borderId="0" xfId="0" applyFont="1" applyFill="1" applyAlignment="1">
      <alignment wrapText="1"/>
    </xf>
    <xf numFmtId="0" fontId="2" fillId="8" borderId="0" xfId="0" applyFont="1" applyFill="1" applyAlignment="1">
      <alignment horizontal="center" vertical="center" wrapText="1"/>
    </xf>
    <xf numFmtId="22" fontId="2" fillId="8" borderId="0" xfId="0" applyNumberFormat="1" applyFont="1" applyFill="1" applyAlignment="1">
      <alignment horizontal="center" vertical="center" wrapText="1"/>
    </xf>
    <xf numFmtId="0" fontId="10" fillId="8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22" borderId="1" xfId="0" applyFont="1" applyFill="1" applyBorder="1" applyAlignment="1">
      <alignment wrapText="1"/>
    </xf>
    <xf numFmtId="0" fontId="2" fillId="22" borderId="0" xfId="0" applyFont="1" applyFill="1" applyAlignment="1">
      <alignment horizontal="center" wrapText="1"/>
    </xf>
    <xf numFmtId="0" fontId="2" fillId="22" borderId="0" xfId="0" applyFont="1" applyFill="1" applyAlignment="1">
      <alignment wrapText="1"/>
    </xf>
    <xf numFmtId="0" fontId="11" fillId="6" borderId="2" xfId="0" applyFont="1" applyFill="1" applyBorder="1" applyAlignment="1">
      <alignment horizontal="center" readingOrder="1"/>
    </xf>
    <xf numFmtId="22" fontId="2" fillId="0" borderId="1" xfId="0" applyNumberFormat="1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2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18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right" wrapText="1"/>
    </xf>
    <xf numFmtId="0" fontId="5" fillId="8" borderId="0" xfId="0" applyFont="1" applyFill="1" applyAlignment="1">
      <alignment horizontal="center" wrapText="1"/>
    </xf>
    <xf numFmtId="0" fontId="11" fillId="8" borderId="2" xfId="0" applyFont="1" applyFill="1" applyBorder="1" applyAlignment="1">
      <alignment horizontal="center" readingOrder="1"/>
    </xf>
    <xf numFmtId="0" fontId="11" fillId="8" borderId="0" xfId="0" applyFont="1" applyFill="1"/>
    <xf numFmtId="22" fontId="2" fillId="8" borderId="1" xfId="0" applyNumberFormat="1" applyFont="1" applyFill="1" applyBorder="1" applyAlignment="1">
      <alignment horizontal="center" wrapText="1"/>
    </xf>
    <xf numFmtId="22" fontId="2" fillId="8" borderId="1" xfId="0" quotePrefix="1" applyNumberFormat="1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wrapText="1"/>
    </xf>
    <xf numFmtId="0" fontId="2" fillId="45" borderId="2" xfId="0" applyFont="1" applyFill="1" applyBorder="1" applyAlignment="1">
      <alignment wrapText="1"/>
    </xf>
    <xf numFmtId="0" fontId="2" fillId="8" borderId="3" xfId="0" applyFont="1" applyFill="1" applyBorder="1" applyAlignment="1">
      <alignment wrapText="1"/>
    </xf>
    <xf numFmtId="0" fontId="2" fillId="6" borderId="5" xfId="0" applyFont="1" applyFill="1" applyBorder="1" applyAlignment="1">
      <alignment wrapText="1"/>
    </xf>
    <xf numFmtId="0" fontId="2" fillId="45" borderId="0" xfId="0" applyFont="1" applyFill="1" applyAlignment="1">
      <alignment wrapText="1"/>
    </xf>
    <xf numFmtId="0" fontId="2" fillId="45" borderId="1" xfId="0" applyFont="1" applyFill="1" applyBorder="1" applyAlignment="1">
      <alignment wrapText="1"/>
    </xf>
    <xf numFmtId="0" fontId="2" fillId="32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0" fontId="11" fillId="6" borderId="37" xfId="0" applyFont="1" applyFill="1" applyBorder="1" applyAlignment="1">
      <alignment readingOrder="1"/>
    </xf>
    <xf numFmtId="0" fontId="11" fillId="8" borderId="37" xfId="0" applyFont="1" applyFill="1" applyBorder="1" applyAlignment="1">
      <alignment readingOrder="1"/>
    </xf>
    <xf numFmtId="22" fontId="2" fillId="32" borderId="1" xfId="0" applyNumberFormat="1" applyFont="1" applyFill="1" applyBorder="1" applyAlignment="1">
      <alignment horizontal="center" vertical="center" wrapText="1"/>
    </xf>
    <xf numFmtId="0" fontId="10" fillId="32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wrapText="1"/>
    </xf>
    <xf numFmtId="0" fontId="10" fillId="46" borderId="2" xfId="0" applyFont="1" applyFill="1" applyBorder="1" applyAlignment="1">
      <alignment horizontal="center" vertical="center" readingOrder="1"/>
    </xf>
    <xf numFmtId="0" fontId="11" fillId="46" borderId="9" xfId="0" applyFont="1" applyFill="1" applyBorder="1" applyAlignment="1">
      <alignment horizontal="center" vertical="center" readingOrder="1"/>
    </xf>
    <xf numFmtId="0" fontId="11" fillId="46" borderId="8" xfId="0" applyFont="1" applyFill="1" applyBorder="1" applyAlignment="1">
      <alignment horizontal="center" vertical="center" readingOrder="1"/>
    </xf>
    <xf numFmtId="0" fontId="11" fillId="43" borderId="2" xfId="0" applyFont="1" applyFill="1" applyBorder="1" applyAlignment="1">
      <alignment horizontal="center" vertical="center" readingOrder="1"/>
    </xf>
    <xf numFmtId="0" fontId="11" fillId="8" borderId="10" xfId="0" applyFont="1" applyFill="1" applyBorder="1" applyAlignment="1">
      <alignment horizontal="center" vertical="center" readingOrder="1"/>
    </xf>
    <xf numFmtId="0" fontId="10" fillId="8" borderId="2" xfId="0" applyFont="1" applyFill="1" applyBorder="1" applyAlignment="1">
      <alignment horizontal="center" vertical="center" readingOrder="1"/>
    </xf>
    <xf numFmtId="0" fontId="11" fillId="8" borderId="10" xfId="0" applyFont="1" applyFill="1" applyBorder="1" applyAlignment="1">
      <alignment horizontal="center" readingOrder="1"/>
    </xf>
    <xf numFmtId="0" fontId="11" fillId="8" borderId="8" xfId="0" applyFont="1" applyFill="1" applyBorder="1" applyAlignment="1">
      <alignment horizontal="center" readingOrder="1"/>
    </xf>
    <xf numFmtId="1" fontId="3" fillId="0" borderId="15" xfId="0" quotePrefix="1" applyNumberFormat="1" applyFont="1" applyBorder="1" applyAlignment="1">
      <alignment horizontal="center" vertical="center" wrapText="1"/>
    </xf>
    <xf numFmtId="1" fontId="3" fillId="0" borderId="16" xfId="0" quotePrefix="1" applyNumberFormat="1" applyFont="1" applyBorder="1" applyAlignment="1">
      <alignment horizontal="center" vertical="center" wrapText="1"/>
    </xf>
    <xf numFmtId="1" fontId="3" fillId="0" borderId="2" xfId="0" quotePrefix="1" applyNumberFormat="1" applyFont="1" applyBorder="1" applyAlignment="1">
      <alignment horizontal="center" vertical="center" wrapText="1"/>
    </xf>
    <xf numFmtId="1" fontId="3" fillId="0" borderId="3" xfId="0" quotePrefix="1" applyNumberFormat="1" applyFont="1" applyBorder="1" applyAlignment="1">
      <alignment horizontal="center" vertical="center" wrapText="1"/>
    </xf>
    <xf numFmtId="22" fontId="11" fillId="8" borderId="2" xfId="0" applyNumberFormat="1" applyFont="1" applyFill="1" applyBorder="1" applyAlignment="1">
      <alignment horizontal="center" vertical="center" readingOrder="1"/>
    </xf>
    <xf numFmtId="0" fontId="2" fillId="8" borderId="14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wrapText="1"/>
    </xf>
    <xf numFmtId="0" fontId="2" fillId="8" borderId="8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readingOrder="1"/>
    </xf>
    <xf numFmtId="0" fontId="11" fillId="8" borderId="11" xfId="0" applyFont="1" applyFill="1" applyBorder="1" applyAlignment="1">
      <alignment horizontal="center" vertical="center" readingOrder="1"/>
    </xf>
    <xf numFmtId="0" fontId="11" fillId="8" borderId="24" xfId="0" applyFont="1" applyFill="1" applyBorder="1" applyAlignment="1">
      <alignment horizontal="center" vertical="center" readingOrder="1"/>
    </xf>
    <xf numFmtId="22" fontId="2" fillId="0" borderId="1" xfId="0" applyNumberFormat="1" applyFont="1" applyBorder="1" applyAlignment="1">
      <alignment wrapText="1"/>
    </xf>
    <xf numFmtId="0" fontId="11" fillId="47" borderId="2" xfId="0" applyFont="1" applyFill="1" applyBorder="1" applyAlignment="1">
      <alignment horizontal="center" vertical="center" readingOrder="1"/>
    </xf>
    <xf numFmtId="0" fontId="38" fillId="9" borderId="2" xfId="0" applyFont="1" applyFill="1" applyBorder="1" applyAlignment="1">
      <alignment horizontal="center" vertical="center" readingOrder="1"/>
    </xf>
    <xf numFmtId="0" fontId="12" fillId="46" borderId="2" xfId="0" applyFont="1" applyFill="1" applyBorder="1" applyAlignment="1">
      <alignment horizontal="center" vertical="center" readingOrder="1"/>
    </xf>
    <xf numFmtId="0" fontId="7" fillId="8" borderId="6" xfId="0" applyFont="1" applyFill="1" applyBorder="1" applyAlignment="1">
      <alignment horizontal="center" vertical="center" wrapText="1"/>
    </xf>
    <xf numFmtId="0" fontId="38" fillId="46" borderId="2" xfId="0" applyFont="1" applyFill="1" applyBorder="1" applyAlignment="1">
      <alignment horizontal="center" vertical="center" readingOrder="1"/>
    </xf>
    <xf numFmtId="0" fontId="7" fillId="8" borderId="3" xfId="0" applyFont="1" applyFill="1" applyBorder="1" applyAlignment="1">
      <alignment horizontal="center" vertical="center" wrapText="1"/>
    </xf>
    <xf numFmtId="0" fontId="38" fillId="18" borderId="2" xfId="0" applyFont="1" applyFill="1" applyBorder="1" applyAlignment="1">
      <alignment horizontal="center" vertical="center" readingOrder="1"/>
    </xf>
    <xf numFmtId="0" fontId="11" fillId="20" borderId="2" xfId="0" applyFont="1" applyFill="1" applyBorder="1" applyAlignment="1">
      <alignment horizontal="center" vertical="center" readingOrder="1"/>
    </xf>
    <xf numFmtId="14" fontId="2" fillId="8" borderId="1" xfId="0" applyNumberFormat="1" applyFont="1" applyFill="1" applyBorder="1" applyAlignment="1">
      <alignment horizontal="center" vertical="center" wrapText="1"/>
    </xf>
    <xf numFmtId="0" fontId="11" fillId="18" borderId="2" xfId="0" applyFont="1" applyFill="1" applyBorder="1" applyAlignment="1">
      <alignment horizontal="center" readingOrder="1"/>
    </xf>
    <xf numFmtId="22" fontId="11" fillId="46" borderId="2" xfId="0" applyNumberFormat="1" applyFont="1" applyFill="1" applyBorder="1" applyAlignment="1">
      <alignment horizontal="center" vertical="center" readingOrder="1"/>
    </xf>
    <xf numFmtId="0" fontId="2" fillId="6" borderId="17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22" fontId="2" fillId="9" borderId="5" xfId="0" applyNumberFormat="1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wrapText="1"/>
    </xf>
    <xf numFmtId="0" fontId="11" fillId="24" borderId="2" xfId="0" applyFont="1" applyFill="1" applyBorder="1" applyAlignment="1">
      <alignment horizontal="center" vertical="center" readingOrder="1"/>
    </xf>
    <xf numFmtId="0" fontId="11" fillId="9" borderId="2" xfId="0" applyFont="1" applyFill="1" applyBorder="1" applyAlignment="1">
      <alignment horizontal="center" vertical="center" readingOrder="1"/>
    </xf>
    <xf numFmtId="0" fontId="11" fillId="8" borderId="51" xfId="0" applyFont="1" applyFill="1" applyBorder="1" applyAlignment="1">
      <alignment horizontal="center" readingOrder="1"/>
    </xf>
    <xf numFmtId="0" fontId="2" fillId="43" borderId="2" xfId="0" applyFont="1" applyFill="1" applyBorder="1" applyAlignment="1">
      <alignment wrapText="1"/>
    </xf>
    <xf numFmtId="0" fontId="2" fillId="6" borderId="2" xfId="0" applyFont="1" applyFill="1" applyBorder="1" applyAlignment="1">
      <alignment wrapText="1"/>
    </xf>
    <xf numFmtId="0" fontId="2" fillId="24" borderId="2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20" fontId="2" fillId="8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indent="1" readingOrder="1"/>
    </xf>
    <xf numFmtId="0" fontId="7" fillId="2" borderId="1" xfId="0" applyFont="1" applyFill="1" applyBorder="1" applyAlignment="1">
      <alignment wrapText="1"/>
    </xf>
    <xf numFmtId="22" fontId="2" fillId="21" borderId="1" xfId="0" applyNumberFormat="1" applyFont="1" applyFill="1" applyBorder="1" applyAlignment="1">
      <alignment horizontal="center" vertical="center" wrapText="1"/>
    </xf>
    <xf numFmtId="0" fontId="3" fillId="21" borderId="0" xfId="0" applyFont="1" applyFill="1" applyAlignment="1">
      <alignment wrapText="1"/>
    </xf>
    <xf numFmtId="0" fontId="2" fillId="36" borderId="0" xfId="0" applyFont="1" applyFill="1" applyAlignment="1">
      <alignment wrapText="1"/>
    </xf>
    <xf numFmtId="0" fontId="2" fillId="8" borderId="3" xfId="0" applyFont="1" applyFill="1" applyBorder="1" applyAlignment="1">
      <alignment vertical="center" wrapText="1"/>
    </xf>
    <xf numFmtId="0" fontId="2" fillId="8" borderId="0" xfId="0" applyFont="1" applyFill="1"/>
    <xf numFmtId="0" fontId="11" fillId="6" borderId="9" xfId="0" applyFont="1" applyFill="1" applyBorder="1" applyAlignment="1">
      <alignment horizontal="center" vertical="center" readingOrder="1"/>
    </xf>
    <xf numFmtId="0" fontId="38" fillId="8" borderId="2" xfId="0" applyFont="1" applyFill="1" applyBorder="1" applyAlignment="1">
      <alignment horizontal="center" vertical="center" readingOrder="1"/>
    </xf>
    <xf numFmtId="0" fontId="7" fillId="8" borderId="3" xfId="0" applyFont="1" applyFill="1" applyBorder="1" applyAlignment="1">
      <alignment vertical="center" wrapText="1"/>
    </xf>
    <xf numFmtId="0" fontId="11" fillId="6" borderId="8" xfId="0" applyFont="1" applyFill="1" applyBorder="1" applyAlignment="1">
      <alignment horizontal="center" vertical="center" readingOrder="1"/>
    </xf>
    <xf numFmtId="0" fontId="11" fillId="12" borderId="1" xfId="0" applyFont="1" applyFill="1" applyBorder="1" applyAlignment="1">
      <alignment horizontal="center" wrapText="1"/>
    </xf>
    <xf numFmtId="0" fontId="11" fillId="0" borderId="16" xfId="0" applyFont="1" applyBorder="1" applyAlignment="1">
      <alignment horizontal="center" vertical="center" readingOrder="1"/>
    </xf>
    <xf numFmtId="0" fontId="11" fillId="0" borderId="9" xfId="0" applyFont="1" applyBorder="1" applyAlignment="1">
      <alignment horizontal="center" vertical="center" readingOrder="1"/>
    </xf>
    <xf numFmtId="0" fontId="11" fillId="0" borderId="10" xfId="0" applyFont="1" applyBorder="1" applyAlignment="1">
      <alignment horizontal="center" vertical="center" readingOrder="1"/>
    </xf>
    <xf numFmtId="0" fontId="11" fillId="32" borderId="0" xfId="0" applyFont="1" applyFill="1" applyAlignment="1">
      <alignment horizontal="center" vertical="center" readingOrder="1"/>
    </xf>
    <xf numFmtId="0" fontId="11" fillId="32" borderId="2" xfId="0" applyFont="1" applyFill="1" applyBorder="1" applyAlignment="1">
      <alignment horizontal="center" vertical="center" readingOrder="1"/>
    </xf>
    <xf numFmtId="0" fontId="2" fillId="8" borderId="2" xfId="0" applyFont="1" applyFill="1" applyBorder="1" applyAlignment="1">
      <alignment horizontal="center" wrapText="1"/>
    </xf>
    <xf numFmtId="3" fontId="2" fillId="6" borderId="3" xfId="0" applyNumberFormat="1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readingOrder="1"/>
    </xf>
    <xf numFmtId="0" fontId="11" fillId="0" borderId="2" xfId="0" applyFont="1" applyBorder="1" applyAlignment="1">
      <alignment horizontal="center" readingOrder="1"/>
    </xf>
    <xf numFmtId="0" fontId="11" fillId="9" borderId="2" xfId="0" applyFont="1" applyFill="1" applyBorder="1" applyAlignment="1">
      <alignment horizontal="center" readingOrder="1"/>
    </xf>
    <xf numFmtId="0" fontId="2" fillId="9" borderId="3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11" fillId="17" borderId="2" xfId="0" applyFont="1" applyFill="1" applyBorder="1" applyAlignment="1">
      <alignment horizontal="center" readingOrder="1"/>
    </xf>
    <xf numFmtId="0" fontId="2" fillId="9" borderId="2" xfId="0" applyFont="1" applyFill="1" applyBorder="1" applyAlignment="1">
      <alignment horizontal="center" readingOrder="1"/>
    </xf>
    <xf numFmtId="0" fontId="2" fillId="9" borderId="3" xfId="0" applyFont="1" applyFill="1" applyBorder="1" applyAlignment="1">
      <alignment horizontal="center" wrapText="1"/>
    </xf>
    <xf numFmtId="0" fontId="11" fillId="46" borderId="10" xfId="0" applyFont="1" applyFill="1" applyBorder="1" applyAlignment="1">
      <alignment horizontal="center" readingOrder="1"/>
    </xf>
    <xf numFmtId="0" fontId="11" fillId="0" borderId="10" xfId="0" applyFont="1" applyBorder="1" applyAlignment="1">
      <alignment horizontal="center" readingOrder="1"/>
    </xf>
    <xf numFmtId="0" fontId="2" fillId="34" borderId="0" xfId="0" applyFont="1" applyFill="1" applyAlignment="1">
      <alignment wrapText="1"/>
    </xf>
    <xf numFmtId="0" fontId="9" fillId="45" borderId="1" xfId="0" applyFont="1" applyFill="1" applyBorder="1" applyAlignment="1">
      <alignment horizontal="center" vertical="center" wrapText="1"/>
    </xf>
    <xf numFmtId="0" fontId="2" fillId="17" borderId="0" xfId="0" applyFont="1" applyFill="1" applyAlignment="1">
      <alignment wrapText="1"/>
    </xf>
    <xf numFmtId="0" fontId="2" fillId="28" borderId="1" xfId="0" applyFont="1" applyFill="1" applyBorder="1" applyAlignment="1">
      <alignment horizontal="center" vertical="center" wrapText="1"/>
    </xf>
    <xf numFmtId="0" fontId="2" fillId="37" borderId="1" xfId="0" applyFont="1" applyFill="1" applyBorder="1" applyAlignment="1">
      <alignment horizontal="center" vertical="center" wrapText="1"/>
    </xf>
    <xf numFmtId="0" fontId="2" fillId="45" borderId="1" xfId="0" applyFont="1" applyFill="1" applyBorder="1" applyAlignment="1">
      <alignment horizontal="center" vertical="center" wrapText="1"/>
    </xf>
    <xf numFmtId="0" fontId="2" fillId="21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readingOrder="1"/>
    </xf>
    <xf numFmtId="0" fontId="2" fillId="11" borderId="2" xfId="0" applyFont="1" applyFill="1" applyBorder="1" applyAlignment="1">
      <alignment horizontal="center" readingOrder="1"/>
    </xf>
    <xf numFmtId="0" fontId="11" fillId="6" borderId="3" xfId="0" applyFont="1" applyFill="1" applyBorder="1" applyAlignment="1">
      <alignment horizontal="center" vertical="center" wrapText="1"/>
    </xf>
    <xf numFmtId="0" fontId="2" fillId="20" borderId="42" xfId="0" applyFont="1" applyFill="1" applyBorder="1" applyAlignment="1">
      <alignment wrapText="1"/>
    </xf>
    <xf numFmtId="0" fontId="2" fillId="6" borderId="48" xfId="0" applyFont="1" applyFill="1" applyBorder="1" applyAlignment="1">
      <alignment wrapText="1"/>
    </xf>
    <xf numFmtId="0" fontId="2" fillId="6" borderId="50" xfId="0" applyFont="1" applyFill="1" applyBorder="1" applyAlignment="1">
      <alignment wrapText="1"/>
    </xf>
    <xf numFmtId="0" fontId="2" fillId="6" borderId="16" xfId="0" applyFont="1" applyFill="1" applyBorder="1" applyAlignment="1">
      <alignment horizontal="center" readingOrder="1"/>
    </xf>
    <xf numFmtId="0" fontId="2" fillId="11" borderId="16" xfId="0" applyFont="1" applyFill="1" applyBorder="1" applyAlignment="1">
      <alignment horizontal="center" readingOrder="1"/>
    </xf>
    <xf numFmtId="22" fontId="2" fillId="0" borderId="2" xfId="0" applyNumberFormat="1" applyFont="1" applyBorder="1" applyAlignment="1">
      <alignment horizontal="center" readingOrder="1"/>
    </xf>
    <xf numFmtId="22" fontId="2" fillId="8" borderId="2" xfId="0" applyNumberFormat="1" applyFont="1" applyFill="1" applyBorder="1" applyAlignment="1">
      <alignment horizontal="center" readingOrder="1"/>
    </xf>
    <xf numFmtId="0" fontId="2" fillId="6" borderId="42" xfId="0" applyFont="1" applyFill="1" applyBorder="1" applyAlignment="1">
      <alignment wrapText="1"/>
    </xf>
    <xf numFmtId="0" fontId="2" fillId="24" borderId="42" xfId="0" applyFont="1" applyFill="1" applyBorder="1" applyAlignment="1">
      <alignment wrapText="1"/>
    </xf>
    <xf numFmtId="0" fontId="2" fillId="24" borderId="44" xfId="0" applyFont="1" applyFill="1" applyBorder="1" applyAlignment="1">
      <alignment wrapText="1"/>
    </xf>
    <xf numFmtId="0" fontId="2" fillId="32" borderId="2" xfId="0" applyFont="1" applyFill="1" applyBorder="1" applyAlignment="1">
      <alignment horizontal="center" readingOrder="1"/>
    </xf>
    <xf numFmtId="0" fontId="2" fillId="11" borderId="10" xfId="0" applyFont="1" applyFill="1" applyBorder="1" applyAlignment="1">
      <alignment horizontal="center" readingOrder="1"/>
    </xf>
    <xf numFmtId="0" fontId="2" fillId="0" borderId="2" xfId="0" applyFont="1" applyBorder="1" applyAlignment="1">
      <alignment horizontal="center" vertical="center" readingOrder="1"/>
    </xf>
    <xf numFmtId="0" fontId="2" fillId="11" borderId="2" xfId="0" applyFont="1" applyFill="1" applyBorder="1" applyAlignment="1">
      <alignment horizontal="center" vertical="center" readingOrder="1"/>
    </xf>
    <xf numFmtId="0" fontId="2" fillId="0" borderId="10" xfId="0" applyFont="1" applyBorder="1" applyAlignment="1">
      <alignment horizontal="center" readingOrder="1"/>
    </xf>
    <xf numFmtId="0" fontId="2" fillId="14" borderId="1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readingOrder="1"/>
    </xf>
    <xf numFmtId="0" fontId="2" fillId="11" borderId="8" xfId="0" applyFont="1" applyFill="1" applyBorder="1" applyAlignment="1">
      <alignment horizontal="center" readingOrder="1"/>
    </xf>
    <xf numFmtId="0" fontId="3" fillId="2" borderId="6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2" fillId="6" borderId="45" xfId="0" applyFont="1" applyFill="1" applyBorder="1" applyAlignment="1">
      <alignment wrapText="1"/>
    </xf>
    <xf numFmtId="0" fontId="2" fillId="24" borderId="43" xfId="0" applyFont="1" applyFill="1" applyBorder="1" applyAlignment="1">
      <alignment wrapText="1"/>
    </xf>
    <xf numFmtId="0" fontId="2" fillId="24" borderId="44" xfId="0" applyFont="1" applyFill="1" applyBorder="1" applyAlignment="1">
      <alignment vertical="center" wrapText="1"/>
    </xf>
    <xf numFmtId="0" fontId="2" fillId="43" borderId="10" xfId="0" applyFont="1" applyFill="1" applyBorder="1" applyAlignment="1">
      <alignment horizontal="center" readingOrder="1"/>
    </xf>
    <xf numFmtId="0" fontId="2" fillId="43" borderId="2" xfId="0" applyFont="1" applyFill="1" applyBorder="1" applyAlignment="1">
      <alignment horizontal="center" readingOrder="1"/>
    </xf>
    <xf numFmtId="0" fontId="2" fillId="43" borderId="3" xfId="0" applyFont="1" applyFill="1" applyBorder="1" applyAlignment="1">
      <alignment horizontal="center" vertical="center" wrapText="1"/>
    </xf>
    <xf numFmtId="0" fontId="2" fillId="43" borderId="1" xfId="0" applyFont="1" applyFill="1" applyBorder="1" applyAlignment="1">
      <alignment horizontal="center" vertical="center" wrapText="1"/>
    </xf>
    <xf numFmtId="22" fontId="2" fillId="43" borderId="1" xfId="0" applyNumberFormat="1" applyFont="1" applyFill="1" applyBorder="1" applyAlignment="1">
      <alignment horizontal="center" vertical="center" wrapText="1"/>
    </xf>
    <xf numFmtId="0" fontId="10" fillId="43" borderId="1" xfId="0" applyFont="1" applyFill="1" applyBorder="1" applyAlignment="1">
      <alignment horizontal="center" vertical="center" wrapText="1"/>
    </xf>
    <xf numFmtId="0" fontId="2" fillId="43" borderId="6" xfId="0" applyFont="1" applyFill="1" applyBorder="1" applyAlignment="1">
      <alignment horizontal="center" vertical="center" wrapText="1"/>
    </xf>
    <xf numFmtId="0" fontId="2" fillId="43" borderId="2" xfId="0" applyFont="1" applyFill="1" applyBorder="1" applyAlignment="1">
      <alignment horizontal="center" vertical="center" readingOrder="1"/>
    </xf>
    <xf numFmtId="0" fontId="2" fillId="43" borderId="2" xfId="0" applyFont="1" applyFill="1" applyBorder="1" applyAlignment="1">
      <alignment horizontal="center" vertical="center" wrapText="1"/>
    </xf>
    <xf numFmtId="0" fontId="2" fillId="43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 readingOrder="1"/>
    </xf>
    <xf numFmtId="22" fontId="2" fillId="0" borderId="0" xfId="0" applyNumberFormat="1" applyFont="1" applyAlignment="1">
      <alignment horizontal="center" readingOrder="1"/>
    </xf>
    <xf numFmtId="0" fontId="2" fillId="11" borderId="0" xfId="0" applyFont="1" applyFill="1" applyAlignment="1">
      <alignment horizontal="center" readingOrder="1"/>
    </xf>
    <xf numFmtId="0" fontId="2" fillId="24" borderId="48" xfId="0" applyFont="1" applyFill="1" applyBorder="1" applyAlignment="1">
      <alignment wrapText="1"/>
    </xf>
    <xf numFmtId="0" fontId="2" fillId="24" borderId="49" xfId="0" applyFont="1" applyFill="1" applyBorder="1" applyAlignment="1">
      <alignment wrapText="1"/>
    </xf>
    <xf numFmtId="0" fontId="2" fillId="24" borderId="50" xfId="0" applyFont="1" applyFill="1" applyBorder="1" applyAlignment="1">
      <alignment wrapText="1"/>
    </xf>
    <xf numFmtId="0" fontId="2" fillId="18" borderId="2" xfId="0" applyFont="1" applyFill="1" applyBorder="1" applyAlignment="1">
      <alignment horizontal="center" readingOrder="1"/>
    </xf>
    <xf numFmtId="0" fontId="2" fillId="0" borderId="2" xfId="0" applyFont="1" applyBorder="1" applyAlignment="1">
      <alignment readingOrder="1"/>
    </xf>
    <xf numFmtId="0" fontId="2" fillId="0" borderId="10" xfId="0" applyFont="1" applyBorder="1" applyAlignment="1">
      <alignment horizontal="center" vertical="center" readingOrder="1"/>
    </xf>
    <xf numFmtId="22" fontId="2" fillId="0" borderId="2" xfId="0" applyNumberFormat="1" applyFont="1" applyBorder="1" applyAlignment="1">
      <alignment horizontal="center" vertical="center" readingOrder="1"/>
    </xf>
    <xf numFmtId="0" fontId="2" fillId="6" borderId="0" xfId="0" applyFont="1" applyFill="1"/>
    <xf numFmtId="0" fontId="3" fillId="32" borderId="0" xfId="0" applyFont="1" applyFill="1" applyAlignment="1">
      <alignment wrapText="1"/>
    </xf>
    <xf numFmtId="0" fontId="2" fillId="31" borderId="1" xfId="0" applyFont="1" applyFill="1" applyBorder="1" applyAlignment="1">
      <alignment wrapText="1"/>
    </xf>
    <xf numFmtId="0" fontId="2" fillId="31" borderId="0" xfId="0" applyFont="1" applyFill="1" applyAlignment="1">
      <alignment wrapText="1"/>
    </xf>
    <xf numFmtId="0" fontId="2" fillId="8" borderId="41" xfId="0" applyFont="1" applyFill="1" applyBorder="1" applyAlignment="1">
      <alignment horizontal="center" vertical="center" wrapText="1"/>
    </xf>
    <xf numFmtId="0" fontId="2" fillId="38" borderId="0" xfId="0" applyFont="1" applyFill="1" applyAlignment="1">
      <alignment wrapText="1"/>
    </xf>
    <xf numFmtId="0" fontId="10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 vertical="center" wrapText="1"/>
    </xf>
    <xf numFmtId="0" fontId="2" fillId="38" borderId="1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readingOrder="1"/>
    </xf>
    <xf numFmtId="0" fontId="2" fillId="0" borderId="38" xfId="0" applyFont="1" applyBorder="1" applyAlignment="1">
      <alignment horizontal="center" readingOrder="1"/>
    </xf>
    <xf numFmtId="0" fontId="2" fillId="11" borderId="37" xfId="0" applyFont="1" applyFill="1" applyBorder="1" applyAlignment="1">
      <alignment horizontal="center" readingOrder="1"/>
    </xf>
    <xf numFmtId="3" fontId="2" fillId="0" borderId="0" xfId="0" applyNumberFormat="1" applyFont="1" applyAlignment="1">
      <alignment wrapText="1"/>
    </xf>
    <xf numFmtId="0" fontId="10" fillId="8" borderId="6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wrapText="1"/>
    </xf>
    <xf numFmtId="0" fontId="2" fillId="11" borderId="9" xfId="0" applyFont="1" applyFill="1" applyBorder="1" applyAlignment="1">
      <alignment horizontal="center" readingOrder="1"/>
    </xf>
    <xf numFmtId="0" fontId="2" fillId="6" borderId="9" xfId="0" applyFont="1" applyFill="1" applyBorder="1" applyAlignment="1">
      <alignment horizontal="center" readingOrder="1"/>
    </xf>
    <xf numFmtId="22" fontId="10" fillId="8" borderId="1" xfId="0" applyNumberFormat="1" applyFont="1" applyFill="1" applyBorder="1" applyAlignment="1">
      <alignment horizontal="center" vertical="center" wrapText="1"/>
    </xf>
    <xf numFmtId="0" fontId="2" fillId="8" borderId="1" xfId="0" quotePrefix="1" applyFont="1" applyFill="1" applyBorder="1" applyAlignment="1">
      <alignment wrapText="1"/>
    </xf>
    <xf numFmtId="14" fontId="2" fillId="8" borderId="1" xfId="0" quotePrefix="1" applyNumberFormat="1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readingOrder="1"/>
    </xf>
    <xf numFmtId="0" fontId="2" fillId="9" borderId="0" xfId="0" applyFont="1" applyFill="1" applyAlignment="1">
      <alignment wrapText="1"/>
    </xf>
    <xf numFmtId="22" fontId="11" fillId="8" borderId="1" xfId="0" applyNumberFormat="1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/>
    </xf>
    <xf numFmtId="0" fontId="3" fillId="8" borderId="1" xfId="0" applyFont="1" applyFill="1" applyBorder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2" fillId="11" borderId="35" xfId="0" applyFont="1" applyFill="1" applyBorder="1" applyAlignment="1">
      <alignment horizontal="center" readingOrder="1"/>
    </xf>
    <xf numFmtId="22" fontId="2" fillId="20" borderId="1" xfId="0" applyNumberFormat="1" applyFont="1" applyFill="1" applyBorder="1" applyAlignment="1">
      <alignment horizontal="center" vertical="center" wrapText="1"/>
    </xf>
    <xf numFmtId="0" fontId="10" fillId="20" borderId="1" xfId="0" applyFont="1" applyFill="1" applyBorder="1" applyAlignment="1">
      <alignment horizontal="center" vertical="center" wrapText="1"/>
    </xf>
    <xf numFmtId="0" fontId="2" fillId="20" borderId="1" xfId="0" applyFont="1" applyFill="1" applyBorder="1" applyAlignment="1">
      <alignment horizontal="center" wrapText="1"/>
    </xf>
    <xf numFmtId="0" fontId="5" fillId="20" borderId="1" xfId="0" applyFont="1" applyFill="1" applyBorder="1" applyAlignment="1">
      <alignment horizontal="center" wrapText="1"/>
    </xf>
    <xf numFmtId="22" fontId="3" fillId="0" borderId="1" xfId="0" applyNumberFormat="1" applyFont="1" applyBorder="1" applyAlignment="1">
      <alignment horizontal="center" wrapText="1"/>
    </xf>
    <xf numFmtId="43" fontId="2" fillId="8" borderId="1" xfId="0" applyNumberFormat="1" applyFont="1" applyFill="1" applyBorder="1" applyAlignment="1">
      <alignment horizontal="center" vertical="center" wrapText="1"/>
    </xf>
    <xf numFmtId="22" fontId="2" fillId="0" borderId="0" xfId="0" applyNumberFormat="1" applyFont="1" applyAlignment="1">
      <alignment horizontal="center" wrapText="1"/>
    </xf>
    <xf numFmtId="0" fontId="9" fillId="1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center" wrapText="1"/>
    </xf>
    <xf numFmtId="0" fontId="2" fillId="6" borderId="22" xfId="0" applyFont="1" applyFill="1" applyBorder="1" applyAlignment="1">
      <alignment wrapText="1"/>
    </xf>
    <xf numFmtId="0" fontId="2" fillId="6" borderId="18" xfId="0" applyFont="1" applyFill="1" applyBorder="1" applyAlignment="1">
      <alignment wrapText="1"/>
    </xf>
    <xf numFmtId="0" fontId="2" fillId="6" borderId="23" xfId="0" applyFont="1" applyFill="1" applyBorder="1" applyAlignment="1">
      <alignment wrapText="1"/>
    </xf>
    <xf numFmtId="0" fontId="2" fillId="6" borderId="24" xfId="0" applyFont="1" applyFill="1" applyBorder="1" applyAlignment="1">
      <alignment wrapText="1"/>
    </xf>
    <xf numFmtId="0" fontId="2" fillId="6" borderId="25" xfId="0" applyFont="1" applyFill="1" applyBorder="1" applyAlignment="1">
      <alignment wrapText="1"/>
    </xf>
    <xf numFmtId="0" fontId="2" fillId="6" borderId="26" xfId="0" applyFont="1" applyFill="1" applyBorder="1" applyAlignment="1">
      <alignment wrapText="1"/>
    </xf>
    <xf numFmtId="0" fontId="11" fillId="9" borderId="1" xfId="0" applyFont="1" applyFill="1" applyBorder="1" applyAlignment="1">
      <alignment horizontal="center" vertical="center" wrapText="1"/>
    </xf>
    <xf numFmtId="22" fontId="11" fillId="9" borderId="1" xfId="0" applyNumberFormat="1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wrapText="1"/>
    </xf>
    <xf numFmtId="0" fontId="2" fillId="6" borderId="21" xfId="0" applyFont="1" applyFill="1" applyBorder="1" applyAlignment="1">
      <alignment wrapText="1"/>
    </xf>
    <xf numFmtId="0" fontId="2" fillId="6" borderId="8" xfId="0" applyFont="1" applyFill="1" applyBorder="1" applyAlignment="1">
      <alignment wrapText="1"/>
    </xf>
    <xf numFmtId="0" fontId="2" fillId="12" borderId="0" xfId="0" applyFont="1" applyFill="1"/>
    <xf numFmtId="0" fontId="2" fillId="14" borderId="1" xfId="0" applyFont="1" applyFill="1" applyBorder="1" applyAlignment="1">
      <alignment horizontal="center" vertical="center" wrapText="1"/>
    </xf>
    <xf numFmtId="0" fontId="10" fillId="18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11" fillId="46" borderId="1" xfId="0" applyFont="1" applyFill="1" applyBorder="1" applyAlignment="1">
      <alignment horizontal="center" wrapText="1"/>
    </xf>
    <xf numFmtId="0" fontId="11" fillId="6" borderId="3" xfId="0" applyFont="1" applyFill="1" applyBorder="1" applyAlignment="1">
      <alignment horizontal="center" wrapText="1"/>
    </xf>
    <xf numFmtId="0" fontId="11" fillId="46" borderId="5" xfId="0" applyFont="1" applyFill="1" applyBorder="1" applyAlignment="1">
      <alignment horizontal="center" wrapText="1"/>
    </xf>
    <xf numFmtId="0" fontId="11" fillId="6" borderId="5" xfId="0" applyFont="1" applyFill="1" applyBorder="1" applyAlignment="1">
      <alignment horizontal="center" wrapText="1"/>
    </xf>
    <xf numFmtId="0" fontId="11" fillId="6" borderId="14" xfId="0" applyFont="1" applyFill="1" applyBorder="1" applyAlignment="1">
      <alignment horizontal="center" wrapText="1"/>
    </xf>
    <xf numFmtId="0" fontId="11" fillId="34" borderId="1" xfId="0" applyFont="1" applyFill="1" applyBorder="1" applyAlignment="1">
      <alignment horizontal="center" vertical="center" wrapText="1"/>
    </xf>
    <xf numFmtId="22" fontId="2" fillId="34" borderId="1" xfId="0" applyNumberFormat="1" applyFont="1" applyFill="1" applyBorder="1" applyAlignment="1">
      <alignment horizontal="center" vertical="center" wrapText="1"/>
    </xf>
    <xf numFmtId="0" fontId="11" fillId="46" borderId="14" xfId="0" applyFont="1" applyFill="1" applyBorder="1" applyAlignment="1">
      <alignment horizontal="center" wrapText="1"/>
    </xf>
    <xf numFmtId="0" fontId="11" fillId="6" borderId="1" xfId="0" applyFont="1" applyFill="1" applyBorder="1" applyAlignment="1">
      <alignment horizontal="center" wrapText="1"/>
    </xf>
    <xf numFmtId="0" fontId="11" fillId="46" borderId="3" xfId="0" applyFont="1" applyFill="1" applyBorder="1" applyAlignment="1">
      <alignment horizontal="center" wrapText="1"/>
    </xf>
    <xf numFmtId="0" fontId="10" fillId="6" borderId="3" xfId="0" applyFont="1" applyFill="1" applyBorder="1" applyAlignment="1">
      <alignment horizontal="center" wrapText="1"/>
    </xf>
    <xf numFmtId="0" fontId="2" fillId="27" borderId="1" xfId="0" applyFont="1" applyFill="1" applyBorder="1" applyAlignment="1">
      <alignment horizontal="center" vertical="center" wrapText="1"/>
    </xf>
    <xf numFmtId="0" fontId="2" fillId="4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22" fontId="2" fillId="16" borderId="1" xfId="0" applyNumberFormat="1" applyFont="1" applyFill="1" applyBorder="1" applyAlignment="1">
      <alignment horizontal="center" vertical="center" wrapText="1"/>
    </xf>
    <xf numFmtId="0" fontId="2" fillId="36" borderId="0" xfId="0" applyFont="1" applyFill="1"/>
    <xf numFmtId="0" fontId="2" fillId="18" borderId="0" xfId="0" applyFont="1" applyFill="1"/>
    <xf numFmtId="0" fontId="11" fillId="8" borderId="1" xfId="0" applyFont="1" applyFill="1" applyBorder="1" applyAlignment="1">
      <alignment horizontal="center" wrapText="1"/>
    </xf>
    <xf numFmtId="0" fontId="2" fillId="29" borderId="0" xfId="0" applyFont="1" applyFill="1" applyAlignment="1">
      <alignment wrapText="1"/>
    </xf>
    <xf numFmtId="0" fontId="2" fillId="29" borderId="0" xfId="0" applyFont="1" applyFill="1"/>
    <xf numFmtId="0" fontId="11" fillId="1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2" fillId="8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43" borderId="1" xfId="0" applyFont="1" applyFill="1" applyBorder="1" applyAlignment="1">
      <alignment horizontal="center" wrapText="1"/>
    </xf>
    <xf numFmtId="0" fontId="5" fillId="43" borderId="1" xfId="0" applyFont="1" applyFill="1" applyBorder="1" applyAlignment="1">
      <alignment horizontal="center" wrapText="1"/>
    </xf>
    <xf numFmtId="0" fontId="5" fillId="24" borderId="1" xfId="0" applyFont="1" applyFill="1" applyBorder="1" applyAlignment="1">
      <alignment horizontal="center" wrapText="1"/>
    </xf>
    <xf numFmtId="0" fontId="7" fillId="32" borderId="1" xfId="0" applyFont="1" applyFill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center" vertical="center" wrapText="1"/>
    </xf>
    <xf numFmtId="22" fontId="7" fillId="24" borderId="1" xfId="0" applyNumberFormat="1" applyFont="1" applyFill="1" applyBorder="1" applyAlignment="1">
      <alignment horizontal="center" vertical="center" wrapText="1"/>
    </xf>
    <xf numFmtId="0" fontId="2" fillId="36" borderId="2" xfId="0" applyFont="1" applyFill="1" applyBorder="1" applyAlignment="1">
      <alignment horizontal="center" readingOrder="1"/>
    </xf>
    <xf numFmtId="0" fontId="7" fillId="9" borderId="6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2" fillId="22" borderId="0" xfId="0" applyFont="1" applyFill="1"/>
    <xf numFmtId="0" fontId="2" fillId="12" borderId="2" xfId="0" applyFont="1" applyFill="1" applyBorder="1" applyAlignment="1">
      <alignment horizontal="center" readingOrder="1"/>
    </xf>
    <xf numFmtId="0" fontId="2" fillId="21" borderId="2" xfId="0" applyFont="1" applyFill="1" applyBorder="1" applyAlignment="1">
      <alignment horizontal="center" readingOrder="1"/>
    </xf>
    <xf numFmtId="0" fontId="2" fillId="26" borderId="1" xfId="0" applyFont="1" applyFill="1" applyBorder="1" applyAlignment="1">
      <alignment horizontal="center" vertical="center" wrapText="1"/>
    </xf>
    <xf numFmtId="0" fontId="11" fillId="26" borderId="1" xfId="0" applyFont="1" applyFill="1" applyBorder="1" applyAlignment="1">
      <alignment horizontal="center" vertical="center" wrapText="1"/>
    </xf>
    <xf numFmtId="0" fontId="3" fillId="43" borderId="0" xfId="0" applyFont="1" applyFill="1" applyAlignment="1">
      <alignment wrapText="1"/>
    </xf>
    <xf numFmtId="0" fontId="7" fillId="14" borderId="1" xfId="0" applyFont="1" applyFill="1" applyBorder="1" applyAlignment="1">
      <alignment horizontal="center" vertical="center" wrapText="1"/>
    </xf>
    <xf numFmtId="0" fontId="7" fillId="20" borderId="1" xfId="0" applyFont="1" applyFill="1" applyBorder="1" applyAlignment="1">
      <alignment horizontal="center" vertical="center" wrapText="1"/>
    </xf>
    <xf numFmtId="0" fontId="7" fillId="21" borderId="1" xfId="0" applyFont="1" applyFill="1" applyBorder="1" applyAlignment="1">
      <alignment horizontal="center" vertical="center" wrapText="1"/>
    </xf>
    <xf numFmtId="22" fontId="7" fillId="21" borderId="1" xfId="0" applyNumberFormat="1" applyFont="1" applyFill="1" applyBorder="1" applyAlignment="1">
      <alignment horizontal="center" vertical="center" wrapText="1"/>
    </xf>
    <xf numFmtId="0" fontId="12" fillId="21" borderId="1" xfId="0" applyFont="1" applyFill="1" applyBorder="1" applyAlignment="1">
      <alignment horizontal="center" vertical="center" wrapText="1"/>
    </xf>
    <xf numFmtId="0" fontId="7" fillId="21" borderId="1" xfId="0" applyFont="1" applyFill="1" applyBorder="1" applyAlignment="1">
      <alignment horizontal="center" wrapText="1"/>
    </xf>
    <xf numFmtId="0" fontId="11" fillId="32" borderId="1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wrapText="1"/>
    </xf>
    <xf numFmtId="0" fontId="2" fillId="18" borderId="9" xfId="0" applyFont="1" applyFill="1" applyBorder="1" applyAlignment="1">
      <alignment horizontal="center" readingOrder="1"/>
    </xf>
    <xf numFmtId="0" fontId="7" fillId="29" borderId="1" xfId="0" applyFont="1" applyFill="1" applyBorder="1" applyAlignment="1">
      <alignment horizontal="center" vertical="center" wrapText="1"/>
    </xf>
    <xf numFmtId="0" fontId="2" fillId="29" borderId="1" xfId="0" applyFont="1" applyFill="1" applyBorder="1" applyAlignment="1">
      <alignment horizontal="center" vertical="center" wrapText="1"/>
    </xf>
    <xf numFmtId="0" fontId="7" fillId="24" borderId="1" xfId="0" applyFont="1" applyFill="1" applyBorder="1" applyAlignment="1">
      <alignment wrapText="1"/>
    </xf>
    <xf numFmtId="0" fontId="3" fillId="4" borderId="0" xfId="0" applyFont="1" applyFill="1" applyAlignment="1">
      <alignment wrapText="1"/>
    </xf>
    <xf numFmtId="0" fontId="2" fillId="14" borderId="2" xfId="0" applyFont="1" applyFill="1" applyBorder="1" applyAlignment="1">
      <alignment horizontal="center" readingOrder="1"/>
    </xf>
    <xf numFmtId="0" fontId="2" fillId="8" borderId="2" xfId="0" applyFont="1" applyFill="1" applyBorder="1" applyAlignment="1">
      <alignment wrapText="1"/>
    </xf>
    <xf numFmtId="0" fontId="5" fillId="9" borderId="4" xfId="0" applyFont="1" applyFill="1" applyBorder="1" applyAlignment="1">
      <alignment horizontal="center" wrapText="1"/>
    </xf>
    <xf numFmtId="0" fontId="2" fillId="12" borderId="4" xfId="0" applyFont="1" applyFill="1" applyBorder="1" applyAlignment="1">
      <alignment horizontal="center" wrapText="1"/>
    </xf>
    <xf numFmtId="0" fontId="2" fillId="29" borderId="4" xfId="0" applyFont="1" applyFill="1" applyBorder="1" applyAlignment="1">
      <alignment wrapText="1"/>
    </xf>
    <xf numFmtId="0" fontId="2" fillId="8" borderId="4" xfId="0" applyFont="1" applyFill="1" applyBorder="1" applyAlignment="1">
      <alignment wrapText="1"/>
    </xf>
    <xf numFmtId="0" fontId="2" fillId="8" borderId="27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10" fillId="8" borderId="31" xfId="0" applyFont="1" applyFill="1" applyBorder="1" applyAlignment="1">
      <alignment horizontal="center" vertical="center" wrapText="1"/>
    </xf>
    <xf numFmtId="0" fontId="2" fillId="8" borderId="31" xfId="0" applyFont="1" applyFill="1" applyBorder="1" applyAlignment="1">
      <alignment horizontal="center" vertical="center" wrapText="1"/>
    </xf>
    <xf numFmtId="0" fontId="2" fillId="8" borderId="32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wrapText="1"/>
    </xf>
    <xf numFmtId="0" fontId="10" fillId="8" borderId="16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wrapText="1"/>
    </xf>
    <xf numFmtId="0" fontId="2" fillId="6" borderId="16" xfId="0" applyFont="1" applyFill="1" applyBorder="1" applyAlignment="1">
      <alignment wrapText="1"/>
    </xf>
    <xf numFmtId="0" fontId="2" fillId="8" borderId="32" xfId="0" applyFont="1" applyFill="1" applyBorder="1" applyAlignment="1">
      <alignment wrapText="1"/>
    </xf>
    <xf numFmtId="0" fontId="2" fillId="8" borderId="13" xfId="0" applyFont="1" applyFill="1" applyBorder="1" applyAlignment="1">
      <alignment wrapText="1"/>
    </xf>
    <xf numFmtId="0" fontId="6" fillId="8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8" borderId="2" xfId="0" applyFont="1" applyFill="1" applyBorder="1" applyAlignment="1">
      <alignment horizontal="center" vertical="center" wrapText="1"/>
    </xf>
    <xf numFmtId="22" fontId="7" fillId="8" borderId="2" xfId="0" applyNumberFormat="1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wrapText="1"/>
    </xf>
    <xf numFmtId="0" fontId="12" fillId="0" borderId="2" xfId="0" applyFont="1" applyBorder="1" applyAlignment="1">
      <alignment horizontal="center" readingOrder="1"/>
    </xf>
    <xf numFmtId="0" fontId="12" fillId="8" borderId="3" xfId="0" applyFont="1" applyFill="1" applyBorder="1" applyAlignment="1">
      <alignment horizontal="center" vertical="center" wrapText="1"/>
    </xf>
    <xf numFmtId="22" fontId="12" fillId="8" borderId="1" xfId="0" applyNumberFormat="1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center" readingOrder="1"/>
    </xf>
    <xf numFmtId="0" fontId="12" fillId="8" borderId="1" xfId="0" applyFont="1" applyFill="1" applyBorder="1" applyAlignment="1">
      <alignment horizontal="center" wrapText="1"/>
    </xf>
    <xf numFmtId="0" fontId="12" fillId="12" borderId="1" xfId="0" applyFont="1" applyFill="1" applyBorder="1" applyAlignment="1">
      <alignment horizontal="center" wrapText="1"/>
    </xf>
    <xf numFmtId="0" fontId="12" fillId="8" borderId="1" xfId="0" applyFont="1" applyFill="1" applyBorder="1" applyAlignment="1">
      <alignment wrapText="1"/>
    </xf>
    <xf numFmtId="0" fontId="2" fillId="7" borderId="2" xfId="0" applyFont="1" applyFill="1" applyBorder="1" applyAlignment="1">
      <alignment horizontal="center" wrapText="1"/>
    </xf>
    <xf numFmtId="22" fontId="2" fillId="11" borderId="2" xfId="0" applyNumberFormat="1" applyFont="1" applyFill="1" applyBorder="1" applyAlignment="1">
      <alignment horizontal="center" readingOrder="1"/>
    </xf>
    <xf numFmtId="0" fontId="2" fillId="9" borderId="9" xfId="0" applyFont="1" applyFill="1" applyBorder="1" applyAlignment="1">
      <alignment horizontal="center" readingOrder="1"/>
    </xf>
    <xf numFmtId="0" fontId="36" fillId="4" borderId="0" xfId="0" applyFont="1" applyFill="1" applyAlignment="1">
      <alignment horizontal="center" wrapText="1"/>
    </xf>
    <xf numFmtId="0" fontId="2" fillId="26" borderId="2" xfId="0" applyFont="1" applyFill="1" applyBorder="1" applyAlignment="1">
      <alignment horizontal="center" readingOrder="1"/>
    </xf>
    <xf numFmtId="0" fontId="2" fillId="0" borderId="17" xfId="0" applyFont="1" applyBorder="1" applyAlignment="1">
      <alignment horizontal="center" vertical="center" wrapText="1"/>
    </xf>
    <xf numFmtId="22" fontId="2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5" fillId="9" borderId="10" xfId="0" applyFont="1" applyFill="1" applyBorder="1" applyAlignment="1">
      <alignment horizontal="center" wrapText="1"/>
    </xf>
    <xf numFmtId="0" fontId="2" fillId="8" borderId="8" xfId="0" applyFont="1" applyFill="1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2" fillId="7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14" xfId="0" applyFont="1" applyFill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2" fontId="7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7" borderId="0" xfId="0" applyFont="1" applyFill="1"/>
    <xf numFmtId="0" fontId="2" fillId="14" borderId="3" xfId="0" applyFont="1" applyFill="1" applyBorder="1" applyAlignment="1">
      <alignment horizontal="center" vertical="center" wrapText="1"/>
    </xf>
    <xf numFmtId="0" fontId="2" fillId="24" borderId="2" xfId="0" applyFont="1" applyFill="1" applyBorder="1" applyAlignment="1">
      <alignment horizontal="center" vertical="center" wrapText="1"/>
    </xf>
    <xf numFmtId="0" fontId="2" fillId="24" borderId="3" xfId="0" applyFont="1" applyFill="1" applyBorder="1" applyAlignment="1">
      <alignment horizontal="center" vertical="center" wrapText="1"/>
    </xf>
    <xf numFmtId="0" fontId="2" fillId="24" borderId="6" xfId="0" applyFont="1" applyFill="1" applyBorder="1" applyAlignment="1">
      <alignment horizontal="center" vertical="center" wrapText="1"/>
    </xf>
    <xf numFmtId="0" fontId="2" fillId="24" borderId="2" xfId="0" applyFont="1" applyFill="1" applyBorder="1" applyAlignment="1">
      <alignment horizontal="center" readingOrder="1"/>
    </xf>
    <xf numFmtId="0" fontId="11" fillId="8" borderId="3" xfId="0" applyFont="1" applyFill="1" applyBorder="1" applyAlignment="1">
      <alignment horizontal="center" vertical="center" wrapText="1"/>
    </xf>
    <xf numFmtId="0" fontId="11" fillId="36" borderId="1" xfId="0" applyFont="1" applyFill="1" applyBorder="1" applyAlignment="1">
      <alignment wrapText="1"/>
    </xf>
    <xf numFmtId="0" fontId="2" fillId="27" borderId="2" xfId="0" applyFont="1" applyFill="1" applyBorder="1" applyAlignment="1">
      <alignment horizontal="center" readingOrder="1"/>
    </xf>
    <xf numFmtId="0" fontId="2" fillId="8" borderId="29" xfId="0" applyFont="1" applyFill="1" applyBorder="1" applyAlignment="1">
      <alignment horizontal="center" readingOrder="1"/>
    </xf>
    <xf numFmtId="0" fontId="2" fillId="8" borderId="30" xfId="0" applyFont="1" applyFill="1" applyBorder="1" applyAlignment="1">
      <alignment horizontal="center" readingOrder="1"/>
    </xf>
    <xf numFmtId="0" fontId="2" fillId="8" borderId="16" xfId="0" applyFont="1" applyFill="1" applyBorder="1" applyAlignment="1">
      <alignment horizontal="center" readingOrder="1"/>
    </xf>
    <xf numFmtId="0" fontId="2" fillId="36" borderId="3" xfId="0" applyFont="1" applyFill="1" applyBorder="1" applyAlignment="1">
      <alignment wrapText="1"/>
    </xf>
    <xf numFmtId="0" fontId="2" fillId="10" borderId="3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22" fontId="7" fillId="8" borderId="4" xfId="0" applyNumberFormat="1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9" fillId="22" borderId="1" xfId="0" applyFont="1" applyFill="1" applyBorder="1" applyAlignment="1">
      <alignment horizontal="center" vertical="center" wrapText="1"/>
    </xf>
    <xf numFmtId="0" fontId="9" fillId="2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readingOrder="1"/>
    </xf>
    <xf numFmtId="0" fontId="7" fillId="6" borderId="2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wrapText="1"/>
    </xf>
    <xf numFmtId="0" fontId="7" fillId="12" borderId="3" xfId="0" applyFont="1" applyFill="1" applyBorder="1" applyAlignment="1">
      <alignment horizontal="center" wrapText="1"/>
    </xf>
    <xf numFmtId="0" fontId="2" fillId="30" borderId="2" xfId="0" applyFont="1" applyFill="1" applyBorder="1" applyAlignment="1">
      <alignment horizontal="center" readingOrder="1"/>
    </xf>
    <xf numFmtId="0" fontId="2" fillId="29" borderId="1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29" borderId="4" xfId="0" applyFont="1" applyFill="1" applyBorder="1" applyAlignment="1">
      <alignment horizontal="center" wrapText="1"/>
    </xf>
    <xf numFmtId="0" fontId="2" fillId="37" borderId="10" xfId="0" applyFont="1" applyFill="1" applyBorder="1" applyAlignment="1">
      <alignment horizontal="center" readingOrder="1"/>
    </xf>
    <xf numFmtId="0" fontId="2" fillId="37" borderId="2" xfId="0" applyFont="1" applyFill="1" applyBorder="1" applyAlignment="1">
      <alignment horizontal="center" readingOrder="1"/>
    </xf>
    <xf numFmtId="0" fontId="2" fillId="37" borderId="3" xfId="0" applyFont="1" applyFill="1" applyBorder="1" applyAlignment="1">
      <alignment horizontal="center" vertical="center" wrapText="1"/>
    </xf>
    <xf numFmtId="22" fontId="2" fillId="37" borderId="1" xfId="0" applyNumberFormat="1" applyFont="1" applyFill="1" applyBorder="1" applyAlignment="1">
      <alignment horizontal="center" vertical="center" wrapText="1"/>
    </xf>
    <xf numFmtId="0" fontId="10" fillId="37" borderId="1" xfId="0" applyFont="1" applyFill="1" applyBorder="1" applyAlignment="1">
      <alignment horizontal="center" vertical="center" wrapText="1"/>
    </xf>
    <xf numFmtId="0" fontId="2" fillId="37" borderId="1" xfId="0" applyFont="1" applyFill="1" applyBorder="1" applyAlignment="1">
      <alignment horizontal="center" wrapText="1"/>
    </xf>
    <xf numFmtId="0" fontId="2" fillId="29" borderId="0" xfId="0" applyFont="1" applyFill="1" applyAlignment="1">
      <alignment horizontal="center" wrapText="1"/>
    </xf>
    <xf numFmtId="0" fontId="10" fillId="37" borderId="1" xfId="0" applyFont="1" applyFill="1" applyBorder="1" applyAlignment="1">
      <alignment horizontal="center" wrapText="1"/>
    </xf>
    <xf numFmtId="0" fontId="2" fillId="29" borderId="2" xfId="0" applyFont="1" applyFill="1" applyBorder="1" applyAlignment="1">
      <alignment horizontal="center" readingOrder="1"/>
    </xf>
    <xf numFmtId="0" fontId="2" fillId="8" borderId="6" xfId="0" applyFont="1" applyFill="1" applyBorder="1" applyAlignment="1">
      <alignment vertical="center" wrapText="1"/>
    </xf>
    <xf numFmtId="0" fontId="2" fillId="42" borderId="5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36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16" fontId="12" fillId="8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wrapText="1"/>
    </xf>
    <xf numFmtId="0" fontId="2" fillId="13" borderId="0" xfId="0" applyFont="1" applyFill="1" applyAlignment="1">
      <alignment wrapText="1"/>
    </xf>
    <xf numFmtId="0" fontId="2" fillId="32" borderId="0" xfId="0" applyFont="1" applyFill="1" applyAlignment="1">
      <alignment horizontal="center" wrapText="1"/>
    </xf>
    <xf numFmtId="0" fontId="11" fillId="37" borderId="1" xfId="0" applyFont="1" applyFill="1" applyBorder="1" applyAlignment="1">
      <alignment horizontal="center" vertical="center" wrapText="1"/>
    </xf>
    <xf numFmtId="0" fontId="2" fillId="41" borderId="1" xfId="0" applyFont="1" applyFill="1" applyBorder="1" applyAlignment="1">
      <alignment horizontal="center" vertical="center" wrapText="1"/>
    </xf>
    <xf numFmtId="22" fontId="2" fillId="8" borderId="1" xfId="0" applyNumberFormat="1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24" borderId="0" xfId="0" applyFont="1" applyFill="1" applyAlignment="1">
      <alignment horizontal="center" wrapText="1"/>
    </xf>
    <xf numFmtId="0" fontId="36" fillId="8" borderId="5" xfId="0" applyFont="1" applyFill="1" applyBorder="1" applyAlignment="1">
      <alignment horizontal="center" vertical="center" wrapText="1"/>
    </xf>
    <xf numFmtId="0" fontId="36" fillId="8" borderId="1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left" wrapText="1"/>
    </xf>
    <xf numFmtId="0" fontId="2" fillId="18" borderId="0" xfId="0" applyFont="1" applyFill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22" fontId="2" fillId="20" borderId="5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11" fillId="0" borderId="20" xfId="0" applyFont="1" applyBorder="1" applyAlignment="1">
      <alignment horizontal="center" readingOrder="1"/>
    </xf>
    <xf numFmtId="0" fontId="11" fillId="0" borderId="20" xfId="0" applyFont="1" applyBorder="1" applyAlignment="1">
      <alignment horizontal="center" vertical="center" wrapText="1"/>
    </xf>
    <xf numFmtId="22" fontId="11" fillId="0" borderId="20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wrapText="1"/>
    </xf>
    <xf numFmtId="0" fontId="11" fillId="0" borderId="20" xfId="0" applyFont="1" applyBorder="1" applyAlignment="1">
      <alignment wrapText="1"/>
    </xf>
    <xf numFmtId="0" fontId="2" fillId="24" borderId="0" xfId="0" applyFont="1" applyFill="1"/>
    <xf numFmtId="0" fontId="38" fillId="0" borderId="0" xfId="0" applyFont="1" applyAlignment="1">
      <alignment horizontal="center" readingOrder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0" fillId="0" borderId="10" xfId="0" applyFont="1" applyBorder="1" applyAlignment="1">
      <alignment horizontal="center" readingOrder="1"/>
    </xf>
    <xf numFmtId="0" fontId="10" fillId="14" borderId="2" xfId="0" applyFont="1" applyFill="1" applyBorder="1" applyAlignment="1">
      <alignment horizontal="center" readingOrder="1"/>
    </xf>
    <xf numFmtId="0" fontId="2" fillId="0" borderId="11" xfId="0" applyFont="1" applyBorder="1" applyAlignment="1">
      <alignment horizontal="center" readingOrder="1"/>
    </xf>
    <xf numFmtId="0" fontId="2" fillId="6" borderId="16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20" xfId="0" applyFont="1" applyBorder="1" applyAlignment="1">
      <alignment horizontal="center" readingOrder="1"/>
    </xf>
    <xf numFmtId="0" fontId="2" fillId="6" borderId="10" xfId="0" applyFont="1" applyFill="1" applyBorder="1" applyAlignment="1">
      <alignment horizontal="center" readingOrder="1"/>
    </xf>
    <xf numFmtId="0" fontId="2" fillId="6" borderId="9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11" borderId="22" xfId="0" applyFont="1" applyFill="1" applyBorder="1" applyAlignment="1">
      <alignment horizontal="center" readingOrder="1"/>
    </xf>
    <xf numFmtId="1" fontId="3" fillId="0" borderId="6" xfId="0" quotePrefix="1" applyNumberFormat="1" applyFont="1" applyBorder="1" applyAlignment="1">
      <alignment horizontal="center" vertical="center" wrapText="1"/>
    </xf>
    <xf numFmtId="1" fontId="2" fillId="6" borderId="2" xfId="0" applyNumberFormat="1" applyFont="1" applyFill="1" applyBorder="1" applyAlignment="1">
      <alignment horizontal="center" vertical="center" wrapText="1"/>
    </xf>
    <xf numFmtId="1" fontId="2" fillId="0" borderId="2" xfId="0" quotePrefix="1" applyNumberFormat="1" applyFont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readingOrder="1"/>
    </xf>
    <xf numFmtId="0" fontId="10" fillId="37" borderId="2" xfId="0" applyFont="1" applyFill="1" applyBorder="1" applyAlignment="1">
      <alignment horizontal="center" readingOrder="1"/>
    </xf>
    <xf numFmtId="0" fontId="2" fillId="37" borderId="5" xfId="0" applyFont="1" applyFill="1" applyBorder="1" applyAlignment="1">
      <alignment horizontal="center" vertical="center" wrapText="1"/>
    </xf>
    <xf numFmtId="0" fontId="3" fillId="37" borderId="1" xfId="0" applyFont="1" applyFill="1" applyBorder="1" applyAlignment="1">
      <alignment wrapText="1"/>
    </xf>
    <xf numFmtId="22" fontId="2" fillId="37" borderId="1" xfId="0" applyNumberFormat="1" applyFont="1" applyFill="1" applyBorder="1" applyAlignment="1">
      <alignment wrapText="1"/>
    </xf>
    <xf numFmtId="0" fontId="2" fillId="20" borderId="5" xfId="0" applyFont="1" applyFill="1" applyBorder="1" applyAlignment="1">
      <alignment horizontal="center" vertical="center" wrapText="1"/>
    </xf>
    <xf numFmtId="0" fontId="2" fillId="30" borderId="5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wrapText="1"/>
    </xf>
    <xf numFmtId="0" fontId="2" fillId="12" borderId="0" xfId="0" applyFont="1" applyFill="1" applyAlignment="1">
      <alignment horizontal="center" wrapText="1"/>
    </xf>
    <xf numFmtId="22" fontId="2" fillId="8" borderId="0" xfId="0" applyNumberFormat="1" applyFont="1" applyFill="1" applyAlignment="1">
      <alignment wrapText="1"/>
    </xf>
    <xf numFmtId="0" fontId="2" fillId="20" borderId="2" xfId="0" applyFont="1" applyFill="1" applyBorder="1" applyAlignment="1">
      <alignment horizontal="center" readingOrder="1"/>
    </xf>
    <xf numFmtId="0" fontId="2" fillId="31" borderId="2" xfId="0" applyFont="1" applyFill="1" applyBorder="1" applyAlignment="1">
      <alignment wrapText="1"/>
    </xf>
    <xf numFmtId="0" fontId="2" fillId="11" borderId="2" xfId="0" applyFont="1" applyFill="1" applyBorder="1" applyAlignment="1">
      <alignment readingOrder="1"/>
    </xf>
    <xf numFmtId="0" fontId="2" fillId="15" borderId="2" xfId="0" applyFont="1" applyFill="1" applyBorder="1" applyAlignment="1">
      <alignment horizontal="center" readingOrder="1"/>
    </xf>
    <xf numFmtId="0" fontId="2" fillId="15" borderId="3" xfId="0" applyFont="1" applyFill="1" applyBorder="1" applyAlignment="1">
      <alignment horizontal="center" vertical="center" wrapText="1"/>
    </xf>
    <xf numFmtId="0" fontId="2" fillId="32" borderId="3" xfId="0" applyFont="1" applyFill="1" applyBorder="1" applyAlignment="1">
      <alignment horizontal="center" vertical="center" wrapText="1"/>
    </xf>
    <xf numFmtId="0" fontId="2" fillId="32" borderId="6" xfId="0" applyFont="1" applyFill="1" applyBorder="1" applyAlignment="1">
      <alignment horizontal="center" vertical="center" wrapText="1"/>
    </xf>
    <xf numFmtId="12" fontId="10" fillId="8" borderId="1" xfId="0" applyNumberFormat="1" applyFont="1" applyFill="1" applyBorder="1" applyAlignment="1">
      <alignment horizontal="center" vertical="center" wrapText="1"/>
    </xf>
    <xf numFmtId="0" fontId="2" fillId="18" borderId="16" xfId="0" applyFont="1" applyFill="1" applyBorder="1" applyAlignment="1">
      <alignment horizontal="center" readingOrder="1"/>
    </xf>
    <xf numFmtId="0" fontId="2" fillId="18" borderId="17" xfId="0" applyFont="1" applyFill="1" applyBorder="1" applyAlignment="1">
      <alignment horizontal="center" vertical="center" wrapText="1"/>
    </xf>
    <xf numFmtId="0" fontId="2" fillId="34" borderId="10" xfId="0" applyFont="1" applyFill="1" applyBorder="1" applyAlignment="1">
      <alignment horizontal="center" readingOrder="1"/>
    </xf>
    <xf numFmtId="0" fontId="2" fillId="34" borderId="2" xfId="0" applyFont="1" applyFill="1" applyBorder="1" applyAlignment="1">
      <alignment horizontal="center" wrapText="1"/>
    </xf>
    <xf numFmtId="0" fontId="2" fillId="34" borderId="2" xfId="0" applyFont="1" applyFill="1" applyBorder="1" applyAlignment="1">
      <alignment horizontal="center" readingOrder="1"/>
    </xf>
    <xf numFmtId="0" fontId="10" fillId="22" borderId="1" xfId="0" applyFont="1" applyFill="1" applyBorder="1" applyAlignment="1">
      <alignment horizontal="center" vertical="center" wrapText="1"/>
    </xf>
    <xf numFmtId="0" fontId="2" fillId="8" borderId="6" xfId="0" quotePrefix="1" applyFont="1" applyFill="1" applyBorder="1" applyAlignment="1">
      <alignment horizontal="center" vertical="center" wrapText="1"/>
    </xf>
    <xf numFmtId="0" fontId="2" fillId="6" borderId="2" xfId="0" quotePrefix="1" applyFont="1" applyFill="1" applyBorder="1" applyAlignment="1">
      <alignment horizontal="center" readingOrder="1"/>
    </xf>
    <xf numFmtId="0" fontId="2" fillId="8" borderId="3" xfId="0" quotePrefix="1" applyFont="1" applyFill="1" applyBorder="1" applyAlignment="1">
      <alignment horizontal="center" vertical="center" wrapText="1"/>
    </xf>
    <xf numFmtId="0" fontId="2" fillId="11" borderId="2" xfId="0" quotePrefix="1" applyFont="1" applyFill="1" applyBorder="1" applyAlignment="1">
      <alignment horizontal="center" readingOrder="1"/>
    </xf>
    <xf numFmtId="0" fontId="2" fillId="8" borderId="2" xfId="0" quotePrefix="1" applyFont="1" applyFill="1" applyBorder="1" applyAlignment="1">
      <alignment horizontal="center" readingOrder="1"/>
    </xf>
    <xf numFmtId="0" fontId="2" fillId="34" borderId="16" xfId="0" applyFont="1" applyFill="1" applyBorder="1" applyAlignment="1">
      <alignment horizontal="center" readingOrder="1"/>
    </xf>
    <xf numFmtId="0" fontId="2" fillId="29" borderId="16" xfId="0" applyFont="1" applyFill="1" applyBorder="1" applyAlignment="1">
      <alignment horizontal="center" readingOrder="1"/>
    </xf>
    <xf numFmtId="0" fontId="2" fillId="21" borderId="3" xfId="0" applyFont="1" applyFill="1" applyBorder="1" applyAlignment="1">
      <alignment horizontal="center" vertical="center" wrapText="1"/>
    </xf>
    <xf numFmtId="0" fontId="2" fillId="35" borderId="2" xfId="0" applyFont="1" applyFill="1" applyBorder="1" applyAlignment="1">
      <alignment horizontal="center" readingOrder="1"/>
    </xf>
    <xf numFmtId="0" fontId="2" fillId="22" borderId="3" xfId="0" applyFont="1" applyFill="1" applyBorder="1" applyAlignment="1">
      <alignment horizontal="center" vertical="center" wrapText="1"/>
    </xf>
    <xf numFmtId="0" fontId="2" fillId="38" borderId="2" xfId="0" applyFont="1" applyFill="1" applyBorder="1" applyAlignment="1">
      <alignment horizontal="center" readingOrder="1"/>
    </xf>
    <xf numFmtId="0" fontId="2" fillId="38" borderId="5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2" fillId="35" borderId="0" xfId="0" applyFont="1" applyFill="1" applyAlignment="1">
      <alignment wrapText="1"/>
    </xf>
    <xf numFmtId="0" fontId="2" fillId="0" borderId="4" xfId="0" applyFont="1" applyBorder="1" applyAlignment="1">
      <alignment horizontal="center" wrapText="1"/>
    </xf>
    <xf numFmtId="1" fontId="2" fillId="6" borderId="4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4" xfId="0" quotePrefix="1" applyNumberFormat="1" applyFont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wrapText="1"/>
    </xf>
    <xf numFmtId="0" fontId="2" fillId="14" borderId="16" xfId="0" applyFont="1" applyFill="1" applyBorder="1" applyAlignment="1">
      <alignment horizontal="center" wrapText="1"/>
    </xf>
    <xf numFmtId="0" fontId="2" fillId="36" borderId="2" xfId="0" applyFont="1" applyFill="1" applyBorder="1" applyAlignment="1">
      <alignment wrapText="1"/>
    </xf>
    <xf numFmtId="0" fontId="4" fillId="24" borderId="0" xfId="0" applyFont="1" applyFill="1" applyAlignment="1">
      <alignment horizontal="right" wrapText="1"/>
    </xf>
    <xf numFmtId="0" fontId="2" fillId="13" borderId="0" xfId="0" applyFont="1" applyFill="1" applyAlignment="1">
      <alignment horizontal="center" wrapText="1"/>
    </xf>
    <xf numFmtId="0" fontId="2" fillId="34" borderId="1" xfId="0" applyFont="1" applyFill="1" applyBorder="1" applyAlignment="1">
      <alignment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22" fontId="7" fillId="13" borderId="1" xfId="0" applyNumberFormat="1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7" fillId="14" borderId="0" xfId="0" applyFont="1" applyFill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33" borderId="2" xfId="0" applyFont="1" applyFill="1" applyBorder="1" applyAlignment="1">
      <alignment horizontal="center" readingOrder="1"/>
    </xf>
    <xf numFmtId="0" fontId="2" fillId="33" borderId="3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center" vertical="center" wrapText="1"/>
    </xf>
    <xf numFmtId="22" fontId="2" fillId="33" borderId="1" xfId="0" applyNumberFormat="1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wrapText="1"/>
    </xf>
    <xf numFmtId="0" fontId="3" fillId="33" borderId="0" xfId="0" applyFont="1" applyFill="1" applyAlignment="1">
      <alignment wrapText="1"/>
    </xf>
    <xf numFmtId="0" fontId="2" fillId="14" borderId="6" xfId="0" applyFont="1" applyFill="1" applyBorder="1" applyAlignment="1">
      <alignment horizontal="center" vertical="center" wrapText="1"/>
    </xf>
    <xf numFmtId="0" fontId="2" fillId="18" borderId="2" xfId="0" applyFont="1" applyFill="1" applyBorder="1" applyAlignment="1">
      <alignment readingOrder="1"/>
    </xf>
    <xf numFmtId="0" fontId="2" fillId="10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wrapText="1"/>
    </xf>
    <xf numFmtId="0" fontId="2" fillId="12" borderId="5" xfId="0" applyFont="1" applyFill="1" applyBorder="1" applyAlignment="1">
      <alignment horizontal="center" wrapText="1"/>
    </xf>
    <xf numFmtId="0" fontId="2" fillId="30" borderId="0" xfId="0" applyFont="1" applyFill="1" applyAlignment="1">
      <alignment horizontal="center" wrapText="1"/>
    </xf>
    <xf numFmtId="0" fontId="2" fillId="0" borderId="8" xfId="0" applyFont="1" applyBorder="1" applyAlignment="1">
      <alignment horizontal="center" readingOrder="1"/>
    </xf>
    <xf numFmtId="0" fontId="2" fillId="14" borderId="21" xfId="0" applyFont="1" applyFill="1" applyBorder="1" applyAlignment="1">
      <alignment horizontal="center" wrapText="1"/>
    </xf>
    <xf numFmtId="0" fontId="2" fillId="8" borderId="1" xfId="0" quotePrefix="1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7" fillId="8" borderId="3" xfId="0" applyFont="1" applyFill="1" applyBorder="1" applyAlignment="1">
      <alignment horizont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wrapText="1"/>
    </xf>
    <xf numFmtId="49" fontId="7" fillId="8" borderId="1" xfId="0" applyNumberFormat="1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27" borderId="5" xfId="0" applyFont="1" applyFill="1" applyBorder="1" applyAlignment="1">
      <alignment horizontal="center" vertical="center" wrapText="1"/>
    </xf>
    <xf numFmtId="0" fontId="7" fillId="31" borderId="1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22" fontId="7" fillId="0" borderId="20" xfId="0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wrapText="1"/>
    </xf>
    <xf numFmtId="0" fontId="7" fillId="0" borderId="20" xfId="0" applyFont="1" applyBorder="1" applyAlignment="1">
      <alignment wrapText="1"/>
    </xf>
    <xf numFmtId="0" fontId="3" fillId="6" borderId="0" xfId="0" applyFont="1" applyFill="1" applyAlignment="1">
      <alignment wrapText="1"/>
    </xf>
    <xf numFmtId="0" fontId="2" fillId="25" borderId="0" xfId="0" applyFont="1" applyFill="1" applyAlignment="1">
      <alignment wrapText="1"/>
    </xf>
    <xf numFmtId="0" fontId="2" fillId="14" borderId="0" xfId="0" applyFont="1" applyFill="1" applyAlignment="1">
      <alignment wrapText="1"/>
    </xf>
    <xf numFmtId="0" fontId="10" fillId="8" borderId="1" xfId="0" applyFont="1" applyFill="1" applyBorder="1" applyAlignment="1">
      <alignment horizontal="center" wrapText="1"/>
    </xf>
    <xf numFmtId="1" fontId="2" fillId="8" borderId="1" xfId="0" quotePrefix="1" applyNumberFormat="1" applyFont="1" applyFill="1" applyBorder="1" applyAlignment="1">
      <alignment horizontal="center" vertical="center" wrapText="1"/>
    </xf>
    <xf numFmtId="1" fontId="2" fillId="8" borderId="1" xfId="0" applyNumberFormat="1" applyFont="1" applyFill="1" applyBorder="1" applyAlignment="1">
      <alignment horizontal="center" vertical="center" wrapText="1"/>
    </xf>
    <xf numFmtId="1" fontId="2" fillId="8" borderId="1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7" fillId="18" borderId="1" xfId="0" applyFont="1" applyFill="1" applyBorder="1" applyAlignment="1">
      <alignment horizontal="center" vertical="center" wrapText="1"/>
    </xf>
    <xf numFmtId="0" fontId="12" fillId="24" borderId="1" xfId="0" applyFont="1" applyFill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center" wrapText="1"/>
    </xf>
    <xf numFmtId="0" fontId="7" fillId="8" borderId="6" xfId="0" applyFont="1" applyFill="1" applyBorder="1" applyAlignment="1">
      <alignment horizontal="center" wrapText="1"/>
    </xf>
    <xf numFmtId="0" fontId="7" fillId="6" borderId="2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3" fillId="3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22" fontId="3" fillId="0" borderId="1" xfId="0" applyNumberFormat="1" applyFont="1" applyBorder="1" applyAlignment="1">
      <alignment wrapText="1"/>
    </xf>
    <xf numFmtId="20" fontId="2" fillId="0" borderId="0" xfId="0" applyNumberFormat="1" applyFont="1" applyAlignment="1">
      <alignment wrapText="1"/>
    </xf>
    <xf numFmtId="0" fontId="2" fillId="30" borderId="1" xfId="0" applyFont="1" applyFill="1" applyBorder="1" applyAlignment="1">
      <alignment horizontal="center" vertical="center" wrapText="1"/>
    </xf>
    <xf numFmtId="0" fontId="2" fillId="8" borderId="1" xfId="0" applyFont="1" applyFill="1" applyBorder="1"/>
    <xf numFmtId="0" fontId="2" fillId="6" borderId="4" xfId="0" applyFont="1" applyFill="1" applyBorder="1" applyAlignment="1">
      <alignment wrapText="1"/>
    </xf>
    <xf numFmtId="0" fontId="2" fillId="8" borderId="19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vertical="center" wrapText="1"/>
    </xf>
    <xf numFmtId="0" fontId="7" fillId="6" borderId="5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wrapText="1"/>
    </xf>
    <xf numFmtId="0" fontId="2" fillId="24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1" fontId="3" fillId="0" borderId="10" xfId="0" quotePrefix="1" applyNumberFormat="1" applyFont="1" applyBorder="1" applyAlignment="1">
      <alignment horizontal="center" vertical="center" wrapText="1"/>
    </xf>
    <xf numFmtId="1" fontId="3" fillId="0" borderId="8" xfId="0" quotePrefix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readingOrder="1"/>
    </xf>
    <xf numFmtId="0" fontId="2" fillId="6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vertical="center"/>
    </xf>
    <xf numFmtId="0" fontId="6" fillId="8" borderId="1" xfId="0" applyFont="1" applyFill="1" applyBorder="1" applyAlignment="1">
      <alignment horizontal="center" vertical="center" wrapText="1"/>
    </xf>
    <xf numFmtId="0" fontId="2" fillId="26" borderId="4" xfId="0" applyFont="1" applyFill="1" applyBorder="1" applyAlignment="1">
      <alignment horizontal="center" wrapText="1"/>
    </xf>
    <xf numFmtId="0" fontId="2" fillId="6" borderId="5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2" fillId="26" borderId="0" xfId="0" applyFont="1" applyFill="1" applyAlignment="1">
      <alignment horizontal="center" wrapText="1"/>
    </xf>
    <xf numFmtId="0" fontId="2" fillId="26" borderId="0" xfId="0" applyFont="1" applyFill="1" applyAlignment="1">
      <alignment horizontal="left" wrapText="1"/>
    </xf>
    <xf numFmtId="0" fontId="11" fillId="8" borderId="1" xfId="0" applyFont="1" applyFill="1" applyBorder="1" applyAlignment="1">
      <alignment vertical="center" wrapText="1"/>
    </xf>
    <xf numFmtId="0" fontId="7" fillId="12" borderId="6" xfId="0" applyFont="1" applyFill="1" applyBorder="1" applyAlignment="1">
      <alignment horizontal="center" wrapText="1"/>
    </xf>
    <xf numFmtId="0" fontId="7" fillId="7" borderId="2" xfId="0" applyFont="1" applyFill="1" applyBorder="1" applyAlignment="1">
      <alignment horizontal="center" wrapText="1"/>
    </xf>
    <xf numFmtId="0" fontId="7" fillId="8" borderId="3" xfId="0" applyFont="1" applyFill="1" applyBorder="1" applyAlignment="1">
      <alignment wrapText="1"/>
    </xf>
    <xf numFmtId="0" fontId="2" fillId="8" borderId="5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center" wrapText="1"/>
    </xf>
    <xf numFmtId="0" fontId="2" fillId="6" borderId="2" xfId="0" applyFont="1" applyFill="1" applyBorder="1" applyAlignment="1">
      <alignment horizontal="center"/>
    </xf>
    <xf numFmtId="0" fontId="10" fillId="8" borderId="3" xfId="0" applyFont="1" applyFill="1" applyBorder="1" applyAlignment="1">
      <alignment horizontal="center" vertical="center" wrapText="1"/>
    </xf>
    <xf numFmtId="0" fontId="2" fillId="23" borderId="1" xfId="0" applyFont="1" applyFill="1" applyBorder="1" applyAlignment="1">
      <alignment horizontal="center" vertical="center" wrapText="1"/>
    </xf>
    <xf numFmtId="22" fontId="2" fillId="8" borderId="5" xfId="0" quotePrefix="1" applyNumberFormat="1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22" fontId="2" fillId="8" borderId="9" xfId="0" applyNumberFormat="1" applyFont="1" applyFill="1" applyBorder="1" applyAlignment="1">
      <alignment horizontal="center" vertical="center" wrapText="1"/>
    </xf>
    <xf numFmtId="0" fontId="2" fillId="23" borderId="0" xfId="0" applyFont="1" applyFill="1" applyAlignment="1">
      <alignment horizontal="center" wrapText="1"/>
    </xf>
    <xf numFmtId="0" fontId="2" fillId="25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2" fillId="17" borderId="2" xfId="0" applyFont="1" applyFill="1" applyBorder="1" applyAlignment="1">
      <alignment horizontal="center" vertical="center" wrapText="1"/>
    </xf>
    <xf numFmtId="0" fontId="2" fillId="22" borderId="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readingOrder="1"/>
    </xf>
    <xf numFmtId="20" fontId="2" fillId="8" borderId="2" xfId="0" applyNumberFormat="1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2" fillId="20" borderId="6" xfId="0" applyFont="1" applyFill="1" applyBorder="1" applyAlignment="1">
      <alignment horizontal="center" vertical="center" wrapText="1"/>
    </xf>
    <xf numFmtId="0" fontId="2" fillId="20" borderId="3" xfId="0" applyFont="1" applyFill="1" applyBorder="1" applyAlignment="1">
      <alignment horizontal="center" vertical="center" wrapText="1"/>
    </xf>
    <xf numFmtId="0" fontId="2" fillId="19" borderId="2" xfId="0" applyFont="1" applyFill="1" applyBorder="1" applyAlignment="1">
      <alignment horizontal="center" wrapText="1"/>
    </xf>
    <xf numFmtId="0" fontId="3" fillId="20" borderId="0" xfId="0" applyFont="1" applyFill="1" applyAlignment="1">
      <alignment wrapText="1"/>
    </xf>
    <xf numFmtId="0" fontId="2" fillId="21" borderId="6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wrapText="1"/>
    </xf>
    <xf numFmtId="22" fontId="2" fillId="0" borderId="0" xfId="0" applyNumberFormat="1" applyFont="1" applyAlignment="1">
      <alignment horizontal="center" vertical="center" wrapText="1"/>
    </xf>
    <xf numFmtId="22" fontId="7" fillId="8" borderId="1" xfId="0" applyNumberFormat="1" applyFont="1" applyFill="1" applyBorder="1" applyAlignment="1">
      <alignment vertical="center" wrapText="1"/>
    </xf>
    <xf numFmtId="22" fontId="2" fillId="0" borderId="2" xfId="0" applyNumberFormat="1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1" fontId="2" fillId="6" borderId="2" xfId="0" quotePrefix="1" applyNumberFormat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wrapText="1"/>
    </xf>
    <xf numFmtId="0" fontId="7" fillId="24" borderId="12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5" xfId="0" applyFont="1" applyFill="1" applyBorder="1" applyAlignment="1">
      <alignment horizontal="center" vertical="center" wrapText="1"/>
    </xf>
    <xf numFmtId="22" fontId="7" fillId="24" borderId="5" xfId="0" applyNumberFormat="1" applyFont="1" applyFill="1" applyBorder="1" applyAlignment="1">
      <alignment horizontal="center" vertical="center" wrapText="1"/>
    </xf>
    <xf numFmtId="0" fontId="12" fillId="24" borderId="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wrapText="1"/>
    </xf>
    <xf numFmtId="0" fontId="2" fillId="39" borderId="2" xfId="0" applyFont="1" applyFill="1" applyBorder="1" applyAlignment="1">
      <alignment horizontal="center" readingOrder="1"/>
    </xf>
    <xf numFmtId="0" fontId="2" fillId="30" borderId="3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readingOrder="1"/>
    </xf>
    <xf numFmtId="0" fontId="2" fillId="39" borderId="8" xfId="0" applyFont="1" applyFill="1" applyBorder="1" applyAlignment="1">
      <alignment horizontal="center" readingOrder="1"/>
    </xf>
    <xf numFmtId="0" fontId="11" fillId="46" borderId="0" xfId="0" applyFont="1" applyFill="1" applyAlignment="1">
      <alignment horizontal="center" vertical="center" readingOrder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57" fillId="0" borderId="0" xfId="0" applyFont="1"/>
    <xf numFmtId="22" fontId="2" fillId="0" borderId="1" xfId="0" quotePrefix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3" borderId="1" xfId="0" applyFont="1" applyFill="1" applyBorder="1" applyAlignment="1">
      <alignment wrapText="1"/>
    </xf>
    <xf numFmtId="0" fontId="2" fillId="23" borderId="0" xfId="0" applyFont="1" applyFill="1" applyAlignment="1">
      <alignment wrapText="1"/>
    </xf>
    <xf numFmtId="0" fontId="39" fillId="6" borderId="0" xfId="0" applyFont="1" applyFill="1"/>
    <xf numFmtId="0" fontId="9" fillId="6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59" fillId="0" borderId="2" xfId="0" applyFont="1" applyBorder="1"/>
    <xf numFmtId="0" fontId="59" fillId="24" borderId="2" xfId="0" applyFont="1" applyFill="1" applyBorder="1"/>
    <xf numFmtId="0" fontId="0" fillId="0" borderId="16" xfId="0" applyBorder="1" applyAlignment="1">
      <alignment horizontal="center"/>
    </xf>
    <xf numFmtId="22" fontId="0" fillId="0" borderId="16" xfId="0" applyNumberFormat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1" fillId="36" borderId="1" xfId="0" applyFont="1" applyFill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54" fillId="8" borderId="1" xfId="0" applyFont="1" applyFill="1" applyBorder="1" applyAlignment="1">
      <alignment horizontal="center" vertical="center" wrapText="1"/>
    </xf>
    <xf numFmtId="0" fontId="54" fillId="8" borderId="0" xfId="0" applyFont="1" applyFill="1"/>
    <xf numFmtId="22" fontId="54" fillId="8" borderId="1" xfId="0" applyNumberFormat="1" applyFont="1" applyFill="1" applyBorder="1" applyAlignment="1">
      <alignment horizontal="center" vertical="center" wrapText="1"/>
    </xf>
    <xf numFmtId="0" fontId="54" fillId="8" borderId="1" xfId="0" applyFont="1" applyFill="1" applyBorder="1" applyAlignment="1">
      <alignment horizontal="center" wrapText="1"/>
    </xf>
    <xf numFmtId="0" fontId="54" fillId="8" borderId="1" xfId="0" applyFont="1" applyFill="1" applyBorder="1" applyAlignment="1">
      <alignment wrapText="1"/>
    </xf>
    <xf numFmtId="0" fontId="2" fillId="0" borderId="13" xfId="0" applyFont="1" applyBorder="1" applyAlignment="1">
      <alignment wrapText="1"/>
    </xf>
    <xf numFmtId="0" fontId="0" fillId="8" borderId="0" xfId="0" applyFill="1" applyAlignment="1">
      <alignment horizontal="center"/>
    </xf>
    <xf numFmtId="0" fontId="54" fillId="8" borderId="0" xfId="0" applyFont="1" applyFill="1" applyAlignment="1">
      <alignment horizontal="center"/>
    </xf>
    <xf numFmtId="0" fontId="54" fillId="6" borderId="0" xfId="0" applyFont="1" applyFill="1"/>
    <xf numFmtId="0" fontId="2" fillId="25" borderId="1" xfId="0" applyFont="1" applyFill="1" applyBorder="1" applyAlignment="1">
      <alignment wrapText="1"/>
    </xf>
    <xf numFmtId="0" fontId="54" fillId="6" borderId="1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/>
    </xf>
    <xf numFmtId="1" fontId="2" fillId="21" borderId="1" xfId="0" quotePrefix="1" applyNumberFormat="1" applyFont="1" applyFill="1" applyBorder="1" applyAlignment="1">
      <alignment horizontal="center" vertical="center" wrapText="1"/>
    </xf>
    <xf numFmtId="0" fontId="11" fillId="43" borderId="1" xfId="0" applyFont="1" applyFill="1" applyBorder="1" applyAlignment="1">
      <alignment horizontal="center" vertical="center" wrapText="1"/>
    </xf>
    <xf numFmtId="0" fontId="54" fillId="24" borderId="1" xfId="0" applyFont="1" applyFill="1" applyBorder="1" applyAlignment="1">
      <alignment wrapText="1"/>
    </xf>
    <xf numFmtId="0" fontId="5" fillId="6" borderId="6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8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1" fillId="24" borderId="1" xfId="0" applyFont="1" applyFill="1" applyBorder="1" applyAlignment="1">
      <alignment horizontal="center" wrapText="1"/>
    </xf>
    <xf numFmtId="0" fontId="1" fillId="29" borderId="1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 wrapText="1"/>
    </xf>
    <xf numFmtId="0" fontId="1" fillId="27" borderId="1" xfId="0" applyFont="1" applyFill="1" applyBorder="1" applyAlignment="1">
      <alignment horizontal="center" wrapText="1"/>
    </xf>
    <xf numFmtId="0" fontId="1" fillId="26" borderId="1" xfId="0" applyFont="1" applyFill="1" applyBorder="1" applyAlignment="1">
      <alignment horizontal="center" wrapText="1"/>
    </xf>
    <xf numFmtId="0" fontId="1" fillId="30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2" fillId="2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1" fillId="8" borderId="55" xfId="0" applyFont="1" applyFill="1" applyBorder="1" applyAlignment="1">
      <alignment horizontal="center" readingOrder="1"/>
    </xf>
    <xf numFmtId="0" fontId="49" fillId="8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6" borderId="1" xfId="0" applyFont="1" applyFill="1" applyBorder="1" applyAlignment="1">
      <alignment horizontal="center" vertical="top" wrapText="1"/>
    </xf>
    <xf numFmtId="22" fontId="2" fillId="26" borderId="1" xfId="0" applyNumberFormat="1" applyFont="1" applyFill="1" applyBorder="1" applyAlignment="1">
      <alignment horizontal="center" vertical="center" wrapText="1"/>
    </xf>
    <xf numFmtId="0" fontId="3" fillId="24" borderId="0" xfId="0" applyFont="1" applyFill="1" applyAlignment="1">
      <alignment wrapText="1"/>
    </xf>
    <xf numFmtId="0" fontId="1" fillId="54" borderId="1" xfId="0" applyFont="1" applyFill="1" applyBorder="1" applyAlignment="1">
      <alignment horizontal="center" wrapText="1"/>
    </xf>
    <xf numFmtId="0" fontId="2" fillId="54" borderId="1" xfId="0" applyFont="1" applyFill="1" applyBorder="1" applyAlignment="1">
      <alignment wrapText="1"/>
    </xf>
    <xf numFmtId="16" fontId="10" fillId="0" borderId="1" xfId="0" applyNumberFormat="1" applyFont="1" applyBorder="1" applyAlignment="1">
      <alignment horizontal="center" vertical="center" wrapText="1"/>
    </xf>
    <xf numFmtId="2" fontId="2" fillId="8" borderId="4" xfId="0" applyNumberFormat="1" applyFont="1" applyFill="1" applyBorder="1" applyAlignment="1">
      <alignment horizontal="center" vertical="center" wrapText="1"/>
    </xf>
    <xf numFmtId="1" fontId="2" fillId="8" borderId="4" xfId="0" applyNumberFormat="1" applyFont="1" applyFill="1" applyBorder="1" applyAlignment="1">
      <alignment horizontal="center" vertical="center" wrapText="1"/>
    </xf>
    <xf numFmtId="20" fontId="2" fillId="8" borderId="1" xfId="0" applyNumberFormat="1" applyFont="1" applyFill="1" applyBorder="1" applyAlignment="1">
      <alignment horizontal="left" vertical="center" wrapText="1"/>
    </xf>
    <xf numFmtId="0" fontId="2" fillId="24" borderId="23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 wrapText="1"/>
    </xf>
    <xf numFmtId="1" fontId="2" fillId="21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18" borderId="2" xfId="0" applyFont="1" applyFill="1" applyBorder="1" applyAlignment="1">
      <alignment wrapText="1"/>
    </xf>
    <xf numFmtId="0" fontId="1" fillId="19" borderId="1" xfId="0" applyFont="1" applyFill="1" applyBorder="1" applyAlignment="1">
      <alignment horizontal="center" wrapText="1"/>
    </xf>
    <xf numFmtId="0" fontId="2" fillId="19" borderId="1" xfId="0" applyFont="1" applyFill="1" applyBorder="1" applyAlignment="1">
      <alignment wrapText="1"/>
    </xf>
    <xf numFmtId="0" fontId="36" fillId="6" borderId="1" xfId="0" applyFont="1" applyFill="1" applyBorder="1" applyAlignment="1">
      <alignment horizontal="center" vertical="center" wrapText="1"/>
    </xf>
    <xf numFmtId="0" fontId="2" fillId="24" borderId="9" xfId="0" applyFont="1" applyFill="1" applyBorder="1" applyAlignment="1">
      <alignment wrapText="1"/>
    </xf>
    <xf numFmtId="0" fontId="22" fillId="0" borderId="0" xfId="0" applyFont="1"/>
    <xf numFmtId="0" fontId="2" fillId="9" borderId="17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5" fillId="8" borderId="6" xfId="0" applyFont="1" applyFill="1" applyBorder="1" applyAlignment="1">
      <alignment wrapText="1"/>
    </xf>
    <xf numFmtId="22" fontId="2" fillId="0" borderId="0" xfId="0" applyNumberFormat="1" applyFont="1" applyAlignment="1">
      <alignment wrapText="1"/>
    </xf>
    <xf numFmtId="16" fontId="10" fillId="6" borderId="1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7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" fontId="3" fillId="6" borderId="1" xfId="0" quotePrefix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9" borderId="4" xfId="0" applyFont="1" applyFill="1" applyBorder="1" applyAlignment="1">
      <alignment horizontal="center" wrapText="1"/>
    </xf>
    <xf numFmtId="0" fontId="2" fillId="24" borderId="4" xfId="0" applyFont="1" applyFill="1" applyBorder="1" applyAlignment="1">
      <alignment wrapText="1"/>
    </xf>
    <xf numFmtId="0" fontId="3" fillId="16" borderId="1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8" borderId="2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 readingOrder="1"/>
    </xf>
    <xf numFmtId="0" fontId="2" fillId="8" borderId="8" xfId="0" applyFont="1" applyFill="1" applyBorder="1" applyAlignment="1">
      <alignment horizontal="center" vertical="center" readingOrder="1"/>
    </xf>
    <xf numFmtId="0" fontId="2" fillId="34" borderId="1" xfId="0" applyFont="1" applyFill="1" applyBorder="1" applyAlignment="1">
      <alignment vertical="center" wrapText="1"/>
    </xf>
    <xf numFmtId="0" fontId="2" fillId="8" borderId="11" xfId="0" applyFont="1" applyFill="1" applyBorder="1" applyAlignment="1">
      <alignment horizontal="center" vertical="center" readingOrder="1"/>
    </xf>
    <xf numFmtId="0" fontId="2" fillId="8" borderId="21" xfId="0" applyFont="1" applyFill="1" applyBorder="1" applyAlignment="1">
      <alignment horizontal="center" vertical="center" readingOrder="1"/>
    </xf>
    <xf numFmtId="0" fontId="2" fillId="8" borderId="7" xfId="0" applyFont="1" applyFill="1" applyBorder="1" applyAlignment="1">
      <alignment horizont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readingOrder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/>
    </xf>
    <xf numFmtId="0" fontId="2" fillId="49" borderId="0" xfId="0" applyFont="1" applyFill="1" applyAlignment="1">
      <alignment wrapText="1"/>
    </xf>
    <xf numFmtId="0" fontId="10" fillId="30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readingOrder="1"/>
    </xf>
    <xf numFmtId="0" fontId="2" fillId="2" borderId="3" xfId="0" applyFont="1" applyFill="1" applyBorder="1" applyAlignment="1">
      <alignment wrapText="1"/>
    </xf>
    <xf numFmtId="0" fontId="66" fillId="0" borderId="1" xfId="0" applyFont="1" applyBorder="1" applyAlignment="1">
      <alignment horizontal="center" vertical="center" wrapText="1"/>
    </xf>
    <xf numFmtId="22" fontId="66" fillId="0" borderId="1" xfId="0" applyNumberFormat="1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6" fillId="8" borderId="1" xfId="0" applyFont="1" applyFill="1" applyBorder="1" applyAlignment="1">
      <alignment horizontal="center" wrapText="1"/>
    </xf>
    <xf numFmtId="0" fontId="66" fillId="9" borderId="1" xfId="0" applyFont="1" applyFill="1" applyBorder="1" applyAlignment="1">
      <alignment horizontal="center" wrapText="1"/>
    </xf>
    <xf numFmtId="0" fontId="66" fillId="12" borderId="1" xfId="0" applyFont="1" applyFill="1" applyBorder="1" applyAlignment="1">
      <alignment horizontal="center" wrapText="1"/>
    </xf>
    <xf numFmtId="0" fontId="66" fillId="8" borderId="1" xfId="0" applyFont="1" applyFill="1" applyBorder="1" applyAlignment="1">
      <alignment horizontal="center" vertical="center" wrapText="1"/>
    </xf>
    <xf numFmtId="22" fontId="66" fillId="8" borderId="1" xfId="0" applyNumberFormat="1" applyFont="1" applyFill="1" applyBorder="1" applyAlignment="1">
      <alignment horizontal="center" vertical="center" wrapText="1"/>
    </xf>
    <xf numFmtId="0" fontId="66" fillId="6" borderId="1" xfId="0" applyFont="1" applyFill="1" applyBorder="1" applyAlignment="1">
      <alignment vertical="center" wrapText="1"/>
    </xf>
    <xf numFmtId="0" fontId="66" fillId="8" borderId="1" xfId="0" applyFont="1" applyFill="1" applyBorder="1" applyAlignment="1">
      <alignment wrapText="1"/>
    </xf>
    <xf numFmtId="0" fontId="66" fillId="24" borderId="1" xfId="0" applyFont="1" applyFill="1" applyBorder="1" applyAlignment="1">
      <alignment vertical="center" wrapText="1"/>
    </xf>
    <xf numFmtId="0" fontId="68" fillId="6" borderId="6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6" fillId="32" borderId="1" xfId="0" applyFont="1" applyFill="1" applyBorder="1" applyAlignment="1">
      <alignment horizontal="center" vertical="center" wrapText="1"/>
    </xf>
    <xf numFmtId="22" fontId="66" fillId="32" borderId="1" xfId="0" applyNumberFormat="1" applyFont="1" applyFill="1" applyBorder="1" applyAlignment="1">
      <alignment horizontal="center" vertical="center" wrapText="1"/>
    </xf>
    <xf numFmtId="0" fontId="66" fillId="6" borderId="1" xfId="0" applyFont="1" applyFill="1" applyBorder="1" applyAlignment="1">
      <alignment horizontal="center" vertical="center" wrapText="1"/>
    </xf>
    <xf numFmtId="0" fontId="66" fillId="10" borderId="1" xfId="0" applyFont="1" applyFill="1" applyBorder="1" applyAlignment="1">
      <alignment wrapText="1"/>
    </xf>
    <xf numFmtId="0" fontId="66" fillId="14" borderId="1" xfId="0" applyFont="1" applyFill="1" applyBorder="1" applyAlignment="1">
      <alignment wrapText="1"/>
    </xf>
    <xf numFmtId="0" fontId="66" fillId="24" borderId="1" xfId="0" applyFont="1" applyFill="1" applyBorder="1" applyAlignment="1">
      <alignment wrapText="1"/>
    </xf>
    <xf numFmtId="0" fontId="66" fillId="6" borderId="1" xfId="0" applyFont="1" applyFill="1" applyBorder="1" applyAlignment="1">
      <alignment wrapText="1"/>
    </xf>
    <xf numFmtId="22" fontId="66" fillId="0" borderId="1" xfId="0" quotePrefix="1" applyNumberFormat="1" applyFont="1" applyBorder="1" applyAlignment="1">
      <alignment horizontal="center" vertical="center" wrapText="1"/>
    </xf>
    <xf numFmtId="0" fontId="11" fillId="6" borderId="1" xfId="0" applyFont="1" applyFill="1" applyBorder="1" applyAlignment="1">
      <alignment wrapText="1"/>
    </xf>
    <xf numFmtId="0" fontId="66" fillId="10" borderId="0" xfId="0" applyFont="1" applyFill="1" applyAlignment="1">
      <alignment wrapText="1"/>
    </xf>
    <xf numFmtId="0" fontId="66" fillId="24" borderId="0" xfId="0" applyFont="1" applyFill="1" applyAlignment="1">
      <alignment wrapText="1"/>
    </xf>
    <xf numFmtId="0" fontId="66" fillId="6" borderId="0" xfId="0" applyFont="1" applyFill="1" applyAlignment="1">
      <alignment wrapText="1"/>
    </xf>
    <xf numFmtId="0" fontId="66" fillId="14" borderId="1" xfId="0" applyFont="1" applyFill="1" applyBorder="1" applyAlignment="1">
      <alignment horizontal="center" vertical="center" wrapText="1"/>
    </xf>
    <xf numFmtId="22" fontId="2" fillId="14" borderId="1" xfId="0" quotePrefix="1" applyNumberFormat="1" applyFont="1" applyFill="1" applyBorder="1" applyAlignment="1">
      <alignment horizontal="center" vertical="center" wrapText="1"/>
    </xf>
    <xf numFmtId="0" fontId="66" fillId="9" borderId="1" xfId="0" applyFont="1" applyFill="1" applyBorder="1" applyAlignment="1">
      <alignment horizontal="center" vertical="center" wrapText="1"/>
    </xf>
    <xf numFmtId="22" fontId="66" fillId="9" borderId="1" xfId="0" applyNumberFormat="1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6" fillId="9" borderId="1" xfId="0" applyFont="1" applyFill="1" applyBorder="1" applyAlignment="1">
      <alignment wrapText="1"/>
    </xf>
    <xf numFmtId="0" fontId="66" fillId="24" borderId="1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9" fillId="14" borderId="1" xfId="0" applyFont="1" applyFill="1" applyBorder="1" applyAlignment="1">
      <alignment horizontal="center" wrapText="1"/>
    </xf>
    <xf numFmtId="0" fontId="67" fillId="8" borderId="1" xfId="0" applyFont="1" applyFill="1" applyBorder="1" applyAlignment="1">
      <alignment horizontal="center" vertical="center" wrapText="1"/>
    </xf>
    <xf numFmtId="22" fontId="66" fillId="8" borderId="1" xfId="0" quotePrefix="1" applyNumberFormat="1" applyFont="1" applyFill="1" applyBorder="1" applyAlignment="1">
      <alignment horizontal="center" vertical="center" wrapText="1"/>
    </xf>
    <xf numFmtId="0" fontId="66" fillId="18" borderId="1" xfId="0" applyFont="1" applyFill="1" applyBorder="1" applyAlignment="1">
      <alignment wrapText="1"/>
    </xf>
    <xf numFmtId="0" fontId="69" fillId="2" borderId="1" xfId="0" applyFont="1" applyFill="1" applyBorder="1" applyAlignment="1">
      <alignment horizontal="center" wrapText="1"/>
    </xf>
    <xf numFmtId="0" fontId="66" fillId="2" borderId="1" xfId="0" applyFont="1" applyFill="1" applyBorder="1" applyAlignment="1">
      <alignment wrapText="1"/>
    </xf>
    <xf numFmtId="0" fontId="70" fillId="0" borderId="1" xfId="0" applyFont="1" applyBorder="1" applyAlignment="1">
      <alignment horizontal="center" wrapText="1"/>
    </xf>
    <xf numFmtId="0" fontId="71" fillId="0" borderId="1" xfId="0" applyFont="1" applyBorder="1" applyAlignment="1">
      <alignment horizontal="center" wrapText="1"/>
    </xf>
    <xf numFmtId="0" fontId="70" fillId="0" borderId="1" xfId="0" applyFont="1" applyBorder="1" applyAlignment="1">
      <alignment horizontal="center" vertical="center" wrapText="1"/>
    </xf>
    <xf numFmtId="0" fontId="70" fillId="0" borderId="2" xfId="0" applyFont="1" applyBorder="1" applyAlignment="1">
      <alignment horizontal="center" wrapText="1"/>
    </xf>
    <xf numFmtId="0" fontId="70" fillId="2" borderId="1" xfId="0" applyFont="1" applyFill="1" applyBorder="1" applyAlignment="1">
      <alignment horizontal="center" wrapText="1"/>
    </xf>
    <xf numFmtId="0" fontId="66" fillId="3" borderId="1" xfId="0" applyFont="1" applyFill="1" applyBorder="1" applyAlignment="1">
      <alignment wrapText="1"/>
    </xf>
    <xf numFmtId="0" fontId="66" fillId="0" borderId="0" xfId="0" applyFont="1" applyAlignment="1">
      <alignment wrapText="1"/>
    </xf>
    <xf numFmtId="0" fontId="66" fillId="0" borderId="0" xfId="0" applyFont="1" applyAlignment="1">
      <alignment horizontal="center" wrapText="1"/>
    </xf>
    <xf numFmtId="0" fontId="72" fillId="4" borderId="0" xfId="0" applyFont="1" applyFill="1" applyAlignment="1">
      <alignment horizontal="center" wrapText="1"/>
    </xf>
    <xf numFmtId="0" fontId="66" fillId="4" borderId="0" xfId="0" applyFont="1" applyFill="1" applyAlignment="1">
      <alignment horizontal="center" wrapText="1"/>
    </xf>
    <xf numFmtId="0" fontId="73" fillId="4" borderId="0" xfId="0" applyFont="1" applyFill="1" applyAlignment="1">
      <alignment horizontal="center" wrapText="1"/>
    </xf>
    <xf numFmtId="0" fontId="74" fillId="4" borderId="0" xfId="0" applyFont="1" applyFill="1" applyAlignment="1">
      <alignment horizontal="left" wrapText="1"/>
    </xf>
    <xf numFmtId="0" fontId="66" fillId="4" borderId="0" xfId="0" applyFont="1" applyFill="1" applyAlignment="1">
      <alignment wrapText="1"/>
    </xf>
    <xf numFmtId="0" fontId="66" fillId="14" borderId="0" xfId="0" applyFont="1" applyFill="1" applyAlignment="1">
      <alignment horizontal="center" wrapText="1"/>
    </xf>
    <xf numFmtId="0" fontId="66" fillId="27" borderId="0" xfId="0" applyFont="1" applyFill="1" applyAlignment="1">
      <alignment horizontal="center" vertical="center" wrapText="1"/>
    </xf>
    <xf numFmtId="0" fontId="66" fillId="7" borderId="0" xfId="0" applyFont="1" applyFill="1" applyAlignment="1">
      <alignment horizontal="center" wrapText="1"/>
    </xf>
    <xf numFmtId="0" fontId="70" fillId="0" borderId="0" xfId="0" applyFont="1" applyAlignment="1">
      <alignment wrapText="1"/>
    </xf>
    <xf numFmtId="1" fontId="70" fillId="0" borderId="1" xfId="0" quotePrefix="1" applyNumberFormat="1" applyFont="1" applyBorder="1" applyAlignment="1">
      <alignment horizontal="center" vertical="center" wrapText="1"/>
    </xf>
    <xf numFmtId="0" fontId="66" fillId="43" borderId="1" xfId="0" applyFont="1" applyFill="1" applyBorder="1" applyAlignment="1">
      <alignment horizontal="center" vertical="center" wrapText="1"/>
    </xf>
    <xf numFmtId="0" fontId="68" fillId="8" borderId="6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22" fontId="66" fillId="6" borderId="1" xfId="0" applyNumberFormat="1" applyFont="1" applyFill="1" applyBorder="1" applyAlignment="1">
      <alignment horizontal="center" vertical="center" wrapText="1"/>
    </xf>
    <xf numFmtId="0" fontId="66" fillId="8" borderId="40" xfId="0" applyFont="1" applyFill="1" applyBorder="1" applyAlignment="1">
      <alignment wrapText="1"/>
    </xf>
    <xf numFmtId="0" fontId="66" fillId="18" borderId="0" xfId="0" applyFont="1" applyFill="1" applyAlignment="1">
      <alignment wrapText="1"/>
    </xf>
    <xf numFmtId="0" fontId="66" fillId="33" borderId="1" xfId="0" applyFont="1" applyFill="1" applyBorder="1" applyAlignment="1">
      <alignment wrapText="1"/>
    </xf>
    <xf numFmtId="0" fontId="66" fillId="33" borderId="0" xfId="0" applyFont="1" applyFill="1" applyAlignment="1">
      <alignment wrapText="1"/>
    </xf>
    <xf numFmtId="0" fontId="2" fillId="0" borderId="0" xfId="0" applyFont="1" applyAlignment="1">
      <alignment horizontal="left"/>
    </xf>
    <xf numFmtId="0" fontId="66" fillId="0" borderId="0" xfId="0" applyFont="1" applyAlignment="1">
      <alignment horizontal="left"/>
    </xf>
    <xf numFmtId="0" fontId="66" fillId="18" borderId="1" xfId="0" applyFont="1" applyFill="1" applyBorder="1" applyAlignment="1">
      <alignment horizontal="center" vertical="center" wrapText="1"/>
    </xf>
    <xf numFmtId="0" fontId="66" fillId="8" borderId="1" xfId="0" applyFont="1" applyFill="1" applyBorder="1" applyAlignment="1">
      <alignment horizontal="left" wrapText="1"/>
    </xf>
    <xf numFmtId="0" fontId="66" fillId="0" borderId="1" xfId="0" applyFont="1" applyBorder="1" applyAlignment="1">
      <alignment wrapText="1"/>
    </xf>
    <xf numFmtId="0" fontId="69" fillId="36" borderId="1" xfId="0" applyFont="1" applyFill="1" applyBorder="1" applyAlignment="1">
      <alignment horizontal="center" wrapText="1"/>
    </xf>
    <xf numFmtId="0" fontId="66" fillId="36" borderId="1" xfId="0" applyFont="1" applyFill="1" applyBorder="1" applyAlignment="1">
      <alignment wrapText="1"/>
    </xf>
    <xf numFmtId="16" fontId="67" fillId="0" borderId="1" xfId="0" applyNumberFormat="1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75" fillId="6" borderId="1" xfId="0" applyFont="1" applyFill="1" applyBorder="1" applyAlignment="1">
      <alignment horizontal="center" vertical="center" wrapText="1"/>
    </xf>
    <xf numFmtId="22" fontId="75" fillId="0" borderId="1" xfId="0" applyNumberFormat="1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75" fillId="8" borderId="1" xfId="0" applyFont="1" applyFill="1" applyBorder="1" applyAlignment="1">
      <alignment horizontal="center" wrapText="1"/>
    </xf>
    <xf numFmtId="0" fontId="75" fillId="9" borderId="1" xfId="0" applyFont="1" applyFill="1" applyBorder="1" applyAlignment="1">
      <alignment horizontal="center" wrapText="1"/>
    </xf>
    <xf numFmtId="0" fontId="75" fillId="12" borderId="1" xfId="0" applyFont="1" applyFill="1" applyBorder="1" applyAlignment="1">
      <alignment horizontal="center" wrapText="1"/>
    </xf>
    <xf numFmtId="0" fontId="75" fillId="6" borderId="1" xfId="0" applyFont="1" applyFill="1" applyBorder="1" applyAlignment="1">
      <alignment wrapText="1"/>
    </xf>
    <xf numFmtId="0" fontId="75" fillId="8" borderId="1" xfId="0" applyFont="1" applyFill="1" applyBorder="1" applyAlignment="1">
      <alignment wrapText="1"/>
    </xf>
    <xf numFmtId="0" fontId="10" fillId="8" borderId="1" xfId="0" applyFont="1" applyFill="1" applyBorder="1" applyAlignment="1">
      <alignment wrapText="1"/>
    </xf>
    <xf numFmtId="0" fontId="66" fillId="8" borderId="1" xfId="0" quotePrefix="1" applyFont="1" applyFill="1" applyBorder="1" applyAlignment="1">
      <alignment horizontal="center" vertical="center" wrapText="1"/>
    </xf>
    <xf numFmtId="0" fontId="67" fillId="6" borderId="1" xfId="0" applyFont="1" applyFill="1" applyBorder="1" applyAlignment="1">
      <alignment horizontal="center" vertical="center" wrapText="1"/>
    </xf>
    <xf numFmtId="0" fontId="66" fillId="6" borderId="1" xfId="0" applyFont="1" applyFill="1" applyBorder="1" applyAlignment="1">
      <alignment horizontal="center" wrapText="1"/>
    </xf>
    <xf numFmtId="0" fontId="1" fillId="17" borderId="1" xfId="0" applyFont="1" applyFill="1" applyBorder="1" applyAlignment="1">
      <alignment horizontal="center" wrapText="1"/>
    </xf>
    <xf numFmtId="0" fontId="2" fillId="17" borderId="1" xfId="0" applyFont="1" applyFill="1" applyBorder="1" applyAlignment="1">
      <alignment wrapText="1"/>
    </xf>
    <xf numFmtId="0" fontId="77" fillId="6" borderId="1" xfId="0" applyFont="1" applyFill="1" applyBorder="1" applyAlignment="1">
      <alignment wrapText="1"/>
    </xf>
    <xf numFmtId="0" fontId="1" fillId="28" borderId="1" xfId="0" applyFont="1" applyFill="1" applyBorder="1" applyAlignment="1">
      <alignment horizontal="center" wrapText="1"/>
    </xf>
    <xf numFmtId="0" fontId="1" fillId="52" borderId="1" xfId="0" applyFont="1" applyFill="1" applyBorder="1" applyAlignment="1">
      <alignment horizontal="center" wrapText="1"/>
    </xf>
    <xf numFmtId="0" fontId="66" fillId="7" borderId="1" xfId="0" applyFont="1" applyFill="1" applyBorder="1" applyAlignment="1">
      <alignment horizontal="center" vertical="center" wrapText="1"/>
    </xf>
    <xf numFmtId="0" fontId="67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wrapText="1"/>
    </xf>
    <xf numFmtId="0" fontId="66" fillId="7" borderId="1" xfId="0" applyFont="1" applyFill="1" applyBorder="1" applyAlignment="1">
      <alignment wrapText="1"/>
    </xf>
    <xf numFmtId="0" fontId="10" fillId="7" borderId="1" xfId="0" applyFont="1" applyFill="1" applyBorder="1" applyAlignment="1">
      <alignment horizontal="center" vertical="center" wrapText="1"/>
    </xf>
    <xf numFmtId="0" fontId="0" fillId="7" borderId="0" xfId="0" applyFill="1"/>
    <xf numFmtId="14" fontId="2" fillId="6" borderId="1" xfId="0" applyNumberFormat="1" applyFont="1" applyFill="1" applyBorder="1" applyAlignment="1">
      <alignment horizontal="center" vertical="center" wrapText="1"/>
    </xf>
    <xf numFmtId="0" fontId="66" fillId="8" borderId="0" xfId="0" applyFont="1" applyFill="1" applyAlignment="1">
      <alignment horizontal="center" wrapText="1"/>
    </xf>
    <xf numFmtId="0" fontId="2" fillId="32" borderId="0" xfId="0" applyFont="1" applyFill="1" applyAlignment="1">
      <alignment horizontal="center" vertical="center" wrapText="1"/>
    </xf>
    <xf numFmtId="0" fontId="66" fillId="28" borderId="1" xfId="0" applyFont="1" applyFill="1" applyBorder="1" applyAlignment="1">
      <alignment wrapText="1"/>
    </xf>
    <xf numFmtId="14" fontId="10" fillId="0" borderId="1" xfId="0" applyNumberFormat="1" applyFont="1" applyBorder="1" applyAlignment="1">
      <alignment horizontal="center" vertical="center" wrapText="1"/>
    </xf>
    <xf numFmtId="0" fontId="79" fillId="46" borderId="37" xfId="0" applyFont="1" applyFill="1" applyBorder="1" applyAlignment="1">
      <alignment horizontal="center" readingOrder="1"/>
    </xf>
    <xf numFmtId="0" fontId="2" fillId="28" borderId="0" xfId="0" applyFont="1" applyFill="1" applyAlignment="1">
      <alignment wrapText="1"/>
    </xf>
    <xf numFmtId="0" fontId="66" fillId="8" borderId="13" xfId="0" applyFont="1" applyFill="1" applyBorder="1" applyAlignment="1">
      <alignment wrapText="1"/>
    </xf>
    <xf numFmtId="22" fontId="67" fillId="8" borderId="1" xfId="0" applyNumberFormat="1" applyFont="1" applyFill="1" applyBorder="1" applyAlignment="1">
      <alignment horizontal="center" vertical="center" wrapText="1"/>
    </xf>
    <xf numFmtId="22" fontId="10" fillId="0" borderId="1" xfId="0" applyNumberFormat="1" applyFont="1" applyBorder="1" applyAlignment="1">
      <alignment horizontal="center" vertical="center" wrapText="1"/>
    </xf>
    <xf numFmtId="0" fontId="1" fillId="48" borderId="1" xfId="0" applyFont="1" applyFill="1" applyBorder="1" applyAlignment="1">
      <alignment horizontal="center" wrapText="1"/>
    </xf>
    <xf numFmtId="0" fontId="2" fillId="48" borderId="1" xfId="0" applyFont="1" applyFill="1" applyBorder="1" applyAlignment="1">
      <alignment wrapText="1"/>
    </xf>
    <xf numFmtId="0" fontId="79" fillId="6" borderId="37" xfId="0" applyFont="1" applyFill="1" applyBorder="1" applyAlignment="1">
      <alignment horizontal="center" readingOrder="1"/>
    </xf>
    <xf numFmtId="0" fontId="66" fillId="37" borderId="1" xfId="0" applyFont="1" applyFill="1" applyBorder="1" applyAlignment="1">
      <alignment wrapText="1"/>
    </xf>
    <xf numFmtId="0" fontId="66" fillId="0" borderId="1" xfId="0" applyFont="1" applyBorder="1" applyAlignment="1">
      <alignment horizontal="center" wrapText="1"/>
    </xf>
    <xf numFmtId="0" fontId="54" fillId="0" borderId="0" xfId="0" applyFont="1" applyAlignment="1">
      <alignment wrapText="1"/>
    </xf>
    <xf numFmtId="0" fontId="66" fillId="30" borderId="1" xfId="0" applyFont="1" applyFill="1" applyBorder="1" applyAlignment="1">
      <alignment wrapText="1"/>
    </xf>
    <xf numFmtId="0" fontId="80" fillId="8" borderId="0" xfId="0" applyFont="1" applyFill="1" applyAlignment="1">
      <alignment wrapText="1"/>
    </xf>
    <xf numFmtId="0" fontId="71" fillId="0" borderId="1" xfId="0" applyFont="1" applyBorder="1" applyAlignment="1">
      <alignment horizontal="center" vertical="center" wrapText="1"/>
    </xf>
    <xf numFmtId="0" fontId="66" fillId="28" borderId="0" xfId="0" applyFont="1" applyFill="1" applyAlignment="1">
      <alignment wrapText="1"/>
    </xf>
    <xf numFmtId="22" fontId="66" fillId="8" borderId="1" xfId="0" applyNumberFormat="1" applyFont="1" applyFill="1" applyBorder="1" applyAlignment="1">
      <alignment wrapText="1"/>
    </xf>
    <xf numFmtId="16" fontId="2" fillId="0" borderId="0" xfId="0" applyNumberFormat="1" applyFont="1" applyAlignment="1">
      <alignment wrapText="1"/>
    </xf>
    <xf numFmtId="0" fontId="77" fillId="6" borderId="6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9" fillId="12" borderId="1" xfId="0" applyFont="1" applyFill="1" applyBorder="1" applyAlignment="1">
      <alignment horizontal="center" wrapText="1"/>
    </xf>
    <xf numFmtId="0" fontId="66" fillId="12" borderId="1" xfId="0" applyFont="1" applyFill="1" applyBorder="1" applyAlignment="1">
      <alignment wrapText="1"/>
    </xf>
    <xf numFmtId="0" fontId="69" fillId="24" borderId="1" xfId="0" applyFont="1" applyFill="1" applyBorder="1" applyAlignment="1">
      <alignment horizontal="center" wrapText="1"/>
    </xf>
    <xf numFmtId="0" fontId="66" fillId="14" borderId="0" xfId="0" applyFont="1" applyFill="1" applyAlignment="1">
      <alignment wrapText="1"/>
    </xf>
    <xf numFmtId="0" fontId="11" fillId="6" borderId="6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9" fillId="9" borderId="1" xfId="0" applyFont="1" applyFill="1" applyBorder="1" applyAlignment="1">
      <alignment horizontal="center" wrapText="1"/>
    </xf>
    <xf numFmtId="0" fontId="66" fillId="28" borderId="1" xfId="0" applyFont="1" applyFill="1" applyBorder="1" applyAlignment="1">
      <alignment horizontal="center" vertical="center" wrapText="1"/>
    </xf>
    <xf numFmtId="22" fontId="66" fillId="28" borderId="1" xfId="0" applyNumberFormat="1" applyFont="1" applyFill="1" applyBorder="1" applyAlignment="1">
      <alignment horizontal="center" vertical="center" wrapText="1"/>
    </xf>
    <xf numFmtId="0" fontId="66" fillId="28" borderId="1" xfId="0" applyFont="1" applyFill="1" applyBorder="1" applyAlignment="1">
      <alignment horizontal="center" wrapText="1"/>
    </xf>
    <xf numFmtId="22" fontId="66" fillId="28" borderId="1" xfId="0" applyNumberFormat="1" applyFont="1" applyFill="1" applyBorder="1" applyAlignment="1">
      <alignment wrapText="1"/>
    </xf>
    <xf numFmtId="0" fontId="71" fillId="24" borderId="1" xfId="0" applyFont="1" applyFill="1" applyBorder="1" applyAlignment="1">
      <alignment horizontal="center" vertical="center" wrapText="1"/>
    </xf>
    <xf numFmtId="0" fontId="66" fillId="21" borderId="1" xfId="0" applyFont="1" applyFill="1" applyBorder="1" applyAlignment="1">
      <alignment horizontal="center" vertical="center" wrapText="1"/>
    </xf>
    <xf numFmtId="22" fontId="2" fillId="28" borderId="1" xfId="0" applyNumberFormat="1" applyFont="1" applyFill="1" applyBorder="1" applyAlignment="1">
      <alignment horizontal="center" vertical="center" wrapText="1"/>
    </xf>
    <xf numFmtId="0" fontId="82" fillId="18" borderId="1" xfId="0" applyFont="1" applyFill="1" applyBorder="1" applyAlignment="1">
      <alignment horizontal="center" vertical="center" wrapText="1"/>
    </xf>
    <xf numFmtId="22" fontId="66" fillId="21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6" fillId="20" borderId="1" xfId="0" applyFont="1" applyFill="1" applyBorder="1" applyAlignment="1">
      <alignment wrapText="1"/>
    </xf>
    <xf numFmtId="0" fontId="69" fillId="7" borderId="1" xfId="0" applyFont="1" applyFill="1" applyBorder="1" applyAlignment="1">
      <alignment horizontal="center" wrapText="1"/>
    </xf>
    <xf numFmtId="0" fontId="80" fillId="0" borderId="0" xfId="0" applyFont="1" applyAlignment="1">
      <alignment horizontal="center" wrapText="1"/>
    </xf>
    <xf numFmtId="0" fontId="70" fillId="7" borderId="1" xfId="0" applyFont="1" applyFill="1" applyBorder="1" applyAlignment="1">
      <alignment horizontal="center" vertical="center" wrapText="1"/>
    </xf>
    <xf numFmtId="22" fontId="66" fillId="6" borderId="1" xfId="0" applyNumberFormat="1" applyFont="1" applyFill="1" applyBorder="1" applyAlignment="1">
      <alignment wrapText="1"/>
    </xf>
    <xf numFmtId="0" fontId="66" fillId="45" borderId="1" xfId="0" applyFont="1" applyFill="1" applyBorder="1" applyAlignment="1">
      <alignment wrapText="1"/>
    </xf>
    <xf numFmtId="0" fontId="66" fillId="45" borderId="0" xfId="0" applyFont="1" applyFill="1" applyAlignment="1">
      <alignment wrapText="1"/>
    </xf>
    <xf numFmtId="0" fontId="83" fillId="14" borderId="0" xfId="0" applyFont="1" applyFill="1"/>
    <xf numFmtId="0" fontId="0" fillId="14" borderId="0" xfId="0" applyFill="1"/>
    <xf numFmtId="0" fontId="84" fillId="0" borderId="56" xfId="0" applyFont="1" applyBorder="1"/>
    <xf numFmtId="0" fontId="84" fillId="0" borderId="57" xfId="0" applyFont="1" applyBorder="1"/>
    <xf numFmtId="0" fontId="85" fillId="0" borderId="58" xfId="0" applyFont="1" applyBorder="1"/>
    <xf numFmtId="0" fontId="85" fillId="0" borderId="59" xfId="0" applyFont="1" applyBorder="1"/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0" xfId="0" applyFont="1"/>
    <xf numFmtId="0" fontId="66" fillId="0" borderId="1" xfId="0" applyFont="1" applyBorder="1" applyAlignment="1">
      <alignment horizontal="center" vertical="center"/>
    </xf>
    <xf numFmtId="0" fontId="66" fillId="8" borderId="1" xfId="0" applyFont="1" applyFill="1" applyBorder="1" applyAlignment="1">
      <alignment horizontal="center" vertical="center"/>
    </xf>
    <xf numFmtId="0" fontId="66" fillId="18" borderId="1" xfId="0" applyFont="1" applyFill="1" applyBorder="1" applyAlignment="1">
      <alignment horizontal="center" wrapText="1"/>
    </xf>
    <xf numFmtId="0" fontId="0" fillId="8" borderId="0" xfId="0" applyFill="1"/>
    <xf numFmtId="0" fontId="79" fillId="0" borderId="0" xfId="0" applyFont="1" applyAlignment="1">
      <alignment horizontal="center"/>
    </xf>
    <xf numFmtId="0" fontId="66" fillId="32" borderId="0" xfId="0" applyFont="1" applyFill="1" applyAlignment="1">
      <alignment wrapText="1"/>
    </xf>
    <xf numFmtId="0" fontId="66" fillId="32" borderId="1" xfId="0" applyFont="1" applyFill="1" applyBorder="1" applyAlignment="1">
      <alignment wrapText="1"/>
    </xf>
    <xf numFmtId="0" fontId="69" fillId="48" borderId="1" xfId="0" applyFont="1" applyFill="1" applyBorder="1" applyAlignment="1">
      <alignment horizontal="center" wrapText="1"/>
    </xf>
    <xf numFmtId="0" fontId="66" fillId="48" borderId="1" xfId="0" applyFont="1" applyFill="1" applyBorder="1" applyAlignment="1">
      <alignment wrapText="1"/>
    </xf>
    <xf numFmtId="0" fontId="69" fillId="28" borderId="1" xfId="0" applyFont="1" applyFill="1" applyBorder="1" applyAlignment="1">
      <alignment horizontal="center" wrapText="1"/>
    </xf>
    <xf numFmtId="0" fontId="71" fillId="8" borderId="1" xfId="0" applyFont="1" applyFill="1" applyBorder="1" applyAlignment="1">
      <alignment horizontal="center" vertical="center" wrapText="1"/>
    </xf>
    <xf numFmtId="22" fontId="66" fillId="0" borderId="1" xfId="0" applyNumberFormat="1" applyFont="1" applyBorder="1" applyAlignment="1">
      <alignment wrapText="1"/>
    </xf>
    <xf numFmtId="0" fontId="66" fillId="45" borderId="1" xfId="0" applyFont="1" applyFill="1" applyBorder="1" applyAlignment="1">
      <alignment horizontal="center" vertical="center" wrapText="1"/>
    </xf>
    <xf numFmtId="22" fontId="66" fillId="28" borderId="1" xfId="0" quotePrefix="1" applyNumberFormat="1" applyFont="1" applyFill="1" applyBorder="1" applyAlignment="1">
      <alignment horizontal="center" vertical="center" wrapText="1"/>
    </xf>
    <xf numFmtId="0" fontId="67" fillId="28" borderId="1" xfId="0" applyFont="1" applyFill="1" applyBorder="1" applyAlignment="1">
      <alignment horizontal="center" vertical="center" wrapText="1"/>
    </xf>
    <xf numFmtId="0" fontId="67" fillId="32" borderId="1" xfId="0" applyFont="1" applyFill="1" applyBorder="1" applyAlignment="1">
      <alignment horizontal="center" vertical="center" wrapText="1"/>
    </xf>
    <xf numFmtId="0" fontId="67" fillId="9" borderId="1" xfId="0" applyFont="1" applyFill="1" applyBorder="1" applyAlignment="1">
      <alignment horizontal="center" vertical="center" wrapText="1"/>
    </xf>
    <xf numFmtId="0" fontId="61" fillId="6" borderId="0" xfId="0" applyFont="1" applyFill="1" applyAlignment="1">
      <alignment horizontal="center"/>
    </xf>
    <xf numFmtId="0" fontId="71" fillId="6" borderId="1" xfId="0" applyFont="1" applyFill="1" applyBorder="1" applyAlignment="1">
      <alignment horizontal="center" vertical="center" wrapText="1"/>
    </xf>
    <xf numFmtId="0" fontId="66" fillId="51" borderId="1" xfId="0" applyFont="1" applyFill="1" applyBorder="1" applyAlignment="1">
      <alignment horizontal="center" vertical="center" wrapText="1"/>
    </xf>
    <xf numFmtId="0" fontId="69" fillId="30" borderId="1" xfId="0" applyFont="1" applyFill="1" applyBorder="1" applyAlignment="1">
      <alignment horizontal="center" wrapText="1"/>
    </xf>
    <xf numFmtId="0" fontId="66" fillId="0" borderId="6" xfId="0" applyFont="1" applyBorder="1" applyAlignment="1">
      <alignment horizontal="center" vertical="center" wrapText="1"/>
    </xf>
    <xf numFmtId="0" fontId="66" fillId="8" borderId="3" xfId="0" applyFont="1" applyFill="1" applyBorder="1" applyAlignment="1">
      <alignment horizontal="center" vertical="center" wrapText="1"/>
    </xf>
    <xf numFmtId="0" fontId="66" fillId="12" borderId="0" xfId="0" applyFont="1" applyFill="1" applyAlignment="1">
      <alignment wrapText="1"/>
    </xf>
    <xf numFmtId="0" fontId="1" fillId="45" borderId="1" xfId="0" applyFont="1" applyFill="1" applyBorder="1" applyAlignment="1">
      <alignment horizontal="center" wrapText="1"/>
    </xf>
    <xf numFmtId="22" fontId="2" fillId="6" borderId="1" xfId="0" applyNumberFormat="1" applyFont="1" applyFill="1" applyBorder="1" applyAlignment="1">
      <alignment wrapText="1"/>
    </xf>
    <xf numFmtId="22" fontId="66" fillId="43" borderId="1" xfId="0" applyNumberFormat="1" applyFont="1" applyFill="1" applyBorder="1" applyAlignment="1">
      <alignment horizontal="center" vertical="center" wrapText="1"/>
    </xf>
    <xf numFmtId="0" fontId="66" fillId="6" borderId="2" xfId="0" applyFont="1" applyFill="1" applyBorder="1" applyAlignment="1">
      <alignment horizontal="center" vertical="center" wrapText="1"/>
    </xf>
    <xf numFmtId="0" fontId="66" fillId="6" borderId="4" xfId="0" applyFont="1" applyFill="1" applyBorder="1" applyAlignment="1">
      <alignment horizontal="center" vertical="center" wrapText="1"/>
    </xf>
    <xf numFmtId="0" fontId="66" fillId="6" borderId="5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wrapText="1"/>
    </xf>
    <xf numFmtId="0" fontId="66" fillId="32" borderId="1" xfId="0" applyFont="1" applyFill="1" applyBorder="1" applyAlignment="1">
      <alignment horizontal="center" wrapText="1"/>
    </xf>
    <xf numFmtId="0" fontId="77" fillId="8" borderId="1" xfId="0" applyFont="1" applyFill="1" applyBorder="1" applyAlignment="1">
      <alignment horizontal="center" vertical="center" wrapText="1"/>
    </xf>
    <xf numFmtId="0" fontId="92" fillId="6" borderId="0" xfId="0" applyFont="1" applyFill="1" applyAlignment="1">
      <alignment horizontal="center"/>
    </xf>
    <xf numFmtId="0" fontId="66" fillId="8" borderId="0" xfId="0" applyFont="1" applyFill="1" applyAlignment="1">
      <alignment wrapText="1"/>
    </xf>
    <xf numFmtId="0" fontId="66" fillId="43" borderId="1" xfId="0" applyFont="1" applyFill="1" applyBorder="1" applyAlignment="1">
      <alignment wrapText="1"/>
    </xf>
    <xf numFmtId="0" fontId="66" fillId="43" borderId="0" xfId="0" applyFont="1" applyFill="1" applyAlignment="1">
      <alignment wrapText="1"/>
    </xf>
    <xf numFmtId="22" fontId="66" fillId="24" borderId="1" xfId="0" applyNumberFormat="1" applyFont="1" applyFill="1" applyBorder="1" applyAlignment="1">
      <alignment horizontal="center" vertical="center" wrapText="1"/>
    </xf>
    <xf numFmtId="0" fontId="67" fillId="24" borderId="1" xfId="0" applyFont="1" applyFill="1" applyBorder="1" applyAlignment="1">
      <alignment horizontal="center" vertical="center" wrapText="1"/>
    </xf>
    <xf numFmtId="0" fontId="94" fillId="8" borderId="2" xfId="0" applyFont="1" applyFill="1" applyBorder="1" applyAlignment="1">
      <alignment horizontal="center"/>
    </xf>
    <xf numFmtId="0" fontId="94" fillId="8" borderId="0" xfId="0" applyFont="1" applyFill="1" applyAlignment="1">
      <alignment horizontal="center"/>
    </xf>
    <xf numFmtId="0" fontId="93" fillId="8" borderId="2" xfId="0" applyFont="1" applyFill="1" applyBorder="1" applyAlignment="1">
      <alignment horizontal="center" readingOrder="1"/>
    </xf>
    <xf numFmtId="0" fontId="79" fillId="0" borderId="0" xfId="0" applyFont="1"/>
    <xf numFmtId="0" fontId="94" fillId="0" borderId="2" xfId="0" applyFont="1" applyBorder="1"/>
    <xf numFmtId="0" fontId="79" fillId="0" borderId="2" xfId="0" applyFont="1" applyBorder="1"/>
    <xf numFmtId="0" fontId="66" fillId="27" borderId="1" xfId="0" applyFont="1" applyFill="1" applyBorder="1" applyAlignment="1">
      <alignment wrapText="1"/>
    </xf>
    <xf numFmtId="0" fontId="66" fillId="20" borderId="1" xfId="0" applyFont="1" applyFill="1" applyBorder="1" applyAlignment="1">
      <alignment horizontal="center" vertical="center" wrapText="1"/>
    </xf>
    <xf numFmtId="0" fontId="77" fillId="8" borderId="6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28" borderId="1" xfId="0" applyFont="1" applyFill="1" applyBorder="1" applyAlignment="1">
      <alignment horizontal="center" wrapText="1"/>
    </xf>
    <xf numFmtId="0" fontId="1" fillId="25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66" fillId="8" borderId="2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/>
    </xf>
    <xf numFmtId="0" fontId="69" fillId="45" borderId="1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vertical="center" wrapText="1"/>
    </xf>
    <xf numFmtId="0" fontId="69" fillId="14" borderId="12" xfId="0" applyFont="1" applyFill="1" applyBorder="1" applyAlignment="1">
      <alignment horizontal="center" wrapText="1"/>
    </xf>
    <xf numFmtId="0" fontId="70" fillId="48" borderId="1" xfId="0" applyFont="1" applyFill="1" applyBorder="1" applyAlignment="1">
      <alignment horizontal="center" wrapText="1"/>
    </xf>
    <xf numFmtId="0" fontId="66" fillId="8" borderId="2" xfId="0" applyFont="1" applyFill="1" applyBorder="1" applyAlignment="1">
      <alignment horizontal="center" wrapText="1"/>
    </xf>
    <xf numFmtId="0" fontId="66" fillId="8" borderId="2" xfId="0" applyFont="1" applyFill="1" applyBorder="1" applyAlignment="1">
      <alignment wrapText="1"/>
    </xf>
    <xf numFmtId="0" fontId="66" fillId="3" borderId="2" xfId="0" applyFont="1" applyFill="1" applyBorder="1" applyAlignment="1">
      <alignment wrapText="1"/>
    </xf>
    <xf numFmtId="0" fontId="69" fillId="32" borderId="1" xfId="0" applyFont="1" applyFill="1" applyBorder="1" applyAlignment="1">
      <alignment horizontal="center" wrapText="1"/>
    </xf>
    <xf numFmtId="0" fontId="70" fillId="24" borderId="1" xfId="0" applyFont="1" applyFill="1" applyBorder="1" applyAlignment="1">
      <alignment horizontal="center" wrapText="1"/>
    </xf>
    <xf numFmtId="0" fontId="79" fillId="6" borderId="0" xfId="0" applyFont="1" applyFill="1" applyAlignment="1">
      <alignment horizontal="center"/>
    </xf>
    <xf numFmtId="0" fontId="66" fillId="0" borderId="0" xfId="0" applyFont="1" applyAlignment="1">
      <alignment horizontal="center" vertical="center" wrapText="1"/>
    </xf>
    <xf numFmtId="0" fontId="69" fillId="21" borderId="1" xfId="0" applyFont="1" applyFill="1" applyBorder="1" applyAlignment="1">
      <alignment horizontal="center" wrapText="1"/>
    </xf>
    <xf numFmtId="0" fontId="66" fillId="21" borderId="1" xfId="0" applyFont="1" applyFill="1" applyBorder="1" applyAlignment="1">
      <alignment wrapText="1"/>
    </xf>
    <xf numFmtId="0" fontId="93" fillId="0" borderId="37" xfId="0" applyFont="1" applyBorder="1" applyAlignment="1">
      <alignment horizontal="center" readingOrder="1"/>
    </xf>
    <xf numFmtId="0" fontId="79" fillId="0" borderId="51" xfId="0" applyFont="1" applyBorder="1" applyAlignment="1">
      <alignment horizontal="center" readingOrder="1"/>
    </xf>
    <xf numFmtId="0" fontId="66" fillId="31" borderId="0" xfId="0" applyFont="1" applyFill="1" applyAlignment="1">
      <alignment wrapText="1"/>
    </xf>
    <xf numFmtId="0" fontId="66" fillId="31" borderId="1" xfId="0" applyFont="1" applyFill="1" applyBorder="1" applyAlignment="1">
      <alignment wrapText="1"/>
    </xf>
    <xf numFmtId="22" fontId="66" fillId="45" borderId="1" xfId="0" applyNumberFormat="1" applyFont="1" applyFill="1" applyBorder="1" applyAlignment="1">
      <alignment horizontal="center" vertical="center" wrapText="1"/>
    </xf>
    <xf numFmtId="0" fontId="69" fillId="43" borderId="1" xfId="0" applyFont="1" applyFill="1" applyBorder="1" applyAlignment="1">
      <alignment horizontal="center" wrapText="1"/>
    </xf>
    <xf numFmtId="0" fontId="66" fillId="55" borderId="1" xfId="0" applyFont="1" applyFill="1" applyBorder="1" applyAlignment="1">
      <alignment horizontal="center" vertical="center" wrapText="1"/>
    </xf>
    <xf numFmtId="0" fontId="69" fillId="6" borderId="1" xfId="0" applyFont="1" applyFill="1" applyBorder="1" applyAlignment="1">
      <alignment horizontal="center" wrapText="1"/>
    </xf>
    <xf numFmtId="20" fontId="0" fillId="0" borderId="0" xfId="0" applyNumberFormat="1"/>
    <xf numFmtId="0" fontId="66" fillId="0" borderId="2" xfId="0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0" fontId="66" fillId="9" borderId="2" xfId="0" applyFont="1" applyFill="1" applyBorder="1" applyAlignment="1">
      <alignment horizontal="center" wrapText="1"/>
    </xf>
    <xf numFmtId="0" fontId="66" fillId="12" borderId="2" xfId="0" applyFont="1" applyFill="1" applyBorder="1" applyAlignment="1">
      <alignment horizontal="center" wrapText="1"/>
    </xf>
    <xf numFmtId="0" fontId="66" fillId="0" borderId="2" xfId="0" applyFont="1" applyBorder="1" applyAlignment="1">
      <alignment wrapText="1"/>
    </xf>
    <xf numFmtId="0" fontId="67" fillId="8" borderId="2" xfId="0" applyFont="1" applyFill="1" applyBorder="1" applyAlignment="1">
      <alignment horizontal="center" vertical="center" wrapText="1"/>
    </xf>
    <xf numFmtId="0" fontId="70" fillId="0" borderId="4" xfId="0" applyFont="1" applyBorder="1" applyAlignment="1">
      <alignment horizontal="center" wrapText="1"/>
    </xf>
    <xf numFmtId="0" fontId="71" fillId="0" borderId="4" xfId="0" applyFont="1" applyBorder="1" applyAlignment="1">
      <alignment horizontal="center" wrapText="1"/>
    </xf>
    <xf numFmtId="1" fontId="70" fillId="0" borderId="4" xfId="0" quotePrefix="1" applyNumberFormat="1" applyFont="1" applyBorder="1" applyAlignment="1">
      <alignment horizontal="center" vertical="center" wrapText="1"/>
    </xf>
    <xf numFmtId="0" fontId="70" fillId="0" borderId="4" xfId="0" applyFont="1" applyBorder="1" applyAlignment="1">
      <alignment horizontal="center" vertical="center" wrapText="1"/>
    </xf>
    <xf numFmtId="0" fontId="70" fillId="0" borderId="16" xfId="0" applyFont="1" applyBorder="1" applyAlignment="1">
      <alignment horizontal="center" wrapText="1"/>
    </xf>
    <xf numFmtId="0" fontId="66" fillId="0" borderId="5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6" fillId="8" borderId="5" xfId="0" applyFont="1" applyFill="1" applyBorder="1" applyAlignment="1">
      <alignment horizontal="center" wrapText="1"/>
    </xf>
    <xf numFmtId="0" fontId="66" fillId="9" borderId="5" xfId="0" applyFont="1" applyFill="1" applyBorder="1" applyAlignment="1">
      <alignment horizontal="center" wrapText="1"/>
    </xf>
    <xf numFmtId="0" fontId="66" fillId="12" borderId="5" xfId="0" applyFont="1" applyFill="1" applyBorder="1" applyAlignment="1">
      <alignment horizontal="center" wrapText="1"/>
    </xf>
    <xf numFmtId="0" fontId="66" fillId="0" borderId="5" xfId="0" applyFont="1" applyBorder="1" applyAlignment="1">
      <alignment wrapText="1"/>
    </xf>
    <xf numFmtId="0" fontId="66" fillId="8" borderId="5" xfId="0" applyFont="1" applyFill="1" applyBorder="1" applyAlignment="1">
      <alignment wrapText="1"/>
    </xf>
    <xf numFmtId="22" fontId="66" fillId="0" borderId="7" xfId="0" applyNumberFormat="1" applyFont="1" applyBorder="1" applyAlignment="1">
      <alignment horizontal="center" vertical="center" wrapText="1"/>
    </xf>
    <xf numFmtId="0" fontId="66" fillId="5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70" fillId="0" borderId="0" xfId="0" applyFont="1" applyAlignment="1">
      <alignment horizontal="center" wrapText="1"/>
    </xf>
    <xf numFmtId="165" fontId="66" fillId="45" borderId="1" xfId="0" applyNumberFormat="1" applyFont="1" applyFill="1" applyBorder="1" applyAlignment="1">
      <alignment horizontal="center" vertical="center" wrapText="1"/>
    </xf>
    <xf numFmtId="22" fontId="66" fillId="0" borderId="2" xfId="0" applyNumberFormat="1" applyFont="1" applyBorder="1" applyAlignment="1">
      <alignment horizontal="center" vertical="center" wrapText="1"/>
    </xf>
    <xf numFmtId="0" fontId="70" fillId="0" borderId="6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66" fillId="2" borderId="6" xfId="0" applyFont="1" applyFill="1" applyBorder="1" applyAlignment="1">
      <alignment wrapText="1"/>
    </xf>
    <xf numFmtId="0" fontId="70" fillId="0" borderId="3" xfId="0" applyFont="1" applyBorder="1" applyAlignment="1">
      <alignment horizontal="center" wrapText="1"/>
    </xf>
    <xf numFmtId="0" fontId="66" fillId="8" borderId="3" xfId="0" applyFont="1" applyFill="1" applyBorder="1" applyAlignment="1">
      <alignment wrapText="1"/>
    </xf>
    <xf numFmtId="0" fontId="66" fillId="3" borderId="3" xfId="0" applyFont="1" applyFill="1" applyBorder="1" applyAlignment="1">
      <alignment wrapText="1"/>
    </xf>
    <xf numFmtId="0" fontId="69" fillId="36" borderId="4" xfId="0" applyFont="1" applyFill="1" applyBorder="1" applyAlignment="1">
      <alignment horizontal="center" wrapText="1"/>
    </xf>
    <xf numFmtId="0" fontId="66" fillId="36" borderId="4" xfId="0" applyFont="1" applyFill="1" applyBorder="1" applyAlignment="1">
      <alignment wrapText="1"/>
    </xf>
    <xf numFmtId="0" fontId="71" fillId="0" borderId="2" xfId="0" applyFont="1" applyBorder="1" applyAlignment="1">
      <alignment horizontal="center" wrapText="1"/>
    </xf>
    <xf numFmtId="1" fontId="70" fillId="0" borderId="2" xfId="0" quotePrefix="1" applyNumberFormat="1" applyFont="1" applyBorder="1" applyAlignment="1">
      <alignment horizontal="center" vertical="center" wrapText="1"/>
    </xf>
    <xf numFmtId="0" fontId="70" fillId="0" borderId="2" xfId="0" applyFont="1" applyBorder="1" applyAlignment="1">
      <alignment horizontal="center" vertical="center" wrapText="1"/>
    </xf>
    <xf numFmtId="0" fontId="70" fillId="2" borderId="2" xfId="0" applyFont="1" applyFill="1" applyBorder="1" applyAlignment="1">
      <alignment horizontal="center" wrapText="1"/>
    </xf>
    <xf numFmtId="0" fontId="66" fillId="2" borderId="2" xfId="0" applyFont="1" applyFill="1" applyBorder="1" applyAlignment="1">
      <alignment wrapText="1"/>
    </xf>
    <xf numFmtId="0" fontId="2" fillId="0" borderId="2" xfId="0" applyFont="1" applyBorder="1"/>
    <xf numFmtId="0" fontId="66" fillId="36" borderId="1" xfId="0" applyFont="1" applyFill="1" applyBorder="1" applyAlignment="1">
      <alignment horizontal="center" vertical="center" wrapText="1"/>
    </xf>
    <xf numFmtId="20" fontId="66" fillId="8" borderId="1" xfId="0" applyNumberFormat="1" applyFont="1" applyFill="1" applyBorder="1" applyAlignment="1">
      <alignment horizontal="center" vertical="center" wrapText="1"/>
    </xf>
    <xf numFmtId="0" fontId="66" fillId="57" borderId="1" xfId="0" applyFont="1" applyFill="1" applyBorder="1" applyAlignment="1">
      <alignment horizontal="center" vertical="center" wrapText="1"/>
    </xf>
    <xf numFmtId="22" fontId="66" fillId="57" borderId="1" xfId="0" applyNumberFormat="1" applyFont="1" applyFill="1" applyBorder="1" applyAlignment="1">
      <alignment horizontal="center" vertical="center" wrapText="1"/>
    </xf>
    <xf numFmtId="22" fontId="66" fillId="8" borderId="1" xfId="0" applyNumberFormat="1" applyFont="1" applyFill="1" applyBorder="1" applyAlignment="1">
      <alignment horizontal="center" wrapText="1"/>
    </xf>
    <xf numFmtId="0" fontId="71" fillId="36" borderId="1" xfId="0" applyFont="1" applyFill="1" applyBorder="1" applyAlignment="1">
      <alignment horizontal="center" vertical="center" wrapText="1"/>
    </xf>
    <xf numFmtId="0" fontId="66" fillId="21" borderId="0" xfId="0" applyFont="1" applyFill="1" applyAlignment="1">
      <alignment wrapText="1"/>
    </xf>
    <xf numFmtId="0" fontId="71" fillId="30" borderId="1" xfId="0" applyFont="1" applyFill="1" applyBorder="1" applyAlignment="1">
      <alignment horizontal="center" vertical="center" wrapText="1"/>
    </xf>
    <xf numFmtId="22" fontId="2" fillId="8" borderId="2" xfId="0" applyNumberFormat="1" applyFont="1" applyFill="1" applyBorder="1" applyAlignment="1">
      <alignment horizont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66" fillId="0" borderId="1" xfId="0" applyNumberFormat="1" applyFont="1" applyBorder="1" applyAlignment="1">
      <alignment horizontal="center" vertical="center" wrapText="1"/>
    </xf>
    <xf numFmtId="20" fontId="2" fillId="8" borderId="1" xfId="0" applyNumberFormat="1" applyFont="1" applyFill="1" applyBorder="1" applyAlignment="1">
      <alignment wrapText="1"/>
    </xf>
    <xf numFmtId="20" fontId="66" fillId="8" borderId="1" xfId="0" applyNumberFormat="1" applyFont="1" applyFill="1" applyBorder="1" applyAlignment="1">
      <alignment wrapText="1"/>
    </xf>
    <xf numFmtId="0" fontId="66" fillId="0" borderId="4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wrapText="1"/>
    </xf>
    <xf numFmtId="0" fontId="67" fillId="8" borderId="0" xfId="0" applyFont="1" applyFill="1" applyAlignment="1">
      <alignment horizontal="center" vertical="center" wrapText="1"/>
    </xf>
    <xf numFmtId="0" fontId="99" fillId="0" borderId="0" xfId="0" applyFont="1"/>
    <xf numFmtId="22" fontId="66" fillId="8" borderId="2" xfId="0" applyNumberFormat="1" applyFont="1" applyFill="1" applyBorder="1" applyAlignment="1">
      <alignment horizontal="center" wrapText="1"/>
    </xf>
    <xf numFmtId="0" fontId="68" fillId="6" borderId="2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6" fillId="3" borderId="5" xfId="0" applyFont="1" applyFill="1" applyBorder="1" applyAlignment="1">
      <alignment wrapText="1"/>
    </xf>
    <xf numFmtId="0" fontId="0" fillId="18" borderId="2" xfId="0" applyFill="1" applyBorder="1"/>
    <xf numFmtId="0" fontId="66" fillId="18" borderId="2" xfId="0" applyFont="1" applyFill="1" applyBorder="1" applyAlignment="1">
      <alignment wrapText="1"/>
    </xf>
    <xf numFmtId="0" fontId="77" fillId="6" borderId="1" xfId="0" applyFont="1" applyFill="1" applyBorder="1" applyAlignment="1">
      <alignment horizontal="center" vertical="center" wrapText="1"/>
    </xf>
    <xf numFmtId="0" fontId="3" fillId="30" borderId="1" xfId="0" applyFont="1" applyFill="1" applyBorder="1" applyAlignment="1">
      <alignment horizontal="center" vertical="center" wrapText="1"/>
    </xf>
    <xf numFmtId="1" fontId="70" fillId="0" borderId="6" xfId="0" quotePrefix="1" applyNumberFormat="1" applyFont="1" applyBorder="1" applyAlignment="1">
      <alignment horizontal="center" vertical="center" wrapText="1"/>
    </xf>
    <xf numFmtId="0" fontId="66" fillId="8" borderId="6" xfId="0" applyFont="1" applyFill="1" applyBorder="1" applyAlignment="1">
      <alignment horizontal="center" vertical="center" wrapText="1"/>
    </xf>
    <xf numFmtId="0" fontId="70" fillId="0" borderId="8" xfId="0" applyFont="1" applyBorder="1" applyAlignment="1">
      <alignment horizontal="center" wrapText="1"/>
    </xf>
    <xf numFmtId="0" fontId="66" fillId="12" borderId="8" xfId="0" applyFont="1" applyFill="1" applyBorder="1" applyAlignment="1">
      <alignment horizontal="center" wrapText="1"/>
    </xf>
    <xf numFmtId="0" fontId="2" fillId="12" borderId="8" xfId="0" applyFont="1" applyFill="1" applyBorder="1" applyAlignment="1">
      <alignment horizontal="center" wrapText="1"/>
    </xf>
    <xf numFmtId="0" fontId="2" fillId="8" borderId="12" xfId="0" applyFont="1" applyFill="1" applyBorder="1" applyAlignment="1">
      <alignment horizontal="center" wrapText="1"/>
    </xf>
    <xf numFmtId="0" fontId="66" fillId="9" borderId="9" xfId="0" applyFont="1" applyFill="1" applyBorder="1" applyAlignment="1">
      <alignment horizontal="center" wrapText="1"/>
    </xf>
    <xf numFmtId="0" fontId="66" fillId="6" borderId="6" xfId="0" applyFont="1" applyFill="1" applyBorder="1" applyAlignment="1">
      <alignment horizontal="center" vertical="center" wrapText="1"/>
    </xf>
    <xf numFmtId="0" fontId="66" fillId="6" borderId="0" xfId="0" applyFont="1" applyFill="1" applyAlignment="1">
      <alignment horizontal="center" vertical="center"/>
    </xf>
    <xf numFmtId="0" fontId="66" fillId="6" borderId="0" xfId="0" applyFont="1" applyFill="1" applyAlignment="1">
      <alignment horizontal="left" vertical="center" indent="1"/>
    </xf>
    <xf numFmtId="0" fontId="77" fillId="7" borderId="1" xfId="0" applyFont="1" applyFill="1" applyBorder="1" applyAlignment="1">
      <alignment horizontal="center" vertical="center" wrapText="1"/>
    </xf>
    <xf numFmtId="22" fontId="66" fillId="8" borderId="2" xfId="0" applyNumberFormat="1" applyFont="1" applyFill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 wrapText="1"/>
    </xf>
    <xf numFmtId="22" fontId="66" fillId="0" borderId="4" xfId="0" applyNumberFormat="1" applyFont="1" applyBorder="1" applyAlignment="1">
      <alignment horizontal="center" vertical="center" wrapText="1"/>
    </xf>
    <xf numFmtId="0" fontId="66" fillId="2" borderId="5" xfId="0" applyFont="1" applyFill="1" applyBorder="1" applyAlignment="1">
      <alignment wrapText="1"/>
    </xf>
    <xf numFmtId="0" fontId="70" fillId="2" borderId="5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vertical="center" wrapText="1"/>
    </xf>
    <xf numFmtId="0" fontId="68" fillId="6" borderId="1" xfId="0" applyFont="1" applyFill="1" applyBorder="1" applyAlignment="1">
      <alignment horizontal="center" vertical="center" wrapText="1"/>
    </xf>
    <xf numFmtId="0" fontId="93" fillId="0" borderId="37" xfId="0" applyFont="1" applyBorder="1" applyAlignment="1">
      <alignment readingOrder="1"/>
    </xf>
    <xf numFmtId="0" fontId="66" fillId="58" borderId="1" xfId="0" applyFont="1" applyFill="1" applyBorder="1" applyAlignment="1">
      <alignment wrapText="1"/>
    </xf>
    <xf numFmtId="0" fontId="66" fillId="58" borderId="0" xfId="0" applyFont="1" applyFill="1" applyAlignment="1">
      <alignment wrapText="1"/>
    </xf>
    <xf numFmtId="0" fontId="39" fillId="28" borderId="0" xfId="0" applyFont="1" applyFill="1"/>
    <xf numFmtId="0" fontId="0" fillId="28" borderId="0" xfId="0" applyFill="1"/>
    <xf numFmtId="0" fontId="70" fillId="6" borderId="1" xfId="0" applyFont="1" applyFill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top" wrapText="1"/>
    </xf>
    <xf numFmtId="0" fontId="70" fillId="8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9" fillId="33" borderId="1" xfId="0" applyFont="1" applyFill="1" applyBorder="1" applyAlignment="1">
      <alignment horizontal="center" wrapText="1"/>
    </xf>
    <xf numFmtId="22" fontId="0" fillId="0" borderId="0" xfId="0" applyNumberFormat="1" applyAlignment="1">
      <alignment horizontal="center" vertical="center"/>
    </xf>
    <xf numFmtId="0" fontId="66" fillId="22" borderId="0" xfId="0" applyFont="1" applyFill="1" applyAlignment="1">
      <alignment wrapText="1"/>
    </xf>
    <xf numFmtId="0" fontId="66" fillId="22" borderId="1" xfId="0" applyFont="1" applyFill="1" applyBorder="1" applyAlignment="1">
      <alignment wrapText="1"/>
    </xf>
    <xf numFmtId="0" fontId="101" fillId="0" borderId="0" xfId="0" applyFont="1" applyAlignment="1">
      <alignment horizontal="center" vertical="center"/>
    </xf>
    <xf numFmtId="0" fontId="66" fillId="20" borderId="0" xfId="0" applyFont="1" applyFill="1" applyAlignment="1">
      <alignment wrapText="1"/>
    </xf>
    <xf numFmtId="0" fontId="102" fillId="0" borderId="0" xfId="0" applyFont="1"/>
    <xf numFmtId="0" fontId="66" fillId="16" borderId="1" xfId="0" applyFont="1" applyFill="1" applyBorder="1" applyAlignment="1">
      <alignment wrapText="1"/>
    </xf>
    <xf numFmtId="0" fontId="66" fillId="24" borderId="5" xfId="0" applyFont="1" applyFill="1" applyBorder="1" applyAlignment="1">
      <alignment horizontal="center" vertical="center" wrapText="1"/>
    </xf>
    <xf numFmtId="22" fontId="66" fillId="0" borderId="5" xfId="0" applyNumberFormat="1" applyFont="1" applyBorder="1" applyAlignment="1">
      <alignment horizontal="center" vertical="center" wrapText="1"/>
    </xf>
    <xf numFmtId="0" fontId="69" fillId="14" borderId="2" xfId="0" applyFont="1" applyFill="1" applyBorder="1" applyAlignment="1">
      <alignment horizontal="center" wrapText="1"/>
    </xf>
    <xf numFmtId="0" fontId="66" fillId="14" borderId="2" xfId="0" applyFont="1" applyFill="1" applyBorder="1" applyAlignment="1">
      <alignment wrapText="1"/>
    </xf>
    <xf numFmtId="0" fontId="103" fillId="0" borderId="2" xfId="0" applyFont="1" applyBorder="1" applyAlignment="1">
      <alignment horizontal="center"/>
    </xf>
    <xf numFmtId="22" fontId="66" fillId="7" borderId="1" xfId="0" applyNumberFormat="1" applyFont="1" applyFill="1" applyBorder="1" applyAlignment="1">
      <alignment horizontal="center" vertical="center" wrapText="1"/>
    </xf>
    <xf numFmtId="0" fontId="66" fillId="0" borderId="1" xfId="0" quotePrefix="1" applyFont="1" applyBorder="1" applyAlignment="1">
      <alignment horizontal="center" vertical="center" wrapText="1"/>
    </xf>
    <xf numFmtId="22" fontId="66" fillId="8" borderId="1" xfId="0" quotePrefix="1" applyNumberFormat="1" applyFont="1" applyFill="1" applyBorder="1" applyAlignment="1">
      <alignment horizontal="center" wrapText="1"/>
    </xf>
    <xf numFmtId="0" fontId="66" fillId="8" borderId="1" xfId="0" quotePrefix="1" applyFont="1" applyFill="1" applyBorder="1" applyAlignment="1">
      <alignment horizontal="center" wrapText="1"/>
    </xf>
    <xf numFmtId="0" fontId="66" fillId="8" borderId="1" xfId="0" quotePrefix="1" applyFont="1" applyFill="1" applyBorder="1" applyAlignment="1">
      <alignment wrapText="1"/>
    </xf>
    <xf numFmtId="22" fontId="70" fillId="0" borderId="1" xfId="0" applyNumberFormat="1" applyFont="1" applyBorder="1" applyAlignment="1">
      <alignment horizontal="center" vertical="center" wrapText="1"/>
    </xf>
    <xf numFmtId="16" fontId="67" fillId="8" borderId="1" xfId="0" applyNumberFormat="1" applyFont="1" applyFill="1" applyBorder="1" applyAlignment="1">
      <alignment horizontal="center" vertical="center" wrapText="1"/>
    </xf>
    <xf numFmtId="22" fontId="2" fillId="8" borderId="1" xfId="0" applyNumberFormat="1" applyFont="1" applyFill="1" applyBorder="1" applyAlignment="1">
      <alignment horizontal="center"/>
    </xf>
    <xf numFmtId="0" fontId="66" fillId="8" borderId="2" xfId="0" applyFont="1" applyFill="1" applyBorder="1" applyAlignment="1">
      <alignment horizontal="center" readingOrder="1"/>
    </xf>
    <xf numFmtId="0" fontId="66" fillId="10" borderId="1" xfId="0" applyFont="1" applyFill="1" applyBorder="1" applyAlignment="1">
      <alignment horizontal="center" vertical="center" wrapText="1"/>
    </xf>
    <xf numFmtId="14" fontId="66" fillId="8" borderId="1" xfId="0" applyNumberFormat="1" applyFont="1" applyFill="1" applyBorder="1" applyAlignment="1">
      <alignment horizontal="center" wrapText="1"/>
    </xf>
    <xf numFmtId="0" fontId="66" fillId="8" borderId="5" xfId="0" applyFont="1" applyFill="1" applyBorder="1" applyAlignment="1">
      <alignment horizontal="center" vertical="center" wrapText="1"/>
    </xf>
    <xf numFmtId="0" fontId="93" fillId="8" borderId="0" xfId="0" applyFont="1" applyFill="1" applyAlignment="1">
      <alignment horizontal="center" readingOrder="1"/>
    </xf>
    <xf numFmtId="0" fontId="66" fillId="8" borderId="0" xfId="0" applyFont="1" applyFill="1" applyAlignment="1">
      <alignment horizontal="center" readingOrder="1"/>
    </xf>
    <xf numFmtId="0" fontId="66" fillId="8" borderId="0" xfId="0" applyFont="1" applyFill="1" applyAlignment="1">
      <alignment horizontal="center" vertical="center" wrapText="1"/>
    </xf>
    <xf numFmtId="22" fontId="66" fillId="8" borderId="0" xfId="0" applyNumberFormat="1" applyFont="1" applyFill="1" applyAlignment="1">
      <alignment horizontal="center" vertical="center" wrapText="1"/>
    </xf>
    <xf numFmtId="0" fontId="66" fillId="6" borderId="3" xfId="0" applyFont="1" applyFill="1" applyBorder="1" applyAlignment="1">
      <alignment horizontal="center" vertical="center" wrapText="1"/>
    </xf>
    <xf numFmtId="16" fontId="66" fillId="8" borderId="1" xfId="0" applyNumberFormat="1" applyFont="1" applyFill="1" applyBorder="1" applyAlignment="1">
      <alignment horizontal="center" wrapText="1"/>
    </xf>
    <xf numFmtId="14" fontId="2" fillId="8" borderId="1" xfId="0" applyNumberFormat="1" applyFont="1" applyFill="1" applyBorder="1" applyAlignment="1">
      <alignment horizontal="center" wrapText="1"/>
    </xf>
    <xf numFmtId="22" fontId="7" fillId="8" borderId="1" xfId="0" applyNumberFormat="1" applyFont="1" applyFill="1" applyBorder="1" applyAlignment="1">
      <alignment horizontal="center" wrapText="1"/>
    </xf>
    <xf numFmtId="0" fontId="66" fillId="7" borderId="0" xfId="0" applyFont="1" applyFill="1" applyAlignment="1">
      <alignment wrapText="1"/>
    </xf>
    <xf numFmtId="0" fontId="2" fillId="6" borderId="23" xfId="0" applyFont="1" applyFill="1" applyBorder="1" applyAlignment="1">
      <alignment horizontal="center" vertical="center" wrapText="1"/>
    </xf>
    <xf numFmtId="3" fontId="66" fillId="6" borderId="1" xfId="0" applyNumberFormat="1" applyFont="1" applyFill="1" applyBorder="1" applyAlignment="1">
      <alignment horizontal="center" vertical="center" wrapText="1"/>
    </xf>
    <xf numFmtId="0" fontId="68" fillId="6" borderId="0" xfId="0" applyFont="1" applyFill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22" fontId="66" fillId="14" borderId="1" xfId="0" applyNumberFormat="1" applyFont="1" applyFill="1" applyBorder="1" applyAlignment="1">
      <alignment horizontal="center" vertical="center" wrapText="1"/>
    </xf>
    <xf numFmtId="0" fontId="67" fillId="14" borderId="1" xfId="0" applyFont="1" applyFill="1" applyBorder="1" applyAlignment="1">
      <alignment horizontal="center" vertical="center" wrapText="1"/>
    </xf>
    <xf numFmtId="0" fontId="66" fillId="14" borderId="1" xfId="0" applyFont="1" applyFill="1" applyBorder="1" applyAlignment="1">
      <alignment horizontal="center" wrapText="1"/>
    </xf>
    <xf numFmtId="0" fontId="66" fillId="6" borderId="37" xfId="0" applyFont="1" applyFill="1" applyBorder="1" applyAlignment="1">
      <alignment horizontal="center" vertical="center" readingOrder="1"/>
    </xf>
    <xf numFmtId="0" fontId="66" fillId="13" borderId="1" xfId="0" applyFont="1" applyFill="1" applyBorder="1" applyAlignment="1">
      <alignment horizontal="center" vertical="center" wrapText="1"/>
    </xf>
    <xf numFmtId="22" fontId="66" fillId="6" borderId="1" xfId="0" applyNumberFormat="1" applyFont="1" applyFill="1" applyBorder="1" applyAlignment="1">
      <alignment horizontal="center" wrapText="1"/>
    </xf>
    <xf numFmtId="0" fontId="66" fillId="35" borderId="1" xfId="0" applyFont="1" applyFill="1" applyBorder="1" applyAlignment="1">
      <alignment horizontal="center" vertical="center" wrapText="1"/>
    </xf>
    <xf numFmtId="22" fontId="66" fillId="35" borderId="1" xfId="0" applyNumberFormat="1" applyFont="1" applyFill="1" applyBorder="1" applyAlignment="1">
      <alignment horizontal="center" vertical="center" wrapText="1"/>
    </xf>
    <xf numFmtId="0" fontId="67" fillId="35" borderId="1" xfId="0" applyFont="1" applyFill="1" applyBorder="1" applyAlignment="1">
      <alignment horizontal="center" vertical="center" wrapText="1"/>
    </xf>
    <xf numFmtId="0" fontId="66" fillId="35" borderId="1" xfId="0" applyFont="1" applyFill="1" applyBorder="1" applyAlignment="1">
      <alignment horizontal="center" wrapText="1"/>
    </xf>
    <xf numFmtId="0" fontId="67" fillId="21" borderId="1" xfId="0" applyFont="1" applyFill="1" applyBorder="1" applyAlignment="1">
      <alignment horizontal="center" vertical="center" wrapText="1"/>
    </xf>
    <xf numFmtId="0" fontId="66" fillId="21" borderId="1" xfId="0" applyFont="1" applyFill="1" applyBorder="1" applyAlignment="1">
      <alignment horizontal="center" wrapText="1"/>
    </xf>
    <xf numFmtId="0" fontId="66" fillId="15" borderId="1" xfId="0" applyFont="1" applyFill="1" applyBorder="1" applyAlignment="1">
      <alignment horizontal="center" vertical="center" wrapText="1"/>
    </xf>
    <xf numFmtId="22" fontId="66" fillId="15" borderId="1" xfId="0" applyNumberFormat="1" applyFont="1" applyFill="1" applyBorder="1" applyAlignment="1">
      <alignment horizontal="center" vertical="center" wrapText="1"/>
    </xf>
    <xf numFmtId="0" fontId="67" fillId="15" borderId="1" xfId="0" applyFont="1" applyFill="1" applyBorder="1" applyAlignment="1">
      <alignment horizontal="center" vertical="center" wrapText="1"/>
    </xf>
    <xf numFmtId="0" fontId="66" fillId="15" borderId="1" xfId="0" applyFont="1" applyFill="1" applyBorder="1" applyAlignment="1">
      <alignment horizontal="center" wrapText="1"/>
    </xf>
    <xf numFmtId="14" fontId="66" fillId="8" borderId="1" xfId="0" applyNumberFormat="1" applyFont="1" applyFill="1" applyBorder="1" applyAlignment="1">
      <alignment wrapText="1"/>
    </xf>
    <xf numFmtId="0" fontId="69" fillId="22" borderId="1" xfId="0" applyFont="1" applyFill="1" applyBorder="1" applyAlignment="1">
      <alignment horizontal="center" wrapText="1"/>
    </xf>
    <xf numFmtId="0" fontId="69" fillId="17" borderId="1" xfId="0" applyFont="1" applyFill="1" applyBorder="1" applyAlignment="1">
      <alignment horizontal="center" wrapText="1"/>
    </xf>
    <xf numFmtId="0" fontId="66" fillId="17" borderId="1" xfId="0" applyFont="1" applyFill="1" applyBorder="1" applyAlignment="1">
      <alignment wrapText="1"/>
    </xf>
    <xf numFmtId="0" fontId="104" fillId="55" borderId="12" xfId="0" applyFont="1" applyFill="1" applyBorder="1" applyAlignment="1">
      <alignment horizontal="center" wrapText="1"/>
    </xf>
    <xf numFmtId="0" fontId="69" fillId="8" borderId="1" xfId="0" applyFont="1" applyFill="1" applyBorder="1" applyAlignment="1">
      <alignment horizontal="center" wrapText="1"/>
    </xf>
    <xf numFmtId="0" fontId="105" fillId="0" borderId="58" xfId="0" applyFont="1" applyBorder="1"/>
    <xf numFmtId="0" fontId="105" fillId="0" borderId="59" xfId="0" applyFont="1" applyBorder="1"/>
    <xf numFmtId="0" fontId="66" fillId="24" borderId="0" xfId="0" applyFont="1" applyFill="1" applyAlignment="1">
      <alignment wrapText="1"/>
    </xf>
    <xf numFmtId="0" fontId="69" fillId="2" borderId="1" xfId="0" applyFont="1" applyFill="1" applyBorder="1" applyAlignment="1">
      <alignment horizontal="center" wrapText="1"/>
    </xf>
    <xf numFmtId="0" fontId="69" fillId="2" borderId="12" xfId="0" applyFont="1" applyFill="1" applyBorder="1" applyAlignment="1">
      <alignment horizontal="center" wrapText="1"/>
    </xf>
    <xf numFmtId="0" fontId="69" fillId="2" borderId="28" xfId="0" applyFont="1" applyFill="1" applyBorder="1" applyAlignment="1">
      <alignment horizontal="center" wrapText="1"/>
    </xf>
    <xf numFmtId="0" fontId="66" fillId="4" borderId="0" xfId="0" applyFont="1" applyFill="1" applyAlignment="1">
      <alignment horizontal="center" wrapText="1"/>
    </xf>
    <xf numFmtId="0" fontId="66" fillId="0" borderId="0" xfId="0" applyFont="1" applyAlignment="1">
      <alignment wrapText="1"/>
    </xf>
    <xf numFmtId="0" fontId="66" fillId="6" borderId="0" xfId="0" applyFont="1" applyFill="1" applyAlignment="1">
      <alignment wrapText="1"/>
    </xf>
    <xf numFmtId="0" fontId="66" fillId="10" borderId="0" xfId="0" applyFont="1" applyFill="1" applyAlignment="1">
      <alignment horizontal="left" wrapText="1"/>
    </xf>
    <xf numFmtId="3" fontId="66" fillId="10" borderId="0" xfId="0" applyNumberFormat="1" applyFont="1" applyFill="1" applyAlignment="1">
      <alignment horizontal="left" wrapText="1"/>
    </xf>
    <xf numFmtId="20" fontId="66" fillId="10" borderId="0" xfId="0" applyNumberFormat="1" applyFont="1" applyFill="1" applyAlignment="1">
      <alignment horizontal="left" wrapText="1"/>
    </xf>
    <xf numFmtId="0" fontId="2" fillId="24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2" fillId="6" borderId="0" xfId="0" applyFont="1" applyFill="1" applyAlignment="1">
      <alignment wrapText="1"/>
    </xf>
    <xf numFmtId="0" fontId="2" fillId="10" borderId="0" xfId="0" applyFont="1" applyFill="1" applyAlignment="1">
      <alignment horizontal="left" wrapText="1"/>
    </xf>
    <xf numFmtId="3" fontId="2" fillId="10" borderId="0" xfId="0" applyNumberFormat="1" applyFont="1" applyFill="1" applyAlignment="1">
      <alignment horizontal="left" wrapText="1"/>
    </xf>
    <xf numFmtId="20" fontId="2" fillId="10" borderId="0" xfId="0" applyNumberFormat="1" applyFont="1" applyFill="1" applyAlignment="1">
      <alignment horizontal="left" wrapText="1"/>
    </xf>
    <xf numFmtId="3" fontId="66" fillId="10" borderId="0" xfId="0" quotePrefix="1" applyNumberFormat="1" applyFont="1" applyFill="1" applyAlignment="1">
      <alignment horizontal="left" wrapText="1"/>
    </xf>
    <xf numFmtId="0" fontId="2" fillId="43" borderId="0" xfId="0" applyFont="1" applyFill="1" applyAlignment="1">
      <alignment wrapText="1"/>
    </xf>
    <xf numFmtId="0" fontId="66" fillId="32" borderId="0" xfId="0" applyFont="1" applyFill="1" applyAlignment="1">
      <alignment wrapText="1"/>
    </xf>
    <xf numFmtId="0" fontId="66" fillId="7" borderId="0" xfId="0" applyFont="1" applyFill="1" applyAlignment="1">
      <alignment wrapText="1"/>
    </xf>
    <xf numFmtId="0" fontId="69" fillId="24" borderId="1" xfId="0" applyFont="1" applyFill="1" applyBorder="1" applyAlignment="1">
      <alignment horizontal="center" wrapText="1"/>
    </xf>
    <xf numFmtId="0" fontId="69" fillId="22" borderId="12" xfId="0" applyFont="1" applyFill="1" applyBorder="1" applyAlignment="1">
      <alignment horizontal="center" wrapText="1"/>
    </xf>
    <xf numFmtId="0" fontId="69" fillId="22" borderId="28" xfId="0" applyFont="1" applyFill="1" applyBorder="1" applyAlignment="1">
      <alignment horizontal="center" wrapText="1"/>
    </xf>
    <xf numFmtId="0" fontId="69" fillId="14" borderId="12" xfId="0" applyFont="1" applyFill="1" applyBorder="1" applyAlignment="1">
      <alignment horizontal="center" wrapText="1"/>
    </xf>
    <xf numFmtId="0" fontId="69" fillId="14" borderId="28" xfId="0" applyFont="1" applyFill="1" applyBorder="1" applyAlignment="1">
      <alignment horizontal="center" wrapText="1"/>
    </xf>
    <xf numFmtId="0" fontId="69" fillId="14" borderId="1" xfId="0" applyFont="1" applyFill="1" applyBorder="1" applyAlignment="1">
      <alignment horizontal="center" wrapText="1"/>
    </xf>
    <xf numFmtId="0" fontId="69" fillId="22" borderId="1" xfId="0" applyFont="1" applyFill="1" applyBorder="1" applyAlignment="1">
      <alignment horizontal="center" wrapText="1"/>
    </xf>
    <xf numFmtId="0" fontId="69" fillId="17" borderId="1" xfId="0" applyFont="1" applyFill="1" applyBorder="1" applyAlignment="1">
      <alignment horizontal="center" wrapText="1"/>
    </xf>
    <xf numFmtId="0" fontId="69" fillId="17" borderId="12" xfId="0" applyFont="1" applyFill="1" applyBorder="1" applyAlignment="1">
      <alignment horizontal="center" wrapText="1"/>
    </xf>
    <xf numFmtId="0" fontId="69" fillId="17" borderId="28" xfId="0" applyFont="1" applyFill="1" applyBorder="1" applyAlignment="1">
      <alignment horizontal="center" wrapText="1"/>
    </xf>
    <xf numFmtId="0" fontId="69" fillId="8" borderId="1" xfId="0" applyFont="1" applyFill="1" applyBorder="1" applyAlignment="1">
      <alignment horizontal="center" wrapText="1"/>
    </xf>
    <xf numFmtId="0" fontId="69" fillId="8" borderId="12" xfId="0" applyFont="1" applyFill="1" applyBorder="1" applyAlignment="1">
      <alignment horizontal="center" wrapText="1"/>
    </xf>
    <xf numFmtId="0" fontId="69" fillId="8" borderId="28" xfId="0" applyFont="1" applyFill="1" applyBorder="1" applyAlignment="1">
      <alignment horizontal="center" wrapText="1"/>
    </xf>
    <xf numFmtId="0" fontId="69" fillId="28" borderId="12" xfId="0" applyFont="1" applyFill="1" applyBorder="1" applyAlignment="1">
      <alignment horizontal="center" wrapText="1"/>
    </xf>
    <xf numFmtId="0" fontId="69" fillId="28" borderId="28" xfId="0" applyFont="1" applyFill="1" applyBorder="1" applyAlignment="1">
      <alignment horizontal="center" wrapText="1"/>
    </xf>
    <xf numFmtId="0" fontId="69" fillId="28" borderId="1" xfId="0" applyFont="1" applyFill="1" applyBorder="1" applyAlignment="1">
      <alignment horizontal="center" wrapText="1"/>
    </xf>
    <xf numFmtId="0" fontId="69" fillId="30" borderId="1" xfId="0" applyFont="1" applyFill="1" applyBorder="1" applyAlignment="1">
      <alignment horizontal="center" wrapText="1"/>
    </xf>
    <xf numFmtId="0" fontId="69" fillId="30" borderId="12" xfId="0" applyFont="1" applyFill="1" applyBorder="1" applyAlignment="1">
      <alignment horizontal="center" wrapText="1"/>
    </xf>
    <xf numFmtId="0" fontId="69" fillId="30" borderId="28" xfId="0" applyFont="1" applyFill="1" applyBorder="1" applyAlignment="1">
      <alignment horizontal="center" wrapText="1"/>
    </xf>
    <xf numFmtId="0" fontId="2" fillId="32" borderId="0" xfId="0" applyFont="1" applyFill="1" applyAlignment="1">
      <alignment wrapText="1"/>
    </xf>
    <xf numFmtId="0" fontId="1" fillId="30" borderId="1" xfId="0" applyFont="1" applyFill="1" applyBorder="1" applyAlignment="1">
      <alignment horizontal="center" wrapText="1"/>
    </xf>
    <xf numFmtId="0" fontId="1" fillId="30" borderId="12" xfId="0" applyFont="1" applyFill="1" applyBorder="1" applyAlignment="1">
      <alignment horizontal="center" wrapText="1"/>
    </xf>
    <xf numFmtId="0" fontId="1" fillId="30" borderId="28" xfId="0" applyFont="1" applyFill="1" applyBorder="1" applyAlignment="1">
      <alignment horizontal="center" wrapText="1"/>
    </xf>
    <xf numFmtId="0" fontId="1" fillId="14" borderId="12" xfId="0" applyFont="1" applyFill="1" applyBorder="1" applyAlignment="1">
      <alignment horizontal="center" wrapText="1"/>
    </xf>
    <xf numFmtId="0" fontId="1" fillId="14" borderId="28" xfId="0" applyFont="1" applyFill="1" applyBorder="1" applyAlignment="1">
      <alignment horizontal="center" wrapText="1"/>
    </xf>
    <xf numFmtId="0" fontId="1" fillId="14" borderId="1" xfId="0" applyFont="1" applyFill="1" applyBorder="1" applyAlignment="1">
      <alignment horizontal="center" wrapText="1"/>
    </xf>
    <xf numFmtId="0" fontId="1" fillId="48" borderId="1" xfId="0" applyFont="1" applyFill="1" applyBorder="1" applyAlignment="1">
      <alignment horizontal="center" wrapText="1"/>
    </xf>
    <xf numFmtId="0" fontId="1" fillId="48" borderId="12" xfId="0" applyFont="1" applyFill="1" applyBorder="1" applyAlignment="1">
      <alignment horizontal="center" wrapText="1"/>
    </xf>
    <xf numFmtId="0" fontId="1" fillId="48" borderId="28" xfId="0" applyFont="1" applyFill="1" applyBorder="1" applyAlignment="1">
      <alignment horizontal="center" wrapText="1"/>
    </xf>
    <xf numFmtId="0" fontId="3" fillId="10" borderId="0" xfId="0" applyFont="1" applyFill="1" applyAlignment="1">
      <alignment horizontal="left" wrapText="1"/>
    </xf>
    <xf numFmtId="0" fontId="103" fillId="10" borderId="0" xfId="0" applyFont="1" applyFill="1" applyAlignment="1">
      <alignment horizontal="left" wrapText="1"/>
    </xf>
    <xf numFmtId="0" fontId="69" fillId="36" borderId="1" xfId="0" applyFont="1" applyFill="1" applyBorder="1" applyAlignment="1">
      <alignment horizontal="center" wrapText="1"/>
    </xf>
    <xf numFmtId="0" fontId="69" fillId="36" borderId="12" xfId="0" applyFont="1" applyFill="1" applyBorder="1" applyAlignment="1">
      <alignment horizontal="center" wrapText="1"/>
    </xf>
    <xf numFmtId="0" fontId="69" fillId="36" borderId="28" xfId="0" applyFont="1" applyFill="1" applyBorder="1" applyAlignment="1">
      <alignment horizontal="center" wrapText="1"/>
    </xf>
    <xf numFmtId="0" fontId="66" fillId="22" borderId="0" xfId="0" applyFont="1" applyFill="1" applyAlignment="1">
      <alignment wrapText="1"/>
    </xf>
    <xf numFmtId="0" fontId="69" fillId="33" borderId="1" xfId="0" applyFont="1" applyFill="1" applyBorder="1" applyAlignment="1">
      <alignment horizontal="center" wrapText="1"/>
    </xf>
    <xf numFmtId="0" fontId="69" fillId="33" borderId="12" xfId="0" applyFont="1" applyFill="1" applyBorder="1" applyAlignment="1">
      <alignment horizontal="center" wrapText="1"/>
    </xf>
    <xf numFmtId="0" fontId="69" fillId="33" borderId="28" xfId="0" applyFont="1" applyFill="1" applyBorder="1" applyAlignment="1">
      <alignment horizontal="center" wrapText="1"/>
    </xf>
    <xf numFmtId="0" fontId="100" fillId="10" borderId="0" xfId="0" applyFont="1" applyFill="1" applyAlignment="1">
      <alignment horizontal="left" wrapText="1"/>
    </xf>
    <xf numFmtId="0" fontId="69" fillId="6" borderId="12" xfId="0" applyFont="1" applyFill="1" applyBorder="1" applyAlignment="1">
      <alignment horizontal="center" wrapText="1"/>
    </xf>
    <xf numFmtId="0" fontId="69" fillId="6" borderId="28" xfId="0" applyFont="1" applyFill="1" applyBorder="1" applyAlignment="1">
      <alignment horizontal="center" wrapText="1"/>
    </xf>
    <xf numFmtId="0" fontId="66" fillId="10" borderId="0" xfId="0" quotePrefix="1" applyFont="1" applyFill="1" applyAlignment="1">
      <alignment horizontal="left" wrapText="1"/>
    </xf>
    <xf numFmtId="0" fontId="69" fillId="24" borderId="12" xfId="0" applyFont="1" applyFill="1" applyBorder="1" applyAlignment="1">
      <alignment horizontal="center" wrapText="1"/>
    </xf>
    <xf numFmtId="0" fontId="69" fillId="24" borderId="28" xfId="0" applyFont="1" applyFill="1" applyBorder="1" applyAlignment="1">
      <alignment horizontal="center" wrapText="1"/>
    </xf>
    <xf numFmtId="0" fontId="96" fillId="10" borderId="0" xfId="0" applyFont="1" applyFill="1" applyAlignment="1">
      <alignment horizontal="left" wrapText="1"/>
    </xf>
    <xf numFmtId="0" fontId="66" fillId="18" borderId="0" xfId="0" applyFont="1" applyFill="1" applyAlignment="1">
      <alignment wrapText="1"/>
    </xf>
    <xf numFmtId="0" fontId="69" fillId="9" borderId="1" xfId="0" applyFont="1" applyFill="1" applyBorder="1" applyAlignment="1">
      <alignment horizontal="center" wrapText="1"/>
    </xf>
    <xf numFmtId="0" fontId="2" fillId="18" borderId="0" xfId="0" applyFont="1" applyFill="1" applyAlignment="1">
      <alignment wrapText="1"/>
    </xf>
    <xf numFmtId="0" fontId="90" fillId="10" borderId="0" xfId="0" applyFont="1" applyFill="1" applyAlignment="1">
      <alignment horizontal="left" wrapText="1"/>
    </xf>
    <xf numFmtId="0" fontId="1" fillId="24" borderId="1" xfId="0" applyFont="1" applyFill="1" applyBorder="1" applyAlignment="1">
      <alignment horizontal="center" wrapText="1"/>
    </xf>
    <xf numFmtId="0" fontId="1" fillId="24" borderId="12" xfId="0" applyFont="1" applyFill="1" applyBorder="1" applyAlignment="1">
      <alignment horizontal="center" wrapText="1"/>
    </xf>
    <xf numFmtId="0" fontId="1" fillId="24" borderId="28" xfId="0" applyFont="1" applyFill="1" applyBorder="1" applyAlignment="1">
      <alignment horizontal="center" wrapText="1"/>
    </xf>
    <xf numFmtId="20" fontId="1" fillId="14" borderId="12" xfId="0" applyNumberFormat="1" applyFont="1" applyFill="1" applyBorder="1" applyAlignment="1">
      <alignment horizontal="center" wrapText="1"/>
    </xf>
    <xf numFmtId="0" fontId="66" fillId="33" borderId="0" xfId="0" applyFont="1" applyFill="1" applyAlignment="1">
      <alignment horizontal="left" wrapText="1"/>
    </xf>
    <xf numFmtId="3" fontId="2" fillId="10" borderId="0" xfId="0" quotePrefix="1" applyNumberFormat="1" applyFont="1" applyFill="1" applyAlignment="1">
      <alignment horizontal="left" wrapText="1"/>
    </xf>
    <xf numFmtId="0" fontId="98" fillId="2" borderId="1" xfId="0" applyFont="1" applyFill="1" applyBorder="1" applyAlignment="1">
      <alignment horizontal="center" wrapText="1"/>
    </xf>
    <xf numFmtId="0" fontId="69" fillId="2" borderId="4" xfId="0" applyFont="1" applyFill="1" applyBorder="1" applyAlignment="1">
      <alignment horizontal="center" wrapText="1"/>
    </xf>
    <xf numFmtId="0" fontId="69" fillId="2" borderId="27" xfId="0" applyFont="1" applyFill="1" applyBorder="1" applyAlignment="1">
      <alignment horizontal="center" wrapText="1"/>
    </xf>
    <xf numFmtId="0" fontId="69" fillId="12" borderId="1" xfId="0" applyFont="1" applyFill="1" applyBorder="1" applyAlignment="1">
      <alignment horizontal="center" wrapText="1"/>
    </xf>
    <xf numFmtId="0" fontId="69" fillId="12" borderId="12" xfId="0" applyFont="1" applyFill="1" applyBorder="1" applyAlignment="1">
      <alignment horizontal="center" wrapText="1"/>
    </xf>
    <xf numFmtId="0" fontId="69" fillId="12" borderId="28" xfId="0" applyFont="1" applyFill="1" applyBorder="1" applyAlignment="1">
      <alignment horizontal="center" wrapText="1"/>
    </xf>
    <xf numFmtId="0" fontId="69" fillId="36" borderId="4" xfId="0" applyFont="1" applyFill="1" applyBorder="1" applyAlignment="1">
      <alignment horizontal="center" wrapText="1"/>
    </xf>
    <xf numFmtId="0" fontId="69" fillId="36" borderId="27" xfId="0" applyFont="1" applyFill="1" applyBorder="1" applyAlignment="1">
      <alignment horizontal="center" wrapText="1"/>
    </xf>
    <xf numFmtId="0" fontId="69" fillId="36" borderId="0" xfId="0" applyFont="1" applyFill="1" applyAlignment="1">
      <alignment horizontal="center" wrapText="1"/>
    </xf>
    <xf numFmtId="0" fontId="69" fillId="24" borderId="6" xfId="0" applyFont="1" applyFill="1" applyBorder="1" applyAlignment="1">
      <alignment horizontal="center" wrapText="1"/>
    </xf>
    <xf numFmtId="0" fontId="69" fillId="24" borderId="7" xfId="0" applyFont="1" applyFill="1" applyBorder="1" applyAlignment="1">
      <alignment horizontal="center" wrapText="1"/>
    </xf>
    <xf numFmtId="0" fontId="69" fillId="24" borderId="3" xfId="0" applyFont="1" applyFill="1" applyBorder="1" applyAlignment="1">
      <alignment horizontal="center" wrapText="1"/>
    </xf>
    <xf numFmtId="0" fontId="66" fillId="21" borderId="0" xfId="0" applyFont="1" applyFill="1" applyAlignment="1">
      <alignment wrapText="1"/>
    </xf>
    <xf numFmtId="0" fontId="66" fillId="6" borderId="0" xfId="0" applyFont="1" applyFill="1" applyAlignment="1">
      <alignment horizontal="left" wrapText="1"/>
    </xf>
    <xf numFmtId="0" fontId="66" fillId="31" borderId="0" xfId="0" applyFont="1" applyFill="1" applyAlignment="1">
      <alignment horizontal="left" wrapText="1"/>
    </xf>
    <xf numFmtId="0" fontId="69" fillId="14" borderId="2" xfId="0" applyFont="1" applyFill="1" applyBorder="1" applyAlignment="1">
      <alignment horizontal="center" wrapText="1"/>
    </xf>
    <xf numFmtId="0" fontId="69" fillId="6" borderId="1" xfId="0" applyFont="1" applyFill="1" applyBorder="1" applyAlignment="1">
      <alignment horizontal="center" wrapText="1"/>
    </xf>
    <xf numFmtId="0" fontId="69" fillId="43" borderId="1" xfId="0" applyFont="1" applyFill="1" applyBorder="1" applyAlignment="1">
      <alignment horizontal="center" wrapText="1"/>
    </xf>
    <xf numFmtId="0" fontId="69" fillId="43" borderId="12" xfId="0" applyFont="1" applyFill="1" applyBorder="1" applyAlignment="1">
      <alignment horizontal="center" wrapText="1"/>
    </xf>
    <xf numFmtId="0" fontId="69" fillId="43" borderId="28" xfId="0" applyFont="1" applyFill="1" applyBorder="1" applyAlignment="1">
      <alignment horizontal="center" wrapText="1"/>
    </xf>
    <xf numFmtId="0" fontId="69" fillId="45" borderId="1" xfId="0" applyFont="1" applyFill="1" applyBorder="1" applyAlignment="1">
      <alignment horizontal="center" wrapText="1"/>
    </xf>
    <xf numFmtId="0" fontId="69" fillId="45" borderId="12" xfId="0" applyFont="1" applyFill="1" applyBorder="1" applyAlignment="1">
      <alignment horizontal="center" wrapText="1"/>
    </xf>
    <xf numFmtId="0" fontId="69" fillId="45" borderId="28" xfId="0" applyFont="1" applyFill="1" applyBorder="1" applyAlignment="1">
      <alignment horizontal="center" wrapText="1"/>
    </xf>
    <xf numFmtId="0" fontId="95" fillId="10" borderId="0" xfId="0" applyFont="1" applyFill="1" applyAlignment="1">
      <alignment horizontal="left" wrapText="1"/>
    </xf>
    <xf numFmtId="0" fontId="69" fillId="18" borderId="1" xfId="0" applyFont="1" applyFill="1" applyBorder="1" applyAlignment="1">
      <alignment horizontal="center" wrapText="1"/>
    </xf>
    <xf numFmtId="0" fontId="69" fillId="21" borderId="1" xfId="0" applyFont="1" applyFill="1" applyBorder="1" applyAlignment="1">
      <alignment horizontal="center" wrapText="1"/>
    </xf>
    <xf numFmtId="0" fontId="69" fillId="21" borderId="12" xfId="0" applyFont="1" applyFill="1" applyBorder="1" applyAlignment="1">
      <alignment horizontal="center" wrapText="1"/>
    </xf>
    <xf numFmtId="0" fontId="69" fillId="21" borderId="28" xfId="0" applyFont="1" applyFill="1" applyBorder="1" applyAlignment="1">
      <alignment horizontal="center" wrapText="1"/>
    </xf>
    <xf numFmtId="0" fontId="66" fillId="14" borderId="0" xfId="0" applyFont="1" applyFill="1" applyAlignment="1">
      <alignment wrapText="1"/>
    </xf>
    <xf numFmtId="0" fontId="69" fillId="32" borderId="12" xfId="0" applyFont="1" applyFill="1" applyBorder="1" applyAlignment="1">
      <alignment horizontal="center" wrapText="1"/>
    </xf>
    <xf numFmtId="0" fontId="69" fillId="32" borderId="28" xfId="0" applyFont="1" applyFill="1" applyBorder="1" applyAlignment="1">
      <alignment horizontal="center" wrapText="1"/>
    </xf>
    <xf numFmtId="0" fontId="69" fillId="32" borderId="1" xfId="0" applyFont="1" applyFill="1" applyBorder="1" applyAlignment="1">
      <alignment horizontal="center" wrapText="1"/>
    </xf>
    <xf numFmtId="20" fontId="69" fillId="45" borderId="12" xfId="0" applyNumberFormat="1" applyFont="1" applyFill="1" applyBorder="1" applyAlignment="1">
      <alignment horizontal="center" wrapText="1"/>
    </xf>
    <xf numFmtId="0" fontId="1" fillId="25" borderId="12" xfId="0" applyFont="1" applyFill="1" applyBorder="1" applyAlignment="1">
      <alignment horizontal="center" wrapText="1"/>
    </xf>
    <xf numFmtId="0" fontId="1" fillId="25" borderId="28" xfId="0" applyFont="1" applyFill="1" applyBorder="1" applyAlignment="1">
      <alignment horizontal="center" wrapText="1"/>
    </xf>
    <xf numFmtId="0" fontId="1" fillId="25" borderId="1" xfId="0" applyFont="1" applyFill="1" applyBorder="1" applyAlignment="1">
      <alignment horizontal="center" wrapText="1"/>
    </xf>
    <xf numFmtId="0" fontId="1" fillId="6" borderId="12" xfId="0" applyFont="1" applyFill="1" applyBorder="1" applyAlignment="1">
      <alignment horizontal="center" wrapText="1"/>
    </xf>
    <xf numFmtId="0" fontId="1" fillId="6" borderId="28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 wrapText="1"/>
    </xf>
    <xf numFmtId="0" fontId="1" fillId="12" borderId="12" xfId="0" applyFont="1" applyFill="1" applyBorder="1" applyAlignment="1">
      <alignment horizontal="center" wrapText="1"/>
    </xf>
    <xf numFmtId="0" fontId="1" fillId="12" borderId="28" xfId="0" applyFont="1" applyFill="1" applyBorder="1" applyAlignment="1">
      <alignment horizontal="center" wrapText="1"/>
    </xf>
    <xf numFmtId="0" fontId="2" fillId="10" borderId="0" xfId="0" quotePrefix="1" applyFont="1" applyFill="1" applyAlignment="1">
      <alignment horizontal="left" wrapText="1"/>
    </xf>
    <xf numFmtId="0" fontId="66" fillId="43" borderId="0" xfId="0" applyFont="1" applyFill="1" applyAlignment="1">
      <alignment wrapText="1"/>
    </xf>
    <xf numFmtId="0" fontId="1" fillId="45" borderId="1" xfId="0" applyFont="1" applyFill="1" applyBorder="1" applyAlignment="1">
      <alignment horizontal="center" wrapText="1"/>
    </xf>
    <xf numFmtId="0" fontId="1" fillId="45" borderId="12" xfId="0" applyFont="1" applyFill="1" applyBorder="1" applyAlignment="1">
      <alignment horizontal="center" wrapText="1"/>
    </xf>
    <xf numFmtId="0" fontId="1" fillId="45" borderId="28" xfId="0" applyFont="1" applyFill="1" applyBorder="1" applyAlignment="1">
      <alignment horizontal="center" wrapText="1"/>
    </xf>
    <xf numFmtId="0" fontId="78" fillId="10" borderId="0" xfId="0" applyFont="1" applyFill="1" applyAlignment="1">
      <alignment horizontal="left" wrapText="1"/>
    </xf>
    <xf numFmtId="3" fontId="78" fillId="6" borderId="0" xfId="0" applyNumberFormat="1" applyFont="1" applyFill="1" applyAlignment="1">
      <alignment horizontal="left" wrapText="1"/>
    </xf>
    <xf numFmtId="3" fontId="2" fillId="6" borderId="0" xfId="0" applyNumberFormat="1" applyFont="1" applyFill="1" applyAlignment="1">
      <alignment horizontal="left" wrapText="1"/>
    </xf>
    <xf numFmtId="0" fontId="1" fillId="29" borderId="12" xfId="0" applyFont="1" applyFill="1" applyBorder="1" applyAlignment="1">
      <alignment horizontal="center" wrapText="1"/>
    </xf>
    <xf numFmtId="0" fontId="1" fillId="29" borderId="28" xfId="0" applyFont="1" applyFill="1" applyBorder="1" applyAlignment="1">
      <alignment horizontal="center" wrapText="1"/>
    </xf>
    <xf numFmtId="0" fontId="1" fillId="29" borderId="1" xfId="0" applyFont="1" applyFill="1" applyBorder="1" applyAlignment="1">
      <alignment horizontal="center" wrapText="1"/>
    </xf>
    <xf numFmtId="0" fontId="66" fillId="12" borderId="0" xfId="0" applyFont="1" applyFill="1" applyAlignment="1">
      <alignment wrapText="1"/>
    </xf>
    <xf numFmtId="0" fontId="69" fillId="48" borderId="12" xfId="0" applyFont="1" applyFill="1" applyBorder="1" applyAlignment="1">
      <alignment horizontal="center" wrapText="1"/>
    </xf>
    <xf numFmtId="0" fontId="69" fillId="48" borderId="28" xfId="0" applyFont="1" applyFill="1" applyBorder="1" applyAlignment="1">
      <alignment horizontal="center" wrapText="1"/>
    </xf>
    <xf numFmtId="0" fontId="69" fillId="48" borderId="1" xfId="0" applyFont="1" applyFill="1" applyBorder="1" applyAlignment="1">
      <alignment horizontal="center" wrapText="1"/>
    </xf>
    <xf numFmtId="0" fontId="91" fillId="10" borderId="0" xfId="0" applyFont="1" applyFill="1" applyAlignment="1">
      <alignment horizontal="left" wrapText="1"/>
    </xf>
    <xf numFmtId="0" fontId="66" fillId="45" borderId="0" xfId="0" applyFont="1" applyFill="1" applyAlignment="1">
      <alignment wrapText="1"/>
    </xf>
    <xf numFmtId="0" fontId="66" fillId="45" borderId="0" xfId="0" applyFont="1" applyFill="1" applyAlignment="1">
      <alignment horizontal="left" wrapText="1"/>
    </xf>
    <xf numFmtId="0" fontId="69" fillId="7" borderId="12" xfId="0" applyFont="1" applyFill="1" applyBorder="1" applyAlignment="1">
      <alignment horizontal="center" wrapText="1"/>
    </xf>
    <xf numFmtId="0" fontId="69" fillId="7" borderId="28" xfId="0" applyFont="1" applyFill="1" applyBorder="1" applyAlignment="1">
      <alignment horizontal="center" wrapText="1"/>
    </xf>
    <xf numFmtId="0" fontId="69" fillId="7" borderId="1" xfId="0" applyFont="1" applyFill="1" applyBorder="1" applyAlignment="1">
      <alignment horizontal="center" wrapText="1"/>
    </xf>
    <xf numFmtId="20" fontId="66" fillId="8" borderId="0" xfId="0" applyNumberFormat="1" applyFont="1" applyFill="1" applyAlignment="1">
      <alignment horizontal="left" wrapText="1"/>
    </xf>
    <xf numFmtId="0" fontId="81" fillId="10" borderId="0" xfId="0" applyFont="1" applyFill="1" applyAlignment="1">
      <alignment horizontal="left" wrapText="1"/>
    </xf>
    <xf numFmtId="0" fontId="69" fillId="9" borderId="12" xfId="0" applyFont="1" applyFill="1" applyBorder="1" applyAlignment="1">
      <alignment horizontal="center" wrapText="1"/>
    </xf>
    <xf numFmtId="0" fontId="69" fillId="9" borderId="28" xfId="0" applyFont="1" applyFill="1" applyBorder="1" applyAlignment="1">
      <alignment horizontal="center" wrapText="1"/>
    </xf>
    <xf numFmtId="0" fontId="66" fillId="28" borderId="0" xfId="0" applyFont="1" applyFill="1" applyAlignment="1">
      <alignment wrapText="1"/>
    </xf>
    <xf numFmtId="0" fontId="66" fillId="33" borderId="0" xfId="0" applyFont="1" applyFill="1" applyAlignment="1">
      <alignment wrapText="1"/>
    </xf>
    <xf numFmtId="0" fontId="1" fillId="19" borderId="1" xfId="0" applyFont="1" applyFill="1" applyBorder="1" applyAlignment="1">
      <alignment horizontal="center" wrapText="1"/>
    </xf>
    <xf numFmtId="0" fontId="1" fillId="19" borderId="12" xfId="0" applyFont="1" applyFill="1" applyBorder="1" applyAlignment="1">
      <alignment horizontal="center" wrapText="1"/>
    </xf>
    <xf numFmtId="0" fontId="1" fillId="19" borderId="28" xfId="0" applyFont="1" applyFill="1" applyBorder="1" applyAlignment="1">
      <alignment horizontal="center" wrapText="1"/>
    </xf>
    <xf numFmtId="0" fontId="1" fillId="28" borderId="12" xfId="0" applyFont="1" applyFill="1" applyBorder="1" applyAlignment="1">
      <alignment horizontal="center" wrapText="1"/>
    </xf>
    <xf numFmtId="0" fontId="1" fillId="28" borderId="28" xfId="0" applyFont="1" applyFill="1" applyBorder="1" applyAlignment="1">
      <alignment horizontal="center" wrapText="1"/>
    </xf>
    <xf numFmtId="0" fontId="2" fillId="28" borderId="0" xfId="0" applyFont="1" applyFill="1" applyAlignment="1">
      <alignment wrapText="1"/>
    </xf>
    <xf numFmtId="0" fontId="1" fillId="28" borderId="1" xfId="0" applyFont="1" applyFill="1" applyBorder="1" applyAlignment="1">
      <alignment horizontal="center" wrapText="1"/>
    </xf>
    <xf numFmtId="0" fontId="1" fillId="52" borderId="12" xfId="0" applyFont="1" applyFill="1" applyBorder="1" applyAlignment="1">
      <alignment horizontal="center" wrapText="1"/>
    </xf>
    <xf numFmtId="0" fontId="1" fillId="52" borderId="28" xfId="0" applyFont="1" applyFill="1" applyBorder="1" applyAlignment="1">
      <alignment horizontal="center" wrapText="1"/>
    </xf>
    <xf numFmtId="0" fontId="1" fillId="52" borderId="1" xfId="0" applyFont="1" applyFill="1" applyBorder="1" applyAlignment="1">
      <alignment horizontal="center" wrapText="1"/>
    </xf>
    <xf numFmtId="0" fontId="69" fillId="29" borderId="12" xfId="0" applyFont="1" applyFill="1" applyBorder="1" applyAlignment="1">
      <alignment horizontal="center" wrapText="1"/>
    </xf>
    <xf numFmtId="0" fontId="69" fillId="29" borderId="28" xfId="0" applyFont="1" applyFill="1" applyBorder="1" applyAlignment="1">
      <alignment horizontal="center" wrapText="1"/>
    </xf>
    <xf numFmtId="0" fontId="1" fillId="17" borderId="1" xfId="0" applyFont="1" applyFill="1" applyBorder="1" applyAlignment="1">
      <alignment horizontal="center" wrapText="1"/>
    </xf>
    <xf numFmtId="0" fontId="1" fillId="17" borderId="12" xfId="0" applyFont="1" applyFill="1" applyBorder="1" applyAlignment="1">
      <alignment horizontal="center" wrapText="1"/>
    </xf>
    <xf numFmtId="0" fontId="1" fillId="17" borderId="28" xfId="0" applyFont="1" applyFill="1" applyBorder="1" applyAlignment="1">
      <alignment horizontal="center" wrapText="1"/>
    </xf>
    <xf numFmtId="20" fontId="69" fillId="2" borderId="12" xfId="0" applyNumberFormat="1" applyFont="1" applyFill="1" applyBorder="1" applyAlignment="1">
      <alignment horizontal="center" wrapText="1"/>
    </xf>
    <xf numFmtId="0" fontId="1" fillId="36" borderId="12" xfId="0" applyFont="1" applyFill="1" applyBorder="1" applyAlignment="1">
      <alignment horizontal="center" wrapText="1"/>
    </xf>
    <xf numFmtId="0" fontId="1" fillId="36" borderId="28" xfId="0" applyFont="1" applyFill="1" applyBorder="1" applyAlignment="1">
      <alignment horizontal="center" wrapText="1"/>
    </xf>
    <xf numFmtId="0" fontId="1" fillId="36" borderId="1" xfId="0" applyFont="1" applyFill="1" applyBorder="1" applyAlignment="1">
      <alignment horizontal="center" wrapText="1"/>
    </xf>
    <xf numFmtId="20" fontId="1" fillId="2" borderId="12" xfId="0" applyNumberFormat="1" applyFont="1" applyFill="1" applyBorder="1" applyAlignment="1">
      <alignment horizontal="center" wrapText="1"/>
    </xf>
    <xf numFmtId="20" fontId="1" fillId="29" borderId="12" xfId="0" applyNumberFormat="1" applyFont="1" applyFill="1" applyBorder="1" applyAlignment="1">
      <alignment horizontal="center" wrapText="1"/>
    </xf>
    <xf numFmtId="0" fontId="69" fillId="29" borderId="1" xfId="0" applyFont="1" applyFill="1" applyBorder="1" applyAlignment="1">
      <alignment horizontal="center" wrapText="1"/>
    </xf>
    <xf numFmtId="0" fontId="66" fillId="10" borderId="0" xfId="0" applyFont="1" applyFill="1" applyAlignment="1">
      <alignment wrapText="1"/>
    </xf>
    <xf numFmtId="0" fontId="1" fillId="54" borderId="1" xfId="0" applyFont="1" applyFill="1" applyBorder="1" applyAlignment="1">
      <alignment horizontal="center" wrapText="1"/>
    </xf>
    <xf numFmtId="0" fontId="1" fillId="54" borderId="12" xfId="0" applyFont="1" applyFill="1" applyBorder="1" applyAlignment="1">
      <alignment horizontal="center" wrapText="1"/>
    </xf>
    <xf numFmtId="0" fontId="1" fillId="54" borderId="28" xfId="0" applyFont="1" applyFill="1" applyBorder="1" applyAlignment="1">
      <alignment horizontal="center" wrapText="1"/>
    </xf>
    <xf numFmtId="0" fontId="2" fillId="24" borderId="2" xfId="0" applyFont="1" applyFill="1" applyBorder="1" applyAlignment="1">
      <alignment wrapText="1"/>
    </xf>
    <xf numFmtId="0" fontId="2" fillId="6" borderId="2" xfId="0" applyFont="1" applyFill="1" applyBorder="1" applyAlignment="1">
      <alignment wrapText="1"/>
    </xf>
    <xf numFmtId="0" fontId="59" fillId="10" borderId="0" xfId="0" applyFont="1" applyFill="1" applyAlignment="1">
      <alignment horizontal="left" wrapText="1"/>
    </xf>
    <xf numFmtId="0" fontId="1" fillId="27" borderId="1" xfId="0" applyFont="1" applyFill="1" applyBorder="1" applyAlignment="1">
      <alignment horizontal="center" wrapText="1"/>
    </xf>
    <xf numFmtId="0" fontId="1" fillId="27" borderId="12" xfId="0" applyFont="1" applyFill="1" applyBorder="1" applyAlignment="1">
      <alignment horizontal="center" wrapText="1"/>
    </xf>
    <xf numFmtId="0" fontId="65" fillId="10" borderId="0" xfId="0" applyFont="1" applyFill="1" applyAlignment="1">
      <alignment horizontal="left" wrapText="1"/>
    </xf>
    <xf numFmtId="0" fontId="2" fillId="36" borderId="0" xfId="0" applyFont="1" applyFill="1" applyAlignment="1">
      <alignment wrapText="1"/>
    </xf>
    <xf numFmtId="0" fontId="1" fillId="7" borderId="1" xfId="0" applyFont="1" applyFill="1" applyBorder="1" applyAlignment="1">
      <alignment horizontal="center" wrapText="1"/>
    </xf>
    <xf numFmtId="0" fontId="1" fillId="7" borderId="12" xfId="0" applyFont="1" applyFill="1" applyBorder="1" applyAlignment="1">
      <alignment horizontal="center" wrapText="1"/>
    </xf>
    <xf numFmtId="0" fontId="1" fillId="7" borderId="28" xfId="0" applyFont="1" applyFill="1" applyBorder="1" applyAlignment="1">
      <alignment horizontal="center" wrapText="1"/>
    </xf>
    <xf numFmtId="0" fontId="64" fillId="10" borderId="0" xfId="0" applyFont="1" applyFill="1" applyAlignment="1">
      <alignment horizontal="left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63" fillId="10" borderId="0" xfId="0" applyFont="1" applyFill="1" applyAlignment="1">
      <alignment horizontal="left" wrapText="1"/>
    </xf>
    <xf numFmtId="0" fontId="61" fillId="10" borderId="0" xfId="0" applyFont="1" applyFill="1" applyAlignment="1">
      <alignment horizontal="left" wrapText="1"/>
    </xf>
    <xf numFmtId="0" fontId="2" fillId="26" borderId="0" xfId="0" applyFont="1" applyFill="1" applyAlignment="1">
      <alignment wrapText="1"/>
    </xf>
    <xf numFmtId="0" fontId="60" fillId="3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2" borderId="27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36" borderId="27" xfId="0" applyFont="1" applyFill="1" applyBorder="1" applyAlignment="1">
      <alignment horizontal="center" wrapText="1"/>
    </xf>
    <xf numFmtId="0" fontId="1" fillId="36" borderId="0" xfId="0" applyFont="1" applyFill="1" applyAlignment="1">
      <alignment horizontal="center" wrapText="1"/>
    </xf>
    <xf numFmtId="0" fontId="1" fillId="2" borderId="53" xfId="0" applyFont="1" applyFill="1" applyBorder="1" applyAlignment="1">
      <alignment horizontal="center" wrapText="1"/>
    </xf>
    <xf numFmtId="0" fontId="1" fillId="2" borderId="54" xfId="0" applyFont="1" applyFill="1" applyBorder="1" applyAlignment="1">
      <alignment horizontal="center" wrapText="1"/>
    </xf>
    <xf numFmtId="1" fontId="2" fillId="10" borderId="0" xfId="0" applyNumberFormat="1" applyFont="1" applyFill="1" applyAlignment="1">
      <alignment horizontal="left" wrapText="1"/>
    </xf>
    <xf numFmtId="0" fontId="1" fillId="27" borderId="28" xfId="0" applyFont="1" applyFill="1" applyBorder="1" applyAlignment="1">
      <alignment horizontal="center" wrapText="1"/>
    </xf>
    <xf numFmtId="0" fontId="1" fillId="26" borderId="1" xfId="0" applyFont="1" applyFill="1" applyBorder="1" applyAlignment="1">
      <alignment horizontal="center" wrapText="1"/>
    </xf>
    <xf numFmtId="0" fontId="1" fillId="26" borderId="12" xfId="0" applyFont="1" applyFill="1" applyBorder="1" applyAlignment="1">
      <alignment horizontal="center" wrapText="1"/>
    </xf>
    <xf numFmtId="0" fontId="1" fillId="26" borderId="28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1" fillId="22" borderId="12" xfId="0" applyFont="1" applyFill="1" applyBorder="1" applyAlignment="1">
      <alignment horizontal="center" wrapText="1"/>
    </xf>
    <xf numFmtId="0" fontId="1" fillId="22" borderId="28" xfId="0" applyFont="1" applyFill="1" applyBorder="1" applyAlignment="1">
      <alignment horizontal="center" wrapText="1"/>
    </xf>
    <xf numFmtId="0" fontId="2" fillId="34" borderId="0" xfId="0" applyFont="1" applyFill="1" applyAlignment="1">
      <alignment wrapText="1"/>
    </xf>
    <xf numFmtId="0" fontId="1" fillId="22" borderId="1" xfId="0" applyFont="1" applyFill="1" applyBorder="1" applyAlignment="1">
      <alignment horizontal="center" wrapText="1"/>
    </xf>
    <xf numFmtId="0" fontId="2" fillId="37" borderId="0" xfId="0" applyFont="1" applyFill="1" applyAlignment="1">
      <alignment wrapText="1"/>
    </xf>
    <xf numFmtId="0" fontId="1" fillId="31" borderId="1" xfId="0" applyFont="1" applyFill="1" applyBorder="1" applyAlignment="1">
      <alignment horizontal="center" wrapText="1"/>
    </xf>
    <xf numFmtId="0" fontId="11" fillId="10" borderId="0" xfId="0" applyFont="1" applyFill="1" applyAlignment="1">
      <alignment horizontal="left" wrapText="1"/>
    </xf>
    <xf numFmtId="0" fontId="1" fillId="31" borderId="12" xfId="0" applyFont="1" applyFill="1" applyBorder="1" applyAlignment="1">
      <alignment horizontal="center" wrapText="1"/>
    </xf>
    <xf numFmtId="0" fontId="1" fillId="31" borderId="28" xfId="0" applyFont="1" applyFill="1" applyBorder="1" applyAlignment="1">
      <alignment horizontal="center" wrapText="1"/>
    </xf>
    <xf numFmtId="0" fontId="1" fillId="9" borderId="12" xfId="0" applyFont="1" applyFill="1" applyBorder="1" applyAlignment="1">
      <alignment horizontal="center" wrapText="1"/>
    </xf>
    <xf numFmtId="0" fontId="1" fillId="9" borderId="28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23" borderId="0" xfId="0" applyFont="1" applyFill="1" applyAlignment="1">
      <alignment wrapText="1"/>
    </xf>
    <xf numFmtId="0" fontId="58" fillId="2" borderId="12" xfId="0" applyFont="1" applyFill="1" applyBorder="1" applyAlignment="1">
      <alignment horizontal="center" wrapText="1"/>
    </xf>
    <xf numFmtId="0" fontId="58" fillId="2" borderId="28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20" fontId="1" fillId="12" borderId="12" xfId="0" applyNumberFormat="1" applyFont="1" applyFill="1" applyBorder="1" applyAlignment="1">
      <alignment horizontal="center" wrapText="1"/>
    </xf>
    <xf numFmtId="20" fontId="1" fillId="9" borderId="12" xfId="0" applyNumberFormat="1" applyFont="1" applyFill="1" applyBorder="1" applyAlignment="1">
      <alignment horizontal="center" wrapText="1"/>
    </xf>
    <xf numFmtId="0" fontId="2" fillId="10" borderId="0" xfId="0" applyFont="1" applyFill="1" applyAlignment="1">
      <alignment wrapText="1"/>
    </xf>
    <xf numFmtId="0" fontId="1" fillId="52" borderId="27" xfId="0" applyFont="1" applyFill="1" applyBorder="1" applyAlignment="1">
      <alignment horizontal="center" wrapText="1"/>
    </xf>
    <xf numFmtId="0" fontId="1" fillId="52" borderId="0" xfId="0" applyFont="1" applyFill="1" applyAlignment="1">
      <alignment horizontal="center" wrapText="1"/>
    </xf>
    <xf numFmtId="0" fontId="7" fillId="24" borderId="0" xfId="0" applyFont="1" applyFill="1" applyAlignment="1">
      <alignment wrapText="1"/>
    </xf>
    <xf numFmtId="0" fontId="1" fillId="9" borderId="27" xfId="0" applyFont="1" applyFill="1" applyBorder="1" applyAlignment="1">
      <alignment horizontal="center" wrapText="1"/>
    </xf>
    <xf numFmtId="0" fontId="1" fillId="9" borderId="0" xfId="0" applyFont="1" applyFill="1" applyAlignment="1">
      <alignment horizontal="center" wrapText="1"/>
    </xf>
    <xf numFmtId="0" fontId="7" fillId="10" borderId="0" xfId="0" applyFont="1" applyFill="1" applyAlignment="1">
      <alignment wrapText="1"/>
    </xf>
    <xf numFmtId="20" fontId="7" fillId="10" borderId="0" xfId="0" applyNumberFormat="1" applyFont="1" applyFill="1" applyAlignment="1">
      <alignment horizontal="left" wrapText="1"/>
    </xf>
    <xf numFmtId="0" fontId="7" fillId="10" borderId="0" xfId="0" applyFont="1" applyFill="1" applyAlignment="1">
      <alignment horizontal="left" wrapText="1"/>
    </xf>
    <xf numFmtId="0" fontId="7" fillId="6" borderId="0" xfId="0" applyFont="1" applyFill="1" applyAlignment="1">
      <alignment wrapText="1"/>
    </xf>
    <xf numFmtId="0" fontId="7" fillId="18" borderId="0" xfId="0" applyFont="1" applyFill="1" applyAlignment="1">
      <alignment wrapText="1"/>
    </xf>
    <xf numFmtId="0" fontId="7" fillId="6" borderId="0" xfId="0" applyFont="1" applyFill="1" applyAlignment="1">
      <alignment horizontal="left" wrapText="1"/>
    </xf>
    <xf numFmtId="3" fontId="7" fillId="10" borderId="0" xfId="0" applyNumberFormat="1" applyFont="1" applyFill="1" applyAlignment="1">
      <alignment horizontal="left" wrapText="1"/>
    </xf>
    <xf numFmtId="0" fontId="1" fillId="43" borderId="12" xfId="0" applyFont="1" applyFill="1" applyBorder="1" applyAlignment="1">
      <alignment horizontal="center" wrapText="1"/>
    </xf>
    <xf numFmtId="0" fontId="1" fillId="43" borderId="28" xfId="0" applyFont="1" applyFill="1" applyBorder="1" applyAlignment="1">
      <alignment horizontal="center" wrapText="1"/>
    </xf>
    <xf numFmtId="3" fontId="7" fillId="10" borderId="0" xfId="0" applyNumberFormat="1" applyFont="1" applyFill="1" applyAlignment="1">
      <alignment wrapText="1"/>
    </xf>
    <xf numFmtId="0" fontId="1" fillId="43" borderId="1" xfId="0" applyFont="1" applyFill="1" applyBorder="1" applyAlignment="1">
      <alignment horizontal="center" wrapText="1"/>
    </xf>
    <xf numFmtId="0" fontId="1" fillId="24" borderId="27" xfId="0" applyFont="1" applyFill="1" applyBorder="1" applyAlignment="1">
      <alignment horizontal="center" wrapText="1"/>
    </xf>
    <xf numFmtId="0" fontId="1" fillId="24" borderId="0" xfId="0" applyFont="1" applyFill="1" applyAlignment="1">
      <alignment horizontal="center" wrapText="1"/>
    </xf>
    <xf numFmtId="0" fontId="2" fillId="24" borderId="0" xfId="0" applyFont="1" applyFill="1" applyAlignment="1">
      <alignment horizontal="left" wrapText="1"/>
    </xf>
    <xf numFmtId="0" fontId="56" fillId="10" borderId="0" xfId="0" applyFont="1" applyFill="1" applyAlignment="1">
      <alignment horizontal="left" wrapText="1"/>
    </xf>
    <xf numFmtId="0" fontId="1" fillId="51" borderId="1" xfId="0" applyFont="1" applyFill="1" applyBorder="1" applyAlignment="1">
      <alignment horizontal="center" wrapText="1"/>
    </xf>
    <xf numFmtId="0" fontId="1" fillId="51" borderId="27" xfId="0" applyFont="1" applyFill="1" applyBorder="1" applyAlignment="1">
      <alignment horizontal="center" wrapText="1"/>
    </xf>
    <xf numFmtId="0" fontId="1" fillId="51" borderId="0" xfId="0" applyFont="1" applyFill="1" applyAlignment="1">
      <alignment horizontal="center" wrapText="1"/>
    </xf>
    <xf numFmtId="0" fontId="1" fillId="14" borderId="27" xfId="0" applyFont="1" applyFill="1" applyBorder="1" applyAlignment="1">
      <alignment horizontal="center" wrapText="1"/>
    </xf>
    <xf numFmtId="0" fontId="1" fillId="14" borderId="0" xfId="0" applyFont="1" applyFill="1" applyAlignment="1">
      <alignment horizontal="center" wrapText="1"/>
    </xf>
    <xf numFmtId="0" fontId="1" fillId="27" borderId="27" xfId="0" applyFont="1" applyFill="1" applyBorder="1" applyAlignment="1">
      <alignment horizontal="center" wrapText="1"/>
    </xf>
    <xf numFmtId="0" fontId="1" fillId="27" borderId="0" xfId="0" applyFont="1" applyFill="1" applyAlignment="1">
      <alignment horizontal="center" wrapText="1"/>
    </xf>
    <xf numFmtId="3" fontId="22" fillId="10" borderId="0" xfId="0" applyNumberFormat="1" applyFont="1" applyFill="1" applyAlignment="1">
      <alignment horizontal="left" wrapText="1"/>
    </xf>
    <xf numFmtId="0" fontId="1" fillId="12" borderId="27" xfId="0" applyFont="1" applyFill="1" applyBorder="1" applyAlignment="1">
      <alignment horizontal="center" wrapText="1"/>
    </xf>
    <xf numFmtId="0" fontId="1" fillId="12" borderId="0" xfId="0" applyFont="1" applyFill="1" applyAlignment="1">
      <alignment horizontal="center" wrapText="1"/>
    </xf>
    <xf numFmtId="0" fontId="22" fillId="10" borderId="0" xfId="0" applyFont="1" applyFill="1" applyAlignment="1">
      <alignment horizontal="left" wrapText="1"/>
    </xf>
    <xf numFmtId="0" fontId="2" fillId="12" borderId="0" xfId="0" applyFont="1" applyFill="1" applyAlignment="1">
      <alignment wrapText="1"/>
    </xf>
    <xf numFmtId="0" fontId="1" fillId="26" borderId="27" xfId="0" applyFont="1" applyFill="1" applyBorder="1" applyAlignment="1">
      <alignment horizontal="center" wrapText="1"/>
    </xf>
    <xf numFmtId="0" fontId="1" fillId="26" borderId="0" xfId="0" applyFont="1" applyFill="1" applyAlignment="1">
      <alignment horizontal="center" wrapText="1"/>
    </xf>
    <xf numFmtId="0" fontId="1" fillId="12" borderId="6" xfId="0" applyFont="1" applyFill="1" applyBorder="1" applyAlignment="1">
      <alignment horizontal="center" wrapText="1"/>
    </xf>
    <xf numFmtId="0" fontId="1" fillId="12" borderId="2" xfId="0" applyFont="1" applyFill="1" applyBorder="1" applyAlignment="1">
      <alignment horizontal="center" wrapText="1"/>
    </xf>
    <xf numFmtId="20" fontId="2" fillId="10" borderId="0" xfId="0" applyNumberFormat="1" applyFont="1" applyFill="1" applyAlignment="1">
      <alignment wrapText="1"/>
    </xf>
    <xf numFmtId="0" fontId="2" fillId="32" borderId="0" xfId="0" applyFont="1" applyFill="1" applyAlignment="1">
      <alignment horizontal="left" wrapText="1"/>
    </xf>
    <xf numFmtId="0" fontId="1" fillId="30" borderId="27" xfId="0" applyFont="1" applyFill="1" applyBorder="1" applyAlignment="1">
      <alignment horizontal="center" wrapText="1"/>
    </xf>
    <xf numFmtId="0" fontId="1" fillId="30" borderId="0" xfId="0" applyFont="1" applyFill="1" applyAlignment="1">
      <alignment horizontal="center" wrapText="1"/>
    </xf>
    <xf numFmtId="20" fontId="1" fillId="2" borderId="28" xfId="0" applyNumberFormat="1" applyFont="1" applyFill="1" applyBorder="1" applyAlignment="1">
      <alignment horizontal="center" wrapText="1"/>
    </xf>
    <xf numFmtId="0" fontId="1" fillId="30" borderId="6" xfId="0" applyFont="1" applyFill="1" applyBorder="1" applyAlignment="1">
      <alignment horizontal="center" wrapText="1"/>
    </xf>
    <xf numFmtId="0" fontId="1" fillId="30" borderId="7" xfId="0" applyFont="1" applyFill="1" applyBorder="1" applyAlignment="1">
      <alignment horizontal="center" wrapText="1"/>
    </xf>
    <xf numFmtId="0" fontId="1" fillId="30" borderId="3" xfId="0" applyFont="1" applyFill="1" applyBorder="1" applyAlignment="1">
      <alignment horizontal="center" wrapText="1"/>
    </xf>
    <xf numFmtId="20" fontId="1" fillId="2" borderId="27" xfId="0" applyNumberFormat="1" applyFont="1" applyFill="1" applyBorder="1" applyAlignment="1">
      <alignment horizontal="center" wrapText="1"/>
    </xf>
    <xf numFmtId="20" fontId="1" fillId="2" borderId="0" xfId="0" applyNumberFormat="1" applyFont="1" applyFill="1" applyAlignment="1">
      <alignment horizontal="center" wrapText="1"/>
    </xf>
    <xf numFmtId="0" fontId="1" fillId="48" borderId="27" xfId="0" applyFont="1" applyFill="1" applyBorder="1" applyAlignment="1">
      <alignment horizontal="center" wrapText="1"/>
    </xf>
    <xf numFmtId="0" fontId="1" fillId="48" borderId="0" xfId="0" applyFont="1" applyFill="1" applyAlignment="1">
      <alignment horizontal="center" wrapText="1"/>
    </xf>
    <xf numFmtId="0" fontId="2" fillId="16" borderId="0" xfId="0" applyFont="1" applyFill="1" applyAlignment="1">
      <alignment wrapText="1"/>
    </xf>
    <xf numFmtId="0" fontId="1" fillId="15" borderId="1" xfId="0" applyFont="1" applyFill="1" applyBorder="1" applyAlignment="1">
      <alignment horizontal="center" wrapText="1"/>
    </xf>
    <xf numFmtId="0" fontId="1" fillId="15" borderId="12" xfId="0" applyFont="1" applyFill="1" applyBorder="1" applyAlignment="1">
      <alignment horizontal="center" wrapText="1"/>
    </xf>
    <xf numFmtId="0" fontId="1" fillId="15" borderId="28" xfId="0" applyFont="1" applyFill="1" applyBorder="1" applyAlignment="1">
      <alignment horizontal="center" wrapText="1"/>
    </xf>
    <xf numFmtId="0" fontId="1" fillId="28" borderId="27" xfId="0" applyFont="1" applyFill="1" applyBorder="1" applyAlignment="1">
      <alignment horizontal="center" wrapText="1"/>
    </xf>
    <xf numFmtId="0" fontId="1" fillId="28" borderId="0" xfId="0" applyFont="1" applyFill="1" applyAlignment="1">
      <alignment horizontal="center" wrapText="1"/>
    </xf>
    <xf numFmtId="0" fontId="1" fillId="28" borderId="2" xfId="0" applyFont="1" applyFill="1" applyBorder="1" applyAlignment="1">
      <alignment horizontal="center" wrapText="1"/>
    </xf>
    <xf numFmtId="0" fontId="1" fillId="28" borderId="6" xfId="0" applyFont="1" applyFill="1" applyBorder="1" applyAlignment="1">
      <alignment horizontal="center" wrapText="1"/>
    </xf>
    <xf numFmtId="0" fontId="1" fillId="21" borderId="1" xfId="0" applyFont="1" applyFill="1" applyBorder="1" applyAlignment="1">
      <alignment horizontal="center" wrapText="1"/>
    </xf>
    <xf numFmtId="0" fontId="1" fillId="21" borderId="27" xfId="0" applyFont="1" applyFill="1" applyBorder="1" applyAlignment="1">
      <alignment horizontal="center" wrapText="1"/>
    </xf>
    <xf numFmtId="0" fontId="1" fillId="21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22" borderId="0" xfId="0" applyFont="1" applyFill="1" applyAlignment="1">
      <alignment wrapText="1"/>
    </xf>
    <xf numFmtId="0" fontId="2" fillId="10" borderId="0" xfId="0" quotePrefix="1" applyFont="1" applyFill="1" applyAlignment="1">
      <alignment wrapText="1"/>
    </xf>
    <xf numFmtId="0" fontId="2" fillId="45" borderId="0" xfId="0" applyFont="1" applyFill="1" applyAlignment="1">
      <alignment wrapText="1"/>
    </xf>
    <xf numFmtId="0" fontId="11" fillId="47" borderId="51" xfId="0" applyFont="1" applyFill="1" applyBorder="1" applyAlignment="1">
      <alignment vertical="center" readingOrder="1"/>
    </xf>
    <xf numFmtId="0" fontId="2" fillId="8" borderId="3" xfId="0" applyFont="1" applyFill="1" applyBorder="1" applyAlignment="1">
      <alignment horizontal="center" vertical="center" wrapText="1"/>
    </xf>
    <xf numFmtId="0" fontId="1" fillId="13" borderId="27" xfId="0" applyFont="1" applyFill="1" applyBorder="1" applyAlignment="1">
      <alignment horizontal="center" wrapText="1"/>
    </xf>
    <xf numFmtId="0" fontId="1" fillId="13" borderId="0" xfId="0" applyFont="1" applyFill="1" applyAlignment="1">
      <alignment horizontal="center" wrapText="1"/>
    </xf>
    <xf numFmtId="20" fontId="2" fillId="10" borderId="0" xfId="0" quotePrefix="1" applyNumberFormat="1" applyFont="1" applyFill="1" applyAlignment="1">
      <alignment horizontal="left" wrapText="1"/>
    </xf>
    <xf numFmtId="0" fontId="2" fillId="21" borderId="0" xfId="0" applyFont="1" applyFill="1" applyAlignment="1">
      <alignment wrapText="1"/>
    </xf>
    <xf numFmtId="0" fontId="11" fillId="47" borderId="12" xfId="0" applyFont="1" applyFill="1" applyBorder="1" applyAlignment="1">
      <alignment horizontal="center" readingOrder="1"/>
    </xf>
    <xf numFmtId="0" fontId="11" fillId="47" borderId="14" xfId="0" applyFont="1" applyFill="1" applyBorder="1" applyAlignment="1">
      <alignment horizontal="center" readingOrder="1"/>
    </xf>
    <xf numFmtId="0" fontId="2" fillId="8" borderId="7" xfId="0" applyFont="1" applyFill="1" applyBorder="1" applyAlignment="1">
      <alignment horizontal="center" vertical="center" wrapText="1"/>
    </xf>
    <xf numFmtId="3" fontId="2" fillId="10" borderId="0" xfId="0" applyNumberFormat="1" applyFont="1" applyFill="1" applyAlignment="1">
      <alignment wrapText="1"/>
    </xf>
    <xf numFmtId="0" fontId="53" fillId="10" borderId="0" xfId="0" applyFont="1" applyFill="1" applyAlignment="1">
      <alignment wrapText="1"/>
    </xf>
    <xf numFmtId="0" fontId="2" fillId="43" borderId="2" xfId="0" applyFont="1" applyFill="1" applyBorder="1" applyAlignment="1">
      <alignment wrapText="1"/>
    </xf>
    <xf numFmtId="0" fontId="2" fillId="7" borderId="0" xfId="0" applyFont="1" applyFill="1" applyAlignment="1">
      <alignment wrapText="1"/>
    </xf>
    <xf numFmtId="3" fontId="2" fillId="10" borderId="0" xfId="0" quotePrefix="1" applyNumberFormat="1" applyFont="1" applyFill="1" applyAlignment="1">
      <alignment wrapText="1"/>
    </xf>
    <xf numFmtId="0" fontId="28" fillId="2" borderId="12" xfId="0" applyFont="1" applyFill="1" applyBorder="1" applyAlignment="1">
      <alignment horizontal="center" wrapText="1"/>
    </xf>
    <xf numFmtId="0" fontId="28" fillId="2" borderId="28" xfId="0" applyFont="1" applyFill="1" applyBorder="1" applyAlignment="1">
      <alignment horizontal="center" wrapText="1"/>
    </xf>
    <xf numFmtId="0" fontId="52" fillId="2" borderId="1" xfId="0" applyFont="1" applyFill="1" applyBorder="1" applyAlignment="1">
      <alignment horizontal="center" wrapText="1"/>
    </xf>
    <xf numFmtId="0" fontId="52" fillId="2" borderId="27" xfId="0" applyFont="1" applyFill="1" applyBorder="1" applyAlignment="1">
      <alignment horizontal="center" wrapText="1"/>
    </xf>
    <xf numFmtId="0" fontId="52" fillId="2" borderId="0" xfId="0" applyFont="1" applyFill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6" borderId="0" xfId="0" applyFont="1" applyFill="1" applyAlignment="1">
      <alignment horizontal="left" wrapText="1"/>
    </xf>
    <xf numFmtId="0" fontId="2" fillId="6" borderId="43" xfId="0" applyFont="1" applyFill="1" applyBorder="1" applyAlignment="1">
      <alignment wrapText="1"/>
    </xf>
    <xf numFmtId="0" fontId="2" fillId="6" borderId="44" xfId="0" applyFont="1" applyFill="1" applyBorder="1" applyAlignment="1">
      <alignment wrapText="1"/>
    </xf>
    <xf numFmtId="0" fontId="2" fillId="6" borderId="46" xfId="0" applyFont="1" applyFill="1" applyBorder="1" applyAlignment="1">
      <alignment wrapText="1"/>
    </xf>
    <xf numFmtId="0" fontId="2" fillId="6" borderId="47" xfId="0" applyFont="1" applyFill="1" applyBorder="1" applyAlignment="1">
      <alignment wrapText="1"/>
    </xf>
    <xf numFmtId="16" fontId="2" fillId="10" borderId="0" xfId="0" applyNumberFormat="1" applyFont="1" applyFill="1" applyAlignment="1">
      <alignment wrapText="1"/>
    </xf>
    <xf numFmtId="0" fontId="2" fillId="31" borderId="0" xfId="0" applyFont="1" applyFill="1" applyAlignment="1">
      <alignment wrapText="1"/>
    </xf>
    <xf numFmtId="0" fontId="2" fillId="31" borderId="0" xfId="0" applyFont="1" applyFill="1" applyAlignment="1">
      <alignment horizontal="left" wrapText="1"/>
    </xf>
    <xf numFmtId="20" fontId="3" fillId="10" borderId="0" xfId="0" applyNumberFormat="1" applyFont="1" applyFill="1" applyAlignment="1">
      <alignment horizontal="left" wrapText="1"/>
    </xf>
    <xf numFmtId="0" fontId="2" fillId="15" borderId="0" xfId="0" applyFont="1" applyFill="1" applyAlignment="1">
      <alignment wrapText="1"/>
    </xf>
    <xf numFmtId="0" fontId="46" fillId="10" borderId="0" xfId="0" applyFont="1" applyFill="1" applyAlignment="1">
      <alignment wrapText="1"/>
    </xf>
    <xf numFmtId="0" fontId="2" fillId="6" borderId="21" xfId="0" applyFont="1" applyFill="1" applyBorder="1" applyAlignment="1">
      <alignment wrapText="1"/>
    </xf>
    <xf numFmtId="0" fontId="2" fillId="6" borderId="8" xfId="0" applyFont="1" applyFill="1" applyBorder="1" applyAlignment="1">
      <alignment wrapText="1"/>
    </xf>
    <xf numFmtId="0" fontId="2" fillId="6" borderId="20" xfId="0" applyFont="1" applyFill="1" applyBorder="1" applyAlignment="1">
      <alignment wrapText="1"/>
    </xf>
    <xf numFmtId="0" fontId="2" fillId="6" borderId="11" xfId="0" applyFont="1" applyFill="1" applyBorder="1" applyAlignment="1">
      <alignment wrapText="1"/>
    </xf>
    <xf numFmtId="20" fontId="2" fillId="10" borderId="0" xfId="0" applyNumberFormat="1" applyFont="1" applyFill="1" applyAlignment="1">
      <alignment horizontal="center" wrapText="1"/>
    </xf>
    <xf numFmtId="0" fontId="2" fillId="10" borderId="0" xfId="0" applyFont="1" applyFill="1" applyAlignment="1">
      <alignment horizontal="center" wrapText="1"/>
    </xf>
    <xf numFmtId="3" fontId="2" fillId="10" borderId="0" xfId="0" applyNumberFormat="1" applyFont="1" applyFill="1" applyAlignment="1">
      <alignment horizontal="center" wrapText="1"/>
    </xf>
    <xf numFmtId="0" fontId="2" fillId="8" borderId="0" xfId="0" applyFont="1" applyFill="1" applyAlignment="1">
      <alignment wrapText="1"/>
    </xf>
    <xf numFmtId="0" fontId="0" fillId="8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18" borderId="0" xfId="0" applyFont="1" applyFill="1" applyAlignment="1">
      <alignment horizontal="center"/>
    </xf>
    <xf numFmtId="0" fontId="2" fillId="6" borderId="0" xfId="0" applyFont="1" applyFill="1" applyAlignment="1">
      <alignment horizontal="center" wrapText="1"/>
    </xf>
    <xf numFmtId="0" fontId="2" fillId="29" borderId="0" xfId="0" applyFont="1" applyFill="1" applyAlignment="1">
      <alignment wrapText="1"/>
    </xf>
    <xf numFmtId="0" fontId="2" fillId="32" borderId="0" xfId="0" applyFont="1" applyFill="1" applyAlignment="1">
      <alignment horizontal="center" wrapText="1"/>
    </xf>
    <xf numFmtId="0" fontId="2" fillId="7" borderId="0" xfId="0" applyFont="1" applyFill="1" applyAlignment="1">
      <alignment horizontal="center" wrapText="1"/>
    </xf>
    <xf numFmtId="0" fontId="2" fillId="13" borderId="0" xfId="0" applyFont="1" applyFill="1" applyAlignment="1">
      <alignment wrapText="1"/>
    </xf>
    <xf numFmtId="0" fontId="3" fillId="32" borderId="0" xfId="0" applyFont="1" applyFill="1" applyAlignment="1">
      <alignment horizontal="center" vertical="center" wrapText="1"/>
    </xf>
    <xf numFmtId="0" fontId="2" fillId="24" borderId="0" xfId="0" applyFont="1" applyFill="1" applyAlignment="1">
      <alignment horizontal="left"/>
    </xf>
    <xf numFmtId="0" fontId="2" fillId="24" borderId="0" xfId="0" applyFont="1" applyFill="1" applyAlignment="1">
      <alignment horizontal="center" wrapText="1"/>
    </xf>
    <xf numFmtId="0" fontId="2" fillId="18" borderId="0" xfId="0" applyFont="1" applyFill="1" applyAlignment="1">
      <alignment horizontal="left" wrapText="1"/>
    </xf>
    <xf numFmtId="3" fontId="2" fillId="10" borderId="0" xfId="0" quotePrefix="1" applyNumberFormat="1" applyFont="1" applyFill="1" applyAlignment="1">
      <alignment horizontal="center" wrapText="1"/>
    </xf>
    <xf numFmtId="0" fontId="2" fillId="10" borderId="0" xfId="0" quotePrefix="1" applyFont="1" applyFill="1" applyAlignment="1">
      <alignment horizontal="center" wrapText="1"/>
    </xf>
    <xf numFmtId="0" fontId="2" fillId="13" borderId="0" xfId="0" applyFont="1" applyFill="1" applyAlignment="1">
      <alignment horizontal="left" wrapText="1"/>
    </xf>
    <xf numFmtId="0" fontId="2" fillId="22" borderId="0" xfId="0" applyFont="1" applyFill="1" applyAlignment="1">
      <alignment horizontal="left" wrapText="1"/>
    </xf>
    <xf numFmtId="0" fontId="3" fillId="10" borderId="0" xfId="0" applyFont="1" applyFill="1" applyAlignment="1">
      <alignment wrapText="1"/>
    </xf>
    <xf numFmtId="0" fontId="9" fillId="22" borderId="0" xfId="0" applyFont="1" applyFill="1" applyAlignment="1">
      <alignment wrapText="1"/>
    </xf>
    <xf numFmtId="0" fontId="2" fillId="35" borderId="0" xfId="0" applyFont="1" applyFill="1" applyAlignment="1">
      <alignment wrapText="1"/>
    </xf>
    <xf numFmtId="20" fontId="2" fillId="36" borderId="10" xfId="0" applyNumberFormat="1" applyFont="1" applyFill="1" applyBorder="1" applyAlignment="1">
      <alignment horizontal="left" wrapText="1"/>
    </xf>
    <xf numFmtId="20" fontId="2" fillId="36" borderId="8" xfId="0" applyNumberFormat="1" applyFont="1" applyFill="1" applyBorder="1" applyAlignment="1">
      <alignment horizontal="left" wrapText="1"/>
    </xf>
    <xf numFmtId="20" fontId="2" fillId="6" borderId="10" xfId="0" applyNumberFormat="1" applyFont="1" applyFill="1" applyBorder="1" applyAlignment="1">
      <alignment horizontal="left" wrapText="1"/>
    </xf>
    <xf numFmtId="20" fontId="2" fillId="6" borderId="8" xfId="0" applyNumberFormat="1" applyFont="1" applyFill="1" applyBorder="1" applyAlignment="1">
      <alignment horizontal="left" wrapText="1"/>
    </xf>
    <xf numFmtId="20" fontId="2" fillId="24" borderId="10" xfId="0" applyNumberFormat="1" applyFont="1" applyFill="1" applyBorder="1" applyAlignment="1">
      <alignment horizontal="left" wrapText="1"/>
    </xf>
    <xf numFmtId="20" fontId="2" fillId="24" borderId="8" xfId="0" applyNumberFormat="1" applyFont="1" applyFill="1" applyBorder="1" applyAlignment="1">
      <alignment horizontal="left" wrapText="1"/>
    </xf>
    <xf numFmtId="20" fontId="2" fillId="10" borderId="0" xfId="0" applyNumberFormat="1" applyFont="1" applyFill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6" fillId="10" borderId="0" xfId="0" applyFont="1" applyFill="1" applyAlignment="1">
      <alignment wrapText="1"/>
    </xf>
    <xf numFmtId="0" fontId="22" fillId="7" borderId="0" xfId="0" applyFont="1" applyFill="1" applyAlignment="1">
      <alignment horizontal="center" wrapText="1"/>
    </xf>
    <xf numFmtId="0" fontId="2" fillId="5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3" fillId="32" borderId="0" xfId="0" applyFont="1" applyFill="1" applyAlignment="1">
      <alignment wrapText="1"/>
    </xf>
    <xf numFmtId="20" fontId="2" fillId="6" borderId="0" xfId="0" applyNumberFormat="1" applyFont="1" applyFill="1" applyAlignment="1">
      <alignment wrapText="1"/>
    </xf>
    <xf numFmtId="3" fontId="2" fillId="10" borderId="0" xfId="0" applyNumberFormat="1" applyFont="1" applyFill="1" applyAlignment="1">
      <alignment horizontal="center" vertical="center" wrapText="1"/>
    </xf>
    <xf numFmtId="0" fontId="19" fillId="2" borderId="1" xfId="0" applyFont="1" applyFill="1" applyBorder="1" applyAlignment="1">
      <alignment horizontal="center" wrapText="1"/>
    </xf>
    <xf numFmtId="0" fontId="2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left" wrapText="1"/>
    </xf>
    <xf numFmtId="20" fontId="3" fillId="10" borderId="0" xfId="0" applyNumberFormat="1" applyFont="1" applyFill="1" applyAlignment="1">
      <alignment horizontal="center" wrapText="1"/>
    </xf>
    <xf numFmtId="0" fontId="3" fillId="10" borderId="0" xfId="0" applyFont="1" applyFill="1" applyAlignment="1">
      <alignment horizontal="center" wrapText="1"/>
    </xf>
    <xf numFmtId="0" fontId="1" fillId="2" borderId="1" xfId="0" quotePrefix="1" applyFont="1" applyFill="1" applyBorder="1" applyAlignment="1">
      <alignment horizontal="center" wrapText="1"/>
    </xf>
    <xf numFmtId="0" fontId="2" fillId="23" borderId="0" xfId="0" applyFont="1" applyFill="1" applyAlignment="1">
      <alignment horizontal="center" wrapText="1"/>
    </xf>
    <xf numFmtId="0" fontId="2" fillId="10" borderId="0" xfId="0" quotePrefix="1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3" fontId="2" fillId="10" borderId="0" xfId="0" quotePrefix="1" applyNumberFormat="1" applyFont="1" applyFill="1" applyAlignment="1">
      <alignment horizontal="center" vertical="center" wrapText="1"/>
    </xf>
    <xf numFmtId="0" fontId="2" fillId="14" borderId="0" xfId="0" applyFont="1" applyFill="1" applyAlignment="1">
      <alignment horizontal="center" wrapText="1"/>
    </xf>
    <xf numFmtId="22" fontId="2" fillId="6" borderId="0" xfId="0" applyNumberFormat="1" applyFont="1" applyFill="1" applyAlignment="1">
      <alignment horizontal="center" wrapText="1"/>
    </xf>
    <xf numFmtId="0" fontId="2" fillId="7" borderId="0" xfId="0" applyFont="1" applyFill="1" applyAlignment="1">
      <alignment horizontal="center" vertical="center" wrapText="1"/>
    </xf>
    <xf numFmtId="0" fontId="14" fillId="10" borderId="0" xfId="0" applyFont="1" applyFill="1" applyAlignment="1">
      <alignment horizontal="center" wrapText="1"/>
    </xf>
    <xf numFmtId="20" fontId="2" fillId="6" borderId="0" xfId="0" applyNumberFormat="1" applyFont="1" applyFill="1" applyAlignment="1">
      <alignment horizontal="center" wrapText="1"/>
    </xf>
    <xf numFmtId="0" fontId="13" fillId="10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6" borderId="0" xfId="0" applyFont="1" applyFill="1" applyAlignment="1"/>
  </cellXfs>
  <cellStyles count="1">
    <cellStyle name="Normal" xfId="0" builtinId="0"/>
  </cellStyles>
  <dxfs count="17"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ont>
        <strike/>
      </font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ont>
        <strike/>
      </font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ont>
        <strike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ont>
        <strike/>
      </font>
    </dxf>
    <dxf>
      <fill>
        <patternFill>
          <bgColor rgb="FFFFFF00"/>
        </patternFill>
      </fill>
    </dxf>
    <dxf>
      <font>
        <strike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FF9900"/>
      <color rgb="FFEBBCE2"/>
      <color rgb="FFE86F98"/>
      <color rgb="FFF7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worksheet" Target="worksheets/sheet299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worksheet" Target="worksheets/sheet324.xml"/><Relationship Id="rId366" Type="http://schemas.openxmlformats.org/officeDocument/2006/relationships/worksheet" Target="worksheets/sheet366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335" Type="http://schemas.openxmlformats.org/officeDocument/2006/relationships/worksheet" Target="worksheets/sheet335.xml"/><Relationship Id="rId377" Type="http://schemas.openxmlformats.org/officeDocument/2006/relationships/worksheet" Target="worksheets/sheet377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279" Type="http://schemas.openxmlformats.org/officeDocument/2006/relationships/worksheet" Target="worksheets/sheet279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346" Type="http://schemas.openxmlformats.org/officeDocument/2006/relationships/worksheet" Target="worksheets/sheet346.xml"/><Relationship Id="rId388" Type="http://schemas.openxmlformats.org/officeDocument/2006/relationships/customXml" Target="../customXml/item4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worksheet" Target="worksheets/sheet315.xml"/><Relationship Id="rId357" Type="http://schemas.openxmlformats.org/officeDocument/2006/relationships/worksheet" Target="worksheets/sheet357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worksheet" Target="worksheets/sheet217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326" Type="http://schemas.openxmlformats.org/officeDocument/2006/relationships/worksheet" Target="worksheets/sheet326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worksheet" Target="worksheets/sheet368.xml"/><Relationship Id="rId172" Type="http://schemas.openxmlformats.org/officeDocument/2006/relationships/worksheet" Target="worksheets/sheet172.xml"/><Relationship Id="rId228" Type="http://schemas.openxmlformats.org/officeDocument/2006/relationships/worksheet" Target="worksheets/sheet228.xml"/><Relationship Id="rId281" Type="http://schemas.openxmlformats.org/officeDocument/2006/relationships/worksheet" Target="worksheets/sheet281.xml"/><Relationship Id="rId337" Type="http://schemas.openxmlformats.org/officeDocument/2006/relationships/worksheet" Target="worksheets/sheet337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styles" Target="styles.xml"/><Relationship Id="rId7" Type="http://schemas.openxmlformats.org/officeDocument/2006/relationships/worksheet" Target="worksheets/sheet7.xml"/><Relationship Id="rId183" Type="http://schemas.openxmlformats.org/officeDocument/2006/relationships/worksheet" Target="worksheets/sheet183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worksheet" Target="worksheets/sheet348.xml"/><Relationship Id="rId152" Type="http://schemas.openxmlformats.org/officeDocument/2006/relationships/worksheet" Target="worksheets/sheet152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worksheet" Target="worksheets/sheet317.xml"/><Relationship Id="rId359" Type="http://schemas.openxmlformats.org/officeDocument/2006/relationships/worksheet" Target="worksheets/sheet359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63" Type="http://schemas.openxmlformats.org/officeDocument/2006/relationships/worksheet" Target="worksheets/sheet163.xml"/><Relationship Id="rId219" Type="http://schemas.openxmlformats.org/officeDocument/2006/relationships/worksheet" Target="worksheets/sheet219.xml"/><Relationship Id="rId370" Type="http://schemas.openxmlformats.org/officeDocument/2006/relationships/worksheet" Target="worksheets/sheet370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328" Type="http://schemas.openxmlformats.org/officeDocument/2006/relationships/worksheet" Target="worksheets/sheet328.xml"/><Relationship Id="rId132" Type="http://schemas.openxmlformats.org/officeDocument/2006/relationships/worksheet" Target="worksheets/sheet132.xml"/><Relationship Id="rId174" Type="http://schemas.openxmlformats.org/officeDocument/2006/relationships/worksheet" Target="worksheets/sheet174.xml"/><Relationship Id="rId381" Type="http://schemas.openxmlformats.org/officeDocument/2006/relationships/sheetMetadata" Target="metadata.xml"/><Relationship Id="rId241" Type="http://schemas.openxmlformats.org/officeDocument/2006/relationships/worksheet" Target="worksheets/sheet241.xml"/><Relationship Id="rId36" Type="http://schemas.openxmlformats.org/officeDocument/2006/relationships/worksheet" Target="worksheets/sheet36.xml"/><Relationship Id="rId283" Type="http://schemas.openxmlformats.org/officeDocument/2006/relationships/worksheet" Target="worksheets/sheet283.xml"/><Relationship Id="rId339" Type="http://schemas.openxmlformats.org/officeDocument/2006/relationships/worksheet" Target="worksheets/sheet339.xml"/><Relationship Id="rId78" Type="http://schemas.openxmlformats.org/officeDocument/2006/relationships/worksheet" Target="worksheets/sheet78.xml"/><Relationship Id="rId101" Type="http://schemas.openxmlformats.org/officeDocument/2006/relationships/worksheet" Target="worksheets/sheet101.xml"/><Relationship Id="rId143" Type="http://schemas.openxmlformats.org/officeDocument/2006/relationships/worksheet" Target="worksheets/sheet143.xml"/><Relationship Id="rId185" Type="http://schemas.openxmlformats.org/officeDocument/2006/relationships/worksheet" Target="worksheets/sheet185.xml"/><Relationship Id="rId350" Type="http://schemas.openxmlformats.org/officeDocument/2006/relationships/worksheet" Target="worksheets/sheet350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52" Type="http://schemas.openxmlformats.org/officeDocument/2006/relationships/worksheet" Target="worksheets/sheet252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340" Type="http://schemas.openxmlformats.org/officeDocument/2006/relationships/worksheet" Target="worksheets/sheet340.xml"/><Relationship Id="rId361" Type="http://schemas.openxmlformats.org/officeDocument/2006/relationships/worksheet" Target="worksheets/sheet361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382" Type="http://schemas.microsoft.com/office/2017/10/relationships/person" Target="persons/person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284" Type="http://schemas.openxmlformats.org/officeDocument/2006/relationships/worksheet" Target="worksheets/sheet284.xml"/><Relationship Id="rId319" Type="http://schemas.openxmlformats.org/officeDocument/2006/relationships/worksheet" Target="worksheets/sheet319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330" Type="http://schemas.openxmlformats.org/officeDocument/2006/relationships/worksheet" Target="worksheets/sheet330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351" Type="http://schemas.openxmlformats.org/officeDocument/2006/relationships/worksheet" Target="worksheets/sheet351.xml"/><Relationship Id="rId372" Type="http://schemas.openxmlformats.org/officeDocument/2006/relationships/worksheet" Target="worksheets/sheet372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4" Type="http://schemas.openxmlformats.org/officeDocument/2006/relationships/worksheet" Target="worksheets/sheet274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320" Type="http://schemas.openxmlformats.org/officeDocument/2006/relationships/worksheet" Target="worksheets/sheet320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341" Type="http://schemas.openxmlformats.org/officeDocument/2006/relationships/worksheet" Target="worksheets/sheet341.xml"/><Relationship Id="rId362" Type="http://schemas.openxmlformats.org/officeDocument/2006/relationships/worksheet" Target="worksheets/sheet362.xml"/><Relationship Id="rId383" Type="http://schemas.microsoft.com/office/2022/11/relationships/FeaturePropertyBag" Target="featurePropertyBag/featurePropertyBag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285" Type="http://schemas.openxmlformats.org/officeDocument/2006/relationships/worksheet" Target="worksheets/sheet28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310" Type="http://schemas.openxmlformats.org/officeDocument/2006/relationships/worksheet" Target="worksheets/sheet310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331" Type="http://schemas.openxmlformats.org/officeDocument/2006/relationships/worksheet" Target="worksheets/sheet331.xml"/><Relationship Id="rId352" Type="http://schemas.openxmlformats.org/officeDocument/2006/relationships/worksheet" Target="worksheets/sheet352.xml"/><Relationship Id="rId373" Type="http://schemas.openxmlformats.org/officeDocument/2006/relationships/worksheet" Target="worksheets/sheet373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296" Type="http://schemas.openxmlformats.org/officeDocument/2006/relationships/worksheet" Target="worksheets/sheet296.xml"/><Relationship Id="rId300" Type="http://schemas.openxmlformats.org/officeDocument/2006/relationships/worksheet" Target="worksheets/sheet300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321" Type="http://schemas.openxmlformats.org/officeDocument/2006/relationships/worksheet" Target="worksheets/sheet321.xml"/><Relationship Id="rId342" Type="http://schemas.openxmlformats.org/officeDocument/2006/relationships/worksheet" Target="worksheets/sheet342.xml"/><Relationship Id="rId363" Type="http://schemas.openxmlformats.org/officeDocument/2006/relationships/worksheet" Target="worksheets/sheet363.xml"/><Relationship Id="rId384" Type="http://schemas.openxmlformats.org/officeDocument/2006/relationships/calcChain" Target="calcChain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worksheet" Target="worksheets/sheet28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32" Type="http://schemas.openxmlformats.org/officeDocument/2006/relationships/worksheet" Target="worksheets/sheet332.xml"/><Relationship Id="rId353" Type="http://schemas.openxmlformats.org/officeDocument/2006/relationships/worksheet" Target="worksheets/sheet353.xml"/><Relationship Id="rId374" Type="http://schemas.openxmlformats.org/officeDocument/2006/relationships/worksheet" Target="worksheets/sheet374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297" Type="http://schemas.openxmlformats.org/officeDocument/2006/relationships/worksheet" Target="worksheets/sheet297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322" Type="http://schemas.openxmlformats.org/officeDocument/2006/relationships/worksheet" Target="worksheets/sheet322.xml"/><Relationship Id="rId343" Type="http://schemas.openxmlformats.org/officeDocument/2006/relationships/worksheet" Target="worksheets/sheet343.xml"/><Relationship Id="rId364" Type="http://schemas.openxmlformats.org/officeDocument/2006/relationships/worksheet" Target="worksheets/sheet364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385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worksheet" Target="worksheets/sheet312.xml"/><Relationship Id="rId333" Type="http://schemas.openxmlformats.org/officeDocument/2006/relationships/worksheet" Target="worksheets/sheet333.xml"/><Relationship Id="rId354" Type="http://schemas.openxmlformats.org/officeDocument/2006/relationships/worksheet" Target="worksheets/sheet354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75" Type="http://schemas.openxmlformats.org/officeDocument/2006/relationships/worksheet" Target="worksheets/sheet375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298" Type="http://schemas.openxmlformats.org/officeDocument/2006/relationships/worksheet" Target="worksheets/sheet298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worksheet" Target="worksheets/sheet302.xml"/><Relationship Id="rId323" Type="http://schemas.openxmlformats.org/officeDocument/2006/relationships/worksheet" Target="worksheets/sheet323.xml"/><Relationship Id="rId344" Type="http://schemas.openxmlformats.org/officeDocument/2006/relationships/worksheet" Target="worksheets/sheet34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65" Type="http://schemas.openxmlformats.org/officeDocument/2006/relationships/worksheet" Target="worksheets/sheet365.xml"/><Relationship Id="rId386" Type="http://schemas.openxmlformats.org/officeDocument/2006/relationships/customXml" Target="../customXml/item2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worksheet" Target="worksheets/sheet31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worksheet" Target="worksheets/sheet334.xml"/><Relationship Id="rId355" Type="http://schemas.openxmlformats.org/officeDocument/2006/relationships/worksheet" Target="worksheets/sheet355.xml"/><Relationship Id="rId376" Type="http://schemas.openxmlformats.org/officeDocument/2006/relationships/worksheet" Target="worksheets/sheet376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303" Type="http://schemas.openxmlformats.org/officeDocument/2006/relationships/worksheet" Target="worksheets/sheet303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worksheet" Target="worksheets/sheet345.xml"/><Relationship Id="rId387" Type="http://schemas.openxmlformats.org/officeDocument/2006/relationships/customXml" Target="../customXml/item3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356" Type="http://schemas.openxmlformats.org/officeDocument/2006/relationships/worksheet" Target="worksheets/sheet356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worksheet" Target="worksheets/sheet325.xml"/><Relationship Id="rId367" Type="http://schemas.openxmlformats.org/officeDocument/2006/relationships/worksheet" Target="worksheets/sheet367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36" Type="http://schemas.openxmlformats.org/officeDocument/2006/relationships/worksheet" Target="worksheets/sheet336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theme" Target="theme/theme1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347" Type="http://schemas.openxmlformats.org/officeDocument/2006/relationships/worksheet" Target="worksheets/sheet347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16" Type="http://schemas.openxmlformats.org/officeDocument/2006/relationships/worksheet" Target="worksheets/sheet316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worksheet" Target="worksheets/sheet358.xml"/><Relationship Id="rId162" Type="http://schemas.openxmlformats.org/officeDocument/2006/relationships/worksheet" Target="worksheets/sheet162.xml"/><Relationship Id="rId218" Type="http://schemas.openxmlformats.org/officeDocument/2006/relationships/worksheet" Target="worksheets/sheet218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worksheet" Target="worksheets/sheet327.xml"/><Relationship Id="rId369" Type="http://schemas.openxmlformats.org/officeDocument/2006/relationships/worksheet" Target="worksheets/sheet369.xml"/><Relationship Id="rId173" Type="http://schemas.openxmlformats.org/officeDocument/2006/relationships/worksheet" Target="worksheets/sheet173.xml"/><Relationship Id="rId229" Type="http://schemas.openxmlformats.org/officeDocument/2006/relationships/worksheet" Target="worksheets/sheet229.xml"/><Relationship Id="rId380" Type="http://schemas.openxmlformats.org/officeDocument/2006/relationships/sharedStrings" Target="sharedStrings.xml"/><Relationship Id="rId240" Type="http://schemas.openxmlformats.org/officeDocument/2006/relationships/worksheet" Target="worksheets/sheet240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38" Type="http://schemas.openxmlformats.org/officeDocument/2006/relationships/worksheet" Target="worksheets/sheet338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251" Type="http://schemas.openxmlformats.org/officeDocument/2006/relationships/worksheet" Target="worksheets/sheet251.xml"/><Relationship Id="rId46" Type="http://schemas.openxmlformats.org/officeDocument/2006/relationships/worksheet" Target="worksheets/sheet46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49" Type="http://schemas.openxmlformats.org/officeDocument/2006/relationships/worksheet" Target="worksheets/sheet349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worksheet" Target="worksheets/sheet360.xml"/><Relationship Id="rId220" Type="http://schemas.openxmlformats.org/officeDocument/2006/relationships/worksheet" Target="worksheets/sheet220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318" Type="http://schemas.openxmlformats.org/officeDocument/2006/relationships/worksheet" Target="worksheets/sheet318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worksheet" Target="worksheets/sheet371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73" Type="http://schemas.openxmlformats.org/officeDocument/2006/relationships/worksheet" Target="worksheets/sheet273.xml"/><Relationship Id="rId329" Type="http://schemas.openxmlformats.org/officeDocument/2006/relationships/worksheet" Target="worksheets/sheet32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128</xdr:row>
      <xdr:rowOff>9525</xdr:rowOff>
    </xdr:from>
    <xdr:to>
      <xdr:col>14</xdr:col>
      <xdr:colOff>0</xdr:colOff>
      <xdr:row>132</xdr:row>
      <xdr:rowOff>161925</xdr:rowOff>
    </xdr:to>
    <xdr:sp macro="" textlink="">
      <xdr:nvSpPr>
        <xdr:cNvPr id="9" name="TekstSylinder 1">
          <a:extLst>
            <a:ext uri="{FF2B5EF4-FFF2-40B4-BE49-F238E27FC236}">
              <a16:creationId xmlns:a16="http://schemas.microsoft.com/office/drawing/2014/main" id="{FC4BBF87-A957-F2E2-A4E4-DC2BE8871658}"/>
            </a:ext>
          </a:extLst>
        </xdr:cNvPr>
        <xdr:cNvSpPr txBox="1"/>
      </xdr:nvSpPr>
      <xdr:spPr>
        <a:xfrm>
          <a:off x="6210300" y="29432250"/>
          <a:ext cx="4410075" cy="95250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200" b="1">
              <a:latin typeface="+mn-lt"/>
              <a:ea typeface="+mn-lt"/>
              <a:cs typeface="+mn-lt"/>
            </a:rPr>
            <a:t>IMPORTANT!!</a:t>
          </a:r>
        </a:p>
        <a:p>
          <a:pPr marL="0" indent="0" algn="l"/>
          <a:endParaRPr lang="en-US" sz="1200" b="1">
            <a:latin typeface="+mn-lt"/>
            <a:ea typeface="+mn-lt"/>
            <a:cs typeface="+mn-lt"/>
          </a:endParaRPr>
        </a:p>
        <a:p>
          <a:pPr marL="0" indent="0" algn="l"/>
          <a:r>
            <a:rPr lang="en-US" sz="1200" b="1">
              <a:latin typeface="+mn-lt"/>
              <a:ea typeface="+mn-lt"/>
              <a:cs typeface="+mn-lt"/>
            </a:rPr>
            <a:t>If not enough volume Monday this truck can pack Tuesday morning</a:t>
          </a:r>
          <a:r>
            <a:rPr lang="en-US" sz="1200">
              <a:latin typeface="+mn-lt"/>
              <a:ea typeface="+mn-lt"/>
              <a:cs typeface="+mn-lt"/>
            </a:rPr>
            <a:t> 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>
  <person displayName="sijing.tu@nordlaks.no" id="{96E6457D-BE24-46F3-A3F8-F22EEC8FB21F}" userId="S::urn:spo:guest#sijing.tu@nordlaks.no::" providerId="AD"/>
  <person displayName="sverre.stenseth@nordlaks.no" id="{2C8AD33A-2CD5-4C89-A2C7-68F989FE7288}" userId="S::urn:spo:guest#sverre.stenseth@nordlaks.no::" providerId="AD"/>
  <person displayName="Marius Jaabaek" id="{3FC8B49F-6C94-483C-B677-A120823840B4}" userId="S::marius@aclogistics.no::f192e08f-9fcc-4595-8ba3-d7f6137557f5" providerId="AD"/>
  <person displayName="Sijing Tu" id="{4B8CF61A-BA23-4082-BE00-78F1849D61F8}" userId="S::sijing.tu_nordlaks.no#ext#@aircargologistics.onmicrosoft.com::8e08cf4b-e3fe-499f-8521-f118987bf4a6" providerId="AD"/>
  <person displayName="Sverre Sander Stenseth" id="{C2BD7D33-0898-400C-8B67-B66044697FF7}" userId="S::sverre.stenseth_nordlaks.no#ext#@aircargologistics.onmicrosoft.com::c0bed2d2-8fd5-4163-b1b6-945edbc87d6b" providerId="AD"/>
  <person displayName="Magnus Pettersen" id="{8DB8C051-65B3-4237-AD4A-A33E7B33ECFC}" userId="S::magnus.pettersen_nordlaks.no#ext#@aircargologistics.onmicrosoft.com::8d28e86c-2cee-4a7c-9d91-92f3a618c7d0" providerId="AD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" dT="2026-08-06T12:59:15.91" personId="{C2BD7D33-0898-400C-8B67-B66044697FF7}" id="{77BABB8F-A367-4ECA-AEF1-C9772DB9A341}">
    <text xml:space="preserve">Truck
</text>
  </threadedComment>
</ThreadedComments>
</file>

<file path=xl/threadedComments/threadedComment10.xml><?xml version="1.0" encoding="utf-8"?>
<ThreadedComments xmlns="http://schemas.microsoft.com/office/spreadsheetml/2018/threadedcomments" xmlns:x="http://schemas.openxmlformats.org/spreadsheetml/2006/main">
  <threadedComment ref="A7" dT="2026-02-18T17:20:51.88" personId="{96E6457D-BE24-46F3-A3F8-F22EEC8FB21F}" id="{338D209D-3323-4F56-9B4D-0626AD451572}">
    <text>info from sunlon wechat</text>
  </threadedComment>
</ThreadedComments>
</file>

<file path=xl/threadedComments/threadedComment11.xml><?xml version="1.0" encoding="utf-8"?>
<ThreadedComments xmlns="http://schemas.microsoft.com/office/spreadsheetml/2018/threadedcomments" xmlns:x="http://schemas.openxmlformats.org/spreadsheetml/2006/main">
  <threadedComment ref="A5" dT="2026-02-18T17:17:57.73" personId="{96E6457D-BE24-46F3-A3F8-F22EEC8FB21F}" id="{8F56D7ED-AF72-404B-A158-A84994FBC179}">
    <text>filled based on sunlon wechat group</text>
  </threadedComment>
</ThreadedComments>
</file>

<file path=xl/threadedComments/threadedComment12.xml><?xml version="1.0" encoding="utf-8"?>
<ThreadedComments xmlns="http://schemas.microsoft.com/office/spreadsheetml/2018/threadedcomments" xmlns:x="http://schemas.openxmlformats.org/spreadsheetml/2006/main">
  <threadedComment ref="A3" dT="2025-12-01T21:01:22.39" personId="{2C8AD33A-2CD5-4C89-A2C7-68F989FE7288}" id="{7DF70271-CD63-4A34-980D-93180A095202}">
    <text>Hi Summer, we will chwck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23" dT="2026-07-16T11:35:19.70" personId="{3FC8B49F-6C94-483C-B677-A120823840B4}" id="{BA95FFC9-012F-4315-B849-A43BD27BC52D}">
    <text>ETA wed not possible, we only have 1 pmc on CZ via HEL</text>
  </threadedComment>
  <threadedComment ref="E24" dT="2026-07-16T11:35:28.17" personId="{3FC8B49F-6C94-483C-B677-A120823840B4}" id="{A410219C-5569-41BE-9294-F3387824A812}">
    <text>ETA wed not possible, we only have 1 pmc on CZ via HEL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46" dT="2026-06-22T07:56:30.86" personId="{4B8CF61A-BA23-4082-BE00-78F1849D61F8}" id="{D8253F74-61F4-4DF2-BAE4-00DF27A99D61}">
    <text>require NKG truck to PVG or PKX-PVG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H46" dT="2026-06-01T06:09:57.83" personId="{4B8CF61A-BA23-4082-BE00-78F1849D61F8}" id="{C8F184AD-187E-4886-B6A1-42FD8BDE94C6}">
    <text>Baxian require 7-8-9mix pls</text>
  </threadedComment>
  <threadedComment ref="H84" dT="2026-06-01T06:13:23.92" personId="{4B8CF61A-BA23-4082-BE00-78F1849D61F8}" id="{9F247D20-CF74-4FF9-961D-3E28EECEF24C}">
    <text>mix7+,best 8+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B66" dT="2026-05-25T06:26:07.12" personId="{4B8CF61A-BA23-4082-BE00-78F1849D61F8}" id="{99D87645-A5FE-428F-BEBD-FE7EFABCD4A1}">
    <text>cancel Ningbo Today-SZX, change to Hanning PVG pls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A27" dT="2026-05-11T02:04:25.66" personId="{4B8CF61A-BA23-4082-BE00-78F1849D61F8}" id="{AD7F91DF-BE92-44BD-B972-E8A49C3EFBB0}">
    <text>exchange ACL2-ningbotoday with ACL 4 Baxian</text>
  </threadedComment>
  <threadedComment ref="A27" dT="2026-05-11T02:06:44.38" personId="{4B8CF61A-BA23-4082-BE00-78F1849D61F8}" id="{77362616-5071-45E3-8444-94D501C95543}" parentId="{AD7F91DF-BE92-44BD-B972-E8A49C3EFBB0}">
    <text>This change is to let baxian has better eta</text>
  </threadedComment>
  <threadedComment ref="C62" dT="2026-05-11T06:44:41.18" personId="{4B8CF61A-BA23-4082-BE00-78F1849D61F8}" id="{1ADDD940-7A24-4620-B588-D77F9B8A8563}">
    <text>changed from Baxian, note added on acl2-baxian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L24" dT="2026-04-23T11:29:08.04" personId="{8DB8C051-65B3-4237-AD4A-A33E7B33ECFC}" id="{44599934-F77B-49A3-9EE9-2E79D229693E}">
    <text>Pakkes 27bx 5/6 hvis vi får plass på fly. ACL gir oss beskjed så snart som mulig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H23" dT="2026-03-18T05:24:01.35" personId="{4B8CF61A-BA23-4082-BE00-78F1849D61F8}" id="{280079A2-0931-41C3-9145-98EAC54B85D4}">
    <text xml:space="preserve"> 6+,  and want more types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A4" dT="2026-02-26T09:17:56.96" personId="{4B8CF61A-BA23-4082-BE00-78F1849D61F8}" id="{30AF4157-5127-43B4-849F-EA10F4EC2463}">
    <text>sunlon always need Refrig Note</text>
  </threadedComment>
  <threadedComment ref="T18" dT="2026-03-02T09:49:16.68" personId="{4B8CF61A-BA23-4082-BE00-78F1849D61F8}" id="{F2A116DC-C3A2-4778-8986-AD237D8A4A0B}">
    <text>must add</text>
  </threadedComment>
</ThreadedComments>
</file>

<file path=xl/worksheets/_rels/sheet10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0.xml"/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10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1.xml"/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14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2.xml"/><Relationship Id="rId2" Type="http://schemas.openxmlformats.org/officeDocument/2006/relationships/comments" Target="../comments25.xml"/><Relationship Id="rId1" Type="http://schemas.openxmlformats.org/officeDocument/2006/relationships/vmlDrawing" Target="../drawings/vmlDrawing2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3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3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4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4.xml"/></Relationships>
</file>

<file path=xl/worksheets/_rels/sheet5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6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7.xml"/></Relationships>
</file>

<file path=xl/worksheets/_rels/sheet9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8.xml"/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9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9.xml"/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2D0DA-48AA-4288-A3FD-3A96C1106B4F}">
  <sheetPr>
    <tabColor theme="0"/>
  </sheetPr>
  <dimension ref="A1:Z151"/>
  <sheetViews>
    <sheetView workbookViewId="0"/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9.140625" customWidth="1"/>
    <col min="22" max="22" width="16.28515625" customWidth="1"/>
    <col min="23" max="24" width="9.140625"/>
    <col min="25" max="25" width="19" customWidth="1"/>
  </cols>
  <sheetData>
    <row r="1" spans="1:26" ht="23.25">
      <c r="A1" s="1559" t="s">
        <v>0</v>
      </c>
      <c r="B1" s="1559"/>
      <c r="C1" s="1559"/>
      <c r="D1" s="1559"/>
      <c r="E1" s="1559"/>
      <c r="F1" s="1559"/>
      <c r="G1" s="1067"/>
      <c r="H1" s="7"/>
      <c r="I1" s="1559" t="s">
        <v>1</v>
      </c>
      <c r="J1" s="1559"/>
      <c r="K1" s="1559"/>
      <c r="L1" s="1559"/>
      <c r="M1" s="1559"/>
      <c r="N1" s="1559"/>
      <c r="O1" s="1559"/>
      <c r="P1" s="1559"/>
      <c r="Q1" s="1559"/>
      <c r="R1" s="1560" t="s">
        <v>2</v>
      </c>
      <c r="S1" s="1561"/>
      <c r="T1" s="1560"/>
      <c r="U1" s="1560"/>
      <c r="V1" s="1560"/>
      <c r="W1" s="1560"/>
      <c r="X1" s="1560"/>
      <c r="Y1" s="1560"/>
      <c r="Z1" s="1560"/>
    </row>
    <row r="2" spans="1:26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1418" t="s">
        <v>23</v>
      </c>
      <c r="V2" s="8" t="s">
        <v>24</v>
      </c>
      <c r="W2" s="8" t="s">
        <v>25</v>
      </c>
      <c r="X2" s="8" t="s">
        <v>26</v>
      </c>
      <c r="Y2" s="8" t="s">
        <v>27</v>
      </c>
      <c r="Z2" s="8" t="s">
        <v>28</v>
      </c>
    </row>
    <row r="3" spans="1:26">
      <c r="A3" s="224"/>
      <c r="B3" s="224"/>
      <c r="C3" s="224"/>
      <c r="D3" s="224"/>
      <c r="E3" s="227"/>
      <c r="F3" s="224"/>
      <c r="G3" s="224" t="s">
        <v>29</v>
      </c>
      <c r="H3" s="226"/>
      <c r="I3" s="224"/>
      <c r="J3" s="224"/>
      <c r="K3" s="224"/>
      <c r="L3" s="224"/>
      <c r="M3" s="224"/>
      <c r="N3" s="224"/>
      <c r="O3" s="224"/>
      <c r="P3" s="224"/>
      <c r="Q3" s="14">
        <f t="shared" ref="Q3:Q8" si="0">SUM(I3:P3)</f>
        <v>0</v>
      </c>
      <c r="R3" s="14" t="s">
        <v>30</v>
      </c>
      <c r="S3" s="14" t="s">
        <v>31</v>
      </c>
      <c r="T3" s="14"/>
      <c r="U3" s="14"/>
      <c r="V3" s="228"/>
      <c r="W3" s="16"/>
      <c r="X3" s="16"/>
      <c r="Y3" s="16"/>
      <c r="Z3" s="16"/>
    </row>
    <row r="4" spans="1:26">
      <c r="A4" s="224"/>
      <c r="B4" s="224"/>
      <c r="C4" s="224"/>
      <c r="D4" s="224"/>
      <c r="E4" s="227"/>
      <c r="F4" s="224"/>
      <c r="G4" s="224"/>
      <c r="H4" s="226"/>
      <c r="I4" s="224"/>
      <c r="J4" s="224"/>
      <c r="K4" s="224"/>
      <c r="L4" s="224"/>
      <c r="M4" s="224"/>
      <c r="N4" s="224"/>
      <c r="O4" s="224"/>
      <c r="P4" s="224"/>
      <c r="Q4" s="14">
        <f t="shared" si="0"/>
        <v>0</v>
      </c>
      <c r="R4" s="14" t="s">
        <v>30</v>
      </c>
      <c r="S4" s="14" t="s">
        <v>31</v>
      </c>
      <c r="T4" s="14"/>
      <c r="U4" s="14"/>
      <c r="V4" s="228"/>
      <c r="W4" s="16"/>
      <c r="X4" s="16"/>
      <c r="Y4" s="16"/>
      <c r="Z4" s="16"/>
    </row>
    <row r="5" spans="1:26">
      <c r="A5" s="224"/>
      <c r="B5" s="224"/>
      <c r="C5" s="224"/>
      <c r="D5" s="224"/>
      <c r="E5" s="227"/>
      <c r="F5" s="224"/>
      <c r="G5" s="224"/>
      <c r="H5" s="226"/>
      <c r="I5" s="224"/>
      <c r="J5" s="224"/>
      <c r="K5" s="224"/>
      <c r="L5" s="224"/>
      <c r="M5" s="224"/>
      <c r="N5" s="224"/>
      <c r="O5" s="224"/>
      <c r="P5" s="224"/>
      <c r="Q5" s="14">
        <f t="shared" si="0"/>
        <v>0</v>
      </c>
      <c r="R5" s="229" t="s">
        <v>32</v>
      </c>
      <c r="S5" s="23" t="s">
        <v>33</v>
      </c>
      <c r="T5" s="14"/>
      <c r="U5" s="14"/>
      <c r="V5" s="228"/>
      <c r="W5" s="16"/>
      <c r="X5" s="16"/>
      <c r="Y5" s="16"/>
      <c r="Z5" s="16"/>
    </row>
    <row r="6" spans="1:26">
      <c r="A6" s="224"/>
      <c r="B6" s="224"/>
      <c r="C6" s="224"/>
      <c r="D6" s="224"/>
      <c r="E6" s="227"/>
      <c r="F6" s="224"/>
      <c r="G6" s="224"/>
      <c r="H6" s="226"/>
      <c r="I6" s="224"/>
      <c r="J6" s="224"/>
      <c r="K6" s="224"/>
      <c r="L6" s="224"/>
      <c r="M6" s="224"/>
      <c r="N6" s="224"/>
      <c r="O6" s="224"/>
      <c r="P6" s="224"/>
      <c r="Q6" s="14">
        <f t="shared" si="0"/>
        <v>0</v>
      </c>
      <c r="R6" s="229" t="s">
        <v>32</v>
      </c>
      <c r="S6" s="23" t="s">
        <v>33</v>
      </c>
      <c r="T6" s="14"/>
      <c r="U6" s="14"/>
      <c r="V6" s="228"/>
      <c r="W6" s="16"/>
      <c r="X6" s="16"/>
      <c r="Y6" s="16"/>
      <c r="Z6" s="16"/>
    </row>
    <row r="7" spans="1:26">
      <c r="A7" s="224"/>
      <c r="B7" s="224"/>
      <c r="C7" s="224"/>
      <c r="D7" s="224"/>
      <c r="E7" s="227"/>
      <c r="F7" s="224"/>
      <c r="G7" s="224"/>
      <c r="H7" s="226"/>
      <c r="I7" s="224"/>
      <c r="J7" s="224"/>
      <c r="K7" s="224"/>
      <c r="L7" s="224"/>
      <c r="M7" s="224"/>
      <c r="N7" s="224"/>
      <c r="O7" s="224"/>
      <c r="P7" s="224"/>
      <c r="Q7" s="14">
        <f t="shared" si="0"/>
        <v>0</v>
      </c>
      <c r="R7" s="229" t="s">
        <v>32</v>
      </c>
      <c r="S7" s="23" t="s">
        <v>33</v>
      </c>
      <c r="T7" s="14"/>
      <c r="U7" s="14"/>
      <c r="V7" s="228"/>
      <c r="W7" s="16"/>
      <c r="X7" s="16"/>
      <c r="Y7" s="16"/>
      <c r="Z7" s="16"/>
    </row>
    <row r="8" spans="1:26">
      <c r="A8" s="15"/>
      <c r="B8" s="15"/>
      <c r="C8" s="15"/>
      <c r="D8" s="15"/>
      <c r="E8" s="15"/>
      <c r="F8" s="15"/>
      <c r="G8" s="15"/>
      <c r="H8" s="37"/>
      <c r="I8" s="15"/>
      <c r="J8" s="15"/>
      <c r="K8" s="15"/>
      <c r="L8" s="15"/>
      <c r="M8" s="15"/>
      <c r="N8" s="15"/>
      <c r="O8" s="15"/>
      <c r="P8" s="15"/>
      <c r="Q8" s="14">
        <f t="shared" si="0"/>
        <v>0</v>
      </c>
      <c r="R8" s="14" t="s">
        <v>30</v>
      </c>
      <c r="S8" s="14" t="s">
        <v>31</v>
      </c>
      <c r="T8" s="14"/>
      <c r="U8" s="14"/>
      <c r="V8" s="16"/>
      <c r="W8" s="16"/>
      <c r="X8" s="16"/>
      <c r="Y8" s="16"/>
      <c r="Z8" s="16"/>
    </row>
    <row r="9" spans="1:26">
      <c r="A9" s="11" t="s">
        <v>19</v>
      </c>
      <c r="B9" s="7"/>
      <c r="C9" s="7"/>
      <c r="D9" s="7"/>
      <c r="E9" s="11"/>
      <c r="F9" s="7"/>
      <c r="G9" s="7"/>
      <c r="H9" s="7"/>
      <c r="I9" s="11">
        <f t="shared" ref="I9:J9" si="1">SUM(I3:I7)</f>
        <v>0</v>
      </c>
      <c r="J9" s="11">
        <f t="shared" si="1"/>
        <v>0</v>
      </c>
      <c r="K9" s="11">
        <f t="shared" ref="K9:Q9" si="2">SUM(K3:K8)</f>
        <v>0</v>
      </c>
      <c r="L9" s="11">
        <f t="shared" si="2"/>
        <v>0</v>
      </c>
      <c r="M9" s="11">
        <f t="shared" si="2"/>
        <v>0</v>
      </c>
      <c r="N9" s="11">
        <f t="shared" si="2"/>
        <v>0</v>
      </c>
      <c r="O9" s="11">
        <f t="shared" si="2"/>
        <v>0</v>
      </c>
      <c r="P9" s="11">
        <f t="shared" si="2"/>
        <v>0</v>
      </c>
      <c r="Q9" s="11">
        <f t="shared" si="2"/>
        <v>0</v>
      </c>
      <c r="R9" s="12"/>
      <c r="S9" s="12"/>
      <c r="T9" s="12"/>
      <c r="U9" s="12"/>
      <c r="V9" s="12"/>
      <c r="W9" s="12"/>
      <c r="X9" s="12"/>
      <c r="Y9" s="12"/>
      <c r="Z9" s="12"/>
    </row>
    <row r="10" spans="1:26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>
      <c r="A13" s="230" t="s">
        <v>38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>
      <c r="A14" s="4" t="s">
        <v>38</v>
      </c>
      <c r="B14" s="1564" t="s">
        <v>41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 ht="15" customHeight="1">
      <c r="A15" s="5" t="s">
        <v>42</v>
      </c>
      <c r="B15" s="1565"/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6">
      <c r="A17" s="5" t="s">
        <v>43</v>
      </c>
      <c r="B17" s="1566"/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ht="23.25" customHeight="1">
      <c r="A20" s="1559" t="s">
        <v>0</v>
      </c>
      <c r="B20" s="1559"/>
      <c r="C20" s="1559"/>
      <c r="D20" s="1559"/>
      <c r="E20" s="1559"/>
      <c r="F20" s="1559"/>
      <c r="G20" s="1067"/>
      <c r="H20" s="7"/>
      <c r="I20" s="1559" t="s">
        <v>1</v>
      </c>
      <c r="J20" s="1559"/>
      <c r="K20" s="1559"/>
      <c r="L20" s="1559"/>
      <c r="M20" s="1559"/>
      <c r="N20" s="1559"/>
      <c r="O20" s="1559"/>
      <c r="P20" s="1559"/>
      <c r="Q20" s="1559"/>
      <c r="R20" s="1560" t="s">
        <v>2</v>
      </c>
      <c r="S20" s="1561"/>
      <c r="T20" s="1560"/>
      <c r="U20" s="1560"/>
      <c r="V20" s="1560"/>
      <c r="W20" s="1560"/>
      <c r="X20" s="1560"/>
      <c r="Y20" s="1560"/>
      <c r="Z20" s="1560"/>
    </row>
    <row r="21" spans="1:26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1419" t="s">
        <v>23</v>
      </c>
      <c r="V21" s="8" t="s">
        <v>24</v>
      </c>
      <c r="W21" s="8" t="s">
        <v>25</v>
      </c>
      <c r="X21" s="8" t="s">
        <v>26</v>
      </c>
      <c r="Y21" s="8" t="s">
        <v>27</v>
      </c>
      <c r="Z21" s="8" t="s">
        <v>28</v>
      </c>
    </row>
    <row r="22" spans="1:26">
      <c r="A22" s="224"/>
      <c r="B22" s="224"/>
      <c r="C22" s="224"/>
      <c r="D22" s="224"/>
      <c r="E22" s="227"/>
      <c r="F22" s="224"/>
      <c r="G22" s="224"/>
      <c r="H22" s="226"/>
      <c r="I22" s="224"/>
      <c r="J22" s="224"/>
      <c r="K22" s="224"/>
      <c r="L22" s="224"/>
      <c r="M22" s="224"/>
      <c r="N22" s="224"/>
      <c r="O22" s="224"/>
      <c r="P22" s="224"/>
      <c r="Q22" s="14">
        <f t="shared" ref="Q22:Q27" si="3">SUM(I22:P22)</f>
        <v>0</v>
      </c>
      <c r="R22" s="14" t="s">
        <v>30</v>
      </c>
      <c r="S22" s="14" t="s">
        <v>31</v>
      </c>
      <c r="T22" s="14"/>
      <c r="U22" s="14"/>
      <c r="V22" s="228"/>
      <c r="W22" s="16"/>
      <c r="X22" s="16"/>
      <c r="Y22" s="16"/>
      <c r="Z22" s="16"/>
    </row>
    <row r="23" spans="1:26">
      <c r="A23" s="224"/>
      <c r="B23" s="224"/>
      <c r="C23" s="224"/>
      <c r="D23" s="224"/>
      <c r="E23" s="227"/>
      <c r="F23" s="224"/>
      <c r="G23" s="224"/>
      <c r="H23" s="226"/>
      <c r="I23" s="224"/>
      <c r="J23" s="224"/>
      <c r="K23" s="224"/>
      <c r="L23" s="224"/>
      <c r="M23" s="224"/>
      <c r="N23" s="224"/>
      <c r="O23" s="224"/>
      <c r="P23" s="224"/>
      <c r="Q23" s="14">
        <f t="shared" si="3"/>
        <v>0</v>
      </c>
      <c r="R23" s="14" t="s">
        <v>30</v>
      </c>
      <c r="S23" s="14" t="s">
        <v>31</v>
      </c>
      <c r="T23" s="14"/>
      <c r="U23" s="14"/>
      <c r="V23" s="228"/>
      <c r="W23" s="16"/>
      <c r="X23" s="16"/>
      <c r="Y23" s="16"/>
      <c r="Z23" s="16"/>
    </row>
    <row r="24" spans="1:26">
      <c r="A24" s="224"/>
      <c r="B24" s="224"/>
      <c r="C24" s="224"/>
      <c r="D24" s="224"/>
      <c r="E24" s="227"/>
      <c r="F24" s="224"/>
      <c r="G24" s="224"/>
      <c r="H24" s="226"/>
      <c r="I24" s="224"/>
      <c r="J24" s="224"/>
      <c r="K24" s="224"/>
      <c r="L24" s="224"/>
      <c r="M24" s="224"/>
      <c r="N24" s="224"/>
      <c r="O24" s="224"/>
      <c r="P24" s="224"/>
      <c r="Q24" s="14">
        <f t="shared" si="3"/>
        <v>0</v>
      </c>
      <c r="R24" s="229" t="s">
        <v>32</v>
      </c>
      <c r="S24" s="23" t="s">
        <v>33</v>
      </c>
      <c r="T24" s="14"/>
      <c r="U24" s="14"/>
      <c r="V24" s="228"/>
      <c r="W24" s="16"/>
      <c r="X24" s="16"/>
      <c r="Y24" s="16"/>
      <c r="Z24" s="16"/>
    </row>
    <row r="25" spans="1:26">
      <c r="A25" s="224"/>
      <c r="B25" s="224"/>
      <c r="C25" s="224"/>
      <c r="D25" s="224"/>
      <c r="E25" s="227"/>
      <c r="F25" s="224"/>
      <c r="G25" s="224"/>
      <c r="H25" s="226"/>
      <c r="I25" s="224"/>
      <c r="J25" s="224"/>
      <c r="K25" s="224"/>
      <c r="L25" s="224"/>
      <c r="M25" s="224"/>
      <c r="N25" s="224"/>
      <c r="O25" s="224"/>
      <c r="P25" s="224"/>
      <c r="Q25" s="14">
        <f t="shared" si="3"/>
        <v>0</v>
      </c>
      <c r="R25" s="229" t="s">
        <v>32</v>
      </c>
      <c r="S25" s="23" t="s">
        <v>33</v>
      </c>
      <c r="T25" s="14"/>
      <c r="U25" s="14"/>
      <c r="V25" s="228"/>
      <c r="W25" s="16"/>
      <c r="X25" s="16"/>
      <c r="Y25" s="16"/>
      <c r="Z25" s="16"/>
    </row>
    <row r="26" spans="1:26">
      <c r="A26" s="224"/>
      <c r="B26" s="224"/>
      <c r="C26" s="224"/>
      <c r="D26" s="224"/>
      <c r="E26" s="227"/>
      <c r="F26" s="224"/>
      <c r="G26" s="224"/>
      <c r="H26" s="226"/>
      <c r="I26" s="224"/>
      <c r="J26" s="224"/>
      <c r="K26" s="224"/>
      <c r="L26" s="224"/>
      <c r="M26" s="224"/>
      <c r="N26" s="224"/>
      <c r="O26" s="224"/>
      <c r="P26" s="224"/>
      <c r="Q26" s="14">
        <f t="shared" si="3"/>
        <v>0</v>
      </c>
      <c r="R26" s="229" t="s">
        <v>32</v>
      </c>
      <c r="S26" s="23" t="s">
        <v>33</v>
      </c>
      <c r="T26" s="14"/>
      <c r="U26" s="14"/>
      <c r="V26" s="228"/>
      <c r="W26" s="16"/>
      <c r="X26" s="16"/>
      <c r="Y26" s="16"/>
      <c r="Z26" s="16"/>
    </row>
    <row r="27" spans="1:26">
      <c r="A27" s="15"/>
      <c r="B27" s="15"/>
      <c r="C27" s="15"/>
      <c r="D27" s="15"/>
      <c r="E27" s="15"/>
      <c r="F27" s="15"/>
      <c r="G27" s="15"/>
      <c r="H27" s="37"/>
      <c r="I27" s="15"/>
      <c r="J27" s="15"/>
      <c r="K27" s="15"/>
      <c r="L27" s="15"/>
      <c r="M27" s="15"/>
      <c r="N27" s="15"/>
      <c r="O27" s="15"/>
      <c r="P27" s="15"/>
      <c r="Q27" s="14">
        <f t="shared" si="3"/>
        <v>0</v>
      </c>
      <c r="R27" s="14" t="s">
        <v>30</v>
      </c>
      <c r="S27" s="14" t="s">
        <v>31</v>
      </c>
      <c r="T27" s="14"/>
      <c r="U27" s="14"/>
      <c r="V27" s="16"/>
      <c r="W27" s="16"/>
      <c r="X27" s="16"/>
      <c r="Y27" s="16"/>
      <c r="Z27" s="16"/>
    </row>
    <row r="28" spans="1:26">
      <c r="A28" s="11" t="s">
        <v>19</v>
      </c>
      <c r="B28" s="7"/>
      <c r="C28" s="7"/>
      <c r="D28" s="7"/>
      <c r="E28" s="11"/>
      <c r="F28" s="7"/>
      <c r="G28" s="7"/>
      <c r="H28" s="7"/>
      <c r="I28" s="11">
        <f t="shared" ref="I28:J28" si="4">SUM(I22:I26)</f>
        <v>0</v>
      </c>
      <c r="J28" s="11">
        <f t="shared" si="4"/>
        <v>0</v>
      </c>
      <c r="K28" s="11">
        <f t="shared" ref="K28:Q28" si="5">SUM(K22:K27)</f>
        <v>0</v>
      </c>
      <c r="L28" s="11">
        <f t="shared" si="5"/>
        <v>0</v>
      </c>
      <c r="M28" s="11">
        <f t="shared" si="5"/>
        <v>0</v>
      </c>
      <c r="N28" s="11">
        <f t="shared" si="5"/>
        <v>0</v>
      </c>
      <c r="O28" s="11">
        <f t="shared" si="5"/>
        <v>0</v>
      </c>
      <c r="P28" s="11">
        <f t="shared" si="5"/>
        <v>0</v>
      </c>
      <c r="Q28" s="11">
        <f t="shared" si="5"/>
        <v>0</v>
      </c>
      <c r="R28" s="12"/>
      <c r="S28" s="12"/>
      <c r="T28" s="12"/>
      <c r="U28" s="12"/>
      <c r="V28" s="12"/>
      <c r="W28" s="12"/>
      <c r="X28" s="12"/>
      <c r="Y28" s="12"/>
      <c r="Z28" s="12"/>
    </row>
    <row r="29" spans="1:26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 ht="15" customHeight="1">
      <c r="A32" s="230" t="s">
        <v>38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6">
      <c r="A33" s="4" t="s">
        <v>38</v>
      </c>
      <c r="B33" s="1564" t="s">
        <v>41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6">
      <c r="A34" s="5" t="s">
        <v>42</v>
      </c>
      <c r="B34" s="1565"/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6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6">
      <c r="A36" s="5" t="s">
        <v>43</v>
      </c>
      <c r="B36" s="1566"/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6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9" spans="1:26" ht="23.25" customHeight="1">
      <c r="A39" s="1559" t="s">
        <v>0</v>
      </c>
      <c r="B39" s="1559"/>
      <c r="C39" s="1559"/>
      <c r="D39" s="1559"/>
      <c r="E39" s="1559"/>
      <c r="F39" s="1559"/>
      <c r="G39" s="1067"/>
      <c r="H39" s="7"/>
      <c r="I39" s="1559" t="s">
        <v>1</v>
      </c>
      <c r="J39" s="1559"/>
      <c r="K39" s="1559"/>
      <c r="L39" s="1559"/>
      <c r="M39" s="1559"/>
      <c r="N39" s="1559"/>
      <c r="O39" s="1559"/>
      <c r="P39" s="1559"/>
      <c r="Q39" s="1559"/>
      <c r="R39" s="1560" t="s">
        <v>2</v>
      </c>
      <c r="S39" s="1561"/>
      <c r="T39" s="1560"/>
      <c r="U39" s="1560"/>
      <c r="V39" s="1560"/>
      <c r="W39" s="1560"/>
      <c r="X39" s="1560"/>
      <c r="Y39" s="1560"/>
      <c r="Z39" s="1560"/>
    </row>
    <row r="40" spans="1:26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8" t="s">
        <v>9</v>
      </c>
      <c r="H40" s="33" t="s">
        <v>10</v>
      </c>
      <c r="I40" s="9" t="s">
        <v>11</v>
      </c>
      <c r="J40" s="9" t="s">
        <v>12</v>
      </c>
      <c r="K40" s="9" t="s">
        <v>13</v>
      </c>
      <c r="L40" s="9" t="s">
        <v>14</v>
      </c>
      <c r="M40" s="9" t="s">
        <v>15</v>
      </c>
      <c r="N40" s="9" t="s">
        <v>16</v>
      </c>
      <c r="O40" s="9" t="s">
        <v>17</v>
      </c>
      <c r="P40" s="10" t="s">
        <v>18</v>
      </c>
      <c r="Q40" s="8" t="s">
        <v>19</v>
      </c>
      <c r="R40" s="8" t="s">
        <v>20</v>
      </c>
      <c r="S40" s="240" t="s">
        <v>21</v>
      </c>
      <c r="T40" s="240" t="s">
        <v>22</v>
      </c>
      <c r="U40" s="1419" t="s">
        <v>23</v>
      </c>
      <c r="V40" s="8" t="s">
        <v>24</v>
      </c>
      <c r="W40" s="8" t="s">
        <v>25</v>
      </c>
      <c r="X40" s="8" t="s">
        <v>26</v>
      </c>
      <c r="Y40" s="8" t="s">
        <v>27</v>
      </c>
      <c r="Z40" s="8" t="s">
        <v>28</v>
      </c>
    </row>
    <row r="41" spans="1:26">
      <c r="A41" s="224"/>
      <c r="B41" s="224"/>
      <c r="C41" s="224"/>
      <c r="D41" s="224"/>
      <c r="E41" s="227"/>
      <c r="F41" s="224"/>
      <c r="G41" s="224"/>
      <c r="H41" s="226"/>
      <c r="I41" s="224"/>
      <c r="J41" s="224"/>
      <c r="K41" s="224"/>
      <c r="L41" s="224"/>
      <c r="M41" s="224"/>
      <c r="N41" s="224"/>
      <c r="O41" s="224"/>
      <c r="P41" s="224"/>
      <c r="Q41" s="14">
        <f t="shared" ref="Q41:Q46" si="6">SUM(I41:P41)</f>
        <v>0</v>
      </c>
      <c r="R41" s="14" t="s">
        <v>30</v>
      </c>
      <c r="S41" s="14" t="s">
        <v>31</v>
      </c>
      <c r="T41" s="14"/>
      <c r="U41" s="14"/>
      <c r="V41" s="228"/>
      <c r="W41" s="16"/>
      <c r="X41" s="16"/>
      <c r="Y41" s="16"/>
      <c r="Z41" s="16"/>
    </row>
    <row r="42" spans="1:26">
      <c r="A42" s="224"/>
      <c r="B42" s="224"/>
      <c r="C42" s="224"/>
      <c r="D42" s="224"/>
      <c r="E42" s="227"/>
      <c r="F42" s="224"/>
      <c r="G42" s="224"/>
      <c r="H42" s="226"/>
      <c r="I42" s="224"/>
      <c r="J42" s="224"/>
      <c r="K42" s="224"/>
      <c r="L42" s="224"/>
      <c r="M42" s="224"/>
      <c r="N42" s="224"/>
      <c r="O42" s="224"/>
      <c r="P42" s="224"/>
      <c r="Q42" s="14">
        <f t="shared" si="6"/>
        <v>0</v>
      </c>
      <c r="R42" s="14" t="s">
        <v>30</v>
      </c>
      <c r="S42" s="14" t="s">
        <v>31</v>
      </c>
      <c r="T42" s="14"/>
      <c r="U42" s="14"/>
      <c r="V42" s="228"/>
      <c r="W42" s="16"/>
      <c r="X42" s="16"/>
      <c r="Y42" s="16"/>
      <c r="Z42" s="16"/>
    </row>
    <row r="43" spans="1:26">
      <c r="A43" s="224"/>
      <c r="B43" s="224"/>
      <c r="C43" s="224"/>
      <c r="D43" s="224"/>
      <c r="E43" s="227"/>
      <c r="F43" s="224"/>
      <c r="G43" s="224"/>
      <c r="H43" s="226"/>
      <c r="I43" s="224"/>
      <c r="J43" s="224"/>
      <c r="K43" s="224"/>
      <c r="L43" s="224"/>
      <c r="M43" s="224"/>
      <c r="N43" s="224"/>
      <c r="O43" s="224"/>
      <c r="P43" s="224"/>
      <c r="Q43" s="14">
        <f t="shared" si="6"/>
        <v>0</v>
      </c>
      <c r="R43" s="229" t="s">
        <v>32</v>
      </c>
      <c r="S43" s="23" t="s">
        <v>33</v>
      </c>
      <c r="T43" s="14"/>
      <c r="U43" s="14"/>
      <c r="V43" s="228"/>
      <c r="W43" s="16"/>
      <c r="X43" s="16"/>
      <c r="Y43" s="16"/>
      <c r="Z43" s="16"/>
    </row>
    <row r="44" spans="1:26">
      <c r="A44" s="224"/>
      <c r="B44" s="224"/>
      <c r="C44" s="224"/>
      <c r="D44" s="224"/>
      <c r="E44" s="227"/>
      <c r="F44" s="224"/>
      <c r="G44" s="224"/>
      <c r="H44" s="226"/>
      <c r="I44" s="224"/>
      <c r="J44" s="224"/>
      <c r="K44" s="224"/>
      <c r="L44" s="224"/>
      <c r="M44" s="224"/>
      <c r="N44" s="224"/>
      <c r="O44" s="224"/>
      <c r="P44" s="224"/>
      <c r="Q44" s="14">
        <f t="shared" si="6"/>
        <v>0</v>
      </c>
      <c r="R44" s="229" t="s">
        <v>32</v>
      </c>
      <c r="S44" s="23" t="s">
        <v>33</v>
      </c>
      <c r="T44" s="14"/>
      <c r="U44" s="14"/>
      <c r="V44" s="228"/>
      <c r="W44" s="16"/>
      <c r="X44" s="16"/>
      <c r="Y44" s="16"/>
      <c r="Z44" s="16"/>
    </row>
    <row r="45" spans="1:26">
      <c r="A45" s="224"/>
      <c r="B45" s="224"/>
      <c r="C45" s="224"/>
      <c r="D45" s="224"/>
      <c r="E45" s="227"/>
      <c r="F45" s="224"/>
      <c r="G45" s="224"/>
      <c r="H45" s="226"/>
      <c r="I45" s="224"/>
      <c r="J45" s="224"/>
      <c r="K45" s="224"/>
      <c r="L45" s="224"/>
      <c r="M45" s="224"/>
      <c r="N45" s="224"/>
      <c r="O45" s="224"/>
      <c r="P45" s="224"/>
      <c r="Q45" s="14">
        <f t="shared" si="6"/>
        <v>0</v>
      </c>
      <c r="R45" s="229" t="s">
        <v>32</v>
      </c>
      <c r="S45" s="23" t="s">
        <v>33</v>
      </c>
      <c r="T45" s="14"/>
      <c r="U45" s="14"/>
      <c r="V45" s="228"/>
      <c r="W45" s="16"/>
      <c r="X45" s="16"/>
      <c r="Y45" s="16"/>
      <c r="Z45" s="16"/>
    </row>
    <row r="46" spans="1:26">
      <c r="A46" s="15"/>
      <c r="B46" s="15"/>
      <c r="C46" s="15"/>
      <c r="D46" s="15"/>
      <c r="E46" s="15"/>
      <c r="F46" s="15"/>
      <c r="G46" s="15"/>
      <c r="H46" s="37"/>
      <c r="I46" s="15"/>
      <c r="J46" s="15"/>
      <c r="K46" s="15"/>
      <c r="L46" s="15"/>
      <c r="M46" s="15"/>
      <c r="N46" s="15"/>
      <c r="O46" s="15"/>
      <c r="P46" s="15"/>
      <c r="Q46" s="14">
        <f t="shared" si="6"/>
        <v>0</v>
      </c>
      <c r="R46" s="14" t="s">
        <v>30</v>
      </c>
      <c r="S46" s="14" t="s">
        <v>31</v>
      </c>
      <c r="T46" s="14"/>
      <c r="U46" s="14"/>
      <c r="V46" s="16"/>
      <c r="W46" s="16"/>
      <c r="X46" s="16"/>
      <c r="Y46" s="16"/>
      <c r="Z46" s="16"/>
    </row>
    <row r="47" spans="1:26">
      <c r="A47" s="11" t="s">
        <v>19</v>
      </c>
      <c r="B47" s="7"/>
      <c r="C47" s="7"/>
      <c r="D47" s="7"/>
      <c r="E47" s="11"/>
      <c r="F47" s="7"/>
      <c r="G47" s="7"/>
      <c r="H47" s="7"/>
      <c r="I47" s="11">
        <f>SUM(I41:I45)</f>
        <v>0</v>
      </c>
      <c r="J47" s="11">
        <f>SUM(J41:J45)</f>
        <v>0</v>
      </c>
      <c r="K47" s="11">
        <f t="shared" ref="K47:Q47" si="7">SUM(K41:K46)</f>
        <v>0</v>
      </c>
      <c r="L47" s="11">
        <f t="shared" si="7"/>
        <v>0</v>
      </c>
      <c r="M47" s="11">
        <f t="shared" si="7"/>
        <v>0</v>
      </c>
      <c r="N47" s="11">
        <f t="shared" si="7"/>
        <v>0</v>
      </c>
      <c r="O47" s="11">
        <f t="shared" si="7"/>
        <v>0</v>
      </c>
      <c r="P47" s="11">
        <f t="shared" si="7"/>
        <v>0</v>
      </c>
      <c r="Q47" s="11">
        <f t="shared" si="7"/>
        <v>0</v>
      </c>
      <c r="R47" s="12"/>
      <c r="S47" s="12"/>
      <c r="T47" s="12"/>
      <c r="U47" s="12"/>
      <c r="V47" s="12"/>
      <c r="W47" s="12"/>
      <c r="X47" s="12"/>
      <c r="Y47" s="12"/>
      <c r="Z47" s="12"/>
    </row>
    <row r="48" spans="1:26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6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"/>
      <c r="K49" s="1563"/>
      <c r="L49" s="1563"/>
      <c r="M49" s="156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6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6" ht="15" customHeight="1">
      <c r="A51" s="230" t="s">
        <v>38</v>
      </c>
      <c r="B51" s="1558" t="s">
        <v>39</v>
      </c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6">
      <c r="A52" s="4" t="s">
        <v>38</v>
      </c>
      <c r="B52" s="1564" t="s">
        <v>41</v>
      </c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6">
      <c r="A53" s="5" t="s">
        <v>42</v>
      </c>
      <c r="B53" s="1565"/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6">
      <c r="A54" s="5" t="s">
        <v>42</v>
      </c>
      <c r="B54" s="1565"/>
      <c r="C54" s="156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6">
      <c r="A55" s="5" t="s">
        <v>43</v>
      </c>
      <c r="B55" s="1566"/>
      <c r="C55" s="156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6">
      <c r="A56" s="5" t="s">
        <v>44</v>
      </c>
      <c r="B56" s="1567"/>
      <c r="C56" s="156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8" spans="1:26" ht="23.25" customHeight="1">
      <c r="A58" s="1559" t="s">
        <v>0</v>
      </c>
      <c r="B58" s="1559"/>
      <c r="C58" s="1559"/>
      <c r="D58" s="1559"/>
      <c r="E58" s="1559"/>
      <c r="F58" s="1559"/>
      <c r="G58" s="1067"/>
      <c r="H58" s="7"/>
      <c r="I58" s="1559" t="s">
        <v>1</v>
      </c>
      <c r="J58" s="1559"/>
      <c r="K58" s="1559"/>
      <c r="L58" s="1559"/>
      <c r="M58" s="1559"/>
      <c r="N58" s="1559"/>
      <c r="O58" s="1559"/>
      <c r="P58" s="1559"/>
      <c r="Q58" s="1559"/>
      <c r="R58" s="1560" t="s">
        <v>2</v>
      </c>
      <c r="S58" s="1561"/>
      <c r="T58" s="1560"/>
      <c r="U58" s="1560"/>
      <c r="V58" s="1560"/>
      <c r="W58" s="1560"/>
      <c r="X58" s="1560"/>
      <c r="Y58" s="1560"/>
      <c r="Z58" s="1560"/>
    </row>
    <row r="59" spans="1:26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8" t="s">
        <v>9</v>
      </c>
      <c r="H59" s="33" t="s">
        <v>10</v>
      </c>
      <c r="I59" s="9" t="s">
        <v>11</v>
      </c>
      <c r="J59" s="9" t="s">
        <v>12</v>
      </c>
      <c r="K59" s="9" t="s">
        <v>13</v>
      </c>
      <c r="L59" s="9" t="s">
        <v>14</v>
      </c>
      <c r="M59" s="9" t="s">
        <v>15</v>
      </c>
      <c r="N59" s="9" t="s">
        <v>16</v>
      </c>
      <c r="O59" s="9" t="s">
        <v>17</v>
      </c>
      <c r="P59" s="10" t="s">
        <v>18</v>
      </c>
      <c r="Q59" s="8" t="s">
        <v>19</v>
      </c>
      <c r="R59" s="8" t="s">
        <v>20</v>
      </c>
      <c r="S59" s="240" t="s">
        <v>21</v>
      </c>
      <c r="T59" s="240" t="s">
        <v>22</v>
      </c>
      <c r="U59" s="1418" t="s">
        <v>23</v>
      </c>
      <c r="V59" s="8" t="s">
        <v>24</v>
      </c>
      <c r="W59" s="8" t="s">
        <v>25</v>
      </c>
      <c r="X59" s="8" t="s">
        <v>26</v>
      </c>
      <c r="Y59" s="8" t="s">
        <v>27</v>
      </c>
      <c r="Z59" s="8" t="s">
        <v>28</v>
      </c>
    </row>
    <row r="60" spans="1:26">
      <c r="A60" s="224"/>
      <c r="B60" s="224"/>
      <c r="C60" s="224"/>
      <c r="D60" s="224"/>
      <c r="E60" s="227"/>
      <c r="F60" s="224"/>
      <c r="G60" s="224"/>
      <c r="H60" s="226"/>
      <c r="I60" s="224"/>
      <c r="J60" s="224"/>
      <c r="K60" s="224"/>
      <c r="L60" s="224"/>
      <c r="M60" s="224"/>
      <c r="N60" s="224"/>
      <c r="O60" s="224"/>
      <c r="P60" s="224"/>
      <c r="Q60" s="14">
        <f t="shared" ref="Q60:Q65" si="8">SUM(I60:P60)</f>
        <v>0</v>
      </c>
      <c r="R60" s="14" t="s">
        <v>30</v>
      </c>
      <c r="S60" s="14" t="s">
        <v>31</v>
      </c>
      <c r="T60" s="14"/>
      <c r="U60" s="14"/>
      <c r="V60" s="228"/>
      <c r="W60" s="16"/>
      <c r="X60" s="16"/>
      <c r="Y60" s="16"/>
      <c r="Z60" s="16"/>
    </row>
    <row r="61" spans="1:26">
      <c r="A61" s="224"/>
      <c r="B61" s="224"/>
      <c r="C61" s="224"/>
      <c r="D61" s="224"/>
      <c r="E61" s="227"/>
      <c r="F61" s="224"/>
      <c r="G61" s="224"/>
      <c r="H61" s="226"/>
      <c r="I61" s="224"/>
      <c r="J61" s="224"/>
      <c r="K61" s="224"/>
      <c r="L61" s="224"/>
      <c r="M61" s="224"/>
      <c r="N61" s="224"/>
      <c r="O61" s="224"/>
      <c r="P61" s="224"/>
      <c r="Q61" s="14">
        <f t="shared" si="8"/>
        <v>0</v>
      </c>
      <c r="R61" s="14" t="s">
        <v>30</v>
      </c>
      <c r="S61" s="14" t="s">
        <v>31</v>
      </c>
      <c r="T61" s="14"/>
      <c r="U61" s="14"/>
      <c r="V61" s="228"/>
      <c r="W61" s="16"/>
      <c r="X61" s="16"/>
      <c r="Y61" s="16"/>
      <c r="Z61" s="16"/>
    </row>
    <row r="62" spans="1:26">
      <c r="A62" s="224"/>
      <c r="B62" s="224"/>
      <c r="C62" s="224"/>
      <c r="D62" s="224"/>
      <c r="E62" s="227"/>
      <c r="F62" s="224"/>
      <c r="G62" s="224"/>
      <c r="H62" s="226"/>
      <c r="I62" s="224"/>
      <c r="J62" s="224"/>
      <c r="K62" s="224"/>
      <c r="L62" s="224"/>
      <c r="M62" s="224"/>
      <c r="N62" s="224"/>
      <c r="O62" s="224"/>
      <c r="P62" s="224"/>
      <c r="Q62" s="14">
        <f t="shared" si="8"/>
        <v>0</v>
      </c>
      <c r="R62" s="229" t="s">
        <v>32</v>
      </c>
      <c r="S62" s="23" t="s">
        <v>33</v>
      </c>
      <c r="T62" s="14"/>
      <c r="U62" s="14"/>
      <c r="V62" s="228"/>
      <c r="W62" s="16"/>
      <c r="X62" s="16"/>
      <c r="Y62" s="16"/>
      <c r="Z62" s="16"/>
    </row>
    <row r="63" spans="1:26">
      <c r="A63" s="224"/>
      <c r="B63" s="224"/>
      <c r="C63" s="224"/>
      <c r="D63" s="224"/>
      <c r="E63" s="227"/>
      <c r="F63" s="224"/>
      <c r="G63" s="224"/>
      <c r="H63" s="226"/>
      <c r="I63" s="224"/>
      <c r="J63" s="224"/>
      <c r="K63" s="224"/>
      <c r="L63" s="224"/>
      <c r="M63" s="224"/>
      <c r="N63" s="224"/>
      <c r="O63" s="224"/>
      <c r="P63" s="224"/>
      <c r="Q63" s="14">
        <f t="shared" si="8"/>
        <v>0</v>
      </c>
      <c r="R63" s="229" t="s">
        <v>32</v>
      </c>
      <c r="S63" s="23" t="s">
        <v>33</v>
      </c>
      <c r="T63" s="14"/>
      <c r="U63" s="14"/>
      <c r="V63" s="228"/>
      <c r="W63" s="16"/>
      <c r="X63" s="16"/>
      <c r="Y63" s="16"/>
      <c r="Z63" s="16"/>
    </row>
    <row r="64" spans="1:26">
      <c r="A64" s="224"/>
      <c r="B64" s="224"/>
      <c r="C64" s="224"/>
      <c r="D64" s="224"/>
      <c r="E64" s="227"/>
      <c r="F64" s="224"/>
      <c r="G64" s="224"/>
      <c r="H64" s="226"/>
      <c r="I64" s="224"/>
      <c r="J64" s="224"/>
      <c r="K64" s="224"/>
      <c r="L64" s="224"/>
      <c r="M64" s="224"/>
      <c r="N64" s="224"/>
      <c r="O64" s="224"/>
      <c r="P64" s="224"/>
      <c r="Q64" s="14">
        <f t="shared" si="8"/>
        <v>0</v>
      </c>
      <c r="R64" s="229" t="s">
        <v>32</v>
      </c>
      <c r="S64" s="23" t="s">
        <v>33</v>
      </c>
      <c r="T64" s="14"/>
      <c r="U64" s="14"/>
      <c r="V64" s="228"/>
      <c r="W64" s="16"/>
      <c r="X64" s="16"/>
      <c r="Y64" s="16"/>
      <c r="Z64" s="16"/>
    </row>
    <row r="65" spans="1:26">
      <c r="A65" s="15"/>
      <c r="B65" s="15"/>
      <c r="C65" s="15"/>
      <c r="D65" s="15"/>
      <c r="E65" s="15"/>
      <c r="F65" s="15"/>
      <c r="G65" s="15"/>
      <c r="H65" s="37"/>
      <c r="I65" s="15"/>
      <c r="J65" s="15"/>
      <c r="K65" s="15"/>
      <c r="L65" s="15"/>
      <c r="M65" s="15"/>
      <c r="N65" s="15"/>
      <c r="O65" s="15"/>
      <c r="P65" s="15"/>
      <c r="Q65" s="14">
        <f t="shared" si="8"/>
        <v>0</v>
      </c>
      <c r="R65" s="14" t="s">
        <v>30</v>
      </c>
      <c r="S65" s="14" t="s">
        <v>31</v>
      </c>
      <c r="T65" s="14"/>
      <c r="U65" s="14"/>
      <c r="V65" s="16"/>
      <c r="W65" s="16"/>
      <c r="X65" s="16"/>
      <c r="Y65" s="16"/>
      <c r="Z65" s="16"/>
    </row>
    <row r="66" spans="1:26">
      <c r="A66" s="11" t="s">
        <v>19</v>
      </c>
      <c r="B66" s="7"/>
      <c r="C66" s="7"/>
      <c r="D66" s="7"/>
      <c r="E66" s="11"/>
      <c r="F66" s="7"/>
      <c r="G66" s="7"/>
      <c r="H66" s="7"/>
      <c r="I66" s="11">
        <f>SUM(I60:I64)</f>
        <v>0</v>
      </c>
      <c r="J66" s="11">
        <f>SUM(J60:J64)</f>
        <v>0</v>
      </c>
      <c r="K66" s="11">
        <f t="shared" ref="K66:Q66" si="9">SUM(K60:K65)</f>
        <v>0</v>
      </c>
      <c r="L66" s="11">
        <f t="shared" si="9"/>
        <v>0</v>
      </c>
      <c r="M66" s="11">
        <f t="shared" si="9"/>
        <v>0</v>
      </c>
      <c r="N66" s="11">
        <f t="shared" si="9"/>
        <v>0</v>
      </c>
      <c r="O66" s="11">
        <f t="shared" si="9"/>
        <v>0</v>
      </c>
      <c r="P66" s="11">
        <f t="shared" si="9"/>
        <v>0</v>
      </c>
      <c r="Q66" s="11">
        <f t="shared" si="9"/>
        <v>0</v>
      </c>
      <c r="R66" s="12"/>
      <c r="S66" s="12"/>
      <c r="T66" s="12"/>
      <c r="U66" s="12"/>
      <c r="V66" s="12"/>
      <c r="W66" s="12"/>
      <c r="X66" s="12"/>
      <c r="Y66" s="12"/>
      <c r="Z66" s="12"/>
    </row>
    <row r="67" spans="1:26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6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"/>
      <c r="K68" s="1563"/>
      <c r="L68" s="1563"/>
      <c r="M68" s="1563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6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6" ht="15" customHeight="1">
      <c r="A70" s="230" t="s">
        <v>38</v>
      </c>
      <c r="B70" s="1558" t="s">
        <v>39</v>
      </c>
      <c r="C70" s="1558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6">
      <c r="A71" s="4" t="s">
        <v>38</v>
      </c>
      <c r="B71" s="1564" t="s">
        <v>41</v>
      </c>
      <c r="C71" s="156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6">
      <c r="A72" s="5" t="s">
        <v>42</v>
      </c>
      <c r="B72" s="1565"/>
      <c r="C72" s="156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6">
      <c r="A73" s="5" t="s">
        <v>42</v>
      </c>
      <c r="B73" s="1565"/>
      <c r="C73" s="156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6">
      <c r="A74" s="5" t="s">
        <v>43</v>
      </c>
      <c r="B74" s="1566"/>
      <c r="C74" s="156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6">
      <c r="A75" s="5" t="s">
        <v>44</v>
      </c>
      <c r="B75" s="1567"/>
      <c r="C75" s="156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7" spans="1:26" ht="23.25" customHeight="1">
      <c r="A77" s="1559" t="s">
        <v>0</v>
      </c>
      <c r="B77" s="1559"/>
      <c r="C77" s="1559"/>
      <c r="D77" s="1559"/>
      <c r="E77" s="1559"/>
      <c r="F77" s="1559"/>
      <c r="G77" s="1067"/>
      <c r="H77" s="7"/>
      <c r="I77" s="1559" t="s">
        <v>1</v>
      </c>
      <c r="J77" s="1559"/>
      <c r="K77" s="1559"/>
      <c r="L77" s="1559"/>
      <c r="M77" s="1559"/>
      <c r="N77" s="1559"/>
      <c r="O77" s="1559"/>
      <c r="P77" s="1559"/>
      <c r="Q77" s="1559"/>
      <c r="R77" s="1560" t="s">
        <v>2</v>
      </c>
      <c r="S77" s="1561"/>
      <c r="T77" s="1560"/>
      <c r="U77" s="1560"/>
      <c r="V77" s="1560"/>
      <c r="W77" s="1560"/>
      <c r="X77" s="1560"/>
      <c r="Y77" s="1560"/>
      <c r="Z77" s="1560"/>
    </row>
    <row r="78" spans="1:26" ht="26.25">
      <c r="A78" s="8" t="s">
        <v>3</v>
      </c>
      <c r="B78" s="8" t="s">
        <v>4</v>
      </c>
      <c r="C78" s="8" t="s">
        <v>5</v>
      </c>
      <c r="D78" s="8" t="s">
        <v>6</v>
      </c>
      <c r="E78" s="8" t="s">
        <v>7</v>
      </c>
      <c r="F78" s="8" t="s">
        <v>8</v>
      </c>
      <c r="G78" s="8" t="s">
        <v>9</v>
      </c>
      <c r="H78" s="33" t="s">
        <v>10</v>
      </c>
      <c r="I78" s="9" t="s">
        <v>11</v>
      </c>
      <c r="J78" s="9" t="s">
        <v>12</v>
      </c>
      <c r="K78" s="9" t="s">
        <v>13</v>
      </c>
      <c r="L78" s="9" t="s">
        <v>14</v>
      </c>
      <c r="M78" s="9" t="s">
        <v>15</v>
      </c>
      <c r="N78" s="9" t="s">
        <v>16</v>
      </c>
      <c r="O78" s="9" t="s">
        <v>17</v>
      </c>
      <c r="P78" s="10" t="s">
        <v>18</v>
      </c>
      <c r="Q78" s="8" t="s">
        <v>19</v>
      </c>
      <c r="R78" s="8" t="s">
        <v>20</v>
      </c>
      <c r="S78" s="240" t="s">
        <v>21</v>
      </c>
      <c r="T78" s="240" t="s">
        <v>22</v>
      </c>
      <c r="U78" s="1418" t="s">
        <v>23</v>
      </c>
      <c r="V78" s="8" t="s">
        <v>24</v>
      </c>
      <c r="W78" s="8" t="s">
        <v>25</v>
      </c>
      <c r="X78" s="8" t="s">
        <v>26</v>
      </c>
      <c r="Y78" s="8" t="s">
        <v>27</v>
      </c>
      <c r="Z78" s="8" t="s">
        <v>28</v>
      </c>
    </row>
    <row r="79" spans="1:26">
      <c r="A79" s="224"/>
      <c r="B79" s="224"/>
      <c r="C79" s="224"/>
      <c r="D79" s="224"/>
      <c r="E79" s="227"/>
      <c r="F79" s="224"/>
      <c r="G79" s="224"/>
      <c r="H79" s="226"/>
      <c r="I79" s="224"/>
      <c r="J79" s="224"/>
      <c r="K79" s="224"/>
      <c r="L79" s="224"/>
      <c r="M79" s="224"/>
      <c r="N79" s="224"/>
      <c r="O79" s="224"/>
      <c r="P79" s="224"/>
      <c r="Q79" s="14">
        <f t="shared" ref="Q79:Q84" si="10">SUM(I79:P79)</f>
        <v>0</v>
      </c>
      <c r="R79" s="14" t="s">
        <v>30</v>
      </c>
      <c r="S79" s="14" t="s">
        <v>31</v>
      </c>
      <c r="T79" s="14"/>
      <c r="U79" s="14"/>
      <c r="V79" s="228"/>
      <c r="W79" s="16"/>
      <c r="X79" s="16"/>
      <c r="Y79" s="16"/>
      <c r="Z79" s="16"/>
    </row>
    <row r="80" spans="1:26">
      <c r="A80" s="224"/>
      <c r="B80" s="224"/>
      <c r="C80" s="224"/>
      <c r="D80" s="224"/>
      <c r="E80" s="227"/>
      <c r="F80" s="224"/>
      <c r="G80" s="224"/>
      <c r="H80" s="226"/>
      <c r="I80" s="224"/>
      <c r="J80" s="224"/>
      <c r="K80" s="224"/>
      <c r="L80" s="224"/>
      <c r="M80" s="224"/>
      <c r="N80" s="224"/>
      <c r="O80" s="224"/>
      <c r="P80" s="224"/>
      <c r="Q80" s="14">
        <f t="shared" si="10"/>
        <v>0</v>
      </c>
      <c r="R80" s="14" t="s">
        <v>30</v>
      </c>
      <c r="S80" s="14" t="s">
        <v>31</v>
      </c>
      <c r="T80" s="14"/>
      <c r="U80" s="14"/>
      <c r="V80" s="228"/>
      <c r="W80" s="16"/>
      <c r="X80" s="16"/>
      <c r="Y80" s="16"/>
      <c r="Z80" s="16"/>
    </row>
    <row r="81" spans="1:26">
      <c r="A81" s="224"/>
      <c r="B81" s="224"/>
      <c r="C81" s="224"/>
      <c r="D81" s="224"/>
      <c r="E81" s="227"/>
      <c r="F81" s="224"/>
      <c r="G81" s="224"/>
      <c r="H81" s="226"/>
      <c r="I81" s="224"/>
      <c r="J81" s="224"/>
      <c r="K81" s="224"/>
      <c r="L81" s="224"/>
      <c r="M81" s="224"/>
      <c r="N81" s="224"/>
      <c r="O81" s="224"/>
      <c r="P81" s="224"/>
      <c r="Q81" s="14">
        <f t="shared" si="10"/>
        <v>0</v>
      </c>
      <c r="R81" s="229" t="s">
        <v>32</v>
      </c>
      <c r="S81" s="23" t="s">
        <v>33</v>
      </c>
      <c r="T81" s="14"/>
      <c r="U81" s="14"/>
      <c r="V81" s="228"/>
      <c r="W81" s="16"/>
      <c r="X81" s="16"/>
      <c r="Y81" s="16"/>
      <c r="Z81" s="16"/>
    </row>
    <row r="82" spans="1:26">
      <c r="A82" s="224"/>
      <c r="B82" s="224"/>
      <c r="C82" s="224"/>
      <c r="D82" s="224"/>
      <c r="E82" s="227"/>
      <c r="F82" s="224"/>
      <c r="G82" s="224"/>
      <c r="H82" s="226"/>
      <c r="I82" s="224"/>
      <c r="J82" s="224"/>
      <c r="K82" s="224"/>
      <c r="L82" s="224"/>
      <c r="M82" s="224"/>
      <c r="N82" s="224"/>
      <c r="O82" s="224"/>
      <c r="P82" s="224"/>
      <c r="Q82" s="14">
        <f t="shared" si="10"/>
        <v>0</v>
      </c>
      <c r="R82" s="229" t="s">
        <v>32</v>
      </c>
      <c r="S82" s="23" t="s">
        <v>33</v>
      </c>
      <c r="T82" s="14"/>
      <c r="U82" s="14"/>
      <c r="V82" s="228"/>
      <c r="W82" s="16"/>
      <c r="X82" s="16"/>
      <c r="Y82" s="16"/>
      <c r="Z82" s="16"/>
    </row>
    <row r="83" spans="1:26">
      <c r="A83" s="224"/>
      <c r="B83" s="224"/>
      <c r="C83" s="224"/>
      <c r="D83" s="224"/>
      <c r="E83" s="227"/>
      <c r="F83" s="224"/>
      <c r="G83" s="224"/>
      <c r="H83" s="226"/>
      <c r="I83" s="224"/>
      <c r="J83" s="224"/>
      <c r="K83" s="224"/>
      <c r="L83" s="224"/>
      <c r="M83" s="224"/>
      <c r="N83" s="224"/>
      <c r="O83" s="224"/>
      <c r="P83" s="224"/>
      <c r="Q83" s="14">
        <f t="shared" si="10"/>
        <v>0</v>
      </c>
      <c r="R83" s="229" t="s">
        <v>32</v>
      </c>
      <c r="S83" s="23" t="s">
        <v>33</v>
      </c>
      <c r="T83" s="14"/>
      <c r="U83" s="14"/>
      <c r="V83" s="228"/>
      <c r="W83" s="16"/>
      <c r="X83" s="16"/>
      <c r="Y83" s="16"/>
      <c r="Z83" s="16"/>
    </row>
    <row r="84" spans="1:26">
      <c r="A84" s="15"/>
      <c r="B84" s="15"/>
      <c r="C84" s="15"/>
      <c r="D84" s="15"/>
      <c r="E84" s="15"/>
      <c r="F84" s="15"/>
      <c r="G84" s="15"/>
      <c r="H84" s="37"/>
      <c r="I84" s="15"/>
      <c r="J84" s="15"/>
      <c r="K84" s="15"/>
      <c r="L84" s="15"/>
      <c r="M84" s="15"/>
      <c r="N84" s="15"/>
      <c r="O84" s="15"/>
      <c r="P84" s="15"/>
      <c r="Q84" s="14">
        <f t="shared" si="10"/>
        <v>0</v>
      </c>
      <c r="R84" s="14" t="s">
        <v>30</v>
      </c>
      <c r="S84" s="14" t="s">
        <v>31</v>
      </c>
      <c r="T84" s="14"/>
      <c r="U84" s="14"/>
      <c r="V84" s="16"/>
      <c r="W84" s="16"/>
      <c r="X84" s="16"/>
      <c r="Y84" s="16"/>
      <c r="Z84" s="16"/>
    </row>
    <row r="85" spans="1:26">
      <c r="A85" s="11" t="s">
        <v>19</v>
      </c>
      <c r="B85" s="7"/>
      <c r="C85" s="7"/>
      <c r="D85" s="7"/>
      <c r="E85" s="11"/>
      <c r="F85" s="7"/>
      <c r="G85" s="7"/>
      <c r="H85" s="7"/>
      <c r="I85" s="11">
        <f>SUM(I79:I83)</f>
        <v>0</v>
      </c>
      <c r="J85" s="11">
        <f>SUM(J79:J83)</f>
        <v>0</v>
      </c>
      <c r="K85" s="11">
        <f t="shared" ref="K85:Q85" si="11">SUM(K79:K84)</f>
        <v>0</v>
      </c>
      <c r="L85" s="11">
        <f t="shared" si="11"/>
        <v>0</v>
      </c>
      <c r="M85" s="11">
        <f t="shared" si="11"/>
        <v>0</v>
      </c>
      <c r="N85" s="11">
        <f t="shared" si="11"/>
        <v>0</v>
      </c>
      <c r="O85" s="11">
        <f t="shared" si="11"/>
        <v>0</v>
      </c>
      <c r="P85" s="11">
        <f t="shared" si="11"/>
        <v>0</v>
      </c>
      <c r="Q85" s="11">
        <f t="shared" si="11"/>
        <v>0</v>
      </c>
      <c r="R85" s="12"/>
      <c r="S85" s="12"/>
      <c r="T85" s="12"/>
      <c r="U85" s="12"/>
      <c r="V85" s="12"/>
      <c r="W85" s="12"/>
      <c r="X85" s="12"/>
      <c r="Y85" s="12"/>
      <c r="Z85" s="12"/>
    </row>
    <row r="86" spans="1:26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6">
      <c r="A87" s="166" t="s">
        <v>34</v>
      </c>
      <c r="B87" s="1562"/>
      <c r="C87" s="1562"/>
      <c r="D87" s="1562"/>
      <c r="E87" s="1"/>
      <c r="F87" s="1"/>
      <c r="G87" s="1"/>
      <c r="H87" s="1"/>
      <c r="I87" s="1"/>
      <c r="J87" s="1"/>
      <c r="K87" s="1563"/>
      <c r="L87" s="1563"/>
      <c r="M87" s="1563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6" ht="18">
      <c r="A88" s="187" t="s">
        <v>35</v>
      </c>
      <c r="B88" s="186" t="s">
        <v>36</v>
      </c>
      <c r="C88" s="239" t="s">
        <v>37</v>
      </c>
      <c r="D88" s="24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6" ht="15" customHeight="1">
      <c r="A89" s="230" t="s">
        <v>38</v>
      </c>
      <c r="B89" s="1558" t="s">
        <v>39</v>
      </c>
      <c r="C89" s="1558"/>
      <c r="D89" s="242"/>
      <c r="E89" s="243" t="s">
        <v>40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6">
      <c r="A90" s="4" t="s">
        <v>38</v>
      </c>
      <c r="B90" s="1564" t="s">
        <v>41</v>
      </c>
      <c r="C90" s="156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6">
      <c r="A91" s="5" t="s">
        <v>42</v>
      </c>
      <c r="B91" s="1565"/>
      <c r="C91" s="156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6">
      <c r="A92" s="5" t="s">
        <v>42</v>
      </c>
      <c r="B92" s="1565"/>
      <c r="C92" s="156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6">
      <c r="A93" s="5" t="s">
        <v>43</v>
      </c>
      <c r="B93" s="1566"/>
      <c r="C93" s="156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6">
      <c r="A94" s="5" t="s">
        <v>44</v>
      </c>
      <c r="B94" s="1567"/>
      <c r="C94" s="156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6" spans="1:26" ht="23.25" customHeight="1">
      <c r="A96" s="1559" t="s">
        <v>0</v>
      </c>
      <c r="B96" s="1559"/>
      <c r="C96" s="1559"/>
      <c r="D96" s="1559"/>
      <c r="E96" s="1559"/>
      <c r="F96" s="1559"/>
      <c r="G96" s="1067"/>
      <c r="H96" s="7"/>
      <c r="I96" s="1559" t="s">
        <v>1</v>
      </c>
      <c r="J96" s="1559"/>
      <c r="K96" s="1559"/>
      <c r="L96" s="1559"/>
      <c r="M96" s="1559"/>
      <c r="N96" s="1559"/>
      <c r="O96" s="1559"/>
      <c r="P96" s="1559"/>
      <c r="Q96" s="1559"/>
      <c r="R96" s="1560" t="s">
        <v>2</v>
      </c>
      <c r="S96" s="1561"/>
      <c r="T96" s="1560"/>
      <c r="U96" s="1560"/>
      <c r="V96" s="1560"/>
      <c r="W96" s="1560"/>
      <c r="X96" s="1560"/>
      <c r="Y96" s="1560"/>
      <c r="Z96" s="1560"/>
    </row>
    <row r="97" spans="1:26" ht="26.25">
      <c r="A97" s="8" t="s">
        <v>3</v>
      </c>
      <c r="B97" s="8" t="s">
        <v>4</v>
      </c>
      <c r="C97" s="8" t="s">
        <v>5</v>
      </c>
      <c r="D97" s="8" t="s">
        <v>6</v>
      </c>
      <c r="E97" s="8" t="s">
        <v>7</v>
      </c>
      <c r="F97" s="8" t="s">
        <v>8</v>
      </c>
      <c r="G97" s="8" t="s">
        <v>9</v>
      </c>
      <c r="H97" s="33" t="s">
        <v>10</v>
      </c>
      <c r="I97" s="9" t="s">
        <v>11</v>
      </c>
      <c r="J97" s="9" t="s">
        <v>12</v>
      </c>
      <c r="K97" s="9" t="s">
        <v>13</v>
      </c>
      <c r="L97" s="9" t="s">
        <v>14</v>
      </c>
      <c r="M97" s="9" t="s">
        <v>15</v>
      </c>
      <c r="N97" s="9" t="s">
        <v>16</v>
      </c>
      <c r="O97" s="9" t="s">
        <v>17</v>
      </c>
      <c r="P97" s="10" t="s">
        <v>18</v>
      </c>
      <c r="Q97" s="8" t="s">
        <v>19</v>
      </c>
      <c r="R97" s="8" t="s">
        <v>20</v>
      </c>
      <c r="S97" s="240" t="s">
        <v>21</v>
      </c>
      <c r="T97" s="240" t="s">
        <v>22</v>
      </c>
      <c r="U97" s="1418" t="s">
        <v>23</v>
      </c>
      <c r="V97" s="8" t="s">
        <v>24</v>
      </c>
      <c r="W97" s="8" t="s">
        <v>25</v>
      </c>
      <c r="X97" s="8" t="s">
        <v>26</v>
      </c>
      <c r="Y97" s="8" t="s">
        <v>27</v>
      </c>
      <c r="Z97" s="8" t="s">
        <v>28</v>
      </c>
    </row>
    <row r="98" spans="1:26">
      <c r="A98" s="224"/>
      <c r="B98" s="224"/>
      <c r="C98" s="224"/>
      <c r="D98" s="224"/>
      <c r="E98" s="227"/>
      <c r="F98" s="224"/>
      <c r="G98" s="224"/>
      <c r="H98" s="226"/>
      <c r="I98" s="224"/>
      <c r="J98" s="224"/>
      <c r="K98" s="224"/>
      <c r="L98" s="224"/>
      <c r="M98" s="224"/>
      <c r="N98" s="224"/>
      <c r="O98" s="224"/>
      <c r="P98" s="224"/>
      <c r="Q98" s="14">
        <f t="shared" ref="Q98:Q103" si="12">SUM(I98:P98)</f>
        <v>0</v>
      </c>
      <c r="R98" s="14" t="s">
        <v>30</v>
      </c>
      <c r="S98" s="14" t="s">
        <v>31</v>
      </c>
      <c r="T98" s="14"/>
      <c r="U98" s="14"/>
      <c r="V98" s="228"/>
      <c r="W98" s="16"/>
      <c r="X98" s="16"/>
      <c r="Y98" s="16"/>
      <c r="Z98" s="16"/>
    </row>
    <row r="99" spans="1:26">
      <c r="A99" s="224"/>
      <c r="B99" s="224"/>
      <c r="C99" s="224"/>
      <c r="D99" s="224"/>
      <c r="E99" s="227"/>
      <c r="F99" s="224"/>
      <c r="G99" s="224"/>
      <c r="H99" s="226"/>
      <c r="I99" s="224"/>
      <c r="J99" s="224"/>
      <c r="K99" s="224"/>
      <c r="L99" s="224"/>
      <c r="M99" s="224"/>
      <c r="N99" s="224"/>
      <c r="O99" s="224"/>
      <c r="P99" s="224"/>
      <c r="Q99" s="14">
        <f t="shared" si="12"/>
        <v>0</v>
      </c>
      <c r="R99" s="14" t="s">
        <v>30</v>
      </c>
      <c r="S99" s="14" t="s">
        <v>31</v>
      </c>
      <c r="T99" s="14"/>
      <c r="U99" s="14"/>
      <c r="V99" s="228"/>
      <c r="W99" s="16"/>
      <c r="X99" s="16"/>
      <c r="Y99" s="16"/>
      <c r="Z99" s="16"/>
    </row>
    <row r="100" spans="1:26">
      <c r="A100" s="224"/>
      <c r="B100" s="224"/>
      <c r="C100" s="224"/>
      <c r="D100" s="224"/>
      <c r="E100" s="227"/>
      <c r="F100" s="224"/>
      <c r="G100" s="224"/>
      <c r="H100" s="226"/>
      <c r="I100" s="224"/>
      <c r="J100" s="224"/>
      <c r="K100" s="224"/>
      <c r="L100" s="224"/>
      <c r="M100" s="224"/>
      <c r="N100" s="224"/>
      <c r="O100" s="224"/>
      <c r="P100" s="224"/>
      <c r="Q100" s="14">
        <f t="shared" si="12"/>
        <v>0</v>
      </c>
      <c r="R100" s="229" t="s">
        <v>32</v>
      </c>
      <c r="S100" s="23" t="s">
        <v>33</v>
      </c>
      <c r="T100" s="14"/>
      <c r="U100" s="14"/>
      <c r="V100" s="228"/>
      <c r="W100" s="16"/>
      <c r="X100" s="16"/>
      <c r="Y100" s="16"/>
      <c r="Z100" s="16"/>
    </row>
    <row r="101" spans="1:26">
      <c r="A101" s="224"/>
      <c r="B101" s="224"/>
      <c r="C101" s="224"/>
      <c r="D101" s="224"/>
      <c r="E101" s="227"/>
      <c r="F101" s="224"/>
      <c r="G101" s="224"/>
      <c r="H101" s="226"/>
      <c r="I101" s="224"/>
      <c r="J101" s="224"/>
      <c r="K101" s="224"/>
      <c r="L101" s="224"/>
      <c r="M101" s="224"/>
      <c r="N101" s="224"/>
      <c r="O101" s="224"/>
      <c r="P101" s="224"/>
      <c r="Q101" s="14">
        <f t="shared" si="12"/>
        <v>0</v>
      </c>
      <c r="R101" s="229" t="s">
        <v>32</v>
      </c>
      <c r="S101" s="23" t="s">
        <v>33</v>
      </c>
      <c r="T101" s="14"/>
      <c r="U101" s="14"/>
      <c r="V101" s="228"/>
      <c r="W101" s="16"/>
      <c r="X101" s="16"/>
      <c r="Y101" s="16"/>
      <c r="Z101" s="16"/>
    </row>
    <row r="102" spans="1:26">
      <c r="A102" s="224"/>
      <c r="B102" s="224"/>
      <c r="C102" s="224"/>
      <c r="D102" s="224"/>
      <c r="E102" s="227"/>
      <c r="F102" s="224"/>
      <c r="G102" s="224"/>
      <c r="H102" s="226"/>
      <c r="I102" s="224"/>
      <c r="J102" s="224"/>
      <c r="K102" s="224"/>
      <c r="L102" s="224"/>
      <c r="M102" s="224"/>
      <c r="N102" s="224"/>
      <c r="O102" s="224"/>
      <c r="P102" s="224"/>
      <c r="Q102" s="14">
        <f t="shared" si="12"/>
        <v>0</v>
      </c>
      <c r="R102" s="229" t="s">
        <v>32</v>
      </c>
      <c r="S102" s="23" t="s">
        <v>33</v>
      </c>
      <c r="T102" s="14"/>
      <c r="U102" s="14"/>
      <c r="V102" s="228"/>
      <c r="W102" s="16"/>
      <c r="X102" s="16"/>
      <c r="Y102" s="16"/>
      <c r="Z102" s="16"/>
    </row>
    <row r="103" spans="1:26">
      <c r="A103" s="15"/>
      <c r="B103" s="15"/>
      <c r="C103" s="15"/>
      <c r="D103" s="15"/>
      <c r="E103" s="15"/>
      <c r="F103" s="15"/>
      <c r="G103" s="15"/>
      <c r="H103" s="37"/>
      <c r="I103" s="15"/>
      <c r="J103" s="15"/>
      <c r="K103" s="15"/>
      <c r="L103" s="15"/>
      <c r="M103" s="15"/>
      <c r="N103" s="15"/>
      <c r="O103" s="15"/>
      <c r="P103" s="15"/>
      <c r="Q103" s="14">
        <f t="shared" si="12"/>
        <v>0</v>
      </c>
      <c r="R103" s="14" t="s">
        <v>30</v>
      </c>
      <c r="S103" s="14" t="s">
        <v>31</v>
      </c>
      <c r="T103" s="14"/>
      <c r="U103" s="14"/>
      <c r="V103" s="16"/>
      <c r="W103" s="16"/>
      <c r="X103" s="16"/>
      <c r="Y103" s="16"/>
      <c r="Z103" s="16"/>
    </row>
    <row r="104" spans="1:26">
      <c r="A104" s="11" t="s">
        <v>19</v>
      </c>
      <c r="B104" s="7"/>
      <c r="C104" s="7"/>
      <c r="D104" s="7"/>
      <c r="E104" s="11"/>
      <c r="F104" s="7"/>
      <c r="G104" s="7"/>
      <c r="H104" s="7"/>
      <c r="I104" s="11">
        <f>SUM(I98:I102)</f>
        <v>0</v>
      </c>
      <c r="J104" s="11">
        <f>SUM(J98:J102)</f>
        <v>0</v>
      </c>
      <c r="K104" s="11">
        <f t="shared" ref="K104:Q104" si="13">SUM(K98:K103)</f>
        <v>0</v>
      </c>
      <c r="L104" s="11">
        <f t="shared" si="13"/>
        <v>0</v>
      </c>
      <c r="M104" s="11">
        <f t="shared" si="13"/>
        <v>0</v>
      </c>
      <c r="N104" s="11">
        <f t="shared" si="13"/>
        <v>0</v>
      </c>
      <c r="O104" s="11">
        <f t="shared" si="13"/>
        <v>0</v>
      </c>
      <c r="P104" s="11">
        <f t="shared" si="13"/>
        <v>0</v>
      </c>
      <c r="Q104" s="11">
        <f t="shared" si="13"/>
        <v>0</v>
      </c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>
      <c r="A105" s="1"/>
      <c r="B105" s="1"/>
      <c r="C105" s="1"/>
      <c r="D105" s="1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6">
      <c r="A106" s="166" t="s">
        <v>34</v>
      </c>
      <c r="B106" s="1562"/>
      <c r="C106" s="1562"/>
      <c r="D106" s="1562"/>
      <c r="E106" s="1"/>
      <c r="F106" s="1"/>
      <c r="G106" s="1"/>
      <c r="H106" s="1"/>
      <c r="I106" s="1"/>
      <c r="J106" s="1"/>
      <c r="K106" s="1563"/>
      <c r="L106" s="1563"/>
      <c r="M106" s="1563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6" ht="18">
      <c r="A107" s="187" t="s">
        <v>35</v>
      </c>
      <c r="B107" s="186" t="s">
        <v>36</v>
      </c>
      <c r="C107" s="239" t="s">
        <v>37</v>
      </c>
      <c r="D107" s="24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6" ht="15" customHeight="1">
      <c r="A108" s="230" t="s">
        <v>38</v>
      </c>
      <c r="B108" s="1558" t="s">
        <v>39</v>
      </c>
      <c r="C108" s="1558"/>
      <c r="D108" s="242"/>
      <c r="E108" s="243" t="s">
        <v>40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6">
      <c r="A109" s="4" t="s">
        <v>38</v>
      </c>
      <c r="B109" s="1564" t="s">
        <v>41</v>
      </c>
      <c r="C109" s="1564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6">
      <c r="A110" s="5" t="s">
        <v>42</v>
      </c>
      <c r="B110" s="1565"/>
      <c r="C110" s="156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6">
      <c r="A111" s="5" t="s">
        <v>42</v>
      </c>
      <c r="B111" s="1565"/>
      <c r="C111" s="1565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6">
      <c r="A112" s="5" t="s">
        <v>43</v>
      </c>
      <c r="B112" s="1566"/>
      <c r="C112" s="156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6">
      <c r="A113" s="5" t="s">
        <v>44</v>
      </c>
      <c r="B113" s="1567"/>
      <c r="C113" s="1567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5" spans="1:26" ht="23.25" customHeight="1">
      <c r="A115" s="1559" t="s">
        <v>0</v>
      </c>
      <c r="B115" s="1559"/>
      <c r="C115" s="1559"/>
      <c r="D115" s="1559"/>
      <c r="E115" s="1559"/>
      <c r="F115" s="1559"/>
      <c r="G115" s="1067"/>
      <c r="H115" s="7"/>
      <c r="I115" s="1559" t="s">
        <v>1</v>
      </c>
      <c r="J115" s="1559"/>
      <c r="K115" s="1559"/>
      <c r="L115" s="1559"/>
      <c r="M115" s="1559"/>
      <c r="N115" s="1559"/>
      <c r="O115" s="1559"/>
      <c r="P115" s="1559"/>
      <c r="Q115" s="1559"/>
      <c r="R115" s="1560" t="s">
        <v>2</v>
      </c>
      <c r="S115" s="1561"/>
      <c r="T115" s="1560"/>
      <c r="U115" s="1560"/>
      <c r="V115" s="1560"/>
      <c r="W115" s="1560"/>
      <c r="X115" s="1560"/>
      <c r="Y115" s="1560"/>
      <c r="Z115" s="1560"/>
    </row>
    <row r="116" spans="1:26" ht="26.25">
      <c r="A116" s="8" t="s">
        <v>3</v>
      </c>
      <c r="B116" s="8" t="s">
        <v>4</v>
      </c>
      <c r="C116" s="8" t="s">
        <v>5</v>
      </c>
      <c r="D116" s="8" t="s">
        <v>6</v>
      </c>
      <c r="E116" s="8" t="s">
        <v>7</v>
      </c>
      <c r="F116" s="8" t="s">
        <v>8</v>
      </c>
      <c r="G116" s="8" t="s">
        <v>9</v>
      </c>
      <c r="H116" s="33" t="s">
        <v>10</v>
      </c>
      <c r="I116" s="9" t="s">
        <v>11</v>
      </c>
      <c r="J116" s="9" t="s">
        <v>12</v>
      </c>
      <c r="K116" s="9" t="s">
        <v>13</v>
      </c>
      <c r="L116" s="9" t="s">
        <v>14</v>
      </c>
      <c r="M116" s="9" t="s">
        <v>15</v>
      </c>
      <c r="N116" s="9" t="s">
        <v>16</v>
      </c>
      <c r="O116" s="9" t="s">
        <v>17</v>
      </c>
      <c r="P116" s="10" t="s">
        <v>18</v>
      </c>
      <c r="Q116" s="8" t="s">
        <v>19</v>
      </c>
      <c r="R116" s="8" t="s">
        <v>20</v>
      </c>
      <c r="S116" s="240" t="s">
        <v>21</v>
      </c>
      <c r="T116" s="240" t="s">
        <v>22</v>
      </c>
      <c r="U116" s="1418" t="s">
        <v>23</v>
      </c>
      <c r="V116" s="8" t="s">
        <v>24</v>
      </c>
      <c r="W116" s="8" t="s">
        <v>25</v>
      </c>
      <c r="X116" s="8" t="s">
        <v>26</v>
      </c>
      <c r="Y116" s="8" t="s">
        <v>27</v>
      </c>
      <c r="Z116" s="8" t="s">
        <v>28</v>
      </c>
    </row>
    <row r="117" spans="1:26">
      <c r="A117" s="224"/>
      <c r="B117" s="224"/>
      <c r="C117" s="224"/>
      <c r="D117" s="224"/>
      <c r="E117" s="227"/>
      <c r="F117" s="224"/>
      <c r="G117" s="224"/>
      <c r="H117" s="226"/>
      <c r="I117" s="224"/>
      <c r="J117" s="224"/>
      <c r="K117" s="224"/>
      <c r="L117" s="224"/>
      <c r="M117" s="224"/>
      <c r="N117" s="224"/>
      <c r="O117" s="224"/>
      <c r="P117" s="224"/>
      <c r="Q117" s="14">
        <f t="shared" ref="Q117:Q122" si="14">SUM(I117:P117)</f>
        <v>0</v>
      </c>
      <c r="R117" s="14" t="s">
        <v>30</v>
      </c>
      <c r="S117" s="14" t="s">
        <v>31</v>
      </c>
      <c r="T117" s="14"/>
      <c r="U117" s="14"/>
      <c r="V117" s="228"/>
      <c r="W117" s="16"/>
      <c r="X117" s="16"/>
      <c r="Y117" s="16"/>
      <c r="Z117" s="16"/>
    </row>
    <row r="118" spans="1:26">
      <c r="A118" s="224"/>
      <c r="B118" s="224"/>
      <c r="C118" s="224"/>
      <c r="D118" s="224"/>
      <c r="E118" s="227"/>
      <c r="F118" s="224"/>
      <c r="G118" s="224"/>
      <c r="H118" s="226"/>
      <c r="I118" s="224"/>
      <c r="J118" s="224"/>
      <c r="K118" s="224"/>
      <c r="L118" s="224"/>
      <c r="M118" s="224"/>
      <c r="N118" s="224"/>
      <c r="O118" s="224"/>
      <c r="P118" s="224"/>
      <c r="Q118" s="14">
        <f t="shared" si="14"/>
        <v>0</v>
      </c>
      <c r="R118" s="14" t="s">
        <v>30</v>
      </c>
      <c r="S118" s="14" t="s">
        <v>31</v>
      </c>
      <c r="T118" s="14"/>
      <c r="U118" s="14"/>
      <c r="V118" s="228"/>
      <c r="W118" s="16"/>
      <c r="X118" s="16"/>
      <c r="Y118" s="16"/>
      <c r="Z118" s="16"/>
    </row>
    <row r="119" spans="1:26">
      <c r="A119" s="224"/>
      <c r="B119" s="224"/>
      <c r="C119" s="224"/>
      <c r="D119" s="224"/>
      <c r="E119" s="227"/>
      <c r="F119" s="224"/>
      <c r="G119" s="224"/>
      <c r="H119" s="226"/>
      <c r="I119" s="224"/>
      <c r="J119" s="224"/>
      <c r="K119" s="224"/>
      <c r="L119" s="224"/>
      <c r="M119" s="224"/>
      <c r="N119" s="224"/>
      <c r="O119" s="224"/>
      <c r="P119" s="224"/>
      <c r="Q119" s="14">
        <f t="shared" si="14"/>
        <v>0</v>
      </c>
      <c r="R119" s="229" t="s">
        <v>32</v>
      </c>
      <c r="S119" s="23" t="s">
        <v>33</v>
      </c>
      <c r="T119" s="14"/>
      <c r="U119" s="14"/>
      <c r="V119" s="228"/>
      <c r="W119" s="16"/>
      <c r="X119" s="16"/>
      <c r="Y119" s="16"/>
      <c r="Z119" s="16"/>
    </row>
    <row r="120" spans="1:26">
      <c r="A120" s="224"/>
      <c r="B120" s="224"/>
      <c r="C120" s="224"/>
      <c r="D120" s="224"/>
      <c r="E120" s="227"/>
      <c r="F120" s="224"/>
      <c r="G120" s="224"/>
      <c r="H120" s="226"/>
      <c r="I120" s="224"/>
      <c r="J120" s="224"/>
      <c r="K120" s="224"/>
      <c r="L120" s="224"/>
      <c r="M120" s="224"/>
      <c r="N120" s="224"/>
      <c r="O120" s="224"/>
      <c r="P120" s="224"/>
      <c r="Q120" s="14">
        <f t="shared" si="14"/>
        <v>0</v>
      </c>
      <c r="R120" s="229" t="s">
        <v>32</v>
      </c>
      <c r="S120" s="23" t="s">
        <v>33</v>
      </c>
      <c r="T120" s="14"/>
      <c r="U120" s="14"/>
      <c r="V120" s="228"/>
      <c r="W120" s="16"/>
      <c r="X120" s="16"/>
      <c r="Y120" s="16"/>
      <c r="Z120" s="16"/>
    </row>
    <row r="121" spans="1:26">
      <c r="A121" s="224"/>
      <c r="B121" s="224"/>
      <c r="C121" s="224"/>
      <c r="D121" s="224"/>
      <c r="E121" s="227"/>
      <c r="F121" s="224"/>
      <c r="G121" s="224"/>
      <c r="H121" s="226"/>
      <c r="I121" s="224"/>
      <c r="J121" s="224"/>
      <c r="K121" s="224"/>
      <c r="L121" s="224"/>
      <c r="M121" s="224"/>
      <c r="N121" s="224"/>
      <c r="O121" s="224"/>
      <c r="P121" s="224"/>
      <c r="Q121" s="14">
        <f t="shared" si="14"/>
        <v>0</v>
      </c>
      <c r="R121" s="229" t="s">
        <v>32</v>
      </c>
      <c r="S121" s="23" t="s">
        <v>33</v>
      </c>
      <c r="T121" s="14"/>
      <c r="U121" s="14"/>
      <c r="V121" s="228"/>
      <c r="W121" s="16"/>
      <c r="X121" s="16"/>
      <c r="Y121" s="16"/>
      <c r="Z121" s="16"/>
    </row>
    <row r="122" spans="1:26">
      <c r="A122" s="15"/>
      <c r="B122" s="15"/>
      <c r="C122" s="15"/>
      <c r="D122" s="15"/>
      <c r="E122" s="15"/>
      <c r="F122" s="15"/>
      <c r="G122" s="15"/>
      <c r="H122" s="37"/>
      <c r="I122" s="15"/>
      <c r="J122" s="15"/>
      <c r="K122" s="15"/>
      <c r="L122" s="15"/>
      <c r="M122" s="15"/>
      <c r="N122" s="15"/>
      <c r="O122" s="15"/>
      <c r="P122" s="15"/>
      <c r="Q122" s="14">
        <f t="shared" si="14"/>
        <v>0</v>
      </c>
      <c r="R122" s="14" t="s">
        <v>30</v>
      </c>
      <c r="S122" s="14" t="s">
        <v>31</v>
      </c>
      <c r="T122" s="14"/>
      <c r="U122" s="14"/>
      <c r="V122" s="16"/>
      <c r="W122" s="16"/>
      <c r="X122" s="16"/>
      <c r="Y122" s="16"/>
      <c r="Z122" s="16"/>
    </row>
    <row r="123" spans="1:26">
      <c r="A123" s="11" t="s">
        <v>19</v>
      </c>
      <c r="B123" s="7"/>
      <c r="C123" s="7"/>
      <c r="D123" s="7"/>
      <c r="E123" s="11"/>
      <c r="F123" s="7"/>
      <c r="G123" s="7"/>
      <c r="H123" s="7"/>
      <c r="I123" s="11">
        <f>SUM(I117:I121)</f>
        <v>0</v>
      </c>
      <c r="J123" s="11">
        <f>SUM(J117:J121)</f>
        <v>0</v>
      </c>
      <c r="K123" s="11">
        <f t="shared" ref="K123:Q123" si="15">SUM(K117:K122)</f>
        <v>0</v>
      </c>
      <c r="L123" s="11">
        <f t="shared" si="15"/>
        <v>0</v>
      </c>
      <c r="M123" s="11">
        <f t="shared" si="15"/>
        <v>0</v>
      </c>
      <c r="N123" s="11">
        <f t="shared" si="15"/>
        <v>0</v>
      </c>
      <c r="O123" s="11">
        <f t="shared" si="15"/>
        <v>0</v>
      </c>
      <c r="P123" s="11">
        <f t="shared" si="15"/>
        <v>0</v>
      </c>
      <c r="Q123" s="11">
        <f t="shared" si="15"/>
        <v>0</v>
      </c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>
      <c r="A124" s="1"/>
      <c r="B124" s="1"/>
      <c r="C124" s="1"/>
      <c r="D124" s="1"/>
      <c r="E124" s="1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6">
      <c r="A125" s="166" t="s">
        <v>34</v>
      </c>
      <c r="B125" s="1562"/>
      <c r="C125" s="1562"/>
      <c r="D125" s="1562"/>
      <c r="E125" s="1"/>
      <c r="F125" s="1"/>
      <c r="G125" s="1"/>
      <c r="H125" s="1"/>
      <c r="I125" s="1"/>
      <c r="J125" s="1"/>
      <c r="K125" s="1563"/>
      <c r="L125" s="1563"/>
      <c r="M125" s="1563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6" ht="18">
      <c r="A126" s="187" t="s">
        <v>35</v>
      </c>
      <c r="B126" s="186" t="s">
        <v>36</v>
      </c>
      <c r="C126" s="239" t="s">
        <v>37</v>
      </c>
      <c r="D126" s="24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6" ht="15" customHeight="1">
      <c r="A127" s="230" t="s">
        <v>38</v>
      </c>
      <c r="B127" s="1558" t="s">
        <v>39</v>
      </c>
      <c r="C127" s="1558"/>
      <c r="D127" s="242"/>
      <c r="E127" s="243" t="s">
        <v>40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6">
      <c r="A128" s="4" t="s">
        <v>38</v>
      </c>
      <c r="B128" s="1564" t="s">
        <v>41</v>
      </c>
      <c r="C128" s="1564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6">
      <c r="A129" s="5" t="s">
        <v>42</v>
      </c>
      <c r="B129" s="1565"/>
      <c r="C129" s="156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6">
      <c r="A130" s="5" t="s">
        <v>42</v>
      </c>
      <c r="B130" s="1565"/>
      <c r="C130" s="1565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6">
      <c r="A131" s="5" t="s">
        <v>43</v>
      </c>
      <c r="B131" s="1566"/>
      <c r="C131" s="156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6">
      <c r="A132" s="5" t="s">
        <v>44</v>
      </c>
      <c r="B132" s="1567"/>
      <c r="C132" s="1567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4" spans="1:26" ht="23.25" customHeight="1">
      <c r="A134" s="1559" t="s">
        <v>0</v>
      </c>
      <c r="B134" s="1559"/>
      <c r="C134" s="1559"/>
      <c r="D134" s="1559"/>
      <c r="E134" s="1559"/>
      <c r="F134" s="1559"/>
      <c r="G134" s="1067"/>
      <c r="H134" s="7"/>
      <c r="I134" s="1559" t="s">
        <v>1</v>
      </c>
      <c r="J134" s="1559"/>
      <c r="K134" s="1559"/>
      <c r="L134" s="1559"/>
      <c r="M134" s="1559"/>
      <c r="N134" s="1559"/>
      <c r="O134" s="1559"/>
      <c r="P134" s="1559"/>
      <c r="Q134" s="1559"/>
      <c r="R134" s="1560" t="s">
        <v>2</v>
      </c>
      <c r="S134" s="1561"/>
      <c r="T134" s="1560"/>
      <c r="U134" s="1560"/>
      <c r="V134" s="1560"/>
      <c r="W134" s="1560"/>
      <c r="X134" s="1560"/>
      <c r="Y134" s="1560"/>
      <c r="Z134" s="1560"/>
    </row>
    <row r="135" spans="1:26" ht="26.25">
      <c r="A135" s="8" t="s">
        <v>3</v>
      </c>
      <c r="B135" s="8" t="s">
        <v>4</v>
      </c>
      <c r="C135" s="8" t="s">
        <v>5</v>
      </c>
      <c r="D135" s="8" t="s">
        <v>6</v>
      </c>
      <c r="E135" s="8" t="s">
        <v>7</v>
      </c>
      <c r="F135" s="8" t="s">
        <v>8</v>
      </c>
      <c r="G135" s="8" t="s">
        <v>9</v>
      </c>
      <c r="H135" s="33" t="s">
        <v>10</v>
      </c>
      <c r="I135" s="9" t="s">
        <v>11</v>
      </c>
      <c r="J135" s="9" t="s">
        <v>12</v>
      </c>
      <c r="K135" s="9" t="s">
        <v>13</v>
      </c>
      <c r="L135" s="9" t="s">
        <v>14</v>
      </c>
      <c r="M135" s="9" t="s">
        <v>15</v>
      </c>
      <c r="N135" s="9" t="s">
        <v>16</v>
      </c>
      <c r="O135" s="9" t="s">
        <v>17</v>
      </c>
      <c r="P135" s="10" t="s">
        <v>18</v>
      </c>
      <c r="Q135" s="8" t="s">
        <v>19</v>
      </c>
      <c r="R135" s="8" t="s">
        <v>20</v>
      </c>
      <c r="S135" s="240" t="s">
        <v>21</v>
      </c>
      <c r="T135" s="240" t="s">
        <v>22</v>
      </c>
      <c r="U135" s="1418" t="s">
        <v>23</v>
      </c>
      <c r="V135" s="8" t="s">
        <v>24</v>
      </c>
      <c r="W135" s="8" t="s">
        <v>25</v>
      </c>
      <c r="X135" s="8" t="s">
        <v>26</v>
      </c>
      <c r="Y135" s="8" t="s">
        <v>27</v>
      </c>
      <c r="Z135" s="8" t="s">
        <v>28</v>
      </c>
    </row>
    <row r="136" spans="1:26">
      <c r="A136" s="224"/>
      <c r="B136" s="224"/>
      <c r="C136" s="224"/>
      <c r="D136" s="224"/>
      <c r="E136" s="227"/>
      <c r="F136" s="224"/>
      <c r="G136" s="224"/>
      <c r="H136" s="226"/>
      <c r="I136" s="224"/>
      <c r="J136" s="224"/>
      <c r="K136" s="224"/>
      <c r="L136" s="224"/>
      <c r="M136" s="224"/>
      <c r="N136" s="224"/>
      <c r="O136" s="224"/>
      <c r="P136" s="224"/>
      <c r="Q136" s="14">
        <f t="shared" ref="Q136:Q141" si="16">SUM(I136:P136)</f>
        <v>0</v>
      </c>
      <c r="R136" s="14" t="s">
        <v>30</v>
      </c>
      <c r="S136" s="14" t="s">
        <v>31</v>
      </c>
      <c r="T136" s="14"/>
      <c r="U136" s="14"/>
      <c r="V136" s="228"/>
      <c r="W136" s="16"/>
      <c r="X136" s="16"/>
      <c r="Y136" s="16"/>
      <c r="Z136" s="16"/>
    </row>
    <row r="137" spans="1:26">
      <c r="A137" s="224"/>
      <c r="B137" s="224"/>
      <c r="C137" s="224"/>
      <c r="D137" s="224"/>
      <c r="E137" s="227"/>
      <c r="F137" s="224"/>
      <c r="G137" s="224"/>
      <c r="H137" s="226"/>
      <c r="I137" s="224"/>
      <c r="J137" s="224"/>
      <c r="K137" s="224"/>
      <c r="L137" s="224"/>
      <c r="M137" s="224"/>
      <c r="N137" s="224"/>
      <c r="O137" s="224"/>
      <c r="P137" s="224"/>
      <c r="Q137" s="14">
        <f t="shared" si="16"/>
        <v>0</v>
      </c>
      <c r="R137" s="14" t="s">
        <v>30</v>
      </c>
      <c r="S137" s="14" t="s">
        <v>31</v>
      </c>
      <c r="T137" s="14"/>
      <c r="U137" s="14"/>
      <c r="V137" s="228"/>
      <c r="W137" s="16"/>
      <c r="X137" s="16"/>
      <c r="Y137" s="16"/>
      <c r="Z137" s="16"/>
    </row>
    <row r="138" spans="1:26">
      <c r="A138" s="224"/>
      <c r="B138" s="224"/>
      <c r="C138" s="224"/>
      <c r="D138" s="224"/>
      <c r="E138" s="227"/>
      <c r="F138" s="224"/>
      <c r="G138" s="224"/>
      <c r="H138" s="226"/>
      <c r="I138" s="224"/>
      <c r="J138" s="224"/>
      <c r="K138" s="224"/>
      <c r="L138" s="224"/>
      <c r="M138" s="224"/>
      <c r="N138" s="224"/>
      <c r="O138" s="224"/>
      <c r="P138" s="224"/>
      <c r="Q138" s="14">
        <f t="shared" si="16"/>
        <v>0</v>
      </c>
      <c r="R138" s="229" t="s">
        <v>32</v>
      </c>
      <c r="S138" s="23" t="s">
        <v>33</v>
      </c>
      <c r="T138" s="14"/>
      <c r="U138" s="14"/>
      <c r="V138" s="228"/>
      <c r="W138" s="16"/>
      <c r="X138" s="16"/>
      <c r="Y138" s="16"/>
      <c r="Z138" s="16"/>
    </row>
    <row r="139" spans="1:26">
      <c r="A139" s="224"/>
      <c r="B139" s="224"/>
      <c r="C139" s="224"/>
      <c r="D139" s="224"/>
      <c r="E139" s="227"/>
      <c r="F139" s="224"/>
      <c r="G139" s="224"/>
      <c r="H139" s="226"/>
      <c r="I139" s="224"/>
      <c r="J139" s="224"/>
      <c r="K139" s="224"/>
      <c r="L139" s="224"/>
      <c r="M139" s="224"/>
      <c r="N139" s="224"/>
      <c r="O139" s="224"/>
      <c r="P139" s="224"/>
      <c r="Q139" s="14">
        <f t="shared" si="16"/>
        <v>0</v>
      </c>
      <c r="R139" s="229" t="s">
        <v>32</v>
      </c>
      <c r="S139" s="23" t="s">
        <v>33</v>
      </c>
      <c r="T139" s="14"/>
      <c r="U139" s="14"/>
      <c r="V139" s="228"/>
      <c r="W139" s="16"/>
      <c r="X139" s="16"/>
      <c r="Y139" s="16"/>
      <c r="Z139" s="16"/>
    </row>
    <row r="140" spans="1:26">
      <c r="A140" s="224"/>
      <c r="B140" s="224"/>
      <c r="C140" s="224"/>
      <c r="D140" s="224"/>
      <c r="E140" s="227"/>
      <c r="F140" s="224"/>
      <c r="G140" s="224"/>
      <c r="H140" s="226"/>
      <c r="I140" s="224"/>
      <c r="J140" s="224"/>
      <c r="K140" s="224"/>
      <c r="L140" s="224"/>
      <c r="M140" s="224"/>
      <c r="N140" s="224"/>
      <c r="O140" s="224"/>
      <c r="P140" s="224"/>
      <c r="Q140" s="14">
        <f t="shared" si="16"/>
        <v>0</v>
      </c>
      <c r="R140" s="229" t="s">
        <v>32</v>
      </c>
      <c r="S140" s="23" t="s">
        <v>33</v>
      </c>
      <c r="T140" s="14"/>
      <c r="U140" s="14"/>
      <c r="V140" s="228"/>
      <c r="W140" s="16"/>
      <c r="X140" s="16"/>
      <c r="Y140" s="16"/>
      <c r="Z140" s="16"/>
    </row>
    <row r="141" spans="1:26">
      <c r="A141" s="15"/>
      <c r="B141" s="15"/>
      <c r="C141" s="15"/>
      <c r="D141" s="15"/>
      <c r="E141" s="15"/>
      <c r="F141" s="15"/>
      <c r="G141" s="15"/>
      <c r="H141" s="37"/>
      <c r="I141" s="15"/>
      <c r="J141" s="15"/>
      <c r="K141" s="15"/>
      <c r="L141" s="15"/>
      <c r="M141" s="15"/>
      <c r="N141" s="15"/>
      <c r="O141" s="15"/>
      <c r="P141" s="15"/>
      <c r="Q141" s="14">
        <f t="shared" si="16"/>
        <v>0</v>
      </c>
      <c r="R141" s="14" t="s">
        <v>30</v>
      </c>
      <c r="S141" s="14" t="s">
        <v>31</v>
      </c>
      <c r="T141" s="14"/>
      <c r="U141" s="14"/>
      <c r="V141" s="16"/>
      <c r="W141" s="16"/>
      <c r="X141" s="16"/>
      <c r="Y141" s="16"/>
      <c r="Z141" s="16"/>
    </row>
    <row r="142" spans="1:26">
      <c r="A142" s="11" t="s">
        <v>19</v>
      </c>
      <c r="B142" s="7"/>
      <c r="C142" s="7"/>
      <c r="D142" s="7"/>
      <c r="E142" s="11"/>
      <c r="F142" s="7"/>
      <c r="G142" s="7"/>
      <c r="H142" s="7"/>
      <c r="I142" s="11">
        <f>SUM(I136:I140)</f>
        <v>0</v>
      </c>
      <c r="J142" s="11">
        <f>SUM(J136:J140)</f>
        <v>0</v>
      </c>
      <c r="K142" s="11">
        <f t="shared" ref="K142:Q142" si="17">SUM(K136:K141)</f>
        <v>0</v>
      </c>
      <c r="L142" s="11">
        <f t="shared" si="17"/>
        <v>0</v>
      </c>
      <c r="M142" s="11">
        <f t="shared" si="17"/>
        <v>0</v>
      </c>
      <c r="N142" s="11">
        <f t="shared" si="17"/>
        <v>0</v>
      </c>
      <c r="O142" s="11">
        <f t="shared" si="17"/>
        <v>0</v>
      </c>
      <c r="P142" s="11">
        <f t="shared" si="17"/>
        <v>0</v>
      </c>
      <c r="Q142" s="11">
        <f t="shared" si="17"/>
        <v>0</v>
      </c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>
      <c r="A143" s="1"/>
      <c r="B143" s="1"/>
      <c r="C143" s="1"/>
      <c r="D143" s="1"/>
      <c r="E143" s="1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6">
      <c r="A144" s="166" t="s">
        <v>34</v>
      </c>
      <c r="B144" s="1562"/>
      <c r="C144" s="1562"/>
      <c r="D144" s="1562"/>
      <c r="E144" s="1"/>
      <c r="F144" s="1"/>
      <c r="G144" s="1"/>
      <c r="H144" s="1"/>
      <c r="I144" s="1"/>
      <c r="J144" s="1"/>
      <c r="K144" s="1563"/>
      <c r="L144" s="1563"/>
      <c r="M144" s="1563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>
      <c r="A145" s="187" t="s">
        <v>35</v>
      </c>
      <c r="B145" s="186" t="s">
        <v>36</v>
      </c>
      <c r="C145" s="239" t="s">
        <v>37</v>
      </c>
      <c r="D145" s="24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customHeight="1">
      <c r="A146" s="230" t="s">
        <v>38</v>
      </c>
      <c r="B146" s="1558" t="s">
        <v>39</v>
      </c>
      <c r="C146" s="1558"/>
      <c r="D146" s="242"/>
      <c r="E146" s="243" t="s">
        <v>40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4" t="s">
        <v>38</v>
      </c>
      <c r="B147" s="1564" t="s">
        <v>41</v>
      </c>
      <c r="C147" s="156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5" t="s">
        <v>42</v>
      </c>
      <c r="B148" s="1565"/>
      <c r="C148" s="156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5" t="s">
        <v>42</v>
      </c>
      <c r="B149" s="1565"/>
      <c r="C149" s="1565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5" t="s">
        <v>43</v>
      </c>
      <c r="B150" s="1566"/>
      <c r="C150" s="156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5" t="s">
        <v>44</v>
      </c>
      <c r="B151" s="1567"/>
      <c r="C151" s="1567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</sheetData>
  <mergeCells count="88">
    <mergeCell ref="B149:C149"/>
    <mergeCell ref="B150:C150"/>
    <mergeCell ref="B151:C151"/>
    <mergeCell ref="R134:Z134"/>
    <mergeCell ref="B144:D144"/>
    <mergeCell ref="K144:M144"/>
    <mergeCell ref="B146:C146"/>
    <mergeCell ref="B147:C147"/>
    <mergeCell ref="B148:C148"/>
    <mergeCell ref="I134:Q134"/>
    <mergeCell ref="B129:C129"/>
    <mergeCell ref="B130:C130"/>
    <mergeCell ref="B131:C131"/>
    <mergeCell ref="B132:C132"/>
    <mergeCell ref="A134:F134"/>
    <mergeCell ref="I115:Q115"/>
    <mergeCell ref="R115:Z115"/>
    <mergeCell ref="B125:D125"/>
    <mergeCell ref="K125:M125"/>
    <mergeCell ref="B127:C127"/>
    <mergeCell ref="B128:C128"/>
    <mergeCell ref="B109:C109"/>
    <mergeCell ref="B110:C110"/>
    <mergeCell ref="B111:C111"/>
    <mergeCell ref="B112:C112"/>
    <mergeCell ref="B113:C113"/>
    <mergeCell ref="A115:F115"/>
    <mergeCell ref="R77:Z77"/>
    <mergeCell ref="B108:C108"/>
    <mergeCell ref="B89:C89"/>
    <mergeCell ref="B90:C90"/>
    <mergeCell ref="B91:C91"/>
    <mergeCell ref="B92:C92"/>
    <mergeCell ref="B93:C93"/>
    <mergeCell ref="B94:C94"/>
    <mergeCell ref="A96:F96"/>
    <mergeCell ref="I96:Q96"/>
    <mergeCell ref="R96:Z96"/>
    <mergeCell ref="B106:D106"/>
    <mergeCell ref="K106:M106"/>
    <mergeCell ref="B87:D87"/>
    <mergeCell ref="K87:M87"/>
    <mergeCell ref="B68:D68"/>
    <mergeCell ref="K68:M68"/>
    <mergeCell ref="B70:C70"/>
    <mergeCell ref="B71:C71"/>
    <mergeCell ref="B72:C72"/>
    <mergeCell ref="B73:C73"/>
    <mergeCell ref="B74:C74"/>
    <mergeCell ref="B75:C75"/>
    <mergeCell ref="A77:F77"/>
    <mergeCell ref="I77:Q77"/>
    <mergeCell ref="R58:Z58"/>
    <mergeCell ref="R39:Z39"/>
    <mergeCell ref="B49:D49"/>
    <mergeCell ref="K49:M49"/>
    <mergeCell ref="B51:C51"/>
    <mergeCell ref="B52:C52"/>
    <mergeCell ref="B53:C53"/>
    <mergeCell ref="I39:Q39"/>
    <mergeCell ref="B54:C54"/>
    <mergeCell ref="B55:C55"/>
    <mergeCell ref="B56:C56"/>
    <mergeCell ref="A58:F58"/>
    <mergeCell ref="I58:Q58"/>
    <mergeCell ref="B34:C34"/>
    <mergeCell ref="B35:C35"/>
    <mergeCell ref="B36:C36"/>
    <mergeCell ref="B37:C37"/>
    <mergeCell ref="A39:F39"/>
    <mergeCell ref="I20:Q20"/>
    <mergeCell ref="R20:Z20"/>
    <mergeCell ref="B30:D30"/>
    <mergeCell ref="K30:M30"/>
    <mergeCell ref="B32:C32"/>
    <mergeCell ref="B33:C33"/>
    <mergeCell ref="B14:C14"/>
    <mergeCell ref="B15:C15"/>
    <mergeCell ref="B16:C16"/>
    <mergeCell ref="B17:C17"/>
    <mergeCell ref="B18:C18"/>
    <mergeCell ref="A20:F20"/>
    <mergeCell ref="B13:C13"/>
    <mergeCell ref="A1:F1"/>
    <mergeCell ref="I1:Q1"/>
    <mergeCell ref="R1:Z1"/>
    <mergeCell ref="B11:D11"/>
    <mergeCell ref="K11:M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5C0FB-01BA-4481-B17F-701172F001E8}">
  <sheetPr>
    <tabColor theme="8" tint="0.79998168889431442"/>
  </sheetPr>
  <dimension ref="A1:AA151"/>
  <sheetViews>
    <sheetView workbookViewId="0">
      <selection activeCell="V3" sqref="V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3.85546875" customWidth="1"/>
    <col min="22" max="22" width="16.28515625" customWidth="1"/>
    <col min="23" max="24" width="9.140625" bestFit="1" customWidth="1"/>
    <col min="25" max="25" width="19" customWidth="1"/>
  </cols>
  <sheetData>
    <row r="1" spans="1:27" ht="23.25">
      <c r="A1" s="1549" t="s">
        <v>0</v>
      </c>
      <c r="B1" s="1549"/>
      <c r="C1" s="1549"/>
      <c r="D1" s="1549"/>
      <c r="E1" s="1549"/>
      <c r="F1" s="1549"/>
      <c r="G1" s="1208"/>
      <c r="H1" s="1209"/>
      <c r="I1" s="1549" t="s">
        <v>1</v>
      </c>
      <c r="J1" s="1549"/>
      <c r="K1" s="1549"/>
      <c r="L1" s="1549"/>
      <c r="M1" s="1549"/>
      <c r="N1" s="1549"/>
      <c r="O1" s="1549"/>
      <c r="P1" s="1549"/>
      <c r="Q1" s="1549"/>
      <c r="R1" s="1550" t="s">
        <v>2</v>
      </c>
      <c r="S1" s="1551"/>
      <c r="T1" s="1550"/>
      <c r="U1" s="1550"/>
      <c r="V1" s="1550"/>
      <c r="W1" s="1550"/>
      <c r="X1" s="1550"/>
      <c r="Y1" s="1550"/>
      <c r="Z1" s="1550"/>
    </row>
    <row r="2" spans="1:27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227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23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7">
      <c r="A3" s="1172" t="s">
        <v>331</v>
      </c>
      <c r="B3" s="1172" t="s">
        <v>65</v>
      </c>
      <c r="C3" s="1186" t="s">
        <v>332</v>
      </c>
      <c r="D3" s="1186" t="s">
        <v>175</v>
      </c>
      <c r="E3" s="1230">
        <v>46271.711805555555</v>
      </c>
      <c r="F3" s="1186">
        <v>15.8</v>
      </c>
      <c r="G3" s="1172">
        <v>122331</v>
      </c>
      <c r="H3" s="1174"/>
      <c r="I3" s="1172"/>
      <c r="J3" s="1172"/>
      <c r="K3" s="1172"/>
      <c r="L3" s="1172"/>
      <c r="M3" s="1172"/>
      <c r="N3" s="1172"/>
      <c r="O3" s="1172"/>
      <c r="P3" s="1172">
        <v>54</v>
      </c>
      <c r="Q3" s="1175">
        <f t="shared" ref="Q3:Q8" si="0">SUM(I3:P3)</f>
        <v>54</v>
      </c>
      <c r="R3" s="1175" t="s">
        <v>30</v>
      </c>
      <c r="S3" s="1175" t="s">
        <v>31</v>
      </c>
      <c r="T3" s="1175"/>
      <c r="U3" s="1440" t="s">
        <v>333</v>
      </c>
      <c r="V3" s="1239" t="s">
        <v>334</v>
      </c>
      <c r="W3" s="1181" t="s">
        <v>90</v>
      </c>
      <c r="X3" s="1181">
        <v>1023110</v>
      </c>
      <c r="Y3" s="1181"/>
      <c r="Z3" s="1181" t="s">
        <v>335</v>
      </c>
    </row>
    <row r="4" spans="1:27" ht="25.5">
      <c r="A4" s="1172" t="s">
        <v>228</v>
      </c>
      <c r="B4" s="1172" t="s">
        <v>78</v>
      </c>
      <c r="C4" s="1172" t="s">
        <v>336</v>
      </c>
      <c r="D4" s="1172" t="s">
        <v>337</v>
      </c>
      <c r="E4" s="1173">
        <v>46272.458333333336</v>
      </c>
      <c r="F4" s="1172">
        <v>11.8</v>
      </c>
      <c r="G4" s="1172">
        <v>122327</v>
      </c>
      <c r="H4" s="1174"/>
      <c r="I4" s="1172"/>
      <c r="J4" s="1172"/>
      <c r="K4" s="1172"/>
      <c r="L4" s="1172"/>
      <c r="M4" s="1172"/>
      <c r="N4" s="1172"/>
      <c r="O4" s="1172"/>
      <c r="P4" s="1172">
        <v>251</v>
      </c>
      <c r="Q4" s="1175">
        <f t="shared" si="0"/>
        <v>251</v>
      </c>
      <c r="R4" s="1176" t="s">
        <v>32</v>
      </c>
      <c r="S4" s="1175" t="s">
        <v>31</v>
      </c>
      <c r="T4" s="1175"/>
      <c r="U4" s="1440" t="s">
        <v>338</v>
      </c>
      <c r="V4" s="1239" t="s">
        <v>339</v>
      </c>
      <c r="W4" s="1181" t="s">
        <v>90</v>
      </c>
      <c r="X4" s="1181">
        <v>1023111</v>
      </c>
      <c r="Y4" s="1181"/>
      <c r="Z4" s="1181" t="s">
        <v>233</v>
      </c>
      <c r="AA4" s="1172" t="s">
        <v>340</v>
      </c>
    </row>
    <row r="5" spans="1:27" ht="25.5">
      <c r="A5" s="1172" t="s">
        <v>228</v>
      </c>
      <c r="B5" s="1172" t="s">
        <v>78</v>
      </c>
      <c r="C5" s="1172" t="s">
        <v>341</v>
      </c>
      <c r="D5" s="1172" t="s">
        <v>337</v>
      </c>
      <c r="E5" s="1173">
        <v>46272.458333333336</v>
      </c>
      <c r="F5" s="1172">
        <v>11.8</v>
      </c>
      <c r="G5" s="1172">
        <v>122329</v>
      </c>
      <c r="H5" s="1174"/>
      <c r="I5" s="1172"/>
      <c r="J5" s="1172"/>
      <c r="K5" s="1172"/>
      <c r="L5" s="1172"/>
      <c r="M5" s="1172"/>
      <c r="N5" s="1172"/>
      <c r="O5" s="1172"/>
      <c r="P5" s="1172">
        <v>251</v>
      </c>
      <c r="Q5" s="1175">
        <f t="shared" si="0"/>
        <v>251</v>
      </c>
      <c r="R5" s="1176" t="s">
        <v>32</v>
      </c>
      <c r="S5" s="1177" t="s">
        <v>33</v>
      </c>
      <c r="T5" s="1175"/>
      <c r="U5" s="1440" t="s">
        <v>338</v>
      </c>
      <c r="V5" s="1239" t="s">
        <v>339</v>
      </c>
      <c r="W5" s="1181" t="s">
        <v>90</v>
      </c>
      <c r="X5" s="1181">
        <v>1023112</v>
      </c>
      <c r="Y5" s="1181"/>
      <c r="Z5" s="1181" t="s">
        <v>233</v>
      </c>
      <c r="AA5" s="1172" t="s">
        <v>342</v>
      </c>
    </row>
    <row r="6" spans="1:27" ht="25.5">
      <c r="A6" s="1172" t="s">
        <v>228</v>
      </c>
      <c r="B6" s="1172" t="s">
        <v>78</v>
      </c>
      <c r="C6" s="1172" t="s">
        <v>343</v>
      </c>
      <c r="D6" s="1172" t="s">
        <v>337</v>
      </c>
      <c r="E6" s="1173">
        <v>46272.458333333336</v>
      </c>
      <c r="F6" s="1172">
        <v>11.8</v>
      </c>
      <c r="G6" s="1172">
        <v>122330</v>
      </c>
      <c r="H6" s="1174"/>
      <c r="I6" s="1172"/>
      <c r="J6" s="1172"/>
      <c r="K6" s="1172"/>
      <c r="L6" s="1172"/>
      <c r="M6" s="1172"/>
      <c r="N6" s="1172"/>
      <c r="O6" s="1172"/>
      <c r="P6" s="1172">
        <v>251</v>
      </c>
      <c r="Q6" s="1175">
        <f t="shared" si="0"/>
        <v>251</v>
      </c>
      <c r="R6" s="1176" t="s">
        <v>32</v>
      </c>
      <c r="S6" s="1177" t="s">
        <v>33</v>
      </c>
      <c r="T6" s="1175"/>
      <c r="U6" s="1440" t="s">
        <v>338</v>
      </c>
      <c r="V6" s="1239" t="s">
        <v>339</v>
      </c>
      <c r="W6" s="1181" t="s">
        <v>90</v>
      </c>
      <c r="X6" s="1181">
        <v>1023113</v>
      </c>
      <c r="Y6" s="1181"/>
      <c r="Z6" s="1181" t="s">
        <v>233</v>
      </c>
      <c r="AA6" s="1172" t="s">
        <v>344</v>
      </c>
    </row>
    <row r="7" spans="1:27">
      <c r="A7" s="1172"/>
      <c r="B7" s="1172"/>
      <c r="C7" s="1172"/>
      <c r="D7" s="1172"/>
      <c r="E7" s="1173"/>
      <c r="F7" s="1172"/>
      <c r="G7" s="1172"/>
      <c r="H7" s="1174"/>
      <c r="I7" s="1172"/>
      <c r="J7" s="1172"/>
      <c r="K7" s="1172"/>
      <c r="L7" s="1172"/>
      <c r="M7" s="1172"/>
      <c r="N7" s="1172"/>
      <c r="O7" s="1172"/>
      <c r="P7" s="1172"/>
      <c r="Q7" s="1175">
        <f t="shared" si="0"/>
        <v>0</v>
      </c>
      <c r="R7" s="1176" t="s">
        <v>32</v>
      </c>
      <c r="S7" s="1177" t="s">
        <v>33</v>
      </c>
      <c r="T7" s="1175"/>
      <c r="U7" s="1175"/>
      <c r="V7" s="1239"/>
      <c r="W7" s="1181"/>
      <c r="X7" s="1181"/>
      <c r="Y7" s="1181"/>
      <c r="Z7" s="1181"/>
    </row>
    <row r="8" spans="1:27">
      <c r="A8" s="1178"/>
      <c r="B8" s="1178"/>
      <c r="C8" s="1178"/>
      <c r="D8" s="1178"/>
      <c r="E8" s="1178"/>
      <c r="F8" s="1178"/>
      <c r="G8" s="1178"/>
      <c r="H8" s="1205"/>
      <c r="I8" s="1178"/>
      <c r="J8" s="1178"/>
      <c r="K8" s="1178"/>
      <c r="L8" s="1178"/>
      <c r="M8" s="1178"/>
      <c r="N8" s="1178"/>
      <c r="O8" s="1178"/>
      <c r="P8" s="1178"/>
      <c r="Q8" s="1175">
        <f t="shared" si="0"/>
        <v>0</v>
      </c>
      <c r="R8" s="1175" t="s">
        <v>30</v>
      </c>
      <c r="S8" s="1175" t="s">
        <v>31</v>
      </c>
      <c r="T8" s="1175"/>
      <c r="U8" s="1175"/>
      <c r="V8" s="1181"/>
      <c r="W8" s="1181"/>
      <c r="X8" s="1181"/>
      <c r="Y8" s="1181"/>
      <c r="Z8" s="1181"/>
    </row>
    <row r="9" spans="1:27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SUM(I3:I7)</f>
        <v>0</v>
      </c>
      <c r="J9" s="1214">
        <f>SUM(J3:J7)</f>
        <v>0</v>
      </c>
      <c r="K9" s="1214">
        <f t="shared" ref="K9:Q9" si="1">SUM(K3:K8)</f>
        <v>0</v>
      </c>
      <c r="L9" s="1214">
        <f t="shared" si="1"/>
        <v>0</v>
      </c>
      <c r="M9" s="1214">
        <f t="shared" si="1"/>
        <v>0</v>
      </c>
      <c r="N9" s="1214">
        <f t="shared" si="1"/>
        <v>0</v>
      </c>
      <c r="O9" s="1214">
        <f t="shared" si="1"/>
        <v>0</v>
      </c>
      <c r="P9" s="1214">
        <f t="shared" si="1"/>
        <v>807</v>
      </c>
      <c r="Q9" s="1214">
        <f t="shared" si="1"/>
        <v>807</v>
      </c>
      <c r="R9" s="1215"/>
      <c r="S9" s="1215"/>
      <c r="T9" s="1215"/>
      <c r="U9" s="1215"/>
      <c r="V9" s="1215"/>
      <c r="W9" s="1215"/>
      <c r="X9" s="1215"/>
      <c r="Y9" s="1215"/>
      <c r="Z9" s="1215"/>
    </row>
    <row r="10" spans="1:27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Y10" s="1216"/>
    </row>
    <row r="11" spans="1:27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7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7">
      <c r="A13" s="1194" t="s">
        <v>38</v>
      </c>
      <c r="B13" s="1548" t="s">
        <v>39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7">
      <c r="A14" s="1195" t="s">
        <v>38</v>
      </c>
      <c r="B14" s="1554" t="s">
        <v>41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7" ht="15" customHeight="1">
      <c r="A15" s="1225" t="s">
        <v>42</v>
      </c>
      <c r="B15" s="1555"/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7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6">
      <c r="A17" s="1225" t="s">
        <v>43</v>
      </c>
      <c r="B17" s="1556"/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6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19" spans="1:26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Y19" s="1216"/>
    </row>
    <row r="20" spans="1:26" ht="23.25" customHeight="1">
      <c r="A20" s="1549" t="s">
        <v>0</v>
      </c>
      <c r="B20" s="1549"/>
      <c r="C20" s="1549"/>
      <c r="D20" s="1549"/>
      <c r="E20" s="1549"/>
      <c r="F20" s="1549"/>
      <c r="G20" s="1208"/>
      <c r="H20" s="1209"/>
      <c r="I20" s="1549" t="s">
        <v>1</v>
      </c>
      <c r="J20" s="1549"/>
      <c r="K20" s="1549"/>
      <c r="L20" s="1549"/>
      <c r="M20" s="1549"/>
      <c r="N20" s="1549"/>
      <c r="O20" s="1549"/>
      <c r="P20" s="1549"/>
      <c r="Q20" s="1549"/>
      <c r="R20" s="1550" t="s">
        <v>2</v>
      </c>
      <c r="S20" s="1551"/>
      <c r="T20" s="1550"/>
      <c r="U20" s="1550"/>
      <c r="V20" s="1550"/>
      <c r="W20" s="1550"/>
      <c r="X20" s="1550"/>
      <c r="Y20" s="1550"/>
      <c r="Z20" s="1550"/>
    </row>
    <row r="21" spans="1:26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419" t="s">
        <v>23</v>
      </c>
      <c r="V21" s="1210" t="s">
        <v>24</v>
      </c>
      <c r="W21" s="1210" t="s">
        <v>25</v>
      </c>
      <c r="X21" s="1210" t="s">
        <v>26</v>
      </c>
      <c r="Y21" s="1210" t="s">
        <v>27</v>
      </c>
      <c r="Z21" s="1210" t="s">
        <v>28</v>
      </c>
    </row>
    <row r="22" spans="1:26">
      <c r="A22" s="1172"/>
      <c r="B22" s="1172"/>
      <c r="C22" s="1172"/>
      <c r="D22" s="1172"/>
      <c r="E22" s="1173"/>
      <c r="F22" s="1172"/>
      <c r="G22" s="1172"/>
      <c r="H22" s="1174"/>
      <c r="I22" s="1172"/>
      <c r="J22" s="1172"/>
      <c r="K22" s="1172"/>
      <c r="L22" s="1172"/>
      <c r="M22" s="1172"/>
      <c r="N22" s="1172"/>
      <c r="O22" s="1172"/>
      <c r="P22" s="1172"/>
      <c r="Q22" s="1175">
        <f t="shared" ref="Q22:Q27" si="2">SUM(I22:P22)</f>
        <v>0</v>
      </c>
      <c r="R22" s="1175" t="s">
        <v>30</v>
      </c>
      <c r="S22" s="1175" t="s">
        <v>31</v>
      </c>
      <c r="T22" s="1175"/>
      <c r="U22" s="1175"/>
      <c r="V22" s="1239"/>
      <c r="W22" s="1181"/>
      <c r="X22" s="1181"/>
      <c r="Y22" s="1181"/>
      <c r="Z22" s="1181"/>
    </row>
    <row r="23" spans="1:26">
      <c r="A23" s="1172"/>
      <c r="B23" s="1172"/>
      <c r="C23" s="1172"/>
      <c r="D23" s="1172"/>
      <c r="E23" s="1173"/>
      <c r="F23" s="1172"/>
      <c r="G23" s="1172"/>
      <c r="H23" s="1174"/>
      <c r="I23" s="1172"/>
      <c r="J23" s="1172"/>
      <c r="K23" s="1172"/>
      <c r="L23" s="1172"/>
      <c r="M23" s="1172"/>
      <c r="N23" s="1172"/>
      <c r="O23" s="1172"/>
      <c r="P23" s="1172"/>
      <c r="Q23" s="1175">
        <f t="shared" si="2"/>
        <v>0</v>
      </c>
      <c r="R23" s="1175" t="s">
        <v>30</v>
      </c>
      <c r="S23" s="1175" t="s">
        <v>31</v>
      </c>
      <c r="T23" s="1175"/>
      <c r="U23" s="1175"/>
      <c r="V23" s="1239"/>
      <c r="W23" s="1181"/>
      <c r="X23" s="1181"/>
      <c r="Y23" s="1181"/>
      <c r="Z23" s="1181"/>
    </row>
    <row r="24" spans="1:26">
      <c r="A24" s="1172"/>
      <c r="B24" s="1172"/>
      <c r="C24" s="1172"/>
      <c r="D24" s="1172"/>
      <c r="E24" s="1173"/>
      <c r="F24" s="1172"/>
      <c r="G24" s="1172"/>
      <c r="H24" s="1174"/>
      <c r="I24" s="1172"/>
      <c r="J24" s="1172"/>
      <c r="K24" s="1172"/>
      <c r="L24" s="1172"/>
      <c r="M24" s="1172"/>
      <c r="N24" s="1172"/>
      <c r="O24" s="1172"/>
      <c r="P24" s="1172"/>
      <c r="Q24" s="1175">
        <f t="shared" si="2"/>
        <v>0</v>
      </c>
      <c r="R24" s="1176" t="s">
        <v>32</v>
      </c>
      <c r="S24" s="1177" t="s">
        <v>33</v>
      </c>
      <c r="T24" s="1175"/>
      <c r="U24" s="1175"/>
      <c r="V24" s="1239"/>
      <c r="W24" s="1181"/>
      <c r="X24" s="1181"/>
      <c r="Y24" s="1181"/>
      <c r="Z24" s="1181"/>
    </row>
    <row r="25" spans="1:26">
      <c r="A25" s="1172"/>
      <c r="B25" s="1172"/>
      <c r="C25" s="1172"/>
      <c r="D25" s="1172"/>
      <c r="E25" s="1173"/>
      <c r="F25" s="1172"/>
      <c r="G25" s="1172"/>
      <c r="H25" s="1174"/>
      <c r="I25" s="1172"/>
      <c r="J25" s="1172"/>
      <c r="K25" s="1172"/>
      <c r="L25" s="1172"/>
      <c r="M25" s="1172"/>
      <c r="N25" s="1172"/>
      <c r="O25" s="1172"/>
      <c r="P25" s="1172"/>
      <c r="Q25" s="1175">
        <f t="shared" si="2"/>
        <v>0</v>
      </c>
      <c r="R25" s="1176" t="s">
        <v>32</v>
      </c>
      <c r="S25" s="1177" t="s">
        <v>33</v>
      </c>
      <c r="T25" s="1175"/>
      <c r="U25" s="1175"/>
      <c r="V25" s="1239"/>
      <c r="W25" s="1181"/>
      <c r="X25" s="1181"/>
      <c r="Y25" s="1181"/>
      <c r="Z25" s="1181"/>
    </row>
    <row r="26" spans="1:26">
      <c r="A26" s="1172"/>
      <c r="B26" s="1172"/>
      <c r="C26" s="1172"/>
      <c r="D26" s="1172"/>
      <c r="E26" s="1173"/>
      <c r="F26" s="1172"/>
      <c r="G26" s="1172"/>
      <c r="H26" s="1174"/>
      <c r="I26" s="1172"/>
      <c r="J26" s="1172"/>
      <c r="K26" s="1172"/>
      <c r="L26" s="1172"/>
      <c r="M26" s="1172"/>
      <c r="N26" s="1172"/>
      <c r="O26" s="1172"/>
      <c r="P26" s="1172"/>
      <c r="Q26" s="1175">
        <f t="shared" si="2"/>
        <v>0</v>
      </c>
      <c r="R26" s="1176" t="s">
        <v>32</v>
      </c>
      <c r="S26" s="1177" t="s">
        <v>33</v>
      </c>
      <c r="T26" s="1175"/>
      <c r="U26" s="1175"/>
      <c r="V26" s="1239"/>
      <c r="W26" s="1181"/>
      <c r="X26" s="1181"/>
      <c r="Y26" s="1181"/>
      <c r="Z26" s="1181"/>
    </row>
    <row r="27" spans="1:26">
      <c r="A27" s="1178"/>
      <c r="B27" s="1178"/>
      <c r="C27" s="1178"/>
      <c r="D27" s="1178"/>
      <c r="E27" s="1178"/>
      <c r="F27" s="1178"/>
      <c r="G27" s="1178"/>
      <c r="H27" s="1205"/>
      <c r="I27" s="1178"/>
      <c r="J27" s="1178"/>
      <c r="K27" s="1178"/>
      <c r="L27" s="1178"/>
      <c r="M27" s="1178"/>
      <c r="N27" s="1178"/>
      <c r="O27" s="1178"/>
      <c r="P27" s="1178"/>
      <c r="Q27" s="1175">
        <f t="shared" si="2"/>
        <v>0</v>
      </c>
      <c r="R27" s="1175" t="s">
        <v>30</v>
      </c>
      <c r="S27" s="1175" t="s">
        <v>31</v>
      </c>
      <c r="T27" s="1175"/>
      <c r="U27" s="1175"/>
      <c r="V27" s="1181"/>
      <c r="W27" s="1181"/>
      <c r="X27" s="1181"/>
      <c r="Y27" s="1181"/>
      <c r="Z27" s="1181"/>
    </row>
    <row r="28" spans="1:26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>SUM(I22:I26)</f>
        <v>0</v>
      </c>
      <c r="J28" s="1214">
        <f>SUM(J22:J26)</f>
        <v>0</v>
      </c>
      <c r="K28" s="1214">
        <f t="shared" ref="K28:Q28" si="3">SUM(K22:K27)</f>
        <v>0</v>
      </c>
      <c r="L28" s="1214">
        <f t="shared" si="3"/>
        <v>0</v>
      </c>
      <c r="M28" s="1214">
        <f t="shared" si="3"/>
        <v>0</v>
      </c>
      <c r="N28" s="1214">
        <f t="shared" si="3"/>
        <v>0</v>
      </c>
      <c r="O28" s="1214">
        <f t="shared" si="3"/>
        <v>0</v>
      </c>
      <c r="P28" s="1214">
        <f t="shared" si="3"/>
        <v>0</v>
      </c>
      <c r="Q28" s="1214">
        <f t="shared" si="3"/>
        <v>0</v>
      </c>
      <c r="R28" s="1215"/>
      <c r="S28" s="1215"/>
      <c r="T28" s="1215"/>
      <c r="U28" s="1215"/>
      <c r="V28" s="1215"/>
      <c r="W28" s="1215"/>
      <c r="X28" s="1215"/>
      <c r="Y28" s="1215"/>
      <c r="Z28" s="1215"/>
    </row>
    <row r="29" spans="1:26">
      <c r="A29" s="1216"/>
      <c r="B29" s="1216"/>
      <c r="C29" s="1216"/>
      <c r="D29" s="1216"/>
      <c r="E29" s="1216"/>
      <c r="F29" s="1217"/>
      <c r="G29" s="1217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  <c r="Y29" s="1216"/>
    </row>
    <row r="30" spans="1:26">
      <c r="A30" s="1218" t="s">
        <v>34</v>
      </c>
      <c r="B30" s="1552"/>
      <c r="C30" s="1552"/>
      <c r="D30" s="1552"/>
      <c r="E30" s="1216"/>
      <c r="F30" s="1216"/>
      <c r="G30" s="1216"/>
      <c r="H30" s="1216"/>
      <c r="I30" s="1216"/>
      <c r="J30" s="1216"/>
      <c r="K30" s="1553"/>
      <c r="L30" s="1553"/>
      <c r="M30" s="1553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  <c r="Y30" s="1216"/>
    </row>
    <row r="31" spans="1:26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</row>
    <row r="32" spans="1:26" ht="15" customHeight="1">
      <c r="A32" s="1194" t="s">
        <v>38</v>
      </c>
      <c r="B32" s="1548" t="s">
        <v>39</v>
      </c>
      <c r="C32" s="1548"/>
      <c r="D32" s="1223"/>
      <c r="E32" s="1224" t="s">
        <v>40</v>
      </c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</row>
    <row r="33" spans="1:26">
      <c r="A33" s="1195" t="s">
        <v>38</v>
      </c>
      <c r="B33" s="1554" t="s">
        <v>41</v>
      </c>
      <c r="C33" s="1554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  <c r="Y33" s="1216"/>
    </row>
    <row r="34" spans="1:26">
      <c r="A34" s="1225" t="s">
        <v>42</v>
      </c>
      <c r="B34" s="1555"/>
      <c r="C34" s="1555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  <c r="Y34" s="1216"/>
    </row>
    <row r="35" spans="1:26">
      <c r="A35" s="1225" t="s">
        <v>42</v>
      </c>
      <c r="B35" s="1555"/>
      <c r="C35" s="1555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  <c r="Y35" s="1216"/>
    </row>
    <row r="36" spans="1:26">
      <c r="A36" s="1225" t="s">
        <v>43</v>
      </c>
      <c r="B36" s="1556"/>
      <c r="C36" s="155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</row>
    <row r="37" spans="1:26">
      <c r="A37" s="1225" t="s">
        <v>44</v>
      </c>
      <c r="B37" s="1557"/>
      <c r="C37" s="1557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  <c r="Y37" s="1216"/>
    </row>
    <row r="39" spans="1:26" ht="23.25" customHeight="1">
      <c r="A39" s="1549" t="s">
        <v>0</v>
      </c>
      <c r="B39" s="1549"/>
      <c r="C39" s="1549"/>
      <c r="D39" s="1549"/>
      <c r="E39" s="1549"/>
      <c r="F39" s="1549"/>
      <c r="G39" s="1208"/>
      <c r="H39" s="1209"/>
      <c r="I39" s="1549" t="s">
        <v>1</v>
      </c>
      <c r="J39" s="1549"/>
      <c r="K39" s="1549"/>
      <c r="L39" s="1549"/>
      <c r="M39" s="1549"/>
      <c r="N39" s="1549"/>
      <c r="O39" s="1549"/>
      <c r="P39" s="1549"/>
      <c r="Q39" s="1549"/>
      <c r="R39" s="1550" t="s">
        <v>2</v>
      </c>
      <c r="S39" s="1551"/>
      <c r="T39" s="1550"/>
      <c r="U39" s="1550"/>
      <c r="V39" s="1550"/>
      <c r="W39" s="1550"/>
      <c r="X39" s="1550"/>
      <c r="Y39" s="1550"/>
      <c r="Z39" s="1550"/>
    </row>
    <row r="40" spans="1:26" ht="26.25">
      <c r="A40" s="1210" t="s">
        <v>3</v>
      </c>
      <c r="B40" s="1210" t="s">
        <v>4</v>
      </c>
      <c r="C40" s="1210" t="s">
        <v>5</v>
      </c>
      <c r="D40" s="1210" t="s">
        <v>6</v>
      </c>
      <c r="E40" s="1210" t="s">
        <v>7</v>
      </c>
      <c r="F40" s="1210" t="s">
        <v>8</v>
      </c>
      <c r="G40" s="1210" t="s">
        <v>9</v>
      </c>
      <c r="H40" s="1211" t="s">
        <v>10</v>
      </c>
      <c r="I40" s="1227" t="s">
        <v>11</v>
      </c>
      <c r="J40" s="1227" t="s">
        <v>12</v>
      </c>
      <c r="K40" s="1227" t="s">
        <v>13</v>
      </c>
      <c r="L40" s="1227" t="s">
        <v>14</v>
      </c>
      <c r="M40" s="1227" t="s">
        <v>15</v>
      </c>
      <c r="N40" s="1227" t="s">
        <v>16</v>
      </c>
      <c r="O40" s="1227" t="s">
        <v>17</v>
      </c>
      <c r="P40" s="1212" t="s">
        <v>18</v>
      </c>
      <c r="Q40" s="1210" t="s">
        <v>19</v>
      </c>
      <c r="R40" s="1210" t="s">
        <v>20</v>
      </c>
      <c r="S40" s="1213" t="s">
        <v>21</v>
      </c>
      <c r="T40" s="1213" t="s">
        <v>22</v>
      </c>
      <c r="U40" s="1419" t="s">
        <v>23</v>
      </c>
      <c r="V40" s="1210" t="s">
        <v>24</v>
      </c>
      <c r="W40" s="1210" t="s">
        <v>25</v>
      </c>
      <c r="X40" s="1210" t="s">
        <v>26</v>
      </c>
      <c r="Y40" s="1210" t="s">
        <v>27</v>
      </c>
      <c r="Z40" s="1210" t="s">
        <v>28</v>
      </c>
    </row>
    <row r="41" spans="1:26">
      <c r="A41" s="1172"/>
      <c r="B41" s="1172"/>
      <c r="C41" s="1172"/>
      <c r="D41" s="1172"/>
      <c r="E41" s="1173"/>
      <c r="F41" s="1172"/>
      <c r="G41" s="1172"/>
      <c r="H41" s="1174"/>
      <c r="I41" s="1172"/>
      <c r="J41" s="1172"/>
      <c r="K41" s="1172"/>
      <c r="L41" s="1172"/>
      <c r="M41" s="1172"/>
      <c r="N41" s="1172"/>
      <c r="O41" s="1172"/>
      <c r="P41" s="1172"/>
      <c r="Q41" s="1175">
        <f t="shared" ref="Q41:Q46" si="4">SUM(I41:P41)</f>
        <v>0</v>
      </c>
      <c r="R41" s="1175" t="s">
        <v>30</v>
      </c>
      <c r="S41" s="1175" t="s">
        <v>31</v>
      </c>
      <c r="T41" s="1175"/>
      <c r="U41" s="1175"/>
      <c r="V41" s="1239"/>
      <c r="W41" s="1181"/>
      <c r="X41" s="1181"/>
      <c r="Y41" s="1181"/>
      <c r="Z41" s="1181"/>
    </row>
    <row r="42" spans="1:26">
      <c r="A42" s="1172"/>
      <c r="B42" s="1172"/>
      <c r="C42" s="1172"/>
      <c r="D42" s="1172"/>
      <c r="E42" s="1173"/>
      <c r="F42" s="1172"/>
      <c r="G42" s="1172"/>
      <c r="H42" s="1174"/>
      <c r="I42" s="1172"/>
      <c r="J42" s="1172"/>
      <c r="K42" s="1172"/>
      <c r="L42" s="1172"/>
      <c r="M42" s="1172"/>
      <c r="N42" s="1172"/>
      <c r="O42" s="1172"/>
      <c r="P42" s="1172"/>
      <c r="Q42" s="1175">
        <f t="shared" si="4"/>
        <v>0</v>
      </c>
      <c r="R42" s="1175" t="s">
        <v>30</v>
      </c>
      <c r="S42" s="1175" t="s">
        <v>31</v>
      </c>
      <c r="T42" s="1175"/>
      <c r="U42" s="1175"/>
      <c r="V42" s="1239"/>
      <c r="W42" s="1181"/>
      <c r="X42" s="1181"/>
      <c r="Y42" s="1181"/>
      <c r="Z42" s="1181"/>
    </row>
    <row r="43" spans="1:26">
      <c r="A43" s="1172"/>
      <c r="B43" s="1172"/>
      <c r="C43" s="1172"/>
      <c r="D43" s="1172"/>
      <c r="E43" s="1173"/>
      <c r="F43" s="1172"/>
      <c r="G43" s="1172"/>
      <c r="H43" s="1174"/>
      <c r="I43" s="1172"/>
      <c r="J43" s="1172"/>
      <c r="K43" s="1172"/>
      <c r="L43" s="1172"/>
      <c r="M43" s="1172"/>
      <c r="N43" s="1172"/>
      <c r="O43" s="1172"/>
      <c r="P43" s="1172"/>
      <c r="Q43" s="1175">
        <f t="shared" si="4"/>
        <v>0</v>
      </c>
      <c r="R43" s="1176" t="s">
        <v>32</v>
      </c>
      <c r="S43" s="1177" t="s">
        <v>33</v>
      </c>
      <c r="T43" s="1175"/>
      <c r="U43" s="1175"/>
      <c r="V43" s="1239"/>
      <c r="W43" s="1181"/>
      <c r="X43" s="1181"/>
      <c r="Y43" s="1181"/>
      <c r="Z43" s="1181"/>
    </row>
    <row r="44" spans="1:26">
      <c r="A44" s="1172"/>
      <c r="B44" s="1172"/>
      <c r="C44" s="1172"/>
      <c r="D44" s="1172"/>
      <c r="E44" s="1173"/>
      <c r="F44" s="1172"/>
      <c r="G44" s="1172"/>
      <c r="H44" s="1174"/>
      <c r="I44" s="1172"/>
      <c r="J44" s="1172"/>
      <c r="K44" s="1172"/>
      <c r="L44" s="1172"/>
      <c r="M44" s="1172"/>
      <c r="N44" s="1172"/>
      <c r="O44" s="1172"/>
      <c r="P44" s="1172"/>
      <c r="Q44" s="1175">
        <f t="shared" si="4"/>
        <v>0</v>
      </c>
      <c r="R44" s="1176" t="s">
        <v>32</v>
      </c>
      <c r="S44" s="1177" t="s">
        <v>33</v>
      </c>
      <c r="T44" s="1175"/>
      <c r="U44" s="1175"/>
      <c r="V44" s="1239"/>
      <c r="W44" s="1181"/>
      <c r="X44" s="1181"/>
      <c r="Y44" s="1181"/>
      <c r="Z44" s="1181"/>
    </row>
    <row r="45" spans="1:26">
      <c r="A45" s="1172"/>
      <c r="B45" s="1172"/>
      <c r="C45" s="1172"/>
      <c r="D45" s="1172"/>
      <c r="E45" s="1173"/>
      <c r="F45" s="1172"/>
      <c r="G45" s="1172"/>
      <c r="H45" s="1174"/>
      <c r="I45" s="1172"/>
      <c r="J45" s="1172"/>
      <c r="K45" s="1172"/>
      <c r="L45" s="1172"/>
      <c r="M45" s="1172"/>
      <c r="N45" s="1172"/>
      <c r="O45" s="1172"/>
      <c r="P45" s="1172"/>
      <c r="Q45" s="1175">
        <f t="shared" si="4"/>
        <v>0</v>
      </c>
      <c r="R45" s="1176" t="s">
        <v>32</v>
      </c>
      <c r="S45" s="1177" t="s">
        <v>33</v>
      </c>
      <c r="T45" s="1175"/>
      <c r="U45" s="1175"/>
      <c r="V45" s="1239"/>
      <c r="W45" s="1181"/>
      <c r="X45" s="1181"/>
      <c r="Y45" s="1181"/>
      <c r="Z45" s="1181"/>
    </row>
    <row r="46" spans="1:26">
      <c r="A46" s="1178"/>
      <c r="B46" s="1178"/>
      <c r="C46" s="1178"/>
      <c r="D46" s="1178"/>
      <c r="E46" s="1178"/>
      <c r="F46" s="1178"/>
      <c r="G46" s="1178"/>
      <c r="H46" s="1205"/>
      <c r="I46" s="1178"/>
      <c r="J46" s="1178"/>
      <c r="K46" s="1178"/>
      <c r="L46" s="1178"/>
      <c r="M46" s="1178"/>
      <c r="N46" s="1178"/>
      <c r="O46" s="1178"/>
      <c r="P46" s="1178"/>
      <c r="Q46" s="1175">
        <f t="shared" si="4"/>
        <v>0</v>
      </c>
      <c r="R46" s="1175" t="s">
        <v>30</v>
      </c>
      <c r="S46" s="1175" t="s">
        <v>31</v>
      </c>
      <c r="T46" s="1175"/>
      <c r="U46" s="1175"/>
      <c r="V46" s="1181"/>
      <c r="W46" s="1181"/>
      <c r="X46" s="1181"/>
      <c r="Y46" s="1181"/>
      <c r="Z46" s="1181"/>
    </row>
    <row r="47" spans="1:26">
      <c r="A47" s="1214" t="s">
        <v>19</v>
      </c>
      <c r="B47" s="1209"/>
      <c r="C47" s="1209"/>
      <c r="D47" s="1209"/>
      <c r="E47" s="1214"/>
      <c r="F47" s="1209"/>
      <c r="G47" s="1209"/>
      <c r="H47" s="1209"/>
      <c r="I47" s="1214">
        <f>SUM(I41:I45)</f>
        <v>0</v>
      </c>
      <c r="J47" s="1214">
        <f>SUM(J41:J45)</f>
        <v>0</v>
      </c>
      <c r="K47" s="1214">
        <f t="shared" ref="K47:Q47" si="5">SUM(K41:K46)</f>
        <v>0</v>
      </c>
      <c r="L47" s="1214">
        <f t="shared" si="5"/>
        <v>0</v>
      </c>
      <c r="M47" s="1214">
        <f t="shared" si="5"/>
        <v>0</v>
      </c>
      <c r="N47" s="1214">
        <f t="shared" si="5"/>
        <v>0</v>
      </c>
      <c r="O47" s="1214">
        <f t="shared" si="5"/>
        <v>0</v>
      </c>
      <c r="P47" s="1214">
        <f t="shared" si="5"/>
        <v>0</v>
      </c>
      <c r="Q47" s="1214">
        <f t="shared" si="5"/>
        <v>0</v>
      </c>
      <c r="R47" s="1215"/>
      <c r="S47" s="1215"/>
      <c r="T47" s="1215"/>
      <c r="U47" s="1215"/>
      <c r="V47" s="1215"/>
      <c r="W47" s="1215"/>
      <c r="X47" s="1215"/>
      <c r="Y47" s="1215"/>
      <c r="Z47" s="1215"/>
    </row>
    <row r="48" spans="1:26">
      <c r="A48" s="1216"/>
      <c r="B48" s="1216"/>
      <c r="C48" s="1216"/>
      <c r="D48" s="1216"/>
      <c r="E48" s="1216"/>
      <c r="F48" s="1217"/>
      <c r="G48" s="1217"/>
      <c r="H48" s="1216"/>
      <c r="I48" s="1216"/>
      <c r="J48" s="1216"/>
      <c r="K48" s="1216"/>
      <c r="L48" s="1216"/>
      <c r="M48" s="1216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  <c r="Y48" s="1216"/>
    </row>
    <row r="49" spans="1:26">
      <c r="A49" s="1218" t="s">
        <v>34</v>
      </c>
      <c r="B49" s="1552"/>
      <c r="C49" s="1552"/>
      <c r="D49" s="1552"/>
      <c r="E49" s="1216"/>
      <c r="F49" s="1216"/>
      <c r="G49" s="1216"/>
      <c r="H49" s="1216"/>
      <c r="I49" s="1216"/>
      <c r="J49" s="1216"/>
      <c r="K49" s="1553"/>
      <c r="L49" s="1553"/>
      <c r="M49" s="1553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  <c r="Y49" s="1216"/>
    </row>
    <row r="50" spans="1:26" ht="18">
      <c r="A50" s="1220" t="s">
        <v>35</v>
      </c>
      <c r="B50" s="1221" t="s">
        <v>36</v>
      </c>
      <c r="C50" s="1222" t="s">
        <v>37</v>
      </c>
      <c r="D50" s="1219"/>
      <c r="E50" s="1216"/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  <c r="Y50" s="1216"/>
    </row>
    <row r="51" spans="1:26" ht="15" customHeight="1">
      <c r="A51" s="1194" t="s">
        <v>38</v>
      </c>
      <c r="B51" s="1548" t="s">
        <v>39</v>
      </c>
      <c r="C51" s="1548"/>
      <c r="D51" s="1223"/>
      <c r="E51" s="1224" t="s">
        <v>40</v>
      </c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  <c r="Y51" s="1216"/>
    </row>
    <row r="52" spans="1:26">
      <c r="A52" s="1195" t="s">
        <v>38</v>
      </c>
      <c r="B52" s="1554" t="s">
        <v>41</v>
      </c>
      <c r="C52" s="1554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  <c r="Y52" s="1216"/>
    </row>
    <row r="53" spans="1:26">
      <c r="A53" s="1225" t="s">
        <v>42</v>
      </c>
      <c r="B53" s="1555"/>
      <c r="C53" s="1555"/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  <c r="Y53" s="1216"/>
    </row>
    <row r="54" spans="1:26">
      <c r="A54" s="1225" t="s">
        <v>42</v>
      </c>
      <c r="B54" s="1555"/>
      <c r="C54" s="1555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  <c r="Y54" s="1216"/>
    </row>
    <row r="55" spans="1:26">
      <c r="A55" s="1225" t="s">
        <v>43</v>
      </c>
      <c r="B55" s="1556"/>
      <c r="C55" s="1556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  <c r="Y55" s="1216"/>
    </row>
    <row r="56" spans="1:26">
      <c r="A56" s="1225" t="s">
        <v>44</v>
      </c>
      <c r="B56" s="1557"/>
      <c r="C56" s="1557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  <c r="Y56" s="1216"/>
    </row>
    <row r="58" spans="1:26" ht="23.25" customHeight="1">
      <c r="A58" s="1549" t="s">
        <v>0</v>
      </c>
      <c r="B58" s="1549"/>
      <c r="C58" s="1549"/>
      <c r="D58" s="1549"/>
      <c r="E58" s="1549"/>
      <c r="F58" s="1549"/>
      <c r="G58" s="1208"/>
      <c r="H58" s="1209"/>
      <c r="I58" s="1549" t="s">
        <v>1</v>
      </c>
      <c r="J58" s="1549"/>
      <c r="K58" s="1549"/>
      <c r="L58" s="1549"/>
      <c r="M58" s="1549"/>
      <c r="N58" s="1549"/>
      <c r="O58" s="1549"/>
      <c r="P58" s="1549"/>
      <c r="Q58" s="1549"/>
      <c r="R58" s="1550" t="s">
        <v>2</v>
      </c>
      <c r="S58" s="1551"/>
      <c r="T58" s="1550"/>
      <c r="U58" s="1550"/>
      <c r="V58" s="1550"/>
      <c r="W58" s="1550"/>
      <c r="X58" s="1550"/>
      <c r="Y58" s="1550"/>
      <c r="Z58" s="1550"/>
    </row>
    <row r="59" spans="1:26" ht="26.25">
      <c r="A59" s="1210" t="s">
        <v>3</v>
      </c>
      <c r="B59" s="1210" t="s">
        <v>4</v>
      </c>
      <c r="C59" s="1210" t="s">
        <v>5</v>
      </c>
      <c r="D59" s="1210" t="s">
        <v>6</v>
      </c>
      <c r="E59" s="1210" t="s">
        <v>7</v>
      </c>
      <c r="F59" s="1210" t="s">
        <v>8</v>
      </c>
      <c r="G59" s="1210" t="s">
        <v>9</v>
      </c>
      <c r="H59" s="1211" t="s">
        <v>10</v>
      </c>
      <c r="I59" s="1227" t="s">
        <v>11</v>
      </c>
      <c r="J59" s="1227" t="s">
        <v>12</v>
      </c>
      <c r="K59" s="1227" t="s">
        <v>13</v>
      </c>
      <c r="L59" s="1227" t="s">
        <v>14</v>
      </c>
      <c r="M59" s="1227" t="s">
        <v>15</v>
      </c>
      <c r="N59" s="1227" t="s">
        <v>16</v>
      </c>
      <c r="O59" s="1227" t="s">
        <v>17</v>
      </c>
      <c r="P59" s="1212" t="s">
        <v>18</v>
      </c>
      <c r="Q59" s="1210" t="s">
        <v>19</v>
      </c>
      <c r="R59" s="1210" t="s">
        <v>20</v>
      </c>
      <c r="S59" s="1213" t="s">
        <v>21</v>
      </c>
      <c r="T59" s="1213" t="s">
        <v>22</v>
      </c>
      <c r="U59" s="1419" t="s">
        <v>23</v>
      </c>
      <c r="V59" s="1210" t="s">
        <v>24</v>
      </c>
      <c r="W59" s="1210" t="s">
        <v>25</v>
      </c>
      <c r="X59" s="1210" t="s">
        <v>26</v>
      </c>
      <c r="Y59" s="1210" t="s">
        <v>27</v>
      </c>
      <c r="Z59" s="1210" t="s">
        <v>28</v>
      </c>
    </row>
    <row r="60" spans="1:26">
      <c r="A60" s="1172"/>
      <c r="B60" s="1172"/>
      <c r="C60" s="1172"/>
      <c r="D60" s="1172"/>
      <c r="E60" s="1173"/>
      <c r="F60" s="1172"/>
      <c r="G60" s="1172"/>
      <c r="H60" s="1174"/>
      <c r="I60" s="1172"/>
      <c r="J60" s="1172"/>
      <c r="K60" s="1172"/>
      <c r="L60" s="1172"/>
      <c r="M60" s="1172"/>
      <c r="N60" s="1172"/>
      <c r="O60" s="1172"/>
      <c r="P60" s="1172"/>
      <c r="Q60" s="1175">
        <f t="shared" ref="Q60:Q65" si="6">SUM(I60:P60)</f>
        <v>0</v>
      </c>
      <c r="R60" s="1175" t="s">
        <v>30</v>
      </c>
      <c r="S60" s="1175" t="s">
        <v>31</v>
      </c>
      <c r="T60" s="1175"/>
      <c r="U60" s="1175"/>
      <c r="V60" s="1239"/>
      <c r="W60" s="1181"/>
      <c r="X60" s="1181"/>
      <c r="Y60" s="1181"/>
      <c r="Z60" s="1181"/>
    </row>
    <row r="61" spans="1:26">
      <c r="A61" s="1172"/>
      <c r="B61" s="1172"/>
      <c r="C61" s="1172"/>
      <c r="D61" s="1172"/>
      <c r="E61" s="1173"/>
      <c r="F61" s="1172"/>
      <c r="G61" s="1172"/>
      <c r="H61" s="1174"/>
      <c r="I61" s="1172"/>
      <c r="J61" s="1172"/>
      <c r="K61" s="1172"/>
      <c r="L61" s="1172"/>
      <c r="M61" s="1172"/>
      <c r="N61" s="1172"/>
      <c r="O61" s="1172"/>
      <c r="P61" s="1172"/>
      <c r="Q61" s="1175">
        <f t="shared" si="6"/>
        <v>0</v>
      </c>
      <c r="R61" s="1175" t="s">
        <v>30</v>
      </c>
      <c r="S61" s="1175" t="s">
        <v>31</v>
      </c>
      <c r="T61" s="1175"/>
      <c r="U61" s="1175"/>
      <c r="V61" s="1239"/>
      <c r="W61" s="1181"/>
      <c r="X61" s="1181"/>
      <c r="Y61" s="1181"/>
      <c r="Z61" s="1181"/>
    </row>
    <row r="62" spans="1:26">
      <c r="A62" s="1172"/>
      <c r="B62" s="1172"/>
      <c r="C62" s="1172"/>
      <c r="D62" s="1172"/>
      <c r="E62" s="1173"/>
      <c r="F62" s="1172"/>
      <c r="G62" s="1172"/>
      <c r="H62" s="1174"/>
      <c r="I62" s="1172"/>
      <c r="J62" s="1172"/>
      <c r="K62" s="1172"/>
      <c r="L62" s="1172"/>
      <c r="M62" s="1172"/>
      <c r="N62" s="1172"/>
      <c r="O62" s="1172"/>
      <c r="P62" s="1172"/>
      <c r="Q62" s="1175">
        <f t="shared" si="6"/>
        <v>0</v>
      </c>
      <c r="R62" s="1176" t="s">
        <v>32</v>
      </c>
      <c r="S62" s="1177" t="s">
        <v>33</v>
      </c>
      <c r="T62" s="1175"/>
      <c r="U62" s="1175"/>
      <c r="V62" s="1239"/>
      <c r="W62" s="1181"/>
      <c r="X62" s="1181"/>
      <c r="Y62" s="1181"/>
      <c r="Z62" s="1181"/>
    </row>
    <row r="63" spans="1:26">
      <c r="A63" s="1172"/>
      <c r="B63" s="1172"/>
      <c r="C63" s="1172"/>
      <c r="D63" s="1172"/>
      <c r="E63" s="1173"/>
      <c r="F63" s="1172"/>
      <c r="G63" s="1172"/>
      <c r="H63" s="1174"/>
      <c r="I63" s="1172"/>
      <c r="J63" s="1172"/>
      <c r="K63" s="1172"/>
      <c r="L63" s="1172"/>
      <c r="M63" s="1172"/>
      <c r="N63" s="1172"/>
      <c r="O63" s="1172"/>
      <c r="P63" s="1172"/>
      <c r="Q63" s="1175">
        <f t="shared" si="6"/>
        <v>0</v>
      </c>
      <c r="R63" s="1176" t="s">
        <v>32</v>
      </c>
      <c r="S63" s="1177" t="s">
        <v>33</v>
      </c>
      <c r="T63" s="1175"/>
      <c r="U63" s="1175"/>
      <c r="V63" s="1239"/>
      <c r="W63" s="1181"/>
      <c r="X63" s="1181"/>
      <c r="Y63" s="1181"/>
      <c r="Z63" s="1181"/>
    </row>
    <row r="64" spans="1:26">
      <c r="A64" s="1172"/>
      <c r="B64" s="1172"/>
      <c r="C64" s="1172"/>
      <c r="D64" s="1172"/>
      <c r="E64" s="1173"/>
      <c r="F64" s="1172"/>
      <c r="G64" s="1172"/>
      <c r="H64" s="1174"/>
      <c r="I64" s="1172"/>
      <c r="J64" s="1172"/>
      <c r="K64" s="1172"/>
      <c r="L64" s="1172"/>
      <c r="M64" s="1172"/>
      <c r="N64" s="1172"/>
      <c r="O64" s="1172"/>
      <c r="P64" s="1172"/>
      <c r="Q64" s="1175">
        <f t="shared" si="6"/>
        <v>0</v>
      </c>
      <c r="R64" s="1176" t="s">
        <v>32</v>
      </c>
      <c r="S64" s="1177" t="s">
        <v>33</v>
      </c>
      <c r="T64" s="1175"/>
      <c r="U64" s="1175"/>
      <c r="V64" s="1239"/>
      <c r="W64" s="1181"/>
      <c r="X64" s="1181"/>
      <c r="Y64" s="1181"/>
      <c r="Z64" s="1181"/>
    </row>
    <row r="65" spans="1:26">
      <c r="A65" s="1178"/>
      <c r="B65" s="1178"/>
      <c r="C65" s="1178"/>
      <c r="D65" s="1178"/>
      <c r="E65" s="1178"/>
      <c r="F65" s="1178"/>
      <c r="G65" s="1178"/>
      <c r="H65" s="1205"/>
      <c r="I65" s="1178"/>
      <c r="J65" s="1178"/>
      <c r="K65" s="1178"/>
      <c r="L65" s="1178"/>
      <c r="M65" s="1178"/>
      <c r="N65" s="1178"/>
      <c r="O65" s="1178"/>
      <c r="P65" s="1178"/>
      <c r="Q65" s="1175">
        <f t="shared" si="6"/>
        <v>0</v>
      </c>
      <c r="R65" s="1175" t="s">
        <v>30</v>
      </c>
      <c r="S65" s="1175" t="s">
        <v>31</v>
      </c>
      <c r="T65" s="1175"/>
      <c r="U65" s="1175"/>
      <c r="V65" s="1181"/>
      <c r="W65" s="1181"/>
      <c r="X65" s="1181"/>
      <c r="Y65" s="1181"/>
      <c r="Z65" s="1181"/>
    </row>
    <row r="66" spans="1:26">
      <c r="A66" s="1214" t="s">
        <v>19</v>
      </c>
      <c r="B66" s="1209"/>
      <c r="C66" s="1209"/>
      <c r="D66" s="1209"/>
      <c r="E66" s="1214"/>
      <c r="F66" s="1209"/>
      <c r="G66" s="1209"/>
      <c r="H66" s="1209"/>
      <c r="I66" s="1214">
        <f>SUM(I60:I64)</f>
        <v>0</v>
      </c>
      <c r="J66" s="1214">
        <f>SUM(J60:J64)</f>
        <v>0</v>
      </c>
      <c r="K66" s="1214">
        <f t="shared" ref="K66:Q66" si="7">SUM(K60:K65)</f>
        <v>0</v>
      </c>
      <c r="L66" s="1214">
        <f t="shared" si="7"/>
        <v>0</v>
      </c>
      <c r="M66" s="1214">
        <f t="shared" si="7"/>
        <v>0</v>
      </c>
      <c r="N66" s="1214">
        <f t="shared" si="7"/>
        <v>0</v>
      </c>
      <c r="O66" s="1214">
        <f t="shared" si="7"/>
        <v>0</v>
      </c>
      <c r="P66" s="1214">
        <f t="shared" si="7"/>
        <v>0</v>
      </c>
      <c r="Q66" s="1214">
        <f t="shared" si="7"/>
        <v>0</v>
      </c>
      <c r="R66" s="1215"/>
      <c r="S66" s="1215"/>
      <c r="T66" s="1215"/>
      <c r="U66" s="1215"/>
      <c r="V66" s="1215"/>
      <c r="W66" s="1215"/>
      <c r="X66" s="1215"/>
      <c r="Y66" s="1215"/>
      <c r="Z66" s="1215"/>
    </row>
    <row r="67" spans="1:26">
      <c r="A67" s="1216"/>
      <c r="B67" s="1216"/>
      <c r="C67" s="1216"/>
      <c r="D67" s="1216"/>
      <c r="E67" s="1216"/>
      <c r="F67" s="1217"/>
      <c r="G67" s="1217"/>
      <c r="H67" s="1216"/>
      <c r="I67" s="1216"/>
      <c r="J67" s="1216"/>
      <c r="K67" s="1216"/>
      <c r="L67" s="1216"/>
      <c r="M67" s="1216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  <c r="Y67" s="1216"/>
    </row>
    <row r="68" spans="1:26">
      <c r="A68" s="1218" t="s">
        <v>34</v>
      </c>
      <c r="B68" s="1552"/>
      <c r="C68" s="1552"/>
      <c r="D68" s="1552"/>
      <c r="E68" s="1216"/>
      <c r="F68" s="1216"/>
      <c r="G68" s="1216"/>
      <c r="H68" s="1216"/>
      <c r="I68" s="1216"/>
      <c r="J68" s="1216"/>
      <c r="K68" s="1553"/>
      <c r="L68" s="1553"/>
      <c r="M68" s="1553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  <c r="Y68" s="1216"/>
    </row>
    <row r="69" spans="1:26" ht="18">
      <c r="A69" s="1220" t="s">
        <v>35</v>
      </c>
      <c r="B69" s="1221" t="s">
        <v>36</v>
      </c>
      <c r="C69" s="1222" t="s">
        <v>37</v>
      </c>
      <c r="D69" s="1219"/>
      <c r="E69" s="1216"/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  <c r="Y69" s="1216"/>
    </row>
    <row r="70" spans="1:26" ht="15" customHeight="1">
      <c r="A70" s="1194" t="s">
        <v>38</v>
      </c>
      <c r="B70" s="1548" t="s">
        <v>39</v>
      </c>
      <c r="C70" s="1548"/>
      <c r="D70" s="1223"/>
      <c r="E70" s="1224" t="s">
        <v>40</v>
      </c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  <c r="Y70" s="1216"/>
    </row>
    <row r="71" spans="1:26">
      <c r="A71" s="1195" t="s">
        <v>38</v>
      </c>
      <c r="B71" s="1554" t="s">
        <v>41</v>
      </c>
      <c r="C71" s="1554"/>
      <c r="D71" s="1216"/>
      <c r="E71" s="1216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  <c r="Y71" s="1216"/>
    </row>
    <row r="72" spans="1:26">
      <c r="A72" s="1225" t="s">
        <v>42</v>
      </c>
      <c r="B72" s="1555"/>
      <c r="C72" s="1555"/>
      <c r="D72" s="1216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  <c r="Y72" s="1216"/>
    </row>
    <row r="73" spans="1:26">
      <c r="A73" s="1225" t="s">
        <v>42</v>
      </c>
      <c r="B73" s="1555"/>
      <c r="C73" s="1555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  <c r="Y73" s="1216"/>
    </row>
    <row r="74" spans="1:26">
      <c r="A74" s="1225" t="s">
        <v>43</v>
      </c>
      <c r="B74" s="1556"/>
      <c r="C74" s="1556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  <c r="Y74" s="1216"/>
    </row>
    <row r="75" spans="1:26">
      <c r="A75" s="1225" t="s">
        <v>44</v>
      </c>
      <c r="B75" s="1557"/>
      <c r="C75" s="1557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  <c r="Y75" s="1216"/>
    </row>
    <row r="77" spans="1:26" ht="23.25" customHeight="1">
      <c r="A77" s="1549" t="s">
        <v>0</v>
      </c>
      <c r="B77" s="1549"/>
      <c r="C77" s="1549"/>
      <c r="D77" s="1549"/>
      <c r="E77" s="1549"/>
      <c r="F77" s="1549"/>
      <c r="G77" s="1208"/>
      <c r="H77" s="1209"/>
      <c r="I77" s="1549" t="s">
        <v>1</v>
      </c>
      <c r="J77" s="1549"/>
      <c r="K77" s="1549"/>
      <c r="L77" s="1549"/>
      <c r="M77" s="1549"/>
      <c r="N77" s="1549"/>
      <c r="O77" s="1549"/>
      <c r="P77" s="1549"/>
      <c r="Q77" s="1549"/>
      <c r="R77" s="1550" t="s">
        <v>2</v>
      </c>
      <c r="S77" s="1551"/>
      <c r="T77" s="1550"/>
      <c r="U77" s="1550"/>
      <c r="V77" s="1550"/>
      <c r="W77" s="1550"/>
      <c r="X77" s="1550"/>
      <c r="Y77" s="1550"/>
      <c r="Z77" s="1550"/>
    </row>
    <row r="78" spans="1:26" ht="26.25">
      <c r="A78" s="1210" t="s">
        <v>3</v>
      </c>
      <c r="B78" s="1210" t="s">
        <v>4</v>
      </c>
      <c r="C78" s="1210" t="s">
        <v>5</v>
      </c>
      <c r="D78" s="1210" t="s">
        <v>6</v>
      </c>
      <c r="E78" s="1210" t="s">
        <v>7</v>
      </c>
      <c r="F78" s="1210" t="s">
        <v>8</v>
      </c>
      <c r="G78" s="1210" t="s">
        <v>9</v>
      </c>
      <c r="H78" s="1211" t="s">
        <v>10</v>
      </c>
      <c r="I78" s="1227" t="s">
        <v>11</v>
      </c>
      <c r="J78" s="1227" t="s">
        <v>12</v>
      </c>
      <c r="K78" s="1227" t="s">
        <v>13</v>
      </c>
      <c r="L78" s="1227" t="s">
        <v>14</v>
      </c>
      <c r="M78" s="1227" t="s">
        <v>15</v>
      </c>
      <c r="N78" s="1227" t="s">
        <v>16</v>
      </c>
      <c r="O78" s="1227" t="s">
        <v>17</v>
      </c>
      <c r="P78" s="1212" t="s">
        <v>18</v>
      </c>
      <c r="Q78" s="1210" t="s">
        <v>19</v>
      </c>
      <c r="R78" s="1210" t="s">
        <v>20</v>
      </c>
      <c r="S78" s="1213" t="s">
        <v>21</v>
      </c>
      <c r="T78" s="1213" t="s">
        <v>22</v>
      </c>
      <c r="U78" s="1419" t="s">
        <v>23</v>
      </c>
      <c r="V78" s="1210" t="s">
        <v>24</v>
      </c>
      <c r="W78" s="1210" t="s">
        <v>25</v>
      </c>
      <c r="X78" s="1210" t="s">
        <v>26</v>
      </c>
      <c r="Y78" s="1210" t="s">
        <v>27</v>
      </c>
      <c r="Z78" s="1210" t="s">
        <v>28</v>
      </c>
    </row>
    <row r="79" spans="1:26">
      <c r="A79" s="1172"/>
      <c r="B79" s="1172"/>
      <c r="C79" s="1172"/>
      <c r="D79" s="1172"/>
      <c r="E79" s="1173"/>
      <c r="F79" s="1172"/>
      <c r="G79" s="1172"/>
      <c r="H79" s="1174"/>
      <c r="I79" s="1172"/>
      <c r="J79" s="1172"/>
      <c r="K79" s="1172"/>
      <c r="L79" s="1172"/>
      <c r="M79" s="1172"/>
      <c r="N79" s="1172"/>
      <c r="O79" s="1172"/>
      <c r="P79" s="1172"/>
      <c r="Q79" s="1175">
        <f t="shared" ref="Q79:Q84" si="8">SUM(I79:P79)</f>
        <v>0</v>
      </c>
      <c r="R79" s="1175" t="s">
        <v>30</v>
      </c>
      <c r="S79" s="1175" t="s">
        <v>31</v>
      </c>
      <c r="T79" s="1175"/>
      <c r="U79" s="1175"/>
      <c r="V79" s="1239"/>
      <c r="W79" s="1181"/>
      <c r="X79" s="1181"/>
      <c r="Y79" s="1181"/>
      <c r="Z79" s="1181"/>
    </row>
    <row r="80" spans="1:26">
      <c r="A80" s="1172"/>
      <c r="B80" s="1172"/>
      <c r="C80" s="1172"/>
      <c r="D80" s="1172"/>
      <c r="E80" s="1173"/>
      <c r="F80" s="1172"/>
      <c r="G80" s="1172"/>
      <c r="H80" s="1174"/>
      <c r="I80" s="1172"/>
      <c r="J80" s="1172"/>
      <c r="K80" s="1172"/>
      <c r="L80" s="1172"/>
      <c r="M80" s="1172"/>
      <c r="N80" s="1172"/>
      <c r="O80" s="1172"/>
      <c r="P80" s="1172"/>
      <c r="Q80" s="1175">
        <f t="shared" si="8"/>
        <v>0</v>
      </c>
      <c r="R80" s="1175" t="s">
        <v>30</v>
      </c>
      <c r="S80" s="1175" t="s">
        <v>31</v>
      </c>
      <c r="T80" s="1175"/>
      <c r="U80" s="1175"/>
      <c r="V80" s="1239"/>
      <c r="W80" s="1181"/>
      <c r="X80" s="1181"/>
      <c r="Y80" s="1181"/>
      <c r="Z80" s="1181"/>
    </row>
    <row r="81" spans="1:26">
      <c r="A81" s="1172"/>
      <c r="B81" s="1172"/>
      <c r="C81" s="1172"/>
      <c r="D81" s="1172"/>
      <c r="E81" s="1173"/>
      <c r="F81" s="1172"/>
      <c r="G81" s="1172"/>
      <c r="H81" s="1174"/>
      <c r="I81" s="1172"/>
      <c r="J81" s="1172"/>
      <c r="K81" s="1172"/>
      <c r="L81" s="1172"/>
      <c r="M81" s="1172"/>
      <c r="N81" s="1172"/>
      <c r="O81" s="1172"/>
      <c r="P81" s="1172"/>
      <c r="Q81" s="1175">
        <f t="shared" si="8"/>
        <v>0</v>
      </c>
      <c r="R81" s="1176" t="s">
        <v>32</v>
      </c>
      <c r="S81" s="1177" t="s">
        <v>33</v>
      </c>
      <c r="T81" s="1175"/>
      <c r="U81" s="1175"/>
      <c r="V81" s="1239"/>
      <c r="W81" s="1181"/>
      <c r="X81" s="1181"/>
      <c r="Y81" s="1181"/>
      <c r="Z81" s="1181"/>
    </row>
    <row r="82" spans="1:26">
      <c r="A82" s="1172"/>
      <c r="B82" s="1172"/>
      <c r="C82" s="1172"/>
      <c r="D82" s="1172"/>
      <c r="E82" s="1173"/>
      <c r="F82" s="1172"/>
      <c r="G82" s="1172"/>
      <c r="H82" s="1174"/>
      <c r="I82" s="1172"/>
      <c r="J82" s="1172"/>
      <c r="K82" s="1172"/>
      <c r="L82" s="1172"/>
      <c r="M82" s="1172"/>
      <c r="N82" s="1172"/>
      <c r="O82" s="1172"/>
      <c r="P82" s="1172"/>
      <c r="Q82" s="1175">
        <f t="shared" si="8"/>
        <v>0</v>
      </c>
      <c r="R82" s="1176" t="s">
        <v>32</v>
      </c>
      <c r="S82" s="1177" t="s">
        <v>33</v>
      </c>
      <c r="T82" s="1175"/>
      <c r="U82" s="1175"/>
      <c r="V82" s="1239"/>
      <c r="W82" s="1181"/>
      <c r="X82" s="1181"/>
      <c r="Y82" s="1181"/>
      <c r="Z82" s="1181"/>
    </row>
    <row r="83" spans="1:26">
      <c r="A83" s="1172"/>
      <c r="B83" s="1172"/>
      <c r="C83" s="1172"/>
      <c r="D83" s="1172"/>
      <c r="E83" s="1173"/>
      <c r="F83" s="1172"/>
      <c r="G83" s="1172"/>
      <c r="H83" s="1174"/>
      <c r="I83" s="1172"/>
      <c r="J83" s="1172"/>
      <c r="K83" s="1172"/>
      <c r="L83" s="1172"/>
      <c r="M83" s="1172"/>
      <c r="N83" s="1172"/>
      <c r="O83" s="1172"/>
      <c r="P83" s="1172"/>
      <c r="Q83" s="1175">
        <f t="shared" si="8"/>
        <v>0</v>
      </c>
      <c r="R83" s="1176" t="s">
        <v>32</v>
      </c>
      <c r="S83" s="1177" t="s">
        <v>33</v>
      </c>
      <c r="T83" s="1175"/>
      <c r="U83" s="1175"/>
      <c r="V83" s="1239"/>
      <c r="W83" s="1181"/>
      <c r="X83" s="1181"/>
      <c r="Y83" s="1181"/>
      <c r="Z83" s="1181"/>
    </row>
    <row r="84" spans="1:26">
      <c r="A84" s="1178"/>
      <c r="B84" s="1178"/>
      <c r="C84" s="1178"/>
      <c r="D84" s="1178"/>
      <c r="E84" s="1178"/>
      <c r="F84" s="1178"/>
      <c r="G84" s="1178"/>
      <c r="H84" s="1205"/>
      <c r="I84" s="1178"/>
      <c r="J84" s="1178"/>
      <c r="K84" s="1178"/>
      <c r="L84" s="1178"/>
      <c r="M84" s="1178"/>
      <c r="N84" s="1178"/>
      <c r="O84" s="1178"/>
      <c r="P84" s="1178"/>
      <c r="Q84" s="1175">
        <f t="shared" si="8"/>
        <v>0</v>
      </c>
      <c r="R84" s="1175" t="s">
        <v>30</v>
      </c>
      <c r="S84" s="1175" t="s">
        <v>31</v>
      </c>
      <c r="T84" s="1175"/>
      <c r="U84" s="1175"/>
      <c r="V84" s="1181"/>
      <c r="W84" s="1181"/>
      <c r="X84" s="1181"/>
      <c r="Y84" s="1181"/>
      <c r="Z84" s="1181"/>
    </row>
    <row r="85" spans="1:26">
      <c r="A85" s="1214" t="s">
        <v>19</v>
      </c>
      <c r="B85" s="1209"/>
      <c r="C85" s="1209"/>
      <c r="D85" s="1209"/>
      <c r="E85" s="1214"/>
      <c r="F85" s="1209"/>
      <c r="G85" s="1209"/>
      <c r="H85" s="1209"/>
      <c r="I85" s="1214">
        <f>SUM(I79:I83)</f>
        <v>0</v>
      </c>
      <c r="J85" s="1214">
        <f>SUM(J79:J83)</f>
        <v>0</v>
      </c>
      <c r="K85" s="1214">
        <f t="shared" ref="K85:Q85" si="9">SUM(K79:K84)</f>
        <v>0</v>
      </c>
      <c r="L85" s="1214">
        <f t="shared" si="9"/>
        <v>0</v>
      </c>
      <c r="M85" s="1214">
        <f t="shared" si="9"/>
        <v>0</v>
      </c>
      <c r="N85" s="1214">
        <f t="shared" si="9"/>
        <v>0</v>
      </c>
      <c r="O85" s="1214">
        <f t="shared" si="9"/>
        <v>0</v>
      </c>
      <c r="P85" s="1214">
        <f t="shared" si="9"/>
        <v>0</v>
      </c>
      <c r="Q85" s="1214">
        <f t="shared" si="9"/>
        <v>0</v>
      </c>
      <c r="R85" s="1215"/>
      <c r="S85" s="1215"/>
      <c r="T85" s="1215"/>
      <c r="U85" s="1215"/>
      <c r="V85" s="1215"/>
      <c r="W85" s="1215"/>
      <c r="X85" s="1215"/>
      <c r="Y85" s="1215"/>
      <c r="Z85" s="1215"/>
    </row>
    <row r="86" spans="1:26">
      <c r="A86" s="1216"/>
      <c r="B86" s="1216"/>
      <c r="C86" s="1216"/>
      <c r="D86" s="1216"/>
      <c r="E86" s="1216"/>
      <c r="F86" s="1217"/>
      <c r="G86" s="1217"/>
      <c r="H86" s="1216"/>
      <c r="I86" s="1216"/>
      <c r="J86" s="1216"/>
      <c r="K86" s="1216"/>
      <c r="L86" s="1216"/>
      <c r="M86" s="1216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  <c r="Y86" s="1216"/>
    </row>
    <row r="87" spans="1:26">
      <c r="A87" s="1218" t="s">
        <v>34</v>
      </c>
      <c r="B87" s="1552"/>
      <c r="C87" s="1552"/>
      <c r="D87" s="1552"/>
      <c r="E87" s="1216"/>
      <c r="F87" s="1216"/>
      <c r="G87" s="1216"/>
      <c r="H87" s="1216"/>
      <c r="I87" s="1216"/>
      <c r="J87" s="1216"/>
      <c r="K87" s="1553"/>
      <c r="L87" s="1553"/>
      <c r="M87" s="1553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  <c r="Y87" s="1216"/>
    </row>
    <row r="88" spans="1:26" ht="18">
      <c r="A88" s="1220" t="s">
        <v>35</v>
      </c>
      <c r="B88" s="1221" t="s">
        <v>36</v>
      </c>
      <c r="C88" s="1222" t="s">
        <v>37</v>
      </c>
      <c r="D88" s="1219"/>
      <c r="E88" s="1216"/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  <c r="Y88" s="1216"/>
    </row>
    <row r="89" spans="1:26" ht="15" customHeight="1">
      <c r="A89" s="1194" t="s">
        <v>38</v>
      </c>
      <c r="B89" s="1548" t="s">
        <v>39</v>
      </c>
      <c r="C89" s="1548"/>
      <c r="D89" s="1223"/>
      <c r="E89" s="1224" t="s">
        <v>40</v>
      </c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  <c r="Y89" s="1216"/>
    </row>
    <row r="90" spans="1:26">
      <c r="A90" s="1195" t="s">
        <v>38</v>
      </c>
      <c r="B90" s="1554" t="s">
        <v>41</v>
      </c>
      <c r="C90" s="1554"/>
      <c r="D90" s="1216"/>
      <c r="E90" s="1216"/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  <c r="Y90" s="1216"/>
    </row>
    <row r="91" spans="1:26">
      <c r="A91" s="1225" t="s">
        <v>42</v>
      </c>
      <c r="B91" s="1555"/>
      <c r="C91" s="1555"/>
      <c r="D91" s="1216"/>
      <c r="E91" s="1216"/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  <c r="Y91" s="1216"/>
    </row>
    <row r="92" spans="1:26">
      <c r="A92" s="1225" t="s">
        <v>42</v>
      </c>
      <c r="B92" s="1555"/>
      <c r="C92" s="1555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  <c r="Y92" s="1216"/>
    </row>
    <row r="93" spans="1:26">
      <c r="A93" s="1225" t="s">
        <v>43</v>
      </c>
      <c r="B93" s="1556"/>
      <c r="C93" s="1556"/>
      <c r="D93" s="1216"/>
      <c r="E93" s="1216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  <c r="Y93" s="1216"/>
    </row>
    <row r="94" spans="1:26">
      <c r="A94" s="1225" t="s">
        <v>44</v>
      </c>
      <c r="B94" s="1557"/>
      <c r="C94" s="1557"/>
      <c r="D94" s="1216"/>
      <c r="E94" s="1216"/>
      <c r="F94" s="1216"/>
      <c r="G94" s="1216"/>
      <c r="H94" s="1216"/>
      <c r="I94" s="1216"/>
      <c r="J94" s="1216"/>
      <c r="K94" s="1216"/>
      <c r="L94" s="1216"/>
      <c r="M94" s="1216"/>
      <c r="N94" s="1216"/>
      <c r="O94" s="1216"/>
      <c r="P94" s="1216"/>
      <c r="Q94" s="1216"/>
      <c r="R94" s="1216"/>
      <c r="S94" s="1216"/>
      <c r="T94" s="1216"/>
      <c r="U94" s="1216"/>
      <c r="V94" s="1216"/>
      <c r="W94" s="1216"/>
      <c r="X94" s="1216"/>
      <c r="Y94" s="1216"/>
    </row>
    <row r="96" spans="1:26" ht="23.25" customHeight="1">
      <c r="A96" s="1549" t="s">
        <v>0</v>
      </c>
      <c r="B96" s="1549"/>
      <c r="C96" s="1549"/>
      <c r="D96" s="1549"/>
      <c r="E96" s="1549"/>
      <c r="F96" s="1549"/>
      <c r="G96" s="1208"/>
      <c r="H96" s="1209"/>
      <c r="I96" s="1549" t="s">
        <v>1</v>
      </c>
      <c r="J96" s="1549"/>
      <c r="K96" s="1549"/>
      <c r="L96" s="1549"/>
      <c r="M96" s="1549"/>
      <c r="N96" s="1549"/>
      <c r="O96" s="1549"/>
      <c r="P96" s="1549"/>
      <c r="Q96" s="1549"/>
      <c r="R96" s="1550" t="s">
        <v>2</v>
      </c>
      <c r="S96" s="1551"/>
      <c r="T96" s="1550"/>
      <c r="U96" s="1550"/>
      <c r="V96" s="1550"/>
      <c r="W96" s="1550"/>
      <c r="X96" s="1550"/>
      <c r="Y96" s="1550"/>
      <c r="Z96" s="1550"/>
    </row>
    <row r="97" spans="1:26" ht="26.25">
      <c r="A97" s="1210" t="s">
        <v>3</v>
      </c>
      <c r="B97" s="1210" t="s">
        <v>4</v>
      </c>
      <c r="C97" s="1210" t="s">
        <v>5</v>
      </c>
      <c r="D97" s="1210" t="s">
        <v>6</v>
      </c>
      <c r="E97" s="1210" t="s">
        <v>7</v>
      </c>
      <c r="F97" s="1210" t="s">
        <v>8</v>
      </c>
      <c r="G97" s="1210" t="s">
        <v>9</v>
      </c>
      <c r="H97" s="1211" t="s">
        <v>10</v>
      </c>
      <c r="I97" s="1227" t="s">
        <v>11</v>
      </c>
      <c r="J97" s="1227" t="s">
        <v>12</v>
      </c>
      <c r="K97" s="1227" t="s">
        <v>13</v>
      </c>
      <c r="L97" s="1227" t="s">
        <v>14</v>
      </c>
      <c r="M97" s="1227" t="s">
        <v>15</v>
      </c>
      <c r="N97" s="1227" t="s">
        <v>16</v>
      </c>
      <c r="O97" s="1227" t="s">
        <v>17</v>
      </c>
      <c r="P97" s="1212" t="s">
        <v>18</v>
      </c>
      <c r="Q97" s="1210" t="s">
        <v>19</v>
      </c>
      <c r="R97" s="1210" t="s">
        <v>20</v>
      </c>
      <c r="S97" s="1213" t="s">
        <v>21</v>
      </c>
      <c r="T97" s="1213" t="s">
        <v>22</v>
      </c>
      <c r="U97" s="1419" t="s">
        <v>23</v>
      </c>
      <c r="V97" s="1210" t="s">
        <v>24</v>
      </c>
      <c r="W97" s="1210" t="s">
        <v>25</v>
      </c>
      <c r="X97" s="1210" t="s">
        <v>26</v>
      </c>
      <c r="Y97" s="1210" t="s">
        <v>27</v>
      </c>
      <c r="Z97" s="1210" t="s">
        <v>28</v>
      </c>
    </row>
    <row r="98" spans="1:26">
      <c r="A98" s="1172"/>
      <c r="B98" s="1172"/>
      <c r="C98" s="1172"/>
      <c r="D98" s="1172"/>
      <c r="E98" s="1173"/>
      <c r="F98" s="1172"/>
      <c r="G98" s="1172"/>
      <c r="H98" s="1174"/>
      <c r="I98" s="1172"/>
      <c r="J98" s="1172"/>
      <c r="K98" s="1172"/>
      <c r="L98" s="1172"/>
      <c r="M98" s="1172"/>
      <c r="N98" s="1172"/>
      <c r="O98" s="1172"/>
      <c r="P98" s="1172"/>
      <c r="Q98" s="1175">
        <f t="shared" ref="Q98:Q103" si="10">SUM(I98:P98)</f>
        <v>0</v>
      </c>
      <c r="R98" s="1175" t="s">
        <v>30</v>
      </c>
      <c r="S98" s="1175" t="s">
        <v>31</v>
      </c>
      <c r="T98" s="1175"/>
      <c r="U98" s="1175"/>
      <c r="V98" s="1239"/>
      <c r="W98" s="1181"/>
      <c r="X98" s="1181"/>
      <c r="Y98" s="1181"/>
      <c r="Z98" s="1181"/>
    </row>
    <row r="99" spans="1:26">
      <c r="A99" s="1172"/>
      <c r="B99" s="1172"/>
      <c r="C99" s="1172"/>
      <c r="D99" s="1172"/>
      <c r="E99" s="1173"/>
      <c r="F99" s="1172"/>
      <c r="G99" s="1172"/>
      <c r="H99" s="1174"/>
      <c r="I99" s="1172"/>
      <c r="J99" s="1172"/>
      <c r="K99" s="1172"/>
      <c r="L99" s="1172"/>
      <c r="M99" s="1172"/>
      <c r="N99" s="1172"/>
      <c r="O99" s="1172"/>
      <c r="P99" s="1172"/>
      <c r="Q99" s="1175">
        <f t="shared" si="10"/>
        <v>0</v>
      </c>
      <c r="R99" s="1175" t="s">
        <v>30</v>
      </c>
      <c r="S99" s="1175" t="s">
        <v>31</v>
      </c>
      <c r="T99" s="1175"/>
      <c r="U99" s="1175"/>
      <c r="V99" s="1239"/>
      <c r="W99" s="1181"/>
      <c r="X99" s="1181"/>
      <c r="Y99" s="1181"/>
      <c r="Z99" s="1181"/>
    </row>
    <row r="100" spans="1:26">
      <c r="A100" s="1172"/>
      <c r="B100" s="1172"/>
      <c r="C100" s="1172"/>
      <c r="D100" s="1172"/>
      <c r="E100" s="1173"/>
      <c r="F100" s="1172"/>
      <c r="G100" s="1172"/>
      <c r="H100" s="1174"/>
      <c r="I100" s="1172"/>
      <c r="J100" s="1172"/>
      <c r="K100" s="1172"/>
      <c r="L100" s="1172"/>
      <c r="M100" s="1172"/>
      <c r="N100" s="1172"/>
      <c r="O100" s="1172"/>
      <c r="P100" s="1172"/>
      <c r="Q100" s="1175">
        <f t="shared" si="10"/>
        <v>0</v>
      </c>
      <c r="R100" s="1176" t="s">
        <v>32</v>
      </c>
      <c r="S100" s="1177" t="s">
        <v>33</v>
      </c>
      <c r="T100" s="1175"/>
      <c r="U100" s="1175"/>
      <c r="V100" s="1239"/>
      <c r="W100" s="1181"/>
      <c r="X100" s="1181"/>
      <c r="Y100" s="1181"/>
      <c r="Z100" s="1181"/>
    </row>
    <row r="101" spans="1:26">
      <c r="A101" s="1172"/>
      <c r="B101" s="1172"/>
      <c r="C101" s="1172"/>
      <c r="D101" s="1172"/>
      <c r="E101" s="1173"/>
      <c r="F101" s="1172"/>
      <c r="G101" s="1172"/>
      <c r="H101" s="1174"/>
      <c r="I101" s="1172"/>
      <c r="J101" s="1172"/>
      <c r="K101" s="1172"/>
      <c r="L101" s="1172"/>
      <c r="M101" s="1172"/>
      <c r="N101" s="1172"/>
      <c r="O101" s="1172"/>
      <c r="P101" s="1172"/>
      <c r="Q101" s="1175">
        <f t="shared" si="10"/>
        <v>0</v>
      </c>
      <c r="R101" s="1176" t="s">
        <v>32</v>
      </c>
      <c r="S101" s="1177" t="s">
        <v>33</v>
      </c>
      <c r="T101" s="1175"/>
      <c r="U101" s="1175"/>
      <c r="V101" s="1239"/>
      <c r="W101" s="1181"/>
      <c r="X101" s="1181"/>
      <c r="Y101" s="1181"/>
      <c r="Z101" s="1181"/>
    </row>
    <row r="102" spans="1:26">
      <c r="A102" s="1172"/>
      <c r="B102" s="1172"/>
      <c r="C102" s="1172"/>
      <c r="D102" s="1172"/>
      <c r="E102" s="1173"/>
      <c r="F102" s="1172"/>
      <c r="G102" s="1172"/>
      <c r="H102" s="1174"/>
      <c r="I102" s="1172"/>
      <c r="J102" s="1172"/>
      <c r="K102" s="1172"/>
      <c r="L102" s="1172"/>
      <c r="M102" s="1172"/>
      <c r="N102" s="1172"/>
      <c r="O102" s="1172"/>
      <c r="P102" s="1172"/>
      <c r="Q102" s="1175">
        <f t="shared" si="10"/>
        <v>0</v>
      </c>
      <c r="R102" s="1176" t="s">
        <v>32</v>
      </c>
      <c r="S102" s="1177" t="s">
        <v>33</v>
      </c>
      <c r="T102" s="1175"/>
      <c r="U102" s="1175"/>
      <c r="V102" s="1239"/>
      <c r="W102" s="1181"/>
      <c r="X102" s="1181"/>
      <c r="Y102" s="1181"/>
      <c r="Z102" s="1181"/>
    </row>
    <row r="103" spans="1:26">
      <c r="A103" s="1178"/>
      <c r="B103" s="1178"/>
      <c r="C103" s="1178"/>
      <c r="D103" s="1178"/>
      <c r="E103" s="1178"/>
      <c r="F103" s="1178"/>
      <c r="G103" s="1178"/>
      <c r="H103" s="1205"/>
      <c r="I103" s="1178"/>
      <c r="J103" s="1178"/>
      <c r="K103" s="1178"/>
      <c r="L103" s="1178"/>
      <c r="M103" s="1178"/>
      <c r="N103" s="1178"/>
      <c r="O103" s="1178"/>
      <c r="P103" s="1178"/>
      <c r="Q103" s="1175">
        <f t="shared" si="10"/>
        <v>0</v>
      </c>
      <c r="R103" s="1175" t="s">
        <v>30</v>
      </c>
      <c r="S103" s="1175" t="s">
        <v>31</v>
      </c>
      <c r="T103" s="1175"/>
      <c r="U103" s="1175"/>
      <c r="V103" s="1181"/>
      <c r="W103" s="1181"/>
      <c r="X103" s="1181"/>
      <c r="Y103" s="1181"/>
      <c r="Z103" s="1181"/>
    </row>
    <row r="104" spans="1:26">
      <c r="A104" s="1214" t="s">
        <v>19</v>
      </c>
      <c r="B104" s="1209"/>
      <c r="C104" s="1209"/>
      <c r="D104" s="1209"/>
      <c r="E104" s="1214"/>
      <c r="F104" s="1209"/>
      <c r="G104" s="1209"/>
      <c r="H104" s="1209"/>
      <c r="I104" s="1214">
        <f>SUM(I98:I102)</f>
        <v>0</v>
      </c>
      <c r="J104" s="1214">
        <f>SUM(J98:J102)</f>
        <v>0</v>
      </c>
      <c r="K104" s="1214">
        <f t="shared" ref="K104:Q104" si="11">SUM(K98:K103)</f>
        <v>0</v>
      </c>
      <c r="L104" s="1214">
        <f t="shared" si="11"/>
        <v>0</v>
      </c>
      <c r="M104" s="1214">
        <f t="shared" si="11"/>
        <v>0</v>
      </c>
      <c r="N104" s="1214">
        <f t="shared" si="11"/>
        <v>0</v>
      </c>
      <c r="O104" s="1214">
        <f t="shared" si="11"/>
        <v>0</v>
      </c>
      <c r="P104" s="1214">
        <f t="shared" si="11"/>
        <v>0</v>
      </c>
      <c r="Q104" s="1214">
        <f t="shared" si="11"/>
        <v>0</v>
      </c>
      <c r="R104" s="1215"/>
      <c r="S104" s="1215"/>
      <c r="T104" s="1215"/>
      <c r="U104" s="1215"/>
      <c r="V104" s="1215"/>
      <c r="W104" s="1215"/>
      <c r="X104" s="1215"/>
      <c r="Y104" s="1215"/>
      <c r="Z104" s="1215"/>
    </row>
    <row r="105" spans="1:26">
      <c r="A105" s="1216"/>
      <c r="B105" s="1216"/>
      <c r="C105" s="1216"/>
      <c r="D105" s="1216"/>
      <c r="E105" s="1216"/>
      <c r="F105" s="1217"/>
      <c r="G105" s="1217"/>
      <c r="H105" s="1216"/>
      <c r="I105" s="1216"/>
      <c r="J105" s="1216"/>
      <c r="K105" s="1216"/>
      <c r="L105" s="1216"/>
      <c r="M105" s="1216"/>
      <c r="N105" s="1216"/>
      <c r="O105" s="1216"/>
      <c r="P105" s="1216"/>
      <c r="Q105" s="1216"/>
      <c r="R105" s="1216"/>
      <c r="S105" s="1216"/>
      <c r="T105" s="1216"/>
      <c r="U105" s="1216"/>
      <c r="V105" s="1216"/>
      <c r="W105" s="1216"/>
      <c r="X105" s="1216"/>
      <c r="Y105" s="1216"/>
    </row>
    <row r="106" spans="1:26">
      <c r="A106" s="1218" t="s">
        <v>34</v>
      </c>
      <c r="B106" s="1552"/>
      <c r="C106" s="1552"/>
      <c r="D106" s="1552"/>
      <c r="E106" s="1216"/>
      <c r="F106" s="1216"/>
      <c r="G106" s="1216"/>
      <c r="H106" s="1216"/>
      <c r="I106" s="1216"/>
      <c r="J106" s="1216"/>
      <c r="K106" s="1553"/>
      <c r="L106" s="1553"/>
      <c r="M106" s="1553"/>
      <c r="N106" s="1216"/>
      <c r="O106" s="1216"/>
      <c r="P106" s="1216"/>
      <c r="Q106" s="1216"/>
      <c r="R106" s="1216"/>
      <c r="S106" s="1216"/>
      <c r="T106" s="1216"/>
      <c r="U106" s="1216"/>
      <c r="V106" s="1216"/>
      <c r="W106" s="1216"/>
      <c r="X106" s="1216"/>
      <c r="Y106" s="1216"/>
    </row>
    <row r="107" spans="1:26" ht="18">
      <c r="A107" s="1220" t="s">
        <v>35</v>
      </c>
      <c r="B107" s="1221" t="s">
        <v>36</v>
      </c>
      <c r="C107" s="1222" t="s">
        <v>37</v>
      </c>
      <c r="D107" s="1219"/>
      <c r="E107" s="1216"/>
      <c r="F107" s="1216"/>
      <c r="G107" s="1216"/>
      <c r="H107" s="1216"/>
      <c r="I107" s="1216"/>
      <c r="J107" s="1216"/>
      <c r="K107" s="1216"/>
      <c r="L107" s="1216"/>
      <c r="M107" s="1216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  <c r="Y107" s="1216"/>
    </row>
    <row r="108" spans="1:26" ht="15" customHeight="1">
      <c r="A108" s="1194" t="s">
        <v>38</v>
      </c>
      <c r="B108" s="1548" t="s">
        <v>39</v>
      </c>
      <c r="C108" s="1548"/>
      <c r="D108" s="1223"/>
      <c r="E108" s="1224" t="s">
        <v>40</v>
      </c>
      <c r="F108" s="1216"/>
      <c r="G108" s="1216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  <c r="Y108" s="1216"/>
    </row>
    <row r="109" spans="1:26">
      <c r="A109" s="1195" t="s">
        <v>38</v>
      </c>
      <c r="B109" s="1554" t="s">
        <v>41</v>
      </c>
      <c r="C109" s="1554"/>
      <c r="D109" s="1216"/>
      <c r="E109" s="1216"/>
      <c r="F109" s="1216"/>
      <c r="G109" s="1216"/>
      <c r="H109" s="1216"/>
      <c r="I109" s="1216"/>
      <c r="J109" s="1216"/>
      <c r="K109" s="1216"/>
      <c r="L109" s="1216"/>
      <c r="M109" s="1216"/>
      <c r="N109" s="1216"/>
      <c r="O109" s="1216"/>
      <c r="P109" s="1216"/>
      <c r="Q109" s="1216"/>
      <c r="R109" s="1216"/>
      <c r="S109" s="1216"/>
      <c r="T109" s="1216"/>
      <c r="U109" s="1216"/>
      <c r="V109" s="1216"/>
      <c r="W109" s="1216"/>
      <c r="X109" s="1216"/>
      <c r="Y109" s="1216"/>
    </row>
    <row r="110" spans="1:26">
      <c r="A110" s="1225" t="s">
        <v>42</v>
      </c>
      <c r="B110" s="1555"/>
      <c r="C110" s="1555"/>
      <c r="D110" s="1216"/>
      <c r="E110" s="1216"/>
      <c r="F110" s="1216"/>
      <c r="G110" s="1216"/>
      <c r="H110" s="1216"/>
      <c r="I110" s="1216"/>
      <c r="J110" s="1216"/>
      <c r="K110" s="1216"/>
      <c r="L110" s="1216"/>
      <c r="M110" s="1216"/>
      <c r="N110" s="1216"/>
      <c r="O110" s="1216"/>
      <c r="P110" s="1216"/>
      <c r="Q110" s="1216"/>
      <c r="R110" s="1216"/>
      <c r="S110" s="1216"/>
      <c r="T110" s="1216"/>
      <c r="U110" s="1216"/>
      <c r="V110" s="1216"/>
      <c r="W110" s="1216"/>
      <c r="X110" s="1216"/>
      <c r="Y110" s="1216"/>
    </row>
    <row r="111" spans="1:26">
      <c r="A111" s="1225" t="s">
        <v>42</v>
      </c>
      <c r="B111" s="1555"/>
      <c r="C111" s="1555"/>
      <c r="F111" s="1216"/>
      <c r="G111" s="1216"/>
      <c r="H111" s="1216"/>
      <c r="I111" s="1216"/>
      <c r="J111" s="1216"/>
      <c r="K111" s="1216"/>
      <c r="L111" s="1216"/>
      <c r="M111" s="1216"/>
      <c r="N111" s="1216"/>
      <c r="O111" s="1216"/>
      <c r="P111" s="1216"/>
      <c r="Q111" s="1216"/>
      <c r="R111" s="1216"/>
      <c r="S111" s="1216"/>
      <c r="T111" s="1216"/>
      <c r="U111" s="1216"/>
      <c r="V111" s="1216"/>
      <c r="W111" s="1216"/>
      <c r="X111" s="1216"/>
      <c r="Y111" s="1216"/>
    </row>
    <row r="112" spans="1:26">
      <c r="A112" s="1225" t="s">
        <v>43</v>
      </c>
      <c r="B112" s="1556"/>
      <c r="C112" s="1556"/>
      <c r="D112" s="1216"/>
      <c r="E112" s="1216"/>
      <c r="F112" s="1216"/>
      <c r="G112" s="1216"/>
      <c r="H112" s="1216"/>
      <c r="I112" s="1216"/>
      <c r="J112" s="1216"/>
      <c r="K112" s="1216"/>
      <c r="L112" s="1216"/>
      <c r="M112" s="1216"/>
      <c r="N112" s="1216"/>
      <c r="O112" s="1216"/>
      <c r="P112" s="1216"/>
      <c r="Q112" s="1216"/>
      <c r="R112" s="1216"/>
      <c r="S112" s="1216"/>
      <c r="T112" s="1216"/>
      <c r="U112" s="1216"/>
      <c r="V112" s="1216"/>
      <c r="W112" s="1216"/>
      <c r="X112" s="1216"/>
      <c r="Y112" s="1216"/>
    </row>
    <row r="113" spans="1:26">
      <c r="A113" s="1225" t="s">
        <v>44</v>
      </c>
      <c r="B113" s="1557"/>
      <c r="C113" s="1557"/>
      <c r="D113" s="1216"/>
      <c r="E113" s="1216"/>
      <c r="F113" s="1216"/>
      <c r="G113" s="1216"/>
      <c r="H113" s="1216"/>
      <c r="I113" s="1216"/>
      <c r="J113" s="1216"/>
      <c r="K113" s="1216"/>
      <c r="L113" s="1216"/>
      <c r="M113" s="1216"/>
      <c r="N113" s="1216"/>
      <c r="O113" s="1216"/>
      <c r="P113" s="1216"/>
      <c r="Q113" s="1216"/>
      <c r="R113" s="1216"/>
      <c r="S113" s="1216"/>
      <c r="T113" s="1216"/>
      <c r="U113" s="1216"/>
      <c r="V113" s="1216"/>
      <c r="W113" s="1216"/>
      <c r="X113" s="1216"/>
      <c r="Y113" s="1216"/>
    </row>
    <row r="115" spans="1:26" ht="23.25" customHeight="1">
      <c r="A115" s="1549" t="s">
        <v>0</v>
      </c>
      <c r="B115" s="1549"/>
      <c r="C115" s="1549"/>
      <c r="D115" s="1549"/>
      <c r="E115" s="1549"/>
      <c r="F115" s="1549"/>
      <c r="G115" s="1208"/>
      <c r="H115" s="1209"/>
      <c r="I115" s="1549" t="s">
        <v>1</v>
      </c>
      <c r="J115" s="1549"/>
      <c r="K115" s="1549"/>
      <c r="L115" s="1549"/>
      <c r="M115" s="1549"/>
      <c r="N115" s="1549"/>
      <c r="O115" s="1549"/>
      <c r="P115" s="1549"/>
      <c r="Q115" s="1549"/>
      <c r="R115" s="1550" t="s">
        <v>2</v>
      </c>
      <c r="S115" s="1551"/>
      <c r="T115" s="1550"/>
      <c r="U115" s="1550"/>
      <c r="V115" s="1550"/>
      <c r="W115" s="1550"/>
      <c r="X115" s="1550"/>
      <c r="Y115" s="1550"/>
      <c r="Z115" s="1550"/>
    </row>
    <row r="116" spans="1:26" ht="26.25">
      <c r="A116" s="1210" t="s">
        <v>3</v>
      </c>
      <c r="B116" s="1210" t="s">
        <v>4</v>
      </c>
      <c r="C116" s="1210" t="s">
        <v>5</v>
      </c>
      <c r="D116" s="1210" t="s">
        <v>6</v>
      </c>
      <c r="E116" s="1210" t="s">
        <v>7</v>
      </c>
      <c r="F116" s="1210" t="s">
        <v>8</v>
      </c>
      <c r="G116" s="1210" t="s">
        <v>9</v>
      </c>
      <c r="H116" s="1211" t="s">
        <v>10</v>
      </c>
      <c r="I116" s="1227" t="s">
        <v>11</v>
      </c>
      <c r="J116" s="1227" t="s">
        <v>12</v>
      </c>
      <c r="K116" s="1227" t="s">
        <v>13</v>
      </c>
      <c r="L116" s="1227" t="s">
        <v>14</v>
      </c>
      <c r="M116" s="1227" t="s">
        <v>15</v>
      </c>
      <c r="N116" s="1227" t="s">
        <v>16</v>
      </c>
      <c r="O116" s="1227" t="s">
        <v>17</v>
      </c>
      <c r="P116" s="1212" t="s">
        <v>18</v>
      </c>
      <c r="Q116" s="1210" t="s">
        <v>19</v>
      </c>
      <c r="R116" s="1210" t="s">
        <v>20</v>
      </c>
      <c r="S116" s="1213" t="s">
        <v>21</v>
      </c>
      <c r="T116" s="1213" t="s">
        <v>22</v>
      </c>
      <c r="U116" s="1419" t="s">
        <v>23</v>
      </c>
      <c r="V116" s="1210" t="s">
        <v>24</v>
      </c>
      <c r="W116" s="1210" t="s">
        <v>25</v>
      </c>
      <c r="X116" s="1210" t="s">
        <v>26</v>
      </c>
      <c r="Y116" s="1210" t="s">
        <v>27</v>
      </c>
      <c r="Z116" s="1210" t="s">
        <v>28</v>
      </c>
    </row>
    <row r="117" spans="1:26">
      <c r="A117" s="1172"/>
      <c r="B117" s="1172"/>
      <c r="C117" s="1172"/>
      <c r="D117" s="1172"/>
      <c r="E117" s="1173"/>
      <c r="F117" s="1172"/>
      <c r="G117" s="1172"/>
      <c r="H117" s="1174"/>
      <c r="I117" s="1172"/>
      <c r="J117" s="1172"/>
      <c r="K117" s="1172"/>
      <c r="L117" s="1172"/>
      <c r="M117" s="1172"/>
      <c r="N117" s="1172"/>
      <c r="O117" s="1172"/>
      <c r="P117" s="1172"/>
      <c r="Q117" s="1175">
        <f t="shared" ref="Q117:Q122" si="12">SUM(I117:P117)</f>
        <v>0</v>
      </c>
      <c r="R117" s="1175" t="s">
        <v>30</v>
      </c>
      <c r="S117" s="1175" t="s">
        <v>31</v>
      </c>
      <c r="T117" s="1175"/>
      <c r="U117" s="1175"/>
      <c r="V117" s="1239"/>
      <c r="W117" s="1181"/>
      <c r="X117" s="1181"/>
      <c r="Y117" s="1181"/>
      <c r="Z117" s="1181"/>
    </row>
    <row r="118" spans="1:26">
      <c r="A118" s="1172"/>
      <c r="B118" s="1172"/>
      <c r="C118" s="1172"/>
      <c r="D118" s="1172"/>
      <c r="E118" s="1173"/>
      <c r="F118" s="1172"/>
      <c r="G118" s="1172"/>
      <c r="H118" s="1174"/>
      <c r="I118" s="1172"/>
      <c r="J118" s="1172"/>
      <c r="K118" s="1172"/>
      <c r="L118" s="1172"/>
      <c r="M118" s="1172"/>
      <c r="N118" s="1172"/>
      <c r="O118" s="1172"/>
      <c r="P118" s="1172"/>
      <c r="Q118" s="1175">
        <f t="shared" si="12"/>
        <v>0</v>
      </c>
      <c r="R118" s="1175" t="s">
        <v>30</v>
      </c>
      <c r="S118" s="1175" t="s">
        <v>31</v>
      </c>
      <c r="T118" s="1175"/>
      <c r="U118" s="1175"/>
      <c r="V118" s="1239"/>
      <c r="W118" s="1181"/>
      <c r="X118" s="1181"/>
      <c r="Y118" s="1181"/>
      <c r="Z118" s="1181"/>
    </row>
    <row r="119" spans="1:26">
      <c r="A119" s="1172"/>
      <c r="B119" s="1172"/>
      <c r="C119" s="1172"/>
      <c r="D119" s="1172"/>
      <c r="E119" s="1173"/>
      <c r="F119" s="1172"/>
      <c r="G119" s="1172"/>
      <c r="H119" s="1174"/>
      <c r="I119" s="1172"/>
      <c r="J119" s="1172"/>
      <c r="K119" s="1172"/>
      <c r="L119" s="1172"/>
      <c r="M119" s="1172"/>
      <c r="N119" s="1172"/>
      <c r="O119" s="1172"/>
      <c r="P119" s="1172"/>
      <c r="Q119" s="1175">
        <f t="shared" si="12"/>
        <v>0</v>
      </c>
      <c r="R119" s="1176" t="s">
        <v>32</v>
      </c>
      <c r="S119" s="1177" t="s">
        <v>33</v>
      </c>
      <c r="T119" s="1175"/>
      <c r="U119" s="1175"/>
      <c r="V119" s="1239"/>
      <c r="W119" s="1181"/>
      <c r="X119" s="1181"/>
      <c r="Y119" s="1181"/>
      <c r="Z119" s="1181"/>
    </row>
    <row r="120" spans="1:26">
      <c r="A120" s="1172"/>
      <c r="B120" s="1172"/>
      <c r="C120" s="1172"/>
      <c r="D120" s="1172"/>
      <c r="E120" s="1173"/>
      <c r="F120" s="1172"/>
      <c r="G120" s="1172"/>
      <c r="H120" s="1174"/>
      <c r="I120" s="1172"/>
      <c r="J120" s="1172"/>
      <c r="K120" s="1172"/>
      <c r="L120" s="1172"/>
      <c r="M120" s="1172"/>
      <c r="N120" s="1172"/>
      <c r="O120" s="1172"/>
      <c r="P120" s="1172"/>
      <c r="Q120" s="1175">
        <f t="shared" si="12"/>
        <v>0</v>
      </c>
      <c r="R120" s="1176" t="s">
        <v>32</v>
      </c>
      <c r="S120" s="1177" t="s">
        <v>33</v>
      </c>
      <c r="T120" s="1175"/>
      <c r="U120" s="1175"/>
      <c r="V120" s="1239"/>
      <c r="W120" s="1181"/>
      <c r="X120" s="1181"/>
      <c r="Y120" s="1181"/>
      <c r="Z120" s="1181"/>
    </row>
    <row r="121" spans="1:26">
      <c r="A121" s="1172"/>
      <c r="B121" s="1172"/>
      <c r="C121" s="1172"/>
      <c r="D121" s="1172"/>
      <c r="E121" s="1173"/>
      <c r="F121" s="1172"/>
      <c r="G121" s="1172"/>
      <c r="H121" s="1174"/>
      <c r="I121" s="1172"/>
      <c r="J121" s="1172"/>
      <c r="K121" s="1172"/>
      <c r="L121" s="1172"/>
      <c r="M121" s="1172"/>
      <c r="N121" s="1172"/>
      <c r="O121" s="1172"/>
      <c r="P121" s="1172"/>
      <c r="Q121" s="1175">
        <f t="shared" si="12"/>
        <v>0</v>
      </c>
      <c r="R121" s="1176" t="s">
        <v>32</v>
      </c>
      <c r="S121" s="1177" t="s">
        <v>33</v>
      </c>
      <c r="T121" s="1175"/>
      <c r="U121" s="1175"/>
      <c r="V121" s="1239"/>
      <c r="W121" s="1181"/>
      <c r="X121" s="1181"/>
      <c r="Y121" s="1181"/>
      <c r="Z121" s="1181"/>
    </row>
    <row r="122" spans="1:26">
      <c r="A122" s="1178"/>
      <c r="B122" s="1178"/>
      <c r="C122" s="1178"/>
      <c r="D122" s="1178"/>
      <c r="E122" s="1178"/>
      <c r="F122" s="1178"/>
      <c r="G122" s="1178"/>
      <c r="H122" s="1205"/>
      <c r="I122" s="1178"/>
      <c r="J122" s="1178"/>
      <c r="K122" s="1178"/>
      <c r="L122" s="1178"/>
      <c r="M122" s="1178"/>
      <c r="N122" s="1178"/>
      <c r="O122" s="1178"/>
      <c r="P122" s="1178"/>
      <c r="Q122" s="1175">
        <f t="shared" si="12"/>
        <v>0</v>
      </c>
      <c r="R122" s="1175" t="s">
        <v>30</v>
      </c>
      <c r="S122" s="1175" t="s">
        <v>31</v>
      </c>
      <c r="T122" s="1175"/>
      <c r="U122" s="1175"/>
      <c r="V122" s="1181"/>
      <c r="W122" s="1181"/>
      <c r="X122" s="1181"/>
      <c r="Y122" s="1181"/>
      <c r="Z122" s="1181"/>
    </row>
    <row r="123" spans="1:26">
      <c r="A123" s="1214" t="s">
        <v>19</v>
      </c>
      <c r="B123" s="1209"/>
      <c r="C123" s="1209"/>
      <c r="D123" s="1209"/>
      <c r="E123" s="1214"/>
      <c r="F123" s="1209"/>
      <c r="G123" s="1209"/>
      <c r="H123" s="1209"/>
      <c r="I123" s="1214">
        <f>SUM(I117:I121)</f>
        <v>0</v>
      </c>
      <c r="J123" s="1214">
        <f>SUM(J117:J121)</f>
        <v>0</v>
      </c>
      <c r="K123" s="1214">
        <f t="shared" ref="K123:Q123" si="13">SUM(K117:K122)</f>
        <v>0</v>
      </c>
      <c r="L123" s="1214">
        <f t="shared" si="13"/>
        <v>0</v>
      </c>
      <c r="M123" s="1214">
        <f t="shared" si="13"/>
        <v>0</v>
      </c>
      <c r="N123" s="1214">
        <f t="shared" si="13"/>
        <v>0</v>
      </c>
      <c r="O123" s="1214">
        <f t="shared" si="13"/>
        <v>0</v>
      </c>
      <c r="P123" s="1214">
        <f t="shared" si="13"/>
        <v>0</v>
      </c>
      <c r="Q123" s="1214">
        <f t="shared" si="13"/>
        <v>0</v>
      </c>
      <c r="R123" s="1215"/>
      <c r="S123" s="1215"/>
      <c r="T123" s="1215"/>
      <c r="U123" s="1215"/>
      <c r="V123" s="1215"/>
      <c r="W123" s="1215"/>
      <c r="X123" s="1215"/>
      <c r="Y123" s="1215"/>
      <c r="Z123" s="1215"/>
    </row>
    <row r="124" spans="1:26">
      <c r="A124" s="1216"/>
      <c r="B124" s="1216"/>
      <c r="C124" s="1216"/>
      <c r="D124" s="1216"/>
      <c r="E124" s="1216"/>
      <c r="F124" s="1217"/>
      <c r="G124" s="1217"/>
      <c r="H124" s="1216"/>
      <c r="I124" s="1216"/>
      <c r="J124" s="1216"/>
      <c r="K124" s="1216"/>
      <c r="L124" s="1216"/>
      <c r="M124" s="1216"/>
      <c r="N124" s="1216"/>
      <c r="O124" s="1216"/>
      <c r="P124" s="1216"/>
      <c r="Q124" s="1216"/>
      <c r="R124" s="1216"/>
      <c r="S124" s="1216"/>
      <c r="T124" s="1216"/>
      <c r="U124" s="1216"/>
      <c r="V124" s="1216"/>
      <c r="W124" s="1216"/>
      <c r="X124" s="1216"/>
      <c r="Y124" s="1216"/>
    </row>
    <row r="125" spans="1:26">
      <c r="A125" s="1218" t="s">
        <v>34</v>
      </c>
      <c r="B125" s="1552"/>
      <c r="C125" s="1552"/>
      <c r="D125" s="1552"/>
      <c r="E125" s="1216"/>
      <c r="F125" s="1216"/>
      <c r="G125" s="1216"/>
      <c r="H125" s="1216"/>
      <c r="I125" s="1216"/>
      <c r="J125" s="1216"/>
      <c r="K125" s="1553"/>
      <c r="L125" s="1553"/>
      <c r="M125" s="1553"/>
      <c r="N125" s="1216"/>
      <c r="O125" s="1216"/>
      <c r="P125" s="1216"/>
      <c r="Q125" s="1216"/>
      <c r="R125" s="1216"/>
      <c r="S125" s="1216"/>
      <c r="T125" s="1216"/>
      <c r="U125" s="1216"/>
      <c r="V125" s="1216"/>
      <c r="W125" s="1216"/>
      <c r="X125" s="1216"/>
      <c r="Y125" s="1216"/>
    </row>
    <row r="126" spans="1:26" ht="18">
      <c r="A126" s="1220" t="s">
        <v>35</v>
      </c>
      <c r="B126" s="1221" t="s">
        <v>36</v>
      </c>
      <c r="C126" s="1222" t="s">
        <v>37</v>
      </c>
      <c r="D126" s="1219"/>
      <c r="E126" s="1216"/>
      <c r="F126" s="1216"/>
      <c r="G126" s="1216"/>
      <c r="H126" s="1216"/>
      <c r="I126" s="1216"/>
      <c r="J126" s="1216"/>
      <c r="K126" s="1216"/>
      <c r="L126" s="1216"/>
      <c r="M126" s="1216"/>
      <c r="N126" s="1216"/>
      <c r="O126" s="1216"/>
      <c r="P126" s="1216"/>
      <c r="Q126" s="1216"/>
      <c r="R126" s="1216"/>
      <c r="S126" s="1216"/>
      <c r="T126" s="1216"/>
      <c r="U126" s="1216"/>
      <c r="V126" s="1216"/>
      <c r="W126" s="1216"/>
      <c r="X126" s="1216"/>
      <c r="Y126" s="1216"/>
    </row>
    <row r="127" spans="1:26" ht="15" customHeight="1">
      <c r="A127" s="1194" t="s">
        <v>38</v>
      </c>
      <c r="B127" s="1548" t="s">
        <v>39</v>
      </c>
      <c r="C127" s="1548"/>
      <c r="D127" s="1223"/>
      <c r="E127" s="1224" t="s">
        <v>40</v>
      </c>
      <c r="F127" s="1216"/>
      <c r="G127" s="1216"/>
      <c r="H127" s="1216"/>
      <c r="I127" s="1216"/>
      <c r="J127" s="1216"/>
      <c r="K127" s="1216"/>
      <c r="L127" s="1216"/>
      <c r="M127" s="1216"/>
      <c r="N127" s="1216"/>
      <c r="O127" s="1216"/>
      <c r="P127" s="1216"/>
      <c r="Q127" s="1216"/>
      <c r="R127" s="1216"/>
      <c r="S127" s="1216"/>
      <c r="T127" s="1216"/>
      <c r="U127" s="1216"/>
      <c r="V127" s="1216"/>
      <c r="W127" s="1216"/>
      <c r="X127" s="1216"/>
      <c r="Y127" s="1216"/>
    </row>
    <row r="128" spans="1:26">
      <c r="A128" s="1195" t="s">
        <v>38</v>
      </c>
      <c r="B128" s="1554" t="s">
        <v>41</v>
      </c>
      <c r="C128" s="1554"/>
      <c r="D128" s="1216"/>
      <c r="E128" s="1216"/>
      <c r="F128" s="1216"/>
      <c r="G128" s="1216"/>
      <c r="H128" s="1216"/>
      <c r="I128" s="1216"/>
      <c r="J128" s="1216"/>
      <c r="K128" s="1216"/>
      <c r="L128" s="1216"/>
      <c r="M128" s="1216"/>
      <c r="N128" s="1216"/>
      <c r="O128" s="1216"/>
      <c r="P128" s="1216"/>
      <c r="Q128" s="1216"/>
      <c r="R128" s="1216"/>
      <c r="S128" s="1216"/>
      <c r="T128" s="1216"/>
      <c r="U128" s="1216"/>
      <c r="V128" s="1216"/>
      <c r="W128" s="1216"/>
      <c r="X128" s="1216"/>
      <c r="Y128" s="1216"/>
    </row>
    <row r="129" spans="1:26">
      <c r="A129" s="1225" t="s">
        <v>42</v>
      </c>
      <c r="B129" s="1555"/>
      <c r="C129" s="1555"/>
      <c r="D129" s="1216"/>
      <c r="E129" s="1216"/>
      <c r="F129" s="1216"/>
      <c r="G129" s="1216"/>
      <c r="H129" s="1216"/>
      <c r="I129" s="1216"/>
      <c r="J129" s="1216"/>
      <c r="K129" s="1216"/>
      <c r="L129" s="1216"/>
      <c r="M129" s="1216"/>
      <c r="N129" s="1216"/>
      <c r="O129" s="1216"/>
      <c r="P129" s="1216"/>
      <c r="Q129" s="1216"/>
      <c r="R129" s="1216"/>
      <c r="S129" s="1216"/>
      <c r="T129" s="1216"/>
      <c r="U129" s="1216"/>
      <c r="V129" s="1216"/>
      <c r="W129" s="1216"/>
      <c r="X129" s="1216"/>
      <c r="Y129" s="1216"/>
    </row>
    <row r="130" spans="1:26">
      <c r="A130" s="1225" t="s">
        <v>42</v>
      </c>
      <c r="B130" s="1555"/>
      <c r="C130" s="1555"/>
      <c r="F130" s="1216"/>
      <c r="G130" s="1216"/>
      <c r="H130" s="1216"/>
      <c r="I130" s="1216"/>
      <c r="J130" s="1216"/>
      <c r="K130" s="1216"/>
      <c r="L130" s="1216"/>
      <c r="M130" s="1216"/>
      <c r="N130" s="1216"/>
      <c r="O130" s="1216"/>
      <c r="P130" s="1216"/>
      <c r="Q130" s="1216"/>
      <c r="R130" s="1216"/>
      <c r="S130" s="1216"/>
      <c r="T130" s="1216"/>
      <c r="U130" s="1216"/>
      <c r="V130" s="1216"/>
      <c r="W130" s="1216"/>
      <c r="X130" s="1216"/>
      <c r="Y130" s="1216"/>
    </row>
    <row r="131" spans="1:26">
      <c r="A131" s="1225" t="s">
        <v>43</v>
      </c>
      <c r="B131" s="1556"/>
      <c r="C131" s="1556"/>
      <c r="D131" s="1216"/>
      <c r="E131" s="1216"/>
      <c r="F131" s="1216"/>
      <c r="G131" s="1216"/>
      <c r="H131" s="1216"/>
      <c r="I131" s="1216"/>
      <c r="J131" s="1216"/>
      <c r="K131" s="1216"/>
      <c r="L131" s="1216"/>
      <c r="M131" s="1216"/>
      <c r="N131" s="1216"/>
      <c r="O131" s="1216"/>
      <c r="P131" s="1216"/>
      <c r="Q131" s="1216"/>
      <c r="R131" s="1216"/>
      <c r="S131" s="1216"/>
      <c r="T131" s="1216"/>
      <c r="U131" s="1216"/>
      <c r="V131" s="1216"/>
      <c r="W131" s="1216"/>
      <c r="X131" s="1216"/>
      <c r="Y131" s="1216"/>
    </row>
    <row r="132" spans="1:26">
      <c r="A132" s="1225" t="s">
        <v>44</v>
      </c>
      <c r="B132" s="1557"/>
      <c r="C132" s="1557"/>
      <c r="D132" s="1216"/>
      <c r="E132" s="1216"/>
      <c r="F132" s="1216"/>
      <c r="G132" s="1216"/>
      <c r="H132" s="1216"/>
      <c r="I132" s="1216"/>
      <c r="J132" s="1216"/>
      <c r="K132" s="1216"/>
      <c r="L132" s="1216"/>
      <c r="M132" s="1216"/>
      <c r="N132" s="1216"/>
      <c r="O132" s="1216"/>
      <c r="P132" s="1216"/>
      <c r="Q132" s="1216"/>
      <c r="R132" s="1216"/>
      <c r="S132" s="1216"/>
      <c r="T132" s="1216"/>
      <c r="U132" s="1216"/>
      <c r="V132" s="1216"/>
      <c r="W132" s="1216"/>
      <c r="X132" s="1216"/>
      <c r="Y132" s="1216"/>
    </row>
    <row r="134" spans="1:26" ht="23.25" customHeight="1">
      <c r="A134" s="1549" t="s">
        <v>0</v>
      </c>
      <c r="B134" s="1549"/>
      <c r="C134" s="1549"/>
      <c r="D134" s="1549"/>
      <c r="E134" s="1549"/>
      <c r="F134" s="1549"/>
      <c r="G134" s="1208"/>
      <c r="H134" s="1209"/>
      <c r="I134" s="1549" t="s">
        <v>1</v>
      </c>
      <c r="J134" s="1549"/>
      <c r="K134" s="1549"/>
      <c r="L134" s="1549"/>
      <c r="M134" s="1549"/>
      <c r="N134" s="1549"/>
      <c r="O134" s="1549"/>
      <c r="P134" s="1549"/>
      <c r="Q134" s="1549"/>
      <c r="R134" s="1550" t="s">
        <v>2</v>
      </c>
      <c r="S134" s="1551"/>
      <c r="T134" s="1550"/>
      <c r="U134" s="1550"/>
      <c r="V134" s="1550"/>
      <c r="W134" s="1550"/>
      <c r="X134" s="1550"/>
      <c r="Y134" s="1550"/>
      <c r="Z134" s="1550"/>
    </row>
    <row r="135" spans="1:26" ht="26.25">
      <c r="A135" s="1210" t="s">
        <v>3</v>
      </c>
      <c r="B135" s="1210" t="s">
        <v>4</v>
      </c>
      <c r="C135" s="1210" t="s">
        <v>5</v>
      </c>
      <c r="D135" s="1210" t="s">
        <v>6</v>
      </c>
      <c r="E135" s="1210" t="s">
        <v>7</v>
      </c>
      <c r="F135" s="1210" t="s">
        <v>8</v>
      </c>
      <c r="G135" s="1210" t="s">
        <v>9</v>
      </c>
      <c r="H135" s="1211" t="s">
        <v>10</v>
      </c>
      <c r="I135" s="1227" t="s">
        <v>11</v>
      </c>
      <c r="J135" s="1227" t="s">
        <v>12</v>
      </c>
      <c r="K135" s="1227" t="s">
        <v>13</v>
      </c>
      <c r="L135" s="1227" t="s">
        <v>14</v>
      </c>
      <c r="M135" s="1227" t="s">
        <v>15</v>
      </c>
      <c r="N135" s="1227" t="s">
        <v>16</v>
      </c>
      <c r="O135" s="1227" t="s">
        <v>17</v>
      </c>
      <c r="P135" s="1212" t="s">
        <v>18</v>
      </c>
      <c r="Q135" s="1210" t="s">
        <v>19</v>
      </c>
      <c r="R135" s="1210" t="s">
        <v>20</v>
      </c>
      <c r="S135" s="1213" t="s">
        <v>21</v>
      </c>
      <c r="T135" s="1213" t="s">
        <v>22</v>
      </c>
      <c r="U135" s="1419" t="s">
        <v>23</v>
      </c>
      <c r="V135" s="1210" t="s">
        <v>24</v>
      </c>
      <c r="W135" s="1210" t="s">
        <v>25</v>
      </c>
      <c r="X135" s="1210" t="s">
        <v>26</v>
      </c>
      <c r="Y135" s="1210" t="s">
        <v>27</v>
      </c>
      <c r="Z135" s="1210" t="s">
        <v>28</v>
      </c>
    </row>
    <row r="136" spans="1:26">
      <c r="A136" s="1172"/>
      <c r="B136" s="1172"/>
      <c r="C136" s="1172"/>
      <c r="D136" s="1172"/>
      <c r="E136" s="1173"/>
      <c r="F136" s="1172"/>
      <c r="G136" s="1172"/>
      <c r="H136" s="1174"/>
      <c r="I136" s="1172"/>
      <c r="J136" s="1172"/>
      <c r="K136" s="1172"/>
      <c r="L136" s="1172"/>
      <c r="M136" s="1172"/>
      <c r="N136" s="1172"/>
      <c r="O136" s="1172"/>
      <c r="P136" s="1172"/>
      <c r="Q136" s="1175">
        <f t="shared" ref="Q136:Q141" si="14">SUM(I136:P136)</f>
        <v>0</v>
      </c>
      <c r="R136" s="1175" t="s">
        <v>30</v>
      </c>
      <c r="S136" s="1175" t="s">
        <v>31</v>
      </c>
      <c r="T136" s="1175"/>
      <c r="U136" s="1175"/>
      <c r="V136" s="1239"/>
      <c r="W136" s="1181"/>
      <c r="X136" s="1181"/>
      <c r="Y136" s="1181"/>
      <c r="Z136" s="1181"/>
    </row>
    <row r="137" spans="1:26">
      <c r="A137" s="1172"/>
      <c r="B137" s="1172"/>
      <c r="C137" s="1172"/>
      <c r="D137" s="1172"/>
      <c r="E137" s="1173"/>
      <c r="F137" s="1172"/>
      <c r="G137" s="1172"/>
      <c r="H137" s="1174"/>
      <c r="I137" s="1172"/>
      <c r="J137" s="1172"/>
      <c r="K137" s="1172"/>
      <c r="L137" s="1172"/>
      <c r="M137" s="1172"/>
      <c r="N137" s="1172"/>
      <c r="O137" s="1172"/>
      <c r="P137" s="1172"/>
      <c r="Q137" s="1175">
        <f t="shared" si="14"/>
        <v>0</v>
      </c>
      <c r="R137" s="1175" t="s">
        <v>30</v>
      </c>
      <c r="S137" s="1175" t="s">
        <v>31</v>
      </c>
      <c r="T137" s="1175"/>
      <c r="U137" s="1175"/>
      <c r="V137" s="1239"/>
      <c r="W137" s="1181"/>
      <c r="X137" s="1181"/>
      <c r="Y137" s="1181"/>
      <c r="Z137" s="1181"/>
    </row>
    <row r="138" spans="1:26">
      <c r="A138" s="1172"/>
      <c r="B138" s="1172"/>
      <c r="C138" s="1172"/>
      <c r="D138" s="1172"/>
      <c r="E138" s="1173"/>
      <c r="F138" s="1172"/>
      <c r="G138" s="1172"/>
      <c r="H138" s="1174"/>
      <c r="I138" s="1172"/>
      <c r="J138" s="1172"/>
      <c r="K138" s="1172"/>
      <c r="L138" s="1172"/>
      <c r="M138" s="1172"/>
      <c r="N138" s="1172"/>
      <c r="O138" s="1172"/>
      <c r="P138" s="1172"/>
      <c r="Q138" s="1175">
        <f t="shared" si="14"/>
        <v>0</v>
      </c>
      <c r="R138" s="1176" t="s">
        <v>32</v>
      </c>
      <c r="S138" s="1177" t="s">
        <v>33</v>
      </c>
      <c r="T138" s="1175"/>
      <c r="U138" s="1175"/>
      <c r="V138" s="1239"/>
      <c r="W138" s="1181"/>
      <c r="X138" s="1181"/>
      <c r="Y138" s="1181"/>
      <c r="Z138" s="1181"/>
    </row>
    <row r="139" spans="1:26">
      <c r="A139" s="1172"/>
      <c r="B139" s="1172"/>
      <c r="C139" s="1172"/>
      <c r="D139" s="1172"/>
      <c r="E139" s="1173"/>
      <c r="F139" s="1172"/>
      <c r="G139" s="1172"/>
      <c r="H139" s="1174"/>
      <c r="I139" s="1172"/>
      <c r="J139" s="1172"/>
      <c r="K139" s="1172"/>
      <c r="L139" s="1172"/>
      <c r="M139" s="1172"/>
      <c r="N139" s="1172"/>
      <c r="O139" s="1172"/>
      <c r="P139" s="1172"/>
      <c r="Q139" s="1175">
        <f t="shared" si="14"/>
        <v>0</v>
      </c>
      <c r="R139" s="1176" t="s">
        <v>32</v>
      </c>
      <c r="S139" s="1177" t="s">
        <v>33</v>
      </c>
      <c r="T139" s="1175"/>
      <c r="U139" s="1175"/>
      <c r="V139" s="1239"/>
      <c r="W139" s="1181"/>
      <c r="X139" s="1181"/>
      <c r="Y139" s="1181"/>
      <c r="Z139" s="1181"/>
    </row>
    <row r="140" spans="1:26">
      <c r="A140" s="1172"/>
      <c r="B140" s="1172"/>
      <c r="C140" s="1172"/>
      <c r="D140" s="1172"/>
      <c r="E140" s="1173"/>
      <c r="F140" s="1172"/>
      <c r="G140" s="1172"/>
      <c r="H140" s="1174"/>
      <c r="I140" s="1172"/>
      <c r="J140" s="1172"/>
      <c r="K140" s="1172"/>
      <c r="L140" s="1172"/>
      <c r="M140" s="1172"/>
      <c r="N140" s="1172"/>
      <c r="O140" s="1172"/>
      <c r="P140" s="1172"/>
      <c r="Q140" s="1175">
        <f t="shared" si="14"/>
        <v>0</v>
      </c>
      <c r="R140" s="1176" t="s">
        <v>32</v>
      </c>
      <c r="S140" s="1177" t="s">
        <v>33</v>
      </c>
      <c r="T140" s="1175"/>
      <c r="U140" s="1175"/>
      <c r="V140" s="1239"/>
      <c r="W140" s="1181"/>
      <c r="X140" s="1181"/>
      <c r="Y140" s="1181"/>
      <c r="Z140" s="1181"/>
    </row>
    <row r="141" spans="1:26">
      <c r="A141" s="1178"/>
      <c r="B141" s="1178"/>
      <c r="C141" s="1178"/>
      <c r="D141" s="1178"/>
      <c r="E141" s="1178"/>
      <c r="F141" s="1178"/>
      <c r="G141" s="1178"/>
      <c r="H141" s="1205"/>
      <c r="I141" s="1178"/>
      <c r="J141" s="1178"/>
      <c r="K141" s="1178"/>
      <c r="L141" s="1178"/>
      <c r="M141" s="1178"/>
      <c r="N141" s="1178"/>
      <c r="O141" s="1178"/>
      <c r="P141" s="1178"/>
      <c r="Q141" s="1175">
        <f t="shared" si="14"/>
        <v>0</v>
      </c>
      <c r="R141" s="1175" t="s">
        <v>30</v>
      </c>
      <c r="S141" s="1175" t="s">
        <v>31</v>
      </c>
      <c r="T141" s="1175"/>
      <c r="U141" s="1175"/>
      <c r="V141" s="1181"/>
      <c r="W141" s="1181"/>
      <c r="X141" s="1181"/>
      <c r="Y141" s="1181"/>
      <c r="Z141" s="1181"/>
    </row>
    <row r="142" spans="1:26">
      <c r="A142" s="1214" t="s">
        <v>19</v>
      </c>
      <c r="B142" s="1209"/>
      <c r="C142" s="1209"/>
      <c r="D142" s="1209"/>
      <c r="E142" s="1214"/>
      <c r="F142" s="1209"/>
      <c r="G142" s="1209"/>
      <c r="H142" s="1209"/>
      <c r="I142" s="1214">
        <f>SUM(I136:I140)</f>
        <v>0</v>
      </c>
      <c r="J142" s="1214">
        <f>SUM(J136:J140)</f>
        <v>0</v>
      </c>
      <c r="K142" s="1214">
        <f t="shared" ref="K142:Q142" si="15">SUM(K136:K141)</f>
        <v>0</v>
      </c>
      <c r="L142" s="1214">
        <f t="shared" si="15"/>
        <v>0</v>
      </c>
      <c r="M142" s="1214">
        <f t="shared" si="15"/>
        <v>0</v>
      </c>
      <c r="N142" s="1214">
        <f t="shared" si="15"/>
        <v>0</v>
      </c>
      <c r="O142" s="1214">
        <f t="shared" si="15"/>
        <v>0</v>
      </c>
      <c r="P142" s="1214">
        <f t="shared" si="15"/>
        <v>0</v>
      </c>
      <c r="Q142" s="1214">
        <f t="shared" si="15"/>
        <v>0</v>
      </c>
      <c r="R142" s="1215"/>
      <c r="S142" s="1215"/>
      <c r="T142" s="1215"/>
      <c r="U142" s="1215"/>
      <c r="V142" s="1215"/>
      <c r="W142" s="1215"/>
      <c r="X142" s="1215"/>
      <c r="Y142" s="1215"/>
      <c r="Z142" s="1215"/>
    </row>
    <row r="143" spans="1:26">
      <c r="A143" s="1216"/>
      <c r="B143" s="1216"/>
      <c r="C143" s="1216"/>
      <c r="D143" s="1216"/>
      <c r="E143" s="1216"/>
      <c r="F143" s="1217"/>
      <c r="G143" s="1217"/>
      <c r="H143" s="1216"/>
      <c r="I143" s="1216"/>
      <c r="J143" s="1216"/>
      <c r="K143" s="1216"/>
      <c r="L143" s="1216"/>
      <c r="M143" s="1216"/>
      <c r="N143" s="1216"/>
      <c r="O143" s="1216"/>
      <c r="P143" s="1216"/>
      <c r="Q143" s="1216"/>
      <c r="R143" s="1216"/>
      <c r="S143" s="1216"/>
      <c r="T143" s="1216"/>
      <c r="U143" s="1216"/>
      <c r="V143" s="1216"/>
      <c r="W143" s="1216"/>
      <c r="X143" s="1216"/>
      <c r="Y143" s="1216"/>
    </row>
    <row r="144" spans="1:26">
      <c r="A144" s="1218" t="s">
        <v>34</v>
      </c>
      <c r="B144" s="1552"/>
      <c r="C144" s="1552"/>
      <c r="D144" s="1552"/>
      <c r="E144" s="1216"/>
      <c r="F144" s="1216"/>
      <c r="G144" s="1216"/>
      <c r="H144" s="1216"/>
      <c r="I144" s="1216"/>
      <c r="J144" s="1216"/>
      <c r="K144" s="1553"/>
      <c r="L144" s="1553"/>
      <c r="M144" s="1553"/>
      <c r="N144" s="1216"/>
      <c r="O144" s="1216"/>
      <c r="P144" s="1216"/>
      <c r="Q144" s="1216"/>
      <c r="R144" s="1216"/>
      <c r="S144" s="1216"/>
      <c r="T144" s="1216"/>
      <c r="U144" s="1216"/>
      <c r="V144" s="1216"/>
      <c r="W144" s="1216"/>
      <c r="X144" s="1216"/>
      <c r="Y144" s="1216"/>
    </row>
    <row r="145" spans="1:25" ht="18">
      <c r="A145" s="1220" t="s">
        <v>35</v>
      </c>
      <c r="B145" s="1221" t="s">
        <v>36</v>
      </c>
      <c r="C145" s="1222" t="s">
        <v>37</v>
      </c>
      <c r="D145" s="1219"/>
      <c r="E145" s="1216"/>
      <c r="F145" s="1216"/>
      <c r="G145" s="1216"/>
      <c r="H145" s="1216"/>
      <c r="I145" s="1216"/>
      <c r="J145" s="1216"/>
      <c r="K145" s="1216"/>
      <c r="L145" s="1216"/>
      <c r="M145" s="1216"/>
      <c r="N145" s="1216"/>
      <c r="O145" s="1216"/>
      <c r="P145" s="1216"/>
      <c r="Q145" s="1216"/>
      <c r="R145" s="1216"/>
      <c r="S145" s="1216"/>
      <c r="T145" s="1216"/>
      <c r="U145" s="1216"/>
      <c r="V145" s="1216"/>
      <c r="W145" s="1216"/>
      <c r="X145" s="1216"/>
      <c r="Y145" s="1216"/>
    </row>
    <row r="146" spans="1:25" ht="15" customHeight="1">
      <c r="A146" s="1194" t="s">
        <v>38</v>
      </c>
      <c r="B146" s="1548" t="s">
        <v>39</v>
      </c>
      <c r="C146" s="1548"/>
      <c r="D146" s="1223"/>
      <c r="E146" s="1224" t="s">
        <v>40</v>
      </c>
      <c r="F146" s="1216"/>
      <c r="G146" s="1216"/>
      <c r="H146" s="1216"/>
      <c r="I146" s="1216"/>
      <c r="J146" s="1216"/>
      <c r="K146" s="1216"/>
      <c r="L146" s="1216"/>
      <c r="M146" s="1216"/>
      <c r="N146" s="1216"/>
      <c r="O146" s="1216"/>
      <c r="P146" s="1216"/>
      <c r="Q146" s="1216"/>
      <c r="R146" s="1216"/>
      <c r="S146" s="1216"/>
      <c r="T146" s="1216"/>
      <c r="U146" s="1216"/>
      <c r="V146" s="1216"/>
      <c r="W146" s="1216"/>
      <c r="X146" s="1216"/>
      <c r="Y146" s="1216"/>
    </row>
    <row r="147" spans="1:25">
      <c r="A147" s="1195" t="s">
        <v>38</v>
      </c>
      <c r="B147" s="1554" t="s">
        <v>41</v>
      </c>
      <c r="C147" s="1554"/>
      <c r="D147" s="1216"/>
      <c r="E147" s="1216"/>
      <c r="F147" s="1216"/>
      <c r="G147" s="1216"/>
      <c r="H147" s="1216"/>
      <c r="I147" s="1216"/>
      <c r="J147" s="1216"/>
      <c r="K147" s="1216"/>
      <c r="L147" s="1216"/>
      <c r="M147" s="1216"/>
      <c r="N147" s="1216"/>
      <c r="O147" s="1216"/>
      <c r="P147" s="1216"/>
      <c r="Q147" s="1216"/>
      <c r="R147" s="1216"/>
      <c r="S147" s="1216"/>
      <c r="T147" s="1216"/>
      <c r="U147" s="1216"/>
      <c r="V147" s="1216"/>
      <c r="W147" s="1216"/>
      <c r="X147" s="1216"/>
      <c r="Y147" s="1216"/>
    </row>
    <row r="148" spans="1:25">
      <c r="A148" s="1225" t="s">
        <v>42</v>
      </c>
      <c r="B148" s="1555"/>
      <c r="C148" s="1555"/>
      <c r="D148" s="1216"/>
      <c r="E148" s="1216"/>
      <c r="F148" s="1216"/>
      <c r="G148" s="1216"/>
      <c r="H148" s="1216"/>
      <c r="I148" s="1216"/>
      <c r="J148" s="1216"/>
      <c r="K148" s="1216"/>
      <c r="L148" s="1216"/>
      <c r="M148" s="1216"/>
      <c r="N148" s="1216"/>
      <c r="O148" s="1216"/>
      <c r="P148" s="1216"/>
      <c r="Q148" s="1216"/>
      <c r="R148" s="1216"/>
      <c r="S148" s="1216"/>
      <c r="T148" s="1216"/>
      <c r="U148" s="1216"/>
      <c r="V148" s="1216"/>
      <c r="W148" s="1216"/>
      <c r="X148" s="1216"/>
      <c r="Y148" s="1216"/>
    </row>
    <row r="149" spans="1:25">
      <c r="A149" s="1225" t="s">
        <v>42</v>
      </c>
      <c r="B149" s="1555"/>
      <c r="C149" s="1555"/>
      <c r="F149" s="1216"/>
      <c r="G149" s="1216"/>
      <c r="H149" s="1216"/>
      <c r="I149" s="1216"/>
      <c r="J149" s="1216"/>
      <c r="K149" s="1216"/>
      <c r="L149" s="1216"/>
      <c r="M149" s="1216"/>
      <c r="N149" s="1216"/>
      <c r="O149" s="1216"/>
      <c r="P149" s="1216"/>
      <c r="Q149" s="1216"/>
      <c r="R149" s="1216"/>
      <c r="S149" s="1216"/>
      <c r="T149" s="1216"/>
      <c r="U149" s="1216"/>
      <c r="V149" s="1216"/>
      <c r="W149" s="1216"/>
      <c r="X149" s="1216"/>
      <c r="Y149" s="1216"/>
    </row>
    <row r="150" spans="1:25">
      <c r="A150" s="1225" t="s">
        <v>43</v>
      </c>
      <c r="B150" s="1556"/>
      <c r="C150" s="1556"/>
      <c r="D150" s="1216"/>
      <c r="E150" s="1216"/>
      <c r="F150" s="1216"/>
      <c r="G150" s="1216"/>
      <c r="H150" s="1216"/>
      <c r="I150" s="1216"/>
      <c r="J150" s="1216"/>
      <c r="K150" s="1216"/>
      <c r="L150" s="1216"/>
      <c r="M150" s="1216"/>
      <c r="N150" s="1216"/>
      <c r="O150" s="1216"/>
      <c r="P150" s="1216"/>
      <c r="Q150" s="1216"/>
      <c r="R150" s="1216"/>
      <c r="S150" s="1216"/>
      <c r="T150" s="1216"/>
      <c r="U150" s="1216"/>
      <c r="V150" s="1216"/>
      <c r="W150" s="1216"/>
      <c r="X150" s="1216"/>
      <c r="Y150" s="1216"/>
    </row>
    <row r="151" spans="1:25">
      <c r="A151" s="1225" t="s">
        <v>44</v>
      </c>
      <c r="B151" s="1557"/>
      <c r="C151" s="1557"/>
      <c r="D151" s="1216"/>
      <c r="E151" s="1216"/>
      <c r="F151" s="1216"/>
      <c r="G151" s="1216"/>
      <c r="H151" s="1216"/>
      <c r="I151" s="1216"/>
      <c r="J151" s="1216"/>
      <c r="K151" s="1216"/>
      <c r="L151" s="1216"/>
      <c r="M151" s="1216"/>
      <c r="N151" s="1216"/>
      <c r="O151" s="1216"/>
      <c r="P151" s="1216"/>
      <c r="Q151" s="1216"/>
      <c r="R151" s="1216"/>
      <c r="S151" s="1216"/>
      <c r="T151" s="1216"/>
      <c r="U151" s="1216"/>
      <c r="V151" s="1216"/>
      <c r="W151" s="1216"/>
      <c r="X151" s="1216"/>
      <c r="Y151" s="1216"/>
    </row>
  </sheetData>
  <mergeCells count="88">
    <mergeCell ref="B13:C13"/>
    <mergeCell ref="A1:F1"/>
    <mergeCell ref="I1:Q1"/>
    <mergeCell ref="R1:Z1"/>
    <mergeCell ref="B11:D11"/>
    <mergeCell ref="K11:M11"/>
    <mergeCell ref="B33:C33"/>
    <mergeCell ref="B14:C14"/>
    <mergeCell ref="B15:C15"/>
    <mergeCell ref="B16:C16"/>
    <mergeCell ref="B17:C17"/>
    <mergeCell ref="B18:C18"/>
    <mergeCell ref="A20:F20"/>
    <mergeCell ref="I20:Q20"/>
    <mergeCell ref="R20:Z20"/>
    <mergeCell ref="B30:D30"/>
    <mergeCell ref="K30:M30"/>
    <mergeCell ref="B32:C32"/>
    <mergeCell ref="B34:C34"/>
    <mergeCell ref="B35:C35"/>
    <mergeCell ref="B36:C36"/>
    <mergeCell ref="B37:C37"/>
    <mergeCell ref="A39:F39"/>
    <mergeCell ref="R58:Z58"/>
    <mergeCell ref="R39:Z39"/>
    <mergeCell ref="B49:D49"/>
    <mergeCell ref="K49:M49"/>
    <mergeCell ref="B51:C51"/>
    <mergeCell ref="B52:C52"/>
    <mergeCell ref="B53:C53"/>
    <mergeCell ref="I39:Q39"/>
    <mergeCell ref="B54:C54"/>
    <mergeCell ref="B55:C55"/>
    <mergeCell ref="B56:C56"/>
    <mergeCell ref="A58:F58"/>
    <mergeCell ref="I58:Q58"/>
    <mergeCell ref="B73:C73"/>
    <mergeCell ref="B74:C74"/>
    <mergeCell ref="B75:C75"/>
    <mergeCell ref="A77:F77"/>
    <mergeCell ref="I77:Q77"/>
    <mergeCell ref="B68:D68"/>
    <mergeCell ref="K68:M68"/>
    <mergeCell ref="B70:C70"/>
    <mergeCell ref="B71:C71"/>
    <mergeCell ref="B72:C72"/>
    <mergeCell ref="R77:Z77"/>
    <mergeCell ref="B108:C108"/>
    <mergeCell ref="B89:C89"/>
    <mergeCell ref="B90:C90"/>
    <mergeCell ref="B91:C91"/>
    <mergeCell ref="B92:C92"/>
    <mergeCell ref="B93:C93"/>
    <mergeCell ref="B94:C94"/>
    <mergeCell ref="A96:F96"/>
    <mergeCell ref="I96:Q96"/>
    <mergeCell ref="R96:Z96"/>
    <mergeCell ref="B106:D106"/>
    <mergeCell ref="K106:M106"/>
    <mergeCell ref="B87:D87"/>
    <mergeCell ref="K87:M87"/>
    <mergeCell ref="B128:C128"/>
    <mergeCell ref="B109:C109"/>
    <mergeCell ref="B110:C110"/>
    <mergeCell ref="B111:C111"/>
    <mergeCell ref="B112:C112"/>
    <mergeCell ref="B113:C113"/>
    <mergeCell ref="A115:F115"/>
    <mergeCell ref="I115:Q115"/>
    <mergeCell ref="R115:Z115"/>
    <mergeCell ref="B125:D125"/>
    <mergeCell ref="K125:M125"/>
    <mergeCell ref="B127:C127"/>
    <mergeCell ref="B129:C129"/>
    <mergeCell ref="B130:C130"/>
    <mergeCell ref="B131:C131"/>
    <mergeCell ref="B132:C132"/>
    <mergeCell ref="A134:F134"/>
    <mergeCell ref="B149:C149"/>
    <mergeCell ref="B150:C150"/>
    <mergeCell ref="B151:C151"/>
    <mergeCell ref="R134:Z134"/>
    <mergeCell ref="B144:D144"/>
    <mergeCell ref="K144:M144"/>
    <mergeCell ref="B146:C146"/>
    <mergeCell ref="B147:C147"/>
    <mergeCell ref="B148:C148"/>
    <mergeCell ref="I134:Q134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F38A5-27BE-4C03-9601-70B464FA7B65}">
  <sheetPr>
    <tabColor rgb="FFFFFF00"/>
  </sheetPr>
  <dimension ref="A1:Y40"/>
  <sheetViews>
    <sheetView workbookViewId="0">
      <selection activeCell="W12" sqref="W12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4636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142</v>
      </c>
      <c r="B3" s="224" t="s">
        <v>72</v>
      </c>
      <c r="C3" s="35" t="s">
        <v>4637</v>
      </c>
      <c r="D3" s="224" t="s">
        <v>71</v>
      </c>
      <c r="E3" s="227">
        <v>46086.711805555555</v>
      </c>
      <c r="F3" s="224">
        <v>14.5</v>
      </c>
      <c r="G3" s="224">
        <v>117898</v>
      </c>
      <c r="H3" s="226" t="s">
        <v>4155</v>
      </c>
      <c r="I3" s="224"/>
      <c r="J3" s="224"/>
      <c r="K3" s="224"/>
      <c r="L3" s="35">
        <v>74</v>
      </c>
      <c r="M3" s="35">
        <v>10</v>
      </c>
      <c r="N3" s="35">
        <v>53</v>
      </c>
      <c r="O3" s="35">
        <v>24</v>
      </c>
      <c r="P3" s="224"/>
      <c r="Q3" s="14">
        <f t="shared" ref="Q3:Q8" si="0">SUM(I3:P3)</f>
        <v>161</v>
      </c>
      <c r="R3" s="14" t="s">
        <v>30</v>
      </c>
      <c r="S3" s="14" t="s">
        <v>31</v>
      </c>
      <c r="T3" s="14"/>
      <c r="U3" s="232" t="s">
        <v>169</v>
      </c>
      <c r="V3" s="16"/>
      <c r="W3" s="16">
        <v>1018542</v>
      </c>
      <c r="X3" s="16" t="s">
        <v>4608</v>
      </c>
      <c r="Y3" s="16" t="s">
        <v>4328</v>
      </c>
    </row>
    <row r="4" spans="1:25">
      <c r="A4" s="224" t="s">
        <v>141</v>
      </c>
      <c r="B4" s="224" t="s">
        <v>69</v>
      </c>
      <c r="C4" s="224" t="s">
        <v>4638</v>
      </c>
      <c r="D4" s="224" t="s">
        <v>68</v>
      </c>
      <c r="E4" s="227">
        <v>46085.795138888891</v>
      </c>
      <c r="F4" s="224">
        <v>14.5</v>
      </c>
      <c r="G4" s="224">
        <v>117899</v>
      </c>
      <c r="H4" s="226" t="s">
        <v>4155</v>
      </c>
      <c r="I4" s="224"/>
      <c r="J4" s="224"/>
      <c r="K4" s="224"/>
      <c r="L4" s="224"/>
      <c r="M4" s="224"/>
      <c r="N4" s="35">
        <v>107</v>
      </c>
      <c r="O4" s="35">
        <v>54</v>
      </c>
      <c r="P4" s="224"/>
      <c r="Q4" s="14">
        <f t="shared" si="0"/>
        <v>161</v>
      </c>
      <c r="R4" s="14" t="s">
        <v>30</v>
      </c>
      <c r="S4" s="14" t="s">
        <v>31</v>
      </c>
      <c r="T4" s="14"/>
      <c r="U4" s="232" t="s">
        <v>169</v>
      </c>
      <c r="V4" s="16"/>
      <c r="W4" s="16">
        <v>1018544</v>
      </c>
      <c r="X4" s="16" t="s">
        <v>4639</v>
      </c>
      <c r="Y4" s="16" t="s">
        <v>4328</v>
      </c>
    </row>
    <row r="5" spans="1:25">
      <c r="A5" s="224" t="s">
        <v>111</v>
      </c>
      <c r="B5" s="224" t="s">
        <v>65</v>
      </c>
      <c r="C5" s="224" t="s">
        <v>4640</v>
      </c>
      <c r="D5" s="224" t="s">
        <v>64</v>
      </c>
      <c r="E5" s="227">
        <v>43896.517361111109</v>
      </c>
      <c r="F5" s="224">
        <v>14.8</v>
      </c>
      <c r="G5" s="224">
        <v>117900</v>
      </c>
      <c r="H5" s="226" t="s">
        <v>4155</v>
      </c>
      <c r="I5" s="224"/>
      <c r="J5" s="224"/>
      <c r="K5" s="224"/>
      <c r="L5" s="224"/>
      <c r="M5" s="35">
        <v>161</v>
      </c>
      <c r="N5" s="224"/>
      <c r="O5" s="224"/>
      <c r="P5" s="224"/>
      <c r="Q5" s="14">
        <f t="shared" si="0"/>
        <v>161</v>
      </c>
      <c r="R5" s="14" t="s">
        <v>30</v>
      </c>
      <c r="S5" s="23" t="s">
        <v>33</v>
      </c>
      <c r="T5" s="14"/>
      <c r="U5" s="232" t="s">
        <v>169</v>
      </c>
      <c r="V5" s="16"/>
      <c r="W5" s="16">
        <v>1018547</v>
      </c>
      <c r="X5" s="16" t="s">
        <v>4641</v>
      </c>
      <c r="Y5" s="16"/>
    </row>
    <row r="6" spans="1:25">
      <c r="A6" s="224" t="s">
        <v>111</v>
      </c>
      <c r="B6" s="224" t="s">
        <v>65</v>
      </c>
      <c r="C6" s="224" t="s">
        <v>4642</v>
      </c>
      <c r="D6" s="224" t="s">
        <v>64</v>
      </c>
      <c r="E6" s="227">
        <v>43895.517361111109</v>
      </c>
      <c r="F6" s="224">
        <v>14.8</v>
      </c>
      <c r="G6" s="224">
        <v>117901</v>
      </c>
      <c r="H6" s="226" t="s">
        <v>4155</v>
      </c>
      <c r="I6" s="839"/>
      <c r="J6" s="224"/>
      <c r="K6" s="224"/>
      <c r="L6" s="224"/>
      <c r="M6" s="35">
        <v>81</v>
      </c>
      <c r="N6" s="224"/>
      <c r="O6" s="224"/>
      <c r="P6" s="224"/>
      <c r="Q6" s="14">
        <f t="shared" si="0"/>
        <v>81</v>
      </c>
      <c r="R6" s="14" t="s">
        <v>30</v>
      </c>
      <c r="S6" s="23" t="s">
        <v>33</v>
      </c>
      <c r="T6" s="14"/>
      <c r="U6" s="232" t="s">
        <v>169</v>
      </c>
      <c r="V6" s="16"/>
      <c r="W6" s="16">
        <v>1018549</v>
      </c>
      <c r="X6" s="16" t="s">
        <v>4643</v>
      </c>
      <c r="Y6" s="16"/>
    </row>
    <row r="7" spans="1:25">
      <c r="A7" s="224" t="s">
        <v>152</v>
      </c>
      <c r="B7" s="224" t="s">
        <v>78</v>
      </c>
      <c r="C7" s="224" t="s">
        <v>4644</v>
      </c>
      <c r="D7" s="15" t="s">
        <v>4645</v>
      </c>
      <c r="E7" s="227">
        <v>46087.006944444445</v>
      </c>
      <c r="F7" s="224">
        <v>10.3</v>
      </c>
      <c r="G7" s="224">
        <v>117907</v>
      </c>
      <c r="H7" s="1117" t="s">
        <v>401</v>
      </c>
      <c r="I7" s="489"/>
      <c r="J7" s="224"/>
      <c r="K7" s="224"/>
      <c r="L7" s="224"/>
      <c r="M7" s="35">
        <v>53</v>
      </c>
      <c r="N7" s="35">
        <v>27</v>
      </c>
      <c r="O7" s="35">
        <v>81</v>
      </c>
      <c r="P7" s="224"/>
      <c r="Q7" s="14">
        <f t="shared" si="0"/>
        <v>161</v>
      </c>
      <c r="R7" s="229" t="s">
        <v>32</v>
      </c>
      <c r="S7" s="23" t="s">
        <v>33</v>
      </c>
      <c r="T7" s="14"/>
      <c r="U7" s="231" t="s">
        <v>161</v>
      </c>
      <c r="V7" s="16" t="s">
        <v>90</v>
      </c>
      <c r="W7" s="16">
        <v>1018550</v>
      </c>
      <c r="X7" s="16" t="s">
        <v>4639</v>
      </c>
      <c r="Y7" s="16" t="s">
        <v>4328</v>
      </c>
    </row>
    <row r="8" spans="1:25">
      <c r="A8" s="15" t="s">
        <v>165</v>
      </c>
      <c r="B8" s="224" t="s">
        <v>78</v>
      </c>
      <c r="C8" s="224" t="s">
        <v>4646</v>
      </c>
      <c r="D8" s="224" t="s">
        <v>4645</v>
      </c>
      <c r="E8" s="227">
        <v>46087.006944444445</v>
      </c>
      <c r="F8" s="224">
        <v>10.3</v>
      </c>
      <c r="G8" s="224">
        <v>117908</v>
      </c>
      <c r="H8" s="226" t="s">
        <v>160</v>
      </c>
      <c r="I8" s="489"/>
      <c r="J8" s="224"/>
      <c r="K8" s="224"/>
      <c r="L8" s="224"/>
      <c r="M8" s="224"/>
      <c r="N8" s="35">
        <v>53</v>
      </c>
      <c r="O8" s="35">
        <v>81</v>
      </c>
      <c r="P8" s="35">
        <v>27</v>
      </c>
      <c r="Q8" s="14">
        <f t="shared" si="0"/>
        <v>161</v>
      </c>
      <c r="R8" s="229" t="s">
        <v>32</v>
      </c>
      <c r="S8" s="23" t="s">
        <v>33</v>
      </c>
      <c r="T8" s="14"/>
      <c r="U8" s="231" t="s">
        <v>161</v>
      </c>
      <c r="V8" s="16" t="s">
        <v>90</v>
      </c>
      <c r="W8" s="16">
        <v>1018551</v>
      </c>
      <c r="X8" s="16" t="s">
        <v>4639</v>
      </c>
      <c r="Y8" s="16" t="s">
        <v>4328</v>
      </c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Q9" si="1">SUM(K3:K8)</f>
        <v>0</v>
      </c>
      <c r="L9" s="11">
        <f t="shared" si="1"/>
        <v>74</v>
      </c>
      <c r="M9" s="11">
        <f t="shared" si="1"/>
        <v>305</v>
      </c>
      <c r="N9" s="11">
        <f t="shared" si="1"/>
        <v>240</v>
      </c>
      <c r="O9" s="11">
        <f t="shared" si="1"/>
        <v>240</v>
      </c>
      <c r="P9" s="11">
        <f t="shared" si="1"/>
        <v>27</v>
      </c>
      <c r="Q9" s="11">
        <f t="shared" si="1"/>
        <v>886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169</v>
      </c>
      <c r="B14" s="1564" t="s">
        <v>41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957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358401649810</v>
      </c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0.91666666666666663</v>
      </c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194</v>
      </c>
      <c r="B20" s="1559"/>
      <c r="C20" s="1559"/>
      <c r="D20" s="1559"/>
      <c r="E20" s="1559"/>
      <c r="F20" s="1559"/>
      <c r="G20" s="1067"/>
      <c r="H20" s="7"/>
      <c r="I20" s="1559" t="s">
        <v>346</v>
      </c>
      <c r="J20" s="1559"/>
      <c r="K20" s="1559"/>
      <c r="L20" s="1559"/>
      <c r="M20" s="1559"/>
      <c r="N20" s="1559"/>
      <c r="O20" s="1559"/>
      <c r="P20" s="1559"/>
      <c r="Q20" s="1559"/>
      <c r="R20" s="1745" t="s">
        <v>4647</v>
      </c>
      <c r="S20" s="1746"/>
      <c r="T20" s="1745"/>
      <c r="U20" s="1745"/>
      <c r="V20" s="1745"/>
      <c r="W20" s="1745"/>
      <c r="X20" s="1745"/>
      <c r="Y20" s="1745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224" t="s">
        <v>2561</v>
      </c>
      <c r="B22" s="224" t="s">
        <v>92</v>
      </c>
      <c r="C22" s="35" t="s">
        <v>4648</v>
      </c>
      <c r="D22" s="15" t="s">
        <v>159</v>
      </c>
      <c r="E22" s="227">
        <v>46087.041666666664</v>
      </c>
      <c r="F22" s="224">
        <v>10.3</v>
      </c>
      <c r="G22" s="224">
        <v>117904</v>
      </c>
      <c r="H22" s="226" t="s">
        <v>1348</v>
      </c>
      <c r="I22" s="224"/>
      <c r="J22" s="224"/>
      <c r="K22" s="224"/>
      <c r="L22" s="224"/>
      <c r="M22" s="224"/>
      <c r="N22" s="224"/>
      <c r="O22" s="224"/>
      <c r="P22" s="35">
        <v>161</v>
      </c>
      <c r="Q22" s="14">
        <f t="shared" ref="Q22:Q27" si="2">SUM(I22:P22)</f>
        <v>161</v>
      </c>
      <c r="R22" s="229" t="s">
        <v>32</v>
      </c>
      <c r="S22" s="23" t="s">
        <v>33</v>
      </c>
      <c r="T22" s="234" t="b">
        <v>1</v>
      </c>
      <c r="U22" s="231" t="s">
        <v>161</v>
      </c>
      <c r="V22" s="16" t="s">
        <v>90</v>
      </c>
      <c r="W22" s="16">
        <v>1018541</v>
      </c>
      <c r="X22" s="16" t="s">
        <v>4602</v>
      </c>
      <c r="Y22" s="16" t="s">
        <v>4328</v>
      </c>
    </row>
    <row r="23" spans="1:25">
      <c r="A23" s="224" t="s">
        <v>86</v>
      </c>
      <c r="B23" s="224" t="s">
        <v>92</v>
      </c>
      <c r="C23" s="35" t="s">
        <v>4649</v>
      </c>
      <c r="D23" s="15" t="s">
        <v>159</v>
      </c>
      <c r="E23" s="227">
        <v>46087.041666666664</v>
      </c>
      <c r="F23" s="224">
        <v>10.3</v>
      </c>
      <c r="G23" s="224">
        <v>117905</v>
      </c>
      <c r="H23" s="226" t="s">
        <v>1348</v>
      </c>
      <c r="I23" s="224"/>
      <c r="J23" s="224"/>
      <c r="K23" s="224"/>
      <c r="L23" s="224"/>
      <c r="M23" s="224"/>
      <c r="N23" s="224"/>
      <c r="O23" s="35">
        <v>27</v>
      </c>
      <c r="P23" s="35">
        <v>134</v>
      </c>
      <c r="Q23" s="14">
        <f t="shared" si="2"/>
        <v>161</v>
      </c>
      <c r="R23" s="229" t="s">
        <v>32</v>
      </c>
      <c r="S23" s="23" t="s">
        <v>33</v>
      </c>
      <c r="T23" s="14"/>
      <c r="U23" s="231" t="s">
        <v>161</v>
      </c>
      <c r="V23" s="16" t="s">
        <v>90</v>
      </c>
      <c r="W23" s="16">
        <v>1018543</v>
      </c>
      <c r="X23" s="16" t="s">
        <v>4602</v>
      </c>
      <c r="Y23" s="16" t="s">
        <v>4328</v>
      </c>
    </row>
    <row r="24" spans="1:25">
      <c r="A24" s="224" t="s">
        <v>120</v>
      </c>
      <c r="B24" s="224" t="s">
        <v>92</v>
      </c>
      <c r="C24" s="35" t="s">
        <v>4650</v>
      </c>
      <c r="D24" s="224" t="s">
        <v>159</v>
      </c>
      <c r="E24" s="227">
        <v>46087.041666666664</v>
      </c>
      <c r="F24" s="224">
        <v>10.3</v>
      </c>
      <c r="G24" s="224">
        <v>117906</v>
      </c>
      <c r="H24" s="226" t="s">
        <v>740</v>
      </c>
      <c r="I24" s="224"/>
      <c r="J24" s="224"/>
      <c r="K24" s="224"/>
      <c r="L24" s="224"/>
      <c r="M24" s="224"/>
      <c r="N24" s="224"/>
      <c r="O24" s="35">
        <v>27</v>
      </c>
      <c r="P24" s="35">
        <v>134</v>
      </c>
      <c r="Q24" s="14">
        <f t="shared" si="2"/>
        <v>161</v>
      </c>
      <c r="R24" s="229" t="s">
        <v>32</v>
      </c>
      <c r="S24" s="23" t="s">
        <v>33</v>
      </c>
      <c r="T24" s="234" t="b">
        <v>1</v>
      </c>
      <c r="U24" s="231" t="s">
        <v>161</v>
      </c>
      <c r="V24" s="16" t="s">
        <v>90</v>
      </c>
      <c r="W24" s="16">
        <v>1018545</v>
      </c>
      <c r="X24" s="16" t="s">
        <v>4602</v>
      </c>
      <c r="Y24" s="16" t="s">
        <v>4328</v>
      </c>
    </row>
    <row r="25" spans="1:25">
      <c r="A25" s="224" t="s">
        <v>4651</v>
      </c>
      <c r="B25" s="224" t="s">
        <v>92</v>
      </c>
      <c r="C25" s="35" t="s">
        <v>4652</v>
      </c>
      <c r="D25" s="224" t="s">
        <v>159</v>
      </c>
      <c r="E25" s="227">
        <v>46087.041666666664</v>
      </c>
      <c r="F25" s="224">
        <v>10.3</v>
      </c>
      <c r="G25" s="224">
        <v>117902</v>
      </c>
      <c r="H25" s="226" t="s">
        <v>740</v>
      </c>
      <c r="I25" s="224"/>
      <c r="J25" s="224"/>
      <c r="K25" s="224"/>
      <c r="L25" s="224"/>
      <c r="M25" s="224"/>
      <c r="N25" s="224"/>
      <c r="O25" s="35">
        <v>27</v>
      </c>
      <c r="P25" s="35">
        <v>134</v>
      </c>
      <c r="Q25" s="14">
        <f t="shared" si="2"/>
        <v>161</v>
      </c>
      <c r="R25" s="229" t="s">
        <v>32</v>
      </c>
      <c r="S25" s="23" t="s">
        <v>33</v>
      </c>
      <c r="T25" s="14"/>
      <c r="U25" s="231" t="s">
        <v>161</v>
      </c>
      <c r="V25" s="16" t="s">
        <v>90</v>
      </c>
      <c r="W25" s="16">
        <v>1018546</v>
      </c>
      <c r="X25" s="16" t="s">
        <v>4602</v>
      </c>
      <c r="Y25" s="16" t="s">
        <v>4328</v>
      </c>
    </row>
    <row r="26" spans="1:25">
      <c r="A26" s="314" t="s">
        <v>105</v>
      </c>
      <c r="B26" s="314" t="s">
        <v>78</v>
      </c>
      <c r="C26" s="314" t="s">
        <v>4653</v>
      </c>
      <c r="D26" s="314" t="s">
        <v>932</v>
      </c>
      <c r="E26" s="315">
        <v>46088.166666666664</v>
      </c>
      <c r="F26" s="314">
        <v>10.8</v>
      </c>
      <c r="G26" s="15">
        <v>117903</v>
      </c>
      <c r="H26" s="37" t="s">
        <v>740</v>
      </c>
      <c r="I26" s="609"/>
      <c r="J26" s="15"/>
      <c r="K26" s="15"/>
      <c r="L26" s="15"/>
      <c r="M26" s="15"/>
      <c r="N26" s="35">
        <v>0</v>
      </c>
      <c r="O26" s="35">
        <v>7</v>
      </c>
      <c r="P26" s="35">
        <v>154</v>
      </c>
      <c r="Q26" s="14">
        <f t="shared" si="2"/>
        <v>161</v>
      </c>
      <c r="R26" s="229" t="s">
        <v>32</v>
      </c>
      <c r="S26" s="23" t="s">
        <v>33</v>
      </c>
      <c r="T26" s="234" t="b">
        <v>1</v>
      </c>
      <c r="U26" s="231" t="s">
        <v>161</v>
      </c>
      <c r="V26" s="16" t="s">
        <v>90</v>
      </c>
      <c r="W26" s="16">
        <v>1018548</v>
      </c>
      <c r="X26" s="16" t="s">
        <v>4631</v>
      </c>
      <c r="Y26" s="16" t="s">
        <v>4328</v>
      </c>
    </row>
    <row r="27" spans="1:25">
      <c r="A27" s="15"/>
      <c r="B27" s="15"/>
      <c r="C27" s="15"/>
      <c r="D27" s="15"/>
      <c r="E27" s="15"/>
      <c r="F27" s="15"/>
      <c r="G27" s="15"/>
      <c r="H27" s="37"/>
      <c r="I27" s="15"/>
      <c r="J27" s="15"/>
      <c r="K27" s="15"/>
      <c r="L27" s="15"/>
      <c r="M27" s="15"/>
      <c r="N27" s="15"/>
      <c r="O27" s="15"/>
      <c r="P27" s="15"/>
      <c r="Q27" s="14">
        <f t="shared" si="2"/>
        <v>0</v>
      </c>
      <c r="R27" s="14"/>
      <c r="S27" s="14"/>
      <c r="T27" s="14"/>
      <c r="U27" s="16"/>
      <c r="V27" s="16"/>
      <c r="W27" s="16"/>
      <c r="X27" s="16"/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7"/>
      <c r="I28" s="11">
        <f>SUM(I22:I26)</f>
        <v>0</v>
      </c>
      <c r="J28" s="11">
        <f>SUM(J22:J26)</f>
        <v>0</v>
      </c>
      <c r="K28" s="11">
        <f t="shared" ref="K28:Q28" si="3">SUM(K22:K27)</f>
        <v>0</v>
      </c>
      <c r="L28" s="11">
        <f t="shared" si="3"/>
        <v>0</v>
      </c>
      <c r="M28" s="11">
        <f t="shared" si="3"/>
        <v>0</v>
      </c>
      <c r="N28" s="11">
        <f t="shared" si="3"/>
        <v>0</v>
      </c>
      <c r="O28" s="11">
        <f t="shared" si="3"/>
        <v>88</v>
      </c>
      <c r="P28" s="11">
        <f t="shared" si="3"/>
        <v>717</v>
      </c>
      <c r="Q28" s="11">
        <f t="shared" si="3"/>
        <v>805</v>
      </c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 t="s">
        <v>4605</v>
      </c>
      <c r="B32" s="1558"/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 t="s">
        <v>4654</v>
      </c>
      <c r="C33" s="15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/>
      <c r="C34" s="156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43</v>
      </c>
      <c r="B35" s="1566">
        <v>358406624488</v>
      </c>
      <c r="C35" s="156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44</v>
      </c>
      <c r="B36" s="1567">
        <v>0.33333333333333331</v>
      </c>
      <c r="C36" s="156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9" spans="1:25">
      <c r="A39" s="224"/>
      <c r="B39" s="224"/>
      <c r="C39" s="224"/>
      <c r="D39" s="224"/>
      <c r="E39" s="227"/>
      <c r="F39" s="224"/>
      <c r="G39" s="224"/>
      <c r="H39" s="226"/>
      <c r="I39" s="224"/>
      <c r="J39" s="224"/>
      <c r="K39" s="224"/>
      <c r="L39" s="224"/>
      <c r="M39" s="224"/>
      <c r="N39" s="224"/>
      <c r="O39" s="224"/>
      <c r="P39" s="224"/>
      <c r="Q39" s="14"/>
      <c r="R39" s="229"/>
      <c r="S39" s="23"/>
      <c r="T39" s="14"/>
      <c r="U39" s="231"/>
      <c r="V39" s="16"/>
      <c r="W39" s="16"/>
      <c r="X39" s="16"/>
      <c r="Y39" s="16"/>
    </row>
    <row r="40" spans="1:25">
      <c r="A40" s="15"/>
      <c r="B40" s="15"/>
      <c r="C40" s="224"/>
      <c r="D40" s="224"/>
      <c r="E40" s="227"/>
      <c r="F40" s="224"/>
      <c r="G40" s="15"/>
      <c r="H40" s="37"/>
      <c r="I40" s="15"/>
      <c r="J40" s="15"/>
      <c r="K40" s="15"/>
      <c r="L40" s="15"/>
      <c r="M40" s="15"/>
      <c r="N40" s="15"/>
      <c r="O40" s="15"/>
      <c r="P40" s="15"/>
      <c r="Q40" s="14"/>
      <c r="R40" s="229"/>
      <c r="S40" s="23"/>
      <c r="T40" s="14"/>
      <c r="U40" s="231"/>
      <c r="V40" s="16"/>
      <c r="W40" s="16"/>
      <c r="X40" s="16"/>
      <c r="Y40" s="16"/>
    </row>
  </sheetData>
  <mergeCells count="21">
    <mergeCell ref="B13:C13"/>
    <mergeCell ref="A1:F1"/>
    <mergeCell ref="I1:Q1"/>
    <mergeCell ref="R1:Y1"/>
    <mergeCell ref="B11:D11"/>
    <mergeCell ref="K11:M11"/>
    <mergeCell ref="B14:C14"/>
    <mergeCell ref="B15:C15"/>
    <mergeCell ref="B16:C16"/>
    <mergeCell ref="B17:C17"/>
    <mergeCell ref="B18:C18"/>
    <mergeCell ref="R20:Y20"/>
    <mergeCell ref="B30:D30"/>
    <mergeCell ref="K30:M30"/>
    <mergeCell ref="B32:C32"/>
    <mergeCell ref="A20:F20"/>
    <mergeCell ref="B33:C33"/>
    <mergeCell ref="B34:C34"/>
    <mergeCell ref="B35:C35"/>
    <mergeCell ref="B36:C36"/>
    <mergeCell ref="I20:Q20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A7B5B-AB61-4B4F-9020-2B9F2C852454}">
  <sheetPr>
    <tabColor rgb="FF7030A0"/>
  </sheetPr>
  <dimension ref="A1:Y54"/>
  <sheetViews>
    <sheetView topLeftCell="A28" workbookViewId="0">
      <selection activeCell="P43" sqref="P4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109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4655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35" t="s">
        <v>86</v>
      </c>
      <c r="B3" s="384" t="s">
        <v>92</v>
      </c>
      <c r="C3" s="15" t="s">
        <v>4656</v>
      </c>
      <c r="D3" s="384" t="s">
        <v>2294</v>
      </c>
      <c r="E3" s="24">
        <v>46082.618055555555</v>
      </c>
      <c r="F3" s="15">
        <v>10.8</v>
      </c>
      <c r="G3" s="224">
        <v>117875</v>
      </c>
      <c r="H3" s="226" t="s">
        <v>160</v>
      </c>
      <c r="I3" s="224"/>
      <c r="J3" s="224"/>
      <c r="K3" s="224"/>
      <c r="L3" s="224"/>
      <c r="M3" s="224"/>
      <c r="N3" s="35">
        <v>27</v>
      </c>
      <c r="O3" s="35">
        <v>27</v>
      </c>
      <c r="P3" s="35">
        <v>107</v>
      </c>
      <c r="Q3" s="14">
        <f>SUM(I3:P3)</f>
        <v>161</v>
      </c>
      <c r="R3" s="229" t="s">
        <v>32</v>
      </c>
      <c r="S3" s="23" t="s">
        <v>33</v>
      </c>
      <c r="T3" s="14"/>
      <c r="U3" s="231" t="s">
        <v>161</v>
      </c>
      <c r="V3" s="16" t="s">
        <v>90</v>
      </c>
      <c r="W3" s="16">
        <v>1018512</v>
      </c>
      <c r="X3" s="16" t="s">
        <v>4657</v>
      </c>
      <c r="Y3" s="16"/>
    </row>
    <row r="4" spans="1:25">
      <c r="A4" s="35" t="s">
        <v>86</v>
      </c>
      <c r="B4" s="35" t="s">
        <v>78</v>
      </c>
      <c r="C4" s="15" t="s">
        <v>4658</v>
      </c>
      <c r="D4" s="15" t="s">
        <v>88</v>
      </c>
      <c r="E4" s="24">
        <v>46082.166666666664</v>
      </c>
      <c r="F4" s="15">
        <v>10.3</v>
      </c>
      <c r="G4" s="224">
        <v>117876</v>
      </c>
      <c r="H4" s="226" t="s">
        <v>160</v>
      </c>
      <c r="I4" s="224"/>
      <c r="J4" s="224"/>
      <c r="K4" s="224"/>
      <c r="L4" s="224"/>
      <c r="M4" s="224"/>
      <c r="N4" s="35">
        <v>27</v>
      </c>
      <c r="O4" s="35">
        <v>27</v>
      </c>
      <c r="P4" s="35">
        <v>107</v>
      </c>
      <c r="Q4" s="14">
        <f t="shared" ref="Q4" si="0">SUM(I4:P4)</f>
        <v>161</v>
      </c>
      <c r="R4" s="229" t="s">
        <v>32</v>
      </c>
      <c r="S4" s="23" t="s">
        <v>33</v>
      </c>
      <c r="T4" s="14"/>
      <c r="U4" s="231" t="s">
        <v>161</v>
      </c>
      <c r="V4" s="16" t="s">
        <v>90</v>
      </c>
      <c r="W4" s="16">
        <v>1018513</v>
      </c>
      <c r="X4" s="16" t="s">
        <v>4657</v>
      </c>
      <c r="Y4" s="16"/>
    </row>
    <row r="5" spans="1:25">
      <c r="A5" s="35" t="s">
        <v>105</v>
      </c>
      <c r="B5" s="35" t="s">
        <v>78</v>
      </c>
      <c r="C5" s="224" t="s">
        <v>4659</v>
      </c>
      <c r="D5" s="224" t="s">
        <v>88</v>
      </c>
      <c r="E5" s="227">
        <v>46082.166666666664</v>
      </c>
      <c r="F5" s="224">
        <v>10.3</v>
      </c>
      <c r="G5" s="224">
        <v>117864</v>
      </c>
      <c r="H5" s="226" t="s">
        <v>160</v>
      </c>
      <c r="I5" s="224"/>
      <c r="J5" s="224"/>
      <c r="K5" s="224"/>
      <c r="L5" s="224"/>
      <c r="M5" s="224"/>
      <c r="N5" s="35">
        <v>27</v>
      </c>
      <c r="O5" s="35">
        <v>53</v>
      </c>
      <c r="P5" s="35">
        <v>81</v>
      </c>
      <c r="Q5" s="14">
        <f>SUM(I5:P5)</f>
        <v>161</v>
      </c>
      <c r="R5" s="229" t="s">
        <v>32</v>
      </c>
      <c r="S5" s="23" t="s">
        <v>33</v>
      </c>
      <c r="T5" s="234" t="b">
        <v>1</v>
      </c>
      <c r="U5" s="231" t="s">
        <v>161</v>
      </c>
      <c r="V5" s="16" t="s">
        <v>90</v>
      </c>
      <c r="W5" s="16">
        <v>1018514</v>
      </c>
      <c r="X5" s="16" t="s">
        <v>4657</v>
      </c>
      <c r="Y5" s="16"/>
    </row>
    <row r="6" spans="1:25">
      <c r="A6" s="35" t="s">
        <v>105</v>
      </c>
      <c r="B6" s="35" t="s">
        <v>78</v>
      </c>
      <c r="C6" s="224" t="s">
        <v>4660</v>
      </c>
      <c r="D6" s="224" t="s">
        <v>88</v>
      </c>
      <c r="E6" s="227">
        <v>46082.166666666664</v>
      </c>
      <c r="F6" s="224">
        <v>10.3</v>
      </c>
      <c r="G6" s="224">
        <v>117865</v>
      </c>
      <c r="H6" s="226" t="s">
        <v>160</v>
      </c>
      <c r="I6" s="224"/>
      <c r="J6" s="224"/>
      <c r="K6" s="224"/>
      <c r="L6" s="224"/>
      <c r="M6" s="224"/>
      <c r="N6" s="35">
        <v>27</v>
      </c>
      <c r="O6" s="35">
        <v>53</v>
      </c>
      <c r="P6" s="35">
        <v>81</v>
      </c>
      <c r="Q6" s="14">
        <f>SUM(I6:P6)</f>
        <v>161</v>
      </c>
      <c r="R6" s="229" t="s">
        <v>32</v>
      </c>
      <c r="S6" s="23" t="s">
        <v>33</v>
      </c>
      <c r="T6" s="234" t="b">
        <v>1</v>
      </c>
      <c r="U6" s="231" t="s">
        <v>161</v>
      </c>
      <c r="V6" s="16" t="s">
        <v>90</v>
      </c>
      <c r="W6" s="16">
        <v>1018515</v>
      </c>
      <c r="X6" s="16" t="s">
        <v>4657</v>
      </c>
      <c r="Y6" s="16"/>
    </row>
    <row r="7" spans="1:25">
      <c r="A7" s="35" t="s">
        <v>120</v>
      </c>
      <c r="B7" s="35" t="s">
        <v>78</v>
      </c>
      <c r="C7" s="15" t="s">
        <v>4661</v>
      </c>
      <c r="D7" s="224" t="s">
        <v>88</v>
      </c>
      <c r="E7" s="227">
        <v>46082.166666666664</v>
      </c>
      <c r="F7" s="224">
        <v>10.3</v>
      </c>
      <c r="G7" s="15">
        <v>117881</v>
      </c>
      <c r="H7" s="37" t="s">
        <v>160</v>
      </c>
      <c r="I7" s="15"/>
      <c r="J7" s="15"/>
      <c r="K7" s="15"/>
      <c r="L7" s="15"/>
      <c r="M7" s="15"/>
      <c r="N7" s="35">
        <v>27</v>
      </c>
      <c r="O7" s="35">
        <v>80</v>
      </c>
      <c r="P7" s="35">
        <v>54</v>
      </c>
      <c r="Q7" s="14">
        <f>SUM(I7:P7)</f>
        <v>161</v>
      </c>
      <c r="R7" s="229" t="s">
        <v>32</v>
      </c>
      <c r="S7" s="23" t="s">
        <v>33</v>
      </c>
      <c r="T7" s="234" t="b">
        <v>1</v>
      </c>
      <c r="U7" s="231" t="s">
        <v>161</v>
      </c>
      <c r="V7" s="16" t="s">
        <v>90</v>
      </c>
      <c r="W7" s="16">
        <v>1018517</v>
      </c>
      <c r="X7" s="16" t="s">
        <v>4657</v>
      </c>
      <c r="Y7" s="16"/>
    </row>
    <row r="8" spans="1:25">
      <c r="A8" s="11" t="s">
        <v>19</v>
      </c>
      <c r="B8" s="7"/>
      <c r="C8" s="7"/>
      <c r="D8" s="7"/>
      <c r="E8" s="11"/>
      <c r="F8" s="7"/>
      <c r="G8" s="7"/>
      <c r="H8" s="7"/>
      <c r="I8" s="11">
        <f>SUM(I3:I6)</f>
        <v>0</v>
      </c>
      <c r="J8" s="11">
        <f>SUM(J3:J6)</f>
        <v>0</v>
      </c>
      <c r="K8" s="11">
        <f t="shared" ref="K8:Q8" si="1">SUM(K3:K7)</f>
        <v>0</v>
      </c>
      <c r="L8" s="11">
        <f t="shared" si="1"/>
        <v>0</v>
      </c>
      <c r="M8" s="11">
        <f t="shared" si="1"/>
        <v>0</v>
      </c>
      <c r="N8" s="11">
        <f t="shared" si="1"/>
        <v>135</v>
      </c>
      <c r="O8" s="11">
        <f t="shared" si="1"/>
        <v>240</v>
      </c>
      <c r="P8" s="11">
        <f t="shared" si="1"/>
        <v>430</v>
      </c>
      <c r="Q8" s="11">
        <f t="shared" si="1"/>
        <v>805</v>
      </c>
      <c r="R8" s="12"/>
      <c r="S8" s="12"/>
      <c r="T8" s="12"/>
      <c r="U8" s="12"/>
      <c r="V8" s="12"/>
      <c r="W8" s="12"/>
      <c r="X8" s="12"/>
      <c r="Y8" s="12"/>
    </row>
    <row r="9" spans="1:25">
      <c r="A9" s="1"/>
      <c r="B9" s="1"/>
      <c r="C9" s="1"/>
      <c r="D9" s="1"/>
      <c r="E9" s="1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"/>
      <c r="K10" s="1563"/>
      <c r="L10" s="1563"/>
      <c r="M10" s="156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230" t="s">
        <v>4605</v>
      </c>
      <c r="B12" s="1558"/>
      <c r="C12" s="1558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5" customHeight="1">
      <c r="A13" s="5" t="s">
        <v>42</v>
      </c>
      <c r="B13" s="1565" t="s">
        <v>1489</v>
      </c>
      <c r="C13" s="156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5" t="s">
        <v>42</v>
      </c>
      <c r="B14" s="1565"/>
      <c r="C14" s="156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43</v>
      </c>
      <c r="B15" s="1566" t="s">
        <v>4662</v>
      </c>
      <c r="C15" s="156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44</v>
      </c>
      <c r="B16" s="1567">
        <v>0.45833333333333331</v>
      </c>
      <c r="C16" s="156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24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 ht="23.25" customHeight="1">
      <c r="A18" s="1559" t="s">
        <v>128</v>
      </c>
      <c r="B18" s="1559"/>
      <c r="C18" s="1559"/>
      <c r="D18" s="1559"/>
      <c r="E18" s="1559"/>
      <c r="F18" s="1559"/>
      <c r="G18" s="1067"/>
      <c r="H18" s="7"/>
      <c r="I18" s="1559" t="s">
        <v>346</v>
      </c>
      <c r="J18" s="1559"/>
      <c r="K18" s="1559"/>
      <c r="L18" s="1559"/>
      <c r="M18" s="1559"/>
      <c r="N18" s="1559"/>
      <c r="O18" s="1559"/>
      <c r="P18" s="1559"/>
      <c r="Q18" s="1559"/>
      <c r="R18" s="1560" t="s">
        <v>4663</v>
      </c>
      <c r="S18" s="1561"/>
      <c r="T18" s="1560"/>
      <c r="U18" s="1560"/>
      <c r="V18" s="1560"/>
      <c r="W18" s="1560"/>
      <c r="X18" s="1560"/>
      <c r="Y18" s="1560"/>
    </row>
    <row r="19" spans="1:25" ht="26.25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8" t="s">
        <v>9</v>
      </c>
      <c r="H19" s="33" t="s">
        <v>10</v>
      </c>
      <c r="I19" s="9" t="s">
        <v>11</v>
      </c>
      <c r="J19" s="9" t="s">
        <v>12</v>
      </c>
      <c r="K19" s="9" t="s">
        <v>13</v>
      </c>
      <c r="L19" s="9" t="s">
        <v>14</v>
      </c>
      <c r="M19" s="9" t="s">
        <v>15</v>
      </c>
      <c r="N19" s="9" t="s">
        <v>16</v>
      </c>
      <c r="O19" s="9" t="s">
        <v>17</v>
      </c>
      <c r="P19" s="10" t="s">
        <v>18</v>
      </c>
      <c r="Q19" s="8" t="s">
        <v>19</v>
      </c>
      <c r="R19" s="8" t="s">
        <v>20</v>
      </c>
      <c r="S19" s="240" t="s">
        <v>21</v>
      </c>
      <c r="T19" s="240" t="s">
        <v>22</v>
      </c>
      <c r="U19" s="8" t="s">
        <v>24</v>
      </c>
      <c r="V19" s="8" t="s">
        <v>25</v>
      </c>
      <c r="W19" s="8" t="s">
        <v>26</v>
      </c>
      <c r="X19" s="8" t="s">
        <v>27</v>
      </c>
      <c r="Y19" s="8" t="s">
        <v>28</v>
      </c>
    </row>
    <row r="20" spans="1:25">
      <c r="A20" s="35" t="s">
        <v>2561</v>
      </c>
      <c r="B20" s="384" t="s">
        <v>92</v>
      </c>
      <c r="C20" s="224" t="s">
        <v>4664</v>
      </c>
      <c r="D20" s="384" t="s">
        <v>2294</v>
      </c>
      <c r="E20" s="227">
        <v>46082.618055555555</v>
      </c>
      <c r="F20" s="224">
        <v>10.8</v>
      </c>
      <c r="G20" s="224">
        <v>117882</v>
      </c>
      <c r="H20" s="226"/>
      <c r="I20" s="224"/>
      <c r="J20" s="224"/>
      <c r="K20" s="224"/>
      <c r="L20" s="224"/>
      <c r="M20" s="224"/>
      <c r="N20" s="35">
        <v>43</v>
      </c>
      <c r="O20" s="35">
        <v>27</v>
      </c>
      <c r="P20" s="35">
        <v>33</v>
      </c>
      <c r="Q20" s="14">
        <f t="shared" ref="Q20:Q23" si="2">SUM(I20:P20)</f>
        <v>103</v>
      </c>
      <c r="R20" s="229" t="s">
        <v>32</v>
      </c>
      <c r="S20" s="23" t="s">
        <v>33</v>
      </c>
      <c r="T20" s="234" t="b">
        <v>1</v>
      </c>
      <c r="U20" s="231" t="s">
        <v>161</v>
      </c>
      <c r="V20" s="16" t="s">
        <v>90</v>
      </c>
      <c r="W20" s="16">
        <v>1018521</v>
      </c>
      <c r="X20" s="16" t="s">
        <v>4657</v>
      </c>
      <c r="Y20" s="16"/>
    </row>
    <row r="21" spans="1:25">
      <c r="A21" s="35" t="s">
        <v>2561</v>
      </c>
      <c r="B21" s="35" t="s">
        <v>78</v>
      </c>
      <c r="C21" s="224" t="s">
        <v>4665</v>
      </c>
      <c r="D21" s="224" t="s">
        <v>99</v>
      </c>
      <c r="E21" s="227">
        <v>46082.319444444445</v>
      </c>
      <c r="F21" s="224">
        <v>10.95</v>
      </c>
      <c r="G21" s="224">
        <v>117883</v>
      </c>
      <c r="H21" s="226" t="s">
        <v>160</v>
      </c>
      <c r="I21" s="224"/>
      <c r="J21" s="224"/>
      <c r="K21" s="224"/>
      <c r="L21" s="224"/>
      <c r="M21" s="224"/>
      <c r="N21" s="35">
        <v>27</v>
      </c>
      <c r="O21" s="35">
        <v>27</v>
      </c>
      <c r="P21" s="35">
        <v>81</v>
      </c>
      <c r="Q21" s="14">
        <f t="shared" si="2"/>
        <v>135</v>
      </c>
      <c r="R21" s="229" t="s">
        <v>32</v>
      </c>
      <c r="S21" s="23" t="s">
        <v>33</v>
      </c>
      <c r="T21" s="234" t="b">
        <v>1</v>
      </c>
      <c r="U21" s="255" t="s">
        <v>100</v>
      </c>
      <c r="V21" s="16" t="s">
        <v>90</v>
      </c>
      <c r="W21" s="16">
        <v>1018518</v>
      </c>
      <c r="X21" s="16" t="s">
        <v>4666</v>
      </c>
      <c r="Y21" s="16"/>
    </row>
    <row r="22" spans="1:25">
      <c r="A22" s="35" t="s">
        <v>2561</v>
      </c>
      <c r="B22" s="35" t="s">
        <v>78</v>
      </c>
      <c r="C22" s="224" t="s">
        <v>4667</v>
      </c>
      <c r="D22" s="224" t="s">
        <v>88</v>
      </c>
      <c r="E22" s="227">
        <v>46082.166666666664</v>
      </c>
      <c r="F22" s="224">
        <v>10.3</v>
      </c>
      <c r="G22" s="224">
        <v>117884</v>
      </c>
      <c r="H22" s="226" t="s">
        <v>160</v>
      </c>
      <c r="I22" s="224"/>
      <c r="J22" s="224"/>
      <c r="K22" s="224"/>
      <c r="L22" s="224"/>
      <c r="M22" s="224"/>
      <c r="N22" s="35">
        <v>17</v>
      </c>
      <c r="O22" s="35">
        <v>26</v>
      </c>
      <c r="P22" s="35">
        <v>17</v>
      </c>
      <c r="Q22" s="14">
        <f t="shared" si="2"/>
        <v>60</v>
      </c>
      <c r="R22" s="229" t="s">
        <v>32</v>
      </c>
      <c r="S22" s="23" t="s">
        <v>33</v>
      </c>
      <c r="T22" s="234" t="b">
        <v>1</v>
      </c>
      <c r="U22" s="231" t="s">
        <v>161</v>
      </c>
      <c r="V22" s="16" t="s">
        <v>90</v>
      </c>
      <c r="W22" s="16">
        <v>1018522</v>
      </c>
      <c r="X22" s="16" t="s">
        <v>4657</v>
      </c>
      <c r="Y22" s="16"/>
    </row>
    <row r="23" spans="1:25">
      <c r="A23" s="35" t="s">
        <v>105</v>
      </c>
      <c r="B23" s="35" t="s">
        <v>78</v>
      </c>
      <c r="C23" s="224" t="s">
        <v>4668</v>
      </c>
      <c r="D23" s="224" t="s">
        <v>99</v>
      </c>
      <c r="E23" s="227">
        <v>46082.319444444445</v>
      </c>
      <c r="F23" s="224">
        <v>10.95</v>
      </c>
      <c r="G23" s="224">
        <v>117866</v>
      </c>
      <c r="H23" s="226" t="s">
        <v>160</v>
      </c>
      <c r="I23" s="224"/>
      <c r="J23" s="224"/>
      <c r="K23" s="224"/>
      <c r="L23" s="224"/>
      <c r="M23" s="224"/>
      <c r="N23" s="35">
        <v>54</v>
      </c>
      <c r="O23" s="35">
        <v>26</v>
      </c>
      <c r="P23" s="35">
        <v>58</v>
      </c>
      <c r="Q23" s="14">
        <f t="shared" si="2"/>
        <v>138</v>
      </c>
      <c r="R23" s="229" t="s">
        <v>32</v>
      </c>
      <c r="S23" s="23" t="s">
        <v>33</v>
      </c>
      <c r="T23" s="14"/>
      <c r="U23" s="255" t="s">
        <v>100</v>
      </c>
      <c r="V23" s="16" t="s">
        <v>90</v>
      </c>
      <c r="W23" s="16">
        <v>1018519</v>
      </c>
      <c r="X23" s="16" t="s">
        <v>4666</v>
      </c>
      <c r="Y23" s="16"/>
    </row>
    <row r="24" spans="1:25">
      <c r="A24" s="35" t="s">
        <v>157</v>
      </c>
      <c r="B24" s="384" t="s">
        <v>92</v>
      </c>
      <c r="C24" s="224" t="s">
        <v>4669</v>
      </c>
      <c r="D24" s="384" t="s">
        <v>586</v>
      </c>
      <c r="E24" s="227">
        <v>46082.125</v>
      </c>
      <c r="F24" s="224">
        <v>10.8</v>
      </c>
      <c r="G24" s="224">
        <v>117874</v>
      </c>
      <c r="H24" s="226" t="s">
        <v>1348</v>
      </c>
      <c r="I24" s="224"/>
      <c r="J24" s="224"/>
      <c r="K24" s="224"/>
      <c r="L24" s="224"/>
      <c r="M24" s="224"/>
      <c r="N24" s="224"/>
      <c r="O24" s="35">
        <v>48</v>
      </c>
      <c r="P24" s="224"/>
      <c r="Q24" s="14">
        <f>SUM(I24:P24)</f>
        <v>48</v>
      </c>
      <c r="R24" s="229" t="s">
        <v>32</v>
      </c>
      <c r="S24" s="23" t="s">
        <v>33</v>
      </c>
      <c r="T24" s="14"/>
      <c r="U24" s="231" t="s">
        <v>161</v>
      </c>
      <c r="V24" s="16" t="s">
        <v>90</v>
      </c>
      <c r="W24" s="16">
        <v>1018523</v>
      </c>
      <c r="X24" s="16" t="s">
        <v>4657</v>
      </c>
      <c r="Y24" s="16"/>
    </row>
    <row r="25" spans="1:25">
      <c r="A25" s="35" t="s">
        <v>515</v>
      </c>
      <c r="B25" s="35" t="s">
        <v>78</v>
      </c>
      <c r="C25" s="224" t="s">
        <v>4670</v>
      </c>
      <c r="D25" s="224" t="s">
        <v>99</v>
      </c>
      <c r="E25" s="227">
        <v>46082.319444444445</v>
      </c>
      <c r="F25" s="224">
        <v>10.95</v>
      </c>
      <c r="G25" s="224">
        <v>117878</v>
      </c>
      <c r="H25" s="226" t="s">
        <v>160</v>
      </c>
      <c r="I25" s="224"/>
      <c r="J25" s="224"/>
      <c r="K25" s="224"/>
      <c r="L25" s="224"/>
      <c r="M25" s="224"/>
      <c r="N25" s="224"/>
      <c r="O25" s="35">
        <v>48</v>
      </c>
      <c r="P25" s="35">
        <v>65</v>
      </c>
      <c r="Q25" s="14">
        <f>SUM(I25:P25)</f>
        <v>113</v>
      </c>
      <c r="R25" s="229" t="s">
        <v>32</v>
      </c>
      <c r="S25" s="23" t="s">
        <v>33</v>
      </c>
      <c r="T25" s="14"/>
      <c r="U25" s="255" t="s">
        <v>100</v>
      </c>
      <c r="V25" s="16" t="s">
        <v>90</v>
      </c>
      <c r="W25" s="16">
        <v>1018520</v>
      </c>
      <c r="X25" s="16" t="s">
        <v>4666</v>
      </c>
      <c r="Y25" s="16"/>
    </row>
    <row r="26" spans="1:25">
      <c r="A26" s="11" t="s">
        <v>19</v>
      </c>
      <c r="B26" s="7"/>
      <c r="C26" s="7"/>
      <c r="D26" s="7"/>
      <c r="E26" s="11"/>
      <c r="F26" s="7"/>
      <c r="G26" s="7"/>
      <c r="H26" s="11">
        <f t="shared" ref="H26:Q26" si="3">SUM(H20:H25)</f>
        <v>0</v>
      </c>
      <c r="I26" s="11">
        <f t="shared" si="3"/>
        <v>0</v>
      </c>
      <c r="J26" s="11">
        <f t="shared" si="3"/>
        <v>0</v>
      </c>
      <c r="K26" s="11">
        <f t="shared" si="3"/>
        <v>0</v>
      </c>
      <c r="L26" s="11">
        <f t="shared" si="3"/>
        <v>0</v>
      </c>
      <c r="M26" s="11">
        <f t="shared" si="3"/>
        <v>0</v>
      </c>
      <c r="N26" s="11">
        <f t="shared" si="3"/>
        <v>141</v>
      </c>
      <c r="O26" s="11">
        <f t="shared" si="3"/>
        <v>202</v>
      </c>
      <c r="P26" s="11">
        <f t="shared" si="3"/>
        <v>254</v>
      </c>
      <c r="Q26" s="11">
        <f t="shared" si="3"/>
        <v>597</v>
      </c>
      <c r="R26" s="12"/>
      <c r="S26" s="12"/>
      <c r="T26" s="12"/>
      <c r="U26" s="12"/>
      <c r="V26" s="12"/>
      <c r="W26" s="12"/>
      <c r="X26" s="12"/>
      <c r="Y26" s="12"/>
    </row>
    <row r="27" spans="1:25">
      <c r="A27" s="1"/>
      <c r="B27" s="1"/>
      <c r="C27" s="1"/>
      <c r="D27" s="1"/>
      <c r="E27" s="1"/>
      <c r="F27" s="2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"/>
      <c r="K28" s="1563"/>
      <c r="L28" s="1563"/>
      <c r="M28" s="156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5.75" customHeight="1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" customHeight="1">
      <c r="A30" s="257" t="s">
        <v>100</v>
      </c>
      <c r="B30" s="1619" t="s">
        <v>39</v>
      </c>
      <c r="C30" s="1619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230" t="s">
        <v>161</v>
      </c>
      <c r="B31" s="230" t="s">
        <v>41</v>
      </c>
      <c r="C31" s="23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5" t="s">
        <v>42</v>
      </c>
      <c r="B32" s="1565" t="s">
        <v>4671</v>
      </c>
      <c r="C32" s="156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/>
      <c r="C33" s="156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43</v>
      </c>
      <c r="B34" s="1566">
        <v>358401975167</v>
      </c>
      <c r="C34" s="156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44</v>
      </c>
      <c r="B35" s="1567">
        <v>0.54166666666666663</v>
      </c>
      <c r="C35" s="156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7" spans="1:25" ht="23.25" customHeight="1">
      <c r="A37" s="1559" t="s">
        <v>139</v>
      </c>
      <c r="B37" s="1559"/>
      <c r="C37" s="1559"/>
      <c r="D37" s="1559"/>
      <c r="E37" s="1559"/>
      <c r="F37" s="1559"/>
      <c r="G37" s="1067"/>
      <c r="H37" s="7"/>
      <c r="I37" s="1559" t="s">
        <v>346</v>
      </c>
      <c r="J37" s="1559"/>
      <c r="K37" s="1559"/>
      <c r="L37" s="1559"/>
      <c r="M37" s="1559"/>
      <c r="N37" s="1559"/>
      <c r="O37" s="1559"/>
      <c r="P37" s="1559"/>
      <c r="Q37" s="1559"/>
      <c r="R37" s="1560" t="s">
        <v>4672</v>
      </c>
      <c r="S37" s="1561"/>
      <c r="T37" s="1560"/>
      <c r="U37" s="1560"/>
      <c r="V37" s="1560"/>
      <c r="W37" s="1560"/>
      <c r="X37" s="1560"/>
      <c r="Y37" s="1560"/>
    </row>
    <row r="38" spans="1:25" ht="26.25">
      <c r="A38" s="8" t="s">
        <v>3</v>
      </c>
      <c r="B38" s="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8" t="s">
        <v>9</v>
      </c>
      <c r="H38" s="33" t="s">
        <v>10</v>
      </c>
      <c r="I38" s="9" t="s">
        <v>11</v>
      </c>
      <c r="J38" s="9" t="s">
        <v>12</v>
      </c>
      <c r="K38" s="9" t="s">
        <v>13</v>
      </c>
      <c r="L38" s="9" t="s">
        <v>14</v>
      </c>
      <c r="M38" s="9" t="s">
        <v>15</v>
      </c>
      <c r="N38" s="9" t="s">
        <v>16</v>
      </c>
      <c r="O38" s="9" t="s">
        <v>17</v>
      </c>
      <c r="P38" s="10" t="s">
        <v>18</v>
      </c>
      <c r="Q38" s="8" t="s">
        <v>19</v>
      </c>
      <c r="R38" s="8" t="s">
        <v>20</v>
      </c>
      <c r="S38" s="240" t="s">
        <v>21</v>
      </c>
      <c r="T38" s="240" t="s">
        <v>22</v>
      </c>
      <c r="U38" s="8" t="s">
        <v>24</v>
      </c>
      <c r="V38" s="8" t="s">
        <v>25</v>
      </c>
      <c r="W38" s="8" t="s">
        <v>26</v>
      </c>
      <c r="X38" s="8" t="s">
        <v>27</v>
      </c>
      <c r="Y38" s="8" t="s">
        <v>28</v>
      </c>
    </row>
    <row r="39" spans="1:25">
      <c r="A39" s="35" t="s">
        <v>142</v>
      </c>
      <c r="B39" s="35" t="s">
        <v>72</v>
      </c>
      <c r="C39" s="15" t="s">
        <v>4673</v>
      </c>
      <c r="D39" s="15" t="s">
        <v>71</v>
      </c>
      <c r="E39" s="24">
        <v>46082.711805555555</v>
      </c>
      <c r="F39" s="15">
        <v>14.5</v>
      </c>
      <c r="G39" s="224">
        <v>117869</v>
      </c>
      <c r="H39" s="226"/>
      <c r="I39" s="224"/>
      <c r="J39" s="224"/>
      <c r="K39" s="224"/>
      <c r="L39" s="224"/>
      <c r="M39" s="35">
        <v>54</v>
      </c>
      <c r="N39" s="35">
        <v>54</v>
      </c>
      <c r="O39" s="35">
        <v>53</v>
      </c>
      <c r="P39" s="224"/>
      <c r="Q39" s="14">
        <f t="shared" ref="Q39:Q42" si="4">SUM(I39:P39)</f>
        <v>161</v>
      </c>
      <c r="R39" s="14" t="s">
        <v>30</v>
      </c>
      <c r="S39" s="14" t="s">
        <v>31</v>
      </c>
      <c r="T39" s="14"/>
      <c r="U39" s="232" t="s">
        <v>169</v>
      </c>
      <c r="V39" s="16"/>
      <c r="W39" s="16">
        <v>1018524</v>
      </c>
      <c r="X39" s="16" t="s">
        <v>4666</v>
      </c>
      <c r="Y39" s="16"/>
    </row>
    <row r="40" spans="1:25">
      <c r="A40" s="35" t="s">
        <v>141</v>
      </c>
      <c r="B40" s="35" t="s">
        <v>69</v>
      </c>
      <c r="C40" s="15" t="s">
        <v>4674</v>
      </c>
      <c r="D40" s="15" t="s">
        <v>68</v>
      </c>
      <c r="E40" s="24">
        <v>46081.795138888891</v>
      </c>
      <c r="F40" s="15">
        <v>14.5</v>
      </c>
      <c r="G40" s="224">
        <v>117870</v>
      </c>
      <c r="H40" s="226"/>
      <c r="I40" s="224"/>
      <c r="J40" s="224"/>
      <c r="K40" s="224"/>
      <c r="L40" s="224"/>
      <c r="M40" s="224"/>
      <c r="N40" s="35">
        <v>81</v>
      </c>
      <c r="O40" s="35">
        <v>80</v>
      </c>
      <c r="P40" s="224"/>
      <c r="Q40" s="14">
        <f t="shared" si="4"/>
        <v>161</v>
      </c>
      <c r="R40" s="14" t="s">
        <v>30</v>
      </c>
      <c r="S40" s="14" t="s">
        <v>31</v>
      </c>
      <c r="T40" s="14"/>
      <c r="U40" s="232" t="s">
        <v>169</v>
      </c>
      <c r="V40" s="16"/>
      <c r="W40" s="16">
        <v>1018525</v>
      </c>
      <c r="X40" s="16" t="s">
        <v>4666</v>
      </c>
      <c r="Y40" s="16"/>
    </row>
    <row r="41" spans="1:25">
      <c r="A41" s="35" t="s">
        <v>157</v>
      </c>
      <c r="B41" s="35" t="s">
        <v>134</v>
      </c>
      <c r="C41" s="224" t="s">
        <v>4675</v>
      </c>
      <c r="D41" s="224" t="s">
        <v>2892</v>
      </c>
      <c r="E41" s="227">
        <v>46083.277777777781</v>
      </c>
      <c r="F41" s="224">
        <v>10.8</v>
      </c>
      <c r="G41" s="224">
        <v>117885</v>
      </c>
      <c r="H41" s="226" t="s">
        <v>1348</v>
      </c>
      <c r="I41" s="224"/>
      <c r="J41" s="224"/>
      <c r="K41" s="224"/>
      <c r="L41" s="224"/>
      <c r="M41" s="224"/>
      <c r="N41" s="15"/>
      <c r="O41" s="15"/>
      <c r="P41" s="35">
        <v>161</v>
      </c>
      <c r="Q41" s="14">
        <f t="shared" si="4"/>
        <v>161</v>
      </c>
      <c r="R41" s="229" t="s">
        <v>32</v>
      </c>
      <c r="S41" s="23" t="s">
        <v>33</v>
      </c>
      <c r="T41" s="14"/>
      <c r="U41" s="255" t="s">
        <v>100</v>
      </c>
      <c r="V41" s="16" t="s">
        <v>90</v>
      </c>
      <c r="W41" s="16">
        <v>1018526</v>
      </c>
      <c r="X41" s="16" t="s">
        <v>4676</v>
      </c>
      <c r="Y41" s="16"/>
    </row>
    <row r="42" spans="1:25">
      <c r="A42" s="35" t="s">
        <v>157</v>
      </c>
      <c r="B42" s="35" t="s">
        <v>78</v>
      </c>
      <c r="C42" s="224" t="s">
        <v>4677</v>
      </c>
      <c r="D42" s="224" t="s">
        <v>4586</v>
      </c>
      <c r="E42" s="227">
        <v>46083.715277777781</v>
      </c>
      <c r="F42" s="224">
        <v>10.3</v>
      </c>
      <c r="G42" s="224">
        <v>117886</v>
      </c>
      <c r="H42" s="226" t="s">
        <v>160</v>
      </c>
      <c r="I42" s="224"/>
      <c r="J42" s="224"/>
      <c r="K42" s="224"/>
      <c r="L42" s="224"/>
      <c r="M42" s="224"/>
      <c r="N42" s="15"/>
      <c r="O42" s="15"/>
      <c r="P42" s="35">
        <v>161</v>
      </c>
      <c r="Q42" s="14">
        <f t="shared" si="4"/>
        <v>161</v>
      </c>
      <c r="R42" s="229" t="s">
        <v>32</v>
      </c>
      <c r="S42" s="23" t="s">
        <v>33</v>
      </c>
      <c r="T42" s="14"/>
      <c r="U42" s="231" t="s">
        <v>161</v>
      </c>
      <c r="V42" s="16" t="s">
        <v>90</v>
      </c>
      <c r="W42" s="16">
        <v>1018527</v>
      </c>
      <c r="X42" s="16" t="s">
        <v>4678</v>
      </c>
      <c r="Y42" s="16"/>
    </row>
    <row r="43" spans="1:25">
      <c r="A43" s="35" t="s">
        <v>157</v>
      </c>
      <c r="B43" s="35" t="s">
        <v>78</v>
      </c>
      <c r="C43" s="15" t="s">
        <v>4679</v>
      </c>
      <c r="D43" s="15" t="s">
        <v>99</v>
      </c>
      <c r="E43" s="24">
        <v>46082.319444444445</v>
      </c>
      <c r="F43" s="224">
        <v>10.95</v>
      </c>
      <c r="G43" s="15">
        <v>117887</v>
      </c>
      <c r="H43" s="37" t="s">
        <v>160</v>
      </c>
      <c r="I43" s="15"/>
      <c r="J43" s="15"/>
      <c r="K43" s="15"/>
      <c r="L43" s="15"/>
      <c r="M43" s="15"/>
      <c r="N43" s="15"/>
      <c r="O43" s="15"/>
      <c r="P43" s="35">
        <v>161</v>
      </c>
      <c r="Q43" s="14">
        <f>SUM(I43:P43)</f>
        <v>161</v>
      </c>
      <c r="R43" s="229" t="s">
        <v>32</v>
      </c>
      <c r="S43" s="23" t="s">
        <v>33</v>
      </c>
      <c r="T43" s="14"/>
      <c r="U43" s="255" t="s">
        <v>100</v>
      </c>
      <c r="V43" s="16" t="s">
        <v>90</v>
      </c>
      <c r="W43" s="16">
        <v>1018528</v>
      </c>
      <c r="X43" s="16" t="s">
        <v>4666</v>
      </c>
      <c r="Y43" s="16"/>
    </row>
    <row r="44" spans="1:25">
      <c r="A44" s="11" t="s">
        <v>19</v>
      </c>
      <c r="B44" s="7"/>
      <c r="C44" s="7"/>
      <c r="D44" s="7"/>
      <c r="E44" s="11"/>
      <c r="F44" s="7"/>
      <c r="G44" s="7"/>
      <c r="H44" s="7"/>
      <c r="I44" s="11">
        <f>SUM(I39:I42)</f>
        <v>0</v>
      </c>
      <c r="J44" s="11">
        <f>SUM(J39:J42)</f>
        <v>0</v>
      </c>
      <c r="K44" s="11">
        <f>SUM(K39:K42)</f>
        <v>0</v>
      </c>
      <c r="L44" s="11">
        <f>SUM(L39:L42)</f>
        <v>0</v>
      </c>
      <c r="M44" s="11">
        <f>SUM(M39:M42)</f>
        <v>54</v>
      </c>
      <c r="N44" s="11">
        <f>SUM(N39:N43)</f>
        <v>135</v>
      </c>
      <c r="O44" s="11">
        <f>SUM(O39:O43)</f>
        <v>133</v>
      </c>
      <c r="P44" s="11">
        <f>SUM(P39:P43)</f>
        <v>483</v>
      </c>
      <c r="Q44" s="11">
        <f>SUM(Q39:Q43)</f>
        <v>805</v>
      </c>
      <c r="R44" s="12"/>
      <c r="S44" s="12"/>
      <c r="T44" s="12"/>
      <c r="U44" s="12"/>
      <c r="V44" s="12"/>
      <c r="W44" s="12"/>
      <c r="X44" s="12"/>
      <c r="Y44" s="12"/>
    </row>
    <row r="45" spans="1:25">
      <c r="A45" s="1"/>
      <c r="B45" s="1"/>
      <c r="C45" s="1"/>
      <c r="D45" s="1"/>
      <c r="E45" s="1"/>
      <c r="F45" s="2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5">
      <c r="A46" s="166" t="s">
        <v>34</v>
      </c>
      <c r="B46" s="1562"/>
      <c r="C46" s="1562"/>
      <c r="D46" s="1562"/>
      <c r="E46" s="1"/>
      <c r="F46" s="1"/>
      <c r="G46" s="1"/>
      <c r="H46" s="1"/>
      <c r="I46" s="1"/>
      <c r="J46" s="1"/>
      <c r="K46" s="1563"/>
      <c r="L46" s="1563"/>
      <c r="M46" s="156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 ht="18">
      <c r="A47" s="187" t="s">
        <v>35</v>
      </c>
      <c r="B47" s="186" t="s">
        <v>36</v>
      </c>
      <c r="C47" s="239" t="s">
        <v>37</v>
      </c>
      <c r="D47" s="24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230" t="s">
        <v>161</v>
      </c>
      <c r="B48" s="1558" t="s">
        <v>39</v>
      </c>
      <c r="C48" s="1558"/>
      <c r="D48" s="242"/>
      <c r="E48" s="243" t="s">
        <v>40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4" t="s">
        <v>169</v>
      </c>
      <c r="B49" s="1564" t="s">
        <v>956</v>
      </c>
      <c r="C49" s="156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257" t="s">
        <v>100</v>
      </c>
      <c r="B50" s="1619" t="s">
        <v>41</v>
      </c>
      <c r="C50" s="161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5" t="s">
        <v>42</v>
      </c>
      <c r="B51" s="1565" t="s">
        <v>1586</v>
      </c>
      <c r="C51" s="156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5" t="s">
        <v>42</v>
      </c>
      <c r="B52" s="1565"/>
      <c r="C52" s="156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5" t="s">
        <v>43</v>
      </c>
      <c r="B53" s="1566" t="s">
        <v>4680</v>
      </c>
      <c r="C53" s="156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5" t="s">
        <v>44</v>
      </c>
      <c r="B54" s="1567">
        <v>0.875</v>
      </c>
      <c r="C54" s="156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</sheetData>
  <mergeCells count="32">
    <mergeCell ref="B12:C12"/>
    <mergeCell ref="A1:F1"/>
    <mergeCell ref="I1:Q1"/>
    <mergeCell ref="R1:Y1"/>
    <mergeCell ref="B10:D10"/>
    <mergeCell ref="K10:M10"/>
    <mergeCell ref="B13:C13"/>
    <mergeCell ref="B14:C14"/>
    <mergeCell ref="B15:C15"/>
    <mergeCell ref="B16:C16"/>
    <mergeCell ref="I18:Q18"/>
    <mergeCell ref="R18:Y18"/>
    <mergeCell ref="B28:D28"/>
    <mergeCell ref="K28:M28"/>
    <mergeCell ref="B30:C30"/>
    <mergeCell ref="A18:F18"/>
    <mergeCell ref="B32:C32"/>
    <mergeCell ref="B33:C33"/>
    <mergeCell ref="B34:C34"/>
    <mergeCell ref="B35:C35"/>
    <mergeCell ref="A37:F37"/>
    <mergeCell ref="B51:C51"/>
    <mergeCell ref="I37:Q37"/>
    <mergeCell ref="B52:C52"/>
    <mergeCell ref="B53:C53"/>
    <mergeCell ref="B54:C54"/>
    <mergeCell ref="B50:C50"/>
    <mergeCell ref="R37:Y37"/>
    <mergeCell ref="B46:D46"/>
    <mergeCell ref="K46:M46"/>
    <mergeCell ref="B48:C48"/>
    <mergeCell ref="B49:C49"/>
  </mergeCells>
  <pageMargins left="0.7" right="0.7" top="0.75" bottom="0.75" header="0.3" footer="0.3"/>
  <legacy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0E799-BE51-4BD2-9334-3D5D00FAEFEC}">
  <sheetPr>
    <tabColor rgb="FF7030A0"/>
  </sheetPr>
  <dimension ref="A1:Y53"/>
  <sheetViews>
    <sheetView topLeftCell="A18" workbookViewId="0">
      <selection activeCell="A42" sqref="A42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9" width="10.7109375" customWidth="1"/>
    <col min="10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205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4681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35" t="s">
        <v>86</v>
      </c>
      <c r="B3" s="35" t="s">
        <v>78</v>
      </c>
      <c r="C3" s="224" t="s">
        <v>4682</v>
      </c>
      <c r="D3" s="224" t="s">
        <v>400</v>
      </c>
      <c r="E3" s="227">
        <v>46080.788194444445</v>
      </c>
      <c r="F3" s="224">
        <v>11.7</v>
      </c>
      <c r="G3" s="224">
        <v>117827</v>
      </c>
      <c r="H3" s="226" t="s">
        <v>160</v>
      </c>
      <c r="I3" s="224"/>
      <c r="J3" s="224"/>
      <c r="K3" s="224"/>
      <c r="L3" s="224"/>
      <c r="M3" s="224"/>
      <c r="N3" s="224">
        <v>26</v>
      </c>
      <c r="O3" s="224">
        <v>81</v>
      </c>
      <c r="P3" s="224">
        <v>54</v>
      </c>
      <c r="Q3" s="14">
        <f t="shared" ref="Q3:Q5" si="0">SUM(I3:P3)</f>
        <v>161</v>
      </c>
      <c r="R3" s="229" t="s">
        <v>32</v>
      </c>
      <c r="S3" s="23" t="s">
        <v>33</v>
      </c>
      <c r="T3" s="14"/>
      <c r="U3" s="232" t="s">
        <v>169</v>
      </c>
      <c r="V3" s="16" t="s">
        <v>90</v>
      </c>
      <c r="W3" s="16">
        <v>1018496</v>
      </c>
      <c r="X3" s="16" t="s">
        <v>4683</v>
      </c>
      <c r="Y3" s="16"/>
    </row>
    <row r="4" spans="1:25">
      <c r="A4" s="35" t="s">
        <v>105</v>
      </c>
      <c r="B4" s="35" t="s">
        <v>78</v>
      </c>
      <c r="C4" s="224" t="s">
        <v>4684</v>
      </c>
      <c r="D4" s="224" t="s">
        <v>400</v>
      </c>
      <c r="E4" s="227">
        <v>46080.788194444445</v>
      </c>
      <c r="F4" s="224">
        <v>11.7</v>
      </c>
      <c r="G4" s="224">
        <v>117848</v>
      </c>
      <c r="H4" s="226" t="s">
        <v>160</v>
      </c>
      <c r="I4" s="224"/>
      <c r="J4" s="224"/>
      <c r="K4" s="224"/>
      <c r="L4" s="224"/>
      <c r="M4" s="224"/>
      <c r="N4" s="224">
        <v>26</v>
      </c>
      <c r="O4" s="224">
        <v>81</v>
      </c>
      <c r="P4" s="224">
        <v>54</v>
      </c>
      <c r="Q4" s="14">
        <f t="shared" si="0"/>
        <v>161</v>
      </c>
      <c r="R4" s="229" t="s">
        <v>32</v>
      </c>
      <c r="S4" s="23" t="s">
        <v>33</v>
      </c>
      <c r="T4" s="14"/>
      <c r="U4" s="232" t="s">
        <v>169</v>
      </c>
      <c r="V4" s="16" t="s">
        <v>90</v>
      </c>
      <c r="W4" s="16">
        <v>1018497</v>
      </c>
      <c r="X4" s="16" t="s">
        <v>4683</v>
      </c>
      <c r="Y4" s="16"/>
    </row>
    <row r="5" spans="1:25">
      <c r="A5" s="35" t="s">
        <v>114</v>
      </c>
      <c r="B5" s="35" t="s">
        <v>78</v>
      </c>
      <c r="C5" s="224" t="s">
        <v>4685</v>
      </c>
      <c r="D5" s="224" t="s">
        <v>400</v>
      </c>
      <c r="E5" s="227">
        <v>46080.788194444445</v>
      </c>
      <c r="F5" s="224">
        <v>11.7</v>
      </c>
      <c r="G5" s="224">
        <v>117849</v>
      </c>
      <c r="H5" s="226" t="s">
        <v>160</v>
      </c>
      <c r="I5" s="224"/>
      <c r="J5" s="224"/>
      <c r="K5" s="224"/>
      <c r="L5" s="224"/>
      <c r="M5" s="224">
        <v>27</v>
      </c>
      <c r="N5" s="224">
        <v>27</v>
      </c>
      <c r="O5" s="224">
        <v>107</v>
      </c>
      <c r="P5" s="224"/>
      <c r="Q5" s="14">
        <f t="shared" si="0"/>
        <v>161</v>
      </c>
      <c r="R5" s="229" t="s">
        <v>32</v>
      </c>
      <c r="S5" s="23" t="s">
        <v>33</v>
      </c>
      <c r="T5" s="14"/>
      <c r="U5" s="232" t="s">
        <v>169</v>
      </c>
      <c r="V5" s="16" t="s">
        <v>90</v>
      </c>
      <c r="W5" s="16">
        <v>1018498</v>
      </c>
      <c r="X5" s="16" t="s">
        <v>4683</v>
      </c>
      <c r="Y5" s="16"/>
    </row>
    <row r="6" spans="1:25">
      <c r="A6" s="35" t="s">
        <v>114</v>
      </c>
      <c r="B6" s="35" t="s">
        <v>78</v>
      </c>
      <c r="C6" s="224" t="s">
        <v>4686</v>
      </c>
      <c r="D6" s="224" t="s">
        <v>400</v>
      </c>
      <c r="E6" s="227">
        <v>46080.788194444445</v>
      </c>
      <c r="F6" s="224">
        <v>11.7</v>
      </c>
      <c r="G6" s="224">
        <v>117850</v>
      </c>
      <c r="H6" s="226" t="s">
        <v>160</v>
      </c>
      <c r="I6" s="224"/>
      <c r="J6" s="224"/>
      <c r="K6" s="224"/>
      <c r="L6" s="224"/>
      <c r="M6" s="224"/>
      <c r="N6" s="224"/>
      <c r="O6" s="224">
        <v>53</v>
      </c>
      <c r="P6" s="224">
        <v>108</v>
      </c>
      <c r="Q6" s="14">
        <f>SUM(I6:P6)</f>
        <v>161</v>
      </c>
      <c r="R6" s="229" t="s">
        <v>32</v>
      </c>
      <c r="S6" s="23" t="s">
        <v>33</v>
      </c>
      <c r="T6" s="14"/>
      <c r="U6" s="232" t="s">
        <v>169</v>
      </c>
      <c r="V6" s="16" t="s">
        <v>90</v>
      </c>
      <c r="W6" s="16">
        <v>1018499</v>
      </c>
      <c r="X6" s="16" t="s">
        <v>4683</v>
      </c>
      <c r="Y6" s="16"/>
    </row>
    <row r="7" spans="1:25">
      <c r="A7" s="11" t="s">
        <v>19</v>
      </c>
      <c r="B7" s="7"/>
      <c r="C7" s="7"/>
      <c r="D7" s="7"/>
      <c r="E7" s="11"/>
      <c r="F7" s="7"/>
      <c r="G7" s="7"/>
      <c r="H7" s="7"/>
      <c r="I7" s="11">
        <f t="shared" ref="I7:Q7" si="1">SUM(I3:I6)</f>
        <v>0</v>
      </c>
      <c r="J7" s="11">
        <f t="shared" si="1"/>
        <v>0</v>
      </c>
      <c r="K7" s="11">
        <f t="shared" si="1"/>
        <v>0</v>
      </c>
      <c r="L7" s="11">
        <f t="shared" si="1"/>
        <v>0</v>
      </c>
      <c r="M7" s="11">
        <f t="shared" si="1"/>
        <v>27</v>
      </c>
      <c r="N7" s="11">
        <f t="shared" si="1"/>
        <v>79</v>
      </c>
      <c r="O7" s="11">
        <f t="shared" si="1"/>
        <v>322</v>
      </c>
      <c r="P7" s="11">
        <f t="shared" si="1"/>
        <v>216</v>
      </c>
      <c r="Q7" s="11">
        <f t="shared" si="1"/>
        <v>644</v>
      </c>
      <c r="R7" s="12"/>
      <c r="S7" s="12"/>
      <c r="T7" s="12"/>
      <c r="U7" s="12"/>
      <c r="V7" s="12"/>
      <c r="W7" s="12"/>
      <c r="X7" s="12"/>
      <c r="Y7" s="12"/>
    </row>
    <row r="8" spans="1:25">
      <c r="A8" s="1"/>
      <c r="B8" s="1"/>
      <c r="C8" s="1"/>
      <c r="D8" s="1"/>
      <c r="E8" s="1"/>
      <c r="F8" s="2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>
      <c r="A9" s="166" t="s">
        <v>34</v>
      </c>
      <c r="B9" s="1562"/>
      <c r="C9" s="1562"/>
      <c r="D9" s="1562"/>
      <c r="E9" s="1"/>
      <c r="F9" s="1"/>
      <c r="G9" s="1"/>
      <c r="H9" s="1"/>
      <c r="I9" s="1"/>
      <c r="J9" s="1"/>
      <c r="K9" s="1563"/>
      <c r="L9" s="1563"/>
      <c r="M9" s="1563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18">
      <c r="A10" s="187" t="s">
        <v>35</v>
      </c>
      <c r="B10" s="186" t="s">
        <v>36</v>
      </c>
      <c r="C10" s="239" t="s">
        <v>37</v>
      </c>
      <c r="D10" s="24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4" t="s">
        <v>169</v>
      </c>
      <c r="B11" s="1564" t="s">
        <v>39</v>
      </c>
      <c r="C11" s="1564"/>
      <c r="D11" s="242"/>
      <c r="E11" s="243" t="s">
        <v>40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230" t="s">
        <v>161</v>
      </c>
      <c r="B12" s="1558" t="s">
        <v>41</v>
      </c>
      <c r="C12" s="155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5" customHeight="1">
      <c r="A13" s="5" t="s">
        <v>42</v>
      </c>
      <c r="B13" s="1565" t="s">
        <v>4687</v>
      </c>
      <c r="C13" s="156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5" t="s">
        <v>42</v>
      </c>
      <c r="B14" s="1565"/>
      <c r="C14" s="156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43</v>
      </c>
      <c r="B15" s="1566" t="s">
        <v>4688</v>
      </c>
      <c r="C15" s="156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44</v>
      </c>
      <c r="B16" s="1567">
        <v>0.45833333333333331</v>
      </c>
      <c r="C16" s="156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46"/>
      <c r="X16" s="1"/>
    </row>
    <row r="17" spans="1:25">
      <c r="A17" s="24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 ht="23.25" customHeight="1">
      <c r="A18" s="1559" t="s">
        <v>155</v>
      </c>
      <c r="B18" s="1559"/>
      <c r="C18" s="1559"/>
      <c r="D18" s="1559"/>
      <c r="E18" s="1559"/>
      <c r="F18" s="1559"/>
      <c r="G18" s="1067"/>
      <c r="H18" s="7"/>
      <c r="I18" s="1559" t="s">
        <v>346</v>
      </c>
      <c r="J18" s="1559"/>
      <c r="K18" s="1559"/>
      <c r="L18" s="1559"/>
      <c r="M18" s="1559"/>
      <c r="N18" s="1559"/>
      <c r="O18" s="1559"/>
      <c r="P18" s="1559"/>
      <c r="Q18" s="1559"/>
      <c r="R18" s="1560" t="s">
        <v>4689</v>
      </c>
      <c r="S18" s="1561"/>
      <c r="T18" s="1560"/>
      <c r="U18" s="1560"/>
      <c r="V18" s="1560"/>
      <c r="W18" s="1560"/>
      <c r="X18" s="1560"/>
      <c r="Y18" s="1560"/>
    </row>
    <row r="19" spans="1:25" ht="26.25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8" t="s">
        <v>9</v>
      </c>
      <c r="H19" s="33" t="s">
        <v>10</v>
      </c>
      <c r="I19" s="9" t="s">
        <v>11</v>
      </c>
      <c r="J19" s="9" t="s">
        <v>12</v>
      </c>
      <c r="K19" s="9" t="s">
        <v>13</v>
      </c>
      <c r="L19" s="9" t="s">
        <v>14</v>
      </c>
      <c r="M19" s="9" t="s">
        <v>15</v>
      </c>
      <c r="N19" s="9" t="s">
        <v>16</v>
      </c>
      <c r="O19" s="9" t="s">
        <v>17</v>
      </c>
      <c r="P19" s="10" t="s">
        <v>18</v>
      </c>
      <c r="Q19" s="8" t="s">
        <v>19</v>
      </c>
      <c r="R19" s="8" t="s">
        <v>20</v>
      </c>
      <c r="S19" s="240" t="s">
        <v>21</v>
      </c>
      <c r="T19" s="240" t="s">
        <v>22</v>
      </c>
      <c r="U19" s="8" t="s">
        <v>24</v>
      </c>
      <c r="V19" s="8" t="s">
        <v>25</v>
      </c>
      <c r="W19" s="8" t="s">
        <v>26</v>
      </c>
      <c r="X19" s="8" t="s">
        <v>27</v>
      </c>
      <c r="Y19" s="8" t="s">
        <v>28</v>
      </c>
    </row>
    <row r="20" spans="1:25">
      <c r="A20" s="35" t="s">
        <v>145</v>
      </c>
      <c r="B20" s="35" t="s">
        <v>57</v>
      </c>
      <c r="C20" s="224" t="s">
        <v>4690</v>
      </c>
      <c r="D20" s="224" t="s">
        <v>56</v>
      </c>
      <c r="E20" s="227">
        <v>46082.253472222219</v>
      </c>
      <c r="F20" s="224">
        <v>10.3</v>
      </c>
      <c r="G20" s="224">
        <v>117847</v>
      </c>
      <c r="H20" s="226"/>
      <c r="I20" s="224"/>
      <c r="J20" s="224"/>
      <c r="K20" s="224"/>
      <c r="L20" s="224">
        <v>81</v>
      </c>
      <c r="M20" s="224"/>
      <c r="N20" s="224"/>
      <c r="O20" s="224"/>
      <c r="P20" s="224"/>
      <c r="Q20" s="14">
        <f t="shared" ref="Q20:Q21" si="2">SUM(I20:P20)</f>
        <v>81</v>
      </c>
      <c r="R20" s="14" t="s">
        <v>30</v>
      </c>
      <c r="S20" s="14" t="s">
        <v>31</v>
      </c>
      <c r="T20" s="14"/>
      <c r="U20" s="232" t="s">
        <v>169</v>
      </c>
      <c r="V20" s="16" t="s">
        <v>90</v>
      </c>
      <c r="W20" s="16">
        <v>1018495</v>
      </c>
      <c r="X20" s="16" t="s">
        <v>4691</v>
      </c>
      <c r="Y20" s="16"/>
    </row>
    <row r="21" spans="1:25">
      <c r="A21" s="35" t="s">
        <v>86</v>
      </c>
      <c r="B21" s="35" t="s">
        <v>134</v>
      </c>
      <c r="C21" s="224" t="s">
        <v>4692</v>
      </c>
      <c r="D21" s="224" t="s">
        <v>2892</v>
      </c>
      <c r="E21" s="227">
        <v>46081.288194444445</v>
      </c>
      <c r="F21" s="224">
        <v>10.8</v>
      </c>
      <c r="G21" s="224">
        <v>117829</v>
      </c>
      <c r="H21" s="1117" t="s">
        <v>4693</v>
      </c>
      <c r="I21" s="224"/>
      <c r="J21" s="224"/>
      <c r="K21" s="224"/>
      <c r="L21" s="224"/>
      <c r="M21" s="224"/>
      <c r="N21" s="224">
        <v>161</v>
      </c>
      <c r="O21" s="224"/>
      <c r="P21" s="224"/>
      <c r="Q21" s="14">
        <f t="shared" si="2"/>
        <v>161</v>
      </c>
      <c r="R21" s="229" t="s">
        <v>32</v>
      </c>
      <c r="S21" s="23" t="s">
        <v>33</v>
      </c>
      <c r="T21" s="14"/>
      <c r="U21" s="231" t="s">
        <v>161</v>
      </c>
      <c r="V21" s="16" t="s">
        <v>90</v>
      </c>
      <c r="W21" s="16">
        <v>1018488</v>
      </c>
      <c r="X21" s="16" t="s">
        <v>4694</v>
      </c>
      <c r="Y21" s="16"/>
    </row>
    <row r="22" spans="1:25">
      <c r="A22" s="35" t="s">
        <v>133</v>
      </c>
      <c r="B22" s="35" t="s">
        <v>134</v>
      </c>
      <c r="C22" s="224" t="s">
        <v>4695</v>
      </c>
      <c r="D22" s="224" t="s">
        <v>2892</v>
      </c>
      <c r="E22" s="227">
        <v>46081.288194444445</v>
      </c>
      <c r="F22" s="224">
        <v>10.8</v>
      </c>
      <c r="G22" s="224">
        <v>117851</v>
      </c>
      <c r="H22" s="226" t="s">
        <v>401</v>
      </c>
      <c r="I22" s="224"/>
      <c r="J22" s="224"/>
      <c r="K22" s="224"/>
      <c r="L22" s="224"/>
      <c r="M22" s="224">
        <v>54</v>
      </c>
      <c r="N22" s="609">
        <v>107</v>
      </c>
      <c r="O22" s="609"/>
      <c r="P22" s="224"/>
      <c r="Q22" s="14">
        <f>SUM(K22:P22)</f>
        <v>161</v>
      </c>
      <c r="R22" s="229" t="s">
        <v>32</v>
      </c>
      <c r="S22" s="23" t="s">
        <v>33</v>
      </c>
      <c r="T22" s="14"/>
      <c r="U22" s="231" t="s">
        <v>161</v>
      </c>
      <c r="V22" s="16" t="s">
        <v>90</v>
      </c>
      <c r="W22" s="16">
        <v>1018491</v>
      </c>
      <c r="X22" s="16" t="s">
        <v>4694</v>
      </c>
      <c r="Y22" s="16"/>
    </row>
    <row r="23" spans="1:25">
      <c r="A23" s="35" t="s">
        <v>2561</v>
      </c>
      <c r="B23" s="35" t="s">
        <v>78</v>
      </c>
      <c r="C23" s="224" t="s">
        <v>4696</v>
      </c>
      <c r="D23" s="224" t="s">
        <v>932</v>
      </c>
      <c r="E23" s="227">
        <v>46081.048611111109</v>
      </c>
      <c r="F23" s="224">
        <v>10.8</v>
      </c>
      <c r="G23" s="224">
        <v>117852</v>
      </c>
      <c r="H23" s="226" t="s">
        <v>160</v>
      </c>
      <c r="I23" s="224"/>
      <c r="J23" s="224"/>
      <c r="K23" s="224"/>
      <c r="L23" s="224"/>
      <c r="M23" s="224"/>
      <c r="N23" s="609">
        <v>1</v>
      </c>
      <c r="O23" s="609">
        <v>52</v>
      </c>
      <c r="P23" s="224">
        <v>108</v>
      </c>
      <c r="Q23" s="14">
        <f>SUM(I23:P23)</f>
        <v>161</v>
      </c>
      <c r="R23" s="229" t="s">
        <v>32</v>
      </c>
      <c r="S23" s="23" t="s">
        <v>33</v>
      </c>
      <c r="T23" s="14"/>
      <c r="U23" s="231" t="s">
        <v>161</v>
      </c>
      <c r="V23" s="16" t="s">
        <v>90</v>
      </c>
      <c r="W23" s="16">
        <v>1018489</v>
      </c>
      <c r="X23" s="16" t="s">
        <v>4694</v>
      </c>
      <c r="Y23" s="16"/>
    </row>
    <row r="24" spans="1:25">
      <c r="A24" s="35" t="s">
        <v>2561</v>
      </c>
      <c r="B24" s="35" t="s">
        <v>78</v>
      </c>
      <c r="C24" s="224" t="s">
        <v>4697</v>
      </c>
      <c r="D24" s="224" t="s">
        <v>4586</v>
      </c>
      <c r="E24" s="227">
        <v>46080.715277777781</v>
      </c>
      <c r="F24" s="224">
        <v>10.3</v>
      </c>
      <c r="G24" s="224">
        <v>117853</v>
      </c>
      <c r="H24" s="226" t="s">
        <v>160</v>
      </c>
      <c r="I24" s="224"/>
      <c r="J24" s="224"/>
      <c r="K24" s="224"/>
      <c r="L24" s="224"/>
      <c r="M24" s="224"/>
      <c r="N24" s="224">
        <v>27</v>
      </c>
      <c r="O24" s="224">
        <v>26</v>
      </c>
      <c r="P24" s="224">
        <v>108</v>
      </c>
      <c r="Q24" s="14">
        <f>SUM(I24:P24)</f>
        <v>161</v>
      </c>
      <c r="R24" s="229" t="s">
        <v>32</v>
      </c>
      <c r="S24" s="23" t="s">
        <v>33</v>
      </c>
      <c r="T24" s="14"/>
      <c r="U24" s="231" t="s">
        <v>161</v>
      </c>
      <c r="V24" s="16" t="s">
        <v>90</v>
      </c>
      <c r="W24" s="16">
        <v>1018490</v>
      </c>
      <c r="X24" s="16" t="s">
        <v>4694</v>
      </c>
      <c r="Y24" s="16"/>
    </row>
    <row r="25" spans="1:25" ht="38.25">
      <c r="A25" s="15" t="s">
        <v>119</v>
      </c>
      <c r="B25" s="15" t="s">
        <v>92</v>
      </c>
      <c r="C25" s="15" t="s">
        <v>4698</v>
      </c>
      <c r="D25" s="15" t="s">
        <v>159</v>
      </c>
      <c r="E25" s="24">
        <v>46081.041666666664</v>
      </c>
      <c r="F25" s="15">
        <v>10.3</v>
      </c>
      <c r="G25" s="15">
        <v>117855</v>
      </c>
      <c r="H25" s="37" t="s">
        <v>160</v>
      </c>
      <c r="I25" s="1147" t="s">
        <v>4699</v>
      </c>
      <c r="J25" s="15"/>
      <c r="K25" s="15"/>
      <c r="L25" s="15"/>
      <c r="M25" s="15"/>
      <c r="N25" s="15"/>
      <c r="O25" s="15">
        <v>53</v>
      </c>
      <c r="P25" s="15">
        <v>108</v>
      </c>
      <c r="Q25" s="14">
        <v>161</v>
      </c>
      <c r="R25" s="229" t="s">
        <v>32</v>
      </c>
      <c r="S25" s="23" t="s">
        <v>33</v>
      </c>
      <c r="T25" s="14"/>
      <c r="U25" s="231" t="s">
        <v>161</v>
      </c>
      <c r="V25" s="16" t="s">
        <v>90</v>
      </c>
      <c r="W25" s="16">
        <v>1018487</v>
      </c>
      <c r="X25" s="16" t="s">
        <v>4694</v>
      </c>
      <c r="Y25" s="16"/>
    </row>
    <row r="26" spans="1:25">
      <c r="A26" s="11" t="s">
        <v>19</v>
      </c>
      <c r="B26" s="7"/>
      <c r="C26" s="7"/>
      <c r="D26" s="7"/>
      <c r="E26" s="11"/>
      <c r="F26" s="7"/>
      <c r="G26" s="7"/>
      <c r="H26" s="7"/>
      <c r="I26" s="11">
        <f t="shared" ref="I26:Q26" si="3">SUM(I20:I25)</f>
        <v>0</v>
      </c>
      <c r="J26" s="11">
        <f t="shared" si="3"/>
        <v>0</v>
      </c>
      <c r="K26" s="11">
        <f t="shared" si="3"/>
        <v>0</v>
      </c>
      <c r="L26" s="11">
        <f t="shared" si="3"/>
        <v>81</v>
      </c>
      <c r="M26" s="11">
        <f t="shared" si="3"/>
        <v>54</v>
      </c>
      <c r="N26" s="11">
        <f t="shared" si="3"/>
        <v>296</v>
      </c>
      <c r="O26" s="11">
        <f t="shared" si="3"/>
        <v>131</v>
      </c>
      <c r="P26" s="11">
        <f t="shared" si="3"/>
        <v>324</v>
      </c>
      <c r="Q26" s="11">
        <f t="shared" si="3"/>
        <v>886</v>
      </c>
      <c r="R26" s="12"/>
      <c r="S26" s="12"/>
      <c r="T26" s="12"/>
      <c r="U26" s="12"/>
      <c r="V26" s="12"/>
      <c r="W26" s="12"/>
      <c r="X26" s="12"/>
      <c r="Y26" s="12"/>
    </row>
    <row r="27" spans="1:25">
      <c r="A27" s="1"/>
      <c r="B27" s="1"/>
      <c r="C27" s="1"/>
      <c r="D27" s="1"/>
      <c r="E27" s="1"/>
      <c r="F27" s="2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"/>
      <c r="K28" s="1563"/>
      <c r="L28" s="1563"/>
      <c r="M28" s="156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5.75" customHeight="1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" customHeight="1">
      <c r="A30" s="4" t="s">
        <v>169</v>
      </c>
      <c r="B30" s="1564" t="s">
        <v>39</v>
      </c>
      <c r="C30" s="1564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230" t="s">
        <v>161</v>
      </c>
      <c r="B31" s="1558" t="s">
        <v>41</v>
      </c>
      <c r="C31" s="155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5" t="s">
        <v>42</v>
      </c>
      <c r="B32" s="1565" t="s">
        <v>4700</v>
      </c>
      <c r="C32" s="156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/>
      <c r="C33" s="156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43</v>
      </c>
      <c r="B34" s="1566" t="s">
        <v>4701</v>
      </c>
      <c r="C34" s="156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46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44</v>
      </c>
      <c r="B35" s="1567">
        <v>0.54166666666666663</v>
      </c>
      <c r="C35" s="156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7" spans="1:25" ht="23.25">
      <c r="A37" s="1749" t="s">
        <v>83</v>
      </c>
      <c r="B37" s="1749"/>
      <c r="C37" s="1749"/>
      <c r="D37" s="1749"/>
      <c r="E37" s="1749"/>
      <c r="F37" s="1749"/>
      <c r="G37" s="1099"/>
      <c r="H37" s="260"/>
      <c r="I37" s="1749" t="s">
        <v>3509</v>
      </c>
      <c r="J37" s="1749"/>
      <c r="K37" s="1749"/>
      <c r="L37" s="1749"/>
      <c r="M37" s="1749"/>
      <c r="N37" s="1749"/>
      <c r="O37" s="1749"/>
      <c r="P37" s="1749"/>
      <c r="Q37" s="1749"/>
      <c r="R37" s="1750" t="s">
        <v>4702</v>
      </c>
      <c r="S37" s="1751"/>
      <c r="T37" s="1750"/>
      <c r="U37" s="1750"/>
      <c r="V37" s="1750"/>
      <c r="W37" s="1750"/>
      <c r="X37" s="1750"/>
      <c r="Y37" s="1750"/>
    </row>
    <row r="38" spans="1:25" ht="26.25">
      <c r="A38" s="8" t="s">
        <v>3</v>
      </c>
      <c r="B38" s="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8" t="s">
        <v>9</v>
      </c>
      <c r="H38" s="33" t="s">
        <v>10</v>
      </c>
      <c r="I38" s="9" t="s">
        <v>11</v>
      </c>
      <c r="J38" s="9" t="s">
        <v>12</v>
      </c>
      <c r="K38" s="9" t="s">
        <v>13</v>
      </c>
      <c r="L38" s="9" t="s">
        <v>14</v>
      </c>
      <c r="M38" s="9" t="s">
        <v>15</v>
      </c>
      <c r="N38" s="9" t="s">
        <v>16</v>
      </c>
      <c r="O38" s="9" t="s">
        <v>17</v>
      </c>
      <c r="P38" s="10" t="s">
        <v>18</v>
      </c>
      <c r="Q38" s="8" t="s">
        <v>19</v>
      </c>
      <c r="R38" s="8" t="s">
        <v>20</v>
      </c>
      <c r="S38" s="240" t="s">
        <v>21</v>
      </c>
      <c r="T38" s="240" t="s">
        <v>22</v>
      </c>
      <c r="U38" s="8" t="s">
        <v>24</v>
      </c>
      <c r="V38" s="8" t="s">
        <v>25</v>
      </c>
      <c r="W38" s="8" t="s">
        <v>26</v>
      </c>
      <c r="X38" s="8" t="s">
        <v>27</v>
      </c>
      <c r="Y38" s="8" t="s">
        <v>28</v>
      </c>
    </row>
    <row r="39" spans="1:25">
      <c r="A39" s="35" t="s">
        <v>190</v>
      </c>
      <c r="B39" s="35" t="s">
        <v>1184</v>
      </c>
      <c r="C39" s="224" t="s">
        <v>4703</v>
      </c>
      <c r="D39" s="224" t="s">
        <v>4325</v>
      </c>
      <c r="E39" s="227">
        <v>46081.392361111109</v>
      </c>
      <c r="F39" s="224">
        <v>11.8</v>
      </c>
      <c r="G39" s="224">
        <v>117857</v>
      </c>
      <c r="H39" s="226" t="s">
        <v>1348</v>
      </c>
      <c r="I39" s="224"/>
      <c r="J39" s="224"/>
      <c r="K39" s="224"/>
      <c r="L39" s="224"/>
      <c r="M39" s="224"/>
      <c r="N39" s="224"/>
      <c r="O39" s="224">
        <v>161</v>
      </c>
      <c r="P39" s="224"/>
      <c r="Q39" s="14">
        <f t="shared" ref="Q39:Q43" si="4">SUM(I39:P39)</f>
        <v>161</v>
      </c>
      <c r="R39" s="229" t="s">
        <v>32</v>
      </c>
      <c r="S39" s="23" t="s">
        <v>33</v>
      </c>
      <c r="T39" s="14"/>
      <c r="U39" s="260" t="s">
        <v>508</v>
      </c>
      <c r="V39" s="16" t="s">
        <v>90</v>
      </c>
      <c r="W39" s="16">
        <v>1018492</v>
      </c>
      <c r="X39" s="16" t="s">
        <v>4704</v>
      </c>
      <c r="Y39" s="16"/>
    </row>
    <row r="40" spans="1:25">
      <c r="A40" s="35" t="s">
        <v>102</v>
      </c>
      <c r="B40" s="35" t="s">
        <v>92</v>
      </c>
      <c r="C40" s="224" t="s">
        <v>4705</v>
      </c>
      <c r="D40" s="224" t="s">
        <v>2467</v>
      </c>
      <c r="E40" s="227">
        <v>46081.826388888891</v>
      </c>
      <c r="F40" s="224">
        <v>9.8000000000000007</v>
      </c>
      <c r="G40" s="224">
        <v>117861</v>
      </c>
      <c r="H40" s="226"/>
      <c r="I40" s="224"/>
      <c r="J40" s="224"/>
      <c r="K40" s="224"/>
      <c r="L40" s="224"/>
      <c r="M40" s="224">
        <v>161</v>
      </c>
      <c r="N40" s="224"/>
      <c r="O40" s="224"/>
      <c r="P40" s="224"/>
      <c r="Q40" s="14">
        <f t="shared" si="4"/>
        <v>161</v>
      </c>
      <c r="R40" s="229" t="s">
        <v>32</v>
      </c>
      <c r="S40" s="23" t="s">
        <v>33</v>
      </c>
      <c r="T40" s="14"/>
      <c r="U40" s="274" t="s">
        <v>523</v>
      </c>
      <c r="V40" s="16" t="s">
        <v>90</v>
      </c>
      <c r="W40" s="16">
        <v>1018500</v>
      </c>
      <c r="X40" s="16" t="s">
        <v>4706</v>
      </c>
      <c r="Y40" s="16"/>
    </row>
    <row r="41" spans="1:25">
      <c r="A41" s="35" t="s">
        <v>4707</v>
      </c>
      <c r="B41" s="35" t="s">
        <v>404</v>
      </c>
      <c r="C41" s="224" t="s">
        <v>4708</v>
      </c>
      <c r="D41" s="224" t="s">
        <v>1737</v>
      </c>
      <c r="E41" s="227">
        <v>46081.722222222219</v>
      </c>
      <c r="F41" s="224">
        <v>14.8</v>
      </c>
      <c r="G41" s="224">
        <v>117845</v>
      </c>
      <c r="H41" s="226" t="s">
        <v>1348</v>
      </c>
      <c r="I41" s="224"/>
      <c r="J41" s="224"/>
      <c r="K41" s="224"/>
      <c r="L41" s="224"/>
      <c r="M41" s="224"/>
      <c r="N41" s="224"/>
      <c r="O41" s="224">
        <v>54</v>
      </c>
      <c r="P41" s="224">
        <v>107</v>
      </c>
      <c r="Q41" s="14">
        <f t="shared" si="4"/>
        <v>161</v>
      </c>
      <c r="R41" s="14" t="s">
        <v>30</v>
      </c>
      <c r="S41" s="14" t="s">
        <v>31</v>
      </c>
      <c r="T41" s="14"/>
      <c r="U41" s="260" t="s">
        <v>508</v>
      </c>
      <c r="V41" s="16" t="s">
        <v>660</v>
      </c>
      <c r="W41" s="16">
        <v>1018493</v>
      </c>
      <c r="X41" s="16" t="s">
        <v>4704</v>
      </c>
      <c r="Y41" s="16"/>
    </row>
    <row r="42" spans="1:25">
      <c r="A42" s="35" t="s">
        <v>107</v>
      </c>
      <c r="B42" s="35" t="s">
        <v>78</v>
      </c>
      <c r="C42" s="224" t="s">
        <v>4709</v>
      </c>
      <c r="D42" s="224" t="s">
        <v>3761</v>
      </c>
      <c r="E42" s="227">
        <v>46081.569444444445</v>
      </c>
      <c r="F42" s="224">
        <v>10.3</v>
      </c>
      <c r="G42" s="224">
        <v>117860</v>
      </c>
      <c r="H42" s="226" t="s">
        <v>1348</v>
      </c>
      <c r="I42" s="224"/>
      <c r="J42" s="224"/>
      <c r="K42" s="224"/>
      <c r="L42" s="224"/>
      <c r="M42" s="224"/>
      <c r="N42" s="224"/>
      <c r="O42" s="224"/>
      <c r="P42" s="224">
        <v>161</v>
      </c>
      <c r="Q42" s="14">
        <f>SUM(I42:P42)</f>
        <v>161</v>
      </c>
      <c r="R42" s="229" t="s">
        <v>32</v>
      </c>
      <c r="S42" s="23" t="s">
        <v>33</v>
      </c>
      <c r="T42" s="14"/>
      <c r="U42" s="260" t="s">
        <v>508</v>
      </c>
      <c r="V42" s="16" t="s">
        <v>90</v>
      </c>
      <c r="W42" s="16">
        <v>1018494</v>
      </c>
      <c r="X42" s="16" t="s">
        <v>4706</v>
      </c>
      <c r="Y42" s="16"/>
    </row>
    <row r="43" spans="1:25">
      <c r="A43" s="15"/>
      <c r="B43" s="15"/>
      <c r="C43" s="15"/>
      <c r="D43" s="15"/>
      <c r="E43" s="15"/>
      <c r="F43" s="15"/>
      <c r="G43" s="15"/>
      <c r="H43" s="37"/>
      <c r="I43" s="15"/>
      <c r="J43" s="15"/>
      <c r="K43" s="15"/>
      <c r="L43" s="15"/>
      <c r="M43" s="15"/>
      <c r="N43" s="15"/>
      <c r="O43" s="15"/>
      <c r="P43" s="15"/>
      <c r="Q43" s="14">
        <f t="shared" si="4"/>
        <v>0</v>
      </c>
      <c r="R43" s="14" t="s">
        <v>30</v>
      </c>
      <c r="S43" s="14" t="s">
        <v>31</v>
      </c>
      <c r="T43" s="14"/>
      <c r="U43" s="16"/>
      <c r="V43" s="16"/>
      <c r="W43" s="16"/>
      <c r="X43" s="16"/>
      <c r="Y43" s="16"/>
    </row>
    <row r="44" spans="1:25">
      <c r="A44" s="11" t="s">
        <v>19</v>
      </c>
      <c r="B44" s="7"/>
      <c r="C44" s="7"/>
      <c r="D44" s="7"/>
      <c r="E44" s="11"/>
      <c r="F44" s="7"/>
      <c r="G44" s="7"/>
      <c r="H44" s="7"/>
      <c r="I44" s="11">
        <f>SUM(I39:I42)</f>
        <v>0</v>
      </c>
      <c r="J44" s="11">
        <f>SUM(J39:J42)</f>
        <v>0</v>
      </c>
      <c r="K44" s="11">
        <f t="shared" ref="K44:Q44" si="5">SUM(K39:K43)</f>
        <v>0</v>
      </c>
      <c r="L44" s="11">
        <f>SUM(L39:L43)</f>
        <v>0</v>
      </c>
      <c r="M44" s="11">
        <f>SUM(M39:M43)</f>
        <v>161</v>
      </c>
      <c r="N44" s="11">
        <f>SUM(N39:N43)</f>
        <v>0</v>
      </c>
      <c r="O44" s="11">
        <f>SUM(O39:O43)</f>
        <v>215</v>
      </c>
      <c r="P44" s="11">
        <f>SUM(P39:P43)</f>
        <v>268</v>
      </c>
      <c r="Q44" s="11">
        <f t="shared" si="5"/>
        <v>644</v>
      </c>
      <c r="R44" s="12"/>
      <c r="S44" s="12"/>
      <c r="T44" s="12"/>
      <c r="U44" s="12"/>
      <c r="V44" s="12"/>
      <c r="W44" s="12"/>
      <c r="X44" s="12"/>
      <c r="Y44" s="12"/>
    </row>
    <row r="45" spans="1:25">
      <c r="A45" s="1"/>
      <c r="B45" s="1"/>
      <c r="C45" s="1"/>
      <c r="D45" s="1"/>
      <c r="E45" s="1"/>
      <c r="F45" s="2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5">
      <c r="A46" s="166" t="s">
        <v>34</v>
      </c>
      <c r="B46" s="1562"/>
      <c r="C46" s="1562"/>
      <c r="D46" s="1562"/>
      <c r="E46" s="1"/>
      <c r="F46" s="1"/>
      <c r="G46" s="1"/>
      <c r="H46" s="1"/>
      <c r="I46" s="1"/>
      <c r="J46" s="1"/>
      <c r="K46" s="1563"/>
      <c r="L46" s="1563"/>
      <c r="M46" s="156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 ht="18">
      <c r="A47" s="187" t="s">
        <v>35</v>
      </c>
      <c r="B47" s="186" t="s">
        <v>36</v>
      </c>
      <c r="C47" s="239" t="s">
        <v>37</v>
      </c>
      <c r="D47" s="24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263" t="s">
        <v>523</v>
      </c>
      <c r="B48" s="1591" t="s">
        <v>39</v>
      </c>
      <c r="C48" s="1591"/>
      <c r="D48" s="242"/>
      <c r="E48" s="243" t="s">
        <v>40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262" t="s">
        <v>508</v>
      </c>
      <c r="B49" s="1738" t="s">
        <v>41</v>
      </c>
      <c r="C49" s="1738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5" t="s">
        <v>42</v>
      </c>
      <c r="B50" s="1565"/>
      <c r="C50" s="156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5" t="s">
        <v>42</v>
      </c>
      <c r="B51" s="1565"/>
      <c r="C51" s="156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5" t="s">
        <v>43</v>
      </c>
      <c r="B52" s="1566"/>
      <c r="C52" s="156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5" t="s">
        <v>44</v>
      </c>
      <c r="B53" s="1567"/>
      <c r="C53" s="156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</sheetData>
  <mergeCells count="33">
    <mergeCell ref="B11:C11"/>
    <mergeCell ref="A1:F1"/>
    <mergeCell ref="I1:Q1"/>
    <mergeCell ref="R1:Y1"/>
    <mergeCell ref="B9:D9"/>
    <mergeCell ref="K9:M9"/>
    <mergeCell ref="B12:C12"/>
    <mergeCell ref="B13:C13"/>
    <mergeCell ref="B14:C14"/>
    <mergeCell ref="B15:C15"/>
    <mergeCell ref="B16:C16"/>
    <mergeCell ref="R18:Y18"/>
    <mergeCell ref="B28:D28"/>
    <mergeCell ref="K28:M28"/>
    <mergeCell ref="B30:C30"/>
    <mergeCell ref="B31:C31"/>
    <mergeCell ref="A18:F18"/>
    <mergeCell ref="B32:C32"/>
    <mergeCell ref="B33:C33"/>
    <mergeCell ref="B34:C34"/>
    <mergeCell ref="B35:C35"/>
    <mergeCell ref="I18:Q18"/>
    <mergeCell ref="A37:F37"/>
    <mergeCell ref="I37:Q37"/>
    <mergeCell ref="R37:Y37"/>
    <mergeCell ref="B46:D46"/>
    <mergeCell ref="K46:M46"/>
    <mergeCell ref="B53:C53"/>
    <mergeCell ref="B48:C48"/>
    <mergeCell ref="B49:C49"/>
    <mergeCell ref="B50:C50"/>
    <mergeCell ref="B51:C51"/>
    <mergeCell ref="B52:C52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9B8D-22E7-4F97-80B4-051C58E33F70}">
  <sheetPr>
    <tabColor rgb="FF7030A0"/>
  </sheetPr>
  <dimension ref="A1:Y36"/>
  <sheetViews>
    <sheetView workbookViewId="0">
      <selection activeCell="H15" sqref="H1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15.28515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4710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35" t="s">
        <v>2561</v>
      </c>
      <c r="B3" s="35" t="s">
        <v>92</v>
      </c>
      <c r="C3" s="224" t="s">
        <v>4711</v>
      </c>
      <c r="D3" s="224" t="s">
        <v>620</v>
      </c>
      <c r="E3" s="227">
        <v>46079.958333333336</v>
      </c>
      <c r="F3" s="224">
        <v>10.3</v>
      </c>
      <c r="G3" s="224">
        <v>117839</v>
      </c>
      <c r="H3" s="226" t="s">
        <v>740</v>
      </c>
      <c r="I3" s="224"/>
      <c r="J3" s="224"/>
      <c r="K3" s="224"/>
      <c r="L3" s="224"/>
      <c r="M3" s="35">
        <v>62</v>
      </c>
      <c r="N3" s="35">
        <v>44</v>
      </c>
      <c r="O3" s="35">
        <v>55</v>
      </c>
      <c r="P3" s="224"/>
      <c r="Q3" s="14">
        <f t="shared" ref="Q3" si="0">SUM(I3:P3)</f>
        <v>161</v>
      </c>
      <c r="R3" s="229" t="s">
        <v>32</v>
      </c>
      <c r="S3" s="23" t="s">
        <v>33</v>
      </c>
      <c r="T3" s="14"/>
      <c r="U3" s="231" t="s">
        <v>161</v>
      </c>
      <c r="V3" s="16" t="s">
        <v>90</v>
      </c>
      <c r="W3" s="16">
        <v>1018468</v>
      </c>
      <c r="X3" s="16" t="s">
        <v>713</v>
      </c>
      <c r="Y3" s="16"/>
    </row>
    <row r="4" spans="1:25">
      <c r="A4" s="35" t="s">
        <v>86</v>
      </c>
      <c r="B4" s="35" t="s">
        <v>92</v>
      </c>
      <c r="C4" s="224" t="s">
        <v>4712</v>
      </c>
      <c r="D4" s="224" t="s">
        <v>620</v>
      </c>
      <c r="E4" s="227">
        <v>46079.958333333336</v>
      </c>
      <c r="F4" s="224">
        <v>10.3</v>
      </c>
      <c r="G4" s="224">
        <v>117826</v>
      </c>
      <c r="H4" s="226" t="s">
        <v>160</v>
      </c>
      <c r="I4" s="224"/>
      <c r="J4" s="224"/>
      <c r="K4" s="224"/>
      <c r="L4" s="224"/>
      <c r="M4" s="224"/>
      <c r="N4" s="35">
        <v>7</v>
      </c>
      <c r="O4" s="35">
        <v>10</v>
      </c>
      <c r="P4" s="35">
        <v>144</v>
      </c>
      <c r="Q4" s="14">
        <f>SUM(I4:P4)</f>
        <v>161</v>
      </c>
      <c r="R4" s="229" t="s">
        <v>32</v>
      </c>
      <c r="S4" s="23" t="s">
        <v>33</v>
      </c>
      <c r="T4" s="14"/>
      <c r="U4" s="231" t="s">
        <v>161</v>
      </c>
      <c r="V4" s="16" t="s">
        <v>90</v>
      </c>
      <c r="W4" s="16">
        <v>1018469</v>
      </c>
      <c r="X4" s="16" t="s">
        <v>4694</v>
      </c>
      <c r="Y4" s="16"/>
    </row>
    <row r="5" spans="1:25">
      <c r="A5" s="35" t="s">
        <v>120</v>
      </c>
      <c r="B5" s="35" t="s">
        <v>92</v>
      </c>
      <c r="C5" s="224" t="s">
        <v>4713</v>
      </c>
      <c r="D5" s="224" t="s">
        <v>620</v>
      </c>
      <c r="E5" s="227">
        <v>46079.958333333336</v>
      </c>
      <c r="F5" s="224">
        <v>10.3</v>
      </c>
      <c r="G5" s="224">
        <v>117843</v>
      </c>
      <c r="H5" s="226" t="s">
        <v>160</v>
      </c>
      <c r="I5" s="224"/>
      <c r="J5" s="224"/>
      <c r="K5" s="224"/>
      <c r="L5" s="224"/>
      <c r="M5" s="224"/>
      <c r="N5" s="224">
        <v>7</v>
      </c>
      <c r="O5" s="224">
        <v>77</v>
      </c>
      <c r="P5" s="224">
        <v>77</v>
      </c>
      <c r="Q5" s="14">
        <f>SUM(I5:P5)</f>
        <v>161</v>
      </c>
      <c r="R5" s="229" t="s">
        <v>32</v>
      </c>
      <c r="S5" s="23" t="s">
        <v>33</v>
      </c>
      <c r="T5" s="14"/>
      <c r="U5" s="231" t="s">
        <v>161</v>
      </c>
      <c r="V5" s="16" t="s">
        <v>90</v>
      </c>
      <c r="W5" s="16">
        <v>1018470</v>
      </c>
      <c r="X5" s="16" t="s">
        <v>4694</v>
      </c>
      <c r="Y5" s="16"/>
    </row>
    <row r="6" spans="1:25">
      <c r="A6" s="35" t="s">
        <v>152</v>
      </c>
      <c r="B6" s="35" t="s">
        <v>78</v>
      </c>
      <c r="C6" s="224" t="s">
        <v>4714</v>
      </c>
      <c r="D6" s="224" t="s">
        <v>400</v>
      </c>
      <c r="E6" s="227">
        <v>46080.788194444445</v>
      </c>
      <c r="F6" s="224">
        <v>11.7</v>
      </c>
      <c r="G6" s="224">
        <v>117837</v>
      </c>
      <c r="H6" s="226" t="s">
        <v>160</v>
      </c>
      <c r="I6" s="224"/>
      <c r="J6" s="224"/>
      <c r="K6" s="224"/>
      <c r="L6" s="224"/>
      <c r="M6" s="224"/>
      <c r="N6" s="224"/>
      <c r="O6" s="224"/>
      <c r="P6" s="224">
        <v>161</v>
      </c>
      <c r="Q6" s="14">
        <f>SUM(I6:P6)</f>
        <v>161</v>
      </c>
      <c r="R6" s="229" t="s">
        <v>32</v>
      </c>
      <c r="S6" s="23" t="s">
        <v>33</v>
      </c>
      <c r="T6" s="14"/>
      <c r="U6" s="232" t="s">
        <v>169</v>
      </c>
      <c r="V6" s="16" t="s">
        <v>90</v>
      </c>
      <c r="W6" s="16">
        <v>1018471</v>
      </c>
      <c r="X6" s="16" t="s">
        <v>4691</v>
      </c>
      <c r="Y6" s="16"/>
    </row>
    <row r="7" spans="1:25">
      <c r="A7" s="35" t="s">
        <v>120</v>
      </c>
      <c r="B7" s="35" t="s">
        <v>78</v>
      </c>
      <c r="C7" s="15" t="s">
        <v>4715</v>
      </c>
      <c r="D7" s="224" t="s">
        <v>4586</v>
      </c>
      <c r="E7" s="227">
        <v>46080.715277777781</v>
      </c>
      <c r="F7" s="224">
        <v>10.3</v>
      </c>
      <c r="G7" s="15">
        <v>117844</v>
      </c>
      <c r="H7" s="226" t="s">
        <v>160</v>
      </c>
      <c r="I7" s="15"/>
      <c r="J7" s="15"/>
      <c r="K7" s="15"/>
      <c r="L7" s="15"/>
      <c r="M7" s="15"/>
      <c r="N7" s="15"/>
      <c r="O7" s="15"/>
      <c r="P7" s="15">
        <v>161</v>
      </c>
      <c r="Q7" s="14">
        <f>SUM(I7:P7)</f>
        <v>161</v>
      </c>
      <c r="R7" s="229" t="s">
        <v>32</v>
      </c>
      <c r="S7" s="23" t="s">
        <v>33</v>
      </c>
      <c r="T7" s="14"/>
      <c r="U7" s="231" t="s">
        <v>161</v>
      </c>
      <c r="V7" s="16" t="s">
        <v>90</v>
      </c>
      <c r="W7" s="16">
        <v>1018472</v>
      </c>
      <c r="X7" s="16" t="s">
        <v>4694</v>
      </c>
      <c r="Y7" s="16"/>
    </row>
    <row r="8" spans="1:25">
      <c r="A8" s="11" t="s">
        <v>19</v>
      </c>
      <c r="B8" s="7"/>
      <c r="C8" s="7"/>
      <c r="D8" s="7"/>
      <c r="E8" s="11"/>
      <c r="F8" s="7"/>
      <c r="G8" s="7"/>
      <c r="H8" s="7"/>
      <c r="I8" s="11">
        <f>SUM(I3:I5)</f>
        <v>0</v>
      </c>
      <c r="J8" s="11">
        <f>SUM(J3:J5)</f>
        <v>0</v>
      </c>
      <c r="K8" s="11">
        <f t="shared" ref="K8:L8" ca="1" si="1">SUM(K3:K26)</f>
        <v>0</v>
      </c>
      <c r="L8" s="11">
        <f t="shared" ca="1" si="1"/>
        <v>0</v>
      </c>
      <c r="M8" s="11">
        <f>SUM(M3:M7)</f>
        <v>62</v>
      </c>
      <c r="N8" s="11">
        <f>SUM(N3:N7)</f>
        <v>58</v>
      </c>
      <c r="O8" s="11">
        <f>SUM(O3:O7)</f>
        <v>142</v>
      </c>
      <c r="P8" s="11">
        <f>SUM(P3:P7)</f>
        <v>543</v>
      </c>
      <c r="Q8" s="11">
        <f>SUM(Q3:Q7)</f>
        <v>805</v>
      </c>
      <c r="R8" s="12"/>
      <c r="S8" s="12"/>
      <c r="T8" s="12"/>
      <c r="U8" s="12"/>
      <c r="V8" s="12"/>
      <c r="W8" s="12"/>
      <c r="X8" s="12"/>
      <c r="Y8" s="12"/>
    </row>
    <row r="9" spans="1:25">
      <c r="A9" s="1"/>
      <c r="B9" s="1"/>
      <c r="C9" s="1"/>
      <c r="D9" s="1"/>
      <c r="E9" s="1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>
      <c r="A10" s="166" t="s">
        <v>34</v>
      </c>
      <c r="B10" s="1752" t="s">
        <v>4716</v>
      </c>
      <c r="C10" s="1752"/>
      <c r="D10" s="1752"/>
      <c r="E10" s="1"/>
      <c r="F10" s="1"/>
      <c r="G10" s="1"/>
      <c r="H10" s="1"/>
      <c r="I10" s="1"/>
      <c r="J10" s="1"/>
      <c r="K10" s="1563"/>
      <c r="L10" s="1563"/>
      <c r="M10" s="156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>
      <c r="A11" s="187" t="s">
        <v>35</v>
      </c>
      <c r="B11" s="186" t="s">
        <v>4717</v>
      </c>
      <c r="C11" s="239" t="s">
        <v>4718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4" t="s">
        <v>169</v>
      </c>
      <c r="B12" s="1564" t="s">
        <v>39</v>
      </c>
      <c r="C12" s="1564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5" customHeight="1">
      <c r="A13" s="230" t="s">
        <v>161</v>
      </c>
      <c r="B13" s="1558" t="s">
        <v>41</v>
      </c>
      <c r="C13" s="155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4719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 t="s">
        <v>4720</v>
      </c>
      <c r="C16" s="156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>
        <v>0.95833333333333337</v>
      </c>
      <c r="C17" s="156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194</v>
      </c>
      <c r="B19" s="1559"/>
      <c r="C19" s="1559"/>
      <c r="D19" s="1559"/>
      <c r="E19" s="1559"/>
      <c r="F19" s="1559"/>
      <c r="G19" s="1067"/>
      <c r="H19" s="7"/>
      <c r="I19" s="1559" t="s">
        <v>346</v>
      </c>
      <c r="J19" s="1559"/>
      <c r="K19" s="1559"/>
      <c r="L19" s="1559"/>
      <c r="M19" s="1559"/>
      <c r="N19" s="1559"/>
      <c r="O19" s="1559"/>
      <c r="P19" s="1559"/>
      <c r="Q19" s="1559"/>
      <c r="R19" s="1560" t="s">
        <v>4721</v>
      </c>
      <c r="S19" s="1561"/>
      <c r="T19" s="1560"/>
      <c r="U19" s="1560"/>
      <c r="V19" s="1560"/>
      <c r="W19" s="1560"/>
      <c r="X19" s="1560"/>
      <c r="Y19" s="1560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8" t="s">
        <v>9</v>
      </c>
      <c r="H20" s="33" t="s">
        <v>10</v>
      </c>
      <c r="I20" s="9" t="s">
        <v>11</v>
      </c>
      <c r="J20" s="9" t="s">
        <v>12</v>
      </c>
      <c r="K20" s="9" t="s">
        <v>13</v>
      </c>
      <c r="L20" s="9" t="s">
        <v>14</v>
      </c>
      <c r="M20" s="9" t="s">
        <v>15</v>
      </c>
      <c r="N20" s="9" t="s">
        <v>16</v>
      </c>
      <c r="O20" s="9" t="s">
        <v>17</v>
      </c>
      <c r="P20" s="10" t="s">
        <v>18</v>
      </c>
      <c r="Q20" s="8" t="s">
        <v>19</v>
      </c>
      <c r="R20" s="8" t="s">
        <v>20</v>
      </c>
      <c r="S20" s="240" t="s">
        <v>21</v>
      </c>
      <c r="T20" s="240" t="s">
        <v>22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35" t="s">
        <v>142</v>
      </c>
      <c r="B21" s="35" t="s">
        <v>72</v>
      </c>
      <c r="C21" s="609" t="s">
        <v>4722</v>
      </c>
      <c r="D21" s="609" t="s">
        <v>71</v>
      </c>
      <c r="E21" s="610">
        <v>46079.711805555555</v>
      </c>
      <c r="F21" s="609">
        <v>14.5</v>
      </c>
      <c r="G21" s="609">
        <v>117822</v>
      </c>
      <c r="H21" s="611" t="s">
        <v>4723</v>
      </c>
      <c r="I21" s="609"/>
      <c r="J21" s="609"/>
      <c r="K21" s="609"/>
      <c r="L21" s="407">
        <v>27</v>
      </c>
      <c r="M21" s="609">
        <v>53</v>
      </c>
      <c r="N21" s="609">
        <v>54</v>
      </c>
      <c r="O21" s="609">
        <v>27</v>
      </c>
      <c r="P21" s="609"/>
      <c r="Q21" s="703">
        <f t="shared" ref="Q21:Q26" si="2">SUM(I21:P21)</f>
        <v>161</v>
      </c>
      <c r="R21" s="14" t="s">
        <v>30</v>
      </c>
      <c r="S21" s="14" t="s">
        <v>31</v>
      </c>
      <c r="T21" s="14"/>
      <c r="U21" s="232" t="s">
        <v>169</v>
      </c>
      <c r="V21" s="16"/>
      <c r="W21" s="16">
        <v>1018473</v>
      </c>
      <c r="X21" s="16" t="s">
        <v>4724</v>
      </c>
      <c r="Y21" s="16"/>
    </row>
    <row r="22" spans="1:25">
      <c r="A22" s="35" t="s">
        <v>141</v>
      </c>
      <c r="B22" s="35" t="s">
        <v>69</v>
      </c>
      <c r="C22" s="224" t="s">
        <v>4725</v>
      </c>
      <c r="D22" s="224" t="s">
        <v>68</v>
      </c>
      <c r="E22" s="227">
        <v>46078.760416666664</v>
      </c>
      <c r="F22" s="224">
        <v>14.5</v>
      </c>
      <c r="G22" s="224">
        <v>117825</v>
      </c>
      <c r="H22" s="226"/>
      <c r="I22" s="224"/>
      <c r="J22" s="224"/>
      <c r="K22" s="224"/>
      <c r="L22" s="224"/>
      <c r="M22" s="224"/>
      <c r="N22" s="224">
        <v>0</v>
      </c>
      <c r="O22" s="224">
        <v>161</v>
      </c>
      <c r="P22" s="224"/>
      <c r="Q22" s="14">
        <f t="shared" si="2"/>
        <v>161</v>
      </c>
      <c r="R22" s="14" t="s">
        <v>30</v>
      </c>
      <c r="S22" s="14" t="s">
        <v>31</v>
      </c>
      <c r="T22" s="14"/>
      <c r="U22" s="232" t="s">
        <v>169</v>
      </c>
      <c r="V22" s="16"/>
      <c r="W22" s="16">
        <v>1018474</v>
      </c>
      <c r="X22" s="16" t="s">
        <v>4726</v>
      </c>
      <c r="Y22" s="16"/>
    </row>
    <row r="23" spans="1:25">
      <c r="A23" s="35" t="s">
        <v>111</v>
      </c>
      <c r="B23" s="35" t="s">
        <v>65</v>
      </c>
      <c r="C23" s="35" t="s">
        <v>4727</v>
      </c>
      <c r="D23" s="224" t="s">
        <v>1414</v>
      </c>
      <c r="E23" s="227">
        <v>46080.024305555555</v>
      </c>
      <c r="F23" s="15">
        <v>16.2</v>
      </c>
      <c r="G23" s="224">
        <v>117838</v>
      </c>
      <c r="H23" s="226"/>
      <c r="I23" s="224"/>
      <c r="J23" s="224"/>
      <c r="K23" s="224"/>
      <c r="L23" s="224"/>
      <c r="M23" s="224">
        <v>27</v>
      </c>
      <c r="N23" s="224">
        <v>134</v>
      </c>
      <c r="O23" s="224"/>
      <c r="P23" s="224"/>
      <c r="Q23" s="14">
        <f t="shared" si="2"/>
        <v>161</v>
      </c>
      <c r="R23" s="14" t="s">
        <v>30</v>
      </c>
      <c r="S23" s="23" t="s">
        <v>33</v>
      </c>
      <c r="T23" s="14"/>
      <c r="U23" s="232" t="s">
        <v>169</v>
      </c>
      <c r="V23" s="16" t="s">
        <v>90</v>
      </c>
      <c r="W23" s="16">
        <v>1018475</v>
      </c>
      <c r="X23" s="16" t="s">
        <v>4726</v>
      </c>
      <c r="Y23" s="16"/>
    </row>
    <row r="24" spans="1:25" ht="15" customHeight="1">
      <c r="A24" s="35" t="s">
        <v>113</v>
      </c>
      <c r="B24" s="35" t="s">
        <v>65</v>
      </c>
      <c r="C24" s="224" t="s">
        <v>4728</v>
      </c>
      <c r="D24" s="224" t="s">
        <v>1414</v>
      </c>
      <c r="E24" s="227">
        <v>46080.024305555555</v>
      </c>
      <c r="F24" s="15">
        <v>15.8</v>
      </c>
      <c r="G24" s="224">
        <v>117840</v>
      </c>
      <c r="H24" s="226"/>
      <c r="I24" s="224"/>
      <c r="J24" s="224"/>
      <c r="K24" s="224"/>
      <c r="L24" s="224"/>
      <c r="M24" s="224">
        <v>81</v>
      </c>
      <c r="N24" s="224"/>
      <c r="O24" s="224"/>
      <c r="P24" s="224"/>
      <c r="Q24" s="14">
        <f t="shared" si="2"/>
        <v>81</v>
      </c>
      <c r="R24" s="14" t="s">
        <v>30</v>
      </c>
      <c r="S24" s="23" t="s">
        <v>33</v>
      </c>
      <c r="T24" s="14"/>
      <c r="U24" s="232" t="s">
        <v>169</v>
      </c>
      <c r="V24" s="16" t="s">
        <v>90</v>
      </c>
      <c r="W24" s="16">
        <v>1018476</v>
      </c>
      <c r="X24" s="16" t="s">
        <v>4726</v>
      </c>
      <c r="Y24" s="16"/>
    </row>
    <row r="25" spans="1:25" ht="15" customHeight="1">
      <c r="A25" s="35" t="s">
        <v>102</v>
      </c>
      <c r="B25" s="35" t="s">
        <v>92</v>
      </c>
      <c r="C25" s="224" t="s">
        <v>4729</v>
      </c>
      <c r="D25" s="224" t="s">
        <v>94</v>
      </c>
      <c r="E25" s="227">
        <v>46080.871527777781</v>
      </c>
      <c r="F25" s="224">
        <v>10.8</v>
      </c>
      <c r="G25" s="224">
        <v>117842</v>
      </c>
      <c r="H25" s="226" t="s">
        <v>160</v>
      </c>
      <c r="I25" s="224"/>
      <c r="J25" s="224"/>
      <c r="K25" s="224"/>
      <c r="L25" s="224"/>
      <c r="M25" s="224"/>
      <c r="N25" s="224"/>
      <c r="O25" s="224"/>
      <c r="P25" s="224">
        <v>161</v>
      </c>
      <c r="Q25" s="14">
        <f t="shared" si="2"/>
        <v>161</v>
      </c>
      <c r="R25" s="229" t="s">
        <v>32</v>
      </c>
      <c r="S25" s="23" t="s">
        <v>33</v>
      </c>
      <c r="T25" s="14"/>
      <c r="U25" s="231" t="s">
        <v>161</v>
      </c>
      <c r="V25" s="16" t="s">
        <v>90</v>
      </c>
      <c r="W25" s="16">
        <v>1018477</v>
      </c>
      <c r="X25" s="16" t="s">
        <v>713</v>
      </c>
      <c r="Y25" s="16"/>
    </row>
    <row r="26" spans="1:25" ht="15" customHeight="1">
      <c r="A26" s="35" t="s">
        <v>105</v>
      </c>
      <c r="B26" s="35" t="s">
        <v>78</v>
      </c>
      <c r="C26" s="224" t="s">
        <v>4730</v>
      </c>
      <c r="D26" s="224" t="s">
        <v>932</v>
      </c>
      <c r="E26" s="227">
        <v>46080.048611111109</v>
      </c>
      <c r="F26" s="224">
        <v>10.8</v>
      </c>
      <c r="G26" s="224">
        <v>117841</v>
      </c>
      <c r="H26" s="226" t="s">
        <v>160</v>
      </c>
      <c r="I26" s="224"/>
      <c r="J26" s="224"/>
      <c r="K26" s="224"/>
      <c r="L26" s="224"/>
      <c r="M26" s="224"/>
      <c r="N26" s="224"/>
      <c r="O26" s="224"/>
      <c r="P26" s="224">
        <v>161</v>
      </c>
      <c r="Q26" s="14">
        <f t="shared" si="2"/>
        <v>161</v>
      </c>
      <c r="R26" s="229" t="s">
        <v>32</v>
      </c>
      <c r="S26" s="23" t="s">
        <v>33</v>
      </c>
      <c r="T26" s="14"/>
      <c r="U26" s="231" t="s">
        <v>161</v>
      </c>
      <c r="V26" s="16" t="s">
        <v>90</v>
      </c>
      <c r="W26" s="16">
        <v>1018478</v>
      </c>
      <c r="X26" s="16" t="s">
        <v>713</v>
      </c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7"/>
      <c r="I27" s="11">
        <f>SUM(I21:I24)</f>
        <v>0</v>
      </c>
      <c r="J27" s="11">
        <f>SUM(J21:J24)</f>
        <v>0</v>
      </c>
      <c r="K27" s="11">
        <f t="shared" ref="K27:Q27" si="3">SUM(K21:K26)</f>
        <v>0</v>
      </c>
      <c r="L27" s="11">
        <f t="shared" si="3"/>
        <v>27</v>
      </c>
      <c r="M27" s="11">
        <f t="shared" si="3"/>
        <v>161</v>
      </c>
      <c r="N27" s="11">
        <f t="shared" si="3"/>
        <v>188</v>
      </c>
      <c r="O27" s="11">
        <f t="shared" si="3"/>
        <v>188</v>
      </c>
      <c r="P27" s="11">
        <f t="shared" si="3"/>
        <v>322</v>
      </c>
      <c r="Q27" s="11">
        <f t="shared" si="3"/>
        <v>886</v>
      </c>
      <c r="R27" s="12"/>
      <c r="S27" s="12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>
      <c r="A29" s="166" t="s">
        <v>34</v>
      </c>
      <c r="B29" s="1562" t="s">
        <v>4716</v>
      </c>
      <c r="C29" s="1562"/>
      <c r="D29" s="1562"/>
      <c r="E29" s="1"/>
      <c r="F29" s="1"/>
      <c r="G29" s="1"/>
      <c r="H29" s="1"/>
      <c r="I29" s="1"/>
      <c r="J29" s="1"/>
      <c r="K29" s="1563"/>
      <c r="L29" s="1563"/>
      <c r="M29" s="156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87" t="s">
        <v>35</v>
      </c>
      <c r="B30" s="186" t="s">
        <v>4717</v>
      </c>
      <c r="C30" s="239" t="s">
        <v>4718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" customHeight="1">
      <c r="A31" s="230" t="s">
        <v>161</v>
      </c>
      <c r="B31" s="1558" t="s">
        <v>39</v>
      </c>
      <c r="C31" s="1558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4" t="s">
        <v>169</v>
      </c>
      <c r="B32" s="1564" t="s">
        <v>41</v>
      </c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5" t="s">
        <v>42</v>
      </c>
      <c r="B33" s="1565" t="s">
        <v>808</v>
      </c>
      <c r="C33" s="15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5" t="s">
        <v>42</v>
      </c>
      <c r="B34" s="1565"/>
      <c r="C34" s="156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5" t="s">
        <v>43</v>
      </c>
      <c r="B35" s="1566" t="s">
        <v>4731</v>
      </c>
      <c r="C35" s="156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5" t="s">
        <v>44</v>
      </c>
      <c r="B36" s="1567">
        <v>0.83333333333333337</v>
      </c>
      <c r="C36" s="156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</sheetData>
  <mergeCells count="22">
    <mergeCell ref="B12:C12"/>
    <mergeCell ref="A1:F1"/>
    <mergeCell ref="I1:Q1"/>
    <mergeCell ref="R1:Y1"/>
    <mergeCell ref="B10:D10"/>
    <mergeCell ref="K10:M10"/>
    <mergeCell ref="B13:C13"/>
    <mergeCell ref="B14:C14"/>
    <mergeCell ref="B15:C15"/>
    <mergeCell ref="B16:C16"/>
    <mergeCell ref="B17:C17"/>
    <mergeCell ref="R19:Y19"/>
    <mergeCell ref="B29:D29"/>
    <mergeCell ref="K29:M29"/>
    <mergeCell ref="B31:C31"/>
    <mergeCell ref="B32:C32"/>
    <mergeCell ref="A19:F19"/>
    <mergeCell ref="B33:C33"/>
    <mergeCell ref="B34:C34"/>
    <mergeCell ref="B35:C35"/>
    <mergeCell ref="B36:C36"/>
    <mergeCell ref="I19:Q19"/>
  </mergeCells>
  <pageMargins left="0.7" right="0.7" top="0.75" bottom="0.75" header="0.3" footer="0.3"/>
  <legacy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33882-247F-49B9-B7B7-F033589B0180}">
  <sheetPr>
    <tabColor rgb="FF00B050"/>
  </sheetPr>
  <dimension ref="A1:Y35"/>
  <sheetViews>
    <sheetView workbookViewId="0">
      <selection activeCell="C21" sqref="C21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1321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1110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142</v>
      </c>
      <c r="B3" s="15" t="s">
        <v>72</v>
      </c>
      <c r="C3" s="15" t="s">
        <v>4732</v>
      </c>
      <c r="D3" s="15" t="s">
        <v>71</v>
      </c>
      <c r="E3" s="24">
        <v>46068.711805555555</v>
      </c>
      <c r="F3" s="15">
        <v>14.5</v>
      </c>
      <c r="G3" s="37"/>
      <c r="H3" s="224"/>
      <c r="I3" s="224"/>
      <c r="J3" s="224"/>
      <c r="K3" s="224"/>
      <c r="L3" s="35">
        <v>54</v>
      </c>
      <c r="M3" s="35">
        <v>54</v>
      </c>
      <c r="N3" s="35">
        <v>53</v>
      </c>
      <c r="O3" s="224"/>
      <c r="P3" s="14">
        <f t="shared" ref="P3:P7" si="0">SUM(H3:O3)</f>
        <v>161</v>
      </c>
      <c r="Q3" s="14" t="s">
        <v>30</v>
      </c>
      <c r="R3" s="14"/>
      <c r="S3" s="14">
        <v>117743</v>
      </c>
      <c r="T3" s="14" t="s">
        <v>31</v>
      </c>
      <c r="U3" s="232" t="s">
        <v>169</v>
      </c>
      <c r="V3" s="16"/>
      <c r="W3" s="16">
        <v>1018413</v>
      </c>
      <c r="X3" s="16" t="s">
        <v>4733</v>
      </c>
      <c r="Y3" s="16"/>
    </row>
    <row r="4" spans="1:25">
      <c r="A4" s="15" t="s">
        <v>142</v>
      </c>
      <c r="B4" s="15" t="s">
        <v>72</v>
      </c>
      <c r="C4" s="15" t="s">
        <v>4734</v>
      </c>
      <c r="D4" s="15" t="s">
        <v>71</v>
      </c>
      <c r="E4" s="24">
        <v>46068.711805555555</v>
      </c>
      <c r="F4" s="15">
        <v>14.5</v>
      </c>
      <c r="G4" s="226"/>
      <c r="H4" s="224"/>
      <c r="I4" s="224"/>
      <c r="J4" s="224"/>
      <c r="K4" s="224"/>
      <c r="L4" s="35">
        <v>54</v>
      </c>
      <c r="M4" s="35">
        <v>54</v>
      </c>
      <c r="N4" s="35">
        <v>53</v>
      </c>
      <c r="O4" s="224"/>
      <c r="P4" s="14">
        <f t="shared" si="0"/>
        <v>161</v>
      </c>
      <c r="Q4" s="14" t="s">
        <v>30</v>
      </c>
      <c r="R4" s="14"/>
      <c r="S4" s="14">
        <v>117744</v>
      </c>
      <c r="T4" s="14" t="s">
        <v>31</v>
      </c>
      <c r="U4" s="232" t="s">
        <v>169</v>
      </c>
      <c r="V4" s="16"/>
      <c r="W4" s="16">
        <v>1018414</v>
      </c>
      <c r="X4" s="16" t="s">
        <v>4733</v>
      </c>
      <c r="Y4" s="16"/>
    </row>
    <row r="5" spans="1:25">
      <c r="A5" s="224" t="s">
        <v>120</v>
      </c>
      <c r="B5" s="224" t="s">
        <v>78</v>
      </c>
      <c r="C5" s="224" t="s">
        <v>4735</v>
      </c>
      <c r="D5" s="224" t="s">
        <v>99</v>
      </c>
      <c r="E5" s="271">
        <v>46068.319444444445</v>
      </c>
      <c r="F5" s="224">
        <v>10.8</v>
      </c>
      <c r="G5" s="226" t="s">
        <v>3121</v>
      </c>
      <c r="H5" s="224"/>
      <c r="I5" s="224"/>
      <c r="J5" s="224"/>
      <c r="K5" s="224"/>
      <c r="L5" s="35">
        <v>150</v>
      </c>
      <c r="M5" s="35">
        <v>7</v>
      </c>
      <c r="N5" s="35">
        <v>4</v>
      </c>
      <c r="O5" s="224"/>
      <c r="P5" s="14">
        <f t="shared" si="0"/>
        <v>161</v>
      </c>
      <c r="Q5" s="229" t="s">
        <v>32</v>
      </c>
      <c r="R5" s="234" t="b">
        <v>1</v>
      </c>
      <c r="S5" s="14">
        <v>117776</v>
      </c>
      <c r="T5" s="23" t="s">
        <v>513</v>
      </c>
      <c r="U5" s="255" t="s">
        <v>100</v>
      </c>
      <c r="V5" s="16" t="s">
        <v>90</v>
      </c>
      <c r="W5" s="16">
        <v>1018415</v>
      </c>
      <c r="X5" s="16" t="s">
        <v>4736</v>
      </c>
      <c r="Y5" s="16"/>
    </row>
    <row r="6" spans="1:25">
      <c r="A6" s="224" t="s">
        <v>2561</v>
      </c>
      <c r="B6" s="224" t="s">
        <v>78</v>
      </c>
      <c r="C6" s="224" t="s">
        <v>4737</v>
      </c>
      <c r="D6" s="224" t="s">
        <v>99</v>
      </c>
      <c r="E6" s="271">
        <v>46068.319444444445</v>
      </c>
      <c r="F6" s="224">
        <v>10.8</v>
      </c>
      <c r="G6" s="226" t="s">
        <v>3121</v>
      </c>
      <c r="H6" s="224"/>
      <c r="I6" s="224"/>
      <c r="J6" s="224"/>
      <c r="K6" s="224"/>
      <c r="L6" s="35">
        <v>149</v>
      </c>
      <c r="M6" s="35">
        <v>12</v>
      </c>
      <c r="N6" s="224"/>
      <c r="O6" s="224"/>
      <c r="P6" s="14">
        <f t="shared" si="0"/>
        <v>161</v>
      </c>
      <c r="Q6" s="229" t="s">
        <v>32</v>
      </c>
      <c r="R6" s="234" t="b">
        <v>1</v>
      </c>
      <c r="S6" s="1148">
        <v>117777</v>
      </c>
      <c r="T6" s="23" t="s">
        <v>513</v>
      </c>
      <c r="U6" s="255" t="s">
        <v>100</v>
      </c>
      <c r="V6" s="16" t="s">
        <v>90</v>
      </c>
      <c r="W6" s="16">
        <v>1018416</v>
      </c>
      <c r="X6" s="16" t="s">
        <v>4736</v>
      </c>
      <c r="Y6" s="16"/>
    </row>
    <row r="7" spans="1:25">
      <c r="A7" s="15" t="s">
        <v>515</v>
      </c>
      <c r="B7" s="15" t="s">
        <v>78</v>
      </c>
      <c r="C7" s="15" t="s">
        <v>4738</v>
      </c>
      <c r="D7" s="224" t="s">
        <v>99</v>
      </c>
      <c r="E7" s="271">
        <v>46068.319444444445</v>
      </c>
      <c r="F7" s="224">
        <v>10.8</v>
      </c>
      <c r="G7" s="226" t="s">
        <v>3121</v>
      </c>
      <c r="H7" s="15"/>
      <c r="I7" s="15"/>
      <c r="J7" s="15"/>
      <c r="K7" s="15"/>
      <c r="L7" s="35">
        <v>146</v>
      </c>
      <c r="M7" s="35">
        <v>12</v>
      </c>
      <c r="N7" s="35">
        <v>3</v>
      </c>
      <c r="O7" s="15"/>
      <c r="P7" s="14">
        <f t="shared" si="0"/>
        <v>161</v>
      </c>
      <c r="Q7" s="229" t="s">
        <v>32</v>
      </c>
      <c r="R7" s="14"/>
      <c r="S7" s="14">
        <v>117778</v>
      </c>
      <c r="T7" s="23" t="s">
        <v>513</v>
      </c>
      <c r="U7" s="255" t="s">
        <v>100</v>
      </c>
      <c r="V7" s="16" t="s">
        <v>90</v>
      </c>
      <c r="W7" s="16">
        <v>1018417</v>
      </c>
      <c r="X7" s="16" t="s">
        <v>4736</v>
      </c>
      <c r="Y7" s="16"/>
    </row>
    <row r="8" spans="1:25">
      <c r="A8" s="11" t="s">
        <v>19</v>
      </c>
      <c r="B8" s="7"/>
      <c r="C8" s="7"/>
      <c r="D8" s="7"/>
      <c r="E8" s="11"/>
      <c r="F8" s="7"/>
      <c r="G8" s="7"/>
      <c r="H8" s="11">
        <f>SUM(H3:H6)</f>
        <v>0</v>
      </c>
      <c r="I8" s="11">
        <f>SUM(I3:I6)</f>
        <v>0</v>
      </c>
      <c r="J8" s="11">
        <f t="shared" ref="J8:P8" si="1">SUM(J3:J7)</f>
        <v>0</v>
      </c>
      <c r="K8" s="11">
        <f t="shared" si="1"/>
        <v>0</v>
      </c>
      <c r="L8" s="11">
        <f t="shared" si="1"/>
        <v>553</v>
      </c>
      <c r="M8" s="11">
        <f t="shared" si="1"/>
        <v>139</v>
      </c>
      <c r="N8" s="11">
        <f t="shared" si="1"/>
        <v>113</v>
      </c>
      <c r="O8" s="11">
        <f t="shared" si="1"/>
        <v>0</v>
      </c>
      <c r="P8" s="11">
        <f t="shared" si="1"/>
        <v>805</v>
      </c>
      <c r="Q8" s="12"/>
      <c r="R8" s="12"/>
      <c r="S8" s="12"/>
      <c r="T8" s="12"/>
      <c r="U8" s="12"/>
      <c r="V8" s="12"/>
      <c r="W8" s="12"/>
      <c r="X8" s="12"/>
      <c r="Y8" s="12"/>
    </row>
    <row r="9" spans="1:25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4" t="s">
        <v>169</v>
      </c>
      <c r="B12" s="1564" t="s">
        <v>39</v>
      </c>
      <c r="C12" s="1564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57" t="s">
        <v>100</v>
      </c>
      <c r="B13" s="1619" t="s">
        <v>41</v>
      </c>
      <c r="C13" s="1619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957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>
        <v>358401649810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>
        <v>0.41666666666666669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1332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560" t="s">
        <v>4189</v>
      </c>
      <c r="R19" s="1561"/>
      <c r="S19" s="1561"/>
      <c r="T19" s="1561"/>
      <c r="U19" s="1561"/>
      <c r="V19" s="1561"/>
      <c r="W19" s="1561"/>
      <c r="X19" s="1561"/>
      <c r="Y19" s="1561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240" t="s">
        <v>22</v>
      </c>
      <c r="S20" s="8" t="s">
        <v>9</v>
      </c>
      <c r="T20" s="8" t="s">
        <v>21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 ht="38.25">
      <c r="A21" s="224" t="s">
        <v>120</v>
      </c>
      <c r="B21" s="224" t="s">
        <v>134</v>
      </c>
      <c r="C21" s="224" t="s">
        <v>4739</v>
      </c>
      <c r="D21" s="224" t="s">
        <v>2892</v>
      </c>
      <c r="E21" s="227">
        <v>46069.277777777781</v>
      </c>
      <c r="F21" s="224">
        <v>10.8</v>
      </c>
      <c r="G21" s="226" t="s">
        <v>4740</v>
      </c>
      <c r="H21" s="224"/>
      <c r="I21" s="224"/>
      <c r="J21" s="224"/>
      <c r="K21" s="224"/>
      <c r="L21" s="35">
        <v>161</v>
      </c>
      <c r="M21" s="224"/>
      <c r="N21" s="224"/>
      <c r="O21" s="224"/>
      <c r="P21" s="14">
        <f t="shared" ref="P21:P25" si="2">SUM(H21:O21)</f>
        <v>161</v>
      </c>
      <c r="Q21" s="229" t="s">
        <v>32</v>
      </c>
      <c r="R21" s="14"/>
      <c r="S21" s="14">
        <v>117779</v>
      </c>
      <c r="T21" s="23" t="s">
        <v>33</v>
      </c>
      <c r="U21" s="231" t="s">
        <v>161</v>
      </c>
      <c r="V21" s="16" t="s">
        <v>90</v>
      </c>
      <c r="W21" s="16">
        <v>1018420</v>
      </c>
      <c r="X21" s="16" t="s">
        <v>4741</v>
      </c>
      <c r="Y21" s="16"/>
    </row>
    <row r="22" spans="1:25">
      <c r="A22" s="224" t="s">
        <v>2777</v>
      </c>
      <c r="B22" s="224" t="s">
        <v>134</v>
      </c>
      <c r="C22" s="224" t="s">
        <v>4742</v>
      </c>
      <c r="D22" s="224" t="s">
        <v>2892</v>
      </c>
      <c r="E22" s="271">
        <v>46069.277777777781</v>
      </c>
      <c r="F22" s="224">
        <v>10.8</v>
      </c>
      <c r="G22" s="226" t="s">
        <v>401</v>
      </c>
      <c r="H22" s="224"/>
      <c r="I22" s="224"/>
      <c r="J22" s="224"/>
      <c r="K22" s="224"/>
      <c r="L22" s="35">
        <v>135</v>
      </c>
      <c r="M22" s="35">
        <v>26</v>
      </c>
      <c r="N22" s="224"/>
      <c r="O22" s="224"/>
      <c r="P22" s="14">
        <f t="shared" si="2"/>
        <v>161</v>
      </c>
      <c r="Q22" s="229" t="s">
        <v>32</v>
      </c>
      <c r="R22" s="14"/>
      <c r="S22" s="14">
        <v>117780</v>
      </c>
      <c r="T22" s="23" t="s">
        <v>513</v>
      </c>
      <c r="U22" s="231" t="s">
        <v>161</v>
      </c>
      <c r="V22" s="16" t="s">
        <v>90</v>
      </c>
      <c r="W22" s="16">
        <v>1018421</v>
      </c>
      <c r="X22" s="16" t="s">
        <v>4741</v>
      </c>
      <c r="Y22" s="16"/>
    </row>
    <row r="23" spans="1:25">
      <c r="A23" s="224" t="s">
        <v>133</v>
      </c>
      <c r="B23" s="224" t="s">
        <v>134</v>
      </c>
      <c r="C23" s="224" t="s">
        <v>4743</v>
      </c>
      <c r="D23" s="224" t="s">
        <v>2892</v>
      </c>
      <c r="E23" s="227">
        <v>46069.277777777781</v>
      </c>
      <c r="F23" s="224">
        <v>10.8</v>
      </c>
      <c r="G23" s="226" t="s">
        <v>401</v>
      </c>
      <c r="H23" s="224"/>
      <c r="I23" s="224"/>
      <c r="J23" s="224"/>
      <c r="K23" s="224"/>
      <c r="L23" s="35">
        <v>161</v>
      </c>
      <c r="M23" s="224"/>
      <c r="N23" s="224"/>
      <c r="O23" s="224"/>
      <c r="P23" s="14">
        <f t="shared" si="2"/>
        <v>161</v>
      </c>
      <c r="Q23" s="229" t="s">
        <v>32</v>
      </c>
      <c r="R23" s="14"/>
      <c r="S23" s="14">
        <v>117781</v>
      </c>
      <c r="T23" s="23" t="s">
        <v>33</v>
      </c>
      <c r="U23" s="231" t="s">
        <v>161</v>
      </c>
      <c r="V23" s="16" t="s">
        <v>90</v>
      </c>
      <c r="W23" s="16">
        <v>1018422</v>
      </c>
      <c r="X23" s="16" t="s">
        <v>4741</v>
      </c>
      <c r="Y23" s="16"/>
    </row>
    <row r="24" spans="1:25">
      <c r="A24" s="224" t="s">
        <v>102</v>
      </c>
      <c r="B24" s="224" t="s">
        <v>92</v>
      </c>
      <c r="C24" s="224" t="s">
        <v>4744</v>
      </c>
      <c r="D24" s="224" t="s">
        <v>1331</v>
      </c>
      <c r="E24" s="227">
        <v>46071.125</v>
      </c>
      <c r="F24" s="224">
        <v>12.3</v>
      </c>
      <c r="G24" s="226" t="s">
        <v>3121</v>
      </c>
      <c r="H24" s="224"/>
      <c r="I24" s="224"/>
      <c r="J24" s="224"/>
      <c r="K24" s="224"/>
      <c r="L24" s="35">
        <v>54</v>
      </c>
      <c r="M24" s="35">
        <v>107</v>
      </c>
      <c r="N24" s="224"/>
      <c r="O24" s="224"/>
      <c r="P24" s="14">
        <f t="shared" si="2"/>
        <v>161</v>
      </c>
      <c r="Q24" s="229" t="s">
        <v>32</v>
      </c>
      <c r="R24" s="14"/>
      <c r="S24" s="14">
        <v>117782</v>
      </c>
      <c r="T24" s="23" t="s">
        <v>33</v>
      </c>
      <c r="U24" s="232" t="s">
        <v>169</v>
      </c>
      <c r="V24" s="16" t="s">
        <v>90</v>
      </c>
      <c r="W24" s="16">
        <v>1018423</v>
      </c>
      <c r="X24" s="16" t="s">
        <v>4741</v>
      </c>
      <c r="Y24" s="16"/>
    </row>
    <row r="25" spans="1:25">
      <c r="A25" s="224" t="s">
        <v>558</v>
      </c>
      <c r="B25" s="224" t="s">
        <v>92</v>
      </c>
      <c r="C25" s="224" t="s">
        <v>4745</v>
      </c>
      <c r="D25" s="224" t="s">
        <v>1331</v>
      </c>
      <c r="E25" s="227">
        <v>46071.125</v>
      </c>
      <c r="F25" s="224">
        <v>12.3</v>
      </c>
      <c r="G25" s="226" t="s">
        <v>3121</v>
      </c>
      <c r="H25" s="224"/>
      <c r="I25" s="224"/>
      <c r="J25" s="224"/>
      <c r="K25" s="224"/>
      <c r="L25" s="224"/>
      <c r="M25" s="35">
        <v>161</v>
      </c>
      <c r="N25" s="224"/>
      <c r="O25" s="224"/>
      <c r="P25" s="14">
        <f t="shared" si="2"/>
        <v>161</v>
      </c>
      <c r="Q25" s="229" t="s">
        <v>32</v>
      </c>
      <c r="R25" s="14"/>
      <c r="S25" s="14">
        <v>117783</v>
      </c>
      <c r="T25" s="23" t="s">
        <v>33</v>
      </c>
      <c r="U25" s="232" t="s">
        <v>169</v>
      </c>
      <c r="V25" s="16" t="s">
        <v>90</v>
      </c>
      <c r="W25" s="16">
        <v>1018424</v>
      </c>
      <c r="X25" s="16" t="s">
        <v>4741</v>
      </c>
      <c r="Y25" s="16"/>
    </row>
    <row r="26" spans="1:25">
      <c r="A26" s="11" t="s">
        <v>19</v>
      </c>
      <c r="B26" s="7"/>
      <c r="C26" s="7"/>
      <c r="D26" s="7"/>
      <c r="E26" s="11"/>
      <c r="F26" s="7"/>
      <c r="G26" s="7"/>
      <c r="H26" s="11">
        <f t="shared" ref="H26:P26" si="3">SUM(H21:H25)</f>
        <v>0</v>
      </c>
      <c r="I26" s="11">
        <f t="shared" si="3"/>
        <v>0</v>
      </c>
      <c r="J26" s="11">
        <f t="shared" si="3"/>
        <v>0</v>
      </c>
      <c r="K26" s="11">
        <f t="shared" si="3"/>
        <v>0</v>
      </c>
      <c r="L26" s="11">
        <f t="shared" si="3"/>
        <v>511</v>
      </c>
      <c r="M26" s="11">
        <f t="shared" si="3"/>
        <v>294</v>
      </c>
      <c r="N26" s="11">
        <f t="shared" si="3"/>
        <v>0</v>
      </c>
      <c r="O26" s="11">
        <f t="shared" si="3"/>
        <v>0</v>
      </c>
      <c r="P26" s="11">
        <f t="shared" si="3"/>
        <v>805</v>
      </c>
      <c r="Q26" s="12"/>
      <c r="R26" s="12"/>
      <c r="S26" s="12"/>
      <c r="T26" s="12"/>
      <c r="U26" s="12"/>
      <c r="V26" s="12"/>
      <c r="W26" s="12"/>
      <c r="X26" s="12"/>
      <c r="Y26" s="12"/>
    </row>
    <row r="27" spans="1:25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5.75" customHeight="1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" customHeight="1">
      <c r="A30" s="4" t="s">
        <v>169</v>
      </c>
      <c r="B30" s="1564" t="s">
        <v>39</v>
      </c>
      <c r="C30" s="1564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230" t="s">
        <v>161</v>
      </c>
      <c r="B31" s="1558" t="s">
        <v>41</v>
      </c>
      <c r="C31" s="155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5" t="s">
        <v>42</v>
      </c>
      <c r="B32" s="1565" t="s">
        <v>4746</v>
      </c>
      <c r="C32" s="156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5" t="s">
        <v>42</v>
      </c>
      <c r="B33" s="1565"/>
      <c r="C33" s="156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5" t="s">
        <v>43</v>
      </c>
      <c r="B34" s="1566">
        <v>358400711249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5" t="s">
        <v>44</v>
      </c>
      <c r="B35" s="1567">
        <v>0.54166666666666663</v>
      </c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</sheetData>
  <mergeCells count="21">
    <mergeCell ref="B32:C32"/>
    <mergeCell ref="B33:C33"/>
    <mergeCell ref="B34:C34"/>
    <mergeCell ref="B35:C35"/>
    <mergeCell ref="H19:P19"/>
    <mergeCell ref="Q19:Y19"/>
    <mergeCell ref="B28:D28"/>
    <mergeCell ref="J28:L28"/>
    <mergeCell ref="B30:C30"/>
    <mergeCell ref="B31:C31"/>
    <mergeCell ref="A19:F19"/>
    <mergeCell ref="B13:C13"/>
    <mergeCell ref="B14:C14"/>
    <mergeCell ref="B15:C15"/>
    <mergeCell ref="B16:C16"/>
    <mergeCell ref="B17:C17"/>
    <mergeCell ref="B12:C12"/>
    <mergeCell ref="A1:F1"/>
    <mergeCell ref="H1:P1"/>
    <mergeCell ref="Q1:Y1"/>
    <mergeCell ref="B10:D10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50D9D-A963-4B67-A924-53B078F3B0DC}">
  <sheetPr>
    <tabColor rgb="FF00B050"/>
  </sheetPr>
  <dimension ref="A1:Y36"/>
  <sheetViews>
    <sheetView workbookViewId="0">
      <selection activeCell="W27" sqref="W2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4747</v>
      </c>
      <c r="B1" s="1559"/>
      <c r="C1" s="1559"/>
      <c r="D1" s="1559"/>
      <c r="E1" s="1559"/>
      <c r="F1" s="1559"/>
      <c r="G1" s="7"/>
      <c r="H1" s="1559" t="s">
        <v>84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519</v>
      </c>
      <c r="B3" s="224" t="s">
        <v>78</v>
      </c>
      <c r="C3" s="224" t="s">
        <v>4748</v>
      </c>
      <c r="D3" s="224" t="s">
        <v>88</v>
      </c>
      <c r="E3" s="227">
        <v>46068.166666666664</v>
      </c>
      <c r="F3" s="224">
        <v>10.3</v>
      </c>
      <c r="G3" s="226" t="s">
        <v>3121</v>
      </c>
      <c r="H3" s="224"/>
      <c r="I3" s="224"/>
      <c r="J3" s="224"/>
      <c r="K3" s="224"/>
      <c r="L3" s="35">
        <v>101</v>
      </c>
      <c r="M3" s="35">
        <v>30</v>
      </c>
      <c r="N3" s="35">
        <v>30</v>
      </c>
      <c r="O3" s="224"/>
      <c r="P3" s="14">
        <f t="shared" ref="P3:P6" si="0">SUM(H3:O3)</f>
        <v>161</v>
      </c>
      <c r="Q3" s="229" t="s">
        <v>32</v>
      </c>
      <c r="R3" s="14"/>
      <c r="S3" s="14">
        <v>117746</v>
      </c>
      <c r="T3" s="23" t="s">
        <v>33</v>
      </c>
      <c r="U3" s="231" t="s">
        <v>161</v>
      </c>
      <c r="V3" s="16" t="s">
        <v>90</v>
      </c>
      <c r="W3" s="16">
        <v>1018355</v>
      </c>
      <c r="X3" s="16" t="s">
        <v>4749</v>
      </c>
      <c r="Y3" s="16"/>
    </row>
    <row r="4" spans="1:25">
      <c r="A4" s="224" t="s">
        <v>120</v>
      </c>
      <c r="B4" s="224" t="s">
        <v>78</v>
      </c>
      <c r="C4" s="224" t="s">
        <v>4750</v>
      </c>
      <c r="D4" s="224" t="s">
        <v>88</v>
      </c>
      <c r="E4" s="227">
        <v>46068.166666666664</v>
      </c>
      <c r="F4" s="224">
        <v>10.3</v>
      </c>
      <c r="G4" s="226" t="s">
        <v>3121</v>
      </c>
      <c r="H4" s="224"/>
      <c r="I4" s="224"/>
      <c r="J4" s="224"/>
      <c r="K4" s="224"/>
      <c r="L4" s="35">
        <v>131</v>
      </c>
      <c r="M4" s="35">
        <v>30</v>
      </c>
      <c r="N4" s="224"/>
      <c r="O4" s="224"/>
      <c r="P4" s="14">
        <f t="shared" si="0"/>
        <v>161</v>
      </c>
      <c r="Q4" s="229" t="s">
        <v>32</v>
      </c>
      <c r="R4" s="14"/>
      <c r="S4" s="14">
        <v>117747</v>
      </c>
      <c r="T4" s="23" t="s">
        <v>33</v>
      </c>
      <c r="U4" s="231" t="s">
        <v>161</v>
      </c>
      <c r="V4" s="16" t="s">
        <v>90</v>
      </c>
      <c r="W4" s="16">
        <v>1018356</v>
      </c>
      <c r="X4" s="16" t="s">
        <v>4749</v>
      </c>
      <c r="Y4" s="16"/>
    </row>
    <row r="5" spans="1:25">
      <c r="A5" s="224" t="s">
        <v>120</v>
      </c>
      <c r="B5" s="224" t="s">
        <v>78</v>
      </c>
      <c r="C5" s="224" t="s">
        <v>4751</v>
      </c>
      <c r="D5" s="224" t="s">
        <v>88</v>
      </c>
      <c r="E5" s="227">
        <v>46068.166666666664</v>
      </c>
      <c r="F5" s="224">
        <v>10.3</v>
      </c>
      <c r="G5" s="226" t="s">
        <v>3121</v>
      </c>
      <c r="H5" s="224"/>
      <c r="I5" s="224"/>
      <c r="J5" s="224"/>
      <c r="K5" s="224"/>
      <c r="L5" s="35">
        <v>60</v>
      </c>
      <c r="M5" s="35">
        <v>101</v>
      </c>
      <c r="N5" s="224"/>
      <c r="O5" s="224"/>
      <c r="P5" s="14">
        <f t="shared" si="0"/>
        <v>161</v>
      </c>
      <c r="Q5" s="229" t="s">
        <v>32</v>
      </c>
      <c r="R5" s="14"/>
      <c r="S5" s="14">
        <v>117748</v>
      </c>
      <c r="T5" s="23" t="s">
        <v>33</v>
      </c>
      <c r="U5" s="231" t="s">
        <v>161</v>
      </c>
      <c r="V5" s="16" t="s">
        <v>90</v>
      </c>
      <c r="W5" s="16">
        <v>1018357</v>
      </c>
      <c r="X5" s="16" t="s">
        <v>4749</v>
      </c>
      <c r="Y5" s="16"/>
    </row>
    <row r="6" spans="1:25">
      <c r="A6" s="224" t="s">
        <v>4752</v>
      </c>
      <c r="B6" s="224" t="s">
        <v>78</v>
      </c>
      <c r="C6" s="224" t="s">
        <v>4753</v>
      </c>
      <c r="D6" s="224" t="s">
        <v>88</v>
      </c>
      <c r="E6" s="227">
        <v>46068.166666666664</v>
      </c>
      <c r="F6" s="224">
        <v>10.3</v>
      </c>
      <c r="G6" s="226" t="s">
        <v>3121</v>
      </c>
      <c r="H6" s="224"/>
      <c r="I6" s="224"/>
      <c r="J6" s="224"/>
      <c r="K6" s="224"/>
      <c r="L6" s="35">
        <v>161</v>
      </c>
      <c r="M6" s="224"/>
      <c r="N6" s="224"/>
      <c r="O6" s="224"/>
      <c r="P6" s="14">
        <f t="shared" si="0"/>
        <v>161</v>
      </c>
      <c r="Q6" s="229" t="s">
        <v>32</v>
      </c>
      <c r="R6" s="14"/>
      <c r="S6" s="14">
        <v>117749</v>
      </c>
      <c r="T6" s="23" t="s">
        <v>33</v>
      </c>
      <c r="U6" s="231" t="s">
        <v>161</v>
      </c>
      <c r="V6" s="16" t="s">
        <v>90</v>
      </c>
      <c r="W6" s="16">
        <v>1018358</v>
      </c>
      <c r="X6" s="16" t="s">
        <v>4749</v>
      </c>
      <c r="Y6" s="16"/>
    </row>
    <row r="7" spans="1:25">
      <c r="A7" s="15" t="s">
        <v>2594</v>
      </c>
      <c r="B7" s="224" t="s">
        <v>92</v>
      </c>
      <c r="C7" s="224" t="s">
        <v>4754</v>
      </c>
      <c r="D7" s="224" t="s">
        <v>2294</v>
      </c>
      <c r="E7" s="227">
        <v>46068.604166666664</v>
      </c>
      <c r="F7" s="224">
        <v>10.8</v>
      </c>
      <c r="G7" s="226" t="s">
        <v>3121</v>
      </c>
      <c r="H7" s="224"/>
      <c r="I7" s="224"/>
      <c r="J7" s="224"/>
      <c r="K7" s="224"/>
      <c r="L7" s="224"/>
      <c r="M7" s="35">
        <v>161</v>
      </c>
      <c r="N7" s="224"/>
      <c r="O7" s="224"/>
      <c r="P7" s="14">
        <f>SUM(H7:O7)</f>
        <v>161</v>
      </c>
      <c r="Q7" s="229" t="s">
        <v>32</v>
      </c>
      <c r="R7" s="14"/>
      <c r="S7" s="14">
        <v>117750</v>
      </c>
      <c r="T7" s="23" t="s">
        <v>33</v>
      </c>
      <c r="U7" s="231" t="s">
        <v>161</v>
      </c>
      <c r="V7" s="16" t="s">
        <v>90</v>
      </c>
      <c r="W7" s="16">
        <v>1018359</v>
      </c>
      <c r="X7" s="16" t="s">
        <v>4755</v>
      </c>
      <c r="Y7" s="16"/>
    </row>
    <row r="8" spans="1:25">
      <c r="A8" s="15" t="s">
        <v>102</v>
      </c>
      <c r="B8" s="224" t="s">
        <v>2438</v>
      </c>
      <c r="C8" s="224" t="s">
        <v>4756</v>
      </c>
      <c r="D8" s="224" t="s">
        <v>2294</v>
      </c>
      <c r="E8" s="227">
        <v>46068.604166666664</v>
      </c>
      <c r="F8" s="224">
        <v>10.8</v>
      </c>
      <c r="G8" s="226" t="s">
        <v>3121</v>
      </c>
      <c r="H8" s="224"/>
      <c r="I8" s="224"/>
      <c r="J8" s="224"/>
      <c r="K8" s="224"/>
      <c r="L8" s="35">
        <v>131</v>
      </c>
      <c r="M8" s="35">
        <v>30</v>
      </c>
      <c r="N8" s="224"/>
      <c r="O8" s="224"/>
      <c r="P8" s="14">
        <f>SUM(H8:O8)</f>
        <v>161</v>
      </c>
      <c r="Q8" s="229" t="s">
        <v>32</v>
      </c>
      <c r="R8" s="14"/>
      <c r="S8" s="14">
        <v>117751</v>
      </c>
      <c r="T8" s="23" t="s">
        <v>33</v>
      </c>
      <c r="U8" s="231" t="s">
        <v>161</v>
      </c>
      <c r="V8" s="16" t="s">
        <v>90</v>
      </c>
      <c r="W8" s="16">
        <v>1018360</v>
      </c>
      <c r="X8" s="16" t="s">
        <v>4755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ca="1">SUM(H3:H21)</f>
        <v>0</v>
      </c>
      <c r="I9" s="11">
        <f ca="1">SUM(I3:I21)</f>
        <v>0</v>
      </c>
      <c r="J9" s="11">
        <f ca="1">SUM(J3:J37)</f>
        <v>0</v>
      </c>
      <c r="K9" s="11">
        <f ca="1">SUM(K3:K37)</f>
        <v>0</v>
      </c>
      <c r="L9" s="11">
        <f>SUM(L3:L8)</f>
        <v>584</v>
      </c>
      <c r="M9" s="11">
        <f t="shared" ref="M9:O9" si="1">SUM(M3:M8)</f>
        <v>352</v>
      </c>
      <c r="N9" s="11">
        <f t="shared" si="1"/>
        <v>30</v>
      </c>
      <c r="O9" s="11">
        <f t="shared" si="1"/>
        <v>0</v>
      </c>
      <c r="P9" s="11">
        <f ca="1">SUM(P3:P37)</f>
        <v>966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4605</v>
      </c>
      <c r="B13" s="1558"/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1586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>
        <v>358406731200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>
        <v>0.58333333333333337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1311</v>
      </c>
      <c r="B19" s="1559"/>
      <c r="C19" s="1559"/>
      <c r="D19" s="1559"/>
      <c r="E19" s="1559"/>
      <c r="F19" s="1559"/>
      <c r="G19" s="7"/>
      <c r="H19" s="1559" t="s">
        <v>84</v>
      </c>
      <c r="I19" s="1559"/>
      <c r="J19" s="1559"/>
      <c r="K19" s="1559"/>
      <c r="L19" s="1559"/>
      <c r="M19" s="1559"/>
      <c r="N19" s="1559"/>
      <c r="O19" s="1559"/>
      <c r="P19" s="1559"/>
      <c r="Q19" s="1560" t="s">
        <v>2139</v>
      </c>
      <c r="R19" s="1561"/>
      <c r="S19" s="1561"/>
      <c r="T19" s="1561"/>
      <c r="U19" s="1561"/>
      <c r="V19" s="1561"/>
      <c r="W19" s="1561"/>
      <c r="X19" s="1561"/>
      <c r="Y19" s="1561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240" t="s">
        <v>22</v>
      </c>
      <c r="S20" s="8" t="s">
        <v>9</v>
      </c>
      <c r="T20" s="8" t="s">
        <v>21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224" t="s">
        <v>107</v>
      </c>
      <c r="B21" s="224" t="s">
        <v>78</v>
      </c>
      <c r="C21" s="224" t="s">
        <v>4757</v>
      </c>
      <c r="D21" s="224" t="s">
        <v>99</v>
      </c>
      <c r="E21" s="227">
        <v>46068.319444444445</v>
      </c>
      <c r="F21" s="224">
        <v>10.8</v>
      </c>
      <c r="G21" s="226" t="s">
        <v>3121</v>
      </c>
      <c r="H21" s="224"/>
      <c r="I21" s="224"/>
      <c r="J21" s="224"/>
      <c r="K21" s="224"/>
      <c r="L21" s="224"/>
      <c r="M21" s="35">
        <v>108</v>
      </c>
      <c r="N21" s="35">
        <v>53</v>
      </c>
      <c r="O21" s="224"/>
      <c r="P21" s="14">
        <f>SUM(H21:O21)</f>
        <v>161</v>
      </c>
      <c r="Q21" s="229" t="s">
        <v>32</v>
      </c>
      <c r="R21" s="14"/>
      <c r="S21" s="14">
        <v>117754</v>
      </c>
      <c r="T21" s="23" t="s">
        <v>33</v>
      </c>
      <c r="U21" s="255" t="s">
        <v>100</v>
      </c>
      <c r="V21" s="16" t="s">
        <v>90</v>
      </c>
      <c r="W21" s="16">
        <v>1018336</v>
      </c>
      <c r="X21" s="16" t="s">
        <v>4758</v>
      </c>
      <c r="Y21" s="16"/>
    </row>
    <row r="22" spans="1:25">
      <c r="A22" s="15" t="s">
        <v>165</v>
      </c>
      <c r="B22" s="15" t="s">
        <v>78</v>
      </c>
      <c r="C22" s="15" t="s">
        <v>4759</v>
      </c>
      <c r="D22" s="224" t="s">
        <v>99</v>
      </c>
      <c r="E22" s="227">
        <v>46068.319444444445</v>
      </c>
      <c r="F22" s="224">
        <v>10.8</v>
      </c>
      <c r="G22" s="226" t="s">
        <v>3121</v>
      </c>
      <c r="H22" s="15"/>
      <c r="I22" s="15"/>
      <c r="J22" s="15"/>
      <c r="K22" s="15"/>
      <c r="L22" s="35">
        <v>1</v>
      </c>
      <c r="M22" s="35">
        <v>64</v>
      </c>
      <c r="N22" s="35">
        <v>81</v>
      </c>
      <c r="O22" s="35">
        <v>15</v>
      </c>
      <c r="P22" s="14">
        <f>SUM(H22:O22)</f>
        <v>161</v>
      </c>
      <c r="Q22" s="229" t="s">
        <v>32</v>
      </c>
      <c r="R22" s="14"/>
      <c r="S22" s="14">
        <v>117755</v>
      </c>
      <c r="T22" s="23" t="s">
        <v>33</v>
      </c>
      <c r="U22" s="255" t="s">
        <v>100</v>
      </c>
      <c r="V22" s="16" t="s">
        <v>90</v>
      </c>
      <c r="W22" s="16">
        <v>1018368</v>
      </c>
      <c r="X22" s="16" t="s">
        <v>4758</v>
      </c>
      <c r="Y22" s="16"/>
    </row>
    <row r="23" spans="1:25">
      <c r="A23" s="224" t="s">
        <v>219</v>
      </c>
      <c r="B23" s="224" t="s">
        <v>75</v>
      </c>
      <c r="C23" s="224" t="s">
        <v>4760</v>
      </c>
      <c r="D23" s="224" t="s">
        <v>74</v>
      </c>
      <c r="E23" s="227">
        <v>46067.524305555555</v>
      </c>
      <c r="F23" s="224">
        <v>15.8</v>
      </c>
      <c r="G23" s="226"/>
      <c r="H23" s="224"/>
      <c r="I23" s="224"/>
      <c r="J23" s="224"/>
      <c r="K23" s="35">
        <v>81</v>
      </c>
      <c r="L23" s="224"/>
      <c r="M23" s="224"/>
      <c r="N23" s="224"/>
      <c r="O23" s="224"/>
      <c r="P23" s="14">
        <f t="shared" ref="P23:P26" si="2">SUM(H23:O23)</f>
        <v>81</v>
      </c>
      <c r="Q23" s="14" t="s">
        <v>30</v>
      </c>
      <c r="R23" s="14"/>
      <c r="S23" s="14">
        <v>117592</v>
      </c>
      <c r="T23" s="14" t="s">
        <v>31</v>
      </c>
      <c r="U23" s="232" t="s">
        <v>169</v>
      </c>
      <c r="V23" s="16" t="s">
        <v>660</v>
      </c>
      <c r="W23" s="16">
        <v>1018369</v>
      </c>
      <c r="X23" s="16" t="s">
        <v>4761</v>
      </c>
      <c r="Y23" s="16"/>
    </row>
    <row r="24" spans="1:25">
      <c r="A24" s="224" t="s">
        <v>150</v>
      </c>
      <c r="B24" s="224" t="s">
        <v>57</v>
      </c>
      <c r="C24" s="224" t="s">
        <v>4762</v>
      </c>
      <c r="D24" s="224" t="s">
        <v>56</v>
      </c>
      <c r="E24" s="227">
        <v>46068.253472222219</v>
      </c>
      <c r="F24" s="224">
        <v>10.3</v>
      </c>
      <c r="G24" s="226"/>
      <c r="H24" s="224"/>
      <c r="I24" s="224"/>
      <c r="J24" s="224"/>
      <c r="K24" s="35">
        <v>54</v>
      </c>
      <c r="L24" s="224"/>
      <c r="M24" s="224"/>
      <c r="N24" s="224"/>
      <c r="O24" s="224"/>
      <c r="P24" s="14">
        <f t="shared" si="2"/>
        <v>54</v>
      </c>
      <c r="Q24" s="14" t="s">
        <v>30</v>
      </c>
      <c r="R24" s="14"/>
      <c r="S24" s="14">
        <v>117596</v>
      </c>
      <c r="T24" s="14" t="s">
        <v>31</v>
      </c>
      <c r="U24" s="232" t="s">
        <v>169</v>
      </c>
      <c r="V24" s="16" t="s">
        <v>90</v>
      </c>
      <c r="W24" s="16">
        <v>1018370</v>
      </c>
      <c r="X24" s="16" t="s">
        <v>4763</v>
      </c>
      <c r="Y24" s="16"/>
    </row>
    <row r="25" spans="1:25">
      <c r="A25" s="224" t="s">
        <v>122</v>
      </c>
      <c r="B25" s="224" t="s">
        <v>62</v>
      </c>
      <c r="C25" s="224" t="s">
        <v>4764</v>
      </c>
      <c r="D25" s="224" t="s">
        <v>61</v>
      </c>
      <c r="E25" s="227">
        <v>46067.777777777781</v>
      </c>
      <c r="F25" s="224">
        <v>13</v>
      </c>
      <c r="G25" s="226"/>
      <c r="H25" s="224"/>
      <c r="I25" s="224"/>
      <c r="J25" s="35">
        <v>27</v>
      </c>
      <c r="K25" s="35">
        <v>81</v>
      </c>
      <c r="L25" s="224"/>
      <c r="M25" s="224"/>
      <c r="N25" s="224"/>
      <c r="O25" s="224"/>
      <c r="P25" s="14">
        <f t="shared" si="2"/>
        <v>108</v>
      </c>
      <c r="Q25" s="14" t="s">
        <v>30</v>
      </c>
      <c r="R25" s="14"/>
      <c r="S25" s="14">
        <v>117597</v>
      </c>
      <c r="T25" s="14" t="s">
        <v>31</v>
      </c>
      <c r="U25" s="232" t="s">
        <v>169</v>
      </c>
      <c r="V25" s="16" t="s">
        <v>90</v>
      </c>
      <c r="W25" s="16">
        <v>1018371</v>
      </c>
      <c r="X25" s="16" t="s">
        <v>4765</v>
      </c>
      <c r="Y25" s="16"/>
    </row>
    <row r="26" spans="1:25">
      <c r="A26" s="15" t="s">
        <v>145</v>
      </c>
      <c r="B26" s="15" t="s">
        <v>57</v>
      </c>
      <c r="C26" s="15" t="s">
        <v>4766</v>
      </c>
      <c r="D26" s="15" t="s">
        <v>56</v>
      </c>
      <c r="E26" s="24">
        <v>46068.253472222219</v>
      </c>
      <c r="F26" s="15">
        <v>10.3</v>
      </c>
      <c r="G26" s="37"/>
      <c r="H26" s="15"/>
      <c r="I26" s="15"/>
      <c r="J26" s="35">
        <v>27</v>
      </c>
      <c r="K26" s="35">
        <v>81</v>
      </c>
      <c r="L26" s="15"/>
      <c r="M26" s="15"/>
      <c r="N26" s="15"/>
      <c r="O26" s="15"/>
      <c r="P26" s="14">
        <f t="shared" si="2"/>
        <v>108</v>
      </c>
      <c r="Q26" s="14" t="s">
        <v>30</v>
      </c>
      <c r="R26" s="14"/>
      <c r="S26" s="14">
        <v>117598</v>
      </c>
      <c r="T26" s="14" t="s">
        <v>31</v>
      </c>
      <c r="U26" s="232" t="s">
        <v>169</v>
      </c>
      <c r="V26" s="16" t="s">
        <v>90</v>
      </c>
      <c r="W26" s="16">
        <v>1018372</v>
      </c>
      <c r="X26" s="16" t="s">
        <v>4763</v>
      </c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11">
        <f>SUM(H21:H25)</f>
        <v>0</v>
      </c>
      <c r="I27" s="11">
        <f>SUM(I21:I25)</f>
        <v>0</v>
      </c>
      <c r="J27" s="11">
        <f t="shared" ref="J27:P27" si="3">SUM(J21:J26)</f>
        <v>54</v>
      </c>
      <c r="K27" s="11">
        <f t="shared" si="3"/>
        <v>297</v>
      </c>
      <c r="L27" s="11">
        <f t="shared" si="3"/>
        <v>1</v>
      </c>
      <c r="M27" s="11">
        <f t="shared" si="3"/>
        <v>172</v>
      </c>
      <c r="N27" s="11">
        <f t="shared" si="3"/>
        <v>134</v>
      </c>
      <c r="O27" s="11">
        <f t="shared" si="3"/>
        <v>15</v>
      </c>
      <c r="P27" s="11">
        <f t="shared" si="3"/>
        <v>673</v>
      </c>
      <c r="Q27" s="12"/>
      <c r="R27" s="12"/>
      <c r="S27" s="12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" customHeight="1">
      <c r="A31" s="257" t="s">
        <v>100</v>
      </c>
      <c r="B31" s="1619" t="s">
        <v>39</v>
      </c>
      <c r="C31" s="1619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4" t="s">
        <v>169</v>
      </c>
      <c r="B32" s="1564" t="s">
        <v>41</v>
      </c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5" t="s">
        <v>42</v>
      </c>
      <c r="B33" s="1565" t="s">
        <v>309</v>
      </c>
      <c r="C33" s="15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5" t="s">
        <v>42</v>
      </c>
      <c r="B34" s="1565"/>
      <c r="C34" s="156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5" t="s">
        <v>43</v>
      </c>
      <c r="B35" s="1566">
        <v>358407720495</v>
      </c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5" t="s">
        <v>44</v>
      </c>
      <c r="B36" s="1567">
        <v>0.66666666666666663</v>
      </c>
      <c r="C36" s="156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</sheetData>
  <mergeCells count="21">
    <mergeCell ref="B33:C33"/>
    <mergeCell ref="B34:C34"/>
    <mergeCell ref="B35:C35"/>
    <mergeCell ref="B36:C36"/>
    <mergeCell ref="H19:P19"/>
    <mergeCell ref="B29:D29"/>
    <mergeCell ref="J29:L29"/>
    <mergeCell ref="B31:C31"/>
    <mergeCell ref="B32:C32"/>
    <mergeCell ref="A19:F19"/>
    <mergeCell ref="B14:C14"/>
    <mergeCell ref="B15:C15"/>
    <mergeCell ref="B16:C16"/>
    <mergeCell ref="B17:C17"/>
    <mergeCell ref="Q19:Y19"/>
    <mergeCell ref="B13:C13"/>
    <mergeCell ref="A1:F1"/>
    <mergeCell ref="H1:P1"/>
    <mergeCell ref="Q1:Y1"/>
    <mergeCell ref="B11:D11"/>
    <mergeCell ref="J11:L11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4F5D9-1D5D-4AA4-8286-B521A40A83C8}">
  <sheetPr>
    <tabColor rgb="FF00B050"/>
  </sheetPr>
  <dimension ref="A1:Y35"/>
  <sheetViews>
    <sheetView workbookViewId="0">
      <selection activeCell="S8" sqref="S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 bestFit="1" customWidth="1"/>
    <col min="24" max="24" width="25.85546875" customWidth="1"/>
  </cols>
  <sheetData>
    <row r="1" spans="1:25" ht="23.25">
      <c r="A1" s="1559" t="s">
        <v>394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3866</v>
      </c>
      <c r="B3" s="224" t="s">
        <v>78</v>
      </c>
      <c r="C3" s="224" t="s">
        <v>4767</v>
      </c>
      <c r="D3" s="224" t="s">
        <v>168</v>
      </c>
      <c r="E3" s="227">
        <v>46066.788194444445</v>
      </c>
      <c r="F3" s="224">
        <v>11.8</v>
      </c>
      <c r="G3" s="226" t="s">
        <v>3121</v>
      </c>
      <c r="H3" s="224"/>
      <c r="I3" s="224"/>
      <c r="J3" s="224"/>
      <c r="K3" s="224"/>
      <c r="L3" s="224"/>
      <c r="M3" s="224"/>
      <c r="N3" s="35">
        <v>161</v>
      </c>
      <c r="O3" s="224"/>
      <c r="P3" s="14">
        <f t="shared" ref="P3:P8" si="0">SUM(H3:O3)</f>
        <v>161</v>
      </c>
      <c r="Q3" s="229" t="s">
        <v>32</v>
      </c>
      <c r="R3" s="14"/>
      <c r="S3" s="14">
        <v>117717</v>
      </c>
      <c r="T3" s="23" t="s">
        <v>33</v>
      </c>
      <c r="U3" s="232" t="s">
        <v>169</v>
      </c>
      <c r="V3" s="16" t="s">
        <v>90</v>
      </c>
      <c r="W3" s="16">
        <v>1018322</v>
      </c>
      <c r="X3" s="16" t="s">
        <v>4755</v>
      </c>
      <c r="Y3" s="16"/>
    </row>
    <row r="4" spans="1:25">
      <c r="A4" s="224" t="s">
        <v>86</v>
      </c>
      <c r="B4" s="224" t="s">
        <v>78</v>
      </c>
      <c r="C4" s="15" t="s">
        <v>4768</v>
      </c>
      <c r="D4" s="224" t="s">
        <v>168</v>
      </c>
      <c r="E4" s="227">
        <v>46066.788194444445</v>
      </c>
      <c r="F4" s="224">
        <v>11.8</v>
      </c>
      <c r="G4" s="226" t="s">
        <v>3121</v>
      </c>
      <c r="H4" s="224"/>
      <c r="I4" s="224"/>
      <c r="J4" s="224"/>
      <c r="K4" s="224"/>
      <c r="L4" s="224"/>
      <c r="M4" s="35">
        <v>41</v>
      </c>
      <c r="N4" s="35">
        <v>60</v>
      </c>
      <c r="O4" s="35">
        <v>60</v>
      </c>
      <c r="P4" s="14">
        <f t="shared" si="0"/>
        <v>161</v>
      </c>
      <c r="Q4" s="229" t="s">
        <v>32</v>
      </c>
      <c r="R4" s="14"/>
      <c r="S4" s="14">
        <v>117719</v>
      </c>
      <c r="T4" s="23" t="s">
        <v>33</v>
      </c>
      <c r="U4" s="232" t="s">
        <v>169</v>
      </c>
      <c r="V4" s="16" t="s">
        <v>90</v>
      </c>
      <c r="W4" s="16">
        <v>1018323</v>
      </c>
      <c r="X4" s="16" t="s">
        <v>4755</v>
      </c>
      <c r="Y4" s="16"/>
    </row>
    <row r="5" spans="1:25">
      <c r="A5" s="224" t="s">
        <v>2561</v>
      </c>
      <c r="B5" s="224" t="s">
        <v>78</v>
      </c>
      <c r="C5" s="224" t="s">
        <v>4769</v>
      </c>
      <c r="D5" s="224" t="s">
        <v>168</v>
      </c>
      <c r="E5" s="227">
        <v>46066.788194444445</v>
      </c>
      <c r="F5" s="224">
        <v>11.8</v>
      </c>
      <c r="G5" s="226" t="s">
        <v>3121</v>
      </c>
      <c r="H5" s="224"/>
      <c r="I5" s="224"/>
      <c r="J5" s="224"/>
      <c r="K5" s="224"/>
      <c r="L5" s="224"/>
      <c r="M5" s="35">
        <v>41</v>
      </c>
      <c r="N5" s="35">
        <v>60</v>
      </c>
      <c r="O5" s="35">
        <v>60</v>
      </c>
      <c r="P5" s="14">
        <f t="shared" si="0"/>
        <v>161</v>
      </c>
      <c r="Q5" s="229" t="s">
        <v>32</v>
      </c>
      <c r="R5" s="14"/>
      <c r="S5" s="14">
        <v>117720</v>
      </c>
      <c r="T5" s="23" t="s">
        <v>33</v>
      </c>
      <c r="U5" s="232" t="s">
        <v>169</v>
      </c>
      <c r="V5" s="16" t="s">
        <v>90</v>
      </c>
      <c r="W5" s="16">
        <v>1018324</v>
      </c>
      <c r="X5" s="16" t="s">
        <v>4755</v>
      </c>
      <c r="Y5" s="16"/>
    </row>
    <row r="6" spans="1:25">
      <c r="A6" s="224" t="s">
        <v>107</v>
      </c>
      <c r="B6" s="224" t="s">
        <v>78</v>
      </c>
      <c r="C6" s="224" t="s">
        <v>4770</v>
      </c>
      <c r="D6" s="224" t="s">
        <v>168</v>
      </c>
      <c r="E6" s="227">
        <v>46066.788194444445</v>
      </c>
      <c r="F6" s="224">
        <v>11.8</v>
      </c>
      <c r="G6" s="226" t="s">
        <v>3121</v>
      </c>
      <c r="H6" s="224"/>
      <c r="I6" s="224"/>
      <c r="J6" s="224"/>
      <c r="K6" s="224"/>
      <c r="L6" s="224"/>
      <c r="M6" s="35">
        <v>41</v>
      </c>
      <c r="N6" s="35">
        <v>60</v>
      </c>
      <c r="O6" s="35">
        <v>60</v>
      </c>
      <c r="P6" s="14">
        <f t="shared" si="0"/>
        <v>161</v>
      </c>
      <c r="Q6" s="229" t="s">
        <v>32</v>
      </c>
      <c r="R6" s="14"/>
      <c r="S6" s="14">
        <v>117721</v>
      </c>
      <c r="T6" s="23" t="s">
        <v>33</v>
      </c>
      <c r="U6" s="232" t="s">
        <v>169</v>
      </c>
      <c r="V6" s="16" t="s">
        <v>90</v>
      </c>
      <c r="W6" s="16">
        <v>1018325</v>
      </c>
      <c r="X6" s="16" t="s">
        <v>4755</v>
      </c>
      <c r="Y6" s="16"/>
    </row>
    <row r="7" spans="1:25">
      <c r="A7" s="224" t="s">
        <v>515</v>
      </c>
      <c r="B7" s="224" t="s">
        <v>78</v>
      </c>
      <c r="C7" s="224" t="s">
        <v>4771</v>
      </c>
      <c r="D7" s="224" t="s">
        <v>932</v>
      </c>
      <c r="E7" s="227">
        <v>46067.041666666664</v>
      </c>
      <c r="F7" s="224">
        <v>10.8</v>
      </c>
      <c r="G7" s="226" t="s">
        <v>3121</v>
      </c>
      <c r="H7" s="224"/>
      <c r="I7" s="224"/>
      <c r="J7" s="224"/>
      <c r="K7" s="224"/>
      <c r="L7" s="224"/>
      <c r="M7" s="35">
        <v>41</v>
      </c>
      <c r="N7" s="35">
        <v>60</v>
      </c>
      <c r="O7" s="35">
        <v>60</v>
      </c>
      <c r="P7" s="14">
        <f t="shared" si="0"/>
        <v>161</v>
      </c>
      <c r="Q7" s="229" t="s">
        <v>32</v>
      </c>
      <c r="R7" s="14"/>
      <c r="S7" s="14">
        <v>117722</v>
      </c>
      <c r="T7" s="23" t="s">
        <v>33</v>
      </c>
      <c r="U7" s="231" t="s">
        <v>161</v>
      </c>
      <c r="V7" s="16" t="s">
        <v>90</v>
      </c>
      <c r="W7" s="16">
        <v>1018326</v>
      </c>
      <c r="X7" s="16" t="s">
        <v>4755</v>
      </c>
      <c r="Y7" s="16"/>
    </row>
    <row r="8" spans="1:25">
      <c r="A8" s="224" t="s">
        <v>120</v>
      </c>
      <c r="B8" s="224" t="s">
        <v>92</v>
      </c>
      <c r="C8" s="224" t="s">
        <v>4772</v>
      </c>
      <c r="D8" s="224" t="s">
        <v>159</v>
      </c>
      <c r="E8" s="227">
        <v>46066.041666666664</v>
      </c>
      <c r="F8" s="224">
        <v>10.3</v>
      </c>
      <c r="G8" s="226" t="s">
        <v>3121</v>
      </c>
      <c r="H8" s="224"/>
      <c r="I8" s="224"/>
      <c r="J8" s="224"/>
      <c r="K8" s="224"/>
      <c r="L8" s="224"/>
      <c r="M8" s="35">
        <v>30</v>
      </c>
      <c r="N8" s="35">
        <v>30</v>
      </c>
      <c r="O8" s="35">
        <v>101</v>
      </c>
      <c r="P8" s="14">
        <f t="shared" si="0"/>
        <v>161</v>
      </c>
      <c r="Q8" s="229" t="s">
        <v>32</v>
      </c>
      <c r="R8" s="14"/>
      <c r="S8" s="14">
        <v>117727</v>
      </c>
      <c r="T8" s="23" t="s">
        <v>33</v>
      </c>
      <c r="U8" s="231" t="s">
        <v>161</v>
      </c>
      <c r="V8" s="16" t="s">
        <v>90</v>
      </c>
      <c r="W8" s="16">
        <v>1018327</v>
      </c>
      <c r="X8" s="16" t="s">
        <v>4755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L9" si="1">SUM(H3:H7)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0</v>
      </c>
      <c r="M9" s="11">
        <f>SUM(M3:M8)</f>
        <v>194</v>
      </c>
      <c r="N9" s="11">
        <f t="shared" ref="N9:O9" si="2">SUM(N3:N8)</f>
        <v>431</v>
      </c>
      <c r="O9" s="11">
        <f t="shared" si="2"/>
        <v>341</v>
      </c>
      <c r="P9" s="11">
        <f>SUM(P3:P8)</f>
        <v>966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169</v>
      </c>
      <c r="B13" s="1564" t="s">
        <v>39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30" t="s">
        <v>161</v>
      </c>
      <c r="B14" s="1558" t="s">
        <v>41</v>
      </c>
      <c r="C14" s="15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4773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358400912460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0.45833333333333331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679" t="s">
        <v>415</v>
      </c>
      <c r="B20" s="1679"/>
      <c r="C20" s="1679"/>
      <c r="D20" s="1679"/>
      <c r="E20" s="1679"/>
      <c r="F20" s="1679"/>
      <c r="G20" s="253"/>
      <c r="H20" s="1679" t="s">
        <v>959</v>
      </c>
      <c r="I20" s="1679"/>
      <c r="J20" s="1679"/>
      <c r="K20" s="1679"/>
      <c r="L20" s="1679"/>
      <c r="M20" s="1679"/>
      <c r="N20" s="1679"/>
      <c r="O20" s="1679"/>
      <c r="P20" s="1679"/>
      <c r="Q20" s="1677" t="s">
        <v>4774</v>
      </c>
      <c r="R20" s="1678"/>
      <c r="S20" s="1678"/>
      <c r="T20" s="1678"/>
      <c r="U20" s="1678"/>
      <c r="V20" s="1678"/>
      <c r="W20" s="1678"/>
      <c r="X20" s="1678"/>
      <c r="Y20" s="1678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224" t="s">
        <v>3866</v>
      </c>
      <c r="B22" s="224" t="s">
        <v>78</v>
      </c>
      <c r="C22" s="224" t="s">
        <v>4775</v>
      </c>
      <c r="D22" s="224" t="s">
        <v>88</v>
      </c>
      <c r="E22" s="227">
        <v>46067.166666666664</v>
      </c>
      <c r="F22" s="224">
        <v>10.3</v>
      </c>
      <c r="G22" s="226" t="s">
        <v>3121</v>
      </c>
      <c r="H22" s="224"/>
      <c r="I22" s="224"/>
      <c r="J22" s="224"/>
      <c r="K22" s="224"/>
      <c r="L22" s="35">
        <v>54</v>
      </c>
      <c r="M22" s="35">
        <v>27</v>
      </c>
      <c r="N22" s="35">
        <v>26</v>
      </c>
      <c r="O22" s="35">
        <v>54</v>
      </c>
      <c r="P22" s="14">
        <f t="shared" ref="P22:P25" si="3">SUM(H22:O22)</f>
        <v>161</v>
      </c>
      <c r="Q22" s="229" t="s">
        <v>32</v>
      </c>
      <c r="R22" s="14"/>
      <c r="S22" s="14">
        <v>117723</v>
      </c>
      <c r="T22" s="23" t="s">
        <v>33</v>
      </c>
      <c r="U22" s="261" t="s">
        <v>523</v>
      </c>
      <c r="V22" s="16" t="s">
        <v>90</v>
      </c>
      <c r="W22" s="16">
        <v>1018349</v>
      </c>
      <c r="X22" s="16" t="s">
        <v>4776</v>
      </c>
      <c r="Y22" s="16"/>
    </row>
    <row r="23" spans="1:25">
      <c r="A23" s="224" t="s">
        <v>120</v>
      </c>
      <c r="B23" s="224" t="s">
        <v>78</v>
      </c>
      <c r="C23" s="224" t="s">
        <v>4777</v>
      </c>
      <c r="D23" s="224" t="s">
        <v>1407</v>
      </c>
      <c r="E23" s="227">
        <v>46067.458333333336</v>
      </c>
      <c r="F23" s="224">
        <v>11.8</v>
      </c>
      <c r="G23" s="226" t="s">
        <v>3121</v>
      </c>
      <c r="H23" s="224"/>
      <c r="I23" s="224"/>
      <c r="J23" s="224"/>
      <c r="K23" s="224"/>
      <c r="L23" s="35">
        <v>54</v>
      </c>
      <c r="M23" s="35">
        <v>27</v>
      </c>
      <c r="N23" s="224"/>
      <c r="O23" s="35">
        <v>80</v>
      </c>
      <c r="P23" s="14">
        <f t="shared" si="3"/>
        <v>161</v>
      </c>
      <c r="Q23" s="229" t="s">
        <v>32</v>
      </c>
      <c r="R23" s="234" t="b">
        <v>1</v>
      </c>
      <c r="S23" s="14">
        <v>117724</v>
      </c>
      <c r="T23" s="23" t="s">
        <v>33</v>
      </c>
      <c r="U23" s="260" t="s">
        <v>508</v>
      </c>
      <c r="V23" s="16" t="s">
        <v>90</v>
      </c>
      <c r="W23" s="16">
        <v>1018350</v>
      </c>
      <c r="X23" s="16" t="s">
        <v>4778</v>
      </c>
      <c r="Y23" s="16"/>
    </row>
    <row r="24" spans="1:25">
      <c r="A24" s="224" t="s">
        <v>86</v>
      </c>
      <c r="B24" s="224" t="s">
        <v>92</v>
      </c>
      <c r="C24" s="224" t="s">
        <v>4779</v>
      </c>
      <c r="D24" s="224" t="s">
        <v>4780</v>
      </c>
      <c r="E24" s="227">
        <v>46067.916666666664</v>
      </c>
      <c r="F24" s="224">
        <v>11.3</v>
      </c>
      <c r="G24" s="226" t="s">
        <v>3121</v>
      </c>
      <c r="H24" s="224"/>
      <c r="I24" s="224"/>
      <c r="J24" s="224"/>
      <c r="K24" s="224"/>
      <c r="L24" s="35">
        <v>54</v>
      </c>
      <c r="M24" s="35">
        <v>27</v>
      </c>
      <c r="N24" s="224"/>
      <c r="O24" s="35">
        <v>80</v>
      </c>
      <c r="P24" s="14">
        <f t="shared" si="3"/>
        <v>161</v>
      </c>
      <c r="Q24" s="229" t="s">
        <v>32</v>
      </c>
      <c r="R24" s="14"/>
      <c r="S24" s="14">
        <v>117725</v>
      </c>
      <c r="T24" s="23" t="s">
        <v>33</v>
      </c>
      <c r="U24" s="261" t="s">
        <v>523</v>
      </c>
      <c r="V24" s="16" t="s">
        <v>90</v>
      </c>
      <c r="W24" s="16">
        <v>1018352</v>
      </c>
      <c r="X24" s="16" t="s">
        <v>4781</v>
      </c>
      <c r="Y24" s="16"/>
    </row>
    <row r="25" spans="1:25">
      <c r="A25" s="224" t="s">
        <v>2561</v>
      </c>
      <c r="B25" s="224" t="s">
        <v>92</v>
      </c>
      <c r="C25" s="224" t="s">
        <v>4782</v>
      </c>
      <c r="D25" s="224" t="s">
        <v>4783</v>
      </c>
      <c r="E25" s="227">
        <v>46068.125</v>
      </c>
      <c r="F25" s="224">
        <v>10</v>
      </c>
      <c r="G25" s="226" t="s">
        <v>3121</v>
      </c>
      <c r="H25" s="224"/>
      <c r="I25" s="224"/>
      <c r="J25" s="224"/>
      <c r="K25" s="224"/>
      <c r="L25" s="224"/>
      <c r="M25" s="35">
        <v>27</v>
      </c>
      <c r="N25" s="35">
        <v>54</v>
      </c>
      <c r="O25" s="35">
        <v>80</v>
      </c>
      <c r="P25" s="14">
        <f t="shared" si="3"/>
        <v>161</v>
      </c>
      <c r="Q25" s="229" t="s">
        <v>32</v>
      </c>
      <c r="R25" s="14"/>
      <c r="S25" s="14">
        <v>117726</v>
      </c>
      <c r="T25" s="23" t="s">
        <v>33</v>
      </c>
      <c r="U25" s="261" t="s">
        <v>523</v>
      </c>
      <c r="V25" s="16" t="s">
        <v>90</v>
      </c>
      <c r="W25" s="16">
        <v>1018354</v>
      </c>
      <c r="X25" s="16" t="s">
        <v>4781</v>
      </c>
      <c r="Y25" s="16"/>
    </row>
    <row r="26" spans="1:25">
      <c r="A26" s="11" t="s">
        <v>19</v>
      </c>
      <c r="B26" s="7"/>
      <c r="C26" s="7"/>
      <c r="D26" s="7"/>
      <c r="E26" s="11"/>
      <c r="F26" s="7"/>
      <c r="G26" s="7"/>
      <c r="H26" s="11">
        <f t="shared" ref="H26:P26" si="4">SUM(H22:H25)</f>
        <v>0</v>
      </c>
      <c r="I26" s="11">
        <f t="shared" si="4"/>
        <v>0</v>
      </c>
      <c r="J26" s="11">
        <f t="shared" si="4"/>
        <v>0</v>
      </c>
      <c r="K26" s="11">
        <f t="shared" si="4"/>
        <v>0</v>
      </c>
      <c r="L26" s="11">
        <f t="shared" si="4"/>
        <v>162</v>
      </c>
      <c r="M26" s="11">
        <f t="shared" si="4"/>
        <v>108</v>
      </c>
      <c r="N26" s="11">
        <f t="shared" si="4"/>
        <v>80</v>
      </c>
      <c r="O26" s="11">
        <f t="shared" si="4"/>
        <v>294</v>
      </c>
      <c r="P26" s="11">
        <f t="shared" si="4"/>
        <v>644</v>
      </c>
      <c r="Q26" s="12"/>
      <c r="R26" s="12"/>
      <c r="S26" s="12"/>
      <c r="T26" s="12"/>
      <c r="U26" s="12"/>
      <c r="V26" s="12"/>
      <c r="W26" s="12"/>
      <c r="X26" s="12"/>
      <c r="Y26" s="12"/>
    </row>
    <row r="27" spans="1:25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5.75" customHeight="1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" customHeight="1">
      <c r="A30" s="262" t="s">
        <v>508</v>
      </c>
      <c r="B30" s="1738" t="s">
        <v>39</v>
      </c>
      <c r="C30" s="1738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263" t="s">
        <v>523</v>
      </c>
      <c r="B31" s="1591" t="s">
        <v>41</v>
      </c>
      <c r="C31" s="159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5" t="s">
        <v>42</v>
      </c>
      <c r="B32" s="1565"/>
      <c r="C32" s="156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5" t="s">
        <v>42</v>
      </c>
      <c r="B33" s="1565"/>
      <c r="C33" s="156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5" t="s">
        <v>43</v>
      </c>
      <c r="B34" s="1566"/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5" t="s">
        <v>44</v>
      </c>
      <c r="B35" s="1567"/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</sheetData>
  <mergeCells count="22">
    <mergeCell ref="B32:C32"/>
    <mergeCell ref="B33:C33"/>
    <mergeCell ref="B34:C34"/>
    <mergeCell ref="B35:C35"/>
    <mergeCell ref="H20:P20"/>
    <mergeCell ref="Q20:Y20"/>
    <mergeCell ref="B28:D28"/>
    <mergeCell ref="J28:L28"/>
    <mergeCell ref="B30:C30"/>
    <mergeCell ref="B31:C31"/>
    <mergeCell ref="A20:F20"/>
    <mergeCell ref="B14:C14"/>
    <mergeCell ref="B15:C15"/>
    <mergeCell ref="B16:C16"/>
    <mergeCell ref="B17:C17"/>
    <mergeCell ref="B18:C18"/>
    <mergeCell ref="B13:C13"/>
    <mergeCell ref="A1:F1"/>
    <mergeCell ref="H1:P1"/>
    <mergeCell ref="Q1:Y1"/>
    <mergeCell ref="B11:D11"/>
    <mergeCell ref="J11:L11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CBE58-B10D-4501-88F9-B9AFAA3FF356}">
  <sheetPr>
    <tabColor rgb="FF00B050"/>
  </sheetPr>
  <dimension ref="A1:Y94"/>
  <sheetViews>
    <sheetView workbookViewId="0">
      <selection activeCell="H52" sqref="H52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/>
    <col min="24" max="24" width="19" customWidth="1"/>
  </cols>
  <sheetData>
    <row r="1" spans="1:25" ht="23.25">
      <c r="A1" s="1559" t="s">
        <v>139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1110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120</v>
      </c>
      <c r="B3" s="224" t="s">
        <v>78</v>
      </c>
      <c r="C3" s="224" t="s">
        <v>4784</v>
      </c>
      <c r="D3" s="224" t="s">
        <v>99</v>
      </c>
      <c r="E3" s="227">
        <v>46064.319444444445</v>
      </c>
      <c r="F3" s="224">
        <v>10.8</v>
      </c>
      <c r="G3" s="226" t="s">
        <v>3121</v>
      </c>
      <c r="H3" s="224"/>
      <c r="I3" s="224"/>
      <c r="J3" s="224"/>
      <c r="K3" s="224"/>
      <c r="L3" s="224"/>
      <c r="M3" s="35">
        <v>60</v>
      </c>
      <c r="N3" s="35">
        <v>60</v>
      </c>
      <c r="O3" s="35">
        <v>41</v>
      </c>
      <c r="P3" s="14">
        <f t="shared" ref="P3:P8" si="0">SUM(H3:O3)</f>
        <v>161</v>
      </c>
      <c r="Q3" s="229" t="s">
        <v>32</v>
      </c>
      <c r="R3" s="234" t="b">
        <v>1</v>
      </c>
      <c r="S3" s="14">
        <v>117665</v>
      </c>
      <c r="T3" s="23" t="s">
        <v>33</v>
      </c>
      <c r="U3" s="255" t="s">
        <v>100</v>
      </c>
      <c r="V3" s="16" t="s">
        <v>90</v>
      </c>
      <c r="W3" s="16">
        <v>1018273</v>
      </c>
      <c r="X3" s="16" t="s">
        <v>4785</v>
      </c>
      <c r="Y3" s="16"/>
    </row>
    <row r="4" spans="1:25">
      <c r="A4" s="224" t="s">
        <v>3866</v>
      </c>
      <c r="B4" s="224" t="s">
        <v>78</v>
      </c>
      <c r="C4" s="224" t="s">
        <v>4786</v>
      </c>
      <c r="D4" s="224" t="s">
        <v>99</v>
      </c>
      <c r="E4" s="227">
        <v>46064.319444444445</v>
      </c>
      <c r="F4" s="224">
        <v>10.8</v>
      </c>
      <c r="G4" s="226" t="s">
        <v>3121</v>
      </c>
      <c r="H4" s="224"/>
      <c r="I4" s="224"/>
      <c r="J4" s="224"/>
      <c r="K4" s="224"/>
      <c r="L4" s="224"/>
      <c r="M4" s="35">
        <v>60</v>
      </c>
      <c r="N4" s="35">
        <v>60</v>
      </c>
      <c r="O4" s="35">
        <v>41</v>
      </c>
      <c r="P4" s="14">
        <f t="shared" si="0"/>
        <v>161</v>
      </c>
      <c r="Q4" s="229" t="s">
        <v>32</v>
      </c>
      <c r="R4" s="234" t="b">
        <v>1</v>
      </c>
      <c r="S4" s="14">
        <v>117666</v>
      </c>
      <c r="T4" s="23" t="s">
        <v>33</v>
      </c>
      <c r="U4" s="255" t="s">
        <v>100</v>
      </c>
      <c r="V4" s="16" t="s">
        <v>90</v>
      </c>
      <c r="W4" s="16">
        <v>1018274</v>
      </c>
      <c r="X4" s="16" t="s">
        <v>4785</v>
      </c>
      <c r="Y4" s="16"/>
    </row>
    <row r="5" spans="1:25">
      <c r="A5" s="224" t="s">
        <v>2561</v>
      </c>
      <c r="B5" s="224" t="s">
        <v>78</v>
      </c>
      <c r="C5" s="224" t="s">
        <v>4787</v>
      </c>
      <c r="D5" s="224" t="s">
        <v>99</v>
      </c>
      <c r="E5" s="227">
        <v>46064.319444444445</v>
      </c>
      <c r="F5" s="224">
        <v>10.8</v>
      </c>
      <c r="G5" s="226" t="s">
        <v>3121</v>
      </c>
      <c r="H5" s="224"/>
      <c r="I5" s="224"/>
      <c r="J5" s="224"/>
      <c r="K5" s="224"/>
      <c r="L5" s="224"/>
      <c r="M5" s="35">
        <v>60</v>
      </c>
      <c r="N5" s="35">
        <v>60</v>
      </c>
      <c r="O5" s="35">
        <v>41</v>
      </c>
      <c r="P5" s="14">
        <f t="shared" si="0"/>
        <v>161</v>
      </c>
      <c r="Q5" s="229" t="s">
        <v>32</v>
      </c>
      <c r="R5" s="234" t="b">
        <v>1</v>
      </c>
      <c r="S5" s="14">
        <v>117667</v>
      </c>
      <c r="T5" s="23" t="s">
        <v>33</v>
      </c>
      <c r="U5" s="255" t="s">
        <v>100</v>
      </c>
      <c r="V5" s="16" t="s">
        <v>90</v>
      </c>
      <c r="W5" s="16">
        <v>1018275</v>
      </c>
      <c r="X5" s="16" t="s">
        <v>4785</v>
      </c>
      <c r="Y5" s="16"/>
    </row>
    <row r="6" spans="1:25">
      <c r="A6" s="224" t="s">
        <v>86</v>
      </c>
      <c r="B6" s="224" t="s">
        <v>78</v>
      </c>
      <c r="C6" s="224" t="s">
        <v>4788</v>
      </c>
      <c r="D6" s="224" t="s">
        <v>99</v>
      </c>
      <c r="E6" s="227">
        <v>46064.319444444445</v>
      </c>
      <c r="F6" s="224">
        <v>10.8</v>
      </c>
      <c r="G6" s="226" t="s">
        <v>3121</v>
      </c>
      <c r="H6" s="224"/>
      <c r="I6" s="224"/>
      <c r="J6" s="224"/>
      <c r="K6" s="224"/>
      <c r="L6" s="224"/>
      <c r="M6" s="224"/>
      <c r="N6" s="35">
        <v>161</v>
      </c>
      <c r="O6" s="224"/>
      <c r="P6" s="14">
        <f t="shared" si="0"/>
        <v>161</v>
      </c>
      <c r="Q6" s="229" t="s">
        <v>32</v>
      </c>
      <c r="R6" s="234" t="b">
        <v>1</v>
      </c>
      <c r="S6" s="14">
        <v>117668</v>
      </c>
      <c r="T6" s="23" t="s">
        <v>33</v>
      </c>
      <c r="U6" s="255" t="s">
        <v>100</v>
      </c>
      <c r="V6" s="16" t="s">
        <v>90</v>
      </c>
      <c r="W6" s="16">
        <v>1018276</v>
      </c>
      <c r="X6" s="16" t="s">
        <v>4785</v>
      </c>
      <c r="Y6" s="16"/>
    </row>
    <row r="7" spans="1:25">
      <c r="A7" s="224" t="s">
        <v>519</v>
      </c>
      <c r="B7" s="224" t="s">
        <v>78</v>
      </c>
      <c r="C7" s="224" t="s">
        <v>4789</v>
      </c>
      <c r="D7" s="224" t="s">
        <v>99</v>
      </c>
      <c r="E7" s="227">
        <v>46064.319444444445</v>
      </c>
      <c r="F7" s="224">
        <v>10.8</v>
      </c>
      <c r="G7" s="226" t="s">
        <v>3121</v>
      </c>
      <c r="H7" s="224"/>
      <c r="I7" s="224"/>
      <c r="J7" s="224"/>
      <c r="K7" s="224"/>
      <c r="L7" s="224"/>
      <c r="M7" s="224"/>
      <c r="N7" s="35">
        <v>161</v>
      </c>
      <c r="O7" s="224"/>
      <c r="P7" s="14">
        <f t="shared" si="0"/>
        <v>161</v>
      </c>
      <c r="Q7" s="229" t="s">
        <v>32</v>
      </c>
      <c r="R7" s="234" t="b">
        <v>1</v>
      </c>
      <c r="S7" s="14">
        <v>117669</v>
      </c>
      <c r="T7" s="23" t="s">
        <v>33</v>
      </c>
      <c r="U7" s="255" t="s">
        <v>100</v>
      </c>
      <c r="V7" s="16" t="s">
        <v>90</v>
      </c>
      <c r="W7" s="16">
        <v>1018277</v>
      </c>
      <c r="X7" s="16" t="s">
        <v>4785</v>
      </c>
      <c r="Y7" s="16"/>
    </row>
    <row r="8" spans="1:25">
      <c r="A8" s="15" t="s">
        <v>152</v>
      </c>
      <c r="B8" s="15" t="s">
        <v>78</v>
      </c>
      <c r="C8" s="15" t="s">
        <v>4790</v>
      </c>
      <c r="D8" s="15" t="s">
        <v>932</v>
      </c>
      <c r="E8" s="24">
        <v>46065.041666666664</v>
      </c>
      <c r="F8" s="15">
        <v>10.8</v>
      </c>
      <c r="G8" s="37" t="s">
        <v>401</v>
      </c>
      <c r="H8" s="15"/>
      <c r="I8" s="15"/>
      <c r="J8" s="15"/>
      <c r="K8" s="15"/>
      <c r="L8" s="15"/>
      <c r="M8" s="35">
        <v>161</v>
      </c>
      <c r="N8" s="15"/>
      <c r="O8" s="15"/>
      <c r="P8" s="14">
        <f t="shared" si="0"/>
        <v>161</v>
      </c>
      <c r="Q8" s="229" t="s">
        <v>32</v>
      </c>
      <c r="R8" s="14"/>
      <c r="S8" s="14">
        <v>117670</v>
      </c>
      <c r="T8" s="23" t="s">
        <v>33</v>
      </c>
      <c r="U8" s="231" t="s">
        <v>161</v>
      </c>
      <c r="V8" s="16" t="s">
        <v>90</v>
      </c>
      <c r="W8" s="16">
        <v>1018278</v>
      </c>
      <c r="X8" s="16" t="s">
        <v>4791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I9" si="1">SUM(H3:H7)</f>
        <v>0</v>
      </c>
      <c r="I9" s="11">
        <f t="shared" si="1"/>
        <v>0</v>
      </c>
      <c r="J9" s="11">
        <f t="shared" ref="J9:P9" si="2">SUM(J3:J8)</f>
        <v>0</v>
      </c>
      <c r="K9" s="11">
        <f t="shared" si="2"/>
        <v>0</v>
      </c>
      <c r="L9" s="11">
        <f t="shared" si="2"/>
        <v>0</v>
      </c>
      <c r="M9" s="11">
        <f t="shared" si="2"/>
        <v>341</v>
      </c>
      <c r="N9" s="11">
        <f t="shared" si="2"/>
        <v>502</v>
      </c>
      <c r="O9" s="11">
        <f t="shared" si="2"/>
        <v>123</v>
      </c>
      <c r="P9" s="11">
        <f t="shared" si="2"/>
        <v>966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57" t="s">
        <v>100</v>
      </c>
      <c r="B14" s="1619" t="s">
        <v>41</v>
      </c>
      <c r="C14" s="16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4792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358407022512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0.41666666666666669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345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560" t="s">
        <v>181</v>
      </c>
      <c r="R20" s="1561"/>
      <c r="S20" s="1561"/>
      <c r="T20" s="1561"/>
      <c r="U20" s="1561"/>
      <c r="V20" s="1561"/>
      <c r="W20" s="1561"/>
      <c r="X20" s="1561"/>
      <c r="Y20" s="1561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224" t="s">
        <v>152</v>
      </c>
      <c r="B22" s="224" t="s">
        <v>78</v>
      </c>
      <c r="C22" s="224" t="s">
        <v>4793</v>
      </c>
      <c r="D22" s="15" t="s">
        <v>4586</v>
      </c>
      <c r="E22" s="24">
        <v>46066.715277777781</v>
      </c>
      <c r="F22" s="15">
        <v>10.5</v>
      </c>
      <c r="G22" s="226" t="s">
        <v>3121</v>
      </c>
      <c r="H22" s="224"/>
      <c r="I22" s="224"/>
      <c r="J22" s="224"/>
      <c r="K22" s="224"/>
      <c r="L22" s="224"/>
      <c r="M22" s="224"/>
      <c r="N22" s="35">
        <v>161</v>
      </c>
      <c r="O22" s="224"/>
      <c r="P22" s="14">
        <f t="shared" ref="P22:P27" si="3">SUM(H22:O22)</f>
        <v>161</v>
      </c>
      <c r="Q22" s="229" t="s">
        <v>32</v>
      </c>
      <c r="R22" s="14"/>
      <c r="S22" s="14">
        <v>117671</v>
      </c>
      <c r="T22" s="23" t="s">
        <v>33</v>
      </c>
      <c r="U22" s="231" t="s">
        <v>161</v>
      </c>
      <c r="V22" s="16" t="s">
        <v>90</v>
      </c>
      <c r="W22" s="16">
        <v>1018280</v>
      </c>
      <c r="X22" s="16" t="s">
        <v>4791</v>
      </c>
      <c r="Y22" s="16"/>
    </row>
    <row r="23" spans="1:25">
      <c r="A23" s="224" t="s">
        <v>119</v>
      </c>
      <c r="B23" s="224" t="s">
        <v>92</v>
      </c>
      <c r="C23" s="224" t="s">
        <v>4794</v>
      </c>
      <c r="D23" s="224" t="s">
        <v>159</v>
      </c>
      <c r="E23" s="227">
        <v>46066.041666666664</v>
      </c>
      <c r="F23" s="224">
        <v>10.3</v>
      </c>
      <c r="G23" s="226" t="s">
        <v>3121</v>
      </c>
      <c r="H23" s="224"/>
      <c r="I23" s="224"/>
      <c r="J23" s="224"/>
      <c r="K23" s="224"/>
      <c r="L23" s="224"/>
      <c r="M23" s="35">
        <v>60</v>
      </c>
      <c r="N23" s="35">
        <v>60</v>
      </c>
      <c r="O23" s="35">
        <v>41</v>
      </c>
      <c r="P23" s="14">
        <f t="shared" si="3"/>
        <v>161</v>
      </c>
      <c r="Q23" s="229" t="s">
        <v>32</v>
      </c>
      <c r="R23" s="14"/>
      <c r="S23" s="14">
        <v>117672</v>
      </c>
      <c r="T23" s="23" t="s">
        <v>33</v>
      </c>
      <c r="U23" s="231" t="s">
        <v>161</v>
      </c>
      <c r="V23" s="16" t="s">
        <v>90</v>
      </c>
      <c r="W23" s="16">
        <v>1018281</v>
      </c>
      <c r="X23" s="16" t="s">
        <v>4795</v>
      </c>
      <c r="Y23" s="16"/>
    </row>
    <row r="24" spans="1:25">
      <c r="A24" s="224" t="s">
        <v>111</v>
      </c>
      <c r="B24" s="224" t="s">
        <v>65</v>
      </c>
      <c r="C24" s="224" t="s">
        <v>4796</v>
      </c>
      <c r="D24" s="224" t="s">
        <v>64</v>
      </c>
      <c r="E24" s="227">
        <v>46064.517361111109</v>
      </c>
      <c r="F24" s="224">
        <v>14.8</v>
      </c>
      <c r="G24" s="226"/>
      <c r="H24" s="224"/>
      <c r="I24" s="224"/>
      <c r="J24" s="224"/>
      <c r="K24" s="224"/>
      <c r="L24" s="35">
        <v>161</v>
      </c>
      <c r="M24" s="224"/>
      <c r="N24" s="224"/>
      <c r="O24" s="224"/>
      <c r="P24" s="14">
        <f t="shared" si="3"/>
        <v>161</v>
      </c>
      <c r="Q24" s="14" t="s">
        <v>30</v>
      </c>
      <c r="R24" s="14"/>
      <c r="S24" s="14">
        <v>117575</v>
      </c>
      <c r="T24" s="23" t="s">
        <v>33</v>
      </c>
      <c r="U24" s="232" t="s">
        <v>169</v>
      </c>
      <c r="V24" s="16" t="s">
        <v>90</v>
      </c>
      <c r="W24" s="16">
        <v>1018285</v>
      </c>
      <c r="X24" s="16" t="s">
        <v>4785</v>
      </c>
      <c r="Y24" s="16"/>
    </row>
    <row r="25" spans="1:25">
      <c r="A25" s="224" t="s">
        <v>111</v>
      </c>
      <c r="B25" s="224" t="s">
        <v>65</v>
      </c>
      <c r="C25" s="224" t="s">
        <v>4797</v>
      </c>
      <c r="D25" s="224" t="s">
        <v>64</v>
      </c>
      <c r="E25" s="227">
        <v>46064.517361111109</v>
      </c>
      <c r="F25" s="224">
        <v>14.8</v>
      </c>
      <c r="G25" s="226"/>
      <c r="H25" s="224"/>
      <c r="I25" s="224"/>
      <c r="J25" s="224"/>
      <c r="K25" s="224"/>
      <c r="L25" s="35">
        <v>81</v>
      </c>
      <c r="M25" s="224"/>
      <c r="N25" s="224"/>
      <c r="O25" s="224"/>
      <c r="P25" s="14">
        <f t="shared" si="3"/>
        <v>81</v>
      </c>
      <c r="Q25" s="14" t="s">
        <v>30</v>
      </c>
      <c r="R25" s="14"/>
      <c r="S25" s="14">
        <v>117576</v>
      </c>
      <c r="T25" s="23" t="s">
        <v>33</v>
      </c>
      <c r="U25" s="232" t="s">
        <v>169</v>
      </c>
      <c r="V25" s="16" t="s">
        <v>90</v>
      </c>
      <c r="W25" s="16">
        <v>1018286</v>
      </c>
      <c r="X25" s="16" t="s">
        <v>4785</v>
      </c>
      <c r="Y25" s="16"/>
    </row>
    <row r="26" spans="1:25">
      <c r="A26" s="224" t="s">
        <v>558</v>
      </c>
      <c r="B26" s="224" t="s">
        <v>92</v>
      </c>
      <c r="C26" s="224" t="s">
        <v>4798</v>
      </c>
      <c r="D26" s="224" t="s">
        <v>94</v>
      </c>
      <c r="E26" s="227">
        <v>46066.791666666664</v>
      </c>
      <c r="F26" s="224">
        <v>10.8</v>
      </c>
      <c r="G26" s="226" t="s">
        <v>3121</v>
      </c>
      <c r="H26" s="224"/>
      <c r="I26" s="224"/>
      <c r="J26" s="224"/>
      <c r="K26" s="224"/>
      <c r="L26" s="224"/>
      <c r="M26" s="35">
        <v>30</v>
      </c>
      <c r="N26" s="35">
        <v>30</v>
      </c>
      <c r="O26" s="35">
        <v>101</v>
      </c>
      <c r="P26" s="14">
        <f t="shared" si="3"/>
        <v>161</v>
      </c>
      <c r="Q26" s="229" t="s">
        <v>32</v>
      </c>
      <c r="R26" s="14"/>
      <c r="S26" s="14">
        <v>117673</v>
      </c>
      <c r="T26" s="23" t="s">
        <v>33</v>
      </c>
      <c r="U26" s="231" t="s">
        <v>161</v>
      </c>
      <c r="V26" s="16" t="s">
        <v>90</v>
      </c>
      <c r="W26" s="16">
        <v>1018282</v>
      </c>
      <c r="X26" s="16" t="s">
        <v>4795</v>
      </c>
      <c r="Y26" s="16"/>
    </row>
    <row r="27" spans="1:25">
      <c r="A27" s="15" t="s">
        <v>120</v>
      </c>
      <c r="B27" s="15" t="s">
        <v>78</v>
      </c>
      <c r="C27" s="15" t="s">
        <v>4799</v>
      </c>
      <c r="D27" s="15" t="s">
        <v>4586</v>
      </c>
      <c r="E27" s="24">
        <v>46066.715277777781</v>
      </c>
      <c r="F27" s="15">
        <v>10.5</v>
      </c>
      <c r="G27" s="226" t="s">
        <v>3121</v>
      </c>
      <c r="H27" s="15"/>
      <c r="I27" s="15"/>
      <c r="J27" s="15"/>
      <c r="K27" s="15"/>
      <c r="L27" s="15"/>
      <c r="M27" s="35">
        <v>30</v>
      </c>
      <c r="N27" s="35">
        <v>30</v>
      </c>
      <c r="O27" s="35">
        <v>101</v>
      </c>
      <c r="P27" s="14">
        <f t="shared" si="3"/>
        <v>161</v>
      </c>
      <c r="Q27" s="229" t="s">
        <v>32</v>
      </c>
      <c r="R27" s="14"/>
      <c r="S27" s="14">
        <v>117674</v>
      </c>
      <c r="T27" s="23" t="s">
        <v>33</v>
      </c>
      <c r="U27" s="231" t="s">
        <v>161</v>
      </c>
      <c r="V27" s="16" t="s">
        <v>90</v>
      </c>
      <c r="W27" s="16">
        <v>1018283</v>
      </c>
      <c r="X27" s="16" t="s">
        <v>4791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 t="shared" ref="H28:I28" si="4">SUM(H22:H26)</f>
        <v>0</v>
      </c>
      <c r="I28" s="11">
        <f t="shared" si="4"/>
        <v>0</v>
      </c>
      <c r="J28" s="11">
        <f t="shared" ref="J28:P28" si="5">SUM(J22:J27)</f>
        <v>0</v>
      </c>
      <c r="K28" s="11">
        <f t="shared" si="5"/>
        <v>0</v>
      </c>
      <c r="L28" s="11">
        <f t="shared" si="5"/>
        <v>242</v>
      </c>
      <c r="M28" s="11">
        <f t="shared" si="5"/>
        <v>120</v>
      </c>
      <c r="N28" s="11">
        <f t="shared" si="5"/>
        <v>281</v>
      </c>
      <c r="O28" s="11">
        <f t="shared" si="5"/>
        <v>243</v>
      </c>
      <c r="P28" s="11">
        <f t="shared" si="5"/>
        <v>886</v>
      </c>
      <c r="Q28" s="12"/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 t="s">
        <v>161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4" t="s">
        <v>169</v>
      </c>
      <c r="B33" s="1564" t="s">
        <v>41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 t="s">
        <v>4178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43</v>
      </c>
      <c r="B36" s="1566">
        <v>358406817228</v>
      </c>
      <c r="C36" s="156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44</v>
      </c>
      <c r="B37" s="1567">
        <v>0.45833333333333331</v>
      </c>
      <c r="C37" s="156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5">
      <c r="E38" s="1"/>
    </row>
    <row r="39" spans="1:25" ht="23.25" customHeight="1">
      <c r="A39" s="1559" t="s">
        <v>360</v>
      </c>
      <c r="B39" s="1559"/>
      <c r="C39" s="1559"/>
      <c r="D39" s="1559"/>
      <c r="E39" s="1559"/>
      <c r="F39" s="1559"/>
      <c r="G39" s="7"/>
      <c r="H39" s="1559" t="s">
        <v>346</v>
      </c>
      <c r="I39" s="1559"/>
      <c r="J39" s="1559"/>
      <c r="K39" s="1559"/>
      <c r="L39" s="1559"/>
      <c r="M39" s="1559"/>
      <c r="N39" s="1559"/>
      <c r="O39" s="1559"/>
      <c r="P39" s="1559"/>
      <c r="Q39" s="1560" t="s">
        <v>3408</v>
      </c>
      <c r="R39" s="1561"/>
      <c r="S39" s="1561"/>
      <c r="T39" s="1561"/>
      <c r="U39" s="1561"/>
      <c r="V39" s="1561"/>
      <c r="W39" s="1561"/>
      <c r="X39" s="1561"/>
      <c r="Y39" s="1561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240" t="s">
        <v>22</v>
      </c>
      <c r="S40" s="8" t="s">
        <v>9</v>
      </c>
      <c r="T40" s="8" t="s">
        <v>21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224" t="s">
        <v>142</v>
      </c>
      <c r="B41" s="224" t="s">
        <v>72</v>
      </c>
      <c r="C41" s="224" t="s">
        <v>4800</v>
      </c>
      <c r="D41" s="224" t="s">
        <v>71</v>
      </c>
      <c r="E41" s="227">
        <v>46065.711805555555</v>
      </c>
      <c r="F41" s="224">
        <v>14.5</v>
      </c>
      <c r="G41" s="226"/>
      <c r="H41" s="224"/>
      <c r="I41" s="224"/>
      <c r="J41" s="224"/>
      <c r="K41" s="35">
        <v>10</v>
      </c>
      <c r="L41" s="35">
        <v>44</v>
      </c>
      <c r="M41" s="35">
        <v>54</v>
      </c>
      <c r="N41" s="35">
        <v>53</v>
      </c>
      <c r="O41" s="224"/>
      <c r="P41" s="14">
        <f t="shared" ref="P41:P44" si="6">SUM(H41:O41)</f>
        <v>161</v>
      </c>
      <c r="Q41" s="14" t="s">
        <v>30</v>
      </c>
      <c r="R41" s="14"/>
      <c r="S41" s="14">
        <v>117584</v>
      </c>
      <c r="T41" s="14" t="s">
        <v>31</v>
      </c>
      <c r="U41" s="232" t="s">
        <v>169</v>
      </c>
      <c r="V41" s="16"/>
      <c r="W41" s="16">
        <v>1018287</v>
      </c>
      <c r="X41" s="16" t="s">
        <v>4801</v>
      </c>
      <c r="Y41" s="16"/>
    </row>
    <row r="42" spans="1:25">
      <c r="A42" s="224" t="s">
        <v>219</v>
      </c>
      <c r="B42" s="224" t="s">
        <v>75</v>
      </c>
      <c r="C42" s="224" t="s">
        <v>4802</v>
      </c>
      <c r="D42" s="224" t="s">
        <v>74</v>
      </c>
      <c r="E42" s="227">
        <v>46065.524305555555</v>
      </c>
      <c r="F42" s="224">
        <v>15.8</v>
      </c>
      <c r="G42" s="226"/>
      <c r="H42" s="224"/>
      <c r="I42" s="463"/>
      <c r="J42" s="35">
        <v>27</v>
      </c>
      <c r="K42" s="35">
        <v>81</v>
      </c>
      <c r="L42" s="224"/>
      <c r="M42" s="224"/>
      <c r="N42" s="224"/>
      <c r="O42" s="224"/>
      <c r="P42" s="14">
        <f t="shared" si="6"/>
        <v>108</v>
      </c>
      <c r="Q42" s="14" t="s">
        <v>30</v>
      </c>
      <c r="R42" s="14"/>
      <c r="S42" s="14">
        <v>117585</v>
      </c>
      <c r="T42" s="14" t="s">
        <v>31</v>
      </c>
      <c r="U42" s="232" t="s">
        <v>169</v>
      </c>
      <c r="V42" s="16" t="s">
        <v>660</v>
      </c>
      <c r="W42" s="16">
        <v>1018288</v>
      </c>
      <c r="X42" s="16" t="s">
        <v>4801</v>
      </c>
      <c r="Y42" s="16"/>
    </row>
    <row r="43" spans="1:25">
      <c r="A43" s="15" t="s">
        <v>120</v>
      </c>
      <c r="B43" s="224" t="s">
        <v>134</v>
      </c>
      <c r="C43" s="15" t="s">
        <v>4803</v>
      </c>
      <c r="D43" s="15" t="s">
        <v>2892</v>
      </c>
      <c r="E43" s="24">
        <v>46067.277777777781</v>
      </c>
      <c r="F43" s="15">
        <v>10.8</v>
      </c>
      <c r="G43" s="226" t="s">
        <v>3121</v>
      </c>
      <c r="H43" s="15"/>
      <c r="I43" s="15"/>
      <c r="J43" s="15"/>
      <c r="K43" s="15"/>
      <c r="L43" s="15"/>
      <c r="M43" s="35">
        <v>30</v>
      </c>
      <c r="N43" s="35">
        <v>30</v>
      </c>
      <c r="O43" s="35">
        <v>101</v>
      </c>
      <c r="P43" s="14">
        <f>SUM(H43:O43)</f>
        <v>161</v>
      </c>
      <c r="Q43" s="229" t="s">
        <v>32</v>
      </c>
      <c r="R43" s="14"/>
      <c r="S43" s="14">
        <v>117675</v>
      </c>
      <c r="T43" s="23" t="s">
        <v>33</v>
      </c>
      <c r="U43" s="231" t="s">
        <v>161</v>
      </c>
      <c r="V43" s="16" t="s">
        <v>90</v>
      </c>
      <c r="W43" s="16">
        <v>1018289</v>
      </c>
      <c r="X43" s="16" t="s">
        <v>4755</v>
      </c>
      <c r="Y43" s="16"/>
    </row>
    <row r="44" spans="1:25">
      <c r="A44" s="224" t="s">
        <v>102</v>
      </c>
      <c r="B44" s="224" t="s">
        <v>2438</v>
      </c>
      <c r="C44" s="224" t="s">
        <v>4804</v>
      </c>
      <c r="D44" s="224" t="s">
        <v>159</v>
      </c>
      <c r="E44" s="227">
        <v>46066.041666666664</v>
      </c>
      <c r="F44" s="224">
        <v>10.3</v>
      </c>
      <c r="G44" s="226" t="s">
        <v>3121</v>
      </c>
      <c r="H44" s="224"/>
      <c r="I44" s="224"/>
      <c r="J44" s="224"/>
      <c r="K44" s="224"/>
      <c r="L44" s="224"/>
      <c r="M44" s="35">
        <v>30</v>
      </c>
      <c r="N44" s="35">
        <v>30</v>
      </c>
      <c r="O44" s="35">
        <v>101</v>
      </c>
      <c r="P44" s="14">
        <f t="shared" si="6"/>
        <v>161</v>
      </c>
      <c r="Q44" s="229" t="s">
        <v>32</v>
      </c>
      <c r="R44" s="14"/>
      <c r="S44" s="14">
        <v>117676</v>
      </c>
      <c r="T44" s="23" t="s">
        <v>33</v>
      </c>
      <c r="U44" s="231" t="s">
        <v>161</v>
      </c>
      <c r="V44" s="16" t="s">
        <v>90</v>
      </c>
      <c r="W44" s="16">
        <v>1018290</v>
      </c>
      <c r="X44" s="16" t="s">
        <v>4795</v>
      </c>
      <c r="Y44" s="16"/>
    </row>
    <row r="45" spans="1:25">
      <c r="A45" s="224" t="s">
        <v>120</v>
      </c>
      <c r="B45" s="224" t="s">
        <v>78</v>
      </c>
      <c r="C45" s="224" t="s">
        <v>4805</v>
      </c>
      <c r="D45" s="224" t="s">
        <v>932</v>
      </c>
      <c r="E45" s="227">
        <v>46066.041666666664</v>
      </c>
      <c r="F45" s="224">
        <v>10.8</v>
      </c>
      <c r="G45" s="226" t="s">
        <v>3121</v>
      </c>
      <c r="H45" s="224"/>
      <c r="I45" s="224"/>
      <c r="J45" s="224"/>
      <c r="K45" s="224"/>
      <c r="L45" s="224"/>
      <c r="M45" s="35">
        <v>161</v>
      </c>
      <c r="N45" s="224"/>
      <c r="O45" s="224"/>
      <c r="P45" s="14">
        <f>SUM(H45:O45)</f>
        <v>161</v>
      </c>
      <c r="Q45" s="229" t="s">
        <v>32</v>
      </c>
      <c r="R45" s="14"/>
      <c r="S45" s="14">
        <v>117677</v>
      </c>
      <c r="T45" s="23" t="s">
        <v>33</v>
      </c>
      <c r="U45" s="231" t="s">
        <v>161</v>
      </c>
      <c r="V45" s="16" t="s">
        <v>90</v>
      </c>
      <c r="W45" s="16">
        <v>1018291</v>
      </c>
      <c r="X45" s="16" t="s">
        <v>4795</v>
      </c>
      <c r="Y45" s="16"/>
    </row>
    <row r="46" spans="1:25">
      <c r="A46" s="224" t="s">
        <v>519</v>
      </c>
      <c r="B46" s="224" t="s">
        <v>78</v>
      </c>
      <c r="C46" s="15" t="s">
        <v>4806</v>
      </c>
      <c r="D46" s="224" t="s">
        <v>168</v>
      </c>
      <c r="E46" s="227">
        <v>46066.788194444445</v>
      </c>
      <c r="F46" s="224">
        <v>11.8</v>
      </c>
      <c r="G46" s="226" t="s">
        <v>3121</v>
      </c>
      <c r="H46" s="224"/>
      <c r="I46" s="224"/>
      <c r="J46" s="224"/>
      <c r="K46" s="224"/>
      <c r="L46" s="35">
        <v>60</v>
      </c>
      <c r="M46" s="35">
        <v>101</v>
      </c>
      <c r="N46" s="224"/>
      <c r="O46" s="224"/>
      <c r="P46" s="14">
        <f>SUM(H46:O46)</f>
        <v>161</v>
      </c>
      <c r="Q46" s="229" t="s">
        <v>32</v>
      </c>
      <c r="R46" s="14"/>
      <c r="S46" s="14">
        <v>117678</v>
      </c>
      <c r="T46" s="23" t="s">
        <v>33</v>
      </c>
      <c r="U46" s="232" t="s">
        <v>169</v>
      </c>
      <c r="V46" s="16" t="s">
        <v>90</v>
      </c>
      <c r="W46" s="16">
        <v>1018292</v>
      </c>
      <c r="X46" s="16" t="s">
        <v>4755</v>
      </c>
      <c r="Y46" s="16"/>
    </row>
    <row r="47" spans="1:25">
      <c r="A47" s="11" t="s">
        <v>19</v>
      </c>
      <c r="B47" s="7"/>
      <c r="C47" s="7"/>
      <c r="D47" s="7"/>
      <c r="E47" s="11"/>
      <c r="F47" s="7"/>
      <c r="G47" s="7"/>
      <c r="H47" s="11">
        <f>SUM(H41:H45)</f>
        <v>0</v>
      </c>
      <c r="I47" s="11">
        <f>SUM(I41:I45)</f>
        <v>0</v>
      </c>
      <c r="J47" s="11">
        <f t="shared" ref="J47:P47" si="7">SUM(J41:J46)</f>
        <v>27</v>
      </c>
      <c r="K47" s="11">
        <f t="shared" si="7"/>
        <v>91</v>
      </c>
      <c r="L47" s="11">
        <f t="shared" si="7"/>
        <v>104</v>
      </c>
      <c r="M47" s="11">
        <f t="shared" si="7"/>
        <v>376</v>
      </c>
      <c r="N47" s="11">
        <f t="shared" si="7"/>
        <v>113</v>
      </c>
      <c r="O47" s="11">
        <f t="shared" si="7"/>
        <v>202</v>
      </c>
      <c r="P47" s="11">
        <f t="shared" si="7"/>
        <v>913</v>
      </c>
      <c r="Q47" s="12"/>
      <c r="R47" s="12"/>
      <c r="S47" s="12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230" t="s">
        <v>161</v>
      </c>
      <c r="B51" s="1558" t="s">
        <v>39</v>
      </c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4" t="s">
        <v>169</v>
      </c>
      <c r="B52" s="1564" t="s">
        <v>41</v>
      </c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42</v>
      </c>
      <c r="B53" s="1565" t="s">
        <v>4807</v>
      </c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565"/>
      <c r="C54" s="156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43</v>
      </c>
      <c r="B55" s="1566">
        <v>358406300614</v>
      </c>
      <c r="C55" s="156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44</v>
      </c>
      <c r="B56" s="1567">
        <v>0.5</v>
      </c>
      <c r="C56" s="156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8" spans="1:25" ht="23.25" customHeight="1">
      <c r="A58" s="1714" t="s">
        <v>1442</v>
      </c>
      <c r="B58" s="1714"/>
      <c r="C58" s="1714"/>
      <c r="D58" s="1714"/>
      <c r="E58" s="1714"/>
      <c r="F58" s="1714"/>
      <c r="G58" s="259"/>
      <c r="H58" s="1714" t="s">
        <v>1126</v>
      </c>
      <c r="I58" s="1714"/>
      <c r="J58" s="1714"/>
      <c r="K58" s="1714"/>
      <c r="L58" s="1714"/>
      <c r="M58" s="1714"/>
      <c r="N58" s="1714"/>
      <c r="O58" s="1714"/>
      <c r="P58" s="1714"/>
      <c r="Q58" s="1712" t="s">
        <v>4808</v>
      </c>
      <c r="R58" s="1713"/>
      <c r="S58" s="1713"/>
      <c r="T58" s="1713"/>
      <c r="U58" s="1713"/>
      <c r="V58" s="1713"/>
      <c r="W58" s="1713"/>
      <c r="X58" s="1713"/>
      <c r="Y58" s="1713"/>
    </row>
    <row r="59" spans="1:25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9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240" t="s">
        <v>22</v>
      </c>
      <c r="S59" s="8" t="s">
        <v>9</v>
      </c>
      <c r="T59" s="8" t="s">
        <v>21</v>
      </c>
      <c r="U59" s="8" t="s">
        <v>24</v>
      </c>
      <c r="V59" s="8" t="s">
        <v>25</v>
      </c>
      <c r="W59" s="8" t="s">
        <v>26</v>
      </c>
      <c r="X59" s="8" t="s">
        <v>27</v>
      </c>
      <c r="Y59" s="8" t="s">
        <v>28</v>
      </c>
    </row>
    <row r="60" spans="1:25">
      <c r="A60" s="224" t="s">
        <v>2594</v>
      </c>
      <c r="B60" s="224" t="s">
        <v>2438</v>
      </c>
      <c r="C60" s="224" t="s">
        <v>4809</v>
      </c>
      <c r="D60" s="224" t="s">
        <v>2294</v>
      </c>
      <c r="E60" s="227">
        <v>46066.791666666664</v>
      </c>
      <c r="F60" s="224">
        <v>9.6999999999999993</v>
      </c>
      <c r="G60" s="226" t="s">
        <v>3121</v>
      </c>
      <c r="H60" s="224"/>
      <c r="I60" s="224"/>
      <c r="J60" s="224"/>
      <c r="K60" s="224"/>
      <c r="L60" s="224"/>
      <c r="M60" s="35">
        <v>60</v>
      </c>
      <c r="N60" s="35">
        <v>60</v>
      </c>
      <c r="O60" s="35">
        <v>41</v>
      </c>
      <c r="P60" s="14">
        <f t="shared" ref="P60:P62" si="8">SUM(H60:O60)</f>
        <v>161</v>
      </c>
      <c r="Q60" s="229" t="s">
        <v>32</v>
      </c>
      <c r="R60" s="14"/>
      <c r="S60" s="14">
        <v>117679</v>
      </c>
      <c r="T60" s="23" t="s">
        <v>33</v>
      </c>
      <c r="U60" s="261" t="s">
        <v>523</v>
      </c>
      <c r="V60" s="16" t="s">
        <v>90</v>
      </c>
      <c r="W60" s="16">
        <v>1018293</v>
      </c>
      <c r="X60" s="16" t="s">
        <v>4810</v>
      </c>
      <c r="Y60" s="16"/>
    </row>
    <row r="61" spans="1:25">
      <c r="A61" s="224" t="s">
        <v>86</v>
      </c>
      <c r="B61" s="224" t="s">
        <v>2438</v>
      </c>
      <c r="C61" s="224" t="s">
        <v>4811</v>
      </c>
      <c r="D61" s="224" t="s">
        <v>4780</v>
      </c>
      <c r="E61" s="227">
        <v>46065.916666666664</v>
      </c>
      <c r="F61" s="224">
        <v>11.3</v>
      </c>
      <c r="G61" s="226" t="s">
        <v>3121</v>
      </c>
      <c r="H61" s="224"/>
      <c r="I61" s="224"/>
      <c r="J61" s="224"/>
      <c r="K61" s="224"/>
      <c r="L61" s="35">
        <v>101</v>
      </c>
      <c r="M61" s="224"/>
      <c r="N61" s="224"/>
      <c r="O61" s="35">
        <v>60</v>
      </c>
      <c r="P61" s="14">
        <f t="shared" si="8"/>
        <v>161</v>
      </c>
      <c r="Q61" s="229" t="s">
        <v>32</v>
      </c>
      <c r="R61" s="14"/>
      <c r="S61" s="14">
        <v>117680</v>
      </c>
      <c r="T61" s="23" t="s">
        <v>33</v>
      </c>
      <c r="U61" s="261" t="s">
        <v>523</v>
      </c>
      <c r="V61" s="16" t="s">
        <v>90</v>
      </c>
      <c r="W61" s="16">
        <v>1018294</v>
      </c>
      <c r="X61" s="16" t="s">
        <v>4810</v>
      </c>
      <c r="Y61" s="16"/>
    </row>
    <row r="62" spans="1:25">
      <c r="A62" s="224" t="s">
        <v>107</v>
      </c>
      <c r="B62" s="224" t="s">
        <v>78</v>
      </c>
      <c r="C62" s="35" t="s">
        <v>4812</v>
      </c>
      <c r="D62" s="224" t="s">
        <v>4813</v>
      </c>
      <c r="E62" s="227">
        <v>46067.305555555555</v>
      </c>
      <c r="F62" s="224">
        <v>9.9</v>
      </c>
      <c r="G62" s="226" t="s">
        <v>3121</v>
      </c>
      <c r="H62" s="224"/>
      <c r="I62" s="224"/>
      <c r="J62" s="224"/>
      <c r="K62" s="224"/>
      <c r="L62" s="224"/>
      <c r="M62" s="224"/>
      <c r="N62" s="35">
        <v>150</v>
      </c>
      <c r="O62" s="224"/>
      <c r="P62" s="14">
        <f t="shared" si="8"/>
        <v>150</v>
      </c>
      <c r="Q62" s="229" t="s">
        <v>32</v>
      </c>
      <c r="R62" s="14"/>
      <c r="S62" s="14">
        <v>117681</v>
      </c>
      <c r="T62" s="23" t="s">
        <v>33</v>
      </c>
      <c r="U62" s="261" t="s">
        <v>523</v>
      </c>
      <c r="V62" s="16" t="s">
        <v>90</v>
      </c>
      <c r="W62" s="16">
        <v>1018295</v>
      </c>
      <c r="X62" s="16" t="s">
        <v>4814</v>
      </c>
      <c r="Y62" s="16"/>
    </row>
    <row r="63" spans="1:25">
      <c r="A63" s="224" t="s">
        <v>120</v>
      </c>
      <c r="B63" s="224" t="s">
        <v>78</v>
      </c>
      <c r="C63" s="35" t="s">
        <v>4815</v>
      </c>
      <c r="D63" s="15" t="s">
        <v>932</v>
      </c>
      <c r="E63" s="24">
        <v>46066.041666666664</v>
      </c>
      <c r="F63" s="15">
        <v>10.3</v>
      </c>
      <c r="G63" s="226" t="s">
        <v>3121</v>
      </c>
      <c r="H63" s="224"/>
      <c r="I63" s="224"/>
      <c r="J63" s="224"/>
      <c r="K63" s="224"/>
      <c r="L63" s="224"/>
      <c r="M63" s="224"/>
      <c r="N63" s="35">
        <v>150</v>
      </c>
      <c r="O63" s="224"/>
      <c r="P63" s="14">
        <f>SUM(H63:O63)</f>
        <v>150</v>
      </c>
      <c r="Q63" s="229" t="s">
        <v>32</v>
      </c>
      <c r="R63" s="14"/>
      <c r="S63" s="14">
        <v>117682</v>
      </c>
      <c r="T63" s="23" t="s">
        <v>33</v>
      </c>
      <c r="U63" s="261" t="s">
        <v>523</v>
      </c>
      <c r="V63" s="16" t="s">
        <v>90</v>
      </c>
      <c r="W63" s="16">
        <v>1018296</v>
      </c>
      <c r="X63" s="16" t="s">
        <v>4810</v>
      </c>
      <c r="Y63" s="16"/>
    </row>
    <row r="64" spans="1:25">
      <c r="A64" s="224" t="s">
        <v>2561</v>
      </c>
      <c r="B64" s="224" t="s">
        <v>4816</v>
      </c>
      <c r="C64" s="15" t="s">
        <v>4817</v>
      </c>
      <c r="D64" s="15" t="s">
        <v>4818</v>
      </c>
      <c r="E64" s="24">
        <v>46035.673611111109</v>
      </c>
      <c r="F64" s="15">
        <v>11</v>
      </c>
      <c r="G64" s="226" t="s">
        <v>3121</v>
      </c>
      <c r="H64" s="224"/>
      <c r="I64" s="224"/>
      <c r="J64" s="224"/>
      <c r="K64" s="224"/>
      <c r="L64" s="35">
        <v>90</v>
      </c>
      <c r="M64" s="35">
        <v>60</v>
      </c>
      <c r="N64" s="224"/>
      <c r="O64" s="224"/>
      <c r="P64" s="14">
        <f>SUM(H64:O64)</f>
        <v>150</v>
      </c>
      <c r="Q64" s="229" t="s">
        <v>32</v>
      </c>
      <c r="R64" s="14"/>
      <c r="S64" s="14">
        <v>117683</v>
      </c>
      <c r="T64" s="23" t="s">
        <v>33</v>
      </c>
      <c r="U64" s="260" t="s">
        <v>508</v>
      </c>
      <c r="V64" s="16" t="s">
        <v>90</v>
      </c>
      <c r="W64" s="16">
        <v>1018297</v>
      </c>
      <c r="X64" s="16" t="s">
        <v>4814</v>
      </c>
      <c r="Y64" s="16"/>
    </row>
    <row r="65" spans="1:25" ht="25.5">
      <c r="A65" s="224" t="s">
        <v>120</v>
      </c>
      <c r="B65" s="224" t="s">
        <v>78</v>
      </c>
      <c r="C65" s="15" t="s">
        <v>4819</v>
      </c>
      <c r="D65" s="15" t="s">
        <v>4820</v>
      </c>
      <c r="E65" s="24">
        <v>46066.90625</v>
      </c>
      <c r="F65" s="224" t="s">
        <v>4821</v>
      </c>
      <c r="G65" s="226" t="s">
        <v>3121</v>
      </c>
      <c r="H65" s="224"/>
      <c r="I65" s="224"/>
      <c r="J65" s="224"/>
      <c r="K65" s="224"/>
      <c r="L65" s="35">
        <v>90</v>
      </c>
      <c r="M65" s="35">
        <v>60</v>
      </c>
      <c r="N65" s="224"/>
      <c r="O65" s="35">
        <v>11</v>
      </c>
      <c r="P65" s="14">
        <f>SUM(H65:O65)</f>
        <v>161</v>
      </c>
      <c r="Q65" s="229" t="s">
        <v>32</v>
      </c>
      <c r="R65" s="14"/>
      <c r="S65" s="14">
        <v>117684</v>
      </c>
      <c r="T65" s="23" t="s">
        <v>33</v>
      </c>
      <c r="U65" s="260" t="s">
        <v>508</v>
      </c>
      <c r="V65" s="16" t="s">
        <v>90</v>
      </c>
      <c r="W65" s="16">
        <v>1018298</v>
      </c>
      <c r="X65" s="16" t="s">
        <v>4814</v>
      </c>
      <c r="Y65" s="16"/>
    </row>
    <row r="66" spans="1:25">
      <c r="A66" s="11" t="s">
        <v>19</v>
      </c>
      <c r="B66" s="7"/>
      <c r="C66" s="7"/>
      <c r="D66" s="7"/>
      <c r="E66" s="11"/>
      <c r="F66" s="7"/>
      <c r="G66" s="7"/>
      <c r="H66" s="11">
        <f t="shared" ref="H66:K66" si="9">SUM(H60:H64)</f>
        <v>0</v>
      </c>
      <c r="I66" s="11">
        <f t="shared" si="9"/>
        <v>0</v>
      </c>
      <c r="J66" s="11">
        <f t="shared" si="9"/>
        <v>0</v>
      </c>
      <c r="K66" s="11">
        <f t="shared" si="9"/>
        <v>0</v>
      </c>
      <c r="L66" s="11">
        <f>SUM(L60:L65)</f>
        <v>281</v>
      </c>
      <c r="M66" s="11">
        <f>SUM(M60:M65)</f>
        <v>180</v>
      </c>
      <c r="N66" s="11">
        <f>SUM(N60:N65)</f>
        <v>360</v>
      </c>
      <c r="O66" s="11">
        <f>SUM(O60:O65)</f>
        <v>112</v>
      </c>
      <c r="P66" s="11">
        <f>SUM(P60:P65)</f>
        <v>933</v>
      </c>
      <c r="Q66" s="12"/>
      <c r="R66" s="12"/>
      <c r="S66" s="12"/>
      <c r="T66" s="12"/>
      <c r="U66" s="12"/>
      <c r="V66" s="12"/>
      <c r="W66" s="12"/>
      <c r="X66" s="12"/>
      <c r="Y66" s="12"/>
    </row>
    <row r="67" spans="1:25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262" t="s">
        <v>508</v>
      </c>
      <c r="B70" s="1738" t="s">
        <v>39</v>
      </c>
      <c r="C70" s="1738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263" t="s">
        <v>523</v>
      </c>
      <c r="B71" s="1591" t="s">
        <v>41</v>
      </c>
      <c r="C71" s="159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42</v>
      </c>
      <c r="B72" s="1565" t="s">
        <v>4822</v>
      </c>
      <c r="C72" s="156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42</v>
      </c>
      <c r="B73" s="1565"/>
      <c r="C73" s="156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43</v>
      </c>
      <c r="B74" s="1566"/>
      <c r="C74" s="156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5">
      <c r="A75" s="5" t="s">
        <v>44</v>
      </c>
      <c r="B75" s="1567"/>
      <c r="C75" s="156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7" spans="1:25" ht="23.25" customHeight="1">
      <c r="A77" s="1559" t="s">
        <v>1277</v>
      </c>
      <c r="B77" s="1559"/>
      <c r="C77" s="1559"/>
      <c r="D77" s="1559"/>
      <c r="E77" s="1559"/>
      <c r="F77" s="1559"/>
      <c r="G77" s="7"/>
      <c r="H77" s="1559" t="s">
        <v>346</v>
      </c>
      <c r="I77" s="1559"/>
      <c r="J77" s="1559"/>
      <c r="K77" s="1559"/>
      <c r="L77" s="1559"/>
      <c r="M77" s="1559"/>
      <c r="N77" s="1559"/>
      <c r="O77" s="1559"/>
      <c r="P77" s="1559"/>
      <c r="Q77" s="1560" t="s">
        <v>110</v>
      </c>
      <c r="R77" s="1561"/>
      <c r="S77" s="1561"/>
      <c r="T77" s="1561"/>
      <c r="U77" s="1561"/>
      <c r="V77" s="1561"/>
      <c r="W77" s="1561"/>
      <c r="X77" s="1561"/>
      <c r="Y77" s="1561"/>
    </row>
    <row r="78" spans="1:25" ht="26.25">
      <c r="A78" s="8" t="s">
        <v>3</v>
      </c>
      <c r="B78" s="8" t="s">
        <v>4</v>
      </c>
      <c r="C78" s="8" t="s">
        <v>5</v>
      </c>
      <c r="D78" s="8" t="s">
        <v>6</v>
      </c>
      <c r="E78" s="8" t="s">
        <v>7</v>
      </c>
      <c r="F78" s="8" t="s">
        <v>8</v>
      </c>
      <c r="G78" s="33" t="s">
        <v>10</v>
      </c>
      <c r="H78" s="9" t="s">
        <v>11</v>
      </c>
      <c r="I78" s="9" t="s">
        <v>12</v>
      </c>
      <c r="J78" s="9" t="s">
        <v>13</v>
      </c>
      <c r="K78" s="9" t="s">
        <v>14</v>
      </c>
      <c r="L78" s="1149" t="s">
        <v>15</v>
      </c>
      <c r="M78" s="9" t="s">
        <v>16</v>
      </c>
      <c r="N78" s="9" t="s">
        <v>17</v>
      </c>
      <c r="O78" s="10" t="s">
        <v>18</v>
      </c>
      <c r="P78" s="8" t="s">
        <v>19</v>
      </c>
      <c r="Q78" s="8" t="s">
        <v>20</v>
      </c>
      <c r="R78" s="240" t="s">
        <v>22</v>
      </c>
      <c r="S78" s="8" t="s">
        <v>9</v>
      </c>
      <c r="T78" s="8" t="s">
        <v>21</v>
      </c>
      <c r="U78" s="8" t="s">
        <v>24</v>
      </c>
      <c r="V78" s="8" t="s">
        <v>25</v>
      </c>
      <c r="W78" s="8" t="s">
        <v>26</v>
      </c>
      <c r="X78" s="8" t="s">
        <v>27</v>
      </c>
      <c r="Y78" s="8" t="s">
        <v>28</v>
      </c>
    </row>
    <row r="79" spans="1:25">
      <c r="A79" s="489" t="s">
        <v>133</v>
      </c>
      <c r="B79" s="224" t="s">
        <v>134</v>
      </c>
      <c r="C79" s="15" t="s">
        <v>4823</v>
      </c>
      <c r="D79" s="15" t="s">
        <v>2892</v>
      </c>
      <c r="E79" s="24">
        <v>46067.277777777781</v>
      </c>
      <c r="F79" s="15">
        <v>10.8</v>
      </c>
      <c r="G79" s="226" t="s">
        <v>401</v>
      </c>
      <c r="H79" s="224"/>
      <c r="I79" s="224"/>
      <c r="J79" s="224"/>
      <c r="K79" s="35">
        <v>90</v>
      </c>
      <c r="L79" s="35">
        <v>71</v>
      </c>
      <c r="M79" s="224"/>
      <c r="N79" s="224"/>
      <c r="O79" s="224"/>
      <c r="P79" s="14">
        <f>SUM(H79:O79)</f>
        <v>161</v>
      </c>
      <c r="Q79" s="229" t="s">
        <v>32</v>
      </c>
      <c r="R79" s="14"/>
      <c r="S79" s="14">
        <v>117695</v>
      </c>
      <c r="T79" s="23" t="s">
        <v>33</v>
      </c>
      <c r="U79" s="231" t="s">
        <v>161</v>
      </c>
      <c r="V79" s="16" t="s">
        <v>90</v>
      </c>
      <c r="W79" s="16">
        <v>1018300</v>
      </c>
      <c r="X79" s="16" t="s">
        <v>4755</v>
      </c>
      <c r="Y79" s="16"/>
    </row>
    <row r="80" spans="1:25">
      <c r="A80" s="224" t="s">
        <v>141</v>
      </c>
      <c r="B80" s="224" t="s">
        <v>69</v>
      </c>
      <c r="C80" s="224" t="s">
        <v>4824</v>
      </c>
      <c r="D80" s="224" t="s">
        <v>68</v>
      </c>
      <c r="E80" s="227">
        <v>46065.795138888891</v>
      </c>
      <c r="F80" s="224">
        <v>14.5</v>
      </c>
      <c r="G80" s="226"/>
      <c r="H80" s="224"/>
      <c r="I80" s="224"/>
      <c r="J80" s="224"/>
      <c r="K80" s="224"/>
      <c r="L80" s="224"/>
      <c r="M80" s="35">
        <v>81</v>
      </c>
      <c r="N80" s="35">
        <v>80</v>
      </c>
      <c r="O80" s="224"/>
      <c r="P80" s="14">
        <f t="shared" ref="P80:P84" si="10">SUM(H80:O80)</f>
        <v>161</v>
      </c>
      <c r="Q80" s="14" t="s">
        <v>30</v>
      </c>
      <c r="R80" s="14"/>
      <c r="S80" s="14">
        <v>117595</v>
      </c>
      <c r="T80" s="14" t="s">
        <v>31</v>
      </c>
      <c r="U80" s="232" t="s">
        <v>169</v>
      </c>
      <c r="V80" s="16"/>
      <c r="W80" s="16">
        <v>1018301</v>
      </c>
      <c r="X80" s="16" t="s">
        <v>4825</v>
      </c>
      <c r="Y80" s="16"/>
    </row>
    <row r="81" spans="1:25">
      <c r="A81" s="224" t="s">
        <v>120</v>
      </c>
      <c r="B81" s="224" t="s">
        <v>2438</v>
      </c>
      <c r="C81" s="224" t="s">
        <v>4826</v>
      </c>
      <c r="D81" s="224" t="s">
        <v>159</v>
      </c>
      <c r="E81" s="227">
        <v>46066.041666666664</v>
      </c>
      <c r="F81" s="224">
        <v>10.3</v>
      </c>
      <c r="G81" s="226" t="s">
        <v>3121</v>
      </c>
      <c r="H81" s="224"/>
      <c r="I81" s="224"/>
      <c r="J81" s="224"/>
      <c r="K81" s="224"/>
      <c r="L81" s="224"/>
      <c r="M81" s="35">
        <v>161</v>
      </c>
      <c r="N81" s="224"/>
      <c r="O81" s="224"/>
      <c r="P81" s="14">
        <f t="shared" si="10"/>
        <v>161</v>
      </c>
      <c r="Q81" s="229" t="s">
        <v>32</v>
      </c>
      <c r="R81" s="14"/>
      <c r="S81" s="14">
        <v>117696</v>
      </c>
      <c r="T81" s="23" t="s">
        <v>33</v>
      </c>
      <c r="U81" s="231" t="s">
        <v>161</v>
      </c>
      <c r="V81" s="16" t="s">
        <v>90</v>
      </c>
      <c r="W81" s="16">
        <v>1018302</v>
      </c>
      <c r="X81" s="16" t="s">
        <v>4795</v>
      </c>
      <c r="Y81" s="16"/>
    </row>
    <row r="82" spans="1:25">
      <c r="A82" s="489" t="s">
        <v>133</v>
      </c>
      <c r="B82" s="224" t="s">
        <v>134</v>
      </c>
      <c r="C82" s="224" t="s">
        <v>4827</v>
      </c>
      <c r="D82" s="15" t="s">
        <v>2892</v>
      </c>
      <c r="E82" s="24">
        <v>46067.277777777781</v>
      </c>
      <c r="F82" s="15">
        <v>10.8</v>
      </c>
      <c r="G82" s="226" t="s">
        <v>401</v>
      </c>
      <c r="H82" s="224"/>
      <c r="I82" s="224"/>
      <c r="J82" s="224"/>
      <c r="K82" s="224"/>
      <c r="L82" s="35">
        <v>161</v>
      </c>
      <c r="M82" s="224"/>
      <c r="N82" s="224"/>
      <c r="O82" s="224"/>
      <c r="P82" s="14">
        <f>SUM(H82:O82)</f>
        <v>161</v>
      </c>
      <c r="Q82" s="229" t="s">
        <v>32</v>
      </c>
      <c r="R82" s="14"/>
      <c r="S82" s="14">
        <v>117697</v>
      </c>
      <c r="T82" s="23" t="s">
        <v>33</v>
      </c>
      <c r="U82" s="231" t="s">
        <v>161</v>
      </c>
      <c r="V82" s="16" t="s">
        <v>90</v>
      </c>
      <c r="W82" s="16">
        <v>1018303</v>
      </c>
      <c r="X82" s="16" t="s">
        <v>4755</v>
      </c>
      <c r="Y82" s="16"/>
    </row>
    <row r="83" spans="1:25">
      <c r="A83" s="224" t="s">
        <v>102</v>
      </c>
      <c r="B83" s="224" t="s">
        <v>2438</v>
      </c>
      <c r="C83" s="224" t="s">
        <v>4828</v>
      </c>
      <c r="D83" s="224" t="s">
        <v>159</v>
      </c>
      <c r="E83" s="227">
        <v>46066.041666666664</v>
      </c>
      <c r="F83" s="224">
        <v>10.3</v>
      </c>
      <c r="G83" s="226" t="s">
        <v>3121</v>
      </c>
      <c r="H83" s="224"/>
      <c r="I83" s="224"/>
      <c r="J83" s="224"/>
      <c r="K83" s="224"/>
      <c r="L83" s="224"/>
      <c r="M83" s="35">
        <v>90</v>
      </c>
      <c r="N83" s="35">
        <v>71</v>
      </c>
      <c r="O83" s="224"/>
      <c r="P83" s="14">
        <f t="shared" si="10"/>
        <v>161</v>
      </c>
      <c r="Q83" s="229" t="s">
        <v>32</v>
      </c>
      <c r="R83" s="14"/>
      <c r="S83" s="14">
        <v>117698</v>
      </c>
      <c r="T83" s="23" t="s">
        <v>33</v>
      </c>
      <c r="U83" s="231" t="s">
        <v>161</v>
      </c>
      <c r="V83" s="16" t="s">
        <v>90</v>
      </c>
      <c r="W83" s="16">
        <v>1018304</v>
      </c>
      <c r="X83" s="16" t="s">
        <v>4795</v>
      </c>
      <c r="Y83" s="16"/>
    </row>
    <row r="84" spans="1:25">
      <c r="A84" s="15" t="s">
        <v>102</v>
      </c>
      <c r="B84" s="15" t="s">
        <v>2438</v>
      </c>
      <c r="C84" s="15" t="s">
        <v>4829</v>
      </c>
      <c r="D84" s="224" t="s">
        <v>159</v>
      </c>
      <c r="E84" s="227">
        <v>46066.041666666664</v>
      </c>
      <c r="F84" s="224">
        <v>10.3</v>
      </c>
      <c r="G84" s="226" t="s">
        <v>3121</v>
      </c>
      <c r="H84" s="15"/>
      <c r="I84" s="15"/>
      <c r="J84" s="15"/>
      <c r="K84" s="15"/>
      <c r="L84" s="15"/>
      <c r="M84" s="15"/>
      <c r="N84" s="35">
        <v>161</v>
      </c>
      <c r="O84" s="15"/>
      <c r="P84" s="14">
        <f t="shared" si="10"/>
        <v>161</v>
      </c>
      <c r="Q84" s="229" t="s">
        <v>32</v>
      </c>
      <c r="R84" s="14"/>
      <c r="S84" s="14">
        <v>117699</v>
      </c>
      <c r="T84" s="23" t="s">
        <v>33</v>
      </c>
      <c r="U84" s="231" t="s">
        <v>161</v>
      </c>
      <c r="V84" s="16" t="s">
        <v>90</v>
      </c>
      <c r="W84" s="16">
        <v>1018305</v>
      </c>
      <c r="X84" s="16" t="s">
        <v>4795</v>
      </c>
      <c r="Y84" s="16"/>
    </row>
    <row r="85" spans="1:25">
      <c r="A85" s="11" t="s">
        <v>19</v>
      </c>
      <c r="B85" s="7"/>
      <c r="C85" s="7"/>
      <c r="D85" s="7"/>
      <c r="E85" s="11"/>
      <c r="F85" s="7"/>
      <c r="G85" s="7"/>
      <c r="H85" s="11">
        <f>SUM(H79:H83)</f>
        <v>0</v>
      </c>
      <c r="I85" s="11">
        <f>SUM(I79:I83)</f>
        <v>0</v>
      </c>
      <c r="J85" s="11">
        <f t="shared" ref="J85:P85" si="11">SUM(J79:J84)</f>
        <v>0</v>
      </c>
      <c r="K85" s="11">
        <f t="shared" si="11"/>
        <v>90</v>
      </c>
      <c r="L85" s="11">
        <f t="shared" si="11"/>
        <v>232</v>
      </c>
      <c r="M85" s="11">
        <f t="shared" si="11"/>
        <v>332</v>
      </c>
      <c r="N85" s="11">
        <f t="shared" si="11"/>
        <v>312</v>
      </c>
      <c r="O85" s="11">
        <f t="shared" si="11"/>
        <v>0</v>
      </c>
      <c r="P85" s="11">
        <f t="shared" si="11"/>
        <v>966</v>
      </c>
      <c r="Q85" s="12"/>
      <c r="R85" s="12"/>
      <c r="S85" s="12"/>
      <c r="T85" s="12"/>
      <c r="U85" s="12"/>
      <c r="V85" s="12"/>
      <c r="W85" s="12"/>
      <c r="X85" s="12"/>
      <c r="Y85" s="12"/>
    </row>
    <row r="86" spans="1:25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166" t="s">
        <v>34</v>
      </c>
      <c r="B87" s="1562"/>
      <c r="C87" s="1562"/>
      <c r="D87" s="1562"/>
      <c r="E87" s="263" t="s">
        <v>4830</v>
      </c>
      <c r="F87" s="1"/>
      <c r="G87" s="1"/>
      <c r="H87" s="1"/>
      <c r="I87" s="1"/>
      <c r="J87" s="1563"/>
      <c r="K87" s="1563"/>
      <c r="L87" s="156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 ht="18">
      <c r="A88" s="187" t="s">
        <v>35</v>
      </c>
      <c r="B88" s="186" t="s">
        <v>36</v>
      </c>
      <c r="C88" s="239" t="s">
        <v>37</v>
      </c>
      <c r="D88" s="241"/>
      <c r="E88" s="263" t="s">
        <v>4831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230" t="s">
        <v>161</v>
      </c>
      <c r="B89" s="1558" t="s">
        <v>39</v>
      </c>
      <c r="C89" s="1558"/>
      <c r="D89" s="242"/>
      <c r="E89" s="243" t="s">
        <v>40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4" t="s">
        <v>169</v>
      </c>
      <c r="B90" s="1564" t="s">
        <v>41</v>
      </c>
      <c r="C90" s="156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5" t="s">
        <v>42</v>
      </c>
      <c r="B91" s="1565" t="s">
        <v>4832</v>
      </c>
      <c r="C91" s="156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5" t="s">
        <v>42</v>
      </c>
      <c r="B92" s="1565"/>
      <c r="C92" s="156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>
      <c r="A93" s="5" t="s">
        <v>43</v>
      </c>
      <c r="B93" s="1566">
        <v>358400711249</v>
      </c>
      <c r="C93" s="156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5">
      <c r="A94" s="5" t="s">
        <v>44</v>
      </c>
      <c r="B94" s="1567">
        <v>0.58333333333333337</v>
      </c>
      <c r="C94" s="156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</sheetData>
  <mergeCells count="55">
    <mergeCell ref="B13:C13"/>
    <mergeCell ref="A1:F1"/>
    <mergeCell ref="H1:P1"/>
    <mergeCell ref="Q1:Y1"/>
    <mergeCell ref="B11:D11"/>
    <mergeCell ref="J11:L11"/>
    <mergeCell ref="B33:C33"/>
    <mergeCell ref="B14:C14"/>
    <mergeCell ref="B15:C15"/>
    <mergeCell ref="B16:C16"/>
    <mergeCell ref="B17:C17"/>
    <mergeCell ref="B18:C18"/>
    <mergeCell ref="A20:F20"/>
    <mergeCell ref="H20:P20"/>
    <mergeCell ref="Q20:Y20"/>
    <mergeCell ref="B30:D30"/>
    <mergeCell ref="J30:L30"/>
    <mergeCell ref="B32:C32"/>
    <mergeCell ref="B34:C34"/>
    <mergeCell ref="B35:C35"/>
    <mergeCell ref="B36:C36"/>
    <mergeCell ref="B37:C37"/>
    <mergeCell ref="A39:F39"/>
    <mergeCell ref="Q58:Y58"/>
    <mergeCell ref="Q39:Y39"/>
    <mergeCell ref="B49:D49"/>
    <mergeCell ref="J49:L49"/>
    <mergeCell ref="B51:C51"/>
    <mergeCell ref="B52:C52"/>
    <mergeCell ref="B53:C53"/>
    <mergeCell ref="H39:P39"/>
    <mergeCell ref="B54:C54"/>
    <mergeCell ref="B55:C55"/>
    <mergeCell ref="B56:C56"/>
    <mergeCell ref="A58:F58"/>
    <mergeCell ref="H58:P58"/>
    <mergeCell ref="Q77:Y77"/>
    <mergeCell ref="B87:D87"/>
    <mergeCell ref="J87:L87"/>
    <mergeCell ref="B68:D68"/>
    <mergeCell ref="J68:L68"/>
    <mergeCell ref="B70:C70"/>
    <mergeCell ref="B71:C71"/>
    <mergeCell ref="B72:C72"/>
    <mergeCell ref="B73:C73"/>
    <mergeCell ref="B94:C94"/>
    <mergeCell ref="B74:C74"/>
    <mergeCell ref="B75:C75"/>
    <mergeCell ref="A77:F77"/>
    <mergeCell ref="H77:P77"/>
    <mergeCell ref="B89:C89"/>
    <mergeCell ref="B90:C90"/>
    <mergeCell ref="B91:C91"/>
    <mergeCell ref="B92:C92"/>
    <mergeCell ref="B93:C93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A256-AEBA-4CAB-BD00-754DC13FE83E}">
  <sheetPr>
    <tabColor rgb="FF00B050"/>
  </sheetPr>
  <dimension ref="A1:Y125"/>
  <sheetViews>
    <sheetView topLeftCell="A85" workbookViewId="0">
      <selection activeCell="G123" sqref="G12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/>
    <col min="24" max="24" width="19" customWidth="1"/>
  </cols>
  <sheetData>
    <row r="1" spans="1:25" ht="23.25">
      <c r="A1" s="1621" t="s">
        <v>4833</v>
      </c>
      <c r="B1" s="1621"/>
      <c r="C1" s="1621"/>
      <c r="D1" s="1621"/>
      <c r="E1" s="1621"/>
      <c r="F1" s="1621"/>
      <c r="G1" s="231"/>
      <c r="H1" s="1621" t="s">
        <v>4834</v>
      </c>
      <c r="I1" s="1621"/>
      <c r="J1" s="1621"/>
      <c r="K1" s="1621"/>
      <c r="L1" s="1621"/>
      <c r="M1" s="1621"/>
      <c r="N1" s="1621"/>
      <c r="O1" s="1621"/>
      <c r="P1" s="1621"/>
      <c r="Q1" s="1622" t="s">
        <v>1110</v>
      </c>
      <c r="R1" s="1623"/>
      <c r="S1" s="1623"/>
      <c r="T1" s="1623"/>
      <c r="U1" s="1623"/>
      <c r="V1" s="1623"/>
      <c r="W1" s="1623"/>
      <c r="X1" s="1623"/>
      <c r="Y1" s="1623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63.75">
      <c r="A3" s="224" t="s">
        <v>120</v>
      </c>
      <c r="B3" s="224" t="s">
        <v>78</v>
      </c>
      <c r="C3" s="35" t="s">
        <v>4835</v>
      </c>
      <c r="D3" s="224" t="s">
        <v>4836</v>
      </c>
      <c r="E3" s="227">
        <v>46065.079861111109</v>
      </c>
      <c r="F3" s="224">
        <v>12.8</v>
      </c>
      <c r="G3" s="226" t="s">
        <v>4837</v>
      </c>
      <c r="H3" s="224"/>
      <c r="I3" s="224"/>
      <c r="J3" s="224"/>
      <c r="K3" s="224"/>
      <c r="L3" s="224"/>
      <c r="M3" s="35">
        <v>27</v>
      </c>
      <c r="N3" s="35">
        <v>107</v>
      </c>
      <c r="O3" s="35">
        <v>27</v>
      </c>
      <c r="P3" s="14">
        <v>161</v>
      </c>
      <c r="Q3" s="229" t="s">
        <v>32</v>
      </c>
      <c r="R3" s="14"/>
      <c r="S3" s="14">
        <v>117620</v>
      </c>
      <c r="T3" s="23" t="s">
        <v>33</v>
      </c>
      <c r="U3" s="415" t="s">
        <v>4838</v>
      </c>
      <c r="V3" s="16" t="s">
        <v>90</v>
      </c>
      <c r="W3" s="16">
        <v>1018227</v>
      </c>
      <c r="X3" s="232" t="s">
        <v>4839</v>
      </c>
      <c r="Y3" s="16"/>
    </row>
    <row r="4" spans="1:25">
      <c r="A4" s="224" t="s">
        <v>4752</v>
      </c>
      <c r="B4" s="224" t="s">
        <v>78</v>
      </c>
      <c r="C4" s="35" t="s">
        <v>4840</v>
      </c>
      <c r="D4" s="224" t="s">
        <v>4836</v>
      </c>
      <c r="E4" s="227">
        <v>46065.079861111109</v>
      </c>
      <c r="F4" s="224">
        <v>12.8</v>
      </c>
      <c r="G4" s="226" t="s">
        <v>4841</v>
      </c>
      <c r="H4" s="224"/>
      <c r="I4" s="224"/>
      <c r="J4" s="224"/>
      <c r="K4" s="224"/>
      <c r="L4" s="224"/>
      <c r="M4" s="35">
        <v>27</v>
      </c>
      <c r="N4" s="35">
        <v>107</v>
      </c>
      <c r="O4" s="35">
        <v>27</v>
      </c>
      <c r="P4" s="14">
        <f t="shared" ref="P4:P6" si="0">SUM(H4:O4)</f>
        <v>161</v>
      </c>
      <c r="Q4" s="229" t="s">
        <v>32</v>
      </c>
      <c r="R4" s="14"/>
      <c r="S4" s="14">
        <v>117621</v>
      </c>
      <c r="T4" s="23" t="s">
        <v>33</v>
      </c>
      <c r="U4" s="415" t="s">
        <v>4838</v>
      </c>
      <c r="V4" s="16" t="s">
        <v>90</v>
      </c>
      <c r="W4" s="16">
        <v>1018228</v>
      </c>
      <c r="X4" s="232" t="s">
        <v>4839</v>
      </c>
      <c r="Y4" s="16"/>
    </row>
    <row r="5" spans="1:25">
      <c r="A5" s="224" t="s">
        <v>2561</v>
      </c>
      <c r="B5" s="224" t="s">
        <v>78</v>
      </c>
      <c r="C5" s="35" t="s">
        <v>4842</v>
      </c>
      <c r="D5" s="224" t="s">
        <v>4836</v>
      </c>
      <c r="E5" s="227">
        <v>46065.079861111109</v>
      </c>
      <c r="F5" s="224">
        <v>12.8</v>
      </c>
      <c r="G5" s="226" t="s">
        <v>4841</v>
      </c>
      <c r="H5" s="224"/>
      <c r="I5" s="224"/>
      <c r="J5" s="224"/>
      <c r="K5" s="224"/>
      <c r="L5" s="224"/>
      <c r="M5" s="35">
        <v>27</v>
      </c>
      <c r="N5" s="35">
        <v>107</v>
      </c>
      <c r="O5" s="35">
        <v>27</v>
      </c>
      <c r="P5" s="14">
        <f t="shared" si="0"/>
        <v>161</v>
      </c>
      <c r="Q5" s="229" t="s">
        <v>32</v>
      </c>
      <c r="R5" s="14"/>
      <c r="S5" s="14">
        <v>117622</v>
      </c>
      <c r="T5" s="23" t="s">
        <v>33</v>
      </c>
      <c r="U5" s="415" t="s">
        <v>4838</v>
      </c>
      <c r="V5" s="16" t="s">
        <v>90</v>
      </c>
      <c r="W5" s="16">
        <v>1018229</v>
      </c>
      <c r="X5" s="232" t="s">
        <v>4839</v>
      </c>
      <c r="Y5" s="16"/>
    </row>
    <row r="6" spans="1:25">
      <c r="A6" s="224" t="s">
        <v>86</v>
      </c>
      <c r="B6" s="224" t="s">
        <v>78</v>
      </c>
      <c r="C6" s="35" t="s">
        <v>4843</v>
      </c>
      <c r="D6" s="224" t="s">
        <v>4836</v>
      </c>
      <c r="E6" s="227">
        <v>46065.079861111109</v>
      </c>
      <c r="F6" s="224">
        <v>12.8</v>
      </c>
      <c r="G6" s="226" t="s">
        <v>4841</v>
      </c>
      <c r="H6" s="224"/>
      <c r="I6" s="224"/>
      <c r="J6" s="224"/>
      <c r="K6" s="224"/>
      <c r="L6" s="224"/>
      <c r="M6" s="35">
        <v>27</v>
      </c>
      <c r="N6" s="35">
        <v>107</v>
      </c>
      <c r="O6" s="35">
        <v>27</v>
      </c>
      <c r="P6" s="14">
        <f t="shared" si="0"/>
        <v>161</v>
      </c>
      <c r="Q6" s="229" t="s">
        <v>32</v>
      </c>
      <c r="R6" s="14"/>
      <c r="S6" s="14">
        <v>117623</v>
      </c>
      <c r="T6" s="23" t="s">
        <v>33</v>
      </c>
      <c r="U6" s="415" t="s">
        <v>4838</v>
      </c>
      <c r="V6" s="16" t="s">
        <v>90</v>
      </c>
      <c r="W6" s="16">
        <v>1018230</v>
      </c>
      <c r="X6" s="232" t="s">
        <v>4839</v>
      </c>
      <c r="Y6" s="16"/>
    </row>
    <row r="7" spans="1:25" ht="63.75">
      <c r="A7" s="224" t="s">
        <v>519</v>
      </c>
      <c r="B7" s="224" t="s">
        <v>78</v>
      </c>
      <c r="C7" s="35" t="s">
        <v>4844</v>
      </c>
      <c r="D7" s="224" t="s">
        <v>4836</v>
      </c>
      <c r="E7" s="227">
        <v>46065.079861111109</v>
      </c>
      <c r="F7" s="224">
        <v>12.8</v>
      </c>
      <c r="G7" s="226" t="s">
        <v>4837</v>
      </c>
      <c r="H7" s="224"/>
      <c r="I7" s="224"/>
      <c r="J7" s="224"/>
      <c r="K7" s="224"/>
      <c r="L7" s="224"/>
      <c r="M7" s="35">
        <v>107</v>
      </c>
      <c r="N7" s="35">
        <v>27</v>
      </c>
      <c r="O7" s="35">
        <v>27</v>
      </c>
      <c r="P7" s="14">
        <f>SUM(H7:O7)</f>
        <v>161</v>
      </c>
      <c r="Q7" s="229" t="s">
        <v>32</v>
      </c>
      <c r="R7" s="14"/>
      <c r="S7" s="14">
        <v>117624</v>
      </c>
      <c r="T7" s="23" t="s">
        <v>33</v>
      </c>
      <c r="U7" s="415" t="s">
        <v>4838</v>
      </c>
      <c r="V7" s="16" t="s">
        <v>90</v>
      </c>
      <c r="W7" s="16">
        <v>1018231</v>
      </c>
      <c r="X7" s="232" t="s">
        <v>4839</v>
      </c>
      <c r="Y7" s="16"/>
    </row>
    <row r="8" spans="1:25">
      <c r="A8" s="11" t="s">
        <v>19</v>
      </c>
      <c r="B8" s="7"/>
      <c r="C8" s="7"/>
      <c r="D8" s="7"/>
      <c r="E8" s="11"/>
      <c r="F8" s="7"/>
      <c r="G8" s="7"/>
      <c r="H8" s="11">
        <f t="shared" ref="H8:I8" si="1">SUM(H3:H7)</f>
        <v>0</v>
      </c>
      <c r="I8" s="11">
        <f t="shared" si="1"/>
        <v>0</v>
      </c>
      <c r="J8" s="11">
        <f t="shared" ref="J8:O8" si="2">SUM(J3:J7)</f>
        <v>0</v>
      </c>
      <c r="K8" s="11">
        <f t="shared" si="2"/>
        <v>0</v>
      </c>
      <c r="L8" s="11">
        <f t="shared" si="2"/>
        <v>0</v>
      </c>
      <c r="M8" s="11">
        <f t="shared" si="2"/>
        <v>215</v>
      </c>
      <c r="N8" s="11">
        <f t="shared" si="2"/>
        <v>455</v>
      </c>
      <c r="O8" s="11">
        <f t="shared" si="2"/>
        <v>135</v>
      </c>
      <c r="P8" s="11">
        <f>SUM(P3:P7)</f>
        <v>805</v>
      </c>
      <c r="Q8" s="12"/>
      <c r="R8" s="12"/>
      <c r="S8" s="12"/>
      <c r="T8" s="12"/>
      <c r="U8" s="12"/>
      <c r="V8" s="12"/>
      <c r="W8" s="12"/>
      <c r="X8" s="12"/>
      <c r="Y8" s="12"/>
    </row>
    <row r="9" spans="1:25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563"/>
      <c r="K10" s="1563"/>
      <c r="L10" s="156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416" t="s">
        <v>4845</v>
      </c>
      <c r="B12" s="1757"/>
      <c r="C12" s="1757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5" customHeight="1">
      <c r="A13" s="5" t="s">
        <v>42</v>
      </c>
      <c r="B13" s="1565" t="s">
        <v>4846</v>
      </c>
      <c r="C13" s="156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5" t="s">
        <v>42</v>
      </c>
      <c r="B14" s="1565"/>
      <c r="C14" s="156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/>
      <c r="B15" s="244"/>
      <c r="C15" s="24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/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>
        <v>0.41666666666666669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194</v>
      </c>
      <c r="B19" s="1559"/>
      <c r="C19" s="1559"/>
      <c r="D19" s="1559"/>
      <c r="E19" s="1559"/>
      <c r="F19" s="1559"/>
      <c r="G19" s="7"/>
      <c r="H19" s="1559" t="s">
        <v>84</v>
      </c>
      <c r="I19" s="1559"/>
      <c r="J19" s="1559"/>
      <c r="K19" s="1559"/>
      <c r="L19" s="1559"/>
      <c r="M19" s="1559"/>
      <c r="N19" s="1559"/>
      <c r="O19" s="1559"/>
      <c r="P19" s="1559"/>
      <c r="Q19" s="1560" t="s">
        <v>181</v>
      </c>
      <c r="R19" s="1561"/>
      <c r="S19" s="1561"/>
      <c r="T19" s="1561"/>
      <c r="U19" s="1561"/>
      <c r="V19" s="1561"/>
      <c r="W19" s="1561"/>
      <c r="X19" s="1561"/>
      <c r="Y19" s="1561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240" t="s">
        <v>22</v>
      </c>
      <c r="S20" s="8" t="s">
        <v>9</v>
      </c>
      <c r="T20" s="8" t="s">
        <v>21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224" t="s">
        <v>111</v>
      </c>
      <c r="B21" s="224" t="s">
        <v>65</v>
      </c>
      <c r="C21" s="35" t="s">
        <v>4847</v>
      </c>
      <c r="D21" s="224" t="s">
        <v>64</v>
      </c>
      <c r="E21" s="227">
        <v>46063.517361111109</v>
      </c>
      <c r="F21" s="224">
        <v>14.8</v>
      </c>
      <c r="G21" s="226"/>
      <c r="H21" s="224"/>
      <c r="I21" s="224"/>
      <c r="J21" s="224"/>
      <c r="K21" s="224"/>
      <c r="L21" s="35">
        <v>161</v>
      </c>
      <c r="M21" s="224"/>
      <c r="N21" s="224"/>
      <c r="O21" s="224"/>
      <c r="P21" s="14">
        <f t="shared" ref="P21:P25" si="3">SUM(H21:O21)</f>
        <v>161</v>
      </c>
      <c r="Q21" s="14" t="s">
        <v>30</v>
      </c>
      <c r="R21" s="14"/>
      <c r="S21" s="14">
        <v>117572</v>
      </c>
      <c r="T21" s="23" t="s">
        <v>33</v>
      </c>
      <c r="U21" s="232" t="s">
        <v>169</v>
      </c>
      <c r="V21" s="16" t="s">
        <v>90</v>
      </c>
      <c r="W21" s="16">
        <v>1018226</v>
      </c>
      <c r="X21" s="16" t="s">
        <v>4848</v>
      </c>
      <c r="Y21" s="16"/>
    </row>
    <row r="22" spans="1:25" ht="63.75">
      <c r="A22" s="224" t="s">
        <v>120</v>
      </c>
      <c r="B22" s="224" t="s">
        <v>78</v>
      </c>
      <c r="C22" s="35" t="s">
        <v>4849</v>
      </c>
      <c r="D22" s="224" t="s">
        <v>168</v>
      </c>
      <c r="E22" s="227">
        <v>46063.788194444445</v>
      </c>
      <c r="F22" s="224">
        <v>11.8</v>
      </c>
      <c r="G22" s="226" t="s">
        <v>4837</v>
      </c>
      <c r="H22" s="224"/>
      <c r="I22" s="224"/>
      <c r="J22" s="224"/>
      <c r="K22" s="224"/>
      <c r="L22" s="35">
        <v>30</v>
      </c>
      <c r="M22" s="35">
        <v>30</v>
      </c>
      <c r="N22" s="35">
        <v>71</v>
      </c>
      <c r="O22" s="35">
        <v>30</v>
      </c>
      <c r="P22" s="14">
        <f>SUM(H22:O22)</f>
        <v>161</v>
      </c>
      <c r="Q22" s="229" t="s">
        <v>32</v>
      </c>
      <c r="R22" s="14"/>
      <c r="S22" s="1143">
        <v>117625</v>
      </c>
      <c r="T22" s="23" t="s">
        <v>33</v>
      </c>
      <c r="U22" s="232" t="s">
        <v>169</v>
      </c>
      <c r="V22" s="16" t="s">
        <v>90</v>
      </c>
      <c r="W22" s="16">
        <v>1018221</v>
      </c>
      <c r="X22" s="16" t="s">
        <v>4850</v>
      </c>
      <c r="Y22" s="16"/>
    </row>
    <row r="23" spans="1:25">
      <c r="A23" s="224" t="s">
        <v>2561</v>
      </c>
      <c r="B23" s="224" t="s">
        <v>78</v>
      </c>
      <c r="C23" s="35" t="s">
        <v>4851</v>
      </c>
      <c r="D23" s="224" t="s">
        <v>168</v>
      </c>
      <c r="E23" s="227">
        <v>46063.788194444445</v>
      </c>
      <c r="F23" s="224">
        <v>11.8</v>
      </c>
      <c r="G23" s="226" t="s">
        <v>4841</v>
      </c>
      <c r="H23" s="224"/>
      <c r="I23" s="224"/>
      <c r="J23" s="224"/>
      <c r="K23" s="224"/>
      <c r="L23" s="35">
        <v>30</v>
      </c>
      <c r="M23" s="35">
        <v>30</v>
      </c>
      <c r="N23" s="35">
        <v>71</v>
      </c>
      <c r="O23" s="35">
        <v>30</v>
      </c>
      <c r="P23" s="14">
        <f>SUM(H23:O23)</f>
        <v>161</v>
      </c>
      <c r="Q23" s="229" t="s">
        <v>32</v>
      </c>
      <c r="R23" s="14"/>
      <c r="S23" s="15">
        <v>117626</v>
      </c>
      <c r="T23" s="23" t="s">
        <v>33</v>
      </c>
      <c r="U23" s="232" t="s">
        <v>169</v>
      </c>
      <c r="V23" s="16" t="s">
        <v>90</v>
      </c>
      <c r="W23" s="16">
        <v>1018222</v>
      </c>
      <c r="X23" s="16" t="s">
        <v>4850</v>
      </c>
      <c r="Y23" s="16"/>
    </row>
    <row r="24" spans="1:25">
      <c r="A24" s="224" t="s">
        <v>120</v>
      </c>
      <c r="B24" s="224" t="s">
        <v>78</v>
      </c>
      <c r="C24" s="35" t="s">
        <v>4852</v>
      </c>
      <c r="D24" s="224" t="s">
        <v>168</v>
      </c>
      <c r="E24" s="227">
        <v>46063.788194444445</v>
      </c>
      <c r="F24" s="224">
        <v>11.8</v>
      </c>
      <c r="G24" s="226" t="s">
        <v>4841</v>
      </c>
      <c r="H24" s="224"/>
      <c r="I24" s="224"/>
      <c r="J24" s="224"/>
      <c r="K24" s="224"/>
      <c r="L24" s="35">
        <v>30</v>
      </c>
      <c r="M24" s="35">
        <v>60</v>
      </c>
      <c r="N24" s="35">
        <v>71</v>
      </c>
      <c r="O24" s="224"/>
      <c r="P24" s="14">
        <f t="shared" si="3"/>
        <v>161</v>
      </c>
      <c r="Q24" s="229" t="s">
        <v>32</v>
      </c>
      <c r="R24" s="14"/>
      <c r="S24" s="1143">
        <v>117627</v>
      </c>
      <c r="T24" s="23" t="s">
        <v>33</v>
      </c>
      <c r="U24" s="232" t="s">
        <v>169</v>
      </c>
      <c r="V24" s="16" t="s">
        <v>90</v>
      </c>
      <c r="W24" s="16">
        <v>1018223</v>
      </c>
      <c r="X24" s="16" t="s">
        <v>4850</v>
      </c>
      <c r="Y24" s="16"/>
    </row>
    <row r="25" spans="1:25">
      <c r="A25" s="224" t="s">
        <v>121</v>
      </c>
      <c r="B25" s="224" t="s">
        <v>78</v>
      </c>
      <c r="C25" s="35" t="s">
        <v>4853</v>
      </c>
      <c r="D25" s="224" t="s">
        <v>168</v>
      </c>
      <c r="E25" s="227">
        <v>46063.788194444445</v>
      </c>
      <c r="F25" s="224">
        <v>11.8</v>
      </c>
      <c r="G25" s="226" t="s">
        <v>3121</v>
      </c>
      <c r="H25" s="224"/>
      <c r="I25" s="224"/>
      <c r="J25" s="224"/>
      <c r="K25" s="224"/>
      <c r="L25" s="35">
        <v>30</v>
      </c>
      <c r="M25" s="35">
        <v>30</v>
      </c>
      <c r="N25" s="35">
        <v>41</v>
      </c>
      <c r="O25" s="35">
        <v>60</v>
      </c>
      <c r="P25" s="14">
        <f t="shared" si="3"/>
        <v>161</v>
      </c>
      <c r="Q25" s="229" t="s">
        <v>32</v>
      </c>
      <c r="R25" s="14"/>
      <c r="S25" s="15">
        <v>117628</v>
      </c>
      <c r="T25" s="23" t="s">
        <v>33</v>
      </c>
      <c r="U25" s="232" t="s">
        <v>169</v>
      </c>
      <c r="V25" s="16" t="s">
        <v>90</v>
      </c>
      <c r="W25" s="16">
        <v>1018224</v>
      </c>
      <c r="X25" s="16" t="s">
        <v>4850</v>
      </c>
      <c r="Y25" s="16"/>
    </row>
    <row r="26" spans="1:25">
      <c r="A26" s="224" t="s">
        <v>190</v>
      </c>
      <c r="B26" s="224" t="s">
        <v>78</v>
      </c>
      <c r="C26" s="35" t="s">
        <v>4854</v>
      </c>
      <c r="D26" s="224" t="s">
        <v>168</v>
      </c>
      <c r="E26" s="227">
        <v>46063.788194444445</v>
      </c>
      <c r="F26" s="224">
        <v>11.8</v>
      </c>
      <c r="G26" s="226" t="s">
        <v>4841</v>
      </c>
      <c r="H26" s="224"/>
      <c r="I26" s="224"/>
      <c r="J26" s="224"/>
      <c r="K26" s="224"/>
      <c r="L26" s="35">
        <v>30</v>
      </c>
      <c r="M26" s="35">
        <v>30</v>
      </c>
      <c r="N26" s="35">
        <v>41</v>
      </c>
      <c r="O26" s="35">
        <v>60</v>
      </c>
      <c r="P26" s="14">
        <f>SUM(H26:O26)</f>
        <v>161</v>
      </c>
      <c r="Q26" s="229" t="s">
        <v>32</v>
      </c>
      <c r="R26" s="14"/>
      <c r="S26" s="1143">
        <v>117629</v>
      </c>
      <c r="T26" s="23" t="s">
        <v>33</v>
      </c>
      <c r="U26" s="232" t="s">
        <v>169</v>
      </c>
      <c r="V26" s="16" t="s">
        <v>90</v>
      </c>
      <c r="W26" s="16">
        <v>1018225</v>
      </c>
      <c r="X26" s="16" t="s">
        <v>4850</v>
      </c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11">
        <f>SUM(H21:H25)</f>
        <v>0</v>
      </c>
      <c r="I27" s="11">
        <f>SUM(I21:I25)</f>
        <v>0</v>
      </c>
      <c r="J27" s="11">
        <f>SUM(J21:J25)</f>
        <v>0</v>
      </c>
      <c r="K27" s="11">
        <f>SUM(K21:K25)</f>
        <v>0</v>
      </c>
      <c r="L27" s="11">
        <f>SUM(L21:L26)</f>
        <v>311</v>
      </c>
      <c r="M27" s="11">
        <f>SUM(M21:M26)</f>
        <v>180</v>
      </c>
      <c r="N27" s="11">
        <f>SUM(N21:N26)</f>
        <v>295</v>
      </c>
      <c r="O27" s="11">
        <f>SUM(O21:O26)</f>
        <v>180</v>
      </c>
      <c r="P27" s="11">
        <f>SUM(P21:P26)</f>
        <v>966</v>
      </c>
      <c r="Q27" s="12"/>
      <c r="R27" s="12"/>
      <c r="S27" s="12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" customHeight="1">
      <c r="A31" s="4" t="s">
        <v>4855</v>
      </c>
      <c r="B31" s="1564"/>
      <c r="C31" s="1564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5" t="s">
        <v>42</v>
      </c>
      <c r="B32" s="1565" t="s">
        <v>4856</v>
      </c>
      <c r="C32" s="156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/>
      <c r="C33" s="156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43</v>
      </c>
      <c r="B34" s="1566">
        <v>358407540350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44</v>
      </c>
      <c r="B35" s="1567">
        <v>0.45833333333333331</v>
      </c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7" spans="1:25" ht="23.25" customHeight="1">
      <c r="A37" s="1621" t="s">
        <v>4857</v>
      </c>
      <c r="B37" s="1621"/>
      <c r="C37" s="1621"/>
      <c r="D37" s="1621"/>
      <c r="E37" s="1621"/>
      <c r="F37" s="1621"/>
      <c r="G37" s="231"/>
      <c r="H37" s="1621" t="s">
        <v>4834</v>
      </c>
      <c r="I37" s="1621"/>
      <c r="J37" s="1621"/>
      <c r="K37" s="1621"/>
      <c r="L37" s="1621"/>
      <c r="M37" s="1621"/>
      <c r="N37" s="1621"/>
      <c r="O37" s="1621"/>
      <c r="P37" s="1621"/>
      <c r="Q37" s="1622" t="s">
        <v>3408</v>
      </c>
      <c r="R37" s="1623"/>
      <c r="S37" s="1623"/>
      <c r="T37" s="1623"/>
      <c r="U37" s="1623"/>
      <c r="V37" s="1623"/>
      <c r="W37" s="1623"/>
      <c r="X37" s="1623"/>
      <c r="Y37" s="1623"/>
    </row>
    <row r="38" spans="1:25" ht="26.25">
      <c r="A38" s="8" t="s">
        <v>3</v>
      </c>
      <c r="B38" s="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33" t="s">
        <v>10</v>
      </c>
      <c r="H38" s="9" t="s">
        <v>11</v>
      </c>
      <c r="I38" s="9" t="s">
        <v>12</v>
      </c>
      <c r="J38" s="9" t="s">
        <v>13</v>
      </c>
      <c r="K38" s="9" t="s">
        <v>14</v>
      </c>
      <c r="L38" s="9" t="s">
        <v>15</v>
      </c>
      <c r="M38" s="9" t="s">
        <v>16</v>
      </c>
      <c r="N38" s="9" t="s">
        <v>17</v>
      </c>
      <c r="O38" s="10" t="s">
        <v>18</v>
      </c>
      <c r="P38" s="8" t="s">
        <v>19</v>
      </c>
      <c r="Q38" s="8" t="s">
        <v>20</v>
      </c>
      <c r="R38" s="240" t="s">
        <v>22</v>
      </c>
      <c r="S38" s="8" t="s">
        <v>9</v>
      </c>
      <c r="T38" s="8" t="s">
        <v>21</v>
      </c>
      <c r="U38" s="8" t="s">
        <v>24</v>
      </c>
      <c r="V38" s="8" t="s">
        <v>25</v>
      </c>
      <c r="W38" s="8" t="s">
        <v>26</v>
      </c>
      <c r="X38" s="8" t="s">
        <v>27</v>
      </c>
      <c r="Y38" s="8" t="s">
        <v>28</v>
      </c>
    </row>
    <row r="39" spans="1:25">
      <c r="A39" s="224" t="s">
        <v>515</v>
      </c>
      <c r="B39" s="224" t="s">
        <v>78</v>
      </c>
      <c r="C39" s="35" t="s">
        <v>4858</v>
      </c>
      <c r="D39" s="224" t="s">
        <v>4836</v>
      </c>
      <c r="E39" s="227">
        <v>46065.079861111109</v>
      </c>
      <c r="F39" s="224">
        <v>13.3</v>
      </c>
      <c r="G39" s="226" t="s">
        <v>3121</v>
      </c>
      <c r="H39" s="224"/>
      <c r="I39" s="224"/>
      <c r="J39" s="224"/>
      <c r="K39" s="224"/>
      <c r="L39" s="224"/>
      <c r="M39" s="35">
        <v>27</v>
      </c>
      <c r="N39" s="35">
        <v>27</v>
      </c>
      <c r="O39" s="35">
        <v>107</v>
      </c>
      <c r="P39" s="14">
        <f t="shared" ref="P39:P43" si="4">SUM(H39:O39)</f>
        <v>161</v>
      </c>
      <c r="Q39" s="229" t="s">
        <v>32</v>
      </c>
      <c r="R39" s="14"/>
      <c r="S39" s="14">
        <v>117630</v>
      </c>
      <c r="T39" s="23" t="s">
        <v>33</v>
      </c>
      <c r="U39" s="415" t="s">
        <v>4838</v>
      </c>
      <c r="V39" s="16" t="s">
        <v>90</v>
      </c>
      <c r="W39" s="16">
        <v>1018232</v>
      </c>
      <c r="X39" s="232" t="s">
        <v>4839</v>
      </c>
      <c r="Y39" s="16"/>
    </row>
    <row r="40" spans="1:25">
      <c r="A40" s="224" t="s">
        <v>107</v>
      </c>
      <c r="B40" s="224" t="s">
        <v>78</v>
      </c>
      <c r="C40" s="35" t="s">
        <v>4859</v>
      </c>
      <c r="D40" s="224" t="s">
        <v>4836</v>
      </c>
      <c r="E40" s="227">
        <v>46065.079861111109</v>
      </c>
      <c r="F40" s="224">
        <v>13.3</v>
      </c>
      <c r="G40" s="226" t="s">
        <v>3121</v>
      </c>
      <c r="H40" s="224"/>
      <c r="I40" s="224"/>
      <c r="J40" s="224"/>
      <c r="K40" s="224"/>
      <c r="L40" s="224"/>
      <c r="M40" s="35">
        <v>27</v>
      </c>
      <c r="N40" s="35">
        <v>27</v>
      </c>
      <c r="O40" s="35">
        <v>107</v>
      </c>
      <c r="P40" s="14">
        <f t="shared" si="4"/>
        <v>161</v>
      </c>
      <c r="Q40" s="229" t="s">
        <v>32</v>
      </c>
      <c r="R40" s="14"/>
      <c r="S40" s="14">
        <v>117631</v>
      </c>
      <c r="T40" s="23" t="s">
        <v>33</v>
      </c>
      <c r="U40" s="415" t="s">
        <v>4838</v>
      </c>
      <c r="V40" s="16" t="s">
        <v>90</v>
      </c>
      <c r="W40" s="16">
        <v>1018233</v>
      </c>
      <c r="X40" s="232" t="s">
        <v>4839</v>
      </c>
      <c r="Y40" s="16"/>
    </row>
    <row r="41" spans="1:25">
      <c r="A41" s="224" t="s">
        <v>120</v>
      </c>
      <c r="B41" s="224" t="s">
        <v>78</v>
      </c>
      <c r="C41" s="35" t="s">
        <v>4860</v>
      </c>
      <c r="D41" s="224" t="s">
        <v>4836</v>
      </c>
      <c r="E41" s="227">
        <v>46065.079861111109</v>
      </c>
      <c r="F41" s="224">
        <v>13.3</v>
      </c>
      <c r="G41" s="226" t="s">
        <v>3121</v>
      </c>
      <c r="H41" s="224"/>
      <c r="I41" s="224"/>
      <c r="J41" s="224"/>
      <c r="K41" s="224"/>
      <c r="L41" s="224"/>
      <c r="M41" s="35">
        <v>80</v>
      </c>
      <c r="N41" s="272">
        <v>54</v>
      </c>
      <c r="O41" s="35">
        <v>27</v>
      </c>
      <c r="P41" s="14">
        <f t="shared" si="4"/>
        <v>161</v>
      </c>
      <c r="Q41" s="229" t="s">
        <v>32</v>
      </c>
      <c r="R41" s="14"/>
      <c r="S41" s="14">
        <v>117632</v>
      </c>
      <c r="T41" s="23" t="s">
        <v>33</v>
      </c>
      <c r="U41" s="415" t="s">
        <v>4838</v>
      </c>
      <c r="V41" s="16" t="s">
        <v>90</v>
      </c>
      <c r="W41" s="16">
        <v>1018234</v>
      </c>
      <c r="X41" s="232" t="s">
        <v>4839</v>
      </c>
      <c r="Y41" s="16"/>
    </row>
    <row r="42" spans="1:25">
      <c r="A42" s="224" t="s">
        <v>120</v>
      </c>
      <c r="B42" s="224" t="s">
        <v>78</v>
      </c>
      <c r="C42" s="35" t="s">
        <v>4861</v>
      </c>
      <c r="D42" s="224" t="s">
        <v>4836</v>
      </c>
      <c r="E42" s="227">
        <v>46065.079861111109</v>
      </c>
      <c r="F42" s="224">
        <v>13.3</v>
      </c>
      <c r="G42" s="226" t="s">
        <v>3121</v>
      </c>
      <c r="H42" s="224"/>
      <c r="I42" s="224"/>
      <c r="J42" s="224"/>
      <c r="K42" s="224"/>
      <c r="L42" s="224"/>
      <c r="M42" s="35">
        <v>27</v>
      </c>
      <c r="N42" s="35">
        <v>27</v>
      </c>
      <c r="O42" s="35">
        <v>107</v>
      </c>
      <c r="P42" s="14">
        <f t="shared" si="4"/>
        <v>161</v>
      </c>
      <c r="Q42" s="229" t="s">
        <v>32</v>
      </c>
      <c r="R42" s="14"/>
      <c r="S42" s="14">
        <v>117633</v>
      </c>
      <c r="T42" s="23" t="s">
        <v>33</v>
      </c>
      <c r="U42" s="415" t="s">
        <v>4838</v>
      </c>
      <c r="V42" s="16" t="s">
        <v>90</v>
      </c>
      <c r="W42" s="16">
        <v>1018235</v>
      </c>
      <c r="X42" s="232" t="s">
        <v>4839</v>
      </c>
      <c r="Y42" s="16"/>
    </row>
    <row r="43" spans="1:25">
      <c r="A43" s="224" t="s">
        <v>152</v>
      </c>
      <c r="B43" s="224" t="s">
        <v>78</v>
      </c>
      <c r="C43" s="35" t="s">
        <v>4862</v>
      </c>
      <c r="D43" s="224" t="s">
        <v>4836</v>
      </c>
      <c r="E43" s="227">
        <v>46065.079861111109</v>
      </c>
      <c r="F43" s="224">
        <v>13.3</v>
      </c>
      <c r="G43" s="226" t="s">
        <v>3121</v>
      </c>
      <c r="H43" s="224"/>
      <c r="I43" s="224"/>
      <c r="J43" s="224"/>
      <c r="K43" s="224"/>
      <c r="L43" s="224"/>
      <c r="M43" s="35">
        <v>27</v>
      </c>
      <c r="N43" s="35">
        <v>27</v>
      </c>
      <c r="O43" s="35">
        <v>107</v>
      </c>
      <c r="P43" s="14">
        <f t="shared" si="4"/>
        <v>161</v>
      </c>
      <c r="Q43" s="229" t="s">
        <v>32</v>
      </c>
      <c r="R43" s="14"/>
      <c r="S43" s="14">
        <v>117634</v>
      </c>
      <c r="T43" s="23" t="s">
        <v>33</v>
      </c>
      <c r="U43" s="415" t="s">
        <v>4838</v>
      </c>
      <c r="V43" s="16" t="s">
        <v>90</v>
      </c>
      <c r="W43" s="16">
        <v>1018236</v>
      </c>
      <c r="X43" s="232" t="s">
        <v>4839</v>
      </c>
      <c r="Y43" s="16"/>
    </row>
    <row r="44" spans="1:25">
      <c r="A44" s="11" t="s">
        <v>19</v>
      </c>
      <c r="B44" s="7"/>
      <c r="C44" s="7"/>
      <c r="D44" s="7"/>
      <c r="E44" s="11"/>
      <c r="F44" s="7"/>
      <c r="G44" s="7"/>
      <c r="H44" s="11">
        <f t="shared" ref="H44:O44" si="5">SUM(H39:H43)</f>
        <v>0</v>
      </c>
      <c r="I44" s="11">
        <f t="shared" si="5"/>
        <v>0</v>
      </c>
      <c r="J44" s="11">
        <f t="shared" si="5"/>
        <v>0</v>
      </c>
      <c r="K44" s="11">
        <f t="shared" si="5"/>
        <v>0</v>
      </c>
      <c r="L44" s="11">
        <f t="shared" si="5"/>
        <v>0</v>
      </c>
      <c r="M44" s="11">
        <f t="shared" si="5"/>
        <v>188</v>
      </c>
      <c r="N44" s="11">
        <f t="shared" si="5"/>
        <v>162</v>
      </c>
      <c r="O44" s="11">
        <f t="shared" si="5"/>
        <v>455</v>
      </c>
      <c r="P44" s="11">
        <f>SUM(P39:P43)</f>
        <v>805</v>
      </c>
      <c r="Q44" s="12"/>
      <c r="R44" s="12"/>
      <c r="S44" s="12"/>
      <c r="T44" s="12"/>
      <c r="U44" s="12"/>
      <c r="V44" s="12"/>
      <c r="W44" s="12"/>
      <c r="X44" s="12"/>
      <c r="Y44" s="12"/>
    </row>
    <row r="45" spans="1:25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5">
      <c r="A46" s="166" t="s">
        <v>34</v>
      </c>
      <c r="B46" s="1562"/>
      <c r="C46" s="1562"/>
      <c r="D46" s="1562"/>
      <c r="E46" s="1"/>
      <c r="F46" s="1"/>
      <c r="G46" s="1"/>
      <c r="H46" s="1"/>
      <c r="I46" s="1"/>
      <c r="J46" s="1563"/>
      <c r="K46" s="1563"/>
      <c r="L46" s="156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 ht="18">
      <c r="A47" s="187" t="s">
        <v>35</v>
      </c>
      <c r="B47" s="186" t="s">
        <v>36</v>
      </c>
      <c r="C47" s="239" t="s">
        <v>37</v>
      </c>
      <c r="D47" s="24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416" t="s">
        <v>4845</v>
      </c>
      <c r="B48" s="1757"/>
      <c r="C48" s="1757"/>
      <c r="D48" s="242"/>
      <c r="E48" s="243" t="s">
        <v>40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5" t="s">
        <v>42</v>
      </c>
      <c r="B49" s="1565" t="s">
        <v>4863</v>
      </c>
      <c r="C49" s="156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5" t="s">
        <v>42</v>
      </c>
      <c r="B50" s="1565"/>
      <c r="C50" s="156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5" t="s">
        <v>43</v>
      </c>
      <c r="B51" s="1566"/>
      <c r="C51" s="156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44</v>
      </c>
      <c r="B52" s="1567">
        <v>0.5</v>
      </c>
      <c r="C52" s="156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4" spans="1:25" ht="23.25" customHeight="1">
      <c r="A54" s="1705" t="s">
        <v>155</v>
      </c>
      <c r="B54" s="1705"/>
      <c r="C54" s="1705"/>
      <c r="D54" s="1705"/>
      <c r="E54" s="1705"/>
      <c r="F54" s="1705"/>
      <c r="G54" s="294"/>
      <c r="H54" s="1705" t="s">
        <v>84</v>
      </c>
      <c r="I54" s="1705"/>
      <c r="J54" s="1705"/>
      <c r="K54" s="1705"/>
      <c r="L54" s="1705"/>
      <c r="M54" s="1705"/>
      <c r="N54" s="1705"/>
      <c r="O54" s="1705"/>
      <c r="P54" s="1705"/>
      <c r="Q54" s="1703" t="s">
        <v>4189</v>
      </c>
      <c r="R54" s="1704"/>
      <c r="S54" s="1704"/>
      <c r="T54" s="1704"/>
      <c r="U54" s="1704"/>
      <c r="V54" s="1704"/>
      <c r="W54" s="1704"/>
      <c r="X54" s="1704"/>
      <c r="Y54" s="1704"/>
    </row>
    <row r="55" spans="1:25" ht="26.25">
      <c r="A55" s="8" t="s">
        <v>3</v>
      </c>
      <c r="B55" s="8" t="s">
        <v>4</v>
      </c>
      <c r="C55" s="8" t="s">
        <v>5</v>
      </c>
      <c r="D55" s="8" t="s">
        <v>6</v>
      </c>
      <c r="E55" s="8" t="s">
        <v>7</v>
      </c>
      <c r="F55" s="8" t="s">
        <v>8</v>
      </c>
      <c r="G55" s="33" t="s">
        <v>10</v>
      </c>
      <c r="H55" s="9" t="s">
        <v>11</v>
      </c>
      <c r="I55" s="9" t="s">
        <v>12</v>
      </c>
      <c r="J55" s="9" t="s">
        <v>13</v>
      </c>
      <c r="K55" s="9" t="s">
        <v>14</v>
      </c>
      <c r="L55" s="9" t="s">
        <v>15</v>
      </c>
      <c r="M55" s="9" t="s">
        <v>16</v>
      </c>
      <c r="N55" s="9" t="s">
        <v>17</v>
      </c>
      <c r="O55" s="10" t="s">
        <v>18</v>
      </c>
      <c r="P55" s="8" t="s">
        <v>19</v>
      </c>
      <c r="Q55" s="8" t="s">
        <v>20</v>
      </c>
      <c r="R55" s="240" t="s">
        <v>22</v>
      </c>
      <c r="S55" s="8" t="s">
        <v>9</v>
      </c>
      <c r="T55" s="8" t="s">
        <v>21</v>
      </c>
      <c r="U55" s="8" t="s">
        <v>24</v>
      </c>
      <c r="V55" s="8" t="s">
        <v>25</v>
      </c>
      <c r="W55" s="8" t="s">
        <v>26</v>
      </c>
      <c r="X55" s="8" t="s">
        <v>27</v>
      </c>
      <c r="Y55" s="8" t="s">
        <v>28</v>
      </c>
    </row>
    <row r="56" spans="1:25">
      <c r="A56" s="224" t="s">
        <v>122</v>
      </c>
      <c r="B56" s="224" t="s">
        <v>62</v>
      </c>
      <c r="C56" s="35" t="s">
        <v>4864</v>
      </c>
      <c r="D56" s="224" t="s">
        <v>61</v>
      </c>
      <c r="E56" s="227">
        <v>46063.777777777781</v>
      </c>
      <c r="F56" s="224">
        <v>13</v>
      </c>
      <c r="G56" s="226"/>
      <c r="H56" s="225"/>
      <c r="I56" s="225"/>
      <c r="J56" s="35">
        <v>60</v>
      </c>
      <c r="K56" s="35">
        <v>101</v>
      </c>
      <c r="L56" s="225"/>
      <c r="M56" s="225"/>
      <c r="N56" s="225"/>
      <c r="O56" s="224"/>
      <c r="P56" s="14">
        <f>SUM(H56:O56)</f>
        <v>161</v>
      </c>
      <c r="Q56" s="14" t="s">
        <v>30</v>
      </c>
      <c r="R56" s="14"/>
      <c r="S56" s="14">
        <v>117583</v>
      </c>
      <c r="T56" s="14" t="s">
        <v>31</v>
      </c>
      <c r="U56" s="232" t="s">
        <v>169</v>
      </c>
      <c r="V56" s="16" t="s">
        <v>90</v>
      </c>
      <c r="W56" s="16">
        <v>1018237</v>
      </c>
      <c r="X56" s="16" t="s">
        <v>4865</v>
      </c>
      <c r="Y56" s="16"/>
    </row>
    <row r="57" spans="1:25" ht="63.75">
      <c r="A57" s="35" t="s">
        <v>4866</v>
      </c>
      <c r="B57" s="224" t="s">
        <v>92</v>
      </c>
      <c r="C57" s="35" t="s">
        <v>4867</v>
      </c>
      <c r="D57" s="15" t="s">
        <v>2467</v>
      </c>
      <c r="E57" s="24">
        <v>46065.875</v>
      </c>
      <c r="F57" s="15">
        <v>10.8</v>
      </c>
      <c r="G57" s="226" t="s">
        <v>4837</v>
      </c>
      <c r="H57" s="224"/>
      <c r="I57" s="224"/>
      <c r="J57" s="224"/>
      <c r="K57" s="224"/>
      <c r="L57" s="35">
        <v>60</v>
      </c>
      <c r="M57" s="35">
        <v>59</v>
      </c>
      <c r="N57" s="35">
        <v>42</v>
      </c>
      <c r="O57" s="224"/>
      <c r="P57" s="14">
        <f>SUM(H57:O57)</f>
        <v>161</v>
      </c>
      <c r="Q57" s="229" t="s">
        <v>32</v>
      </c>
      <c r="R57" s="14"/>
      <c r="S57" s="14">
        <v>117635</v>
      </c>
      <c r="T57" s="23" t="s">
        <v>33</v>
      </c>
      <c r="U57" s="231" t="s">
        <v>161</v>
      </c>
      <c r="V57" s="16" t="s">
        <v>90</v>
      </c>
      <c r="W57" s="16">
        <v>1018238</v>
      </c>
      <c r="X57" s="16" t="s">
        <v>4850</v>
      </c>
      <c r="Y57" s="16"/>
    </row>
    <row r="58" spans="1:25">
      <c r="A58" s="224" t="s">
        <v>120</v>
      </c>
      <c r="B58" s="224" t="s">
        <v>92</v>
      </c>
      <c r="C58" s="35" t="s">
        <v>4868</v>
      </c>
      <c r="D58" s="15" t="s">
        <v>2467</v>
      </c>
      <c r="E58" s="24">
        <v>46065.875</v>
      </c>
      <c r="F58" s="15">
        <v>10.8</v>
      </c>
      <c r="G58" s="226" t="s">
        <v>3121</v>
      </c>
      <c r="H58" s="224"/>
      <c r="I58" s="224"/>
      <c r="J58" s="224"/>
      <c r="K58" s="224"/>
      <c r="L58" s="224"/>
      <c r="M58" s="35">
        <v>30</v>
      </c>
      <c r="N58" s="35">
        <v>71</v>
      </c>
      <c r="O58" s="35">
        <v>60</v>
      </c>
      <c r="P58" s="14">
        <f>SUM(H58:O58)</f>
        <v>161</v>
      </c>
      <c r="Q58" s="229" t="s">
        <v>32</v>
      </c>
      <c r="R58" s="14"/>
      <c r="S58" s="14">
        <v>117636</v>
      </c>
      <c r="T58" s="23" t="s">
        <v>33</v>
      </c>
      <c r="U58" s="231" t="s">
        <v>161</v>
      </c>
      <c r="V58" s="16" t="s">
        <v>90</v>
      </c>
      <c r="W58" s="16">
        <v>1018239</v>
      </c>
      <c r="X58" s="16" t="s">
        <v>4850</v>
      </c>
      <c r="Y58" s="16"/>
    </row>
    <row r="59" spans="1:25">
      <c r="A59" s="224" t="s">
        <v>4228</v>
      </c>
      <c r="B59" s="224" t="s">
        <v>92</v>
      </c>
      <c r="C59" s="35" t="s">
        <v>4869</v>
      </c>
      <c r="D59" s="15" t="s">
        <v>2467</v>
      </c>
      <c r="E59" s="24">
        <v>46065.875</v>
      </c>
      <c r="F59" s="15">
        <v>10.8</v>
      </c>
      <c r="G59" s="226" t="s">
        <v>3121</v>
      </c>
      <c r="H59" s="224"/>
      <c r="I59" s="224"/>
      <c r="J59" s="224"/>
      <c r="K59" s="224"/>
      <c r="L59" s="224"/>
      <c r="M59" s="35">
        <v>30</v>
      </c>
      <c r="N59" s="35">
        <v>71</v>
      </c>
      <c r="O59" s="35">
        <v>60</v>
      </c>
      <c r="P59" s="14">
        <f>SUM(H59:O59)</f>
        <v>161</v>
      </c>
      <c r="Q59" s="229" t="s">
        <v>32</v>
      </c>
      <c r="R59" s="14"/>
      <c r="S59" s="14">
        <v>117661</v>
      </c>
      <c r="T59" s="23" t="s">
        <v>33</v>
      </c>
      <c r="U59" s="231" t="s">
        <v>161</v>
      </c>
      <c r="V59" s="16" t="s">
        <v>90</v>
      </c>
      <c r="W59" s="16">
        <v>1018240</v>
      </c>
      <c r="X59" s="16" t="s">
        <v>4850</v>
      </c>
      <c r="Y59" s="16"/>
    </row>
    <row r="60" spans="1:25">
      <c r="A60" s="15" t="s">
        <v>2561</v>
      </c>
      <c r="B60" s="15" t="s">
        <v>92</v>
      </c>
      <c r="C60" s="35" t="s">
        <v>4870</v>
      </c>
      <c r="D60" s="15" t="s">
        <v>2467</v>
      </c>
      <c r="E60" s="24">
        <v>46065.875</v>
      </c>
      <c r="F60" s="15">
        <v>10.8</v>
      </c>
      <c r="G60" s="37" t="s">
        <v>3121</v>
      </c>
      <c r="H60" s="15"/>
      <c r="I60" s="15"/>
      <c r="J60" s="15"/>
      <c r="K60" s="15"/>
      <c r="L60" s="15"/>
      <c r="M60" s="35">
        <v>41</v>
      </c>
      <c r="N60" s="35">
        <v>60</v>
      </c>
      <c r="O60" s="35">
        <v>60</v>
      </c>
      <c r="P60" s="14">
        <f t="shared" ref="P60" si="6">SUM(H60:O60)</f>
        <v>161</v>
      </c>
      <c r="Q60" s="229" t="s">
        <v>32</v>
      </c>
      <c r="R60" s="14"/>
      <c r="S60" s="14">
        <v>117637</v>
      </c>
      <c r="T60" s="23" t="s">
        <v>33</v>
      </c>
      <c r="U60" s="231" t="s">
        <v>161</v>
      </c>
      <c r="V60" s="16" t="s">
        <v>90</v>
      </c>
      <c r="W60" s="16">
        <v>1018241</v>
      </c>
      <c r="X60" s="16" t="s">
        <v>4850</v>
      </c>
      <c r="Y60" s="16"/>
    </row>
    <row r="61" spans="1:25">
      <c r="A61" s="561" t="s">
        <v>86</v>
      </c>
      <c r="B61" s="561" t="s">
        <v>92</v>
      </c>
      <c r="C61" s="850" t="s">
        <v>4871</v>
      </c>
      <c r="D61" s="15" t="s">
        <v>159</v>
      </c>
      <c r="E61" s="24">
        <v>46065.041666666664</v>
      </c>
      <c r="F61" s="15">
        <v>10.3</v>
      </c>
      <c r="G61" s="448" t="s">
        <v>3121</v>
      </c>
      <c r="H61" s="1150"/>
      <c r="I61" s="1150"/>
      <c r="J61" s="1150"/>
      <c r="K61" s="1150"/>
      <c r="L61" s="1150"/>
      <c r="M61" s="311">
        <v>71</v>
      </c>
      <c r="N61" s="311">
        <v>60</v>
      </c>
      <c r="O61" s="311">
        <v>30</v>
      </c>
      <c r="P61" s="264">
        <f>SUM(H61:O61)</f>
        <v>161</v>
      </c>
      <c r="Q61" s="1151" t="s">
        <v>32</v>
      </c>
      <c r="R61" s="264"/>
      <c r="S61" s="264">
        <v>117638</v>
      </c>
      <c r="T61" s="735" t="s">
        <v>33</v>
      </c>
      <c r="U61" s="1152" t="s">
        <v>161</v>
      </c>
      <c r="V61" s="737" t="s">
        <v>90</v>
      </c>
      <c r="W61" s="737">
        <v>1018242</v>
      </c>
      <c r="X61" s="737" t="s">
        <v>4850</v>
      </c>
      <c r="Y61" s="115"/>
    </row>
    <row r="62" spans="1:25">
      <c r="A62" s="11" t="s">
        <v>19</v>
      </c>
      <c r="B62" s="7"/>
      <c r="C62" s="7"/>
      <c r="D62" s="7"/>
      <c r="E62" s="11"/>
      <c r="F62" s="7"/>
      <c r="G62" s="7"/>
      <c r="H62" s="11">
        <f>SUM(H57:H60)</f>
        <v>0</v>
      </c>
      <c r="I62" s="11">
        <f>SUM(I57:I60)</f>
        <v>0</v>
      </c>
      <c r="J62" s="11">
        <f t="shared" ref="J62:P62" si="7">SUM(J56:J61)</f>
        <v>60</v>
      </c>
      <c r="K62" s="11">
        <f t="shared" si="7"/>
        <v>101</v>
      </c>
      <c r="L62" s="11">
        <f t="shared" si="7"/>
        <v>60</v>
      </c>
      <c r="M62" s="11">
        <f t="shared" si="7"/>
        <v>231</v>
      </c>
      <c r="N62" s="11">
        <f t="shared" si="7"/>
        <v>304</v>
      </c>
      <c r="O62" s="11">
        <f t="shared" si="7"/>
        <v>210</v>
      </c>
      <c r="P62" s="11">
        <f t="shared" si="7"/>
        <v>966</v>
      </c>
      <c r="Q62" s="12"/>
      <c r="R62" s="12"/>
      <c r="S62" s="12"/>
      <c r="T62" s="12"/>
      <c r="U62" s="12"/>
      <c r="V62" s="12"/>
      <c r="W62" s="12"/>
      <c r="X62" s="12"/>
      <c r="Y62" s="12"/>
    </row>
    <row r="64" spans="1:25">
      <c r="A64" s="166" t="s">
        <v>34</v>
      </c>
      <c r="B64" s="1562"/>
      <c r="C64" s="1562"/>
      <c r="D64" s="1562"/>
      <c r="E64" s="1"/>
      <c r="F64" s="1"/>
      <c r="G64" s="1"/>
      <c r="H64" s="1"/>
      <c r="I64" s="1"/>
      <c r="J64" s="1563"/>
      <c r="K64" s="1563"/>
      <c r="L64" s="156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5" ht="18">
      <c r="A65" s="187" t="s">
        <v>35</v>
      </c>
      <c r="B65" s="186" t="s">
        <v>36</v>
      </c>
      <c r="C65" s="239" t="s">
        <v>37</v>
      </c>
      <c r="D65" s="24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5">
      <c r="A66" s="4" t="s">
        <v>169</v>
      </c>
      <c r="B66" s="1564" t="s">
        <v>39</v>
      </c>
      <c r="C66" s="1564"/>
      <c r="D66" s="242"/>
      <c r="E66" s="243" t="s">
        <v>40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230" t="s">
        <v>161</v>
      </c>
      <c r="B67" s="1558" t="s">
        <v>41</v>
      </c>
      <c r="C67" s="155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5" t="s">
        <v>42</v>
      </c>
      <c r="B68" s="1565" t="s">
        <v>1676</v>
      </c>
      <c r="C68" s="156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5" t="s">
        <v>42</v>
      </c>
      <c r="B69" s="1565"/>
      <c r="C69" s="156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5" t="s">
        <v>43</v>
      </c>
      <c r="B70" s="1566">
        <v>358404854773</v>
      </c>
      <c r="C70" s="156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44</v>
      </c>
      <c r="B71" s="1567">
        <v>0.54166666666666663</v>
      </c>
      <c r="C71" s="156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3" spans="1:25" ht="23.25" customHeight="1">
      <c r="A73" s="1756" t="s">
        <v>4872</v>
      </c>
      <c r="B73" s="1756"/>
      <c r="C73" s="1756"/>
      <c r="D73" s="1756"/>
      <c r="E73" s="1756"/>
      <c r="F73" s="1756"/>
      <c r="G73" s="464"/>
      <c r="H73" s="1756" t="s">
        <v>4873</v>
      </c>
      <c r="I73" s="1756"/>
      <c r="J73" s="1756"/>
      <c r="K73" s="1756"/>
      <c r="L73" s="1756"/>
      <c r="M73" s="1756"/>
      <c r="N73" s="1756"/>
      <c r="O73" s="1756"/>
      <c r="P73" s="1756"/>
      <c r="Q73" s="1753" t="s">
        <v>110</v>
      </c>
      <c r="R73" s="1754"/>
      <c r="S73" s="1754"/>
      <c r="T73" s="1754"/>
      <c r="U73" s="1754"/>
      <c r="V73" s="1754"/>
      <c r="W73" s="1754"/>
      <c r="X73" s="1754"/>
      <c r="Y73" s="1754"/>
    </row>
    <row r="74" spans="1:25" ht="26.25">
      <c r="A74" s="8" t="s">
        <v>3</v>
      </c>
      <c r="B74" s="8" t="s">
        <v>4</v>
      </c>
      <c r="C74" s="8" t="s">
        <v>5</v>
      </c>
      <c r="D74" s="8" t="s">
        <v>6</v>
      </c>
      <c r="E74" s="8" t="s">
        <v>7</v>
      </c>
      <c r="F74" s="8" t="s">
        <v>8</v>
      </c>
      <c r="G74" s="33" t="s">
        <v>10</v>
      </c>
      <c r="H74" s="9" t="s">
        <v>11</v>
      </c>
      <c r="I74" s="9" t="s">
        <v>12</v>
      </c>
      <c r="J74" s="9" t="s">
        <v>13</v>
      </c>
      <c r="K74" s="9" t="s">
        <v>14</v>
      </c>
      <c r="L74" s="9" t="s">
        <v>15</v>
      </c>
      <c r="M74" s="9" t="s">
        <v>16</v>
      </c>
      <c r="N74" s="9" t="s">
        <v>17</v>
      </c>
      <c r="O74" s="10" t="s">
        <v>18</v>
      </c>
      <c r="P74" s="8" t="s">
        <v>19</v>
      </c>
      <c r="Q74" s="8" t="s">
        <v>20</v>
      </c>
      <c r="R74" s="240" t="s">
        <v>22</v>
      </c>
      <c r="S74" s="8" t="s">
        <v>9</v>
      </c>
      <c r="T74" s="8" t="s">
        <v>21</v>
      </c>
      <c r="U74" s="8" t="s">
        <v>24</v>
      </c>
      <c r="V74" s="8" t="s">
        <v>25</v>
      </c>
      <c r="W74" s="8" t="s">
        <v>26</v>
      </c>
      <c r="X74" s="8" t="s">
        <v>27</v>
      </c>
      <c r="Y74" s="8" t="s">
        <v>28</v>
      </c>
    </row>
    <row r="75" spans="1:25">
      <c r="A75" s="224" t="s">
        <v>86</v>
      </c>
      <c r="B75" s="224" t="s">
        <v>2047</v>
      </c>
      <c r="C75" s="35" t="s">
        <v>4874</v>
      </c>
      <c r="D75" s="224" t="s">
        <v>4875</v>
      </c>
      <c r="E75" s="227">
        <v>46065.277777777781</v>
      </c>
      <c r="F75" s="224">
        <v>12.8</v>
      </c>
      <c r="G75" s="226" t="s">
        <v>401</v>
      </c>
      <c r="H75" s="224"/>
      <c r="I75" s="224"/>
      <c r="J75" s="224"/>
      <c r="K75" s="224"/>
      <c r="L75" s="35">
        <v>80</v>
      </c>
      <c r="M75" s="35">
        <v>81</v>
      </c>
      <c r="N75" s="224"/>
      <c r="O75" s="224"/>
      <c r="P75" s="14">
        <f>SUM(H75:O75)</f>
        <v>161</v>
      </c>
      <c r="Q75" s="229" t="s">
        <v>32</v>
      </c>
      <c r="R75" s="14"/>
      <c r="S75" s="14">
        <v>117651</v>
      </c>
      <c r="T75" s="23" t="s">
        <v>33</v>
      </c>
      <c r="U75" s="927" t="s">
        <v>4876</v>
      </c>
      <c r="V75" s="16" t="s">
        <v>90</v>
      </c>
      <c r="W75" s="16">
        <v>1018243</v>
      </c>
      <c r="X75" s="232" t="s">
        <v>4839</v>
      </c>
      <c r="Y75" s="16"/>
    </row>
    <row r="76" spans="1:25">
      <c r="A76" s="224" t="s">
        <v>133</v>
      </c>
      <c r="B76" s="224" t="s">
        <v>2047</v>
      </c>
      <c r="C76" s="35" t="s">
        <v>4877</v>
      </c>
      <c r="D76" s="224" t="s">
        <v>4875</v>
      </c>
      <c r="E76" s="227">
        <v>46065.277777777781</v>
      </c>
      <c r="F76" s="224">
        <v>12.8</v>
      </c>
      <c r="G76" s="226" t="s">
        <v>401</v>
      </c>
      <c r="H76" s="224"/>
      <c r="I76" s="224"/>
      <c r="J76" s="224"/>
      <c r="K76" s="224"/>
      <c r="L76" s="35">
        <v>80</v>
      </c>
      <c r="M76" s="35">
        <v>81</v>
      </c>
      <c r="N76" s="224"/>
      <c r="O76" s="224"/>
      <c r="P76" s="14">
        <f>SUM(H76:O76)</f>
        <v>161</v>
      </c>
      <c r="Q76" s="229" t="s">
        <v>32</v>
      </c>
      <c r="R76" s="14"/>
      <c r="S76" s="14">
        <v>117652</v>
      </c>
      <c r="T76" s="23" t="s">
        <v>33</v>
      </c>
      <c r="U76" s="927" t="s">
        <v>4876</v>
      </c>
      <c r="V76" s="16" t="s">
        <v>90</v>
      </c>
      <c r="W76" s="16">
        <v>1018244</v>
      </c>
      <c r="X76" s="232" t="s">
        <v>4839</v>
      </c>
      <c r="Y76" s="16"/>
    </row>
    <row r="77" spans="1:25">
      <c r="A77" s="224" t="s">
        <v>133</v>
      </c>
      <c r="B77" s="224" t="s">
        <v>2047</v>
      </c>
      <c r="C77" s="35" t="s">
        <v>4878</v>
      </c>
      <c r="D77" s="224" t="s">
        <v>4875</v>
      </c>
      <c r="E77" s="227">
        <v>46065.277777777781</v>
      </c>
      <c r="F77" s="224">
        <v>12.8</v>
      </c>
      <c r="G77" s="226" t="s">
        <v>401</v>
      </c>
      <c r="H77" s="224"/>
      <c r="I77" s="224"/>
      <c r="J77" s="224"/>
      <c r="K77" s="224"/>
      <c r="L77" s="35">
        <v>161</v>
      </c>
      <c r="M77" s="224"/>
      <c r="N77" s="224"/>
      <c r="O77" s="224"/>
      <c r="P77" s="14">
        <f>SUM(H77:O77)</f>
        <v>161</v>
      </c>
      <c r="Q77" s="229" t="s">
        <v>32</v>
      </c>
      <c r="R77" s="14"/>
      <c r="S77" s="14">
        <v>117653</v>
      </c>
      <c r="T77" s="23" t="s">
        <v>33</v>
      </c>
      <c r="U77" s="927" t="s">
        <v>4876</v>
      </c>
      <c r="V77" s="16" t="s">
        <v>90</v>
      </c>
      <c r="W77" s="16">
        <v>1018245</v>
      </c>
      <c r="X77" s="232" t="s">
        <v>4839</v>
      </c>
      <c r="Y77" s="16"/>
    </row>
    <row r="78" spans="1:25">
      <c r="A78" s="224" t="s">
        <v>133</v>
      </c>
      <c r="B78" s="224" t="s">
        <v>2047</v>
      </c>
      <c r="C78" s="35" t="s">
        <v>4879</v>
      </c>
      <c r="D78" s="224" t="s">
        <v>4875</v>
      </c>
      <c r="E78" s="227">
        <v>46065.277777777781</v>
      </c>
      <c r="F78" s="224">
        <v>12.8</v>
      </c>
      <c r="G78" s="226" t="s">
        <v>401</v>
      </c>
      <c r="H78" s="224"/>
      <c r="I78" s="224"/>
      <c r="J78" s="224"/>
      <c r="K78" s="224"/>
      <c r="L78" s="35">
        <v>161</v>
      </c>
      <c r="M78" s="224"/>
      <c r="N78" s="224"/>
      <c r="O78" s="224"/>
      <c r="P78" s="14">
        <f>SUM(H78:O78)</f>
        <v>161</v>
      </c>
      <c r="Q78" s="229" t="s">
        <v>32</v>
      </c>
      <c r="R78" s="14"/>
      <c r="S78" s="14">
        <v>117654</v>
      </c>
      <c r="T78" s="23" t="s">
        <v>33</v>
      </c>
      <c r="U78" s="927" t="s">
        <v>4876</v>
      </c>
      <c r="V78" s="16" t="s">
        <v>90</v>
      </c>
      <c r="W78" s="16">
        <v>1018246</v>
      </c>
      <c r="X78" s="232" t="s">
        <v>4839</v>
      </c>
      <c r="Y78" s="16"/>
    </row>
    <row r="79" spans="1:25">
      <c r="A79" s="15" t="s">
        <v>4228</v>
      </c>
      <c r="B79" s="224" t="s">
        <v>2047</v>
      </c>
      <c r="C79" s="35" t="s">
        <v>4880</v>
      </c>
      <c r="D79" s="224" t="s">
        <v>4875</v>
      </c>
      <c r="E79" s="227">
        <v>46065.277777777781</v>
      </c>
      <c r="F79" s="224">
        <v>12.8</v>
      </c>
      <c r="G79" s="37" t="s">
        <v>3121</v>
      </c>
      <c r="H79" s="15"/>
      <c r="I79" s="15"/>
      <c r="J79" s="15"/>
      <c r="K79" s="15"/>
      <c r="L79" s="35">
        <v>80</v>
      </c>
      <c r="M79" s="35">
        <v>81</v>
      </c>
      <c r="N79" s="15"/>
      <c r="O79" s="15"/>
      <c r="P79" s="14">
        <f>SUM(H79:O79)</f>
        <v>161</v>
      </c>
      <c r="Q79" s="229" t="s">
        <v>32</v>
      </c>
      <c r="R79" s="14"/>
      <c r="S79" s="14">
        <v>117655</v>
      </c>
      <c r="T79" s="23" t="s">
        <v>33</v>
      </c>
      <c r="U79" s="927" t="s">
        <v>4876</v>
      </c>
      <c r="V79" s="16" t="s">
        <v>90</v>
      </c>
      <c r="W79" s="16">
        <v>1018247</v>
      </c>
      <c r="X79" s="232" t="s">
        <v>4839</v>
      </c>
      <c r="Y79" s="16"/>
    </row>
    <row r="80" spans="1:25">
      <c r="A80" s="11" t="s">
        <v>19</v>
      </c>
      <c r="B80" s="7"/>
      <c r="C80" s="7"/>
      <c r="D80" s="7"/>
      <c r="E80" s="11"/>
      <c r="F80" s="7"/>
      <c r="G80" s="7"/>
      <c r="H80" s="11">
        <f t="shared" ref="H80:O80" si="8">SUM(H75:H79)</f>
        <v>0</v>
      </c>
      <c r="I80" s="11">
        <f t="shared" si="8"/>
        <v>0</v>
      </c>
      <c r="J80" s="11">
        <f t="shared" si="8"/>
        <v>0</v>
      </c>
      <c r="K80" s="11">
        <f t="shared" si="8"/>
        <v>0</v>
      </c>
      <c r="L80" s="11">
        <f t="shared" si="8"/>
        <v>562</v>
      </c>
      <c r="M80" s="11">
        <f t="shared" si="8"/>
        <v>243</v>
      </c>
      <c r="N80" s="11">
        <f t="shared" si="8"/>
        <v>0</v>
      </c>
      <c r="O80" s="11">
        <f t="shared" si="8"/>
        <v>0</v>
      </c>
      <c r="P80" s="11">
        <f>SUM(P75:P79)</f>
        <v>805</v>
      </c>
      <c r="Q80" s="12"/>
      <c r="R80" s="12"/>
      <c r="S80" s="12"/>
      <c r="T80" s="12"/>
      <c r="U80" s="12"/>
      <c r="V80" s="12"/>
      <c r="W80" s="12"/>
      <c r="X80" s="12"/>
      <c r="Y80" s="12"/>
    </row>
    <row r="81" spans="1:25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5">
      <c r="A82" s="166" t="s">
        <v>34</v>
      </c>
      <c r="B82" s="1562"/>
      <c r="C82" s="1562"/>
      <c r="D82" s="1562"/>
      <c r="E82" s="1"/>
      <c r="F82" s="1"/>
      <c r="G82" s="1"/>
      <c r="H82" s="1"/>
      <c r="I82" s="1"/>
      <c r="J82" s="1563"/>
      <c r="K82" s="1563"/>
      <c r="L82" s="1563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5" ht="18">
      <c r="A83" s="187" t="s">
        <v>35</v>
      </c>
      <c r="B83" s="186" t="s">
        <v>36</v>
      </c>
      <c r="C83" s="239" t="s">
        <v>37</v>
      </c>
      <c r="D83" s="24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5">
      <c r="A84" s="573" t="s">
        <v>4881</v>
      </c>
      <c r="B84" s="1755"/>
      <c r="C84" s="1755"/>
      <c r="D84" s="242"/>
      <c r="E84" s="243" t="s">
        <v>40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5">
      <c r="A85" s="5" t="s">
        <v>42</v>
      </c>
      <c r="B85" s="1565" t="s">
        <v>4882</v>
      </c>
      <c r="C85" s="156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>
      <c r="A86" s="5" t="s">
        <v>42</v>
      </c>
      <c r="B86" s="1565"/>
      <c r="C86" s="156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5" t="s">
        <v>43</v>
      </c>
      <c r="B87" s="1566"/>
      <c r="C87" s="156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5" t="s">
        <v>44</v>
      </c>
      <c r="B88" s="1567">
        <v>0.58333333333333337</v>
      </c>
      <c r="C88" s="156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90" spans="1:25" ht="23.25" customHeight="1">
      <c r="A90" s="1559" t="s">
        <v>109</v>
      </c>
      <c r="B90" s="1559"/>
      <c r="C90" s="1559"/>
      <c r="D90" s="1559"/>
      <c r="E90" s="1559"/>
      <c r="F90" s="1559"/>
      <c r="G90" s="7"/>
      <c r="H90" s="1559" t="s">
        <v>84</v>
      </c>
      <c r="I90" s="1559"/>
      <c r="J90" s="1559"/>
      <c r="K90" s="1559"/>
      <c r="L90" s="1559"/>
      <c r="M90" s="1559"/>
      <c r="N90" s="1559"/>
      <c r="O90" s="1559"/>
      <c r="P90" s="1559"/>
      <c r="Q90" s="1560" t="s">
        <v>4883</v>
      </c>
      <c r="R90" s="1561"/>
      <c r="S90" s="1561"/>
      <c r="T90" s="1561"/>
      <c r="U90" s="1561"/>
      <c r="V90" s="1561"/>
      <c r="W90" s="1561"/>
      <c r="X90" s="1561"/>
      <c r="Y90" s="1561"/>
    </row>
    <row r="91" spans="1:25" ht="26.25">
      <c r="A91" s="8" t="s">
        <v>3</v>
      </c>
      <c r="B91" s="8" t="s">
        <v>4</v>
      </c>
      <c r="C91" s="8" t="s">
        <v>5</v>
      </c>
      <c r="D91" s="8" t="s">
        <v>6</v>
      </c>
      <c r="E91" s="8" t="s">
        <v>7</v>
      </c>
      <c r="F91" s="8" t="s">
        <v>8</v>
      </c>
      <c r="G91" s="33" t="s">
        <v>10</v>
      </c>
      <c r="H91" s="9" t="s">
        <v>11</v>
      </c>
      <c r="I91" s="9" t="s">
        <v>12</v>
      </c>
      <c r="J91" s="9" t="s">
        <v>13</v>
      </c>
      <c r="K91" s="9" t="s">
        <v>14</v>
      </c>
      <c r="L91" s="9" t="s">
        <v>15</v>
      </c>
      <c r="M91" s="9" t="s">
        <v>16</v>
      </c>
      <c r="N91" s="9" t="s">
        <v>17</v>
      </c>
      <c r="O91" s="10" t="s">
        <v>18</v>
      </c>
      <c r="P91" s="8" t="s">
        <v>19</v>
      </c>
      <c r="Q91" s="8" t="s">
        <v>20</v>
      </c>
      <c r="R91" s="240" t="s">
        <v>22</v>
      </c>
      <c r="S91" s="8" t="s">
        <v>9</v>
      </c>
      <c r="T91" s="8" t="s">
        <v>21</v>
      </c>
      <c r="U91" s="8" t="s">
        <v>24</v>
      </c>
      <c r="V91" s="8" t="s">
        <v>25</v>
      </c>
      <c r="W91" s="8" t="s">
        <v>26</v>
      </c>
      <c r="X91" s="8" t="s">
        <v>27</v>
      </c>
      <c r="Y91" s="8" t="s">
        <v>28</v>
      </c>
    </row>
    <row r="92" spans="1:25">
      <c r="A92" s="35" t="s">
        <v>4884</v>
      </c>
      <c r="B92" s="224" t="s">
        <v>92</v>
      </c>
      <c r="C92" s="35" t="s">
        <v>4885</v>
      </c>
      <c r="D92" s="15" t="s">
        <v>159</v>
      </c>
      <c r="E92" s="24">
        <v>46065.041666666664</v>
      </c>
      <c r="F92" s="15">
        <v>10.3</v>
      </c>
      <c r="G92" s="226" t="s">
        <v>4841</v>
      </c>
      <c r="H92" s="224"/>
      <c r="I92" s="224"/>
      <c r="J92" s="224"/>
      <c r="K92" s="224"/>
      <c r="L92" s="224"/>
      <c r="M92" s="35">
        <v>54</v>
      </c>
      <c r="N92" s="35">
        <v>80</v>
      </c>
      <c r="O92" s="35">
        <v>27</v>
      </c>
      <c r="P92" s="14">
        <f>SUM(H92:O92)</f>
        <v>161</v>
      </c>
      <c r="Q92" s="229" t="s">
        <v>32</v>
      </c>
      <c r="R92" s="14"/>
      <c r="S92" s="14">
        <v>117656</v>
      </c>
      <c r="T92" s="23" t="s">
        <v>33</v>
      </c>
      <c r="U92" s="231" t="s">
        <v>161</v>
      </c>
      <c r="V92" s="16" t="s">
        <v>90</v>
      </c>
      <c r="W92" s="16">
        <v>1018248</v>
      </c>
      <c r="X92" s="16" t="s">
        <v>4886</v>
      </c>
      <c r="Y92" s="16"/>
    </row>
    <row r="93" spans="1:25">
      <c r="A93" s="224" t="s">
        <v>150</v>
      </c>
      <c r="B93" s="224" t="s">
        <v>57</v>
      </c>
      <c r="C93" s="35" t="s">
        <v>4887</v>
      </c>
      <c r="D93" s="224" t="s">
        <v>56</v>
      </c>
      <c r="E93" s="227">
        <v>46065.253472222219</v>
      </c>
      <c r="F93" s="224">
        <v>10.3</v>
      </c>
      <c r="G93" s="226"/>
      <c r="H93" s="224"/>
      <c r="I93" s="224"/>
      <c r="J93" s="224"/>
      <c r="K93" s="35">
        <v>54</v>
      </c>
      <c r="L93" s="224"/>
      <c r="M93" s="224"/>
      <c r="N93" s="224"/>
      <c r="O93" s="224"/>
      <c r="P93" s="14">
        <f t="shared" ref="P93:P97" si="9">SUM(H93:O93)</f>
        <v>54</v>
      </c>
      <c r="Q93" s="14" t="s">
        <v>30</v>
      </c>
      <c r="R93" s="14"/>
      <c r="S93" s="14">
        <v>117579</v>
      </c>
      <c r="T93" s="14" t="s">
        <v>31</v>
      </c>
      <c r="U93" s="232" t="s">
        <v>169</v>
      </c>
      <c r="V93" s="16" t="s">
        <v>90</v>
      </c>
      <c r="W93" s="16">
        <v>1018249</v>
      </c>
      <c r="X93" s="16" t="s">
        <v>4825</v>
      </c>
      <c r="Y93" s="16"/>
    </row>
    <row r="94" spans="1:25">
      <c r="A94" s="15" t="s">
        <v>86</v>
      </c>
      <c r="B94" s="15" t="s">
        <v>92</v>
      </c>
      <c r="C94" s="35" t="s">
        <v>4888</v>
      </c>
      <c r="D94" s="15" t="s">
        <v>159</v>
      </c>
      <c r="E94" s="24">
        <v>46065.041666666664</v>
      </c>
      <c r="F94" s="15">
        <v>10.3</v>
      </c>
      <c r="G94" s="226" t="s">
        <v>4841</v>
      </c>
      <c r="H94" s="224"/>
      <c r="I94" s="224"/>
      <c r="J94" s="224"/>
      <c r="K94" s="224"/>
      <c r="L94" s="224"/>
      <c r="M94" s="35">
        <v>27</v>
      </c>
      <c r="N94" s="35">
        <v>107</v>
      </c>
      <c r="O94" s="35">
        <v>27</v>
      </c>
      <c r="P94" s="14">
        <f>SUM(H94:O94)</f>
        <v>161</v>
      </c>
      <c r="Q94" s="229" t="s">
        <v>32</v>
      </c>
      <c r="R94" s="14"/>
      <c r="S94" s="14">
        <v>117657</v>
      </c>
      <c r="T94" s="23" t="s">
        <v>33</v>
      </c>
      <c r="U94" s="231" t="s">
        <v>161</v>
      </c>
      <c r="V94" s="16" t="s">
        <v>90</v>
      </c>
      <c r="W94" s="16">
        <v>1018250</v>
      </c>
      <c r="X94" s="16" t="s">
        <v>4886</v>
      </c>
      <c r="Y94" s="16"/>
    </row>
    <row r="95" spans="1:25">
      <c r="A95" s="224" t="s">
        <v>102</v>
      </c>
      <c r="B95" s="224" t="s">
        <v>92</v>
      </c>
      <c r="C95" s="35" t="s">
        <v>4889</v>
      </c>
      <c r="D95" s="224" t="s">
        <v>159</v>
      </c>
      <c r="E95" s="227">
        <v>46065.041666666664</v>
      </c>
      <c r="F95" s="224">
        <v>10.3</v>
      </c>
      <c r="G95" s="226" t="s">
        <v>4841</v>
      </c>
      <c r="H95" s="224"/>
      <c r="I95" s="224"/>
      <c r="J95" s="224"/>
      <c r="K95" s="224"/>
      <c r="L95" s="35">
        <v>27</v>
      </c>
      <c r="M95" s="35">
        <v>27</v>
      </c>
      <c r="N95" s="35">
        <v>80</v>
      </c>
      <c r="O95" s="35">
        <v>27</v>
      </c>
      <c r="P95" s="14">
        <f t="shared" si="9"/>
        <v>161</v>
      </c>
      <c r="Q95" s="229" t="s">
        <v>32</v>
      </c>
      <c r="R95" s="14"/>
      <c r="S95" s="14">
        <v>117658</v>
      </c>
      <c r="T95" s="23" t="s">
        <v>33</v>
      </c>
      <c r="U95" s="231" t="s">
        <v>161</v>
      </c>
      <c r="V95" s="16" t="s">
        <v>90</v>
      </c>
      <c r="W95" s="16">
        <v>1018251</v>
      </c>
      <c r="X95" s="16" t="s">
        <v>4791</v>
      </c>
      <c r="Y95" s="16"/>
    </row>
    <row r="96" spans="1:25">
      <c r="A96" s="224" t="s">
        <v>102</v>
      </c>
      <c r="B96" s="224" t="s">
        <v>92</v>
      </c>
      <c r="C96" s="35" t="s">
        <v>4890</v>
      </c>
      <c r="D96" s="224" t="s">
        <v>159</v>
      </c>
      <c r="E96" s="227">
        <v>46065.041666666664</v>
      </c>
      <c r="F96" s="224">
        <v>10.3</v>
      </c>
      <c r="G96" s="226" t="s">
        <v>4841</v>
      </c>
      <c r="H96" s="224"/>
      <c r="I96" s="224"/>
      <c r="J96" s="224"/>
      <c r="K96" s="224"/>
      <c r="L96" s="35">
        <v>27</v>
      </c>
      <c r="M96" s="35">
        <v>27</v>
      </c>
      <c r="N96" s="35">
        <v>80</v>
      </c>
      <c r="O96" s="35">
        <v>27</v>
      </c>
      <c r="P96" s="14">
        <f t="shared" si="9"/>
        <v>161</v>
      </c>
      <c r="Q96" s="229" t="s">
        <v>32</v>
      </c>
      <c r="R96" s="14"/>
      <c r="S96" s="14">
        <v>117659</v>
      </c>
      <c r="T96" s="23" t="s">
        <v>33</v>
      </c>
      <c r="U96" s="231" t="s">
        <v>161</v>
      </c>
      <c r="V96" s="16" t="s">
        <v>90</v>
      </c>
      <c r="W96" s="16">
        <v>1018252</v>
      </c>
      <c r="X96" s="16" t="s">
        <v>4791</v>
      </c>
      <c r="Y96" s="16"/>
    </row>
    <row r="97" spans="1:25">
      <c r="A97" s="15" t="s">
        <v>121</v>
      </c>
      <c r="B97" s="15" t="s">
        <v>92</v>
      </c>
      <c r="C97" s="35" t="s">
        <v>4891</v>
      </c>
      <c r="D97" s="224" t="s">
        <v>159</v>
      </c>
      <c r="E97" s="227">
        <v>46065.041666666664</v>
      </c>
      <c r="F97" s="224">
        <v>10.3</v>
      </c>
      <c r="G97" s="226" t="s">
        <v>4841</v>
      </c>
      <c r="H97" s="15"/>
      <c r="I97" s="15"/>
      <c r="J97" s="15"/>
      <c r="K97" s="15"/>
      <c r="L97" s="35">
        <v>27</v>
      </c>
      <c r="M97" s="35">
        <v>27</v>
      </c>
      <c r="N97" s="35">
        <v>80</v>
      </c>
      <c r="O97" s="35">
        <v>27</v>
      </c>
      <c r="P97" s="14">
        <f t="shared" si="9"/>
        <v>161</v>
      </c>
      <c r="Q97" s="229" t="s">
        <v>32</v>
      </c>
      <c r="R97" s="14"/>
      <c r="S97" s="14">
        <v>117660</v>
      </c>
      <c r="T97" s="23" t="s">
        <v>33</v>
      </c>
      <c r="U97" s="231" t="s">
        <v>161</v>
      </c>
      <c r="V97" s="16" t="s">
        <v>90</v>
      </c>
      <c r="W97" s="16">
        <v>1018253</v>
      </c>
      <c r="X97" s="16" t="s">
        <v>4791</v>
      </c>
      <c r="Y97" s="16"/>
    </row>
    <row r="98" spans="1:25">
      <c r="A98" s="11" t="s">
        <v>19</v>
      </c>
      <c r="B98" s="7"/>
      <c r="C98" s="7"/>
      <c r="D98" s="7"/>
      <c r="E98" s="11"/>
      <c r="F98" s="7"/>
      <c r="G98" s="7"/>
      <c r="H98" s="11">
        <f>SUM(H92:H93)</f>
        <v>0</v>
      </c>
      <c r="I98" s="11">
        <f>SUM(I92:I93)</f>
        <v>0</v>
      </c>
      <c r="J98" s="11">
        <f t="shared" ref="J98" si="10">SUM(J92:J96)</f>
        <v>0</v>
      </c>
      <c r="K98" s="11">
        <f t="shared" ref="K98:P98" si="11">SUM(K92:K97)</f>
        <v>54</v>
      </c>
      <c r="L98" s="11">
        <f t="shared" si="11"/>
        <v>81</v>
      </c>
      <c r="M98" s="11">
        <f t="shared" si="11"/>
        <v>162</v>
      </c>
      <c r="N98" s="11">
        <f t="shared" si="11"/>
        <v>427</v>
      </c>
      <c r="O98" s="11">
        <f t="shared" si="11"/>
        <v>135</v>
      </c>
      <c r="P98" s="11">
        <f t="shared" si="11"/>
        <v>859</v>
      </c>
      <c r="Q98" s="12"/>
      <c r="R98" s="12"/>
      <c r="S98" s="12"/>
      <c r="T98" s="12"/>
      <c r="U98" s="12"/>
      <c r="V98" s="12"/>
      <c r="W98" s="12"/>
      <c r="X98" s="12"/>
      <c r="Y98" s="12"/>
    </row>
    <row r="99" spans="1:25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5">
      <c r="A100" s="166" t="s">
        <v>34</v>
      </c>
      <c r="B100" s="1562"/>
      <c r="C100" s="1562"/>
      <c r="D100" s="1562"/>
      <c r="E100" s="1"/>
      <c r="F100" s="1"/>
      <c r="G100" s="1"/>
      <c r="H100" s="1"/>
      <c r="I100" s="1"/>
      <c r="J100" s="1563"/>
      <c r="K100" s="1563"/>
      <c r="L100" s="156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5" ht="18">
      <c r="A101" s="187" t="s">
        <v>35</v>
      </c>
      <c r="B101" s="186" t="s">
        <v>36</v>
      </c>
      <c r="C101" s="239" t="s">
        <v>37</v>
      </c>
      <c r="D101" s="24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5">
      <c r="A102" s="4" t="s">
        <v>169</v>
      </c>
      <c r="B102" s="1564" t="s">
        <v>39</v>
      </c>
      <c r="C102" s="1564"/>
      <c r="D102" s="242"/>
      <c r="E102" s="243" t="s">
        <v>40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5">
      <c r="A103" s="230" t="s">
        <v>161</v>
      </c>
      <c r="B103" s="1558" t="s">
        <v>41</v>
      </c>
      <c r="C103" s="1558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5">
      <c r="A104" s="5" t="s">
        <v>42</v>
      </c>
      <c r="B104" s="1565" t="s">
        <v>4892</v>
      </c>
      <c r="C104" s="156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>
      <c r="A105" s="5" t="s">
        <v>42</v>
      </c>
      <c r="B105" s="1565"/>
      <c r="C105" s="1565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>
      <c r="A106" s="5" t="s">
        <v>43</v>
      </c>
      <c r="B106" s="1566">
        <v>358505881239</v>
      </c>
      <c r="C106" s="156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5" t="s">
        <v>44</v>
      </c>
      <c r="B107" s="1567">
        <v>0.625</v>
      </c>
      <c r="C107" s="156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9" spans="1:25" ht="23.25" customHeight="1">
      <c r="A109" s="1679" t="s">
        <v>128</v>
      </c>
      <c r="B109" s="1679"/>
      <c r="C109" s="1679"/>
      <c r="D109" s="1679"/>
      <c r="E109" s="1679"/>
      <c r="F109" s="1679"/>
      <c r="G109" s="253"/>
      <c r="H109" s="1679" t="s">
        <v>1126</v>
      </c>
      <c r="I109" s="1679"/>
      <c r="J109" s="1679"/>
      <c r="K109" s="1679"/>
      <c r="L109" s="1679"/>
      <c r="M109" s="1679"/>
      <c r="N109" s="1679"/>
      <c r="O109" s="1679"/>
      <c r="P109" s="1679"/>
      <c r="Q109" s="1677" t="s">
        <v>4893</v>
      </c>
      <c r="R109" s="1678"/>
      <c r="S109" s="1678"/>
      <c r="T109" s="1678"/>
      <c r="U109" s="1678"/>
      <c r="V109" s="1678"/>
      <c r="W109" s="1678"/>
      <c r="X109" s="1678"/>
      <c r="Y109" s="1678"/>
    </row>
    <row r="110" spans="1:25" ht="26.25">
      <c r="A110" s="8" t="s">
        <v>3</v>
      </c>
      <c r="B110" s="8" t="s">
        <v>4</v>
      </c>
      <c r="C110" s="8" t="s">
        <v>5</v>
      </c>
      <c r="D110" s="8" t="s">
        <v>6</v>
      </c>
      <c r="E110" s="8" t="s">
        <v>7</v>
      </c>
      <c r="F110" s="8" t="s">
        <v>8</v>
      </c>
      <c r="G110" s="33" t="s">
        <v>10</v>
      </c>
      <c r="H110" s="9" t="s">
        <v>11</v>
      </c>
      <c r="I110" s="9" t="s">
        <v>12</v>
      </c>
      <c r="J110" s="9" t="s">
        <v>13</v>
      </c>
      <c r="K110" s="9" t="s">
        <v>14</v>
      </c>
      <c r="L110" s="9" t="s">
        <v>15</v>
      </c>
      <c r="M110" s="9" t="s">
        <v>16</v>
      </c>
      <c r="N110" s="9" t="s">
        <v>17</v>
      </c>
      <c r="O110" s="10" t="s">
        <v>18</v>
      </c>
      <c r="P110" s="8" t="s">
        <v>19</v>
      </c>
      <c r="Q110" s="8" t="s">
        <v>20</v>
      </c>
      <c r="R110" s="240" t="s">
        <v>22</v>
      </c>
      <c r="S110" s="8" t="s">
        <v>9</v>
      </c>
      <c r="T110" s="8" t="s">
        <v>21</v>
      </c>
      <c r="U110" s="8" t="s">
        <v>24</v>
      </c>
      <c r="V110" s="8" t="s">
        <v>25</v>
      </c>
      <c r="W110" s="8" t="s">
        <v>26</v>
      </c>
      <c r="X110" s="8" t="s">
        <v>27</v>
      </c>
      <c r="Y110" s="8" t="s">
        <v>28</v>
      </c>
    </row>
    <row r="111" spans="1:25">
      <c r="A111" s="224" t="s">
        <v>121</v>
      </c>
      <c r="B111" s="15" t="s">
        <v>4816</v>
      </c>
      <c r="C111" s="35" t="s">
        <v>4894</v>
      </c>
      <c r="D111" s="224" t="s">
        <v>4895</v>
      </c>
      <c r="E111" s="227">
        <v>46066.263888888891</v>
      </c>
      <c r="F111" s="224">
        <v>10.9</v>
      </c>
      <c r="G111" s="226" t="s">
        <v>4841</v>
      </c>
      <c r="H111" s="224"/>
      <c r="I111" s="224"/>
      <c r="J111" s="224"/>
      <c r="K111" s="224"/>
      <c r="L111" s="224"/>
      <c r="M111" s="35">
        <v>54</v>
      </c>
      <c r="N111" s="35">
        <v>80</v>
      </c>
      <c r="O111" s="35">
        <v>27</v>
      </c>
      <c r="P111" s="14">
        <f>SUM(H111:O111)</f>
        <v>161</v>
      </c>
      <c r="Q111" s="229" t="s">
        <v>32</v>
      </c>
      <c r="R111" s="14"/>
      <c r="S111" s="14">
        <v>117664</v>
      </c>
      <c r="T111" s="23" t="s">
        <v>33</v>
      </c>
      <c r="U111" s="260" t="s">
        <v>508</v>
      </c>
      <c r="V111" s="16" t="s">
        <v>90</v>
      </c>
      <c r="W111" s="16">
        <v>1018255</v>
      </c>
      <c r="X111" s="16" t="s">
        <v>4896</v>
      </c>
      <c r="Y111" s="16"/>
    </row>
    <row r="112" spans="1:25">
      <c r="A112" s="224" t="s">
        <v>2561</v>
      </c>
      <c r="B112" s="15" t="s">
        <v>4816</v>
      </c>
      <c r="C112" s="35" t="s">
        <v>4897</v>
      </c>
      <c r="D112" s="224" t="s">
        <v>4895</v>
      </c>
      <c r="E112" s="227">
        <v>46066.263888888891</v>
      </c>
      <c r="F112" s="224">
        <v>10.9</v>
      </c>
      <c r="G112" s="226" t="s">
        <v>4841</v>
      </c>
      <c r="H112" s="224"/>
      <c r="I112" s="224"/>
      <c r="J112" s="224"/>
      <c r="K112" s="224"/>
      <c r="L112" s="35">
        <v>54</v>
      </c>
      <c r="M112" s="35">
        <v>53</v>
      </c>
      <c r="N112" s="35">
        <v>27</v>
      </c>
      <c r="O112" s="35">
        <v>27</v>
      </c>
      <c r="P112" s="14">
        <f>SUM(H112:O112)</f>
        <v>161</v>
      </c>
      <c r="Q112" s="229" t="s">
        <v>32</v>
      </c>
      <c r="R112" s="14"/>
      <c r="S112" s="14">
        <v>117662</v>
      </c>
      <c r="T112" s="23" t="s">
        <v>33</v>
      </c>
      <c r="U112" s="260" t="s">
        <v>508</v>
      </c>
      <c r="V112" s="16" t="s">
        <v>90</v>
      </c>
      <c r="W112" s="16">
        <v>1018256</v>
      </c>
      <c r="X112" s="16" t="s">
        <v>4896</v>
      </c>
      <c r="Y112" s="16"/>
    </row>
    <row r="113" spans="1:25">
      <c r="A113" s="224" t="s">
        <v>2561</v>
      </c>
      <c r="B113" s="15" t="s">
        <v>4816</v>
      </c>
      <c r="C113" s="35" t="s">
        <v>4898</v>
      </c>
      <c r="D113" s="224" t="s">
        <v>4895</v>
      </c>
      <c r="E113" s="227">
        <v>46066.263888888891</v>
      </c>
      <c r="F113" s="224">
        <v>10.9</v>
      </c>
      <c r="G113" s="226" t="s">
        <v>4841</v>
      </c>
      <c r="H113" s="224"/>
      <c r="I113" s="224"/>
      <c r="J113" s="224"/>
      <c r="K113" s="224"/>
      <c r="L113" s="35">
        <v>53</v>
      </c>
      <c r="M113" s="35">
        <v>54</v>
      </c>
      <c r="N113" s="35">
        <v>27</v>
      </c>
      <c r="O113" s="35">
        <v>27</v>
      </c>
      <c r="P113" s="14">
        <f t="shared" ref="P113" si="12">SUM(H113:O113)</f>
        <v>161</v>
      </c>
      <c r="Q113" s="229" t="s">
        <v>32</v>
      </c>
      <c r="R113" s="14"/>
      <c r="S113" s="14">
        <v>117663</v>
      </c>
      <c r="T113" s="23" t="s">
        <v>33</v>
      </c>
      <c r="U113" s="260" t="s">
        <v>508</v>
      </c>
      <c r="V113" s="16" t="s">
        <v>90</v>
      </c>
      <c r="W113" s="16">
        <v>1018257</v>
      </c>
      <c r="X113" s="16" t="s">
        <v>4896</v>
      </c>
      <c r="Y113" s="16"/>
    </row>
    <row r="114" spans="1:25">
      <c r="A114" s="15" t="s">
        <v>111</v>
      </c>
      <c r="B114" s="15" t="s">
        <v>65</v>
      </c>
      <c r="C114" s="35" t="s">
        <v>4899</v>
      </c>
      <c r="D114" s="15" t="s">
        <v>4900</v>
      </c>
      <c r="E114" s="24" t="s">
        <v>4901</v>
      </c>
      <c r="F114" s="15">
        <v>12.8</v>
      </c>
      <c r="G114" s="37"/>
      <c r="H114" s="15"/>
      <c r="I114" s="15"/>
      <c r="J114" s="15"/>
      <c r="K114" s="15"/>
      <c r="L114" s="35">
        <v>161</v>
      </c>
      <c r="M114" s="15"/>
      <c r="N114" s="15"/>
      <c r="O114" s="15"/>
      <c r="P114" s="14">
        <f>SUM(H114:O114)</f>
        <v>161</v>
      </c>
      <c r="Q114" s="14" t="s">
        <v>30</v>
      </c>
      <c r="R114" s="14"/>
      <c r="S114" s="14">
        <v>117573</v>
      </c>
      <c r="T114" s="23" t="s">
        <v>33</v>
      </c>
      <c r="U114" s="261" t="s">
        <v>523</v>
      </c>
      <c r="V114" s="16" t="s">
        <v>90</v>
      </c>
      <c r="W114" s="16">
        <v>1018258</v>
      </c>
      <c r="X114" s="16" t="s">
        <v>4902</v>
      </c>
      <c r="Y114" s="16"/>
    </row>
    <row r="115" spans="1:25">
      <c r="A115" s="15" t="s">
        <v>113</v>
      </c>
      <c r="B115" s="15" t="s">
        <v>65</v>
      </c>
      <c r="C115" s="35" t="s">
        <v>4903</v>
      </c>
      <c r="D115" s="15" t="s">
        <v>4900</v>
      </c>
      <c r="E115" s="24" t="s">
        <v>4901</v>
      </c>
      <c r="F115" s="15">
        <v>12.8</v>
      </c>
      <c r="G115" s="37"/>
      <c r="H115" s="15"/>
      <c r="I115" s="15"/>
      <c r="J115" s="15"/>
      <c r="K115" s="15"/>
      <c r="L115" s="35">
        <v>81</v>
      </c>
      <c r="M115" s="15"/>
      <c r="N115" s="15"/>
      <c r="O115" s="15"/>
      <c r="P115" s="14">
        <f>SUM(H115:O115)</f>
        <v>81</v>
      </c>
      <c r="Q115" s="14" t="s">
        <v>30</v>
      </c>
      <c r="R115" s="14"/>
      <c r="S115" s="14">
        <v>117574</v>
      </c>
      <c r="T115" s="23" t="s">
        <v>33</v>
      </c>
      <c r="U115" s="261" t="s">
        <v>523</v>
      </c>
      <c r="V115" s="16" t="s">
        <v>90</v>
      </c>
      <c r="W115" s="16">
        <v>1018259</v>
      </c>
      <c r="X115" s="16" t="s">
        <v>4902</v>
      </c>
      <c r="Y115" s="16"/>
    </row>
    <row r="116" spans="1:25">
      <c r="A116" s="11" t="s">
        <v>19</v>
      </c>
      <c r="B116" s="7"/>
      <c r="C116" s="7"/>
      <c r="D116" s="7"/>
      <c r="E116" s="11"/>
      <c r="F116" s="7"/>
      <c r="G116" s="7"/>
      <c r="H116" s="11">
        <f>SUM(H111:H112)</f>
        <v>0</v>
      </c>
      <c r="I116" s="11">
        <f>SUM(I111:I112)</f>
        <v>0</v>
      </c>
      <c r="J116" s="11">
        <f t="shared" ref="J116:P116" si="13">SUM(J111:J115)</f>
        <v>0</v>
      </c>
      <c r="K116" s="11">
        <f t="shared" si="13"/>
        <v>0</v>
      </c>
      <c r="L116" s="11">
        <f t="shared" si="13"/>
        <v>349</v>
      </c>
      <c r="M116" s="11">
        <f t="shared" si="13"/>
        <v>161</v>
      </c>
      <c r="N116" s="11">
        <f t="shared" si="13"/>
        <v>134</v>
      </c>
      <c r="O116" s="11">
        <f t="shared" si="13"/>
        <v>81</v>
      </c>
      <c r="P116" s="11">
        <f t="shared" si="13"/>
        <v>725</v>
      </c>
      <c r="Q116" s="12"/>
      <c r="R116" s="12"/>
      <c r="S116" s="12"/>
      <c r="T116" s="12"/>
      <c r="U116" s="12"/>
      <c r="V116" s="12"/>
      <c r="W116" s="12"/>
      <c r="X116" s="12"/>
      <c r="Y116" s="12"/>
    </row>
    <row r="117" spans="1:25">
      <c r="A117" s="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5">
      <c r="A118" s="166" t="s">
        <v>34</v>
      </c>
      <c r="B118" s="1562"/>
      <c r="C118" s="1562"/>
      <c r="D118" s="1562"/>
      <c r="E118" s="1"/>
      <c r="F118" s="1"/>
      <c r="G118" s="1"/>
      <c r="H118" s="1"/>
      <c r="I118" s="1"/>
      <c r="J118" s="1563"/>
      <c r="K118" s="1563"/>
      <c r="L118" s="1563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5" ht="18">
      <c r="A119" s="187" t="s">
        <v>35</v>
      </c>
      <c r="B119" s="186" t="s">
        <v>36</v>
      </c>
      <c r="C119" s="239" t="s">
        <v>37</v>
      </c>
      <c r="D119" s="24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5">
      <c r="A120" s="262" t="s">
        <v>508</v>
      </c>
      <c r="B120" s="1738" t="s">
        <v>39</v>
      </c>
      <c r="C120" s="1738"/>
      <c r="D120" s="242"/>
      <c r="E120" s="243" t="s">
        <v>40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5">
      <c r="A121" s="263" t="s">
        <v>523</v>
      </c>
      <c r="B121" s="1591" t="s">
        <v>41</v>
      </c>
      <c r="C121" s="159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5">
      <c r="A122" s="5" t="s">
        <v>42</v>
      </c>
      <c r="B122" s="1565"/>
      <c r="C122" s="156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5">
      <c r="A123" s="5" t="s">
        <v>42</v>
      </c>
      <c r="B123" s="1565"/>
      <c r="C123" s="1565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5">
      <c r="A124" s="5" t="s">
        <v>43</v>
      </c>
      <c r="B124" s="1566"/>
      <c r="C124" s="156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5">
      <c r="A125" s="5" t="s">
        <v>44</v>
      </c>
      <c r="B125" s="1567">
        <v>0.66666666666666663</v>
      </c>
      <c r="C125" s="1565"/>
      <c r="D125" s="1"/>
      <c r="E125" s="1"/>
      <c r="F125" s="1"/>
      <c r="G125" s="1"/>
      <c r="H125" s="1"/>
      <c r="I125" s="246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</sheetData>
  <mergeCells count="73">
    <mergeCell ref="B125:C125"/>
    <mergeCell ref="B120:C120"/>
    <mergeCell ref="B121:C121"/>
    <mergeCell ref="B122:C122"/>
    <mergeCell ref="B123:C123"/>
    <mergeCell ref="B124:C124"/>
    <mergeCell ref="A109:F109"/>
    <mergeCell ref="H109:P109"/>
    <mergeCell ref="Q109:Y109"/>
    <mergeCell ref="B118:D118"/>
    <mergeCell ref="J118:L118"/>
    <mergeCell ref="B12:C12"/>
    <mergeCell ref="A1:F1"/>
    <mergeCell ref="H1:P1"/>
    <mergeCell ref="Q1:Y1"/>
    <mergeCell ref="B10:D10"/>
    <mergeCell ref="J10:L10"/>
    <mergeCell ref="B13:C13"/>
    <mergeCell ref="B14:C14"/>
    <mergeCell ref="B16:C16"/>
    <mergeCell ref="B17:C17"/>
    <mergeCell ref="A19:F19"/>
    <mergeCell ref="H19:P19"/>
    <mergeCell ref="Q19:Y19"/>
    <mergeCell ref="B29:D29"/>
    <mergeCell ref="J29:L29"/>
    <mergeCell ref="B31:C31"/>
    <mergeCell ref="B32:C32"/>
    <mergeCell ref="B33:C33"/>
    <mergeCell ref="B34:C34"/>
    <mergeCell ref="B35:C35"/>
    <mergeCell ref="A37:F37"/>
    <mergeCell ref="Q54:Y54"/>
    <mergeCell ref="Q37:Y37"/>
    <mergeCell ref="B46:D46"/>
    <mergeCell ref="J46:L46"/>
    <mergeCell ref="B48:C48"/>
    <mergeCell ref="B49:C49"/>
    <mergeCell ref="H37:P37"/>
    <mergeCell ref="B50:C50"/>
    <mergeCell ref="B51:C51"/>
    <mergeCell ref="B52:C52"/>
    <mergeCell ref="A54:F54"/>
    <mergeCell ref="H54:P54"/>
    <mergeCell ref="B69:C69"/>
    <mergeCell ref="B70:C70"/>
    <mergeCell ref="B71:C71"/>
    <mergeCell ref="A73:F73"/>
    <mergeCell ref="H73:P73"/>
    <mergeCell ref="B64:D64"/>
    <mergeCell ref="J64:L64"/>
    <mergeCell ref="B66:C66"/>
    <mergeCell ref="B67:C67"/>
    <mergeCell ref="B68:C68"/>
    <mergeCell ref="Q73:Y73"/>
    <mergeCell ref="B102:C102"/>
    <mergeCell ref="B84:C84"/>
    <mergeCell ref="B85:C85"/>
    <mergeCell ref="B86:C86"/>
    <mergeCell ref="B87:C87"/>
    <mergeCell ref="B88:C88"/>
    <mergeCell ref="A90:F90"/>
    <mergeCell ref="H90:P90"/>
    <mergeCell ref="Q90:Y90"/>
    <mergeCell ref="B100:D100"/>
    <mergeCell ref="J100:L100"/>
    <mergeCell ref="B82:D82"/>
    <mergeCell ref="J82:L82"/>
    <mergeCell ref="B103:C103"/>
    <mergeCell ref="B104:C104"/>
    <mergeCell ref="B105:C105"/>
    <mergeCell ref="B106:C106"/>
    <mergeCell ref="B107:C107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B6471-D9AF-492C-B1E7-9A0B7115D9C6}">
  <sheetPr>
    <tabColor rgb="FFFFC000"/>
  </sheetPr>
  <dimension ref="A1:Y35"/>
  <sheetViews>
    <sheetView workbookViewId="0">
      <selection activeCell="M7" sqref="M7:O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15.42578125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621" t="s">
        <v>1259</v>
      </c>
      <c r="B1" s="1621"/>
      <c r="C1" s="1621"/>
      <c r="D1" s="1621"/>
      <c r="E1" s="1621"/>
      <c r="F1" s="1621"/>
      <c r="G1" s="231"/>
      <c r="H1" s="1621" t="s">
        <v>4834</v>
      </c>
      <c r="I1" s="1621"/>
      <c r="J1" s="1621"/>
      <c r="K1" s="1621"/>
      <c r="L1" s="1621"/>
      <c r="M1" s="1621"/>
      <c r="N1" s="1621"/>
      <c r="O1" s="1621"/>
      <c r="P1" s="1621"/>
      <c r="Q1" s="1622" t="s">
        <v>4904</v>
      </c>
      <c r="R1" s="1623"/>
      <c r="S1" s="1623"/>
      <c r="T1" s="1623"/>
      <c r="U1" s="1623"/>
      <c r="V1" s="1623"/>
      <c r="W1" s="1623"/>
      <c r="X1" s="1623"/>
      <c r="Y1" s="1623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120</v>
      </c>
      <c r="B3" s="224" t="s">
        <v>78</v>
      </c>
      <c r="C3" s="224" t="s">
        <v>4905</v>
      </c>
      <c r="D3" s="224" t="s">
        <v>4906</v>
      </c>
      <c r="E3" s="227">
        <v>46063.194444444445</v>
      </c>
      <c r="F3" s="224">
        <v>12.8</v>
      </c>
      <c r="G3" s="226" t="s">
        <v>3121</v>
      </c>
      <c r="H3" s="224"/>
      <c r="I3" s="224"/>
      <c r="J3" s="224"/>
      <c r="K3" s="224"/>
      <c r="L3" s="224">
        <v>81</v>
      </c>
      <c r="M3" s="224">
        <v>54</v>
      </c>
      <c r="N3" s="224">
        <v>26</v>
      </c>
      <c r="O3" s="224"/>
      <c r="P3" s="14">
        <f t="shared" ref="P3:P8" si="0">SUM(H3:O3)</f>
        <v>161</v>
      </c>
      <c r="Q3" s="229" t="s">
        <v>32</v>
      </c>
      <c r="R3" s="14"/>
      <c r="S3" s="14">
        <v>117563</v>
      </c>
      <c r="T3" s="23" t="s">
        <v>33</v>
      </c>
      <c r="U3" s="415" t="s">
        <v>4838</v>
      </c>
      <c r="V3" s="16" t="s">
        <v>90</v>
      </c>
      <c r="W3" s="16">
        <v>1018197</v>
      </c>
      <c r="X3" s="16"/>
      <c r="Y3" s="16"/>
    </row>
    <row r="4" spans="1:25">
      <c r="A4" s="224" t="s">
        <v>3866</v>
      </c>
      <c r="B4" s="224" t="s">
        <v>78</v>
      </c>
      <c r="C4" s="224" t="s">
        <v>4907</v>
      </c>
      <c r="D4" s="224" t="s">
        <v>4906</v>
      </c>
      <c r="E4" s="227">
        <v>46063.194444444445</v>
      </c>
      <c r="F4" s="224">
        <v>12.8</v>
      </c>
      <c r="G4" s="226" t="s">
        <v>3121</v>
      </c>
      <c r="H4" s="224"/>
      <c r="I4" s="224"/>
      <c r="J4" s="224"/>
      <c r="K4" s="224"/>
      <c r="L4" s="224">
        <v>107</v>
      </c>
      <c r="M4" s="35">
        <v>54</v>
      </c>
      <c r="N4" s="224"/>
      <c r="O4" s="224"/>
      <c r="P4" s="14">
        <f t="shared" si="0"/>
        <v>161</v>
      </c>
      <c r="Q4" s="229" t="s">
        <v>32</v>
      </c>
      <c r="R4" s="14"/>
      <c r="S4" s="14">
        <v>117564</v>
      </c>
      <c r="T4" s="23" t="s">
        <v>33</v>
      </c>
      <c r="U4" s="415" t="s">
        <v>4838</v>
      </c>
      <c r="V4" s="16" t="s">
        <v>90</v>
      </c>
      <c r="W4" s="16">
        <v>1018198</v>
      </c>
      <c r="X4" s="16"/>
      <c r="Y4" s="16"/>
    </row>
    <row r="5" spans="1:25">
      <c r="A5" s="224" t="s">
        <v>120</v>
      </c>
      <c r="B5" s="224" t="s">
        <v>78</v>
      </c>
      <c r="C5" s="224" t="s">
        <v>4908</v>
      </c>
      <c r="D5" s="224" t="s">
        <v>4906</v>
      </c>
      <c r="E5" s="227">
        <v>46063.194444444445</v>
      </c>
      <c r="F5" s="224">
        <v>12.8</v>
      </c>
      <c r="G5" s="226" t="s">
        <v>3121</v>
      </c>
      <c r="H5" s="224"/>
      <c r="I5" s="224"/>
      <c r="J5" s="224"/>
      <c r="K5" s="224"/>
      <c r="L5" s="224">
        <v>160</v>
      </c>
      <c r="M5" s="224">
        <v>1</v>
      </c>
      <c r="N5" s="224"/>
      <c r="O5" s="224"/>
      <c r="P5" s="14">
        <f t="shared" si="0"/>
        <v>161</v>
      </c>
      <c r="Q5" s="229" t="s">
        <v>32</v>
      </c>
      <c r="R5" s="14"/>
      <c r="S5" s="14">
        <v>117565</v>
      </c>
      <c r="T5" s="23" t="s">
        <v>33</v>
      </c>
      <c r="U5" s="415" t="s">
        <v>4838</v>
      </c>
      <c r="V5" s="16" t="s">
        <v>90</v>
      </c>
      <c r="W5" s="16">
        <v>1018199</v>
      </c>
      <c r="X5" s="16"/>
      <c r="Y5" s="16"/>
    </row>
    <row r="6" spans="1:25">
      <c r="A6" s="224" t="s">
        <v>2561</v>
      </c>
      <c r="B6" s="224" t="s">
        <v>78</v>
      </c>
      <c r="C6" s="224" t="s">
        <v>4909</v>
      </c>
      <c r="D6" s="224" t="s">
        <v>4906</v>
      </c>
      <c r="E6" s="227">
        <v>46063.194444444445</v>
      </c>
      <c r="F6" s="224">
        <v>12.8</v>
      </c>
      <c r="G6" s="226" t="s">
        <v>3121</v>
      </c>
      <c r="H6" s="224"/>
      <c r="I6" s="224"/>
      <c r="J6" s="224"/>
      <c r="K6" s="224"/>
      <c r="L6" s="224">
        <v>161</v>
      </c>
      <c r="M6" s="224"/>
      <c r="N6" s="224"/>
      <c r="O6" s="224"/>
      <c r="P6" s="14">
        <f t="shared" si="0"/>
        <v>161</v>
      </c>
      <c r="Q6" s="229" t="s">
        <v>32</v>
      </c>
      <c r="R6" s="14"/>
      <c r="S6" s="14">
        <v>117566</v>
      </c>
      <c r="T6" s="23" t="s">
        <v>33</v>
      </c>
      <c r="U6" s="415" t="s">
        <v>4838</v>
      </c>
      <c r="V6" s="16" t="s">
        <v>90</v>
      </c>
      <c r="W6" s="16">
        <v>1018200</v>
      </c>
      <c r="X6" s="16"/>
      <c r="Y6" s="16"/>
    </row>
    <row r="7" spans="1:25" ht="30" customHeight="1">
      <c r="A7" s="15" t="s">
        <v>107</v>
      </c>
      <c r="B7" s="15" t="s">
        <v>78</v>
      </c>
      <c r="C7" s="15" t="s">
        <v>4910</v>
      </c>
      <c r="D7" s="15" t="s">
        <v>4906</v>
      </c>
      <c r="E7" s="24">
        <v>46063.194444444445</v>
      </c>
      <c r="F7" s="15">
        <v>12.8</v>
      </c>
      <c r="G7" s="652" t="s">
        <v>4911</v>
      </c>
      <c r="H7" s="226" t="s">
        <v>3121</v>
      </c>
      <c r="I7" s="15"/>
      <c r="J7" s="15"/>
      <c r="K7" s="15"/>
      <c r="L7" s="15"/>
      <c r="M7" s="15">
        <v>80</v>
      </c>
      <c r="N7" s="35">
        <v>54</v>
      </c>
      <c r="O7" s="35">
        <v>27</v>
      </c>
      <c r="P7" s="14">
        <f>SUM(H7:O7)</f>
        <v>161</v>
      </c>
      <c r="Q7" s="229" t="s">
        <v>32</v>
      </c>
      <c r="R7" s="14"/>
      <c r="S7" s="14">
        <v>117523</v>
      </c>
      <c r="T7" s="23" t="s">
        <v>33</v>
      </c>
      <c r="U7" s="415" t="s">
        <v>4838</v>
      </c>
      <c r="V7" s="16" t="s">
        <v>90</v>
      </c>
      <c r="W7" s="16">
        <v>1018201</v>
      </c>
      <c r="X7" s="16"/>
      <c r="Y7" s="16"/>
    </row>
    <row r="8" spans="1:25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14"/>
      <c r="S8" s="14"/>
      <c r="T8" s="14"/>
      <c r="U8" s="16"/>
      <c r="V8" s="16"/>
      <c r="W8" s="16"/>
      <c r="X8" s="16"/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>SUM(H3:H7)</f>
        <v>0</v>
      </c>
      <c r="I9" s="11">
        <f>SUM(I3:I7)</f>
        <v>0</v>
      </c>
      <c r="J9" s="11">
        <f t="shared" ref="J9:P9" si="1">SUM(J3:J8)</f>
        <v>0</v>
      </c>
      <c r="K9" s="11">
        <f t="shared" si="1"/>
        <v>0</v>
      </c>
      <c r="L9" s="11">
        <f t="shared" si="1"/>
        <v>509</v>
      </c>
      <c r="M9" s="11">
        <f t="shared" si="1"/>
        <v>189</v>
      </c>
      <c r="N9" s="11">
        <f t="shared" si="1"/>
        <v>80</v>
      </c>
      <c r="O9" s="11">
        <f t="shared" si="1"/>
        <v>27</v>
      </c>
      <c r="P9" s="11">
        <f t="shared" si="1"/>
        <v>805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16" t="s">
        <v>4845</v>
      </c>
      <c r="B13" s="1757"/>
      <c r="C13" s="1757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4912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/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>
        <v>0.45833333333333331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758" t="s">
        <v>1109</v>
      </c>
      <c r="B19" s="1758"/>
      <c r="C19" s="1758"/>
      <c r="D19" s="1758"/>
      <c r="E19" s="1758"/>
      <c r="F19" s="1758"/>
      <c r="G19" s="628"/>
      <c r="H19" s="1758" t="s">
        <v>4873</v>
      </c>
      <c r="I19" s="1758"/>
      <c r="J19" s="1758"/>
      <c r="K19" s="1758"/>
      <c r="L19" s="1758"/>
      <c r="M19" s="1758"/>
      <c r="N19" s="1758"/>
      <c r="O19" s="1758"/>
      <c r="P19" s="1758"/>
      <c r="Q19" s="1760" t="s">
        <v>4913</v>
      </c>
      <c r="R19" s="1761"/>
      <c r="S19" s="1761"/>
      <c r="T19" s="1761"/>
      <c r="U19" s="1761"/>
      <c r="V19" s="1761"/>
      <c r="W19" s="1761"/>
      <c r="X19" s="1761"/>
      <c r="Y19" s="1761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240" t="s">
        <v>22</v>
      </c>
      <c r="S20" s="8" t="s">
        <v>9</v>
      </c>
      <c r="T20" s="8" t="s">
        <v>21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 ht="25.5">
      <c r="A21" s="224" t="s">
        <v>133</v>
      </c>
      <c r="B21" s="224" t="s">
        <v>2047</v>
      </c>
      <c r="C21" s="224" t="s">
        <v>4914</v>
      </c>
      <c r="D21" s="224" t="s">
        <v>4875</v>
      </c>
      <c r="E21" s="227">
        <v>46063.75</v>
      </c>
      <c r="F21" s="224">
        <v>12.8</v>
      </c>
      <c r="G21" s="291" t="s">
        <v>4915</v>
      </c>
      <c r="H21" s="224"/>
      <c r="I21" s="224"/>
      <c r="J21" s="224"/>
      <c r="K21" s="224"/>
      <c r="L21" s="224">
        <v>135</v>
      </c>
      <c r="M21" s="224"/>
      <c r="N21" s="224">
        <v>26</v>
      </c>
      <c r="O21" s="224"/>
      <c r="P21" s="14">
        <f t="shared" ref="P21:P26" si="2">SUM(H21:O21)</f>
        <v>161</v>
      </c>
      <c r="Q21" s="229" t="s">
        <v>32</v>
      </c>
      <c r="R21" s="14"/>
      <c r="S21" s="14">
        <v>117567</v>
      </c>
      <c r="T21" s="23" t="s">
        <v>33</v>
      </c>
      <c r="U21" s="927" t="s">
        <v>4876</v>
      </c>
      <c r="V21" s="16" t="s">
        <v>90</v>
      </c>
      <c r="W21" s="16">
        <v>1018211</v>
      </c>
      <c r="X21" s="16"/>
      <c r="Y21" s="16"/>
    </row>
    <row r="22" spans="1:25" ht="25.5">
      <c r="A22" s="224" t="s">
        <v>133</v>
      </c>
      <c r="B22" s="224" t="s">
        <v>2047</v>
      </c>
      <c r="C22" s="224" t="s">
        <v>4916</v>
      </c>
      <c r="D22" s="224" t="s">
        <v>4875</v>
      </c>
      <c r="E22" s="227">
        <v>46063.75</v>
      </c>
      <c r="F22" s="224">
        <v>12.8</v>
      </c>
      <c r="G22" s="291" t="s">
        <v>4915</v>
      </c>
      <c r="H22" s="224"/>
      <c r="I22" s="224"/>
      <c r="J22" s="224"/>
      <c r="K22" s="224"/>
      <c r="L22" s="224">
        <v>32</v>
      </c>
      <c r="M22" s="224">
        <v>107</v>
      </c>
      <c r="N22" s="224">
        <v>17</v>
      </c>
      <c r="O22" s="224">
        <v>5</v>
      </c>
      <c r="P22" s="14">
        <f t="shared" si="2"/>
        <v>161</v>
      </c>
      <c r="Q22" s="229" t="s">
        <v>32</v>
      </c>
      <c r="R22" s="14"/>
      <c r="S22" s="14">
        <v>117568</v>
      </c>
      <c r="T22" s="23" t="s">
        <v>33</v>
      </c>
      <c r="U22" s="927" t="s">
        <v>4876</v>
      </c>
      <c r="V22" s="16" t="s">
        <v>90</v>
      </c>
      <c r="W22" s="16">
        <v>1018212</v>
      </c>
      <c r="X22" s="16"/>
      <c r="Y22" s="16"/>
    </row>
    <row r="23" spans="1:25">
      <c r="A23" s="224" t="s">
        <v>133</v>
      </c>
      <c r="B23" s="224" t="s">
        <v>2047</v>
      </c>
      <c r="C23" s="224" t="s">
        <v>4917</v>
      </c>
      <c r="D23" s="224" t="s">
        <v>4875</v>
      </c>
      <c r="E23" s="227">
        <v>46063.75</v>
      </c>
      <c r="F23" s="224">
        <v>12.8</v>
      </c>
      <c r="G23" s="226" t="s">
        <v>401</v>
      </c>
      <c r="H23" s="224"/>
      <c r="I23" s="224"/>
      <c r="J23" s="224"/>
      <c r="K23" s="224"/>
      <c r="L23" s="224">
        <v>161</v>
      </c>
      <c r="M23" s="224">
        <v>0</v>
      </c>
      <c r="N23" s="224"/>
      <c r="O23" s="224"/>
      <c r="P23" s="14">
        <f t="shared" si="2"/>
        <v>161</v>
      </c>
      <c r="Q23" s="229" t="s">
        <v>32</v>
      </c>
      <c r="R23" s="14"/>
      <c r="S23" s="14">
        <v>117569</v>
      </c>
      <c r="T23" s="23" t="s">
        <v>33</v>
      </c>
      <c r="U23" s="927" t="s">
        <v>4876</v>
      </c>
      <c r="V23" s="16" t="s">
        <v>90</v>
      </c>
      <c r="W23" s="16">
        <v>1018213</v>
      </c>
      <c r="X23" s="16"/>
      <c r="Y23" s="16"/>
    </row>
    <row r="24" spans="1:25">
      <c r="A24" s="224" t="s">
        <v>133</v>
      </c>
      <c r="B24" s="224" t="s">
        <v>2047</v>
      </c>
      <c r="C24" s="224" t="s">
        <v>4918</v>
      </c>
      <c r="D24" s="224" t="s">
        <v>4875</v>
      </c>
      <c r="E24" s="227">
        <v>46063.75</v>
      </c>
      <c r="F24" s="224">
        <v>12.8</v>
      </c>
      <c r="G24" s="226" t="s">
        <v>401</v>
      </c>
      <c r="H24" s="224"/>
      <c r="I24" s="224"/>
      <c r="J24" s="224"/>
      <c r="K24" s="224"/>
      <c r="L24" s="224"/>
      <c r="M24" s="224">
        <v>140</v>
      </c>
      <c r="N24" s="224">
        <v>21</v>
      </c>
      <c r="O24" s="224"/>
      <c r="P24" s="14">
        <f t="shared" si="2"/>
        <v>161</v>
      </c>
      <c r="Q24" s="229" t="s">
        <v>32</v>
      </c>
      <c r="R24" s="14"/>
      <c r="S24" s="14">
        <v>117570</v>
      </c>
      <c r="T24" s="23" t="s">
        <v>33</v>
      </c>
      <c r="U24" s="927" t="s">
        <v>4876</v>
      </c>
      <c r="V24" s="16" t="s">
        <v>90</v>
      </c>
      <c r="W24" s="16">
        <v>1018214</v>
      </c>
      <c r="X24" s="16"/>
      <c r="Y24" s="16"/>
    </row>
    <row r="25" spans="1:25" ht="29.25" customHeight="1">
      <c r="A25" s="15" t="s">
        <v>120</v>
      </c>
      <c r="B25" s="15" t="s">
        <v>2047</v>
      </c>
      <c r="C25" s="15" t="s">
        <v>4919</v>
      </c>
      <c r="D25" s="15" t="s">
        <v>4875</v>
      </c>
      <c r="E25" s="24">
        <v>46063.75</v>
      </c>
      <c r="F25" s="15">
        <v>12.8</v>
      </c>
      <c r="G25" s="1066" t="s">
        <v>4911</v>
      </c>
      <c r="H25" s="15" t="s">
        <v>4740</v>
      </c>
      <c r="I25" s="15"/>
      <c r="J25" s="15"/>
      <c r="K25" s="15"/>
      <c r="L25" s="15">
        <v>54</v>
      </c>
      <c r="M25" s="15">
        <v>26</v>
      </c>
      <c r="N25" s="224">
        <v>81</v>
      </c>
      <c r="O25" s="15"/>
      <c r="P25" s="14">
        <f>SUM(H25:O25)</f>
        <v>161</v>
      </c>
      <c r="Q25" s="229" t="s">
        <v>32</v>
      </c>
      <c r="R25" s="14"/>
      <c r="S25" s="14">
        <v>117524</v>
      </c>
      <c r="T25" s="23" t="s">
        <v>33</v>
      </c>
      <c r="U25" s="927" t="s">
        <v>4876</v>
      </c>
      <c r="V25" s="16" t="s">
        <v>90</v>
      </c>
      <c r="W25" s="16">
        <v>1018215</v>
      </c>
      <c r="X25" s="16"/>
      <c r="Y25" s="16"/>
    </row>
    <row r="26" spans="1:25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/>
      <c r="R26" s="14"/>
      <c r="S26" s="14"/>
      <c r="T26" s="14"/>
      <c r="U26" s="228"/>
      <c r="V26" s="16"/>
      <c r="W26" s="16"/>
      <c r="X26" s="16"/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11">
        <f>SUM(H21:H25)</f>
        <v>0</v>
      </c>
      <c r="I27" s="11">
        <f>SUM(I21:I25)</f>
        <v>0</v>
      </c>
      <c r="J27" s="11">
        <f t="shared" ref="J27:P27" si="3">SUM(J21:J26)</f>
        <v>0</v>
      </c>
      <c r="K27" s="11">
        <f t="shared" si="3"/>
        <v>0</v>
      </c>
      <c r="L27" s="11">
        <f t="shared" si="3"/>
        <v>382</v>
      </c>
      <c r="M27" s="11">
        <f t="shared" si="3"/>
        <v>273</v>
      </c>
      <c r="N27" s="11">
        <f t="shared" si="3"/>
        <v>145</v>
      </c>
      <c r="O27" s="11">
        <f t="shared" si="3"/>
        <v>5</v>
      </c>
      <c r="P27" s="11">
        <f t="shared" si="3"/>
        <v>805</v>
      </c>
      <c r="Q27" s="12"/>
      <c r="R27" s="12"/>
      <c r="S27" s="12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" customHeight="1">
      <c r="A31" s="573" t="s">
        <v>4881</v>
      </c>
      <c r="B31" s="1755"/>
      <c r="C31" s="1755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5" t="s">
        <v>42</v>
      </c>
      <c r="B32" s="1759" t="s">
        <v>4920</v>
      </c>
      <c r="C32" s="156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5" t="s">
        <v>42</v>
      </c>
      <c r="B33" s="1565"/>
      <c r="C33" s="156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5" t="s">
        <v>43</v>
      </c>
      <c r="B34" s="1566"/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5" t="s">
        <v>44</v>
      </c>
      <c r="B35" s="1567">
        <v>0.54166666666666663</v>
      </c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</sheetData>
  <mergeCells count="20">
    <mergeCell ref="B13:C13"/>
    <mergeCell ref="A1:F1"/>
    <mergeCell ref="H1:P1"/>
    <mergeCell ref="Q1:Y1"/>
    <mergeCell ref="B11:D11"/>
    <mergeCell ref="J11:L11"/>
    <mergeCell ref="B14:C14"/>
    <mergeCell ref="B15:C15"/>
    <mergeCell ref="B16:C16"/>
    <mergeCell ref="B17:C17"/>
    <mergeCell ref="Q19:Y19"/>
    <mergeCell ref="B33:C33"/>
    <mergeCell ref="B34:C34"/>
    <mergeCell ref="B35:C35"/>
    <mergeCell ref="H19:P19"/>
    <mergeCell ref="B29:D29"/>
    <mergeCell ref="J29:L29"/>
    <mergeCell ref="B31:C31"/>
    <mergeCell ref="A19:F19"/>
    <mergeCell ref="B32:C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1EE92-8123-4F70-85B9-378FED964B22}">
  <sheetPr>
    <tabColor rgb="FF7030A0"/>
  </sheetPr>
  <dimension ref="A1:AA140"/>
  <sheetViews>
    <sheetView topLeftCell="A80" workbookViewId="0">
      <selection activeCell="B93" activeCellId="1" sqref="C93 B9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5" bestFit="1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15.28515625" bestFit="1" customWidth="1"/>
    <col min="21" max="21" width="15.140625" bestFit="1" customWidth="1"/>
    <col min="22" max="22" width="16.28515625" customWidth="1"/>
    <col min="23" max="24" width="9.140625" bestFit="1" customWidth="1"/>
    <col min="25" max="25" width="19" customWidth="1"/>
  </cols>
  <sheetData>
    <row r="1" spans="1:26" ht="23.25">
      <c r="A1" s="1549" t="s">
        <v>345</v>
      </c>
      <c r="B1" s="1549"/>
      <c r="C1" s="1549"/>
      <c r="D1" s="1549"/>
      <c r="E1" s="1549"/>
      <c r="F1" s="1549"/>
      <c r="G1" s="1208"/>
      <c r="H1" s="1209"/>
      <c r="I1" s="1549" t="s">
        <v>346</v>
      </c>
      <c r="J1" s="1549"/>
      <c r="K1" s="1549"/>
      <c r="L1" s="1549"/>
      <c r="M1" s="1549"/>
      <c r="N1" s="1549"/>
      <c r="O1" s="1549"/>
      <c r="P1" s="1549"/>
      <c r="Q1" s="1549"/>
      <c r="R1" s="1550" t="s">
        <v>347</v>
      </c>
      <c r="S1" s="1550"/>
      <c r="T1" s="1550"/>
      <c r="U1" s="1550"/>
      <c r="V1" s="1550"/>
      <c r="W1" s="1550"/>
      <c r="X1" s="1550"/>
      <c r="Y1" s="1550"/>
      <c r="Z1" s="1550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23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>
      <c r="A3" s="1172" t="s">
        <v>312</v>
      </c>
      <c r="B3" s="1172" t="s">
        <v>65</v>
      </c>
      <c r="C3" s="1172" t="s">
        <v>348</v>
      </c>
      <c r="D3" s="1172" t="s">
        <v>64</v>
      </c>
      <c r="E3" s="1173">
        <v>46270.472222222219</v>
      </c>
      <c r="F3" s="1172">
        <v>17</v>
      </c>
      <c r="G3" s="1172">
        <v>122460</v>
      </c>
      <c r="H3" s="1174"/>
      <c r="I3" s="1172"/>
      <c r="J3" s="1172"/>
      <c r="K3" s="1172"/>
      <c r="L3" s="1172"/>
      <c r="M3" s="1186">
        <v>161</v>
      </c>
      <c r="N3" s="1172"/>
      <c r="O3" s="1172"/>
      <c r="P3" s="1172"/>
      <c r="Q3" s="1175">
        <f t="shared" ref="Q3:Q6" si="0">SUM(I3:P3)</f>
        <v>161</v>
      </c>
      <c r="R3" s="1175" t="s">
        <v>30</v>
      </c>
      <c r="S3" s="1177" t="s">
        <v>33</v>
      </c>
      <c r="T3" s="1175"/>
      <c r="U3" s="1440">
        <v>46267.5</v>
      </c>
      <c r="V3" s="1190" t="s">
        <v>169</v>
      </c>
      <c r="W3" s="1181" t="s">
        <v>90</v>
      </c>
      <c r="X3" s="1181">
        <v>1023068</v>
      </c>
      <c r="Y3" s="1181" t="s">
        <v>349</v>
      </c>
      <c r="Z3" s="1181"/>
    </row>
    <row r="4" spans="1:26">
      <c r="A4" s="1172" t="s">
        <v>312</v>
      </c>
      <c r="B4" s="1172" t="s">
        <v>65</v>
      </c>
      <c r="C4" s="1172" t="s">
        <v>350</v>
      </c>
      <c r="D4" s="1172" t="s">
        <v>64</v>
      </c>
      <c r="E4" s="1173">
        <v>46270.472222222219</v>
      </c>
      <c r="F4" s="1172">
        <v>17</v>
      </c>
      <c r="G4" s="1172">
        <v>122461</v>
      </c>
      <c r="H4" s="1174"/>
      <c r="I4" s="1172"/>
      <c r="J4" s="1172"/>
      <c r="K4" s="1172"/>
      <c r="L4" s="1172"/>
      <c r="M4" s="1186">
        <v>81</v>
      </c>
      <c r="N4" s="1172"/>
      <c r="O4" s="1172"/>
      <c r="P4" s="1172"/>
      <c r="Q4" s="1175">
        <f>SUM(I4:P4)</f>
        <v>81</v>
      </c>
      <c r="R4" s="1175" t="s">
        <v>30</v>
      </c>
      <c r="S4" s="1177" t="s">
        <v>33</v>
      </c>
      <c r="T4" s="1175"/>
      <c r="U4" s="1440">
        <v>46267.5</v>
      </c>
      <c r="V4" s="1190" t="s">
        <v>169</v>
      </c>
      <c r="W4" s="1181" t="s">
        <v>90</v>
      </c>
      <c r="X4" s="1181">
        <v>1023069</v>
      </c>
      <c r="Y4" s="1181" t="s">
        <v>349</v>
      </c>
      <c r="Z4" s="1181"/>
    </row>
    <row r="5" spans="1:26" ht="38.25">
      <c r="A5" s="1172" t="s">
        <v>86</v>
      </c>
      <c r="B5" s="1172" t="s">
        <v>78</v>
      </c>
      <c r="C5" s="1172" t="s">
        <v>351</v>
      </c>
      <c r="D5" s="1172" t="s">
        <v>88</v>
      </c>
      <c r="E5" s="1173">
        <v>46271.166666666664</v>
      </c>
      <c r="F5" s="1172">
        <v>11.9</v>
      </c>
      <c r="G5" s="1172">
        <v>122491</v>
      </c>
      <c r="H5" s="1174" t="s">
        <v>185</v>
      </c>
      <c r="I5" s="1172"/>
      <c r="J5" s="1172"/>
      <c r="K5" s="1172"/>
      <c r="L5" s="1172"/>
      <c r="M5" s="1186">
        <v>116</v>
      </c>
      <c r="N5" s="1186">
        <v>34</v>
      </c>
      <c r="O5" s="1186">
        <v>10</v>
      </c>
      <c r="P5" s="1186">
        <v>1</v>
      </c>
      <c r="Q5" s="1175">
        <f t="shared" si="0"/>
        <v>161</v>
      </c>
      <c r="R5" s="1176" t="s">
        <v>32</v>
      </c>
      <c r="S5" s="1177" t="s">
        <v>33</v>
      </c>
      <c r="T5" s="1175"/>
      <c r="U5" s="1440">
        <v>46268.5</v>
      </c>
      <c r="V5" s="1329" t="s">
        <v>161</v>
      </c>
      <c r="W5" s="1181" t="s">
        <v>90</v>
      </c>
      <c r="X5" s="1181">
        <v>1023070</v>
      </c>
      <c r="Y5" s="1181" t="s">
        <v>352</v>
      </c>
      <c r="Z5" s="1181"/>
    </row>
    <row r="6" spans="1:26" ht="38.25">
      <c r="A6" s="1172" t="s">
        <v>105</v>
      </c>
      <c r="B6" s="1172" t="s">
        <v>78</v>
      </c>
      <c r="C6" s="1172" t="s">
        <v>353</v>
      </c>
      <c r="D6" s="1172" t="s">
        <v>99</v>
      </c>
      <c r="E6" s="1173" t="s">
        <v>354</v>
      </c>
      <c r="F6" s="1172">
        <v>13.3</v>
      </c>
      <c r="G6" s="1172">
        <v>122502</v>
      </c>
      <c r="H6" s="1174" t="s">
        <v>355</v>
      </c>
      <c r="I6" s="1172"/>
      <c r="J6" s="1172"/>
      <c r="K6" s="1172"/>
      <c r="L6" s="1172"/>
      <c r="M6" s="1186">
        <v>122</v>
      </c>
      <c r="N6" s="1186">
        <v>34</v>
      </c>
      <c r="O6" s="1186">
        <v>5</v>
      </c>
      <c r="P6" s="1172"/>
      <c r="Q6" s="1175">
        <f t="shared" si="0"/>
        <v>161</v>
      </c>
      <c r="R6" s="1176" t="s">
        <v>32</v>
      </c>
      <c r="S6" s="1177" t="s">
        <v>33</v>
      </c>
      <c r="T6" s="1454" t="b">
        <v>1</v>
      </c>
      <c r="U6" s="1440">
        <v>46266.5</v>
      </c>
      <c r="V6" s="1264" t="s">
        <v>100</v>
      </c>
      <c r="W6" s="1181" t="s">
        <v>90</v>
      </c>
      <c r="X6" s="1181">
        <v>1023071</v>
      </c>
      <c r="Y6" s="1181" t="s">
        <v>349</v>
      </c>
      <c r="Z6" s="1181"/>
    </row>
    <row r="7" spans="1:26">
      <c r="A7" s="1172" t="s">
        <v>122</v>
      </c>
      <c r="B7" s="1172" t="s">
        <v>62</v>
      </c>
      <c r="C7" s="1172" t="s">
        <v>356</v>
      </c>
      <c r="D7" s="1172" t="s">
        <v>61</v>
      </c>
      <c r="E7" s="1173">
        <v>46270.770833333336</v>
      </c>
      <c r="F7" s="1172">
        <v>15.3</v>
      </c>
      <c r="G7" s="1172">
        <v>122462</v>
      </c>
      <c r="H7" s="1174"/>
      <c r="I7" s="1172"/>
      <c r="J7" s="1172"/>
      <c r="K7" s="1172"/>
      <c r="L7" s="1186">
        <v>81</v>
      </c>
      <c r="M7" s="1172"/>
      <c r="N7" s="1172"/>
      <c r="O7" s="1172"/>
      <c r="P7" s="1172"/>
      <c r="Q7" s="1175">
        <f>SUM(I7:P7)</f>
        <v>81</v>
      </c>
      <c r="R7" s="1175" t="s">
        <v>30</v>
      </c>
      <c r="S7" s="1175" t="s">
        <v>31</v>
      </c>
      <c r="T7" s="1175"/>
      <c r="U7" s="1440">
        <v>46268.5</v>
      </c>
      <c r="V7" s="1190" t="s">
        <v>169</v>
      </c>
      <c r="W7" s="1181" t="s">
        <v>90</v>
      </c>
      <c r="X7" s="1181">
        <v>1023072</v>
      </c>
      <c r="Y7" s="1181" t="s">
        <v>357</v>
      </c>
      <c r="Z7" s="1181"/>
    </row>
    <row r="8" spans="1:26" ht="38.25">
      <c r="A8" s="1173" t="s">
        <v>107</v>
      </c>
      <c r="B8" s="1172" t="s">
        <v>78</v>
      </c>
      <c r="C8" s="1172" t="s">
        <v>358</v>
      </c>
      <c r="D8" s="1172" t="s">
        <v>99</v>
      </c>
      <c r="E8" s="1173" t="s">
        <v>354</v>
      </c>
      <c r="F8" s="1172">
        <v>13.3</v>
      </c>
      <c r="G8" s="1172">
        <v>122503</v>
      </c>
      <c r="H8" s="1174" t="s">
        <v>355</v>
      </c>
      <c r="I8" s="1172"/>
      <c r="J8" s="1172"/>
      <c r="K8" s="1172"/>
      <c r="L8" s="1172"/>
      <c r="M8" s="1186">
        <v>121</v>
      </c>
      <c r="N8" s="1186">
        <v>34</v>
      </c>
      <c r="O8" s="1186">
        <v>5</v>
      </c>
      <c r="P8" s="1186">
        <v>1</v>
      </c>
      <c r="Q8" s="1175">
        <f>SUM(I8:P8)</f>
        <v>161</v>
      </c>
      <c r="R8" s="1176" t="s">
        <v>32</v>
      </c>
      <c r="S8" s="1177" t="s">
        <v>33</v>
      </c>
      <c r="T8" s="1175"/>
      <c r="U8" s="1440">
        <v>46266.5</v>
      </c>
      <c r="V8" s="1264" t="s">
        <v>100</v>
      </c>
      <c r="W8" s="1181" t="s">
        <v>90</v>
      </c>
      <c r="X8" s="1181">
        <v>1023073</v>
      </c>
      <c r="Y8" s="1181" t="s">
        <v>349</v>
      </c>
      <c r="Z8" s="1181"/>
    </row>
    <row r="9" spans="1:26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 t="shared" ref="I9:Q9" si="1">SUM(I3:I8)</f>
        <v>0</v>
      </c>
      <c r="J9" s="1214">
        <f t="shared" si="1"/>
        <v>0</v>
      </c>
      <c r="K9" s="1214">
        <f t="shared" si="1"/>
        <v>0</v>
      </c>
      <c r="L9" s="1214">
        <f t="shared" si="1"/>
        <v>81</v>
      </c>
      <c r="M9" s="1214">
        <f t="shared" si="1"/>
        <v>601</v>
      </c>
      <c r="N9" s="1214">
        <f t="shared" si="1"/>
        <v>102</v>
      </c>
      <c r="O9" s="1214">
        <f t="shared" si="1"/>
        <v>20</v>
      </c>
      <c r="P9" s="1214">
        <f t="shared" si="1"/>
        <v>2</v>
      </c>
      <c r="Q9" s="1214">
        <f t="shared" si="1"/>
        <v>806</v>
      </c>
      <c r="R9" s="1215"/>
      <c r="S9" s="1215"/>
      <c r="T9" s="1215"/>
      <c r="U9" s="1215"/>
      <c r="V9" s="1215"/>
      <c r="W9" s="1215"/>
      <c r="X9" s="1215"/>
      <c r="Y9" s="1215"/>
      <c r="Z9" s="1215"/>
    </row>
    <row r="10" spans="1:26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Y10" s="1216"/>
    </row>
    <row r="11" spans="1:26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6">
      <c r="A13" s="1328" t="s">
        <v>161</v>
      </c>
      <c r="B13" s="1570" t="s">
        <v>39</v>
      </c>
      <c r="C13" s="1570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>
      <c r="A14" s="1195" t="s">
        <v>169</v>
      </c>
      <c r="B14" s="1195" t="s">
        <v>179</v>
      </c>
      <c r="C14" s="1195"/>
      <c r="D14" s="1223"/>
      <c r="E14" s="1224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>
      <c r="A15" s="1520" t="s">
        <v>100</v>
      </c>
      <c r="B15" s="1571" t="s">
        <v>41</v>
      </c>
      <c r="C15" s="1571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 ht="15" customHeight="1">
      <c r="A16" s="1225" t="s">
        <v>42</v>
      </c>
      <c r="B16" s="1555" t="s">
        <v>359</v>
      </c>
      <c r="C16" s="1555"/>
      <c r="D16" s="1216"/>
      <c r="E16" s="1216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6">
      <c r="A17" s="1225" t="s">
        <v>42</v>
      </c>
      <c r="B17" s="1555"/>
      <c r="C17" s="1555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6">
      <c r="A18" s="1225" t="s">
        <v>43</v>
      </c>
      <c r="B18" s="1556">
        <v>358406176585</v>
      </c>
      <c r="C18" s="1556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19" spans="1:26">
      <c r="A19" s="1225" t="s">
        <v>44</v>
      </c>
      <c r="B19" s="1557"/>
      <c r="C19" s="1557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Y19" s="1216"/>
    </row>
    <row r="20" spans="1:26">
      <c r="A20" s="1226"/>
      <c r="B20" s="1216"/>
      <c r="C20" s="1216"/>
      <c r="D20" s="1216"/>
      <c r="E20" s="1216"/>
      <c r="F20" s="1216"/>
      <c r="G20" s="1216"/>
      <c r="H20" s="1216"/>
      <c r="I20" s="1216"/>
      <c r="J20" s="1216"/>
      <c r="K20" s="1216"/>
      <c r="L20" s="1216"/>
      <c r="M20" s="1216"/>
      <c r="N20" s="1216"/>
      <c r="O20" s="1216"/>
      <c r="P20" s="1216"/>
      <c r="Q20" s="1216"/>
      <c r="R20" s="1216"/>
      <c r="S20" s="1216"/>
      <c r="T20" s="1216"/>
      <c r="U20" s="1216"/>
      <c r="V20" s="1216"/>
      <c r="W20" s="1216"/>
      <c r="X20" s="1216"/>
      <c r="Y20" s="1216"/>
    </row>
    <row r="21" spans="1:26" ht="23.25" customHeight="1">
      <c r="A21" s="1549" t="s">
        <v>360</v>
      </c>
      <c r="B21" s="1549"/>
      <c r="C21" s="1549"/>
      <c r="D21" s="1549"/>
      <c r="E21" s="1549"/>
      <c r="F21" s="1549"/>
      <c r="G21" s="1208"/>
      <c r="H21" s="1209"/>
      <c r="I21" s="1549" t="s">
        <v>346</v>
      </c>
      <c r="J21" s="1549"/>
      <c r="K21" s="1549"/>
      <c r="L21" s="1549"/>
      <c r="M21" s="1549"/>
      <c r="N21" s="1549"/>
      <c r="O21" s="1549"/>
      <c r="P21" s="1549"/>
      <c r="Q21" s="1549"/>
      <c r="R21" s="1550" t="s">
        <v>361</v>
      </c>
      <c r="S21" s="1551"/>
      <c r="T21" s="1550"/>
      <c r="U21" s="1550"/>
      <c r="V21" s="1550"/>
      <c r="W21" s="1550"/>
      <c r="X21" s="1550"/>
      <c r="Y21" s="1550"/>
      <c r="Z21" s="1550"/>
    </row>
    <row r="22" spans="1:26" ht="26.25">
      <c r="A22" s="1210" t="s">
        <v>3</v>
      </c>
      <c r="B22" s="1210" t="s">
        <v>4</v>
      </c>
      <c r="C22" s="1210" t="s">
        <v>5</v>
      </c>
      <c r="D22" s="1210" t="s">
        <v>6</v>
      </c>
      <c r="E22" s="1210" t="s">
        <v>7</v>
      </c>
      <c r="F22" s="1210" t="s">
        <v>8</v>
      </c>
      <c r="G22" s="1210" t="s">
        <v>9</v>
      </c>
      <c r="H22" s="1211" t="s">
        <v>10</v>
      </c>
      <c r="I22" s="1227" t="s">
        <v>11</v>
      </c>
      <c r="J22" s="1227" t="s">
        <v>12</v>
      </c>
      <c r="K22" s="1227" t="s">
        <v>13</v>
      </c>
      <c r="L22" s="1227" t="s">
        <v>14</v>
      </c>
      <c r="M22" s="1227" t="s">
        <v>15</v>
      </c>
      <c r="N22" s="1227" t="s">
        <v>16</v>
      </c>
      <c r="O22" s="1227" t="s">
        <v>17</v>
      </c>
      <c r="P22" s="1212" t="s">
        <v>18</v>
      </c>
      <c r="Q22" s="1210" t="s">
        <v>19</v>
      </c>
      <c r="R22" s="1210" t="s">
        <v>20</v>
      </c>
      <c r="S22" s="1213" t="s">
        <v>21</v>
      </c>
      <c r="T22" s="1213" t="s">
        <v>22</v>
      </c>
      <c r="U22" s="1419" t="s">
        <v>23</v>
      </c>
      <c r="V22" s="1210" t="s">
        <v>24</v>
      </c>
      <c r="W22" s="1210" t="s">
        <v>25</v>
      </c>
      <c r="X22" s="1210" t="s">
        <v>26</v>
      </c>
      <c r="Y22" s="1210" t="s">
        <v>27</v>
      </c>
      <c r="Z22" s="1210" t="s">
        <v>28</v>
      </c>
    </row>
    <row r="23" spans="1:26" ht="38.25">
      <c r="A23" s="1178" t="s">
        <v>102</v>
      </c>
      <c r="B23" s="1178" t="s">
        <v>92</v>
      </c>
      <c r="C23" s="1172" t="s">
        <v>362</v>
      </c>
      <c r="D23" s="1172" t="s">
        <v>94</v>
      </c>
      <c r="E23" s="1173">
        <v>46271.4375</v>
      </c>
      <c r="F23" s="1172">
        <v>12.8</v>
      </c>
      <c r="G23" s="1172">
        <v>122504</v>
      </c>
      <c r="H23" s="1174" t="s">
        <v>363</v>
      </c>
      <c r="I23" s="1172"/>
      <c r="J23" s="1172"/>
      <c r="K23" s="1172"/>
      <c r="L23" s="1172"/>
      <c r="M23" s="1186">
        <v>130</v>
      </c>
      <c r="N23" s="1186">
        <v>31</v>
      </c>
      <c r="O23" s="1172"/>
      <c r="P23" s="1172"/>
      <c r="Q23" s="1175">
        <f>SUM(I23:P23)</f>
        <v>161</v>
      </c>
      <c r="R23" s="1176" t="s">
        <v>32</v>
      </c>
      <c r="S23" s="1177" t="s">
        <v>33</v>
      </c>
      <c r="T23" s="1175"/>
      <c r="U23" s="1440">
        <v>46267.416666666664</v>
      </c>
      <c r="V23" s="1190" t="s">
        <v>161</v>
      </c>
      <c r="W23" s="1181" t="s">
        <v>90</v>
      </c>
      <c r="X23" s="1181">
        <v>1023088</v>
      </c>
      <c r="Y23" s="1181" t="s">
        <v>352</v>
      </c>
      <c r="Z23" s="1181"/>
    </row>
    <row r="24" spans="1:26" ht="38.25">
      <c r="A24" s="1178" t="s">
        <v>107</v>
      </c>
      <c r="B24" s="1178" t="s">
        <v>78</v>
      </c>
      <c r="C24" s="1178" t="s">
        <v>364</v>
      </c>
      <c r="D24" s="1178" t="s">
        <v>88</v>
      </c>
      <c r="E24" s="1179">
        <v>46271.166666666664</v>
      </c>
      <c r="F24" s="1178">
        <v>11.9</v>
      </c>
      <c r="G24" s="1178">
        <v>122509</v>
      </c>
      <c r="H24" s="1205" t="s">
        <v>365</v>
      </c>
      <c r="I24" s="1178"/>
      <c r="J24" s="1178"/>
      <c r="K24" s="1178"/>
      <c r="L24" s="1178"/>
      <c r="M24" s="1186">
        <v>81</v>
      </c>
      <c r="N24" s="1186">
        <v>80</v>
      </c>
      <c r="O24" s="1178"/>
      <c r="P24" s="1178"/>
      <c r="Q24" s="1175">
        <f>SUM(I24:P24)</f>
        <v>161</v>
      </c>
      <c r="R24" s="1176" t="s">
        <v>32</v>
      </c>
      <c r="S24" s="1177" t="s">
        <v>33</v>
      </c>
      <c r="T24" s="1175"/>
      <c r="U24" s="1175" t="s">
        <v>366</v>
      </c>
      <c r="V24" s="1190" t="s">
        <v>161</v>
      </c>
      <c r="W24" s="1181" t="s">
        <v>90</v>
      </c>
      <c r="X24" s="1181">
        <v>1023089</v>
      </c>
      <c r="Y24" s="1181" t="s">
        <v>367</v>
      </c>
      <c r="Z24" s="1181"/>
    </row>
    <row r="25" spans="1:26" ht="38.25">
      <c r="A25" s="1178" t="s">
        <v>102</v>
      </c>
      <c r="B25" s="1178" t="s">
        <v>92</v>
      </c>
      <c r="C25" s="1178" t="s">
        <v>368</v>
      </c>
      <c r="D25" s="1178" t="s">
        <v>159</v>
      </c>
      <c r="E25" s="1179">
        <v>46271.041666666664</v>
      </c>
      <c r="F25" s="1178">
        <v>11.9</v>
      </c>
      <c r="G25" s="1172">
        <v>122507</v>
      </c>
      <c r="H25" s="1174" t="s">
        <v>363</v>
      </c>
      <c r="I25" s="1172"/>
      <c r="J25" s="1172"/>
      <c r="K25" s="1172"/>
      <c r="L25" s="1172"/>
      <c r="M25" s="1186">
        <v>130</v>
      </c>
      <c r="N25" s="1186">
        <v>31</v>
      </c>
      <c r="O25" s="1172"/>
      <c r="P25" s="1172"/>
      <c r="Q25" s="1175">
        <v>161</v>
      </c>
      <c r="R25" s="1176" t="s">
        <v>32</v>
      </c>
      <c r="S25" s="1177" t="s">
        <v>33</v>
      </c>
      <c r="T25" s="1175"/>
      <c r="U25" s="1175" t="s">
        <v>366</v>
      </c>
      <c r="V25" s="1190" t="s">
        <v>161</v>
      </c>
      <c r="W25" s="1181" t="s">
        <v>90</v>
      </c>
      <c r="X25" s="1181">
        <v>1023090</v>
      </c>
      <c r="Y25" s="1181" t="s">
        <v>367</v>
      </c>
      <c r="Z25" s="1181"/>
    </row>
    <row r="26" spans="1:26" ht="38.25">
      <c r="A26" s="1178" t="s">
        <v>86</v>
      </c>
      <c r="B26" s="1178" t="s">
        <v>92</v>
      </c>
      <c r="C26" s="1178" t="s">
        <v>369</v>
      </c>
      <c r="D26" s="1178" t="s">
        <v>159</v>
      </c>
      <c r="E26" s="1179">
        <v>46271.041666666664</v>
      </c>
      <c r="F26" s="1178">
        <v>11.9</v>
      </c>
      <c r="G26" s="1178">
        <v>122496</v>
      </c>
      <c r="H26" s="1174" t="s">
        <v>185</v>
      </c>
      <c r="I26" s="1178"/>
      <c r="J26" s="1178"/>
      <c r="K26" s="1178"/>
      <c r="L26" s="1178"/>
      <c r="M26" s="1186">
        <v>121</v>
      </c>
      <c r="N26" s="1186">
        <v>29</v>
      </c>
      <c r="O26" s="1186">
        <v>10</v>
      </c>
      <c r="P26" s="1186">
        <v>1</v>
      </c>
      <c r="Q26" s="1175">
        <f>SUM(I26:P26)</f>
        <v>161</v>
      </c>
      <c r="R26" s="1176" t="s">
        <v>32</v>
      </c>
      <c r="S26" s="1177" t="s">
        <v>33</v>
      </c>
      <c r="T26" s="1175"/>
      <c r="U26" s="1440">
        <v>46268.5</v>
      </c>
      <c r="V26" s="1190" t="s">
        <v>161</v>
      </c>
      <c r="W26" s="1181" t="s">
        <v>90</v>
      </c>
      <c r="X26" s="1181">
        <v>1023091</v>
      </c>
      <c r="Y26" s="1181" t="s">
        <v>352</v>
      </c>
      <c r="Z26" s="1181"/>
    </row>
    <row r="27" spans="1:26" ht="38.25">
      <c r="A27" s="1178" t="s">
        <v>119</v>
      </c>
      <c r="B27" s="1178" t="s">
        <v>92</v>
      </c>
      <c r="C27" s="1178" t="s">
        <v>370</v>
      </c>
      <c r="D27" s="1178" t="s">
        <v>159</v>
      </c>
      <c r="E27" s="1179">
        <v>46271.041666666664</v>
      </c>
      <c r="F27" s="1178">
        <v>11.9</v>
      </c>
      <c r="G27" s="1172">
        <v>122508</v>
      </c>
      <c r="H27" s="1174" t="s">
        <v>371</v>
      </c>
      <c r="I27" s="1172"/>
      <c r="J27" s="1172"/>
      <c r="K27" s="1172"/>
      <c r="L27" s="1172"/>
      <c r="M27" s="1186">
        <v>115</v>
      </c>
      <c r="N27" s="1186">
        <v>36</v>
      </c>
      <c r="O27" s="1186">
        <v>10</v>
      </c>
      <c r="P27" s="1172"/>
      <c r="Q27" s="1175">
        <v>161</v>
      </c>
      <c r="R27" s="1176" t="s">
        <v>32</v>
      </c>
      <c r="S27" s="1177" t="s">
        <v>33</v>
      </c>
      <c r="T27" s="1175"/>
      <c r="U27" s="1175" t="s">
        <v>366</v>
      </c>
      <c r="V27" s="1255" t="s">
        <v>161</v>
      </c>
      <c r="W27" s="1181" t="s">
        <v>90</v>
      </c>
      <c r="X27" s="1181">
        <v>1023092</v>
      </c>
      <c r="Y27" s="1181" t="s">
        <v>367</v>
      </c>
      <c r="Z27" s="1181"/>
    </row>
    <row r="28" spans="1:26">
      <c r="A28" s="1178"/>
      <c r="B28" s="1178"/>
      <c r="C28" s="1178"/>
      <c r="D28" s="1178"/>
      <c r="E28" s="1179"/>
      <c r="F28" s="1178"/>
      <c r="G28" s="1178"/>
      <c r="H28" s="1174"/>
      <c r="I28" s="1172"/>
      <c r="J28" s="1172"/>
      <c r="K28" s="1172"/>
      <c r="L28" s="1172"/>
      <c r="M28" s="1172"/>
      <c r="N28" s="1172"/>
      <c r="O28" s="1172"/>
      <c r="P28" s="1172"/>
      <c r="Q28" s="1175"/>
      <c r="R28" s="1176"/>
      <c r="S28" s="1177"/>
      <c r="T28" s="1175"/>
      <c r="U28" s="1440"/>
      <c r="V28" s="1239"/>
      <c r="W28" s="1181"/>
      <c r="X28" s="1181"/>
      <c r="Y28" s="1181"/>
      <c r="Z28" s="1181"/>
    </row>
    <row r="29" spans="1:26">
      <c r="A29" s="1214" t="s">
        <v>19</v>
      </c>
      <c r="B29" s="1209"/>
      <c r="C29" s="1209"/>
      <c r="D29" s="1209"/>
      <c r="E29" s="1214"/>
      <c r="F29" s="1209"/>
      <c r="G29" s="1209"/>
      <c r="H29" s="1209"/>
      <c r="I29" s="1214">
        <f t="shared" ref="I29:Q29" si="2">SUM(I23:I28)</f>
        <v>0</v>
      </c>
      <c r="J29" s="1214">
        <f t="shared" si="2"/>
        <v>0</v>
      </c>
      <c r="K29" s="1214">
        <f t="shared" si="2"/>
        <v>0</v>
      </c>
      <c r="L29" s="1214">
        <f t="shared" si="2"/>
        <v>0</v>
      </c>
      <c r="M29" s="1214">
        <f t="shared" si="2"/>
        <v>577</v>
      </c>
      <c r="N29" s="1214">
        <f t="shared" si="2"/>
        <v>207</v>
      </c>
      <c r="O29" s="1214">
        <f t="shared" si="2"/>
        <v>20</v>
      </c>
      <c r="P29" s="1214">
        <f t="shared" si="2"/>
        <v>1</v>
      </c>
      <c r="Q29" s="1214">
        <f t="shared" si="2"/>
        <v>805</v>
      </c>
      <c r="R29" s="1215"/>
      <c r="S29" s="1215"/>
      <c r="T29" s="1215"/>
      <c r="U29" s="1215"/>
      <c r="V29" s="1215"/>
      <c r="W29" s="1215"/>
      <c r="X29" s="1215"/>
      <c r="Y29" s="1215"/>
      <c r="Z29" s="1215"/>
    </row>
    <row r="30" spans="1:26">
      <c r="A30" s="1216"/>
      <c r="B30" s="1216"/>
      <c r="C30" s="1216"/>
      <c r="D30" s="1216"/>
      <c r="E30" s="1216"/>
      <c r="F30" s="1217"/>
      <c r="G30" s="1217"/>
      <c r="H30" s="1216"/>
      <c r="I30" s="1216"/>
      <c r="J30" s="1216"/>
      <c r="K30" s="1216"/>
      <c r="L30" s="1216"/>
      <c r="M30" s="1216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  <c r="Y30" s="1216"/>
    </row>
    <row r="31" spans="1:26">
      <c r="A31" s="1218" t="s">
        <v>34</v>
      </c>
      <c r="B31" s="1552"/>
      <c r="C31" s="1552"/>
      <c r="D31" s="1552"/>
      <c r="E31" s="1216"/>
      <c r="F31" s="1216"/>
      <c r="G31" s="1216"/>
      <c r="H31" s="1216"/>
      <c r="I31" s="1216"/>
      <c r="J31" s="1216"/>
      <c r="K31" s="1553"/>
      <c r="L31" s="1553"/>
      <c r="M31" s="1553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</row>
    <row r="32" spans="1:26" ht="15.75" customHeight="1">
      <c r="A32" s="1220" t="s">
        <v>35</v>
      </c>
      <c r="B32" s="1221" t="s">
        <v>36</v>
      </c>
      <c r="C32" s="1222" t="s">
        <v>37</v>
      </c>
      <c r="D32" s="1219"/>
      <c r="E32" s="1216"/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</row>
    <row r="33" spans="1:27" ht="15" customHeight="1">
      <c r="A33" s="1194" t="s">
        <v>169</v>
      </c>
      <c r="B33" s="1548" t="s">
        <v>39</v>
      </c>
      <c r="C33" s="1548"/>
      <c r="D33" s="1223"/>
      <c r="E33" s="1224" t="s">
        <v>40</v>
      </c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  <c r="Y33" s="1216"/>
    </row>
    <row r="34" spans="1:27">
      <c r="A34" s="1195" t="s">
        <v>161</v>
      </c>
      <c r="B34" s="1554" t="s">
        <v>41</v>
      </c>
      <c r="C34" s="1554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  <c r="Y34" s="1216"/>
    </row>
    <row r="35" spans="1:27">
      <c r="A35" s="1225" t="s">
        <v>42</v>
      </c>
      <c r="B35" s="1555" t="s">
        <v>372</v>
      </c>
      <c r="C35" s="1555"/>
      <c r="D35" s="1216"/>
      <c r="E35" s="1216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  <c r="Y35" s="1216"/>
    </row>
    <row r="36" spans="1:27">
      <c r="A36" s="1225" t="s">
        <v>42</v>
      </c>
      <c r="B36" s="1555"/>
      <c r="C36" s="1555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</row>
    <row r="37" spans="1:27">
      <c r="A37" s="1225" t="s">
        <v>43</v>
      </c>
      <c r="B37" s="1556" t="s">
        <v>373</v>
      </c>
      <c r="C37" s="1556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  <c r="Y37" s="1216"/>
    </row>
    <row r="38" spans="1:27">
      <c r="A38" s="1225" t="s">
        <v>44</v>
      </c>
      <c r="B38" s="1557"/>
      <c r="C38" s="1557"/>
      <c r="D38" s="1216"/>
      <c r="E38" s="1216"/>
      <c r="F38" s="1216"/>
      <c r="G38" s="1216"/>
      <c r="H38" s="1216"/>
      <c r="I38" s="1216"/>
      <c r="J38" s="1216"/>
      <c r="K38" s="1216"/>
      <c r="L38" s="1216"/>
      <c r="M38" s="1216"/>
      <c r="N38" s="1216"/>
      <c r="O38" s="1216"/>
      <c r="P38" s="1216"/>
      <c r="Q38" s="1216"/>
      <c r="R38" s="1216"/>
      <c r="S38" s="1216"/>
      <c r="T38" s="1216"/>
      <c r="U38" s="1216"/>
      <c r="V38" s="1216"/>
      <c r="W38" s="1216"/>
      <c r="X38" s="1216"/>
      <c r="Y38" s="1216"/>
    </row>
    <row r="40" spans="1:27" ht="23.25" customHeight="1">
      <c r="A40" s="1572" t="s">
        <v>374</v>
      </c>
      <c r="B40" s="1572"/>
      <c r="C40" s="1572"/>
      <c r="D40" s="1572"/>
      <c r="E40" s="1572"/>
      <c r="F40" s="1572"/>
      <c r="G40" s="1204"/>
      <c r="H40" s="1188"/>
      <c r="I40" s="1577" t="s">
        <v>375</v>
      </c>
      <c r="J40" s="1577"/>
      <c r="K40" s="1577"/>
      <c r="L40" s="1577"/>
      <c r="M40" s="1577"/>
      <c r="N40" s="1577"/>
      <c r="O40" s="1577"/>
      <c r="P40" s="1577"/>
      <c r="Q40" s="1577"/>
      <c r="R40" s="1575" t="s">
        <v>376</v>
      </c>
      <c r="S40" s="1576"/>
      <c r="T40" s="1575"/>
      <c r="U40" s="1575"/>
      <c r="V40" s="1575"/>
      <c r="W40" s="1575"/>
      <c r="X40" s="1575"/>
      <c r="Y40" s="1575"/>
      <c r="Z40" s="1575"/>
    </row>
    <row r="41" spans="1:27" ht="26.25">
      <c r="A41" s="1210" t="s">
        <v>3</v>
      </c>
      <c r="B41" s="1210" t="s">
        <v>4</v>
      </c>
      <c r="C41" s="1210" t="s">
        <v>5</v>
      </c>
      <c r="D41" s="1210" t="s">
        <v>6</v>
      </c>
      <c r="E41" s="1210" t="s">
        <v>7</v>
      </c>
      <c r="F41" s="1210" t="s">
        <v>8</v>
      </c>
      <c r="G41" s="1210" t="s">
        <v>9</v>
      </c>
      <c r="H41" s="1211" t="s">
        <v>10</v>
      </c>
      <c r="I41" s="1227" t="s">
        <v>11</v>
      </c>
      <c r="J41" s="1227" t="s">
        <v>12</v>
      </c>
      <c r="K41" s="1227" t="s">
        <v>13</v>
      </c>
      <c r="L41" s="1227" t="s">
        <v>14</v>
      </c>
      <c r="M41" s="1227" t="s">
        <v>15</v>
      </c>
      <c r="N41" s="1227" t="s">
        <v>16</v>
      </c>
      <c r="O41" s="1227" t="s">
        <v>17</v>
      </c>
      <c r="P41" s="1212" t="s">
        <v>18</v>
      </c>
      <c r="Q41" s="1210" t="s">
        <v>19</v>
      </c>
      <c r="R41" s="1210" t="s">
        <v>20</v>
      </c>
      <c r="S41" s="1213" t="s">
        <v>21</v>
      </c>
      <c r="T41" s="1213" t="s">
        <v>22</v>
      </c>
      <c r="U41" s="1419" t="s">
        <v>23</v>
      </c>
      <c r="V41" s="1210" t="s">
        <v>24</v>
      </c>
      <c r="W41" s="1210" t="s">
        <v>25</v>
      </c>
      <c r="X41" s="1210" t="s">
        <v>26</v>
      </c>
      <c r="Y41" s="1210" t="s">
        <v>27</v>
      </c>
      <c r="Z41" s="1210" t="s">
        <v>28</v>
      </c>
    </row>
    <row r="42" spans="1:27" ht="26.25">
      <c r="A42" s="1172" t="s">
        <v>141</v>
      </c>
      <c r="B42" s="1172" t="s">
        <v>69</v>
      </c>
      <c r="C42" s="1172" t="s">
        <v>377</v>
      </c>
      <c r="D42" s="1172" t="s">
        <v>378</v>
      </c>
      <c r="E42" s="1173">
        <v>46272.600694444445</v>
      </c>
      <c r="F42" s="1172">
        <v>13.3</v>
      </c>
      <c r="G42" s="1172">
        <v>122529</v>
      </c>
      <c r="H42" s="1174"/>
      <c r="I42" s="1172"/>
      <c r="J42" s="1172"/>
      <c r="K42" s="1172"/>
      <c r="L42" s="1172"/>
      <c r="M42" s="1186">
        <v>644</v>
      </c>
      <c r="N42" s="1172"/>
      <c r="O42" s="1172"/>
      <c r="P42" s="1172"/>
      <c r="Q42" s="1175">
        <v>644</v>
      </c>
      <c r="R42" s="1175" t="s">
        <v>30</v>
      </c>
      <c r="S42" s="1175" t="s">
        <v>31</v>
      </c>
      <c r="T42" s="1175"/>
      <c r="U42" s="1175" t="s">
        <v>333</v>
      </c>
      <c r="V42" s="1281" t="s">
        <v>379</v>
      </c>
      <c r="W42" s="1181"/>
      <c r="X42" s="1181">
        <v>1023074</v>
      </c>
      <c r="Y42" s="1181" t="s">
        <v>380</v>
      </c>
      <c r="Z42" s="1175" t="s">
        <v>233</v>
      </c>
      <c r="AA42" s="1181" t="s">
        <v>381</v>
      </c>
    </row>
    <row r="43" spans="1:27">
      <c r="A43" s="1178"/>
      <c r="B43" s="1178"/>
      <c r="C43" s="1178"/>
      <c r="D43" s="1178"/>
      <c r="E43" s="1179"/>
      <c r="F43" s="1178"/>
      <c r="G43" s="1172"/>
      <c r="H43" s="1174"/>
      <c r="I43" s="1172"/>
      <c r="J43" s="1172"/>
      <c r="K43" s="1172"/>
      <c r="L43" s="1172"/>
      <c r="M43" s="1172"/>
      <c r="N43" s="1172"/>
      <c r="O43" s="1172"/>
      <c r="P43" s="1172"/>
      <c r="Q43" s="1175"/>
      <c r="R43" s="1175"/>
      <c r="S43" s="1175"/>
      <c r="T43" s="1175"/>
      <c r="U43" s="1440"/>
      <c r="V43" s="1239"/>
      <c r="W43" s="1181"/>
      <c r="X43" s="1181"/>
      <c r="Y43" s="1540"/>
      <c r="Z43" s="1181"/>
    </row>
    <row r="44" spans="1:27">
      <c r="A44" s="1214" t="s">
        <v>19</v>
      </c>
      <c r="B44" s="1209"/>
      <c r="C44" s="1209"/>
      <c r="D44" s="1209"/>
      <c r="E44" s="1214"/>
      <c r="F44" s="1209"/>
      <c r="G44" s="1209"/>
      <c r="H44" s="1209"/>
      <c r="I44" s="1214">
        <f>SUM(I42:I42)</f>
        <v>0</v>
      </c>
      <c r="J44" s="1214">
        <f>SUM(J42:J42)</f>
        <v>0</v>
      </c>
      <c r="K44" s="1214">
        <f t="shared" ref="K44:Q44" si="3">SUM(K42:K43)</f>
        <v>0</v>
      </c>
      <c r="L44" s="1214">
        <f t="shared" si="3"/>
        <v>0</v>
      </c>
      <c r="M44" s="1214">
        <f t="shared" si="3"/>
        <v>644</v>
      </c>
      <c r="N44" s="1214">
        <f t="shared" si="3"/>
        <v>0</v>
      </c>
      <c r="O44" s="1214">
        <f t="shared" si="3"/>
        <v>0</v>
      </c>
      <c r="P44" s="1214">
        <f t="shared" si="3"/>
        <v>0</v>
      </c>
      <c r="Q44" s="1214">
        <f t="shared" si="3"/>
        <v>644</v>
      </c>
      <c r="R44" s="1215"/>
      <c r="S44" s="1215"/>
      <c r="T44" s="1215"/>
      <c r="U44" s="1215"/>
      <c r="V44" s="1215"/>
      <c r="W44" s="1215"/>
      <c r="X44" s="1215"/>
      <c r="Y44" s="1215"/>
      <c r="Z44" s="1215"/>
    </row>
    <row r="45" spans="1:27">
      <c r="A45" s="1216"/>
      <c r="B45" s="1216"/>
      <c r="C45" s="1216"/>
      <c r="D45" s="1216"/>
      <c r="E45" s="1216"/>
      <c r="F45" s="1217"/>
      <c r="G45" s="1217"/>
      <c r="H45" s="1216"/>
      <c r="I45" s="1216"/>
      <c r="J45" s="1216"/>
      <c r="K45" s="1216"/>
      <c r="L45" s="1216"/>
      <c r="M45" s="1216"/>
      <c r="N45" s="1216"/>
      <c r="O45" s="1216"/>
      <c r="P45" s="1216"/>
      <c r="Q45" s="1216"/>
      <c r="R45" s="1216"/>
      <c r="S45" s="1216"/>
      <c r="T45" s="1216"/>
      <c r="U45" s="1216"/>
      <c r="V45" s="1216"/>
      <c r="W45" s="1216"/>
      <c r="X45" s="1216"/>
      <c r="Y45" s="1216"/>
    </row>
    <row r="46" spans="1:27">
      <c r="A46" s="1218" t="s">
        <v>34</v>
      </c>
      <c r="B46" s="1552"/>
      <c r="C46" s="1552"/>
      <c r="D46" s="1552"/>
      <c r="E46" s="1216"/>
      <c r="F46" s="1216"/>
      <c r="G46" s="1216"/>
      <c r="H46" s="1216"/>
      <c r="I46" s="1216"/>
      <c r="J46" s="1216"/>
      <c r="K46" s="1553"/>
      <c r="L46" s="1553"/>
      <c r="M46" s="1553"/>
      <c r="N46" s="1216"/>
      <c r="O46" s="1216"/>
      <c r="P46" s="1216"/>
      <c r="Q46" s="1216"/>
      <c r="R46" s="1216"/>
      <c r="S46" s="1216"/>
      <c r="T46" s="1216"/>
      <c r="U46" s="1216"/>
      <c r="V46" s="1216"/>
      <c r="W46" s="1216"/>
      <c r="X46" s="1216"/>
      <c r="Y46" s="1216"/>
    </row>
    <row r="47" spans="1:27" ht="18">
      <c r="A47" s="1220" t="s">
        <v>35</v>
      </c>
      <c r="B47" s="1221" t="s">
        <v>36</v>
      </c>
      <c r="C47" s="1222" t="s">
        <v>37</v>
      </c>
      <c r="D47" s="1219"/>
      <c r="E47" s="1216"/>
      <c r="F47" s="1216"/>
      <c r="G47" s="1216"/>
      <c r="H47" s="1216"/>
      <c r="I47" s="1216"/>
      <c r="J47" s="1216"/>
      <c r="K47" s="1216"/>
      <c r="L47" s="1216"/>
      <c r="M47" s="1216"/>
      <c r="N47" s="1216"/>
      <c r="O47" s="1216"/>
      <c r="P47" s="1216"/>
      <c r="Q47" s="1216"/>
      <c r="R47" s="1216"/>
      <c r="S47" s="1216"/>
      <c r="T47" s="1216"/>
      <c r="U47" s="1216"/>
      <c r="V47" s="1216"/>
      <c r="W47" s="1216"/>
      <c r="X47" s="1216"/>
      <c r="Y47" s="1216"/>
    </row>
    <row r="48" spans="1:27" ht="15" customHeight="1">
      <c r="A48" s="1194" t="s">
        <v>38</v>
      </c>
      <c r="B48" s="1548" t="s">
        <v>39</v>
      </c>
      <c r="C48" s="1548"/>
      <c r="D48" s="1223"/>
      <c r="E48" s="1224" t="s">
        <v>40</v>
      </c>
      <c r="F48" s="1216"/>
      <c r="G48" s="1216"/>
      <c r="H48" s="1216"/>
      <c r="I48" s="1216"/>
      <c r="J48" s="1216"/>
      <c r="K48" s="1216"/>
      <c r="L48" s="1216"/>
      <c r="M48" s="1216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  <c r="Y48" s="1216"/>
    </row>
    <row r="49" spans="1:26">
      <c r="A49" s="1195" t="s">
        <v>38</v>
      </c>
      <c r="B49" s="1554" t="s">
        <v>41</v>
      </c>
      <c r="C49" s="1554"/>
      <c r="D49" s="1216"/>
      <c r="E49" s="1216"/>
      <c r="F49" s="1216"/>
      <c r="G49" s="1216"/>
      <c r="H49" s="1216"/>
      <c r="I49" s="1216"/>
      <c r="J49" s="1216"/>
      <c r="K49" s="1216"/>
      <c r="L49" s="1216"/>
      <c r="M49" s="1216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  <c r="Y49" s="1216"/>
    </row>
    <row r="50" spans="1:26">
      <c r="A50" s="1225" t="s">
        <v>42</v>
      </c>
      <c r="B50" s="1555"/>
      <c r="C50" s="1555"/>
      <c r="D50" s="1216"/>
      <c r="E50" s="1216"/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  <c r="Y50" s="1216"/>
    </row>
    <row r="51" spans="1:26">
      <c r="A51" s="1225" t="s">
        <v>42</v>
      </c>
      <c r="B51" s="1555"/>
      <c r="C51" s="1555"/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  <c r="Y51" s="1216"/>
    </row>
    <row r="52" spans="1:26">
      <c r="A52" s="1225" t="s">
        <v>43</v>
      </c>
      <c r="B52" s="1556"/>
      <c r="C52" s="1556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  <c r="Y52" s="1216"/>
    </row>
    <row r="53" spans="1:26">
      <c r="A53" s="1225" t="s">
        <v>44</v>
      </c>
      <c r="B53" s="1557"/>
      <c r="C53" s="1557"/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  <c r="Y53" s="1216"/>
    </row>
    <row r="55" spans="1:26" ht="23.25" customHeight="1">
      <c r="A55" s="1572" t="s">
        <v>382</v>
      </c>
      <c r="B55" s="1572"/>
      <c r="C55" s="1572"/>
      <c r="D55" s="1572"/>
      <c r="E55" s="1572"/>
      <c r="F55" s="1572"/>
      <c r="G55" s="1541"/>
      <c r="H55" s="1490"/>
      <c r="I55" s="1578" t="s">
        <v>383</v>
      </c>
      <c r="J55" s="1578"/>
      <c r="K55" s="1578"/>
      <c r="L55" s="1578"/>
      <c r="M55" s="1578"/>
      <c r="N55" s="1578"/>
      <c r="O55" s="1578"/>
      <c r="P55" s="1578"/>
      <c r="Q55" s="1578"/>
      <c r="R55" s="1573" t="s">
        <v>384</v>
      </c>
      <c r="S55" s="1574"/>
      <c r="T55" s="1573"/>
      <c r="U55" s="1573"/>
      <c r="V55" s="1573"/>
      <c r="W55" s="1573"/>
      <c r="X55" s="1573"/>
      <c r="Y55" s="1573"/>
      <c r="Z55" s="1573"/>
    </row>
    <row r="56" spans="1:26" ht="26.25">
      <c r="A56" s="1210" t="s">
        <v>3</v>
      </c>
      <c r="B56" s="1210" t="s">
        <v>4</v>
      </c>
      <c r="C56" s="1210" t="s">
        <v>5</v>
      </c>
      <c r="D56" s="1210" t="s">
        <v>6</v>
      </c>
      <c r="E56" s="1210" t="s">
        <v>7</v>
      </c>
      <c r="F56" s="1210" t="s">
        <v>8</v>
      </c>
      <c r="G56" s="1210" t="s">
        <v>9</v>
      </c>
      <c r="H56" s="1211" t="s">
        <v>10</v>
      </c>
      <c r="I56" s="1227" t="s">
        <v>11</v>
      </c>
      <c r="J56" s="1227" t="s">
        <v>12</v>
      </c>
      <c r="K56" s="1227" t="s">
        <v>13</v>
      </c>
      <c r="L56" s="1227" t="s">
        <v>14</v>
      </c>
      <c r="M56" s="1227" t="s">
        <v>15</v>
      </c>
      <c r="N56" s="1227" t="s">
        <v>16</v>
      </c>
      <c r="O56" s="1227" t="s">
        <v>17</v>
      </c>
      <c r="P56" s="1212" t="s">
        <v>18</v>
      </c>
      <c r="Q56" s="1210" t="s">
        <v>19</v>
      </c>
      <c r="R56" s="1210" t="s">
        <v>20</v>
      </c>
      <c r="S56" s="1213" t="s">
        <v>21</v>
      </c>
      <c r="T56" s="1213" t="s">
        <v>22</v>
      </c>
      <c r="U56" s="1419" t="s">
        <v>23</v>
      </c>
      <c r="V56" s="1210" t="s">
        <v>24</v>
      </c>
      <c r="W56" s="1210" t="s">
        <v>25</v>
      </c>
      <c r="X56" s="1210" t="s">
        <v>26</v>
      </c>
      <c r="Y56" s="1210" t="s">
        <v>27</v>
      </c>
      <c r="Z56" s="1210" t="s">
        <v>28</v>
      </c>
    </row>
    <row r="57" spans="1:26">
      <c r="A57" s="1178" t="s">
        <v>142</v>
      </c>
      <c r="B57" s="1178" t="s">
        <v>72</v>
      </c>
      <c r="C57" s="1178" t="s">
        <v>385</v>
      </c>
      <c r="D57" s="1178" t="s">
        <v>386</v>
      </c>
      <c r="E57" s="1179">
        <v>46271.600694444445</v>
      </c>
      <c r="F57" s="1178">
        <v>17.2</v>
      </c>
      <c r="G57" s="1172">
        <v>122523</v>
      </c>
      <c r="H57" s="1174"/>
      <c r="I57" s="1172"/>
      <c r="J57" s="1172"/>
      <c r="K57" s="1172"/>
      <c r="L57" s="1172"/>
      <c r="M57" s="1186">
        <v>81</v>
      </c>
      <c r="N57" s="1186">
        <v>54</v>
      </c>
      <c r="O57" s="1186">
        <v>26</v>
      </c>
      <c r="P57" s="1172"/>
      <c r="Q57" s="1175">
        <f>SUM(I57:P57)</f>
        <v>161</v>
      </c>
      <c r="R57" s="1175" t="s">
        <v>30</v>
      </c>
      <c r="S57" s="1175" t="s">
        <v>31</v>
      </c>
      <c r="T57" s="1175"/>
      <c r="U57" s="1175"/>
      <c r="V57" s="1239"/>
      <c r="W57" s="1181"/>
      <c r="X57" s="1181">
        <v>1023052</v>
      </c>
      <c r="Y57" s="1181"/>
      <c r="Z57" s="1181"/>
    </row>
    <row r="58" spans="1:26">
      <c r="A58" s="1178" t="s">
        <v>141</v>
      </c>
      <c r="B58" s="1178" t="s">
        <v>69</v>
      </c>
      <c r="C58" s="1083" t="s">
        <v>387</v>
      </c>
      <c r="D58" s="1178" t="s">
        <v>388</v>
      </c>
      <c r="E58" s="1179">
        <v>46271.6875</v>
      </c>
      <c r="F58" s="1178">
        <v>16.2</v>
      </c>
      <c r="G58" s="1178">
        <v>122530</v>
      </c>
      <c r="H58" s="1205"/>
      <c r="I58" s="1178"/>
      <c r="J58" s="1178"/>
      <c r="K58" s="1178"/>
      <c r="L58" s="1178"/>
      <c r="M58" s="1186">
        <v>108</v>
      </c>
      <c r="N58" s="1186">
        <v>27</v>
      </c>
      <c r="O58" s="1186">
        <v>26</v>
      </c>
      <c r="P58" s="1178"/>
      <c r="Q58" s="1175">
        <f t="shared" ref="Q58:Q60" si="4">SUM(I58:P58)</f>
        <v>161</v>
      </c>
      <c r="R58" s="1175" t="s">
        <v>30</v>
      </c>
      <c r="S58" s="1175" t="s">
        <v>31</v>
      </c>
      <c r="T58" s="1175"/>
      <c r="U58" s="1175"/>
      <c r="V58" s="1181"/>
      <c r="W58" s="1181"/>
      <c r="X58" s="1181">
        <v>1023054</v>
      </c>
      <c r="Y58" s="1181"/>
      <c r="Z58" s="1181"/>
    </row>
    <row r="59" spans="1:26">
      <c r="A59" s="1172" t="s">
        <v>141</v>
      </c>
      <c r="B59" s="1172" t="s">
        <v>69</v>
      </c>
      <c r="C59" s="1172" t="s">
        <v>389</v>
      </c>
      <c r="D59" s="1172" t="s">
        <v>390</v>
      </c>
      <c r="E59" s="1173">
        <v>46271.555555555555</v>
      </c>
      <c r="F59" s="1172">
        <v>16.2</v>
      </c>
      <c r="G59" s="1172">
        <v>122531</v>
      </c>
      <c r="H59" s="1174"/>
      <c r="I59" s="1172"/>
      <c r="J59" s="1172"/>
      <c r="K59" s="1172"/>
      <c r="L59" s="1172"/>
      <c r="M59" s="1186">
        <v>211</v>
      </c>
      <c r="N59" s="1186">
        <v>108</v>
      </c>
      <c r="O59" s="1172"/>
      <c r="P59" s="1186">
        <v>3</v>
      </c>
      <c r="Q59" s="1175">
        <f t="shared" si="4"/>
        <v>322</v>
      </c>
      <c r="R59" s="1175" t="s">
        <v>30</v>
      </c>
      <c r="S59" s="1175" t="s">
        <v>31</v>
      </c>
      <c r="T59" s="1175"/>
      <c r="U59" s="1175"/>
      <c r="V59" s="1239"/>
      <c r="W59" s="1181"/>
      <c r="X59" s="1181">
        <v>1023056</v>
      </c>
      <c r="Y59" s="1181"/>
      <c r="Z59" s="1181"/>
    </row>
    <row r="60" spans="1:26">
      <c r="A60" s="1178" t="s">
        <v>142</v>
      </c>
      <c r="B60" s="1178" t="s">
        <v>391</v>
      </c>
      <c r="C60" s="1083" t="s">
        <v>392</v>
      </c>
      <c r="D60" s="1178" t="s">
        <v>393</v>
      </c>
      <c r="E60" s="1179">
        <v>46271.489583333336</v>
      </c>
      <c r="F60" s="1178">
        <v>16.5</v>
      </c>
      <c r="G60" s="1172">
        <v>122524</v>
      </c>
      <c r="H60" s="1174"/>
      <c r="I60" s="1172"/>
      <c r="J60" s="1172"/>
      <c r="K60" s="1172"/>
      <c r="L60" s="1172"/>
      <c r="M60" s="1186">
        <v>54</v>
      </c>
      <c r="N60" s="1186">
        <v>81</v>
      </c>
      <c r="O60" s="1186">
        <v>26</v>
      </c>
      <c r="P60" s="1172"/>
      <c r="Q60" s="1175">
        <f t="shared" si="4"/>
        <v>161</v>
      </c>
      <c r="R60" s="1175" t="s">
        <v>30</v>
      </c>
      <c r="S60" s="1175" t="s">
        <v>31</v>
      </c>
      <c r="T60" s="1175"/>
      <c r="U60" s="1175"/>
      <c r="V60" s="1239"/>
      <c r="W60" s="1181"/>
      <c r="X60" s="1181">
        <v>1023057</v>
      </c>
      <c r="Y60" s="1181"/>
      <c r="Z60" s="1181"/>
    </row>
    <row r="61" spans="1:26">
      <c r="A61" s="1214" t="s">
        <v>19</v>
      </c>
      <c r="B61" s="1209"/>
      <c r="C61" s="1209"/>
      <c r="D61" s="1209"/>
      <c r="E61" s="1214"/>
      <c r="F61" s="1209"/>
      <c r="G61" s="1209"/>
      <c r="H61" s="1209"/>
      <c r="I61" s="1214">
        <f t="shared" ref="I61:Q61" si="5">SUM(I57:I60)</f>
        <v>0</v>
      </c>
      <c r="J61" s="1214">
        <f t="shared" si="5"/>
        <v>0</v>
      </c>
      <c r="K61" s="1214">
        <f t="shared" si="5"/>
        <v>0</v>
      </c>
      <c r="L61" s="1214">
        <f t="shared" si="5"/>
        <v>0</v>
      </c>
      <c r="M61" s="1214">
        <f t="shared" si="5"/>
        <v>454</v>
      </c>
      <c r="N61" s="1214">
        <f t="shared" si="5"/>
        <v>270</v>
      </c>
      <c r="O61" s="1214">
        <f t="shared" si="5"/>
        <v>78</v>
      </c>
      <c r="P61" s="1214">
        <f t="shared" si="5"/>
        <v>3</v>
      </c>
      <c r="Q61" s="1214">
        <f t="shared" si="5"/>
        <v>805</v>
      </c>
      <c r="R61" s="1215"/>
      <c r="S61" s="1215"/>
      <c r="T61" s="1215"/>
      <c r="U61" s="1215"/>
      <c r="V61" s="1215"/>
      <c r="W61" s="1215"/>
      <c r="X61" s="1215"/>
      <c r="Y61" s="1215"/>
      <c r="Z61" s="1215"/>
    </row>
    <row r="62" spans="1:26">
      <c r="A62" s="1216"/>
      <c r="B62" s="1216"/>
      <c r="C62" s="1216"/>
      <c r="D62" s="1216"/>
      <c r="E62" s="1216"/>
      <c r="F62" s="1217"/>
      <c r="G62" s="1217"/>
      <c r="H62" s="1216"/>
      <c r="I62" s="1216"/>
      <c r="J62" s="1216"/>
      <c r="K62" s="1216"/>
      <c r="L62" s="1216"/>
      <c r="M62" s="1216"/>
      <c r="N62" s="1216"/>
      <c r="O62" s="1216"/>
      <c r="P62" s="1216"/>
      <c r="Q62" s="1216"/>
      <c r="R62" s="1216"/>
      <c r="S62" s="1216"/>
      <c r="T62" s="1216"/>
      <c r="U62" s="1216"/>
      <c r="V62" s="1216"/>
      <c r="W62" s="1216"/>
      <c r="X62" s="1216"/>
      <c r="Y62" s="1216"/>
    </row>
    <row r="63" spans="1:26">
      <c r="A63" s="1218" t="s">
        <v>34</v>
      </c>
      <c r="B63" s="1552"/>
      <c r="C63" s="1552"/>
      <c r="D63" s="1552"/>
      <c r="E63" s="1216"/>
      <c r="F63" s="1216"/>
      <c r="G63" s="1216"/>
      <c r="H63" s="1216"/>
      <c r="I63" s="1216"/>
      <c r="J63" s="1216"/>
      <c r="K63" s="1553"/>
      <c r="L63" s="1553"/>
      <c r="M63" s="1553"/>
      <c r="N63" s="1216"/>
      <c r="O63" s="1216"/>
      <c r="P63" s="1216"/>
      <c r="Q63" s="1216"/>
      <c r="R63" s="1216"/>
      <c r="S63" s="1216"/>
      <c r="T63" s="1216"/>
      <c r="U63" s="1216"/>
      <c r="V63" s="1216"/>
      <c r="W63" s="1216"/>
      <c r="X63" s="1216"/>
      <c r="Y63" s="1216"/>
    </row>
    <row r="64" spans="1:26" ht="18">
      <c r="A64" s="1220" t="s">
        <v>35</v>
      </c>
      <c r="B64" s="1221" t="s">
        <v>36</v>
      </c>
      <c r="C64" s="1222" t="s">
        <v>37</v>
      </c>
      <c r="D64" s="1219"/>
      <c r="E64" s="1216"/>
      <c r="F64" s="1216"/>
      <c r="G64" s="1216"/>
      <c r="H64" s="1216"/>
      <c r="I64" s="1216"/>
      <c r="J64" s="1216"/>
      <c r="K64" s="1216"/>
      <c r="L64" s="1216"/>
      <c r="M64" s="1216"/>
      <c r="N64" s="1216"/>
      <c r="O64" s="1216"/>
      <c r="P64" s="1216"/>
      <c r="Q64" s="1216"/>
      <c r="R64" s="1216"/>
      <c r="S64" s="1216"/>
      <c r="T64" s="1216"/>
      <c r="U64" s="1216"/>
      <c r="V64" s="1216"/>
      <c r="W64" s="1216"/>
      <c r="X64" s="1216"/>
      <c r="Y64" s="1216"/>
    </row>
    <row r="65" spans="1:26" ht="15" customHeight="1">
      <c r="A65" s="1194" t="s">
        <v>38</v>
      </c>
      <c r="B65" s="1548" t="s">
        <v>39</v>
      </c>
      <c r="C65" s="1548"/>
      <c r="D65" s="1223"/>
      <c r="E65" s="1224" t="s">
        <v>40</v>
      </c>
      <c r="F65" s="1216"/>
      <c r="G65" s="1216"/>
      <c r="H65" s="1216"/>
      <c r="I65" s="1216"/>
      <c r="J65" s="1216"/>
      <c r="K65" s="1216"/>
      <c r="L65" s="1216"/>
      <c r="M65" s="1216"/>
      <c r="N65" s="1216"/>
      <c r="O65" s="1216"/>
      <c r="P65" s="1216"/>
      <c r="Q65" s="1216"/>
      <c r="R65" s="1216"/>
      <c r="S65" s="1216"/>
      <c r="T65" s="1216"/>
      <c r="U65" s="1216"/>
      <c r="V65" s="1216"/>
      <c r="W65" s="1216"/>
      <c r="X65" s="1216"/>
      <c r="Y65" s="1216"/>
    </row>
    <row r="66" spans="1:26">
      <c r="A66" s="1195" t="s">
        <v>38</v>
      </c>
      <c r="B66" s="1554" t="s">
        <v>41</v>
      </c>
      <c r="C66" s="1554"/>
      <c r="D66" s="1216"/>
      <c r="E66" s="1216"/>
      <c r="F66" s="1216"/>
      <c r="G66" s="1216"/>
      <c r="H66" s="1216"/>
      <c r="I66" s="1216"/>
      <c r="J66" s="1216"/>
      <c r="K66" s="1216"/>
      <c r="L66" s="1216"/>
      <c r="M66" s="1216"/>
      <c r="N66" s="1216"/>
      <c r="O66" s="1216"/>
      <c r="P66" s="1216"/>
      <c r="Q66" s="1216"/>
      <c r="R66" s="1216"/>
      <c r="S66" s="1216"/>
      <c r="T66" s="1216"/>
      <c r="U66" s="1216"/>
      <c r="V66" s="1216"/>
      <c r="W66" s="1216"/>
      <c r="X66" s="1216"/>
      <c r="Y66" s="1216"/>
    </row>
    <row r="67" spans="1:26">
      <c r="A67" s="1225" t="s">
        <v>42</v>
      </c>
      <c r="B67" s="1555"/>
      <c r="C67" s="1555"/>
      <c r="D67" s="1216"/>
      <c r="E67" s="1216"/>
      <c r="F67" s="1216"/>
      <c r="G67" s="1216"/>
      <c r="H67" s="1216"/>
      <c r="I67" s="1216"/>
      <c r="J67" s="1216"/>
      <c r="K67" s="1216"/>
      <c r="L67" s="1216"/>
      <c r="M67" s="1216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  <c r="Y67" s="1216"/>
    </row>
    <row r="68" spans="1:26">
      <c r="A68" s="1225" t="s">
        <v>42</v>
      </c>
      <c r="B68" s="1555"/>
      <c r="C68" s="1555"/>
      <c r="F68" s="1216"/>
      <c r="G68" s="1216"/>
      <c r="H68" s="1216"/>
      <c r="I68" s="1216"/>
      <c r="J68" s="1216"/>
      <c r="K68" s="1216"/>
      <c r="L68" s="1216"/>
      <c r="M68" s="1216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  <c r="Y68" s="1216"/>
    </row>
    <row r="69" spans="1:26">
      <c r="A69" s="1225" t="s">
        <v>43</v>
      </c>
      <c r="B69" s="1556"/>
      <c r="C69" s="1556"/>
      <c r="D69" s="1216"/>
      <c r="E69" s="1216"/>
      <c r="F69" s="1216"/>
      <c r="G69" s="1216"/>
      <c r="H69" s="1216"/>
      <c r="I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  <c r="Y69" s="1216"/>
    </row>
    <row r="70" spans="1:26">
      <c r="A70" s="1225" t="s">
        <v>44</v>
      </c>
      <c r="B70" s="1557"/>
      <c r="C70" s="1557"/>
      <c r="D70" s="1216"/>
      <c r="E70" s="1216"/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  <c r="Y70" s="1216"/>
    </row>
    <row r="72" spans="1:26" ht="23.25" customHeight="1">
      <c r="A72" s="1559" t="s">
        <v>394</v>
      </c>
      <c r="B72" s="1559"/>
      <c r="C72" s="1559"/>
      <c r="D72" s="1559"/>
      <c r="E72" s="1559"/>
      <c r="F72" s="1559"/>
      <c r="G72" s="1067"/>
      <c r="H72" s="7"/>
      <c r="I72" s="1559" t="s">
        <v>346</v>
      </c>
      <c r="J72" s="1559"/>
      <c r="K72" s="1559"/>
      <c r="L72" s="1559"/>
      <c r="M72" s="1559"/>
      <c r="N72" s="1559"/>
      <c r="O72" s="1559"/>
      <c r="P72" s="1559"/>
      <c r="Q72" s="1559"/>
      <c r="R72" s="1560" t="s">
        <v>395</v>
      </c>
      <c r="S72" s="1560"/>
      <c r="T72" s="1560"/>
      <c r="U72" s="1560"/>
      <c r="V72" s="1560"/>
      <c r="W72" s="1560"/>
      <c r="X72" s="1560"/>
      <c r="Y72" s="1560"/>
      <c r="Z72" s="1544"/>
    </row>
    <row r="73" spans="1:26" ht="26.25">
      <c r="A73" s="8" t="s">
        <v>3</v>
      </c>
      <c r="B73" s="8" t="s">
        <v>4</v>
      </c>
      <c r="C73" s="8" t="s">
        <v>5</v>
      </c>
      <c r="D73" s="8" t="s">
        <v>6</v>
      </c>
      <c r="E73" s="8" t="s">
        <v>7</v>
      </c>
      <c r="F73" s="8" t="s">
        <v>8</v>
      </c>
      <c r="G73" s="8" t="s">
        <v>9</v>
      </c>
      <c r="H73" s="33" t="s">
        <v>10</v>
      </c>
      <c r="I73" s="9" t="s">
        <v>11</v>
      </c>
      <c r="J73" s="9" t="s">
        <v>12</v>
      </c>
      <c r="K73" s="9" t="s">
        <v>13</v>
      </c>
      <c r="L73" s="9" t="s">
        <v>14</v>
      </c>
      <c r="M73" s="9" t="s">
        <v>15</v>
      </c>
      <c r="N73" s="9" t="s">
        <v>16</v>
      </c>
      <c r="O73" s="9" t="s">
        <v>17</v>
      </c>
      <c r="P73" s="10" t="s">
        <v>18</v>
      </c>
      <c r="Q73" s="8" t="s">
        <v>19</v>
      </c>
      <c r="R73" s="8" t="s">
        <v>20</v>
      </c>
      <c r="S73" s="240" t="s">
        <v>22</v>
      </c>
      <c r="T73" s="1418" t="s">
        <v>23</v>
      </c>
      <c r="U73" s="8" t="s">
        <v>24</v>
      </c>
      <c r="V73" s="8" t="s">
        <v>25</v>
      </c>
      <c r="W73" s="8" t="s">
        <v>26</v>
      </c>
      <c r="X73" s="8" t="s">
        <v>27</v>
      </c>
      <c r="Y73" s="8" t="s">
        <v>28</v>
      </c>
      <c r="Z73" s="1210" t="s">
        <v>28</v>
      </c>
    </row>
    <row r="74" spans="1:26">
      <c r="A74" s="1178" t="s">
        <v>142</v>
      </c>
      <c r="B74" s="1178" t="s">
        <v>72</v>
      </c>
      <c r="C74" s="1178" t="s">
        <v>396</v>
      </c>
      <c r="D74" s="1178" t="s">
        <v>71</v>
      </c>
      <c r="E74" s="1179">
        <v>46271.715277777781</v>
      </c>
      <c r="F74" s="1178">
        <v>16.2</v>
      </c>
      <c r="G74" s="1178">
        <v>122525</v>
      </c>
      <c r="H74" s="1205"/>
      <c r="I74" s="1178"/>
      <c r="J74" s="1178"/>
      <c r="K74" s="1178"/>
      <c r="L74" s="1178"/>
      <c r="M74" s="1186">
        <v>54</v>
      </c>
      <c r="N74" s="1186">
        <v>81</v>
      </c>
      <c r="O74" s="1186">
        <v>26</v>
      </c>
      <c r="P74" s="1172"/>
      <c r="Q74" s="1175">
        <f>SUM(I74:P74)</f>
        <v>161</v>
      </c>
      <c r="R74" s="1175" t="s">
        <v>30</v>
      </c>
      <c r="S74" s="1175" t="s">
        <v>31</v>
      </c>
      <c r="T74" s="1440">
        <v>46267.5</v>
      </c>
      <c r="U74" s="1190" t="s">
        <v>169</v>
      </c>
      <c r="V74" s="1181" t="s">
        <v>90</v>
      </c>
      <c r="W74" s="115">
        <v>1023102</v>
      </c>
      <c r="X74" s="1181"/>
      <c r="Y74" s="1190" t="s">
        <v>397</v>
      </c>
      <c r="Z74" s="1181"/>
    </row>
    <row r="75" spans="1:26">
      <c r="A75" s="1178" t="s">
        <v>398</v>
      </c>
      <c r="B75" s="1178" t="s">
        <v>78</v>
      </c>
      <c r="C75" s="1178" t="s">
        <v>399</v>
      </c>
      <c r="D75" s="1178" t="s">
        <v>400</v>
      </c>
      <c r="E75" s="1179">
        <v>46271.767361111109</v>
      </c>
      <c r="F75" s="1178">
        <v>13.1</v>
      </c>
      <c r="G75" s="1178">
        <v>122505</v>
      </c>
      <c r="H75" s="1205" t="s">
        <v>401</v>
      </c>
      <c r="I75" s="1178"/>
      <c r="J75" s="1178"/>
      <c r="K75" s="1178"/>
      <c r="L75" s="1178"/>
      <c r="M75" s="1186">
        <v>134</v>
      </c>
      <c r="N75" s="1186">
        <v>27</v>
      </c>
      <c r="O75" s="1178"/>
      <c r="P75" s="1172"/>
      <c r="Q75" s="1175">
        <f>SUM(I75:P75)</f>
        <v>161</v>
      </c>
      <c r="R75" s="1176" t="s">
        <v>32</v>
      </c>
      <c r="S75" s="1177" t="s">
        <v>33</v>
      </c>
      <c r="T75" s="1440">
        <v>46268.5</v>
      </c>
      <c r="U75" s="1190" t="s">
        <v>169</v>
      </c>
      <c r="V75" s="1181" t="s">
        <v>90</v>
      </c>
      <c r="W75" s="115">
        <v>1023103</v>
      </c>
      <c r="X75" s="1181"/>
      <c r="Y75" s="1190" t="s">
        <v>402</v>
      </c>
      <c r="Z75" s="1181"/>
    </row>
    <row r="76" spans="1:26">
      <c r="A76" s="1172" t="s">
        <v>403</v>
      </c>
      <c r="B76" s="1172" t="s">
        <v>404</v>
      </c>
      <c r="C76" s="1172" t="s">
        <v>405</v>
      </c>
      <c r="D76" s="1172" t="s">
        <v>406</v>
      </c>
      <c r="E76" s="1191" t="s">
        <v>407</v>
      </c>
      <c r="F76" s="1172">
        <v>15.8</v>
      </c>
      <c r="G76" s="1172">
        <v>122528</v>
      </c>
      <c r="H76" s="1174"/>
      <c r="I76" s="1172"/>
      <c r="J76" s="1172"/>
      <c r="K76" s="1172"/>
      <c r="L76" s="1172"/>
      <c r="M76" s="1186">
        <v>54</v>
      </c>
      <c r="N76" s="1186">
        <v>74</v>
      </c>
      <c r="O76" s="1186">
        <v>33</v>
      </c>
      <c r="P76" s="1172"/>
      <c r="Q76" s="1175">
        <f>SUM(I76:P76)</f>
        <v>161</v>
      </c>
      <c r="R76" s="1175" t="s">
        <v>30</v>
      </c>
      <c r="S76" s="1175" t="s">
        <v>31</v>
      </c>
      <c r="T76" s="1440">
        <v>46267.416666666664</v>
      </c>
      <c r="U76" s="1189" t="s">
        <v>100</v>
      </c>
      <c r="V76" s="1181" t="s">
        <v>222</v>
      </c>
      <c r="W76" s="115">
        <v>1023104</v>
      </c>
      <c r="X76" s="1181"/>
      <c r="Y76" s="1190" t="s">
        <v>408</v>
      </c>
      <c r="Z76" s="1181"/>
    </row>
    <row r="77" spans="1:26" ht="26.25">
      <c r="A77" s="1172" t="s">
        <v>133</v>
      </c>
      <c r="B77" s="1172" t="s">
        <v>134</v>
      </c>
      <c r="C77" s="1172" t="s">
        <v>409</v>
      </c>
      <c r="D77" s="1172" t="s">
        <v>136</v>
      </c>
      <c r="E77" s="1173">
        <v>46272.083333333336</v>
      </c>
      <c r="F77" s="1172">
        <v>12.9</v>
      </c>
      <c r="G77" s="1172">
        <v>122513</v>
      </c>
      <c r="H77" s="1174" t="s">
        <v>410</v>
      </c>
      <c r="I77" s="1172"/>
      <c r="J77" s="1172"/>
      <c r="K77" s="1172"/>
      <c r="L77" s="1172"/>
      <c r="M77" s="1186">
        <v>80</v>
      </c>
      <c r="N77" s="1186">
        <v>81</v>
      </c>
      <c r="O77" s="1172"/>
      <c r="P77" s="1172"/>
      <c r="Q77" s="1175">
        <f>SUM(I77:P77)</f>
        <v>161</v>
      </c>
      <c r="R77" s="1176" t="s">
        <v>32</v>
      </c>
      <c r="S77" s="1177" t="s">
        <v>33</v>
      </c>
      <c r="T77" s="1440">
        <v>46267.375</v>
      </c>
      <c r="U77" s="1189" t="s">
        <v>100</v>
      </c>
      <c r="V77" s="1181" t="s">
        <v>90</v>
      </c>
      <c r="W77" s="115">
        <v>1023105</v>
      </c>
      <c r="X77" s="1181"/>
      <c r="Y77" s="1190" t="s">
        <v>411</v>
      </c>
      <c r="Z77" s="1181"/>
    </row>
    <row r="78" spans="1:26" ht="38.25">
      <c r="A78" s="1178" t="s">
        <v>157</v>
      </c>
      <c r="B78" s="1178" t="s">
        <v>134</v>
      </c>
      <c r="C78" s="1178" t="s">
        <v>412</v>
      </c>
      <c r="D78" s="1172" t="s">
        <v>136</v>
      </c>
      <c r="E78" s="1173">
        <v>46272.083333333336</v>
      </c>
      <c r="F78" s="1178">
        <v>12.9</v>
      </c>
      <c r="G78" s="1178">
        <v>122514</v>
      </c>
      <c r="H78" s="1205" t="s">
        <v>371</v>
      </c>
      <c r="I78" s="1178"/>
      <c r="J78" s="1178"/>
      <c r="K78" s="1178"/>
      <c r="L78" s="1178"/>
      <c r="M78" s="1186">
        <v>108</v>
      </c>
      <c r="N78" s="1186">
        <v>27</v>
      </c>
      <c r="O78" s="1178"/>
      <c r="P78" s="1186">
        <v>26</v>
      </c>
      <c r="Q78" s="1175">
        <f>SUM(I78:P78)</f>
        <v>161</v>
      </c>
      <c r="R78" s="1176" t="s">
        <v>32</v>
      </c>
      <c r="S78" s="1177" t="s">
        <v>33</v>
      </c>
      <c r="T78" s="1440">
        <v>46267.375</v>
      </c>
      <c r="U78" s="1189" t="s">
        <v>100</v>
      </c>
      <c r="V78" s="1181" t="s">
        <v>90</v>
      </c>
      <c r="W78" s="115">
        <v>1023106</v>
      </c>
      <c r="X78" s="1181"/>
      <c r="Y78" s="1190" t="s">
        <v>411</v>
      </c>
      <c r="Z78" s="1181"/>
    </row>
    <row r="79" spans="1:26">
      <c r="A79" s="1178"/>
      <c r="B79" s="1178"/>
      <c r="C79" s="1178"/>
      <c r="D79" s="1178"/>
      <c r="E79" s="1179"/>
      <c r="F79" s="1178"/>
      <c r="G79" s="1178"/>
      <c r="H79" s="1205"/>
      <c r="I79" s="1178"/>
      <c r="J79" s="1178"/>
      <c r="K79" s="1178"/>
      <c r="L79" s="1178"/>
      <c r="M79" s="1178"/>
      <c r="N79" s="1178"/>
      <c r="O79" s="1178"/>
      <c r="P79" s="1178"/>
      <c r="Q79" s="1175"/>
      <c r="R79" s="1175"/>
      <c r="S79" s="1175"/>
      <c r="T79" s="1175"/>
      <c r="U79" s="1440"/>
      <c r="V79" s="1181"/>
      <c r="W79" s="1181"/>
      <c r="X79" s="1181"/>
      <c r="Y79" s="1181"/>
      <c r="Z79" s="1181"/>
    </row>
    <row r="80" spans="1:26">
      <c r="A80" s="11" t="s">
        <v>19</v>
      </c>
      <c r="B80" s="7"/>
      <c r="C80" s="7"/>
      <c r="D80" s="7"/>
      <c r="E80" s="11"/>
      <c r="F80" s="7"/>
      <c r="G80" s="7"/>
      <c r="H80" s="7"/>
      <c r="I80" s="11">
        <f t="shared" ref="I80:J80" si="6">SUM(I74:I78)</f>
        <v>0</v>
      </c>
      <c r="J80" s="11">
        <f t="shared" si="6"/>
        <v>0</v>
      </c>
      <c r="K80" s="11">
        <f t="shared" ref="K80:Q80" si="7">SUM(K74:K79)</f>
        <v>0</v>
      </c>
      <c r="L80" s="11">
        <f t="shared" si="7"/>
        <v>0</v>
      </c>
      <c r="M80" s="11">
        <f t="shared" si="7"/>
        <v>430</v>
      </c>
      <c r="N80" s="11">
        <f t="shared" si="7"/>
        <v>290</v>
      </c>
      <c r="O80" s="11">
        <f t="shared" si="7"/>
        <v>59</v>
      </c>
      <c r="P80" s="11">
        <f t="shared" si="7"/>
        <v>26</v>
      </c>
      <c r="Q80" s="11">
        <f t="shared" si="7"/>
        <v>805</v>
      </c>
      <c r="R80" s="12"/>
      <c r="S80" s="12"/>
      <c r="T80" s="12"/>
      <c r="U80" s="12"/>
      <c r="V80" s="12"/>
      <c r="W80" s="12"/>
      <c r="X80" s="12"/>
      <c r="Y80" s="12"/>
    </row>
    <row r="81" spans="1:26">
      <c r="A81" s="1218" t="s">
        <v>34</v>
      </c>
      <c r="B81" s="1552"/>
      <c r="C81" s="1552"/>
      <c r="D81" s="1552"/>
      <c r="E81" s="1216"/>
      <c r="F81" s="1216"/>
      <c r="G81" s="1216"/>
      <c r="H81" s="1216"/>
      <c r="I81" s="1216"/>
      <c r="J81" s="1216"/>
      <c r="K81" s="1553"/>
      <c r="L81" s="1553"/>
      <c r="M81" s="1553"/>
      <c r="N81" s="1216"/>
      <c r="O81" s="1216"/>
      <c r="P81" s="1216"/>
      <c r="Q81" s="1216"/>
      <c r="R81" s="1216"/>
      <c r="S81" s="1216"/>
      <c r="T81" s="1216"/>
      <c r="U81" s="1216"/>
      <c r="V81" s="1216"/>
      <c r="W81" s="1216"/>
      <c r="X81" s="1216"/>
      <c r="Y81" s="1216"/>
    </row>
    <row r="82" spans="1:26" ht="18">
      <c r="A82" s="1220" t="s">
        <v>35</v>
      </c>
      <c r="B82" s="1221" t="s">
        <v>36</v>
      </c>
      <c r="C82" s="1222" t="s">
        <v>37</v>
      </c>
      <c r="D82" s="1219"/>
      <c r="E82" s="1216"/>
      <c r="F82" s="1216"/>
      <c r="G82" s="1216"/>
      <c r="H82" s="1216"/>
      <c r="I82" s="1216"/>
      <c r="J82" s="1216"/>
      <c r="K82" s="1216"/>
      <c r="L82" s="1216"/>
      <c r="M82" s="1216"/>
      <c r="N82" s="1216"/>
      <c r="O82" s="1216"/>
      <c r="P82" s="1216"/>
      <c r="Q82" s="1216"/>
      <c r="R82" s="1216"/>
      <c r="S82" s="1216"/>
      <c r="T82" s="1216"/>
      <c r="U82" s="1216"/>
      <c r="V82" s="1216"/>
      <c r="W82" s="1216"/>
      <c r="X82" s="1216"/>
      <c r="Y82" s="1216"/>
    </row>
    <row r="83" spans="1:26" ht="15" customHeight="1">
      <c r="A83" s="1194" t="s">
        <v>100</v>
      </c>
      <c r="B83" s="1548" t="s">
        <v>39</v>
      </c>
      <c r="C83" s="1548"/>
      <c r="D83" s="1223"/>
      <c r="E83" s="1224" t="s">
        <v>40</v>
      </c>
      <c r="F83" s="1216"/>
      <c r="G83" s="1216"/>
      <c r="H83" s="1216"/>
      <c r="I83" s="1216"/>
      <c r="J83" s="1216"/>
      <c r="K83" s="1216"/>
      <c r="L83" s="1216"/>
      <c r="M83" s="1216"/>
      <c r="N83" s="1216"/>
      <c r="O83" s="1216"/>
      <c r="P83" s="1216"/>
      <c r="Q83" s="1216"/>
      <c r="R83" s="1216"/>
      <c r="S83" s="1216"/>
      <c r="T83" s="1216"/>
      <c r="U83" s="1216"/>
      <c r="V83" s="1216"/>
      <c r="W83" s="1216"/>
      <c r="X83" s="1216"/>
      <c r="Y83" s="1216"/>
    </row>
    <row r="84" spans="1:26">
      <c r="A84" s="1195" t="s">
        <v>169</v>
      </c>
      <c r="B84" s="1554" t="s">
        <v>41</v>
      </c>
      <c r="C84" s="1554"/>
      <c r="D84" s="1216"/>
      <c r="E84" s="1216"/>
      <c r="F84" s="1216"/>
      <c r="G84" s="1216"/>
      <c r="H84" s="1216"/>
      <c r="I84" s="1216"/>
      <c r="J84" s="1216"/>
      <c r="K84" s="1216"/>
      <c r="L84" s="1216"/>
      <c r="M84" s="1216"/>
      <c r="N84" s="1216"/>
      <c r="O84" s="1216"/>
      <c r="P84" s="1216"/>
      <c r="Q84" s="1216"/>
      <c r="R84" s="1216"/>
      <c r="S84" s="1216"/>
      <c r="T84" s="1216"/>
      <c r="U84" s="1216"/>
      <c r="V84" s="1216"/>
      <c r="W84" s="1216"/>
      <c r="X84" s="1216"/>
      <c r="Y84" s="1216"/>
    </row>
    <row r="85" spans="1:26">
      <c r="A85" s="1225" t="s">
        <v>42</v>
      </c>
      <c r="B85" s="1555" t="s">
        <v>413</v>
      </c>
      <c r="C85" s="1555"/>
      <c r="D85" s="1216"/>
      <c r="E85" s="1216"/>
      <c r="F85" s="1216"/>
      <c r="G85" s="1216"/>
      <c r="H85" s="1216"/>
      <c r="I85" s="1216"/>
      <c r="J85" s="1216"/>
      <c r="K85" s="1216"/>
      <c r="L85" s="1216"/>
      <c r="M85" s="1216"/>
      <c r="N85" s="1216"/>
      <c r="O85" s="1216"/>
      <c r="P85" s="1216"/>
      <c r="Q85" s="1216"/>
      <c r="R85" s="1216"/>
      <c r="S85" s="1216"/>
      <c r="T85" s="1216"/>
      <c r="U85" s="1216"/>
      <c r="V85" s="1216"/>
      <c r="W85" s="1216"/>
      <c r="X85" s="1216"/>
      <c r="Y85" s="1216"/>
    </row>
    <row r="86" spans="1:26">
      <c r="A86" s="1225" t="s">
        <v>42</v>
      </c>
      <c r="B86" s="1555"/>
      <c r="C86" s="1555"/>
      <c r="F86" s="1216"/>
      <c r="G86" s="1216"/>
      <c r="H86" s="1216"/>
      <c r="I86" s="1216"/>
      <c r="J86" s="1216"/>
      <c r="K86" s="1216"/>
      <c r="L86" s="1216"/>
      <c r="M86" s="1216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  <c r="Y86" s="1216"/>
    </row>
    <row r="87" spans="1:26">
      <c r="A87" s="1225" t="s">
        <v>43</v>
      </c>
      <c r="B87" s="1556" t="s">
        <v>414</v>
      </c>
      <c r="C87" s="1556"/>
      <c r="D87" s="1216"/>
      <c r="E87" s="1216"/>
      <c r="F87" s="1216"/>
      <c r="G87" s="1216"/>
      <c r="H87" s="1216"/>
      <c r="I87" s="1216"/>
      <c r="J87" s="1216"/>
      <c r="K87" s="1216"/>
      <c r="L87" s="1216"/>
      <c r="M87" s="1216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  <c r="Y87" s="1216"/>
    </row>
    <row r="88" spans="1:26">
      <c r="A88" s="1225" t="s">
        <v>44</v>
      </c>
      <c r="B88" s="1557"/>
      <c r="C88" s="1557"/>
      <c r="D88" s="1216"/>
      <c r="E88" s="1216"/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  <c r="Y88" s="1216"/>
    </row>
    <row r="90" spans="1:26" ht="23.25" customHeight="1">
      <c r="A90" s="1549" t="s">
        <v>415</v>
      </c>
      <c r="B90" s="1549"/>
      <c r="C90" s="1549"/>
      <c r="D90" s="1549"/>
      <c r="E90" s="1549"/>
      <c r="F90" s="1549"/>
      <c r="G90" s="1208"/>
      <c r="H90" s="1209"/>
      <c r="I90" s="1549" t="s">
        <v>346</v>
      </c>
      <c r="J90" s="1549"/>
      <c r="K90" s="1549"/>
      <c r="L90" s="1549"/>
      <c r="M90" s="1549"/>
      <c r="N90" s="1549"/>
      <c r="O90" s="1549"/>
      <c r="P90" s="1549"/>
      <c r="Q90" s="1549"/>
      <c r="R90" s="1550" t="s">
        <v>416</v>
      </c>
      <c r="S90" s="1551"/>
      <c r="T90" s="1550"/>
      <c r="U90" s="1550"/>
      <c r="V90" s="1550"/>
      <c r="W90" s="1550"/>
      <c r="X90" s="1550"/>
      <c r="Y90" s="1550"/>
      <c r="Z90" s="1550"/>
    </row>
    <row r="91" spans="1:26" ht="26.25">
      <c r="A91" s="1210" t="s">
        <v>3</v>
      </c>
      <c r="B91" s="1210" t="s">
        <v>4</v>
      </c>
      <c r="C91" s="1210" t="s">
        <v>5</v>
      </c>
      <c r="D91" s="1210" t="s">
        <v>6</v>
      </c>
      <c r="E91" s="1210" t="s">
        <v>7</v>
      </c>
      <c r="F91" s="1210" t="s">
        <v>8</v>
      </c>
      <c r="G91" s="1210" t="s">
        <v>9</v>
      </c>
      <c r="H91" s="1211" t="s">
        <v>10</v>
      </c>
      <c r="I91" s="1227" t="s">
        <v>11</v>
      </c>
      <c r="J91" s="1227" t="s">
        <v>12</v>
      </c>
      <c r="K91" s="1227" t="s">
        <v>13</v>
      </c>
      <c r="L91" s="1227" t="s">
        <v>14</v>
      </c>
      <c r="M91" s="1227" t="s">
        <v>15</v>
      </c>
      <c r="N91" s="1227" t="s">
        <v>16</v>
      </c>
      <c r="O91" s="1227" t="s">
        <v>17</v>
      </c>
      <c r="P91" s="1212" t="s">
        <v>18</v>
      </c>
      <c r="Q91" s="1210" t="s">
        <v>19</v>
      </c>
      <c r="R91" s="1210" t="s">
        <v>20</v>
      </c>
      <c r="S91" s="1213" t="s">
        <v>21</v>
      </c>
      <c r="T91" s="1213" t="s">
        <v>22</v>
      </c>
      <c r="U91" s="1419" t="s">
        <v>23</v>
      </c>
      <c r="V91" s="1210" t="s">
        <v>24</v>
      </c>
      <c r="W91" s="1210" t="s">
        <v>25</v>
      </c>
      <c r="X91" s="1210" t="s">
        <v>26</v>
      </c>
      <c r="Y91" s="1210" t="s">
        <v>27</v>
      </c>
      <c r="Z91" s="1210" t="s">
        <v>28</v>
      </c>
    </row>
    <row r="92" spans="1:26" ht="38.25">
      <c r="A92" s="1178" t="s">
        <v>114</v>
      </c>
      <c r="B92" s="1178" t="s">
        <v>417</v>
      </c>
      <c r="C92" s="1178" t="s">
        <v>418</v>
      </c>
      <c r="D92" s="1178" t="s">
        <v>117</v>
      </c>
      <c r="E92" s="1179">
        <v>46271.763888888891</v>
      </c>
      <c r="F92" s="1178">
        <v>14.8</v>
      </c>
      <c r="G92" s="1178">
        <v>122497</v>
      </c>
      <c r="H92" s="1205" t="s">
        <v>371</v>
      </c>
      <c r="I92" s="1178"/>
      <c r="J92" s="1178"/>
      <c r="K92" s="1178"/>
      <c r="L92" s="1178"/>
      <c r="M92" s="1186">
        <v>108</v>
      </c>
      <c r="N92" s="1178"/>
      <c r="O92" s="1178"/>
      <c r="P92" s="1186">
        <v>53</v>
      </c>
      <c r="Q92" s="1175">
        <f t="shared" ref="Q92:Q94" si="8">SUM(I92:P92)</f>
        <v>161</v>
      </c>
      <c r="R92" s="1176" t="s">
        <v>32</v>
      </c>
      <c r="S92" s="1177" t="s">
        <v>33</v>
      </c>
      <c r="T92" s="1454" t="b">
        <v>1</v>
      </c>
      <c r="U92" s="1440">
        <v>46268.375</v>
      </c>
      <c r="V92" s="1189" t="s">
        <v>100</v>
      </c>
      <c r="W92" s="1181" t="s">
        <v>90</v>
      </c>
      <c r="X92" s="1181">
        <v>1023095</v>
      </c>
      <c r="Y92" s="1189" t="s">
        <v>419</v>
      </c>
      <c r="Z92" s="1181"/>
    </row>
    <row r="93" spans="1:26">
      <c r="A93" s="1178" t="s">
        <v>141</v>
      </c>
      <c r="B93" s="1178" t="s">
        <v>69</v>
      </c>
      <c r="C93" s="1186" t="s">
        <v>420</v>
      </c>
      <c r="D93" s="1178" t="s">
        <v>68</v>
      </c>
      <c r="E93" s="1179">
        <v>46270.798611111109</v>
      </c>
      <c r="F93" s="1178">
        <v>16.899999999999999</v>
      </c>
      <c r="G93" s="1178">
        <v>122527</v>
      </c>
      <c r="H93" s="1205"/>
      <c r="I93" s="1178"/>
      <c r="J93" s="1178"/>
      <c r="K93" s="1178"/>
      <c r="L93" s="1178"/>
      <c r="M93" s="1186">
        <v>54</v>
      </c>
      <c r="N93" s="1178">
        <v>81</v>
      </c>
      <c r="O93" s="1186">
        <v>26</v>
      </c>
      <c r="P93" s="1178"/>
      <c r="Q93" s="1175">
        <f>SUM(I93:P93)</f>
        <v>161</v>
      </c>
      <c r="R93" s="1175" t="s">
        <v>30</v>
      </c>
      <c r="S93" s="1175" t="s">
        <v>31</v>
      </c>
      <c r="T93" s="1175"/>
      <c r="U93" s="1440">
        <v>46267.5</v>
      </c>
      <c r="V93" s="1190" t="s">
        <v>169</v>
      </c>
      <c r="W93" s="1181" t="s">
        <v>90</v>
      </c>
      <c r="X93" s="1181">
        <v>1023096</v>
      </c>
      <c r="Y93" s="1189" t="s">
        <v>421</v>
      </c>
      <c r="Z93" s="1181"/>
    </row>
    <row r="94" spans="1:26">
      <c r="A94" s="1172" t="s">
        <v>422</v>
      </c>
      <c r="B94" s="1172" t="s">
        <v>423</v>
      </c>
      <c r="C94" s="1172" t="s">
        <v>424</v>
      </c>
      <c r="D94" s="1172" t="s">
        <v>425</v>
      </c>
      <c r="E94" s="1173">
        <v>46271.736111111109</v>
      </c>
      <c r="F94" s="1172">
        <v>10.3</v>
      </c>
      <c r="G94" s="1172">
        <v>122515</v>
      </c>
      <c r="H94" s="1174" t="s">
        <v>426</v>
      </c>
      <c r="I94" s="1172"/>
      <c r="J94" s="1172"/>
      <c r="K94" s="1172"/>
      <c r="L94" s="1172"/>
      <c r="M94" s="1186">
        <v>54</v>
      </c>
      <c r="N94" s="1172"/>
      <c r="O94" s="1172"/>
      <c r="P94" s="1172"/>
      <c r="Q94" s="1175">
        <f t="shared" si="8"/>
        <v>54</v>
      </c>
      <c r="R94" s="1176" t="s">
        <v>32</v>
      </c>
      <c r="S94" s="1177" t="s">
        <v>33</v>
      </c>
      <c r="T94" s="1175"/>
      <c r="U94" s="1440">
        <v>46267.5</v>
      </c>
      <c r="V94" s="1190" t="s">
        <v>169</v>
      </c>
      <c r="W94" s="1181" t="s">
        <v>90</v>
      </c>
      <c r="X94" s="1181">
        <v>1023097</v>
      </c>
      <c r="Y94" s="1189" t="s">
        <v>427</v>
      </c>
      <c r="Z94" s="1181"/>
    </row>
    <row r="95" spans="1:26">
      <c r="A95" s="1178" t="s">
        <v>150</v>
      </c>
      <c r="B95" s="1178" t="s">
        <v>57</v>
      </c>
      <c r="C95" s="1178" t="s">
        <v>428</v>
      </c>
      <c r="D95" s="1178" t="s">
        <v>56</v>
      </c>
      <c r="E95" s="1179">
        <v>46271.229166666664</v>
      </c>
      <c r="F95" s="1178">
        <v>12.3</v>
      </c>
      <c r="G95" s="1178">
        <v>122463</v>
      </c>
      <c r="H95" s="1205"/>
      <c r="I95" s="1178"/>
      <c r="J95" s="1178"/>
      <c r="K95" s="1178"/>
      <c r="L95" s="1186">
        <v>108</v>
      </c>
      <c r="M95" s="1178"/>
      <c r="N95" s="1178"/>
      <c r="O95" s="1178"/>
      <c r="P95" s="1178"/>
      <c r="Q95" s="1175">
        <f>SUM(I95:P95)</f>
        <v>108</v>
      </c>
      <c r="R95" s="1175" t="s">
        <v>30</v>
      </c>
      <c r="S95" s="1175" t="s">
        <v>31</v>
      </c>
      <c r="T95" s="1175"/>
      <c r="U95" s="1440">
        <v>46267.5</v>
      </c>
      <c r="V95" s="1190" t="s">
        <v>169</v>
      </c>
      <c r="W95" s="1181" t="s">
        <v>90</v>
      </c>
      <c r="X95" s="1181">
        <v>1023098</v>
      </c>
      <c r="Y95" s="1189" t="s">
        <v>429</v>
      </c>
      <c r="Z95" s="1181"/>
    </row>
    <row r="96" spans="1:26" ht="38.25">
      <c r="A96" s="1172" t="s">
        <v>120</v>
      </c>
      <c r="B96" s="1172" t="s">
        <v>115</v>
      </c>
      <c r="C96" s="1172" t="s">
        <v>430</v>
      </c>
      <c r="D96" s="1172" t="s">
        <v>117</v>
      </c>
      <c r="E96" s="1173">
        <v>46271.763888888891</v>
      </c>
      <c r="F96" s="1172">
        <v>14.8</v>
      </c>
      <c r="G96" s="1172">
        <v>122498</v>
      </c>
      <c r="H96" s="1174" t="s">
        <v>371</v>
      </c>
      <c r="I96" s="1172"/>
      <c r="J96" s="1172"/>
      <c r="K96" s="1172"/>
      <c r="L96" s="1172"/>
      <c r="M96" s="1186">
        <v>96</v>
      </c>
      <c r="N96" s="1172"/>
      <c r="O96" s="1172"/>
      <c r="P96" s="1186">
        <v>65</v>
      </c>
      <c r="Q96" s="1175">
        <f>SUM(I96:P96)</f>
        <v>161</v>
      </c>
      <c r="R96" s="1176" t="s">
        <v>32</v>
      </c>
      <c r="S96" s="1177" t="s">
        <v>33</v>
      </c>
      <c r="T96" s="1454" t="b">
        <v>1</v>
      </c>
      <c r="U96" s="1440">
        <v>46268.375</v>
      </c>
      <c r="V96" s="1189" t="s">
        <v>100</v>
      </c>
      <c r="W96" s="1181" t="s">
        <v>90</v>
      </c>
      <c r="X96" s="1181">
        <v>1023099</v>
      </c>
      <c r="Y96" s="1189" t="s">
        <v>431</v>
      </c>
      <c r="Z96" s="1181"/>
    </row>
    <row r="97" spans="1:26">
      <c r="A97" s="1178" t="s">
        <v>145</v>
      </c>
      <c r="B97" s="1178" t="s">
        <v>57</v>
      </c>
      <c r="C97" s="1178" t="s">
        <v>432</v>
      </c>
      <c r="D97" s="1178" t="s">
        <v>56</v>
      </c>
      <c r="E97" s="1179">
        <v>46271.229166666664</v>
      </c>
      <c r="F97" s="1178">
        <v>12.3</v>
      </c>
      <c r="G97" s="1178">
        <v>122479</v>
      </c>
      <c r="H97" s="1205"/>
      <c r="I97" s="1178"/>
      <c r="J97" s="1178"/>
      <c r="K97" s="1186">
        <v>108</v>
      </c>
      <c r="L97" s="1186">
        <v>27</v>
      </c>
      <c r="M97" s="1178"/>
      <c r="N97" s="1178"/>
      <c r="O97" s="1178"/>
      <c r="P97" s="1178"/>
      <c r="Q97" s="1175">
        <f>SUM(I97:P97)</f>
        <v>135</v>
      </c>
      <c r="R97" s="1175" t="s">
        <v>30</v>
      </c>
      <c r="S97" s="1175" t="s">
        <v>31</v>
      </c>
      <c r="T97" s="1175"/>
      <c r="U97" s="1440">
        <v>46267.5</v>
      </c>
      <c r="V97" s="1190" t="s">
        <v>169</v>
      </c>
      <c r="W97" s="1181" t="s">
        <v>90</v>
      </c>
      <c r="X97" s="1181">
        <v>1023100</v>
      </c>
      <c r="Y97" s="1189" t="s">
        <v>429</v>
      </c>
      <c r="Z97" s="1181"/>
    </row>
    <row r="98" spans="1:26">
      <c r="A98" s="1178" t="s">
        <v>219</v>
      </c>
      <c r="B98" s="1178" t="s">
        <v>75</v>
      </c>
      <c r="C98" s="1178" t="s">
        <v>433</v>
      </c>
      <c r="D98" s="1178" t="s">
        <v>74</v>
      </c>
      <c r="E98" s="1179">
        <v>46271.524305555555</v>
      </c>
      <c r="F98" s="1178">
        <v>16.2</v>
      </c>
      <c r="G98" s="1178">
        <v>122473</v>
      </c>
      <c r="H98" s="1205"/>
      <c r="I98" s="1178"/>
      <c r="J98" s="1178"/>
      <c r="K98" s="1178"/>
      <c r="L98" s="1186">
        <v>54</v>
      </c>
      <c r="M98" s="1178"/>
      <c r="N98" s="1178"/>
      <c r="O98" s="1178"/>
      <c r="P98" s="1178"/>
      <c r="Q98" s="1175">
        <f>SUM(I98:P98)</f>
        <v>54</v>
      </c>
      <c r="R98" s="1175" t="s">
        <v>30</v>
      </c>
      <c r="S98" s="1175" t="s">
        <v>31</v>
      </c>
      <c r="T98" s="1175"/>
      <c r="U98" s="1440">
        <v>46267.5</v>
      </c>
      <c r="V98" s="1190" t="s">
        <v>169</v>
      </c>
      <c r="W98" s="1181"/>
      <c r="X98" s="1181">
        <v>1023101</v>
      </c>
      <c r="Y98" s="1189" t="s">
        <v>434</v>
      </c>
      <c r="Z98" s="1181"/>
    </row>
    <row r="99" spans="1:26">
      <c r="A99" s="1214" t="s">
        <v>19</v>
      </c>
      <c r="B99" s="1209"/>
      <c r="C99" s="1209"/>
      <c r="D99" s="1209"/>
      <c r="E99" s="1214"/>
      <c r="F99" s="1209"/>
      <c r="G99" s="1209"/>
      <c r="H99" s="1209"/>
      <c r="I99" s="1214">
        <f>SUM(I92:I95)</f>
        <v>0</v>
      </c>
      <c r="J99" s="1214">
        <f>SUM(J92:J95)</f>
        <v>0</v>
      </c>
      <c r="K99" s="1214">
        <f>SUM(K92:K98)</f>
        <v>108</v>
      </c>
      <c r="L99" s="1214">
        <f t="shared" ref="L99:P99" si="9">SUM(L92:L98)</f>
        <v>189</v>
      </c>
      <c r="M99" s="1214">
        <f t="shared" si="9"/>
        <v>312</v>
      </c>
      <c r="N99" s="1214">
        <f t="shared" si="9"/>
        <v>81</v>
      </c>
      <c r="O99" s="1214">
        <f t="shared" si="9"/>
        <v>26</v>
      </c>
      <c r="P99" s="1214">
        <f t="shared" si="9"/>
        <v>118</v>
      </c>
      <c r="Q99" s="1214">
        <f>SUM(Q92:Q98)</f>
        <v>834</v>
      </c>
      <c r="R99" s="1215"/>
      <c r="S99" s="1215"/>
      <c r="T99" s="1215"/>
      <c r="U99" s="1215"/>
      <c r="V99" s="1215"/>
      <c r="W99" s="1215"/>
      <c r="X99" s="1215"/>
      <c r="Y99" s="1215"/>
      <c r="Z99" s="1215"/>
    </row>
    <row r="100" spans="1:26">
      <c r="A100" s="1216"/>
      <c r="B100" s="1216"/>
      <c r="C100" s="1216"/>
      <c r="D100" s="1216"/>
      <c r="E100" s="1216"/>
      <c r="F100" s="1217"/>
      <c r="G100" s="1217"/>
      <c r="H100" s="1216"/>
      <c r="I100" s="1216"/>
      <c r="J100" s="1216"/>
      <c r="K100" s="1216"/>
      <c r="L100" s="1216"/>
      <c r="M100" s="1216"/>
      <c r="N100" s="1216"/>
      <c r="O100" s="1216"/>
      <c r="P100" s="1216"/>
      <c r="Q100" s="1216"/>
      <c r="R100" s="1216"/>
      <c r="S100" s="1216"/>
      <c r="T100" s="1216"/>
      <c r="U100" s="1216"/>
      <c r="V100" s="1216"/>
      <c r="W100" s="1216"/>
      <c r="X100" s="1216"/>
      <c r="Y100" s="1216"/>
    </row>
    <row r="101" spans="1:26">
      <c r="A101" s="1218" t="s">
        <v>34</v>
      </c>
      <c r="B101" s="1552"/>
      <c r="C101" s="1552"/>
      <c r="D101" s="1552"/>
      <c r="E101" s="1216"/>
      <c r="F101" s="1216"/>
      <c r="G101" s="1216"/>
      <c r="H101" s="1216"/>
      <c r="I101" s="1216"/>
      <c r="J101" s="1216"/>
      <c r="K101" s="1553"/>
      <c r="L101" s="1553"/>
      <c r="M101" s="1553"/>
      <c r="N101" s="1216"/>
      <c r="O101" s="1216"/>
      <c r="P101" s="1216"/>
      <c r="Q101" s="1216"/>
      <c r="R101" s="1216"/>
      <c r="S101" s="1216"/>
      <c r="T101" s="1216"/>
      <c r="U101" s="1216"/>
      <c r="V101" s="1216"/>
      <c r="W101" s="1216"/>
      <c r="X101" s="1216"/>
      <c r="Y101" s="1216"/>
    </row>
    <row r="102" spans="1:26" ht="18">
      <c r="A102" s="1220" t="s">
        <v>35</v>
      </c>
      <c r="B102" s="1221" t="s">
        <v>36</v>
      </c>
      <c r="C102" s="1222" t="s">
        <v>37</v>
      </c>
      <c r="D102" s="1219"/>
      <c r="E102" s="1216"/>
      <c r="F102" s="1216"/>
      <c r="G102" s="1216"/>
      <c r="H102" s="1216"/>
      <c r="I102" s="1216"/>
      <c r="J102" s="1216"/>
      <c r="K102" s="1216"/>
      <c r="L102" s="1216"/>
      <c r="M102" s="1216"/>
      <c r="N102" s="1216"/>
      <c r="O102" s="1216"/>
      <c r="P102" s="1216"/>
      <c r="Q102" s="1216"/>
      <c r="R102" s="1216"/>
      <c r="S102" s="1216"/>
      <c r="T102" s="1216"/>
      <c r="U102" s="1216"/>
      <c r="V102" s="1216"/>
      <c r="W102" s="1216"/>
      <c r="X102" s="1216"/>
      <c r="Y102" s="1216"/>
    </row>
    <row r="103" spans="1:26" ht="15" customHeight="1">
      <c r="A103" s="1194" t="s">
        <v>100</v>
      </c>
      <c r="B103" s="1548" t="s">
        <v>39</v>
      </c>
      <c r="C103" s="1548"/>
      <c r="D103" s="1223"/>
      <c r="E103" s="1224" t="s">
        <v>40</v>
      </c>
      <c r="F103" s="1216"/>
      <c r="G103" s="1216"/>
      <c r="H103" s="1216"/>
      <c r="I103" s="1216"/>
      <c r="J103" s="1216"/>
      <c r="K103" s="1216"/>
      <c r="L103" s="1216"/>
      <c r="M103" s="1216"/>
      <c r="N103" s="1216"/>
      <c r="O103" s="1216"/>
      <c r="P103" s="1216"/>
      <c r="Q103" s="1216"/>
      <c r="R103" s="1216"/>
      <c r="S103" s="1216"/>
      <c r="T103" s="1216"/>
      <c r="U103" s="1216"/>
      <c r="V103" s="1216"/>
      <c r="W103" s="1216"/>
      <c r="X103" s="1216"/>
      <c r="Y103" s="1216"/>
    </row>
    <row r="104" spans="1:26">
      <c r="A104" s="1195" t="s">
        <v>169</v>
      </c>
      <c r="B104" s="1554" t="s">
        <v>41</v>
      </c>
      <c r="C104" s="1554"/>
      <c r="D104" s="1216"/>
      <c r="E104" s="1216"/>
      <c r="F104" s="1216"/>
      <c r="G104" s="1216"/>
      <c r="H104" s="1216"/>
      <c r="I104" s="1216"/>
      <c r="J104" s="1216"/>
      <c r="K104" s="1216"/>
      <c r="L104" s="1216"/>
      <c r="M104" s="1216"/>
      <c r="N104" s="1216"/>
      <c r="O104" s="1216"/>
      <c r="P104" s="1216"/>
      <c r="Q104" s="1216"/>
      <c r="R104" s="1216"/>
      <c r="S104" s="1216"/>
      <c r="T104" s="1216"/>
      <c r="U104" s="1216"/>
      <c r="V104" s="1216"/>
      <c r="W104" s="1216"/>
      <c r="X104" s="1216"/>
      <c r="Y104" s="1216"/>
    </row>
    <row r="105" spans="1:26">
      <c r="A105" s="1225" t="s">
        <v>42</v>
      </c>
      <c r="B105" s="1555" t="s">
        <v>435</v>
      </c>
      <c r="C105" s="1555"/>
      <c r="D105" s="1216"/>
      <c r="E105" s="1216"/>
      <c r="F105" s="1216"/>
      <c r="G105" s="1216"/>
      <c r="H105" s="1216"/>
      <c r="I105" s="1216"/>
      <c r="J105" s="1216"/>
      <c r="K105" s="1216"/>
      <c r="L105" s="1216"/>
      <c r="M105" s="1216"/>
      <c r="N105" s="1216"/>
      <c r="O105" s="1216"/>
      <c r="P105" s="1216"/>
      <c r="Q105" s="1216"/>
      <c r="R105" s="1216"/>
      <c r="S105" s="1216"/>
      <c r="T105" s="1216"/>
      <c r="U105" s="1216"/>
      <c r="V105" s="1216"/>
      <c r="W105" s="1216"/>
      <c r="X105" s="1216"/>
      <c r="Y105" s="1216"/>
    </row>
    <row r="106" spans="1:26">
      <c r="A106" s="1225" t="s">
        <v>42</v>
      </c>
      <c r="B106" s="1555"/>
      <c r="C106" s="1555"/>
      <c r="F106" s="1216"/>
      <c r="G106" s="1216"/>
      <c r="H106" s="1216"/>
      <c r="I106" s="1216"/>
      <c r="J106" s="1216"/>
      <c r="K106" s="1216"/>
      <c r="L106" s="1216"/>
      <c r="M106" s="1216"/>
      <c r="N106" s="1216"/>
      <c r="O106" s="1216"/>
      <c r="P106" s="1216"/>
      <c r="Q106" s="1216"/>
      <c r="R106" s="1216"/>
      <c r="S106" s="1216"/>
      <c r="T106" s="1216"/>
      <c r="U106" s="1216"/>
      <c r="V106" s="1216"/>
      <c r="W106" s="1216"/>
      <c r="X106" s="1216"/>
      <c r="Y106" s="1216"/>
    </row>
    <row r="107" spans="1:26">
      <c r="A107" s="1225" t="s">
        <v>43</v>
      </c>
      <c r="B107" s="1556" t="s">
        <v>436</v>
      </c>
      <c r="C107" s="1556"/>
      <c r="D107" s="1216"/>
      <c r="E107" s="1216"/>
      <c r="F107" s="1216"/>
      <c r="G107" s="1216"/>
      <c r="H107" s="1216"/>
      <c r="I107" s="1216"/>
      <c r="J107" s="1216"/>
      <c r="K107" s="1216"/>
      <c r="L107" s="1216"/>
      <c r="M107" s="1216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  <c r="Y107" s="1216"/>
    </row>
    <row r="108" spans="1:26">
      <c r="A108" s="1225" t="s">
        <v>44</v>
      </c>
      <c r="B108" s="1557"/>
      <c r="C108" s="1557"/>
      <c r="D108" s="1216"/>
      <c r="E108" s="1216"/>
      <c r="F108" s="1216"/>
      <c r="G108" s="1216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  <c r="Y108" s="1216"/>
    </row>
    <row r="110" spans="1:26" ht="23.25" customHeight="1">
      <c r="A110" s="1572" t="s">
        <v>437</v>
      </c>
      <c r="B110" s="1572"/>
      <c r="C110" s="1572"/>
      <c r="D110" s="1572"/>
      <c r="E110" s="1572"/>
      <c r="F110" s="1572"/>
      <c r="G110" s="1542"/>
      <c r="H110" s="1543"/>
      <c r="I110" s="1579" t="s">
        <v>438</v>
      </c>
      <c r="J110" s="1579"/>
      <c r="K110" s="1579"/>
      <c r="L110" s="1579"/>
      <c r="M110" s="1579"/>
      <c r="N110" s="1579"/>
      <c r="O110" s="1579"/>
      <c r="P110" s="1579"/>
      <c r="Q110" s="1579"/>
      <c r="R110" s="1580" t="s">
        <v>439</v>
      </c>
      <c r="S110" s="1581"/>
      <c r="T110" s="1580"/>
      <c r="U110" s="1580"/>
      <c r="V110" s="1580"/>
      <c r="W110" s="1580"/>
      <c r="X110" s="1580"/>
      <c r="Y110" s="1580"/>
      <c r="Z110" s="1580"/>
    </row>
    <row r="111" spans="1:26" ht="26.25">
      <c r="A111" s="1210" t="s">
        <v>3</v>
      </c>
      <c r="B111" s="1210" t="s">
        <v>4</v>
      </c>
      <c r="C111" s="1210" t="s">
        <v>5</v>
      </c>
      <c r="D111" s="1210" t="s">
        <v>6</v>
      </c>
      <c r="E111" s="1210" t="s">
        <v>7</v>
      </c>
      <c r="F111" s="1210" t="s">
        <v>8</v>
      </c>
      <c r="G111" s="1210" t="s">
        <v>9</v>
      </c>
      <c r="H111" s="1211" t="s">
        <v>10</v>
      </c>
      <c r="I111" s="1227" t="s">
        <v>11</v>
      </c>
      <c r="J111" s="1227" t="s">
        <v>12</v>
      </c>
      <c r="K111" s="1227" t="s">
        <v>13</v>
      </c>
      <c r="L111" s="1227" t="s">
        <v>14</v>
      </c>
      <c r="M111" s="1227" t="s">
        <v>15</v>
      </c>
      <c r="N111" s="1227" t="s">
        <v>16</v>
      </c>
      <c r="O111" s="1227" t="s">
        <v>17</v>
      </c>
      <c r="P111" s="1212" t="s">
        <v>18</v>
      </c>
      <c r="Q111" s="1210" t="s">
        <v>19</v>
      </c>
      <c r="R111" s="1210" t="s">
        <v>20</v>
      </c>
      <c r="S111" s="1213" t="s">
        <v>21</v>
      </c>
      <c r="T111" s="1213" t="s">
        <v>22</v>
      </c>
      <c r="U111" s="1419" t="s">
        <v>23</v>
      </c>
      <c r="V111" s="1210" t="s">
        <v>24</v>
      </c>
      <c r="W111" s="1210" t="s">
        <v>25</v>
      </c>
      <c r="X111" s="1210" t="s">
        <v>26</v>
      </c>
      <c r="Y111" s="1210" t="s">
        <v>27</v>
      </c>
      <c r="Z111" s="1210" t="s">
        <v>28</v>
      </c>
    </row>
    <row r="112" spans="1:26">
      <c r="A112" s="1172" t="s">
        <v>141</v>
      </c>
      <c r="B112" s="1172" t="s">
        <v>69</v>
      </c>
      <c r="C112" s="1172" t="s">
        <v>440</v>
      </c>
      <c r="D112" s="1172" t="s">
        <v>388</v>
      </c>
      <c r="E112" s="1173" t="s">
        <v>441</v>
      </c>
      <c r="F112" s="1172">
        <v>16</v>
      </c>
      <c r="G112" s="1172">
        <v>122532</v>
      </c>
      <c r="H112" s="1174"/>
      <c r="I112" s="1172"/>
      <c r="J112" s="1172"/>
      <c r="K112" s="1172"/>
      <c r="L112" s="1172"/>
      <c r="M112" s="1186">
        <v>399</v>
      </c>
      <c r="N112" s="1186">
        <v>236</v>
      </c>
      <c r="O112" s="1186">
        <v>9</v>
      </c>
      <c r="P112" s="1172"/>
      <c r="Q112" s="1175">
        <f t="shared" ref="Q112:Q114" si="10">SUM(I112:P112)</f>
        <v>644</v>
      </c>
      <c r="R112" s="1175" t="s">
        <v>30</v>
      </c>
      <c r="S112" s="1175" t="s">
        <v>31</v>
      </c>
      <c r="T112" s="1175"/>
      <c r="U112" s="1175"/>
      <c r="V112" s="1239"/>
      <c r="W112" s="1181"/>
      <c r="X112" s="1181">
        <v>1023079</v>
      </c>
      <c r="Y112" s="1181"/>
      <c r="Z112" s="1181"/>
    </row>
    <row r="113" spans="1:26">
      <c r="A113" s="1172" t="s">
        <v>141</v>
      </c>
      <c r="B113" s="1172" t="s">
        <v>442</v>
      </c>
      <c r="C113" s="1172" t="s">
        <v>443</v>
      </c>
      <c r="D113" s="1172" t="s">
        <v>444</v>
      </c>
      <c r="E113" s="1173">
        <v>46272.600694444445</v>
      </c>
      <c r="F113" s="1172">
        <v>16.5</v>
      </c>
      <c r="G113" s="1172">
        <v>122534</v>
      </c>
      <c r="H113" s="1174"/>
      <c r="I113" s="1172"/>
      <c r="J113" s="1172"/>
      <c r="K113" s="1172"/>
      <c r="L113" s="1172"/>
      <c r="M113" s="1186">
        <v>161</v>
      </c>
      <c r="N113" s="1172"/>
      <c r="O113" s="1172"/>
      <c r="P113" s="1172"/>
      <c r="Q113" s="1175">
        <f t="shared" si="10"/>
        <v>161</v>
      </c>
      <c r="R113" s="1175" t="s">
        <v>30</v>
      </c>
      <c r="S113" s="1175" t="s">
        <v>31</v>
      </c>
      <c r="T113" s="1175"/>
      <c r="U113" s="1175"/>
      <c r="V113" s="1239"/>
      <c r="W113" s="1181"/>
      <c r="X113" s="1181">
        <v>1023080</v>
      </c>
      <c r="Y113" s="1181"/>
      <c r="Z113" s="1181"/>
    </row>
    <row r="114" spans="1:26">
      <c r="A114" s="1172"/>
      <c r="B114" s="1172"/>
      <c r="C114" s="1172"/>
      <c r="D114" s="1172"/>
      <c r="E114" s="1173"/>
      <c r="F114" s="1172"/>
      <c r="G114" s="1172"/>
      <c r="H114" s="1174"/>
      <c r="I114" s="1172"/>
      <c r="J114" s="1172"/>
      <c r="K114" s="1172"/>
      <c r="L114" s="1172"/>
      <c r="M114" s="1172"/>
      <c r="N114" s="1172"/>
      <c r="O114" s="1172"/>
      <c r="P114" s="1172"/>
      <c r="Q114" s="1175">
        <f t="shared" si="10"/>
        <v>0</v>
      </c>
      <c r="R114" s="1175"/>
      <c r="S114" s="1175"/>
      <c r="T114" s="1175"/>
      <c r="U114" s="1175"/>
      <c r="V114" s="1239"/>
      <c r="W114" s="1181"/>
      <c r="X114" s="1181"/>
      <c r="Y114" s="1181"/>
      <c r="Z114" s="1181"/>
    </row>
    <row r="115" spans="1:26">
      <c r="A115" s="1172"/>
      <c r="B115" s="1172"/>
      <c r="C115" s="1172"/>
      <c r="D115" s="1172"/>
      <c r="E115" s="1173"/>
      <c r="F115" s="1172"/>
      <c r="G115" s="1172"/>
      <c r="H115" s="1174"/>
      <c r="I115" s="1172"/>
      <c r="J115" s="1172"/>
      <c r="K115" s="1172"/>
      <c r="L115" s="1172"/>
      <c r="M115" s="1172"/>
      <c r="N115" s="1172"/>
      <c r="O115" s="1172"/>
      <c r="P115" s="1172"/>
      <c r="Q115" s="1175"/>
      <c r="R115" s="1175"/>
      <c r="S115" s="1175"/>
      <c r="T115" s="1175"/>
      <c r="U115" s="1175"/>
      <c r="V115" s="1239"/>
      <c r="W115" s="1181"/>
      <c r="X115" s="1181"/>
      <c r="Y115" s="1181"/>
      <c r="Z115" s="1181"/>
    </row>
    <row r="116" spans="1:26">
      <c r="A116" s="1214" t="s">
        <v>19</v>
      </c>
      <c r="B116" s="1209"/>
      <c r="C116" s="1209"/>
      <c r="D116" s="1209"/>
      <c r="E116" s="1214"/>
      <c r="F116" s="1209"/>
      <c r="G116" s="1209"/>
      <c r="H116" s="1209"/>
      <c r="I116" s="1214">
        <f t="shared" ref="I116:Q116" si="11">SUM(I112:I115)</f>
        <v>0</v>
      </c>
      <c r="J116" s="1214">
        <f t="shared" si="11"/>
        <v>0</v>
      </c>
      <c r="K116" s="1214">
        <f t="shared" si="11"/>
        <v>0</v>
      </c>
      <c r="L116" s="1214">
        <f t="shared" si="11"/>
        <v>0</v>
      </c>
      <c r="M116" s="1214">
        <f t="shared" si="11"/>
        <v>560</v>
      </c>
      <c r="N116" s="1214">
        <f t="shared" si="11"/>
        <v>236</v>
      </c>
      <c r="O116" s="1214">
        <f t="shared" si="11"/>
        <v>9</v>
      </c>
      <c r="P116" s="1214">
        <f t="shared" si="11"/>
        <v>0</v>
      </c>
      <c r="Q116" s="1214">
        <f t="shared" si="11"/>
        <v>805</v>
      </c>
      <c r="R116" s="1215"/>
      <c r="S116" s="1215"/>
      <c r="T116" s="1215"/>
      <c r="U116" s="1215"/>
      <c r="V116" s="1215"/>
      <c r="W116" s="1215"/>
      <c r="X116" s="1215"/>
      <c r="Y116" s="1215"/>
      <c r="Z116" s="1215"/>
    </row>
    <row r="117" spans="1:26">
      <c r="A117" s="1216"/>
      <c r="B117" s="1216"/>
      <c r="C117" s="1216"/>
      <c r="D117" s="1216"/>
      <c r="E117" s="1216"/>
      <c r="F117" s="1217"/>
      <c r="G117" s="1217"/>
      <c r="H117" s="1216"/>
      <c r="I117" s="1216"/>
      <c r="J117" s="1216"/>
      <c r="K117" s="1216"/>
      <c r="L117" s="1216"/>
      <c r="M117" s="1216"/>
      <c r="N117" s="1216"/>
      <c r="O117" s="1216"/>
      <c r="P117" s="1216"/>
      <c r="Q117" s="1216"/>
      <c r="R117" s="1216"/>
      <c r="S117" s="1216"/>
      <c r="T117" s="1216"/>
      <c r="U117" s="1216"/>
      <c r="V117" s="1216"/>
      <c r="W117" s="1216"/>
      <c r="X117" s="1216"/>
      <c r="Y117" s="1216"/>
    </row>
    <row r="118" spans="1:26">
      <c r="A118" s="1218" t="s">
        <v>34</v>
      </c>
      <c r="B118" s="1552"/>
      <c r="C118" s="1552"/>
      <c r="D118" s="1552"/>
      <c r="E118" s="1216"/>
      <c r="F118" s="1216"/>
      <c r="G118" s="1216"/>
      <c r="H118" s="1216"/>
      <c r="I118" s="1216"/>
      <c r="J118" s="1216"/>
      <c r="K118" s="1553"/>
      <c r="L118" s="1553"/>
      <c r="M118" s="1553"/>
      <c r="N118" s="1216"/>
      <c r="O118" s="1216"/>
      <c r="P118" s="1216"/>
      <c r="Q118" s="1216"/>
      <c r="R118" s="1216"/>
      <c r="S118" s="1216"/>
      <c r="T118" s="1216"/>
      <c r="U118" s="1216"/>
      <c r="V118" s="1216"/>
      <c r="W118" s="1216"/>
      <c r="X118" s="1216"/>
      <c r="Y118" s="1216"/>
    </row>
    <row r="119" spans="1:26" ht="18">
      <c r="A119" s="1220" t="s">
        <v>35</v>
      </c>
      <c r="B119" s="1221" t="s">
        <v>36</v>
      </c>
      <c r="C119" s="1222" t="s">
        <v>37</v>
      </c>
      <c r="D119" s="1219"/>
      <c r="E119" s="1216"/>
      <c r="F119" s="1216"/>
      <c r="G119" s="1216"/>
      <c r="H119" s="1216"/>
      <c r="I119" s="1216"/>
      <c r="J119" s="1216"/>
      <c r="K119" s="1216"/>
      <c r="L119" s="1216"/>
      <c r="M119" s="1216"/>
      <c r="N119" s="1216"/>
      <c r="O119" s="1216"/>
      <c r="P119" s="1216"/>
      <c r="Q119" s="1216"/>
      <c r="R119" s="1216"/>
      <c r="S119" s="1216"/>
      <c r="T119" s="1216"/>
      <c r="U119" s="1216"/>
      <c r="V119" s="1216"/>
      <c r="W119" s="1216"/>
      <c r="X119" s="1216"/>
      <c r="Y119" s="1216"/>
    </row>
    <row r="120" spans="1:26" ht="15" customHeight="1">
      <c r="A120" s="1194" t="s">
        <v>38</v>
      </c>
      <c r="B120" s="1548" t="s">
        <v>39</v>
      </c>
      <c r="C120" s="1548"/>
      <c r="D120" s="1223"/>
      <c r="E120" s="1224" t="s">
        <v>40</v>
      </c>
      <c r="F120" s="1216"/>
      <c r="G120" s="1216"/>
      <c r="H120" s="1216"/>
      <c r="I120" s="1216"/>
      <c r="J120" s="1216"/>
      <c r="K120" s="1216"/>
      <c r="L120" s="1216"/>
      <c r="M120" s="1216"/>
      <c r="N120" s="1216"/>
      <c r="O120" s="1216"/>
      <c r="P120" s="1216"/>
      <c r="Q120" s="1216"/>
      <c r="R120" s="1216"/>
      <c r="S120" s="1216"/>
      <c r="T120" s="1216"/>
      <c r="U120" s="1216"/>
      <c r="V120" s="1216"/>
      <c r="W120" s="1216"/>
      <c r="X120" s="1216"/>
      <c r="Y120" s="1216"/>
    </row>
    <row r="121" spans="1:26">
      <c r="A121" s="1195" t="s">
        <v>38</v>
      </c>
      <c r="B121" s="1554" t="s">
        <v>41</v>
      </c>
      <c r="C121" s="1554"/>
      <c r="D121" s="1216"/>
      <c r="E121" s="1216"/>
      <c r="F121" s="1216"/>
      <c r="G121" s="1216"/>
      <c r="H121" s="1216"/>
      <c r="I121" s="1216"/>
      <c r="J121" s="1216"/>
      <c r="K121" s="1216"/>
      <c r="L121" s="1216"/>
      <c r="M121" s="1216"/>
      <c r="N121" s="1216"/>
      <c r="O121" s="1216"/>
      <c r="P121" s="1216"/>
      <c r="Q121" s="1216"/>
      <c r="R121" s="1216"/>
      <c r="S121" s="1216"/>
      <c r="T121" s="1216"/>
      <c r="U121" s="1216"/>
      <c r="V121" s="1216"/>
      <c r="W121" s="1216"/>
      <c r="X121" s="1216"/>
      <c r="Y121" s="1216"/>
    </row>
    <row r="122" spans="1:26">
      <c r="A122" s="1225" t="s">
        <v>42</v>
      </c>
      <c r="B122" s="1555"/>
      <c r="C122" s="1555"/>
      <c r="D122" s="1216"/>
      <c r="E122" s="1216"/>
      <c r="F122" s="1216"/>
      <c r="G122" s="1216"/>
      <c r="H122" s="1216"/>
      <c r="I122" s="1216"/>
      <c r="J122" s="1216"/>
      <c r="K122" s="1216"/>
      <c r="L122" s="1216"/>
      <c r="M122" s="1216"/>
      <c r="N122" s="1216"/>
      <c r="O122" s="1216"/>
      <c r="P122" s="1216"/>
      <c r="Q122" s="1216"/>
      <c r="R122" s="1216"/>
      <c r="S122" s="1216"/>
      <c r="T122" s="1216"/>
      <c r="U122" s="1216"/>
      <c r="V122" s="1216"/>
      <c r="W122" s="1216"/>
      <c r="X122" s="1216"/>
      <c r="Y122" s="1216"/>
    </row>
    <row r="123" spans="1:26">
      <c r="A123" s="1225" t="s">
        <v>42</v>
      </c>
      <c r="B123" s="1555"/>
      <c r="C123" s="1555"/>
      <c r="F123" s="1216"/>
      <c r="G123" s="1216"/>
      <c r="H123" s="1216"/>
      <c r="I123" s="1216"/>
      <c r="J123" s="1216"/>
      <c r="K123" s="1216"/>
      <c r="L123" s="1216"/>
      <c r="M123" s="1216"/>
      <c r="N123" s="1216"/>
      <c r="O123" s="1216"/>
      <c r="P123" s="1216"/>
      <c r="Q123" s="1216"/>
      <c r="R123" s="1216"/>
      <c r="S123" s="1216"/>
      <c r="T123" s="1216"/>
      <c r="U123" s="1216"/>
      <c r="V123" s="1216"/>
      <c r="W123" s="1216"/>
      <c r="X123" s="1216"/>
      <c r="Y123" s="1216"/>
    </row>
    <row r="124" spans="1:26">
      <c r="A124" s="1225" t="s">
        <v>43</v>
      </c>
      <c r="B124" s="1556"/>
      <c r="C124" s="1556"/>
      <c r="D124" s="1216"/>
      <c r="E124" s="1216"/>
      <c r="F124" s="1216"/>
      <c r="G124" s="1216"/>
      <c r="H124" s="1216"/>
      <c r="I124" s="1216"/>
      <c r="J124" s="1216"/>
      <c r="K124" s="1216"/>
      <c r="L124" s="1216"/>
      <c r="M124" s="1216"/>
      <c r="N124" s="1216"/>
      <c r="O124" s="1216"/>
      <c r="P124" s="1216"/>
      <c r="Q124" s="1216"/>
      <c r="R124" s="1216"/>
      <c r="S124" s="1216"/>
      <c r="T124" s="1216"/>
      <c r="U124" s="1216"/>
      <c r="V124" s="1216"/>
      <c r="W124" s="1216"/>
      <c r="X124" s="1216"/>
      <c r="Y124" s="1216"/>
    </row>
    <row r="125" spans="1:26">
      <c r="A125" s="1225" t="s">
        <v>44</v>
      </c>
      <c r="B125" s="1557"/>
      <c r="C125" s="1557"/>
      <c r="D125" s="1216"/>
      <c r="E125" s="1216"/>
      <c r="F125" s="1216"/>
      <c r="G125" s="1216"/>
      <c r="H125" s="1216"/>
      <c r="I125" s="1216"/>
      <c r="J125" s="1216"/>
      <c r="K125" s="1216"/>
      <c r="L125" s="1216"/>
      <c r="M125" s="1216"/>
      <c r="N125" s="1216"/>
      <c r="O125" s="1216"/>
      <c r="P125" s="1216"/>
      <c r="Q125" s="1216"/>
      <c r="R125" s="1216"/>
      <c r="S125" s="1216"/>
      <c r="T125" s="1216"/>
      <c r="U125" s="1216"/>
      <c r="V125" s="1216"/>
      <c r="W125" s="1216"/>
      <c r="X125" s="1216"/>
      <c r="Y125" s="1216"/>
    </row>
    <row r="127" spans="1:26" ht="23.25" customHeight="1">
      <c r="A127" s="1582"/>
      <c r="B127" s="1582"/>
      <c r="C127" s="1582"/>
      <c r="D127" s="1582"/>
      <c r="E127" s="1582"/>
      <c r="F127" s="1582"/>
      <c r="G127" s="1545"/>
      <c r="H127" s="1181"/>
      <c r="I127" s="1582"/>
      <c r="J127" s="1582"/>
      <c r="K127" s="1582"/>
      <c r="L127" s="1582"/>
      <c r="M127" s="1582"/>
      <c r="N127" s="1582"/>
      <c r="O127" s="1582"/>
      <c r="P127" s="1582"/>
      <c r="Q127" s="1582"/>
      <c r="R127" s="1583"/>
      <c r="S127" s="1584"/>
      <c r="T127" s="1583"/>
      <c r="U127" s="1583"/>
      <c r="V127" s="1583"/>
      <c r="W127" s="1583"/>
      <c r="X127" s="1583"/>
      <c r="Y127" s="1583"/>
      <c r="Z127" s="1583"/>
    </row>
    <row r="128" spans="1:26">
      <c r="A128" s="1210"/>
      <c r="B128" s="1210"/>
      <c r="C128" s="1210"/>
      <c r="D128" s="1210"/>
      <c r="E128" s="1210"/>
      <c r="F128" s="1210"/>
      <c r="G128" s="1210"/>
      <c r="H128" s="1211"/>
      <c r="I128" s="1227"/>
      <c r="J128" s="1227"/>
      <c r="K128" s="1227"/>
      <c r="L128" s="1227"/>
      <c r="M128" s="1227"/>
      <c r="N128" s="1227"/>
      <c r="O128" s="1227"/>
      <c r="P128" s="1212"/>
      <c r="Q128" s="1210"/>
      <c r="R128" s="1210"/>
      <c r="S128" s="1213"/>
      <c r="T128" s="1213"/>
      <c r="U128" s="1419"/>
      <c r="V128" s="1210"/>
      <c r="W128" s="1210"/>
      <c r="X128" s="1210"/>
      <c r="Y128" s="1210"/>
      <c r="Z128" s="1210"/>
    </row>
    <row r="129" spans="1:27">
      <c r="A129" s="1509"/>
      <c r="B129" s="1296"/>
      <c r="C129" s="1296"/>
      <c r="D129" s="1296"/>
      <c r="E129" s="1297"/>
      <c r="F129" s="1296"/>
      <c r="G129" s="1172"/>
      <c r="H129" s="1174"/>
      <c r="I129" s="1172"/>
      <c r="J129" s="1172"/>
      <c r="K129" s="1172"/>
      <c r="L129" s="1172"/>
      <c r="M129" s="1172"/>
      <c r="N129" s="1172"/>
      <c r="O129" s="1172"/>
      <c r="P129" s="1172"/>
      <c r="Q129" s="1175"/>
      <c r="R129" s="1176"/>
      <c r="S129" s="1177"/>
      <c r="T129" s="1175"/>
      <c r="U129" s="1440"/>
      <c r="V129" s="1281"/>
      <c r="W129" s="1181"/>
      <c r="X129" s="1181"/>
      <c r="Y129" s="1540"/>
      <c r="Z129" s="1181"/>
      <c r="AA129" t="s">
        <v>445</v>
      </c>
    </row>
    <row r="130" spans="1:27" ht="16.5" customHeight="1">
      <c r="A130" s="1172"/>
      <c r="B130" s="1172"/>
      <c r="C130" s="1172"/>
      <c r="D130" s="1172"/>
      <c r="E130" s="1173"/>
      <c r="F130" s="1172"/>
      <c r="G130" s="1172"/>
      <c r="H130" s="1174"/>
      <c r="I130" s="1172"/>
      <c r="J130" s="1172"/>
      <c r="K130" s="1172"/>
      <c r="L130" s="1172"/>
      <c r="M130" s="1172"/>
      <c r="N130" s="1172"/>
      <c r="O130" s="1172"/>
      <c r="P130" s="1172"/>
      <c r="Q130" s="1175"/>
      <c r="R130" s="1175"/>
      <c r="S130" s="1175"/>
      <c r="T130" s="1175"/>
      <c r="U130" s="1175"/>
      <c r="V130" s="1239"/>
      <c r="W130" s="1181"/>
      <c r="X130" s="1181"/>
      <c r="Y130" s="1181"/>
      <c r="Z130" s="1181"/>
    </row>
    <row r="131" spans="1:27">
      <c r="A131" s="1214"/>
      <c r="B131" s="1209"/>
      <c r="C131" s="1209"/>
      <c r="D131" s="1209"/>
      <c r="E131" s="1214"/>
      <c r="F131" s="1209"/>
      <c r="G131" s="1209"/>
      <c r="H131" s="1209"/>
      <c r="I131" s="1214"/>
      <c r="J131" s="1214"/>
      <c r="K131" s="1214"/>
      <c r="L131" s="1214"/>
      <c r="M131" s="1214"/>
      <c r="N131" s="1214"/>
      <c r="O131" s="1214"/>
      <c r="P131" s="1214"/>
      <c r="Q131" s="1214"/>
      <c r="R131" s="1215"/>
      <c r="S131" s="1215"/>
      <c r="T131" s="1215"/>
      <c r="U131" s="1215"/>
      <c r="V131" s="1215"/>
      <c r="W131" s="1215"/>
      <c r="X131" s="1215"/>
      <c r="Y131" s="1215"/>
      <c r="Z131" s="1215"/>
    </row>
    <row r="132" spans="1:27">
      <c r="A132" s="1216"/>
      <c r="B132" s="1216"/>
      <c r="C132" s="1216"/>
      <c r="D132" s="1216"/>
      <c r="E132" s="1216"/>
      <c r="F132" s="1217"/>
      <c r="G132" s="1217"/>
      <c r="H132" s="1216"/>
      <c r="I132" s="1216"/>
      <c r="J132" s="1216"/>
      <c r="K132" s="1216"/>
      <c r="L132" s="1216"/>
      <c r="M132" s="1216"/>
      <c r="N132" s="1216"/>
      <c r="O132" s="1216"/>
      <c r="P132" s="1216"/>
      <c r="Q132" s="1216"/>
      <c r="R132" s="1216"/>
      <c r="S132" s="1216"/>
      <c r="T132" s="1216"/>
      <c r="U132" s="1216"/>
      <c r="V132" s="1216"/>
      <c r="W132" s="1216"/>
      <c r="X132" s="1216"/>
      <c r="Y132" s="1216"/>
    </row>
    <row r="133" spans="1:27">
      <c r="A133" s="1218" t="s">
        <v>34</v>
      </c>
      <c r="B133" s="1552"/>
      <c r="C133" s="1552"/>
      <c r="D133" s="1552"/>
      <c r="E133" s="1216"/>
      <c r="F133" s="1216"/>
      <c r="G133" s="1216"/>
      <c r="H133" s="1216"/>
      <c r="I133" s="1216"/>
      <c r="J133" s="1216"/>
      <c r="K133" s="1553"/>
      <c r="L133" s="1553"/>
      <c r="M133" s="1553"/>
      <c r="N133" s="1216"/>
      <c r="O133" s="1216"/>
      <c r="P133" s="1216"/>
      <c r="Q133" s="1216"/>
      <c r="R133" s="1216"/>
      <c r="S133" s="1216"/>
      <c r="T133" s="1216"/>
      <c r="U133" s="1216"/>
      <c r="V133" s="1216"/>
      <c r="W133" s="1216"/>
      <c r="X133" s="1216"/>
      <c r="Y133" s="1216"/>
    </row>
    <row r="134" spans="1:27" ht="18">
      <c r="A134" s="1220" t="s">
        <v>35</v>
      </c>
      <c r="B134" s="1221" t="s">
        <v>36</v>
      </c>
      <c r="C134" s="1222" t="s">
        <v>37</v>
      </c>
      <c r="D134" s="1219"/>
      <c r="E134" s="1216"/>
      <c r="F134" s="1216"/>
      <c r="G134" s="1216"/>
      <c r="H134" s="1216"/>
      <c r="I134" s="1216"/>
      <c r="J134" s="1216"/>
      <c r="K134" s="1216"/>
      <c r="L134" s="1216"/>
      <c r="M134" s="1216"/>
      <c r="N134" s="1216"/>
      <c r="O134" s="1216"/>
      <c r="P134" s="1216"/>
      <c r="Q134" s="1216"/>
      <c r="R134" s="1216"/>
      <c r="S134" s="1216"/>
      <c r="T134" s="1216"/>
      <c r="U134" s="1216"/>
      <c r="V134" s="1216"/>
      <c r="W134" s="1216"/>
      <c r="X134" s="1216"/>
      <c r="Y134" s="1216"/>
    </row>
    <row r="135" spans="1:27" ht="15" customHeight="1">
      <c r="A135" s="1194" t="s">
        <v>38</v>
      </c>
      <c r="B135" s="1548" t="s">
        <v>39</v>
      </c>
      <c r="C135" s="1548"/>
      <c r="D135" s="1223"/>
      <c r="E135" s="1224" t="s">
        <v>40</v>
      </c>
      <c r="F135" s="1216"/>
      <c r="G135" s="1216"/>
      <c r="H135" s="1216"/>
      <c r="I135" s="1216"/>
      <c r="J135" s="1216"/>
      <c r="K135" s="1216"/>
      <c r="L135" s="1216"/>
      <c r="M135" s="1216"/>
      <c r="N135" s="1216"/>
      <c r="O135" s="1216"/>
      <c r="P135" s="1216"/>
      <c r="Q135" s="1216"/>
      <c r="R135" s="1216"/>
      <c r="S135" s="1216"/>
      <c r="T135" s="1216"/>
      <c r="U135" s="1216"/>
      <c r="V135" s="1216"/>
      <c r="W135" s="1216"/>
      <c r="X135" s="1216"/>
      <c r="Y135" s="1216"/>
    </row>
    <row r="136" spans="1:27">
      <c r="A136" s="1195" t="s">
        <v>38</v>
      </c>
      <c r="B136" s="1554" t="s">
        <v>41</v>
      </c>
      <c r="C136" s="1554"/>
      <c r="D136" s="1216"/>
      <c r="E136" s="1216"/>
      <c r="F136" s="1216"/>
      <c r="G136" s="1216"/>
      <c r="H136" s="1216"/>
      <c r="I136" s="1216"/>
      <c r="J136" s="1216"/>
      <c r="K136" s="1216"/>
      <c r="L136" s="1216"/>
      <c r="M136" s="1216"/>
      <c r="N136" s="1216"/>
      <c r="O136" s="1216"/>
      <c r="P136" s="1216"/>
      <c r="Q136" s="1216"/>
      <c r="R136" s="1216"/>
      <c r="S136" s="1216"/>
      <c r="T136" s="1216"/>
      <c r="U136" s="1216"/>
      <c r="V136" s="1216"/>
      <c r="W136" s="1216"/>
      <c r="X136" s="1216"/>
      <c r="Y136" s="1216"/>
    </row>
    <row r="137" spans="1:27">
      <c r="A137" s="1225" t="s">
        <v>42</v>
      </c>
      <c r="B137" s="1555"/>
      <c r="C137" s="1555"/>
      <c r="D137" s="1216"/>
      <c r="E137" s="1216"/>
      <c r="F137" s="1216"/>
      <c r="G137" s="1216"/>
      <c r="H137" s="1216"/>
      <c r="I137" s="1216"/>
      <c r="J137" s="1216"/>
      <c r="K137" s="1216"/>
      <c r="L137" s="1216"/>
      <c r="M137" s="1216"/>
      <c r="N137" s="1216"/>
      <c r="O137" s="1216"/>
      <c r="P137" s="1216"/>
      <c r="Q137" s="1216"/>
      <c r="R137" s="1216"/>
      <c r="S137" s="1216"/>
      <c r="T137" s="1216"/>
      <c r="U137" s="1216"/>
      <c r="V137" s="1216"/>
      <c r="W137" s="1216"/>
      <c r="X137" s="1216"/>
      <c r="Y137" s="1216"/>
    </row>
    <row r="138" spans="1:27">
      <c r="A138" s="1225" t="s">
        <v>42</v>
      </c>
      <c r="B138" s="1555"/>
      <c r="C138" s="1555"/>
      <c r="F138" s="1216"/>
      <c r="G138" s="1216"/>
      <c r="H138" s="1216"/>
      <c r="I138" s="1216"/>
      <c r="J138" s="1216"/>
      <c r="K138" s="1216"/>
      <c r="L138" s="1216"/>
      <c r="M138" s="1216"/>
      <c r="N138" s="1216"/>
      <c r="O138" s="1216"/>
      <c r="P138" s="1216"/>
      <c r="Q138" s="1216"/>
      <c r="R138" s="1216"/>
      <c r="S138" s="1216"/>
      <c r="T138" s="1216"/>
      <c r="U138" s="1216"/>
      <c r="V138" s="1216"/>
      <c r="W138" s="1216"/>
      <c r="X138" s="1216"/>
      <c r="Y138" s="1216"/>
    </row>
    <row r="139" spans="1:27">
      <c r="A139" s="1225" t="s">
        <v>43</v>
      </c>
      <c r="B139" s="1556"/>
      <c r="C139" s="1556"/>
      <c r="D139" s="1216"/>
      <c r="E139" s="1216"/>
      <c r="F139" s="1216"/>
      <c r="G139" s="1216"/>
      <c r="H139" s="1216"/>
      <c r="I139" s="1216"/>
      <c r="J139" s="1216"/>
      <c r="K139" s="1216"/>
      <c r="L139" s="1216"/>
      <c r="M139" s="1216"/>
      <c r="N139" s="1216"/>
      <c r="O139" s="1216"/>
      <c r="P139" s="1216"/>
      <c r="Q139" s="1216"/>
      <c r="R139" s="1216"/>
      <c r="S139" s="1216"/>
      <c r="T139" s="1216"/>
      <c r="U139" s="1216"/>
      <c r="V139" s="1216"/>
      <c r="W139" s="1216"/>
      <c r="X139" s="1216"/>
      <c r="Y139" s="1216"/>
    </row>
    <row r="140" spans="1:27">
      <c r="A140" s="1225" t="s">
        <v>44</v>
      </c>
      <c r="B140" s="1557"/>
      <c r="C140" s="1557"/>
      <c r="D140" s="1216"/>
      <c r="E140" s="1216"/>
      <c r="F140" s="1216"/>
      <c r="G140" s="1216"/>
      <c r="H140" s="1216"/>
      <c r="I140" s="1216"/>
      <c r="J140" s="1216"/>
      <c r="K140" s="1216"/>
      <c r="L140" s="1216"/>
      <c r="M140" s="1216"/>
      <c r="N140" s="1216"/>
      <c r="O140" s="1216"/>
      <c r="P140" s="1216"/>
      <c r="Q140" s="1216"/>
      <c r="R140" s="1216"/>
      <c r="S140" s="1216"/>
      <c r="T140" s="1216"/>
      <c r="U140" s="1216"/>
      <c r="V140" s="1216"/>
      <c r="W140" s="1216"/>
      <c r="X140" s="1216"/>
      <c r="Y140" s="1216"/>
    </row>
  </sheetData>
  <mergeCells count="88">
    <mergeCell ref="B138:C138"/>
    <mergeCell ref="B139:C139"/>
    <mergeCell ref="B140:C140"/>
    <mergeCell ref="R127:Z127"/>
    <mergeCell ref="B133:D133"/>
    <mergeCell ref="K133:M133"/>
    <mergeCell ref="B135:C135"/>
    <mergeCell ref="B136:C136"/>
    <mergeCell ref="B137:C137"/>
    <mergeCell ref="I127:Q127"/>
    <mergeCell ref="B122:C122"/>
    <mergeCell ref="B123:C123"/>
    <mergeCell ref="B124:C124"/>
    <mergeCell ref="B125:C125"/>
    <mergeCell ref="A127:F127"/>
    <mergeCell ref="R72:Y72"/>
    <mergeCell ref="B121:C121"/>
    <mergeCell ref="B104:C104"/>
    <mergeCell ref="B105:C105"/>
    <mergeCell ref="B106:C106"/>
    <mergeCell ref="B107:C107"/>
    <mergeCell ref="B108:C108"/>
    <mergeCell ref="A110:F110"/>
    <mergeCell ref="I110:Q110"/>
    <mergeCell ref="R110:Z110"/>
    <mergeCell ref="B118:D118"/>
    <mergeCell ref="K118:M118"/>
    <mergeCell ref="B120:C120"/>
    <mergeCell ref="I90:Q90"/>
    <mergeCell ref="R90:Z90"/>
    <mergeCell ref="B101:D101"/>
    <mergeCell ref="K101:M101"/>
    <mergeCell ref="B81:D81"/>
    <mergeCell ref="K81:M81"/>
    <mergeCell ref="B103:C103"/>
    <mergeCell ref="B83:C83"/>
    <mergeCell ref="B84:C84"/>
    <mergeCell ref="B85:C85"/>
    <mergeCell ref="B86:C86"/>
    <mergeCell ref="B87:C87"/>
    <mergeCell ref="B88:C88"/>
    <mergeCell ref="A90:F90"/>
    <mergeCell ref="B63:D63"/>
    <mergeCell ref="K63:M63"/>
    <mergeCell ref="B65:C65"/>
    <mergeCell ref="B66:C66"/>
    <mergeCell ref="B67:C67"/>
    <mergeCell ref="B68:C68"/>
    <mergeCell ref="B69:C69"/>
    <mergeCell ref="B70:C70"/>
    <mergeCell ref="A72:F72"/>
    <mergeCell ref="I72:Q72"/>
    <mergeCell ref="R55:Z55"/>
    <mergeCell ref="R40:Z40"/>
    <mergeCell ref="B46:D46"/>
    <mergeCell ref="K46:M46"/>
    <mergeCell ref="B48:C48"/>
    <mergeCell ref="B49:C49"/>
    <mergeCell ref="B50:C50"/>
    <mergeCell ref="I40:Q40"/>
    <mergeCell ref="B51:C51"/>
    <mergeCell ref="B52:C52"/>
    <mergeCell ref="B53:C53"/>
    <mergeCell ref="A55:F55"/>
    <mergeCell ref="I55:Q55"/>
    <mergeCell ref="B35:C35"/>
    <mergeCell ref="B36:C36"/>
    <mergeCell ref="B37:C37"/>
    <mergeCell ref="B38:C38"/>
    <mergeCell ref="A40:F40"/>
    <mergeCell ref="I21:Q21"/>
    <mergeCell ref="R21:Z21"/>
    <mergeCell ref="B31:D31"/>
    <mergeCell ref="K31:M31"/>
    <mergeCell ref="B33:C33"/>
    <mergeCell ref="B34:C34"/>
    <mergeCell ref="B15:C15"/>
    <mergeCell ref="B16:C16"/>
    <mergeCell ref="B17:C17"/>
    <mergeCell ref="B18:C18"/>
    <mergeCell ref="B19:C19"/>
    <mergeCell ref="A21:F21"/>
    <mergeCell ref="B13:C13"/>
    <mergeCell ref="A1:F1"/>
    <mergeCell ref="I1:Q1"/>
    <mergeCell ref="R1:Z1"/>
    <mergeCell ref="B11:D11"/>
    <mergeCell ref="K11:M11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E64F3-A67A-41A2-90BB-8DC822D30D83}">
  <sheetPr>
    <tabColor rgb="FFFFC000"/>
  </sheetPr>
  <dimension ref="A1:AL149"/>
  <sheetViews>
    <sheetView topLeftCell="A19" workbookViewId="0">
      <selection activeCell="O80" sqref="O80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8" width="9.28515625" customWidth="1"/>
    <col min="9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1442</v>
      </c>
      <c r="B1" s="1559"/>
      <c r="C1" s="1559"/>
      <c r="D1" s="1559"/>
      <c r="E1" s="1559"/>
      <c r="F1" s="1559"/>
      <c r="G1" s="7"/>
      <c r="H1" s="1559" t="s">
        <v>84</v>
      </c>
      <c r="I1" s="1559"/>
      <c r="J1" s="1559"/>
      <c r="K1" s="1559"/>
      <c r="L1" s="1559"/>
      <c r="M1" s="1559"/>
      <c r="N1" s="1559"/>
      <c r="O1" s="1559"/>
      <c r="P1" s="1559"/>
      <c r="Q1" s="1560" t="s">
        <v>4921</v>
      </c>
      <c r="R1" s="1560"/>
      <c r="S1" s="1560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519</v>
      </c>
      <c r="B3" s="224" t="s">
        <v>78</v>
      </c>
      <c r="C3" s="224" t="s">
        <v>4922</v>
      </c>
      <c r="D3" s="224" t="s">
        <v>99</v>
      </c>
      <c r="E3" s="227">
        <v>46061.319444444445</v>
      </c>
      <c r="F3" s="224">
        <v>10.8</v>
      </c>
      <c r="G3" s="430" t="s">
        <v>3121</v>
      </c>
      <c r="H3" s="224"/>
      <c r="I3" s="224"/>
      <c r="J3" s="224"/>
      <c r="K3" s="224"/>
      <c r="L3" s="224"/>
      <c r="M3" s="35">
        <v>10</v>
      </c>
      <c r="N3" s="35">
        <v>125</v>
      </c>
      <c r="O3" s="35">
        <v>26</v>
      </c>
      <c r="P3" s="14">
        <f t="shared" ref="P3:P7" si="0">SUM(H3:O3)</f>
        <v>161</v>
      </c>
      <c r="Q3" s="229" t="s">
        <v>32</v>
      </c>
      <c r="R3" s="14"/>
      <c r="S3" s="14">
        <v>117500</v>
      </c>
      <c r="T3" s="23" t="s">
        <v>33</v>
      </c>
      <c r="U3" s="255" t="s">
        <v>100</v>
      </c>
      <c r="V3" s="16" t="s">
        <v>90</v>
      </c>
      <c r="W3" s="16">
        <v>1018127</v>
      </c>
      <c r="X3" s="16" t="s">
        <v>4923</v>
      </c>
      <c r="Y3" s="16"/>
    </row>
    <row r="4" spans="1:25">
      <c r="A4" s="224" t="s">
        <v>3866</v>
      </c>
      <c r="B4" s="224" t="s">
        <v>78</v>
      </c>
      <c r="C4" s="224" t="s">
        <v>4924</v>
      </c>
      <c r="D4" s="224" t="s">
        <v>99</v>
      </c>
      <c r="E4" s="227">
        <v>46061.319444444445</v>
      </c>
      <c r="F4" s="224">
        <v>10.8</v>
      </c>
      <c r="G4" s="430" t="s">
        <v>3121</v>
      </c>
      <c r="H4" s="224"/>
      <c r="I4" s="224"/>
      <c r="J4" s="224"/>
      <c r="K4" s="224"/>
      <c r="L4" s="224"/>
      <c r="M4" s="35">
        <v>60</v>
      </c>
      <c r="N4" s="35">
        <v>101</v>
      </c>
      <c r="O4" s="224"/>
      <c r="P4" s="14">
        <f t="shared" si="0"/>
        <v>161</v>
      </c>
      <c r="Q4" s="229" t="s">
        <v>32</v>
      </c>
      <c r="R4" s="14"/>
      <c r="S4" s="14">
        <v>117501</v>
      </c>
      <c r="T4" s="23" t="s">
        <v>33</v>
      </c>
      <c r="U4" s="255" t="s">
        <v>100</v>
      </c>
      <c r="V4" s="16" t="s">
        <v>90</v>
      </c>
      <c r="W4" s="16">
        <v>1018123</v>
      </c>
      <c r="X4" s="16" t="s">
        <v>4923</v>
      </c>
      <c r="Y4" s="16"/>
    </row>
    <row r="5" spans="1:25">
      <c r="A5" s="224" t="s">
        <v>2561</v>
      </c>
      <c r="B5" s="224" t="s">
        <v>78</v>
      </c>
      <c r="C5" s="224" t="s">
        <v>4925</v>
      </c>
      <c r="D5" s="224" t="s">
        <v>99</v>
      </c>
      <c r="E5" s="227">
        <v>46061.319444444445</v>
      </c>
      <c r="F5" s="224">
        <v>10.8</v>
      </c>
      <c r="G5" s="430" t="s">
        <v>3121</v>
      </c>
      <c r="H5" s="224"/>
      <c r="I5" s="224"/>
      <c r="J5" s="224"/>
      <c r="K5" s="224"/>
      <c r="L5" s="224"/>
      <c r="M5" s="224"/>
      <c r="N5" s="35">
        <v>131</v>
      </c>
      <c r="O5" s="35">
        <v>30</v>
      </c>
      <c r="P5" s="14">
        <f t="shared" si="0"/>
        <v>161</v>
      </c>
      <c r="Q5" s="229" t="s">
        <v>32</v>
      </c>
      <c r="R5" s="14"/>
      <c r="S5" s="1148">
        <v>117502</v>
      </c>
      <c r="T5" s="23" t="s">
        <v>33</v>
      </c>
      <c r="U5" s="255" t="s">
        <v>100</v>
      </c>
      <c r="V5" s="16" t="s">
        <v>90</v>
      </c>
      <c r="W5" s="16">
        <v>1018125</v>
      </c>
      <c r="X5" s="16" t="s">
        <v>4923</v>
      </c>
      <c r="Y5" s="16"/>
    </row>
    <row r="6" spans="1:25">
      <c r="A6" s="224" t="s">
        <v>120</v>
      </c>
      <c r="B6" s="224" t="s">
        <v>78</v>
      </c>
      <c r="C6" s="224" t="s">
        <v>4926</v>
      </c>
      <c r="D6" s="224" t="s">
        <v>99</v>
      </c>
      <c r="E6" s="227">
        <v>46061.319444444445</v>
      </c>
      <c r="F6" s="224">
        <v>10.8</v>
      </c>
      <c r="G6" s="430" t="s">
        <v>3121</v>
      </c>
      <c r="H6" s="224"/>
      <c r="I6" s="224"/>
      <c r="J6" s="224"/>
      <c r="K6" s="224"/>
      <c r="L6" s="224"/>
      <c r="M6" s="35">
        <v>30</v>
      </c>
      <c r="N6" s="35">
        <v>71</v>
      </c>
      <c r="O6" s="35">
        <v>60</v>
      </c>
      <c r="P6" s="14">
        <f t="shared" si="0"/>
        <v>161</v>
      </c>
      <c r="Q6" s="229" t="s">
        <v>32</v>
      </c>
      <c r="R6" s="14"/>
      <c r="S6" s="14">
        <v>117511</v>
      </c>
      <c r="T6" s="23" t="s">
        <v>33</v>
      </c>
      <c r="U6" s="255" t="s">
        <v>100</v>
      </c>
      <c r="V6" s="16" t="s">
        <v>90</v>
      </c>
      <c r="W6" s="16">
        <v>1018126</v>
      </c>
      <c r="X6" s="16" t="s">
        <v>4923</v>
      </c>
      <c r="Y6" s="16"/>
    </row>
    <row r="7" spans="1:25">
      <c r="A7" s="224" t="s">
        <v>86</v>
      </c>
      <c r="B7" s="224" t="s">
        <v>78</v>
      </c>
      <c r="C7" s="224" t="s">
        <v>4927</v>
      </c>
      <c r="D7" s="224" t="s">
        <v>99</v>
      </c>
      <c r="E7" s="227">
        <v>46061.319444444445</v>
      </c>
      <c r="F7" s="224">
        <v>10.8</v>
      </c>
      <c r="G7" s="430" t="s">
        <v>3121</v>
      </c>
      <c r="H7" s="224"/>
      <c r="I7" s="224"/>
      <c r="J7" s="224"/>
      <c r="K7" s="224"/>
      <c r="L7" s="224"/>
      <c r="M7" s="224"/>
      <c r="N7" s="35">
        <v>131</v>
      </c>
      <c r="O7" s="35">
        <v>30</v>
      </c>
      <c r="P7" s="14">
        <f t="shared" si="0"/>
        <v>161</v>
      </c>
      <c r="Q7" s="229" t="s">
        <v>32</v>
      </c>
      <c r="R7" s="14"/>
      <c r="S7" s="14">
        <v>117525</v>
      </c>
      <c r="T7" s="23" t="s">
        <v>33</v>
      </c>
      <c r="U7" s="255" t="s">
        <v>100</v>
      </c>
      <c r="V7" s="16" t="s">
        <v>90</v>
      </c>
      <c r="W7" s="16">
        <v>1018128</v>
      </c>
      <c r="X7" s="16" t="s">
        <v>4923</v>
      </c>
      <c r="Y7" s="16"/>
    </row>
    <row r="8" spans="1:25">
      <c r="A8" s="15" t="s">
        <v>3866</v>
      </c>
      <c r="B8" s="15" t="s">
        <v>78</v>
      </c>
      <c r="C8" s="15" t="s">
        <v>4928</v>
      </c>
      <c r="D8" s="15" t="s">
        <v>88</v>
      </c>
      <c r="E8" s="24">
        <v>46061.166666666664</v>
      </c>
      <c r="F8" s="15">
        <v>10.3</v>
      </c>
      <c r="G8" s="430" t="s">
        <v>3121</v>
      </c>
      <c r="H8" s="224"/>
      <c r="I8" s="224"/>
      <c r="J8" s="224"/>
      <c r="K8" s="224"/>
      <c r="L8" s="224"/>
      <c r="M8" s="35">
        <v>60</v>
      </c>
      <c r="N8" s="35">
        <v>71</v>
      </c>
      <c r="O8" s="35">
        <v>30</v>
      </c>
      <c r="P8" s="14">
        <f>SUM(H8:O8)</f>
        <v>161</v>
      </c>
      <c r="Q8" s="229" t="s">
        <v>32</v>
      </c>
      <c r="R8" s="14"/>
      <c r="S8" s="14">
        <v>117506</v>
      </c>
      <c r="T8" s="23" t="s">
        <v>33</v>
      </c>
      <c r="U8" s="231" t="s">
        <v>161</v>
      </c>
      <c r="V8" s="16" t="s">
        <v>90</v>
      </c>
      <c r="W8" s="16">
        <v>1018129</v>
      </c>
      <c r="X8" s="16" t="s">
        <v>4929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L9" si="1">SUM(H3:H7)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0</v>
      </c>
      <c r="M9" s="11">
        <f>SUM(M3:M8)</f>
        <v>160</v>
      </c>
      <c r="N9" s="11">
        <f t="shared" ref="N9:O9" si="2">SUM(N3:N8)</f>
        <v>630</v>
      </c>
      <c r="O9" s="11">
        <f t="shared" si="2"/>
        <v>176</v>
      </c>
      <c r="P9" s="11">
        <f>SUM(P3:P8)</f>
        <v>966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57" t="s">
        <v>100</v>
      </c>
      <c r="B13" s="1619" t="s">
        <v>39</v>
      </c>
      <c r="C13" s="1619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30" t="s">
        <v>161</v>
      </c>
      <c r="B14" s="1558" t="s">
        <v>41</v>
      </c>
      <c r="C14" s="15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2101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358407508683</v>
      </c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0.45833333333333331</v>
      </c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1277</v>
      </c>
      <c r="B20" s="1559"/>
      <c r="C20" s="1559"/>
      <c r="D20" s="1559"/>
      <c r="E20" s="1559"/>
      <c r="F20" s="1559"/>
      <c r="G20" s="7"/>
      <c r="H20" s="1559" t="s">
        <v>84</v>
      </c>
      <c r="I20" s="1559"/>
      <c r="J20" s="1559"/>
      <c r="K20" s="1559"/>
      <c r="L20" s="1559"/>
      <c r="M20" s="1559"/>
      <c r="N20" s="1559"/>
      <c r="O20" s="1559"/>
      <c r="P20" s="1559"/>
      <c r="Q20" s="1560" t="s">
        <v>4930</v>
      </c>
      <c r="R20" s="1560"/>
      <c r="S20" s="1560"/>
      <c r="T20" s="1560"/>
      <c r="U20" s="1560"/>
      <c r="V20" s="1560"/>
      <c r="W20" s="1560"/>
      <c r="X20" s="1560"/>
      <c r="Y20" s="1560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224" t="s">
        <v>111</v>
      </c>
      <c r="B22" s="224" t="s">
        <v>65</v>
      </c>
      <c r="C22" s="224" t="s">
        <v>4931</v>
      </c>
      <c r="D22" s="224" t="s">
        <v>64</v>
      </c>
      <c r="E22" s="227">
        <v>46060.517361111109</v>
      </c>
      <c r="F22" s="224">
        <v>14.8</v>
      </c>
      <c r="G22" s="226"/>
      <c r="H22" s="224"/>
      <c r="I22" s="224"/>
      <c r="J22" s="224"/>
      <c r="K22" s="224"/>
      <c r="L22" s="35">
        <v>161</v>
      </c>
      <c r="M22" s="224"/>
      <c r="N22" s="224"/>
      <c r="O22" s="224"/>
      <c r="P22" s="14">
        <f t="shared" ref="P22:P27" si="3">SUM(H22:O22)</f>
        <v>161</v>
      </c>
      <c r="Q22" s="14" t="s">
        <v>30</v>
      </c>
      <c r="R22" s="14"/>
      <c r="S22" s="14">
        <v>117480</v>
      </c>
      <c r="T22" s="23" t="s">
        <v>33</v>
      </c>
      <c r="U22" s="232" t="s">
        <v>169</v>
      </c>
      <c r="V22" s="16" t="s">
        <v>90</v>
      </c>
      <c r="W22" s="16">
        <v>1018117</v>
      </c>
      <c r="X22" s="16" t="s">
        <v>4932</v>
      </c>
      <c r="Y22" s="16"/>
    </row>
    <row r="23" spans="1:25">
      <c r="A23" s="224" t="s">
        <v>111</v>
      </c>
      <c r="B23" s="224" t="s">
        <v>65</v>
      </c>
      <c r="C23" s="35" t="s">
        <v>4933</v>
      </c>
      <c r="D23" s="224" t="s">
        <v>4934</v>
      </c>
      <c r="E23" s="227">
        <v>46062.5</v>
      </c>
      <c r="F23" s="224">
        <v>15.4</v>
      </c>
      <c r="G23" s="226"/>
      <c r="H23" s="224"/>
      <c r="I23" s="224"/>
      <c r="J23" s="224"/>
      <c r="K23" s="224"/>
      <c r="L23" s="224"/>
      <c r="M23" s="35">
        <v>161</v>
      </c>
      <c r="N23" s="224"/>
      <c r="O23" s="224"/>
      <c r="P23" s="14">
        <f t="shared" si="3"/>
        <v>161</v>
      </c>
      <c r="Q23" s="14" t="s">
        <v>30</v>
      </c>
      <c r="R23" s="14"/>
      <c r="S23" s="14">
        <v>117481</v>
      </c>
      <c r="T23" s="23" t="s">
        <v>33</v>
      </c>
      <c r="U23" s="231" t="s">
        <v>161</v>
      </c>
      <c r="V23" s="16" t="s">
        <v>90</v>
      </c>
      <c r="W23" s="16">
        <v>1018118</v>
      </c>
      <c r="X23" s="16" t="s">
        <v>4935</v>
      </c>
      <c r="Y23" s="16"/>
    </row>
    <row r="24" spans="1:25">
      <c r="A24" s="224" t="s">
        <v>111</v>
      </c>
      <c r="B24" s="224" t="s">
        <v>65</v>
      </c>
      <c r="C24" s="224" t="s">
        <v>4936</v>
      </c>
      <c r="D24" s="224" t="s">
        <v>4934</v>
      </c>
      <c r="E24" s="227">
        <v>46062.5</v>
      </c>
      <c r="F24" s="224">
        <v>15.4</v>
      </c>
      <c r="G24" s="226"/>
      <c r="H24" s="224"/>
      <c r="I24" s="224"/>
      <c r="J24" s="224"/>
      <c r="K24" s="224"/>
      <c r="L24" s="35">
        <v>161</v>
      </c>
      <c r="M24" s="224"/>
      <c r="N24" s="224"/>
      <c r="O24" s="224"/>
      <c r="P24" s="14">
        <f t="shared" si="3"/>
        <v>161</v>
      </c>
      <c r="Q24" s="14" t="s">
        <v>30</v>
      </c>
      <c r="R24" s="14"/>
      <c r="S24" s="14">
        <v>117483</v>
      </c>
      <c r="T24" s="23" t="s">
        <v>33</v>
      </c>
      <c r="U24" s="231" t="s">
        <v>161</v>
      </c>
      <c r="V24" s="16" t="s">
        <v>90</v>
      </c>
      <c r="W24" s="16">
        <v>1018119</v>
      </c>
      <c r="X24" s="16" t="s">
        <v>4935</v>
      </c>
      <c r="Y24" s="16"/>
    </row>
    <row r="25" spans="1:25">
      <c r="A25" s="224" t="s">
        <v>113</v>
      </c>
      <c r="B25" s="224" t="s">
        <v>65</v>
      </c>
      <c r="C25" s="35" t="s">
        <v>4937</v>
      </c>
      <c r="D25" s="224" t="s">
        <v>64</v>
      </c>
      <c r="E25" s="227">
        <v>46060.517361111109</v>
      </c>
      <c r="F25" s="224">
        <v>14.8</v>
      </c>
      <c r="G25" s="226"/>
      <c r="H25" s="224"/>
      <c r="I25" s="224"/>
      <c r="J25" s="224"/>
      <c r="K25" s="224"/>
      <c r="L25" s="35">
        <v>81</v>
      </c>
      <c r="M25" s="224"/>
      <c r="N25" s="224"/>
      <c r="O25" s="224"/>
      <c r="P25" s="269">
        <v>81</v>
      </c>
      <c r="Q25" s="14" t="s">
        <v>30</v>
      </c>
      <c r="R25" s="14"/>
      <c r="S25" s="14">
        <v>117490</v>
      </c>
      <c r="T25" s="23" t="s">
        <v>33</v>
      </c>
      <c r="U25" s="232" t="s">
        <v>169</v>
      </c>
      <c r="V25" s="16" t="s">
        <v>90</v>
      </c>
      <c r="W25" s="16">
        <v>1018120</v>
      </c>
      <c r="X25" s="16" t="s">
        <v>4932</v>
      </c>
      <c r="Y25" s="16"/>
    </row>
    <row r="26" spans="1:25">
      <c r="A26" s="224" t="s">
        <v>113</v>
      </c>
      <c r="B26" s="224" t="s">
        <v>65</v>
      </c>
      <c r="C26" s="224" t="s">
        <v>4938</v>
      </c>
      <c r="D26" s="224" t="s">
        <v>64</v>
      </c>
      <c r="E26" s="227">
        <v>46060.517361111109</v>
      </c>
      <c r="F26" s="224">
        <v>14.8</v>
      </c>
      <c r="G26" s="226"/>
      <c r="H26" s="224"/>
      <c r="I26" s="224"/>
      <c r="J26" s="224"/>
      <c r="K26" s="224"/>
      <c r="L26" s="35">
        <v>108</v>
      </c>
      <c r="M26" s="224"/>
      <c r="N26" s="224"/>
      <c r="O26" s="224"/>
      <c r="P26" s="14">
        <f t="shared" si="3"/>
        <v>108</v>
      </c>
      <c r="Q26" s="14" t="s">
        <v>30</v>
      </c>
      <c r="R26" s="14"/>
      <c r="S26" s="14">
        <v>117491</v>
      </c>
      <c r="T26" s="23" t="s">
        <v>33</v>
      </c>
      <c r="U26" s="232" t="s">
        <v>169</v>
      </c>
      <c r="V26" s="16" t="s">
        <v>90</v>
      </c>
      <c r="W26" s="16">
        <v>1018121</v>
      </c>
      <c r="X26" s="16" t="s">
        <v>4932</v>
      </c>
      <c r="Y26" s="16"/>
    </row>
    <row r="27" spans="1:25">
      <c r="A27" s="15" t="s">
        <v>107</v>
      </c>
      <c r="B27" s="15" t="s">
        <v>78</v>
      </c>
      <c r="C27" s="15" t="s">
        <v>4939</v>
      </c>
      <c r="D27" s="15" t="s">
        <v>88</v>
      </c>
      <c r="E27" s="24">
        <v>46061.166666666664</v>
      </c>
      <c r="F27" s="15">
        <v>10.3</v>
      </c>
      <c r="G27" s="430" t="s">
        <v>3121</v>
      </c>
      <c r="H27" s="15"/>
      <c r="I27" s="15"/>
      <c r="J27" s="15"/>
      <c r="K27" s="15"/>
      <c r="L27" s="15"/>
      <c r="M27" s="15"/>
      <c r="N27" s="35">
        <v>161</v>
      </c>
      <c r="O27" s="224"/>
      <c r="P27" s="14">
        <f t="shared" si="3"/>
        <v>161</v>
      </c>
      <c r="Q27" s="229" t="s">
        <v>32</v>
      </c>
      <c r="R27" s="14"/>
      <c r="S27" s="14">
        <v>117518</v>
      </c>
      <c r="T27" s="23" t="s">
        <v>33</v>
      </c>
      <c r="U27" s="231" t="s">
        <v>161</v>
      </c>
      <c r="V27" s="16" t="s">
        <v>90</v>
      </c>
      <c r="W27" s="16">
        <v>1018122</v>
      </c>
      <c r="X27" s="16" t="s">
        <v>4929</v>
      </c>
      <c r="Y27" s="16"/>
    </row>
    <row r="28" spans="1:25">
      <c r="A28" s="224" t="s">
        <v>219</v>
      </c>
      <c r="B28" s="224" t="s">
        <v>75</v>
      </c>
      <c r="C28" s="224" t="s">
        <v>4940</v>
      </c>
      <c r="D28" s="224" t="s">
        <v>74</v>
      </c>
      <c r="E28" s="227">
        <v>46060.524305555555</v>
      </c>
      <c r="F28" s="224">
        <v>15.8</v>
      </c>
      <c r="G28" s="226"/>
      <c r="H28" s="224"/>
      <c r="I28" s="224"/>
      <c r="J28" s="224"/>
      <c r="K28" s="35">
        <v>54</v>
      </c>
      <c r="L28" s="224"/>
      <c r="M28" s="224"/>
      <c r="N28" s="224"/>
      <c r="O28" s="224"/>
      <c r="P28" s="14">
        <f>SUM(H28:O28)</f>
        <v>54</v>
      </c>
      <c r="Q28" s="14" t="s">
        <v>30</v>
      </c>
      <c r="R28" s="14"/>
      <c r="S28" s="14">
        <v>117478</v>
      </c>
      <c r="T28" s="14" t="s">
        <v>31</v>
      </c>
      <c r="U28" s="232" t="s">
        <v>169</v>
      </c>
      <c r="V28" s="16" t="s">
        <v>660</v>
      </c>
      <c r="W28" s="16">
        <v>1018124</v>
      </c>
      <c r="X28" s="16" t="s">
        <v>4932</v>
      </c>
      <c r="Y28" s="16"/>
    </row>
    <row r="29" spans="1:25">
      <c r="A29" s="11" t="s">
        <v>19</v>
      </c>
      <c r="B29" s="7"/>
      <c r="C29" s="7"/>
      <c r="D29" s="7"/>
      <c r="E29" s="11"/>
      <c r="F29" s="7"/>
      <c r="G29" s="7"/>
      <c r="H29" s="11">
        <f>SUM(H22:H26)</f>
        <v>0</v>
      </c>
      <c r="I29" s="11">
        <f>SUM(I22:I26)</f>
        <v>0</v>
      </c>
      <c r="J29" s="11">
        <f t="shared" ref="J29" si="4">SUM(J22:J27)</f>
        <v>0</v>
      </c>
      <c r="K29" s="11">
        <f t="shared" ref="K29:P29" si="5">SUM(K22:K28)</f>
        <v>54</v>
      </c>
      <c r="L29" s="11">
        <f t="shared" si="5"/>
        <v>511</v>
      </c>
      <c r="M29" s="11">
        <f t="shared" si="5"/>
        <v>161</v>
      </c>
      <c r="N29" s="11">
        <f t="shared" si="5"/>
        <v>161</v>
      </c>
      <c r="O29" s="11">
        <f t="shared" si="5"/>
        <v>0</v>
      </c>
      <c r="P29" s="11">
        <f t="shared" si="5"/>
        <v>887</v>
      </c>
      <c r="Q29" s="12"/>
      <c r="R29" s="12"/>
      <c r="S29" s="12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.75" customHeight="1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 ht="15" customHeight="1">
      <c r="A33" s="230" t="s">
        <v>161</v>
      </c>
      <c r="B33" s="1558" t="s">
        <v>39</v>
      </c>
      <c r="C33" s="1558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246"/>
      <c r="T33" s="1"/>
      <c r="U33" s="1"/>
      <c r="V33" s="1"/>
      <c r="W33" s="1"/>
      <c r="X33" s="1"/>
    </row>
    <row r="34" spans="1:25">
      <c r="A34" s="4" t="s">
        <v>169</v>
      </c>
      <c r="B34" s="1564" t="s">
        <v>41</v>
      </c>
      <c r="C34" s="156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 t="s">
        <v>4941</v>
      </c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42</v>
      </c>
      <c r="B36" s="1566">
        <v>358401430448</v>
      </c>
      <c r="C36" s="156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43</v>
      </c>
      <c r="B37" s="1566"/>
      <c r="C37" s="156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5">
      <c r="A38" s="5" t="s">
        <v>44</v>
      </c>
      <c r="B38" s="1567">
        <v>0.41666666666666669</v>
      </c>
      <c r="C38" s="156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40" spans="1:25" ht="23.25">
      <c r="A40" s="1559" t="s">
        <v>394</v>
      </c>
      <c r="B40" s="1559"/>
      <c r="C40" s="1559"/>
      <c r="D40" s="1559"/>
      <c r="E40" s="1559"/>
      <c r="F40" s="1559"/>
      <c r="G40" s="7"/>
      <c r="H40" s="1559" t="s">
        <v>84</v>
      </c>
      <c r="I40" s="1559"/>
      <c r="J40" s="1559"/>
      <c r="K40" s="1559"/>
      <c r="L40" s="1559"/>
      <c r="M40" s="1559"/>
      <c r="N40" s="1559"/>
      <c r="O40" s="1559"/>
      <c r="P40" s="1559"/>
      <c r="Q40" s="1560" t="s">
        <v>4268</v>
      </c>
      <c r="R40" s="1560"/>
      <c r="S40" s="1560"/>
      <c r="T40" s="1560"/>
      <c r="U40" s="1560"/>
      <c r="V40" s="1560"/>
      <c r="W40" s="1560"/>
      <c r="X40" s="1560"/>
      <c r="Y40" s="1560"/>
    </row>
    <row r="41" spans="1:25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240" t="s">
        <v>22</v>
      </c>
      <c r="S41" s="8" t="s">
        <v>9</v>
      </c>
      <c r="T41" s="8" t="s">
        <v>21</v>
      </c>
      <c r="U41" s="8" t="s">
        <v>24</v>
      </c>
      <c r="V41" s="8" t="s">
        <v>25</v>
      </c>
      <c r="W41" s="8" t="s">
        <v>26</v>
      </c>
      <c r="X41" s="8" t="s">
        <v>27</v>
      </c>
      <c r="Y41" s="8" t="s">
        <v>28</v>
      </c>
    </row>
    <row r="42" spans="1:25">
      <c r="A42" s="224" t="s">
        <v>2561</v>
      </c>
      <c r="B42" s="224" t="s">
        <v>78</v>
      </c>
      <c r="C42" s="224" t="s">
        <v>4942</v>
      </c>
      <c r="D42" s="15" t="s">
        <v>88</v>
      </c>
      <c r="E42" s="24">
        <v>46061.166666666664</v>
      </c>
      <c r="F42" s="15">
        <v>10.3</v>
      </c>
      <c r="G42" s="430" t="s">
        <v>3121</v>
      </c>
      <c r="H42" s="224"/>
      <c r="I42" s="224"/>
      <c r="J42" s="224"/>
      <c r="K42" s="224"/>
      <c r="L42" s="224"/>
      <c r="M42" s="224"/>
      <c r="N42" s="35">
        <v>90</v>
      </c>
      <c r="O42" s="35">
        <v>71</v>
      </c>
      <c r="P42" s="14">
        <f t="shared" ref="P42:P45" si="6">SUM(H42:O42)</f>
        <v>161</v>
      </c>
      <c r="Q42" s="229" t="s">
        <v>32</v>
      </c>
      <c r="R42" s="14"/>
      <c r="S42" s="14">
        <v>117503</v>
      </c>
      <c r="T42" s="23" t="s">
        <v>33</v>
      </c>
      <c r="U42" s="231" t="s">
        <v>161</v>
      </c>
      <c r="V42" s="16" t="s">
        <v>90</v>
      </c>
      <c r="W42" s="16">
        <v>1018131</v>
      </c>
      <c r="X42" s="16" t="s">
        <v>4929</v>
      </c>
      <c r="Y42" s="16"/>
    </row>
    <row r="43" spans="1:25">
      <c r="A43" s="224" t="s">
        <v>119</v>
      </c>
      <c r="B43" s="224" t="s">
        <v>2438</v>
      </c>
      <c r="C43" s="224" t="s">
        <v>4943</v>
      </c>
      <c r="D43" s="15" t="s">
        <v>2265</v>
      </c>
      <c r="E43" s="24">
        <v>46063.319444444445</v>
      </c>
      <c r="F43" s="15">
        <v>10.8</v>
      </c>
      <c r="G43" s="430" t="s">
        <v>3121</v>
      </c>
      <c r="H43" s="224"/>
      <c r="I43" s="224"/>
      <c r="J43" s="224"/>
      <c r="K43" s="224"/>
      <c r="L43" s="35">
        <v>41</v>
      </c>
      <c r="M43" s="35">
        <v>60</v>
      </c>
      <c r="N43" s="35">
        <v>60</v>
      </c>
      <c r="O43" s="224"/>
      <c r="P43" s="14">
        <f t="shared" si="6"/>
        <v>161</v>
      </c>
      <c r="Q43" s="229" t="s">
        <v>32</v>
      </c>
      <c r="R43" s="14"/>
      <c r="S43" s="14">
        <v>117521</v>
      </c>
      <c r="T43" s="23" t="s">
        <v>33</v>
      </c>
      <c r="U43" s="231" t="s">
        <v>161</v>
      </c>
      <c r="V43" s="16" t="s">
        <v>90</v>
      </c>
      <c r="W43" s="16">
        <v>1018032</v>
      </c>
      <c r="X43" s="16" t="s">
        <v>4944</v>
      </c>
      <c r="Y43" s="16"/>
    </row>
    <row r="44" spans="1:25">
      <c r="A44" s="224" t="s">
        <v>120</v>
      </c>
      <c r="B44" s="224" t="s">
        <v>78</v>
      </c>
      <c r="C44" s="224" t="s">
        <v>4945</v>
      </c>
      <c r="D44" s="15" t="s">
        <v>88</v>
      </c>
      <c r="E44" s="24">
        <v>46061.166666666664</v>
      </c>
      <c r="F44" s="15">
        <v>10.3</v>
      </c>
      <c r="G44" s="430" t="s">
        <v>3121</v>
      </c>
      <c r="H44" s="224"/>
      <c r="I44" s="224"/>
      <c r="J44" s="224"/>
      <c r="K44" s="224"/>
      <c r="L44" s="35">
        <v>161</v>
      </c>
      <c r="M44" s="224"/>
      <c r="N44" s="224"/>
      <c r="O44" s="224"/>
      <c r="P44" s="14">
        <f t="shared" si="6"/>
        <v>161</v>
      </c>
      <c r="Q44" s="229" t="s">
        <v>32</v>
      </c>
      <c r="R44" s="14"/>
      <c r="S44" s="14">
        <v>117513</v>
      </c>
      <c r="T44" s="23" t="s">
        <v>33</v>
      </c>
      <c r="U44" s="231" t="s">
        <v>161</v>
      </c>
      <c r="V44" s="16" t="s">
        <v>90</v>
      </c>
      <c r="W44" s="16">
        <v>1018133</v>
      </c>
      <c r="X44" s="16" t="s">
        <v>4929</v>
      </c>
      <c r="Y44" s="16"/>
    </row>
    <row r="45" spans="1:25">
      <c r="A45" s="224" t="s">
        <v>102</v>
      </c>
      <c r="B45" s="224" t="s">
        <v>92</v>
      </c>
      <c r="C45" s="224" t="s">
        <v>4946</v>
      </c>
      <c r="D45" s="15" t="s">
        <v>2265</v>
      </c>
      <c r="E45" s="24">
        <v>46063.319444444445</v>
      </c>
      <c r="F45" s="15">
        <v>10.8</v>
      </c>
      <c r="G45" s="430" t="s">
        <v>3121</v>
      </c>
      <c r="H45" s="224"/>
      <c r="I45" s="224"/>
      <c r="J45" s="224"/>
      <c r="K45" s="224"/>
      <c r="L45" s="35">
        <v>101</v>
      </c>
      <c r="M45" s="35">
        <v>60</v>
      </c>
      <c r="N45" s="224"/>
      <c r="O45" s="224"/>
      <c r="P45" s="14">
        <f t="shared" si="6"/>
        <v>161</v>
      </c>
      <c r="Q45" s="229" t="s">
        <v>32</v>
      </c>
      <c r="R45" s="14"/>
      <c r="S45" s="14">
        <v>117529</v>
      </c>
      <c r="T45" s="23" t="s">
        <v>33</v>
      </c>
      <c r="U45" s="231" t="s">
        <v>161</v>
      </c>
      <c r="V45" s="16" t="s">
        <v>90</v>
      </c>
      <c r="W45" s="16">
        <v>1018135</v>
      </c>
      <c r="X45" s="16" t="s">
        <v>4944</v>
      </c>
      <c r="Y45" s="16"/>
    </row>
    <row r="46" spans="1:25">
      <c r="A46" s="15" t="s">
        <v>120</v>
      </c>
      <c r="B46" s="15" t="s">
        <v>78</v>
      </c>
      <c r="C46" s="15" t="s">
        <v>4947</v>
      </c>
      <c r="D46" s="15" t="s">
        <v>88</v>
      </c>
      <c r="E46" s="24">
        <v>46061.166666666664</v>
      </c>
      <c r="F46" s="15">
        <v>10.3</v>
      </c>
      <c r="G46" s="430" t="s">
        <v>3121</v>
      </c>
      <c r="H46" s="15"/>
      <c r="I46" s="15"/>
      <c r="J46" s="15"/>
      <c r="K46" s="15"/>
      <c r="L46" s="35">
        <v>30</v>
      </c>
      <c r="M46" s="35">
        <v>30</v>
      </c>
      <c r="N46" s="35">
        <v>101</v>
      </c>
      <c r="O46" s="15"/>
      <c r="P46" s="14">
        <f>SUM(H46:O46)</f>
        <v>161</v>
      </c>
      <c r="Q46" s="229" t="s">
        <v>32</v>
      </c>
      <c r="R46" s="14"/>
      <c r="S46" s="14">
        <v>117512</v>
      </c>
      <c r="T46" s="23" t="s">
        <v>33</v>
      </c>
      <c r="U46" s="231" t="s">
        <v>161</v>
      </c>
      <c r="V46" s="16" t="s">
        <v>90</v>
      </c>
      <c r="W46" s="16">
        <v>1018136</v>
      </c>
      <c r="X46" s="16" t="s">
        <v>4929</v>
      </c>
      <c r="Y46" s="16"/>
    </row>
    <row r="47" spans="1:25">
      <c r="A47" s="15" t="s">
        <v>102</v>
      </c>
      <c r="B47" s="15" t="s">
        <v>2438</v>
      </c>
      <c r="C47" s="15" t="s">
        <v>4948</v>
      </c>
      <c r="D47" s="15" t="s">
        <v>2265</v>
      </c>
      <c r="E47" s="24">
        <v>46063.4375</v>
      </c>
      <c r="F47" s="15">
        <v>10.8</v>
      </c>
      <c r="G47" s="1124" t="s">
        <v>3121</v>
      </c>
      <c r="H47" s="224"/>
      <c r="I47" s="224"/>
      <c r="J47" s="224"/>
      <c r="K47" s="224"/>
      <c r="L47" s="35">
        <v>11</v>
      </c>
      <c r="M47" s="35">
        <v>90</v>
      </c>
      <c r="N47" s="35">
        <v>60</v>
      </c>
      <c r="O47" s="224"/>
      <c r="P47" s="14">
        <f>SUM(H47:O47)</f>
        <v>161</v>
      </c>
      <c r="Q47" s="229" t="s">
        <v>32</v>
      </c>
      <c r="R47" s="14"/>
      <c r="S47" s="14">
        <v>117551</v>
      </c>
      <c r="T47" s="23" t="s">
        <v>33</v>
      </c>
      <c r="U47" s="231" t="s">
        <v>161</v>
      </c>
      <c r="V47" s="16" t="s">
        <v>90</v>
      </c>
      <c r="W47" s="16">
        <v>1018137</v>
      </c>
      <c r="X47" s="16" t="s">
        <v>4949</v>
      </c>
      <c r="Y47" s="16"/>
    </row>
    <row r="48" spans="1:25">
      <c r="A48" s="11" t="s">
        <v>19</v>
      </c>
      <c r="B48" s="7"/>
      <c r="C48" s="7"/>
      <c r="D48" s="7"/>
      <c r="E48" s="11"/>
      <c r="F48" s="7"/>
      <c r="G48" s="7"/>
      <c r="H48" s="11">
        <f>SUM(H42:H45)</f>
        <v>0</v>
      </c>
      <c r="I48" s="11">
        <f>SUM(I42:I45)</f>
        <v>0</v>
      </c>
      <c r="J48" s="11">
        <f>SUM(J42:J45)</f>
        <v>0</v>
      </c>
      <c r="K48" s="11">
        <f>SUM(K42:K45)</f>
        <v>0</v>
      </c>
      <c r="L48" s="11">
        <f>SUM(L42:L47)</f>
        <v>344</v>
      </c>
      <c r="M48" s="11">
        <f>SUM(M42:M47)</f>
        <v>240</v>
      </c>
      <c r="N48" s="11">
        <f>SUM(N42:N47)</f>
        <v>311</v>
      </c>
      <c r="O48" s="11">
        <f>SUM(O42:O47)</f>
        <v>71</v>
      </c>
      <c r="P48" s="11">
        <f>SUM(P42:P47)</f>
        <v>966</v>
      </c>
      <c r="Q48" s="12"/>
      <c r="R48" s="12"/>
      <c r="S48" s="12"/>
      <c r="T48" s="12"/>
      <c r="U48" s="12"/>
      <c r="V48" s="12"/>
      <c r="W48" s="12"/>
      <c r="X48" s="12"/>
      <c r="Y48" s="12"/>
    </row>
    <row r="49" spans="1:38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38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38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38">
      <c r="A52" s="230" t="s">
        <v>4605</v>
      </c>
      <c r="B52" s="1558"/>
      <c r="C52" s="1558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38">
      <c r="A53" s="5" t="s">
        <v>42</v>
      </c>
      <c r="B53" s="1565" t="s">
        <v>487</v>
      </c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38">
      <c r="A54" s="5" t="s">
        <v>42</v>
      </c>
      <c r="B54" s="1565"/>
      <c r="C54" s="156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38">
      <c r="A55" s="5" t="s">
        <v>43</v>
      </c>
      <c r="B55" s="1566">
        <v>358401802891</v>
      </c>
      <c r="C55" s="156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38">
      <c r="A56" s="5" t="s">
        <v>44</v>
      </c>
      <c r="B56" s="1567">
        <v>0.5</v>
      </c>
      <c r="C56" s="156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AL56" s="141"/>
    </row>
    <row r="58" spans="1:38" ht="23.25">
      <c r="A58" s="1705" t="s">
        <v>415</v>
      </c>
      <c r="B58" s="1705"/>
      <c r="C58" s="1705"/>
      <c r="D58" s="1705"/>
      <c r="E58" s="1705"/>
      <c r="F58" s="1705"/>
      <c r="G58" s="294"/>
      <c r="H58" s="1705" t="s">
        <v>1244</v>
      </c>
      <c r="I58" s="1705"/>
      <c r="J58" s="1705"/>
      <c r="K58" s="1705"/>
      <c r="L58" s="1705"/>
      <c r="M58" s="1705"/>
      <c r="N58" s="1705"/>
      <c r="O58" s="1705"/>
      <c r="P58" s="1705"/>
      <c r="Q58" s="1703" t="s">
        <v>4950</v>
      </c>
      <c r="R58" s="1703"/>
      <c r="S58" s="1703"/>
      <c r="T58" s="1703"/>
      <c r="U58" s="1703"/>
      <c r="V58" s="1703"/>
      <c r="W58" s="1703"/>
      <c r="X58" s="1703"/>
      <c r="Y58" s="1703"/>
    </row>
    <row r="59" spans="1:38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9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240" t="s">
        <v>22</v>
      </c>
      <c r="S59" s="8" t="s">
        <v>9</v>
      </c>
      <c r="T59" s="8" t="s">
        <v>21</v>
      </c>
      <c r="U59" s="8" t="s">
        <v>24</v>
      </c>
      <c r="V59" s="8" t="s">
        <v>25</v>
      </c>
      <c r="W59" s="8" t="s">
        <v>26</v>
      </c>
      <c r="X59" s="8" t="s">
        <v>27</v>
      </c>
      <c r="Y59" s="8" t="s">
        <v>28</v>
      </c>
    </row>
    <row r="60" spans="1:38">
      <c r="A60" s="35" t="s">
        <v>157</v>
      </c>
      <c r="B60" s="35" t="s">
        <v>134</v>
      </c>
      <c r="C60" s="15" t="s">
        <v>4951</v>
      </c>
      <c r="D60" s="15" t="s">
        <v>2892</v>
      </c>
      <c r="E60" s="24">
        <v>46062.288194444445</v>
      </c>
      <c r="F60" s="15">
        <v>10.8</v>
      </c>
      <c r="G60" s="430" t="s">
        <v>3121</v>
      </c>
      <c r="H60" s="15"/>
      <c r="I60" s="15"/>
      <c r="J60" s="15"/>
      <c r="K60" s="15"/>
      <c r="L60" s="15"/>
      <c r="M60" s="15"/>
      <c r="N60" s="35">
        <v>71</v>
      </c>
      <c r="O60" s="35">
        <v>90</v>
      </c>
      <c r="P60" s="14">
        <f>SUM(H60:O60)</f>
        <v>161</v>
      </c>
      <c r="Q60" s="229" t="s">
        <v>32</v>
      </c>
      <c r="R60" s="14"/>
      <c r="S60" s="14">
        <v>117559</v>
      </c>
      <c r="T60" s="23" t="s">
        <v>33</v>
      </c>
      <c r="U60" s="231" t="s">
        <v>161</v>
      </c>
      <c r="V60" s="16" t="s">
        <v>90</v>
      </c>
      <c r="W60" s="16">
        <v>1018161</v>
      </c>
      <c r="X60" s="16" t="s">
        <v>4952</v>
      </c>
      <c r="Y60" s="16"/>
    </row>
    <row r="61" spans="1:38">
      <c r="A61" s="224" t="s">
        <v>133</v>
      </c>
      <c r="B61" s="15" t="s">
        <v>134</v>
      </c>
      <c r="C61" s="224" t="s">
        <v>4953</v>
      </c>
      <c r="D61" s="224" t="s">
        <v>2892</v>
      </c>
      <c r="E61" s="227">
        <v>46062.277777777781</v>
      </c>
      <c r="F61" s="224">
        <v>10.8</v>
      </c>
      <c r="G61" s="430" t="s">
        <v>401</v>
      </c>
      <c r="H61" s="224"/>
      <c r="I61" s="224"/>
      <c r="J61" s="224"/>
      <c r="K61" s="224"/>
      <c r="L61" s="35">
        <v>60</v>
      </c>
      <c r="M61" s="35">
        <v>101</v>
      </c>
      <c r="N61" s="224"/>
      <c r="O61" s="224"/>
      <c r="P61" s="14">
        <f t="shared" ref="P61:P64" si="7">SUM(H61:O61)</f>
        <v>161</v>
      </c>
      <c r="Q61" s="229" t="s">
        <v>32</v>
      </c>
      <c r="R61" s="14"/>
      <c r="S61" s="14">
        <v>117504</v>
      </c>
      <c r="T61" s="23" t="s">
        <v>33</v>
      </c>
      <c r="U61" s="231" t="s">
        <v>161</v>
      </c>
      <c r="V61" s="16" t="s">
        <v>90</v>
      </c>
      <c r="W61" s="16">
        <v>1018162</v>
      </c>
      <c r="X61" s="16" t="s">
        <v>4952</v>
      </c>
      <c r="Y61" s="16"/>
    </row>
    <row r="62" spans="1:38">
      <c r="A62" s="224" t="s">
        <v>133</v>
      </c>
      <c r="B62" s="15" t="s">
        <v>134</v>
      </c>
      <c r="C62" s="224" t="s">
        <v>4954</v>
      </c>
      <c r="D62" s="224" t="s">
        <v>2892</v>
      </c>
      <c r="E62" s="227">
        <v>46062.277777777781</v>
      </c>
      <c r="F62" s="224">
        <v>10.8</v>
      </c>
      <c r="G62" s="430" t="s">
        <v>401</v>
      </c>
      <c r="H62" s="224"/>
      <c r="I62" s="224"/>
      <c r="J62" s="224"/>
      <c r="K62" s="224"/>
      <c r="L62" s="224"/>
      <c r="M62" s="35">
        <v>161</v>
      </c>
      <c r="N62" s="224"/>
      <c r="O62" s="224"/>
      <c r="P62" s="14">
        <f t="shared" si="7"/>
        <v>161</v>
      </c>
      <c r="Q62" s="229" t="s">
        <v>32</v>
      </c>
      <c r="R62" s="14"/>
      <c r="S62" s="14">
        <v>117505</v>
      </c>
      <c r="T62" s="23" t="s">
        <v>33</v>
      </c>
      <c r="U62" s="231" t="s">
        <v>161</v>
      </c>
      <c r="V62" s="16" t="s">
        <v>90</v>
      </c>
      <c r="W62" s="16">
        <v>1018163</v>
      </c>
      <c r="X62" s="16" t="s">
        <v>4952</v>
      </c>
      <c r="Y62" s="16"/>
    </row>
    <row r="63" spans="1:38">
      <c r="A63" s="224" t="s">
        <v>4228</v>
      </c>
      <c r="B63" s="15" t="s">
        <v>134</v>
      </c>
      <c r="C63" s="224" t="s">
        <v>4955</v>
      </c>
      <c r="D63" s="224" t="s">
        <v>2892</v>
      </c>
      <c r="E63" s="227">
        <v>46062.277777777781</v>
      </c>
      <c r="F63" s="224">
        <v>10.8</v>
      </c>
      <c r="G63" s="430" t="s">
        <v>3121</v>
      </c>
      <c r="H63" s="224"/>
      <c r="I63" s="224"/>
      <c r="J63" s="224"/>
      <c r="K63" s="224"/>
      <c r="L63" s="224"/>
      <c r="M63" s="35">
        <v>60</v>
      </c>
      <c r="N63" s="35">
        <v>60</v>
      </c>
      <c r="O63" s="35">
        <v>41</v>
      </c>
      <c r="P63" s="14">
        <f t="shared" si="7"/>
        <v>161</v>
      </c>
      <c r="Q63" s="229" t="s">
        <v>32</v>
      </c>
      <c r="R63" s="14"/>
      <c r="S63" s="14">
        <v>117533</v>
      </c>
      <c r="T63" s="23" t="s">
        <v>33</v>
      </c>
      <c r="U63" s="231" t="s">
        <v>161</v>
      </c>
      <c r="V63" s="16" t="s">
        <v>90</v>
      </c>
      <c r="W63" s="16">
        <v>1018164</v>
      </c>
      <c r="X63" s="16" t="s">
        <v>4952</v>
      </c>
      <c r="Y63" s="16"/>
    </row>
    <row r="64" spans="1:38">
      <c r="A64" s="15" t="s">
        <v>4228</v>
      </c>
      <c r="B64" s="15" t="s">
        <v>78</v>
      </c>
      <c r="C64" s="15" t="s">
        <v>4956</v>
      </c>
      <c r="D64" s="15" t="s">
        <v>4586</v>
      </c>
      <c r="E64" s="24">
        <v>46062.715277777781</v>
      </c>
      <c r="F64" s="15">
        <v>10.5</v>
      </c>
      <c r="G64" s="430" t="s">
        <v>3121</v>
      </c>
      <c r="H64" s="15"/>
      <c r="I64" s="15"/>
      <c r="J64" s="15"/>
      <c r="K64" s="15"/>
      <c r="L64" s="15"/>
      <c r="M64" s="15"/>
      <c r="N64" s="15"/>
      <c r="O64" s="35">
        <v>161</v>
      </c>
      <c r="P64" s="14">
        <f t="shared" si="7"/>
        <v>161</v>
      </c>
      <c r="Q64" s="229" t="s">
        <v>32</v>
      </c>
      <c r="R64" s="14"/>
      <c r="S64" s="14">
        <v>117534</v>
      </c>
      <c r="T64" s="23" t="s">
        <v>33</v>
      </c>
      <c r="U64" s="231" t="s">
        <v>161</v>
      </c>
      <c r="V64" s="16" t="s">
        <v>90</v>
      </c>
      <c r="W64" s="16">
        <v>1018165</v>
      </c>
      <c r="X64" s="16" t="s">
        <v>4952</v>
      </c>
      <c r="Y64" s="16"/>
    </row>
    <row r="65" spans="1:25">
      <c r="A65" s="15" t="s">
        <v>122</v>
      </c>
      <c r="B65" s="15" t="s">
        <v>62</v>
      </c>
      <c r="C65" s="15" t="s">
        <v>4957</v>
      </c>
      <c r="D65" s="15" t="s">
        <v>61</v>
      </c>
      <c r="E65" s="24">
        <v>46060.777777777781</v>
      </c>
      <c r="F65" s="15">
        <v>13</v>
      </c>
      <c r="G65" s="226"/>
      <c r="H65" s="224"/>
      <c r="I65" s="224"/>
      <c r="J65" s="35">
        <v>27</v>
      </c>
      <c r="K65" s="35">
        <v>54</v>
      </c>
      <c r="L65" s="224"/>
      <c r="M65" s="224"/>
      <c r="N65" s="224"/>
      <c r="O65" s="224"/>
      <c r="P65" s="14">
        <f>SUM(H65:O65)</f>
        <v>81</v>
      </c>
      <c r="Q65" s="14" t="s">
        <v>30</v>
      </c>
      <c r="R65" s="14"/>
      <c r="S65" s="14">
        <v>117498</v>
      </c>
      <c r="T65" s="14" t="s">
        <v>31</v>
      </c>
      <c r="U65" s="232" t="s">
        <v>169</v>
      </c>
      <c r="V65" s="16" t="s">
        <v>90</v>
      </c>
      <c r="W65" s="16">
        <v>1018166</v>
      </c>
      <c r="X65" s="16" t="s">
        <v>4958</v>
      </c>
      <c r="Y65" s="16"/>
    </row>
    <row r="66" spans="1:25">
      <c r="A66" s="224" t="s">
        <v>150</v>
      </c>
      <c r="B66" s="224" t="s">
        <v>57</v>
      </c>
      <c r="C66" s="224" t="s">
        <v>4959</v>
      </c>
      <c r="D66" s="224" t="s">
        <v>4443</v>
      </c>
      <c r="E66" s="227">
        <v>46061.552083333336</v>
      </c>
      <c r="F66" s="224">
        <v>10.3</v>
      </c>
      <c r="G66" s="226"/>
      <c r="H66" s="224"/>
      <c r="I66" s="224"/>
      <c r="J66" s="224"/>
      <c r="K66" s="35">
        <v>54</v>
      </c>
      <c r="L66" s="224"/>
      <c r="M66" s="224"/>
      <c r="N66" s="224"/>
      <c r="O66" s="224"/>
      <c r="P66" s="14">
        <v>54</v>
      </c>
      <c r="Q66" s="14" t="s">
        <v>30</v>
      </c>
      <c r="R66" s="14"/>
      <c r="S66" s="14">
        <v>117484</v>
      </c>
      <c r="T66" s="14" t="s">
        <v>31</v>
      </c>
      <c r="U66" s="232" t="s">
        <v>169</v>
      </c>
      <c r="V66" s="16" t="s">
        <v>90</v>
      </c>
      <c r="W66" s="16">
        <v>1018167</v>
      </c>
      <c r="X66" s="16" t="s">
        <v>4960</v>
      </c>
      <c r="Y66" s="16"/>
    </row>
    <row r="67" spans="1:25">
      <c r="A67" s="11" t="s">
        <v>19</v>
      </c>
      <c r="B67" s="7"/>
      <c r="C67" s="7"/>
      <c r="D67" s="7"/>
      <c r="E67" s="11"/>
      <c r="F67" s="7"/>
      <c r="G67" s="7"/>
      <c r="H67" s="11">
        <f>SUM(H60:H63)</f>
        <v>0</v>
      </c>
      <c r="I67" s="11">
        <f>SUM(I60:I63)</f>
        <v>0</v>
      </c>
      <c r="J67" s="11">
        <f>SUM(J60:J66)</f>
        <v>27</v>
      </c>
      <c r="K67" s="11">
        <f t="shared" ref="K67:O67" si="8">SUM(K60:K66)</f>
        <v>108</v>
      </c>
      <c r="L67" s="11">
        <f t="shared" si="8"/>
        <v>60</v>
      </c>
      <c r="M67" s="11">
        <f t="shared" si="8"/>
        <v>322</v>
      </c>
      <c r="N67" s="11">
        <f t="shared" si="8"/>
        <v>131</v>
      </c>
      <c r="O67" s="11">
        <f t="shared" si="8"/>
        <v>292</v>
      </c>
      <c r="P67" s="11">
        <f>SUM(P60:P66)</f>
        <v>940</v>
      </c>
      <c r="Q67" s="12"/>
      <c r="R67" s="12"/>
      <c r="S67" s="12"/>
      <c r="T67" s="12"/>
      <c r="U67" s="12"/>
      <c r="V67" s="12"/>
      <c r="W67" s="12"/>
      <c r="X67" s="12"/>
      <c r="Y67" s="12"/>
    </row>
    <row r="68" spans="1:25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563"/>
      <c r="K69" s="1563"/>
      <c r="L69" s="156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 ht="18">
      <c r="A70" s="187" t="s">
        <v>35</v>
      </c>
      <c r="B70" s="186" t="s">
        <v>36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230" t="s">
        <v>161</v>
      </c>
      <c r="B71" s="1558" t="s">
        <v>39</v>
      </c>
      <c r="C71" s="1558"/>
      <c r="D71" s="242"/>
      <c r="E71" s="243" t="s">
        <v>40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4" t="s">
        <v>169</v>
      </c>
      <c r="B72" s="1564" t="s">
        <v>41</v>
      </c>
      <c r="C72" s="156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42</v>
      </c>
      <c r="B73" s="1565" t="s">
        <v>4961</v>
      </c>
      <c r="C73" s="156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42</v>
      </c>
      <c r="B74" s="1565"/>
      <c r="C74" s="156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5">
      <c r="A75" s="5" t="s">
        <v>43</v>
      </c>
      <c r="B75" s="1566">
        <v>358401975167</v>
      </c>
      <c r="C75" s="156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5">
      <c r="A76" s="5" t="s">
        <v>44</v>
      </c>
      <c r="B76" s="1567">
        <v>0.625</v>
      </c>
      <c r="C76" s="156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8" spans="1:25" ht="23.25">
      <c r="A78" s="1714" t="s">
        <v>1311</v>
      </c>
      <c r="B78" s="1714"/>
      <c r="C78" s="1714"/>
      <c r="D78" s="1714"/>
      <c r="E78" s="1714"/>
      <c r="F78" s="1714"/>
      <c r="G78" s="259"/>
      <c r="H78" s="1714" t="s">
        <v>751</v>
      </c>
      <c r="I78" s="1714"/>
      <c r="J78" s="1714"/>
      <c r="K78" s="1714"/>
      <c r="L78" s="1714"/>
      <c r="M78" s="1714"/>
      <c r="N78" s="1714"/>
      <c r="O78" s="1714"/>
      <c r="P78" s="1714"/>
      <c r="Q78" s="1712" t="s">
        <v>4962</v>
      </c>
      <c r="R78" s="1712"/>
      <c r="S78" s="1712"/>
      <c r="T78" s="1712"/>
      <c r="U78" s="1712"/>
      <c r="V78" s="1712"/>
      <c r="W78" s="1712"/>
      <c r="X78" s="1712"/>
      <c r="Y78" s="1712"/>
    </row>
    <row r="79" spans="1:25" ht="26.25">
      <c r="A79" s="8" t="s">
        <v>3</v>
      </c>
      <c r="B79" s="8" t="s">
        <v>4</v>
      </c>
      <c r="C79" s="8" t="s">
        <v>5</v>
      </c>
      <c r="D79" s="8" t="s">
        <v>6</v>
      </c>
      <c r="E79" s="8" t="s">
        <v>7</v>
      </c>
      <c r="F79" s="8" t="s">
        <v>8</v>
      </c>
      <c r="G79" s="33" t="s">
        <v>10</v>
      </c>
      <c r="H79" s="9" t="s">
        <v>11</v>
      </c>
      <c r="I79" s="9" t="s">
        <v>12</v>
      </c>
      <c r="J79" s="9" t="s">
        <v>13</v>
      </c>
      <c r="K79" s="9" t="s">
        <v>14</v>
      </c>
      <c r="L79" s="9" t="s">
        <v>15</v>
      </c>
      <c r="M79" s="9" t="s">
        <v>16</v>
      </c>
      <c r="N79" s="9" t="s">
        <v>17</v>
      </c>
      <c r="O79" s="10" t="s">
        <v>18</v>
      </c>
      <c r="P79" s="8" t="s">
        <v>19</v>
      </c>
      <c r="Q79" s="8" t="s">
        <v>20</v>
      </c>
      <c r="R79" s="240" t="s">
        <v>22</v>
      </c>
      <c r="S79" s="8" t="s">
        <v>9</v>
      </c>
      <c r="T79" s="8" t="s">
        <v>21</v>
      </c>
      <c r="U79" s="8" t="s">
        <v>24</v>
      </c>
      <c r="V79" s="8" t="s">
        <v>25</v>
      </c>
      <c r="W79" s="8" t="s">
        <v>26</v>
      </c>
      <c r="X79" s="8" t="s">
        <v>27</v>
      </c>
      <c r="Y79" s="8" t="s">
        <v>28</v>
      </c>
    </row>
    <row r="80" spans="1:25" ht="38.25">
      <c r="A80" s="224" t="s">
        <v>119</v>
      </c>
      <c r="B80" s="224" t="s">
        <v>1184</v>
      </c>
      <c r="C80" s="224" t="s">
        <v>4963</v>
      </c>
      <c r="D80" s="224" t="s">
        <v>4964</v>
      </c>
      <c r="E80" s="227">
        <v>46062.302083333336</v>
      </c>
      <c r="F80" s="224">
        <v>11.3</v>
      </c>
      <c r="G80" s="226" t="s">
        <v>4965</v>
      </c>
      <c r="H80" s="224"/>
      <c r="I80" s="224"/>
      <c r="J80" s="224"/>
      <c r="K80" s="224"/>
      <c r="L80" s="224"/>
      <c r="M80" s="35">
        <v>161</v>
      </c>
      <c r="N80" s="224"/>
      <c r="O80" s="224"/>
      <c r="P80" s="14">
        <f t="shared" ref="P80:P85" si="9">SUM(H80:O80)</f>
        <v>161</v>
      </c>
      <c r="Q80" s="229" t="s">
        <v>32</v>
      </c>
      <c r="R80" s="14"/>
      <c r="S80" s="14">
        <v>117522</v>
      </c>
      <c r="T80" s="23" t="s">
        <v>33</v>
      </c>
      <c r="U80" s="260" t="s">
        <v>508</v>
      </c>
      <c r="V80" s="16" t="s">
        <v>90</v>
      </c>
      <c r="W80" s="16">
        <v>1018181</v>
      </c>
      <c r="X80" s="16" t="s">
        <v>4949</v>
      </c>
      <c r="Y80" s="16"/>
    </row>
    <row r="81" spans="1:25">
      <c r="A81" s="224" t="s">
        <v>157</v>
      </c>
      <c r="B81" s="224" t="s">
        <v>2438</v>
      </c>
      <c r="C81" s="224" t="s">
        <v>4966</v>
      </c>
      <c r="D81" s="224" t="s">
        <v>2467</v>
      </c>
      <c r="E81" s="227">
        <v>46062.5</v>
      </c>
      <c r="F81" s="224">
        <v>10.3</v>
      </c>
      <c r="G81" s="226" t="s">
        <v>3121</v>
      </c>
      <c r="H81" s="224"/>
      <c r="I81" s="224"/>
      <c r="J81" s="224"/>
      <c r="K81" s="224"/>
      <c r="L81" s="224"/>
      <c r="M81" s="224"/>
      <c r="N81" s="35">
        <v>60</v>
      </c>
      <c r="O81" s="35">
        <v>101</v>
      </c>
      <c r="P81" s="14">
        <f t="shared" si="9"/>
        <v>161</v>
      </c>
      <c r="Q81" s="229" t="s">
        <v>32</v>
      </c>
      <c r="R81" s="14"/>
      <c r="S81" s="14">
        <v>117539</v>
      </c>
      <c r="T81" s="23" t="s">
        <v>33</v>
      </c>
      <c r="U81" s="274" t="s">
        <v>523</v>
      </c>
      <c r="V81" s="16" t="s">
        <v>90</v>
      </c>
      <c r="W81" s="16">
        <v>1018182</v>
      </c>
      <c r="X81" s="16" t="s">
        <v>4967</v>
      </c>
      <c r="Y81" s="16"/>
    </row>
    <row r="82" spans="1:25">
      <c r="A82" s="35" t="s">
        <v>120</v>
      </c>
      <c r="B82" s="35" t="s">
        <v>2438</v>
      </c>
      <c r="C82" s="224" t="s">
        <v>4968</v>
      </c>
      <c r="D82" s="224" t="s">
        <v>2467</v>
      </c>
      <c r="E82" s="227">
        <v>46062.5</v>
      </c>
      <c r="F82" s="224">
        <v>10.3</v>
      </c>
      <c r="G82" s="226" t="s">
        <v>3121</v>
      </c>
      <c r="H82" s="224"/>
      <c r="I82" s="224"/>
      <c r="J82" s="224"/>
      <c r="K82" s="224"/>
      <c r="L82" s="224"/>
      <c r="M82" s="35">
        <v>161</v>
      </c>
      <c r="N82" s="224"/>
      <c r="O82" s="224"/>
      <c r="P82" s="14">
        <f t="shared" si="9"/>
        <v>161</v>
      </c>
      <c r="Q82" s="229" t="s">
        <v>32</v>
      </c>
      <c r="R82" s="14"/>
      <c r="S82" s="14">
        <v>117517</v>
      </c>
      <c r="T82" s="23" t="s">
        <v>33</v>
      </c>
      <c r="U82" s="274" t="s">
        <v>523</v>
      </c>
      <c r="V82" s="16" t="s">
        <v>90</v>
      </c>
      <c r="W82" s="16">
        <v>1018183</v>
      </c>
      <c r="X82" s="16" t="s">
        <v>4967</v>
      </c>
      <c r="Y82" s="16"/>
    </row>
    <row r="83" spans="1:25">
      <c r="A83" s="224" t="s">
        <v>86</v>
      </c>
      <c r="B83" s="224" t="s">
        <v>1184</v>
      </c>
      <c r="C83" s="224" t="s">
        <v>4969</v>
      </c>
      <c r="D83" s="224" t="s">
        <v>4970</v>
      </c>
      <c r="E83" s="227">
        <v>46062.666666666664</v>
      </c>
      <c r="F83" s="224">
        <v>11.3</v>
      </c>
      <c r="G83" s="226" t="s">
        <v>1348</v>
      </c>
      <c r="H83" s="224"/>
      <c r="I83" s="224"/>
      <c r="J83" s="224"/>
      <c r="K83" s="224"/>
      <c r="L83" s="224"/>
      <c r="M83" s="224"/>
      <c r="N83" s="35">
        <v>161</v>
      </c>
      <c r="O83" s="224"/>
      <c r="P83" s="14">
        <f t="shared" si="9"/>
        <v>161</v>
      </c>
      <c r="Q83" s="229" t="s">
        <v>32</v>
      </c>
      <c r="R83" s="14"/>
      <c r="S83" s="14">
        <v>117527</v>
      </c>
      <c r="T83" s="23" t="s">
        <v>33</v>
      </c>
      <c r="U83" s="260" t="s">
        <v>508</v>
      </c>
      <c r="V83" s="16" t="s">
        <v>90</v>
      </c>
      <c r="W83" s="16">
        <v>1018184</v>
      </c>
      <c r="X83" s="16" t="s">
        <v>4949</v>
      </c>
      <c r="Y83" s="16"/>
    </row>
    <row r="84" spans="1:25">
      <c r="A84" s="224" t="s">
        <v>4752</v>
      </c>
      <c r="B84" s="224" t="s">
        <v>78</v>
      </c>
      <c r="C84" s="224" t="s">
        <v>4971</v>
      </c>
      <c r="D84" s="224" t="s">
        <v>521</v>
      </c>
      <c r="E84" s="227">
        <v>46062.611111111109</v>
      </c>
      <c r="F84" s="224">
        <v>12.3</v>
      </c>
      <c r="G84" s="226" t="s">
        <v>3121</v>
      </c>
      <c r="H84" s="224"/>
      <c r="I84" s="224"/>
      <c r="J84" s="224"/>
      <c r="K84" s="224"/>
      <c r="L84" s="224"/>
      <c r="M84" s="35">
        <v>161</v>
      </c>
      <c r="N84" s="224"/>
      <c r="O84" s="224"/>
      <c r="P84" s="14">
        <f t="shared" si="9"/>
        <v>161</v>
      </c>
      <c r="Q84" s="229" t="s">
        <v>32</v>
      </c>
      <c r="R84" s="14"/>
      <c r="S84" s="14">
        <v>117540</v>
      </c>
      <c r="T84" s="23" t="s">
        <v>33</v>
      </c>
      <c r="U84" s="274" t="s">
        <v>523</v>
      </c>
      <c r="V84" s="16" t="s">
        <v>90</v>
      </c>
      <c r="W84" s="16">
        <v>1018185</v>
      </c>
      <c r="X84" s="16" t="s">
        <v>4967</v>
      </c>
      <c r="Y84" s="16"/>
    </row>
    <row r="85" spans="1:25">
      <c r="A85" s="15" t="s">
        <v>157</v>
      </c>
      <c r="B85" s="15" t="s">
        <v>1184</v>
      </c>
      <c r="C85" s="15" t="s">
        <v>4972</v>
      </c>
      <c r="D85" s="15" t="s">
        <v>4964</v>
      </c>
      <c r="E85" s="24">
        <v>46062.302083333336</v>
      </c>
      <c r="F85" s="15">
        <v>11.3</v>
      </c>
      <c r="G85" s="37" t="s">
        <v>4973</v>
      </c>
      <c r="H85" s="15"/>
      <c r="I85" s="15"/>
      <c r="J85" s="15"/>
      <c r="K85" s="15"/>
      <c r="L85" s="15"/>
      <c r="M85" s="15"/>
      <c r="N85" s="15"/>
      <c r="O85" s="35">
        <v>161</v>
      </c>
      <c r="P85" s="14">
        <f t="shared" si="9"/>
        <v>161</v>
      </c>
      <c r="Q85" s="229" t="s">
        <v>32</v>
      </c>
      <c r="R85" s="14"/>
      <c r="S85" s="14">
        <v>117541</v>
      </c>
      <c r="T85" s="23" t="s">
        <v>33</v>
      </c>
      <c r="U85" s="260" t="s">
        <v>508</v>
      </c>
      <c r="V85" s="16" t="s">
        <v>90</v>
      </c>
      <c r="W85" s="16">
        <v>1018186</v>
      </c>
      <c r="X85" s="16" t="s">
        <v>4949</v>
      </c>
      <c r="Y85" s="16"/>
    </row>
    <row r="86" spans="1:25">
      <c r="A86" s="11" t="s">
        <v>19</v>
      </c>
      <c r="B86" s="7"/>
      <c r="C86" s="7"/>
      <c r="D86" s="7"/>
      <c r="E86" s="11"/>
      <c r="F86" s="7"/>
      <c r="G86" s="7"/>
      <c r="H86" s="11">
        <f>SUM(H80:H84)</f>
        <v>0</v>
      </c>
      <c r="I86" s="11">
        <f>SUM(I80:I84)</f>
        <v>0</v>
      </c>
      <c r="J86" s="11">
        <f t="shared" ref="J86:P86" si="10">SUM(J80:J85)</f>
        <v>0</v>
      </c>
      <c r="K86" s="11">
        <f t="shared" si="10"/>
        <v>0</v>
      </c>
      <c r="L86" s="11">
        <f t="shared" si="10"/>
        <v>0</v>
      </c>
      <c r="M86" s="11">
        <f t="shared" si="10"/>
        <v>483</v>
      </c>
      <c r="N86" s="11">
        <f t="shared" si="10"/>
        <v>221</v>
      </c>
      <c r="O86" s="11">
        <f t="shared" si="10"/>
        <v>262</v>
      </c>
      <c r="P86" s="11">
        <f t="shared" si="10"/>
        <v>966</v>
      </c>
      <c r="Q86" s="12"/>
      <c r="R86" s="12"/>
      <c r="S86" s="12"/>
      <c r="T86" s="12"/>
      <c r="U86" s="12"/>
      <c r="V86" s="12"/>
      <c r="W86" s="12"/>
      <c r="X86" s="12"/>
      <c r="Y86" s="12"/>
    </row>
    <row r="87" spans="1:25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166" t="s">
        <v>34</v>
      </c>
      <c r="B88" s="1562"/>
      <c r="C88" s="1562"/>
      <c r="D88" s="1562"/>
      <c r="E88" s="1"/>
      <c r="F88" s="1"/>
      <c r="G88" s="1"/>
      <c r="H88" s="1"/>
      <c r="I88" s="1"/>
      <c r="J88" s="1563"/>
      <c r="K88" s="1563"/>
      <c r="L88" s="1563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 ht="18">
      <c r="A89" s="187" t="s">
        <v>35</v>
      </c>
      <c r="B89" s="186" t="s">
        <v>36</v>
      </c>
      <c r="C89" s="239" t="s">
        <v>37</v>
      </c>
      <c r="D89" s="24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262" t="s">
        <v>508</v>
      </c>
      <c r="B90" s="1738" t="s">
        <v>39</v>
      </c>
      <c r="C90" s="1738"/>
      <c r="D90" s="242"/>
      <c r="E90" s="243" t="s">
        <v>40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263" t="s">
        <v>523</v>
      </c>
      <c r="B91" s="1591" t="s">
        <v>41</v>
      </c>
      <c r="C91" s="159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5" t="s">
        <v>42</v>
      </c>
      <c r="B92" s="1565"/>
      <c r="C92" s="156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>
      <c r="A93" s="5" t="s">
        <v>42</v>
      </c>
      <c r="B93" s="1565"/>
      <c r="C93" s="156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5">
      <c r="A94" s="5" t="s">
        <v>43</v>
      </c>
      <c r="B94" s="1566"/>
      <c r="C94" s="156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5">
      <c r="A95" s="5" t="s">
        <v>44</v>
      </c>
      <c r="B95" s="1567"/>
      <c r="C95" s="1567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7" spans="1:25" ht="23.25">
      <c r="A97" s="1714" t="s">
        <v>1321</v>
      </c>
      <c r="B97" s="1714"/>
      <c r="C97" s="1714"/>
      <c r="D97" s="1714"/>
      <c r="E97" s="1714"/>
      <c r="F97" s="1714"/>
      <c r="G97" s="259"/>
      <c r="H97" s="1714" t="s">
        <v>751</v>
      </c>
      <c r="I97" s="1714"/>
      <c r="J97" s="1714"/>
      <c r="K97" s="1714"/>
      <c r="L97" s="1714"/>
      <c r="M97" s="1714"/>
      <c r="N97" s="1714"/>
      <c r="O97" s="1714"/>
      <c r="P97" s="1714"/>
      <c r="Q97" s="1712" t="s">
        <v>3183</v>
      </c>
      <c r="R97" s="1712"/>
      <c r="S97" s="1712"/>
      <c r="T97" s="1712"/>
      <c r="U97" s="1712"/>
      <c r="V97" s="1712"/>
      <c r="W97" s="1712"/>
      <c r="X97" s="1712"/>
      <c r="Y97" s="1712"/>
    </row>
    <row r="98" spans="1:25" ht="26.25">
      <c r="A98" s="8" t="s">
        <v>3</v>
      </c>
      <c r="B98" s="8" t="s">
        <v>4</v>
      </c>
      <c r="C98" s="8" t="s">
        <v>5</v>
      </c>
      <c r="D98" s="8" t="s">
        <v>6</v>
      </c>
      <c r="E98" s="8" t="s">
        <v>7</v>
      </c>
      <c r="F98" s="8" t="s">
        <v>8</v>
      </c>
      <c r="G98" s="33" t="s">
        <v>10</v>
      </c>
      <c r="H98" s="9" t="s">
        <v>11</v>
      </c>
      <c r="I98" s="9" t="s">
        <v>12</v>
      </c>
      <c r="J98" s="9" t="s">
        <v>13</v>
      </c>
      <c r="K98" s="9" t="s">
        <v>14</v>
      </c>
      <c r="L98" s="9" t="s">
        <v>15</v>
      </c>
      <c r="M98" s="9" t="s">
        <v>16</v>
      </c>
      <c r="N98" s="9" t="s">
        <v>17</v>
      </c>
      <c r="O98" s="10" t="s">
        <v>18</v>
      </c>
      <c r="P98" s="8" t="s">
        <v>19</v>
      </c>
      <c r="Q98" s="8" t="s">
        <v>20</v>
      </c>
      <c r="R98" s="240" t="s">
        <v>22</v>
      </c>
      <c r="S98" s="8" t="s">
        <v>9</v>
      </c>
      <c r="T98" s="8" t="s">
        <v>21</v>
      </c>
      <c r="U98" s="8" t="s">
        <v>24</v>
      </c>
      <c r="V98" s="8" t="s">
        <v>25</v>
      </c>
      <c r="W98" s="8" t="s">
        <v>26</v>
      </c>
      <c r="X98" s="8" t="s">
        <v>27</v>
      </c>
      <c r="Y98" s="8" t="s">
        <v>28</v>
      </c>
    </row>
    <row r="99" spans="1:25">
      <c r="A99" s="15" t="s">
        <v>120</v>
      </c>
      <c r="B99" s="15" t="s">
        <v>2438</v>
      </c>
      <c r="C99" s="15" t="s">
        <v>4974</v>
      </c>
      <c r="D99" s="15" t="s">
        <v>2467</v>
      </c>
      <c r="E99" s="24">
        <v>46062.5</v>
      </c>
      <c r="F99" s="15">
        <v>10.3</v>
      </c>
      <c r="G99" s="37" t="s">
        <v>4975</v>
      </c>
      <c r="H99" s="15"/>
      <c r="I99" s="15"/>
      <c r="J99" s="15"/>
      <c r="K99" s="15"/>
      <c r="L99" s="15"/>
      <c r="M99" s="15"/>
      <c r="N99" s="35">
        <v>60</v>
      </c>
      <c r="O99" s="35">
        <v>101</v>
      </c>
      <c r="P99" s="14">
        <f>SUM(H99:O99)</f>
        <v>161</v>
      </c>
      <c r="Q99" s="229" t="s">
        <v>32</v>
      </c>
      <c r="R99" s="14"/>
      <c r="S99" s="14">
        <v>117542</v>
      </c>
      <c r="T99" s="23" t="s">
        <v>33</v>
      </c>
      <c r="U99" s="274" t="s">
        <v>523</v>
      </c>
      <c r="V99" s="16" t="s">
        <v>90</v>
      </c>
      <c r="W99" s="16">
        <v>1018187</v>
      </c>
      <c r="X99" s="16" t="s">
        <v>4967</v>
      </c>
      <c r="Y99" s="16"/>
    </row>
    <row r="100" spans="1:25">
      <c r="A100" s="224" t="s">
        <v>515</v>
      </c>
      <c r="B100" s="224" t="s">
        <v>78</v>
      </c>
      <c r="C100" s="15" t="s">
        <v>4976</v>
      </c>
      <c r="D100" s="224" t="s">
        <v>521</v>
      </c>
      <c r="E100" s="227">
        <v>46063.611111111109</v>
      </c>
      <c r="F100" s="224">
        <v>12.3</v>
      </c>
      <c r="G100" s="226" t="s">
        <v>3121</v>
      </c>
      <c r="H100" s="224"/>
      <c r="I100" s="224"/>
      <c r="J100" s="224"/>
      <c r="K100" s="224"/>
      <c r="L100" s="224"/>
      <c r="M100" s="224"/>
      <c r="N100" s="35">
        <v>86</v>
      </c>
      <c r="O100" s="35">
        <v>71</v>
      </c>
      <c r="P100" s="14">
        <f>SUM(H100:O100)</f>
        <v>157</v>
      </c>
      <c r="Q100" s="229" t="s">
        <v>32</v>
      </c>
      <c r="R100" s="14"/>
      <c r="S100" s="14">
        <v>117543</v>
      </c>
      <c r="T100" s="23" t="s">
        <v>33</v>
      </c>
      <c r="U100" s="274" t="s">
        <v>523</v>
      </c>
      <c r="V100" s="16" t="s">
        <v>90</v>
      </c>
      <c r="W100" s="16">
        <v>1018188</v>
      </c>
      <c r="X100" s="16" t="s">
        <v>4967</v>
      </c>
      <c r="Y100" s="16"/>
    </row>
    <row r="101" spans="1:25">
      <c r="A101" s="224" t="s">
        <v>121</v>
      </c>
      <c r="B101" s="224" t="s">
        <v>78</v>
      </c>
      <c r="C101" s="224" t="s">
        <v>4977</v>
      </c>
      <c r="D101" s="224" t="s">
        <v>521</v>
      </c>
      <c r="E101" s="227">
        <v>46062.611111111109</v>
      </c>
      <c r="F101" s="224">
        <v>12.3</v>
      </c>
      <c r="G101" s="37" t="s">
        <v>4975</v>
      </c>
      <c r="H101" s="224"/>
      <c r="I101" s="224"/>
      <c r="J101" s="224"/>
      <c r="K101" s="224"/>
      <c r="L101" s="224"/>
      <c r="M101" s="224"/>
      <c r="N101" s="224"/>
      <c r="O101" s="35">
        <v>161</v>
      </c>
      <c r="P101" s="14">
        <f t="shared" ref="P101:P103" si="11">SUM(H101:O101)</f>
        <v>161</v>
      </c>
      <c r="Q101" s="229" t="s">
        <v>32</v>
      </c>
      <c r="R101" s="14"/>
      <c r="S101" s="14">
        <v>117544</v>
      </c>
      <c r="T101" s="23" t="s">
        <v>33</v>
      </c>
      <c r="U101" s="274" t="s">
        <v>523</v>
      </c>
      <c r="V101" s="16" t="s">
        <v>90</v>
      </c>
      <c r="W101" s="16">
        <v>1018189</v>
      </c>
      <c r="X101" s="16" t="s">
        <v>4967</v>
      </c>
      <c r="Y101" s="16"/>
    </row>
    <row r="102" spans="1:25">
      <c r="A102" s="224" t="s">
        <v>107</v>
      </c>
      <c r="B102" s="224" t="s">
        <v>78</v>
      </c>
      <c r="C102" s="224" t="s">
        <v>4978</v>
      </c>
      <c r="D102" s="224" t="s">
        <v>521</v>
      </c>
      <c r="E102" s="227">
        <v>46062.611111111109</v>
      </c>
      <c r="F102" s="224">
        <v>12.3</v>
      </c>
      <c r="G102" s="37" t="s">
        <v>4975</v>
      </c>
      <c r="H102" s="224"/>
      <c r="I102" s="224"/>
      <c r="J102" s="224"/>
      <c r="K102" s="224"/>
      <c r="L102" s="224"/>
      <c r="M102" s="224"/>
      <c r="N102" s="224"/>
      <c r="O102" s="35">
        <v>161</v>
      </c>
      <c r="P102" s="14">
        <f t="shared" si="11"/>
        <v>161</v>
      </c>
      <c r="Q102" s="229" t="s">
        <v>32</v>
      </c>
      <c r="R102" s="14"/>
      <c r="S102" s="269">
        <v>117547</v>
      </c>
      <c r="T102" s="23" t="s">
        <v>33</v>
      </c>
      <c r="U102" s="274" t="s">
        <v>523</v>
      </c>
      <c r="V102" s="16" t="s">
        <v>90</v>
      </c>
      <c r="W102" s="16">
        <v>1018190</v>
      </c>
      <c r="X102" s="16" t="s">
        <v>4967</v>
      </c>
      <c r="Y102" s="16"/>
    </row>
    <row r="103" spans="1:25">
      <c r="A103" s="15" t="s">
        <v>165</v>
      </c>
      <c r="B103" s="15" t="s">
        <v>78</v>
      </c>
      <c r="C103" s="15" t="s">
        <v>4979</v>
      </c>
      <c r="D103" s="224" t="s">
        <v>521</v>
      </c>
      <c r="E103" s="227">
        <v>46062.611111111109</v>
      </c>
      <c r="F103" s="224">
        <v>12.3</v>
      </c>
      <c r="G103" s="37" t="s">
        <v>4975</v>
      </c>
      <c r="H103" s="15"/>
      <c r="I103" s="15"/>
      <c r="J103" s="15"/>
      <c r="K103" s="15"/>
      <c r="L103" s="15"/>
      <c r="M103" s="15"/>
      <c r="N103" s="15"/>
      <c r="O103" s="35">
        <v>161</v>
      </c>
      <c r="P103" s="14">
        <f t="shared" si="11"/>
        <v>161</v>
      </c>
      <c r="Q103" s="229" t="s">
        <v>32</v>
      </c>
      <c r="R103" s="14"/>
      <c r="S103" s="14">
        <v>117555</v>
      </c>
      <c r="T103" s="23" t="s">
        <v>33</v>
      </c>
      <c r="U103" s="274" t="s">
        <v>523</v>
      </c>
      <c r="V103" s="16" t="s">
        <v>90</v>
      </c>
      <c r="W103" s="16">
        <v>1018191</v>
      </c>
      <c r="X103" s="16" t="s">
        <v>4967</v>
      </c>
      <c r="Y103" s="16"/>
    </row>
    <row r="104" spans="1:25">
      <c r="A104" s="224" t="s">
        <v>190</v>
      </c>
      <c r="B104" s="224" t="s">
        <v>1184</v>
      </c>
      <c r="C104" s="224" t="s">
        <v>4980</v>
      </c>
      <c r="D104" s="224" t="s">
        <v>4981</v>
      </c>
      <c r="E104" s="227">
        <v>46063.916666666664</v>
      </c>
      <c r="F104" s="224">
        <v>11.8</v>
      </c>
      <c r="G104" s="226" t="s">
        <v>1348</v>
      </c>
      <c r="H104" s="224"/>
      <c r="I104" s="224"/>
      <c r="J104" s="224"/>
      <c r="K104" s="224"/>
      <c r="L104" s="224"/>
      <c r="M104" s="224"/>
      <c r="N104" s="224"/>
      <c r="O104" s="35">
        <v>161</v>
      </c>
      <c r="P104" s="14">
        <f>SUM(H104:O104)</f>
        <v>161</v>
      </c>
      <c r="Q104" s="229" t="s">
        <v>32</v>
      </c>
      <c r="R104" s="14"/>
      <c r="S104" s="14">
        <v>117548</v>
      </c>
      <c r="T104" s="23" t="s">
        <v>33</v>
      </c>
      <c r="U104" s="274" t="s">
        <v>523</v>
      </c>
      <c r="V104" s="16" t="s">
        <v>90</v>
      </c>
      <c r="W104" s="16">
        <v>1018192</v>
      </c>
      <c r="X104" s="16" t="s">
        <v>4967</v>
      </c>
      <c r="Y104" s="16"/>
    </row>
    <row r="105" spans="1:25">
      <c r="A105" s="15" t="s">
        <v>4982</v>
      </c>
      <c r="B105" s="15" t="s">
        <v>80</v>
      </c>
      <c r="C105" s="15" t="s">
        <v>4983</v>
      </c>
      <c r="D105" s="15" t="s">
        <v>1300</v>
      </c>
      <c r="E105" s="24">
        <v>46062.527777777781</v>
      </c>
      <c r="F105" s="15">
        <v>13.3</v>
      </c>
      <c r="G105" s="226" t="s">
        <v>1348</v>
      </c>
      <c r="H105" s="224"/>
      <c r="I105" s="224"/>
      <c r="J105" s="224"/>
      <c r="K105" s="224"/>
      <c r="L105" s="224"/>
      <c r="M105" s="224"/>
      <c r="N105" s="35">
        <v>24</v>
      </c>
      <c r="O105" s="224"/>
      <c r="P105" s="14">
        <f>SUM(H105:O105)</f>
        <v>24</v>
      </c>
      <c r="Q105" s="229" t="s">
        <v>32</v>
      </c>
      <c r="R105" s="14"/>
      <c r="S105" s="14">
        <v>117560</v>
      </c>
      <c r="T105" s="23" t="s">
        <v>33</v>
      </c>
      <c r="U105" s="260" t="s">
        <v>508</v>
      </c>
      <c r="V105" s="16" t="s">
        <v>90</v>
      </c>
      <c r="W105" s="16">
        <v>1018193</v>
      </c>
      <c r="X105" s="16" t="s">
        <v>4949</v>
      </c>
      <c r="Y105" s="16"/>
    </row>
    <row r="106" spans="1:25">
      <c r="A106" s="11" t="s">
        <v>19</v>
      </c>
      <c r="B106" s="7"/>
      <c r="C106" s="7"/>
      <c r="D106" s="7"/>
      <c r="E106" s="11"/>
      <c r="F106" s="7"/>
      <c r="G106" s="7"/>
      <c r="H106" s="11">
        <f>SUM(H99:H102)</f>
        <v>0</v>
      </c>
      <c r="I106" s="11">
        <f>SUM(I99:I102)</f>
        <v>0</v>
      </c>
      <c r="J106" s="11">
        <f t="shared" ref="J106" si="12">SUM(J99:J103)</f>
        <v>0</v>
      </c>
      <c r="K106" s="11">
        <f t="shared" ref="K106:N106" si="13">SUM(K99:K105)</f>
        <v>0</v>
      </c>
      <c r="L106" s="11">
        <f t="shared" si="13"/>
        <v>0</v>
      </c>
      <c r="M106" s="11">
        <f t="shared" si="13"/>
        <v>0</v>
      </c>
      <c r="N106" s="11">
        <f t="shared" si="13"/>
        <v>170</v>
      </c>
      <c r="O106" s="11">
        <f>SUM(O99:O105)</f>
        <v>816</v>
      </c>
      <c r="P106" s="11">
        <f>SUM(P99:P105)</f>
        <v>986</v>
      </c>
      <c r="Q106" s="12"/>
      <c r="R106" s="12"/>
      <c r="S106" s="12"/>
      <c r="T106" s="12"/>
      <c r="U106" s="12"/>
      <c r="V106" s="12"/>
      <c r="W106" s="12"/>
      <c r="X106" s="12"/>
      <c r="Y106" s="12"/>
    </row>
    <row r="107" spans="1:25" ht="26.25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4" t="s">
        <v>4984</v>
      </c>
      <c r="Q107" s="1"/>
      <c r="R107" s="1"/>
      <c r="S107" s="1"/>
      <c r="T107" s="1"/>
      <c r="U107" s="1"/>
      <c r="V107" s="1"/>
      <c r="W107" s="1"/>
      <c r="X107" s="1"/>
    </row>
    <row r="108" spans="1:25">
      <c r="A108" s="166" t="s">
        <v>34</v>
      </c>
      <c r="B108" s="1562"/>
      <c r="C108" s="1562"/>
      <c r="D108" s="1562"/>
      <c r="E108" s="1"/>
      <c r="F108" s="1"/>
      <c r="G108" s="1"/>
      <c r="H108" s="1"/>
      <c r="I108" s="1"/>
      <c r="J108" s="1563"/>
      <c r="K108" s="1563"/>
      <c r="L108" s="1563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 ht="18">
      <c r="A109" s="187" t="s">
        <v>35</v>
      </c>
      <c r="B109" s="186" t="s">
        <v>36</v>
      </c>
      <c r="C109" s="239" t="s">
        <v>37</v>
      </c>
      <c r="D109" s="24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262" t="s">
        <v>508</v>
      </c>
      <c r="B110" s="1738" t="s">
        <v>39</v>
      </c>
      <c r="C110" s="1738"/>
      <c r="D110" s="242"/>
      <c r="E110" s="243" t="s">
        <v>40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>
      <c r="A111" s="373" t="s">
        <v>523</v>
      </c>
      <c r="B111" s="1569" t="s">
        <v>41</v>
      </c>
      <c r="C111" s="1569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5">
      <c r="A112" s="5" t="s">
        <v>42</v>
      </c>
      <c r="B112" s="1565"/>
      <c r="C112" s="156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5">
      <c r="A113" s="5" t="s">
        <v>42</v>
      </c>
      <c r="B113" s="1565"/>
      <c r="C113" s="156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5">
      <c r="A114" s="5" t="s">
        <v>43</v>
      </c>
      <c r="B114" s="1566"/>
      <c r="C114" s="156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5">
      <c r="A115" s="5" t="s">
        <v>44</v>
      </c>
      <c r="B115" s="1567"/>
      <c r="C115" s="156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7" spans="1:25" ht="23.25">
      <c r="A117" s="1559" t="s">
        <v>1332</v>
      </c>
      <c r="B117" s="1559"/>
      <c r="C117" s="1559"/>
      <c r="D117" s="1559"/>
      <c r="E117" s="1559"/>
      <c r="F117" s="1559"/>
      <c r="G117" s="7"/>
      <c r="H117" s="1559" t="s">
        <v>84</v>
      </c>
      <c r="I117" s="1559"/>
      <c r="J117" s="1559"/>
      <c r="K117" s="1559"/>
      <c r="L117" s="1559"/>
      <c r="M117" s="1559"/>
      <c r="N117" s="1559"/>
      <c r="O117" s="1559"/>
      <c r="P117" s="1559"/>
      <c r="Q117" s="1560" t="s">
        <v>4985</v>
      </c>
      <c r="R117" s="1560"/>
      <c r="S117" s="1560"/>
      <c r="T117" s="1560"/>
      <c r="U117" s="1560"/>
      <c r="V117" s="1560"/>
      <c r="W117" s="1560"/>
      <c r="X117" s="1560"/>
      <c r="Y117" s="1560"/>
    </row>
    <row r="118" spans="1:25" ht="26.25">
      <c r="A118" s="8" t="s">
        <v>3</v>
      </c>
      <c r="B118" s="8" t="s">
        <v>4</v>
      </c>
      <c r="C118" s="8" t="s">
        <v>5</v>
      </c>
      <c r="D118" s="8" t="s">
        <v>6</v>
      </c>
      <c r="E118" s="8" t="s">
        <v>7</v>
      </c>
      <c r="F118" s="8" t="s">
        <v>8</v>
      </c>
      <c r="G118" s="33" t="s">
        <v>10</v>
      </c>
      <c r="H118" s="9" t="s">
        <v>11</v>
      </c>
      <c r="I118" s="9" t="s">
        <v>12</v>
      </c>
      <c r="J118" s="9" t="s">
        <v>13</v>
      </c>
      <c r="K118" s="9" t="s">
        <v>14</v>
      </c>
      <c r="L118" s="9" t="s">
        <v>15</v>
      </c>
      <c r="M118" s="9" t="s">
        <v>16</v>
      </c>
      <c r="N118" s="9" t="s">
        <v>17</v>
      </c>
      <c r="O118" s="10" t="s">
        <v>18</v>
      </c>
      <c r="P118" s="8" t="s">
        <v>19</v>
      </c>
      <c r="Q118" s="8" t="s">
        <v>20</v>
      </c>
      <c r="R118" s="240" t="s">
        <v>22</v>
      </c>
      <c r="S118" s="8" t="s">
        <v>9</v>
      </c>
      <c r="T118" s="8" t="s">
        <v>21</v>
      </c>
      <c r="U118" s="8" t="s">
        <v>24</v>
      </c>
      <c r="V118" s="8" t="s">
        <v>25</v>
      </c>
      <c r="W118" s="8" t="s">
        <v>26</v>
      </c>
      <c r="X118" s="8" t="s">
        <v>27</v>
      </c>
      <c r="Y118" s="8" t="s">
        <v>28</v>
      </c>
    </row>
    <row r="119" spans="1:25">
      <c r="A119" s="224" t="s">
        <v>142</v>
      </c>
      <c r="B119" s="224" t="s">
        <v>72</v>
      </c>
      <c r="C119" s="224" t="s">
        <v>4986</v>
      </c>
      <c r="D119" s="224" t="s">
        <v>71</v>
      </c>
      <c r="E119" s="227">
        <v>46061.711805555555</v>
      </c>
      <c r="F119" s="224">
        <v>14.5</v>
      </c>
      <c r="G119" s="226"/>
      <c r="H119" s="224"/>
      <c r="I119" s="224"/>
      <c r="J119" s="224"/>
      <c r="K119" s="224"/>
      <c r="L119" s="35">
        <v>54</v>
      </c>
      <c r="M119" s="35">
        <v>54</v>
      </c>
      <c r="N119" s="35">
        <v>53</v>
      </c>
      <c r="O119" s="224"/>
      <c r="P119" s="14">
        <f t="shared" ref="P119:P121" si="14">SUM(H119:O119)</f>
        <v>161</v>
      </c>
      <c r="Q119" s="14" t="s">
        <v>30</v>
      </c>
      <c r="R119" s="14"/>
      <c r="S119" s="14">
        <v>117496</v>
      </c>
      <c r="T119" s="14" t="s">
        <v>31</v>
      </c>
      <c r="U119" s="232" t="s">
        <v>169</v>
      </c>
      <c r="V119" s="16"/>
      <c r="W119" s="16">
        <v>1018168</v>
      </c>
      <c r="X119" s="16" t="s">
        <v>4987</v>
      </c>
      <c r="Y119" s="16"/>
    </row>
    <row r="120" spans="1:25">
      <c r="A120" s="15" t="s">
        <v>141</v>
      </c>
      <c r="B120" s="15" t="s">
        <v>69</v>
      </c>
      <c r="C120" s="15" t="s">
        <v>4988</v>
      </c>
      <c r="D120" s="15" t="s">
        <v>68</v>
      </c>
      <c r="E120" s="24">
        <v>46060.760416666664</v>
      </c>
      <c r="F120" s="15">
        <v>14.5</v>
      </c>
      <c r="G120" s="226"/>
      <c r="H120" s="224"/>
      <c r="I120" s="224"/>
      <c r="J120" s="224"/>
      <c r="K120" s="224"/>
      <c r="L120" s="224"/>
      <c r="M120" s="35">
        <v>107</v>
      </c>
      <c r="N120" s="35">
        <v>54</v>
      </c>
      <c r="O120" s="224"/>
      <c r="P120" s="14">
        <f t="shared" si="14"/>
        <v>161</v>
      </c>
      <c r="Q120" s="14" t="s">
        <v>30</v>
      </c>
      <c r="R120" s="14"/>
      <c r="S120" s="14">
        <v>117495</v>
      </c>
      <c r="T120" s="14" t="s">
        <v>31</v>
      </c>
      <c r="U120" s="232" t="s">
        <v>169</v>
      </c>
      <c r="V120" s="16"/>
      <c r="W120" s="16">
        <v>1018169</v>
      </c>
      <c r="X120" s="16" t="s">
        <v>4987</v>
      </c>
      <c r="Y120" s="16"/>
    </row>
    <row r="121" spans="1:25">
      <c r="A121" s="224" t="s">
        <v>157</v>
      </c>
      <c r="B121" s="224" t="s">
        <v>92</v>
      </c>
      <c r="C121" s="224" t="s">
        <v>4989</v>
      </c>
      <c r="D121" s="224" t="s">
        <v>2265</v>
      </c>
      <c r="E121" s="227">
        <v>46063.4375</v>
      </c>
      <c r="F121" s="224">
        <v>10.8</v>
      </c>
      <c r="G121" s="37" t="s">
        <v>4975</v>
      </c>
      <c r="H121" s="224"/>
      <c r="I121" s="224"/>
      <c r="J121" s="224"/>
      <c r="K121" s="224"/>
      <c r="L121" s="224"/>
      <c r="M121" s="224"/>
      <c r="N121" s="35">
        <v>131</v>
      </c>
      <c r="O121" s="35">
        <v>30</v>
      </c>
      <c r="P121" s="14">
        <f t="shared" si="14"/>
        <v>161</v>
      </c>
      <c r="Q121" s="229" t="s">
        <v>32</v>
      </c>
      <c r="R121" s="14"/>
      <c r="S121" s="14">
        <v>117549</v>
      </c>
      <c r="T121" s="23" t="s">
        <v>33</v>
      </c>
      <c r="U121" s="231" t="s">
        <v>161</v>
      </c>
      <c r="V121" s="16" t="s">
        <v>90</v>
      </c>
      <c r="W121" s="16">
        <v>1018170</v>
      </c>
      <c r="X121" s="16" t="s">
        <v>4949</v>
      </c>
      <c r="Y121" s="16"/>
    </row>
    <row r="122" spans="1:25">
      <c r="A122" s="224" t="s">
        <v>190</v>
      </c>
      <c r="B122" s="224" t="s">
        <v>1184</v>
      </c>
      <c r="C122" s="224" t="s">
        <v>4990</v>
      </c>
      <c r="D122" s="224" t="s">
        <v>4991</v>
      </c>
      <c r="E122" s="227">
        <v>46063.625</v>
      </c>
      <c r="F122" s="224">
        <v>10.5</v>
      </c>
      <c r="G122" s="226" t="s">
        <v>1348</v>
      </c>
      <c r="H122" s="224"/>
      <c r="I122" s="224"/>
      <c r="J122" s="224"/>
      <c r="K122" s="224"/>
      <c r="L122" s="224"/>
      <c r="M122" s="224"/>
      <c r="N122" s="224"/>
      <c r="O122" s="35">
        <v>161</v>
      </c>
      <c r="P122" s="14">
        <f>SUM(H122:O122)</f>
        <v>161</v>
      </c>
      <c r="Q122" s="229" t="s">
        <v>32</v>
      </c>
      <c r="R122" s="14"/>
      <c r="S122" s="14">
        <v>117550</v>
      </c>
      <c r="T122" s="23" t="s">
        <v>33</v>
      </c>
      <c r="U122" s="231" t="s">
        <v>161</v>
      </c>
      <c r="V122" s="16" t="s">
        <v>90</v>
      </c>
      <c r="W122" s="16">
        <v>1018171</v>
      </c>
      <c r="X122" s="16" t="s">
        <v>4949</v>
      </c>
      <c r="Y122" s="16"/>
    </row>
    <row r="123" spans="1:25">
      <c r="A123" s="15" t="s">
        <v>558</v>
      </c>
      <c r="B123" s="15" t="s">
        <v>2438</v>
      </c>
      <c r="C123" s="15" t="s">
        <v>4992</v>
      </c>
      <c r="D123" s="15" t="s">
        <v>2265</v>
      </c>
      <c r="E123" s="24">
        <v>46063.319444444445</v>
      </c>
      <c r="F123" s="15">
        <v>10.8</v>
      </c>
      <c r="G123" s="430" t="s">
        <v>3121</v>
      </c>
      <c r="H123" s="15"/>
      <c r="I123" s="15"/>
      <c r="J123" s="15"/>
      <c r="K123" s="15"/>
      <c r="L123" s="15"/>
      <c r="M123" s="35">
        <v>91</v>
      </c>
      <c r="N123" s="35">
        <v>70</v>
      </c>
      <c r="O123" s="15"/>
      <c r="P123" s="14">
        <f>SUM(H123:O123)</f>
        <v>161</v>
      </c>
      <c r="Q123" s="229" t="s">
        <v>32</v>
      </c>
      <c r="R123" s="14"/>
      <c r="S123" s="14">
        <v>117530</v>
      </c>
      <c r="T123" s="23" t="s">
        <v>33</v>
      </c>
      <c r="U123" s="231" t="s">
        <v>161</v>
      </c>
      <c r="V123" s="16" t="s">
        <v>90</v>
      </c>
      <c r="W123" s="16">
        <v>1018172</v>
      </c>
      <c r="X123" s="16" t="s">
        <v>4949</v>
      </c>
      <c r="Y123" s="16"/>
    </row>
    <row r="124" spans="1:25">
      <c r="A124" s="15" t="s">
        <v>111</v>
      </c>
      <c r="B124" s="15" t="s">
        <v>65</v>
      </c>
      <c r="C124" s="15" t="s">
        <v>4993</v>
      </c>
      <c r="D124" s="15" t="s">
        <v>64</v>
      </c>
      <c r="E124" s="24">
        <v>46061.517361111109</v>
      </c>
      <c r="F124" s="15">
        <v>14.8</v>
      </c>
      <c r="G124" s="226"/>
      <c r="H124" s="224"/>
      <c r="I124" s="224"/>
      <c r="J124" s="224"/>
      <c r="K124" s="224"/>
      <c r="L124" s="35">
        <v>161</v>
      </c>
      <c r="M124" s="224"/>
      <c r="N124" s="224"/>
      <c r="O124" s="224"/>
      <c r="P124" s="14">
        <f>SUM(H124:O124)</f>
        <v>161</v>
      </c>
      <c r="Q124" s="14" t="s">
        <v>30</v>
      </c>
      <c r="R124" s="14"/>
      <c r="S124" s="404">
        <v>117485</v>
      </c>
      <c r="T124" s="23" t="s">
        <v>33</v>
      </c>
      <c r="U124" s="232" t="s">
        <v>169</v>
      </c>
      <c r="V124" s="16" t="s">
        <v>90</v>
      </c>
      <c r="W124" s="16"/>
      <c r="X124" s="16" t="s">
        <v>4987</v>
      </c>
      <c r="Y124" s="16"/>
    </row>
    <row r="125" spans="1:25">
      <c r="A125" s="11" t="s">
        <v>19</v>
      </c>
      <c r="B125" s="7"/>
      <c r="C125" s="7"/>
      <c r="D125" s="7"/>
      <c r="E125" s="11"/>
      <c r="F125" s="7"/>
      <c r="G125" s="7"/>
      <c r="H125" s="11">
        <f t="shared" ref="H125:K125" si="15">SUM(H119:H122)</f>
        <v>0</v>
      </c>
      <c r="I125" s="11">
        <f t="shared" si="15"/>
        <v>0</v>
      </c>
      <c r="J125" s="11">
        <f t="shared" si="15"/>
        <v>0</v>
      </c>
      <c r="K125" s="11">
        <f t="shared" si="15"/>
        <v>0</v>
      </c>
      <c r="L125" s="11">
        <f>SUM(L119:L124)</f>
        <v>215</v>
      </c>
      <c r="M125" s="11">
        <f t="shared" ref="M125:O125" si="16">SUM(M119:M124)</f>
        <v>252</v>
      </c>
      <c r="N125" s="11">
        <f t="shared" si="16"/>
        <v>308</v>
      </c>
      <c r="O125" s="11">
        <f t="shared" si="16"/>
        <v>191</v>
      </c>
      <c r="P125" s="11">
        <f>SUM(P119:P124)</f>
        <v>966</v>
      </c>
      <c r="Q125" s="12"/>
      <c r="R125" s="12"/>
      <c r="S125" s="12"/>
      <c r="T125" s="12"/>
      <c r="U125" s="12"/>
      <c r="V125" s="12"/>
      <c r="W125" s="12"/>
      <c r="X125" s="12"/>
      <c r="Y125" s="12"/>
    </row>
    <row r="126" spans="1:25">
      <c r="A126" s="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>
      <c r="A127" s="166" t="s">
        <v>34</v>
      </c>
      <c r="B127" s="1562"/>
      <c r="C127" s="1562"/>
      <c r="D127" s="1562"/>
      <c r="E127" s="1"/>
      <c r="F127" s="1"/>
      <c r="G127" s="1"/>
      <c r="H127" s="1"/>
      <c r="I127" s="1"/>
      <c r="J127" s="1563"/>
      <c r="K127" s="1563"/>
      <c r="L127" s="1563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5" ht="18">
      <c r="A128" s="187" t="s">
        <v>35</v>
      </c>
      <c r="B128" s="186" t="s">
        <v>36</v>
      </c>
      <c r="C128" s="239" t="s">
        <v>37</v>
      </c>
      <c r="D128" s="24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5">
      <c r="A129" s="230" t="s">
        <v>161</v>
      </c>
      <c r="B129" s="1558" t="s">
        <v>39</v>
      </c>
      <c r="C129" s="1558"/>
      <c r="D129" s="242"/>
      <c r="E129" s="243" t="s">
        <v>40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5">
      <c r="A130" s="4" t="s">
        <v>169</v>
      </c>
      <c r="B130" s="1564" t="s">
        <v>41</v>
      </c>
      <c r="C130" s="1564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5">
      <c r="A131" s="5" t="s">
        <v>42</v>
      </c>
      <c r="B131" s="1565" t="s">
        <v>854</v>
      </c>
      <c r="C131" s="156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5">
      <c r="A132" s="5" t="s">
        <v>42</v>
      </c>
      <c r="B132" s="1565"/>
      <c r="C132" s="1565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5">
      <c r="A133" s="5" t="s">
        <v>43</v>
      </c>
      <c r="B133" s="1566">
        <v>358406877875</v>
      </c>
      <c r="C133" s="156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5">
      <c r="A134" s="5" t="s">
        <v>44</v>
      </c>
      <c r="B134" s="1567">
        <v>0.66666666666666663</v>
      </c>
      <c r="C134" s="156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6" spans="1:25" ht="23.25">
      <c r="A136" s="1764" t="s">
        <v>4994</v>
      </c>
      <c r="B136" s="1764"/>
      <c r="C136" s="1764"/>
      <c r="D136" s="1764"/>
      <c r="E136" s="1764"/>
      <c r="F136" s="1764"/>
      <c r="G136" s="289"/>
      <c r="H136" s="1764" t="s">
        <v>84</v>
      </c>
      <c r="I136" s="1764"/>
      <c r="J136" s="1764"/>
      <c r="K136" s="1764"/>
      <c r="L136" s="1764"/>
      <c r="M136" s="1764"/>
      <c r="N136" s="1764"/>
      <c r="O136" s="1764"/>
      <c r="P136" s="1764"/>
      <c r="Q136" s="1762" t="s">
        <v>2868</v>
      </c>
      <c r="R136" s="1763"/>
      <c r="S136" s="1763"/>
      <c r="T136" s="1763"/>
      <c r="U136" s="1763"/>
      <c r="V136" s="1763"/>
      <c r="W136" s="1763"/>
      <c r="X136" s="1763"/>
      <c r="Y136" s="1763"/>
    </row>
    <row r="137" spans="1:25" ht="26.25">
      <c r="A137" s="378" t="s">
        <v>3</v>
      </c>
      <c r="B137" s="378" t="s">
        <v>4</v>
      </c>
      <c r="C137" s="378" t="s">
        <v>5</v>
      </c>
      <c r="D137" s="378" t="s">
        <v>6</v>
      </c>
      <c r="E137" s="378" t="s">
        <v>7</v>
      </c>
      <c r="F137" s="378" t="s">
        <v>8</v>
      </c>
      <c r="G137" s="379" t="s">
        <v>10</v>
      </c>
      <c r="H137" s="380" t="s">
        <v>11</v>
      </c>
      <c r="I137" s="380" t="s">
        <v>12</v>
      </c>
      <c r="J137" s="380" t="s">
        <v>13</v>
      </c>
      <c r="K137" s="380" t="s">
        <v>14</v>
      </c>
      <c r="L137" s="380" t="s">
        <v>15</v>
      </c>
      <c r="M137" s="380" t="s">
        <v>16</v>
      </c>
      <c r="N137" s="380" t="s">
        <v>17</v>
      </c>
      <c r="O137" s="381" t="s">
        <v>18</v>
      </c>
      <c r="P137" s="378" t="s">
        <v>19</v>
      </c>
      <c r="Q137" s="378" t="s">
        <v>20</v>
      </c>
      <c r="R137" s="382" t="s">
        <v>22</v>
      </c>
      <c r="S137" s="378" t="s">
        <v>9</v>
      </c>
      <c r="T137" s="378" t="s">
        <v>21</v>
      </c>
      <c r="U137" s="378" t="s">
        <v>24</v>
      </c>
      <c r="V137" s="378" t="s">
        <v>25</v>
      </c>
      <c r="W137" s="378" t="s">
        <v>26</v>
      </c>
      <c r="X137" s="378" t="s">
        <v>27</v>
      </c>
      <c r="Y137" s="378" t="s">
        <v>28</v>
      </c>
    </row>
    <row r="138" spans="1:25">
      <c r="A138" s="300"/>
      <c r="B138" s="300"/>
      <c r="C138" s="300"/>
      <c r="D138" s="300"/>
      <c r="E138" s="301"/>
      <c r="F138" s="300"/>
      <c r="G138" s="302"/>
      <c r="H138" s="300"/>
      <c r="I138" s="300"/>
      <c r="J138" s="300"/>
      <c r="K138" s="300"/>
      <c r="L138" s="300"/>
      <c r="M138" s="300"/>
      <c r="N138" s="300"/>
      <c r="O138" s="300"/>
      <c r="P138" s="229"/>
      <c r="Q138" s="229"/>
      <c r="R138" s="229"/>
      <c r="S138" s="229"/>
      <c r="T138" s="229"/>
      <c r="U138" s="289"/>
      <c r="V138" s="289"/>
      <c r="W138" s="289"/>
      <c r="X138" s="289"/>
      <c r="Y138" s="289"/>
    </row>
    <row r="139" spans="1:25">
      <c r="A139" s="300"/>
      <c r="B139" s="300"/>
      <c r="C139" s="300"/>
      <c r="D139" s="300"/>
      <c r="E139" s="301"/>
      <c r="F139" s="300"/>
      <c r="G139" s="302"/>
      <c r="H139" s="300"/>
      <c r="I139" s="300"/>
      <c r="J139" s="300"/>
      <c r="K139" s="300"/>
      <c r="L139" s="300"/>
      <c r="M139" s="300"/>
      <c r="N139" s="300"/>
      <c r="O139" s="300"/>
      <c r="P139" s="229">
        <f t="shared" ref="P139" si="17">SUM(H139:O139)</f>
        <v>0</v>
      </c>
      <c r="Q139" s="229"/>
      <c r="R139" s="229"/>
      <c r="S139" s="229"/>
      <c r="T139" s="229"/>
      <c r="U139" s="289"/>
      <c r="V139" s="289"/>
      <c r="W139" s="289"/>
      <c r="X139" s="289"/>
      <c r="Y139" s="289"/>
    </row>
    <row r="140" spans="1:25">
      <c r="A140" s="378" t="s">
        <v>19</v>
      </c>
      <c r="B140" s="289"/>
      <c r="C140" s="289"/>
      <c r="D140" s="289"/>
      <c r="E140" s="378"/>
      <c r="F140" s="289"/>
      <c r="G140" s="289"/>
      <c r="H140" s="378">
        <f t="shared" ref="H140:P140" si="18">SUM(H138:H139)</f>
        <v>0</v>
      </c>
      <c r="I140" s="378">
        <f t="shared" si="18"/>
        <v>0</v>
      </c>
      <c r="J140" s="378">
        <f t="shared" si="18"/>
        <v>0</v>
      </c>
      <c r="K140" s="378">
        <f t="shared" si="18"/>
        <v>0</v>
      </c>
      <c r="L140" s="378">
        <f t="shared" si="18"/>
        <v>0</v>
      </c>
      <c r="M140" s="378">
        <f t="shared" si="18"/>
        <v>0</v>
      </c>
      <c r="N140" s="378">
        <f t="shared" si="18"/>
        <v>0</v>
      </c>
      <c r="O140" s="378">
        <f t="shared" si="18"/>
        <v>0</v>
      </c>
      <c r="P140" s="378">
        <f t="shared" si="18"/>
        <v>0</v>
      </c>
      <c r="Q140" s="289"/>
      <c r="R140" s="289"/>
      <c r="S140" s="289"/>
      <c r="T140" s="289"/>
      <c r="U140" s="289"/>
      <c r="V140" s="289"/>
      <c r="W140" s="289"/>
      <c r="X140" s="289"/>
      <c r="Y140" s="289"/>
    </row>
    <row r="141" spans="1:25">
      <c r="A141" s="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5">
      <c r="A142" s="166" t="s">
        <v>34</v>
      </c>
      <c r="B142" s="1562"/>
      <c r="C142" s="1562"/>
      <c r="D142" s="1562"/>
      <c r="E142" s="1"/>
      <c r="F142" s="1"/>
      <c r="G142" s="1"/>
      <c r="H142" s="1"/>
      <c r="I142" s="1"/>
      <c r="J142" s="1563"/>
      <c r="K142" s="1563"/>
      <c r="L142" s="1563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5" ht="18">
      <c r="A143" s="187" t="s">
        <v>35</v>
      </c>
      <c r="B143" s="186" t="s">
        <v>36</v>
      </c>
      <c r="C143" s="239" t="s">
        <v>37</v>
      </c>
      <c r="D143" s="24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5">
      <c r="A144" s="230" t="s">
        <v>161</v>
      </c>
      <c r="B144" s="1558" t="s">
        <v>39</v>
      </c>
      <c r="C144" s="1558"/>
      <c r="D144" s="242"/>
      <c r="E144" s="243" t="s">
        <v>40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>
      <c r="A145" s="4" t="s">
        <v>169</v>
      </c>
      <c r="B145" s="1564" t="s">
        <v>41</v>
      </c>
      <c r="C145" s="1564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>
      <c r="A146" s="5" t="s">
        <v>42</v>
      </c>
      <c r="B146" s="1565"/>
      <c r="C146" s="156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>
      <c r="A147" s="5" t="s">
        <v>42</v>
      </c>
      <c r="B147" s="1565"/>
      <c r="C147" s="1565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>
      <c r="A148" s="5" t="s">
        <v>43</v>
      </c>
      <c r="B148" s="1566"/>
      <c r="C148" s="156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>
      <c r="A149" s="5" t="s">
        <v>44</v>
      </c>
      <c r="B149" s="1567"/>
      <c r="C149" s="156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</sheetData>
  <mergeCells count="87">
    <mergeCell ref="B13:C13"/>
    <mergeCell ref="A1:F1"/>
    <mergeCell ref="H1:P1"/>
    <mergeCell ref="Q1:Y1"/>
    <mergeCell ref="B11:D11"/>
    <mergeCell ref="J11:L11"/>
    <mergeCell ref="B34:C34"/>
    <mergeCell ref="B14:C14"/>
    <mergeCell ref="B15:C15"/>
    <mergeCell ref="B16:C16"/>
    <mergeCell ref="B17:C17"/>
    <mergeCell ref="B18:C18"/>
    <mergeCell ref="A20:F20"/>
    <mergeCell ref="H20:P20"/>
    <mergeCell ref="Q20:Y20"/>
    <mergeCell ref="B31:D31"/>
    <mergeCell ref="J31:L31"/>
    <mergeCell ref="B33:C33"/>
    <mergeCell ref="B35:C35"/>
    <mergeCell ref="B36:C36"/>
    <mergeCell ref="B37:C37"/>
    <mergeCell ref="B38:C38"/>
    <mergeCell ref="A40:F40"/>
    <mergeCell ref="Q58:Y58"/>
    <mergeCell ref="Q40:Y40"/>
    <mergeCell ref="B50:D50"/>
    <mergeCell ref="J50:L50"/>
    <mergeCell ref="B52:C52"/>
    <mergeCell ref="B53:C53"/>
    <mergeCell ref="H40:P40"/>
    <mergeCell ref="B54:C54"/>
    <mergeCell ref="B55:C55"/>
    <mergeCell ref="B56:C56"/>
    <mergeCell ref="A58:F58"/>
    <mergeCell ref="H58:P58"/>
    <mergeCell ref="B74:C74"/>
    <mergeCell ref="B75:C75"/>
    <mergeCell ref="B76:C76"/>
    <mergeCell ref="A78:F78"/>
    <mergeCell ref="H78:P78"/>
    <mergeCell ref="B69:D69"/>
    <mergeCell ref="J69:L69"/>
    <mergeCell ref="B71:C71"/>
    <mergeCell ref="B72:C72"/>
    <mergeCell ref="B73:C73"/>
    <mergeCell ref="Q78:Y78"/>
    <mergeCell ref="B110:C110"/>
    <mergeCell ref="B90:C90"/>
    <mergeCell ref="B91:C91"/>
    <mergeCell ref="B92:C92"/>
    <mergeCell ref="B93:C93"/>
    <mergeCell ref="B94:C94"/>
    <mergeCell ref="B95:C95"/>
    <mergeCell ref="A97:F97"/>
    <mergeCell ref="H97:P97"/>
    <mergeCell ref="Q97:Y97"/>
    <mergeCell ref="B108:D108"/>
    <mergeCell ref="J108:L108"/>
    <mergeCell ref="B88:D88"/>
    <mergeCell ref="J88:L88"/>
    <mergeCell ref="B130:C130"/>
    <mergeCell ref="B111:C111"/>
    <mergeCell ref="B112:C112"/>
    <mergeCell ref="B113:C113"/>
    <mergeCell ref="B114:C114"/>
    <mergeCell ref="B115:C115"/>
    <mergeCell ref="A117:F117"/>
    <mergeCell ref="H117:P117"/>
    <mergeCell ref="Q117:Y117"/>
    <mergeCell ref="B127:D127"/>
    <mergeCell ref="J127:L127"/>
    <mergeCell ref="B129:C129"/>
    <mergeCell ref="B131:C131"/>
    <mergeCell ref="B132:C132"/>
    <mergeCell ref="B133:C133"/>
    <mergeCell ref="B134:C134"/>
    <mergeCell ref="A136:F136"/>
    <mergeCell ref="B147:C147"/>
    <mergeCell ref="B148:C148"/>
    <mergeCell ref="B149:C149"/>
    <mergeCell ref="Q136:Y136"/>
    <mergeCell ref="B142:D142"/>
    <mergeCell ref="J142:L142"/>
    <mergeCell ref="B144:C144"/>
    <mergeCell ref="B145:C145"/>
    <mergeCell ref="B146:C146"/>
    <mergeCell ref="H136:P136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6425E-19CA-4980-AFD0-FD4807BDDE36}">
  <sheetPr>
    <tabColor rgb="FFFFC000"/>
  </sheetPr>
  <dimension ref="A1:Y71"/>
  <sheetViews>
    <sheetView zoomScale="90" zoomScaleNormal="90" workbookViewId="0">
      <selection activeCell="U22" sqref="S22:U22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11.5703125" bestFit="1" customWidth="1"/>
    <col min="7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139</v>
      </c>
      <c r="B1" s="1559"/>
      <c r="C1" s="1559"/>
      <c r="D1" s="1559"/>
      <c r="E1" s="1559"/>
      <c r="F1" s="1559"/>
      <c r="G1" s="7"/>
      <c r="H1" s="1559" t="s">
        <v>84</v>
      </c>
      <c r="I1" s="1559"/>
      <c r="J1" s="1559"/>
      <c r="K1" s="1559"/>
      <c r="L1" s="1559"/>
      <c r="M1" s="1559"/>
      <c r="N1" s="1559"/>
      <c r="O1" s="1559"/>
      <c r="P1" s="1559"/>
      <c r="Q1" s="1560" t="s">
        <v>4995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2561</v>
      </c>
      <c r="B3" s="224" t="s">
        <v>78</v>
      </c>
      <c r="C3" s="224" t="s">
        <v>4996</v>
      </c>
      <c r="D3" s="224" t="s">
        <v>168</v>
      </c>
      <c r="E3" s="227">
        <v>46059.746527777781</v>
      </c>
      <c r="F3" s="224">
        <v>11.8</v>
      </c>
      <c r="G3" s="430" t="s">
        <v>3121</v>
      </c>
      <c r="H3" s="224"/>
      <c r="I3" s="224"/>
      <c r="J3" s="224"/>
      <c r="K3" s="224"/>
      <c r="L3" s="224">
        <v>53</v>
      </c>
      <c r="M3" s="224">
        <v>54</v>
      </c>
      <c r="N3" s="35">
        <v>27</v>
      </c>
      <c r="O3" s="224">
        <v>27</v>
      </c>
      <c r="P3" s="14">
        <f t="shared" ref="P3:P7" si="0">SUM(H3:O3)</f>
        <v>161</v>
      </c>
      <c r="Q3" s="229" t="s">
        <v>32</v>
      </c>
      <c r="R3" s="234" t="b">
        <v>0</v>
      </c>
      <c r="S3" s="264">
        <v>117479</v>
      </c>
      <c r="T3" s="237" t="s">
        <v>33</v>
      </c>
      <c r="U3" s="232" t="s">
        <v>169</v>
      </c>
      <c r="V3" s="16" t="s">
        <v>90</v>
      </c>
      <c r="W3" s="16">
        <v>1018077</v>
      </c>
      <c r="X3" s="16" t="s">
        <v>4997</v>
      </c>
      <c r="Y3" s="16"/>
    </row>
    <row r="4" spans="1:25">
      <c r="A4" s="224" t="s">
        <v>120</v>
      </c>
      <c r="B4" s="224" t="s">
        <v>78</v>
      </c>
      <c r="C4" s="224" t="s">
        <v>4998</v>
      </c>
      <c r="D4" s="224" t="s">
        <v>168</v>
      </c>
      <c r="E4" s="227">
        <v>46059.746527777781</v>
      </c>
      <c r="F4" s="224">
        <v>11.8</v>
      </c>
      <c r="G4" s="430" t="s">
        <v>3121</v>
      </c>
      <c r="H4" s="224"/>
      <c r="I4" s="224"/>
      <c r="J4" s="224"/>
      <c r="K4" s="224"/>
      <c r="L4" s="224">
        <v>80</v>
      </c>
      <c r="M4" s="35">
        <v>54</v>
      </c>
      <c r="N4" s="35">
        <v>27</v>
      </c>
      <c r="O4" s="224"/>
      <c r="P4" s="14">
        <f t="shared" si="0"/>
        <v>161</v>
      </c>
      <c r="Q4" s="229" t="s">
        <v>32</v>
      </c>
      <c r="R4" s="234" t="b">
        <v>1</v>
      </c>
      <c r="S4" s="235">
        <v>117467</v>
      </c>
      <c r="T4" s="237" t="s">
        <v>33</v>
      </c>
      <c r="U4" s="232" t="s">
        <v>169</v>
      </c>
      <c r="V4" s="16" t="s">
        <v>90</v>
      </c>
      <c r="W4" s="16">
        <v>1018078</v>
      </c>
      <c r="X4" s="16" t="s">
        <v>4997</v>
      </c>
      <c r="Y4" s="16"/>
    </row>
    <row r="5" spans="1:25">
      <c r="A5" s="224" t="s">
        <v>152</v>
      </c>
      <c r="B5" s="224" t="s">
        <v>78</v>
      </c>
      <c r="C5" s="224" t="s">
        <v>4999</v>
      </c>
      <c r="D5" s="224" t="s">
        <v>168</v>
      </c>
      <c r="E5" s="227">
        <v>46059.746527777781</v>
      </c>
      <c r="F5" s="224">
        <v>11.8</v>
      </c>
      <c r="G5" s="430" t="s">
        <v>3121</v>
      </c>
      <c r="H5" s="224"/>
      <c r="I5" s="224"/>
      <c r="J5" s="224"/>
      <c r="K5" s="224"/>
      <c r="L5" s="224"/>
      <c r="M5" s="35">
        <v>54</v>
      </c>
      <c r="N5" s="224">
        <v>107</v>
      </c>
      <c r="O5" s="224"/>
      <c r="P5" s="14">
        <f t="shared" si="0"/>
        <v>161</v>
      </c>
      <c r="Q5" s="229" t="s">
        <v>32</v>
      </c>
      <c r="R5" s="234" t="b">
        <v>0</v>
      </c>
      <c r="S5" s="235">
        <v>117468</v>
      </c>
      <c r="T5" s="237" t="s">
        <v>33</v>
      </c>
      <c r="U5" s="232" t="s">
        <v>169</v>
      </c>
      <c r="V5" s="16" t="s">
        <v>90</v>
      </c>
      <c r="W5" s="16">
        <v>1018079</v>
      </c>
      <c r="X5" s="16" t="s">
        <v>4997</v>
      </c>
      <c r="Y5" s="16"/>
    </row>
    <row r="6" spans="1:25">
      <c r="A6" s="224" t="s">
        <v>107</v>
      </c>
      <c r="B6" s="224" t="s">
        <v>78</v>
      </c>
      <c r="C6" s="224" t="s">
        <v>5000</v>
      </c>
      <c r="D6" s="224" t="s">
        <v>5001</v>
      </c>
      <c r="E6" s="227">
        <v>46061.958333333336</v>
      </c>
      <c r="F6" s="224">
        <v>10.8</v>
      </c>
      <c r="G6" s="430" t="s">
        <v>3121</v>
      </c>
      <c r="H6" s="224"/>
      <c r="I6" s="224"/>
      <c r="J6" s="224"/>
      <c r="K6" s="224"/>
      <c r="L6" s="224"/>
      <c r="M6" s="224">
        <v>161</v>
      </c>
      <c r="N6" s="224"/>
      <c r="O6" s="224"/>
      <c r="P6" s="14">
        <f t="shared" si="0"/>
        <v>161</v>
      </c>
      <c r="Q6" s="229" t="s">
        <v>32</v>
      </c>
      <c r="R6" s="234" t="b">
        <v>0</v>
      </c>
      <c r="S6" s="235">
        <v>117469</v>
      </c>
      <c r="T6" s="237" t="s">
        <v>33</v>
      </c>
      <c r="U6" s="231" t="s">
        <v>161</v>
      </c>
      <c r="V6" s="16" t="s">
        <v>90</v>
      </c>
      <c r="W6" s="16">
        <v>1018080</v>
      </c>
      <c r="X6" s="16" t="s">
        <v>4997</v>
      </c>
      <c r="Y6" s="16"/>
    </row>
    <row r="7" spans="1:25">
      <c r="A7" s="15" t="s">
        <v>86</v>
      </c>
      <c r="B7" s="15" t="s">
        <v>78</v>
      </c>
      <c r="C7" s="15" t="s">
        <v>5002</v>
      </c>
      <c r="D7" s="224" t="s">
        <v>5001</v>
      </c>
      <c r="E7" s="227">
        <v>46061.958333333336</v>
      </c>
      <c r="F7" s="224">
        <v>10.8</v>
      </c>
      <c r="G7" s="430" t="s">
        <v>3121</v>
      </c>
      <c r="H7" s="15"/>
      <c r="I7" s="15"/>
      <c r="J7" s="15"/>
      <c r="K7" s="15"/>
      <c r="L7" s="15"/>
      <c r="M7" s="15">
        <v>161</v>
      </c>
      <c r="N7" s="15"/>
      <c r="O7" s="15"/>
      <c r="P7" s="14">
        <f t="shared" si="0"/>
        <v>161</v>
      </c>
      <c r="Q7" s="229" t="s">
        <v>32</v>
      </c>
      <c r="R7" s="234" t="b">
        <v>1</v>
      </c>
      <c r="S7" s="235">
        <v>117470</v>
      </c>
      <c r="T7" s="237" t="s">
        <v>33</v>
      </c>
      <c r="U7" s="231" t="s">
        <v>161</v>
      </c>
      <c r="V7" s="16" t="s">
        <v>90</v>
      </c>
      <c r="W7" s="16">
        <v>1018081</v>
      </c>
      <c r="X7" s="16" t="s">
        <v>4997</v>
      </c>
      <c r="Y7" s="16"/>
    </row>
    <row r="8" spans="1:25">
      <c r="A8" s="11" t="s">
        <v>19</v>
      </c>
      <c r="B8" s="7"/>
      <c r="C8" s="7"/>
      <c r="D8" s="7"/>
      <c r="E8" s="11"/>
      <c r="F8" s="7"/>
      <c r="G8" s="7"/>
      <c r="H8" s="11">
        <f>SUM(H3:H6)</f>
        <v>0</v>
      </c>
      <c r="I8" s="11">
        <f>SUM(I3:I6)</f>
        <v>0</v>
      </c>
      <c r="J8" s="11">
        <f t="shared" ref="J8:P8" si="1">SUM(J3:J7)</f>
        <v>0</v>
      </c>
      <c r="K8" s="11">
        <f t="shared" si="1"/>
        <v>0</v>
      </c>
      <c r="L8" s="11">
        <f t="shared" si="1"/>
        <v>133</v>
      </c>
      <c r="M8" s="11">
        <f t="shared" si="1"/>
        <v>484</v>
      </c>
      <c r="N8" s="11">
        <f t="shared" si="1"/>
        <v>161</v>
      </c>
      <c r="O8" s="11">
        <f t="shared" si="1"/>
        <v>27</v>
      </c>
      <c r="P8" s="11">
        <f t="shared" si="1"/>
        <v>805</v>
      </c>
      <c r="Q8" s="12"/>
      <c r="R8" s="12"/>
      <c r="S8" s="256"/>
      <c r="T8" s="12"/>
      <c r="U8" s="12"/>
      <c r="V8" s="12"/>
      <c r="W8" s="12"/>
      <c r="X8" s="12"/>
      <c r="Y8" s="12"/>
    </row>
    <row r="9" spans="1:25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563"/>
      <c r="K10" s="1563"/>
      <c r="L10" s="156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230" t="s">
        <v>161</v>
      </c>
      <c r="B12" s="1558" t="s">
        <v>39</v>
      </c>
      <c r="C12" s="1558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169</v>
      </c>
      <c r="B13" s="1564" t="s">
        <v>41</v>
      </c>
      <c r="C13" s="156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5003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>
        <v>358400432178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>
        <v>0.41666666666666669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714" t="s">
        <v>345</v>
      </c>
      <c r="B19" s="1714"/>
      <c r="C19" s="1714"/>
      <c r="D19" s="1714"/>
      <c r="E19" s="1714"/>
      <c r="F19" s="1714"/>
      <c r="G19" s="259"/>
      <c r="H19" s="1714" t="s">
        <v>751</v>
      </c>
      <c r="I19" s="1714"/>
      <c r="J19" s="1714"/>
      <c r="K19" s="1714"/>
      <c r="L19" s="1714"/>
      <c r="M19" s="1714"/>
      <c r="N19" s="1714"/>
      <c r="O19" s="1714"/>
      <c r="P19" s="1714"/>
      <c r="Q19" s="1712" t="s">
        <v>5004</v>
      </c>
      <c r="R19" s="1713"/>
      <c r="S19" s="1713"/>
      <c r="T19" s="1713"/>
      <c r="U19" s="1713"/>
      <c r="V19" s="1713"/>
      <c r="W19" s="1713"/>
      <c r="X19" s="1713"/>
      <c r="Y19" s="1713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240" t="s">
        <v>22</v>
      </c>
      <c r="S20" s="8" t="s">
        <v>9</v>
      </c>
      <c r="T20" s="8" t="s">
        <v>21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224" t="s">
        <v>173</v>
      </c>
      <c r="B21" s="224" t="s">
        <v>1015</v>
      </c>
      <c r="C21" s="224"/>
      <c r="D21" s="224"/>
      <c r="E21" s="227"/>
      <c r="F21" s="224"/>
      <c r="G21" s="226"/>
      <c r="H21" s="224"/>
      <c r="I21" s="224"/>
      <c r="J21" s="224"/>
      <c r="K21" s="224"/>
      <c r="L21" s="224">
        <v>483</v>
      </c>
      <c r="M21" s="224"/>
      <c r="N21" s="224"/>
      <c r="O21" s="224"/>
      <c r="P21" s="14">
        <f t="shared" ref="P21:P22" si="2">SUM(H21:O21)</f>
        <v>483</v>
      </c>
      <c r="Q21" s="14" t="s">
        <v>30</v>
      </c>
      <c r="R21" s="234" t="b">
        <v>0</v>
      </c>
      <c r="S21" s="14">
        <v>117474</v>
      </c>
      <c r="T21" s="14" t="s">
        <v>31</v>
      </c>
      <c r="U21" s="261" t="s">
        <v>523</v>
      </c>
      <c r="V21" s="16"/>
      <c r="W21" s="16"/>
      <c r="X21" s="16"/>
      <c r="Y21" s="16"/>
    </row>
    <row r="22" spans="1:25">
      <c r="A22" s="224" t="s">
        <v>788</v>
      </c>
      <c r="B22" s="224" t="s">
        <v>789</v>
      </c>
      <c r="C22" s="224" t="s">
        <v>5005</v>
      </c>
      <c r="D22" s="224" t="s">
        <v>2223</v>
      </c>
      <c r="E22" s="227">
        <v>46061.510416666664</v>
      </c>
      <c r="F22" s="224">
        <v>12.5</v>
      </c>
      <c r="G22" s="226"/>
      <c r="H22" s="224"/>
      <c r="I22" s="224">
        <v>71</v>
      </c>
      <c r="J22" s="224">
        <v>90</v>
      </c>
      <c r="K22" s="224"/>
      <c r="L22" s="224"/>
      <c r="M22" s="224"/>
      <c r="N22" s="224"/>
      <c r="O22" s="224"/>
      <c r="P22" s="14">
        <f t="shared" si="2"/>
        <v>161</v>
      </c>
      <c r="Q22" s="14" t="s">
        <v>30</v>
      </c>
      <c r="R22" s="234" t="b">
        <v>0</v>
      </c>
      <c r="S22" s="14">
        <v>117466</v>
      </c>
      <c r="T22" s="14" t="s">
        <v>31</v>
      </c>
      <c r="U22" s="261" t="s">
        <v>523</v>
      </c>
      <c r="V22" s="16"/>
      <c r="W22" s="16">
        <v>1018096</v>
      </c>
      <c r="X22" s="16" t="s">
        <v>5006</v>
      </c>
      <c r="Y22" s="16"/>
    </row>
    <row r="23" spans="1:25">
      <c r="A23" s="224" t="s">
        <v>2561</v>
      </c>
      <c r="B23" s="224" t="s">
        <v>78</v>
      </c>
      <c r="C23" s="224" t="s">
        <v>5007</v>
      </c>
      <c r="D23" s="224" t="s">
        <v>3931</v>
      </c>
      <c r="E23" s="227">
        <v>46060.875</v>
      </c>
      <c r="F23" s="224">
        <v>9.9</v>
      </c>
      <c r="G23" s="430" t="s">
        <v>3121</v>
      </c>
      <c r="H23" s="224"/>
      <c r="I23" s="224"/>
      <c r="J23" s="224"/>
      <c r="K23" s="224"/>
      <c r="L23" s="224">
        <v>71</v>
      </c>
      <c r="M23" s="224">
        <v>90</v>
      </c>
      <c r="N23" s="224"/>
      <c r="O23" s="224"/>
      <c r="P23" s="14">
        <f>SUM(H23:O23)</f>
        <v>161</v>
      </c>
      <c r="Q23" s="229" t="s">
        <v>32</v>
      </c>
      <c r="R23" s="234" t="b">
        <v>0</v>
      </c>
      <c r="S23" s="14">
        <v>117488</v>
      </c>
      <c r="T23" s="14" t="s">
        <v>31</v>
      </c>
      <c r="U23" s="270" t="s">
        <v>508</v>
      </c>
      <c r="V23" s="16" t="s">
        <v>90</v>
      </c>
      <c r="W23" s="16">
        <v>1018094</v>
      </c>
      <c r="X23" s="16" t="s">
        <v>5008</v>
      </c>
      <c r="Y23" s="16"/>
    </row>
    <row r="24" spans="1:25">
      <c r="A24" s="224" t="s">
        <v>2561</v>
      </c>
      <c r="B24" s="224" t="s">
        <v>78</v>
      </c>
      <c r="C24" s="224" t="s">
        <v>5009</v>
      </c>
      <c r="D24" s="224" t="s">
        <v>3931</v>
      </c>
      <c r="E24" s="227">
        <v>46060.875</v>
      </c>
      <c r="F24" s="224">
        <v>9.9</v>
      </c>
      <c r="G24" s="430" t="s">
        <v>3121</v>
      </c>
      <c r="H24" s="224"/>
      <c r="I24" s="224"/>
      <c r="J24" s="224"/>
      <c r="K24" s="224"/>
      <c r="L24" s="224">
        <v>90</v>
      </c>
      <c r="M24" s="224"/>
      <c r="N24" s="224">
        <v>71</v>
      </c>
      <c r="O24" s="224"/>
      <c r="P24" s="14">
        <f>SUM(H24:O24)</f>
        <v>161</v>
      </c>
      <c r="Q24" s="229" t="s">
        <v>32</v>
      </c>
      <c r="R24" s="234" t="b">
        <v>0</v>
      </c>
      <c r="S24" s="14">
        <v>117489</v>
      </c>
      <c r="T24" s="14" t="s">
        <v>31</v>
      </c>
      <c r="U24" s="270" t="s">
        <v>508</v>
      </c>
      <c r="V24" s="16" t="s">
        <v>90</v>
      </c>
      <c r="W24" s="16">
        <v>1018095</v>
      </c>
      <c r="X24" s="16" t="s">
        <v>5008</v>
      </c>
      <c r="Y24" s="16"/>
    </row>
    <row r="25" spans="1:25">
      <c r="A25" s="11" t="s">
        <v>19</v>
      </c>
      <c r="B25" s="7"/>
      <c r="C25" s="7"/>
      <c r="D25" s="7"/>
      <c r="E25" s="11"/>
      <c r="F25" s="7"/>
      <c r="G25" s="7"/>
      <c r="H25" s="11">
        <f>SUM(H21:H23)</f>
        <v>0</v>
      </c>
      <c r="I25" s="11">
        <f>SUM(I21:I23)</f>
        <v>71</v>
      </c>
      <c r="J25" s="11">
        <f t="shared" ref="J25:P25" si="3">SUM(J21:J24)</f>
        <v>90</v>
      </c>
      <c r="K25" s="11">
        <f t="shared" si="3"/>
        <v>0</v>
      </c>
      <c r="L25" s="11">
        <f t="shared" si="3"/>
        <v>644</v>
      </c>
      <c r="M25" s="11">
        <f t="shared" si="3"/>
        <v>90</v>
      </c>
      <c r="N25" s="11">
        <f t="shared" si="3"/>
        <v>71</v>
      </c>
      <c r="O25" s="11">
        <f t="shared" si="3"/>
        <v>0</v>
      </c>
      <c r="P25" s="11">
        <f t="shared" si="3"/>
        <v>966</v>
      </c>
      <c r="Q25" s="12"/>
      <c r="R25" s="12"/>
      <c r="S25" s="12"/>
      <c r="T25" s="12"/>
      <c r="U25" s="12"/>
      <c r="V25" s="12"/>
      <c r="W25" s="12"/>
      <c r="X25" s="12"/>
      <c r="Y25" s="12"/>
    </row>
    <row r="26" spans="1:25">
      <c r="A26" s="1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5">
      <c r="A27" s="166" t="s">
        <v>34</v>
      </c>
      <c r="B27" s="1562"/>
      <c r="C27" s="1562"/>
      <c r="D27" s="1562"/>
      <c r="E27" s="1"/>
      <c r="F27" s="1"/>
      <c r="G27" s="1"/>
      <c r="H27" s="1"/>
      <c r="I27" s="1"/>
      <c r="J27" s="1563"/>
      <c r="K27" s="1563"/>
      <c r="L27" s="156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 ht="15.75" customHeight="1">
      <c r="A28" s="187" t="s">
        <v>35</v>
      </c>
      <c r="B28" s="186" t="s">
        <v>36</v>
      </c>
      <c r="C28" s="239" t="s">
        <v>37</v>
      </c>
      <c r="D28" s="24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5" customHeight="1">
      <c r="A29" s="262" t="s">
        <v>508</v>
      </c>
      <c r="B29" s="1738" t="s">
        <v>39</v>
      </c>
      <c r="C29" s="1738"/>
      <c r="D29" s="242"/>
      <c r="E29" s="243" t="s">
        <v>40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263" t="s">
        <v>523</v>
      </c>
      <c r="B30" s="1591" t="s">
        <v>41</v>
      </c>
      <c r="C30" s="159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5" t="s">
        <v>42</v>
      </c>
      <c r="B31" s="1565"/>
      <c r="C31" s="156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5" t="s">
        <v>42</v>
      </c>
      <c r="B32" s="1565"/>
      <c r="C32" s="156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43</v>
      </c>
      <c r="B33" s="1566"/>
      <c r="C33" s="15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44</v>
      </c>
      <c r="B34" s="1567"/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6" spans="1:25" ht="23.25">
      <c r="A36" s="1559" t="s">
        <v>360</v>
      </c>
      <c r="B36" s="1559"/>
      <c r="C36" s="1559"/>
      <c r="D36" s="1559"/>
      <c r="E36" s="1559"/>
      <c r="F36" s="1559"/>
      <c r="G36" s="7"/>
      <c r="H36" s="1559" t="s">
        <v>84</v>
      </c>
      <c r="I36" s="1559"/>
      <c r="J36" s="1559"/>
      <c r="K36" s="1559"/>
      <c r="L36" s="1559"/>
      <c r="M36" s="1559"/>
      <c r="N36" s="1559"/>
      <c r="O36" s="1559"/>
      <c r="P36" s="1559"/>
      <c r="Q36" s="1560" t="s">
        <v>2868</v>
      </c>
      <c r="R36" s="1561"/>
      <c r="S36" s="1561"/>
      <c r="T36" s="1561"/>
      <c r="U36" s="1561"/>
      <c r="V36" s="1561"/>
      <c r="W36" s="1561"/>
      <c r="X36" s="1561"/>
      <c r="Y36" s="1561"/>
    </row>
    <row r="37" spans="1:25" ht="26.25">
      <c r="A37" s="8" t="s">
        <v>3</v>
      </c>
      <c r="B37" s="8" t="s">
        <v>4</v>
      </c>
      <c r="C37" s="8" t="s">
        <v>5</v>
      </c>
      <c r="D37" s="8" t="s">
        <v>6</v>
      </c>
      <c r="E37" s="8" t="s">
        <v>7</v>
      </c>
      <c r="F37" s="8" t="s">
        <v>8</v>
      </c>
      <c r="G37" s="33" t="s">
        <v>10</v>
      </c>
      <c r="H37" s="9" t="s">
        <v>11</v>
      </c>
      <c r="I37" s="9" t="s">
        <v>12</v>
      </c>
      <c r="J37" s="9" t="s">
        <v>13</v>
      </c>
      <c r="K37" s="9" t="s">
        <v>14</v>
      </c>
      <c r="L37" s="9" t="s">
        <v>15</v>
      </c>
      <c r="M37" s="9" t="s">
        <v>16</v>
      </c>
      <c r="N37" s="9" t="s">
        <v>17</v>
      </c>
      <c r="O37" s="10" t="s">
        <v>18</v>
      </c>
      <c r="P37" s="8" t="s">
        <v>19</v>
      </c>
      <c r="Q37" s="8" t="s">
        <v>20</v>
      </c>
      <c r="R37" s="240" t="s">
        <v>22</v>
      </c>
      <c r="S37" s="8" t="s">
        <v>9</v>
      </c>
      <c r="T37" s="8" t="s">
        <v>21</v>
      </c>
      <c r="U37" s="8" t="s">
        <v>24</v>
      </c>
      <c r="V37" s="8" t="s">
        <v>25</v>
      </c>
      <c r="W37" s="8" t="s">
        <v>26</v>
      </c>
      <c r="X37" s="8" t="s">
        <v>27</v>
      </c>
      <c r="Y37" s="8" t="s">
        <v>28</v>
      </c>
    </row>
    <row r="38" spans="1:25">
      <c r="A38" s="224" t="s">
        <v>2561</v>
      </c>
      <c r="B38" s="224" t="s">
        <v>92</v>
      </c>
      <c r="C38" s="224" t="s">
        <v>5010</v>
      </c>
      <c r="D38" s="224" t="s">
        <v>5011</v>
      </c>
      <c r="E38" s="227">
        <v>46061.604166666664</v>
      </c>
      <c r="F38" s="224">
        <v>10.8</v>
      </c>
      <c r="G38" s="430" t="s">
        <v>3121</v>
      </c>
      <c r="H38" s="224"/>
      <c r="I38" s="224"/>
      <c r="J38" s="224"/>
      <c r="K38" s="224"/>
      <c r="L38" s="224">
        <v>80</v>
      </c>
      <c r="M38" s="224">
        <v>81</v>
      </c>
      <c r="N38" s="224"/>
      <c r="O38" s="224"/>
      <c r="P38" s="14">
        <f>SUM(H38:O38)</f>
        <v>161</v>
      </c>
      <c r="Q38" s="229" t="s">
        <v>32</v>
      </c>
      <c r="R38" s="234" t="b">
        <v>0</v>
      </c>
      <c r="S38" s="14">
        <v>117492</v>
      </c>
      <c r="T38" s="23" t="s">
        <v>33</v>
      </c>
      <c r="U38" s="231" t="s">
        <v>161</v>
      </c>
      <c r="V38" s="16" t="s">
        <v>90</v>
      </c>
      <c r="W38" s="16">
        <v>1018086</v>
      </c>
      <c r="X38" s="16" t="s">
        <v>4949</v>
      </c>
      <c r="Y38" s="16"/>
    </row>
    <row r="39" spans="1:25">
      <c r="A39" s="224" t="s">
        <v>119</v>
      </c>
      <c r="B39" s="224" t="s">
        <v>92</v>
      </c>
      <c r="C39" s="224" t="s">
        <v>5012</v>
      </c>
      <c r="D39" s="224" t="s">
        <v>5011</v>
      </c>
      <c r="E39" s="227">
        <v>46061.604166666664</v>
      </c>
      <c r="F39" s="224">
        <v>10.8</v>
      </c>
      <c r="G39" s="430" t="s">
        <v>3121</v>
      </c>
      <c r="H39" s="224"/>
      <c r="I39" s="224"/>
      <c r="J39" s="224"/>
      <c r="K39" s="224"/>
      <c r="L39" s="224">
        <v>80</v>
      </c>
      <c r="M39" s="224">
        <v>81</v>
      </c>
      <c r="N39" s="224"/>
      <c r="O39" s="224"/>
      <c r="P39" s="14">
        <f>SUM(H39:O39)</f>
        <v>161</v>
      </c>
      <c r="Q39" s="229" t="s">
        <v>32</v>
      </c>
      <c r="R39" s="234" t="b">
        <v>0</v>
      </c>
      <c r="S39" s="14">
        <v>117471</v>
      </c>
      <c r="T39" s="23" t="s">
        <v>33</v>
      </c>
      <c r="U39" s="231" t="s">
        <v>161</v>
      </c>
      <c r="V39" s="16" t="s">
        <v>90</v>
      </c>
      <c r="W39" s="16">
        <v>1018087</v>
      </c>
      <c r="X39" s="16" t="s">
        <v>4949</v>
      </c>
      <c r="Y39" s="16"/>
    </row>
    <row r="40" spans="1:25">
      <c r="A40" s="224" t="s">
        <v>120</v>
      </c>
      <c r="B40" s="224" t="s">
        <v>92</v>
      </c>
      <c r="C40" s="224" t="s">
        <v>5013</v>
      </c>
      <c r="D40" s="224" t="s">
        <v>2265</v>
      </c>
      <c r="E40" s="227">
        <v>46063.1875</v>
      </c>
      <c r="F40" s="224">
        <v>10.8</v>
      </c>
      <c r="G40" s="430" t="s">
        <v>3121</v>
      </c>
      <c r="H40" s="224"/>
      <c r="I40" s="224"/>
      <c r="J40" s="224"/>
      <c r="K40" s="224"/>
      <c r="L40" s="224">
        <v>81</v>
      </c>
      <c r="M40" s="224"/>
      <c r="N40" s="224"/>
      <c r="O40" s="224"/>
      <c r="P40" s="14">
        <f t="shared" ref="P40:P42" si="4">SUM(H40:O40)</f>
        <v>81</v>
      </c>
      <c r="Q40" s="229" t="s">
        <v>32</v>
      </c>
      <c r="R40" s="234" t="b">
        <v>1</v>
      </c>
      <c r="S40" s="14">
        <v>117473</v>
      </c>
      <c r="T40" s="23" t="s">
        <v>33</v>
      </c>
      <c r="U40" s="231" t="s">
        <v>161</v>
      </c>
      <c r="V40" s="16" t="s">
        <v>90</v>
      </c>
      <c r="W40" s="16">
        <v>1018089</v>
      </c>
      <c r="X40" s="16" t="s">
        <v>4949</v>
      </c>
      <c r="Y40" s="16"/>
    </row>
    <row r="41" spans="1:25">
      <c r="A41" s="224" t="s">
        <v>145</v>
      </c>
      <c r="B41" s="224" t="s">
        <v>57</v>
      </c>
      <c r="C41" s="224" t="s">
        <v>5014</v>
      </c>
      <c r="D41" s="224" t="s">
        <v>56</v>
      </c>
      <c r="E41" s="227">
        <v>46061.253472222219</v>
      </c>
      <c r="F41" s="224">
        <v>10.3</v>
      </c>
      <c r="G41" s="226"/>
      <c r="H41" s="224"/>
      <c r="I41" s="224"/>
      <c r="J41" s="224"/>
      <c r="K41" s="224">
        <v>135</v>
      </c>
      <c r="L41" s="224"/>
      <c r="M41" s="224"/>
      <c r="N41" s="224"/>
      <c r="O41" s="224"/>
      <c r="P41" s="14">
        <f>SUM(H41:O41)</f>
        <v>135</v>
      </c>
      <c r="Q41" s="14" t="s">
        <v>30</v>
      </c>
      <c r="R41" s="234" t="b">
        <v>0</v>
      </c>
      <c r="S41" s="14">
        <v>117477</v>
      </c>
      <c r="T41" s="14" t="s">
        <v>31</v>
      </c>
      <c r="U41" s="232" t="s">
        <v>169</v>
      </c>
      <c r="V41" s="16" t="s">
        <v>90</v>
      </c>
      <c r="W41" s="16">
        <v>1018090</v>
      </c>
      <c r="X41" s="16" t="s">
        <v>4923</v>
      </c>
      <c r="Y41" s="16"/>
    </row>
    <row r="42" spans="1:25">
      <c r="A42" s="15" t="s">
        <v>102</v>
      </c>
      <c r="B42" s="15" t="s">
        <v>92</v>
      </c>
      <c r="C42" s="224" t="s">
        <v>5015</v>
      </c>
      <c r="D42" s="224" t="s">
        <v>2265</v>
      </c>
      <c r="E42" s="227">
        <v>46063.1875</v>
      </c>
      <c r="F42" s="224">
        <v>10.8</v>
      </c>
      <c r="G42" s="430" t="s">
        <v>3121</v>
      </c>
      <c r="H42" s="15"/>
      <c r="I42" s="15"/>
      <c r="J42" s="15"/>
      <c r="K42" s="15"/>
      <c r="L42" s="15">
        <v>27</v>
      </c>
      <c r="M42" s="15">
        <v>35</v>
      </c>
      <c r="N42" s="15">
        <v>93</v>
      </c>
      <c r="O42" s="15">
        <v>6</v>
      </c>
      <c r="P42" s="14">
        <f t="shared" si="4"/>
        <v>161</v>
      </c>
      <c r="Q42" s="229" t="s">
        <v>32</v>
      </c>
      <c r="R42" s="234" t="b">
        <v>0</v>
      </c>
      <c r="S42" s="14">
        <v>117472</v>
      </c>
      <c r="T42" s="23" t="s">
        <v>33</v>
      </c>
      <c r="U42" s="231" t="s">
        <v>161</v>
      </c>
      <c r="V42" s="16" t="s">
        <v>90</v>
      </c>
      <c r="W42" s="16">
        <v>1018091</v>
      </c>
      <c r="X42" s="16" t="s">
        <v>4949</v>
      </c>
      <c r="Y42" s="16"/>
    </row>
    <row r="43" spans="1:25">
      <c r="A43" s="11" t="s">
        <v>19</v>
      </c>
      <c r="B43" s="7"/>
      <c r="C43" s="7"/>
      <c r="D43" s="7"/>
      <c r="E43" s="11"/>
      <c r="F43" s="7"/>
      <c r="G43" s="7"/>
      <c r="H43" s="11">
        <f>SUM(H38:H40)</f>
        <v>0</v>
      </c>
      <c r="I43" s="11">
        <f>SUM(I38:I40)</f>
        <v>0</v>
      </c>
      <c r="J43" s="11">
        <f t="shared" ref="J43:P43" si="5">SUM(J38:J42)</f>
        <v>0</v>
      </c>
      <c r="K43" s="11">
        <f t="shared" si="5"/>
        <v>135</v>
      </c>
      <c r="L43" s="11">
        <f t="shared" si="5"/>
        <v>268</v>
      </c>
      <c r="M43" s="11">
        <f t="shared" si="5"/>
        <v>197</v>
      </c>
      <c r="N43" s="11">
        <f t="shared" si="5"/>
        <v>93</v>
      </c>
      <c r="O43" s="11">
        <f t="shared" si="5"/>
        <v>6</v>
      </c>
      <c r="P43" s="11">
        <f t="shared" si="5"/>
        <v>699</v>
      </c>
      <c r="Q43" s="12"/>
      <c r="R43" s="12"/>
      <c r="S43" s="12"/>
      <c r="T43" s="12"/>
      <c r="U43" s="12"/>
      <c r="V43" s="12"/>
      <c r="W43" s="12"/>
      <c r="X43" s="12"/>
      <c r="Y43" s="12"/>
    </row>
    <row r="44" spans="1:25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5">
      <c r="A45" s="166" t="s">
        <v>34</v>
      </c>
      <c r="B45" s="1562"/>
      <c r="C45" s="1562"/>
      <c r="D45" s="1562"/>
      <c r="E45" s="1"/>
      <c r="F45" s="1"/>
      <c r="G45" s="1"/>
      <c r="H45" s="1"/>
      <c r="I45" s="1"/>
      <c r="J45" s="1563"/>
      <c r="K45" s="1563"/>
      <c r="L45" s="156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5" ht="18">
      <c r="A46" s="187" t="s">
        <v>35</v>
      </c>
      <c r="B46" s="186" t="s">
        <v>36</v>
      </c>
      <c r="C46" s="239" t="s">
        <v>37</v>
      </c>
      <c r="D46" s="24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>
      <c r="A47" s="230" t="s">
        <v>161</v>
      </c>
      <c r="B47" s="1558" t="s">
        <v>39</v>
      </c>
      <c r="C47" s="1558"/>
      <c r="D47" s="242"/>
      <c r="E47" s="243" t="s">
        <v>40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4" t="s">
        <v>169</v>
      </c>
      <c r="B48" s="1564" t="s">
        <v>41</v>
      </c>
      <c r="C48" s="156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5" t="s">
        <v>42</v>
      </c>
      <c r="B49" s="1565" t="s">
        <v>5016</v>
      </c>
      <c r="C49" s="156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5" t="s">
        <v>42</v>
      </c>
      <c r="B50" s="1565"/>
      <c r="C50" s="156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5" t="s">
        <v>43</v>
      </c>
      <c r="B51" s="1566">
        <v>358406817228</v>
      </c>
      <c r="C51" s="156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44</v>
      </c>
      <c r="B52" s="1567">
        <v>0.66666666666666663</v>
      </c>
      <c r="C52" s="156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4" spans="1:25" ht="23.25" customHeight="1">
      <c r="A54" s="1714" t="s">
        <v>845</v>
      </c>
      <c r="B54" s="1714"/>
      <c r="C54" s="1714"/>
      <c r="D54" s="1714"/>
      <c r="E54" s="1714"/>
      <c r="F54" s="1714"/>
      <c r="G54" s="259"/>
      <c r="H54" s="1714" t="s">
        <v>959</v>
      </c>
      <c r="I54" s="1714"/>
      <c r="J54" s="1714"/>
      <c r="K54" s="1714"/>
      <c r="L54" s="1714"/>
      <c r="M54" s="1714"/>
      <c r="N54" s="1714"/>
      <c r="O54" s="1714"/>
      <c r="P54" s="1714"/>
      <c r="Q54" s="1712" t="s">
        <v>5017</v>
      </c>
      <c r="R54" s="1713"/>
      <c r="S54" s="1713"/>
      <c r="T54" s="1713"/>
      <c r="U54" s="1713"/>
      <c r="V54" s="1713"/>
      <c r="W54" s="1713"/>
      <c r="X54" s="1713"/>
      <c r="Y54" s="1713"/>
    </row>
    <row r="55" spans="1:25" ht="26.25">
      <c r="A55" s="8" t="s">
        <v>3</v>
      </c>
      <c r="B55" s="8" t="s">
        <v>4</v>
      </c>
      <c r="C55" s="8" t="s">
        <v>5</v>
      </c>
      <c r="D55" s="8" t="s">
        <v>6</v>
      </c>
      <c r="E55" s="8" t="s">
        <v>7</v>
      </c>
      <c r="F55" s="8" t="s">
        <v>8</v>
      </c>
      <c r="G55" s="33" t="s">
        <v>10</v>
      </c>
      <c r="H55" s="9" t="s">
        <v>11</v>
      </c>
      <c r="I55" s="9" t="s">
        <v>12</v>
      </c>
      <c r="J55" s="9" t="s">
        <v>13</v>
      </c>
      <c r="K55" s="9" t="s">
        <v>14</v>
      </c>
      <c r="L55" s="9" t="s">
        <v>15</v>
      </c>
      <c r="M55" s="9" t="s">
        <v>16</v>
      </c>
      <c r="N55" s="9" t="s">
        <v>17</v>
      </c>
      <c r="O55" s="10" t="s">
        <v>18</v>
      </c>
      <c r="P55" s="8" t="s">
        <v>19</v>
      </c>
      <c r="Q55" s="8" t="s">
        <v>20</v>
      </c>
      <c r="R55" s="240" t="s">
        <v>22</v>
      </c>
      <c r="S55" s="8" t="s">
        <v>9</v>
      </c>
      <c r="T55" s="8" t="s">
        <v>21</v>
      </c>
      <c r="U55" s="8" t="s">
        <v>24</v>
      </c>
      <c r="V55" s="8" t="s">
        <v>25</v>
      </c>
      <c r="W55" s="8" t="s">
        <v>26</v>
      </c>
      <c r="X55" s="8" t="s">
        <v>27</v>
      </c>
      <c r="Y55" s="8" t="s">
        <v>28</v>
      </c>
    </row>
    <row r="56" spans="1:25">
      <c r="A56" s="224" t="s">
        <v>4707</v>
      </c>
      <c r="B56" s="224" t="s">
        <v>404</v>
      </c>
      <c r="C56" s="224" t="s">
        <v>5018</v>
      </c>
      <c r="D56" s="224" t="s">
        <v>1737</v>
      </c>
      <c r="E56" s="227">
        <v>46061.722222222219</v>
      </c>
      <c r="F56" s="224">
        <v>14.8</v>
      </c>
      <c r="G56" s="226"/>
      <c r="H56" s="224"/>
      <c r="I56" s="224"/>
      <c r="J56" s="224"/>
      <c r="K56" s="224"/>
      <c r="L56" s="224"/>
      <c r="M56" s="224"/>
      <c r="N56" s="224">
        <v>161</v>
      </c>
      <c r="O56" s="224"/>
      <c r="P56" s="14">
        <f>SUM(H56:O56)</f>
        <v>161</v>
      </c>
      <c r="Q56" s="14" t="s">
        <v>30</v>
      </c>
      <c r="R56" s="14"/>
      <c r="S56" s="14">
        <v>117528</v>
      </c>
      <c r="T56" s="14" t="s">
        <v>31</v>
      </c>
      <c r="U56" s="231" t="s">
        <v>508</v>
      </c>
      <c r="V56" s="16" t="s">
        <v>660</v>
      </c>
      <c r="W56" s="16">
        <v>1018179</v>
      </c>
      <c r="X56" s="16" t="s">
        <v>5019</v>
      </c>
      <c r="Y56" s="16"/>
    </row>
    <row r="57" spans="1:25">
      <c r="A57" s="224" t="s">
        <v>4707</v>
      </c>
      <c r="B57" s="224" t="s">
        <v>404</v>
      </c>
      <c r="C57" s="224" t="s">
        <v>5020</v>
      </c>
      <c r="D57" s="224" t="s">
        <v>5021</v>
      </c>
      <c r="E57" s="227">
        <v>46062.65625</v>
      </c>
      <c r="F57" s="224">
        <v>14.6</v>
      </c>
      <c r="G57" s="226"/>
      <c r="H57" s="224"/>
      <c r="I57" s="224"/>
      <c r="J57" s="224"/>
      <c r="K57" s="224"/>
      <c r="L57" s="224"/>
      <c r="M57" s="224"/>
      <c r="N57" s="224">
        <v>161</v>
      </c>
      <c r="O57" s="224"/>
      <c r="P57" s="14">
        <f>SUM(H57:O57)</f>
        <v>161</v>
      </c>
      <c r="Q57" s="14" t="s">
        <v>30</v>
      </c>
      <c r="R57" s="14"/>
      <c r="S57" s="14">
        <v>117532</v>
      </c>
      <c r="T57" s="14" t="s">
        <v>31</v>
      </c>
      <c r="U57" s="232" t="s">
        <v>523</v>
      </c>
      <c r="V57" s="16"/>
      <c r="W57" s="16">
        <v>1018180</v>
      </c>
      <c r="X57" s="16" t="s">
        <v>5022</v>
      </c>
      <c r="Y57" s="16"/>
    </row>
    <row r="58" spans="1:25">
      <c r="A58" s="224" t="s">
        <v>111</v>
      </c>
      <c r="B58" s="224" t="s">
        <v>65</v>
      </c>
      <c r="C58" s="224" t="s">
        <v>5023</v>
      </c>
      <c r="D58" s="224" t="s">
        <v>5024</v>
      </c>
      <c r="E58" s="227">
        <v>46061.979166666664</v>
      </c>
      <c r="F58" s="224">
        <v>14.5</v>
      </c>
      <c r="G58" s="226"/>
      <c r="H58" s="224"/>
      <c r="I58" s="224"/>
      <c r="J58" s="224"/>
      <c r="K58" s="224"/>
      <c r="L58" s="224">
        <v>161</v>
      </c>
      <c r="M58" s="224"/>
      <c r="N58" s="224"/>
      <c r="O58" s="224"/>
      <c r="P58" s="14">
        <f>SUM(H58:O58)</f>
        <v>161</v>
      </c>
      <c r="Q58" s="14" t="s">
        <v>30</v>
      </c>
      <c r="R58" s="14"/>
      <c r="S58" s="14">
        <v>117531</v>
      </c>
      <c r="T58" s="23" t="s">
        <v>33</v>
      </c>
      <c r="U58" s="231" t="s">
        <v>508</v>
      </c>
      <c r="V58" s="16" t="s">
        <v>90</v>
      </c>
      <c r="W58" s="16">
        <v>1018176</v>
      </c>
      <c r="X58" s="16" t="s">
        <v>5019</v>
      </c>
      <c r="Y58" s="16"/>
    </row>
    <row r="59" spans="1:25">
      <c r="A59" s="377" t="s">
        <v>86</v>
      </c>
      <c r="B59" s="377" t="s">
        <v>78</v>
      </c>
      <c r="C59" s="377" t="s">
        <v>5025</v>
      </c>
      <c r="D59" s="377" t="s">
        <v>521</v>
      </c>
      <c r="E59" s="693" t="s">
        <v>5026</v>
      </c>
      <c r="F59" s="38">
        <v>12.3</v>
      </c>
      <c r="G59" s="226"/>
      <c r="H59" s="224"/>
      <c r="I59" s="224"/>
      <c r="J59" s="224"/>
      <c r="K59" s="224"/>
      <c r="L59" s="224">
        <v>80</v>
      </c>
      <c r="M59" s="224">
        <v>81</v>
      </c>
      <c r="N59" s="224"/>
      <c r="O59" s="224"/>
      <c r="P59" s="14">
        <f>SUM(H59:O59)</f>
        <v>161</v>
      </c>
      <c r="Q59" s="229" t="s">
        <v>32</v>
      </c>
      <c r="R59" s="14"/>
      <c r="S59" s="14">
        <v>117553</v>
      </c>
      <c r="T59" s="23" t="s">
        <v>33</v>
      </c>
      <c r="U59" s="232" t="s">
        <v>523</v>
      </c>
      <c r="V59" s="16"/>
      <c r="W59" s="16"/>
      <c r="X59" s="16" t="s">
        <v>5027</v>
      </c>
      <c r="Y59" s="16"/>
    </row>
    <row r="60" spans="1:25">
      <c r="A60" s="377" t="s">
        <v>4707</v>
      </c>
      <c r="B60" s="377" t="s">
        <v>404</v>
      </c>
      <c r="C60" s="377" t="s">
        <v>5028</v>
      </c>
      <c r="D60" s="377" t="s">
        <v>674</v>
      </c>
      <c r="E60" s="377" t="s">
        <v>5029</v>
      </c>
      <c r="F60" s="38">
        <v>14.6</v>
      </c>
      <c r="G60" s="37"/>
      <c r="H60" s="15"/>
      <c r="I60" s="15"/>
      <c r="J60" s="15"/>
      <c r="K60" s="15"/>
      <c r="L60" s="15"/>
      <c r="M60" s="15">
        <v>161</v>
      </c>
      <c r="N60" s="15"/>
      <c r="O60" s="15"/>
      <c r="P60" s="14">
        <f>SUM(H60:O60)</f>
        <v>161</v>
      </c>
      <c r="Q60" s="14" t="s">
        <v>30</v>
      </c>
      <c r="R60" s="14"/>
      <c r="S60" s="14">
        <v>117545</v>
      </c>
      <c r="T60" s="14" t="s">
        <v>31</v>
      </c>
      <c r="U60" s="232" t="s">
        <v>523</v>
      </c>
      <c r="V60" s="16"/>
      <c r="W60" s="16"/>
      <c r="X60" s="16" t="s">
        <v>5027</v>
      </c>
      <c r="Y60" s="16"/>
    </row>
    <row r="61" spans="1:25">
      <c r="A61" s="1153" t="s">
        <v>5030</v>
      </c>
      <c r="B61" s="377"/>
      <c r="C61" s="377"/>
      <c r="D61" s="377"/>
      <c r="E61" s="377"/>
      <c r="F61" s="15"/>
      <c r="G61" s="37"/>
      <c r="H61" s="15"/>
      <c r="I61" s="15"/>
      <c r="J61" s="15"/>
      <c r="K61" s="15"/>
      <c r="L61" s="15"/>
      <c r="M61" s="15"/>
      <c r="N61" s="15"/>
      <c r="O61" s="15"/>
      <c r="P61" s="14"/>
      <c r="Q61" s="14"/>
      <c r="R61" s="14"/>
      <c r="S61" s="14"/>
      <c r="T61" s="14"/>
      <c r="U61" s="16"/>
      <c r="V61" s="16"/>
      <c r="W61" s="16"/>
      <c r="X61" s="16"/>
      <c r="Y61" s="16"/>
    </row>
    <row r="62" spans="1:25">
      <c r="A62" s="11" t="s">
        <v>19</v>
      </c>
      <c r="B62" s="7"/>
      <c r="C62" s="7"/>
      <c r="D62" s="7"/>
      <c r="E62" s="11"/>
      <c r="F62" s="7"/>
      <c r="G62" s="7"/>
      <c r="H62" s="11">
        <f>SUM(H56:H59)</f>
        <v>0</v>
      </c>
      <c r="I62" s="11">
        <f>SUM(I56:I59)</f>
        <v>0</v>
      </c>
      <c r="J62" s="11">
        <f t="shared" ref="J62:P62" si="6">SUM(J56:J60)</f>
        <v>0</v>
      </c>
      <c r="K62" s="11">
        <f t="shared" si="6"/>
        <v>0</v>
      </c>
      <c r="L62" s="11">
        <f t="shared" si="6"/>
        <v>241</v>
      </c>
      <c r="M62" s="11">
        <f t="shared" si="6"/>
        <v>242</v>
      </c>
      <c r="N62" s="11">
        <f t="shared" si="6"/>
        <v>322</v>
      </c>
      <c r="O62" s="11">
        <f t="shared" si="6"/>
        <v>0</v>
      </c>
      <c r="P62" s="11">
        <f t="shared" si="6"/>
        <v>805</v>
      </c>
      <c r="Q62" s="12"/>
      <c r="R62" s="12"/>
      <c r="S62" s="12"/>
      <c r="T62" s="12"/>
      <c r="U62" s="12"/>
      <c r="V62" s="12"/>
      <c r="W62" s="12"/>
      <c r="X62" s="12"/>
      <c r="Y62" s="12"/>
    </row>
    <row r="63" spans="1:25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5">
      <c r="A64" s="166" t="s">
        <v>34</v>
      </c>
      <c r="B64" s="1562"/>
      <c r="C64" s="1562"/>
      <c r="D64" s="1562"/>
      <c r="E64" s="1"/>
      <c r="F64" s="1"/>
      <c r="G64" s="1"/>
      <c r="H64" s="1"/>
      <c r="I64" s="1"/>
      <c r="J64" s="1563"/>
      <c r="K64" s="1563"/>
      <c r="L64" s="156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8">
      <c r="A65" s="187" t="s">
        <v>35</v>
      </c>
      <c r="B65" s="186" t="s">
        <v>36</v>
      </c>
      <c r="C65" s="239" t="s">
        <v>37</v>
      </c>
      <c r="D65" s="24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230" t="s">
        <v>508</v>
      </c>
      <c r="B66" s="1558" t="s">
        <v>39</v>
      </c>
      <c r="C66" s="1558"/>
      <c r="D66" s="242"/>
      <c r="E66" s="243" t="s">
        <v>40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>
      <c r="A67" s="4" t="s">
        <v>523</v>
      </c>
      <c r="B67" s="1564" t="s">
        <v>41</v>
      </c>
      <c r="C67" s="156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>
      <c r="A68" s="5" t="s">
        <v>42</v>
      </c>
      <c r="B68" s="1565"/>
      <c r="C68" s="156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>
      <c r="A69" s="5" t="s">
        <v>42</v>
      </c>
      <c r="B69" s="1565"/>
      <c r="C69" s="156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>
      <c r="A70" s="5" t="s">
        <v>43</v>
      </c>
      <c r="B70" s="1566"/>
      <c r="C70" s="156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>
      <c r="A71" s="5" t="s">
        <v>44</v>
      </c>
      <c r="B71" s="1567"/>
      <c r="C71" s="156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</sheetData>
  <mergeCells count="44">
    <mergeCell ref="B71:C71"/>
    <mergeCell ref="B66:C66"/>
    <mergeCell ref="B67:C67"/>
    <mergeCell ref="B68:C68"/>
    <mergeCell ref="B69:C69"/>
    <mergeCell ref="B70:C70"/>
    <mergeCell ref="A54:F54"/>
    <mergeCell ref="H54:P54"/>
    <mergeCell ref="Q54:Y54"/>
    <mergeCell ref="B64:D64"/>
    <mergeCell ref="J64:L64"/>
    <mergeCell ref="B12:C12"/>
    <mergeCell ref="A1:F1"/>
    <mergeCell ref="H1:P1"/>
    <mergeCell ref="Q1:Y1"/>
    <mergeCell ref="B10:D10"/>
    <mergeCell ref="J10:L10"/>
    <mergeCell ref="B30:C30"/>
    <mergeCell ref="B13:C13"/>
    <mergeCell ref="B14:C14"/>
    <mergeCell ref="B15:C15"/>
    <mergeCell ref="B16:C16"/>
    <mergeCell ref="B17:C17"/>
    <mergeCell ref="A19:F19"/>
    <mergeCell ref="H19:P19"/>
    <mergeCell ref="Q19:Y19"/>
    <mergeCell ref="B27:D27"/>
    <mergeCell ref="J27:L27"/>
    <mergeCell ref="B29:C29"/>
    <mergeCell ref="B31:C31"/>
    <mergeCell ref="B32:C32"/>
    <mergeCell ref="B33:C33"/>
    <mergeCell ref="B34:C34"/>
    <mergeCell ref="A36:F36"/>
    <mergeCell ref="Q36:Y36"/>
    <mergeCell ref="B45:D45"/>
    <mergeCell ref="J45:L45"/>
    <mergeCell ref="B47:C47"/>
    <mergeCell ref="B48:C48"/>
    <mergeCell ref="B49:C49"/>
    <mergeCell ref="H36:P36"/>
    <mergeCell ref="B50:C50"/>
    <mergeCell ref="B51:C51"/>
    <mergeCell ref="B52:C52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7727-7E62-4717-B9DC-1EFFFCAEBF6C}">
  <sheetPr>
    <tabColor rgb="FFFFC000"/>
  </sheetPr>
  <dimension ref="A1:Y24"/>
  <sheetViews>
    <sheetView workbookViewId="0">
      <selection activeCell="W9" sqref="W9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10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5031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2868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21" t="s">
        <v>15</v>
      </c>
      <c r="M2" s="21" t="s">
        <v>16</v>
      </c>
      <c r="N2" s="21" t="s">
        <v>17</v>
      </c>
      <c r="O2" s="67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133</v>
      </c>
      <c r="B3" s="224" t="s">
        <v>134</v>
      </c>
      <c r="C3" s="15" t="s">
        <v>5032</v>
      </c>
      <c r="D3" s="15" t="s">
        <v>2892</v>
      </c>
      <c r="E3" s="24">
        <v>46060.277777777781</v>
      </c>
      <c r="F3" s="15">
        <v>10.8</v>
      </c>
      <c r="G3" s="430" t="s">
        <v>401</v>
      </c>
      <c r="H3" s="15"/>
      <c r="I3" s="15"/>
      <c r="J3" s="15"/>
      <c r="K3" s="26"/>
      <c r="L3" s="331">
        <v>161</v>
      </c>
      <c r="M3" s="235"/>
      <c r="N3" s="235"/>
      <c r="O3" s="344"/>
      <c r="P3" s="66">
        <f t="shared" ref="P3:P8" si="0">SUM(H3:O3)</f>
        <v>161</v>
      </c>
      <c r="Q3" s="229" t="s">
        <v>32</v>
      </c>
      <c r="R3" s="234" t="b">
        <v>0</v>
      </c>
      <c r="S3" s="235">
        <v>117457</v>
      </c>
      <c r="T3" s="237" t="s">
        <v>33</v>
      </c>
      <c r="U3" s="231" t="s">
        <v>161</v>
      </c>
      <c r="V3" s="16" t="s">
        <v>90</v>
      </c>
      <c r="W3" s="16">
        <v>1018056</v>
      </c>
      <c r="X3" s="16" t="s">
        <v>5033</v>
      </c>
      <c r="Y3" s="16"/>
    </row>
    <row r="4" spans="1:25">
      <c r="A4" s="15" t="s">
        <v>133</v>
      </c>
      <c r="B4" s="224" t="s">
        <v>134</v>
      </c>
      <c r="C4" s="15" t="s">
        <v>5034</v>
      </c>
      <c r="D4" s="15" t="s">
        <v>2892</v>
      </c>
      <c r="E4" s="24">
        <v>46060.277777777781</v>
      </c>
      <c r="F4" s="15">
        <v>10.8</v>
      </c>
      <c r="G4" s="430" t="s">
        <v>401</v>
      </c>
      <c r="H4" s="15"/>
      <c r="I4" s="15"/>
      <c r="J4" s="15"/>
      <c r="K4" s="26"/>
      <c r="L4" s="331">
        <v>60</v>
      </c>
      <c r="M4" s="331">
        <v>101</v>
      </c>
      <c r="N4" s="235"/>
      <c r="O4" s="344"/>
      <c r="P4" s="66">
        <f t="shared" si="0"/>
        <v>161</v>
      </c>
      <c r="Q4" s="229" t="s">
        <v>32</v>
      </c>
      <c r="R4" s="234" t="b">
        <v>0</v>
      </c>
      <c r="S4" s="235">
        <v>117458</v>
      </c>
      <c r="T4" s="237" t="s">
        <v>33</v>
      </c>
      <c r="U4" s="231" t="s">
        <v>161</v>
      </c>
      <c r="V4" s="16" t="s">
        <v>90</v>
      </c>
      <c r="W4" s="16">
        <v>1018057</v>
      </c>
      <c r="X4" s="16" t="s">
        <v>5033</v>
      </c>
      <c r="Y4" s="16"/>
    </row>
    <row r="5" spans="1:25">
      <c r="A5" s="15" t="s">
        <v>152</v>
      </c>
      <c r="B5" s="224" t="s">
        <v>78</v>
      </c>
      <c r="C5" s="15" t="s">
        <v>5035</v>
      </c>
      <c r="D5" s="15" t="s">
        <v>4586</v>
      </c>
      <c r="E5" s="24">
        <v>46059.715277777781</v>
      </c>
      <c r="F5" s="15">
        <v>10.5</v>
      </c>
      <c r="G5" s="430" t="s">
        <v>3121</v>
      </c>
      <c r="H5" s="15"/>
      <c r="I5" s="15"/>
      <c r="J5" s="15"/>
      <c r="K5" s="26"/>
      <c r="L5" s="331">
        <v>50</v>
      </c>
      <c r="M5" s="235">
        <v>84</v>
      </c>
      <c r="N5" s="331">
        <v>27</v>
      </c>
      <c r="O5" s="344"/>
      <c r="P5" s="66">
        <f t="shared" si="0"/>
        <v>161</v>
      </c>
      <c r="Q5" s="229" t="s">
        <v>32</v>
      </c>
      <c r="R5" s="234" t="b">
        <v>0</v>
      </c>
      <c r="S5" s="235">
        <v>117447</v>
      </c>
      <c r="T5" s="237" t="s">
        <v>33</v>
      </c>
      <c r="U5" s="231" t="s">
        <v>161</v>
      </c>
      <c r="V5" s="16" t="s">
        <v>90</v>
      </c>
      <c r="W5" s="16">
        <v>1018058</v>
      </c>
      <c r="X5" s="16" t="s">
        <v>5036</v>
      </c>
      <c r="Y5" s="16"/>
    </row>
    <row r="6" spans="1:25">
      <c r="A6" s="15" t="s">
        <v>2561</v>
      </c>
      <c r="B6" s="224" t="s">
        <v>78</v>
      </c>
      <c r="C6" s="15" t="s">
        <v>5037</v>
      </c>
      <c r="D6" s="15" t="s">
        <v>4586</v>
      </c>
      <c r="E6" s="24">
        <v>46059.715277777781</v>
      </c>
      <c r="F6" s="15">
        <v>10.5</v>
      </c>
      <c r="G6" s="430" t="s">
        <v>3121</v>
      </c>
      <c r="H6" s="15"/>
      <c r="I6" s="15"/>
      <c r="J6" s="15"/>
      <c r="K6" s="26"/>
      <c r="L6" s="331">
        <v>30</v>
      </c>
      <c r="M6" s="235">
        <v>101</v>
      </c>
      <c r="N6" s="235">
        <v>30</v>
      </c>
      <c r="O6" s="344"/>
      <c r="P6" s="66">
        <f t="shared" si="0"/>
        <v>161</v>
      </c>
      <c r="Q6" s="229" t="s">
        <v>32</v>
      </c>
      <c r="R6" s="234" t="b">
        <v>0</v>
      </c>
      <c r="S6" s="235">
        <v>117459</v>
      </c>
      <c r="T6" s="237" t="s">
        <v>33</v>
      </c>
      <c r="U6" s="231" t="s">
        <v>161</v>
      </c>
      <c r="V6" s="16" t="s">
        <v>90</v>
      </c>
      <c r="W6" s="16">
        <v>1018059</v>
      </c>
      <c r="X6" s="16" t="s">
        <v>5036</v>
      </c>
      <c r="Y6" s="16"/>
    </row>
    <row r="7" spans="1:25">
      <c r="A7" s="15" t="s">
        <v>519</v>
      </c>
      <c r="B7" s="224" t="s">
        <v>78</v>
      </c>
      <c r="C7" s="224" t="s">
        <v>5038</v>
      </c>
      <c r="D7" s="15" t="s">
        <v>168</v>
      </c>
      <c r="E7" s="24">
        <v>46059.788194444445</v>
      </c>
      <c r="F7" s="15">
        <v>11.8</v>
      </c>
      <c r="G7" s="430" t="s">
        <v>3121</v>
      </c>
      <c r="H7" s="15"/>
      <c r="I7" s="15"/>
      <c r="J7" s="15"/>
      <c r="K7" s="26"/>
      <c r="L7" s="331">
        <v>30</v>
      </c>
      <c r="M7" s="235">
        <v>101</v>
      </c>
      <c r="N7" s="235">
        <v>30</v>
      </c>
      <c r="O7" s="344"/>
      <c r="P7" s="66">
        <f t="shared" si="0"/>
        <v>161</v>
      </c>
      <c r="Q7" s="229" t="s">
        <v>32</v>
      </c>
      <c r="R7" s="234" t="b">
        <v>1</v>
      </c>
      <c r="S7" s="235">
        <v>117461</v>
      </c>
      <c r="T7" s="237" t="s">
        <v>33</v>
      </c>
      <c r="U7" s="232" t="s">
        <v>169</v>
      </c>
      <c r="V7" s="16" t="s">
        <v>90</v>
      </c>
      <c r="W7" s="16">
        <v>1018060</v>
      </c>
      <c r="X7" s="16" t="s">
        <v>5039</v>
      </c>
      <c r="Y7" s="16"/>
    </row>
    <row r="8" spans="1:25">
      <c r="A8" s="15" t="s">
        <v>120</v>
      </c>
      <c r="B8" s="15" t="s">
        <v>78</v>
      </c>
      <c r="C8" s="15" t="s">
        <v>5040</v>
      </c>
      <c r="D8" s="15" t="s">
        <v>168</v>
      </c>
      <c r="E8" s="24">
        <v>46059.788194444445</v>
      </c>
      <c r="F8" s="15">
        <v>11.8</v>
      </c>
      <c r="G8" s="430" t="s">
        <v>3121</v>
      </c>
      <c r="H8" s="15"/>
      <c r="I8" s="15"/>
      <c r="J8" s="15"/>
      <c r="K8" s="26"/>
      <c r="L8" s="235"/>
      <c r="M8" s="595">
        <v>41</v>
      </c>
      <c r="N8" s="595">
        <v>102</v>
      </c>
      <c r="O8" s="344">
        <v>18</v>
      </c>
      <c r="P8" s="66">
        <f t="shared" si="0"/>
        <v>161</v>
      </c>
      <c r="Q8" s="229" t="s">
        <v>32</v>
      </c>
      <c r="R8" s="234" t="b">
        <v>1</v>
      </c>
      <c r="S8" s="235">
        <v>117446</v>
      </c>
      <c r="T8" s="237" t="s">
        <v>33</v>
      </c>
      <c r="U8" s="232" t="s">
        <v>169</v>
      </c>
      <c r="V8" s="16" t="s">
        <v>90</v>
      </c>
      <c r="W8" s="16">
        <v>1018062</v>
      </c>
      <c r="X8" s="16" t="s">
        <v>5039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>SUM(H3:H7)</f>
        <v>0</v>
      </c>
      <c r="I9" s="11">
        <f>SUM(I3:I7)</f>
        <v>0</v>
      </c>
      <c r="J9" s="11">
        <f t="shared" ref="J9:P9" si="1">SUM(J3:J8)</f>
        <v>0</v>
      </c>
      <c r="K9" s="11">
        <f>SUM(K3:K8)</f>
        <v>0</v>
      </c>
      <c r="L9" s="19">
        <f>SUM(L3:L8)</f>
        <v>331</v>
      </c>
      <c r="M9" s="19">
        <f>SUM(M3:M8)</f>
        <v>428</v>
      </c>
      <c r="N9" s="19">
        <f>SUM(N3:N8)</f>
        <v>189</v>
      </c>
      <c r="O9" s="19">
        <f>SUM(O3:O8)</f>
        <v>18</v>
      </c>
      <c r="P9" s="11">
        <f t="shared" si="1"/>
        <v>966</v>
      </c>
      <c r="Q9" s="12"/>
      <c r="R9" s="12"/>
      <c r="S9" s="256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169</v>
      </c>
      <c r="B13" s="1564" t="s">
        <v>39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30" t="s">
        <v>161</v>
      </c>
      <c r="B14" s="1558" t="s">
        <v>41</v>
      </c>
      <c r="C14" s="15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5041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5" t="s">
        <v>43</v>
      </c>
      <c r="B17" s="1566">
        <v>358451676884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5" t="s">
        <v>44</v>
      </c>
      <c r="B18" s="1567">
        <v>0.66666666666666663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4" spans="1:24">
      <c r="F24" t="s">
        <v>5042</v>
      </c>
    </row>
  </sheetData>
  <mergeCells count="11">
    <mergeCell ref="B14:C14"/>
    <mergeCell ref="B15:C15"/>
    <mergeCell ref="B16:C16"/>
    <mergeCell ref="B17:C17"/>
    <mergeCell ref="B18:C18"/>
    <mergeCell ref="B13:C13"/>
    <mergeCell ref="A1:F1"/>
    <mergeCell ref="H1:P1"/>
    <mergeCell ref="Q1:Y1"/>
    <mergeCell ref="B11:D11"/>
    <mergeCell ref="J11:L11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973CE-E0CF-4AED-AAED-C9BE791D9CF0}">
  <sheetPr>
    <tabColor rgb="FFFFC000"/>
  </sheetPr>
  <dimension ref="A1:Y131"/>
  <sheetViews>
    <sheetView topLeftCell="A96" zoomScale="80" zoomScaleNormal="80" workbookViewId="0">
      <selection activeCell="C61" sqref="C61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16.85546875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5043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1110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21" t="s">
        <v>15</v>
      </c>
      <c r="M2" s="21" t="s">
        <v>16</v>
      </c>
      <c r="N2" s="21" t="s">
        <v>17</v>
      </c>
      <c r="O2" s="67" t="s">
        <v>18</v>
      </c>
      <c r="P2" s="10" t="s">
        <v>19</v>
      </c>
      <c r="Q2" s="10" t="s">
        <v>20</v>
      </c>
      <c r="R2" s="1062" t="s">
        <v>22</v>
      </c>
      <c r="S2" s="67" t="s">
        <v>9</v>
      </c>
      <c r="T2" s="10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5.5">
      <c r="A3" s="235" t="s">
        <v>519</v>
      </c>
      <c r="B3" s="235" t="s">
        <v>78</v>
      </c>
      <c r="C3" s="25" t="s">
        <v>5044</v>
      </c>
      <c r="D3" s="15" t="s">
        <v>99</v>
      </c>
      <c r="E3" s="24">
        <v>46057.319444444445</v>
      </c>
      <c r="F3" s="15">
        <v>10.8</v>
      </c>
      <c r="G3" s="37" t="s">
        <v>5045</v>
      </c>
      <c r="H3" s="15"/>
      <c r="I3" s="15"/>
      <c r="J3" s="15"/>
      <c r="K3" s="26"/>
      <c r="L3" s="235"/>
      <c r="M3" s="235">
        <v>41</v>
      </c>
      <c r="N3" s="235">
        <v>30</v>
      </c>
      <c r="O3" s="344">
        <v>90</v>
      </c>
      <c r="P3" s="25">
        <f t="shared" ref="P3:P8" si="0">SUM(L3:O3)</f>
        <v>161</v>
      </c>
      <c r="Q3" s="300" t="s">
        <v>32</v>
      </c>
      <c r="R3" s="1154" t="b">
        <v>1</v>
      </c>
      <c r="S3" s="235">
        <v>117432</v>
      </c>
      <c r="T3" s="334" t="s">
        <v>33</v>
      </c>
      <c r="U3" s="255" t="s">
        <v>100</v>
      </c>
      <c r="V3" s="16" t="s">
        <v>90</v>
      </c>
      <c r="W3" s="16">
        <v>1017981</v>
      </c>
      <c r="X3" s="16" t="s">
        <v>5046</v>
      </c>
      <c r="Y3" s="16"/>
    </row>
    <row r="4" spans="1:25" ht="25.5">
      <c r="A4" s="235" t="s">
        <v>3866</v>
      </c>
      <c r="B4" s="235" t="s">
        <v>78</v>
      </c>
      <c r="C4" s="25" t="s">
        <v>5047</v>
      </c>
      <c r="D4" s="15" t="s">
        <v>99</v>
      </c>
      <c r="E4" s="24">
        <v>46057.319444444445</v>
      </c>
      <c r="F4" s="15">
        <v>10.8</v>
      </c>
      <c r="G4" s="37" t="s">
        <v>5045</v>
      </c>
      <c r="H4" s="15"/>
      <c r="I4" s="15"/>
      <c r="J4" s="15"/>
      <c r="K4" s="26"/>
      <c r="L4" s="235"/>
      <c r="M4" s="235">
        <v>11</v>
      </c>
      <c r="N4" s="235">
        <v>60</v>
      </c>
      <c r="O4" s="344">
        <v>90</v>
      </c>
      <c r="P4" s="25">
        <f t="shared" si="0"/>
        <v>161</v>
      </c>
      <c r="Q4" s="300" t="s">
        <v>32</v>
      </c>
      <c r="R4" s="1154" t="b">
        <v>1</v>
      </c>
      <c r="S4" s="235">
        <v>117433</v>
      </c>
      <c r="T4" s="334" t="s">
        <v>33</v>
      </c>
      <c r="U4" s="255" t="s">
        <v>100</v>
      </c>
      <c r="V4" s="16" t="s">
        <v>90</v>
      </c>
      <c r="W4" s="16">
        <v>1017982</v>
      </c>
      <c r="X4" s="16" t="s">
        <v>5046</v>
      </c>
      <c r="Y4" s="16"/>
    </row>
    <row r="5" spans="1:25" ht="25.5">
      <c r="A5" s="1155" t="s">
        <v>120</v>
      </c>
      <c r="B5" s="235" t="s">
        <v>78</v>
      </c>
      <c r="C5" s="25" t="s">
        <v>5048</v>
      </c>
      <c r="D5" s="15" t="s">
        <v>99</v>
      </c>
      <c r="E5" s="24">
        <v>46057.319444444445</v>
      </c>
      <c r="F5" s="15">
        <v>10.8</v>
      </c>
      <c r="G5" s="37" t="s">
        <v>5045</v>
      </c>
      <c r="H5" s="15"/>
      <c r="I5" s="15"/>
      <c r="J5" s="15"/>
      <c r="K5" s="26"/>
      <c r="L5" s="235"/>
      <c r="M5" s="235">
        <v>30</v>
      </c>
      <c r="N5" s="235">
        <v>30</v>
      </c>
      <c r="O5" s="344">
        <v>101</v>
      </c>
      <c r="P5" s="25">
        <f t="shared" si="0"/>
        <v>161</v>
      </c>
      <c r="Q5" s="300" t="s">
        <v>32</v>
      </c>
      <c r="R5" s="1154" t="b">
        <v>1</v>
      </c>
      <c r="S5" s="235">
        <v>117405</v>
      </c>
      <c r="T5" s="334" t="s">
        <v>33</v>
      </c>
      <c r="U5" s="255" t="s">
        <v>100</v>
      </c>
      <c r="V5" s="16" t="s">
        <v>90</v>
      </c>
      <c r="W5" s="16">
        <v>1017983</v>
      </c>
      <c r="X5" s="16" t="s">
        <v>5046</v>
      </c>
      <c r="Y5" s="16"/>
    </row>
    <row r="6" spans="1:25" ht="25.5">
      <c r="A6" s="235" t="s">
        <v>2561</v>
      </c>
      <c r="B6" s="235" t="s">
        <v>78</v>
      </c>
      <c r="C6" s="25" t="s">
        <v>5049</v>
      </c>
      <c r="D6" s="15" t="s">
        <v>99</v>
      </c>
      <c r="E6" s="24">
        <v>46057.319444444445</v>
      </c>
      <c r="F6" s="15">
        <v>10.95</v>
      </c>
      <c r="G6" s="37" t="s">
        <v>5045</v>
      </c>
      <c r="H6" s="15"/>
      <c r="I6" s="15"/>
      <c r="J6" s="15"/>
      <c r="K6" s="26"/>
      <c r="L6" s="235"/>
      <c r="M6" s="235">
        <v>11</v>
      </c>
      <c r="N6" s="235">
        <v>60</v>
      </c>
      <c r="O6" s="344">
        <v>90</v>
      </c>
      <c r="P6" s="25">
        <f t="shared" si="0"/>
        <v>161</v>
      </c>
      <c r="Q6" s="300" t="s">
        <v>32</v>
      </c>
      <c r="R6" s="1154" t="b">
        <v>0</v>
      </c>
      <c r="S6" s="235">
        <v>117434</v>
      </c>
      <c r="T6" s="334" t="s">
        <v>33</v>
      </c>
      <c r="U6" s="255" t="s">
        <v>100</v>
      </c>
      <c r="V6" s="16" t="s">
        <v>90</v>
      </c>
      <c r="W6" s="16">
        <v>1017984</v>
      </c>
      <c r="X6" s="16" t="s">
        <v>5046</v>
      </c>
      <c r="Y6" s="16"/>
    </row>
    <row r="7" spans="1:25" ht="25.5">
      <c r="A7" s="235" t="s">
        <v>86</v>
      </c>
      <c r="B7" s="235" t="s">
        <v>78</v>
      </c>
      <c r="C7" s="25" t="s">
        <v>5050</v>
      </c>
      <c r="D7" s="15" t="s">
        <v>99</v>
      </c>
      <c r="E7" s="24">
        <v>46057.319444444445</v>
      </c>
      <c r="F7" s="15">
        <v>10.95</v>
      </c>
      <c r="G7" s="37" t="s">
        <v>5045</v>
      </c>
      <c r="H7" s="15"/>
      <c r="I7" s="15"/>
      <c r="J7" s="15"/>
      <c r="K7" s="26"/>
      <c r="L7" s="235"/>
      <c r="M7" s="235"/>
      <c r="N7" s="235">
        <v>131</v>
      </c>
      <c r="O7" s="344">
        <v>30</v>
      </c>
      <c r="P7" s="25">
        <f t="shared" si="0"/>
        <v>161</v>
      </c>
      <c r="Q7" s="300" t="s">
        <v>32</v>
      </c>
      <c r="R7" s="1154" t="b">
        <v>1</v>
      </c>
      <c r="S7" s="235">
        <v>117406</v>
      </c>
      <c r="T7" s="334" t="s">
        <v>33</v>
      </c>
      <c r="U7" s="255" t="s">
        <v>100</v>
      </c>
      <c r="V7" s="16" t="s">
        <v>90</v>
      </c>
      <c r="W7" s="16">
        <v>1017985</v>
      </c>
      <c r="X7" s="16" t="s">
        <v>5046</v>
      </c>
      <c r="Y7" s="16"/>
    </row>
    <row r="8" spans="1:25" ht="25.5">
      <c r="A8" s="235" t="s">
        <v>152</v>
      </c>
      <c r="B8" s="235" t="s">
        <v>78</v>
      </c>
      <c r="C8" s="25" t="s">
        <v>5051</v>
      </c>
      <c r="D8" s="15" t="s">
        <v>88</v>
      </c>
      <c r="E8" s="24">
        <v>46058.166666666664</v>
      </c>
      <c r="F8" s="15">
        <v>10.3</v>
      </c>
      <c r="G8" s="37" t="s">
        <v>5045</v>
      </c>
      <c r="H8" s="15"/>
      <c r="I8" s="15"/>
      <c r="J8" s="15"/>
      <c r="K8" s="26"/>
      <c r="L8" s="235">
        <v>30</v>
      </c>
      <c r="M8" s="235">
        <v>90</v>
      </c>
      <c r="N8" s="235">
        <v>41</v>
      </c>
      <c r="O8" s="344"/>
      <c r="P8" s="25">
        <f t="shared" si="0"/>
        <v>161</v>
      </c>
      <c r="Q8" s="300" t="s">
        <v>32</v>
      </c>
      <c r="R8" s="1154" t="b">
        <v>0</v>
      </c>
      <c r="S8" s="235">
        <v>117431</v>
      </c>
      <c r="T8" s="334" t="s">
        <v>33</v>
      </c>
      <c r="U8" s="231" t="s">
        <v>161</v>
      </c>
      <c r="V8" s="16" t="s">
        <v>90</v>
      </c>
      <c r="W8" s="16">
        <v>1017986</v>
      </c>
      <c r="X8" s="16" t="s">
        <v>5052</v>
      </c>
      <c r="Y8" s="16"/>
    </row>
    <row r="9" spans="1:25">
      <c r="A9" s="19" t="s">
        <v>19</v>
      </c>
      <c r="B9" s="20"/>
      <c r="C9" s="7"/>
      <c r="D9" s="7"/>
      <c r="E9" s="11"/>
      <c r="F9" s="7"/>
      <c r="G9" s="7"/>
      <c r="H9" s="11">
        <f>SUM(H3:H7)</f>
        <v>0</v>
      </c>
      <c r="I9" s="11">
        <f>SUM(I3:I7)</f>
        <v>0</v>
      </c>
      <c r="J9" s="11">
        <f t="shared" ref="J9:P9" si="1">SUM(J3:J8)</f>
        <v>0</v>
      </c>
      <c r="K9" s="11">
        <f t="shared" si="1"/>
        <v>0</v>
      </c>
      <c r="L9" s="19">
        <f t="shared" si="1"/>
        <v>30</v>
      </c>
      <c r="M9" s="19">
        <f t="shared" si="1"/>
        <v>183</v>
      </c>
      <c r="N9" s="19">
        <f t="shared" si="1"/>
        <v>352</v>
      </c>
      <c r="O9" s="19">
        <f t="shared" si="1"/>
        <v>401</v>
      </c>
      <c r="P9" s="11">
        <f t="shared" si="1"/>
        <v>966</v>
      </c>
      <c r="Q9" s="12"/>
      <c r="R9" s="12"/>
      <c r="S9" s="256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57" t="s">
        <v>100</v>
      </c>
      <c r="B14" s="1619" t="s">
        <v>41</v>
      </c>
      <c r="C14" s="16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500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 t="s">
        <v>5053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0.41666666666666669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4015</v>
      </c>
      <c r="I20" s="1559"/>
      <c r="J20" s="1559"/>
      <c r="K20" s="1559"/>
      <c r="L20" s="1559"/>
      <c r="M20" s="1559"/>
      <c r="N20" s="1559"/>
      <c r="O20" s="1559"/>
      <c r="P20" s="1559"/>
      <c r="Q20" s="1560" t="s">
        <v>181</v>
      </c>
      <c r="R20" s="1561"/>
      <c r="S20" s="1561"/>
      <c r="T20" s="1561"/>
      <c r="U20" s="1561"/>
      <c r="V20" s="1561"/>
      <c r="W20" s="1561"/>
      <c r="X20" s="1561"/>
      <c r="Y20" s="1561"/>
    </row>
    <row r="21" spans="1:25" ht="26.25">
      <c r="A21" s="18" t="s">
        <v>3</v>
      </c>
      <c r="B21" s="1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21" t="s">
        <v>15</v>
      </c>
      <c r="M21" s="21" t="s">
        <v>16</v>
      </c>
      <c r="N21" s="21" t="s">
        <v>17</v>
      </c>
      <c r="O21" s="67" t="s">
        <v>18</v>
      </c>
      <c r="P21" s="8" t="s">
        <v>19</v>
      </c>
      <c r="Q21" s="8" t="s">
        <v>20</v>
      </c>
      <c r="R21" s="240" t="s">
        <v>22</v>
      </c>
      <c r="S21" s="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235" t="s">
        <v>111</v>
      </c>
      <c r="B22" s="235" t="s">
        <v>65</v>
      </c>
      <c r="C22" s="25" t="s">
        <v>5054</v>
      </c>
      <c r="D22" s="15" t="s">
        <v>64</v>
      </c>
      <c r="E22" s="24">
        <v>46057.517361111109</v>
      </c>
      <c r="F22" s="15">
        <v>14.8</v>
      </c>
      <c r="G22" s="37"/>
      <c r="H22" s="15"/>
      <c r="I22" s="15"/>
      <c r="J22" s="15"/>
      <c r="K22" s="26"/>
      <c r="L22" s="235">
        <v>161</v>
      </c>
      <c r="M22" s="235"/>
      <c r="N22" s="235"/>
      <c r="O22" s="344"/>
      <c r="P22" s="66">
        <f t="shared" ref="P22:P27" si="2">SUM(L22:O22)</f>
        <v>161</v>
      </c>
      <c r="Q22" s="14" t="s">
        <v>30</v>
      </c>
      <c r="R22" s="234" t="b">
        <v>0</v>
      </c>
      <c r="S22" s="14">
        <v>117362</v>
      </c>
      <c r="T22" s="23" t="s">
        <v>33</v>
      </c>
      <c r="U22" s="35" t="s">
        <v>169</v>
      </c>
      <c r="V22" s="15" t="s">
        <v>90</v>
      </c>
      <c r="W22" s="15">
        <v>1017991</v>
      </c>
      <c r="X22" s="15" t="s">
        <v>5055</v>
      </c>
      <c r="Y22" s="15"/>
    </row>
    <row r="23" spans="1:25" ht="25.5">
      <c r="A23" s="235" t="s">
        <v>111</v>
      </c>
      <c r="B23" s="235" t="s">
        <v>65</v>
      </c>
      <c r="C23" s="25" t="s">
        <v>5056</v>
      </c>
      <c r="D23" s="15" t="s">
        <v>64</v>
      </c>
      <c r="E23" s="24">
        <v>46057.517361111109</v>
      </c>
      <c r="F23" s="15">
        <v>14.8</v>
      </c>
      <c r="G23" s="37" t="s">
        <v>5057</v>
      </c>
      <c r="H23" s="15"/>
      <c r="I23" s="15"/>
      <c r="J23" s="15"/>
      <c r="K23" s="26"/>
      <c r="L23" s="235">
        <v>161</v>
      </c>
      <c r="M23" s="235"/>
      <c r="N23" s="235"/>
      <c r="O23" s="344"/>
      <c r="P23" s="66">
        <f t="shared" si="2"/>
        <v>161</v>
      </c>
      <c r="Q23" s="14" t="s">
        <v>30</v>
      </c>
      <c r="R23" s="234" t="b">
        <v>0</v>
      </c>
      <c r="S23" s="14">
        <v>117363</v>
      </c>
      <c r="T23" s="23" t="s">
        <v>33</v>
      </c>
      <c r="U23" s="35" t="s">
        <v>169</v>
      </c>
      <c r="V23" s="15" t="s">
        <v>90</v>
      </c>
      <c r="W23" s="15" t="s">
        <v>5058</v>
      </c>
      <c r="X23" s="15" t="s">
        <v>5055</v>
      </c>
      <c r="Y23" s="15"/>
    </row>
    <row r="24" spans="1:25">
      <c r="A24" s="235" t="s">
        <v>111</v>
      </c>
      <c r="B24" s="235" t="s">
        <v>65</v>
      </c>
      <c r="C24" s="25" t="s">
        <v>5059</v>
      </c>
      <c r="D24" s="15" t="s">
        <v>64</v>
      </c>
      <c r="E24" s="24">
        <v>46057.517361111109</v>
      </c>
      <c r="F24" s="15">
        <v>14.8</v>
      </c>
      <c r="G24" s="37" t="s">
        <v>5057</v>
      </c>
      <c r="H24" s="15"/>
      <c r="I24" s="15"/>
      <c r="J24" s="15"/>
      <c r="K24" s="26"/>
      <c r="L24" s="235"/>
      <c r="M24" s="235">
        <v>161</v>
      </c>
      <c r="N24" s="235"/>
      <c r="O24" s="344"/>
      <c r="P24" s="66">
        <f t="shared" si="2"/>
        <v>161</v>
      </c>
      <c r="Q24" s="14" t="s">
        <v>30</v>
      </c>
      <c r="R24" s="234" t="b">
        <v>0</v>
      </c>
      <c r="S24" s="14">
        <v>117364</v>
      </c>
      <c r="T24" s="23" t="s">
        <v>33</v>
      </c>
      <c r="U24" s="35" t="s">
        <v>169</v>
      </c>
      <c r="V24" s="15" t="s">
        <v>90</v>
      </c>
      <c r="W24" s="15">
        <v>1017994</v>
      </c>
      <c r="X24" s="15" t="s">
        <v>5055</v>
      </c>
      <c r="Y24" s="15"/>
    </row>
    <row r="25" spans="1:25">
      <c r="A25" s="235" t="s">
        <v>113</v>
      </c>
      <c r="B25" s="235" t="s">
        <v>65</v>
      </c>
      <c r="C25" s="25" t="s">
        <v>5060</v>
      </c>
      <c r="D25" s="15" t="s">
        <v>64</v>
      </c>
      <c r="E25" s="24">
        <v>46057.518055555556</v>
      </c>
      <c r="F25" s="15">
        <v>14.8</v>
      </c>
      <c r="G25" s="37"/>
      <c r="H25" s="15"/>
      <c r="I25" s="15"/>
      <c r="J25" s="15"/>
      <c r="K25" s="26"/>
      <c r="L25" s="235">
        <v>81</v>
      </c>
      <c r="M25" s="235"/>
      <c r="N25" s="235"/>
      <c r="O25" s="344"/>
      <c r="P25" s="66">
        <f t="shared" si="2"/>
        <v>81</v>
      </c>
      <c r="Q25" s="14" t="s">
        <v>30</v>
      </c>
      <c r="R25" s="234" t="b">
        <v>0</v>
      </c>
      <c r="S25" s="14">
        <v>117365</v>
      </c>
      <c r="T25" s="23" t="s">
        <v>33</v>
      </c>
      <c r="U25" s="35" t="s">
        <v>169</v>
      </c>
      <c r="V25" s="15" t="s">
        <v>90</v>
      </c>
      <c r="W25" s="15">
        <v>1017995</v>
      </c>
      <c r="X25" s="15" t="s">
        <v>5055</v>
      </c>
      <c r="Y25" s="15"/>
    </row>
    <row r="26" spans="1:25">
      <c r="A26" s="1156" t="s">
        <v>4752</v>
      </c>
      <c r="B26" s="235" t="s">
        <v>78</v>
      </c>
      <c r="C26" s="250" t="s">
        <v>5061</v>
      </c>
      <c r="D26" s="25" t="s">
        <v>88</v>
      </c>
      <c r="E26" s="24">
        <v>46058.166666666664</v>
      </c>
      <c r="F26" s="15">
        <v>10.3</v>
      </c>
      <c r="G26" s="37" t="s">
        <v>1348</v>
      </c>
      <c r="H26" s="15"/>
      <c r="I26" s="15"/>
      <c r="J26" s="15"/>
      <c r="K26" s="26"/>
      <c r="L26" s="344"/>
      <c r="M26" s="344"/>
      <c r="N26" s="344"/>
      <c r="O26" s="344">
        <v>161</v>
      </c>
      <c r="P26" s="66">
        <f t="shared" si="2"/>
        <v>161</v>
      </c>
      <c r="Q26" s="229" t="s">
        <v>32</v>
      </c>
      <c r="R26" s="234" t="b">
        <v>1</v>
      </c>
      <c r="S26" s="14">
        <v>117408</v>
      </c>
      <c r="T26" s="23" t="s">
        <v>33</v>
      </c>
      <c r="U26" s="314" t="s">
        <v>161</v>
      </c>
      <c r="V26" s="15" t="s">
        <v>90</v>
      </c>
      <c r="W26" s="15">
        <v>1017997</v>
      </c>
      <c r="X26" s="15" t="s">
        <v>5052</v>
      </c>
      <c r="Y26" s="15"/>
    </row>
    <row r="27" spans="1:25">
      <c r="A27" s="235" t="s">
        <v>515</v>
      </c>
      <c r="B27" s="515" t="s">
        <v>78</v>
      </c>
      <c r="C27" s="250" t="s">
        <v>5062</v>
      </c>
      <c r="D27" s="25" t="s">
        <v>88</v>
      </c>
      <c r="E27" s="24">
        <v>46058.166666666664</v>
      </c>
      <c r="F27" s="15">
        <v>10.3</v>
      </c>
      <c r="G27" s="37" t="s">
        <v>1348</v>
      </c>
      <c r="H27" s="15"/>
      <c r="I27" s="15"/>
      <c r="J27" s="15"/>
      <c r="K27" s="26"/>
      <c r="L27" s="235"/>
      <c r="M27" s="235"/>
      <c r="N27" s="235">
        <v>53</v>
      </c>
      <c r="O27" s="344">
        <v>108</v>
      </c>
      <c r="P27" s="66">
        <f t="shared" si="2"/>
        <v>161</v>
      </c>
      <c r="Q27" s="229" t="s">
        <v>32</v>
      </c>
      <c r="R27" s="234" t="b">
        <v>0</v>
      </c>
      <c r="S27" s="14">
        <v>117407</v>
      </c>
      <c r="T27" s="23" t="s">
        <v>33</v>
      </c>
      <c r="U27" s="314" t="s">
        <v>161</v>
      </c>
      <c r="V27" s="15" t="s">
        <v>90</v>
      </c>
      <c r="W27" s="15">
        <v>1017998</v>
      </c>
      <c r="X27" s="15" t="s">
        <v>5052</v>
      </c>
      <c r="Y27" s="15"/>
    </row>
    <row r="28" spans="1:25">
      <c r="A28" s="19" t="s">
        <v>19</v>
      </c>
      <c r="B28" s="20"/>
      <c r="C28" s="20"/>
      <c r="D28" s="7"/>
      <c r="E28" s="11"/>
      <c r="F28" s="7"/>
      <c r="G28" s="7"/>
      <c r="H28" s="11">
        <f>SUM(H22:H25)</f>
        <v>0</v>
      </c>
      <c r="I28" s="11">
        <f>SUM(I22:I25)</f>
        <v>0</v>
      </c>
      <c r="J28" s="11">
        <f t="shared" ref="J28:P28" si="3">SUM(J22:J27)</f>
        <v>0</v>
      </c>
      <c r="K28" s="11">
        <f t="shared" si="3"/>
        <v>0</v>
      </c>
      <c r="L28" s="19">
        <f t="shared" si="3"/>
        <v>403</v>
      </c>
      <c r="M28" s="19">
        <f t="shared" si="3"/>
        <v>161</v>
      </c>
      <c r="N28" s="19">
        <f t="shared" si="3"/>
        <v>53</v>
      </c>
      <c r="O28" s="19">
        <f t="shared" si="3"/>
        <v>269</v>
      </c>
      <c r="P28" s="11">
        <f t="shared" si="3"/>
        <v>886</v>
      </c>
      <c r="Q28" s="12"/>
      <c r="R28" s="12"/>
      <c r="S28" s="12"/>
      <c r="T28" s="12"/>
      <c r="U28" s="12"/>
      <c r="V28" s="12"/>
      <c r="W28" s="12"/>
      <c r="X28" s="12"/>
      <c r="Y28" s="12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 t="s">
        <v>161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4" t="s">
        <v>169</v>
      </c>
      <c r="B33" s="1564" t="s">
        <v>41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 t="s">
        <v>957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43</v>
      </c>
      <c r="B36" s="1566">
        <v>358401649810</v>
      </c>
      <c r="C36" s="156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44</v>
      </c>
      <c r="B37" s="1567">
        <v>0.45833333333333331</v>
      </c>
      <c r="C37" s="156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5" ht="23.25" customHeight="1">
      <c r="A39" s="1559" t="s">
        <v>205</v>
      </c>
      <c r="B39" s="1559"/>
      <c r="C39" s="1559"/>
      <c r="D39" s="1559"/>
      <c r="E39" s="1559"/>
      <c r="F39" s="1559"/>
      <c r="G39" s="7"/>
      <c r="H39" s="1559" t="s">
        <v>4015</v>
      </c>
      <c r="I39" s="1559"/>
      <c r="J39" s="1559"/>
      <c r="K39" s="1559"/>
      <c r="L39" s="1559"/>
      <c r="M39" s="1559"/>
      <c r="N39" s="1559"/>
      <c r="O39" s="1559"/>
      <c r="P39" s="1559"/>
      <c r="Q39" s="1560" t="s">
        <v>5063</v>
      </c>
      <c r="R39" s="1561"/>
      <c r="S39" s="1561"/>
      <c r="T39" s="1561"/>
      <c r="U39" s="1561"/>
      <c r="V39" s="1561"/>
      <c r="W39" s="1561"/>
      <c r="X39" s="1561"/>
      <c r="Y39" s="1561"/>
    </row>
    <row r="40" spans="1:25" ht="26.25">
      <c r="A40" s="18" t="s">
        <v>3</v>
      </c>
      <c r="B40" s="1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21" t="s">
        <v>13</v>
      </c>
      <c r="K40" s="21" t="s">
        <v>14</v>
      </c>
      <c r="L40" s="21" t="s">
        <v>15</v>
      </c>
      <c r="M40" s="21" t="s">
        <v>16</v>
      </c>
      <c r="N40" s="21" t="s">
        <v>17</v>
      </c>
      <c r="O40" s="67" t="s">
        <v>18</v>
      </c>
      <c r="P40" s="8" t="s">
        <v>19</v>
      </c>
      <c r="Q40" s="8" t="s">
        <v>20</v>
      </c>
      <c r="R40" s="240" t="s">
        <v>22</v>
      </c>
      <c r="S40" s="18" t="s">
        <v>9</v>
      </c>
      <c r="T40" s="8" t="s">
        <v>21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 ht="25.5">
      <c r="A41" s="235" t="s">
        <v>2561</v>
      </c>
      <c r="B41" s="1157" t="s">
        <v>78</v>
      </c>
      <c r="C41" s="25" t="s">
        <v>5064</v>
      </c>
      <c r="D41" s="15" t="s">
        <v>88</v>
      </c>
      <c r="E41" s="24">
        <v>46058.166666666664</v>
      </c>
      <c r="F41" s="15">
        <v>10.3</v>
      </c>
      <c r="G41" s="37" t="s">
        <v>5045</v>
      </c>
      <c r="H41" s="13"/>
      <c r="I41" s="829"/>
      <c r="J41" s="235"/>
      <c r="K41" s="235"/>
      <c r="L41" s="235"/>
      <c r="M41" s="235">
        <v>80</v>
      </c>
      <c r="N41" s="235">
        <v>54</v>
      </c>
      <c r="O41" s="344">
        <v>27</v>
      </c>
      <c r="P41" s="549">
        <f t="shared" ref="P41:P46" si="4">SUM(J41:O41)</f>
        <v>161</v>
      </c>
      <c r="Q41" s="229" t="s">
        <v>32</v>
      </c>
      <c r="R41" s="234" t="b">
        <v>0</v>
      </c>
      <c r="S41" s="235">
        <v>117435</v>
      </c>
      <c r="T41" s="237" t="s">
        <v>33</v>
      </c>
      <c r="U41" s="231" t="s">
        <v>161</v>
      </c>
      <c r="V41" s="16" t="s">
        <v>90</v>
      </c>
      <c r="W41" s="16">
        <v>1018012</v>
      </c>
      <c r="X41" s="16" t="s">
        <v>5065</v>
      </c>
      <c r="Y41" s="16"/>
    </row>
    <row r="42" spans="1:25" ht="25.5">
      <c r="A42" s="235" t="s">
        <v>120</v>
      </c>
      <c r="B42" s="1157" t="s">
        <v>2438</v>
      </c>
      <c r="C42" s="25" t="s">
        <v>5066</v>
      </c>
      <c r="D42" s="15" t="s">
        <v>159</v>
      </c>
      <c r="E42" s="24">
        <v>46058.041666666664</v>
      </c>
      <c r="F42" s="15">
        <v>10.3</v>
      </c>
      <c r="G42" s="37" t="s">
        <v>5045</v>
      </c>
      <c r="H42" s="13"/>
      <c r="I42" s="829"/>
      <c r="J42" s="235"/>
      <c r="K42" s="235"/>
      <c r="L42" s="235"/>
      <c r="M42" s="235">
        <v>54</v>
      </c>
      <c r="N42" s="235">
        <v>54</v>
      </c>
      <c r="O42" s="235">
        <v>53</v>
      </c>
      <c r="P42" s="549">
        <f t="shared" si="4"/>
        <v>161</v>
      </c>
      <c r="Q42" s="229" t="s">
        <v>32</v>
      </c>
      <c r="R42" s="234" t="b">
        <v>1</v>
      </c>
      <c r="S42" s="235">
        <v>117410</v>
      </c>
      <c r="T42" s="237" t="s">
        <v>33</v>
      </c>
      <c r="U42" s="231" t="s">
        <v>161</v>
      </c>
      <c r="V42" s="16" t="s">
        <v>90</v>
      </c>
      <c r="W42" s="16">
        <v>1018013</v>
      </c>
      <c r="X42" s="16" t="s">
        <v>5052</v>
      </c>
      <c r="Y42" s="16"/>
    </row>
    <row r="43" spans="1:25" ht="25.5">
      <c r="A43" s="235" t="s">
        <v>120</v>
      </c>
      <c r="B43" s="1157" t="s">
        <v>78</v>
      </c>
      <c r="C43" s="25" t="s">
        <v>5067</v>
      </c>
      <c r="D43" s="15" t="s">
        <v>932</v>
      </c>
      <c r="E43" s="24">
        <v>46058.041666666664</v>
      </c>
      <c r="F43" s="15">
        <v>10.8</v>
      </c>
      <c r="G43" s="37" t="s">
        <v>5045</v>
      </c>
      <c r="H43" s="13"/>
      <c r="I43" s="829"/>
      <c r="J43" s="235"/>
      <c r="K43" s="235"/>
      <c r="L43" s="235"/>
      <c r="M43" s="235"/>
      <c r="N43" s="235">
        <v>161</v>
      </c>
      <c r="O43" s="344"/>
      <c r="P43" s="549">
        <f t="shared" si="4"/>
        <v>161</v>
      </c>
      <c r="Q43" s="229" t="s">
        <v>32</v>
      </c>
      <c r="R43" s="234" t="b">
        <v>1</v>
      </c>
      <c r="S43" s="235">
        <v>117409</v>
      </c>
      <c r="T43" s="237" t="s">
        <v>33</v>
      </c>
      <c r="U43" s="231" t="s">
        <v>161</v>
      </c>
      <c r="V43" s="16" t="s">
        <v>90</v>
      </c>
      <c r="W43" s="16">
        <v>1018014</v>
      </c>
      <c r="X43" s="16" t="s">
        <v>5052</v>
      </c>
      <c r="Y43" s="16"/>
    </row>
    <row r="44" spans="1:25">
      <c r="A44" s="235" t="s">
        <v>122</v>
      </c>
      <c r="B44" s="1157" t="s">
        <v>62</v>
      </c>
      <c r="C44" s="25" t="s">
        <v>5068</v>
      </c>
      <c r="D44" s="15" t="s">
        <v>3708</v>
      </c>
      <c r="E44" s="24">
        <v>46027.055555555555</v>
      </c>
      <c r="F44" s="15">
        <v>14</v>
      </c>
      <c r="G44" s="34"/>
      <c r="H44" s="13"/>
      <c r="I44" s="829"/>
      <c r="J44" s="344">
        <v>27</v>
      </c>
      <c r="K44" s="344">
        <v>54</v>
      </c>
      <c r="L44" s="344"/>
      <c r="M44" s="235"/>
      <c r="N44" s="235"/>
      <c r="O44" s="344"/>
      <c r="P44" s="549">
        <f t="shared" si="4"/>
        <v>81</v>
      </c>
      <c r="Q44" s="14" t="s">
        <v>30</v>
      </c>
      <c r="R44" s="234" t="b">
        <v>0</v>
      </c>
      <c r="S44" s="235">
        <v>117402</v>
      </c>
      <c r="T44" s="66" t="s">
        <v>31</v>
      </c>
      <c r="U44" s="231" t="s">
        <v>161</v>
      </c>
      <c r="V44" s="16" t="s">
        <v>90</v>
      </c>
      <c r="W44" s="16">
        <v>1018015</v>
      </c>
      <c r="X44" s="16" t="s">
        <v>5052</v>
      </c>
      <c r="Y44" s="16"/>
    </row>
    <row r="45" spans="1:25" ht="25.5">
      <c r="A45" s="235" t="s">
        <v>2561</v>
      </c>
      <c r="B45" s="1157" t="s">
        <v>92</v>
      </c>
      <c r="C45" s="25" t="s">
        <v>5069</v>
      </c>
      <c r="D45" s="15" t="s">
        <v>159</v>
      </c>
      <c r="E45" s="24">
        <v>46058.041666666664</v>
      </c>
      <c r="F45" s="15">
        <v>10.3</v>
      </c>
      <c r="G45" s="37" t="s">
        <v>5045</v>
      </c>
      <c r="H45" s="13"/>
      <c r="I45" s="829"/>
      <c r="J45" s="235"/>
      <c r="K45" s="235"/>
      <c r="L45" s="344"/>
      <c r="M45" s="344">
        <v>53</v>
      </c>
      <c r="N45" s="344">
        <v>108</v>
      </c>
      <c r="O45" s="344"/>
      <c r="P45" s="549">
        <f t="shared" si="4"/>
        <v>161</v>
      </c>
      <c r="Q45" s="229" t="s">
        <v>32</v>
      </c>
      <c r="R45" s="234" t="b">
        <v>0</v>
      </c>
      <c r="S45" s="235">
        <v>117436</v>
      </c>
      <c r="T45" s="237" t="s">
        <v>33</v>
      </c>
      <c r="U45" s="231" t="s">
        <v>161</v>
      </c>
      <c r="V45" s="16" t="s">
        <v>90</v>
      </c>
      <c r="W45" s="16">
        <v>1018017</v>
      </c>
      <c r="X45" s="16" t="s">
        <v>5052</v>
      </c>
      <c r="Y45" s="16"/>
    </row>
    <row r="46" spans="1:25" ht="25.5">
      <c r="A46" s="235" t="s">
        <v>2594</v>
      </c>
      <c r="B46" s="1157" t="s">
        <v>2438</v>
      </c>
      <c r="C46" s="25" t="s">
        <v>5070</v>
      </c>
      <c r="D46" s="15" t="s">
        <v>159</v>
      </c>
      <c r="E46" s="24">
        <v>46058.041666666664</v>
      </c>
      <c r="F46" s="15">
        <v>10.3</v>
      </c>
      <c r="G46" s="37" t="s">
        <v>5045</v>
      </c>
      <c r="H46" s="13"/>
      <c r="I46" s="829"/>
      <c r="J46" s="235"/>
      <c r="K46" s="235"/>
      <c r="L46" s="235"/>
      <c r="M46" s="235">
        <v>107</v>
      </c>
      <c r="N46" s="235">
        <v>54</v>
      </c>
      <c r="O46" s="344"/>
      <c r="P46" s="549">
        <f t="shared" si="4"/>
        <v>161</v>
      </c>
      <c r="Q46" s="229" t="s">
        <v>32</v>
      </c>
      <c r="R46" s="234" t="b">
        <v>0</v>
      </c>
      <c r="S46" s="235">
        <v>117411</v>
      </c>
      <c r="T46" s="237" t="s">
        <v>33</v>
      </c>
      <c r="U46" s="231" t="s">
        <v>161</v>
      </c>
      <c r="V46" s="16" t="s">
        <v>90</v>
      </c>
      <c r="W46" s="16">
        <v>1018019</v>
      </c>
      <c r="X46" s="16" t="s">
        <v>5052</v>
      </c>
      <c r="Y46" s="16"/>
    </row>
    <row r="47" spans="1:25">
      <c r="A47" s="19" t="s">
        <v>19</v>
      </c>
      <c r="B47" s="20"/>
      <c r="C47" s="7"/>
      <c r="D47" s="7"/>
      <c r="E47" s="11"/>
      <c r="F47" s="7"/>
      <c r="G47" s="7"/>
      <c r="H47" s="11">
        <f>SUM(H41:H45)</f>
        <v>0</v>
      </c>
      <c r="I47" s="11">
        <f>SUM(I41:I45)</f>
        <v>0</v>
      </c>
      <c r="J47" s="19">
        <f t="shared" ref="J47:O47" si="5">SUM(J41:J46)</f>
        <v>27</v>
      </c>
      <c r="K47" s="19">
        <f t="shared" si="5"/>
        <v>54</v>
      </c>
      <c r="L47" s="19">
        <f t="shared" si="5"/>
        <v>0</v>
      </c>
      <c r="M47" s="19">
        <f t="shared" si="5"/>
        <v>294</v>
      </c>
      <c r="N47" s="19">
        <f t="shared" si="5"/>
        <v>431</v>
      </c>
      <c r="O47" s="19">
        <f t="shared" si="5"/>
        <v>80</v>
      </c>
      <c r="P47" s="11">
        <f t="shared" ref="P47" si="6">SUM(P41:P46)</f>
        <v>886</v>
      </c>
      <c r="Q47" s="12"/>
      <c r="R47" s="12"/>
      <c r="S47" s="256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230" t="s">
        <v>4605</v>
      </c>
      <c r="B51" s="1558"/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42</v>
      </c>
      <c r="B52" s="1565" t="s">
        <v>1676</v>
      </c>
      <c r="C52" s="156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42</v>
      </c>
      <c r="B53" s="1565"/>
      <c r="C53" s="156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43</v>
      </c>
      <c r="B54" s="1566">
        <v>358404854773</v>
      </c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44</v>
      </c>
      <c r="B55" s="1567">
        <v>0.5</v>
      </c>
      <c r="C55" s="156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7" spans="1:25" ht="23.25">
      <c r="A57" s="1756" t="s">
        <v>4628</v>
      </c>
      <c r="B57" s="1756"/>
      <c r="C57" s="1756"/>
      <c r="D57" s="1756"/>
      <c r="E57" s="1756"/>
      <c r="F57" s="1756"/>
      <c r="G57" s="464"/>
      <c r="H57" s="1756" t="s">
        <v>5071</v>
      </c>
      <c r="I57" s="1756"/>
      <c r="J57" s="1756"/>
      <c r="K57" s="1756"/>
      <c r="L57" s="1756"/>
      <c r="M57" s="1756"/>
      <c r="N57" s="1756"/>
      <c r="O57" s="1756"/>
      <c r="P57" s="1756"/>
      <c r="Q57" s="1753" t="s">
        <v>4189</v>
      </c>
      <c r="R57" s="1754"/>
      <c r="S57" s="1754"/>
      <c r="T57" s="1754"/>
      <c r="U57" s="1754"/>
      <c r="V57" s="1754"/>
      <c r="W57" s="1754"/>
      <c r="X57" s="1754"/>
      <c r="Y57" s="1754"/>
    </row>
    <row r="58" spans="1:25" ht="26.25">
      <c r="A58" s="18" t="s">
        <v>3</v>
      </c>
      <c r="B58" s="1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21" t="s">
        <v>15</v>
      </c>
      <c r="M58" s="21" t="s">
        <v>16</v>
      </c>
      <c r="N58" s="21" t="s">
        <v>17</v>
      </c>
      <c r="O58" s="67" t="s">
        <v>18</v>
      </c>
      <c r="P58" s="10" t="s">
        <v>19</v>
      </c>
      <c r="Q58" s="10" t="s">
        <v>20</v>
      </c>
      <c r="R58" s="1062" t="s">
        <v>22</v>
      </c>
      <c r="S58" s="10" t="s">
        <v>9</v>
      </c>
      <c r="T58" s="10" t="s">
        <v>21</v>
      </c>
      <c r="U58" s="10" t="s">
        <v>24</v>
      </c>
      <c r="V58" s="10" t="s">
        <v>25</v>
      </c>
      <c r="W58" s="8" t="s">
        <v>26</v>
      </c>
      <c r="X58" s="8" t="s">
        <v>27</v>
      </c>
      <c r="Y58" s="8" t="s">
        <v>28</v>
      </c>
    </row>
    <row r="59" spans="1:25" ht="25.5">
      <c r="A59" s="235" t="s">
        <v>86</v>
      </c>
      <c r="B59" s="235" t="s">
        <v>5072</v>
      </c>
      <c r="C59" s="25" t="s">
        <v>5073</v>
      </c>
      <c r="D59" s="15" t="s">
        <v>4875</v>
      </c>
      <c r="E59" s="24">
        <v>46059.875</v>
      </c>
      <c r="F59" s="15">
        <v>13.3</v>
      </c>
      <c r="G59" s="37" t="s">
        <v>5045</v>
      </c>
      <c r="H59" s="15"/>
      <c r="I59" s="15"/>
      <c r="J59" s="15"/>
      <c r="K59" s="15"/>
      <c r="L59" s="26"/>
      <c r="M59" s="235">
        <v>53</v>
      </c>
      <c r="N59" s="235">
        <v>108</v>
      </c>
      <c r="O59" s="344"/>
      <c r="P59" s="25">
        <f>SUM(H59:O59)</f>
        <v>161</v>
      </c>
      <c r="Q59" s="300" t="s">
        <v>32</v>
      </c>
      <c r="R59" s="1154" t="b">
        <v>1</v>
      </c>
      <c r="S59" s="235">
        <v>117413</v>
      </c>
      <c r="T59" s="334" t="s">
        <v>33</v>
      </c>
      <c r="U59" s="1158" t="s">
        <v>4876</v>
      </c>
      <c r="V59" s="15" t="s">
        <v>90</v>
      </c>
      <c r="W59" s="16">
        <v>1017999</v>
      </c>
      <c r="X59" s="250" t="s">
        <v>5074</v>
      </c>
      <c r="Y59" s="16"/>
    </row>
    <row r="60" spans="1:25" ht="25.5">
      <c r="A60" s="235" t="s">
        <v>558</v>
      </c>
      <c r="B60" s="235" t="s">
        <v>5072</v>
      </c>
      <c r="C60" s="25" t="s">
        <v>5075</v>
      </c>
      <c r="D60" s="15" t="s">
        <v>4875</v>
      </c>
      <c r="E60" s="24">
        <v>46059.875</v>
      </c>
      <c r="F60" s="15">
        <v>13.3</v>
      </c>
      <c r="G60" s="37" t="s">
        <v>5045</v>
      </c>
      <c r="H60" s="15"/>
      <c r="I60" s="15"/>
      <c r="J60" s="26"/>
      <c r="K60" s="1156"/>
      <c r="L60" s="516"/>
      <c r="M60" s="344">
        <v>53</v>
      </c>
      <c r="N60" s="344">
        <v>108</v>
      </c>
      <c r="O60" s="344"/>
      <c r="P60" s="25">
        <f>SUM(H60:O60)</f>
        <v>161</v>
      </c>
      <c r="Q60" s="300" t="s">
        <v>32</v>
      </c>
      <c r="R60" s="1154" t="b">
        <v>0</v>
      </c>
      <c r="S60" s="235">
        <v>117412</v>
      </c>
      <c r="T60" s="334" t="s">
        <v>33</v>
      </c>
      <c r="U60" s="1158" t="s">
        <v>4876</v>
      </c>
      <c r="V60" s="15" t="s">
        <v>90</v>
      </c>
      <c r="W60" s="16">
        <v>1018001</v>
      </c>
      <c r="X60" s="250" t="s">
        <v>5074</v>
      </c>
      <c r="Y60" s="16"/>
    </row>
    <row r="61" spans="1:25" ht="25.5">
      <c r="A61" s="235" t="s">
        <v>2594</v>
      </c>
      <c r="B61" s="235" t="s">
        <v>5072</v>
      </c>
      <c r="C61" s="25" t="s">
        <v>5076</v>
      </c>
      <c r="D61" s="15" t="s">
        <v>4875</v>
      </c>
      <c r="E61" s="24">
        <v>46059.875</v>
      </c>
      <c r="F61" s="15">
        <v>13.3</v>
      </c>
      <c r="G61" s="37" t="s">
        <v>5045</v>
      </c>
      <c r="H61" s="15"/>
      <c r="I61" s="15"/>
      <c r="J61" s="26"/>
      <c r="K61" s="235"/>
      <c r="L61" s="344"/>
      <c r="M61" s="445"/>
      <c r="N61" s="344">
        <v>80</v>
      </c>
      <c r="O61" s="344">
        <v>81</v>
      </c>
      <c r="P61" s="25">
        <v>161</v>
      </c>
      <c r="Q61" s="300" t="s">
        <v>32</v>
      </c>
      <c r="R61" s="1154" t="b">
        <v>0</v>
      </c>
      <c r="S61" s="235">
        <v>117414</v>
      </c>
      <c r="T61" s="334" t="s">
        <v>33</v>
      </c>
      <c r="U61" s="1158" t="s">
        <v>4876</v>
      </c>
      <c r="V61" s="15" t="s">
        <v>90</v>
      </c>
      <c r="W61" s="16">
        <v>1018002</v>
      </c>
      <c r="X61" s="250" t="s">
        <v>5074</v>
      </c>
      <c r="Y61" s="16"/>
    </row>
    <row r="62" spans="1:25" ht="25.5">
      <c r="A62" s="1156" t="s">
        <v>86</v>
      </c>
      <c r="B62" s="1159" t="s">
        <v>2047</v>
      </c>
      <c r="C62" s="441" t="s">
        <v>5077</v>
      </c>
      <c r="D62" s="15" t="s">
        <v>5078</v>
      </c>
      <c r="E62" s="24">
        <v>46059.34375</v>
      </c>
      <c r="F62" s="15">
        <v>12.8</v>
      </c>
      <c r="G62" s="37" t="s">
        <v>5045</v>
      </c>
      <c r="H62" s="15"/>
      <c r="I62" s="15"/>
      <c r="J62" s="15"/>
      <c r="K62" s="26"/>
      <c r="L62" s="235"/>
      <c r="M62" s="235"/>
      <c r="N62" s="235">
        <v>60</v>
      </c>
      <c r="O62" s="235">
        <v>101</v>
      </c>
      <c r="P62" s="66">
        <f>SUM(L62:O62)</f>
        <v>161</v>
      </c>
      <c r="Q62" s="229" t="s">
        <v>32</v>
      </c>
      <c r="R62" s="234" t="b">
        <v>0</v>
      </c>
      <c r="S62" s="235">
        <v>117418</v>
      </c>
      <c r="T62" s="483" t="s">
        <v>33</v>
      </c>
      <c r="U62" s="1158" t="s">
        <v>4876</v>
      </c>
      <c r="V62" s="250" t="s">
        <v>90</v>
      </c>
      <c r="W62" s="250">
        <v>1018003</v>
      </c>
      <c r="X62" s="250" t="s">
        <v>5074</v>
      </c>
      <c r="Y62" s="250"/>
    </row>
    <row r="63" spans="1:25" ht="25.5">
      <c r="A63" s="235" t="s">
        <v>157</v>
      </c>
      <c r="B63" s="235" t="s">
        <v>2047</v>
      </c>
      <c r="C63" s="250" t="s">
        <v>5079</v>
      </c>
      <c r="D63" s="441" t="s">
        <v>5078</v>
      </c>
      <c r="E63" s="24">
        <v>46059.34375</v>
      </c>
      <c r="F63" s="15">
        <v>12.8</v>
      </c>
      <c r="G63" s="37" t="s">
        <v>5045</v>
      </c>
      <c r="H63" s="321"/>
      <c r="I63" s="321"/>
      <c r="J63" s="321"/>
      <c r="K63" s="322"/>
      <c r="L63" s="235"/>
      <c r="M63" s="235"/>
      <c r="N63" s="235">
        <v>41</v>
      </c>
      <c r="O63" s="235">
        <v>120</v>
      </c>
      <c r="P63" s="359">
        <f>SUM(L63:O63)</f>
        <v>161</v>
      </c>
      <c r="Q63" s="229" t="s">
        <v>32</v>
      </c>
      <c r="R63" s="234" t="b">
        <v>0</v>
      </c>
      <c r="S63" s="235">
        <v>117416</v>
      </c>
      <c r="T63" s="483" t="s">
        <v>33</v>
      </c>
      <c r="U63" s="1158" t="s">
        <v>4876</v>
      </c>
      <c r="V63" s="250" t="s">
        <v>90</v>
      </c>
      <c r="W63" s="250">
        <v>1018004</v>
      </c>
      <c r="X63" s="250" t="s">
        <v>5074</v>
      </c>
      <c r="Y63" s="250"/>
    </row>
    <row r="64" spans="1:25">
      <c r="A64" s="19" t="s">
        <v>19</v>
      </c>
      <c r="B64" s="20"/>
      <c r="C64" s="20"/>
      <c r="D64" s="7"/>
      <c r="E64" s="11"/>
      <c r="F64" s="7"/>
      <c r="G64" s="7"/>
      <c r="H64" s="11">
        <f>SUM(H59:H61)</f>
        <v>0</v>
      </c>
      <c r="I64" s="11">
        <f>SUM(I59:I61)</f>
        <v>0</v>
      </c>
      <c r="J64" s="11">
        <f t="shared" ref="J64:P64" si="7">SUM(J59:J63)</f>
        <v>0</v>
      </c>
      <c r="K64" s="11">
        <f t="shared" si="7"/>
        <v>0</v>
      </c>
      <c r="L64" s="19">
        <f t="shared" si="7"/>
        <v>0</v>
      </c>
      <c r="M64" s="19">
        <f t="shared" si="7"/>
        <v>106</v>
      </c>
      <c r="N64" s="19">
        <f t="shared" si="7"/>
        <v>397</v>
      </c>
      <c r="O64" s="19">
        <f t="shared" si="7"/>
        <v>302</v>
      </c>
      <c r="P64" s="11">
        <f t="shared" si="7"/>
        <v>805</v>
      </c>
      <c r="Q64" s="12"/>
      <c r="R64" s="12"/>
      <c r="S64" s="12"/>
      <c r="T64" s="12"/>
      <c r="U64" s="12"/>
      <c r="V64" s="12"/>
      <c r="W64" s="12"/>
      <c r="X64" s="12"/>
      <c r="Y64" s="12"/>
    </row>
    <row r="66" spans="1:25">
      <c r="A66" s="166" t="s">
        <v>34</v>
      </c>
      <c r="B66" s="1562"/>
      <c r="C66" s="1562"/>
      <c r="D66" s="1562"/>
      <c r="E66" s="1"/>
    </row>
    <row r="67" spans="1:25" ht="18">
      <c r="A67" s="187" t="s">
        <v>35</v>
      </c>
      <c r="B67" s="186" t="s">
        <v>36</v>
      </c>
      <c r="C67" s="239" t="s">
        <v>37</v>
      </c>
      <c r="D67" s="241"/>
      <c r="E67" s="1"/>
    </row>
    <row r="68" spans="1:25">
      <c r="A68" s="573" t="s">
        <v>4881</v>
      </c>
      <c r="B68" s="1755"/>
      <c r="C68" s="1755"/>
      <c r="D68" s="242"/>
      <c r="E68" s="243" t="s">
        <v>40</v>
      </c>
    </row>
    <row r="69" spans="1:25">
      <c r="A69" s="5" t="s">
        <v>42</v>
      </c>
      <c r="B69" s="1565" t="s">
        <v>5080</v>
      </c>
      <c r="C69" s="1565"/>
      <c r="D69" s="1"/>
      <c r="E69" s="1"/>
    </row>
    <row r="70" spans="1:25">
      <c r="A70" s="5" t="s">
        <v>42</v>
      </c>
      <c r="B70" s="1565"/>
      <c r="C70" s="1565"/>
    </row>
    <row r="71" spans="1:25">
      <c r="A71" s="5" t="s">
        <v>43</v>
      </c>
      <c r="B71" s="1566"/>
      <c r="C71" s="1565"/>
      <c r="D71" s="1"/>
      <c r="E71" s="1"/>
    </row>
    <row r="72" spans="1:25">
      <c r="A72" s="5" t="s">
        <v>44</v>
      </c>
      <c r="B72" s="1567">
        <v>0.54166666666666663</v>
      </c>
      <c r="C72" s="1565"/>
      <c r="D72" s="1"/>
      <c r="E72" s="1"/>
    </row>
    <row r="74" spans="1:25" ht="23.25">
      <c r="A74" s="1714" t="s">
        <v>155</v>
      </c>
      <c r="B74" s="1714"/>
      <c r="C74" s="1714"/>
      <c r="D74" s="1714"/>
      <c r="E74" s="1714"/>
      <c r="F74" s="1714"/>
      <c r="G74" s="259"/>
      <c r="H74" s="1714" t="s">
        <v>1015</v>
      </c>
      <c r="I74" s="1714"/>
      <c r="J74" s="1714"/>
      <c r="K74" s="1714"/>
      <c r="L74" s="1714"/>
      <c r="M74" s="1714"/>
      <c r="N74" s="1714"/>
      <c r="O74" s="1714"/>
      <c r="P74" s="1714"/>
      <c r="Q74" s="1712" t="s">
        <v>5081</v>
      </c>
      <c r="R74" s="1713"/>
      <c r="S74" s="1713"/>
      <c r="T74" s="1713"/>
      <c r="U74" s="1713"/>
      <c r="V74" s="1713"/>
      <c r="W74" s="1713"/>
      <c r="X74" s="1713"/>
      <c r="Y74" s="1713"/>
    </row>
    <row r="75" spans="1:25" ht="26.25">
      <c r="A75" s="18" t="s">
        <v>3</v>
      </c>
      <c r="B75" s="18" t="s">
        <v>4</v>
      </c>
      <c r="C75" s="8" t="s">
        <v>5</v>
      </c>
      <c r="D75" s="8" t="s">
        <v>6</v>
      </c>
      <c r="E75" s="8" t="s">
        <v>7</v>
      </c>
      <c r="F75" s="8" t="s">
        <v>8</v>
      </c>
      <c r="G75" s="33" t="s">
        <v>10</v>
      </c>
      <c r="H75" s="9" t="s">
        <v>11</v>
      </c>
      <c r="I75" s="9" t="s">
        <v>12</v>
      </c>
      <c r="J75" s="9" t="s">
        <v>13</v>
      </c>
      <c r="K75" s="9" t="s">
        <v>14</v>
      </c>
      <c r="L75" s="21" t="s">
        <v>15</v>
      </c>
      <c r="M75" s="21" t="s">
        <v>16</v>
      </c>
      <c r="N75" s="21" t="s">
        <v>17</v>
      </c>
      <c r="O75" s="67" t="s">
        <v>18</v>
      </c>
      <c r="P75" s="8" t="s">
        <v>19</v>
      </c>
      <c r="Q75" s="8" t="s">
        <v>20</v>
      </c>
      <c r="R75" s="240" t="s">
        <v>22</v>
      </c>
      <c r="S75" s="18" t="s">
        <v>9</v>
      </c>
      <c r="T75" s="8" t="s">
        <v>21</v>
      </c>
      <c r="U75" s="18" t="s">
        <v>24</v>
      </c>
      <c r="V75" s="18" t="s">
        <v>25</v>
      </c>
      <c r="W75" s="18" t="s">
        <v>26</v>
      </c>
      <c r="X75" s="18" t="s">
        <v>27</v>
      </c>
      <c r="Y75" s="18" t="s">
        <v>28</v>
      </c>
    </row>
    <row r="76" spans="1:25" ht="25.5">
      <c r="A76" s="235" t="s">
        <v>2594</v>
      </c>
      <c r="B76" s="1157" t="s">
        <v>4816</v>
      </c>
      <c r="C76" s="441" t="s">
        <v>5082</v>
      </c>
      <c r="D76" s="321" t="s">
        <v>4818</v>
      </c>
      <c r="E76" s="455">
        <v>46059.673611111109</v>
      </c>
      <c r="F76" s="321">
        <v>11</v>
      </c>
      <c r="G76" s="448" t="s">
        <v>5045</v>
      </c>
      <c r="H76" s="321"/>
      <c r="I76" s="321"/>
      <c r="J76" s="321"/>
      <c r="K76" s="322"/>
      <c r="L76" s="344"/>
      <c r="M76" s="235">
        <v>11</v>
      </c>
      <c r="N76" s="235">
        <v>30</v>
      </c>
      <c r="O76" s="344">
        <v>120</v>
      </c>
      <c r="P76" s="66">
        <f>SUM(L76:O76)</f>
        <v>161</v>
      </c>
      <c r="Q76" s="229" t="s">
        <v>32</v>
      </c>
      <c r="R76" s="234" t="b">
        <v>0</v>
      </c>
      <c r="S76" s="235">
        <v>117415</v>
      </c>
      <c r="T76" s="483" t="s">
        <v>33</v>
      </c>
      <c r="U76" s="847" t="s">
        <v>508</v>
      </c>
      <c r="V76" s="250" t="s">
        <v>90</v>
      </c>
      <c r="W76" s="250">
        <v>1018008</v>
      </c>
      <c r="X76" s="250" t="s">
        <v>5074</v>
      </c>
      <c r="Y76" s="250"/>
    </row>
    <row r="77" spans="1:25">
      <c r="A77" s="235" t="s">
        <v>173</v>
      </c>
      <c r="B77" s="1160" t="s">
        <v>1015</v>
      </c>
      <c r="C77" s="250"/>
      <c r="D77" s="250"/>
      <c r="E77" s="337"/>
      <c r="F77" s="250"/>
      <c r="G77" s="339"/>
      <c r="H77" s="250"/>
      <c r="I77" s="250"/>
      <c r="J77" s="250"/>
      <c r="K77" s="250"/>
      <c r="L77" s="445"/>
      <c r="M77" s="235">
        <v>322</v>
      </c>
      <c r="N77" s="235"/>
      <c r="O77" s="344"/>
      <c r="P77" s="462">
        <f>SUM(H77:O77)</f>
        <v>322</v>
      </c>
      <c r="Q77" s="66" t="s">
        <v>30</v>
      </c>
      <c r="R77" s="234" t="b">
        <v>0</v>
      </c>
      <c r="S77" s="235">
        <v>117441</v>
      </c>
      <c r="T77" s="1161" t="s">
        <v>31</v>
      </c>
      <c r="U77" s="250" t="s">
        <v>5083</v>
      </c>
      <c r="V77" s="250"/>
      <c r="W77" s="250"/>
      <c r="X77" s="250" t="s">
        <v>5074</v>
      </c>
      <c r="Y77" s="250"/>
    </row>
    <row r="78" spans="1:25" ht="25.5">
      <c r="A78" s="276" t="s">
        <v>1530</v>
      </c>
      <c r="B78" s="1157" t="s">
        <v>2047</v>
      </c>
      <c r="C78" s="513" t="s">
        <v>5084</v>
      </c>
      <c r="D78" s="513" t="s">
        <v>5078</v>
      </c>
      <c r="E78" s="1021">
        <v>46060.079861111109</v>
      </c>
      <c r="F78" s="513">
        <v>8.1999999999999993</v>
      </c>
      <c r="G78" s="512" t="s">
        <v>5045</v>
      </c>
      <c r="H78" s="513"/>
      <c r="I78" s="513"/>
      <c r="J78" s="513"/>
      <c r="K78" s="1162"/>
      <c r="L78" s="235"/>
      <c r="M78" s="235"/>
      <c r="N78" s="235">
        <v>131</v>
      </c>
      <c r="O78" s="344">
        <v>30</v>
      </c>
      <c r="P78" s="515">
        <f>SUM(L78:O78)</f>
        <v>161</v>
      </c>
      <c r="Q78" s="570" t="s">
        <v>32</v>
      </c>
      <c r="R78" s="234" t="b">
        <v>0</v>
      </c>
      <c r="S78" s="235">
        <v>117417</v>
      </c>
      <c r="T78" s="483" t="s">
        <v>33</v>
      </c>
      <c r="U78" s="847" t="s">
        <v>508</v>
      </c>
      <c r="V78" s="250" t="s">
        <v>90</v>
      </c>
      <c r="W78" s="250">
        <v>1018009</v>
      </c>
      <c r="X78" s="250" t="s">
        <v>5074</v>
      </c>
      <c r="Y78" s="250"/>
    </row>
    <row r="79" spans="1:25" ht="25.5">
      <c r="A79" s="1163" t="s">
        <v>120</v>
      </c>
      <c r="B79" s="235" t="s">
        <v>78</v>
      </c>
      <c r="C79" s="250" t="s">
        <v>5085</v>
      </c>
      <c r="D79" s="250" t="s">
        <v>3931</v>
      </c>
      <c r="E79" s="337">
        <v>46058.875</v>
      </c>
      <c r="F79" s="250">
        <v>9.9</v>
      </c>
      <c r="G79" s="37" t="s">
        <v>5045</v>
      </c>
      <c r="H79" s="250"/>
      <c r="I79" s="250"/>
      <c r="J79" s="250"/>
      <c r="K79" s="640"/>
      <c r="L79" s="344"/>
      <c r="M79" s="235"/>
      <c r="N79" s="235">
        <v>90</v>
      </c>
      <c r="O79" s="344">
        <v>71</v>
      </c>
      <c r="P79" s="515">
        <f>SUM(L79:O79)</f>
        <v>161</v>
      </c>
      <c r="Q79" s="570" t="s">
        <v>32</v>
      </c>
      <c r="R79" s="234" t="b">
        <v>0</v>
      </c>
      <c r="S79" s="235">
        <v>117419</v>
      </c>
      <c r="T79" s="483" t="s">
        <v>33</v>
      </c>
      <c r="U79" s="847" t="s">
        <v>508</v>
      </c>
      <c r="V79" s="250" t="s">
        <v>90</v>
      </c>
      <c r="W79" s="250">
        <v>1018010</v>
      </c>
      <c r="X79" s="250" t="s">
        <v>5074</v>
      </c>
      <c r="Y79" s="250"/>
    </row>
    <row r="80" spans="1:25" ht="25.5">
      <c r="A80" s="235" t="s">
        <v>2561</v>
      </c>
      <c r="B80" s="235" t="s">
        <v>78</v>
      </c>
      <c r="C80" s="250" t="s">
        <v>5086</v>
      </c>
      <c r="D80" s="250" t="s">
        <v>3761</v>
      </c>
      <c r="E80" s="337">
        <v>46059.611111111109</v>
      </c>
      <c r="F80" s="250">
        <v>10.8</v>
      </c>
      <c r="G80" s="37" t="s">
        <v>5045</v>
      </c>
      <c r="H80" s="250"/>
      <c r="I80" s="250"/>
      <c r="J80" s="250"/>
      <c r="K80" s="640"/>
      <c r="L80" s="235"/>
      <c r="M80" s="235">
        <v>11</v>
      </c>
      <c r="N80" s="235">
        <v>60</v>
      </c>
      <c r="O80" s="344">
        <v>90</v>
      </c>
      <c r="P80" s="515">
        <f>SUM(L80:O80)</f>
        <v>161</v>
      </c>
      <c r="Q80" s="570" t="s">
        <v>32</v>
      </c>
      <c r="R80" s="234" t="b">
        <v>0</v>
      </c>
      <c r="S80" s="1163">
        <v>117437</v>
      </c>
      <c r="T80" s="483" t="s">
        <v>33</v>
      </c>
      <c r="U80" s="847" t="s">
        <v>508</v>
      </c>
      <c r="V80" s="250" t="s">
        <v>90</v>
      </c>
      <c r="W80" s="250">
        <v>1018011</v>
      </c>
      <c r="X80" s="250" t="s">
        <v>5074</v>
      </c>
      <c r="Y80" s="250"/>
    </row>
    <row r="81" spans="1:25">
      <c r="A81" s="19" t="s">
        <v>19</v>
      </c>
      <c r="B81" s="20"/>
      <c r="C81" s="20"/>
      <c r="D81" s="20"/>
      <c r="E81" s="19"/>
      <c r="F81" s="20"/>
      <c r="G81" s="20"/>
      <c r="H81" s="19">
        <f t="shared" ref="H81:P81" si="8">SUM(H76:H80)</f>
        <v>0</v>
      </c>
      <c r="I81" s="19">
        <f t="shared" si="8"/>
        <v>0</v>
      </c>
      <c r="J81" s="19">
        <f t="shared" si="8"/>
        <v>0</v>
      </c>
      <c r="K81" s="19">
        <f t="shared" si="8"/>
        <v>0</v>
      </c>
      <c r="L81" s="19">
        <f t="shared" si="8"/>
        <v>0</v>
      </c>
      <c r="M81" s="19">
        <f t="shared" si="8"/>
        <v>344</v>
      </c>
      <c r="N81" s="19">
        <f t="shared" si="8"/>
        <v>311</v>
      </c>
      <c r="O81" s="19">
        <f t="shared" si="8"/>
        <v>311</v>
      </c>
      <c r="P81" s="19">
        <f t="shared" si="8"/>
        <v>966</v>
      </c>
      <c r="Q81" s="12"/>
      <c r="R81" s="12"/>
      <c r="S81" s="256"/>
      <c r="T81" s="12"/>
      <c r="U81" s="256"/>
      <c r="V81" s="256"/>
      <c r="W81" s="256"/>
      <c r="X81" s="256"/>
      <c r="Y81" s="256"/>
    </row>
    <row r="82" spans="1:25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5" ht="39">
      <c r="A83" s="166" t="s">
        <v>34</v>
      </c>
      <c r="B83" s="1562"/>
      <c r="C83" s="1562"/>
      <c r="D83" s="1562"/>
      <c r="E83" s="263" t="s">
        <v>5087</v>
      </c>
      <c r="F83" s="263" t="s">
        <v>5088</v>
      </c>
      <c r="G83" s="1"/>
      <c r="H83" s="1"/>
      <c r="I83" s="1"/>
      <c r="J83" s="1563"/>
      <c r="K83" s="1563"/>
      <c r="L83" s="1563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5" ht="18">
      <c r="A84" s="187" t="s">
        <v>35</v>
      </c>
      <c r="B84" s="186" t="s">
        <v>36</v>
      </c>
      <c r="C84" s="239" t="s">
        <v>37</v>
      </c>
      <c r="D84" s="24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5">
      <c r="A85" s="1064" t="s">
        <v>4547</v>
      </c>
      <c r="B85" s="1765"/>
      <c r="C85" s="1765"/>
      <c r="D85" s="242"/>
      <c r="E85" s="243" t="s">
        <v>40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>
      <c r="A86" s="5" t="s">
        <v>42</v>
      </c>
      <c r="B86" s="1565"/>
      <c r="C86" s="156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5" t="s">
        <v>42</v>
      </c>
      <c r="B87" s="1565"/>
      <c r="C87" s="1565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5" t="s">
        <v>43</v>
      </c>
      <c r="B88" s="1566"/>
      <c r="C88" s="156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5" t="s">
        <v>44</v>
      </c>
      <c r="B89" s="1567"/>
      <c r="C89" s="156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1" spans="1:25" ht="23.25" customHeight="1">
      <c r="A91" s="1559" t="s">
        <v>83</v>
      </c>
      <c r="B91" s="1559"/>
      <c r="C91" s="1559"/>
      <c r="D91" s="1559"/>
      <c r="E91" s="1559"/>
      <c r="F91" s="1559"/>
      <c r="G91" s="7"/>
      <c r="H91" s="1559" t="s">
        <v>4015</v>
      </c>
      <c r="I91" s="1559"/>
      <c r="J91" s="1559"/>
      <c r="K91" s="1559"/>
      <c r="L91" s="1559"/>
      <c r="M91" s="1559"/>
      <c r="N91" s="1559"/>
      <c r="O91" s="1559"/>
      <c r="P91" s="1559"/>
      <c r="Q91" s="1766" t="s">
        <v>5089</v>
      </c>
      <c r="R91" s="1767"/>
      <c r="S91" s="1767"/>
      <c r="T91" s="1767"/>
      <c r="U91" s="1767"/>
      <c r="V91" s="1767"/>
      <c r="W91" s="1767"/>
      <c r="X91" s="1767"/>
      <c r="Y91" s="1767"/>
    </row>
    <row r="92" spans="1:25" ht="26.25">
      <c r="A92" s="18" t="s">
        <v>3</v>
      </c>
      <c r="B92" s="18" t="s">
        <v>4</v>
      </c>
      <c r="C92" s="8" t="s">
        <v>5</v>
      </c>
      <c r="D92" s="8" t="s">
        <v>6</v>
      </c>
      <c r="E92" s="8" t="s">
        <v>7</v>
      </c>
      <c r="F92" s="8" t="s">
        <v>8</v>
      </c>
      <c r="G92" s="33" t="s">
        <v>10</v>
      </c>
      <c r="H92" s="9" t="s">
        <v>11</v>
      </c>
      <c r="I92" s="9" t="s">
        <v>12</v>
      </c>
      <c r="J92" s="9" t="s">
        <v>13</v>
      </c>
      <c r="K92" s="9" t="s">
        <v>14</v>
      </c>
      <c r="L92" s="9" t="s">
        <v>15</v>
      </c>
      <c r="M92" s="21" t="s">
        <v>16</v>
      </c>
      <c r="N92" s="21" t="s">
        <v>17</v>
      </c>
      <c r="O92" s="67" t="s">
        <v>18</v>
      </c>
      <c r="P92" s="8" t="s">
        <v>19</v>
      </c>
      <c r="Q92" s="10" t="s">
        <v>20</v>
      </c>
      <c r="R92" s="1062" t="s">
        <v>22</v>
      </c>
      <c r="S92" s="67" t="s">
        <v>9</v>
      </c>
      <c r="T92" s="10" t="s">
        <v>21</v>
      </c>
      <c r="U92" s="8" t="s">
        <v>24</v>
      </c>
      <c r="V92" s="8" t="s">
        <v>25</v>
      </c>
      <c r="W92" s="8" t="s">
        <v>26</v>
      </c>
      <c r="X92" s="8" t="s">
        <v>27</v>
      </c>
      <c r="Y92" s="8" t="s">
        <v>28</v>
      </c>
    </row>
    <row r="93" spans="1:25" ht="25.5">
      <c r="A93" s="235" t="s">
        <v>1530</v>
      </c>
      <c r="B93" s="1157" t="s">
        <v>78</v>
      </c>
      <c r="C93" s="25" t="s">
        <v>5090</v>
      </c>
      <c r="D93" s="15" t="s">
        <v>88</v>
      </c>
      <c r="E93" s="24">
        <v>46058.166666666664</v>
      </c>
      <c r="F93" s="15">
        <v>10.3</v>
      </c>
      <c r="G93" s="37" t="s">
        <v>5045</v>
      </c>
      <c r="H93" s="15"/>
      <c r="I93" s="15"/>
      <c r="J93" s="15"/>
      <c r="K93" s="15"/>
      <c r="L93" s="26"/>
      <c r="M93" s="235"/>
      <c r="N93" s="235">
        <v>81</v>
      </c>
      <c r="O93" s="344">
        <v>80</v>
      </c>
      <c r="P93" s="66">
        <f>SUM(H93:O93)</f>
        <v>161</v>
      </c>
      <c r="Q93" s="300" t="s">
        <v>32</v>
      </c>
      <c r="R93" s="1154" t="b">
        <v>0</v>
      </c>
      <c r="S93" s="235">
        <v>117420</v>
      </c>
      <c r="T93" s="334" t="s">
        <v>33</v>
      </c>
      <c r="U93" s="231" t="s">
        <v>161</v>
      </c>
      <c r="V93" s="16" t="s">
        <v>90</v>
      </c>
      <c r="W93" s="16">
        <v>1018023</v>
      </c>
      <c r="X93" s="16" t="s">
        <v>5052</v>
      </c>
      <c r="Y93" s="16"/>
    </row>
    <row r="94" spans="1:25" ht="25.5">
      <c r="A94" s="235" t="s">
        <v>141</v>
      </c>
      <c r="B94" s="1157" t="s">
        <v>69</v>
      </c>
      <c r="C94" s="25" t="s">
        <v>5091</v>
      </c>
      <c r="D94" s="15" t="s">
        <v>68</v>
      </c>
      <c r="E94" s="24">
        <v>46057.760416666664</v>
      </c>
      <c r="F94" s="15">
        <v>14.5</v>
      </c>
      <c r="G94" s="37" t="s">
        <v>5045</v>
      </c>
      <c r="H94" s="15"/>
      <c r="I94" s="15"/>
      <c r="J94" s="15"/>
      <c r="K94" s="15"/>
      <c r="L94" s="26"/>
      <c r="M94" s="235"/>
      <c r="N94" s="235">
        <v>80</v>
      </c>
      <c r="O94" s="235">
        <v>81</v>
      </c>
      <c r="P94" s="66">
        <f>SUM(H94:O94)</f>
        <v>161</v>
      </c>
      <c r="Q94" s="15" t="s">
        <v>30</v>
      </c>
      <c r="R94" s="1154" t="b">
        <v>0</v>
      </c>
      <c r="S94" s="1156">
        <v>117368</v>
      </c>
      <c r="T94" s="25" t="s">
        <v>31</v>
      </c>
      <c r="U94" s="232" t="s">
        <v>169</v>
      </c>
      <c r="V94" s="16"/>
      <c r="W94" s="16">
        <v>1018024</v>
      </c>
      <c r="X94" s="16" t="s">
        <v>5074</v>
      </c>
      <c r="Y94" s="16"/>
    </row>
    <row r="95" spans="1:25" ht="25.5">
      <c r="A95" s="235" t="s">
        <v>165</v>
      </c>
      <c r="B95" s="1157" t="s">
        <v>78</v>
      </c>
      <c r="C95" s="25" t="s">
        <v>5092</v>
      </c>
      <c r="D95" s="15" t="s">
        <v>932</v>
      </c>
      <c r="E95" s="24">
        <v>46059.041666666664</v>
      </c>
      <c r="F95" s="15">
        <v>10.8</v>
      </c>
      <c r="G95" s="37" t="s">
        <v>5045</v>
      </c>
      <c r="H95" s="15"/>
      <c r="I95" s="15"/>
      <c r="J95" s="15"/>
      <c r="K95" s="15"/>
      <c r="L95" s="26"/>
      <c r="M95" s="235"/>
      <c r="N95" s="235">
        <v>80</v>
      </c>
      <c r="O95" s="344">
        <v>81</v>
      </c>
      <c r="P95" s="66">
        <f>SUM(H95:O95)</f>
        <v>161</v>
      </c>
      <c r="Q95" s="300" t="s">
        <v>32</v>
      </c>
      <c r="R95" s="1154" t="b">
        <v>0</v>
      </c>
      <c r="S95" s="235">
        <v>117421</v>
      </c>
      <c r="T95" s="334" t="s">
        <v>33</v>
      </c>
      <c r="U95" s="231" t="s">
        <v>161</v>
      </c>
      <c r="V95" s="16" t="s">
        <v>90</v>
      </c>
      <c r="W95" s="16">
        <v>1018025</v>
      </c>
      <c r="X95" s="16" t="s">
        <v>5052</v>
      </c>
      <c r="Y95" s="16"/>
    </row>
    <row r="96" spans="1:25" ht="25.5">
      <c r="A96" s="235" t="s">
        <v>119</v>
      </c>
      <c r="B96" s="235" t="s">
        <v>2438</v>
      </c>
      <c r="C96" s="25" t="s">
        <v>5093</v>
      </c>
      <c r="D96" s="15" t="s">
        <v>620</v>
      </c>
      <c r="E96" s="24">
        <v>46058.958333333336</v>
      </c>
      <c r="F96" s="15">
        <v>10.3</v>
      </c>
      <c r="G96" s="37" t="s">
        <v>5045</v>
      </c>
      <c r="H96" s="15"/>
      <c r="I96" s="15"/>
      <c r="J96" s="15"/>
      <c r="K96" s="15"/>
      <c r="L96" s="26"/>
      <c r="M96" s="235"/>
      <c r="N96" s="235">
        <v>54</v>
      </c>
      <c r="O96" s="344">
        <v>107</v>
      </c>
      <c r="P96" s="66">
        <f>SUM(H96:O96)</f>
        <v>161</v>
      </c>
      <c r="Q96" s="300" t="s">
        <v>32</v>
      </c>
      <c r="R96" s="1154" t="b">
        <v>0</v>
      </c>
      <c r="S96" s="235">
        <v>117423</v>
      </c>
      <c r="T96" s="334" t="s">
        <v>33</v>
      </c>
      <c r="U96" s="231" t="s">
        <v>161</v>
      </c>
      <c r="V96" s="16" t="s">
        <v>90</v>
      </c>
      <c r="W96" s="16">
        <v>1018026</v>
      </c>
      <c r="X96" s="16" t="s">
        <v>5052</v>
      </c>
      <c r="Y96" s="16"/>
    </row>
    <row r="97" spans="1:25" ht="25.5">
      <c r="A97" s="235" t="s">
        <v>102</v>
      </c>
      <c r="B97" s="1157" t="s">
        <v>92</v>
      </c>
      <c r="C97" s="25" t="s">
        <v>5094</v>
      </c>
      <c r="D97" s="15" t="s">
        <v>620</v>
      </c>
      <c r="E97" s="24">
        <v>46058.958333333336</v>
      </c>
      <c r="F97" s="15">
        <v>10.3</v>
      </c>
      <c r="G97" s="37" t="s">
        <v>5045</v>
      </c>
      <c r="H97" s="15"/>
      <c r="I97" s="15"/>
      <c r="J97" s="26"/>
      <c r="K97" s="235"/>
      <c r="L97" s="502"/>
      <c r="M97" s="344"/>
      <c r="N97" s="344">
        <v>54</v>
      </c>
      <c r="O97" s="344">
        <v>107</v>
      </c>
      <c r="P97" s="66">
        <f>SUM(H97:O97)</f>
        <v>161</v>
      </c>
      <c r="Q97" s="300" t="s">
        <v>32</v>
      </c>
      <c r="R97" s="1154" t="b">
        <v>0</v>
      </c>
      <c r="S97" s="235">
        <v>117424</v>
      </c>
      <c r="T97" s="334" t="s">
        <v>33</v>
      </c>
      <c r="U97" s="231" t="s">
        <v>161</v>
      </c>
      <c r="V97" s="16" t="s">
        <v>90</v>
      </c>
      <c r="W97" s="16">
        <v>1018027</v>
      </c>
      <c r="X97" s="16" t="s">
        <v>5052</v>
      </c>
      <c r="Y97" s="16"/>
    </row>
    <row r="98" spans="1:25">
      <c r="A98" s="19" t="s">
        <v>19</v>
      </c>
      <c r="B98" s="20"/>
      <c r="C98" s="7"/>
      <c r="D98" s="7"/>
      <c r="E98" s="11"/>
      <c r="F98" s="7"/>
      <c r="G98" s="7"/>
      <c r="H98" s="11">
        <f>SUM(H93:H96)</f>
        <v>0</v>
      </c>
      <c r="I98" s="11">
        <f>SUM(I93:I96)</f>
        <v>0</v>
      </c>
      <c r="J98" s="11">
        <f t="shared" ref="J98:P98" si="9">SUM(J93:J97)</f>
        <v>0</v>
      </c>
      <c r="K98" s="11">
        <f t="shared" si="9"/>
        <v>0</v>
      </c>
      <c r="L98" s="11">
        <f t="shared" si="9"/>
        <v>0</v>
      </c>
      <c r="M98" s="19">
        <f t="shared" si="9"/>
        <v>0</v>
      </c>
      <c r="N98" s="19">
        <f t="shared" si="9"/>
        <v>349</v>
      </c>
      <c r="O98" s="19">
        <f t="shared" si="9"/>
        <v>456</v>
      </c>
      <c r="P98" s="11">
        <f t="shared" si="9"/>
        <v>805</v>
      </c>
      <c r="Q98" s="12"/>
      <c r="R98" s="12"/>
      <c r="S98" s="256"/>
      <c r="T98" s="12"/>
      <c r="U98" s="12"/>
      <c r="V98" s="12"/>
      <c r="W98" s="12"/>
      <c r="X98" s="12"/>
      <c r="Y98" s="12"/>
    </row>
    <row r="100" spans="1:25">
      <c r="A100" s="166" t="s">
        <v>34</v>
      </c>
      <c r="B100" s="1562"/>
      <c r="C100" s="1562"/>
      <c r="D100" s="1562"/>
      <c r="E100" s="1"/>
      <c r="F100" s="1"/>
      <c r="G100" s="1"/>
      <c r="H100" s="1"/>
      <c r="I100" s="1"/>
      <c r="J100" s="1563"/>
      <c r="K100" s="1563"/>
      <c r="L100" s="156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5" ht="18">
      <c r="A101" s="187" t="s">
        <v>35</v>
      </c>
      <c r="B101" s="186" t="s">
        <v>36</v>
      </c>
      <c r="C101" s="239" t="s">
        <v>37</v>
      </c>
      <c r="D101" s="24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5">
      <c r="A102" s="230" t="s">
        <v>161</v>
      </c>
      <c r="B102" s="1558" t="s">
        <v>956</v>
      </c>
      <c r="C102" s="1558"/>
      <c r="D102" s="242"/>
      <c r="E102" s="243" t="s">
        <v>40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5">
      <c r="A103" s="4" t="s">
        <v>169</v>
      </c>
      <c r="B103" s="1564" t="s">
        <v>41</v>
      </c>
      <c r="C103" s="1564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5">
      <c r="A104" s="5" t="s">
        <v>42</v>
      </c>
      <c r="B104" s="1565" t="s">
        <v>5095</v>
      </c>
      <c r="C104" s="156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>
      <c r="A105" s="5" t="s">
        <v>42</v>
      </c>
      <c r="B105" s="1565"/>
      <c r="C105" s="1565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>
      <c r="A106" s="5" t="s">
        <v>43</v>
      </c>
      <c r="B106" s="1566">
        <v>358400711249</v>
      </c>
      <c r="C106" s="156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5" t="s">
        <v>44</v>
      </c>
      <c r="B107" s="1567">
        <v>0.66666666666666663</v>
      </c>
      <c r="C107" s="156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9" spans="1:25" ht="23.25" customHeight="1">
      <c r="A109" s="1559" t="s">
        <v>109</v>
      </c>
      <c r="B109" s="1559"/>
      <c r="C109" s="1559"/>
      <c r="D109" s="1559"/>
      <c r="E109" s="1559"/>
      <c r="F109" s="1559"/>
      <c r="G109" s="7"/>
      <c r="H109" s="1559" t="s">
        <v>4015</v>
      </c>
      <c r="I109" s="1559"/>
      <c r="J109" s="1559"/>
      <c r="K109" s="1559"/>
      <c r="L109" s="1559"/>
      <c r="M109" s="1559"/>
      <c r="N109" s="1559"/>
      <c r="O109" s="1559"/>
      <c r="P109" s="1559"/>
      <c r="Q109" s="1560" t="s">
        <v>5096</v>
      </c>
      <c r="R109" s="1561"/>
      <c r="S109" s="1561"/>
      <c r="T109" s="1561"/>
      <c r="U109" s="1561"/>
      <c r="V109" s="1561"/>
      <c r="W109" s="1561"/>
      <c r="X109" s="1561"/>
      <c r="Y109" s="1561"/>
    </row>
    <row r="110" spans="1:25" ht="26.25">
      <c r="A110" s="18" t="s">
        <v>3</v>
      </c>
      <c r="B110" s="18" t="s">
        <v>4</v>
      </c>
      <c r="C110" s="8" t="s">
        <v>5</v>
      </c>
      <c r="D110" s="8" t="s">
        <v>6</v>
      </c>
      <c r="E110" s="8" t="s">
        <v>7</v>
      </c>
      <c r="F110" s="8" t="s">
        <v>8</v>
      </c>
      <c r="G110" s="33" t="s">
        <v>10</v>
      </c>
      <c r="H110" s="9" t="s">
        <v>11</v>
      </c>
      <c r="I110" s="9" t="s">
        <v>12</v>
      </c>
      <c r="J110" s="9" t="s">
        <v>13</v>
      </c>
      <c r="K110" s="21" t="s">
        <v>14</v>
      </c>
      <c r="L110" s="21" t="s">
        <v>15</v>
      </c>
      <c r="M110" s="21" t="s">
        <v>16</v>
      </c>
      <c r="N110" s="21" t="s">
        <v>17</v>
      </c>
      <c r="O110" s="67" t="s">
        <v>18</v>
      </c>
      <c r="P110" s="8" t="s">
        <v>19</v>
      </c>
      <c r="Q110" s="10" t="s">
        <v>20</v>
      </c>
      <c r="R110" s="1062" t="s">
        <v>22</v>
      </c>
      <c r="S110" s="10" t="s">
        <v>9</v>
      </c>
      <c r="T110" s="10" t="s">
        <v>21</v>
      </c>
      <c r="U110" s="8" t="s">
        <v>24</v>
      </c>
      <c r="V110" s="8" t="s">
        <v>25</v>
      </c>
      <c r="W110" s="8" t="s">
        <v>26</v>
      </c>
      <c r="X110" s="8" t="s">
        <v>27</v>
      </c>
      <c r="Y110" s="8" t="s">
        <v>28</v>
      </c>
    </row>
    <row r="111" spans="1:25">
      <c r="A111" s="235" t="s">
        <v>150</v>
      </c>
      <c r="B111" s="235" t="s">
        <v>57</v>
      </c>
      <c r="C111" s="25" t="s">
        <v>5097</v>
      </c>
      <c r="D111" s="15" t="s">
        <v>56</v>
      </c>
      <c r="E111" s="24">
        <v>46058.253472222219</v>
      </c>
      <c r="F111" s="15">
        <v>10.3</v>
      </c>
      <c r="G111" s="37"/>
      <c r="H111" s="15"/>
      <c r="I111" s="15"/>
      <c r="J111" s="26"/>
      <c r="K111" s="331">
        <v>54</v>
      </c>
      <c r="L111" s="344"/>
      <c r="M111" s="344"/>
      <c r="N111" s="344"/>
      <c r="O111" s="344"/>
      <c r="P111" s="66">
        <f t="shared" ref="P111:P113" si="10">SUM(H111:O111)</f>
        <v>54</v>
      </c>
      <c r="Q111" s="15" t="s">
        <v>30</v>
      </c>
      <c r="R111" s="1154" t="b">
        <v>0</v>
      </c>
      <c r="S111" s="15">
        <v>117366</v>
      </c>
      <c r="T111" s="15" t="s">
        <v>31</v>
      </c>
      <c r="U111" s="232" t="s">
        <v>169</v>
      </c>
      <c r="V111" s="16" t="s">
        <v>90</v>
      </c>
      <c r="W111" s="16">
        <v>1018028</v>
      </c>
      <c r="X111" s="16" t="s">
        <v>5098</v>
      </c>
      <c r="Y111" s="16"/>
    </row>
    <row r="112" spans="1:25">
      <c r="A112" s="235" t="s">
        <v>142</v>
      </c>
      <c r="B112" s="235" t="s">
        <v>72</v>
      </c>
      <c r="C112" s="25" t="s">
        <v>5099</v>
      </c>
      <c r="D112" s="15" t="s">
        <v>71</v>
      </c>
      <c r="E112" s="24">
        <v>46058.711805555555</v>
      </c>
      <c r="F112" s="15">
        <v>14.5</v>
      </c>
      <c r="G112" s="37"/>
      <c r="H112" s="15"/>
      <c r="I112" s="15"/>
      <c r="J112" s="26"/>
      <c r="K112" s="235"/>
      <c r="L112" s="331">
        <v>80</v>
      </c>
      <c r="M112" s="331">
        <v>54</v>
      </c>
      <c r="N112" s="331">
        <v>27</v>
      </c>
      <c r="O112" s="344"/>
      <c r="P112" s="66">
        <f t="shared" si="10"/>
        <v>161</v>
      </c>
      <c r="Q112" s="15" t="s">
        <v>30</v>
      </c>
      <c r="R112" s="1154" t="b">
        <v>0</v>
      </c>
      <c r="S112" s="15">
        <v>117367</v>
      </c>
      <c r="T112" s="15" t="s">
        <v>31</v>
      </c>
      <c r="U112" s="232" t="s">
        <v>169</v>
      </c>
      <c r="V112" s="16"/>
      <c r="W112" s="16">
        <v>1018029</v>
      </c>
      <c r="X112" s="16" t="s">
        <v>5074</v>
      </c>
      <c r="Y112" s="16"/>
    </row>
    <row r="113" spans="1:25">
      <c r="A113" s="235" t="s">
        <v>219</v>
      </c>
      <c r="B113" s="235" t="s">
        <v>75</v>
      </c>
      <c r="C113" s="25" t="s">
        <v>5100</v>
      </c>
      <c r="D113" s="15" t="s">
        <v>74</v>
      </c>
      <c r="E113" s="24">
        <v>46058.524305555555</v>
      </c>
      <c r="F113" s="15">
        <v>15.8</v>
      </c>
      <c r="G113" s="37"/>
      <c r="H113" s="15"/>
      <c r="I113" s="15"/>
      <c r="J113" s="26"/>
      <c r="K113" s="331">
        <v>54</v>
      </c>
      <c r="L113" s="344"/>
      <c r="M113" s="344"/>
      <c r="N113" s="344"/>
      <c r="O113" s="344"/>
      <c r="P113" s="66">
        <f t="shared" si="10"/>
        <v>54</v>
      </c>
      <c r="Q113" s="15" t="s">
        <v>30</v>
      </c>
      <c r="R113" s="1154" t="b">
        <v>0</v>
      </c>
      <c r="S113" s="15">
        <v>117373</v>
      </c>
      <c r="T113" s="15" t="s">
        <v>31</v>
      </c>
      <c r="U113" s="232" t="s">
        <v>169</v>
      </c>
      <c r="V113" s="16" t="s">
        <v>660</v>
      </c>
      <c r="W113" s="16">
        <v>1018030</v>
      </c>
      <c r="X113" s="16" t="s">
        <v>5101</v>
      </c>
      <c r="Y113" s="16"/>
    </row>
    <row r="114" spans="1:25" ht="25.5">
      <c r="A114" s="235" t="s">
        <v>120</v>
      </c>
      <c r="B114" s="1157" t="s">
        <v>134</v>
      </c>
      <c r="C114" s="25" t="s">
        <v>5102</v>
      </c>
      <c r="D114" s="15" t="s">
        <v>2892</v>
      </c>
      <c r="E114" s="24">
        <v>46060.277777777781</v>
      </c>
      <c r="F114" s="15">
        <v>10.8</v>
      </c>
      <c r="G114" s="37" t="s">
        <v>5045</v>
      </c>
      <c r="H114" s="15"/>
      <c r="I114" s="15"/>
      <c r="J114" s="26"/>
      <c r="K114" s="235"/>
      <c r="L114" s="502"/>
      <c r="M114" s="344"/>
      <c r="N114" s="344"/>
      <c r="O114" s="344">
        <v>161</v>
      </c>
      <c r="P114" s="66">
        <f>SUM(H114:O114)</f>
        <v>161</v>
      </c>
      <c r="Q114" s="300" t="s">
        <v>32</v>
      </c>
      <c r="R114" s="1154" t="b">
        <v>1</v>
      </c>
      <c r="S114" s="235">
        <v>117425</v>
      </c>
      <c r="T114" s="334" t="s">
        <v>33</v>
      </c>
      <c r="U114" s="231" t="s">
        <v>161</v>
      </c>
      <c r="V114" s="16" t="s">
        <v>90</v>
      </c>
      <c r="W114" s="16">
        <v>1018031</v>
      </c>
      <c r="X114" s="16" t="s">
        <v>5033</v>
      </c>
      <c r="Y114" s="16"/>
    </row>
    <row r="115" spans="1:25" ht="25.5">
      <c r="A115" s="1163" t="s">
        <v>107</v>
      </c>
      <c r="B115" s="1163" t="s">
        <v>78</v>
      </c>
      <c r="C115" s="25" t="s">
        <v>5103</v>
      </c>
      <c r="D115" s="15" t="s">
        <v>99</v>
      </c>
      <c r="E115" s="24">
        <v>46059.319444444445</v>
      </c>
      <c r="F115" s="15">
        <v>10.95</v>
      </c>
      <c r="G115" s="37" t="s">
        <v>5045</v>
      </c>
      <c r="H115" s="15"/>
      <c r="I115" s="15"/>
      <c r="J115" s="15"/>
      <c r="K115" s="15"/>
      <c r="L115" s="26"/>
      <c r="M115" s="344"/>
      <c r="N115" s="344"/>
      <c r="O115" s="345">
        <v>161</v>
      </c>
      <c r="P115" s="66">
        <f>SUM(H115:O115)</f>
        <v>161</v>
      </c>
      <c r="Q115" s="300" t="s">
        <v>32</v>
      </c>
      <c r="R115" s="1154" t="b">
        <v>0</v>
      </c>
      <c r="S115" s="235">
        <v>117422</v>
      </c>
      <c r="T115" s="334" t="s">
        <v>33</v>
      </c>
      <c r="U115" s="255" t="s">
        <v>100</v>
      </c>
      <c r="V115" s="16" t="s">
        <v>90</v>
      </c>
      <c r="W115" s="16">
        <v>1018032</v>
      </c>
      <c r="X115" s="16" t="s">
        <v>5104</v>
      </c>
      <c r="Y115" s="16"/>
    </row>
    <row r="116" spans="1:25">
      <c r="A116" s="327" t="s">
        <v>111</v>
      </c>
      <c r="B116" s="327" t="s">
        <v>65</v>
      </c>
      <c r="C116" s="327" t="s">
        <v>5105</v>
      </c>
      <c r="D116" s="327" t="s">
        <v>64</v>
      </c>
      <c r="E116" s="649">
        <v>46059.517361111109</v>
      </c>
      <c r="F116" s="327">
        <v>14.8</v>
      </c>
      <c r="G116" s="327"/>
      <c r="H116" s="327"/>
      <c r="I116" s="327"/>
      <c r="J116" s="15"/>
      <c r="K116" s="15"/>
      <c r="L116" s="406">
        <v>108</v>
      </c>
      <c r="M116" s="344"/>
      <c r="N116" s="344"/>
      <c r="O116" s="344"/>
      <c r="P116" s="66">
        <f>SUM(H116:O116)</f>
        <v>108</v>
      </c>
      <c r="Q116" s="15" t="s">
        <v>30</v>
      </c>
      <c r="R116" s="1154" t="b">
        <v>0</v>
      </c>
      <c r="S116" s="299">
        <v>117450</v>
      </c>
      <c r="T116" s="334" t="s">
        <v>33</v>
      </c>
      <c r="U116" s="232" t="s">
        <v>169</v>
      </c>
      <c r="V116" s="16" t="s">
        <v>90</v>
      </c>
      <c r="W116" s="16">
        <v>1018033</v>
      </c>
      <c r="X116" s="16" t="s">
        <v>5106</v>
      </c>
      <c r="Y116" s="16"/>
    </row>
    <row r="117" spans="1:25">
      <c r="A117" s="19" t="s">
        <v>19</v>
      </c>
      <c r="B117" s="20"/>
      <c r="C117" s="7"/>
      <c r="D117" s="7"/>
      <c r="E117" s="11"/>
      <c r="F117" s="7"/>
      <c r="G117" s="7"/>
      <c r="H117" s="11">
        <f t="shared" ref="H117:P117" si="11">SUM(H111:H116)</f>
        <v>0</v>
      </c>
      <c r="I117" s="11">
        <f t="shared" si="11"/>
        <v>0</v>
      </c>
      <c r="J117" s="11">
        <f t="shared" si="11"/>
        <v>0</v>
      </c>
      <c r="K117" s="11">
        <f t="shared" si="11"/>
        <v>108</v>
      </c>
      <c r="L117" s="11">
        <f t="shared" si="11"/>
        <v>188</v>
      </c>
      <c r="M117" s="11">
        <f t="shared" si="11"/>
        <v>54</v>
      </c>
      <c r="N117" s="11">
        <f t="shared" si="11"/>
        <v>27</v>
      </c>
      <c r="O117" s="11">
        <f t="shared" si="11"/>
        <v>322</v>
      </c>
      <c r="P117" s="11">
        <f t="shared" si="11"/>
        <v>699</v>
      </c>
      <c r="Q117" s="12"/>
      <c r="R117" s="12"/>
      <c r="S117" s="256"/>
      <c r="T117" s="12"/>
      <c r="U117" s="12"/>
      <c r="V117" s="12"/>
      <c r="W117" s="12"/>
      <c r="X117" s="12"/>
      <c r="Y117" s="12"/>
    </row>
    <row r="118" spans="1:25">
      <c r="A118" s="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5">
      <c r="A119" s="166" t="s">
        <v>34</v>
      </c>
      <c r="B119" s="1562"/>
      <c r="C119" s="1562"/>
      <c r="D119" s="1562"/>
      <c r="E119" s="1"/>
      <c r="F119" s="1"/>
      <c r="G119" s="1"/>
      <c r="H119" s="1"/>
      <c r="I119" s="1"/>
      <c r="J119" s="1563"/>
      <c r="K119" s="1563"/>
      <c r="L119" s="1563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5" ht="18">
      <c r="A120" s="187" t="s">
        <v>35</v>
      </c>
      <c r="B120" s="186" t="s">
        <v>36</v>
      </c>
      <c r="C120" s="239" t="s">
        <v>37</v>
      </c>
      <c r="D120" s="24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5">
      <c r="A121" s="230" t="s">
        <v>161</v>
      </c>
      <c r="B121" s="1558" t="s">
        <v>39</v>
      </c>
      <c r="C121" s="1558"/>
      <c r="D121" s="242"/>
      <c r="E121" s="243" t="s">
        <v>40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5">
      <c r="A122" s="257" t="s">
        <v>100</v>
      </c>
      <c r="B122" s="1619" t="s">
        <v>956</v>
      </c>
      <c r="C122" s="1619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5">
      <c r="A123" s="4" t="s">
        <v>169</v>
      </c>
      <c r="B123" s="1564" t="s">
        <v>41</v>
      </c>
      <c r="C123" s="1564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5">
      <c r="A124" s="5" t="s">
        <v>42</v>
      </c>
      <c r="B124" s="1565" t="s">
        <v>870</v>
      </c>
      <c r="C124" s="156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5">
      <c r="A125" s="5" t="s">
        <v>42</v>
      </c>
      <c r="B125" s="1565"/>
      <c r="C125" s="1565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5">
      <c r="A126" s="5" t="s">
        <v>43</v>
      </c>
      <c r="B126" s="1566">
        <v>358405120586</v>
      </c>
      <c r="C126" s="156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>
      <c r="A127" s="5" t="s">
        <v>44</v>
      </c>
      <c r="B127" s="1567">
        <v>0.75</v>
      </c>
      <c r="C127" s="156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5">
      <c r="G128" s="1065" t="s">
        <v>5107</v>
      </c>
    </row>
    <row r="129" spans="1:24">
      <c r="A129" s="1163" t="s">
        <v>4707</v>
      </c>
      <c r="B129" s="1163" t="s">
        <v>404</v>
      </c>
      <c r="C129" s="25" t="s">
        <v>5108</v>
      </c>
      <c r="D129" s="15" t="s">
        <v>5109</v>
      </c>
      <c r="E129" s="24">
        <v>46059.694444444445</v>
      </c>
      <c r="F129" s="15">
        <v>14.8</v>
      </c>
      <c r="G129" s="37"/>
      <c r="H129" s="15"/>
      <c r="I129" s="15"/>
      <c r="J129" s="15"/>
      <c r="K129" s="15"/>
      <c r="L129" s="26"/>
      <c r="M129" s="344"/>
      <c r="N129" s="344"/>
      <c r="O129" s="344"/>
      <c r="P129" s="66"/>
      <c r="Q129" s="15"/>
      <c r="R129" s="1154" t="b">
        <v>0</v>
      </c>
      <c r="S129" s="235"/>
      <c r="T129" s="25"/>
      <c r="U129" s="16" t="s">
        <v>5110</v>
      </c>
      <c r="V129" s="16" t="s">
        <v>660</v>
      </c>
      <c r="W129" s="16"/>
      <c r="X129" s="16" t="s">
        <v>5111</v>
      </c>
    </row>
    <row r="130" spans="1:24">
      <c r="A130" s="39" t="s">
        <v>4707</v>
      </c>
      <c r="B130" s="39" t="s">
        <v>404</v>
      </c>
      <c r="C130" s="39" t="s">
        <v>5112</v>
      </c>
      <c r="D130" s="15" t="s">
        <v>5109</v>
      </c>
      <c r="E130" s="24">
        <v>46059.694444444445</v>
      </c>
      <c r="F130" s="15">
        <v>14.8</v>
      </c>
      <c r="U130" s="16" t="s">
        <v>5110</v>
      </c>
      <c r="V130" s="16" t="s">
        <v>660</v>
      </c>
      <c r="W130" s="16"/>
      <c r="X130" s="16" t="s">
        <v>5111</v>
      </c>
    </row>
    <row r="131" spans="1:24">
      <c r="A131" s="115"/>
      <c r="B131" s="115" t="s">
        <v>78</v>
      </c>
      <c r="C131" s="115" t="s">
        <v>5113</v>
      </c>
      <c r="D131" s="115" t="s">
        <v>3931</v>
      </c>
      <c r="E131" s="117">
        <v>46058.875</v>
      </c>
      <c r="F131" s="115">
        <v>9.9</v>
      </c>
      <c r="G131" s="115" t="s">
        <v>5107</v>
      </c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 t="s">
        <v>573</v>
      </c>
      <c r="V131" s="115" t="s">
        <v>90</v>
      </c>
      <c r="W131" s="115"/>
      <c r="X131" s="115" t="s">
        <v>5074</v>
      </c>
    </row>
  </sheetData>
  <mergeCells count="74">
    <mergeCell ref="B126:C126"/>
    <mergeCell ref="B127:C127"/>
    <mergeCell ref="Q109:Y109"/>
    <mergeCell ref="B119:D119"/>
    <mergeCell ref="J119:L119"/>
    <mergeCell ref="B122:C122"/>
    <mergeCell ref="B123:C123"/>
    <mergeCell ref="B124:C124"/>
    <mergeCell ref="H109:P109"/>
    <mergeCell ref="B121:C121"/>
    <mergeCell ref="A109:F109"/>
    <mergeCell ref="B104:C104"/>
    <mergeCell ref="A91:F91"/>
    <mergeCell ref="H91:P91"/>
    <mergeCell ref="B105:C105"/>
    <mergeCell ref="B125:C125"/>
    <mergeCell ref="B106:C106"/>
    <mergeCell ref="B107:C107"/>
    <mergeCell ref="B72:C72"/>
    <mergeCell ref="B53:C53"/>
    <mergeCell ref="H39:P39"/>
    <mergeCell ref="B54:C54"/>
    <mergeCell ref="B55:C55"/>
    <mergeCell ref="B66:D66"/>
    <mergeCell ref="B68:C68"/>
    <mergeCell ref="B69:C69"/>
    <mergeCell ref="B70:C70"/>
    <mergeCell ref="B71:C71"/>
    <mergeCell ref="A57:F57"/>
    <mergeCell ref="H57:P57"/>
    <mergeCell ref="Q57:Y57"/>
    <mergeCell ref="B34:C34"/>
    <mergeCell ref="B35:C35"/>
    <mergeCell ref="B36:C36"/>
    <mergeCell ref="B37:C37"/>
    <mergeCell ref="A39:F39"/>
    <mergeCell ref="Q39:Y39"/>
    <mergeCell ref="B49:D49"/>
    <mergeCell ref="J49:L49"/>
    <mergeCell ref="B51:C51"/>
    <mergeCell ref="B52:C52"/>
    <mergeCell ref="H20:P20"/>
    <mergeCell ref="Q20:Y20"/>
    <mergeCell ref="B30:D30"/>
    <mergeCell ref="J30:L30"/>
    <mergeCell ref="A1:F1"/>
    <mergeCell ref="H1:P1"/>
    <mergeCell ref="Q1:Y1"/>
    <mergeCell ref="B11:D11"/>
    <mergeCell ref="J11:L11"/>
    <mergeCell ref="B13:C13"/>
    <mergeCell ref="B33:C33"/>
    <mergeCell ref="B14:C14"/>
    <mergeCell ref="B15:C15"/>
    <mergeCell ref="B16:C16"/>
    <mergeCell ref="B17:C17"/>
    <mergeCell ref="B18:C18"/>
    <mergeCell ref="A20:F20"/>
    <mergeCell ref="B32:C32"/>
    <mergeCell ref="B83:D83"/>
    <mergeCell ref="J83:L83"/>
    <mergeCell ref="Q74:Y74"/>
    <mergeCell ref="B103:C103"/>
    <mergeCell ref="B85:C85"/>
    <mergeCell ref="B86:C86"/>
    <mergeCell ref="B87:C87"/>
    <mergeCell ref="B88:C88"/>
    <mergeCell ref="B89:C89"/>
    <mergeCell ref="A74:F74"/>
    <mergeCell ref="H74:P74"/>
    <mergeCell ref="B102:C102"/>
    <mergeCell ref="Q91:Y91"/>
    <mergeCell ref="B100:D100"/>
    <mergeCell ref="J100:L100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30D3A-C181-4946-B344-68611A9760E8}">
  <sheetPr>
    <tabColor rgb="FF00B0F0"/>
  </sheetPr>
  <dimension ref="A1:Y144"/>
  <sheetViews>
    <sheetView topLeftCell="A65" workbookViewId="0">
      <selection activeCell="R80" sqref="R80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/>
    <col min="24" max="24" width="19" customWidth="1"/>
  </cols>
  <sheetData>
    <row r="1" spans="1:25" ht="23.25">
      <c r="A1" s="1559" t="s">
        <v>128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1110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21" t="s">
        <v>16</v>
      </c>
      <c r="N2" s="21" t="s">
        <v>17</v>
      </c>
      <c r="O2" s="67" t="s">
        <v>18</v>
      </c>
      <c r="P2" s="10" t="s">
        <v>19</v>
      </c>
      <c r="Q2" s="10" t="s">
        <v>20</v>
      </c>
      <c r="R2" s="1062" t="s">
        <v>22</v>
      </c>
      <c r="S2" s="67" t="s">
        <v>9</v>
      </c>
      <c r="T2" s="10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519</v>
      </c>
      <c r="B3" s="224" t="s">
        <v>78</v>
      </c>
      <c r="C3" s="35" t="s">
        <v>5114</v>
      </c>
      <c r="D3" s="224" t="s">
        <v>88</v>
      </c>
      <c r="E3" s="227">
        <v>46054.166666666664</v>
      </c>
      <c r="F3" s="224">
        <v>10.3</v>
      </c>
      <c r="G3" s="226" t="s">
        <v>5115</v>
      </c>
      <c r="H3" s="224"/>
      <c r="I3" s="224"/>
      <c r="J3" s="224"/>
      <c r="K3" s="224"/>
      <c r="L3" s="248"/>
      <c r="M3" s="235">
        <v>0</v>
      </c>
      <c r="N3" s="235">
        <v>0</v>
      </c>
      <c r="O3" s="331">
        <v>161</v>
      </c>
      <c r="P3" s="25">
        <f t="shared" ref="P3:P8" si="0">SUM(H3:O3)</f>
        <v>161</v>
      </c>
      <c r="Q3" s="300" t="s">
        <v>32</v>
      </c>
      <c r="R3" s="234" t="b">
        <v>1</v>
      </c>
      <c r="S3" s="235">
        <v>117331</v>
      </c>
      <c r="T3" s="334" t="s">
        <v>33</v>
      </c>
      <c r="U3" s="231" t="s">
        <v>161</v>
      </c>
      <c r="V3" s="16" t="s">
        <v>90</v>
      </c>
      <c r="W3" s="16">
        <v>1017899</v>
      </c>
      <c r="X3" s="16" t="s">
        <v>5116</v>
      </c>
      <c r="Y3" s="16"/>
    </row>
    <row r="4" spans="1:25">
      <c r="A4" s="224" t="s">
        <v>3866</v>
      </c>
      <c r="B4" s="224" t="s">
        <v>78</v>
      </c>
      <c r="C4" s="35" t="s">
        <v>5117</v>
      </c>
      <c r="D4" s="224" t="s">
        <v>88</v>
      </c>
      <c r="E4" s="227">
        <v>46054.166666666664</v>
      </c>
      <c r="F4" s="224">
        <v>10.3</v>
      </c>
      <c r="G4" s="226" t="s">
        <v>5115</v>
      </c>
      <c r="H4" s="224"/>
      <c r="I4" s="224"/>
      <c r="J4" s="224"/>
      <c r="K4" s="224"/>
      <c r="L4" s="248"/>
      <c r="M4" s="235">
        <v>0</v>
      </c>
      <c r="N4" s="235">
        <v>0</v>
      </c>
      <c r="O4" s="331">
        <v>161</v>
      </c>
      <c r="P4" s="25">
        <f t="shared" si="0"/>
        <v>161</v>
      </c>
      <c r="Q4" s="300" t="s">
        <v>32</v>
      </c>
      <c r="R4" s="234" t="b">
        <v>1</v>
      </c>
      <c r="S4" s="235">
        <v>117332</v>
      </c>
      <c r="T4" s="334" t="s">
        <v>33</v>
      </c>
      <c r="U4" s="231" t="s">
        <v>161</v>
      </c>
      <c r="V4" s="16" t="s">
        <v>90</v>
      </c>
      <c r="W4" s="16">
        <v>1017900</v>
      </c>
      <c r="X4" s="16" t="s">
        <v>5116</v>
      </c>
      <c r="Y4" s="16"/>
    </row>
    <row r="5" spans="1:25">
      <c r="A5" s="224" t="s">
        <v>120</v>
      </c>
      <c r="B5" s="224" t="s">
        <v>78</v>
      </c>
      <c r="C5" s="35" t="s">
        <v>4889</v>
      </c>
      <c r="D5" s="224" t="s">
        <v>88</v>
      </c>
      <c r="E5" s="227">
        <v>46054.166666666664</v>
      </c>
      <c r="F5" s="224">
        <v>10.3</v>
      </c>
      <c r="G5" s="226" t="s">
        <v>5115</v>
      </c>
      <c r="H5" s="224"/>
      <c r="I5" s="224"/>
      <c r="J5" s="224"/>
      <c r="K5" s="224"/>
      <c r="L5" s="248"/>
      <c r="M5" s="235">
        <v>0</v>
      </c>
      <c r="N5" s="235">
        <v>0</v>
      </c>
      <c r="O5" s="331">
        <v>161</v>
      </c>
      <c r="P5" s="25">
        <f t="shared" si="0"/>
        <v>161</v>
      </c>
      <c r="Q5" s="300" t="s">
        <v>32</v>
      </c>
      <c r="R5" s="234" t="b">
        <v>1</v>
      </c>
      <c r="S5" s="235">
        <v>117287</v>
      </c>
      <c r="T5" s="334" t="s">
        <v>33</v>
      </c>
      <c r="U5" s="231" t="s">
        <v>161</v>
      </c>
      <c r="V5" s="16" t="s">
        <v>90</v>
      </c>
      <c r="W5" s="16">
        <v>1017901</v>
      </c>
      <c r="X5" s="16" t="s">
        <v>5116</v>
      </c>
      <c r="Y5" s="16"/>
    </row>
    <row r="6" spans="1:25">
      <c r="A6" s="224" t="s">
        <v>120</v>
      </c>
      <c r="B6" s="224" t="s">
        <v>78</v>
      </c>
      <c r="C6" s="35" t="s">
        <v>4888</v>
      </c>
      <c r="D6" s="224" t="s">
        <v>88</v>
      </c>
      <c r="E6" s="227">
        <v>46054.166666666664</v>
      </c>
      <c r="F6" s="224">
        <v>10.3</v>
      </c>
      <c r="G6" s="226" t="s">
        <v>5115</v>
      </c>
      <c r="H6" s="224"/>
      <c r="I6" s="224"/>
      <c r="J6" s="224"/>
      <c r="K6" s="224"/>
      <c r="L6" s="248"/>
      <c r="M6" s="235"/>
      <c r="N6" s="235">
        <v>0</v>
      </c>
      <c r="O6" s="331">
        <v>161</v>
      </c>
      <c r="P6" s="25">
        <f t="shared" si="0"/>
        <v>161</v>
      </c>
      <c r="Q6" s="300" t="s">
        <v>32</v>
      </c>
      <c r="R6" s="234" t="b">
        <v>1</v>
      </c>
      <c r="S6" s="235">
        <v>117289</v>
      </c>
      <c r="T6" s="334" t="s">
        <v>33</v>
      </c>
      <c r="U6" s="231" t="s">
        <v>161</v>
      </c>
      <c r="V6" s="16" t="s">
        <v>90</v>
      </c>
      <c r="W6" s="16">
        <v>1017902</v>
      </c>
      <c r="X6" s="16" t="s">
        <v>5116</v>
      </c>
      <c r="Y6" s="16"/>
    </row>
    <row r="7" spans="1:25">
      <c r="A7" s="224" t="s">
        <v>2561</v>
      </c>
      <c r="B7" s="224" t="s">
        <v>78</v>
      </c>
      <c r="C7" s="35" t="s">
        <v>5118</v>
      </c>
      <c r="D7" s="224" t="s">
        <v>88</v>
      </c>
      <c r="E7" s="227">
        <v>46054.166666666664</v>
      </c>
      <c r="F7" s="224">
        <v>10.3</v>
      </c>
      <c r="G7" s="226" t="s">
        <v>5115</v>
      </c>
      <c r="H7" s="224"/>
      <c r="I7" s="224"/>
      <c r="J7" s="224"/>
      <c r="K7" s="224"/>
      <c r="L7" s="248"/>
      <c r="M7" s="235">
        <v>0</v>
      </c>
      <c r="N7" s="331">
        <v>161</v>
      </c>
      <c r="O7" s="235">
        <v>0</v>
      </c>
      <c r="P7" s="25">
        <f t="shared" si="0"/>
        <v>161</v>
      </c>
      <c r="Q7" s="300" t="s">
        <v>32</v>
      </c>
      <c r="R7" s="234" t="b">
        <v>0</v>
      </c>
      <c r="S7" s="235">
        <v>117333</v>
      </c>
      <c r="T7" s="334" t="s">
        <v>33</v>
      </c>
      <c r="U7" s="231" t="s">
        <v>161</v>
      </c>
      <c r="V7" s="16" t="s">
        <v>90</v>
      </c>
      <c r="W7" s="16">
        <v>1017903</v>
      </c>
      <c r="X7" s="16" t="s">
        <v>5116</v>
      </c>
      <c r="Y7" s="16"/>
    </row>
    <row r="8" spans="1:25">
      <c r="A8" s="15" t="s">
        <v>86</v>
      </c>
      <c r="B8" s="15" t="s">
        <v>78</v>
      </c>
      <c r="C8" s="35" t="s">
        <v>4828</v>
      </c>
      <c r="D8" s="224" t="s">
        <v>88</v>
      </c>
      <c r="E8" s="227">
        <v>46054.166666666664</v>
      </c>
      <c r="F8" s="224">
        <v>10.3</v>
      </c>
      <c r="G8" s="226" t="s">
        <v>5115</v>
      </c>
      <c r="H8" s="15"/>
      <c r="I8" s="15"/>
      <c r="J8" s="15"/>
      <c r="K8" s="15"/>
      <c r="L8" s="26"/>
      <c r="M8" s="235"/>
      <c r="N8" s="235">
        <v>0</v>
      </c>
      <c r="O8" s="331">
        <v>161</v>
      </c>
      <c r="P8" s="25">
        <f t="shared" si="0"/>
        <v>161</v>
      </c>
      <c r="Q8" s="300" t="s">
        <v>32</v>
      </c>
      <c r="R8" s="234" t="b">
        <v>1</v>
      </c>
      <c r="S8" s="235">
        <v>117290</v>
      </c>
      <c r="T8" s="334" t="s">
        <v>33</v>
      </c>
      <c r="U8" s="231" t="s">
        <v>161</v>
      </c>
      <c r="V8" s="16" t="s">
        <v>90</v>
      </c>
      <c r="W8" s="16">
        <v>1017904</v>
      </c>
      <c r="X8" s="16" t="s">
        <v>5116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I9" si="1">SUM(H3:H7)</f>
        <v>0</v>
      </c>
      <c r="I9" s="11">
        <f t="shared" si="1"/>
        <v>0</v>
      </c>
      <c r="J9" s="11">
        <f t="shared" ref="J9:P9" si="2">SUM(J3:J8)</f>
        <v>0</v>
      </c>
      <c r="K9" s="11">
        <f t="shared" si="2"/>
        <v>0</v>
      </c>
      <c r="L9" s="11">
        <f t="shared" si="2"/>
        <v>0</v>
      </c>
      <c r="M9" s="19">
        <f t="shared" si="2"/>
        <v>0</v>
      </c>
      <c r="N9" s="19">
        <f t="shared" si="2"/>
        <v>161</v>
      </c>
      <c r="O9" s="19">
        <f t="shared" si="2"/>
        <v>805</v>
      </c>
      <c r="P9" s="11">
        <f t="shared" si="2"/>
        <v>966</v>
      </c>
      <c r="Q9" s="12"/>
      <c r="R9" s="12"/>
      <c r="S9" s="256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4605</v>
      </c>
      <c r="B13" s="1558"/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1676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>
        <v>358404854773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>
        <v>0.41666666666666669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139</v>
      </c>
      <c r="B19" s="1559"/>
      <c r="C19" s="1559"/>
      <c r="D19" s="1559"/>
      <c r="E19" s="1559"/>
      <c r="F19" s="1559"/>
      <c r="G19" s="7"/>
      <c r="H19" s="1559" t="s">
        <v>4015</v>
      </c>
      <c r="I19" s="1559"/>
      <c r="J19" s="1559"/>
      <c r="K19" s="1559"/>
      <c r="L19" s="1559"/>
      <c r="M19" s="1559"/>
      <c r="N19" s="1559"/>
      <c r="O19" s="1559"/>
      <c r="P19" s="1559"/>
      <c r="Q19" s="1560" t="s">
        <v>181</v>
      </c>
      <c r="R19" s="1561"/>
      <c r="S19" s="1561"/>
      <c r="T19" s="1561"/>
      <c r="U19" s="1561"/>
      <c r="V19" s="1561"/>
      <c r="W19" s="1561"/>
      <c r="X19" s="1561"/>
      <c r="Y19" s="1561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21" t="s">
        <v>16</v>
      </c>
      <c r="N20" s="21" t="s">
        <v>17</v>
      </c>
      <c r="O20" s="67" t="s">
        <v>18</v>
      </c>
      <c r="P20" s="8" t="s">
        <v>19</v>
      </c>
      <c r="Q20" s="8" t="s">
        <v>20</v>
      </c>
      <c r="R20" s="240" t="s">
        <v>22</v>
      </c>
      <c r="S20" s="18" t="s">
        <v>9</v>
      </c>
      <c r="T20" s="8" t="s">
        <v>21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224" t="s">
        <v>3866</v>
      </c>
      <c r="B21" s="224" t="s">
        <v>78</v>
      </c>
      <c r="C21" s="35" t="s">
        <v>5119</v>
      </c>
      <c r="D21" s="224" t="s">
        <v>99</v>
      </c>
      <c r="E21" s="227">
        <v>46054.319444444445</v>
      </c>
      <c r="F21" s="224">
        <v>10.8</v>
      </c>
      <c r="G21" s="226" t="s">
        <v>5115</v>
      </c>
      <c r="H21" s="224"/>
      <c r="I21" s="224"/>
      <c r="J21" s="224"/>
      <c r="K21" s="224"/>
      <c r="L21" s="248"/>
      <c r="M21" s="235"/>
      <c r="N21" s="331">
        <v>161</v>
      </c>
      <c r="O21" s="235">
        <v>0</v>
      </c>
      <c r="P21" s="66">
        <f t="shared" ref="P21:P25" si="3">SUM(H21:O21)</f>
        <v>161</v>
      </c>
      <c r="Q21" s="229" t="s">
        <v>32</v>
      </c>
      <c r="R21" s="234" t="b">
        <v>1</v>
      </c>
      <c r="S21" s="235">
        <v>117334</v>
      </c>
      <c r="T21" s="237" t="s">
        <v>33</v>
      </c>
      <c r="U21" s="255" t="s">
        <v>100</v>
      </c>
      <c r="V21" s="16" t="s">
        <v>90</v>
      </c>
      <c r="W21" s="16">
        <v>1017907</v>
      </c>
      <c r="X21" s="16" t="s">
        <v>5120</v>
      </c>
      <c r="Y21" s="16"/>
    </row>
    <row r="22" spans="1:25">
      <c r="A22" s="224" t="s">
        <v>120</v>
      </c>
      <c r="B22" s="224" t="s">
        <v>78</v>
      </c>
      <c r="C22" s="35" t="s">
        <v>5121</v>
      </c>
      <c r="D22" s="224" t="s">
        <v>99</v>
      </c>
      <c r="E22" s="227">
        <v>46054.319444444445</v>
      </c>
      <c r="F22" s="224">
        <v>10.8</v>
      </c>
      <c r="G22" s="226" t="s">
        <v>5115</v>
      </c>
      <c r="H22" s="224"/>
      <c r="I22" s="224"/>
      <c r="J22" s="224"/>
      <c r="K22" s="224"/>
      <c r="L22" s="248"/>
      <c r="M22" s="331">
        <v>60</v>
      </c>
      <c r="N22" s="331">
        <v>71</v>
      </c>
      <c r="O22" s="331">
        <v>30</v>
      </c>
      <c r="P22" s="66">
        <f t="shared" si="3"/>
        <v>161</v>
      </c>
      <c r="Q22" s="229" t="s">
        <v>32</v>
      </c>
      <c r="R22" s="234" t="b">
        <v>1</v>
      </c>
      <c r="S22" s="235">
        <v>117291</v>
      </c>
      <c r="T22" s="237" t="s">
        <v>33</v>
      </c>
      <c r="U22" s="255" t="s">
        <v>100</v>
      </c>
      <c r="V22" s="16" t="s">
        <v>90</v>
      </c>
      <c r="W22" s="16">
        <v>1017908</v>
      </c>
      <c r="X22" s="16" t="s">
        <v>5120</v>
      </c>
      <c r="Y22" s="16"/>
    </row>
    <row r="23" spans="1:25">
      <c r="A23" s="224" t="s">
        <v>2561</v>
      </c>
      <c r="B23" s="224" t="s">
        <v>78</v>
      </c>
      <c r="C23" s="35" t="s">
        <v>5122</v>
      </c>
      <c r="D23" s="224" t="s">
        <v>99</v>
      </c>
      <c r="E23" s="227">
        <v>46054.319444444445</v>
      </c>
      <c r="F23" s="224">
        <v>10.8</v>
      </c>
      <c r="G23" s="226" t="s">
        <v>5115</v>
      </c>
      <c r="H23" s="224"/>
      <c r="I23" s="224"/>
      <c r="J23" s="224"/>
      <c r="K23" s="224"/>
      <c r="L23" s="248"/>
      <c r="M23" s="331">
        <v>60</v>
      </c>
      <c r="N23" s="331">
        <v>71</v>
      </c>
      <c r="O23" s="331">
        <v>30</v>
      </c>
      <c r="P23" s="66">
        <f t="shared" si="3"/>
        <v>161</v>
      </c>
      <c r="Q23" s="229" t="s">
        <v>32</v>
      </c>
      <c r="R23" s="234" t="b">
        <v>0</v>
      </c>
      <c r="S23" s="235">
        <v>117335</v>
      </c>
      <c r="T23" s="237" t="s">
        <v>33</v>
      </c>
      <c r="U23" s="255" t="s">
        <v>100</v>
      </c>
      <c r="V23" s="16" t="s">
        <v>90</v>
      </c>
      <c r="W23" s="16">
        <v>1017909</v>
      </c>
      <c r="X23" s="16" t="s">
        <v>5120</v>
      </c>
      <c r="Y23" s="16"/>
    </row>
    <row r="24" spans="1:25">
      <c r="A24" s="224" t="s">
        <v>558</v>
      </c>
      <c r="B24" s="224" t="s">
        <v>92</v>
      </c>
      <c r="C24" s="35" t="s">
        <v>5123</v>
      </c>
      <c r="D24" s="224" t="s">
        <v>2294</v>
      </c>
      <c r="E24" s="227">
        <v>46054.604166666664</v>
      </c>
      <c r="F24" s="224">
        <v>10.8</v>
      </c>
      <c r="G24" s="226" t="s">
        <v>5115</v>
      </c>
      <c r="H24" s="224"/>
      <c r="I24" s="224"/>
      <c r="J24" s="224"/>
      <c r="K24" s="224"/>
      <c r="L24" s="248"/>
      <c r="M24" s="331">
        <v>60</v>
      </c>
      <c r="N24" s="331">
        <v>101</v>
      </c>
      <c r="O24" s="235">
        <v>0</v>
      </c>
      <c r="P24" s="66">
        <f t="shared" si="3"/>
        <v>161</v>
      </c>
      <c r="Q24" s="229" t="s">
        <v>32</v>
      </c>
      <c r="R24" s="234" t="b">
        <v>0</v>
      </c>
      <c r="S24" s="235">
        <v>117293</v>
      </c>
      <c r="T24" s="237" t="s">
        <v>33</v>
      </c>
      <c r="U24" s="231" t="s">
        <v>161</v>
      </c>
      <c r="V24" s="16" t="s">
        <v>90</v>
      </c>
      <c r="W24" s="16">
        <v>1017912</v>
      </c>
      <c r="X24" s="16" t="s">
        <v>5116</v>
      </c>
      <c r="Y24" s="16"/>
    </row>
    <row r="25" spans="1:25">
      <c r="A25" s="224" t="s">
        <v>102</v>
      </c>
      <c r="B25" s="224" t="s">
        <v>92</v>
      </c>
      <c r="C25" s="35" t="s">
        <v>5124</v>
      </c>
      <c r="D25" s="224" t="s">
        <v>2294</v>
      </c>
      <c r="E25" s="227">
        <v>46054.604166666664</v>
      </c>
      <c r="F25" s="224">
        <v>10.8</v>
      </c>
      <c r="G25" s="226" t="s">
        <v>5115</v>
      </c>
      <c r="H25" s="224"/>
      <c r="I25" s="224"/>
      <c r="J25" s="224"/>
      <c r="K25" s="224"/>
      <c r="L25" s="248"/>
      <c r="M25" s="331">
        <v>60</v>
      </c>
      <c r="N25" s="331">
        <v>101</v>
      </c>
      <c r="O25" s="235">
        <v>0</v>
      </c>
      <c r="P25" s="66">
        <f t="shared" si="3"/>
        <v>161</v>
      </c>
      <c r="Q25" s="229" t="s">
        <v>32</v>
      </c>
      <c r="R25" s="234" t="b">
        <v>0</v>
      </c>
      <c r="S25" s="235">
        <v>117294</v>
      </c>
      <c r="T25" s="237" t="s">
        <v>33</v>
      </c>
      <c r="U25" s="231" t="s">
        <v>161</v>
      </c>
      <c r="V25" s="16" t="s">
        <v>90</v>
      </c>
      <c r="W25" s="16">
        <v>1017913</v>
      </c>
      <c r="X25" s="16" t="s">
        <v>5116</v>
      </c>
      <c r="Y25" s="16"/>
    </row>
    <row r="26" spans="1:25">
      <c r="A26" s="15" t="s">
        <v>219</v>
      </c>
      <c r="B26" s="15" t="s">
        <v>75</v>
      </c>
      <c r="C26" s="35" t="s">
        <v>5125</v>
      </c>
      <c r="D26" s="15" t="s">
        <v>74</v>
      </c>
      <c r="E26" s="24">
        <v>46053.524305555555</v>
      </c>
      <c r="F26" s="15">
        <v>15.8</v>
      </c>
      <c r="G26" s="37"/>
      <c r="H26" s="15"/>
      <c r="I26" s="15"/>
      <c r="J26" s="35">
        <v>27</v>
      </c>
      <c r="K26" s="35">
        <v>81</v>
      </c>
      <c r="L26" s="15"/>
      <c r="M26" s="45"/>
      <c r="N26" s="45"/>
      <c r="O26" s="45"/>
      <c r="P26" s="14">
        <f>SUM(H26:O26)</f>
        <v>108</v>
      </c>
      <c r="Q26" s="14" t="s">
        <v>30</v>
      </c>
      <c r="R26" s="234" t="b">
        <v>0</v>
      </c>
      <c r="S26" s="293">
        <v>117269</v>
      </c>
      <c r="T26" s="14" t="s">
        <v>31</v>
      </c>
      <c r="U26" s="232" t="s">
        <v>169</v>
      </c>
      <c r="V26" s="16" t="s">
        <v>1693</v>
      </c>
      <c r="W26" s="16">
        <v>1017916</v>
      </c>
      <c r="X26" s="16" t="s">
        <v>5126</v>
      </c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11">
        <f t="shared" ref="H27:I27" si="4">SUM(H21:H25)</f>
        <v>0</v>
      </c>
      <c r="I27" s="11">
        <f t="shared" si="4"/>
        <v>0</v>
      </c>
      <c r="J27" s="11">
        <f t="shared" ref="J27:P27" si="5">SUM(J21:J26)</f>
        <v>27</v>
      </c>
      <c r="K27" s="11">
        <f t="shared" si="5"/>
        <v>81</v>
      </c>
      <c r="L27" s="11">
        <f t="shared" si="5"/>
        <v>0</v>
      </c>
      <c r="M27" s="11">
        <f t="shared" si="5"/>
        <v>240</v>
      </c>
      <c r="N27" s="11">
        <f t="shared" si="5"/>
        <v>505</v>
      </c>
      <c r="O27" s="11">
        <f t="shared" si="5"/>
        <v>60</v>
      </c>
      <c r="P27" s="11">
        <f t="shared" si="5"/>
        <v>913</v>
      </c>
      <c r="Q27" s="12"/>
      <c r="R27" s="12"/>
      <c r="S27" s="12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257" t="s">
        <v>100</v>
      </c>
      <c r="B31" s="1619" t="s">
        <v>39</v>
      </c>
      <c r="C31" s="1619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 t="s">
        <v>161</v>
      </c>
      <c r="B32" s="1558" t="s">
        <v>1666</v>
      </c>
      <c r="C32" s="155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4" t="s">
        <v>169</v>
      </c>
      <c r="B33" s="1564" t="s">
        <v>41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 t="s">
        <v>4178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43</v>
      </c>
      <c r="B36" s="1566">
        <v>358406817228</v>
      </c>
      <c r="C36" s="156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44</v>
      </c>
      <c r="B37" s="1567">
        <v>0.45833333333333331</v>
      </c>
      <c r="C37" s="156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5" ht="23.25" customHeight="1">
      <c r="A39" s="1559" t="s">
        <v>345</v>
      </c>
      <c r="B39" s="1559"/>
      <c r="C39" s="1559"/>
      <c r="D39" s="1559"/>
      <c r="E39" s="1559"/>
      <c r="F39" s="1559"/>
      <c r="G39" s="7"/>
      <c r="H39" s="1559" t="s">
        <v>4015</v>
      </c>
      <c r="I39" s="1559"/>
      <c r="J39" s="1559"/>
      <c r="K39" s="1559"/>
      <c r="L39" s="1559"/>
      <c r="M39" s="1559"/>
      <c r="N39" s="1559"/>
      <c r="O39" s="1559"/>
      <c r="P39" s="1559"/>
      <c r="Q39" s="1560" t="s">
        <v>3408</v>
      </c>
      <c r="R39" s="1561"/>
      <c r="S39" s="1561"/>
      <c r="T39" s="1561"/>
      <c r="U39" s="1561"/>
      <c r="V39" s="1561"/>
      <c r="W39" s="1561"/>
      <c r="X39" s="1561"/>
      <c r="Y39" s="1561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240" t="s">
        <v>22</v>
      </c>
      <c r="S40" s="8" t="s">
        <v>9</v>
      </c>
      <c r="T40" s="8" t="s">
        <v>21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15" t="s">
        <v>111</v>
      </c>
      <c r="B41" s="15" t="s">
        <v>65</v>
      </c>
      <c r="C41" s="35" t="s">
        <v>5127</v>
      </c>
      <c r="D41" s="15" t="s">
        <v>64</v>
      </c>
      <c r="E41" s="24">
        <v>46053.517361111109</v>
      </c>
      <c r="F41" s="15">
        <v>14.8</v>
      </c>
      <c r="G41" s="226"/>
      <c r="H41" s="224"/>
      <c r="I41" s="224"/>
      <c r="J41" s="224"/>
      <c r="K41" s="224"/>
      <c r="L41" s="35">
        <v>161</v>
      </c>
      <c r="M41" s="224"/>
      <c r="N41" s="224"/>
      <c r="O41" s="224"/>
      <c r="P41" s="14">
        <f t="shared" ref="P41:P43" si="6">SUM(H41:O41)</f>
        <v>161</v>
      </c>
      <c r="Q41" s="14" t="s">
        <v>30</v>
      </c>
      <c r="R41" s="234" t="b">
        <v>0</v>
      </c>
      <c r="S41" s="14">
        <v>117270</v>
      </c>
      <c r="T41" s="23" t="s">
        <v>33</v>
      </c>
      <c r="U41" s="232" t="s">
        <v>169</v>
      </c>
      <c r="V41" s="16" t="s">
        <v>90</v>
      </c>
      <c r="W41" s="16">
        <v>1017910</v>
      </c>
      <c r="X41" s="16" t="s">
        <v>5126</v>
      </c>
      <c r="Y41" s="16"/>
    </row>
    <row r="42" spans="1:25">
      <c r="A42" s="15" t="s">
        <v>111</v>
      </c>
      <c r="B42" s="15" t="s">
        <v>65</v>
      </c>
      <c r="C42" s="35" t="s">
        <v>5128</v>
      </c>
      <c r="D42" s="15" t="s">
        <v>64</v>
      </c>
      <c r="E42" s="24">
        <v>46053.517361111109</v>
      </c>
      <c r="F42" s="15">
        <v>14.8</v>
      </c>
      <c r="G42" s="226"/>
      <c r="H42" s="224"/>
      <c r="I42" s="224"/>
      <c r="J42" s="224"/>
      <c r="K42" s="224"/>
      <c r="L42" s="35">
        <v>161</v>
      </c>
      <c r="M42" s="224"/>
      <c r="N42" s="224"/>
      <c r="O42" s="224"/>
      <c r="P42" s="14">
        <f t="shared" si="6"/>
        <v>161</v>
      </c>
      <c r="Q42" s="14" t="s">
        <v>30</v>
      </c>
      <c r="R42" s="234" t="b">
        <v>0</v>
      </c>
      <c r="S42" s="14">
        <v>117271</v>
      </c>
      <c r="T42" s="23" t="s">
        <v>33</v>
      </c>
      <c r="U42" s="232" t="s">
        <v>169</v>
      </c>
      <c r="V42" s="16" t="s">
        <v>90</v>
      </c>
      <c r="W42" s="16">
        <v>1017914</v>
      </c>
      <c r="X42" s="16" t="s">
        <v>5126</v>
      </c>
      <c r="Y42" s="16"/>
    </row>
    <row r="43" spans="1:25">
      <c r="A43" s="15" t="s">
        <v>111</v>
      </c>
      <c r="B43" s="15" t="s">
        <v>65</v>
      </c>
      <c r="C43" s="35" t="s">
        <v>5129</v>
      </c>
      <c r="D43" s="15" t="s">
        <v>64</v>
      </c>
      <c r="E43" s="24">
        <v>46053.517361111109</v>
      </c>
      <c r="F43" s="15">
        <v>14.8</v>
      </c>
      <c r="G43" s="226"/>
      <c r="H43" s="224"/>
      <c r="I43" s="224"/>
      <c r="J43" s="224"/>
      <c r="K43" s="224"/>
      <c r="L43" s="224"/>
      <c r="M43" s="35">
        <v>161</v>
      </c>
      <c r="N43" s="224"/>
      <c r="O43" s="224"/>
      <c r="P43" s="14">
        <f t="shared" si="6"/>
        <v>161</v>
      </c>
      <c r="Q43" s="14" t="s">
        <v>30</v>
      </c>
      <c r="R43" s="234" t="b">
        <v>0</v>
      </c>
      <c r="S43" s="14">
        <v>117272</v>
      </c>
      <c r="T43" s="23" t="s">
        <v>33</v>
      </c>
      <c r="U43" s="232" t="s">
        <v>169</v>
      </c>
      <c r="V43" s="16" t="s">
        <v>90</v>
      </c>
      <c r="W43" s="16">
        <v>1017915</v>
      </c>
      <c r="X43" s="16" t="s">
        <v>5126</v>
      </c>
      <c r="Y43" s="16"/>
    </row>
    <row r="44" spans="1:25">
      <c r="A44" s="224" t="s">
        <v>4228</v>
      </c>
      <c r="B44" s="224" t="s">
        <v>134</v>
      </c>
      <c r="C44" s="35" t="s">
        <v>5130</v>
      </c>
      <c r="D44" s="224" t="s">
        <v>5131</v>
      </c>
      <c r="E44" s="227">
        <v>46055.277777777781</v>
      </c>
      <c r="F44" s="224">
        <v>10.8</v>
      </c>
      <c r="G44" s="226" t="s">
        <v>5115</v>
      </c>
      <c r="H44" s="224"/>
      <c r="I44" s="224"/>
      <c r="J44" s="224"/>
      <c r="K44" s="224"/>
      <c r="L44" s="224"/>
      <c r="M44" s="224">
        <v>0</v>
      </c>
      <c r="N44" s="35">
        <v>27</v>
      </c>
      <c r="O44" s="35">
        <v>134</v>
      </c>
      <c r="P44" s="14">
        <v>161</v>
      </c>
      <c r="Q44" s="229" t="s">
        <v>32</v>
      </c>
      <c r="R44" s="234" t="b">
        <v>0</v>
      </c>
      <c r="S44" s="14">
        <v>117295</v>
      </c>
      <c r="T44" s="23" t="s">
        <v>33</v>
      </c>
      <c r="U44" s="231" t="s">
        <v>161</v>
      </c>
      <c r="V44" s="16" t="s">
        <v>90</v>
      </c>
      <c r="W44" s="16">
        <v>1017917</v>
      </c>
      <c r="X44" s="16" t="s">
        <v>5132</v>
      </c>
      <c r="Y44" s="16"/>
    </row>
    <row r="45" spans="1:25">
      <c r="A45" s="45" t="s">
        <v>515</v>
      </c>
      <c r="B45" s="45" t="s">
        <v>78</v>
      </c>
      <c r="C45" s="35" t="s">
        <v>5133</v>
      </c>
      <c r="D45" s="224" t="s">
        <v>4586</v>
      </c>
      <c r="E45" s="227">
        <v>46055.715277777781</v>
      </c>
      <c r="F45" s="15">
        <v>10.5</v>
      </c>
      <c r="G45" s="37" t="s">
        <v>5115</v>
      </c>
      <c r="H45" s="15"/>
      <c r="I45" s="15"/>
      <c r="J45" s="15"/>
      <c r="K45" s="15"/>
      <c r="L45" s="15"/>
      <c r="M45" s="45">
        <v>0</v>
      </c>
      <c r="N45" s="324">
        <v>27</v>
      </c>
      <c r="O45" s="324">
        <v>134</v>
      </c>
      <c r="P45" s="14">
        <v>161</v>
      </c>
      <c r="Q45" s="229" t="s">
        <v>32</v>
      </c>
      <c r="R45" s="234" t="b">
        <v>0</v>
      </c>
      <c r="S45" s="14">
        <v>117296</v>
      </c>
      <c r="T45" s="23" t="s">
        <v>33</v>
      </c>
      <c r="U45" s="231" t="s">
        <v>161</v>
      </c>
      <c r="V45" s="16" t="s">
        <v>90</v>
      </c>
      <c r="W45" s="16">
        <v>1017918</v>
      </c>
      <c r="X45" s="16" t="s">
        <v>5134</v>
      </c>
      <c r="Y45" s="16"/>
    </row>
    <row r="46" spans="1:25">
      <c r="A46" s="11" t="s">
        <v>19</v>
      </c>
      <c r="B46" s="7"/>
      <c r="C46" s="7"/>
      <c r="D46" s="7"/>
      <c r="E46" s="11"/>
      <c r="F46" s="7"/>
      <c r="G46" s="7"/>
      <c r="H46" s="11">
        <f>SUM(H41:H44)</f>
        <v>0</v>
      </c>
      <c r="I46" s="11">
        <f>SUM(I41:I44)</f>
        <v>0</v>
      </c>
      <c r="J46" s="11">
        <f t="shared" ref="J46:P46" si="7">SUM(J41:J45)</f>
        <v>0</v>
      </c>
      <c r="K46" s="11">
        <f t="shared" si="7"/>
        <v>0</v>
      </c>
      <c r="L46" s="11">
        <f t="shared" si="7"/>
        <v>322</v>
      </c>
      <c r="M46" s="11">
        <f t="shared" si="7"/>
        <v>161</v>
      </c>
      <c r="N46" s="11">
        <f t="shared" si="7"/>
        <v>54</v>
      </c>
      <c r="O46" s="11">
        <f t="shared" si="7"/>
        <v>268</v>
      </c>
      <c r="P46" s="11">
        <f t="shared" si="7"/>
        <v>805</v>
      </c>
      <c r="Q46" s="12"/>
      <c r="R46" s="12"/>
      <c r="S46" s="12"/>
      <c r="T46" s="12"/>
      <c r="U46" s="12"/>
      <c r="V46" s="12"/>
      <c r="W46" s="12"/>
      <c r="X46" s="12"/>
      <c r="Y46" s="12"/>
    </row>
    <row r="47" spans="1:25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166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 ht="18">
      <c r="A49" s="187" t="s">
        <v>35</v>
      </c>
      <c r="B49" s="186" t="s">
        <v>36</v>
      </c>
      <c r="C49" s="239" t="s">
        <v>37</v>
      </c>
      <c r="D49" s="24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230" t="s">
        <v>161</v>
      </c>
      <c r="B50" s="1558" t="s">
        <v>39</v>
      </c>
      <c r="C50" s="1558"/>
      <c r="D50" s="242"/>
      <c r="E50" s="243" t="s">
        <v>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4" t="s">
        <v>169</v>
      </c>
      <c r="B51" s="1564" t="s">
        <v>41</v>
      </c>
      <c r="C51" s="156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42</v>
      </c>
      <c r="B52" s="1565" t="s">
        <v>5135</v>
      </c>
      <c r="C52" s="156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42</v>
      </c>
      <c r="B53" s="1565"/>
      <c r="C53" s="156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43</v>
      </c>
      <c r="B54" s="1566">
        <v>358400711249</v>
      </c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44</v>
      </c>
      <c r="B55" s="1567">
        <v>0.5</v>
      </c>
      <c r="C55" s="156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7" spans="1:25" ht="23.25">
      <c r="A57" s="1714" t="s">
        <v>360</v>
      </c>
      <c r="B57" s="1714"/>
      <c r="C57" s="1714"/>
      <c r="D57" s="1714"/>
      <c r="E57" s="1714"/>
      <c r="F57" s="1714"/>
      <c r="G57" s="259"/>
      <c r="H57" s="1714" t="s">
        <v>1015</v>
      </c>
      <c r="I57" s="1714"/>
      <c r="J57" s="1714"/>
      <c r="K57" s="1714"/>
      <c r="L57" s="1714"/>
      <c r="M57" s="1714"/>
      <c r="N57" s="1714"/>
      <c r="O57" s="1714"/>
      <c r="P57" s="1714"/>
      <c r="Q57" s="1712" t="s">
        <v>5136</v>
      </c>
      <c r="R57" s="1713"/>
      <c r="S57" s="1713"/>
      <c r="T57" s="1713"/>
      <c r="U57" s="1713"/>
      <c r="V57" s="1713"/>
      <c r="W57" s="1713"/>
      <c r="X57" s="1713"/>
      <c r="Y57" s="1713"/>
    </row>
    <row r="58" spans="1:25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9" t="s">
        <v>15</v>
      </c>
      <c r="M58" s="9" t="s">
        <v>16</v>
      </c>
      <c r="N58" s="9" t="s">
        <v>17</v>
      </c>
      <c r="O58" s="10" t="s">
        <v>18</v>
      </c>
      <c r="P58" s="8" t="s">
        <v>19</v>
      </c>
      <c r="Q58" s="8" t="s">
        <v>20</v>
      </c>
      <c r="R58" s="240" t="s">
        <v>22</v>
      </c>
      <c r="S58" s="8" t="s">
        <v>9</v>
      </c>
      <c r="T58" s="8" t="s">
        <v>21</v>
      </c>
      <c r="U58" s="8" t="s">
        <v>24</v>
      </c>
      <c r="V58" s="8" t="s">
        <v>25</v>
      </c>
      <c r="W58" s="8" t="s">
        <v>26</v>
      </c>
      <c r="X58" s="8" t="s">
        <v>27</v>
      </c>
      <c r="Y58" s="8" t="s">
        <v>28</v>
      </c>
    </row>
    <row r="59" spans="1:25">
      <c r="A59" s="235" t="s">
        <v>2561</v>
      </c>
      <c r="B59" s="235" t="s">
        <v>92</v>
      </c>
      <c r="C59" s="27" t="s">
        <v>5137</v>
      </c>
      <c r="D59" s="15" t="s">
        <v>2467</v>
      </c>
      <c r="E59" s="24">
        <v>46024.5</v>
      </c>
      <c r="F59" s="15">
        <v>10.8</v>
      </c>
      <c r="G59" s="226" t="s">
        <v>5115</v>
      </c>
      <c r="H59" s="15"/>
      <c r="I59" s="15"/>
      <c r="J59" s="15"/>
      <c r="K59" s="15"/>
      <c r="L59" s="26"/>
      <c r="M59" s="331">
        <v>30</v>
      </c>
      <c r="N59" s="331">
        <v>30</v>
      </c>
      <c r="O59" s="331">
        <v>101</v>
      </c>
      <c r="P59" s="66">
        <f t="shared" ref="P59:P64" si="8">SUM(H59:O59)</f>
        <v>161</v>
      </c>
      <c r="Q59" s="229" t="s">
        <v>32</v>
      </c>
      <c r="R59" s="234" t="b">
        <v>0</v>
      </c>
      <c r="S59" s="264">
        <v>117336</v>
      </c>
      <c r="T59" s="23" t="s">
        <v>33</v>
      </c>
      <c r="U59" s="261" t="s">
        <v>523</v>
      </c>
      <c r="V59" s="16" t="s">
        <v>90</v>
      </c>
      <c r="W59" s="16">
        <v>1017923</v>
      </c>
      <c r="X59" s="16" t="s">
        <v>5138</v>
      </c>
      <c r="Y59" s="16"/>
    </row>
    <row r="60" spans="1:25">
      <c r="A60" s="224" t="s">
        <v>120</v>
      </c>
      <c r="B60" s="224" t="s">
        <v>92</v>
      </c>
      <c r="C60" s="35" t="s">
        <v>5139</v>
      </c>
      <c r="D60" s="15" t="s">
        <v>2467</v>
      </c>
      <c r="E60" s="24">
        <v>46024.5</v>
      </c>
      <c r="F60" s="15">
        <v>10.8</v>
      </c>
      <c r="G60" s="226" t="s">
        <v>5115</v>
      </c>
      <c r="H60" s="224"/>
      <c r="I60" s="224"/>
      <c r="J60" s="224"/>
      <c r="K60" s="224"/>
      <c r="L60" s="224"/>
      <c r="M60" s="35">
        <v>30</v>
      </c>
      <c r="N60" s="35">
        <v>30</v>
      </c>
      <c r="O60" s="35">
        <v>101</v>
      </c>
      <c r="P60" s="14">
        <f t="shared" si="8"/>
        <v>161</v>
      </c>
      <c r="Q60" s="229" t="s">
        <v>32</v>
      </c>
      <c r="R60" s="234" t="b">
        <v>1</v>
      </c>
      <c r="S60" s="235">
        <v>117297</v>
      </c>
      <c r="T60" s="237" t="s">
        <v>33</v>
      </c>
      <c r="U60" s="261" t="s">
        <v>523</v>
      </c>
      <c r="V60" s="16" t="s">
        <v>90</v>
      </c>
      <c r="W60" s="16">
        <v>1017924</v>
      </c>
      <c r="X60" s="16" t="s">
        <v>5138</v>
      </c>
      <c r="Y60" s="16"/>
    </row>
    <row r="61" spans="1:25">
      <c r="A61" s="224" t="s">
        <v>121</v>
      </c>
      <c r="B61" s="224" t="s">
        <v>4816</v>
      </c>
      <c r="C61" s="35" t="s">
        <v>5140</v>
      </c>
      <c r="D61" s="224" t="s">
        <v>4818</v>
      </c>
      <c r="E61" s="227">
        <v>46024.673611111109</v>
      </c>
      <c r="F61" s="224">
        <v>11.3</v>
      </c>
      <c r="G61" s="226" t="s">
        <v>5115</v>
      </c>
      <c r="H61" s="224"/>
      <c r="I61" s="224"/>
      <c r="J61" s="224"/>
      <c r="K61" s="224"/>
      <c r="L61" s="224"/>
      <c r="M61" s="35">
        <v>30</v>
      </c>
      <c r="N61" s="35">
        <v>30</v>
      </c>
      <c r="O61" s="35">
        <v>101</v>
      </c>
      <c r="P61" s="14">
        <f t="shared" si="8"/>
        <v>161</v>
      </c>
      <c r="Q61" s="229" t="s">
        <v>32</v>
      </c>
      <c r="R61" s="234" t="b">
        <v>0</v>
      </c>
      <c r="S61" s="335">
        <v>117299</v>
      </c>
      <c r="T61" s="237" t="s">
        <v>33</v>
      </c>
      <c r="U61" s="260" t="s">
        <v>508</v>
      </c>
      <c r="V61" s="16" t="s">
        <v>90</v>
      </c>
      <c r="W61" s="16">
        <v>1017925</v>
      </c>
      <c r="X61" s="16" t="s">
        <v>5141</v>
      </c>
      <c r="Y61" s="16"/>
    </row>
    <row r="62" spans="1:25">
      <c r="A62" s="15" t="s">
        <v>120</v>
      </c>
      <c r="B62" s="15" t="s">
        <v>78</v>
      </c>
      <c r="C62" s="35" t="s">
        <v>5142</v>
      </c>
      <c r="D62" s="224" t="s">
        <v>5143</v>
      </c>
      <c r="E62" s="227">
        <v>46025.392361111109</v>
      </c>
      <c r="F62" s="224">
        <v>11.3</v>
      </c>
      <c r="G62" s="226"/>
      <c r="H62" s="224"/>
      <c r="I62" s="224"/>
      <c r="J62" s="224"/>
      <c r="K62" s="224"/>
      <c r="L62" s="224"/>
      <c r="M62" s="35">
        <v>54</v>
      </c>
      <c r="N62" s="35">
        <v>54</v>
      </c>
      <c r="O62" s="35">
        <v>53</v>
      </c>
      <c r="P62" s="14">
        <f>SUM(H62:O62)</f>
        <v>161</v>
      </c>
      <c r="Q62" s="229" t="s">
        <v>32</v>
      </c>
      <c r="R62" s="234" t="b">
        <v>1</v>
      </c>
      <c r="S62" s="235">
        <v>117324</v>
      </c>
      <c r="T62" s="237" t="s">
        <v>33</v>
      </c>
      <c r="U62" s="261" t="s">
        <v>523</v>
      </c>
      <c r="V62" s="16" t="s">
        <v>90</v>
      </c>
      <c r="W62" s="16">
        <v>1017926</v>
      </c>
      <c r="X62" s="16" t="s">
        <v>5138</v>
      </c>
      <c r="Y62" s="16"/>
    </row>
    <row r="63" spans="1:25">
      <c r="A63" s="224" t="s">
        <v>119</v>
      </c>
      <c r="B63" s="224" t="s">
        <v>92</v>
      </c>
      <c r="C63" s="35" t="s">
        <v>5144</v>
      </c>
      <c r="D63" s="15" t="s">
        <v>2467</v>
      </c>
      <c r="E63" s="24">
        <v>46024.5</v>
      </c>
      <c r="F63" s="15">
        <v>10.8</v>
      </c>
      <c r="G63" s="226" t="s">
        <v>5115</v>
      </c>
      <c r="H63" s="224"/>
      <c r="I63" s="224"/>
      <c r="J63" s="224"/>
      <c r="K63" s="224"/>
      <c r="L63" s="248"/>
      <c r="M63" s="235"/>
      <c r="N63" s="235"/>
      <c r="O63" s="331">
        <v>161</v>
      </c>
      <c r="P63" s="25">
        <f t="shared" si="8"/>
        <v>161</v>
      </c>
      <c r="Q63" s="300" t="s">
        <v>32</v>
      </c>
      <c r="R63" s="1154" t="b">
        <v>0</v>
      </c>
      <c r="S63" s="235">
        <v>117298</v>
      </c>
      <c r="T63" s="334" t="s">
        <v>33</v>
      </c>
      <c r="U63" s="261" t="s">
        <v>523</v>
      </c>
      <c r="V63" s="16" t="s">
        <v>90</v>
      </c>
      <c r="W63" s="16">
        <v>1017927</v>
      </c>
      <c r="X63" s="16" t="s">
        <v>5138</v>
      </c>
      <c r="Y63" s="16"/>
    </row>
    <row r="64" spans="1:25">
      <c r="A64" s="224" t="s">
        <v>2561</v>
      </c>
      <c r="B64" s="224" t="s">
        <v>78</v>
      </c>
      <c r="C64" s="35" t="s">
        <v>5145</v>
      </c>
      <c r="D64" s="224" t="s">
        <v>3761</v>
      </c>
      <c r="E64" s="227">
        <v>46055.548611111109</v>
      </c>
      <c r="F64" s="224">
        <v>10.8</v>
      </c>
      <c r="G64" s="226" t="s">
        <v>5115</v>
      </c>
      <c r="H64" s="224"/>
      <c r="I64" s="224"/>
      <c r="J64" s="224"/>
      <c r="K64" s="224"/>
      <c r="L64" s="248"/>
      <c r="M64" s="344"/>
      <c r="N64" s="344"/>
      <c r="O64" s="345">
        <v>161</v>
      </c>
      <c r="P64" s="25">
        <f t="shared" si="8"/>
        <v>161</v>
      </c>
      <c r="Q64" s="300" t="s">
        <v>32</v>
      </c>
      <c r="R64" s="1154" t="b">
        <v>0</v>
      </c>
      <c r="S64" s="45">
        <v>117337</v>
      </c>
      <c r="T64" s="678" t="s">
        <v>33</v>
      </c>
      <c r="U64" s="260" t="s">
        <v>508</v>
      </c>
      <c r="V64" s="16" t="s">
        <v>90</v>
      </c>
      <c r="W64" s="16">
        <v>1017928</v>
      </c>
      <c r="X64" s="16" t="s">
        <v>5141</v>
      </c>
      <c r="Y64" s="16"/>
    </row>
    <row r="65" spans="1:25">
      <c r="A65" s="11" t="s">
        <v>19</v>
      </c>
      <c r="B65" s="7"/>
      <c r="C65" s="7"/>
      <c r="D65" s="7"/>
      <c r="E65" s="11"/>
      <c r="F65" s="7"/>
      <c r="G65" s="7"/>
      <c r="H65" s="11">
        <f>SUM(H59:H63)</f>
        <v>0</v>
      </c>
      <c r="I65" s="11">
        <f>SUM(I59:I63)</f>
        <v>0</v>
      </c>
      <c r="J65" s="11">
        <f t="shared" ref="J65:P65" si="9">SUM(J59:J64)</f>
        <v>0</v>
      </c>
      <c r="K65" s="11">
        <f t="shared" si="9"/>
        <v>0</v>
      </c>
      <c r="L65" s="11">
        <f t="shared" si="9"/>
        <v>0</v>
      </c>
      <c r="M65" s="11">
        <f t="shared" si="9"/>
        <v>144</v>
      </c>
      <c r="N65" s="11">
        <f t="shared" si="9"/>
        <v>144</v>
      </c>
      <c r="O65" s="11">
        <f t="shared" si="9"/>
        <v>678</v>
      </c>
      <c r="P65" s="11">
        <f t="shared" si="9"/>
        <v>966</v>
      </c>
      <c r="Q65" s="12"/>
      <c r="R65" s="12"/>
      <c r="S65" s="12"/>
      <c r="T65" s="12"/>
      <c r="U65" s="12"/>
      <c r="V65" s="12"/>
      <c r="W65" s="12"/>
      <c r="X65" s="12"/>
      <c r="Y65" s="12"/>
    </row>
    <row r="66" spans="1:25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166" t="s">
        <v>34</v>
      </c>
      <c r="B67" s="1562"/>
      <c r="C67" s="1562"/>
      <c r="D67" s="1562"/>
      <c r="E67" s="1"/>
      <c r="F67" s="1"/>
      <c r="G67" s="1"/>
      <c r="H67" s="1"/>
      <c r="I67" s="1"/>
      <c r="J67" s="1563"/>
      <c r="K67" s="1563"/>
      <c r="L67" s="156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 ht="18">
      <c r="A68" s="187" t="s">
        <v>35</v>
      </c>
      <c r="B68" s="186" t="s">
        <v>36</v>
      </c>
      <c r="C68" s="239" t="s">
        <v>37</v>
      </c>
      <c r="D68" s="24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262" t="s">
        <v>508</v>
      </c>
      <c r="B69" s="1738" t="s">
        <v>39</v>
      </c>
      <c r="C69" s="1738"/>
      <c r="D69" s="242"/>
      <c r="E69" s="243" t="s">
        <v>40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373" t="s">
        <v>523</v>
      </c>
      <c r="B70" s="1569" t="s">
        <v>41</v>
      </c>
      <c r="C70" s="156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42</v>
      </c>
      <c r="B71" s="1565"/>
      <c r="C71" s="156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42</v>
      </c>
      <c r="B72" s="1565"/>
      <c r="C72" s="156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43</v>
      </c>
      <c r="B73" s="1566"/>
      <c r="C73" s="156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44</v>
      </c>
      <c r="B74" s="1567"/>
      <c r="C74" s="156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6" spans="1:25" ht="23.25" customHeight="1">
      <c r="A76" s="1559" t="s">
        <v>1442</v>
      </c>
      <c r="B76" s="1559"/>
      <c r="C76" s="1559"/>
      <c r="D76" s="1559"/>
      <c r="E76" s="1559"/>
      <c r="F76" s="1559"/>
      <c r="G76" s="7"/>
      <c r="H76" s="1559" t="s">
        <v>4015</v>
      </c>
      <c r="I76" s="1559"/>
      <c r="J76" s="1559"/>
      <c r="K76" s="1559"/>
      <c r="L76" s="1559"/>
      <c r="M76" s="1559"/>
      <c r="N76" s="1559"/>
      <c r="O76" s="1559"/>
      <c r="P76" s="1559"/>
      <c r="Q76" s="1560" t="s">
        <v>206</v>
      </c>
      <c r="R76" s="1561"/>
      <c r="S76" s="1561"/>
      <c r="T76" s="1561"/>
      <c r="U76" s="1561"/>
      <c r="V76" s="1561"/>
      <c r="W76" s="1561"/>
      <c r="X76" s="1561"/>
      <c r="Y76" s="1561"/>
    </row>
    <row r="77" spans="1:25" ht="26.25">
      <c r="A77" s="8" t="s">
        <v>3</v>
      </c>
      <c r="B77" s="8" t="s">
        <v>4</v>
      </c>
      <c r="C77" s="8" t="s">
        <v>5</v>
      </c>
      <c r="D77" s="8" t="s">
        <v>6</v>
      </c>
      <c r="E77" s="8" t="s">
        <v>7</v>
      </c>
      <c r="F77" s="8" t="s">
        <v>8</v>
      </c>
      <c r="G77" s="33" t="s">
        <v>10</v>
      </c>
      <c r="H77" s="9" t="s">
        <v>11</v>
      </c>
      <c r="I77" s="9" t="s">
        <v>12</v>
      </c>
      <c r="J77" s="9" t="s">
        <v>13</v>
      </c>
      <c r="K77" s="9" t="s">
        <v>14</v>
      </c>
      <c r="L77" s="9" t="s">
        <v>15</v>
      </c>
      <c r="M77" s="9" t="s">
        <v>16</v>
      </c>
      <c r="N77" s="9" t="s">
        <v>17</v>
      </c>
      <c r="O77" s="10" t="s">
        <v>18</v>
      </c>
      <c r="P77" s="8" t="s">
        <v>19</v>
      </c>
      <c r="Q77" s="8" t="s">
        <v>20</v>
      </c>
      <c r="R77" s="240" t="s">
        <v>22</v>
      </c>
      <c r="S77" s="8" t="s">
        <v>9</v>
      </c>
      <c r="T77" s="8" t="s">
        <v>21</v>
      </c>
      <c r="U77" s="8" t="s">
        <v>24</v>
      </c>
      <c r="V77" s="8" t="s">
        <v>25</v>
      </c>
      <c r="W77" s="8" t="s">
        <v>26</v>
      </c>
      <c r="X77" s="8" t="s">
        <v>27</v>
      </c>
      <c r="Y77" s="8" t="s">
        <v>28</v>
      </c>
    </row>
    <row r="78" spans="1:25">
      <c r="A78" s="224" t="s">
        <v>133</v>
      </c>
      <c r="B78" s="224" t="s">
        <v>134</v>
      </c>
      <c r="C78" s="35" t="s">
        <v>5146</v>
      </c>
      <c r="D78" s="224" t="s">
        <v>5131</v>
      </c>
      <c r="E78" s="227">
        <v>46055.277777777781</v>
      </c>
      <c r="F78" s="224">
        <v>10.8</v>
      </c>
      <c r="G78" s="226" t="s">
        <v>401</v>
      </c>
      <c r="H78" s="224"/>
      <c r="I78" s="224"/>
      <c r="J78" s="224"/>
      <c r="K78" s="224"/>
      <c r="L78" s="35">
        <v>30</v>
      </c>
      <c r="M78" s="35">
        <v>131</v>
      </c>
      <c r="N78" s="224"/>
      <c r="O78" s="224"/>
      <c r="P78" s="14">
        <f t="shared" ref="P78:P81" si="10">SUM(H78:O78)</f>
        <v>161</v>
      </c>
      <c r="Q78" s="229" t="s">
        <v>32</v>
      </c>
      <c r="R78" s="234" t="b">
        <v>0</v>
      </c>
      <c r="S78" s="14">
        <v>117338</v>
      </c>
      <c r="T78" s="23" t="s">
        <v>33</v>
      </c>
      <c r="U78" s="231" t="s">
        <v>161</v>
      </c>
      <c r="V78" s="16" t="s">
        <v>90</v>
      </c>
      <c r="W78" s="16">
        <v>1017929</v>
      </c>
      <c r="X78" s="16" t="s">
        <v>5132</v>
      </c>
      <c r="Y78" s="16"/>
    </row>
    <row r="79" spans="1:25">
      <c r="A79" s="224" t="s">
        <v>133</v>
      </c>
      <c r="B79" s="224" t="s">
        <v>134</v>
      </c>
      <c r="C79" s="35" t="s">
        <v>5147</v>
      </c>
      <c r="D79" s="224" t="s">
        <v>5131</v>
      </c>
      <c r="E79" s="227">
        <v>46055.277777777781</v>
      </c>
      <c r="F79" s="224">
        <v>10.8</v>
      </c>
      <c r="G79" s="226" t="s">
        <v>401</v>
      </c>
      <c r="H79" s="224"/>
      <c r="I79" s="224"/>
      <c r="J79" s="224"/>
      <c r="K79" s="224"/>
      <c r="L79" s="35">
        <v>30</v>
      </c>
      <c r="M79" s="35">
        <v>131</v>
      </c>
      <c r="N79" s="224"/>
      <c r="O79" s="224"/>
      <c r="P79" s="14">
        <f t="shared" si="10"/>
        <v>161</v>
      </c>
      <c r="Q79" s="229" t="s">
        <v>32</v>
      </c>
      <c r="R79" s="234" t="b">
        <v>0</v>
      </c>
      <c r="S79" s="264">
        <v>117339</v>
      </c>
      <c r="T79" s="23" t="s">
        <v>33</v>
      </c>
      <c r="U79" s="231" t="s">
        <v>161</v>
      </c>
      <c r="V79" s="16" t="s">
        <v>90</v>
      </c>
      <c r="W79" s="16">
        <v>1017930</v>
      </c>
      <c r="X79" s="16" t="s">
        <v>5132</v>
      </c>
      <c r="Y79" s="16"/>
    </row>
    <row r="80" spans="1:25">
      <c r="A80" s="224" t="s">
        <v>4752</v>
      </c>
      <c r="B80" s="224" t="s">
        <v>78</v>
      </c>
      <c r="C80" s="35" t="s">
        <v>5148</v>
      </c>
      <c r="D80" s="224" t="s">
        <v>99</v>
      </c>
      <c r="E80" s="227">
        <v>46054.319444444445</v>
      </c>
      <c r="F80" s="224">
        <v>10.8</v>
      </c>
      <c r="G80" s="226" t="s">
        <v>5115</v>
      </c>
      <c r="H80" s="224"/>
      <c r="I80" s="224"/>
      <c r="J80" s="224"/>
      <c r="K80" s="224"/>
      <c r="L80" s="224">
        <v>0</v>
      </c>
      <c r="M80" s="224">
        <v>0</v>
      </c>
      <c r="N80" s="35">
        <v>60</v>
      </c>
      <c r="O80" s="224">
        <v>101</v>
      </c>
      <c r="P80" s="14">
        <f t="shared" si="10"/>
        <v>161</v>
      </c>
      <c r="Q80" s="229" t="s">
        <v>32</v>
      </c>
      <c r="R80" s="234" t="b">
        <v>1</v>
      </c>
      <c r="S80" s="235">
        <v>117266</v>
      </c>
      <c r="T80" s="237" t="s">
        <v>33</v>
      </c>
      <c r="U80" s="255" t="s">
        <v>100</v>
      </c>
      <c r="V80" s="16" t="s">
        <v>90</v>
      </c>
      <c r="W80" s="16">
        <v>1017931</v>
      </c>
      <c r="X80" s="16" t="s">
        <v>5120</v>
      </c>
      <c r="Y80" s="16"/>
    </row>
    <row r="81" spans="1:25">
      <c r="A81" s="224" t="s">
        <v>4752</v>
      </c>
      <c r="B81" s="224" t="s">
        <v>78</v>
      </c>
      <c r="C81" s="35" t="s">
        <v>5149</v>
      </c>
      <c r="D81" s="224" t="s">
        <v>99</v>
      </c>
      <c r="E81" s="227">
        <v>46054.319444444445</v>
      </c>
      <c r="F81" s="224">
        <v>10.8</v>
      </c>
      <c r="G81" s="226" t="s">
        <v>5115</v>
      </c>
      <c r="H81" s="224"/>
      <c r="I81" s="224"/>
      <c r="J81" s="224"/>
      <c r="K81" s="224"/>
      <c r="L81" s="224">
        <v>0</v>
      </c>
      <c r="M81" s="224">
        <v>0</v>
      </c>
      <c r="N81" s="35">
        <v>60</v>
      </c>
      <c r="O81" s="224">
        <v>101</v>
      </c>
      <c r="P81" s="14">
        <f t="shared" si="10"/>
        <v>161</v>
      </c>
      <c r="Q81" s="229" t="s">
        <v>32</v>
      </c>
      <c r="R81" s="234" t="b">
        <v>1</v>
      </c>
      <c r="S81" s="235">
        <v>117265</v>
      </c>
      <c r="T81" s="237" t="s">
        <v>33</v>
      </c>
      <c r="U81" s="255" t="s">
        <v>100</v>
      </c>
      <c r="V81" s="16" t="s">
        <v>90</v>
      </c>
      <c r="W81" s="16">
        <v>1017932</v>
      </c>
      <c r="X81" s="16" t="s">
        <v>5120</v>
      </c>
      <c r="Y81" s="16"/>
    </row>
    <row r="82" spans="1:25">
      <c r="A82" s="15" t="s">
        <v>111</v>
      </c>
      <c r="B82" s="15" t="s">
        <v>65</v>
      </c>
      <c r="C82" s="35" t="s">
        <v>5150</v>
      </c>
      <c r="D82" s="15" t="s">
        <v>64</v>
      </c>
      <c r="E82" s="24">
        <v>46054.517361111109</v>
      </c>
      <c r="F82" s="15">
        <v>14.8</v>
      </c>
      <c r="G82" s="226"/>
      <c r="H82" s="224"/>
      <c r="I82" s="224"/>
      <c r="J82" s="224"/>
      <c r="K82" s="224"/>
      <c r="L82" s="272">
        <v>161</v>
      </c>
      <c r="M82" s="224"/>
      <c r="N82" s="224"/>
      <c r="O82" s="224"/>
      <c r="P82" s="14">
        <v>161</v>
      </c>
      <c r="Q82" s="14" t="s">
        <v>30</v>
      </c>
      <c r="R82" s="234" t="b">
        <v>0</v>
      </c>
      <c r="S82" s="235">
        <v>117273</v>
      </c>
      <c r="T82" s="237" t="s">
        <v>33</v>
      </c>
      <c r="U82" s="232" t="s">
        <v>169</v>
      </c>
      <c r="V82" s="16" t="s">
        <v>90</v>
      </c>
      <c r="W82" s="16">
        <v>1017933</v>
      </c>
      <c r="X82" s="16" t="s">
        <v>5151</v>
      </c>
      <c r="Y82" s="16"/>
    </row>
    <row r="83" spans="1:25">
      <c r="A83" s="15" t="s">
        <v>5152</v>
      </c>
      <c r="B83" s="15" t="s">
        <v>65</v>
      </c>
      <c r="C83" s="35" t="s">
        <v>5153</v>
      </c>
      <c r="D83" s="15" t="s">
        <v>64</v>
      </c>
      <c r="E83" s="24">
        <v>46054.517361111109</v>
      </c>
      <c r="F83" s="15">
        <v>14.8</v>
      </c>
      <c r="G83" s="226"/>
      <c r="H83" s="224"/>
      <c r="I83" s="224"/>
      <c r="J83" s="224"/>
      <c r="K83" s="224"/>
      <c r="L83" s="248">
        <v>81</v>
      </c>
      <c r="M83" s="331">
        <v>27</v>
      </c>
      <c r="N83" s="235"/>
      <c r="O83" s="235"/>
      <c r="P83" s="25">
        <v>108</v>
      </c>
      <c r="Q83" s="15" t="s">
        <v>30</v>
      </c>
      <c r="R83" s="1154" t="b">
        <v>0</v>
      </c>
      <c r="S83" s="235">
        <v>117274</v>
      </c>
      <c r="T83" s="334" t="s">
        <v>33</v>
      </c>
      <c r="U83" s="232" t="s">
        <v>169</v>
      </c>
      <c r="V83" s="16" t="s">
        <v>90</v>
      </c>
      <c r="W83" s="16">
        <v>1017934</v>
      </c>
      <c r="X83" s="16" t="s">
        <v>5151</v>
      </c>
      <c r="Y83" s="16"/>
    </row>
    <row r="84" spans="1:25">
      <c r="A84" s="11" t="s">
        <v>19</v>
      </c>
      <c r="B84" s="7"/>
      <c r="C84" s="7"/>
      <c r="D84" s="7"/>
      <c r="E84" s="11"/>
      <c r="F84" s="7"/>
      <c r="G84" s="7"/>
      <c r="H84" s="11">
        <f t="shared" ref="H84:I84" si="11">SUM(H78:H82)</f>
        <v>0</v>
      </c>
      <c r="I84" s="11">
        <f t="shared" si="11"/>
        <v>0</v>
      </c>
      <c r="J84" s="11">
        <f t="shared" ref="J84:P84" si="12">SUM(J78:J83)</f>
        <v>0</v>
      </c>
      <c r="K84" s="11">
        <f t="shared" si="12"/>
        <v>0</v>
      </c>
      <c r="L84" s="11">
        <f t="shared" si="12"/>
        <v>302</v>
      </c>
      <c r="M84" s="11">
        <f t="shared" si="12"/>
        <v>289</v>
      </c>
      <c r="N84" s="11">
        <f t="shared" si="12"/>
        <v>120</v>
      </c>
      <c r="O84" s="11">
        <f t="shared" si="12"/>
        <v>202</v>
      </c>
      <c r="P84" s="11">
        <f t="shared" si="12"/>
        <v>913</v>
      </c>
      <c r="Q84" s="12"/>
      <c r="R84" s="12"/>
      <c r="S84" s="256"/>
      <c r="T84" s="12"/>
      <c r="U84" s="12"/>
      <c r="V84" s="12"/>
      <c r="W84" s="12"/>
      <c r="X84" s="12"/>
      <c r="Y84" s="12"/>
    </row>
    <row r="85" spans="1:25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>
      <c r="A86" s="166" t="s">
        <v>34</v>
      </c>
      <c r="B86" s="1562"/>
      <c r="C86" s="1562"/>
      <c r="D86" s="1562"/>
      <c r="E86" s="1"/>
      <c r="F86" s="1"/>
      <c r="G86" s="1"/>
      <c r="H86" s="1"/>
      <c r="I86" s="1"/>
      <c r="J86" s="1563"/>
      <c r="K86" s="1563"/>
      <c r="L86" s="156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 ht="18">
      <c r="A87" s="187" t="s">
        <v>35</v>
      </c>
      <c r="B87" s="186" t="s">
        <v>36</v>
      </c>
      <c r="C87" s="239" t="s">
        <v>37</v>
      </c>
      <c r="D87" s="24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230" t="s">
        <v>161</v>
      </c>
      <c r="B88" s="1558" t="s">
        <v>39</v>
      </c>
      <c r="C88" s="1558"/>
      <c r="D88" s="242"/>
      <c r="E88" s="243" t="s">
        <v>40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4" t="s">
        <v>169</v>
      </c>
      <c r="B89" s="1564" t="s">
        <v>956</v>
      </c>
      <c r="C89" s="156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257" t="s">
        <v>100</v>
      </c>
      <c r="B90" s="1619" t="s">
        <v>41</v>
      </c>
      <c r="C90" s="1619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5" t="s">
        <v>42</v>
      </c>
      <c r="B91" s="1565" t="s">
        <v>5154</v>
      </c>
      <c r="C91" s="1565"/>
      <c r="D91" s="1"/>
      <c r="E91" s="1"/>
      <c r="F91" s="1">
        <f>12.3+20.6+11.3+10.8</f>
        <v>55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5" t="s">
        <v>42</v>
      </c>
      <c r="B92" s="1565"/>
      <c r="C92" s="1565"/>
      <c r="F92" s="1">
        <f>F91/5</f>
        <v>11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>
      <c r="A93" s="5" t="s">
        <v>43</v>
      </c>
      <c r="B93" s="1566">
        <v>358400865340</v>
      </c>
      <c r="C93" s="156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5">
      <c r="A94" s="5" t="s">
        <v>44</v>
      </c>
      <c r="B94" s="1567">
        <v>0.66666666666666663</v>
      </c>
      <c r="C94" s="156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6" spans="1:25" ht="23.25" customHeight="1">
      <c r="A96" s="1714" t="s">
        <v>1277</v>
      </c>
      <c r="B96" s="1714"/>
      <c r="C96" s="1714"/>
      <c r="D96" s="1714"/>
      <c r="E96" s="1714"/>
      <c r="F96" s="1714"/>
      <c r="G96" s="259"/>
      <c r="H96" s="1714" t="s">
        <v>3509</v>
      </c>
      <c r="I96" s="1714"/>
      <c r="J96" s="1714"/>
      <c r="K96" s="1714"/>
      <c r="L96" s="1714"/>
      <c r="M96" s="1714"/>
      <c r="N96" s="1714"/>
      <c r="O96" s="1714"/>
      <c r="P96" s="1714"/>
      <c r="Q96" s="1712" t="s">
        <v>5155</v>
      </c>
      <c r="R96" s="1713"/>
      <c r="S96" s="1713"/>
      <c r="T96" s="1713"/>
      <c r="U96" s="1713"/>
      <c r="V96" s="1713"/>
      <c r="W96" s="1713"/>
      <c r="X96" s="1713"/>
      <c r="Y96" s="1713"/>
    </row>
    <row r="97" spans="1:25" ht="26.25">
      <c r="A97" s="8" t="s">
        <v>3</v>
      </c>
      <c r="B97" s="8" t="s">
        <v>4</v>
      </c>
      <c r="C97" s="8" t="s">
        <v>5</v>
      </c>
      <c r="D97" s="8" t="s">
        <v>6</v>
      </c>
      <c r="E97" s="8" t="s">
        <v>7</v>
      </c>
      <c r="F97" s="8" t="s">
        <v>8</v>
      </c>
      <c r="G97" s="33" t="s">
        <v>10</v>
      </c>
      <c r="H97" s="9" t="s">
        <v>11</v>
      </c>
      <c r="I97" s="9" t="s">
        <v>12</v>
      </c>
      <c r="J97" s="9" t="s">
        <v>13</v>
      </c>
      <c r="K97" s="9" t="s">
        <v>14</v>
      </c>
      <c r="L97" s="9" t="s">
        <v>15</v>
      </c>
      <c r="M97" s="9" t="s">
        <v>16</v>
      </c>
      <c r="N97" s="9" t="s">
        <v>17</v>
      </c>
      <c r="O97" s="10" t="s">
        <v>18</v>
      </c>
      <c r="P97" s="8" t="s">
        <v>19</v>
      </c>
      <c r="Q97" s="8" t="s">
        <v>20</v>
      </c>
      <c r="R97" s="240" t="s">
        <v>22</v>
      </c>
      <c r="S97" s="18" t="s">
        <v>9</v>
      </c>
      <c r="T97" s="8" t="s">
        <v>21</v>
      </c>
      <c r="U97" s="8" t="s">
        <v>24</v>
      </c>
      <c r="V97" s="8" t="s">
        <v>25</v>
      </c>
      <c r="W97" s="8" t="s">
        <v>26</v>
      </c>
      <c r="X97" s="8" t="s">
        <v>27</v>
      </c>
      <c r="Y97" s="8" t="s">
        <v>28</v>
      </c>
    </row>
    <row r="98" spans="1:25">
      <c r="A98" s="224" t="s">
        <v>107</v>
      </c>
      <c r="B98" s="224" t="s">
        <v>78</v>
      </c>
      <c r="C98" s="35" t="s">
        <v>5156</v>
      </c>
      <c r="D98" s="224" t="s">
        <v>521</v>
      </c>
      <c r="E98" s="227">
        <v>46055.611111111109</v>
      </c>
      <c r="F98" s="224">
        <v>12.3</v>
      </c>
      <c r="G98" s="226" t="s">
        <v>5115</v>
      </c>
      <c r="H98" s="224"/>
      <c r="I98" s="224"/>
      <c r="J98" s="224"/>
      <c r="K98" s="224"/>
      <c r="L98" s="224"/>
      <c r="M98" s="35">
        <v>27</v>
      </c>
      <c r="N98" s="15">
        <v>81</v>
      </c>
      <c r="O98" s="224">
        <v>53</v>
      </c>
      <c r="P98" s="14">
        <f t="shared" ref="P98:P99" si="13">SUM(H98:O98)</f>
        <v>161</v>
      </c>
      <c r="Q98" s="229" t="s">
        <v>32</v>
      </c>
      <c r="R98" s="234" t="b">
        <v>0</v>
      </c>
      <c r="S98" s="235">
        <v>117300</v>
      </c>
      <c r="T98" s="237" t="s">
        <v>33</v>
      </c>
      <c r="U98" s="274" t="s">
        <v>523</v>
      </c>
      <c r="V98" s="16" t="s">
        <v>90</v>
      </c>
      <c r="W98" s="16">
        <v>1017953</v>
      </c>
      <c r="X98" s="16" t="s">
        <v>5157</v>
      </c>
      <c r="Y98" s="16"/>
    </row>
    <row r="99" spans="1:25">
      <c r="A99" s="224" t="s">
        <v>121</v>
      </c>
      <c r="B99" s="224" t="s">
        <v>78</v>
      </c>
      <c r="C99" s="35" t="s">
        <v>5158</v>
      </c>
      <c r="D99" s="224" t="s">
        <v>521</v>
      </c>
      <c r="E99" s="227">
        <v>46055.611111111109</v>
      </c>
      <c r="F99" s="224">
        <v>10.3</v>
      </c>
      <c r="G99" s="226" t="s">
        <v>5115</v>
      </c>
      <c r="H99" s="224"/>
      <c r="I99" s="224"/>
      <c r="J99" s="224"/>
      <c r="K99" s="224"/>
      <c r="L99" s="224">
        <v>0</v>
      </c>
      <c r="M99" s="224">
        <v>53</v>
      </c>
      <c r="N99" s="35">
        <v>27</v>
      </c>
      <c r="O99" s="224">
        <v>81</v>
      </c>
      <c r="P99" s="14">
        <f t="shared" si="13"/>
        <v>161</v>
      </c>
      <c r="Q99" s="229" t="s">
        <v>32</v>
      </c>
      <c r="R99" s="234" t="b">
        <v>0</v>
      </c>
      <c r="S99" s="235">
        <v>117303</v>
      </c>
      <c r="T99" s="237" t="s">
        <v>33</v>
      </c>
      <c r="U99" s="274" t="s">
        <v>523</v>
      </c>
      <c r="V99" s="16" t="s">
        <v>90</v>
      </c>
      <c r="W99" s="16">
        <v>1017954</v>
      </c>
      <c r="X99" s="16" t="s">
        <v>5157</v>
      </c>
      <c r="Y99" s="16"/>
    </row>
    <row r="100" spans="1:25">
      <c r="A100" s="224" t="s">
        <v>165</v>
      </c>
      <c r="B100" s="224" t="s">
        <v>78</v>
      </c>
      <c r="C100" s="35" t="s">
        <v>5159</v>
      </c>
      <c r="D100" s="224" t="s">
        <v>521</v>
      </c>
      <c r="E100" s="227">
        <v>46055.611111111109</v>
      </c>
      <c r="F100" s="224">
        <v>10.3</v>
      </c>
      <c r="G100" s="226" t="s">
        <v>5115</v>
      </c>
      <c r="H100" s="224"/>
      <c r="I100" s="224"/>
      <c r="J100" s="224"/>
      <c r="K100" s="224"/>
      <c r="L100" s="248">
        <v>81</v>
      </c>
      <c r="M100" s="345">
        <v>27</v>
      </c>
      <c r="N100" s="345">
        <v>27</v>
      </c>
      <c r="O100" s="344">
        <v>26</v>
      </c>
      <c r="P100" s="25">
        <f>SUM(H100:O100)</f>
        <v>161</v>
      </c>
      <c r="Q100" s="300" t="s">
        <v>32</v>
      </c>
      <c r="R100" s="1154" t="b">
        <v>0</v>
      </c>
      <c r="S100" s="235">
        <v>117301</v>
      </c>
      <c r="T100" s="334" t="s">
        <v>33</v>
      </c>
      <c r="U100" s="274" t="s">
        <v>523</v>
      </c>
      <c r="V100" s="16" t="s">
        <v>90</v>
      </c>
      <c r="W100" s="16">
        <v>1017956</v>
      </c>
      <c r="X100" s="16" t="s">
        <v>5157</v>
      </c>
      <c r="Y100" s="16"/>
    </row>
    <row r="101" spans="1:25">
      <c r="A101" s="224" t="s">
        <v>121</v>
      </c>
      <c r="B101" s="224" t="s">
        <v>4816</v>
      </c>
      <c r="C101" s="35" t="s">
        <v>5160</v>
      </c>
      <c r="D101" s="224" t="s">
        <v>4818</v>
      </c>
      <c r="E101" s="227">
        <v>46055.673611111109</v>
      </c>
      <c r="F101" s="224">
        <v>11</v>
      </c>
      <c r="G101" s="226" t="s">
        <v>5115</v>
      </c>
      <c r="H101" s="224"/>
      <c r="I101" s="224"/>
      <c r="J101" s="224"/>
      <c r="K101" s="224"/>
      <c r="L101" s="224">
        <v>81</v>
      </c>
      <c r="M101" s="35">
        <v>80</v>
      </c>
      <c r="N101" s="224"/>
      <c r="O101" s="224">
        <v>0</v>
      </c>
      <c r="P101" s="14">
        <f>M101+L101</f>
        <v>161</v>
      </c>
      <c r="Q101" s="229" t="s">
        <v>32</v>
      </c>
      <c r="R101" s="234" t="b">
        <v>0</v>
      </c>
      <c r="S101" s="235">
        <v>117302</v>
      </c>
      <c r="T101" s="237" t="s">
        <v>33</v>
      </c>
      <c r="U101" s="260" t="s">
        <v>508</v>
      </c>
      <c r="V101" s="16" t="s">
        <v>90</v>
      </c>
      <c r="W101" s="16">
        <v>1017957</v>
      </c>
      <c r="X101" s="16" t="s">
        <v>5141</v>
      </c>
      <c r="Y101" s="16"/>
    </row>
    <row r="102" spans="1:25">
      <c r="A102" s="11" t="s">
        <v>19</v>
      </c>
      <c r="B102" s="7"/>
      <c r="C102" s="7"/>
      <c r="D102" s="7"/>
      <c r="E102" s="11"/>
      <c r="F102" s="7"/>
      <c r="G102" s="7"/>
      <c r="H102" s="11">
        <f>SUM(H98:H99)</f>
        <v>0</v>
      </c>
      <c r="I102" s="11">
        <f>SUM(I98:I99)</f>
        <v>0</v>
      </c>
      <c r="J102" s="11">
        <f>SUM(J98:J100)</f>
        <v>0</v>
      </c>
      <c r="K102" s="11">
        <f>SUM(K98:K100)</f>
        <v>0</v>
      </c>
      <c r="L102" s="11">
        <f>SUM(L98:L101)</f>
        <v>162</v>
      </c>
      <c r="M102" s="11">
        <f>SUM(M98:M101)</f>
        <v>187</v>
      </c>
      <c r="N102" s="11">
        <f>SUM(N98:N101)</f>
        <v>135</v>
      </c>
      <c r="O102" s="11">
        <f>SUM(O98:O101)</f>
        <v>160</v>
      </c>
      <c r="P102" s="11">
        <f>SUM(P98:P101)</f>
        <v>644</v>
      </c>
      <c r="Q102" s="12"/>
      <c r="R102" s="12"/>
      <c r="S102" s="12"/>
      <c r="T102" s="12"/>
      <c r="U102" s="12"/>
      <c r="V102" s="12"/>
      <c r="W102" s="12"/>
      <c r="X102" s="12"/>
      <c r="Y102" s="12"/>
    </row>
    <row r="103" spans="1:25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5">
      <c r="A104" s="166" t="s">
        <v>34</v>
      </c>
      <c r="B104" s="1562"/>
      <c r="C104" s="1562"/>
      <c r="D104" s="1562"/>
      <c r="E104" s="1"/>
      <c r="F104" s="1"/>
      <c r="G104" s="1"/>
      <c r="H104" s="1"/>
      <c r="I104" s="1"/>
      <c r="J104" s="1563"/>
      <c r="K104" s="1563"/>
      <c r="L104" s="156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 ht="18">
      <c r="A105" s="187" t="s">
        <v>35</v>
      </c>
      <c r="B105" s="186" t="s">
        <v>36</v>
      </c>
      <c r="C105" s="239" t="s">
        <v>37</v>
      </c>
      <c r="D105" s="24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>
      <c r="A106" s="373" t="s">
        <v>523</v>
      </c>
      <c r="B106" s="1569" t="s">
        <v>39</v>
      </c>
      <c r="C106" s="1569"/>
      <c r="D106" s="242"/>
      <c r="E106" s="243" t="s">
        <v>40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262" t="s">
        <v>508</v>
      </c>
      <c r="B107" s="1738" t="s">
        <v>41</v>
      </c>
      <c r="C107" s="1738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5" t="s">
        <v>42</v>
      </c>
      <c r="B108" s="1565"/>
      <c r="C108" s="156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>
      <c r="A109" s="5" t="s">
        <v>42</v>
      </c>
      <c r="B109" s="1565"/>
      <c r="C109" s="156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5" t="s">
        <v>43</v>
      </c>
      <c r="B110" s="1566"/>
      <c r="C110" s="156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>
      <c r="A111" s="5" t="s">
        <v>44</v>
      </c>
      <c r="B111" s="1567"/>
      <c r="C111" s="156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3" spans="1:25" ht="23.25" customHeight="1">
      <c r="A113" s="1559" t="s">
        <v>394</v>
      </c>
      <c r="B113" s="1559"/>
      <c r="C113" s="1559"/>
      <c r="D113" s="1559"/>
      <c r="E113" s="1559"/>
      <c r="F113" s="1559"/>
      <c r="G113" s="7"/>
      <c r="H113" s="1559" t="s">
        <v>4015</v>
      </c>
      <c r="I113" s="1559"/>
      <c r="J113" s="1559"/>
      <c r="K113" s="1559"/>
      <c r="L113" s="1559"/>
      <c r="M113" s="1559"/>
      <c r="N113" s="1559"/>
      <c r="O113" s="1559"/>
      <c r="P113" s="1559"/>
      <c r="Q113" s="1560" t="s">
        <v>206</v>
      </c>
      <c r="R113" s="1561"/>
      <c r="S113" s="1561"/>
      <c r="T113" s="1561"/>
      <c r="U113" s="1561"/>
      <c r="V113" s="1561"/>
      <c r="W113" s="1561"/>
      <c r="X113" s="1561"/>
      <c r="Y113" s="1561"/>
    </row>
    <row r="114" spans="1:25" ht="26.25">
      <c r="A114" s="8" t="s">
        <v>3</v>
      </c>
      <c r="B114" s="8" t="s">
        <v>4</v>
      </c>
      <c r="C114" s="8" t="s">
        <v>5</v>
      </c>
      <c r="D114" s="8" t="s">
        <v>6</v>
      </c>
      <c r="E114" s="8" t="s">
        <v>7</v>
      </c>
      <c r="F114" s="8" t="s">
        <v>8</v>
      </c>
      <c r="G114" s="33" t="s">
        <v>10</v>
      </c>
      <c r="H114" s="9" t="s">
        <v>11</v>
      </c>
      <c r="I114" s="9" t="s">
        <v>12</v>
      </c>
      <c r="J114" s="9" t="s">
        <v>13</v>
      </c>
      <c r="K114" s="9" t="s">
        <v>14</v>
      </c>
      <c r="L114" s="9" t="s">
        <v>15</v>
      </c>
      <c r="M114" s="9" t="s">
        <v>16</v>
      </c>
      <c r="N114" s="9" t="s">
        <v>17</v>
      </c>
      <c r="O114" s="10" t="s">
        <v>18</v>
      </c>
      <c r="P114" s="8" t="s">
        <v>19</v>
      </c>
      <c r="Q114" s="8" t="s">
        <v>20</v>
      </c>
      <c r="R114" s="240" t="s">
        <v>22</v>
      </c>
      <c r="S114" s="8" t="s">
        <v>9</v>
      </c>
      <c r="T114" s="8" t="s">
        <v>21</v>
      </c>
      <c r="U114" s="8" t="s">
        <v>24</v>
      </c>
      <c r="V114" s="8" t="s">
        <v>25</v>
      </c>
      <c r="W114" s="8" t="s">
        <v>26</v>
      </c>
      <c r="X114" s="8" t="s">
        <v>27</v>
      </c>
      <c r="Y114" s="8" t="s">
        <v>28</v>
      </c>
    </row>
    <row r="115" spans="1:25">
      <c r="A115" s="15" t="s">
        <v>150</v>
      </c>
      <c r="B115" s="15" t="s">
        <v>57</v>
      </c>
      <c r="C115" s="35" t="s">
        <v>5161</v>
      </c>
      <c r="D115" s="15" t="s">
        <v>56</v>
      </c>
      <c r="E115" s="24">
        <v>46054.253472222219</v>
      </c>
      <c r="F115" s="15">
        <v>10.3</v>
      </c>
      <c r="G115" s="226"/>
      <c r="H115" s="224"/>
      <c r="I115" s="224"/>
      <c r="J115" s="224"/>
      <c r="K115" s="35">
        <v>54</v>
      </c>
      <c r="L115" s="224"/>
      <c r="M115" s="224"/>
      <c r="N115" s="224"/>
      <c r="O115" s="224"/>
      <c r="P115" s="14">
        <f t="shared" ref="P115:P119" si="14">SUM(H115:O115)</f>
        <v>54</v>
      </c>
      <c r="Q115" s="14" t="s">
        <v>30</v>
      </c>
      <c r="R115" s="234" t="b">
        <v>0</v>
      </c>
      <c r="S115" s="14">
        <v>117275</v>
      </c>
      <c r="T115" s="14" t="s">
        <v>31</v>
      </c>
      <c r="U115" s="232" t="s">
        <v>169</v>
      </c>
      <c r="V115" s="16" t="s">
        <v>90</v>
      </c>
      <c r="W115" s="16">
        <v>1017935</v>
      </c>
      <c r="X115" s="16" t="s">
        <v>5120</v>
      </c>
      <c r="Y115" s="16"/>
    </row>
    <row r="116" spans="1:25">
      <c r="A116" s="393" t="s">
        <v>145</v>
      </c>
      <c r="B116" s="393" t="s">
        <v>57</v>
      </c>
      <c r="C116" s="35" t="s">
        <v>5162</v>
      </c>
      <c r="D116" s="15" t="s">
        <v>56</v>
      </c>
      <c r="E116" s="24">
        <v>46054.253472222219</v>
      </c>
      <c r="F116" s="15">
        <v>10.3</v>
      </c>
      <c r="G116" s="226"/>
      <c r="H116" s="224"/>
      <c r="I116" s="224"/>
      <c r="J116" s="35">
        <v>27</v>
      </c>
      <c r="K116" s="35">
        <v>54</v>
      </c>
      <c r="L116" s="224"/>
      <c r="M116" s="224"/>
      <c r="N116" s="224"/>
      <c r="O116" s="224"/>
      <c r="P116" s="14">
        <f t="shared" si="14"/>
        <v>81</v>
      </c>
      <c r="Q116" s="14" t="s">
        <v>30</v>
      </c>
      <c r="R116" s="234" t="b">
        <v>0</v>
      </c>
      <c r="S116" s="14">
        <v>117276</v>
      </c>
      <c r="T116" s="14" t="s">
        <v>31</v>
      </c>
      <c r="U116" s="232" t="s">
        <v>169</v>
      </c>
      <c r="V116" s="16" t="s">
        <v>90</v>
      </c>
      <c r="W116" s="16">
        <v>1017936</v>
      </c>
      <c r="X116" s="16" t="s">
        <v>5120</v>
      </c>
      <c r="Y116" s="16"/>
    </row>
    <row r="117" spans="1:25">
      <c r="A117" s="393" t="s">
        <v>122</v>
      </c>
      <c r="B117" s="393" t="s">
        <v>62</v>
      </c>
      <c r="C117" s="35" t="s">
        <v>5163</v>
      </c>
      <c r="D117" s="15" t="s">
        <v>61</v>
      </c>
      <c r="E117" s="24">
        <v>46053.777777777781</v>
      </c>
      <c r="F117" s="15">
        <v>13</v>
      </c>
      <c r="G117" s="226"/>
      <c r="H117" s="224"/>
      <c r="I117" s="224"/>
      <c r="J117" s="35">
        <v>27</v>
      </c>
      <c r="K117" s="35">
        <v>108</v>
      </c>
      <c r="L117" s="224"/>
      <c r="M117" s="224"/>
      <c r="N117" s="224"/>
      <c r="O117" s="224"/>
      <c r="P117" s="14">
        <f t="shared" si="14"/>
        <v>135</v>
      </c>
      <c r="Q117" s="14" t="s">
        <v>30</v>
      </c>
      <c r="R117" s="234" t="b">
        <v>0</v>
      </c>
      <c r="S117" s="14">
        <v>117304</v>
      </c>
      <c r="T117" s="14" t="s">
        <v>31</v>
      </c>
      <c r="U117" s="232" t="s">
        <v>169</v>
      </c>
      <c r="V117" s="16" t="s">
        <v>90</v>
      </c>
      <c r="W117" s="16">
        <v>1017937</v>
      </c>
      <c r="X117" s="16" t="s">
        <v>2574</v>
      </c>
      <c r="Y117" s="16"/>
    </row>
    <row r="118" spans="1:25">
      <c r="A118" s="15" t="s">
        <v>142</v>
      </c>
      <c r="B118" s="15" t="s">
        <v>72</v>
      </c>
      <c r="C118" s="35" t="s">
        <v>5164</v>
      </c>
      <c r="D118" s="15" t="s">
        <v>71</v>
      </c>
      <c r="E118" s="24">
        <v>46054.711805555555</v>
      </c>
      <c r="F118" s="15">
        <v>14.5</v>
      </c>
      <c r="G118" s="226"/>
      <c r="H118" s="224"/>
      <c r="I118" s="224"/>
      <c r="J118" s="224"/>
      <c r="K118" s="224"/>
      <c r="L118" s="224"/>
      <c r="M118" s="35">
        <v>134</v>
      </c>
      <c r="N118" s="35">
        <v>27</v>
      </c>
      <c r="O118" s="224"/>
      <c r="P118" s="14">
        <f t="shared" si="14"/>
        <v>161</v>
      </c>
      <c r="Q118" s="14" t="s">
        <v>30</v>
      </c>
      <c r="R118" s="234" t="b">
        <v>0</v>
      </c>
      <c r="S118" s="14">
        <v>117277</v>
      </c>
      <c r="T118" s="14" t="s">
        <v>31</v>
      </c>
      <c r="U118" s="232" t="s">
        <v>169</v>
      </c>
      <c r="V118" s="16"/>
      <c r="W118" s="16">
        <v>1017938</v>
      </c>
      <c r="X118" s="16" t="s">
        <v>5120</v>
      </c>
      <c r="Y118" s="16"/>
    </row>
    <row r="119" spans="1:25">
      <c r="A119" s="15" t="s">
        <v>142</v>
      </c>
      <c r="B119" s="15" t="s">
        <v>72</v>
      </c>
      <c r="C119" s="35" t="s">
        <v>5165</v>
      </c>
      <c r="D119" s="15" t="s">
        <v>71</v>
      </c>
      <c r="E119" s="24">
        <v>46054.711805555555</v>
      </c>
      <c r="F119" s="15">
        <v>14.5</v>
      </c>
      <c r="G119" s="37"/>
      <c r="H119" s="15"/>
      <c r="I119" s="15"/>
      <c r="J119" s="15"/>
      <c r="K119" s="15"/>
      <c r="L119" s="15">
        <v>27</v>
      </c>
      <c r="M119" s="35">
        <v>80</v>
      </c>
      <c r="N119" s="35">
        <v>54</v>
      </c>
      <c r="O119" s="15"/>
      <c r="P119" s="14">
        <f t="shared" si="14"/>
        <v>161</v>
      </c>
      <c r="Q119" s="14" t="s">
        <v>30</v>
      </c>
      <c r="R119" s="234" t="b">
        <v>0</v>
      </c>
      <c r="S119" s="14">
        <v>117281</v>
      </c>
      <c r="T119" s="14" t="s">
        <v>31</v>
      </c>
      <c r="U119" s="232" t="s">
        <v>169</v>
      </c>
      <c r="V119" s="16"/>
      <c r="W119" s="16">
        <v>1017939</v>
      </c>
      <c r="X119" s="16" t="s">
        <v>5120</v>
      </c>
      <c r="Y119" s="16"/>
    </row>
    <row r="120" spans="1:25">
      <c r="A120" s="224" t="s">
        <v>4752</v>
      </c>
      <c r="B120" s="224" t="s">
        <v>78</v>
      </c>
      <c r="C120" s="35" t="s">
        <v>5166</v>
      </c>
      <c r="D120" s="224" t="s">
        <v>4586</v>
      </c>
      <c r="E120" s="227">
        <v>46055.715277777781</v>
      </c>
      <c r="F120" s="224">
        <v>10.5</v>
      </c>
      <c r="G120" s="226" t="s">
        <v>5115</v>
      </c>
      <c r="H120" s="224"/>
      <c r="I120" s="224"/>
      <c r="J120" s="224"/>
      <c r="K120" s="224"/>
      <c r="L120" s="248"/>
      <c r="M120" s="235"/>
      <c r="N120" s="331">
        <v>80</v>
      </c>
      <c r="O120" s="235">
        <v>81</v>
      </c>
      <c r="P120" s="25">
        <f>SUM(H120:O120)</f>
        <v>161</v>
      </c>
      <c r="Q120" s="300" t="s">
        <v>32</v>
      </c>
      <c r="R120" s="1154" t="b">
        <v>1</v>
      </c>
      <c r="S120" s="15">
        <v>117267</v>
      </c>
      <c r="T120" s="678" t="s">
        <v>33</v>
      </c>
      <c r="U120" s="231" t="s">
        <v>161</v>
      </c>
      <c r="V120" s="16" t="s">
        <v>90</v>
      </c>
      <c r="W120" s="16">
        <v>1017940</v>
      </c>
      <c r="X120" s="16" t="s">
        <v>5134</v>
      </c>
      <c r="Y120" s="16"/>
    </row>
    <row r="121" spans="1:25">
      <c r="A121" s="11" t="s">
        <v>19</v>
      </c>
      <c r="B121" s="7"/>
      <c r="C121" s="7"/>
      <c r="D121" s="7"/>
      <c r="E121" s="11"/>
      <c r="F121" s="7"/>
      <c r="G121" s="7"/>
      <c r="H121" s="11">
        <f t="shared" ref="H121:P121" si="15">SUM(H115:H120)</f>
        <v>0</v>
      </c>
      <c r="I121" s="11">
        <f t="shared" si="15"/>
        <v>0</v>
      </c>
      <c r="J121" s="11">
        <f t="shared" si="15"/>
        <v>54</v>
      </c>
      <c r="K121" s="11">
        <f t="shared" si="15"/>
        <v>216</v>
      </c>
      <c r="L121" s="11">
        <f t="shared" si="15"/>
        <v>27</v>
      </c>
      <c r="M121" s="11">
        <f t="shared" si="15"/>
        <v>214</v>
      </c>
      <c r="N121" s="11">
        <f t="shared" si="15"/>
        <v>161</v>
      </c>
      <c r="O121" s="11">
        <f t="shared" si="15"/>
        <v>81</v>
      </c>
      <c r="P121" s="11">
        <f t="shared" si="15"/>
        <v>753</v>
      </c>
      <c r="Q121" s="12"/>
      <c r="R121" s="12"/>
      <c r="S121" s="12"/>
      <c r="T121" s="12"/>
      <c r="U121" s="12"/>
      <c r="V121" s="12"/>
      <c r="W121" s="12"/>
      <c r="X121" s="12"/>
      <c r="Y121" s="12"/>
    </row>
    <row r="122" spans="1:25">
      <c r="A122" s="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5">
      <c r="A123" s="166" t="s">
        <v>34</v>
      </c>
      <c r="B123" s="1562"/>
      <c r="C123" s="1562"/>
      <c r="D123" s="1562"/>
      <c r="E123" s="1"/>
      <c r="F123" s="1"/>
      <c r="G123" s="1"/>
      <c r="H123" s="1"/>
      <c r="I123" s="1"/>
      <c r="J123" s="1563"/>
      <c r="K123" s="1563"/>
      <c r="L123" s="1563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5" ht="18">
      <c r="A124" s="187" t="s">
        <v>35</v>
      </c>
      <c r="B124" s="186" t="s">
        <v>36</v>
      </c>
      <c r="C124" s="239" t="s">
        <v>37</v>
      </c>
      <c r="D124" s="24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5">
      <c r="A125" s="230" t="s">
        <v>161</v>
      </c>
      <c r="B125" s="1558" t="s">
        <v>39</v>
      </c>
      <c r="C125" s="1558"/>
      <c r="D125" s="242"/>
      <c r="E125" s="243" t="s">
        <v>40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5">
      <c r="A126" s="4" t="s">
        <v>169</v>
      </c>
      <c r="B126" s="1564" t="s">
        <v>41</v>
      </c>
      <c r="C126" s="1564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>
      <c r="A127" s="5" t="s">
        <v>42</v>
      </c>
      <c r="B127" s="1565" t="s">
        <v>566</v>
      </c>
      <c r="C127" s="156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5">
      <c r="A128" s="5" t="s">
        <v>42</v>
      </c>
      <c r="B128" s="1565"/>
      <c r="C128" s="1565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5">
      <c r="A129" s="5" t="s">
        <v>43</v>
      </c>
      <c r="B129" s="1566">
        <v>358400321526</v>
      </c>
      <c r="C129" s="156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5">
      <c r="A130" s="5" t="s">
        <v>44</v>
      </c>
      <c r="B130" s="1567">
        <v>0.66666666666666663</v>
      </c>
      <c r="C130" s="156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2" spans="1:25" ht="23.25" customHeight="1">
      <c r="A132" s="1559" t="s">
        <v>415</v>
      </c>
      <c r="B132" s="1559"/>
      <c r="C132" s="1559"/>
      <c r="D132" s="1559"/>
      <c r="E132" s="1559"/>
      <c r="F132" s="1559"/>
      <c r="G132" s="7"/>
      <c r="H132" s="1559" t="s">
        <v>1</v>
      </c>
      <c r="I132" s="1559"/>
      <c r="J132" s="1559"/>
      <c r="K132" s="1559"/>
      <c r="L132" s="1559"/>
      <c r="M132" s="1768"/>
      <c r="N132" s="1768"/>
      <c r="O132" s="1768"/>
      <c r="P132" s="1733"/>
      <c r="Q132" s="1769" t="s">
        <v>2</v>
      </c>
      <c r="R132" s="1769"/>
      <c r="S132" s="1769"/>
      <c r="T132" s="1769"/>
      <c r="U132" s="1769"/>
      <c r="V132" s="1769"/>
      <c r="W132" s="1769"/>
      <c r="X132" s="1769"/>
      <c r="Y132" s="1769"/>
    </row>
    <row r="133" spans="1:25" ht="26.25">
      <c r="A133" s="10" t="s">
        <v>3</v>
      </c>
      <c r="B133" s="10" t="s">
        <v>4</v>
      </c>
      <c r="C133" s="10" t="s">
        <v>5</v>
      </c>
      <c r="D133" s="10" t="s">
        <v>6</v>
      </c>
      <c r="E133" s="10" t="s">
        <v>7</v>
      </c>
      <c r="F133" s="10" t="s">
        <v>8</v>
      </c>
      <c r="G133" s="1124" t="s">
        <v>10</v>
      </c>
      <c r="H133" s="9" t="s">
        <v>11</v>
      </c>
      <c r="I133" s="9" t="s">
        <v>12</v>
      </c>
      <c r="J133" s="9" t="s">
        <v>13</v>
      </c>
      <c r="K133" s="9" t="s">
        <v>14</v>
      </c>
      <c r="L133" s="874" t="s">
        <v>15</v>
      </c>
      <c r="M133" s="508" t="s">
        <v>16</v>
      </c>
      <c r="N133" s="508" t="s">
        <v>17</v>
      </c>
      <c r="O133" s="1062" t="s">
        <v>18</v>
      </c>
      <c r="P133" s="997" t="s">
        <v>19</v>
      </c>
      <c r="Q133" s="1164" t="s">
        <v>20</v>
      </c>
      <c r="R133" s="1165" t="s">
        <v>22</v>
      </c>
      <c r="S133" s="1164" t="s">
        <v>9</v>
      </c>
      <c r="T133" s="1164" t="s">
        <v>21</v>
      </c>
      <c r="U133" s="389" t="s">
        <v>24</v>
      </c>
      <c r="V133" s="389" t="s">
        <v>25</v>
      </c>
      <c r="W133" s="389" t="s">
        <v>26</v>
      </c>
      <c r="X133" s="389" t="s">
        <v>27</v>
      </c>
      <c r="Y133" s="389" t="s">
        <v>28</v>
      </c>
    </row>
    <row r="134" spans="1:25">
      <c r="A134" s="15"/>
      <c r="B134" s="15"/>
      <c r="C134" s="15"/>
      <c r="D134" s="15"/>
      <c r="E134" s="15"/>
      <c r="F134" s="15"/>
      <c r="G134" s="37"/>
      <c r="H134" s="15"/>
      <c r="I134" s="15"/>
      <c r="J134" s="15"/>
      <c r="K134" s="15"/>
      <c r="L134" s="15"/>
      <c r="M134" s="45"/>
      <c r="N134" s="45"/>
      <c r="O134" s="45"/>
      <c r="P134" s="15">
        <f>SUM(H134:O134)</f>
        <v>0</v>
      </c>
      <c r="Q134" s="37"/>
      <c r="R134" s="15"/>
      <c r="S134" s="15"/>
      <c r="T134" s="15"/>
      <c r="U134" s="16"/>
      <c r="V134" s="16"/>
      <c r="W134" s="16"/>
      <c r="X134" s="16"/>
      <c r="Y134" s="16"/>
    </row>
    <row r="135" spans="1:25">
      <c r="A135" s="11" t="s">
        <v>19</v>
      </c>
      <c r="B135" s="7"/>
      <c r="C135" s="7"/>
      <c r="D135" s="7"/>
      <c r="E135" s="11"/>
      <c r="F135" s="7"/>
      <c r="G135" s="7"/>
      <c r="H135" s="11" t="e">
        <f>SUM(#REF!)</f>
        <v>#REF!</v>
      </c>
      <c r="I135" s="11" t="e">
        <f>SUM(#REF!)</f>
        <v>#REF!</v>
      </c>
      <c r="J135" s="11">
        <f t="shared" ref="J135:P135" si="16">SUM(J134:J134)</f>
        <v>0</v>
      </c>
      <c r="K135" s="11">
        <f t="shared" si="16"/>
        <v>0</v>
      </c>
      <c r="L135" s="11">
        <f t="shared" si="16"/>
        <v>0</v>
      </c>
      <c r="M135" s="11">
        <f t="shared" si="16"/>
        <v>0</v>
      </c>
      <c r="N135" s="11">
        <f t="shared" si="16"/>
        <v>0</v>
      </c>
      <c r="O135" s="11">
        <f t="shared" si="16"/>
        <v>0</v>
      </c>
      <c r="P135" s="11">
        <f t="shared" si="16"/>
        <v>0</v>
      </c>
      <c r="Q135" s="12"/>
      <c r="R135" s="12"/>
      <c r="S135" s="12"/>
      <c r="T135" s="12"/>
      <c r="U135" s="12"/>
      <c r="V135" s="12"/>
      <c r="W135" s="12"/>
      <c r="X135" s="12"/>
      <c r="Y135" s="12"/>
    </row>
    <row r="136" spans="1:25">
      <c r="A136" s="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5">
      <c r="A137" s="166" t="s">
        <v>34</v>
      </c>
      <c r="B137" s="1562"/>
      <c r="C137" s="1562"/>
      <c r="D137" s="1562"/>
      <c r="E137" s="1"/>
      <c r="F137" s="1"/>
      <c r="G137" s="1"/>
      <c r="H137" s="1"/>
      <c r="I137" s="1"/>
      <c r="J137" s="1563"/>
      <c r="K137" s="1563"/>
      <c r="L137" s="1563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5" ht="18">
      <c r="A138" s="187" t="s">
        <v>35</v>
      </c>
      <c r="B138" s="186" t="s">
        <v>36</v>
      </c>
      <c r="C138" s="239" t="s">
        <v>37</v>
      </c>
      <c r="D138" s="24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5">
      <c r="A139" s="230" t="s">
        <v>161</v>
      </c>
      <c r="B139" s="1558" t="s">
        <v>39</v>
      </c>
      <c r="C139" s="1558"/>
      <c r="D139" s="242"/>
      <c r="E139" s="243" t="s">
        <v>40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5">
      <c r="A140" s="4" t="s">
        <v>169</v>
      </c>
      <c r="B140" s="1564" t="s">
        <v>41</v>
      </c>
      <c r="C140" s="1564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5">
      <c r="A141" s="5" t="s">
        <v>42</v>
      </c>
      <c r="B141" s="1565"/>
      <c r="C141" s="156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5">
      <c r="A142" s="5" t="s">
        <v>42</v>
      </c>
      <c r="B142" s="1565"/>
      <c r="C142" s="1565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5">
      <c r="A143" s="5" t="s">
        <v>43</v>
      </c>
      <c r="B143" s="1566"/>
      <c r="C143" s="156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5">
      <c r="A144" s="5" t="s">
        <v>44</v>
      </c>
      <c r="B144" s="1567"/>
      <c r="C144" s="156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</sheetData>
  <mergeCells count="89">
    <mergeCell ref="B127:C127"/>
    <mergeCell ref="B128:C128"/>
    <mergeCell ref="B129:C129"/>
    <mergeCell ref="B130:C130"/>
    <mergeCell ref="H113:P113"/>
    <mergeCell ref="Q113:Y113"/>
    <mergeCell ref="B123:D123"/>
    <mergeCell ref="J123:L123"/>
    <mergeCell ref="B125:C125"/>
    <mergeCell ref="B126:C126"/>
    <mergeCell ref="A113:F113"/>
    <mergeCell ref="B107:C107"/>
    <mergeCell ref="B108:C108"/>
    <mergeCell ref="B109:C109"/>
    <mergeCell ref="B110:C110"/>
    <mergeCell ref="B111:C111"/>
    <mergeCell ref="Q76:Y76"/>
    <mergeCell ref="B106:C106"/>
    <mergeCell ref="B88:C88"/>
    <mergeCell ref="B90:C90"/>
    <mergeCell ref="B91:C91"/>
    <mergeCell ref="B92:C92"/>
    <mergeCell ref="B93:C93"/>
    <mergeCell ref="B94:C94"/>
    <mergeCell ref="A96:F96"/>
    <mergeCell ref="H96:P96"/>
    <mergeCell ref="Q96:Y96"/>
    <mergeCell ref="B104:D104"/>
    <mergeCell ref="J104:L104"/>
    <mergeCell ref="B86:D86"/>
    <mergeCell ref="J86:L86"/>
    <mergeCell ref="B89:C89"/>
    <mergeCell ref="B67:D67"/>
    <mergeCell ref="J67:L67"/>
    <mergeCell ref="B69:C69"/>
    <mergeCell ref="B70:C70"/>
    <mergeCell ref="B71:C71"/>
    <mergeCell ref="B72:C72"/>
    <mergeCell ref="B73:C73"/>
    <mergeCell ref="B74:C74"/>
    <mergeCell ref="A76:F76"/>
    <mergeCell ref="H76:P76"/>
    <mergeCell ref="Q57:Y57"/>
    <mergeCell ref="Q39:Y39"/>
    <mergeCell ref="B48:D48"/>
    <mergeCell ref="J48:L48"/>
    <mergeCell ref="B50:C50"/>
    <mergeCell ref="B51:C51"/>
    <mergeCell ref="B52:C52"/>
    <mergeCell ref="H39:P39"/>
    <mergeCell ref="B53:C53"/>
    <mergeCell ref="B54:C54"/>
    <mergeCell ref="B55:C55"/>
    <mergeCell ref="A57:F57"/>
    <mergeCell ref="H57:P57"/>
    <mergeCell ref="B34:C34"/>
    <mergeCell ref="B35:C35"/>
    <mergeCell ref="B36:C36"/>
    <mergeCell ref="B37:C37"/>
    <mergeCell ref="A39:F39"/>
    <mergeCell ref="H19:P19"/>
    <mergeCell ref="Q19:Y19"/>
    <mergeCell ref="B29:D29"/>
    <mergeCell ref="J29:L29"/>
    <mergeCell ref="B32:C32"/>
    <mergeCell ref="B31:C31"/>
    <mergeCell ref="B33:C33"/>
    <mergeCell ref="B14:C14"/>
    <mergeCell ref="B15:C15"/>
    <mergeCell ref="B16:C16"/>
    <mergeCell ref="B17:C17"/>
    <mergeCell ref="A19:F19"/>
    <mergeCell ref="B13:C13"/>
    <mergeCell ref="A1:F1"/>
    <mergeCell ref="H1:P1"/>
    <mergeCell ref="Q1:Y1"/>
    <mergeCell ref="B11:D11"/>
    <mergeCell ref="J11:L11"/>
    <mergeCell ref="A132:F132"/>
    <mergeCell ref="H132:P132"/>
    <mergeCell ref="Q132:Y132"/>
    <mergeCell ref="B137:D137"/>
    <mergeCell ref="J137:L137"/>
    <mergeCell ref="B144:C144"/>
    <mergeCell ref="B139:C139"/>
    <mergeCell ref="B140:C140"/>
    <mergeCell ref="B141:C141"/>
    <mergeCell ref="B142:C142"/>
    <mergeCell ref="B143:C143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ECA00-5602-4453-8DAC-586DB55BDC3E}">
  <sheetPr>
    <tabColor rgb="FF00B0F0"/>
  </sheetPr>
  <dimension ref="A1:Y112"/>
  <sheetViews>
    <sheetView topLeftCell="A25" workbookViewId="0">
      <selection activeCell="E25" sqref="E2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10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/>
    <col min="24" max="24" width="19" customWidth="1"/>
  </cols>
  <sheetData>
    <row r="1" spans="1:25" ht="23.25">
      <c r="A1" s="1559" t="s">
        <v>5043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1110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519</v>
      </c>
      <c r="B3" s="224" t="s">
        <v>78</v>
      </c>
      <c r="C3" s="35" t="s">
        <v>5167</v>
      </c>
      <c r="D3" s="224" t="s">
        <v>99</v>
      </c>
      <c r="E3" s="227">
        <v>46050.319444444445</v>
      </c>
      <c r="F3" s="224">
        <v>10.8</v>
      </c>
      <c r="G3" s="226" t="s">
        <v>3121</v>
      </c>
      <c r="H3" s="224"/>
      <c r="I3" s="224"/>
      <c r="J3" s="224"/>
      <c r="K3" s="224"/>
      <c r="L3" s="224"/>
      <c r="M3" s="35">
        <v>41</v>
      </c>
      <c r="N3" s="35">
        <v>60</v>
      </c>
      <c r="O3" s="35">
        <v>60</v>
      </c>
      <c r="P3" s="14">
        <f t="shared" ref="P3:P8" si="0">SUM(H3:O3)</f>
        <v>161</v>
      </c>
      <c r="Q3" s="229" t="s">
        <v>32</v>
      </c>
      <c r="R3" s="234" t="b">
        <v>1</v>
      </c>
      <c r="S3" s="235">
        <v>117244</v>
      </c>
      <c r="T3" s="237" t="s">
        <v>33</v>
      </c>
      <c r="U3" s="255" t="s">
        <v>100</v>
      </c>
      <c r="V3" s="16" t="s">
        <v>90</v>
      </c>
      <c r="W3" s="16">
        <v>1017809</v>
      </c>
      <c r="X3" s="16" t="s">
        <v>5168</v>
      </c>
      <c r="Y3" s="16"/>
    </row>
    <row r="4" spans="1:25">
      <c r="A4" s="15" t="s">
        <v>3866</v>
      </c>
      <c r="B4" s="224" t="s">
        <v>78</v>
      </c>
      <c r="C4" s="35" t="s">
        <v>5169</v>
      </c>
      <c r="D4" s="224" t="s">
        <v>99</v>
      </c>
      <c r="E4" s="227">
        <v>46050.319444444445</v>
      </c>
      <c r="F4" s="224">
        <v>10.8</v>
      </c>
      <c r="G4" s="226" t="s">
        <v>3121</v>
      </c>
      <c r="H4" s="224"/>
      <c r="I4" s="224"/>
      <c r="J4" s="224"/>
      <c r="K4" s="224"/>
      <c r="L4" s="224"/>
      <c r="M4" s="35">
        <v>41</v>
      </c>
      <c r="N4" s="35">
        <v>60</v>
      </c>
      <c r="O4" s="35">
        <v>60</v>
      </c>
      <c r="P4" s="14">
        <f t="shared" si="0"/>
        <v>161</v>
      </c>
      <c r="Q4" s="229" t="s">
        <v>32</v>
      </c>
      <c r="R4" s="234" t="b">
        <v>1</v>
      </c>
      <c r="S4" s="235">
        <v>117245</v>
      </c>
      <c r="T4" s="237" t="s">
        <v>33</v>
      </c>
      <c r="U4" s="255" t="s">
        <v>100</v>
      </c>
      <c r="V4" s="16" t="s">
        <v>90</v>
      </c>
      <c r="W4" s="16">
        <v>1017810</v>
      </c>
      <c r="X4" s="16" t="s">
        <v>5168</v>
      </c>
      <c r="Y4" s="16"/>
    </row>
    <row r="5" spans="1:25">
      <c r="A5" s="15" t="s">
        <v>120</v>
      </c>
      <c r="B5" s="224" t="s">
        <v>78</v>
      </c>
      <c r="C5" s="35" t="s">
        <v>5170</v>
      </c>
      <c r="D5" s="224" t="s">
        <v>99</v>
      </c>
      <c r="E5" s="227">
        <v>46050.319444444445</v>
      </c>
      <c r="F5" s="224">
        <v>10.8</v>
      </c>
      <c r="G5" s="226" t="s">
        <v>3121</v>
      </c>
      <c r="H5" s="224"/>
      <c r="I5" s="224"/>
      <c r="J5" s="224"/>
      <c r="K5" s="224"/>
      <c r="L5" s="224"/>
      <c r="M5" s="224"/>
      <c r="N5" s="35">
        <v>131</v>
      </c>
      <c r="O5" s="35">
        <v>30</v>
      </c>
      <c r="P5" s="14">
        <f t="shared" si="0"/>
        <v>161</v>
      </c>
      <c r="Q5" s="229" t="s">
        <v>32</v>
      </c>
      <c r="R5" s="234" t="b">
        <v>1</v>
      </c>
      <c r="S5" s="235">
        <v>117218</v>
      </c>
      <c r="T5" s="237" t="s">
        <v>33</v>
      </c>
      <c r="U5" s="255" t="s">
        <v>100</v>
      </c>
      <c r="V5" s="16" t="s">
        <v>90</v>
      </c>
      <c r="W5" s="16">
        <v>1017811</v>
      </c>
      <c r="X5" s="16" t="s">
        <v>5168</v>
      </c>
      <c r="Y5" s="16"/>
    </row>
    <row r="6" spans="1:25">
      <c r="A6" s="15" t="s">
        <v>2561</v>
      </c>
      <c r="B6" s="224" t="s">
        <v>78</v>
      </c>
      <c r="C6" s="35" t="s">
        <v>5171</v>
      </c>
      <c r="D6" s="224" t="s">
        <v>99</v>
      </c>
      <c r="E6" s="227">
        <v>46050.319444444445</v>
      </c>
      <c r="F6" s="224">
        <v>10.95</v>
      </c>
      <c r="G6" s="226" t="s">
        <v>3121</v>
      </c>
      <c r="H6" s="224"/>
      <c r="I6" s="224"/>
      <c r="J6" s="224"/>
      <c r="K6" s="224"/>
      <c r="L6" s="224"/>
      <c r="M6" s="35">
        <v>41</v>
      </c>
      <c r="N6" s="35">
        <v>60</v>
      </c>
      <c r="O6" s="35">
        <v>60</v>
      </c>
      <c r="P6" s="14">
        <f t="shared" si="0"/>
        <v>161</v>
      </c>
      <c r="Q6" s="229" t="s">
        <v>32</v>
      </c>
      <c r="R6" s="234" t="b">
        <v>0</v>
      </c>
      <c r="S6" s="235">
        <v>117246</v>
      </c>
      <c r="T6" s="237" t="s">
        <v>33</v>
      </c>
      <c r="U6" s="255" t="s">
        <v>100</v>
      </c>
      <c r="V6" s="16" t="s">
        <v>90</v>
      </c>
      <c r="W6" s="16">
        <v>1017812</v>
      </c>
      <c r="X6" s="16" t="s">
        <v>5168</v>
      </c>
      <c r="Y6" s="16"/>
    </row>
    <row r="7" spans="1:25">
      <c r="A7" s="15" t="s">
        <v>86</v>
      </c>
      <c r="B7" s="224" t="s">
        <v>78</v>
      </c>
      <c r="C7" s="35" t="s">
        <v>5172</v>
      </c>
      <c r="D7" s="224" t="s">
        <v>99</v>
      </c>
      <c r="E7" s="227">
        <v>46050.319444444445</v>
      </c>
      <c r="F7" s="224">
        <v>10.95</v>
      </c>
      <c r="G7" s="226" t="s">
        <v>3121</v>
      </c>
      <c r="H7" s="224"/>
      <c r="I7" s="224"/>
      <c r="J7" s="224"/>
      <c r="K7" s="224"/>
      <c r="L7" s="224"/>
      <c r="M7" s="224"/>
      <c r="N7" s="35">
        <v>131</v>
      </c>
      <c r="O7" s="35">
        <v>30</v>
      </c>
      <c r="P7" s="14">
        <f t="shared" si="0"/>
        <v>161</v>
      </c>
      <c r="Q7" s="229" t="s">
        <v>32</v>
      </c>
      <c r="R7" s="234" t="b">
        <v>1</v>
      </c>
      <c r="S7" s="235">
        <v>117219</v>
      </c>
      <c r="T7" s="237" t="s">
        <v>33</v>
      </c>
      <c r="U7" s="255" t="s">
        <v>100</v>
      </c>
      <c r="V7" s="16" t="s">
        <v>90</v>
      </c>
      <c r="W7" s="16">
        <v>1017813</v>
      </c>
      <c r="X7" s="16" t="s">
        <v>5168</v>
      </c>
      <c r="Y7" s="16"/>
    </row>
    <row r="8" spans="1:25">
      <c r="A8" s="15" t="s">
        <v>152</v>
      </c>
      <c r="B8" s="15" t="s">
        <v>78</v>
      </c>
      <c r="C8" s="35" t="s">
        <v>5173</v>
      </c>
      <c r="D8" s="15" t="s">
        <v>88</v>
      </c>
      <c r="E8" s="24">
        <v>46051.166666666664</v>
      </c>
      <c r="F8" s="15">
        <v>10.3</v>
      </c>
      <c r="G8" s="37" t="s">
        <v>3986</v>
      </c>
      <c r="H8" s="15"/>
      <c r="I8" s="15"/>
      <c r="J8" s="15"/>
      <c r="K8" s="15"/>
      <c r="L8" s="35">
        <v>20</v>
      </c>
      <c r="M8" s="35">
        <v>111</v>
      </c>
      <c r="N8" s="35">
        <v>30</v>
      </c>
      <c r="O8" s="15"/>
      <c r="P8" s="14">
        <f t="shared" si="0"/>
        <v>161</v>
      </c>
      <c r="Q8" s="229" t="s">
        <v>32</v>
      </c>
      <c r="R8" s="234" t="b">
        <v>0</v>
      </c>
      <c r="S8" s="235">
        <v>117235</v>
      </c>
      <c r="T8" s="237" t="s">
        <v>33</v>
      </c>
      <c r="U8" s="231" t="s">
        <v>161</v>
      </c>
      <c r="V8" s="16" t="s">
        <v>90</v>
      </c>
      <c r="W8" s="16">
        <v>1017814</v>
      </c>
      <c r="X8" s="16" t="s">
        <v>5174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I9" si="1">SUM(H3:H7)</f>
        <v>0</v>
      </c>
      <c r="I9" s="11">
        <f t="shared" si="1"/>
        <v>0</v>
      </c>
      <c r="J9" s="11">
        <f t="shared" ref="J9:P9" si="2">SUM(J3:J8)</f>
        <v>0</v>
      </c>
      <c r="K9" s="11">
        <f t="shared" si="2"/>
        <v>0</v>
      </c>
      <c r="L9" s="11">
        <f t="shared" si="2"/>
        <v>20</v>
      </c>
      <c r="M9" s="11">
        <f t="shared" si="2"/>
        <v>234</v>
      </c>
      <c r="N9" s="11">
        <f t="shared" si="2"/>
        <v>472</v>
      </c>
      <c r="O9" s="11">
        <f t="shared" si="2"/>
        <v>240</v>
      </c>
      <c r="P9" s="11">
        <f t="shared" si="2"/>
        <v>966</v>
      </c>
      <c r="Q9" s="12"/>
      <c r="R9" s="12"/>
      <c r="S9" s="256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57" t="s">
        <v>100</v>
      </c>
      <c r="B14" s="1619" t="s">
        <v>41</v>
      </c>
      <c r="C14" s="16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1599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358401726394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0.41666666666666669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4015</v>
      </c>
      <c r="I20" s="1559"/>
      <c r="J20" s="1559"/>
      <c r="K20" s="1559"/>
      <c r="L20" s="1559"/>
      <c r="M20" s="1559"/>
      <c r="N20" s="1559"/>
      <c r="O20" s="1559"/>
      <c r="P20" s="1559"/>
      <c r="Q20" s="1560" t="s">
        <v>181</v>
      </c>
      <c r="R20" s="1561"/>
      <c r="S20" s="1561"/>
      <c r="T20" s="1561"/>
      <c r="U20" s="1561"/>
      <c r="V20" s="1561"/>
      <c r="W20" s="1561"/>
      <c r="X20" s="1561"/>
      <c r="Y20" s="1561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224" t="s">
        <v>111</v>
      </c>
      <c r="B22" s="224" t="s">
        <v>65</v>
      </c>
      <c r="C22" s="35" t="s">
        <v>5175</v>
      </c>
      <c r="D22" s="224" t="s">
        <v>64</v>
      </c>
      <c r="E22" s="227">
        <v>46050.517361111109</v>
      </c>
      <c r="F22" s="224">
        <v>14.8</v>
      </c>
      <c r="G22" s="226"/>
      <c r="H22" s="224"/>
      <c r="I22" s="224"/>
      <c r="J22" s="224"/>
      <c r="K22" s="224"/>
      <c r="L22" s="35">
        <v>161</v>
      </c>
      <c r="M22" s="224"/>
      <c r="N22" s="224"/>
      <c r="O22" s="224"/>
      <c r="P22" s="14">
        <f t="shared" ref="P22:P27" si="3">SUM(H22:O22)</f>
        <v>161</v>
      </c>
      <c r="Q22" s="14" t="s">
        <v>30</v>
      </c>
      <c r="R22" s="234" t="b">
        <v>0</v>
      </c>
      <c r="S22" s="14">
        <v>117186</v>
      </c>
      <c r="T22" s="23" t="s">
        <v>33</v>
      </c>
      <c r="U22" s="232" t="s">
        <v>126</v>
      </c>
      <c r="V22" s="16" t="s">
        <v>90</v>
      </c>
      <c r="W22" s="16">
        <v>1017815</v>
      </c>
      <c r="X22" s="16" t="s">
        <v>5176</v>
      </c>
      <c r="Y22" s="16"/>
    </row>
    <row r="23" spans="1:25">
      <c r="A23" s="224" t="s">
        <v>111</v>
      </c>
      <c r="B23" s="224" t="s">
        <v>65</v>
      </c>
      <c r="C23" s="35" t="s">
        <v>5177</v>
      </c>
      <c r="D23" s="224" t="s">
        <v>64</v>
      </c>
      <c r="E23" s="227">
        <v>46050.517361111109</v>
      </c>
      <c r="F23" s="224">
        <v>14.8</v>
      </c>
      <c r="G23" s="226"/>
      <c r="H23" s="224"/>
      <c r="I23" s="224"/>
      <c r="J23" s="224"/>
      <c r="K23" s="224"/>
      <c r="L23" s="224"/>
      <c r="M23" s="35">
        <v>161</v>
      </c>
      <c r="N23" s="224"/>
      <c r="O23" s="224"/>
      <c r="P23" s="14">
        <f t="shared" si="3"/>
        <v>161</v>
      </c>
      <c r="Q23" s="14" t="s">
        <v>30</v>
      </c>
      <c r="R23" s="234" t="b">
        <v>0</v>
      </c>
      <c r="S23" s="14">
        <v>117187</v>
      </c>
      <c r="T23" s="23" t="s">
        <v>33</v>
      </c>
      <c r="U23" s="232" t="s">
        <v>126</v>
      </c>
      <c r="V23" s="16" t="s">
        <v>90</v>
      </c>
      <c r="W23" s="16">
        <v>1017816</v>
      </c>
      <c r="X23" s="16" t="s">
        <v>5176</v>
      </c>
      <c r="Y23" s="16"/>
    </row>
    <row r="24" spans="1:25">
      <c r="A24" s="224" t="s">
        <v>111</v>
      </c>
      <c r="B24" s="224" t="s">
        <v>65</v>
      </c>
      <c r="C24" s="35" t="s">
        <v>5178</v>
      </c>
      <c r="D24" s="224" t="s">
        <v>64</v>
      </c>
      <c r="E24" s="227">
        <v>46050.517361111109</v>
      </c>
      <c r="F24" s="224">
        <v>14.8</v>
      </c>
      <c r="G24" s="226"/>
      <c r="H24" s="224"/>
      <c r="I24" s="224"/>
      <c r="J24" s="224"/>
      <c r="K24" s="224"/>
      <c r="L24" s="35">
        <v>54</v>
      </c>
      <c r="M24" s="35">
        <v>107</v>
      </c>
      <c r="N24" s="224"/>
      <c r="O24" s="224"/>
      <c r="P24" s="14">
        <f t="shared" si="3"/>
        <v>161</v>
      </c>
      <c r="Q24" s="14" t="s">
        <v>30</v>
      </c>
      <c r="R24" s="234" t="b">
        <v>0</v>
      </c>
      <c r="S24" s="14">
        <v>117188</v>
      </c>
      <c r="T24" s="23" t="s">
        <v>33</v>
      </c>
      <c r="U24" s="232" t="s">
        <v>126</v>
      </c>
      <c r="V24" s="16" t="s">
        <v>90</v>
      </c>
      <c r="W24" s="16">
        <v>1017817</v>
      </c>
      <c r="X24" s="16" t="s">
        <v>5176</v>
      </c>
      <c r="Y24" s="16"/>
    </row>
    <row r="25" spans="1:25" ht="25.5">
      <c r="A25" s="224" t="s">
        <v>113</v>
      </c>
      <c r="B25" s="224" t="s">
        <v>65</v>
      </c>
      <c r="C25" s="35" t="s">
        <v>5179</v>
      </c>
      <c r="D25" s="224" t="s">
        <v>3599</v>
      </c>
      <c r="E25" s="227">
        <v>46051.0625</v>
      </c>
      <c r="F25" s="224">
        <v>15.4</v>
      </c>
      <c r="G25" s="226" t="s">
        <v>5180</v>
      </c>
      <c r="H25" s="224"/>
      <c r="I25" s="224"/>
      <c r="J25" s="224"/>
      <c r="K25" s="224"/>
      <c r="L25" s="35">
        <v>54</v>
      </c>
      <c r="M25" s="35">
        <v>27</v>
      </c>
      <c r="N25" s="224"/>
      <c r="O25" s="224"/>
      <c r="P25" s="14">
        <f>SUM(H25:O25)</f>
        <v>81</v>
      </c>
      <c r="Q25" s="14" t="s">
        <v>30</v>
      </c>
      <c r="R25" s="234" t="b">
        <v>0</v>
      </c>
      <c r="S25" s="14">
        <v>117190</v>
      </c>
      <c r="T25" s="23" t="s">
        <v>33</v>
      </c>
      <c r="U25" s="231" t="s">
        <v>161</v>
      </c>
      <c r="V25" s="16" t="s">
        <v>90</v>
      </c>
      <c r="W25" s="16">
        <v>1017818</v>
      </c>
      <c r="X25" s="16" t="s">
        <v>5174</v>
      </c>
      <c r="Y25" s="16"/>
    </row>
    <row r="26" spans="1:25">
      <c r="A26" s="224" t="s">
        <v>113</v>
      </c>
      <c r="B26" s="224" t="s">
        <v>65</v>
      </c>
      <c r="C26" s="35" t="s">
        <v>5181</v>
      </c>
      <c r="D26" s="224" t="s">
        <v>64</v>
      </c>
      <c r="E26" s="227">
        <v>46050.517361111109</v>
      </c>
      <c r="F26" s="224">
        <v>14.8</v>
      </c>
      <c r="G26" s="226"/>
      <c r="H26" s="224"/>
      <c r="I26" s="224"/>
      <c r="J26" s="224"/>
      <c r="K26" s="224"/>
      <c r="L26" s="35">
        <v>27</v>
      </c>
      <c r="M26" s="35">
        <v>54</v>
      </c>
      <c r="N26" s="224"/>
      <c r="O26" s="224"/>
      <c r="P26" s="14">
        <f>SUM(H26:O26)</f>
        <v>81</v>
      </c>
      <c r="Q26" s="14" t="s">
        <v>30</v>
      </c>
      <c r="R26" s="234" t="b">
        <v>0</v>
      </c>
      <c r="S26" s="14">
        <v>117191</v>
      </c>
      <c r="T26" s="23" t="s">
        <v>33</v>
      </c>
      <c r="U26" s="232" t="s">
        <v>126</v>
      </c>
      <c r="V26" s="16" t="s">
        <v>90</v>
      </c>
      <c r="W26" s="16">
        <v>1017819</v>
      </c>
      <c r="X26" s="16" t="s">
        <v>5176</v>
      </c>
      <c r="Y26" s="16"/>
    </row>
    <row r="27" spans="1:25">
      <c r="A27" s="15" t="s">
        <v>107</v>
      </c>
      <c r="B27" s="15" t="s">
        <v>78</v>
      </c>
      <c r="C27" s="35" t="s">
        <v>5182</v>
      </c>
      <c r="D27" s="15" t="s">
        <v>88</v>
      </c>
      <c r="E27" s="24">
        <v>46051.166666666664</v>
      </c>
      <c r="F27" s="15">
        <v>10.3</v>
      </c>
      <c r="G27" s="37" t="s">
        <v>3121</v>
      </c>
      <c r="H27" s="15"/>
      <c r="I27" s="15"/>
      <c r="J27" s="15"/>
      <c r="K27" s="15"/>
      <c r="L27" s="15"/>
      <c r="M27" s="15"/>
      <c r="N27" s="35">
        <v>54</v>
      </c>
      <c r="O27" s="35">
        <v>107</v>
      </c>
      <c r="P27" s="14">
        <f t="shared" si="3"/>
        <v>161</v>
      </c>
      <c r="Q27" s="229" t="s">
        <v>32</v>
      </c>
      <c r="R27" s="234" t="b">
        <v>0</v>
      </c>
      <c r="S27" s="14">
        <v>117220</v>
      </c>
      <c r="T27" s="23" t="s">
        <v>33</v>
      </c>
      <c r="U27" s="231" t="s">
        <v>161</v>
      </c>
      <c r="V27" s="16" t="s">
        <v>90</v>
      </c>
      <c r="W27" s="16">
        <v>1017820</v>
      </c>
      <c r="X27" s="16" t="s">
        <v>5174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>SUM(H22:H25)</f>
        <v>0</v>
      </c>
      <c r="I28" s="11">
        <f>SUM(I22:I25)</f>
        <v>0</v>
      </c>
      <c r="J28" s="11">
        <f t="shared" ref="J28:O28" si="4">SUM(J22:J27)</f>
        <v>0</v>
      </c>
      <c r="K28" s="11">
        <f t="shared" si="4"/>
        <v>0</v>
      </c>
      <c r="L28" s="11">
        <f t="shared" si="4"/>
        <v>296</v>
      </c>
      <c r="M28" s="11">
        <f t="shared" si="4"/>
        <v>349</v>
      </c>
      <c r="N28" s="11">
        <f t="shared" si="4"/>
        <v>54</v>
      </c>
      <c r="O28" s="11">
        <f t="shared" si="4"/>
        <v>107</v>
      </c>
      <c r="P28" s="11">
        <f>SUM(P22:P27)</f>
        <v>806</v>
      </c>
      <c r="Q28" s="12"/>
      <c r="R28" s="12"/>
      <c r="S28" s="12"/>
      <c r="T28" s="12"/>
      <c r="U28" s="12"/>
      <c r="V28" s="12"/>
      <c r="W28" s="12"/>
      <c r="X28" s="12"/>
      <c r="Y28" s="12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 t="s">
        <v>161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4" t="s">
        <v>169</v>
      </c>
      <c r="B33" s="1564" t="s">
        <v>41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 t="s">
        <v>870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43</v>
      </c>
      <c r="B36" s="1566">
        <v>358405120586</v>
      </c>
      <c r="C36" s="156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44</v>
      </c>
      <c r="B37" s="1567">
        <v>0.45833333333333331</v>
      </c>
      <c r="C37" s="156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5" ht="23.25" customHeight="1">
      <c r="A39" s="1559" t="s">
        <v>205</v>
      </c>
      <c r="B39" s="1559"/>
      <c r="C39" s="1559"/>
      <c r="D39" s="1559"/>
      <c r="E39" s="1559"/>
      <c r="F39" s="1559"/>
      <c r="G39" s="7"/>
      <c r="H39" s="1559" t="s">
        <v>4015</v>
      </c>
      <c r="I39" s="1559"/>
      <c r="J39" s="1559"/>
      <c r="K39" s="1559"/>
      <c r="L39" s="1559"/>
      <c r="M39" s="1559"/>
      <c r="N39" s="1559"/>
      <c r="O39" s="1559"/>
      <c r="P39" s="1559"/>
      <c r="Q39" s="1560" t="s">
        <v>3408</v>
      </c>
      <c r="R39" s="1561"/>
      <c r="S39" s="1561"/>
      <c r="T39" s="1561"/>
      <c r="U39" s="1561"/>
      <c r="V39" s="1561"/>
      <c r="W39" s="1561"/>
      <c r="X39" s="1561"/>
      <c r="Y39" s="1561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240" t="s">
        <v>22</v>
      </c>
      <c r="S40" s="18" t="s">
        <v>9</v>
      </c>
      <c r="T40" s="8" t="s">
        <v>21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224" t="s">
        <v>515</v>
      </c>
      <c r="B41" s="224" t="s">
        <v>78</v>
      </c>
      <c r="C41" s="35" t="s">
        <v>5183</v>
      </c>
      <c r="D41" s="224" t="s">
        <v>932</v>
      </c>
      <c r="E41" s="227">
        <v>46051.041666666664</v>
      </c>
      <c r="F41" s="224">
        <v>10.8</v>
      </c>
      <c r="G41" s="226" t="s">
        <v>3121</v>
      </c>
      <c r="H41" s="224"/>
      <c r="I41" s="224"/>
      <c r="J41" s="224"/>
      <c r="K41" s="224"/>
      <c r="L41" s="224"/>
      <c r="M41" s="224"/>
      <c r="N41" s="224">
        <v>0</v>
      </c>
      <c r="O41" s="35">
        <v>161</v>
      </c>
      <c r="P41" s="14">
        <f t="shared" ref="P41:P46" si="5">SUM(H41:O41)</f>
        <v>161</v>
      </c>
      <c r="Q41" s="229" t="s">
        <v>32</v>
      </c>
      <c r="R41" s="234" t="b">
        <v>0</v>
      </c>
      <c r="S41" s="235">
        <v>117229</v>
      </c>
      <c r="T41" s="237" t="s">
        <v>33</v>
      </c>
      <c r="U41" s="231" t="s">
        <v>161</v>
      </c>
      <c r="V41" s="16" t="s">
        <v>90</v>
      </c>
      <c r="W41" s="16">
        <v>1017825</v>
      </c>
      <c r="X41" s="16" t="s">
        <v>5174</v>
      </c>
      <c r="Y41" s="16"/>
    </row>
    <row r="42" spans="1:25">
      <c r="A42" s="224" t="s">
        <v>120</v>
      </c>
      <c r="B42" s="224" t="s">
        <v>2438</v>
      </c>
      <c r="C42" s="35" t="s">
        <v>5184</v>
      </c>
      <c r="D42" s="224" t="s">
        <v>159</v>
      </c>
      <c r="E42" s="227">
        <v>46051.041666666664</v>
      </c>
      <c r="F42" s="224">
        <v>10.3</v>
      </c>
      <c r="G42" s="226" t="s">
        <v>3121</v>
      </c>
      <c r="H42" s="224"/>
      <c r="I42" s="224"/>
      <c r="J42" s="224"/>
      <c r="K42" s="224"/>
      <c r="L42" s="224"/>
      <c r="M42" s="224">
        <v>0</v>
      </c>
      <c r="N42" s="224">
        <v>0</v>
      </c>
      <c r="O42" s="35">
        <v>161</v>
      </c>
      <c r="P42" s="14">
        <f t="shared" si="5"/>
        <v>161</v>
      </c>
      <c r="Q42" s="229" t="s">
        <v>32</v>
      </c>
      <c r="R42" s="234" t="b">
        <v>1</v>
      </c>
      <c r="S42" s="235">
        <v>117223</v>
      </c>
      <c r="T42" s="237" t="s">
        <v>33</v>
      </c>
      <c r="U42" s="231" t="s">
        <v>161</v>
      </c>
      <c r="V42" s="16" t="s">
        <v>90</v>
      </c>
      <c r="W42" s="16">
        <v>1017826</v>
      </c>
      <c r="X42" s="16" t="s">
        <v>5174</v>
      </c>
      <c r="Y42" s="16"/>
    </row>
    <row r="43" spans="1:25">
      <c r="A43" s="224" t="s">
        <v>4752</v>
      </c>
      <c r="B43" s="224" t="s">
        <v>78</v>
      </c>
      <c r="C43" s="35" t="s">
        <v>5185</v>
      </c>
      <c r="D43" s="15" t="s">
        <v>88</v>
      </c>
      <c r="E43" s="24">
        <v>46051.166666666664</v>
      </c>
      <c r="F43" s="15">
        <v>10.3</v>
      </c>
      <c r="G43" s="226" t="s">
        <v>3121</v>
      </c>
      <c r="H43" s="224"/>
      <c r="I43" s="224"/>
      <c r="J43" s="224"/>
      <c r="K43" s="224"/>
      <c r="L43" s="224"/>
      <c r="M43" s="224"/>
      <c r="N43" s="224">
        <v>0</v>
      </c>
      <c r="O43" s="35">
        <v>161</v>
      </c>
      <c r="P43" s="14">
        <f t="shared" si="5"/>
        <v>161</v>
      </c>
      <c r="Q43" s="229" t="s">
        <v>32</v>
      </c>
      <c r="R43" s="234" t="b">
        <v>1</v>
      </c>
      <c r="S43" s="235">
        <v>117230</v>
      </c>
      <c r="T43" s="237" t="s">
        <v>33</v>
      </c>
      <c r="U43" s="231" t="s">
        <v>161</v>
      </c>
      <c r="V43" s="16" t="s">
        <v>90</v>
      </c>
      <c r="W43" s="16">
        <v>1017827</v>
      </c>
      <c r="X43" s="16" t="s">
        <v>5186</v>
      </c>
      <c r="Y43" s="16"/>
    </row>
    <row r="44" spans="1:25">
      <c r="A44" s="224" t="s">
        <v>122</v>
      </c>
      <c r="B44" s="224" t="s">
        <v>62</v>
      </c>
      <c r="C44" s="35" t="s">
        <v>5187</v>
      </c>
      <c r="D44" s="224" t="s">
        <v>3708</v>
      </c>
      <c r="E44" s="1061" t="s">
        <v>5188</v>
      </c>
      <c r="F44" s="224">
        <v>14</v>
      </c>
      <c r="G44" s="226"/>
      <c r="H44" s="224"/>
      <c r="I44" s="224"/>
      <c r="J44" s="35">
        <v>27</v>
      </c>
      <c r="K44" s="35">
        <v>108</v>
      </c>
      <c r="L44" s="224"/>
      <c r="M44" s="224"/>
      <c r="N44" s="224"/>
      <c r="O44" s="224"/>
      <c r="P44" s="14">
        <f t="shared" si="5"/>
        <v>135</v>
      </c>
      <c r="Q44" s="14" t="s">
        <v>30</v>
      </c>
      <c r="R44" s="234" t="b">
        <v>0</v>
      </c>
      <c r="S44" s="235">
        <v>117203</v>
      </c>
      <c r="T44" s="66" t="s">
        <v>31</v>
      </c>
      <c r="U44" s="231" t="s">
        <v>161</v>
      </c>
      <c r="V44" s="16"/>
      <c r="W44" s="16">
        <v>1017828</v>
      </c>
      <c r="X44" s="232" t="s">
        <v>5189</v>
      </c>
      <c r="Y44" s="16"/>
    </row>
    <row r="45" spans="1:25">
      <c r="A45" s="224" t="s">
        <v>119</v>
      </c>
      <c r="B45" s="224" t="s">
        <v>92</v>
      </c>
      <c r="C45" s="35" t="s">
        <v>5190</v>
      </c>
      <c r="D45" s="224" t="s">
        <v>159</v>
      </c>
      <c r="E45" s="227">
        <v>46051.041666666664</v>
      </c>
      <c r="F45" s="224">
        <v>10.3</v>
      </c>
      <c r="G45" s="226" t="s">
        <v>3121</v>
      </c>
      <c r="H45" s="224"/>
      <c r="I45" s="224"/>
      <c r="J45" s="224"/>
      <c r="K45" s="224"/>
      <c r="L45" s="224"/>
      <c r="M45" s="224">
        <v>0</v>
      </c>
      <c r="N45" s="224">
        <v>0</v>
      </c>
      <c r="O45" s="35">
        <v>161</v>
      </c>
      <c r="P45" s="14">
        <f t="shared" si="5"/>
        <v>161</v>
      </c>
      <c r="Q45" s="229" t="s">
        <v>32</v>
      </c>
      <c r="R45" s="234" t="b">
        <v>0</v>
      </c>
      <c r="S45" s="235">
        <v>117224</v>
      </c>
      <c r="T45" s="237" t="s">
        <v>33</v>
      </c>
      <c r="U45" s="231" t="s">
        <v>161</v>
      </c>
      <c r="V45" s="16" t="s">
        <v>90</v>
      </c>
      <c r="W45" s="16">
        <v>1017830</v>
      </c>
      <c r="X45" s="16" t="s">
        <v>5174</v>
      </c>
      <c r="Y45" s="16"/>
    </row>
    <row r="46" spans="1:25">
      <c r="A46" s="15" t="s">
        <v>102</v>
      </c>
      <c r="B46" s="15" t="s">
        <v>2438</v>
      </c>
      <c r="C46" s="35" t="s">
        <v>5191</v>
      </c>
      <c r="D46" s="224" t="s">
        <v>159</v>
      </c>
      <c r="E46" s="227">
        <v>46051.041666666664</v>
      </c>
      <c r="F46" s="224">
        <v>10.3</v>
      </c>
      <c r="G46" s="226" t="s">
        <v>3121</v>
      </c>
      <c r="H46" s="15"/>
      <c r="I46" s="15"/>
      <c r="J46" s="15"/>
      <c r="K46" s="15"/>
      <c r="L46" s="15"/>
      <c r="M46" s="15">
        <v>0</v>
      </c>
      <c r="N46" s="15">
        <v>0</v>
      </c>
      <c r="O46" s="35">
        <v>161</v>
      </c>
      <c r="P46" s="14">
        <f t="shared" si="5"/>
        <v>161</v>
      </c>
      <c r="Q46" s="229" t="s">
        <v>32</v>
      </c>
      <c r="R46" s="234" t="b">
        <v>0</v>
      </c>
      <c r="S46" s="235">
        <v>117225</v>
      </c>
      <c r="T46" s="237" t="s">
        <v>33</v>
      </c>
      <c r="U46" s="231" t="s">
        <v>161</v>
      </c>
      <c r="V46" s="16" t="s">
        <v>90</v>
      </c>
      <c r="W46" s="16">
        <v>1017833</v>
      </c>
      <c r="X46" s="16" t="s">
        <v>5174</v>
      </c>
      <c r="Y46" s="16"/>
    </row>
    <row r="47" spans="1:25">
      <c r="A47" s="11" t="s">
        <v>19</v>
      </c>
      <c r="B47" s="7"/>
      <c r="C47" s="7"/>
      <c r="D47" s="7"/>
      <c r="E47" s="11"/>
      <c r="F47" s="7"/>
      <c r="G47" s="7"/>
      <c r="H47" s="11">
        <f t="shared" ref="H47:I47" si="6">SUM(H41:H45)</f>
        <v>0</v>
      </c>
      <c r="I47" s="11">
        <f t="shared" si="6"/>
        <v>0</v>
      </c>
      <c r="J47" s="11">
        <f t="shared" ref="J47:P47" si="7">SUM(J41:J46)</f>
        <v>27</v>
      </c>
      <c r="K47" s="11">
        <f t="shared" si="7"/>
        <v>108</v>
      </c>
      <c r="L47" s="11">
        <f t="shared" si="7"/>
        <v>0</v>
      </c>
      <c r="M47" s="11">
        <f t="shared" si="7"/>
        <v>0</v>
      </c>
      <c r="N47" s="11">
        <f t="shared" si="7"/>
        <v>0</v>
      </c>
      <c r="O47" s="11">
        <f t="shared" si="7"/>
        <v>805</v>
      </c>
      <c r="P47" s="11">
        <f t="shared" si="7"/>
        <v>940</v>
      </c>
      <c r="Q47" s="12"/>
      <c r="R47" s="12"/>
      <c r="S47" s="256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230" t="s">
        <v>4605</v>
      </c>
      <c r="B51" s="1558"/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42</v>
      </c>
      <c r="B52" s="1565" t="s">
        <v>2908</v>
      </c>
      <c r="C52" s="156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42</v>
      </c>
      <c r="B53" s="1565"/>
      <c r="C53" s="156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43</v>
      </c>
      <c r="B54" s="1566">
        <v>358405964990</v>
      </c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44</v>
      </c>
      <c r="B55" s="1567">
        <v>0.5</v>
      </c>
      <c r="C55" s="156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7" spans="1:25" ht="23.25">
      <c r="A57" s="1714" t="s">
        <v>155</v>
      </c>
      <c r="B57" s="1714"/>
      <c r="C57" s="1714"/>
      <c r="D57" s="1714"/>
      <c r="E57" s="1714"/>
      <c r="F57" s="1714"/>
      <c r="G57" s="259"/>
      <c r="H57" s="1714" t="s">
        <v>1015</v>
      </c>
      <c r="I57" s="1714"/>
      <c r="J57" s="1714"/>
      <c r="K57" s="1714"/>
      <c r="L57" s="1714"/>
      <c r="M57" s="1714"/>
      <c r="N57" s="1714"/>
      <c r="O57" s="1714"/>
      <c r="P57" s="1714"/>
      <c r="Q57" s="1712" t="s">
        <v>5192</v>
      </c>
      <c r="R57" s="1713"/>
      <c r="S57" s="1713"/>
      <c r="T57" s="1713"/>
      <c r="U57" s="1713"/>
      <c r="V57" s="1713"/>
      <c r="W57" s="1713"/>
      <c r="X57" s="1713"/>
      <c r="Y57" s="1713"/>
    </row>
    <row r="58" spans="1:25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9" t="s">
        <v>15</v>
      </c>
      <c r="M58" s="9" t="s">
        <v>16</v>
      </c>
      <c r="N58" s="9" t="s">
        <v>17</v>
      </c>
      <c r="O58" s="10" t="s">
        <v>18</v>
      </c>
      <c r="P58" s="8" t="s">
        <v>19</v>
      </c>
      <c r="Q58" s="8" t="s">
        <v>20</v>
      </c>
      <c r="R58" s="240" t="s">
        <v>22</v>
      </c>
      <c r="S58" s="18" t="s">
        <v>9</v>
      </c>
      <c r="T58" s="8" t="s">
        <v>21</v>
      </c>
      <c r="U58" s="8" t="s">
        <v>24</v>
      </c>
      <c r="V58" s="8" t="s">
        <v>25</v>
      </c>
      <c r="W58" s="8" t="s">
        <v>26</v>
      </c>
      <c r="X58" s="8" t="s">
        <v>27</v>
      </c>
      <c r="Y58" s="8" t="s">
        <v>28</v>
      </c>
    </row>
    <row r="59" spans="1:25">
      <c r="A59" s="224" t="s">
        <v>121</v>
      </c>
      <c r="B59" s="224" t="s">
        <v>4816</v>
      </c>
      <c r="C59" s="35" t="s">
        <v>5193</v>
      </c>
      <c r="D59" s="224" t="s">
        <v>4818</v>
      </c>
      <c r="E59" s="227">
        <v>46052.673611111109</v>
      </c>
      <c r="F59" s="224">
        <v>11</v>
      </c>
      <c r="G59" s="226" t="s">
        <v>3121</v>
      </c>
      <c r="H59" s="224"/>
      <c r="I59" s="224"/>
      <c r="J59" s="224"/>
      <c r="K59" s="224"/>
      <c r="L59" s="224"/>
      <c r="M59" s="224">
        <v>0</v>
      </c>
      <c r="N59" s="35">
        <v>27</v>
      </c>
      <c r="O59" s="35">
        <v>134</v>
      </c>
      <c r="P59" s="14">
        <f t="shared" ref="P59:P63" si="8">SUM(H59:O59)</f>
        <v>161</v>
      </c>
      <c r="Q59" s="229" t="s">
        <v>32</v>
      </c>
      <c r="R59" s="234" t="b">
        <v>0</v>
      </c>
      <c r="S59" s="235">
        <v>117222</v>
      </c>
      <c r="T59" s="237" t="s">
        <v>33</v>
      </c>
      <c r="U59" s="1063" t="s">
        <v>508</v>
      </c>
      <c r="V59" s="16" t="s">
        <v>90</v>
      </c>
      <c r="W59" s="16">
        <v>1017835</v>
      </c>
      <c r="X59" s="16" t="s">
        <v>5194</v>
      </c>
      <c r="Y59" s="16"/>
    </row>
    <row r="60" spans="1:25">
      <c r="A60" s="224" t="s">
        <v>133</v>
      </c>
      <c r="B60" s="224" t="s">
        <v>2047</v>
      </c>
      <c r="C60" s="35" t="s">
        <v>5195</v>
      </c>
      <c r="D60" s="224" t="s">
        <v>4875</v>
      </c>
      <c r="E60" s="227">
        <v>46053.333333333336</v>
      </c>
      <c r="F60" s="224">
        <v>8.3000000000000007</v>
      </c>
      <c r="G60" s="226"/>
      <c r="H60" s="224"/>
      <c r="I60" s="224"/>
      <c r="J60" s="224"/>
      <c r="K60" s="224"/>
      <c r="L60" s="35">
        <v>54</v>
      </c>
      <c r="M60" s="35">
        <v>107</v>
      </c>
      <c r="N60" s="224"/>
      <c r="O60" s="224"/>
      <c r="P60" s="14">
        <f t="shared" si="8"/>
        <v>161</v>
      </c>
      <c r="Q60" s="229" t="s">
        <v>32</v>
      </c>
      <c r="R60" s="234" t="b">
        <v>0</v>
      </c>
      <c r="S60" s="235">
        <v>117251</v>
      </c>
      <c r="T60" s="237" t="s">
        <v>33</v>
      </c>
      <c r="U60" s="1063" t="s">
        <v>508</v>
      </c>
      <c r="V60" s="16" t="s">
        <v>90</v>
      </c>
      <c r="W60" s="16">
        <v>1017836</v>
      </c>
      <c r="X60" s="16" t="s">
        <v>5194</v>
      </c>
      <c r="Y60" s="16"/>
    </row>
    <row r="61" spans="1:25">
      <c r="A61" s="224" t="s">
        <v>86</v>
      </c>
      <c r="B61" s="224" t="s">
        <v>2047</v>
      </c>
      <c r="C61" s="35" t="s">
        <v>5196</v>
      </c>
      <c r="D61" s="224" t="s">
        <v>4875</v>
      </c>
      <c r="E61" s="227">
        <v>46053.333333333336</v>
      </c>
      <c r="F61" s="224">
        <v>8.3000000000000007</v>
      </c>
      <c r="G61" s="226" t="s">
        <v>3121</v>
      </c>
      <c r="H61" s="224"/>
      <c r="I61" s="224"/>
      <c r="J61" s="224"/>
      <c r="K61" s="224"/>
      <c r="L61" s="224"/>
      <c r="M61" s="224">
        <v>0</v>
      </c>
      <c r="N61" s="35">
        <v>54</v>
      </c>
      <c r="O61" s="35">
        <v>107</v>
      </c>
      <c r="P61" s="14">
        <f t="shared" si="8"/>
        <v>161</v>
      </c>
      <c r="Q61" s="229" t="s">
        <v>32</v>
      </c>
      <c r="R61" s="234" t="b">
        <v>1</v>
      </c>
      <c r="S61" s="235">
        <v>117236</v>
      </c>
      <c r="T61" s="237" t="s">
        <v>33</v>
      </c>
      <c r="U61" s="1063" t="s">
        <v>508</v>
      </c>
      <c r="V61" s="16" t="s">
        <v>90</v>
      </c>
      <c r="W61" s="16">
        <v>1017837</v>
      </c>
      <c r="X61" s="16" t="s">
        <v>5194</v>
      </c>
      <c r="Y61" s="16"/>
    </row>
    <row r="62" spans="1:25">
      <c r="A62" s="224" t="s">
        <v>133</v>
      </c>
      <c r="B62" s="224" t="s">
        <v>2047</v>
      </c>
      <c r="C62" s="35" t="s">
        <v>5197</v>
      </c>
      <c r="D62" s="224" t="s">
        <v>4875</v>
      </c>
      <c r="E62" s="227">
        <v>46053.333333333336</v>
      </c>
      <c r="F62" s="224">
        <v>8.3000000000000007</v>
      </c>
      <c r="G62" s="226"/>
      <c r="H62" s="224"/>
      <c r="I62" s="224"/>
      <c r="J62" s="224"/>
      <c r="K62" s="224"/>
      <c r="L62" s="35">
        <v>54</v>
      </c>
      <c r="M62" s="35">
        <v>107</v>
      </c>
      <c r="N62" s="224"/>
      <c r="O62" s="224"/>
      <c r="P62" s="14">
        <f t="shared" si="8"/>
        <v>161</v>
      </c>
      <c r="Q62" s="229" t="s">
        <v>32</v>
      </c>
      <c r="R62" s="234" t="b">
        <v>0</v>
      </c>
      <c r="S62" s="235">
        <v>117252</v>
      </c>
      <c r="T62" s="237" t="s">
        <v>33</v>
      </c>
      <c r="U62" s="1063" t="s">
        <v>508</v>
      </c>
      <c r="V62" s="16" t="s">
        <v>90</v>
      </c>
      <c r="W62" s="16">
        <v>1017842</v>
      </c>
      <c r="X62" s="16" t="s">
        <v>5194</v>
      </c>
      <c r="Y62" s="16"/>
    </row>
    <row r="63" spans="1:25">
      <c r="A63" s="318" t="s">
        <v>165</v>
      </c>
      <c r="B63" s="318" t="s">
        <v>78</v>
      </c>
      <c r="C63" s="318" t="s">
        <v>5198</v>
      </c>
      <c r="D63" s="15" t="s">
        <v>3931</v>
      </c>
      <c r="E63" s="24">
        <v>46051.875</v>
      </c>
      <c r="F63" s="15">
        <v>9.9</v>
      </c>
      <c r="G63" s="226" t="s">
        <v>3121</v>
      </c>
      <c r="H63" s="15"/>
      <c r="I63" s="15"/>
      <c r="J63" s="15"/>
      <c r="K63" s="15"/>
      <c r="L63" s="15"/>
      <c r="M63" s="15">
        <v>0</v>
      </c>
      <c r="N63" s="35">
        <v>80</v>
      </c>
      <c r="O63" s="35">
        <v>81</v>
      </c>
      <c r="P63" s="14">
        <f t="shared" si="8"/>
        <v>161</v>
      </c>
      <c r="Q63" s="229" t="s">
        <v>32</v>
      </c>
      <c r="R63" s="234" t="b">
        <v>0</v>
      </c>
      <c r="S63" s="1156">
        <v>117221</v>
      </c>
      <c r="T63" s="237" t="s">
        <v>33</v>
      </c>
      <c r="U63" s="1063" t="s">
        <v>508</v>
      </c>
      <c r="V63" s="16" t="s">
        <v>90</v>
      </c>
      <c r="W63" s="16">
        <v>1017845</v>
      </c>
      <c r="X63" s="16" t="s">
        <v>5194</v>
      </c>
      <c r="Y63" s="16"/>
    </row>
    <row r="64" spans="1:25">
      <c r="A64" s="15" t="s">
        <v>114</v>
      </c>
      <c r="B64" s="15" t="s">
        <v>78</v>
      </c>
      <c r="C64" s="35" t="s">
        <v>5199</v>
      </c>
      <c r="D64" s="15" t="s">
        <v>3931</v>
      </c>
      <c r="E64" s="24">
        <v>46051.875</v>
      </c>
      <c r="F64" s="15">
        <v>9.9</v>
      </c>
      <c r="G64" s="226" t="s">
        <v>740</v>
      </c>
      <c r="H64" s="15"/>
      <c r="I64" s="15"/>
      <c r="J64" s="15"/>
      <c r="K64" s="15"/>
      <c r="L64" s="15"/>
      <c r="M64" s="15"/>
      <c r="N64" s="15"/>
      <c r="O64" s="35">
        <v>161</v>
      </c>
      <c r="P64" s="14">
        <v>161</v>
      </c>
      <c r="Q64" s="229" t="s">
        <v>32</v>
      </c>
      <c r="R64" s="234" t="b">
        <v>0</v>
      </c>
      <c r="S64" s="235">
        <v>117258</v>
      </c>
      <c r="T64" s="237" t="s">
        <v>33</v>
      </c>
      <c r="U64" s="1063" t="s">
        <v>508</v>
      </c>
      <c r="V64" s="16" t="s">
        <v>90</v>
      </c>
      <c r="W64" s="16">
        <v>1017846</v>
      </c>
      <c r="X64" s="16" t="s">
        <v>5194</v>
      </c>
      <c r="Y64" s="16"/>
    </row>
    <row r="65" spans="1:25">
      <c r="A65" s="11" t="s">
        <v>19</v>
      </c>
      <c r="B65" s="7"/>
      <c r="C65" s="7"/>
      <c r="D65" s="7"/>
      <c r="E65" s="11"/>
      <c r="F65" s="7"/>
      <c r="G65" s="7"/>
      <c r="H65" s="11">
        <f t="shared" ref="H65:I65" si="9">SUM(H59:H62)</f>
        <v>0</v>
      </c>
      <c r="I65" s="11">
        <f t="shared" si="9"/>
        <v>0</v>
      </c>
      <c r="J65" s="11">
        <f t="shared" ref="J65:N65" si="10">SUM(J59:J63)</f>
        <v>0</v>
      </c>
      <c r="K65" s="11">
        <f t="shared" si="10"/>
        <v>0</v>
      </c>
      <c r="L65" s="11">
        <f t="shared" si="10"/>
        <v>108</v>
      </c>
      <c r="M65" s="11">
        <f t="shared" si="10"/>
        <v>214</v>
      </c>
      <c r="N65" s="11">
        <f t="shared" si="10"/>
        <v>161</v>
      </c>
      <c r="O65" s="11">
        <f>SUM(O59:O64)</f>
        <v>483</v>
      </c>
      <c r="P65" s="11">
        <f>SUM(P59:P64)</f>
        <v>966</v>
      </c>
      <c r="Q65" s="12"/>
      <c r="R65" s="12"/>
      <c r="S65" s="256"/>
      <c r="T65" s="12"/>
      <c r="U65" s="12"/>
      <c r="V65" s="12"/>
      <c r="W65" s="12"/>
      <c r="X65" s="12"/>
      <c r="Y65" s="12"/>
    </row>
    <row r="66" spans="1:25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166" t="s">
        <v>34</v>
      </c>
      <c r="B67" s="1562"/>
      <c r="C67" s="1562"/>
      <c r="D67" s="1562"/>
      <c r="E67" s="1"/>
      <c r="F67" s="1"/>
      <c r="G67" s="1"/>
      <c r="H67" s="1"/>
      <c r="I67" s="1"/>
      <c r="J67" s="1563"/>
      <c r="K67" s="1563"/>
      <c r="L67" s="156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 ht="18">
      <c r="A68" s="187" t="s">
        <v>35</v>
      </c>
      <c r="B68" s="186" t="s">
        <v>36</v>
      </c>
      <c r="C68" s="239" t="s">
        <v>37</v>
      </c>
      <c r="D68" s="24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1064" t="s">
        <v>4547</v>
      </c>
      <c r="B69" s="1765"/>
      <c r="C69" s="1765"/>
      <c r="D69" s="242"/>
      <c r="E69" s="243" t="s">
        <v>40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5" t="s">
        <v>42</v>
      </c>
      <c r="B70" s="1565"/>
      <c r="C70" s="156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42</v>
      </c>
      <c r="B71" s="1565"/>
      <c r="C71" s="156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43</v>
      </c>
      <c r="B72" s="1566"/>
      <c r="C72" s="156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44</v>
      </c>
      <c r="B73" s="1567"/>
      <c r="C73" s="156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5" spans="1:25" ht="23.25" customHeight="1">
      <c r="A75" s="1559" t="s">
        <v>83</v>
      </c>
      <c r="B75" s="1559"/>
      <c r="C75" s="1559"/>
      <c r="D75" s="1559"/>
      <c r="E75" s="1559"/>
      <c r="F75" s="1559"/>
      <c r="G75" s="7"/>
      <c r="H75" s="1559" t="s">
        <v>4015</v>
      </c>
      <c r="I75" s="1559"/>
      <c r="J75" s="1559"/>
      <c r="K75" s="1559"/>
      <c r="L75" s="1559"/>
      <c r="M75" s="1559"/>
      <c r="N75" s="1559"/>
      <c r="O75" s="1559"/>
      <c r="P75" s="1559"/>
      <c r="Q75" s="1560" t="s">
        <v>5200</v>
      </c>
      <c r="R75" s="1561"/>
      <c r="S75" s="1561"/>
      <c r="T75" s="1561"/>
      <c r="U75" s="1561"/>
      <c r="V75" s="1561"/>
      <c r="W75" s="1561"/>
      <c r="X75" s="1561"/>
      <c r="Y75" s="1561"/>
    </row>
    <row r="76" spans="1:25" ht="26.25">
      <c r="A76" s="8" t="s">
        <v>3</v>
      </c>
      <c r="B76" s="8" t="s">
        <v>4</v>
      </c>
      <c r="C76" s="8" t="s">
        <v>5</v>
      </c>
      <c r="D76" s="8" t="s">
        <v>6</v>
      </c>
      <c r="E76" s="8" t="s">
        <v>7</v>
      </c>
      <c r="F76" s="8" t="s">
        <v>8</v>
      </c>
      <c r="G76" s="33" t="s">
        <v>10</v>
      </c>
      <c r="H76" s="9" t="s">
        <v>11</v>
      </c>
      <c r="I76" s="9" t="s">
        <v>12</v>
      </c>
      <c r="J76" s="9" t="s">
        <v>13</v>
      </c>
      <c r="K76" s="9" t="s">
        <v>14</v>
      </c>
      <c r="L76" s="9" t="s">
        <v>15</v>
      </c>
      <c r="M76" s="9" t="s">
        <v>16</v>
      </c>
      <c r="N76" s="9" t="s">
        <v>17</v>
      </c>
      <c r="O76" s="10" t="s">
        <v>18</v>
      </c>
      <c r="P76" s="8" t="s">
        <v>19</v>
      </c>
      <c r="Q76" s="8" t="s">
        <v>20</v>
      </c>
      <c r="R76" s="240" t="s">
        <v>22</v>
      </c>
      <c r="S76" s="18" t="s">
        <v>9</v>
      </c>
      <c r="T76" s="8" t="s">
        <v>21</v>
      </c>
      <c r="U76" s="8" t="s">
        <v>24</v>
      </c>
      <c r="V76" s="8" t="s">
        <v>25</v>
      </c>
      <c r="W76" s="8" t="s">
        <v>26</v>
      </c>
      <c r="X76" s="8" t="s">
        <v>27</v>
      </c>
      <c r="Y76" s="8" t="s">
        <v>28</v>
      </c>
    </row>
    <row r="77" spans="1:25">
      <c r="A77" s="224" t="s">
        <v>4228</v>
      </c>
      <c r="B77" s="224" t="s">
        <v>78</v>
      </c>
      <c r="C77" s="35" t="s">
        <v>5201</v>
      </c>
      <c r="D77" s="224" t="s">
        <v>932</v>
      </c>
      <c r="E77" s="227">
        <v>46052.041666666664</v>
      </c>
      <c r="F77" s="224">
        <v>10.8</v>
      </c>
      <c r="G77" s="226" t="s">
        <v>3121</v>
      </c>
      <c r="H77" s="224"/>
      <c r="I77" s="224"/>
      <c r="J77" s="224"/>
      <c r="K77" s="224"/>
      <c r="L77" s="224"/>
      <c r="M77" s="224">
        <v>0</v>
      </c>
      <c r="N77" s="224">
        <v>0</v>
      </c>
      <c r="O77" s="35">
        <v>161</v>
      </c>
      <c r="P77" s="14">
        <f t="shared" ref="P77:P82" si="11">SUM(H77:O77)</f>
        <v>161</v>
      </c>
      <c r="Q77" s="229" t="s">
        <v>32</v>
      </c>
      <c r="R77" s="234" t="b">
        <v>0</v>
      </c>
      <c r="S77" s="235">
        <v>117226</v>
      </c>
      <c r="T77" s="237" t="s">
        <v>33</v>
      </c>
      <c r="U77" s="231" t="s">
        <v>161</v>
      </c>
      <c r="V77" s="16" t="s">
        <v>90</v>
      </c>
      <c r="W77" s="16">
        <v>1017847</v>
      </c>
      <c r="X77" s="16" t="s">
        <v>5186</v>
      </c>
      <c r="Y77" s="16"/>
    </row>
    <row r="78" spans="1:25">
      <c r="A78" s="15" t="s">
        <v>141</v>
      </c>
      <c r="B78" s="15" t="s">
        <v>69</v>
      </c>
      <c r="C78" s="35" t="s">
        <v>5202</v>
      </c>
      <c r="D78" s="15" t="s">
        <v>68</v>
      </c>
      <c r="E78" s="24">
        <v>46050.795138888891</v>
      </c>
      <c r="F78" s="15">
        <v>14.5</v>
      </c>
      <c r="G78" s="37"/>
      <c r="H78" s="15"/>
      <c r="I78" s="15"/>
      <c r="J78" s="15"/>
      <c r="K78" s="15"/>
      <c r="L78" s="15"/>
      <c r="M78" s="35">
        <v>107</v>
      </c>
      <c r="N78" s="35">
        <v>54</v>
      </c>
      <c r="O78" s="15"/>
      <c r="P78" s="14">
        <f>SUM(H78:O78)</f>
        <v>161</v>
      </c>
      <c r="Q78" s="14" t="s">
        <v>30</v>
      </c>
      <c r="R78" s="234" t="b">
        <v>0</v>
      </c>
      <c r="S78" s="235">
        <v>117195</v>
      </c>
      <c r="T78" s="66" t="s">
        <v>31</v>
      </c>
      <c r="U78" s="232" t="s">
        <v>126</v>
      </c>
      <c r="V78" s="16"/>
      <c r="W78" s="16">
        <v>1017848</v>
      </c>
      <c r="X78" s="16" t="s">
        <v>5194</v>
      </c>
      <c r="Y78" s="16"/>
    </row>
    <row r="79" spans="1:25">
      <c r="A79" s="224" t="s">
        <v>120</v>
      </c>
      <c r="B79" s="224" t="s">
        <v>78</v>
      </c>
      <c r="C79" s="35" t="s">
        <v>5203</v>
      </c>
      <c r="D79" s="224" t="s">
        <v>88</v>
      </c>
      <c r="E79" s="227">
        <v>46052.166666666664</v>
      </c>
      <c r="F79" s="224">
        <v>10.3</v>
      </c>
      <c r="G79" s="226" t="s">
        <v>3121</v>
      </c>
      <c r="H79" s="224"/>
      <c r="I79" s="224"/>
      <c r="J79" s="224"/>
      <c r="K79" s="224"/>
      <c r="L79" s="224"/>
      <c r="M79" s="224"/>
      <c r="N79" s="224">
        <v>0</v>
      </c>
      <c r="O79" s="35">
        <v>161</v>
      </c>
      <c r="P79" s="14">
        <f t="shared" ref="P79" si="12">SUM(H79:O79)</f>
        <v>161</v>
      </c>
      <c r="Q79" s="229" t="s">
        <v>32</v>
      </c>
      <c r="R79" s="234" t="b">
        <v>1</v>
      </c>
      <c r="S79" s="235">
        <v>117232</v>
      </c>
      <c r="T79" s="237" t="s">
        <v>33</v>
      </c>
      <c r="U79" s="231" t="s">
        <v>161</v>
      </c>
      <c r="V79" s="16" t="s">
        <v>90</v>
      </c>
      <c r="W79" s="16">
        <v>1017849</v>
      </c>
      <c r="X79" s="16" t="s">
        <v>5186</v>
      </c>
      <c r="Y79" s="16"/>
    </row>
    <row r="80" spans="1:25">
      <c r="A80" s="224" t="s">
        <v>120</v>
      </c>
      <c r="B80" s="224" t="s">
        <v>78</v>
      </c>
      <c r="C80" s="35" t="s">
        <v>5204</v>
      </c>
      <c r="D80" s="224" t="s">
        <v>88</v>
      </c>
      <c r="E80" s="227">
        <v>46052.166666666664</v>
      </c>
      <c r="F80" s="224">
        <v>10.3</v>
      </c>
      <c r="G80" s="226" t="s">
        <v>3121</v>
      </c>
      <c r="H80" s="224"/>
      <c r="I80" s="224"/>
      <c r="J80" s="224"/>
      <c r="K80" s="224"/>
      <c r="L80" s="224"/>
      <c r="M80" s="224"/>
      <c r="N80" s="35">
        <v>80</v>
      </c>
      <c r="O80" s="35">
        <v>81</v>
      </c>
      <c r="P80" s="14">
        <f t="shared" si="11"/>
        <v>161</v>
      </c>
      <c r="Q80" s="229" t="s">
        <v>32</v>
      </c>
      <c r="R80" s="234" t="b">
        <v>1</v>
      </c>
      <c r="S80" s="235">
        <v>117231</v>
      </c>
      <c r="T80" s="237" t="s">
        <v>33</v>
      </c>
      <c r="U80" s="231" t="s">
        <v>161</v>
      </c>
      <c r="V80" s="16" t="s">
        <v>90</v>
      </c>
      <c r="W80" s="16">
        <v>1017850</v>
      </c>
      <c r="X80" s="16" t="s">
        <v>5186</v>
      </c>
      <c r="Y80" s="16"/>
    </row>
    <row r="81" spans="1:25">
      <c r="A81" s="224" t="s">
        <v>157</v>
      </c>
      <c r="B81" s="224" t="s">
        <v>92</v>
      </c>
      <c r="C81" s="35" t="s">
        <v>5205</v>
      </c>
      <c r="D81" s="224" t="s">
        <v>620</v>
      </c>
      <c r="E81" s="227">
        <v>46052.958333333336</v>
      </c>
      <c r="F81" s="224">
        <v>10.3</v>
      </c>
      <c r="G81" s="226" t="s">
        <v>3121</v>
      </c>
      <c r="H81" s="224"/>
      <c r="I81" s="224"/>
      <c r="J81" s="224"/>
      <c r="K81" s="224"/>
      <c r="L81" s="224"/>
      <c r="M81" s="224">
        <v>0</v>
      </c>
      <c r="N81" s="35">
        <v>54</v>
      </c>
      <c r="O81" s="272">
        <v>107</v>
      </c>
      <c r="P81" s="14">
        <f t="shared" si="11"/>
        <v>161</v>
      </c>
      <c r="Q81" s="229" t="s">
        <v>32</v>
      </c>
      <c r="R81" s="234" t="b">
        <v>0</v>
      </c>
      <c r="S81" s="235">
        <v>117228</v>
      </c>
      <c r="T81" s="237" t="s">
        <v>33</v>
      </c>
      <c r="U81" s="231" t="s">
        <v>161</v>
      </c>
      <c r="V81" s="16" t="s">
        <v>90</v>
      </c>
      <c r="W81" s="16">
        <v>1017851</v>
      </c>
      <c r="X81" s="16" t="s">
        <v>5186</v>
      </c>
      <c r="Y81" s="16"/>
    </row>
    <row r="82" spans="1:25">
      <c r="A82" s="15" t="s">
        <v>120</v>
      </c>
      <c r="B82" s="15" t="s">
        <v>78</v>
      </c>
      <c r="C82" s="35" t="s">
        <v>5206</v>
      </c>
      <c r="D82" s="15" t="s">
        <v>4586</v>
      </c>
      <c r="E82" s="24">
        <v>46052.715277777781</v>
      </c>
      <c r="F82" s="15">
        <v>10.5</v>
      </c>
      <c r="G82" s="226" t="s">
        <v>3121</v>
      </c>
      <c r="H82" s="15"/>
      <c r="I82" s="15"/>
      <c r="J82" s="15"/>
      <c r="K82" s="15"/>
      <c r="L82" s="15"/>
      <c r="M82" s="15">
        <v>0</v>
      </c>
      <c r="N82" s="35">
        <v>54</v>
      </c>
      <c r="O82" s="272">
        <v>107</v>
      </c>
      <c r="P82" s="14">
        <f t="shared" si="11"/>
        <v>161</v>
      </c>
      <c r="Q82" s="229" t="s">
        <v>32</v>
      </c>
      <c r="R82" s="234" t="b">
        <v>1</v>
      </c>
      <c r="S82" s="235">
        <v>117227</v>
      </c>
      <c r="T82" s="237" t="s">
        <v>33</v>
      </c>
      <c r="U82" s="231" t="s">
        <v>161</v>
      </c>
      <c r="V82" s="16" t="s">
        <v>90</v>
      </c>
      <c r="W82" s="16">
        <v>1017852</v>
      </c>
      <c r="X82" s="16" t="s">
        <v>5186</v>
      </c>
      <c r="Y82" s="16"/>
    </row>
    <row r="83" spans="1:25">
      <c r="A83" s="11" t="s">
        <v>19</v>
      </c>
      <c r="B83" s="7"/>
      <c r="C83" s="7"/>
      <c r="D83" s="7"/>
      <c r="E83" s="11"/>
      <c r="F83" s="7"/>
      <c r="G83" s="7"/>
      <c r="H83" s="11">
        <f t="shared" ref="H83:I83" si="13">SUM(H77:H81)</f>
        <v>0</v>
      </c>
      <c r="I83" s="11">
        <f t="shared" si="13"/>
        <v>0</v>
      </c>
      <c r="J83" s="11">
        <f t="shared" ref="J83:P83" si="14">SUM(J77:J82)</f>
        <v>0</v>
      </c>
      <c r="K83" s="11">
        <f t="shared" si="14"/>
        <v>0</v>
      </c>
      <c r="L83" s="11">
        <f t="shared" si="14"/>
        <v>0</v>
      </c>
      <c r="M83" s="11">
        <f t="shared" si="14"/>
        <v>107</v>
      </c>
      <c r="N83" s="11">
        <f t="shared" si="14"/>
        <v>242</v>
      </c>
      <c r="O83" s="11">
        <f t="shared" si="14"/>
        <v>617</v>
      </c>
      <c r="P83" s="11">
        <f t="shared" si="14"/>
        <v>966</v>
      </c>
      <c r="Q83" s="12"/>
      <c r="R83" s="12"/>
      <c r="S83" s="256"/>
      <c r="T83" s="12"/>
      <c r="U83" s="12"/>
      <c r="V83" s="12"/>
      <c r="W83" s="12"/>
      <c r="X83" s="12"/>
      <c r="Y83" s="12"/>
    </row>
    <row r="85" spans="1:25">
      <c r="A85" s="166" t="s">
        <v>34</v>
      </c>
      <c r="B85" s="1562"/>
      <c r="C85" s="1562"/>
      <c r="D85" s="1562"/>
      <c r="E85" s="1"/>
      <c r="F85" s="1"/>
      <c r="G85" s="1"/>
      <c r="H85" s="1"/>
      <c r="I85" s="1"/>
      <c r="J85" s="1563"/>
      <c r="K85" s="1563"/>
      <c r="L85" s="1563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 ht="18">
      <c r="A86" s="187" t="s">
        <v>35</v>
      </c>
      <c r="B86" s="186" t="s">
        <v>36</v>
      </c>
      <c r="C86" s="239" t="s">
        <v>37</v>
      </c>
      <c r="D86" s="24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230" t="s">
        <v>161</v>
      </c>
      <c r="B87" s="1558" t="s">
        <v>39</v>
      </c>
      <c r="C87" s="1558"/>
      <c r="D87" s="242"/>
      <c r="E87" s="243" t="s">
        <v>40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4" t="s">
        <v>169</v>
      </c>
      <c r="B88" s="1564" t="s">
        <v>41</v>
      </c>
      <c r="C88" s="156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5" t="s">
        <v>42</v>
      </c>
      <c r="B89" s="1565" t="s">
        <v>5207</v>
      </c>
      <c r="C89" s="156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5" t="s">
        <v>42</v>
      </c>
      <c r="B90" s="1565"/>
      <c r="C90" s="1565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5" t="s">
        <v>43</v>
      </c>
      <c r="B91" s="1566">
        <v>358400865340</v>
      </c>
      <c r="C91" s="156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5" t="s">
        <v>44</v>
      </c>
      <c r="B92" s="1567">
        <v>0.66666666666666663</v>
      </c>
      <c r="C92" s="156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4" spans="1:25" ht="23.25" customHeight="1">
      <c r="A94" s="1559" t="s">
        <v>109</v>
      </c>
      <c r="B94" s="1559"/>
      <c r="C94" s="1559"/>
      <c r="D94" s="1559"/>
      <c r="E94" s="1559"/>
      <c r="F94" s="1559"/>
      <c r="G94" s="7"/>
      <c r="H94" s="1559" t="s">
        <v>4015</v>
      </c>
      <c r="I94" s="1559"/>
      <c r="J94" s="1559"/>
      <c r="K94" s="1559"/>
      <c r="L94" s="1559"/>
      <c r="M94" s="1559"/>
      <c r="N94" s="1559"/>
      <c r="O94" s="1559"/>
      <c r="P94" s="1559"/>
      <c r="Q94" s="1560" t="s">
        <v>5200</v>
      </c>
      <c r="R94" s="1561"/>
      <c r="S94" s="1561"/>
      <c r="T94" s="1561"/>
      <c r="U94" s="1561"/>
      <c r="V94" s="1561"/>
      <c r="W94" s="1561"/>
      <c r="X94" s="1561"/>
      <c r="Y94" s="1561"/>
    </row>
    <row r="95" spans="1:25" ht="26.25">
      <c r="A95" s="8" t="s">
        <v>3</v>
      </c>
      <c r="B95" s="8" t="s">
        <v>4</v>
      </c>
      <c r="C95" s="8" t="s">
        <v>5</v>
      </c>
      <c r="D95" s="8" t="s">
        <v>6</v>
      </c>
      <c r="E95" s="8" t="s">
        <v>7</v>
      </c>
      <c r="F95" s="8" t="s">
        <v>8</v>
      </c>
      <c r="G95" s="33" t="s">
        <v>10</v>
      </c>
      <c r="H95" s="9" t="s">
        <v>11</v>
      </c>
      <c r="I95" s="9" t="s">
        <v>12</v>
      </c>
      <c r="J95" s="9" t="s">
        <v>13</v>
      </c>
      <c r="K95" s="9" t="s">
        <v>14</v>
      </c>
      <c r="L95" s="9" t="s">
        <v>15</v>
      </c>
      <c r="M95" s="9" t="s">
        <v>16</v>
      </c>
      <c r="N95" s="9" t="s">
        <v>17</v>
      </c>
      <c r="O95" s="10" t="s">
        <v>18</v>
      </c>
      <c r="P95" s="8" t="s">
        <v>19</v>
      </c>
      <c r="Q95" s="8" t="s">
        <v>20</v>
      </c>
      <c r="R95" s="240" t="s">
        <v>22</v>
      </c>
      <c r="S95" s="8" t="s">
        <v>9</v>
      </c>
      <c r="T95" s="8" t="s">
        <v>21</v>
      </c>
      <c r="U95" s="8" t="s">
        <v>24</v>
      </c>
      <c r="V95" s="8" t="s">
        <v>25</v>
      </c>
      <c r="W95" s="8" t="s">
        <v>26</v>
      </c>
      <c r="X95" s="8" t="s">
        <v>27</v>
      </c>
      <c r="Y95" s="8" t="s">
        <v>28</v>
      </c>
    </row>
    <row r="96" spans="1:25">
      <c r="A96" s="15" t="s">
        <v>150</v>
      </c>
      <c r="B96" s="15" t="s">
        <v>57</v>
      </c>
      <c r="C96" s="35" t="s">
        <v>5208</v>
      </c>
      <c r="D96" s="15" t="s">
        <v>56</v>
      </c>
      <c r="E96" s="482" t="s">
        <v>5209</v>
      </c>
      <c r="F96" s="15">
        <v>10.3</v>
      </c>
      <c r="G96" s="37"/>
      <c r="H96" s="15"/>
      <c r="I96" s="15"/>
      <c r="J96" s="15"/>
      <c r="K96" s="35">
        <v>54</v>
      </c>
      <c r="L96" s="15"/>
      <c r="M96" s="15"/>
      <c r="N96" s="15"/>
      <c r="O96" s="15"/>
      <c r="P96" s="14">
        <f t="shared" ref="P96:P102" si="15">SUM(H96:O96)</f>
        <v>54</v>
      </c>
      <c r="Q96" s="14" t="s">
        <v>30</v>
      </c>
      <c r="R96" s="234" t="b">
        <v>0</v>
      </c>
      <c r="S96" s="14">
        <v>117199</v>
      </c>
      <c r="T96" s="14" t="s">
        <v>31</v>
      </c>
      <c r="U96" s="232" t="s">
        <v>126</v>
      </c>
      <c r="V96" s="16"/>
      <c r="W96" s="16">
        <v>1017853</v>
      </c>
      <c r="X96" s="16" t="s">
        <v>5210</v>
      </c>
      <c r="Y96" s="16"/>
    </row>
    <row r="97" spans="1:25">
      <c r="A97" s="15" t="s">
        <v>142</v>
      </c>
      <c r="B97" s="15" t="s">
        <v>72</v>
      </c>
      <c r="C97" s="35" t="s">
        <v>5211</v>
      </c>
      <c r="D97" s="15" t="s">
        <v>71</v>
      </c>
      <c r="E97" s="24">
        <v>46051.711805555555</v>
      </c>
      <c r="F97" s="15">
        <v>14.5</v>
      </c>
      <c r="G97" s="37"/>
      <c r="H97" s="15"/>
      <c r="I97" s="15"/>
      <c r="J97" s="15"/>
      <c r="K97" s="15">
        <v>0</v>
      </c>
      <c r="L97" s="35">
        <v>81</v>
      </c>
      <c r="M97" s="35">
        <v>54</v>
      </c>
      <c r="N97" s="35">
        <v>26</v>
      </c>
      <c r="O97" s="15"/>
      <c r="P97" s="14">
        <f t="shared" ref="P97" si="16">SUM(H97:O97)</f>
        <v>161</v>
      </c>
      <c r="Q97" s="14" t="s">
        <v>30</v>
      </c>
      <c r="R97" s="234" t="b">
        <v>0</v>
      </c>
      <c r="S97" s="14">
        <v>117196</v>
      </c>
      <c r="T97" s="14" t="s">
        <v>31</v>
      </c>
      <c r="U97" s="232" t="s">
        <v>126</v>
      </c>
      <c r="V97" s="16"/>
      <c r="W97" s="16">
        <v>1017854</v>
      </c>
      <c r="X97" s="16" t="s">
        <v>5212</v>
      </c>
      <c r="Y97" s="16"/>
    </row>
    <row r="98" spans="1:25">
      <c r="A98" s="224" t="s">
        <v>219</v>
      </c>
      <c r="B98" s="224" t="s">
        <v>75</v>
      </c>
      <c r="C98" s="35" t="s">
        <v>5213</v>
      </c>
      <c r="D98" s="224" t="s">
        <v>74</v>
      </c>
      <c r="E98" s="227">
        <v>46051.524305555555</v>
      </c>
      <c r="F98" s="224">
        <v>15.8</v>
      </c>
      <c r="G98" s="226"/>
      <c r="H98" s="224"/>
      <c r="I98" s="224"/>
      <c r="J98" s="224"/>
      <c r="K98" s="272">
        <v>81</v>
      </c>
      <c r="L98" s="224"/>
      <c r="M98" s="224"/>
      <c r="N98" s="224"/>
      <c r="O98" s="224"/>
      <c r="P98" s="14">
        <f t="shared" si="15"/>
        <v>81</v>
      </c>
      <c r="Q98" s="14" t="s">
        <v>30</v>
      </c>
      <c r="R98" s="234" t="b">
        <v>0</v>
      </c>
      <c r="S98" s="14">
        <v>117192</v>
      </c>
      <c r="T98" s="14" t="s">
        <v>31</v>
      </c>
      <c r="U98" s="232" t="s">
        <v>126</v>
      </c>
      <c r="V98" s="16"/>
      <c r="W98" s="16">
        <v>1017855</v>
      </c>
      <c r="X98" s="16" t="s">
        <v>5214</v>
      </c>
      <c r="Y98" s="16"/>
    </row>
    <row r="99" spans="1:25">
      <c r="A99" s="224" t="s">
        <v>111</v>
      </c>
      <c r="B99" s="224" t="s">
        <v>65</v>
      </c>
      <c r="C99" s="35" t="s">
        <v>5215</v>
      </c>
      <c r="D99" s="224" t="s">
        <v>1414</v>
      </c>
      <c r="E99" s="227">
        <v>46051.979166666664</v>
      </c>
      <c r="F99" s="224">
        <v>15.8</v>
      </c>
      <c r="G99" s="226"/>
      <c r="H99" s="224"/>
      <c r="I99" s="224"/>
      <c r="J99" s="224"/>
      <c r="K99" s="224"/>
      <c r="L99" s="35">
        <v>161</v>
      </c>
      <c r="M99" s="224"/>
      <c r="N99" s="224"/>
      <c r="O99" s="224"/>
      <c r="P99" s="14">
        <f>SUM(H99:O99)</f>
        <v>161</v>
      </c>
      <c r="Q99" s="14" t="s">
        <v>30</v>
      </c>
      <c r="R99" s="234" t="b">
        <v>0</v>
      </c>
      <c r="S99" s="264">
        <v>117189</v>
      </c>
      <c r="T99" s="23" t="s">
        <v>33</v>
      </c>
      <c r="U99" s="232" t="s">
        <v>126</v>
      </c>
      <c r="V99" s="16" t="s">
        <v>90</v>
      </c>
      <c r="W99" s="16">
        <v>1017856</v>
      </c>
      <c r="X99" s="16" t="s">
        <v>5216</v>
      </c>
      <c r="Y99" s="16"/>
    </row>
    <row r="100" spans="1:25">
      <c r="A100" s="224" t="s">
        <v>558</v>
      </c>
      <c r="B100" s="224" t="s">
        <v>92</v>
      </c>
      <c r="C100" s="35" t="s">
        <v>5217</v>
      </c>
      <c r="D100" s="224" t="s">
        <v>620</v>
      </c>
      <c r="E100" s="227">
        <v>46051.958333333336</v>
      </c>
      <c r="F100" s="224">
        <v>10.3</v>
      </c>
      <c r="G100" s="226" t="s">
        <v>3121</v>
      </c>
      <c r="H100" s="224"/>
      <c r="I100" s="224"/>
      <c r="J100" s="224"/>
      <c r="K100" s="224"/>
      <c r="L100" s="224"/>
      <c r="M100" s="224">
        <v>0</v>
      </c>
      <c r="N100" s="272">
        <v>161</v>
      </c>
      <c r="O100" s="224">
        <v>0</v>
      </c>
      <c r="P100" s="14">
        <f t="shared" si="15"/>
        <v>161</v>
      </c>
      <c r="Q100" s="229" t="s">
        <v>32</v>
      </c>
      <c r="R100" s="234" t="b">
        <v>0</v>
      </c>
      <c r="S100" s="235">
        <v>117233</v>
      </c>
      <c r="T100" s="237" t="s">
        <v>33</v>
      </c>
      <c r="U100" s="231" t="s">
        <v>161</v>
      </c>
      <c r="V100" s="16" t="s">
        <v>90</v>
      </c>
      <c r="W100" s="16">
        <v>1017857</v>
      </c>
      <c r="X100" s="16" t="s">
        <v>5186</v>
      </c>
      <c r="Y100" s="16"/>
    </row>
    <row r="101" spans="1:25">
      <c r="A101" s="224" t="s">
        <v>86</v>
      </c>
      <c r="B101" s="224" t="s">
        <v>92</v>
      </c>
      <c r="C101" s="35" t="s">
        <v>5218</v>
      </c>
      <c r="D101" s="224" t="s">
        <v>94</v>
      </c>
      <c r="E101" s="227">
        <v>46052.784722222219</v>
      </c>
      <c r="F101" s="224">
        <v>10.8</v>
      </c>
      <c r="G101" s="226" t="s">
        <v>3121</v>
      </c>
      <c r="H101" s="224"/>
      <c r="I101" s="224"/>
      <c r="J101" s="224"/>
      <c r="K101" s="224"/>
      <c r="L101" s="224"/>
      <c r="M101" s="224">
        <v>0</v>
      </c>
      <c r="N101" s="224">
        <v>0</v>
      </c>
      <c r="O101" s="224">
        <v>161</v>
      </c>
      <c r="P101" s="14">
        <f t="shared" si="15"/>
        <v>161</v>
      </c>
      <c r="Q101" s="229" t="s">
        <v>32</v>
      </c>
      <c r="R101" s="234" t="b">
        <v>1</v>
      </c>
      <c r="S101" s="235">
        <v>117234</v>
      </c>
      <c r="T101" s="237" t="s">
        <v>33</v>
      </c>
      <c r="U101" s="231" t="s">
        <v>161</v>
      </c>
      <c r="V101" s="16" t="s">
        <v>90</v>
      </c>
      <c r="W101" s="16">
        <v>1017858</v>
      </c>
      <c r="X101" s="16" t="s">
        <v>5186</v>
      </c>
      <c r="Y101" s="16"/>
    </row>
    <row r="102" spans="1:25">
      <c r="A102" s="15" t="s">
        <v>120</v>
      </c>
      <c r="B102" s="15" t="s">
        <v>134</v>
      </c>
      <c r="C102" s="35" t="s">
        <v>5219</v>
      </c>
      <c r="D102" s="15" t="s">
        <v>2892</v>
      </c>
      <c r="E102" s="24">
        <v>46053.277777777781</v>
      </c>
      <c r="F102" s="15">
        <v>10.8</v>
      </c>
      <c r="G102" s="226" t="s">
        <v>3121</v>
      </c>
      <c r="H102" s="15"/>
      <c r="I102" s="15"/>
      <c r="J102" s="15"/>
      <c r="K102" s="15"/>
      <c r="L102" s="15"/>
      <c r="M102" s="15">
        <v>0</v>
      </c>
      <c r="N102" s="15">
        <v>0</v>
      </c>
      <c r="O102" s="15">
        <v>161</v>
      </c>
      <c r="P102" s="14">
        <f t="shared" si="15"/>
        <v>161</v>
      </c>
      <c r="Q102" s="229" t="s">
        <v>32</v>
      </c>
      <c r="R102" s="234" t="b">
        <v>1</v>
      </c>
      <c r="S102" s="235">
        <v>117243</v>
      </c>
      <c r="T102" s="237" t="s">
        <v>33</v>
      </c>
      <c r="U102" s="231" t="s">
        <v>161</v>
      </c>
      <c r="V102" s="16" t="s">
        <v>90</v>
      </c>
      <c r="W102" s="16">
        <v>1017859</v>
      </c>
      <c r="X102" s="16" t="s">
        <v>5186</v>
      </c>
      <c r="Y102" s="16"/>
    </row>
    <row r="103" spans="1:25">
      <c r="A103" s="11" t="s">
        <v>19</v>
      </c>
      <c r="B103" s="7"/>
      <c r="C103" s="7"/>
      <c r="D103" s="7"/>
      <c r="E103" s="11"/>
      <c r="F103" s="7"/>
      <c r="G103" s="7"/>
      <c r="H103" s="11">
        <f t="shared" ref="H103:P103" si="17">SUM(H96:H102)</f>
        <v>0</v>
      </c>
      <c r="I103" s="11">
        <f t="shared" si="17"/>
        <v>0</v>
      </c>
      <c r="J103" s="11">
        <f t="shared" si="17"/>
        <v>0</v>
      </c>
      <c r="K103" s="11">
        <f t="shared" si="17"/>
        <v>135</v>
      </c>
      <c r="L103" s="11">
        <f t="shared" si="17"/>
        <v>242</v>
      </c>
      <c r="M103" s="11">
        <f t="shared" si="17"/>
        <v>54</v>
      </c>
      <c r="N103" s="11">
        <f t="shared" si="17"/>
        <v>187</v>
      </c>
      <c r="O103" s="11">
        <f t="shared" si="17"/>
        <v>322</v>
      </c>
      <c r="P103" s="11">
        <f t="shared" si="17"/>
        <v>940</v>
      </c>
      <c r="Q103" s="12"/>
      <c r="R103" s="12"/>
      <c r="S103" s="256"/>
      <c r="T103" s="12"/>
      <c r="U103" s="12"/>
      <c r="V103" s="12"/>
      <c r="W103" s="12"/>
      <c r="X103" s="12"/>
      <c r="Y103" s="12"/>
    </row>
    <row r="104" spans="1:25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>
      <c r="A105" s="166" t="s">
        <v>34</v>
      </c>
      <c r="B105" s="1562"/>
      <c r="C105" s="1562"/>
      <c r="D105" s="1562"/>
      <c r="E105" s="1"/>
      <c r="F105" s="1"/>
      <c r="G105" s="1"/>
      <c r="H105" s="1"/>
      <c r="I105" s="1"/>
      <c r="J105" s="1563"/>
      <c r="K105" s="1563"/>
      <c r="L105" s="156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 ht="18">
      <c r="A106" s="187" t="s">
        <v>35</v>
      </c>
      <c r="B106" s="186" t="s">
        <v>36</v>
      </c>
      <c r="C106" s="239" t="s">
        <v>37</v>
      </c>
      <c r="D106" s="24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230" t="s">
        <v>161</v>
      </c>
      <c r="B107" s="1558" t="s">
        <v>39</v>
      </c>
      <c r="C107" s="1558"/>
      <c r="D107" s="242"/>
      <c r="E107" s="243" t="s">
        <v>40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4" t="s">
        <v>169</v>
      </c>
      <c r="B108" s="1564" t="s">
        <v>41</v>
      </c>
      <c r="C108" s="1564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>
      <c r="A109" s="5" t="s">
        <v>42</v>
      </c>
      <c r="B109" s="1565" t="s">
        <v>487</v>
      </c>
      <c r="C109" s="156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5" t="s">
        <v>42</v>
      </c>
      <c r="B110" s="1565"/>
      <c r="C110" s="1565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>
      <c r="A111" s="5" t="s">
        <v>43</v>
      </c>
      <c r="B111" s="1566">
        <v>358401802891</v>
      </c>
      <c r="C111" s="156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5">
      <c r="A112" s="5" t="s">
        <v>44</v>
      </c>
      <c r="B112" s="1567">
        <v>0.66666666666666663</v>
      </c>
      <c r="C112" s="156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</sheetData>
  <mergeCells count="64">
    <mergeCell ref="B108:C108"/>
    <mergeCell ref="B109:C109"/>
    <mergeCell ref="B110:C110"/>
    <mergeCell ref="B111:C111"/>
    <mergeCell ref="B112:C112"/>
    <mergeCell ref="H94:P94"/>
    <mergeCell ref="Q94:Y94"/>
    <mergeCell ref="B105:D105"/>
    <mergeCell ref="J105:L105"/>
    <mergeCell ref="B85:D85"/>
    <mergeCell ref="J85:L85"/>
    <mergeCell ref="B107:C107"/>
    <mergeCell ref="B87:C87"/>
    <mergeCell ref="B88:C88"/>
    <mergeCell ref="B89:C89"/>
    <mergeCell ref="B90:C90"/>
    <mergeCell ref="B91:C91"/>
    <mergeCell ref="B92:C92"/>
    <mergeCell ref="A94:F94"/>
    <mergeCell ref="B72:C72"/>
    <mergeCell ref="B73:C73"/>
    <mergeCell ref="A75:F75"/>
    <mergeCell ref="H75:P75"/>
    <mergeCell ref="Q57:Y57"/>
    <mergeCell ref="B67:D67"/>
    <mergeCell ref="J67:L67"/>
    <mergeCell ref="B69:C69"/>
    <mergeCell ref="B70:C70"/>
    <mergeCell ref="B71:C71"/>
    <mergeCell ref="Q75:Y75"/>
    <mergeCell ref="Q39:Y39"/>
    <mergeCell ref="B49:D49"/>
    <mergeCell ref="J49:L49"/>
    <mergeCell ref="B51:C51"/>
    <mergeCell ref="B52:C52"/>
    <mergeCell ref="H39:P39"/>
    <mergeCell ref="B53:C53"/>
    <mergeCell ref="B54:C54"/>
    <mergeCell ref="B55:C55"/>
    <mergeCell ref="A57:F57"/>
    <mergeCell ref="H57:P57"/>
    <mergeCell ref="B34:C34"/>
    <mergeCell ref="B35:C35"/>
    <mergeCell ref="B36:C36"/>
    <mergeCell ref="B37:C37"/>
    <mergeCell ref="A39:F39"/>
    <mergeCell ref="H20:P20"/>
    <mergeCell ref="Q20:Y20"/>
    <mergeCell ref="B30:D30"/>
    <mergeCell ref="J30:L30"/>
    <mergeCell ref="B32:C32"/>
    <mergeCell ref="B33:C33"/>
    <mergeCell ref="B14:C14"/>
    <mergeCell ref="B15:C15"/>
    <mergeCell ref="B16:C16"/>
    <mergeCell ref="B17:C17"/>
    <mergeCell ref="B18:C18"/>
    <mergeCell ref="A20:F20"/>
    <mergeCell ref="B13:C13"/>
    <mergeCell ref="A1:F1"/>
    <mergeCell ref="H1:P1"/>
    <mergeCell ref="Q1:Y1"/>
    <mergeCell ref="B11:D11"/>
    <mergeCell ref="J11:L11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1E75-1022-4461-9006-1D6B73A2E653}">
  <sheetPr>
    <tabColor rgb="FFFFFF00"/>
  </sheetPr>
  <dimension ref="A1:Y128"/>
  <sheetViews>
    <sheetView topLeftCell="A33" workbookViewId="0">
      <selection activeCell="W116" sqref="W11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3.710937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 bestFit="1" customWidth="1"/>
    <col min="24" max="24" width="19" customWidth="1"/>
    <col min="30" max="30" width="0" hidden="1" customWidth="1"/>
  </cols>
  <sheetData>
    <row r="1" spans="1:25" ht="23.25" customHeight="1">
      <c r="A1" s="1559" t="s">
        <v>345</v>
      </c>
      <c r="B1" s="1559"/>
      <c r="C1" s="1768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1110</v>
      </c>
      <c r="R1" s="1560"/>
      <c r="S1" s="1560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417" t="s">
        <v>4</v>
      </c>
      <c r="C2" s="1062" t="s">
        <v>5</v>
      </c>
      <c r="D2" s="1024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21" t="s">
        <v>16</v>
      </c>
      <c r="N2" s="21" t="s">
        <v>17</v>
      </c>
      <c r="O2" s="67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519</v>
      </c>
      <c r="B3" s="248" t="s">
        <v>78</v>
      </c>
      <c r="C3" s="282" t="s">
        <v>5220</v>
      </c>
      <c r="D3" s="278" t="s">
        <v>88</v>
      </c>
      <c r="E3" s="227">
        <v>46047.166666666664</v>
      </c>
      <c r="F3" s="224">
        <v>10.3</v>
      </c>
      <c r="G3" s="226" t="s">
        <v>3121</v>
      </c>
      <c r="H3" s="224"/>
      <c r="I3" s="224"/>
      <c r="J3" s="224"/>
      <c r="K3" s="224"/>
      <c r="L3" s="406">
        <v>60</v>
      </c>
      <c r="M3" s="331">
        <v>60</v>
      </c>
      <c r="N3" s="331">
        <v>41</v>
      </c>
      <c r="O3" s="235"/>
      <c r="P3" s="66">
        <f t="shared" ref="P3:P8" si="0">SUM(H3:O3)</f>
        <v>161</v>
      </c>
      <c r="Q3" s="229" t="s">
        <v>32</v>
      </c>
      <c r="R3" s="234" t="b">
        <v>1</v>
      </c>
      <c r="S3" s="1166">
        <v>117129</v>
      </c>
      <c r="T3" s="237" t="s">
        <v>33</v>
      </c>
      <c r="U3" s="231" t="s">
        <v>161</v>
      </c>
      <c r="V3" s="16" t="s">
        <v>90</v>
      </c>
      <c r="W3" s="16">
        <v>1017714</v>
      </c>
      <c r="X3" s="16" t="s">
        <v>5221</v>
      </c>
      <c r="Y3" s="16"/>
    </row>
    <row r="4" spans="1:25">
      <c r="A4" s="224" t="s">
        <v>3866</v>
      </c>
      <c r="B4" s="248" t="s">
        <v>78</v>
      </c>
      <c r="C4" s="282" t="s">
        <v>5222</v>
      </c>
      <c r="D4" s="278" t="s">
        <v>88</v>
      </c>
      <c r="E4" s="227">
        <v>46047.166666666664</v>
      </c>
      <c r="F4" s="224">
        <v>10.3</v>
      </c>
      <c r="G4" s="226" t="s">
        <v>3121</v>
      </c>
      <c r="H4" s="224"/>
      <c r="I4" s="224"/>
      <c r="J4" s="224"/>
      <c r="K4" s="224"/>
      <c r="L4" s="406">
        <v>71</v>
      </c>
      <c r="M4" s="331">
        <v>60</v>
      </c>
      <c r="N4" s="331">
        <v>30</v>
      </c>
      <c r="O4" s="235"/>
      <c r="P4" s="66">
        <f t="shared" si="0"/>
        <v>161</v>
      </c>
      <c r="Q4" s="229" t="s">
        <v>32</v>
      </c>
      <c r="R4" s="234" t="b">
        <v>1</v>
      </c>
      <c r="S4" s="235">
        <v>117131</v>
      </c>
      <c r="T4" s="237" t="s">
        <v>33</v>
      </c>
      <c r="U4" s="231" t="s">
        <v>161</v>
      </c>
      <c r="V4" s="16" t="s">
        <v>90</v>
      </c>
      <c r="W4" s="16">
        <v>1017715</v>
      </c>
      <c r="X4" s="16" t="s">
        <v>5221</v>
      </c>
      <c r="Y4" s="16"/>
    </row>
    <row r="5" spans="1:25">
      <c r="A5" s="224" t="s">
        <v>120</v>
      </c>
      <c r="B5" s="248" t="s">
        <v>78</v>
      </c>
      <c r="C5" s="235" t="s">
        <v>5223</v>
      </c>
      <c r="D5" s="278" t="s">
        <v>88</v>
      </c>
      <c r="E5" s="227">
        <v>46047.166666666664</v>
      </c>
      <c r="F5" s="224">
        <v>10.3</v>
      </c>
      <c r="G5" s="226" t="s">
        <v>3121</v>
      </c>
      <c r="H5" s="224"/>
      <c r="I5" s="224"/>
      <c r="J5" s="224"/>
      <c r="K5" s="224"/>
      <c r="L5" s="248"/>
      <c r="M5" s="235"/>
      <c r="N5" s="331">
        <v>120</v>
      </c>
      <c r="O5" s="331">
        <v>41</v>
      </c>
      <c r="P5" s="66">
        <f t="shared" si="0"/>
        <v>161</v>
      </c>
      <c r="Q5" s="229" t="s">
        <v>32</v>
      </c>
      <c r="R5" s="234" t="b">
        <v>1</v>
      </c>
      <c r="S5" s="235">
        <v>117134</v>
      </c>
      <c r="T5" s="237" t="s">
        <v>33</v>
      </c>
      <c r="U5" s="231" t="s">
        <v>161</v>
      </c>
      <c r="V5" s="16" t="s">
        <v>90</v>
      </c>
      <c r="W5" s="16">
        <v>1017716</v>
      </c>
      <c r="X5" s="16" t="s">
        <v>5221</v>
      </c>
      <c r="Y5" s="16"/>
    </row>
    <row r="6" spans="1:25">
      <c r="A6" s="224" t="s">
        <v>121</v>
      </c>
      <c r="B6" s="248" t="s">
        <v>78</v>
      </c>
      <c r="C6" s="235" t="s">
        <v>5224</v>
      </c>
      <c r="D6" s="278" t="s">
        <v>88</v>
      </c>
      <c r="E6" s="227">
        <v>46047.166666666664</v>
      </c>
      <c r="F6" s="224">
        <v>10.3</v>
      </c>
      <c r="G6" s="226" t="s">
        <v>3121</v>
      </c>
      <c r="H6" s="224"/>
      <c r="I6" s="224"/>
      <c r="J6" s="224"/>
      <c r="K6" s="224"/>
      <c r="L6" s="406">
        <v>81</v>
      </c>
      <c r="M6" s="331">
        <v>80</v>
      </c>
      <c r="N6" s="235"/>
      <c r="O6" s="235"/>
      <c r="P6" s="66">
        <f t="shared" si="0"/>
        <v>161</v>
      </c>
      <c r="Q6" s="229" t="s">
        <v>32</v>
      </c>
      <c r="R6" s="234" t="b">
        <v>0</v>
      </c>
      <c r="S6" s="235">
        <v>117133</v>
      </c>
      <c r="T6" s="237" t="s">
        <v>33</v>
      </c>
      <c r="U6" s="231" t="s">
        <v>161</v>
      </c>
      <c r="V6" s="16" t="s">
        <v>90</v>
      </c>
      <c r="W6" s="16">
        <v>1017717</v>
      </c>
      <c r="X6" s="16" t="s">
        <v>5221</v>
      </c>
      <c r="Y6" s="16"/>
    </row>
    <row r="7" spans="1:25">
      <c r="A7" s="15" t="s">
        <v>2561</v>
      </c>
      <c r="B7" s="26" t="s">
        <v>78</v>
      </c>
      <c r="C7" s="235" t="s">
        <v>5225</v>
      </c>
      <c r="D7" s="25" t="s">
        <v>88</v>
      </c>
      <c r="E7" s="24">
        <v>46047.166666666664</v>
      </c>
      <c r="F7" s="15">
        <v>10.3</v>
      </c>
      <c r="G7" s="37" t="s">
        <v>3121</v>
      </c>
      <c r="H7" s="15"/>
      <c r="I7" s="15"/>
      <c r="J7" s="15"/>
      <c r="K7" s="15"/>
      <c r="L7" s="406">
        <v>90</v>
      </c>
      <c r="M7" s="331">
        <v>71</v>
      </c>
      <c r="N7" s="235"/>
      <c r="O7" s="235"/>
      <c r="P7" s="66">
        <f t="shared" si="0"/>
        <v>161</v>
      </c>
      <c r="Q7" s="229" t="s">
        <v>32</v>
      </c>
      <c r="R7" s="234" t="b">
        <v>1</v>
      </c>
      <c r="S7" s="293">
        <v>117145</v>
      </c>
      <c r="T7" s="23" t="s">
        <v>33</v>
      </c>
      <c r="U7" s="231" t="s">
        <v>161</v>
      </c>
      <c r="V7" s="16" t="s">
        <v>90</v>
      </c>
      <c r="W7" s="16">
        <v>1017718</v>
      </c>
      <c r="X7" s="16" t="s">
        <v>5221</v>
      </c>
      <c r="Y7" s="16"/>
    </row>
    <row r="8" spans="1:25">
      <c r="A8" s="15" t="s">
        <v>2561</v>
      </c>
      <c r="B8" s="26" t="s">
        <v>78</v>
      </c>
      <c r="C8" s="235" t="s">
        <v>5226</v>
      </c>
      <c r="D8" s="278" t="s">
        <v>88</v>
      </c>
      <c r="E8" s="227">
        <v>46047.166666666664</v>
      </c>
      <c r="F8" s="224">
        <v>10.3</v>
      </c>
      <c r="G8" s="37"/>
      <c r="H8" s="15"/>
      <c r="I8" s="15"/>
      <c r="J8" s="15"/>
      <c r="K8" s="15"/>
      <c r="L8" s="248"/>
      <c r="M8" s="331">
        <v>60</v>
      </c>
      <c r="N8" s="331">
        <v>60</v>
      </c>
      <c r="O8" s="331">
        <v>41</v>
      </c>
      <c r="P8" s="66">
        <f t="shared" si="0"/>
        <v>161</v>
      </c>
      <c r="Q8" s="229" t="s">
        <v>32</v>
      </c>
      <c r="R8" s="234" t="b">
        <v>1</v>
      </c>
      <c r="S8" s="14">
        <v>117151</v>
      </c>
      <c r="T8" s="23" t="s">
        <v>33</v>
      </c>
      <c r="U8" s="231" t="s">
        <v>161</v>
      </c>
      <c r="V8" s="16" t="s">
        <v>90</v>
      </c>
      <c r="W8" s="16">
        <v>1017719</v>
      </c>
      <c r="X8" s="16" t="s">
        <v>5221</v>
      </c>
      <c r="Y8" s="16"/>
    </row>
    <row r="9" spans="1:25">
      <c r="A9" s="11" t="s">
        <v>19</v>
      </c>
      <c r="B9" s="7"/>
      <c r="C9" s="20"/>
      <c r="D9" s="7"/>
      <c r="E9" s="11"/>
      <c r="F9" s="7"/>
      <c r="G9" s="7"/>
      <c r="H9" s="11">
        <f>SUM(H3:H7)</f>
        <v>0</v>
      </c>
      <c r="I9" s="11">
        <f>SUM(I3:I7)</f>
        <v>0</v>
      </c>
      <c r="J9" s="11">
        <f t="shared" ref="J9:P9" si="1">SUM(J3:J8)</f>
        <v>0</v>
      </c>
      <c r="K9" s="11">
        <f t="shared" si="1"/>
        <v>0</v>
      </c>
      <c r="L9" s="11">
        <f t="shared" si="1"/>
        <v>302</v>
      </c>
      <c r="M9" s="19">
        <f t="shared" si="1"/>
        <v>331</v>
      </c>
      <c r="N9" s="19">
        <f t="shared" si="1"/>
        <v>251</v>
      </c>
      <c r="O9" s="19">
        <f t="shared" si="1"/>
        <v>82</v>
      </c>
      <c r="P9" s="11">
        <f t="shared" si="1"/>
        <v>966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4605</v>
      </c>
      <c r="B13" s="1558"/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5003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>
        <v>358400432178</v>
      </c>
      <c r="C16" s="1566"/>
      <c r="D16" s="1"/>
      <c r="E16" s="1167" t="s">
        <v>5227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>
        <v>0.41666666666666669</v>
      </c>
      <c r="C17" s="156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360</v>
      </c>
      <c r="B19" s="1559"/>
      <c r="C19" s="1559"/>
      <c r="D19" s="1559"/>
      <c r="E19" s="1559"/>
      <c r="F19" s="1559"/>
      <c r="G19" s="7"/>
      <c r="H19" s="1559" t="s">
        <v>4015</v>
      </c>
      <c r="I19" s="1559"/>
      <c r="J19" s="1559"/>
      <c r="K19" s="1559"/>
      <c r="L19" s="1559"/>
      <c r="M19" s="1559"/>
      <c r="N19" s="1559"/>
      <c r="O19" s="1559"/>
      <c r="P19" s="1559"/>
      <c r="Q19" s="1560" t="s">
        <v>181</v>
      </c>
      <c r="R19" s="1560"/>
      <c r="S19" s="1560"/>
      <c r="T19" s="1560"/>
      <c r="U19" s="1560"/>
      <c r="V19" s="1560"/>
      <c r="W19" s="1560"/>
      <c r="X19" s="1560"/>
      <c r="Y19" s="1560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240" t="s">
        <v>22</v>
      </c>
      <c r="S20" s="8" t="s">
        <v>9</v>
      </c>
      <c r="T20" s="8" t="s">
        <v>21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15" t="s">
        <v>120</v>
      </c>
      <c r="B21" s="15" t="s">
        <v>78</v>
      </c>
      <c r="C21" s="15" t="s">
        <v>5228</v>
      </c>
      <c r="D21" s="224" t="s">
        <v>4586</v>
      </c>
      <c r="E21" s="227">
        <v>46048.715277777781</v>
      </c>
      <c r="F21" s="224">
        <v>10.5</v>
      </c>
      <c r="G21" s="226" t="s">
        <v>3121</v>
      </c>
      <c r="H21" s="15"/>
      <c r="I21" s="15"/>
      <c r="J21" s="15"/>
      <c r="K21" s="15"/>
      <c r="L21" s="15"/>
      <c r="M21" s="15"/>
      <c r="N21" s="35">
        <v>161</v>
      </c>
      <c r="O21" s="15"/>
      <c r="P21" s="14">
        <f t="shared" ref="P21:P26" si="2">SUM(H21:O21)</f>
        <v>161</v>
      </c>
      <c r="Q21" s="229" t="s">
        <v>32</v>
      </c>
      <c r="R21" s="234" t="b">
        <v>1</v>
      </c>
      <c r="S21" s="14">
        <v>117135</v>
      </c>
      <c r="T21" s="23" t="s">
        <v>33</v>
      </c>
      <c r="U21" s="231" t="s">
        <v>161</v>
      </c>
      <c r="V21" s="16" t="s">
        <v>90</v>
      </c>
      <c r="W21" s="16">
        <v>1017724</v>
      </c>
      <c r="X21" s="16" t="s">
        <v>5229</v>
      </c>
      <c r="Y21" s="16"/>
    </row>
    <row r="22" spans="1:25">
      <c r="A22" s="15" t="s">
        <v>111</v>
      </c>
      <c r="B22" s="15" t="s">
        <v>65</v>
      </c>
      <c r="C22" s="15" t="s">
        <v>5230</v>
      </c>
      <c r="D22" s="15" t="s">
        <v>64</v>
      </c>
      <c r="E22" s="24">
        <v>46046.517361111109</v>
      </c>
      <c r="F22" s="15">
        <v>14.8</v>
      </c>
      <c r="G22" s="37"/>
      <c r="H22" s="15"/>
      <c r="I22" s="15"/>
      <c r="J22" s="15"/>
      <c r="K22" s="15"/>
      <c r="L22" s="35">
        <v>161</v>
      </c>
      <c r="M22" s="15"/>
      <c r="N22" s="15"/>
      <c r="O22" s="15"/>
      <c r="P22" s="14">
        <f t="shared" si="2"/>
        <v>161</v>
      </c>
      <c r="Q22" s="14" t="s">
        <v>30</v>
      </c>
      <c r="R22" s="234" t="b">
        <v>0</v>
      </c>
      <c r="S22" s="14">
        <v>117100</v>
      </c>
      <c r="T22" s="23" t="s">
        <v>33</v>
      </c>
      <c r="U22" s="232" t="s">
        <v>169</v>
      </c>
      <c r="V22" s="16" t="s">
        <v>271</v>
      </c>
      <c r="W22" s="16">
        <v>1017725</v>
      </c>
      <c r="X22" s="16" t="s">
        <v>5231</v>
      </c>
      <c r="Y22" s="16"/>
    </row>
    <row r="23" spans="1:25">
      <c r="A23" s="224" t="s">
        <v>111</v>
      </c>
      <c r="B23" s="224" t="s">
        <v>65</v>
      </c>
      <c r="C23" s="224" t="s">
        <v>5232</v>
      </c>
      <c r="D23" s="224" t="s">
        <v>64</v>
      </c>
      <c r="E23" s="227">
        <v>46046.517361111109</v>
      </c>
      <c r="F23" s="224">
        <v>14.8</v>
      </c>
      <c r="G23" s="226"/>
      <c r="H23" s="224"/>
      <c r="I23" s="224"/>
      <c r="J23" s="224"/>
      <c r="K23" s="224"/>
      <c r="L23" s="35">
        <v>161</v>
      </c>
      <c r="M23" s="224"/>
      <c r="N23" s="224"/>
      <c r="O23" s="224"/>
      <c r="P23" s="14">
        <f t="shared" si="2"/>
        <v>161</v>
      </c>
      <c r="Q23" s="14" t="s">
        <v>30</v>
      </c>
      <c r="R23" s="234" t="b">
        <v>0</v>
      </c>
      <c r="S23" s="14">
        <v>117101</v>
      </c>
      <c r="T23" s="23" t="s">
        <v>33</v>
      </c>
      <c r="U23" s="232" t="s">
        <v>169</v>
      </c>
      <c r="V23" s="16" t="s">
        <v>271</v>
      </c>
      <c r="W23" s="16">
        <v>1017726</v>
      </c>
      <c r="X23" s="16" t="s">
        <v>5231</v>
      </c>
      <c r="Y23" s="16"/>
    </row>
    <row r="24" spans="1:25">
      <c r="A24" s="224" t="s">
        <v>111</v>
      </c>
      <c r="B24" s="224" t="s">
        <v>65</v>
      </c>
      <c r="C24" s="224" t="s">
        <v>5233</v>
      </c>
      <c r="D24" s="224" t="s">
        <v>64</v>
      </c>
      <c r="E24" s="227">
        <v>46046.517361111109</v>
      </c>
      <c r="F24" s="224">
        <v>14.8</v>
      </c>
      <c r="G24" s="226"/>
      <c r="H24" s="224"/>
      <c r="I24" s="224"/>
      <c r="J24" s="224"/>
      <c r="K24" s="224"/>
      <c r="L24" s="35">
        <v>161</v>
      </c>
      <c r="M24" s="224"/>
      <c r="N24" s="224"/>
      <c r="O24" s="224"/>
      <c r="P24" s="14">
        <f t="shared" si="2"/>
        <v>161</v>
      </c>
      <c r="Q24" s="14" t="s">
        <v>30</v>
      </c>
      <c r="R24" s="234" t="b">
        <v>0</v>
      </c>
      <c r="S24" s="14">
        <v>117102</v>
      </c>
      <c r="T24" s="23" t="s">
        <v>33</v>
      </c>
      <c r="U24" s="232" t="s">
        <v>169</v>
      </c>
      <c r="V24" s="16" t="s">
        <v>271</v>
      </c>
      <c r="W24" s="16">
        <v>1017727</v>
      </c>
      <c r="X24" s="16" t="s">
        <v>5231</v>
      </c>
      <c r="Y24" s="16"/>
    </row>
    <row r="25" spans="1:25">
      <c r="A25" s="224" t="s">
        <v>5152</v>
      </c>
      <c r="B25" s="224" t="s">
        <v>65</v>
      </c>
      <c r="C25" s="224" t="s">
        <v>5234</v>
      </c>
      <c r="D25" s="224" t="s">
        <v>64</v>
      </c>
      <c r="E25" s="227">
        <v>46046.517361111109</v>
      </c>
      <c r="F25" s="224">
        <v>14.8</v>
      </c>
      <c r="G25" s="226"/>
      <c r="H25" s="224"/>
      <c r="I25" s="224"/>
      <c r="J25" s="224"/>
      <c r="K25" s="224"/>
      <c r="L25" s="35">
        <v>81</v>
      </c>
      <c r="M25" s="35">
        <v>27</v>
      </c>
      <c r="N25" s="224"/>
      <c r="O25" s="224"/>
      <c r="P25" s="14">
        <f t="shared" si="2"/>
        <v>108</v>
      </c>
      <c r="Q25" s="14" t="s">
        <v>30</v>
      </c>
      <c r="R25" s="234" t="b">
        <v>0</v>
      </c>
      <c r="S25" s="14">
        <v>117103</v>
      </c>
      <c r="T25" s="23" t="s">
        <v>33</v>
      </c>
      <c r="U25" s="232" t="s">
        <v>169</v>
      </c>
      <c r="V25" s="16" t="s">
        <v>271</v>
      </c>
      <c r="W25" s="16">
        <v>1017728</v>
      </c>
      <c r="X25" s="16" t="s">
        <v>5231</v>
      </c>
      <c r="Y25" s="16"/>
    </row>
    <row r="26" spans="1:25">
      <c r="A26" s="15" t="s">
        <v>219</v>
      </c>
      <c r="B26" s="15" t="s">
        <v>75</v>
      </c>
      <c r="C26" s="15" t="s">
        <v>5235</v>
      </c>
      <c r="D26" s="15" t="s">
        <v>74</v>
      </c>
      <c r="E26" s="24">
        <v>46046.524305555555</v>
      </c>
      <c r="F26" s="15">
        <v>15.8</v>
      </c>
      <c r="G26" s="37"/>
      <c r="H26" s="15"/>
      <c r="I26" s="15"/>
      <c r="J26" s="15"/>
      <c r="K26" s="35">
        <v>81</v>
      </c>
      <c r="L26" s="15"/>
      <c r="M26" s="15"/>
      <c r="N26" s="15"/>
      <c r="O26" s="15"/>
      <c r="P26" s="14">
        <f t="shared" si="2"/>
        <v>81</v>
      </c>
      <c r="Q26" s="14" t="s">
        <v>30</v>
      </c>
      <c r="R26" s="234" t="b">
        <v>0</v>
      </c>
      <c r="S26" s="14">
        <v>117119</v>
      </c>
      <c r="T26" s="14" t="s">
        <v>31</v>
      </c>
      <c r="U26" s="232" t="s">
        <v>169</v>
      </c>
      <c r="V26" s="16" t="s">
        <v>660</v>
      </c>
      <c r="W26" s="16">
        <v>1017729</v>
      </c>
      <c r="X26" s="16" t="s">
        <v>5236</v>
      </c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11">
        <f>SUM(H21:H21)</f>
        <v>0</v>
      </c>
      <c r="I27" s="11">
        <f>SUM(I21:I21)</f>
        <v>0</v>
      </c>
      <c r="J27" s="11">
        <f>SUM(J21:J21)</f>
        <v>0</v>
      </c>
      <c r="K27" s="11">
        <f t="shared" ref="K27:P27" si="3">SUM(K21:K26)</f>
        <v>81</v>
      </c>
      <c r="L27" s="11">
        <f t="shared" si="3"/>
        <v>564</v>
      </c>
      <c r="M27" s="11">
        <f t="shared" si="3"/>
        <v>27</v>
      </c>
      <c r="N27" s="11">
        <f t="shared" si="3"/>
        <v>161</v>
      </c>
      <c r="O27" s="11">
        <f t="shared" si="3"/>
        <v>0</v>
      </c>
      <c r="P27" s="11">
        <f t="shared" si="3"/>
        <v>833</v>
      </c>
      <c r="Q27" s="12"/>
      <c r="R27" s="12"/>
      <c r="S27" s="12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" customHeight="1">
      <c r="A31" s="230" t="s">
        <v>161</v>
      </c>
      <c r="B31" s="1558" t="s">
        <v>39</v>
      </c>
      <c r="C31" s="1558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4" t="s">
        <v>169</v>
      </c>
      <c r="B32" s="1564" t="s">
        <v>41</v>
      </c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 t="s">
        <v>309</v>
      </c>
      <c r="C33" s="15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/>
      <c r="C34" s="156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43</v>
      </c>
      <c r="B35" s="1566">
        <v>358407720495</v>
      </c>
      <c r="C35" s="156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44</v>
      </c>
      <c r="B36" s="1567">
        <v>0.45833333333333331</v>
      </c>
      <c r="C36" s="156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8" spans="1:25" ht="23.25" customHeight="1">
      <c r="A38" s="1559" t="s">
        <v>1442</v>
      </c>
      <c r="B38" s="1559"/>
      <c r="C38" s="1559"/>
      <c r="D38" s="1559"/>
      <c r="E38" s="1559"/>
      <c r="F38" s="1559"/>
      <c r="G38" s="7"/>
      <c r="H38" s="1559" t="s">
        <v>4015</v>
      </c>
      <c r="I38" s="1559"/>
      <c r="J38" s="1559"/>
      <c r="K38" s="1559"/>
      <c r="L38" s="1559"/>
      <c r="M38" s="1559"/>
      <c r="N38" s="1559"/>
      <c r="O38" s="1559"/>
      <c r="P38" s="1559"/>
      <c r="Q38" s="1560" t="s">
        <v>3408</v>
      </c>
      <c r="R38" s="1560"/>
      <c r="S38" s="1560"/>
      <c r="T38" s="1560"/>
      <c r="U38" s="1560"/>
      <c r="V38" s="1560"/>
      <c r="W38" s="1560"/>
      <c r="X38" s="1560"/>
      <c r="Y38" s="1560"/>
    </row>
    <row r="39" spans="1:25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240" t="s">
        <v>22</v>
      </c>
      <c r="S39" s="8" t="s">
        <v>9</v>
      </c>
      <c r="T39" s="8" t="s">
        <v>21</v>
      </c>
      <c r="U39" s="8" t="s">
        <v>24</v>
      </c>
      <c r="V39" s="8" t="s">
        <v>25</v>
      </c>
      <c r="W39" s="8" t="s">
        <v>26</v>
      </c>
      <c r="X39" s="8" t="s">
        <v>27</v>
      </c>
      <c r="Y39" s="8" t="s">
        <v>28</v>
      </c>
    </row>
    <row r="40" spans="1:25">
      <c r="A40" s="224" t="s">
        <v>86</v>
      </c>
      <c r="B40" s="224" t="s">
        <v>78</v>
      </c>
      <c r="C40" s="224" t="s">
        <v>5237</v>
      </c>
      <c r="D40" s="224" t="s">
        <v>99</v>
      </c>
      <c r="E40" s="227">
        <v>46047.319444444445</v>
      </c>
      <c r="F40" s="224">
        <v>10.8</v>
      </c>
      <c r="G40" s="226" t="s">
        <v>5238</v>
      </c>
      <c r="H40" s="224"/>
      <c r="I40" s="224"/>
      <c r="J40" s="224"/>
      <c r="K40" s="224"/>
      <c r="L40" s="224"/>
      <c r="M40" s="224"/>
      <c r="N40" s="35">
        <v>27</v>
      </c>
      <c r="O40" s="35">
        <v>134</v>
      </c>
      <c r="P40" s="14">
        <f>SUM(H40:O40)</f>
        <v>161</v>
      </c>
      <c r="Q40" s="229" t="s">
        <v>32</v>
      </c>
      <c r="R40" s="234" t="b">
        <v>1</v>
      </c>
      <c r="S40" s="235">
        <v>117140</v>
      </c>
      <c r="T40" s="23" t="s">
        <v>33</v>
      </c>
      <c r="U40" s="255" t="s">
        <v>100</v>
      </c>
      <c r="V40" s="16" t="s">
        <v>90</v>
      </c>
      <c r="W40" s="16">
        <v>1017730</v>
      </c>
      <c r="X40" s="16" t="s">
        <v>5239</v>
      </c>
      <c r="Y40" s="16"/>
    </row>
    <row r="41" spans="1:25">
      <c r="A41" s="224" t="s">
        <v>107</v>
      </c>
      <c r="B41" s="224" t="s">
        <v>78</v>
      </c>
      <c r="C41" s="224" t="s">
        <v>5240</v>
      </c>
      <c r="D41" s="224" t="s">
        <v>99</v>
      </c>
      <c r="E41" s="227">
        <v>46047.319444444445</v>
      </c>
      <c r="F41" s="224">
        <v>10.8</v>
      </c>
      <c r="G41" s="226" t="s">
        <v>5238</v>
      </c>
      <c r="H41" s="224"/>
      <c r="I41" s="224"/>
      <c r="J41" s="224"/>
      <c r="K41" s="224"/>
      <c r="L41" s="224"/>
      <c r="M41" s="224"/>
      <c r="N41" s="35">
        <v>161</v>
      </c>
      <c r="O41" s="224"/>
      <c r="P41" s="14">
        <f>SUM(H41:O41)</f>
        <v>161</v>
      </c>
      <c r="Q41" s="229" t="s">
        <v>32</v>
      </c>
      <c r="R41" s="234" t="b">
        <v>0</v>
      </c>
      <c r="S41" s="235">
        <v>117138</v>
      </c>
      <c r="T41" s="23" t="s">
        <v>33</v>
      </c>
      <c r="U41" s="255" t="s">
        <v>100</v>
      </c>
      <c r="V41" s="16" t="s">
        <v>90</v>
      </c>
      <c r="W41" s="16">
        <v>1017731</v>
      </c>
      <c r="X41" s="16" t="s">
        <v>5239</v>
      </c>
      <c r="Y41" s="16"/>
    </row>
    <row r="42" spans="1:25">
      <c r="A42" s="224" t="s">
        <v>120</v>
      </c>
      <c r="B42" s="224" t="s">
        <v>78</v>
      </c>
      <c r="C42" s="224" t="s">
        <v>5241</v>
      </c>
      <c r="D42" s="224" t="s">
        <v>99</v>
      </c>
      <c r="E42" s="227">
        <v>46047.319444444445</v>
      </c>
      <c r="F42" s="224">
        <v>10.8</v>
      </c>
      <c r="G42" s="226" t="s">
        <v>5238</v>
      </c>
      <c r="H42" s="224"/>
      <c r="I42" s="224"/>
      <c r="J42" s="224"/>
      <c r="K42" s="224"/>
      <c r="L42" s="224"/>
      <c r="M42" s="35">
        <v>161</v>
      </c>
      <c r="N42" s="224"/>
      <c r="O42" s="224"/>
      <c r="P42" s="14">
        <f>SUM(H42:O42)</f>
        <v>161</v>
      </c>
      <c r="Q42" s="229" t="s">
        <v>32</v>
      </c>
      <c r="R42" s="234" t="b">
        <v>1</v>
      </c>
      <c r="S42" s="235">
        <v>117136</v>
      </c>
      <c r="T42" s="23" t="s">
        <v>33</v>
      </c>
      <c r="U42" s="255" t="s">
        <v>100</v>
      </c>
      <c r="V42" s="16" t="s">
        <v>90</v>
      </c>
      <c r="W42" s="16">
        <v>1017732</v>
      </c>
      <c r="X42" s="16" t="s">
        <v>5239</v>
      </c>
      <c r="Y42" s="16"/>
    </row>
    <row r="43" spans="1:25">
      <c r="A43" s="15" t="s">
        <v>3866</v>
      </c>
      <c r="B43" s="15" t="s">
        <v>78</v>
      </c>
      <c r="C43" s="15" t="s">
        <v>5242</v>
      </c>
      <c r="D43" s="224" t="s">
        <v>99</v>
      </c>
      <c r="E43" s="227">
        <v>46047.319444444445</v>
      </c>
      <c r="F43" s="224">
        <v>10.8</v>
      </c>
      <c r="G43" s="226" t="s">
        <v>5238</v>
      </c>
      <c r="H43" s="15"/>
      <c r="I43" s="15"/>
      <c r="J43" s="15"/>
      <c r="K43" s="15"/>
      <c r="L43" s="15"/>
      <c r="M43" s="35">
        <v>161</v>
      </c>
      <c r="N43" s="15"/>
      <c r="O43" s="15"/>
      <c r="P43" s="14">
        <f>SUM(H43:O43)</f>
        <v>161</v>
      </c>
      <c r="Q43" s="229" t="s">
        <v>32</v>
      </c>
      <c r="R43" s="234" t="b">
        <v>1</v>
      </c>
      <c r="S43" s="14">
        <v>117160</v>
      </c>
      <c r="T43" s="23" t="s">
        <v>33</v>
      </c>
      <c r="U43" s="255" t="s">
        <v>100</v>
      </c>
      <c r="V43" s="16" t="s">
        <v>90</v>
      </c>
      <c r="W43" s="16">
        <v>1017733</v>
      </c>
      <c r="X43" s="16" t="s">
        <v>5239</v>
      </c>
      <c r="Y43" s="16"/>
    </row>
    <row r="44" spans="1:25">
      <c r="A44" s="224" t="s">
        <v>515</v>
      </c>
      <c r="B44" s="224" t="s">
        <v>78</v>
      </c>
      <c r="C44" s="224" t="s">
        <v>5243</v>
      </c>
      <c r="D44" s="224" t="s">
        <v>99</v>
      </c>
      <c r="E44" s="227">
        <v>46047.319444444445</v>
      </c>
      <c r="F44" s="224">
        <v>10.8</v>
      </c>
      <c r="G44" s="226" t="s">
        <v>5238</v>
      </c>
      <c r="H44" s="224"/>
      <c r="I44" s="224"/>
      <c r="J44" s="224"/>
      <c r="K44" s="224"/>
      <c r="L44" s="224"/>
      <c r="M44" s="35">
        <v>161</v>
      </c>
      <c r="N44" s="224"/>
      <c r="O44" s="224"/>
      <c r="P44" s="14">
        <f t="shared" ref="P44" si="4">SUM(H44:O44)</f>
        <v>161</v>
      </c>
      <c r="Q44" s="229" t="s">
        <v>32</v>
      </c>
      <c r="R44" s="234" t="b">
        <v>0</v>
      </c>
      <c r="S44" s="235">
        <v>117139</v>
      </c>
      <c r="T44" s="23" t="s">
        <v>33</v>
      </c>
      <c r="U44" s="255" t="s">
        <v>100</v>
      </c>
      <c r="V44" s="16" t="s">
        <v>90</v>
      </c>
      <c r="W44" s="16">
        <v>1017734</v>
      </c>
      <c r="X44" s="16" t="s">
        <v>5239</v>
      </c>
      <c r="Y44" s="16"/>
    </row>
    <row r="45" spans="1:25">
      <c r="A45" s="11" t="s">
        <v>19</v>
      </c>
      <c r="B45" s="7"/>
      <c r="C45" s="7"/>
      <c r="D45" s="7"/>
      <c r="E45" s="11"/>
      <c r="F45" s="7"/>
      <c r="G45" s="7"/>
      <c r="H45" s="11">
        <f t="shared" ref="H45:P45" si="5">SUM(H40:H44)</f>
        <v>0</v>
      </c>
      <c r="I45" s="11">
        <f t="shared" si="5"/>
        <v>0</v>
      </c>
      <c r="J45" s="11">
        <f t="shared" si="5"/>
        <v>0</v>
      </c>
      <c r="K45" s="11">
        <f t="shared" si="5"/>
        <v>0</v>
      </c>
      <c r="L45" s="11">
        <f t="shared" si="5"/>
        <v>0</v>
      </c>
      <c r="M45" s="11">
        <f t="shared" si="5"/>
        <v>483</v>
      </c>
      <c r="N45" s="11">
        <f t="shared" si="5"/>
        <v>188</v>
      </c>
      <c r="O45" s="11">
        <f t="shared" si="5"/>
        <v>134</v>
      </c>
      <c r="P45" s="11">
        <f t="shared" si="5"/>
        <v>805</v>
      </c>
      <c r="Q45" s="12"/>
      <c r="R45" s="12"/>
      <c r="S45" s="12"/>
      <c r="T45" s="12"/>
      <c r="U45" s="12"/>
      <c r="V45" s="12"/>
      <c r="W45" s="12"/>
      <c r="X45" s="12"/>
      <c r="Y45" s="12"/>
    </row>
    <row r="46" spans="1:25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>
      <c r="A47" s="166" t="s">
        <v>34</v>
      </c>
      <c r="B47" s="1562"/>
      <c r="C47" s="1562"/>
      <c r="D47" s="1562"/>
      <c r="E47" s="1"/>
      <c r="F47" s="1"/>
      <c r="G47" s="1"/>
      <c r="H47" s="1"/>
      <c r="I47" s="1"/>
      <c r="J47" s="1563"/>
      <c r="K47" s="1563"/>
      <c r="L47" s="156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 ht="18">
      <c r="A48" s="187" t="s">
        <v>35</v>
      </c>
      <c r="B48" s="186" t="s">
        <v>36</v>
      </c>
      <c r="C48" s="239" t="s">
        <v>37</v>
      </c>
      <c r="D48" s="24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257" t="s">
        <v>5244</v>
      </c>
      <c r="B49" s="1619"/>
      <c r="C49" s="1619"/>
      <c r="D49" s="242"/>
      <c r="E49" s="243" t="s">
        <v>40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5" t="s">
        <v>42</v>
      </c>
      <c r="B50" s="1565" t="s">
        <v>5245</v>
      </c>
      <c r="C50" s="156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5" t="s">
        <v>42</v>
      </c>
      <c r="B51" s="1565"/>
      <c r="C51" s="156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43</v>
      </c>
      <c r="B52" s="1566">
        <v>358400711249</v>
      </c>
      <c r="C52" s="156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44</v>
      </c>
      <c r="B53" s="1567">
        <v>0.5</v>
      </c>
      <c r="C53" s="156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5" spans="1:25" ht="23.25" customHeight="1">
      <c r="A55" s="1714" t="s">
        <v>1277</v>
      </c>
      <c r="B55" s="1714"/>
      <c r="C55" s="1714"/>
      <c r="D55" s="1714"/>
      <c r="E55" s="1714"/>
      <c r="F55" s="1714"/>
      <c r="G55" s="259"/>
      <c r="H55" s="1714" t="s">
        <v>1015</v>
      </c>
      <c r="I55" s="1714"/>
      <c r="J55" s="1714"/>
      <c r="K55" s="1714"/>
      <c r="L55" s="1714"/>
      <c r="M55" s="1714"/>
      <c r="N55" s="1714"/>
      <c r="O55" s="1714"/>
      <c r="P55" s="1714"/>
      <c r="Q55" s="1712" t="s">
        <v>5246</v>
      </c>
      <c r="R55" s="1712"/>
      <c r="S55" s="1712"/>
      <c r="T55" s="1712"/>
      <c r="U55" s="1712"/>
      <c r="V55" s="1712"/>
      <c r="W55" s="1712"/>
      <c r="X55" s="1712"/>
      <c r="Y55" s="1712"/>
    </row>
    <row r="56" spans="1:25" ht="26.25">
      <c r="A56" s="8" t="s">
        <v>3</v>
      </c>
      <c r="B56" s="8" t="s">
        <v>4</v>
      </c>
      <c r="C56" s="8" t="s">
        <v>5</v>
      </c>
      <c r="D56" s="8" t="s">
        <v>6</v>
      </c>
      <c r="E56" s="8" t="s">
        <v>7</v>
      </c>
      <c r="F56" s="8" t="s">
        <v>8</v>
      </c>
      <c r="G56" s="33" t="s">
        <v>10</v>
      </c>
      <c r="H56" s="9" t="s">
        <v>11</v>
      </c>
      <c r="I56" s="9" t="s">
        <v>12</v>
      </c>
      <c r="J56" s="9" t="s">
        <v>13</v>
      </c>
      <c r="K56" s="9" t="s">
        <v>14</v>
      </c>
      <c r="L56" s="9" t="s">
        <v>15</v>
      </c>
      <c r="M56" s="9" t="s">
        <v>16</v>
      </c>
      <c r="N56" s="9" t="s">
        <v>17</v>
      </c>
      <c r="O56" s="10" t="s">
        <v>18</v>
      </c>
      <c r="P56" s="8" t="s">
        <v>19</v>
      </c>
      <c r="Q56" s="8" t="s">
        <v>20</v>
      </c>
      <c r="R56" s="240" t="s">
        <v>22</v>
      </c>
      <c r="S56" s="18" t="s">
        <v>9</v>
      </c>
      <c r="T56" s="8" t="s">
        <v>21</v>
      </c>
      <c r="U56" s="8" t="s">
        <v>24</v>
      </c>
      <c r="V56" s="8" t="s">
        <v>25</v>
      </c>
      <c r="W56" s="8" t="s">
        <v>26</v>
      </c>
      <c r="X56" s="8" t="s">
        <v>27</v>
      </c>
      <c r="Y56" s="8" t="s">
        <v>28</v>
      </c>
    </row>
    <row r="57" spans="1:25">
      <c r="A57" s="224" t="s">
        <v>558</v>
      </c>
      <c r="B57" s="224" t="s">
        <v>2438</v>
      </c>
      <c r="C57" s="224" t="s">
        <v>5247</v>
      </c>
      <c r="D57" s="224" t="s">
        <v>2467</v>
      </c>
      <c r="E57" s="227">
        <v>46048.5</v>
      </c>
      <c r="F57" s="224">
        <v>9.6999999999999993</v>
      </c>
      <c r="G57" s="226" t="s">
        <v>3121</v>
      </c>
      <c r="H57" s="224"/>
      <c r="I57" s="224"/>
      <c r="J57" s="224"/>
      <c r="K57" s="224"/>
      <c r="L57" s="224"/>
      <c r="M57" s="35">
        <v>71</v>
      </c>
      <c r="N57" s="35">
        <v>60</v>
      </c>
      <c r="O57" s="35">
        <v>30</v>
      </c>
      <c r="P57" s="14">
        <f t="shared" ref="P57:P62" si="6">SUM(H57:O57)</f>
        <v>161</v>
      </c>
      <c r="Q57" s="229" t="s">
        <v>32</v>
      </c>
      <c r="R57" s="234" t="b">
        <v>0</v>
      </c>
      <c r="S57" s="235">
        <v>117149</v>
      </c>
      <c r="T57" s="237" t="s">
        <v>33</v>
      </c>
      <c r="U57" s="261" t="s">
        <v>523</v>
      </c>
      <c r="V57" s="16" t="s">
        <v>90</v>
      </c>
      <c r="W57" s="16">
        <v>1017736</v>
      </c>
      <c r="X57" s="16" t="s">
        <v>5248</v>
      </c>
      <c r="Y57" s="16"/>
    </row>
    <row r="58" spans="1:25">
      <c r="A58" s="224" t="s">
        <v>120</v>
      </c>
      <c r="B58" s="224" t="s">
        <v>2438</v>
      </c>
      <c r="C58" s="224" t="s">
        <v>5249</v>
      </c>
      <c r="D58" s="224" t="s">
        <v>2467</v>
      </c>
      <c r="E58" s="227">
        <v>46048.5</v>
      </c>
      <c r="F58" s="224">
        <v>9.6999999999999993</v>
      </c>
      <c r="G58" s="226" t="s">
        <v>3121</v>
      </c>
      <c r="H58" s="224"/>
      <c r="I58" s="224"/>
      <c r="J58" s="224"/>
      <c r="K58" s="224"/>
      <c r="L58" s="35">
        <v>30</v>
      </c>
      <c r="M58" s="35">
        <v>41</v>
      </c>
      <c r="N58" s="35">
        <v>30</v>
      </c>
      <c r="O58" s="35">
        <v>60</v>
      </c>
      <c r="P58" s="14">
        <f t="shared" si="6"/>
        <v>161</v>
      </c>
      <c r="Q58" s="229" t="s">
        <v>32</v>
      </c>
      <c r="R58" s="234" t="b">
        <v>1</v>
      </c>
      <c r="S58" s="235">
        <v>117158</v>
      </c>
      <c r="T58" s="237" t="s">
        <v>33</v>
      </c>
      <c r="U58" s="261" t="s">
        <v>523</v>
      </c>
      <c r="V58" s="16" t="s">
        <v>90</v>
      </c>
      <c r="W58" s="16">
        <v>1017737</v>
      </c>
      <c r="X58" s="16" t="s">
        <v>5248</v>
      </c>
      <c r="Y58" s="16"/>
    </row>
    <row r="59" spans="1:25">
      <c r="A59" s="224" t="s">
        <v>2561</v>
      </c>
      <c r="B59" s="224" t="s">
        <v>2438</v>
      </c>
      <c r="C59" s="224" t="s">
        <v>5250</v>
      </c>
      <c r="D59" s="224" t="s">
        <v>2467</v>
      </c>
      <c r="E59" s="227">
        <v>46048.5</v>
      </c>
      <c r="F59" s="224">
        <v>9.6999999999999993</v>
      </c>
      <c r="G59" s="226" t="s">
        <v>3121</v>
      </c>
      <c r="H59" s="224"/>
      <c r="I59" s="224"/>
      <c r="J59" s="224"/>
      <c r="K59" s="224"/>
      <c r="L59" s="35">
        <v>30</v>
      </c>
      <c r="M59" s="35">
        <v>71</v>
      </c>
      <c r="N59" s="224"/>
      <c r="O59" s="35">
        <v>60</v>
      </c>
      <c r="P59" s="14">
        <f t="shared" si="6"/>
        <v>161</v>
      </c>
      <c r="Q59" s="229" t="s">
        <v>32</v>
      </c>
      <c r="R59" s="234" t="b">
        <v>1</v>
      </c>
      <c r="S59" s="335">
        <v>117153</v>
      </c>
      <c r="T59" s="237" t="s">
        <v>33</v>
      </c>
      <c r="U59" s="261" t="s">
        <v>523</v>
      </c>
      <c r="V59" s="16" t="s">
        <v>90</v>
      </c>
      <c r="W59" s="16">
        <v>1017738</v>
      </c>
      <c r="X59" s="16" t="s">
        <v>5248</v>
      </c>
      <c r="Y59" s="16"/>
    </row>
    <row r="60" spans="1:25">
      <c r="A60" s="224" t="s">
        <v>121</v>
      </c>
      <c r="B60" s="224" t="s">
        <v>4816</v>
      </c>
      <c r="C60" s="224" t="s">
        <v>5251</v>
      </c>
      <c r="D60" s="224" t="s">
        <v>4818</v>
      </c>
      <c r="E60" s="227">
        <v>46048.673611111109</v>
      </c>
      <c r="F60" s="224">
        <v>11</v>
      </c>
      <c r="G60" s="226" t="s">
        <v>3121</v>
      </c>
      <c r="H60" s="224"/>
      <c r="I60" s="224"/>
      <c r="J60" s="224"/>
      <c r="K60" s="224"/>
      <c r="L60" s="224"/>
      <c r="M60" s="224"/>
      <c r="N60" s="35">
        <v>161</v>
      </c>
      <c r="O60" s="224"/>
      <c r="P60" s="14">
        <f t="shared" si="6"/>
        <v>161</v>
      </c>
      <c r="Q60" s="229" t="s">
        <v>32</v>
      </c>
      <c r="R60" s="234" t="b">
        <v>0</v>
      </c>
      <c r="S60" s="235">
        <v>117152</v>
      </c>
      <c r="T60" s="237" t="s">
        <v>33</v>
      </c>
      <c r="U60" s="260" t="s">
        <v>508</v>
      </c>
      <c r="V60" s="16" t="s">
        <v>90</v>
      </c>
      <c r="W60" s="16">
        <v>1017740</v>
      </c>
      <c r="X60" s="16" t="s">
        <v>5252</v>
      </c>
      <c r="Y60" s="16"/>
    </row>
    <row r="61" spans="1:25">
      <c r="A61" s="224" t="s">
        <v>121</v>
      </c>
      <c r="B61" s="224" t="s">
        <v>4816</v>
      </c>
      <c r="C61" s="224" t="s">
        <v>5253</v>
      </c>
      <c r="D61" s="224" t="s">
        <v>4818</v>
      </c>
      <c r="E61" s="227">
        <v>46048.673611111109</v>
      </c>
      <c r="F61" s="224">
        <v>11</v>
      </c>
      <c r="G61" s="226" t="s">
        <v>3121</v>
      </c>
      <c r="H61" s="224"/>
      <c r="I61" s="224"/>
      <c r="J61" s="224"/>
      <c r="K61" s="224"/>
      <c r="L61" s="35">
        <v>60</v>
      </c>
      <c r="M61" s="35">
        <v>41</v>
      </c>
      <c r="N61" s="224"/>
      <c r="O61" s="35">
        <v>60</v>
      </c>
      <c r="P61" s="14">
        <f t="shared" si="6"/>
        <v>161</v>
      </c>
      <c r="Q61" s="229" t="s">
        <v>32</v>
      </c>
      <c r="R61" s="234" t="b">
        <v>0</v>
      </c>
      <c r="S61" s="235">
        <v>117155</v>
      </c>
      <c r="T61" s="237" t="s">
        <v>33</v>
      </c>
      <c r="U61" s="260" t="s">
        <v>508</v>
      </c>
      <c r="V61" s="16" t="s">
        <v>90</v>
      </c>
      <c r="W61" s="16">
        <v>1017742</v>
      </c>
      <c r="X61" s="16" t="s">
        <v>5252</v>
      </c>
      <c r="Y61" s="16"/>
    </row>
    <row r="62" spans="1:25">
      <c r="A62" s="15" t="s">
        <v>121</v>
      </c>
      <c r="B62" s="15" t="s">
        <v>4816</v>
      </c>
      <c r="C62" s="15" t="s">
        <v>5254</v>
      </c>
      <c r="D62" s="224" t="s">
        <v>4818</v>
      </c>
      <c r="E62" s="227">
        <v>46048.673611111109</v>
      </c>
      <c r="F62" s="224">
        <v>11</v>
      </c>
      <c r="G62" s="226" t="s">
        <v>3121</v>
      </c>
      <c r="H62" s="15"/>
      <c r="I62" s="15"/>
      <c r="J62" s="15"/>
      <c r="K62" s="15"/>
      <c r="L62" s="35">
        <v>60</v>
      </c>
      <c r="M62" s="35">
        <v>101</v>
      </c>
      <c r="N62" s="224"/>
      <c r="O62" s="224"/>
      <c r="P62" s="14">
        <f t="shared" si="6"/>
        <v>161</v>
      </c>
      <c r="Q62" s="229" t="s">
        <v>32</v>
      </c>
      <c r="R62" s="234" t="b">
        <v>0</v>
      </c>
      <c r="S62" s="235">
        <v>117156</v>
      </c>
      <c r="T62" s="237" t="s">
        <v>33</v>
      </c>
      <c r="U62" s="260" t="s">
        <v>508</v>
      </c>
      <c r="V62" s="16" t="s">
        <v>90</v>
      </c>
      <c r="W62" s="16">
        <v>1017743</v>
      </c>
      <c r="X62" s="16" t="s">
        <v>5252</v>
      </c>
      <c r="Y62" s="16"/>
    </row>
    <row r="63" spans="1:25">
      <c r="A63" s="11" t="s">
        <v>19</v>
      </c>
      <c r="B63" s="7"/>
      <c r="C63" s="7"/>
      <c r="D63" s="7"/>
      <c r="E63" s="11"/>
      <c r="F63" s="7"/>
      <c r="G63" s="7"/>
      <c r="H63" s="11">
        <f>SUM(H57:H61)</f>
        <v>0</v>
      </c>
      <c r="I63" s="11">
        <f>SUM(I57:I61)</f>
        <v>0</v>
      </c>
      <c r="J63" s="11">
        <f t="shared" ref="J63:P63" si="7">SUM(J57:J62)</f>
        <v>0</v>
      </c>
      <c r="K63" s="11">
        <f t="shared" si="7"/>
        <v>0</v>
      </c>
      <c r="L63" s="11">
        <f t="shared" si="7"/>
        <v>180</v>
      </c>
      <c r="M63" s="11">
        <f t="shared" si="7"/>
        <v>325</v>
      </c>
      <c r="N63" s="11">
        <f t="shared" si="7"/>
        <v>251</v>
      </c>
      <c r="O63" s="11">
        <f t="shared" si="7"/>
        <v>210</v>
      </c>
      <c r="P63" s="11">
        <f t="shared" si="7"/>
        <v>966</v>
      </c>
      <c r="Q63" s="12"/>
      <c r="R63" s="12"/>
      <c r="S63" s="256"/>
      <c r="T63" s="12"/>
      <c r="U63" s="12"/>
      <c r="V63" s="12"/>
      <c r="W63" s="12"/>
      <c r="X63" s="12"/>
      <c r="Y63" s="12"/>
    </row>
    <row r="64" spans="1:25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5">
      <c r="A65" s="166" t="s">
        <v>34</v>
      </c>
      <c r="B65" s="1562"/>
      <c r="C65" s="1562"/>
      <c r="D65" s="1562"/>
      <c r="E65" s="1"/>
      <c r="F65" s="1"/>
      <c r="G65" s="1"/>
      <c r="H65" s="1"/>
      <c r="I65" s="1"/>
      <c r="J65" s="1563"/>
      <c r="K65" s="1563"/>
      <c r="L65" s="156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5" ht="18">
      <c r="A66" s="187" t="s">
        <v>35</v>
      </c>
      <c r="B66" s="186" t="s">
        <v>36</v>
      </c>
      <c r="C66" s="239" t="s">
        <v>37</v>
      </c>
      <c r="D66" s="24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262" t="s">
        <v>508</v>
      </c>
      <c r="B67" s="1738" t="s">
        <v>39</v>
      </c>
      <c r="C67" s="1738"/>
      <c r="D67" s="242"/>
      <c r="E67" s="243" t="s">
        <v>40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263" t="s">
        <v>523</v>
      </c>
      <c r="B68" s="1591" t="s">
        <v>41</v>
      </c>
      <c r="C68" s="159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5" t="s">
        <v>42</v>
      </c>
      <c r="B69" s="1565" t="s">
        <v>5255</v>
      </c>
      <c r="C69" s="156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5" t="s">
        <v>42</v>
      </c>
      <c r="B70" s="1565"/>
      <c r="C70" s="156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43</v>
      </c>
      <c r="B71" s="1566"/>
      <c r="C71" s="156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44</v>
      </c>
      <c r="B72" s="1567"/>
      <c r="C72" s="156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4" spans="1:25" ht="23.25" customHeight="1">
      <c r="A74" s="1679" t="s">
        <v>394</v>
      </c>
      <c r="B74" s="1679"/>
      <c r="C74" s="1679"/>
      <c r="D74" s="1679"/>
      <c r="E74" s="1679"/>
      <c r="F74" s="1679"/>
      <c r="G74" s="253"/>
      <c r="H74" s="1679" t="s">
        <v>1015</v>
      </c>
      <c r="I74" s="1679"/>
      <c r="J74" s="1679"/>
      <c r="K74" s="1679"/>
      <c r="L74" s="1679"/>
      <c r="M74" s="1679"/>
      <c r="N74" s="1679"/>
      <c r="O74" s="1679"/>
      <c r="P74" s="1679"/>
      <c r="Q74" s="1677" t="s">
        <v>5256</v>
      </c>
      <c r="R74" s="1677"/>
      <c r="S74" s="1677"/>
      <c r="T74" s="1677"/>
      <c r="U74" s="1677"/>
      <c r="V74" s="1677"/>
      <c r="W74" s="1677"/>
      <c r="X74" s="1677"/>
      <c r="Y74" s="1677"/>
    </row>
    <row r="75" spans="1:25" ht="26.25">
      <c r="A75" s="8" t="s">
        <v>3</v>
      </c>
      <c r="B75" s="8" t="s">
        <v>4</v>
      </c>
      <c r="C75" s="8" t="s">
        <v>5</v>
      </c>
      <c r="D75" s="8" t="s">
        <v>6</v>
      </c>
      <c r="E75" s="8" t="s">
        <v>7</v>
      </c>
      <c r="F75" s="8" t="s">
        <v>8</v>
      </c>
      <c r="G75" s="33" t="s">
        <v>10</v>
      </c>
      <c r="H75" s="9" t="s">
        <v>11</v>
      </c>
      <c r="I75" s="9" t="s">
        <v>12</v>
      </c>
      <c r="J75" s="9" t="s">
        <v>13</v>
      </c>
      <c r="K75" s="9" t="s">
        <v>14</v>
      </c>
      <c r="L75" s="9" t="s">
        <v>15</v>
      </c>
      <c r="M75" s="9" t="s">
        <v>16</v>
      </c>
      <c r="N75" s="9" t="s">
        <v>17</v>
      </c>
      <c r="O75" s="10" t="s">
        <v>18</v>
      </c>
      <c r="P75" s="8" t="s">
        <v>19</v>
      </c>
      <c r="Q75" s="8" t="s">
        <v>20</v>
      </c>
      <c r="R75" s="240" t="s">
        <v>22</v>
      </c>
      <c r="S75" s="18" t="s">
        <v>9</v>
      </c>
      <c r="T75" s="8" t="s">
        <v>21</v>
      </c>
      <c r="U75" s="8" t="s">
        <v>24</v>
      </c>
      <c r="V75" s="8" t="s">
        <v>25</v>
      </c>
      <c r="W75" s="8" t="s">
        <v>26</v>
      </c>
      <c r="X75" s="8" t="s">
        <v>27</v>
      </c>
      <c r="Y75" s="8" t="s">
        <v>28</v>
      </c>
    </row>
    <row r="76" spans="1:25">
      <c r="A76" s="224" t="s">
        <v>157</v>
      </c>
      <c r="B76" s="224" t="s">
        <v>2438</v>
      </c>
      <c r="C76" s="224" t="s">
        <v>5257</v>
      </c>
      <c r="D76" s="224" t="s">
        <v>88</v>
      </c>
      <c r="E76" s="227">
        <v>46048.958333333336</v>
      </c>
      <c r="F76" s="224">
        <v>9.6999999999999993</v>
      </c>
      <c r="G76" s="226" t="s">
        <v>3121</v>
      </c>
      <c r="H76" s="224"/>
      <c r="I76" s="224"/>
      <c r="J76" s="224"/>
      <c r="K76" s="224"/>
      <c r="L76" s="224"/>
      <c r="M76" s="224"/>
      <c r="N76" s="35">
        <v>90</v>
      </c>
      <c r="O76" s="35">
        <v>71</v>
      </c>
      <c r="P76" s="14">
        <f t="shared" ref="P76:P81" si="8">SUM(H76:O76)</f>
        <v>161</v>
      </c>
      <c r="Q76" s="229" t="s">
        <v>32</v>
      </c>
      <c r="R76" s="234" t="b">
        <v>0</v>
      </c>
      <c r="S76" s="235">
        <v>117142</v>
      </c>
      <c r="T76" s="237" t="s">
        <v>33</v>
      </c>
      <c r="U76" s="261" t="s">
        <v>523</v>
      </c>
      <c r="V76" s="16" t="s">
        <v>90</v>
      </c>
      <c r="W76" s="16">
        <v>1017757</v>
      </c>
      <c r="X76" s="16" t="s">
        <v>5248</v>
      </c>
      <c r="Y76" s="16"/>
    </row>
    <row r="77" spans="1:25">
      <c r="A77" s="15" t="s">
        <v>86</v>
      </c>
      <c r="B77" s="15" t="s">
        <v>2438</v>
      </c>
      <c r="C77" s="15" t="s">
        <v>5258</v>
      </c>
      <c r="D77" s="224" t="s">
        <v>88</v>
      </c>
      <c r="E77" s="227">
        <v>46048.958333333336</v>
      </c>
      <c r="F77" s="224">
        <v>9.6999999999999993</v>
      </c>
      <c r="G77" s="226" t="s">
        <v>3121</v>
      </c>
      <c r="H77" s="15"/>
      <c r="I77" s="15"/>
      <c r="J77" s="15"/>
      <c r="K77" s="15"/>
      <c r="L77" s="15"/>
      <c r="M77" s="15"/>
      <c r="N77" s="35">
        <v>90</v>
      </c>
      <c r="O77" s="35">
        <v>71</v>
      </c>
      <c r="P77" s="14">
        <f t="shared" si="8"/>
        <v>161</v>
      </c>
      <c r="Q77" s="229" t="s">
        <v>32</v>
      </c>
      <c r="R77" s="234" t="b">
        <v>1</v>
      </c>
      <c r="S77" s="235">
        <v>117141</v>
      </c>
      <c r="T77" s="237" t="s">
        <v>33</v>
      </c>
      <c r="U77" s="261" t="s">
        <v>523</v>
      </c>
      <c r="V77" s="16" t="s">
        <v>90</v>
      </c>
      <c r="W77" s="16">
        <v>1017758</v>
      </c>
      <c r="X77" s="16" t="s">
        <v>5248</v>
      </c>
      <c r="Y77" s="16"/>
    </row>
    <row r="78" spans="1:25">
      <c r="A78" s="15" t="s">
        <v>1141</v>
      </c>
      <c r="B78" s="15" t="s">
        <v>2438</v>
      </c>
      <c r="C78" s="15" t="s">
        <v>5259</v>
      </c>
      <c r="D78" s="224" t="s">
        <v>88</v>
      </c>
      <c r="E78" s="227">
        <v>46048.958333333336</v>
      </c>
      <c r="F78" s="224">
        <v>9.6999999999999993</v>
      </c>
      <c r="G78" s="226" t="s">
        <v>3121</v>
      </c>
      <c r="H78" s="15"/>
      <c r="I78" s="15"/>
      <c r="J78" s="15"/>
      <c r="K78" s="15"/>
      <c r="L78" s="35">
        <v>60</v>
      </c>
      <c r="M78" s="35">
        <v>41</v>
      </c>
      <c r="N78" s="35">
        <v>60</v>
      </c>
      <c r="O78" s="15"/>
      <c r="P78" s="14">
        <f t="shared" si="8"/>
        <v>161</v>
      </c>
      <c r="Q78" s="229" t="s">
        <v>32</v>
      </c>
      <c r="R78" s="234" t="b">
        <v>0</v>
      </c>
      <c r="S78" s="235">
        <v>117144</v>
      </c>
      <c r="T78" s="237" t="s">
        <v>33</v>
      </c>
      <c r="U78" s="261" t="s">
        <v>523</v>
      </c>
      <c r="V78" s="16" t="s">
        <v>90</v>
      </c>
      <c r="W78" s="16">
        <v>1017759</v>
      </c>
      <c r="X78" s="16" t="s">
        <v>5248</v>
      </c>
      <c r="Y78" s="16"/>
    </row>
    <row r="79" spans="1:25">
      <c r="A79" s="224" t="s">
        <v>119</v>
      </c>
      <c r="B79" s="224" t="s">
        <v>2438</v>
      </c>
      <c r="C79" s="15" t="s">
        <v>5260</v>
      </c>
      <c r="D79" s="15" t="s">
        <v>88</v>
      </c>
      <c r="E79" s="24">
        <v>46048.958333333336</v>
      </c>
      <c r="F79" s="15">
        <v>9.6999999999999993</v>
      </c>
      <c r="G79" s="226" t="s">
        <v>3121</v>
      </c>
      <c r="H79" s="15"/>
      <c r="I79" s="224"/>
      <c r="J79" s="224"/>
      <c r="K79" s="224"/>
      <c r="L79" s="35">
        <v>60</v>
      </c>
      <c r="M79" s="35">
        <v>41</v>
      </c>
      <c r="N79" s="35">
        <v>60</v>
      </c>
      <c r="O79" s="224"/>
      <c r="P79" s="14">
        <f t="shared" si="8"/>
        <v>161</v>
      </c>
      <c r="Q79" s="229" t="s">
        <v>32</v>
      </c>
      <c r="R79" s="234" t="b">
        <v>0</v>
      </c>
      <c r="S79" s="235">
        <v>117146</v>
      </c>
      <c r="T79" s="237" t="s">
        <v>33</v>
      </c>
      <c r="U79" s="261" t="s">
        <v>523</v>
      </c>
      <c r="V79" s="16" t="s">
        <v>90</v>
      </c>
      <c r="W79" s="16">
        <v>1017760</v>
      </c>
      <c r="X79" s="16" t="s">
        <v>5248</v>
      </c>
      <c r="Y79" s="16"/>
    </row>
    <row r="80" spans="1:25">
      <c r="A80" s="224" t="s">
        <v>102</v>
      </c>
      <c r="B80" s="224" t="s">
        <v>2438</v>
      </c>
      <c r="C80" s="224" t="s">
        <v>5261</v>
      </c>
      <c r="D80" s="15" t="s">
        <v>88</v>
      </c>
      <c r="E80" s="24">
        <v>46048.958333333336</v>
      </c>
      <c r="F80" s="15">
        <v>9.6999999999999993</v>
      </c>
      <c r="G80" s="226" t="s">
        <v>3121</v>
      </c>
      <c r="H80" s="15"/>
      <c r="I80" s="224"/>
      <c r="J80" s="224"/>
      <c r="K80" s="224"/>
      <c r="L80" s="35">
        <v>60</v>
      </c>
      <c r="M80" s="35">
        <v>101</v>
      </c>
      <c r="N80" s="15">
        <v>0</v>
      </c>
      <c r="O80" s="224"/>
      <c r="P80" s="14">
        <f t="shared" si="8"/>
        <v>161</v>
      </c>
      <c r="Q80" s="229" t="s">
        <v>32</v>
      </c>
      <c r="R80" s="234" t="b">
        <v>0</v>
      </c>
      <c r="S80" s="235">
        <v>117148</v>
      </c>
      <c r="T80" s="237" t="s">
        <v>33</v>
      </c>
      <c r="U80" s="261" t="s">
        <v>523</v>
      </c>
      <c r="V80" s="16" t="s">
        <v>90</v>
      </c>
      <c r="W80" s="16">
        <v>1017761</v>
      </c>
      <c r="X80" s="16" t="s">
        <v>5248</v>
      </c>
      <c r="Y80" s="16"/>
    </row>
    <row r="81" spans="1:25">
      <c r="A81" s="224" t="s">
        <v>190</v>
      </c>
      <c r="B81" s="224" t="s">
        <v>1184</v>
      </c>
      <c r="C81" s="15" t="s">
        <v>5262</v>
      </c>
      <c r="D81" s="224" t="s">
        <v>4981</v>
      </c>
      <c r="E81" s="227">
        <v>46048.9375</v>
      </c>
      <c r="F81" s="224">
        <v>11.8</v>
      </c>
      <c r="G81" s="226" t="s">
        <v>1348</v>
      </c>
      <c r="H81" s="224"/>
      <c r="I81" s="224"/>
      <c r="J81" s="224"/>
      <c r="K81" s="224"/>
      <c r="L81" s="224"/>
      <c r="M81" s="224"/>
      <c r="N81" s="35">
        <v>90</v>
      </c>
      <c r="O81" s="35">
        <v>71</v>
      </c>
      <c r="P81" s="14">
        <f t="shared" si="8"/>
        <v>161</v>
      </c>
      <c r="Q81" s="229" t="s">
        <v>32</v>
      </c>
      <c r="R81" s="234" t="b">
        <v>0</v>
      </c>
      <c r="S81" s="235">
        <v>117143</v>
      </c>
      <c r="T81" s="237" t="s">
        <v>33</v>
      </c>
      <c r="U81" s="261" t="s">
        <v>523</v>
      </c>
      <c r="V81" s="16" t="s">
        <v>90</v>
      </c>
      <c r="W81" s="16">
        <v>1017762</v>
      </c>
      <c r="X81" s="16" t="s">
        <v>5248</v>
      </c>
      <c r="Y81" s="16"/>
    </row>
    <row r="82" spans="1:25">
      <c r="A82" s="11" t="s">
        <v>19</v>
      </c>
      <c r="B82" s="7"/>
      <c r="C82" s="7"/>
      <c r="D82" s="7"/>
      <c r="E82" s="11"/>
      <c r="F82" s="7"/>
      <c r="G82" s="7"/>
      <c r="H82" s="11">
        <f t="shared" ref="H82:O82" si="9">SUM(H76:H81)</f>
        <v>0</v>
      </c>
      <c r="I82" s="11">
        <f t="shared" si="9"/>
        <v>0</v>
      </c>
      <c r="J82" s="11">
        <f t="shared" si="9"/>
        <v>0</v>
      </c>
      <c r="K82" s="11">
        <f t="shared" si="9"/>
        <v>0</v>
      </c>
      <c r="L82" s="11">
        <f t="shared" si="9"/>
        <v>180</v>
      </c>
      <c r="M82" s="11">
        <f t="shared" si="9"/>
        <v>183</v>
      </c>
      <c r="N82" s="11">
        <f t="shared" si="9"/>
        <v>390</v>
      </c>
      <c r="O82" s="11">
        <f t="shared" si="9"/>
        <v>213</v>
      </c>
      <c r="P82" s="11">
        <f>SUM(P76:P81)</f>
        <v>966</v>
      </c>
      <c r="Q82" s="12"/>
      <c r="R82" s="12"/>
      <c r="S82" s="256"/>
      <c r="T82" s="12"/>
      <c r="U82" s="12"/>
      <c r="V82" s="12"/>
      <c r="W82" s="12"/>
      <c r="X82" s="12"/>
      <c r="Y82" s="12"/>
    </row>
    <row r="83" spans="1:25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5">
      <c r="A84" s="166" t="s">
        <v>34</v>
      </c>
      <c r="B84" s="1562"/>
      <c r="C84" s="1562"/>
      <c r="D84" s="1562"/>
      <c r="E84" s="1"/>
      <c r="F84" s="1"/>
      <c r="G84" s="1"/>
      <c r="H84" s="1"/>
      <c r="I84" s="1"/>
      <c r="J84" s="1563"/>
      <c r="K84" s="1563"/>
      <c r="L84" s="1563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5" ht="18">
      <c r="A85" s="187" t="s">
        <v>35</v>
      </c>
      <c r="B85" s="186" t="s">
        <v>36</v>
      </c>
      <c r="C85" s="239" t="s">
        <v>37</v>
      </c>
      <c r="D85" s="24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>
      <c r="A86" s="263" t="s">
        <v>5263</v>
      </c>
      <c r="B86" s="1591"/>
      <c r="C86" s="1591"/>
      <c r="D86" s="242"/>
      <c r="E86" s="243" t="s">
        <v>40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5" t="s">
        <v>42</v>
      </c>
      <c r="B87" s="1565" t="s">
        <v>5264</v>
      </c>
      <c r="C87" s="156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5" t="s">
        <v>42</v>
      </c>
      <c r="B88" s="1565"/>
      <c r="C88" s="1565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5" t="s">
        <v>43</v>
      </c>
      <c r="B89" s="1566"/>
      <c r="C89" s="156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5" t="s">
        <v>44</v>
      </c>
      <c r="B90" s="1567"/>
      <c r="C90" s="1567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2" spans="1:25" ht="23.25" customHeight="1">
      <c r="A92" s="1559" t="s">
        <v>415</v>
      </c>
      <c r="B92" s="1559"/>
      <c r="C92" s="1559"/>
      <c r="D92" s="1559"/>
      <c r="E92" s="1559"/>
      <c r="F92" s="1559"/>
      <c r="G92" s="7"/>
      <c r="H92" s="1559" t="s">
        <v>4015</v>
      </c>
      <c r="I92" s="1559"/>
      <c r="J92" s="1559"/>
      <c r="K92" s="1559"/>
      <c r="L92" s="1559"/>
      <c r="M92" s="1559"/>
      <c r="N92" s="1559"/>
      <c r="O92" s="1559"/>
      <c r="P92" s="1559"/>
      <c r="Q92" s="1560" t="s">
        <v>2139</v>
      </c>
      <c r="R92" s="1560"/>
      <c r="S92" s="1560"/>
      <c r="T92" s="1560"/>
      <c r="U92" s="1560"/>
      <c r="V92" s="1560"/>
      <c r="W92" s="1560"/>
      <c r="X92" s="1560"/>
      <c r="Y92" s="1560"/>
    </row>
    <row r="93" spans="1:25" ht="26.25">
      <c r="A93" s="8" t="s">
        <v>3</v>
      </c>
      <c r="B93" s="8" t="s">
        <v>4</v>
      </c>
      <c r="C93" s="8" t="s">
        <v>5</v>
      </c>
      <c r="D93" s="8" t="s">
        <v>6</v>
      </c>
      <c r="E93" s="8" t="s">
        <v>7</v>
      </c>
      <c r="F93" s="8" t="s">
        <v>8</v>
      </c>
      <c r="G93" s="33" t="s">
        <v>10</v>
      </c>
      <c r="H93" s="9" t="s">
        <v>11</v>
      </c>
      <c r="I93" s="9" t="s">
        <v>12</v>
      </c>
      <c r="J93" s="9" t="s">
        <v>13</v>
      </c>
      <c r="K93" s="9" t="s">
        <v>14</v>
      </c>
      <c r="L93" s="9" t="s">
        <v>15</v>
      </c>
      <c r="M93" s="9" t="s">
        <v>16</v>
      </c>
      <c r="N93" s="9" t="s">
        <v>17</v>
      </c>
      <c r="O93" s="10" t="s">
        <v>18</v>
      </c>
      <c r="P93" s="8" t="s">
        <v>19</v>
      </c>
      <c r="Q93" s="8" t="s">
        <v>20</v>
      </c>
      <c r="R93" s="240" t="s">
        <v>22</v>
      </c>
      <c r="S93" s="8" t="s">
        <v>9</v>
      </c>
      <c r="T93" s="8" t="s">
        <v>21</v>
      </c>
      <c r="U93" s="8" t="s">
        <v>24</v>
      </c>
      <c r="V93" s="8" t="s">
        <v>25</v>
      </c>
      <c r="W93" s="8" t="s">
        <v>26</v>
      </c>
      <c r="X93" s="8" t="s">
        <v>27</v>
      </c>
      <c r="Y93" s="8" t="s">
        <v>28</v>
      </c>
    </row>
    <row r="94" spans="1:25">
      <c r="A94" s="224" t="s">
        <v>133</v>
      </c>
      <c r="B94" s="224" t="s">
        <v>134</v>
      </c>
      <c r="C94" s="224" t="s">
        <v>5265</v>
      </c>
      <c r="D94" s="227" t="s">
        <v>2892</v>
      </c>
      <c r="E94" s="227">
        <v>46048.288194444445</v>
      </c>
      <c r="F94" s="224">
        <v>10.8</v>
      </c>
      <c r="G94" s="226" t="s">
        <v>401</v>
      </c>
      <c r="H94" s="224"/>
      <c r="I94" s="224"/>
      <c r="J94" s="224"/>
      <c r="K94" s="224"/>
      <c r="L94" s="35">
        <v>107</v>
      </c>
      <c r="M94" s="35">
        <v>54</v>
      </c>
      <c r="N94" s="224"/>
      <c r="O94" s="224"/>
      <c r="P94" s="14">
        <f>SUM(H94:O94)</f>
        <v>161</v>
      </c>
      <c r="Q94" s="229" t="s">
        <v>32</v>
      </c>
      <c r="R94" s="234" t="b">
        <v>0</v>
      </c>
      <c r="S94" s="264">
        <v>117157</v>
      </c>
      <c r="T94" s="23" t="s">
        <v>33</v>
      </c>
      <c r="U94" s="231" t="s">
        <v>161</v>
      </c>
      <c r="V94" s="16" t="s">
        <v>90</v>
      </c>
      <c r="W94" s="16">
        <v>1017765</v>
      </c>
      <c r="X94" s="16" t="s">
        <v>5266</v>
      </c>
      <c r="Y94" s="16"/>
    </row>
    <row r="95" spans="1:25">
      <c r="A95" s="224" t="s">
        <v>1530</v>
      </c>
      <c r="B95" s="224" t="s">
        <v>134</v>
      </c>
      <c r="C95" s="224" t="s">
        <v>5267</v>
      </c>
      <c r="D95" s="227" t="s">
        <v>2892</v>
      </c>
      <c r="E95" s="227">
        <v>46048.288194444445</v>
      </c>
      <c r="F95" s="224">
        <v>10.8</v>
      </c>
      <c r="G95" s="226" t="s">
        <v>160</v>
      </c>
      <c r="H95" s="224"/>
      <c r="I95" s="224"/>
      <c r="J95" s="224"/>
      <c r="K95" s="224"/>
      <c r="L95" s="224"/>
      <c r="M95" s="35">
        <v>161</v>
      </c>
      <c r="N95" s="224"/>
      <c r="O95" s="224"/>
      <c r="P95" s="14">
        <f>SUM(H95:O95)</f>
        <v>161</v>
      </c>
      <c r="Q95" s="229" t="s">
        <v>32</v>
      </c>
      <c r="R95" s="234" t="b">
        <v>0</v>
      </c>
      <c r="S95" s="235">
        <v>117159</v>
      </c>
      <c r="T95" s="237" t="s">
        <v>33</v>
      </c>
      <c r="U95" s="231" t="s">
        <v>161</v>
      </c>
      <c r="V95" s="16" t="s">
        <v>90</v>
      </c>
      <c r="W95" s="16">
        <v>1017766</v>
      </c>
      <c r="X95" s="16" t="s">
        <v>5266</v>
      </c>
      <c r="Y95" s="16"/>
    </row>
    <row r="96" spans="1:25">
      <c r="A96" s="224" t="s">
        <v>152</v>
      </c>
      <c r="B96" s="224" t="s">
        <v>78</v>
      </c>
      <c r="C96" s="224" t="s">
        <v>5268</v>
      </c>
      <c r="D96" s="224" t="s">
        <v>99</v>
      </c>
      <c r="E96" s="227">
        <v>46048.319444444445</v>
      </c>
      <c r="F96" s="224">
        <v>10.95</v>
      </c>
      <c r="G96" s="226" t="s">
        <v>3121</v>
      </c>
      <c r="H96" s="224"/>
      <c r="I96" s="224"/>
      <c r="J96" s="224"/>
      <c r="K96" s="224"/>
      <c r="L96" s="35">
        <v>27</v>
      </c>
      <c r="M96" s="35">
        <v>134</v>
      </c>
      <c r="N96" s="224"/>
      <c r="O96" s="224"/>
      <c r="P96" s="14">
        <f>SUM(H96:O96)</f>
        <v>161</v>
      </c>
      <c r="Q96" s="229" t="s">
        <v>32</v>
      </c>
      <c r="R96" s="234" t="b">
        <v>0</v>
      </c>
      <c r="S96" s="235">
        <v>117161</v>
      </c>
      <c r="T96" s="237" t="s">
        <v>33</v>
      </c>
      <c r="U96" s="255" t="s">
        <v>100</v>
      </c>
      <c r="V96" s="16" t="s">
        <v>90</v>
      </c>
      <c r="W96" s="16">
        <v>1017767</v>
      </c>
      <c r="X96" s="16" t="s">
        <v>5239</v>
      </c>
      <c r="Y96" s="16"/>
    </row>
    <row r="97" spans="1:25">
      <c r="A97" s="224" t="s">
        <v>165</v>
      </c>
      <c r="B97" s="224" t="s">
        <v>78</v>
      </c>
      <c r="C97" s="224" t="s">
        <v>5269</v>
      </c>
      <c r="D97" s="224" t="s">
        <v>99</v>
      </c>
      <c r="E97" s="227">
        <v>46048.319444444445</v>
      </c>
      <c r="F97" s="224">
        <v>10.95</v>
      </c>
      <c r="G97" s="226" t="s">
        <v>3121</v>
      </c>
      <c r="H97" s="224"/>
      <c r="I97" s="224"/>
      <c r="J97" s="224"/>
      <c r="K97" s="224"/>
      <c r="L97" s="35">
        <v>27</v>
      </c>
      <c r="M97" s="35">
        <v>107</v>
      </c>
      <c r="N97" s="224"/>
      <c r="O97" s="35">
        <v>27</v>
      </c>
      <c r="P97" s="14">
        <f>SUM(H97:O97)</f>
        <v>161</v>
      </c>
      <c r="Q97" s="229" t="s">
        <v>32</v>
      </c>
      <c r="R97" s="234" t="b">
        <v>0</v>
      </c>
      <c r="S97" s="235">
        <v>117137</v>
      </c>
      <c r="T97" s="237" t="s">
        <v>33</v>
      </c>
      <c r="U97" s="255" t="s">
        <v>100</v>
      </c>
      <c r="V97" s="16" t="s">
        <v>90</v>
      </c>
      <c r="W97" s="16">
        <v>1017768</v>
      </c>
      <c r="X97" s="16" t="s">
        <v>5239</v>
      </c>
      <c r="Y97" s="16"/>
    </row>
    <row r="98" spans="1:25">
      <c r="A98" s="11" t="s">
        <v>19</v>
      </c>
      <c r="B98" s="7"/>
      <c r="C98" s="7"/>
      <c r="D98" s="7"/>
      <c r="E98" s="11"/>
      <c r="F98" s="7"/>
      <c r="G98" s="7"/>
      <c r="H98" s="11">
        <f t="shared" ref="H98:P98" si="10">SUM(H94:H97)</f>
        <v>0</v>
      </c>
      <c r="I98" s="11">
        <f t="shared" si="10"/>
        <v>0</v>
      </c>
      <c r="J98" s="11">
        <f t="shared" si="10"/>
        <v>0</v>
      </c>
      <c r="K98" s="11">
        <f t="shared" si="10"/>
        <v>0</v>
      </c>
      <c r="L98" s="11">
        <f t="shared" si="10"/>
        <v>161</v>
      </c>
      <c r="M98" s="11">
        <f t="shared" si="10"/>
        <v>456</v>
      </c>
      <c r="N98" s="11">
        <f t="shared" si="10"/>
        <v>0</v>
      </c>
      <c r="O98" s="11">
        <f t="shared" si="10"/>
        <v>27</v>
      </c>
      <c r="P98" s="11">
        <f t="shared" si="10"/>
        <v>644</v>
      </c>
      <c r="Q98" s="12"/>
      <c r="R98" s="12"/>
      <c r="S98" s="256"/>
      <c r="T98" s="12"/>
      <c r="U98" s="12"/>
      <c r="V98" s="12"/>
      <c r="W98" s="12"/>
      <c r="X98" s="12"/>
      <c r="Y98" s="12"/>
    </row>
    <row r="99" spans="1:25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5">
      <c r="A100" s="166" t="s">
        <v>34</v>
      </c>
      <c r="B100" s="1562"/>
      <c r="C100" s="1562"/>
      <c r="D100" s="1562"/>
      <c r="E100" s="1"/>
      <c r="F100" s="1"/>
      <c r="G100" s="1"/>
      <c r="H100" s="1"/>
      <c r="I100" s="1"/>
      <c r="J100" s="1563"/>
      <c r="K100" s="1563"/>
      <c r="L100" s="156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5" ht="18">
      <c r="A101" s="187" t="s">
        <v>35</v>
      </c>
      <c r="B101" s="186" t="s">
        <v>36</v>
      </c>
      <c r="C101" s="239" t="s">
        <v>37</v>
      </c>
      <c r="D101" s="24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5">
      <c r="A102" s="257" t="s">
        <v>100</v>
      </c>
      <c r="B102" s="1619" t="s">
        <v>39</v>
      </c>
      <c r="C102" s="1619"/>
      <c r="D102" s="242"/>
      <c r="E102" s="243" t="s">
        <v>40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5">
      <c r="A103" s="230" t="s">
        <v>161</v>
      </c>
      <c r="B103" s="1558" t="s">
        <v>41</v>
      </c>
      <c r="C103" s="1558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5">
      <c r="A104" s="5" t="s">
        <v>42</v>
      </c>
      <c r="B104" s="1565" t="s">
        <v>2908</v>
      </c>
      <c r="C104" s="156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>
      <c r="A105" s="5" t="s">
        <v>42</v>
      </c>
      <c r="B105" s="1565"/>
      <c r="C105" s="1565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>
      <c r="A106" s="5" t="s">
        <v>43</v>
      </c>
      <c r="B106" s="1566">
        <v>358405964990</v>
      </c>
      <c r="C106" s="156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5" t="s">
        <v>44</v>
      </c>
      <c r="B107" s="1567">
        <v>0.70833333333333337</v>
      </c>
      <c r="C107" s="1567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9" spans="1:25" ht="23.25" customHeight="1">
      <c r="A109" s="1559" t="s">
        <v>1311</v>
      </c>
      <c r="B109" s="1559"/>
      <c r="C109" s="1559"/>
      <c r="D109" s="1559"/>
      <c r="E109" s="1559"/>
      <c r="F109" s="1559"/>
      <c r="G109" s="7"/>
      <c r="H109" s="1559" t="s">
        <v>4015</v>
      </c>
      <c r="I109" s="1559"/>
      <c r="J109" s="1559"/>
      <c r="K109" s="1559"/>
      <c r="L109" s="1559"/>
      <c r="M109" s="1559"/>
      <c r="N109" s="1559"/>
      <c r="O109" s="1559"/>
      <c r="P109" s="1559"/>
      <c r="Q109" s="1560" t="s">
        <v>5270</v>
      </c>
      <c r="R109" s="1560"/>
      <c r="S109" s="1560"/>
      <c r="T109" s="1560"/>
      <c r="U109" s="1560"/>
      <c r="V109" s="1560"/>
      <c r="W109" s="1560"/>
      <c r="X109" s="1560"/>
      <c r="Y109" s="1560"/>
    </row>
    <row r="110" spans="1:25" ht="26.25">
      <c r="A110" s="8" t="s">
        <v>3</v>
      </c>
      <c r="B110" s="8" t="s">
        <v>4</v>
      </c>
      <c r="C110" s="8" t="s">
        <v>5</v>
      </c>
      <c r="D110" s="8" t="s">
        <v>6</v>
      </c>
      <c r="E110" s="8" t="s">
        <v>7</v>
      </c>
      <c r="F110" s="8" t="s">
        <v>8</v>
      </c>
      <c r="G110" s="33" t="s">
        <v>10</v>
      </c>
      <c r="H110" s="9" t="s">
        <v>11</v>
      </c>
      <c r="I110" s="9" t="s">
        <v>12</v>
      </c>
      <c r="J110" s="9" t="s">
        <v>13</v>
      </c>
      <c r="K110" s="9" t="s">
        <v>14</v>
      </c>
      <c r="L110" s="9" t="s">
        <v>15</v>
      </c>
      <c r="M110" s="9" t="s">
        <v>16</v>
      </c>
      <c r="N110" s="9" t="s">
        <v>17</v>
      </c>
      <c r="O110" s="10" t="s">
        <v>18</v>
      </c>
      <c r="P110" s="8" t="s">
        <v>19</v>
      </c>
      <c r="Q110" s="8" t="s">
        <v>20</v>
      </c>
      <c r="R110" s="240" t="s">
        <v>22</v>
      </c>
      <c r="S110" s="8" t="s">
        <v>9</v>
      </c>
      <c r="T110" s="8" t="s">
        <v>21</v>
      </c>
      <c r="U110" s="8" t="s">
        <v>24</v>
      </c>
      <c r="V110" s="8" t="s">
        <v>25</v>
      </c>
      <c r="W110" s="8" t="s">
        <v>26</v>
      </c>
      <c r="X110" s="8" t="s">
        <v>27</v>
      </c>
      <c r="Y110" s="8" t="s">
        <v>28</v>
      </c>
    </row>
    <row r="111" spans="1:25">
      <c r="A111" s="224" t="s">
        <v>150</v>
      </c>
      <c r="B111" s="224" t="s">
        <v>57</v>
      </c>
      <c r="C111" s="35" t="s">
        <v>5271</v>
      </c>
      <c r="D111" s="224" t="s">
        <v>56</v>
      </c>
      <c r="E111" s="227">
        <v>46047.253472222219</v>
      </c>
      <c r="F111" s="224">
        <v>10.3</v>
      </c>
      <c r="G111" s="226"/>
      <c r="H111" s="224"/>
      <c r="I111" s="224"/>
      <c r="J111" s="224"/>
      <c r="K111" s="35">
        <v>54</v>
      </c>
      <c r="L111" s="224"/>
      <c r="M111" s="224"/>
      <c r="N111" s="224"/>
      <c r="O111" s="224"/>
      <c r="P111" s="14">
        <f t="shared" ref="P111:P115" si="11">SUM(H111:O111)</f>
        <v>54</v>
      </c>
      <c r="Q111" s="14" t="s">
        <v>30</v>
      </c>
      <c r="R111" s="234" t="b">
        <v>0</v>
      </c>
      <c r="S111" s="14">
        <v>117105</v>
      </c>
      <c r="T111" s="14" t="s">
        <v>31</v>
      </c>
      <c r="U111" s="232" t="s">
        <v>169</v>
      </c>
      <c r="V111" s="16" t="s">
        <v>90</v>
      </c>
      <c r="W111" s="16">
        <v>1017770</v>
      </c>
      <c r="X111" s="16" t="s">
        <v>5239</v>
      </c>
      <c r="Y111" s="16"/>
    </row>
    <row r="112" spans="1:25">
      <c r="A112" s="224" t="s">
        <v>145</v>
      </c>
      <c r="B112" s="224" t="s">
        <v>57</v>
      </c>
      <c r="C112" s="35" t="s">
        <v>5272</v>
      </c>
      <c r="D112" s="224" t="s">
        <v>56</v>
      </c>
      <c r="E112" s="227">
        <v>46047.253472222219</v>
      </c>
      <c r="F112" s="224">
        <v>10.3</v>
      </c>
      <c r="G112" s="226"/>
      <c r="H112" s="224"/>
      <c r="I112" s="224"/>
      <c r="J112" s="35">
        <v>76</v>
      </c>
      <c r="K112" s="35">
        <v>40</v>
      </c>
      <c r="L112" s="224"/>
      <c r="M112" s="224"/>
      <c r="N112" s="224"/>
      <c r="O112" s="224"/>
      <c r="P112" s="14">
        <f t="shared" si="11"/>
        <v>116</v>
      </c>
      <c r="Q112" s="14" t="s">
        <v>30</v>
      </c>
      <c r="R112" s="234" t="b">
        <v>0</v>
      </c>
      <c r="S112" s="14">
        <v>117106</v>
      </c>
      <c r="T112" s="14" t="s">
        <v>31</v>
      </c>
      <c r="U112" s="232" t="s">
        <v>169</v>
      </c>
      <c r="V112" s="16" t="s">
        <v>90</v>
      </c>
      <c r="W112" s="16">
        <v>1017771</v>
      </c>
      <c r="X112" s="16" t="s">
        <v>5239</v>
      </c>
      <c r="Y112" s="16"/>
    </row>
    <row r="113" spans="1:25">
      <c r="A113" s="224" t="s">
        <v>141</v>
      </c>
      <c r="B113" s="224" t="s">
        <v>69</v>
      </c>
      <c r="C113" s="35" t="s">
        <v>5273</v>
      </c>
      <c r="D113" s="224" t="s">
        <v>68</v>
      </c>
      <c r="E113" s="227">
        <v>46046.795138888891</v>
      </c>
      <c r="F113" s="224">
        <v>14.5</v>
      </c>
      <c r="G113" s="226"/>
      <c r="H113" s="224"/>
      <c r="I113" s="224"/>
      <c r="J113" s="224"/>
      <c r="K113" s="224"/>
      <c r="L113" s="224"/>
      <c r="M113" s="35">
        <v>81</v>
      </c>
      <c r="N113" s="35">
        <v>80</v>
      </c>
      <c r="O113" s="224"/>
      <c r="P113" s="14">
        <f t="shared" si="11"/>
        <v>161</v>
      </c>
      <c r="Q113" s="14" t="s">
        <v>30</v>
      </c>
      <c r="R113" s="234" t="b">
        <v>0</v>
      </c>
      <c r="S113" s="14">
        <v>117107</v>
      </c>
      <c r="T113" s="14" t="s">
        <v>31</v>
      </c>
      <c r="U113" s="232" t="s">
        <v>169</v>
      </c>
      <c r="V113" s="16"/>
      <c r="W113" s="16">
        <v>1017772</v>
      </c>
      <c r="X113" s="16" t="s">
        <v>5252</v>
      </c>
      <c r="Y113" s="16"/>
    </row>
    <row r="114" spans="1:25">
      <c r="A114" s="224" t="s">
        <v>142</v>
      </c>
      <c r="B114" s="224" t="s">
        <v>72</v>
      </c>
      <c r="C114" s="35" t="s">
        <v>5274</v>
      </c>
      <c r="D114" s="224" t="s">
        <v>71</v>
      </c>
      <c r="E114" s="227">
        <v>46047.711805555555</v>
      </c>
      <c r="F114" s="224">
        <v>14.5</v>
      </c>
      <c r="G114" s="226"/>
      <c r="H114" s="224"/>
      <c r="I114" s="224"/>
      <c r="J114" s="224"/>
      <c r="K114" s="224"/>
      <c r="L114" s="224"/>
      <c r="M114" s="272">
        <v>134</v>
      </c>
      <c r="N114" s="35">
        <v>27</v>
      </c>
      <c r="O114" s="224"/>
      <c r="P114" s="14">
        <f t="shared" si="11"/>
        <v>161</v>
      </c>
      <c r="Q114" s="14" t="s">
        <v>30</v>
      </c>
      <c r="R114" s="234" t="b">
        <v>0</v>
      </c>
      <c r="S114" s="14">
        <v>117108</v>
      </c>
      <c r="T114" s="14" t="s">
        <v>31</v>
      </c>
      <c r="U114" s="232" t="s">
        <v>169</v>
      </c>
      <c r="V114" s="16"/>
      <c r="W114" s="16">
        <v>1017773</v>
      </c>
      <c r="X114" s="16" t="s">
        <v>5275</v>
      </c>
      <c r="Y114" s="16"/>
    </row>
    <row r="115" spans="1:25">
      <c r="A115" s="15" t="s">
        <v>142</v>
      </c>
      <c r="B115" s="15" t="s">
        <v>72</v>
      </c>
      <c r="C115" s="35" t="s">
        <v>5276</v>
      </c>
      <c r="D115" s="224" t="s">
        <v>71</v>
      </c>
      <c r="E115" s="227">
        <v>46047.711805555555</v>
      </c>
      <c r="F115" s="224">
        <v>14.5</v>
      </c>
      <c r="G115" s="226"/>
      <c r="H115" s="15"/>
      <c r="I115" s="15"/>
      <c r="J115" s="15"/>
      <c r="K115" s="35">
        <v>23</v>
      </c>
      <c r="L115" s="35">
        <v>27</v>
      </c>
      <c r="M115" s="35">
        <v>57</v>
      </c>
      <c r="N115" s="35">
        <v>54</v>
      </c>
      <c r="O115" s="15"/>
      <c r="P115" s="14">
        <f t="shared" si="11"/>
        <v>161</v>
      </c>
      <c r="Q115" s="14" t="s">
        <v>30</v>
      </c>
      <c r="R115" s="234" t="b">
        <v>0</v>
      </c>
      <c r="S115" s="14">
        <v>117109</v>
      </c>
      <c r="T115" s="14" t="s">
        <v>31</v>
      </c>
      <c r="U115" s="232" t="s">
        <v>169</v>
      </c>
      <c r="V115" s="16"/>
      <c r="W115" s="16">
        <v>1017774</v>
      </c>
      <c r="X115" s="16" t="s">
        <v>5275</v>
      </c>
      <c r="Y115" s="16"/>
    </row>
    <row r="116" spans="1:25">
      <c r="A116" s="11" t="s">
        <v>19</v>
      </c>
      <c r="B116" s="7"/>
      <c r="C116" s="7"/>
      <c r="D116" s="7"/>
      <c r="E116" s="11"/>
      <c r="F116" s="7"/>
      <c r="G116" s="7"/>
      <c r="H116" s="11">
        <f t="shared" ref="H116:P116" si="12">SUM(H111:H115)</f>
        <v>0</v>
      </c>
      <c r="I116" s="11">
        <f t="shared" si="12"/>
        <v>0</v>
      </c>
      <c r="J116" s="11">
        <f t="shared" si="12"/>
        <v>76</v>
      </c>
      <c r="K116" s="11">
        <f t="shared" si="12"/>
        <v>117</v>
      </c>
      <c r="L116" s="11">
        <f t="shared" si="12"/>
        <v>27</v>
      </c>
      <c r="M116" s="11">
        <f t="shared" si="12"/>
        <v>272</v>
      </c>
      <c r="N116" s="11">
        <f t="shared" si="12"/>
        <v>161</v>
      </c>
      <c r="O116" s="11">
        <f t="shared" si="12"/>
        <v>0</v>
      </c>
      <c r="P116" s="11">
        <f t="shared" si="12"/>
        <v>653</v>
      </c>
      <c r="Q116" s="12"/>
      <c r="R116" s="12"/>
      <c r="S116" s="12"/>
      <c r="T116" s="12"/>
      <c r="U116" s="12"/>
      <c r="V116" s="12"/>
      <c r="W116" s="12"/>
      <c r="X116" s="12"/>
      <c r="Y116" s="12"/>
    </row>
    <row r="117" spans="1:25">
      <c r="A117" s="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5">
      <c r="A118" s="166" t="s">
        <v>34</v>
      </c>
      <c r="B118" s="1562"/>
      <c r="C118" s="1562"/>
      <c r="D118" s="1562"/>
      <c r="E118" s="1"/>
      <c r="F118" s="1"/>
      <c r="G118" s="1"/>
      <c r="H118" s="1"/>
      <c r="I118" s="1"/>
      <c r="J118" s="1563"/>
      <c r="K118" s="1563"/>
      <c r="L118" s="1563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5" ht="18">
      <c r="A119" s="187" t="s">
        <v>35</v>
      </c>
      <c r="B119" s="186" t="s">
        <v>36</v>
      </c>
      <c r="C119" s="239" t="s">
        <v>37</v>
      </c>
      <c r="D119" s="24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5">
      <c r="A120" s="4" t="s">
        <v>4855</v>
      </c>
      <c r="B120" s="1564"/>
      <c r="C120" s="1564"/>
      <c r="D120" s="242"/>
      <c r="E120" s="243" t="s">
        <v>40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5">
      <c r="A121" s="5" t="s">
        <v>42</v>
      </c>
      <c r="B121" s="1565" t="s">
        <v>5277</v>
      </c>
      <c r="C121" s="156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5">
      <c r="A122" s="5" t="s">
        <v>42</v>
      </c>
      <c r="B122" s="1565"/>
      <c r="C122" s="1565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5">
      <c r="A123" s="5" t="s">
        <v>43</v>
      </c>
      <c r="B123" s="1566">
        <v>358408305677</v>
      </c>
      <c r="C123" s="156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5">
      <c r="A124" s="5" t="s">
        <v>44</v>
      </c>
      <c r="B124" s="1567">
        <v>0.75</v>
      </c>
      <c r="C124" s="156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8" spans="1:25">
      <c r="E128" s="1060"/>
    </row>
  </sheetData>
  <mergeCells count="73">
    <mergeCell ref="B124:C124"/>
    <mergeCell ref="B120:C120"/>
    <mergeCell ref="B121:C121"/>
    <mergeCell ref="B122:C122"/>
    <mergeCell ref="B123:C123"/>
    <mergeCell ref="B107:C107"/>
    <mergeCell ref="A109:F109"/>
    <mergeCell ref="H109:P109"/>
    <mergeCell ref="Q109:Y109"/>
    <mergeCell ref="B118:D118"/>
    <mergeCell ref="J118:L118"/>
    <mergeCell ref="B102:C102"/>
    <mergeCell ref="B103:C103"/>
    <mergeCell ref="B104:C104"/>
    <mergeCell ref="B105:C105"/>
    <mergeCell ref="B106:C106"/>
    <mergeCell ref="A92:F92"/>
    <mergeCell ref="H92:P92"/>
    <mergeCell ref="Q92:Y92"/>
    <mergeCell ref="B100:D100"/>
    <mergeCell ref="J100:L100"/>
    <mergeCell ref="B86:C86"/>
    <mergeCell ref="B87:C87"/>
    <mergeCell ref="B88:C88"/>
    <mergeCell ref="B89:C89"/>
    <mergeCell ref="B90:C90"/>
    <mergeCell ref="B72:C72"/>
    <mergeCell ref="A74:F74"/>
    <mergeCell ref="H74:P74"/>
    <mergeCell ref="Q74:Y74"/>
    <mergeCell ref="B84:D84"/>
    <mergeCell ref="J84:L84"/>
    <mergeCell ref="B67:C67"/>
    <mergeCell ref="B68:C68"/>
    <mergeCell ref="B69:C69"/>
    <mergeCell ref="B70:C70"/>
    <mergeCell ref="B71:C71"/>
    <mergeCell ref="A55:F55"/>
    <mergeCell ref="H55:P55"/>
    <mergeCell ref="Q55:Y55"/>
    <mergeCell ref="B65:D65"/>
    <mergeCell ref="J65:L65"/>
    <mergeCell ref="B49:C49"/>
    <mergeCell ref="B50:C50"/>
    <mergeCell ref="B51:C51"/>
    <mergeCell ref="B52:C52"/>
    <mergeCell ref="B53:C53"/>
    <mergeCell ref="A38:F38"/>
    <mergeCell ref="H38:P38"/>
    <mergeCell ref="Q38:Y38"/>
    <mergeCell ref="B47:D47"/>
    <mergeCell ref="J47:L47"/>
    <mergeCell ref="B36:C36"/>
    <mergeCell ref="A1:F1"/>
    <mergeCell ref="H1:P1"/>
    <mergeCell ref="Q1:Y1"/>
    <mergeCell ref="B11:D11"/>
    <mergeCell ref="J11:L11"/>
    <mergeCell ref="B13:C13"/>
    <mergeCell ref="B14:C14"/>
    <mergeCell ref="B15:C15"/>
    <mergeCell ref="B16:C16"/>
    <mergeCell ref="B17:C17"/>
    <mergeCell ref="Q19:Y19"/>
    <mergeCell ref="B29:D29"/>
    <mergeCell ref="J29:L29"/>
    <mergeCell ref="B31:C31"/>
    <mergeCell ref="H19:P19"/>
    <mergeCell ref="A19:F19"/>
    <mergeCell ref="B33:C33"/>
    <mergeCell ref="B34:C34"/>
    <mergeCell ref="B35:C35"/>
    <mergeCell ref="B32:C32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51E38-DA06-42AC-9F9C-EFA6868CE458}">
  <sheetPr>
    <tabColor rgb="FFFFFF00"/>
  </sheetPr>
  <dimension ref="A1:Y19"/>
  <sheetViews>
    <sheetView workbookViewId="0">
      <selection activeCell="B4" sqref="B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139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3408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111</v>
      </c>
      <c r="B3" s="224" t="s">
        <v>65</v>
      </c>
      <c r="C3" s="224" t="s">
        <v>5278</v>
      </c>
      <c r="D3" s="224" t="s">
        <v>64</v>
      </c>
      <c r="E3" s="227">
        <v>46045.517361111109</v>
      </c>
      <c r="F3" s="224">
        <v>14.8</v>
      </c>
      <c r="G3" s="226"/>
      <c r="H3" s="224"/>
      <c r="I3" s="224"/>
      <c r="J3" s="224"/>
      <c r="K3" s="224"/>
      <c r="L3" s="224">
        <v>161</v>
      </c>
      <c r="M3" s="224"/>
      <c r="N3" s="224"/>
      <c r="O3" s="224"/>
      <c r="P3" s="14">
        <f t="shared" ref="P3:P8" si="0">SUM(H3:O3)</f>
        <v>161</v>
      </c>
      <c r="Q3" s="14" t="s">
        <v>30</v>
      </c>
      <c r="R3" s="234" t="b">
        <v>0</v>
      </c>
      <c r="S3" s="15">
        <v>117098</v>
      </c>
      <c r="T3" s="23" t="s">
        <v>33</v>
      </c>
      <c r="U3" s="232" t="s">
        <v>169</v>
      </c>
      <c r="V3" s="16" t="s">
        <v>90</v>
      </c>
      <c r="W3" s="16">
        <v>1017699</v>
      </c>
      <c r="X3" s="16" t="s">
        <v>5279</v>
      </c>
      <c r="Y3" s="16"/>
    </row>
    <row r="4" spans="1:25">
      <c r="A4" s="224" t="s">
        <v>111</v>
      </c>
      <c r="B4" s="224" t="s">
        <v>65</v>
      </c>
      <c r="C4" s="224" t="s">
        <v>5280</v>
      </c>
      <c r="D4" s="224" t="s">
        <v>64</v>
      </c>
      <c r="E4" s="227">
        <v>46045.517361111109</v>
      </c>
      <c r="F4" s="224">
        <v>14.8</v>
      </c>
      <c r="G4" s="226"/>
      <c r="H4" s="224"/>
      <c r="I4" s="224"/>
      <c r="J4" s="224"/>
      <c r="K4" s="224"/>
      <c r="L4" s="224">
        <v>161</v>
      </c>
      <c r="M4" s="224"/>
      <c r="N4" s="224"/>
      <c r="O4" s="224"/>
      <c r="P4" s="14">
        <f t="shared" si="0"/>
        <v>161</v>
      </c>
      <c r="Q4" s="14" t="s">
        <v>30</v>
      </c>
      <c r="R4" s="234" t="b">
        <v>0</v>
      </c>
      <c r="S4" s="14">
        <v>117099</v>
      </c>
      <c r="T4" s="23" t="s">
        <v>33</v>
      </c>
      <c r="U4" s="232" t="s">
        <v>169</v>
      </c>
      <c r="V4" s="16" t="s">
        <v>90</v>
      </c>
      <c r="W4" s="16">
        <v>1017700</v>
      </c>
      <c r="X4" s="16" t="s">
        <v>5279</v>
      </c>
      <c r="Y4" s="16"/>
    </row>
    <row r="5" spans="1:25">
      <c r="A5" s="224" t="s">
        <v>2561</v>
      </c>
      <c r="B5" s="224" t="s">
        <v>78</v>
      </c>
      <c r="C5" s="224" t="s">
        <v>5281</v>
      </c>
      <c r="D5" s="224" t="s">
        <v>168</v>
      </c>
      <c r="E5" s="227">
        <v>46045.788194444445</v>
      </c>
      <c r="F5" s="224">
        <v>11.8</v>
      </c>
      <c r="G5" s="226" t="s">
        <v>3121</v>
      </c>
      <c r="H5" s="224"/>
      <c r="I5" s="224"/>
      <c r="J5" s="224"/>
      <c r="K5" s="224"/>
      <c r="L5" s="224">
        <v>161</v>
      </c>
      <c r="M5" s="224"/>
      <c r="N5" s="224"/>
      <c r="O5" s="224"/>
      <c r="P5" s="14">
        <f t="shared" si="0"/>
        <v>161</v>
      </c>
      <c r="Q5" s="229" t="s">
        <v>32</v>
      </c>
      <c r="R5" s="234" t="b">
        <v>1</v>
      </c>
      <c r="S5" s="14">
        <v>117125</v>
      </c>
      <c r="T5" s="23" t="s">
        <v>33</v>
      </c>
      <c r="U5" s="232" t="s">
        <v>169</v>
      </c>
      <c r="V5" s="16" t="s">
        <v>90</v>
      </c>
      <c r="W5" s="16">
        <v>1017701</v>
      </c>
      <c r="X5" s="16" t="s">
        <v>5282</v>
      </c>
      <c r="Y5" s="16"/>
    </row>
    <row r="6" spans="1:25">
      <c r="A6" s="224" t="s">
        <v>2561</v>
      </c>
      <c r="B6" s="224" t="s">
        <v>78</v>
      </c>
      <c r="C6" s="224" t="s">
        <v>5283</v>
      </c>
      <c r="D6" s="224" t="s">
        <v>168</v>
      </c>
      <c r="E6" s="227">
        <v>46045.788194444445</v>
      </c>
      <c r="F6" s="224">
        <v>11.8</v>
      </c>
      <c r="G6" s="226" t="s">
        <v>3121</v>
      </c>
      <c r="H6" s="224"/>
      <c r="I6" s="224"/>
      <c r="J6" s="224"/>
      <c r="K6" s="224"/>
      <c r="L6" s="224">
        <v>161</v>
      </c>
      <c r="M6" s="224"/>
      <c r="N6" s="224"/>
      <c r="O6" s="224"/>
      <c r="P6" s="14">
        <f t="shared" si="0"/>
        <v>161</v>
      </c>
      <c r="Q6" s="229" t="s">
        <v>32</v>
      </c>
      <c r="R6" s="234" t="b">
        <v>1</v>
      </c>
      <c r="S6" s="264">
        <v>117126</v>
      </c>
      <c r="T6" s="23" t="s">
        <v>33</v>
      </c>
      <c r="U6" s="232" t="s">
        <v>169</v>
      </c>
      <c r="V6" s="16" t="s">
        <v>90</v>
      </c>
      <c r="W6" s="16">
        <v>1017702</v>
      </c>
      <c r="X6" s="16" t="s">
        <v>5282</v>
      </c>
      <c r="Y6" s="16"/>
    </row>
    <row r="7" spans="1:25">
      <c r="A7" s="224" t="s">
        <v>119</v>
      </c>
      <c r="B7" s="224" t="s">
        <v>92</v>
      </c>
      <c r="C7" s="224" t="s">
        <v>5284</v>
      </c>
      <c r="D7" s="224" t="s">
        <v>2294</v>
      </c>
      <c r="E7" s="227">
        <v>46047.625</v>
      </c>
      <c r="F7" s="224">
        <v>10.8</v>
      </c>
      <c r="G7" s="226" t="s">
        <v>3121</v>
      </c>
      <c r="H7" s="224"/>
      <c r="I7" s="224"/>
      <c r="J7" s="224"/>
      <c r="K7" s="224"/>
      <c r="L7" s="224">
        <v>161</v>
      </c>
      <c r="M7" s="224"/>
      <c r="N7" s="224"/>
      <c r="O7" s="224"/>
      <c r="P7" s="14">
        <f t="shared" si="0"/>
        <v>161</v>
      </c>
      <c r="Q7" s="229" t="s">
        <v>32</v>
      </c>
      <c r="R7" s="234" t="b">
        <v>0</v>
      </c>
      <c r="S7" s="235">
        <v>117114</v>
      </c>
      <c r="T7" s="237" t="s">
        <v>33</v>
      </c>
      <c r="U7" s="231" t="s">
        <v>161</v>
      </c>
      <c r="V7" s="16" t="s">
        <v>90</v>
      </c>
      <c r="W7" s="16">
        <v>1017703</v>
      </c>
      <c r="X7" s="16" t="s">
        <v>5221</v>
      </c>
      <c r="Y7" s="16"/>
    </row>
    <row r="8" spans="1:25">
      <c r="A8" s="15" t="s">
        <v>102</v>
      </c>
      <c r="B8" s="15" t="s">
        <v>92</v>
      </c>
      <c r="C8" s="15" t="s">
        <v>5285</v>
      </c>
      <c r="D8" s="224" t="s">
        <v>2294</v>
      </c>
      <c r="E8" s="227">
        <v>46047.625</v>
      </c>
      <c r="F8" s="224">
        <v>10.8</v>
      </c>
      <c r="G8" s="226" t="s">
        <v>3121</v>
      </c>
      <c r="H8" s="15"/>
      <c r="I8" s="15"/>
      <c r="J8" s="15"/>
      <c r="K8" s="15"/>
      <c r="L8" s="224">
        <v>161</v>
      </c>
      <c r="M8" s="15"/>
      <c r="N8" s="15"/>
      <c r="O8" s="15"/>
      <c r="P8" s="14">
        <f t="shared" si="0"/>
        <v>161</v>
      </c>
      <c r="Q8" s="229" t="s">
        <v>32</v>
      </c>
      <c r="R8" s="234" t="b">
        <v>0</v>
      </c>
      <c r="S8" s="235">
        <v>117115</v>
      </c>
      <c r="T8" s="237" t="s">
        <v>33</v>
      </c>
      <c r="U8" s="231" t="s">
        <v>161</v>
      </c>
      <c r="V8" s="16" t="s">
        <v>90</v>
      </c>
      <c r="W8" s="16">
        <v>1017704</v>
      </c>
      <c r="X8" s="16" t="s">
        <v>5221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>SUM(H3:H7)</f>
        <v>0</v>
      </c>
      <c r="I9" s="11">
        <f>SUM(I3:I7)</f>
        <v>0</v>
      </c>
      <c r="J9" s="11">
        <f t="shared" ref="J9:P9" si="1">SUM(J3:J8)</f>
        <v>0</v>
      </c>
      <c r="K9" s="11">
        <f t="shared" si="1"/>
        <v>0</v>
      </c>
      <c r="L9" s="11">
        <f t="shared" si="1"/>
        <v>966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966</v>
      </c>
      <c r="Q9" s="12"/>
      <c r="R9" s="12"/>
      <c r="S9" s="256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169</v>
      </c>
      <c r="B14" s="1564" t="s">
        <v>41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566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5" t="s">
        <v>43</v>
      </c>
      <c r="B17" s="1566">
        <v>358400321526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5" t="s">
        <v>44</v>
      </c>
      <c r="B18" s="1567">
        <v>0.5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</sheetData>
  <mergeCells count="11">
    <mergeCell ref="B14:C14"/>
    <mergeCell ref="B15:C15"/>
    <mergeCell ref="B16:C16"/>
    <mergeCell ref="B17:C17"/>
    <mergeCell ref="B18:C18"/>
    <mergeCell ref="B13:C13"/>
    <mergeCell ref="A1:F1"/>
    <mergeCell ref="H1:P1"/>
    <mergeCell ref="Q1:Y1"/>
    <mergeCell ref="B11:D11"/>
    <mergeCell ref="J11:L11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15FE4-EF9F-4080-8314-F9B3017ACAAF}">
  <sheetPr>
    <tabColor rgb="FFFFFF00"/>
  </sheetPr>
  <dimension ref="A1:Y129"/>
  <sheetViews>
    <sheetView topLeftCell="A28" workbookViewId="0">
      <selection activeCell="M42" sqref="M42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 customHeight="1">
      <c r="A1" s="1559" t="s">
        <v>180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1110</v>
      </c>
      <c r="R1" s="1560"/>
      <c r="S1" s="1560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86</v>
      </c>
      <c r="B3" s="224" t="s">
        <v>78</v>
      </c>
      <c r="C3" s="224" t="s">
        <v>5286</v>
      </c>
      <c r="D3" s="224" t="s">
        <v>99</v>
      </c>
      <c r="E3" s="227">
        <v>46043.319444444445</v>
      </c>
      <c r="F3" s="224">
        <v>10.8</v>
      </c>
      <c r="G3" s="226" t="s">
        <v>3121</v>
      </c>
      <c r="H3" s="224"/>
      <c r="I3" s="224"/>
      <c r="J3" s="224"/>
      <c r="K3" s="224"/>
      <c r="L3" s="224"/>
      <c r="M3" s="35">
        <v>90</v>
      </c>
      <c r="N3" s="35">
        <v>30</v>
      </c>
      <c r="O3" s="35">
        <v>41</v>
      </c>
      <c r="P3" s="14">
        <f t="shared" ref="P3:P8" si="0">SUM(H3:O3)</f>
        <v>161</v>
      </c>
      <c r="Q3" s="229" t="s">
        <v>32</v>
      </c>
      <c r="R3" s="234" t="b">
        <v>1</v>
      </c>
      <c r="S3" s="595">
        <v>117045</v>
      </c>
      <c r="T3" s="237" t="s">
        <v>33</v>
      </c>
      <c r="U3" s="255" t="s">
        <v>100</v>
      </c>
      <c r="V3" s="16" t="s">
        <v>90</v>
      </c>
      <c r="W3" s="16">
        <v>1017619</v>
      </c>
      <c r="X3" s="16" t="s">
        <v>5287</v>
      </c>
      <c r="Y3" s="16"/>
    </row>
    <row r="4" spans="1:25">
      <c r="A4" s="224" t="s">
        <v>3866</v>
      </c>
      <c r="B4" s="224" t="s">
        <v>78</v>
      </c>
      <c r="C4" s="224" t="s">
        <v>5288</v>
      </c>
      <c r="D4" s="224" t="s">
        <v>99</v>
      </c>
      <c r="E4" s="227">
        <v>46043.319444444445</v>
      </c>
      <c r="F4" s="224">
        <v>10.8</v>
      </c>
      <c r="G4" s="226" t="s">
        <v>3121</v>
      </c>
      <c r="H4" s="224"/>
      <c r="I4" s="224"/>
      <c r="J4" s="224"/>
      <c r="K4" s="224"/>
      <c r="L4" s="224"/>
      <c r="M4" s="35">
        <v>41</v>
      </c>
      <c r="N4" s="35">
        <v>60</v>
      </c>
      <c r="O4" s="35">
        <v>60</v>
      </c>
      <c r="P4" s="14">
        <f t="shared" si="0"/>
        <v>161</v>
      </c>
      <c r="Q4" s="229" t="s">
        <v>32</v>
      </c>
      <c r="R4" s="234" t="b">
        <v>1</v>
      </c>
      <c r="S4" s="595">
        <v>117046</v>
      </c>
      <c r="T4" s="237" t="s">
        <v>33</v>
      </c>
      <c r="U4" s="255" t="s">
        <v>100</v>
      </c>
      <c r="V4" s="16" t="s">
        <v>90</v>
      </c>
      <c r="W4" s="16">
        <v>1017620</v>
      </c>
      <c r="X4" s="16" t="s">
        <v>5287</v>
      </c>
      <c r="Y4" s="16"/>
    </row>
    <row r="5" spans="1:25">
      <c r="A5" s="224" t="s">
        <v>120</v>
      </c>
      <c r="B5" s="224" t="s">
        <v>78</v>
      </c>
      <c r="C5" s="224" t="s">
        <v>5289</v>
      </c>
      <c r="D5" s="224" t="s">
        <v>99</v>
      </c>
      <c r="E5" s="227">
        <v>46043.319444444445</v>
      </c>
      <c r="F5" s="224">
        <v>10.8</v>
      </c>
      <c r="G5" s="226" t="s">
        <v>3121</v>
      </c>
      <c r="H5" s="224"/>
      <c r="I5" s="224"/>
      <c r="J5" s="224"/>
      <c r="K5" s="224"/>
      <c r="L5" s="224"/>
      <c r="M5" s="224"/>
      <c r="N5" s="35">
        <v>161</v>
      </c>
      <c r="O5" s="224"/>
      <c r="P5" s="14">
        <f t="shared" si="0"/>
        <v>161</v>
      </c>
      <c r="Q5" s="229" t="s">
        <v>32</v>
      </c>
      <c r="R5" s="234" t="b">
        <v>1</v>
      </c>
      <c r="S5" s="595">
        <v>117043</v>
      </c>
      <c r="T5" s="237" t="s">
        <v>33</v>
      </c>
      <c r="U5" s="255" t="s">
        <v>100</v>
      </c>
      <c r="V5" s="16" t="s">
        <v>90</v>
      </c>
      <c r="W5" s="16">
        <v>1017621</v>
      </c>
      <c r="X5" s="16" t="s">
        <v>5287</v>
      </c>
      <c r="Y5" s="16"/>
    </row>
    <row r="6" spans="1:25">
      <c r="A6" s="224" t="s">
        <v>2561</v>
      </c>
      <c r="B6" s="224" t="s">
        <v>78</v>
      </c>
      <c r="C6" s="224" t="s">
        <v>5290</v>
      </c>
      <c r="D6" s="224" t="s">
        <v>99</v>
      </c>
      <c r="E6" s="227">
        <v>46043.319444444445</v>
      </c>
      <c r="F6" s="224">
        <v>10.95</v>
      </c>
      <c r="G6" s="226" t="s">
        <v>3121</v>
      </c>
      <c r="H6" s="224"/>
      <c r="I6" s="224"/>
      <c r="J6" s="224"/>
      <c r="K6" s="224"/>
      <c r="L6" s="224"/>
      <c r="M6" s="35">
        <v>60</v>
      </c>
      <c r="N6" s="35">
        <v>60</v>
      </c>
      <c r="O6" s="35">
        <v>41</v>
      </c>
      <c r="P6" s="14">
        <f t="shared" si="0"/>
        <v>161</v>
      </c>
      <c r="Q6" s="229" t="s">
        <v>32</v>
      </c>
      <c r="R6" s="234" t="b">
        <v>0</v>
      </c>
      <c r="S6" s="595">
        <v>117047</v>
      </c>
      <c r="T6" s="237" t="s">
        <v>33</v>
      </c>
      <c r="U6" s="255" t="s">
        <v>100</v>
      </c>
      <c r="V6" s="16" t="s">
        <v>90</v>
      </c>
      <c r="W6" s="16">
        <v>1017622</v>
      </c>
      <c r="X6" s="16" t="s">
        <v>5287</v>
      </c>
      <c r="Y6" s="16"/>
    </row>
    <row r="7" spans="1:25">
      <c r="A7" s="224" t="s">
        <v>519</v>
      </c>
      <c r="B7" s="224" t="s">
        <v>78</v>
      </c>
      <c r="C7" s="224" t="s">
        <v>5291</v>
      </c>
      <c r="D7" s="224" t="s">
        <v>99</v>
      </c>
      <c r="E7" s="227">
        <v>46043.319444444445</v>
      </c>
      <c r="F7" s="224">
        <v>10.95</v>
      </c>
      <c r="G7" s="226" t="s">
        <v>3121</v>
      </c>
      <c r="H7" s="224"/>
      <c r="I7" s="224"/>
      <c r="J7" s="224"/>
      <c r="K7" s="224"/>
      <c r="L7" s="224"/>
      <c r="M7" s="35">
        <v>60</v>
      </c>
      <c r="N7" s="35">
        <v>60</v>
      </c>
      <c r="O7" s="35">
        <v>41</v>
      </c>
      <c r="P7" s="14">
        <f t="shared" si="0"/>
        <v>161</v>
      </c>
      <c r="Q7" s="229" t="s">
        <v>32</v>
      </c>
      <c r="R7" s="234" t="b">
        <v>1</v>
      </c>
      <c r="S7" s="595">
        <v>117048</v>
      </c>
      <c r="T7" s="237" t="s">
        <v>33</v>
      </c>
      <c r="U7" s="255" t="s">
        <v>100</v>
      </c>
      <c r="V7" s="16" t="s">
        <v>90</v>
      </c>
      <c r="W7" s="16">
        <v>1017623</v>
      </c>
      <c r="X7" s="16" t="s">
        <v>5287</v>
      </c>
      <c r="Y7" s="16"/>
    </row>
    <row r="8" spans="1:25">
      <c r="A8" s="15" t="s">
        <v>152</v>
      </c>
      <c r="B8" s="15" t="s">
        <v>78</v>
      </c>
      <c r="C8" s="15" t="s">
        <v>5292</v>
      </c>
      <c r="D8" s="15" t="s">
        <v>88</v>
      </c>
      <c r="E8" s="227">
        <v>46043.277777777781</v>
      </c>
      <c r="F8" s="15">
        <v>10.3</v>
      </c>
      <c r="G8" s="317" t="s">
        <v>3986</v>
      </c>
      <c r="H8" s="15"/>
      <c r="I8" s="15"/>
      <c r="J8" s="15"/>
      <c r="K8" s="15"/>
      <c r="L8" s="35">
        <v>20</v>
      </c>
      <c r="M8" s="35">
        <v>122</v>
      </c>
      <c r="N8" s="35">
        <v>19</v>
      </c>
      <c r="O8" s="15"/>
      <c r="P8" s="14">
        <f t="shared" si="0"/>
        <v>161</v>
      </c>
      <c r="Q8" s="229" t="s">
        <v>32</v>
      </c>
      <c r="R8" s="234" t="b">
        <v>0</v>
      </c>
      <c r="S8" s="595">
        <v>117049</v>
      </c>
      <c r="T8" s="237" t="s">
        <v>33</v>
      </c>
      <c r="U8" s="231" t="s">
        <v>161</v>
      </c>
      <c r="V8" s="16" t="s">
        <v>90</v>
      </c>
      <c r="W8" s="16">
        <v>1017624</v>
      </c>
      <c r="X8" s="16" t="s">
        <v>5293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>SUM(H3:H7)</f>
        <v>0</v>
      </c>
      <c r="I9" s="11">
        <f>SUM(I3:I7)</f>
        <v>0</v>
      </c>
      <c r="J9" s="11">
        <f t="shared" ref="J9:P9" si="1">SUM(J3:J8)</f>
        <v>0</v>
      </c>
      <c r="K9" s="11">
        <f t="shared" si="1"/>
        <v>0</v>
      </c>
      <c r="L9" s="11">
        <f t="shared" si="1"/>
        <v>20</v>
      </c>
      <c r="M9" s="11">
        <f t="shared" si="1"/>
        <v>373</v>
      </c>
      <c r="N9" s="11">
        <f t="shared" si="1"/>
        <v>390</v>
      </c>
      <c r="O9" s="11">
        <f t="shared" si="1"/>
        <v>183</v>
      </c>
      <c r="P9" s="11">
        <f t="shared" si="1"/>
        <v>966</v>
      </c>
      <c r="Q9" s="12"/>
      <c r="R9" s="12"/>
      <c r="S9" s="256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57" t="s">
        <v>100</v>
      </c>
      <c r="B14" s="1619" t="s">
        <v>41</v>
      </c>
      <c r="C14" s="16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500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358505099878</v>
      </c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0.41666666666666669</v>
      </c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4015</v>
      </c>
      <c r="I20" s="1559"/>
      <c r="J20" s="1559"/>
      <c r="K20" s="1559"/>
      <c r="L20" s="1559"/>
      <c r="M20" s="1559"/>
      <c r="N20" s="1559"/>
      <c r="O20" s="1559"/>
      <c r="P20" s="1559"/>
      <c r="Q20" s="1560" t="s">
        <v>181</v>
      </c>
      <c r="R20" s="1560"/>
      <c r="S20" s="1560"/>
      <c r="T20" s="1560"/>
      <c r="U20" s="1560"/>
      <c r="V20" s="1560"/>
      <c r="W20" s="1560"/>
      <c r="X20" s="1560"/>
      <c r="Y20" s="1560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224" t="s">
        <v>111</v>
      </c>
      <c r="B22" s="224" t="s">
        <v>65</v>
      </c>
      <c r="C22" s="224" t="s">
        <v>5294</v>
      </c>
      <c r="D22" s="224" t="s">
        <v>64</v>
      </c>
      <c r="E22" s="227">
        <v>46043.517361111109</v>
      </c>
      <c r="F22" s="224">
        <v>14.8</v>
      </c>
      <c r="G22" s="226"/>
      <c r="H22" s="224"/>
      <c r="I22" s="224"/>
      <c r="J22" s="224"/>
      <c r="K22" s="224"/>
      <c r="L22" s="35">
        <v>161</v>
      </c>
      <c r="M22" s="224"/>
      <c r="N22" s="224"/>
      <c r="O22" s="224"/>
      <c r="P22" s="14">
        <f t="shared" ref="P22:P27" si="2">SUM(H22:O22)</f>
        <v>161</v>
      </c>
      <c r="Q22" s="14" t="s">
        <v>30</v>
      </c>
      <c r="R22" s="234" t="b">
        <v>0</v>
      </c>
      <c r="S22" s="14">
        <v>117000</v>
      </c>
      <c r="T22" s="23" t="s">
        <v>33</v>
      </c>
      <c r="U22" s="232" t="s">
        <v>169</v>
      </c>
      <c r="V22" s="16" t="s">
        <v>90</v>
      </c>
      <c r="W22" s="16">
        <v>1017632</v>
      </c>
      <c r="X22" s="16" t="s">
        <v>5287</v>
      </c>
      <c r="Y22" s="16"/>
    </row>
    <row r="23" spans="1:25">
      <c r="A23" s="224" t="s">
        <v>111</v>
      </c>
      <c r="B23" s="224" t="s">
        <v>65</v>
      </c>
      <c r="C23" s="224" t="s">
        <v>5295</v>
      </c>
      <c r="D23" s="224" t="s">
        <v>64</v>
      </c>
      <c r="E23" s="227">
        <v>46043.517361111109</v>
      </c>
      <c r="F23" s="224">
        <v>14.8</v>
      </c>
      <c r="G23" s="226"/>
      <c r="H23" s="224"/>
      <c r="I23" s="224"/>
      <c r="J23" s="224"/>
      <c r="K23" s="224"/>
      <c r="L23" s="224"/>
      <c r="M23" s="35">
        <v>161</v>
      </c>
      <c r="N23" s="224"/>
      <c r="O23" s="224"/>
      <c r="P23" s="14">
        <f t="shared" si="2"/>
        <v>161</v>
      </c>
      <c r="Q23" s="14" t="s">
        <v>30</v>
      </c>
      <c r="R23" s="234" t="b">
        <v>0</v>
      </c>
      <c r="S23" s="14">
        <v>117001</v>
      </c>
      <c r="T23" s="23" t="s">
        <v>33</v>
      </c>
      <c r="U23" s="232" t="s">
        <v>169</v>
      </c>
      <c r="V23" s="16" t="s">
        <v>90</v>
      </c>
      <c r="W23" s="16">
        <v>1017633</v>
      </c>
      <c r="X23" s="16" t="s">
        <v>5287</v>
      </c>
      <c r="Y23" s="16"/>
    </row>
    <row r="24" spans="1:25">
      <c r="A24" s="224" t="s">
        <v>111</v>
      </c>
      <c r="B24" s="224" t="s">
        <v>65</v>
      </c>
      <c r="C24" s="224" t="s">
        <v>5296</v>
      </c>
      <c r="D24" s="224" t="s">
        <v>64</v>
      </c>
      <c r="E24" s="227">
        <v>46043.517361111109</v>
      </c>
      <c r="F24" s="224">
        <v>14.8</v>
      </c>
      <c r="G24" s="226"/>
      <c r="H24" s="224"/>
      <c r="I24" s="224"/>
      <c r="J24" s="224"/>
      <c r="K24" s="224"/>
      <c r="L24" s="224"/>
      <c r="M24" s="35">
        <v>161</v>
      </c>
      <c r="N24" s="224"/>
      <c r="O24" s="224"/>
      <c r="P24" s="14">
        <f t="shared" si="2"/>
        <v>161</v>
      </c>
      <c r="Q24" s="14" t="s">
        <v>30</v>
      </c>
      <c r="R24" s="234" t="b">
        <v>0</v>
      </c>
      <c r="S24" s="14">
        <v>117002</v>
      </c>
      <c r="T24" s="23" t="s">
        <v>33</v>
      </c>
      <c r="U24" s="232" t="s">
        <v>169</v>
      </c>
      <c r="V24" s="16" t="s">
        <v>90</v>
      </c>
      <c r="W24" s="16">
        <v>1017634</v>
      </c>
      <c r="X24" s="16" t="s">
        <v>5287</v>
      </c>
      <c r="Y24" s="16"/>
    </row>
    <row r="25" spans="1:25">
      <c r="A25" s="15" t="s">
        <v>2561</v>
      </c>
      <c r="B25" s="15" t="s">
        <v>78</v>
      </c>
      <c r="C25" s="15" t="s">
        <v>5297</v>
      </c>
      <c r="D25" s="15" t="s">
        <v>932</v>
      </c>
      <c r="E25" s="24">
        <v>46045.048611111109</v>
      </c>
      <c r="F25" s="15">
        <v>10.8</v>
      </c>
      <c r="G25" s="226" t="s">
        <v>3121</v>
      </c>
      <c r="H25" s="15"/>
      <c r="I25" s="15"/>
      <c r="J25" s="15"/>
      <c r="K25" s="15"/>
      <c r="L25" s="35">
        <v>107</v>
      </c>
      <c r="M25" s="35">
        <v>54</v>
      </c>
      <c r="N25" s="15"/>
      <c r="O25" s="15"/>
      <c r="P25" s="14">
        <f t="shared" si="2"/>
        <v>161</v>
      </c>
      <c r="Q25" s="229" t="s">
        <v>32</v>
      </c>
      <c r="R25" s="234" t="b">
        <v>0</v>
      </c>
      <c r="S25" s="14">
        <v>117050</v>
      </c>
      <c r="T25" s="23" t="s">
        <v>33</v>
      </c>
      <c r="U25" s="231" t="s">
        <v>161</v>
      </c>
      <c r="V25" s="16" t="s">
        <v>90</v>
      </c>
      <c r="W25" s="16">
        <v>1017636</v>
      </c>
      <c r="X25" s="16" t="s">
        <v>5298</v>
      </c>
      <c r="Y25" s="16"/>
    </row>
    <row r="26" spans="1:25">
      <c r="A26" s="224" t="s">
        <v>113</v>
      </c>
      <c r="B26" s="224" t="s">
        <v>65</v>
      </c>
      <c r="C26" s="224" t="s">
        <v>5299</v>
      </c>
      <c r="D26" s="224" t="s">
        <v>64</v>
      </c>
      <c r="E26" s="227">
        <v>46043.517361111109</v>
      </c>
      <c r="F26" s="224">
        <v>14.8</v>
      </c>
      <c r="G26" s="226"/>
      <c r="H26" s="224"/>
      <c r="I26" s="224"/>
      <c r="J26" s="224"/>
      <c r="K26" s="224"/>
      <c r="L26" s="35">
        <v>81</v>
      </c>
      <c r="M26" s="224"/>
      <c r="N26" s="224"/>
      <c r="O26" s="224"/>
      <c r="P26" s="14">
        <f t="shared" si="2"/>
        <v>81</v>
      </c>
      <c r="Q26" s="14" t="s">
        <v>30</v>
      </c>
      <c r="R26" s="234" t="b">
        <v>0</v>
      </c>
      <c r="S26" s="14">
        <v>117005</v>
      </c>
      <c r="T26" s="23" t="s">
        <v>33</v>
      </c>
      <c r="U26" s="232" t="s">
        <v>169</v>
      </c>
      <c r="V26" s="16" t="s">
        <v>90</v>
      </c>
      <c r="W26" s="16">
        <v>1017637</v>
      </c>
      <c r="X26" s="16" t="s">
        <v>5287</v>
      </c>
      <c r="Y26" s="16"/>
    </row>
    <row r="27" spans="1:25">
      <c r="A27" s="15" t="s">
        <v>113</v>
      </c>
      <c r="B27" s="15" t="s">
        <v>65</v>
      </c>
      <c r="C27" s="15" t="s">
        <v>5300</v>
      </c>
      <c r="D27" s="15" t="s">
        <v>5301</v>
      </c>
      <c r="E27" s="24">
        <v>46044.0625</v>
      </c>
      <c r="F27" s="15">
        <v>15.4</v>
      </c>
      <c r="G27" s="37"/>
      <c r="H27" s="15"/>
      <c r="I27" s="15"/>
      <c r="J27" s="15"/>
      <c r="K27" s="15"/>
      <c r="L27" s="35">
        <v>81</v>
      </c>
      <c r="M27" s="35">
        <v>27</v>
      </c>
      <c r="N27" s="15"/>
      <c r="O27" s="15"/>
      <c r="P27" s="14">
        <f t="shared" si="2"/>
        <v>108</v>
      </c>
      <c r="Q27" s="14" t="s">
        <v>30</v>
      </c>
      <c r="R27" s="234" t="b">
        <v>0</v>
      </c>
      <c r="S27" s="14">
        <v>117006</v>
      </c>
      <c r="T27" s="23" t="s">
        <v>33</v>
      </c>
      <c r="U27" s="231" t="s">
        <v>161</v>
      </c>
      <c r="V27" s="16" t="s">
        <v>90</v>
      </c>
      <c r="W27" s="16">
        <v>1017638</v>
      </c>
      <c r="X27" s="16" t="s">
        <v>5293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 ca="1">SUM(H22:H115)</f>
        <v>0</v>
      </c>
      <c r="I28" s="11">
        <f ca="1">SUM(I22:I115)</f>
        <v>0</v>
      </c>
      <c r="J28" s="11">
        <f t="shared" ref="J28:P28" si="3">SUM(J22:J27)</f>
        <v>0</v>
      </c>
      <c r="K28" s="11">
        <f t="shared" si="3"/>
        <v>0</v>
      </c>
      <c r="L28" s="11">
        <f t="shared" si="3"/>
        <v>430</v>
      </c>
      <c r="M28" s="11">
        <f t="shared" si="3"/>
        <v>403</v>
      </c>
      <c r="N28" s="11">
        <f t="shared" si="3"/>
        <v>0</v>
      </c>
      <c r="O28" s="11">
        <f t="shared" si="3"/>
        <v>0</v>
      </c>
      <c r="P28" s="11">
        <f t="shared" si="3"/>
        <v>833</v>
      </c>
      <c r="Q28" s="12"/>
      <c r="R28" s="12"/>
      <c r="S28" s="12"/>
      <c r="T28" s="12"/>
      <c r="U28" s="12"/>
      <c r="V28" s="12"/>
      <c r="W28" s="12"/>
      <c r="X28" s="12"/>
      <c r="Y28" s="12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 t="s">
        <v>161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4" t="s">
        <v>169</v>
      </c>
      <c r="B33" s="1564" t="s">
        <v>41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 t="s">
        <v>5302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43</v>
      </c>
      <c r="B36" s="1566">
        <v>358400711249</v>
      </c>
      <c r="C36" s="156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44</v>
      </c>
      <c r="B37" s="1567">
        <v>0.45833333333333331</v>
      </c>
      <c r="C37" s="156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5" ht="23.25" customHeight="1">
      <c r="A39" s="1559" t="s">
        <v>205</v>
      </c>
      <c r="B39" s="1559"/>
      <c r="C39" s="1559"/>
      <c r="D39" s="1559"/>
      <c r="E39" s="1559"/>
      <c r="F39" s="1559"/>
      <c r="G39" s="7"/>
      <c r="H39" s="1559" t="s">
        <v>4015</v>
      </c>
      <c r="I39" s="1559"/>
      <c r="J39" s="1559"/>
      <c r="K39" s="1559"/>
      <c r="L39" s="1559"/>
      <c r="M39" s="1559"/>
      <c r="N39" s="1559"/>
      <c r="O39" s="1559"/>
      <c r="P39" s="1559"/>
      <c r="Q39" s="1560" t="s">
        <v>3408</v>
      </c>
      <c r="R39" s="1561"/>
      <c r="S39" s="1561"/>
      <c r="T39" s="1561"/>
      <c r="U39" s="1561"/>
      <c r="V39" s="1561"/>
      <c r="W39" s="1561"/>
      <c r="X39" s="1561"/>
      <c r="Y39" s="1561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21" t="s">
        <v>16</v>
      </c>
      <c r="N40" s="21" t="s">
        <v>17</v>
      </c>
      <c r="O40" s="67" t="s">
        <v>18</v>
      </c>
      <c r="P40" s="8" t="s">
        <v>19</v>
      </c>
      <c r="Q40" s="8" t="s">
        <v>20</v>
      </c>
      <c r="R40" s="240" t="s">
        <v>22</v>
      </c>
      <c r="S40" s="18" t="s">
        <v>9</v>
      </c>
      <c r="T40" s="8" t="s">
        <v>21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224" t="s">
        <v>515</v>
      </c>
      <c r="B41" s="224" t="s">
        <v>78</v>
      </c>
      <c r="C41" s="35" t="s">
        <v>5303</v>
      </c>
      <c r="D41" s="224" t="s">
        <v>88</v>
      </c>
      <c r="E41" s="227">
        <v>46044.166666666664</v>
      </c>
      <c r="F41" s="224">
        <v>10.3</v>
      </c>
      <c r="G41" s="226" t="s">
        <v>3121</v>
      </c>
      <c r="H41" s="224"/>
      <c r="I41" s="224"/>
      <c r="J41" s="224"/>
      <c r="K41" s="224"/>
      <c r="L41" s="406">
        <v>60</v>
      </c>
      <c r="M41" s="331">
        <v>60</v>
      </c>
      <c r="N41" s="331">
        <v>41</v>
      </c>
      <c r="O41" s="344"/>
      <c r="P41" s="66">
        <f t="shared" ref="P41:P46" si="4">SUM(H41:O41)</f>
        <v>161</v>
      </c>
      <c r="Q41" s="229" t="s">
        <v>32</v>
      </c>
      <c r="R41" s="234" t="b">
        <v>0</v>
      </c>
      <c r="S41" s="595">
        <v>117056</v>
      </c>
      <c r="T41" s="237" t="s">
        <v>33</v>
      </c>
      <c r="U41" s="231" t="s">
        <v>161</v>
      </c>
      <c r="V41" s="16" t="s">
        <v>90</v>
      </c>
      <c r="W41" s="16">
        <v>1017626</v>
      </c>
      <c r="X41" s="16" t="s">
        <v>5293</v>
      </c>
      <c r="Y41" s="16"/>
    </row>
    <row r="42" spans="1:25">
      <c r="A42" s="224" t="s">
        <v>120</v>
      </c>
      <c r="B42" s="224" t="s">
        <v>2438</v>
      </c>
      <c r="C42" s="35" t="s">
        <v>5304</v>
      </c>
      <c r="D42" s="224" t="s">
        <v>159</v>
      </c>
      <c r="E42" s="227">
        <v>46044.041666666664</v>
      </c>
      <c r="F42" s="224">
        <v>10.3</v>
      </c>
      <c r="G42" s="226" t="s">
        <v>3121</v>
      </c>
      <c r="H42" s="224"/>
      <c r="I42" s="224"/>
      <c r="J42" s="224"/>
      <c r="K42" s="224"/>
      <c r="L42" s="406">
        <v>41</v>
      </c>
      <c r="M42" s="331">
        <v>60</v>
      </c>
      <c r="N42" s="331">
        <v>60</v>
      </c>
      <c r="O42" s="235"/>
      <c r="P42" s="66">
        <f t="shared" si="4"/>
        <v>161</v>
      </c>
      <c r="Q42" s="229" t="s">
        <v>32</v>
      </c>
      <c r="R42" s="234" t="b">
        <v>0</v>
      </c>
      <c r="S42" s="595">
        <v>117053</v>
      </c>
      <c r="T42" s="237" t="s">
        <v>33</v>
      </c>
      <c r="U42" s="231" t="s">
        <v>161</v>
      </c>
      <c r="V42" s="16" t="s">
        <v>90</v>
      </c>
      <c r="W42" s="16">
        <v>1017627</v>
      </c>
      <c r="X42" s="16" t="s">
        <v>5293</v>
      </c>
      <c r="Y42" s="16"/>
    </row>
    <row r="43" spans="1:25">
      <c r="A43" s="224" t="s">
        <v>121</v>
      </c>
      <c r="B43" s="224" t="s">
        <v>78</v>
      </c>
      <c r="C43" s="35" t="s">
        <v>5305</v>
      </c>
      <c r="D43" s="224" t="s">
        <v>88</v>
      </c>
      <c r="E43" s="227">
        <v>46044.166666666664</v>
      </c>
      <c r="F43" s="224">
        <v>10.3</v>
      </c>
      <c r="G43" s="226" t="s">
        <v>3121</v>
      </c>
      <c r="H43" s="224"/>
      <c r="I43" s="224"/>
      <c r="J43" s="224"/>
      <c r="K43" s="224"/>
      <c r="L43" s="406">
        <v>41</v>
      </c>
      <c r="M43" s="331">
        <v>60</v>
      </c>
      <c r="N43" s="331">
        <v>60</v>
      </c>
      <c r="O43" s="344"/>
      <c r="P43" s="66">
        <f t="shared" si="4"/>
        <v>161</v>
      </c>
      <c r="Q43" s="229" t="s">
        <v>32</v>
      </c>
      <c r="R43" s="234" t="b">
        <v>0</v>
      </c>
      <c r="S43" s="235">
        <v>117054</v>
      </c>
      <c r="T43" s="237" t="s">
        <v>33</v>
      </c>
      <c r="U43" s="231" t="s">
        <v>161</v>
      </c>
      <c r="V43" s="16" t="s">
        <v>90</v>
      </c>
      <c r="W43" s="16">
        <v>1017628</v>
      </c>
      <c r="X43" s="16" t="s">
        <v>5293</v>
      </c>
      <c r="Y43" s="16"/>
    </row>
    <row r="44" spans="1:25">
      <c r="A44" s="224" t="s">
        <v>120</v>
      </c>
      <c r="B44" s="224" t="s">
        <v>78</v>
      </c>
      <c r="C44" s="35" t="s">
        <v>5306</v>
      </c>
      <c r="D44" s="224" t="s">
        <v>932</v>
      </c>
      <c r="E44" s="227">
        <v>46044.041666666664</v>
      </c>
      <c r="F44" s="224">
        <v>10.8</v>
      </c>
      <c r="G44" s="226" t="s">
        <v>3121</v>
      </c>
      <c r="H44" s="224"/>
      <c r="I44" s="224"/>
      <c r="J44" s="224"/>
      <c r="K44" s="224"/>
      <c r="L44" s="248"/>
      <c r="M44" s="235"/>
      <c r="N44" s="331">
        <v>71</v>
      </c>
      <c r="O44" s="345">
        <v>90</v>
      </c>
      <c r="P44" s="66">
        <f t="shared" si="4"/>
        <v>161</v>
      </c>
      <c r="Q44" s="229" t="s">
        <v>32</v>
      </c>
      <c r="R44" s="234" t="b">
        <v>1</v>
      </c>
      <c r="S44" s="595">
        <v>117055</v>
      </c>
      <c r="T44" s="237" t="s">
        <v>33</v>
      </c>
      <c r="U44" s="231" t="s">
        <v>161</v>
      </c>
      <c r="V44" s="16" t="s">
        <v>90</v>
      </c>
      <c r="W44" s="16">
        <v>1017629</v>
      </c>
      <c r="X44" s="16" t="s">
        <v>5293</v>
      </c>
      <c r="Y44" s="16"/>
    </row>
    <row r="45" spans="1:25">
      <c r="A45" s="224" t="s">
        <v>119</v>
      </c>
      <c r="B45" s="224" t="s">
        <v>92</v>
      </c>
      <c r="C45" s="35" t="s">
        <v>5307</v>
      </c>
      <c r="D45" s="224" t="s">
        <v>159</v>
      </c>
      <c r="E45" s="227">
        <v>46044.041666666664</v>
      </c>
      <c r="F45" s="224">
        <v>10.3</v>
      </c>
      <c r="G45" s="226" t="s">
        <v>3121</v>
      </c>
      <c r="H45" s="224"/>
      <c r="I45" s="224"/>
      <c r="J45" s="224"/>
      <c r="K45" s="224"/>
      <c r="L45" s="406">
        <v>60</v>
      </c>
      <c r="M45" s="345">
        <v>60</v>
      </c>
      <c r="N45" s="345">
        <v>41</v>
      </c>
      <c r="O45" s="344"/>
      <c r="P45" s="66">
        <f t="shared" si="4"/>
        <v>161</v>
      </c>
      <c r="Q45" s="229" t="s">
        <v>32</v>
      </c>
      <c r="R45" s="234" t="b">
        <v>0</v>
      </c>
      <c r="S45" s="595">
        <v>117051</v>
      </c>
      <c r="T45" s="237" t="s">
        <v>33</v>
      </c>
      <c r="U45" s="231" t="s">
        <v>161</v>
      </c>
      <c r="V45" s="16" t="s">
        <v>90</v>
      </c>
      <c r="W45" s="16">
        <v>1017630</v>
      </c>
      <c r="X45" s="16" t="s">
        <v>5293</v>
      </c>
      <c r="Y45" s="16"/>
    </row>
    <row r="46" spans="1:25">
      <c r="A46" s="15" t="s">
        <v>102</v>
      </c>
      <c r="B46" s="15" t="s">
        <v>2438</v>
      </c>
      <c r="C46" s="35" t="s">
        <v>5308</v>
      </c>
      <c r="D46" s="224" t="s">
        <v>2467</v>
      </c>
      <c r="E46" s="227">
        <v>46044.791666666664</v>
      </c>
      <c r="F46" s="224">
        <v>10.8</v>
      </c>
      <c r="G46" s="226" t="s">
        <v>3121</v>
      </c>
      <c r="H46" s="15"/>
      <c r="I46" s="15"/>
      <c r="J46" s="15"/>
      <c r="K46" s="15"/>
      <c r="L46" s="406">
        <v>71</v>
      </c>
      <c r="M46" s="331">
        <v>60</v>
      </c>
      <c r="N46" s="331">
        <v>30</v>
      </c>
      <c r="O46" s="344"/>
      <c r="P46" s="66">
        <f t="shared" si="4"/>
        <v>161</v>
      </c>
      <c r="Q46" s="229" t="s">
        <v>32</v>
      </c>
      <c r="R46" s="234" t="b">
        <v>0</v>
      </c>
      <c r="S46" s="595">
        <v>117052</v>
      </c>
      <c r="T46" s="237" t="s">
        <v>33</v>
      </c>
      <c r="U46" s="231" t="s">
        <v>161</v>
      </c>
      <c r="V46" s="16" t="s">
        <v>90</v>
      </c>
      <c r="W46" s="16">
        <v>1017631</v>
      </c>
      <c r="X46" s="16" t="s">
        <v>5293</v>
      </c>
      <c r="Y46" s="16"/>
    </row>
    <row r="47" spans="1:25">
      <c r="A47" s="11" t="s">
        <v>19</v>
      </c>
      <c r="B47" s="7"/>
      <c r="C47" s="7"/>
      <c r="D47" s="7"/>
      <c r="E47" s="11"/>
      <c r="F47" s="7"/>
      <c r="G47" s="7"/>
      <c r="H47" s="11">
        <f>SUM(H41:H45)</f>
        <v>0</v>
      </c>
      <c r="I47" s="11">
        <f>SUM(I41:I45)</f>
        <v>0</v>
      </c>
      <c r="J47" s="11">
        <f t="shared" ref="J47:P47" si="5">SUM(J41:J46)</f>
        <v>0</v>
      </c>
      <c r="K47" s="11">
        <f t="shared" si="5"/>
        <v>0</v>
      </c>
      <c r="L47" s="11">
        <f t="shared" si="5"/>
        <v>273</v>
      </c>
      <c r="M47" s="19">
        <f t="shared" si="5"/>
        <v>300</v>
      </c>
      <c r="N47" s="19">
        <f t="shared" si="5"/>
        <v>303</v>
      </c>
      <c r="O47" s="19">
        <f t="shared" si="5"/>
        <v>90</v>
      </c>
      <c r="P47" s="11">
        <f t="shared" si="5"/>
        <v>966</v>
      </c>
      <c r="Q47" s="12"/>
      <c r="R47" s="12"/>
      <c r="S47" s="256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230" t="s">
        <v>4605</v>
      </c>
      <c r="B51" s="1558"/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42</v>
      </c>
      <c r="B52" s="1565" t="s">
        <v>5309</v>
      </c>
      <c r="C52" s="156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42</v>
      </c>
      <c r="B53" s="1565"/>
      <c r="C53" s="156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43</v>
      </c>
      <c r="B54" s="1566">
        <v>358505881239</v>
      </c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44</v>
      </c>
      <c r="B55" s="1567">
        <v>0.5</v>
      </c>
      <c r="C55" s="156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7" spans="1:25" ht="23.25" customHeight="1">
      <c r="A57" s="1714" t="s">
        <v>155</v>
      </c>
      <c r="B57" s="1714"/>
      <c r="C57" s="1714"/>
      <c r="D57" s="1714"/>
      <c r="E57" s="1714"/>
      <c r="F57" s="1714"/>
      <c r="G57" s="259"/>
      <c r="H57" s="1714" t="s">
        <v>1015</v>
      </c>
      <c r="I57" s="1714"/>
      <c r="J57" s="1714"/>
      <c r="K57" s="1714"/>
      <c r="L57" s="1714"/>
      <c r="M57" s="1714"/>
      <c r="N57" s="1714"/>
      <c r="O57" s="1714"/>
      <c r="P57" s="1714"/>
      <c r="Q57" s="1743" t="s">
        <v>5310</v>
      </c>
      <c r="R57" s="1744"/>
      <c r="S57" s="1744"/>
      <c r="T57" s="1744"/>
      <c r="U57" s="1744"/>
      <c r="V57" s="1744"/>
      <c r="W57" s="1744"/>
      <c r="X57" s="1744"/>
      <c r="Y57" s="1744"/>
    </row>
    <row r="58" spans="1:25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21" t="s">
        <v>15</v>
      </c>
      <c r="M58" s="21" t="s">
        <v>16</v>
      </c>
      <c r="N58" s="21" t="s">
        <v>17</v>
      </c>
      <c r="O58" s="67" t="s">
        <v>18</v>
      </c>
      <c r="P58" s="8" t="s">
        <v>19</v>
      </c>
      <c r="Q58" s="8" t="s">
        <v>20</v>
      </c>
      <c r="R58" s="240" t="s">
        <v>22</v>
      </c>
      <c r="S58" s="18" t="s">
        <v>9</v>
      </c>
      <c r="T58" s="8" t="s">
        <v>21</v>
      </c>
      <c r="U58" s="8" t="s">
        <v>24</v>
      </c>
      <c r="V58" s="8" t="s">
        <v>25</v>
      </c>
      <c r="W58" s="8" t="s">
        <v>26</v>
      </c>
      <c r="X58" s="8" t="s">
        <v>27</v>
      </c>
      <c r="Y58" s="8" t="s">
        <v>28</v>
      </c>
    </row>
    <row r="59" spans="1:25">
      <c r="A59" s="224" t="s">
        <v>121</v>
      </c>
      <c r="B59" s="224" t="s">
        <v>4816</v>
      </c>
      <c r="C59" s="35" t="s">
        <v>5311</v>
      </c>
      <c r="D59" s="224" t="s">
        <v>4818</v>
      </c>
      <c r="E59" s="227">
        <v>46045.673611111109</v>
      </c>
      <c r="F59" s="224">
        <v>10.8</v>
      </c>
      <c r="G59" s="226" t="s">
        <v>3121</v>
      </c>
      <c r="H59" s="224"/>
      <c r="I59" s="224"/>
      <c r="J59" s="224"/>
      <c r="K59" s="248"/>
      <c r="L59" s="376"/>
      <c r="M59" s="595"/>
      <c r="N59" s="331">
        <v>71</v>
      </c>
      <c r="O59" s="345">
        <v>90</v>
      </c>
      <c r="P59" s="66">
        <f t="shared" ref="P59:P64" si="6">SUM(H59:O59)</f>
        <v>161</v>
      </c>
      <c r="Q59" s="229" t="s">
        <v>32</v>
      </c>
      <c r="R59" s="234" t="b">
        <v>0</v>
      </c>
      <c r="S59" s="235">
        <v>117058</v>
      </c>
      <c r="T59" s="237" t="s">
        <v>33</v>
      </c>
      <c r="U59" s="260" t="s">
        <v>508</v>
      </c>
      <c r="V59" s="16" t="s">
        <v>90</v>
      </c>
      <c r="W59" s="16">
        <v>1017641</v>
      </c>
      <c r="X59" s="16" t="s">
        <v>5312</v>
      </c>
      <c r="Y59" s="16"/>
    </row>
    <row r="60" spans="1:25">
      <c r="A60" s="224" t="s">
        <v>121</v>
      </c>
      <c r="B60" s="224" t="s">
        <v>4816</v>
      </c>
      <c r="C60" s="35" t="s">
        <v>5313</v>
      </c>
      <c r="D60" s="224" t="s">
        <v>4818</v>
      </c>
      <c r="E60" s="227">
        <v>46045.673611111109</v>
      </c>
      <c r="F60" s="224">
        <v>10.8</v>
      </c>
      <c r="G60" s="226" t="s">
        <v>3121</v>
      </c>
      <c r="H60" s="224"/>
      <c r="I60" s="224"/>
      <c r="J60" s="224"/>
      <c r="K60" s="248"/>
      <c r="L60" s="376"/>
      <c r="M60" s="331">
        <v>60</v>
      </c>
      <c r="N60" s="331">
        <v>30</v>
      </c>
      <c r="O60" s="345">
        <v>71</v>
      </c>
      <c r="P60" s="66">
        <f t="shared" si="6"/>
        <v>161</v>
      </c>
      <c r="Q60" s="229" t="s">
        <v>32</v>
      </c>
      <c r="R60" s="234" t="b">
        <v>0</v>
      </c>
      <c r="S60" s="235">
        <v>117057</v>
      </c>
      <c r="T60" s="237" t="s">
        <v>33</v>
      </c>
      <c r="U60" s="260" t="s">
        <v>508</v>
      </c>
      <c r="V60" s="16" t="s">
        <v>90</v>
      </c>
      <c r="W60" s="16">
        <v>1017642</v>
      </c>
      <c r="X60" s="16" t="s">
        <v>5312</v>
      </c>
      <c r="Y60" s="16"/>
    </row>
    <row r="61" spans="1:25">
      <c r="A61" s="224" t="s">
        <v>133</v>
      </c>
      <c r="B61" s="224" t="s">
        <v>2047</v>
      </c>
      <c r="C61" s="35" t="s">
        <v>5314</v>
      </c>
      <c r="D61" s="224" t="s">
        <v>5315</v>
      </c>
      <c r="E61" s="227">
        <v>46045.559027777781</v>
      </c>
      <c r="F61" s="224">
        <v>10.8</v>
      </c>
      <c r="G61" s="291" t="s">
        <v>401</v>
      </c>
      <c r="H61" s="224"/>
      <c r="I61" s="224"/>
      <c r="J61" s="224"/>
      <c r="K61" s="248"/>
      <c r="L61" s="345">
        <v>60</v>
      </c>
      <c r="M61" s="331">
        <v>101</v>
      </c>
      <c r="N61" s="595"/>
      <c r="O61" s="376"/>
      <c r="P61" s="66">
        <f t="shared" si="6"/>
        <v>161</v>
      </c>
      <c r="Q61" s="229" t="s">
        <v>32</v>
      </c>
      <c r="R61" s="234" t="b">
        <v>0</v>
      </c>
      <c r="S61" s="235">
        <v>117065</v>
      </c>
      <c r="T61" s="237" t="s">
        <v>33</v>
      </c>
      <c r="U61" s="260" t="s">
        <v>508</v>
      </c>
      <c r="V61" s="16" t="s">
        <v>90</v>
      </c>
      <c r="W61" s="16">
        <v>1017643</v>
      </c>
      <c r="X61" s="16" t="s">
        <v>5312</v>
      </c>
      <c r="Y61" s="16"/>
    </row>
    <row r="62" spans="1:25">
      <c r="A62" s="224" t="s">
        <v>86</v>
      </c>
      <c r="B62" s="224" t="s">
        <v>2047</v>
      </c>
      <c r="C62" s="35" t="s">
        <v>5316</v>
      </c>
      <c r="D62" s="224" t="s">
        <v>5315</v>
      </c>
      <c r="E62" s="227">
        <v>46045.559027777781</v>
      </c>
      <c r="F62" s="224">
        <v>10.8</v>
      </c>
      <c r="G62" s="291" t="s">
        <v>401</v>
      </c>
      <c r="H62" s="224"/>
      <c r="I62" s="224"/>
      <c r="J62" s="224"/>
      <c r="K62" s="248"/>
      <c r="L62" s="595"/>
      <c r="M62" s="331">
        <v>161</v>
      </c>
      <c r="N62" s="595"/>
      <c r="O62" s="376"/>
      <c r="P62" s="66">
        <f t="shared" si="6"/>
        <v>161</v>
      </c>
      <c r="Q62" s="229" t="s">
        <v>32</v>
      </c>
      <c r="R62" s="234" t="b">
        <v>1</v>
      </c>
      <c r="S62" s="235">
        <v>117067</v>
      </c>
      <c r="T62" s="237" t="s">
        <v>33</v>
      </c>
      <c r="U62" s="260" t="s">
        <v>508</v>
      </c>
      <c r="V62" s="16" t="s">
        <v>90</v>
      </c>
      <c r="W62" s="16">
        <v>1017644</v>
      </c>
      <c r="X62" s="16" t="s">
        <v>5312</v>
      </c>
      <c r="Y62" s="16"/>
    </row>
    <row r="63" spans="1:25">
      <c r="A63" s="224" t="s">
        <v>133</v>
      </c>
      <c r="B63" s="224" t="s">
        <v>2047</v>
      </c>
      <c r="C63" s="35" t="s">
        <v>5317</v>
      </c>
      <c r="D63" s="224" t="s">
        <v>5318</v>
      </c>
      <c r="E63" s="227">
        <v>46046.173611111109</v>
      </c>
      <c r="F63" s="224">
        <v>10.8</v>
      </c>
      <c r="G63" s="291" t="s">
        <v>401</v>
      </c>
      <c r="H63" s="224"/>
      <c r="I63" s="224"/>
      <c r="J63" s="224"/>
      <c r="K63" s="248"/>
      <c r="L63" s="331">
        <v>60</v>
      </c>
      <c r="M63" s="331">
        <v>101</v>
      </c>
      <c r="N63" s="595"/>
      <c r="O63" s="595"/>
      <c r="P63" s="66">
        <f t="shared" si="6"/>
        <v>161</v>
      </c>
      <c r="Q63" s="229" t="s">
        <v>32</v>
      </c>
      <c r="R63" s="234" t="b">
        <v>0</v>
      </c>
      <c r="S63" s="235">
        <v>117066</v>
      </c>
      <c r="T63" s="237" t="s">
        <v>33</v>
      </c>
      <c r="U63" s="260" t="s">
        <v>508</v>
      </c>
      <c r="V63" s="16" t="s">
        <v>90</v>
      </c>
      <c r="W63" s="16">
        <v>1017645</v>
      </c>
      <c r="X63" s="16" t="s">
        <v>5312</v>
      </c>
      <c r="Y63" s="16"/>
    </row>
    <row r="64" spans="1:25">
      <c r="A64" s="15" t="s">
        <v>165</v>
      </c>
      <c r="B64" s="15" t="s">
        <v>78</v>
      </c>
      <c r="C64" s="35" t="s">
        <v>5319</v>
      </c>
      <c r="D64" s="15" t="s">
        <v>3923</v>
      </c>
      <c r="E64" s="15" t="s">
        <v>5320</v>
      </c>
      <c r="F64" s="15">
        <v>10.8</v>
      </c>
      <c r="G64" s="226" t="s">
        <v>3121</v>
      </c>
      <c r="H64" s="15"/>
      <c r="I64" s="15"/>
      <c r="J64" s="15"/>
      <c r="K64" s="26"/>
      <c r="L64" s="331">
        <v>30</v>
      </c>
      <c r="M64" s="331">
        <v>71</v>
      </c>
      <c r="N64" s="331">
        <v>30</v>
      </c>
      <c r="O64" s="331">
        <v>30</v>
      </c>
      <c r="P64" s="66">
        <f t="shared" si="6"/>
        <v>161</v>
      </c>
      <c r="Q64" s="229" t="s">
        <v>32</v>
      </c>
      <c r="R64" s="234" t="b">
        <v>0</v>
      </c>
      <c r="S64" s="235">
        <v>117044</v>
      </c>
      <c r="T64" s="237" t="s">
        <v>33</v>
      </c>
      <c r="U64" s="260" t="s">
        <v>508</v>
      </c>
      <c r="V64" s="16" t="s">
        <v>90</v>
      </c>
      <c r="W64" s="16">
        <v>1017646</v>
      </c>
      <c r="X64" s="16" t="s">
        <v>5312</v>
      </c>
      <c r="Y64" s="16"/>
    </row>
    <row r="65" spans="1:25">
      <c r="A65" s="11" t="s">
        <v>19</v>
      </c>
      <c r="B65" s="7"/>
      <c r="C65" s="7"/>
      <c r="D65" s="7"/>
      <c r="E65" s="11"/>
      <c r="F65" s="7"/>
      <c r="G65" s="7"/>
      <c r="H65" s="11">
        <f>SUM(H59:H63)</f>
        <v>0</v>
      </c>
      <c r="I65" s="11">
        <f>SUM(I59:I63)</f>
        <v>0</v>
      </c>
      <c r="J65" s="11">
        <f t="shared" ref="J65:P65" si="7">SUM(J59:J64)</f>
        <v>0</v>
      </c>
      <c r="K65" s="11">
        <f t="shared" si="7"/>
        <v>0</v>
      </c>
      <c r="L65" s="19">
        <f t="shared" si="7"/>
        <v>150</v>
      </c>
      <c r="M65" s="19">
        <f t="shared" si="7"/>
        <v>494</v>
      </c>
      <c r="N65" s="19">
        <f t="shared" si="7"/>
        <v>131</v>
      </c>
      <c r="O65" s="19">
        <f t="shared" si="7"/>
        <v>191</v>
      </c>
      <c r="P65" s="11">
        <f t="shared" si="7"/>
        <v>966</v>
      </c>
      <c r="Q65" s="12"/>
      <c r="R65" s="12"/>
      <c r="S65" s="256"/>
      <c r="T65" s="12"/>
      <c r="U65" s="12"/>
      <c r="V65" s="12"/>
      <c r="W65" s="12"/>
      <c r="X65" s="12"/>
      <c r="Y65" s="12"/>
    </row>
    <row r="66" spans="1:25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166" t="s">
        <v>34</v>
      </c>
      <c r="B67" s="1562"/>
      <c r="C67" s="1562"/>
      <c r="D67" s="1562"/>
      <c r="E67" s="1"/>
      <c r="F67" s="1"/>
      <c r="G67" s="1"/>
      <c r="H67" s="1"/>
      <c r="I67" s="1"/>
      <c r="J67" s="1563"/>
      <c r="K67" s="1563"/>
      <c r="L67" s="156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 ht="18">
      <c r="A68" s="187" t="s">
        <v>35</v>
      </c>
      <c r="B68" s="186" t="s">
        <v>36</v>
      </c>
      <c r="C68" s="239" t="s">
        <v>37</v>
      </c>
      <c r="D68" s="24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262" t="s">
        <v>4547</v>
      </c>
      <c r="B69" s="1738"/>
      <c r="C69" s="1738"/>
      <c r="D69" s="242"/>
      <c r="E69" s="243" t="s">
        <v>40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5" t="s">
        <v>42</v>
      </c>
      <c r="B70" s="1565"/>
      <c r="C70" s="156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42</v>
      </c>
      <c r="B71" s="1565"/>
      <c r="C71" s="156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43</v>
      </c>
      <c r="B72" s="1566"/>
      <c r="C72" s="156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44</v>
      </c>
      <c r="B73" s="1567"/>
      <c r="C73" s="156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5" spans="1:25" ht="23.25" customHeight="1">
      <c r="A75" s="1559" t="s">
        <v>83</v>
      </c>
      <c r="B75" s="1559"/>
      <c r="C75" s="1559"/>
      <c r="D75" s="1559"/>
      <c r="E75" s="1559"/>
      <c r="F75" s="1559"/>
      <c r="G75" s="7"/>
      <c r="H75" s="1559" t="s">
        <v>4015</v>
      </c>
      <c r="I75" s="1559"/>
      <c r="J75" s="1559"/>
      <c r="K75" s="1559"/>
      <c r="L75" s="1559"/>
      <c r="M75" s="1559"/>
      <c r="N75" s="1559"/>
      <c r="O75" s="1559"/>
      <c r="P75" s="1559"/>
      <c r="Q75" s="1560" t="s">
        <v>206</v>
      </c>
      <c r="R75" s="1561"/>
      <c r="S75" s="1561"/>
      <c r="T75" s="1561"/>
      <c r="U75" s="1561"/>
      <c r="V75" s="1561"/>
      <c r="W75" s="1561"/>
      <c r="X75" s="1561"/>
      <c r="Y75" s="1561"/>
    </row>
    <row r="76" spans="1:25" ht="26.25">
      <c r="A76" s="8" t="s">
        <v>3</v>
      </c>
      <c r="B76" s="8" t="s">
        <v>4</v>
      </c>
      <c r="C76" s="8" t="s">
        <v>5</v>
      </c>
      <c r="D76" s="8" t="s">
        <v>6</v>
      </c>
      <c r="E76" s="8" t="s">
        <v>7</v>
      </c>
      <c r="F76" s="8" t="s">
        <v>8</v>
      </c>
      <c r="G76" s="33" t="s">
        <v>10</v>
      </c>
      <c r="H76" s="9" t="s">
        <v>11</v>
      </c>
      <c r="I76" s="9" t="s">
        <v>12</v>
      </c>
      <c r="J76" s="9" t="s">
        <v>13</v>
      </c>
      <c r="K76" s="9" t="s">
        <v>14</v>
      </c>
      <c r="L76" s="9" t="s">
        <v>15</v>
      </c>
      <c r="M76" s="9" t="s">
        <v>16</v>
      </c>
      <c r="N76" s="9" t="s">
        <v>17</v>
      </c>
      <c r="O76" s="10" t="s">
        <v>18</v>
      </c>
      <c r="P76" s="8" t="s">
        <v>19</v>
      </c>
      <c r="Q76" s="8" t="s">
        <v>20</v>
      </c>
      <c r="R76" s="240" t="s">
        <v>22</v>
      </c>
      <c r="S76" s="8" t="s">
        <v>9</v>
      </c>
      <c r="T76" s="8" t="s">
        <v>21</v>
      </c>
      <c r="U76" s="8" t="s">
        <v>24</v>
      </c>
      <c r="V76" s="8" t="s">
        <v>25</v>
      </c>
      <c r="W76" s="8" t="s">
        <v>26</v>
      </c>
      <c r="X76" s="8" t="s">
        <v>27</v>
      </c>
      <c r="Y76" s="8" t="s">
        <v>28</v>
      </c>
    </row>
    <row r="77" spans="1:25">
      <c r="A77" s="224" t="s">
        <v>107</v>
      </c>
      <c r="B77" s="224" t="s">
        <v>78</v>
      </c>
      <c r="C77" s="35" t="s">
        <v>5321</v>
      </c>
      <c r="D77" s="224" t="s">
        <v>4586</v>
      </c>
      <c r="E77" s="227">
        <v>46045.715277777781</v>
      </c>
      <c r="F77" s="224">
        <v>10.5</v>
      </c>
      <c r="G77" s="226" t="s">
        <v>3121</v>
      </c>
      <c r="H77" s="224"/>
      <c r="I77" s="224"/>
      <c r="J77" s="224"/>
      <c r="K77" s="224"/>
      <c r="L77" s="224"/>
      <c r="M77" s="224"/>
      <c r="N77" s="35">
        <v>54</v>
      </c>
      <c r="O77" s="35">
        <v>107</v>
      </c>
      <c r="P77" s="14">
        <f>SUM(H77:O77)</f>
        <v>161</v>
      </c>
      <c r="Q77" s="229" t="s">
        <v>32</v>
      </c>
      <c r="R77" s="234" t="b">
        <v>0</v>
      </c>
      <c r="S77" s="14">
        <v>117059</v>
      </c>
      <c r="T77" s="23" t="s">
        <v>33</v>
      </c>
      <c r="U77" s="231" t="s">
        <v>161</v>
      </c>
      <c r="V77" s="16" t="s">
        <v>90</v>
      </c>
      <c r="W77" s="16">
        <v>1017647</v>
      </c>
      <c r="X77" s="16" t="s">
        <v>5298</v>
      </c>
      <c r="Y77" s="16"/>
    </row>
    <row r="78" spans="1:25">
      <c r="A78" s="224" t="s">
        <v>141</v>
      </c>
      <c r="B78" s="224" t="s">
        <v>69</v>
      </c>
      <c r="C78" s="35" t="s">
        <v>5322</v>
      </c>
      <c r="D78" s="224" t="s">
        <v>68</v>
      </c>
      <c r="E78" s="227">
        <v>46043.795138888891</v>
      </c>
      <c r="F78" s="224">
        <v>14.5</v>
      </c>
      <c r="G78" s="226"/>
      <c r="H78" s="224"/>
      <c r="I78" s="224"/>
      <c r="J78" s="224"/>
      <c r="K78" s="224"/>
      <c r="L78" s="224"/>
      <c r="M78" s="35">
        <v>81</v>
      </c>
      <c r="N78" s="35">
        <v>80</v>
      </c>
      <c r="O78" s="224"/>
      <c r="P78" s="14">
        <f>SUM(H78:O78)</f>
        <v>161</v>
      </c>
      <c r="Q78" s="14" t="s">
        <v>30</v>
      </c>
      <c r="R78" s="234" t="b">
        <v>0</v>
      </c>
      <c r="S78" s="14">
        <v>117025</v>
      </c>
      <c r="T78" s="14" t="s">
        <v>31</v>
      </c>
      <c r="U78" s="232" t="s">
        <v>169</v>
      </c>
      <c r="V78" s="16"/>
      <c r="W78" s="16">
        <v>1017648</v>
      </c>
      <c r="X78" s="16" t="s">
        <v>5312</v>
      </c>
      <c r="Y78" s="16"/>
    </row>
    <row r="79" spans="1:25">
      <c r="A79" s="224" t="s">
        <v>142</v>
      </c>
      <c r="B79" s="224" t="s">
        <v>72</v>
      </c>
      <c r="C79" s="35" t="s">
        <v>5323</v>
      </c>
      <c r="D79" s="224" t="s">
        <v>71</v>
      </c>
      <c r="E79" s="227">
        <v>46044.711805555555</v>
      </c>
      <c r="F79" s="224">
        <v>14.5</v>
      </c>
      <c r="G79" s="226"/>
      <c r="H79" s="224"/>
      <c r="I79" s="224"/>
      <c r="J79" s="224"/>
      <c r="K79" s="224"/>
      <c r="L79" s="35">
        <v>27</v>
      </c>
      <c r="M79" s="35">
        <v>81</v>
      </c>
      <c r="N79" s="35">
        <v>53</v>
      </c>
      <c r="O79" s="224"/>
      <c r="P79" s="14">
        <f>SUM(H79:O79)</f>
        <v>161</v>
      </c>
      <c r="Q79" s="14" t="s">
        <v>30</v>
      </c>
      <c r="R79" s="234" t="b">
        <v>0</v>
      </c>
      <c r="S79" s="14">
        <v>117027</v>
      </c>
      <c r="T79" s="14" t="s">
        <v>31</v>
      </c>
      <c r="U79" s="232" t="s">
        <v>169</v>
      </c>
      <c r="V79" s="16"/>
      <c r="W79" s="16">
        <v>1017649</v>
      </c>
      <c r="X79" s="16" t="s">
        <v>5324</v>
      </c>
      <c r="Y79" s="16"/>
    </row>
    <row r="80" spans="1:25">
      <c r="A80" s="224" t="s">
        <v>190</v>
      </c>
      <c r="B80" s="224" t="s">
        <v>78</v>
      </c>
      <c r="C80" s="35" t="s">
        <v>5325</v>
      </c>
      <c r="D80" s="224" t="s">
        <v>88</v>
      </c>
      <c r="E80" s="227">
        <v>46045.166666666664</v>
      </c>
      <c r="F80" s="224">
        <v>10.3</v>
      </c>
      <c r="G80" s="226" t="s">
        <v>3121</v>
      </c>
      <c r="H80" s="224"/>
      <c r="I80" s="224"/>
      <c r="J80" s="224"/>
      <c r="K80" s="224"/>
      <c r="L80" s="224"/>
      <c r="M80" s="224"/>
      <c r="N80" s="35">
        <v>161</v>
      </c>
      <c r="O80" s="224"/>
      <c r="P80" s="14">
        <f>SUM(H80:O80)</f>
        <v>161</v>
      </c>
      <c r="Q80" s="229" t="s">
        <v>32</v>
      </c>
      <c r="R80" s="234" t="b">
        <v>0</v>
      </c>
      <c r="S80" s="14">
        <v>117060</v>
      </c>
      <c r="T80" s="23" t="s">
        <v>33</v>
      </c>
      <c r="U80" s="231" t="s">
        <v>161</v>
      </c>
      <c r="V80" s="16" t="s">
        <v>90</v>
      </c>
      <c r="W80" s="16">
        <v>1017650</v>
      </c>
      <c r="X80" s="16" t="s">
        <v>5298</v>
      </c>
      <c r="Y80" s="16"/>
    </row>
    <row r="81" spans="1:25">
      <c r="A81" s="224" t="s">
        <v>111</v>
      </c>
      <c r="B81" s="224" t="s">
        <v>65</v>
      </c>
      <c r="C81" s="35" t="s">
        <v>5326</v>
      </c>
      <c r="D81" s="224" t="s">
        <v>64</v>
      </c>
      <c r="E81" s="227">
        <v>46044.517361111109</v>
      </c>
      <c r="F81" s="224">
        <v>14.8</v>
      </c>
      <c r="G81" s="226"/>
      <c r="H81" s="224" t="s">
        <v>5327</v>
      </c>
      <c r="I81" s="224"/>
      <c r="J81" s="224"/>
      <c r="K81" s="224"/>
      <c r="L81" s="35">
        <v>161</v>
      </c>
      <c r="M81" s="224"/>
      <c r="N81" s="224"/>
      <c r="O81" s="224"/>
      <c r="P81" s="14">
        <f>SUM(H81:O81)</f>
        <v>161</v>
      </c>
      <c r="Q81" s="14" t="s">
        <v>30</v>
      </c>
      <c r="R81" s="234" t="b">
        <v>0</v>
      </c>
      <c r="S81" s="14">
        <v>117003</v>
      </c>
      <c r="T81" s="23" t="s">
        <v>33</v>
      </c>
      <c r="U81" s="232" t="s">
        <v>169</v>
      </c>
      <c r="V81" s="16" t="s">
        <v>90</v>
      </c>
      <c r="W81" s="16">
        <v>1017651</v>
      </c>
      <c r="X81" s="16" t="s">
        <v>5328</v>
      </c>
      <c r="Y81" s="16"/>
    </row>
    <row r="82" spans="1:25">
      <c r="A82" s="11" t="s">
        <v>19</v>
      </c>
      <c r="B82" s="7"/>
      <c r="C82" s="7"/>
      <c r="D82" s="7"/>
      <c r="E82" s="11"/>
      <c r="F82" s="7"/>
      <c r="G82" s="7"/>
      <c r="H82" s="11">
        <f>SUM(H77:H80)</f>
        <v>0</v>
      </c>
      <c r="I82" s="11">
        <f>SUM(I77:I80)</f>
        <v>0</v>
      </c>
      <c r="J82" s="11">
        <f t="shared" ref="J82:P82" si="8">SUM(J77:J81)</f>
        <v>0</v>
      </c>
      <c r="K82" s="11">
        <f t="shared" si="8"/>
        <v>0</v>
      </c>
      <c r="L82" s="11">
        <f t="shared" si="8"/>
        <v>188</v>
      </c>
      <c r="M82" s="11">
        <f t="shared" si="8"/>
        <v>162</v>
      </c>
      <c r="N82" s="11">
        <f t="shared" si="8"/>
        <v>348</v>
      </c>
      <c r="O82" s="11">
        <f t="shared" si="8"/>
        <v>107</v>
      </c>
      <c r="P82" s="11">
        <f t="shared" si="8"/>
        <v>805</v>
      </c>
      <c r="Q82" s="12"/>
      <c r="R82" s="12"/>
      <c r="S82" s="12"/>
      <c r="T82" s="12"/>
      <c r="U82" s="12"/>
      <c r="V82" s="12"/>
      <c r="W82" s="12"/>
      <c r="X82" s="12"/>
      <c r="Y82" s="12"/>
    </row>
    <row r="83" spans="1:25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5">
      <c r="A84" s="166" t="s">
        <v>34</v>
      </c>
      <c r="B84" s="1562"/>
      <c r="C84" s="1562"/>
      <c r="D84" s="1562"/>
      <c r="E84" s="1"/>
      <c r="F84" s="1"/>
      <c r="G84" s="1"/>
      <c r="H84" s="1"/>
      <c r="I84" s="1"/>
      <c r="J84" s="1563"/>
      <c r="K84" s="1563"/>
      <c r="L84" s="1563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5" ht="18">
      <c r="A85" s="187" t="s">
        <v>35</v>
      </c>
      <c r="B85" s="186" t="s">
        <v>36</v>
      </c>
      <c r="C85" s="239" t="s">
        <v>37</v>
      </c>
      <c r="D85" s="24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>
      <c r="A86" s="230" t="s">
        <v>161</v>
      </c>
      <c r="B86" s="1558" t="s">
        <v>39</v>
      </c>
      <c r="C86" s="1558"/>
      <c r="D86" s="242"/>
      <c r="E86" s="243" t="s">
        <v>40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4" t="s">
        <v>169</v>
      </c>
      <c r="B87" s="1564" t="s">
        <v>41</v>
      </c>
      <c r="C87" s="156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5" t="s">
        <v>42</v>
      </c>
      <c r="B88" s="1565" t="s">
        <v>5329</v>
      </c>
      <c r="C88" s="156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5" t="s">
        <v>42</v>
      </c>
      <c r="B89" s="1565"/>
      <c r="C89" s="1565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5" t="s">
        <v>43</v>
      </c>
      <c r="B90" s="1566">
        <v>358408305677</v>
      </c>
      <c r="C90" s="156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5" t="s">
        <v>44</v>
      </c>
      <c r="B91" s="1567">
        <v>0.66666666666666663</v>
      </c>
      <c r="C91" s="156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3" spans="1:25" ht="23.25" customHeight="1">
      <c r="A93" s="1559" t="s">
        <v>109</v>
      </c>
      <c r="B93" s="1559"/>
      <c r="C93" s="1559"/>
      <c r="D93" s="1559"/>
      <c r="E93" s="1559"/>
      <c r="F93" s="1559"/>
      <c r="G93" s="7"/>
      <c r="H93" s="1559" t="s">
        <v>4015</v>
      </c>
      <c r="I93" s="1559"/>
      <c r="J93" s="1559"/>
      <c r="K93" s="1559"/>
      <c r="L93" s="1559"/>
      <c r="M93" s="1559"/>
      <c r="N93" s="1559"/>
      <c r="O93" s="1559"/>
      <c r="P93" s="1559"/>
      <c r="Q93" s="1560" t="s">
        <v>2139</v>
      </c>
      <c r="R93" s="1561"/>
      <c r="S93" s="1561"/>
      <c r="T93" s="1561"/>
      <c r="U93" s="1561"/>
      <c r="V93" s="1561"/>
      <c r="W93" s="1561"/>
      <c r="X93" s="1561"/>
      <c r="Y93" s="1561"/>
    </row>
    <row r="94" spans="1:25" ht="26.25">
      <c r="A94" s="8" t="s">
        <v>3</v>
      </c>
      <c r="B94" s="8" t="s">
        <v>4</v>
      </c>
      <c r="C94" s="8" t="s">
        <v>5</v>
      </c>
      <c r="D94" s="8" t="s">
        <v>6</v>
      </c>
      <c r="E94" s="8" t="s">
        <v>7</v>
      </c>
      <c r="F94" s="8" t="s">
        <v>8</v>
      </c>
      <c r="G94" s="33" t="s">
        <v>10</v>
      </c>
      <c r="H94" s="9" t="s">
        <v>11</v>
      </c>
      <c r="I94" s="9" t="s">
        <v>12</v>
      </c>
      <c r="J94" s="9" t="s">
        <v>13</v>
      </c>
      <c r="K94" s="9" t="s">
        <v>14</v>
      </c>
      <c r="L94" s="9" t="s">
        <v>15</v>
      </c>
      <c r="M94" s="9" t="s">
        <v>16</v>
      </c>
      <c r="N94" s="9" t="s">
        <v>17</v>
      </c>
      <c r="O94" s="10" t="s">
        <v>18</v>
      </c>
      <c r="P94" s="8" t="s">
        <v>19</v>
      </c>
      <c r="Q94" s="8" t="s">
        <v>20</v>
      </c>
      <c r="R94" s="240" t="s">
        <v>22</v>
      </c>
      <c r="S94" s="18" t="s">
        <v>9</v>
      </c>
      <c r="T94" s="8" t="s">
        <v>21</v>
      </c>
      <c r="U94" s="8" t="s">
        <v>24</v>
      </c>
      <c r="V94" s="8" t="s">
        <v>25</v>
      </c>
      <c r="W94" s="8" t="s">
        <v>26</v>
      </c>
      <c r="X94" s="8" t="s">
        <v>27</v>
      </c>
      <c r="Y94" s="8" t="s">
        <v>28</v>
      </c>
    </row>
    <row r="95" spans="1:25">
      <c r="A95" s="224" t="s">
        <v>120</v>
      </c>
      <c r="B95" s="224" t="s">
        <v>78</v>
      </c>
      <c r="C95" s="35" t="s">
        <v>5330</v>
      </c>
      <c r="D95" s="15" t="s">
        <v>99</v>
      </c>
      <c r="E95" s="24">
        <v>46045.319444444445</v>
      </c>
      <c r="F95" s="15">
        <v>10.95</v>
      </c>
      <c r="G95" s="226" t="s">
        <v>3121</v>
      </c>
      <c r="H95" s="224"/>
      <c r="I95" s="224"/>
      <c r="J95" s="224"/>
      <c r="K95" s="224"/>
      <c r="L95" s="224"/>
      <c r="M95" s="224"/>
      <c r="N95" s="35">
        <v>161</v>
      </c>
      <c r="O95" s="224"/>
      <c r="P95" s="14">
        <f t="shared" ref="P95:P100" si="9">SUM(H95:O95)</f>
        <v>161</v>
      </c>
      <c r="Q95" s="229" t="s">
        <v>32</v>
      </c>
      <c r="R95" s="234" t="b">
        <v>1</v>
      </c>
      <c r="S95" s="595">
        <v>117068</v>
      </c>
      <c r="T95" s="237" t="s">
        <v>33</v>
      </c>
      <c r="U95" s="255" t="s">
        <v>100</v>
      </c>
      <c r="V95" s="16" t="s">
        <v>90</v>
      </c>
      <c r="W95" s="16">
        <v>1017652</v>
      </c>
      <c r="X95" s="16" t="s">
        <v>5331</v>
      </c>
      <c r="Y95" s="16"/>
    </row>
    <row r="96" spans="1:25">
      <c r="A96" s="224" t="s">
        <v>1141</v>
      </c>
      <c r="B96" s="224" t="s">
        <v>2438</v>
      </c>
      <c r="C96" s="35" t="s">
        <v>5332</v>
      </c>
      <c r="D96" s="224" t="s">
        <v>159</v>
      </c>
      <c r="E96" s="227">
        <v>46045.041666666664</v>
      </c>
      <c r="F96" s="224">
        <v>10.3</v>
      </c>
      <c r="G96" s="226" t="s">
        <v>3121</v>
      </c>
      <c r="H96" s="224"/>
      <c r="I96" s="224"/>
      <c r="J96" s="224"/>
      <c r="K96" s="224"/>
      <c r="L96" s="35">
        <v>30</v>
      </c>
      <c r="M96" s="35">
        <v>60</v>
      </c>
      <c r="N96" s="224"/>
      <c r="O96" s="35">
        <v>71</v>
      </c>
      <c r="P96" s="14">
        <f t="shared" si="9"/>
        <v>161</v>
      </c>
      <c r="Q96" s="229" t="s">
        <v>32</v>
      </c>
      <c r="R96" s="234" t="b">
        <v>1</v>
      </c>
      <c r="S96" s="595">
        <v>117070</v>
      </c>
      <c r="T96" s="237" t="s">
        <v>33</v>
      </c>
      <c r="U96" s="231" t="s">
        <v>161</v>
      </c>
      <c r="V96" s="16" t="s">
        <v>90</v>
      </c>
      <c r="W96" s="16">
        <v>1017654</v>
      </c>
      <c r="X96" s="16" t="s">
        <v>5298</v>
      </c>
      <c r="Y96" s="16"/>
    </row>
    <row r="97" spans="1:25">
      <c r="A97" s="224" t="s">
        <v>2561</v>
      </c>
      <c r="B97" s="224" t="s">
        <v>92</v>
      </c>
      <c r="C97" s="35" t="s">
        <v>5333</v>
      </c>
      <c r="D97" s="224" t="s">
        <v>159</v>
      </c>
      <c r="E97" s="227">
        <v>46045.041666666664</v>
      </c>
      <c r="F97" s="224">
        <v>10.3</v>
      </c>
      <c r="G97" s="226" t="s">
        <v>3121</v>
      </c>
      <c r="H97" s="224"/>
      <c r="I97" s="224"/>
      <c r="J97" s="224"/>
      <c r="K97" s="224"/>
      <c r="L97" s="35">
        <v>30</v>
      </c>
      <c r="M97" s="35">
        <v>60</v>
      </c>
      <c r="N97" s="224"/>
      <c r="O97" s="35">
        <v>71</v>
      </c>
      <c r="P97" s="14">
        <f t="shared" si="9"/>
        <v>161</v>
      </c>
      <c r="Q97" s="229" t="s">
        <v>32</v>
      </c>
      <c r="R97" s="234" t="b">
        <v>0</v>
      </c>
      <c r="S97" s="595">
        <v>117071</v>
      </c>
      <c r="T97" s="237" t="s">
        <v>33</v>
      </c>
      <c r="U97" s="231" t="s">
        <v>161</v>
      </c>
      <c r="V97" s="16" t="s">
        <v>90</v>
      </c>
      <c r="W97" s="16">
        <v>1017655</v>
      </c>
      <c r="X97" s="16" t="s">
        <v>5298</v>
      </c>
      <c r="Y97" s="16"/>
    </row>
    <row r="98" spans="1:25">
      <c r="A98" s="224" t="s">
        <v>86</v>
      </c>
      <c r="B98" s="224" t="s">
        <v>92</v>
      </c>
      <c r="C98" s="35" t="s">
        <v>5334</v>
      </c>
      <c r="D98" s="224" t="s">
        <v>159</v>
      </c>
      <c r="E98" s="227">
        <v>46045.041666666664</v>
      </c>
      <c r="F98" s="224">
        <v>10.3</v>
      </c>
      <c r="G98" s="226" t="s">
        <v>3121</v>
      </c>
      <c r="H98" s="224"/>
      <c r="I98" s="224"/>
      <c r="J98" s="224"/>
      <c r="K98" s="224"/>
      <c r="L98" s="35">
        <v>30</v>
      </c>
      <c r="M98" s="35">
        <v>60</v>
      </c>
      <c r="N98" s="224"/>
      <c r="O98" s="35">
        <v>71</v>
      </c>
      <c r="P98" s="14">
        <f t="shared" si="9"/>
        <v>161</v>
      </c>
      <c r="Q98" s="229" t="s">
        <v>32</v>
      </c>
      <c r="R98" s="234" t="b">
        <v>0</v>
      </c>
      <c r="S98" s="595">
        <v>117072</v>
      </c>
      <c r="T98" s="237" t="s">
        <v>33</v>
      </c>
      <c r="U98" s="231" t="s">
        <v>161</v>
      </c>
      <c r="V98" s="16" t="s">
        <v>90</v>
      </c>
      <c r="W98" s="16">
        <v>1017656</v>
      </c>
      <c r="X98" s="16" t="s">
        <v>5298</v>
      </c>
      <c r="Y98" s="16"/>
    </row>
    <row r="99" spans="1:25">
      <c r="A99" s="224" t="s">
        <v>157</v>
      </c>
      <c r="B99" s="224" t="s">
        <v>92</v>
      </c>
      <c r="C99" s="35" t="s">
        <v>5335</v>
      </c>
      <c r="D99" s="224" t="s">
        <v>159</v>
      </c>
      <c r="E99" s="227">
        <v>46045.041666666664</v>
      </c>
      <c r="F99" s="224">
        <v>10.3</v>
      </c>
      <c r="G99" s="1168" t="s">
        <v>5336</v>
      </c>
      <c r="H99" s="224"/>
      <c r="I99" s="224"/>
      <c r="J99" s="224"/>
      <c r="K99" s="224"/>
      <c r="L99" s="224"/>
      <c r="M99" s="224"/>
      <c r="N99" s="35">
        <v>161</v>
      </c>
      <c r="O99" s="224"/>
      <c r="P99" s="14">
        <f t="shared" si="9"/>
        <v>161</v>
      </c>
      <c r="Q99" s="229" t="s">
        <v>32</v>
      </c>
      <c r="R99" s="234" t="b">
        <v>0</v>
      </c>
      <c r="S99" s="595">
        <v>117069</v>
      </c>
      <c r="T99" s="237" t="s">
        <v>33</v>
      </c>
      <c r="U99" s="231" t="s">
        <v>161</v>
      </c>
      <c r="V99" s="16" t="s">
        <v>90</v>
      </c>
      <c r="W99" s="16">
        <v>1017653</v>
      </c>
      <c r="X99" s="16" t="s">
        <v>5298</v>
      </c>
      <c r="Y99" s="16"/>
    </row>
    <row r="100" spans="1:25">
      <c r="A100" s="15" t="s">
        <v>558</v>
      </c>
      <c r="B100" s="15" t="s">
        <v>2438</v>
      </c>
      <c r="C100" s="35" t="s">
        <v>5337</v>
      </c>
      <c r="D100" s="15" t="s">
        <v>94</v>
      </c>
      <c r="E100" s="24">
        <v>46045.788194444445</v>
      </c>
      <c r="F100" s="15">
        <v>10.8</v>
      </c>
      <c r="G100" s="226" t="s">
        <v>3121</v>
      </c>
      <c r="H100" s="15"/>
      <c r="I100" s="15"/>
      <c r="J100" s="15"/>
      <c r="K100" s="15"/>
      <c r="L100" s="35">
        <v>30</v>
      </c>
      <c r="M100" s="35">
        <v>60</v>
      </c>
      <c r="N100" s="15"/>
      <c r="O100" s="35">
        <v>71</v>
      </c>
      <c r="P100" s="14">
        <f t="shared" si="9"/>
        <v>161</v>
      </c>
      <c r="Q100" s="229" t="s">
        <v>32</v>
      </c>
      <c r="R100" s="234" t="b">
        <v>0</v>
      </c>
      <c r="S100" s="595">
        <v>117073</v>
      </c>
      <c r="T100" s="237" t="s">
        <v>33</v>
      </c>
      <c r="U100" s="231" t="s">
        <v>161</v>
      </c>
      <c r="V100" s="16" t="s">
        <v>90</v>
      </c>
      <c r="W100" s="16">
        <v>1017657</v>
      </c>
      <c r="X100" s="16" t="s">
        <v>5298</v>
      </c>
      <c r="Y100" s="16"/>
    </row>
    <row r="101" spans="1:25">
      <c r="A101" s="11" t="s">
        <v>19</v>
      </c>
      <c r="B101" s="7"/>
      <c r="C101" s="7"/>
      <c r="D101" s="7"/>
      <c r="E101" s="11"/>
      <c r="F101" s="7"/>
      <c r="G101" s="7"/>
      <c r="H101" s="11">
        <f>SUM(H95:H99)</f>
        <v>0</v>
      </c>
      <c r="I101" s="11">
        <f>SUM(I95:I99)</f>
        <v>0</v>
      </c>
      <c r="J101" s="11">
        <f t="shared" ref="J101:P101" si="10">SUM(J95:J100)</f>
        <v>0</v>
      </c>
      <c r="K101" s="11">
        <f t="shared" si="10"/>
        <v>0</v>
      </c>
      <c r="L101" s="11">
        <f t="shared" si="10"/>
        <v>120</v>
      </c>
      <c r="M101" s="11">
        <f t="shared" si="10"/>
        <v>240</v>
      </c>
      <c r="N101" s="11">
        <f t="shared" si="10"/>
        <v>322</v>
      </c>
      <c r="O101" s="11">
        <f t="shared" si="10"/>
        <v>284</v>
      </c>
      <c r="P101" s="11">
        <f t="shared" si="10"/>
        <v>966</v>
      </c>
      <c r="Q101" s="12"/>
      <c r="R101" s="12"/>
      <c r="S101" s="256"/>
      <c r="T101" s="12"/>
      <c r="U101" s="12"/>
      <c r="V101" s="12"/>
      <c r="W101" s="12"/>
      <c r="X101" s="12"/>
      <c r="Y101" s="12"/>
    </row>
    <row r="102" spans="1:25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5">
      <c r="A103" s="166" t="s">
        <v>34</v>
      </c>
      <c r="B103" s="1562"/>
      <c r="C103" s="1562"/>
      <c r="D103" s="1562"/>
      <c r="E103" s="1"/>
      <c r="F103" s="1"/>
      <c r="G103" s="1"/>
      <c r="H103" s="1"/>
      <c r="I103" s="1"/>
      <c r="J103" s="1563"/>
      <c r="K103" s="1563"/>
      <c r="L103" s="156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5" ht="18">
      <c r="A104" s="187" t="s">
        <v>35</v>
      </c>
      <c r="B104" s="186" t="s">
        <v>36</v>
      </c>
      <c r="C104" s="239" t="s">
        <v>37</v>
      </c>
      <c r="D104" s="24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>
      <c r="A105" s="257" t="s">
        <v>100</v>
      </c>
      <c r="B105" s="1619" t="s">
        <v>39</v>
      </c>
      <c r="C105" s="1619"/>
      <c r="D105" s="242"/>
      <c r="E105" s="243" t="s">
        <v>40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>
      <c r="A106" s="230" t="s">
        <v>161</v>
      </c>
      <c r="B106" s="1558" t="s">
        <v>41</v>
      </c>
      <c r="C106" s="1558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5" t="s">
        <v>42</v>
      </c>
      <c r="B107" s="1565" t="s">
        <v>4941</v>
      </c>
      <c r="C107" s="156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5" t="s">
        <v>42</v>
      </c>
      <c r="B108" s="1565"/>
      <c r="C108" s="1565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>
      <c r="A109" s="5" t="s">
        <v>43</v>
      </c>
      <c r="B109" s="1566">
        <v>358401430448</v>
      </c>
      <c r="C109" s="156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5" t="s">
        <v>44</v>
      </c>
      <c r="B110" s="1567">
        <v>0.70833333333333337</v>
      </c>
      <c r="C110" s="156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2" spans="1:25" ht="23.25">
      <c r="A112" s="1559" t="s">
        <v>128</v>
      </c>
      <c r="B112" s="1559"/>
      <c r="C112" s="1559"/>
      <c r="D112" s="1559"/>
      <c r="E112" s="1559"/>
      <c r="F112" s="1559"/>
      <c r="G112" s="7"/>
      <c r="H112" s="1559" t="s">
        <v>4015</v>
      </c>
      <c r="I112" s="1559"/>
      <c r="J112" s="1559"/>
      <c r="K112" s="1559"/>
      <c r="L112" s="1559"/>
      <c r="M112" s="1559"/>
      <c r="N112" s="1559"/>
      <c r="O112" s="1559"/>
      <c r="P112" s="1559"/>
      <c r="Q112" s="1560" t="s">
        <v>5270</v>
      </c>
      <c r="R112" s="1561"/>
      <c r="S112" s="1561"/>
      <c r="T112" s="1561"/>
      <c r="U112" s="1561"/>
      <c r="V112" s="1561"/>
      <c r="W112" s="1561"/>
      <c r="X112" s="1561"/>
      <c r="Y112" s="1561"/>
    </row>
    <row r="113" spans="1:25" ht="26.25">
      <c r="A113" s="8" t="s">
        <v>3</v>
      </c>
      <c r="B113" s="8" t="s">
        <v>4</v>
      </c>
      <c r="C113" s="8" t="s">
        <v>5</v>
      </c>
      <c r="D113" s="8" t="s">
        <v>6</v>
      </c>
      <c r="E113" s="8" t="s">
        <v>7</v>
      </c>
      <c r="F113" s="8" t="s">
        <v>8</v>
      </c>
      <c r="G113" s="33" t="s">
        <v>10</v>
      </c>
      <c r="H113" s="9" t="s">
        <v>11</v>
      </c>
      <c r="I113" s="9" t="s">
        <v>12</v>
      </c>
      <c r="J113" s="9" t="s">
        <v>13</v>
      </c>
      <c r="K113" s="9" t="s">
        <v>14</v>
      </c>
      <c r="L113" s="9" t="s">
        <v>15</v>
      </c>
      <c r="M113" s="9" t="s">
        <v>16</v>
      </c>
      <c r="N113" s="9" t="s">
        <v>17</v>
      </c>
      <c r="O113" s="10" t="s">
        <v>18</v>
      </c>
      <c r="P113" s="8" t="s">
        <v>19</v>
      </c>
      <c r="Q113" s="8" t="s">
        <v>20</v>
      </c>
      <c r="R113" s="240" t="s">
        <v>22</v>
      </c>
      <c r="S113" s="8" t="s">
        <v>9</v>
      </c>
      <c r="T113" s="8" t="s">
        <v>21</v>
      </c>
      <c r="U113" s="8" t="s">
        <v>24</v>
      </c>
      <c r="V113" s="8" t="s">
        <v>25</v>
      </c>
      <c r="W113" s="8" t="s">
        <v>26</v>
      </c>
      <c r="X113" s="8" t="s">
        <v>27</v>
      </c>
      <c r="Y113" s="8" t="s">
        <v>28</v>
      </c>
    </row>
    <row r="114" spans="1:25">
      <c r="A114" s="224" t="s">
        <v>120</v>
      </c>
      <c r="B114" s="224" t="s">
        <v>78</v>
      </c>
      <c r="C114" s="35" t="s">
        <v>5338</v>
      </c>
      <c r="D114" s="15" t="s">
        <v>99</v>
      </c>
      <c r="E114" s="24">
        <v>46045.319444444445</v>
      </c>
      <c r="F114" s="15">
        <v>10.95</v>
      </c>
      <c r="G114" s="226" t="s">
        <v>3121</v>
      </c>
      <c r="H114" s="224"/>
      <c r="I114" s="224"/>
      <c r="J114" s="224"/>
      <c r="K114" s="224"/>
      <c r="L114" s="35">
        <v>27</v>
      </c>
      <c r="M114" s="35">
        <v>27</v>
      </c>
      <c r="N114" s="35">
        <v>53</v>
      </c>
      <c r="O114" s="35">
        <v>54</v>
      </c>
      <c r="P114" s="14">
        <f>SUM(H114:O114)</f>
        <v>161</v>
      </c>
      <c r="Q114" s="229" t="s">
        <v>32</v>
      </c>
      <c r="R114" s="234" t="b">
        <v>1</v>
      </c>
      <c r="S114" s="14">
        <v>117061</v>
      </c>
      <c r="T114" s="23" t="s">
        <v>33</v>
      </c>
      <c r="U114" s="255" t="s">
        <v>100</v>
      </c>
      <c r="V114" s="16" t="s">
        <v>90</v>
      </c>
      <c r="W114" s="16">
        <v>1017658</v>
      </c>
      <c r="X114" s="16" t="s">
        <v>5331</v>
      </c>
      <c r="Y114" s="16"/>
    </row>
    <row r="115" spans="1:25">
      <c r="A115" s="224" t="s">
        <v>111</v>
      </c>
      <c r="B115" s="224" t="s">
        <v>65</v>
      </c>
      <c r="C115" s="35" t="s">
        <v>5339</v>
      </c>
      <c r="D115" s="224" t="s">
        <v>1414</v>
      </c>
      <c r="E115" s="227">
        <v>46044.958333333336</v>
      </c>
      <c r="F115" s="224">
        <v>15.8</v>
      </c>
      <c r="G115" s="226"/>
      <c r="H115" s="224"/>
      <c r="I115" s="224"/>
      <c r="J115" s="224"/>
      <c r="K115" s="224"/>
      <c r="L115" s="35">
        <v>161</v>
      </c>
      <c r="M115" s="224"/>
      <c r="N115" s="224"/>
      <c r="O115" s="224"/>
      <c r="P115" s="14">
        <f>SUM(H115:O115)</f>
        <v>161</v>
      </c>
      <c r="Q115" s="14" t="s">
        <v>30</v>
      </c>
      <c r="R115" s="234" t="b">
        <v>0</v>
      </c>
      <c r="S115" s="264">
        <v>117037</v>
      </c>
      <c r="T115" s="23" t="s">
        <v>33</v>
      </c>
      <c r="U115" s="232" t="s">
        <v>169</v>
      </c>
      <c r="V115" s="16" t="s">
        <v>90</v>
      </c>
      <c r="W115" s="16">
        <v>1017660</v>
      </c>
      <c r="X115" s="16" t="s">
        <v>5340</v>
      </c>
      <c r="Y115" s="16"/>
    </row>
    <row r="116" spans="1:25">
      <c r="A116" s="224" t="s">
        <v>1530</v>
      </c>
      <c r="B116" s="224" t="s">
        <v>5341</v>
      </c>
      <c r="C116" s="311" t="s">
        <v>5342</v>
      </c>
      <c r="D116" s="224" t="s">
        <v>2892</v>
      </c>
      <c r="E116" s="227">
        <v>46046.288194444445</v>
      </c>
      <c r="F116" s="224">
        <v>10.8</v>
      </c>
      <c r="G116" s="1169" t="s">
        <v>5238</v>
      </c>
      <c r="H116" s="224"/>
      <c r="I116" s="224"/>
      <c r="J116" s="224"/>
      <c r="K116" s="224"/>
      <c r="L116" s="224"/>
      <c r="M116" s="35">
        <v>15</v>
      </c>
      <c r="N116" s="35">
        <v>38</v>
      </c>
      <c r="O116" s="35">
        <v>108</v>
      </c>
      <c r="P116" s="14">
        <f>SUM(H116:O116)</f>
        <v>161</v>
      </c>
      <c r="Q116" s="229" t="s">
        <v>32</v>
      </c>
      <c r="R116" s="234" t="b">
        <v>0</v>
      </c>
      <c r="S116" s="595">
        <v>117063</v>
      </c>
      <c r="T116" s="237" t="s">
        <v>33</v>
      </c>
      <c r="U116" s="231" t="s">
        <v>161</v>
      </c>
      <c r="V116" s="16" t="s">
        <v>90</v>
      </c>
      <c r="W116" s="16">
        <v>1017662</v>
      </c>
      <c r="X116" s="16" t="s">
        <v>5343</v>
      </c>
      <c r="Y116" s="16"/>
    </row>
    <row r="117" spans="1:25">
      <c r="A117" s="224" t="s">
        <v>1530</v>
      </c>
      <c r="B117" s="248" t="s">
        <v>134</v>
      </c>
      <c r="C117" s="311" t="s">
        <v>5344</v>
      </c>
      <c r="D117" s="278" t="s">
        <v>2892</v>
      </c>
      <c r="E117" s="227">
        <v>46046.288194444445</v>
      </c>
      <c r="F117" s="224">
        <v>10.8</v>
      </c>
      <c r="G117" s="1169" t="s">
        <v>5238</v>
      </c>
      <c r="H117" s="224"/>
      <c r="I117" s="224"/>
      <c r="J117" s="224"/>
      <c r="K117" s="224"/>
      <c r="L117" s="224"/>
      <c r="M117" s="35">
        <v>4</v>
      </c>
      <c r="N117" s="35">
        <v>44</v>
      </c>
      <c r="O117" s="35">
        <v>81</v>
      </c>
      <c r="P117" s="14">
        <f>SUM(H117:O117)</f>
        <v>129</v>
      </c>
      <c r="Q117" s="229" t="s">
        <v>32</v>
      </c>
      <c r="R117" s="234" t="b">
        <v>0</v>
      </c>
      <c r="S117" s="595">
        <v>117064</v>
      </c>
      <c r="T117" s="237" t="s">
        <v>33</v>
      </c>
      <c r="U117" s="231" t="s">
        <v>161</v>
      </c>
      <c r="V117" s="16" t="s">
        <v>90</v>
      </c>
      <c r="W117" s="16">
        <v>1017661</v>
      </c>
      <c r="X117" s="16" t="s">
        <v>5343</v>
      </c>
      <c r="Y117" s="16"/>
    </row>
    <row r="118" spans="1:25">
      <c r="A118" s="15" t="s">
        <v>120</v>
      </c>
      <c r="B118" s="322" t="s">
        <v>78</v>
      </c>
      <c r="C118" s="1170" t="s">
        <v>5345</v>
      </c>
      <c r="D118" s="441" t="s">
        <v>99</v>
      </c>
      <c r="E118" s="455">
        <v>46045.319444444445</v>
      </c>
      <c r="F118" s="15">
        <v>10.95</v>
      </c>
      <c r="G118" s="226" t="s">
        <v>3121</v>
      </c>
      <c r="H118" s="15"/>
      <c r="I118" s="15"/>
      <c r="J118" s="15"/>
      <c r="K118" s="15"/>
      <c r="L118" s="35">
        <v>37</v>
      </c>
      <c r="M118" s="35">
        <v>12</v>
      </c>
      <c r="N118" s="15">
        <v>0</v>
      </c>
      <c r="O118" s="35">
        <v>43</v>
      </c>
      <c r="P118" s="14">
        <f>SUM(H118:O118)</f>
        <v>92</v>
      </c>
      <c r="Q118" s="229" t="s">
        <v>32</v>
      </c>
      <c r="R118" s="234" t="b">
        <v>1</v>
      </c>
      <c r="S118" s="595">
        <v>117062</v>
      </c>
      <c r="T118" s="237" t="s">
        <v>33</v>
      </c>
      <c r="U118" s="255" t="s">
        <v>100</v>
      </c>
      <c r="V118" s="16" t="s">
        <v>90</v>
      </c>
      <c r="W118" s="16">
        <v>1017659</v>
      </c>
      <c r="X118" s="16" t="s">
        <v>5331</v>
      </c>
      <c r="Y118" s="16"/>
    </row>
    <row r="119" spans="1:25">
      <c r="A119" s="601" t="s">
        <v>19</v>
      </c>
      <c r="B119" s="1030"/>
      <c r="C119" s="1030"/>
      <c r="D119" s="1030"/>
      <c r="E119" s="1031"/>
      <c r="F119" s="1171"/>
      <c r="G119" s="7"/>
      <c r="H119" s="11">
        <f>SUM(H114:H117)</f>
        <v>0</v>
      </c>
      <c r="I119" s="11">
        <f>SUM(I114:I117)</f>
        <v>0</v>
      </c>
      <c r="J119" s="11">
        <f t="shared" ref="J119:P119" si="11">SUM(J114:J118)</f>
        <v>0</v>
      </c>
      <c r="K119" s="11">
        <f t="shared" si="11"/>
        <v>0</v>
      </c>
      <c r="L119" s="11">
        <f t="shared" si="11"/>
        <v>225</v>
      </c>
      <c r="M119" s="11">
        <f t="shared" si="11"/>
        <v>58</v>
      </c>
      <c r="N119" s="11">
        <f t="shared" si="11"/>
        <v>135</v>
      </c>
      <c r="O119" s="11">
        <f t="shared" si="11"/>
        <v>286</v>
      </c>
      <c r="P119" s="11">
        <f t="shared" si="11"/>
        <v>704</v>
      </c>
      <c r="Q119" s="12"/>
      <c r="R119" s="12"/>
      <c r="S119" s="256"/>
      <c r="T119" s="12"/>
      <c r="U119" s="12"/>
      <c r="V119" s="12"/>
      <c r="W119" s="12"/>
      <c r="X119" s="12"/>
      <c r="Y119" s="12"/>
    </row>
    <row r="120" spans="1:25">
      <c r="A120" s="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5">
      <c r="A121" s="166" t="s">
        <v>34</v>
      </c>
      <c r="B121" s="1562"/>
      <c r="C121" s="1562"/>
      <c r="D121" s="1562"/>
      <c r="E121" s="1"/>
      <c r="F121" s="1"/>
      <c r="G121" s="1"/>
      <c r="H121" s="1"/>
      <c r="I121" s="1"/>
      <c r="J121" s="1563"/>
      <c r="K121" s="1563"/>
      <c r="L121" s="1563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5" ht="18">
      <c r="A122" s="187" t="s">
        <v>35</v>
      </c>
      <c r="B122" s="186" t="s">
        <v>36</v>
      </c>
      <c r="C122" s="239" t="s">
        <v>37</v>
      </c>
      <c r="D122" s="24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5">
      <c r="A123" s="230" t="s">
        <v>161</v>
      </c>
      <c r="B123" s="1558" t="s">
        <v>39</v>
      </c>
      <c r="C123" s="1558"/>
      <c r="D123" s="242"/>
      <c r="E123" s="243" t="s">
        <v>40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5">
      <c r="A124" s="257" t="s">
        <v>100</v>
      </c>
      <c r="B124" s="1619" t="s">
        <v>956</v>
      </c>
      <c r="C124" s="1619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5">
      <c r="A125" s="4" t="s">
        <v>169</v>
      </c>
      <c r="B125" s="1564" t="s">
        <v>41</v>
      </c>
      <c r="C125" s="1564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5">
      <c r="A126" s="5" t="s">
        <v>42</v>
      </c>
      <c r="B126" s="1565" t="s">
        <v>2101</v>
      </c>
      <c r="C126" s="156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>
      <c r="A127" s="5" t="s">
        <v>42</v>
      </c>
      <c r="B127" s="1565"/>
      <c r="C127" s="1565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5">
      <c r="A128" s="5" t="s">
        <v>43</v>
      </c>
      <c r="B128" s="1566">
        <v>358407508683</v>
      </c>
      <c r="C128" s="156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>
      <c r="A129" s="5" t="s">
        <v>44</v>
      </c>
      <c r="B129" s="1567">
        <v>0.75</v>
      </c>
      <c r="C129" s="156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</sheetData>
  <mergeCells count="76">
    <mergeCell ref="B124:C124"/>
    <mergeCell ref="B13:C13"/>
    <mergeCell ref="A1:F1"/>
    <mergeCell ref="H1:P1"/>
    <mergeCell ref="Q1:Y1"/>
    <mergeCell ref="B11:D11"/>
    <mergeCell ref="J11:L11"/>
    <mergeCell ref="B33:C33"/>
    <mergeCell ref="B14:C14"/>
    <mergeCell ref="B15:C15"/>
    <mergeCell ref="B16:C16"/>
    <mergeCell ref="B17:C17"/>
    <mergeCell ref="B18:C18"/>
    <mergeCell ref="A20:F20"/>
    <mergeCell ref="H20:P20"/>
    <mergeCell ref="Q20:Y20"/>
    <mergeCell ref="B30:D30"/>
    <mergeCell ref="J30:L30"/>
    <mergeCell ref="B32:C32"/>
    <mergeCell ref="B34:C34"/>
    <mergeCell ref="B35:C35"/>
    <mergeCell ref="B36:C36"/>
    <mergeCell ref="B37:C37"/>
    <mergeCell ref="A39:F39"/>
    <mergeCell ref="Q57:Y57"/>
    <mergeCell ref="Q39:Y39"/>
    <mergeCell ref="B49:D49"/>
    <mergeCell ref="J49:L49"/>
    <mergeCell ref="B51:C51"/>
    <mergeCell ref="B52:C52"/>
    <mergeCell ref="H39:P39"/>
    <mergeCell ref="B53:C53"/>
    <mergeCell ref="B54:C54"/>
    <mergeCell ref="B55:C55"/>
    <mergeCell ref="A57:F57"/>
    <mergeCell ref="H57:P57"/>
    <mergeCell ref="B67:D67"/>
    <mergeCell ref="J67:L67"/>
    <mergeCell ref="B69:C69"/>
    <mergeCell ref="B70:C70"/>
    <mergeCell ref="Q75:Y75"/>
    <mergeCell ref="B71:C71"/>
    <mergeCell ref="B72:C72"/>
    <mergeCell ref="B73:C73"/>
    <mergeCell ref="A75:F75"/>
    <mergeCell ref="H75:P75"/>
    <mergeCell ref="B105:C105"/>
    <mergeCell ref="B86:C86"/>
    <mergeCell ref="B87:C87"/>
    <mergeCell ref="B88:C88"/>
    <mergeCell ref="B89:C89"/>
    <mergeCell ref="B90:C90"/>
    <mergeCell ref="B91:C91"/>
    <mergeCell ref="A93:F93"/>
    <mergeCell ref="H93:P93"/>
    <mergeCell ref="Q93:Y93"/>
    <mergeCell ref="B103:D103"/>
    <mergeCell ref="J103:L103"/>
    <mergeCell ref="B84:D84"/>
    <mergeCell ref="J84:L84"/>
    <mergeCell ref="B129:C129"/>
    <mergeCell ref="B128:C128"/>
    <mergeCell ref="B127:C127"/>
    <mergeCell ref="B126:C126"/>
    <mergeCell ref="B125:C125"/>
    <mergeCell ref="B106:C106"/>
    <mergeCell ref="B107:C107"/>
    <mergeCell ref="B108:C108"/>
    <mergeCell ref="B109:C109"/>
    <mergeCell ref="B110:C110"/>
    <mergeCell ref="B123:C123"/>
    <mergeCell ref="J121:L121"/>
    <mergeCell ref="B121:D121"/>
    <mergeCell ref="Q112:Y112"/>
    <mergeCell ref="H112:P112"/>
    <mergeCell ref="A112:F112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6FC8-1A5C-437D-BEDE-9121CCBF6A5C}">
  <sheetPr>
    <tabColor rgb="FF7030A0"/>
  </sheetPr>
  <dimension ref="A1:Y115"/>
  <sheetViews>
    <sheetView topLeftCell="A42" workbookViewId="0">
      <selection activeCell="M93" sqref="M9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139</v>
      </c>
      <c r="B1" s="1559"/>
      <c r="C1" s="1559"/>
      <c r="D1" s="1559"/>
      <c r="E1" s="1559"/>
      <c r="F1" s="1559"/>
      <c r="G1" s="7"/>
      <c r="H1" s="1559" t="s">
        <v>446</v>
      </c>
      <c r="I1" s="1559"/>
      <c r="J1" s="1559"/>
      <c r="K1" s="1559"/>
      <c r="L1" s="1559"/>
      <c r="M1" s="1559"/>
      <c r="N1" s="1559"/>
      <c r="O1" s="1559"/>
      <c r="P1" s="1559"/>
      <c r="Q1" s="1560" t="s">
        <v>5346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219</v>
      </c>
      <c r="B3" s="224" t="s">
        <v>75</v>
      </c>
      <c r="C3" s="247" t="s">
        <v>5347</v>
      </c>
      <c r="D3" s="247" t="s">
        <v>74</v>
      </c>
      <c r="E3" s="227">
        <v>46039.524305555555</v>
      </c>
      <c r="F3" s="224">
        <v>15.8</v>
      </c>
      <c r="G3" s="226"/>
      <c r="H3" s="224"/>
      <c r="I3" s="224"/>
      <c r="J3" s="224"/>
      <c r="K3" s="35">
        <v>81</v>
      </c>
      <c r="L3" s="224"/>
      <c r="M3" s="224"/>
      <c r="N3" s="224"/>
      <c r="O3" s="224"/>
      <c r="P3" s="14">
        <f t="shared" ref="P3:P8" si="0">SUM(H3:O3)</f>
        <v>81</v>
      </c>
      <c r="Q3" s="14" t="s">
        <v>30</v>
      </c>
      <c r="R3" s="233" t="b">
        <v>0</v>
      </c>
      <c r="S3" s="15">
        <v>116930</v>
      </c>
      <c r="T3" s="14" t="s">
        <v>31</v>
      </c>
      <c r="U3" s="232" t="s">
        <v>169</v>
      </c>
      <c r="V3" s="16" t="s">
        <v>660</v>
      </c>
      <c r="W3" s="16">
        <v>1017539</v>
      </c>
      <c r="X3" s="16" t="s">
        <v>5348</v>
      </c>
      <c r="Y3" s="16"/>
    </row>
    <row r="4" spans="1:25">
      <c r="A4" s="224" t="s">
        <v>111</v>
      </c>
      <c r="B4" s="248" t="s">
        <v>65</v>
      </c>
      <c r="C4" s="60" t="s">
        <v>5349</v>
      </c>
      <c r="D4" s="60" t="s">
        <v>64</v>
      </c>
      <c r="E4" s="249">
        <v>46039.517361111109</v>
      </c>
      <c r="F4" s="224">
        <v>14.8</v>
      </c>
      <c r="G4" s="226"/>
      <c r="H4" s="224"/>
      <c r="I4" s="224"/>
      <c r="J4" s="224"/>
      <c r="K4" s="224"/>
      <c r="L4" s="35">
        <v>161</v>
      </c>
      <c r="M4" s="224"/>
      <c r="N4" s="224"/>
      <c r="O4" s="224"/>
      <c r="P4" s="14">
        <f t="shared" si="0"/>
        <v>161</v>
      </c>
      <c r="Q4" s="14" t="s">
        <v>30</v>
      </c>
      <c r="R4" s="233" t="b">
        <v>0</v>
      </c>
      <c r="S4" s="15">
        <v>116932</v>
      </c>
      <c r="T4" s="23" t="s">
        <v>33</v>
      </c>
      <c r="U4" s="232" t="s">
        <v>169</v>
      </c>
      <c r="V4" t="s">
        <v>90</v>
      </c>
      <c r="W4" s="16">
        <v>1017540</v>
      </c>
      <c r="X4" t="s">
        <v>5348</v>
      </c>
      <c r="Y4" s="16"/>
    </row>
    <row r="5" spans="1:25">
      <c r="A5" s="224" t="s">
        <v>111</v>
      </c>
      <c r="B5" s="248" t="s">
        <v>65</v>
      </c>
      <c r="C5" s="60" t="s">
        <v>5350</v>
      </c>
      <c r="D5" s="60" t="s">
        <v>64</v>
      </c>
      <c r="E5" s="249">
        <v>46039.517361111109</v>
      </c>
      <c r="F5" s="224">
        <v>14.8</v>
      </c>
      <c r="G5" s="226"/>
      <c r="H5" s="224"/>
      <c r="I5" s="224"/>
      <c r="J5" s="224"/>
      <c r="K5" s="224"/>
      <c r="L5" s="35">
        <v>161</v>
      </c>
      <c r="M5" s="224"/>
      <c r="N5" s="224"/>
      <c r="O5" s="224"/>
      <c r="P5" s="14">
        <f t="shared" si="0"/>
        <v>161</v>
      </c>
      <c r="Q5" s="14" t="s">
        <v>30</v>
      </c>
      <c r="R5" s="233" t="b">
        <v>0</v>
      </c>
      <c r="S5" s="15">
        <v>116933</v>
      </c>
      <c r="T5" s="23" t="s">
        <v>33</v>
      </c>
      <c r="U5" s="232" t="s">
        <v>169</v>
      </c>
      <c r="V5" s="16" t="s">
        <v>90</v>
      </c>
      <c r="W5" s="16">
        <v>1017541</v>
      </c>
      <c r="X5" s="16" t="s">
        <v>5348</v>
      </c>
      <c r="Y5" s="16"/>
    </row>
    <row r="6" spans="1:25" ht="25.5">
      <c r="A6" s="15" t="s">
        <v>111</v>
      </c>
      <c r="B6" s="26" t="s">
        <v>65</v>
      </c>
      <c r="C6" s="250" t="s">
        <v>5351</v>
      </c>
      <c r="D6" s="223" t="s">
        <v>64</v>
      </c>
      <c r="E6" s="251">
        <v>46040.517361111109</v>
      </c>
      <c r="F6" s="15">
        <v>14.8</v>
      </c>
      <c r="G6" s="37" t="s">
        <v>5352</v>
      </c>
      <c r="H6" s="15"/>
      <c r="I6" s="15"/>
      <c r="J6" s="15"/>
      <c r="K6" s="15"/>
      <c r="L6" s="35">
        <v>81</v>
      </c>
      <c r="M6" s="35">
        <v>80</v>
      </c>
      <c r="N6" s="15"/>
      <c r="O6" s="15"/>
      <c r="P6" s="14">
        <f t="shared" si="0"/>
        <v>161</v>
      </c>
      <c r="Q6" s="14" t="s">
        <v>30</v>
      </c>
      <c r="R6" s="233" t="b">
        <v>0</v>
      </c>
      <c r="S6" s="321">
        <v>116943</v>
      </c>
      <c r="T6" s="23" t="s">
        <v>33</v>
      </c>
      <c r="U6" s="232" t="s">
        <v>169</v>
      </c>
      <c r="V6" s="16" t="s">
        <v>90</v>
      </c>
      <c r="W6" s="16">
        <v>1017543</v>
      </c>
      <c r="X6" t="s">
        <v>5353</v>
      </c>
      <c r="Y6" s="16"/>
    </row>
    <row r="7" spans="1:25">
      <c r="A7" s="224" t="s">
        <v>3866</v>
      </c>
      <c r="B7" s="224" t="s">
        <v>78</v>
      </c>
      <c r="C7" s="252" t="s">
        <v>5354</v>
      </c>
      <c r="D7" s="252" t="s">
        <v>88</v>
      </c>
      <c r="E7" s="227">
        <v>46040.166666666664</v>
      </c>
      <c r="F7" s="224">
        <v>10.3</v>
      </c>
      <c r="G7" s="226" t="s">
        <v>3121</v>
      </c>
      <c r="H7" s="224"/>
      <c r="I7" s="224"/>
      <c r="J7" s="224"/>
      <c r="K7" s="224"/>
      <c r="L7" s="224"/>
      <c r="M7" s="35">
        <v>54</v>
      </c>
      <c r="N7" s="35">
        <v>54</v>
      </c>
      <c r="O7" s="35">
        <v>53</v>
      </c>
      <c r="P7" s="14">
        <f t="shared" si="0"/>
        <v>161</v>
      </c>
      <c r="Q7" s="229" t="s">
        <v>32</v>
      </c>
      <c r="R7" s="234" t="b">
        <v>1</v>
      </c>
      <c r="S7" s="235">
        <v>116953</v>
      </c>
      <c r="T7" s="237" t="s">
        <v>33</v>
      </c>
      <c r="U7" s="231" t="s">
        <v>161</v>
      </c>
      <c r="V7" s="16" t="s">
        <v>90</v>
      </c>
      <c r="W7" s="16">
        <v>1017542</v>
      </c>
      <c r="X7" s="16" t="s">
        <v>5355</v>
      </c>
      <c r="Y7" s="16"/>
    </row>
    <row r="8" spans="1:25">
      <c r="A8" s="15" t="s">
        <v>519</v>
      </c>
      <c r="B8" s="15" t="s">
        <v>78</v>
      </c>
      <c r="C8" s="15" t="s">
        <v>5356</v>
      </c>
      <c r="D8" s="224" t="s">
        <v>88</v>
      </c>
      <c r="E8" s="227">
        <v>46040.166666666664</v>
      </c>
      <c r="F8" s="224">
        <v>10.3</v>
      </c>
      <c r="G8" s="37" t="s">
        <v>3121</v>
      </c>
      <c r="H8" s="15"/>
      <c r="I8" s="15"/>
      <c r="J8" s="15"/>
      <c r="K8" s="15"/>
      <c r="L8" s="15"/>
      <c r="M8" s="35">
        <v>54</v>
      </c>
      <c r="N8" s="35">
        <v>54</v>
      </c>
      <c r="O8" s="35">
        <v>53</v>
      </c>
      <c r="P8" s="14">
        <f t="shared" si="0"/>
        <v>161</v>
      </c>
      <c r="Q8" s="229" t="s">
        <v>32</v>
      </c>
      <c r="R8" s="234" t="b">
        <v>1</v>
      </c>
      <c r="S8" s="235">
        <v>116954</v>
      </c>
      <c r="T8" s="237" t="s">
        <v>33</v>
      </c>
      <c r="U8" s="231" t="s">
        <v>161</v>
      </c>
      <c r="V8" s="16" t="s">
        <v>90</v>
      </c>
      <c r="W8" s="16">
        <v>1017545</v>
      </c>
      <c r="X8" s="16" t="s">
        <v>5355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>SUM(H3:H7)</f>
        <v>0</v>
      </c>
      <c r="I9" s="11">
        <f>SUM(I3:I7)</f>
        <v>0</v>
      </c>
      <c r="J9" s="11">
        <f t="shared" ref="J9:P9" si="1">SUM(J3:J8)</f>
        <v>0</v>
      </c>
      <c r="K9" s="11">
        <f t="shared" si="1"/>
        <v>81</v>
      </c>
      <c r="L9" s="11">
        <f t="shared" si="1"/>
        <v>403</v>
      </c>
      <c r="M9" s="11">
        <f t="shared" si="1"/>
        <v>188</v>
      </c>
      <c r="N9" s="11">
        <f t="shared" si="1"/>
        <v>108</v>
      </c>
      <c r="O9" s="11">
        <f t="shared" si="1"/>
        <v>106</v>
      </c>
      <c r="P9" s="11">
        <f t="shared" si="1"/>
        <v>886</v>
      </c>
      <c r="Q9" s="12"/>
      <c r="R9" s="12"/>
      <c r="S9" s="256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169</v>
      </c>
      <c r="B14" s="1564" t="s">
        <v>41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5003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358400432178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0.41666666666666669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345</v>
      </c>
      <c r="B20" s="1559"/>
      <c r="C20" s="1559"/>
      <c r="D20" s="1559"/>
      <c r="E20" s="1559"/>
      <c r="F20" s="1559"/>
      <c r="G20" s="7"/>
      <c r="H20" s="1559" t="s">
        <v>446</v>
      </c>
      <c r="I20" s="1559"/>
      <c r="J20" s="1559"/>
      <c r="K20" s="1559"/>
      <c r="L20" s="1559"/>
      <c r="M20" s="1559"/>
      <c r="N20" s="1559"/>
      <c r="O20" s="1559"/>
      <c r="P20" s="1559"/>
      <c r="Q20" s="1560" t="s">
        <v>5357</v>
      </c>
      <c r="R20" s="1561"/>
      <c r="S20" s="1561"/>
      <c r="T20" s="1561"/>
      <c r="U20" s="1561"/>
      <c r="V20" s="1561"/>
      <c r="W20" s="1561"/>
      <c r="X20" s="1561"/>
      <c r="Y20" s="1561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224" t="s">
        <v>122</v>
      </c>
      <c r="B22" s="224" t="s">
        <v>62</v>
      </c>
      <c r="C22" s="224" t="s">
        <v>5358</v>
      </c>
      <c r="D22" s="224" t="s">
        <v>61</v>
      </c>
      <c r="E22" s="227">
        <v>46039.777777777781</v>
      </c>
      <c r="F22" s="224">
        <v>13</v>
      </c>
      <c r="G22" s="226"/>
      <c r="H22" s="224"/>
      <c r="I22" s="224"/>
      <c r="J22" s="35">
        <v>27</v>
      </c>
      <c r="K22" s="224">
        <v>108</v>
      </c>
      <c r="L22" s="224"/>
      <c r="M22" s="224"/>
      <c r="N22" s="224"/>
      <c r="O22" s="224"/>
      <c r="P22" s="14">
        <f t="shared" ref="P22:P27" si="2">SUM(H22:O22)</f>
        <v>135</v>
      </c>
      <c r="Q22" s="14" t="s">
        <v>30</v>
      </c>
      <c r="R22" s="233" t="b">
        <v>0</v>
      </c>
      <c r="S22" s="14">
        <v>116934</v>
      </c>
      <c r="T22" s="14" t="s">
        <v>31</v>
      </c>
      <c r="U22" s="232" t="s">
        <v>169</v>
      </c>
      <c r="V22" s="16" t="s">
        <v>90</v>
      </c>
      <c r="W22" s="16">
        <v>1017555</v>
      </c>
      <c r="X22" s="16" t="s">
        <v>5359</v>
      </c>
      <c r="Y22" s="16"/>
    </row>
    <row r="23" spans="1:25">
      <c r="A23" s="224" t="s">
        <v>141</v>
      </c>
      <c r="B23" s="224" t="s">
        <v>69</v>
      </c>
      <c r="C23" s="224" t="s">
        <v>5360</v>
      </c>
      <c r="D23" s="224" t="s">
        <v>68</v>
      </c>
      <c r="E23" s="227">
        <v>46039.760416666664</v>
      </c>
      <c r="F23" s="224">
        <v>14.5</v>
      </c>
      <c r="G23" s="226"/>
      <c r="H23" s="224"/>
      <c r="I23" s="224"/>
      <c r="J23" s="224"/>
      <c r="K23" s="224"/>
      <c r="L23" s="224"/>
      <c r="M23" s="35">
        <v>81</v>
      </c>
      <c r="N23" s="35">
        <v>80</v>
      </c>
      <c r="O23" s="224"/>
      <c r="P23" s="14">
        <f t="shared" si="2"/>
        <v>161</v>
      </c>
      <c r="Q23" s="14" t="s">
        <v>30</v>
      </c>
      <c r="R23" s="233" t="b">
        <v>0</v>
      </c>
      <c r="S23" s="14">
        <v>116935</v>
      </c>
      <c r="T23" s="14" t="s">
        <v>31</v>
      </c>
      <c r="U23" s="232" t="s">
        <v>169</v>
      </c>
      <c r="V23" s="16"/>
      <c r="W23" s="16">
        <v>1017556</v>
      </c>
      <c r="X23" s="16" t="s">
        <v>5361</v>
      </c>
      <c r="Y23" s="16"/>
    </row>
    <row r="24" spans="1:25">
      <c r="A24" s="224" t="s">
        <v>5152</v>
      </c>
      <c r="B24" s="224" t="s">
        <v>65</v>
      </c>
      <c r="C24" s="224" t="s">
        <v>5362</v>
      </c>
      <c r="D24" s="39" t="s">
        <v>64</v>
      </c>
      <c r="E24" s="227">
        <v>46040.517361111109</v>
      </c>
      <c r="F24" s="224">
        <v>14.8</v>
      </c>
      <c r="G24" s="226"/>
      <c r="H24" s="224"/>
      <c r="I24" s="224"/>
      <c r="J24" s="224"/>
      <c r="K24" s="224"/>
      <c r="L24" s="35">
        <v>108</v>
      </c>
      <c r="M24" s="247"/>
      <c r="N24" s="247"/>
      <c r="O24" s="247"/>
      <c r="P24" s="14">
        <f t="shared" si="2"/>
        <v>108</v>
      </c>
      <c r="Q24" s="14" t="s">
        <v>30</v>
      </c>
      <c r="R24" s="233" t="b">
        <v>0</v>
      </c>
      <c r="S24" s="264">
        <v>116936</v>
      </c>
      <c r="T24" s="23" t="s">
        <v>33</v>
      </c>
      <c r="U24" s="134" t="s">
        <v>169</v>
      </c>
      <c r="V24" t="s">
        <v>90</v>
      </c>
      <c r="W24" s="16">
        <v>1017557</v>
      </c>
      <c r="X24" t="s">
        <v>5353</v>
      </c>
      <c r="Y24" s="16"/>
    </row>
    <row r="25" spans="1:25">
      <c r="A25" s="224" t="s">
        <v>120</v>
      </c>
      <c r="B25" s="224" t="s">
        <v>78</v>
      </c>
      <c r="C25" s="224" t="s">
        <v>5363</v>
      </c>
      <c r="D25" s="224" t="s">
        <v>99</v>
      </c>
      <c r="E25" s="227">
        <v>46040.277777777781</v>
      </c>
      <c r="F25" s="224">
        <v>10.8</v>
      </c>
      <c r="G25" s="37" t="s">
        <v>3121</v>
      </c>
      <c r="H25" s="224"/>
      <c r="I25" s="224"/>
      <c r="J25" s="224"/>
      <c r="K25" s="224"/>
      <c r="L25" s="248"/>
      <c r="M25" s="331">
        <v>27</v>
      </c>
      <c r="N25" s="331">
        <v>81</v>
      </c>
      <c r="O25" s="345">
        <v>53</v>
      </c>
      <c r="P25" s="66">
        <f t="shared" si="2"/>
        <v>161</v>
      </c>
      <c r="Q25" s="229" t="s">
        <v>32</v>
      </c>
      <c r="R25" s="234" t="b">
        <v>1</v>
      </c>
      <c r="S25" s="235">
        <v>116955</v>
      </c>
      <c r="T25" s="237" t="s">
        <v>33</v>
      </c>
      <c r="U25" s="255" t="s">
        <v>100</v>
      </c>
      <c r="V25" s="16" t="s">
        <v>90</v>
      </c>
      <c r="W25" s="16">
        <v>1017558</v>
      </c>
      <c r="X25" s="16" t="s">
        <v>5364</v>
      </c>
      <c r="Y25" s="16"/>
    </row>
    <row r="26" spans="1:25">
      <c r="A26" s="224" t="s">
        <v>2561</v>
      </c>
      <c r="B26" s="224" t="s">
        <v>78</v>
      </c>
      <c r="C26" s="224" t="s">
        <v>5365</v>
      </c>
      <c r="D26" s="224" t="s">
        <v>99</v>
      </c>
      <c r="E26" s="227">
        <v>46040.277777777781</v>
      </c>
      <c r="F26" s="224">
        <v>10.8</v>
      </c>
      <c r="G26" s="37" t="s">
        <v>3121</v>
      </c>
      <c r="H26" s="224"/>
      <c r="I26" s="224"/>
      <c r="J26" s="224"/>
      <c r="K26" s="224"/>
      <c r="L26" s="248"/>
      <c r="M26" s="331">
        <v>27</v>
      </c>
      <c r="N26" s="331">
        <v>81</v>
      </c>
      <c r="O26" s="345">
        <v>53</v>
      </c>
      <c r="P26" s="66">
        <f t="shared" si="2"/>
        <v>161</v>
      </c>
      <c r="Q26" s="229" t="s">
        <v>32</v>
      </c>
      <c r="R26" s="234" t="b">
        <v>0</v>
      </c>
      <c r="S26" s="235">
        <v>116956</v>
      </c>
      <c r="T26" s="237" t="s">
        <v>33</v>
      </c>
      <c r="U26" s="255" t="s">
        <v>100</v>
      </c>
      <c r="V26" s="16" t="s">
        <v>90</v>
      </c>
      <c r="W26" s="16">
        <v>1017559</v>
      </c>
      <c r="X26" s="16" t="s">
        <v>5364</v>
      </c>
      <c r="Y26" s="16"/>
    </row>
    <row r="27" spans="1:25">
      <c r="A27" s="15" t="s">
        <v>121</v>
      </c>
      <c r="B27" s="15" t="s">
        <v>78</v>
      </c>
      <c r="C27" s="15" t="s">
        <v>5366</v>
      </c>
      <c r="D27" s="224" t="s">
        <v>99</v>
      </c>
      <c r="E27" s="227">
        <v>46040.277777777781</v>
      </c>
      <c r="F27" s="224">
        <v>10.8</v>
      </c>
      <c r="G27" s="37" t="s">
        <v>3121</v>
      </c>
      <c r="H27" s="15"/>
      <c r="I27" s="15"/>
      <c r="J27" s="15"/>
      <c r="K27" s="15"/>
      <c r="L27" s="26"/>
      <c r="M27" s="331">
        <v>27</v>
      </c>
      <c r="N27" s="331">
        <v>81</v>
      </c>
      <c r="O27" s="345">
        <v>53</v>
      </c>
      <c r="P27" s="66">
        <f t="shared" si="2"/>
        <v>161</v>
      </c>
      <c r="Q27" s="229" t="s">
        <v>32</v>
      </c>
      <c r="R27" s="234" t="b">
        <v>0</v>
      </c>
      <c r="S27" s="235">
        <v>116957</v>
      </c>
      <c r="T27" s="237" t="s">
        <v>33</v>
      </c>
      <c r="U27" s="255" t="s">
        <v>100</v>
      </c>
      <c r="V27" s="16" t="s">
        <v>90</v>
      </c>
      <c r="W27" s="16">
        <v>1017560</v>
      </c>
      <c r="X27" s="16" t="s">
        <v>5364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>SUM(H22:H26)</f>
        <v>0</v>
      </c>
      <c r="I28" s="11">
        <f>SUM(I22:I26)</f>
        <v>0</v>
      </c>
      <c r="J28" s="11">
        <f t="shared" ref="J28:P28" si="3">SUM(J22:J27)</f>
        <v>27</v>
      </c>
      <c r="K28" s="11">
        <f t="shared" si="3"/>
        <v>108</v>
      </c>
      <c r="L28" s="11">
        <f t="shared" si="3"/>
        <v>108</v>
      </c>
      <c r="M28" s="19">
        <f t="shared" si="3"/>
        <v>162</v>
      </c>
      <c r="N28" s="19">
        <f t="shared" si="3"/>
        <v>323</v>
      </c>
      <c r="O28" s="19">
        <f t="shared" si="3"/>
        <v>159</v>
      </c>
      <c r="P28" s="11">
        <f t="shared" si="3"/>
        <v>887</v>
      </c>
      <c r="Q28" s="12"/>
      <c r="R28" s="12"/>
      <c r="S28" s="256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57" t="s">
        <v>100</v>
      </c>
      <c r="B32" s="1619" t="s">
        <v>39</v>
      </c>
      <c r="C32" s="1619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4" t="s">
        <v>169</v>
      </c>
      <c r="B33" s="1564" t="s">
        <v>41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 t="s">
        <v>4941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43</v>
      </c>
      <c r="B36" s="1566">
        <v>358401430448</v>
      </c>
      <c r="C36" s="156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44</v>
      </c>
      <c r="B37" s="1567">
        <v>0.45833333333333331</v>
      </c>
      <c r="C37" s="156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5" ht="23.25" customHeight="1">
      <c r="A39" s="1559" t="s">
        <v>360</v>
      </c>
      <c r="B39" s="1559"/>
      <c r="C39" s="1559"/>
      <c r="D39" s="1559"/>
      <c r="E39" s="1559"/>
      <c r="F39" s="1559"/>
      <c r="G39" s="7"/>
      <c r="H39" s="1559" t="s">
        <v>446</v>
      </c>
      <c r="I39" s="1559"/>
      <c r="J39" s="1559"/>
      <c r="K39" s="1559"/>
      <c r="L39" s="1559"/>
      <c r="M39" s="1559"/>
      <c r="N39" s="1559"/>
      <c r="O39" s="1559"/>
      <c r="P39" s="1559"/>
      <c r="Q39" s="1560" t="s">
        <v>5367</v>
      </c>
      <c r="R39" s="1561"/>
      <c r="S39" s="1561"/>
      <c r="T39" s="1561"/>
      <c r="U39" s="1561"/>
      <c r="V39" s="1561"/>
      <c r="W39" s="1561"/>
      <c r="X39" s="1561"/>
      <c r="Y39" s="1561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21" t="s">
        <v>16</v>
      </c>
      <c r="N40" s="21" t="s">
        <v>17</v>
      </c>
      <c r="O40" s="67" t="s">
        <v>18</v>
      </c>
      <c r="P40" s="8" t="s">
        <v>19</v>
      </c>
      <c r="Q40" s="8" t="s">
        <v>20</v>
      </c>
      <c r="R40" s="240" t="s">
        <v>22</v>
      </c>
      <c r="S40" s="18" t="s">
        <v>9</v>
      </c>
      <c r="T40" s="8" t="s">
        <v>21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224" t="s">
        <v>86</v>
      </c>
      <c r="B41" s="224" t="s">
        <v>78</v>
      </c>
      <c r="C41" s="224" t="s">
        <v>5368</v>
      </c>
      <c r="D41" s="224" t="s">
        <v>88</v>
      </c>
      <c r="E41" s="227">
        <v>46040.166666666664</v>
      </c>
      <c r="F41" s="224">
        <v>10.3</v>
      </c>
      <c r="G41" s="37" t="s">
        <v>3121</v>
      </c>
      <c r="H41" s="224"/>
      <c r="I41" s="224"/>
      <c r="J41" s="224"/>
      <c r="K41" s="224"/>
      <c r="L41" s="406">
        <v>30</v>
      </c>
      <c r="M41" s="331">
        <v>30</v>
      </c>
      <c r="N41" s="331">
        <v>30</v>
      </c>
      <c r="O41" s="331">
        <v>71</v>
      </c>
      <c r="P41" s="66">
        <f>SUM(H41:O41)</f>
        <v>161</v>
      </c>
      <c r="Q41" s="229" t="s">
        <v>32</v>
      </c>
      <c r="R41" s="234" t="b">
        <v>1</v>
      </c>
      <c r="S41" s="235">
        <v>116961</v>
      </c>
      <c r="T41" s="237" t="s">
        <v>33</v>
      </c>
      <c r="U41" s="231" t="s">
        <v>161</v>
      </c>
      <c r="V41" s="16" t="s">
        <v>90</v>
      </c>
      <c r="W41" s="16">
        <v>1017547</v>
      </c>
      <c r="X41" s="16" t="s">
        <v>5369</v>
      </c>
      <c r="Y41" s="16"/>
    </row>
    <row r="42" spans="1:25">
      <c r="A42" s="224" t="s">
        <v>120</v>
      </c>
      <c r="B42" s="224" t="s">
        <v>78</v>
      </c>
      <c r="C42" s="224" t="s">
        <v>5370</v>
      </c>
      <c r="D42" s="224" t="s">
        <v>99</v>
      </c>
      <c r="E42" s="227">
        <v>46040.277777777781</v>
      </c>
      <c r="F42" s="224">
        <v>10.8</v>
      </c>
      <c r="G42" s="37" t="s">
        <v>3121</v>
      </c>
      <c r="H42" s="224"/>
      <c r="I42" s="224"/>
      <c r="J42" s="224"/>
      <c r="K42" s="224"/>
      <c r="L42" s="248"/>
      <c r="M42" s="331">
        <v>30</v>
      </c>
      <c r="N42" s="331">
        <v>60</v>
      </c>
      <c r="O42" s="331">
        <v>71</v>
      </c>
      <c r="P42" s="66">
        <f t="shared" ref="P42:P46" si="4">SUM(H42:O42)</f>
        <v>161</v>
      </c>
      <c r="Q42" s="229" t="s">
        <v>32</v>
      </c>
      <c r="R42" s="234" t="b">
        <v>1</v>
      </c>
      <c r="S42" s="235">
        <v>116959</v>
      </c>
      <c r="T42" s="237" t="s">
        <v>33</v>
      </c>
      <c r="U42" s="255" t="s">
        <v>100</v>
      </c>
      <c r="V42" s="16" t="s">
        <v>90</v>
      </c>
      <c r="W42" s="16">
        <v>1017548</v>
      </c>
      <c r="X42" s="16" t="s">
        <v>5364</v>
      </c>
      <c r="Y42" s="16"/>
    </row>
    <row r="43" spans="1:25">
      <c r="A43" s="224" t="s">
        <v>2561</v>
      </c>
      <c r="B43" s="224" t="s">
        <v>78</v>
      </c>
      <c r="C43" s="224" t="s">
        <v>5371</v>
      </c>
      <c r="D43" s="224" t="s">
        <v>99</v>
      </c>
      <c r="E43" s="227">
        <v>46040.277777777781</v>
      </c>
      <c r="F43" s="224">
        <v>10.8</v>
      </c>
      <c r="G43" s="37" t="s">
        <v>3121</v>
      </c>
      <c r="H43" s="224"/>
      <c r="I43" s="224"/>
      <c r="J43" s="224"/>
      <c r="K43" s="224"/>
      <c r="L43" s="406">
        <v>30</v>
      </c>
      <c r="M43" s="331">
        <v>30</v>
      </c>
      <c r="N43" s="331">
        <v>30</v>
      </c>
      <c r="O43" s="331">
        <v>71</v>
      </c>
      <c r="P43" s="66">
        <f t="shared" si="4"/>
        <v>161</v>
      </c>
      <c r="Q43" s="229" t="s">
        <v>32</v>
      </c>
      <c r="R43" s="234" t="b">
        <v>0</v>
      </c>
      <c r="S43" s="235">
        <v>116963</v>
      </c>
      <c r="T43" s="237" t="s">
        <v>33</v>
      </c>
      <c r="U43" s="255" t="s">
        <v>100</v>
      </c>
      <c r="V43" s="16" t="s">
        <v>90</v>
      </c>
      <c r="W43" s="16">
        <v>1017549</v>
      </c>
      <c r="X43" s="16" t="s">
        <v>5364</v>
      </c>
      <c r="Y43" s="16"/>
    </row>
    <row r="44" spans="1:25">
      <c r="A44" s="224" t="s">
        <v>152</v>
      </c>
      <c r="B44" s="224" t="s">
        <v>78</v>
      </c>
      <c r="C44" s="224" t="s">
        <v>5372</v>
      </c>
      <c r="D44" s="224" t="s">
        <v>88</v>
      </c>
      <c r="E44" s="227">
        <v>46040.166666666664</v>
      </c>
      <c r="F44" s="224">
        <v>10.3</v>
      </c>
      <c r="G44" s="37" t="s">
        <v>3121</v>
      </c>
      <c r="H44" s="224"/>
      <c r="I44" s="224"/>
      <c r="J44" s="224"/>
      <c r="K44" s="224"/>
      <c r="L44" s="248"/>
      <c r="M44" s="331">
        <v>30</v>
      </c>
      <c r="N44" s="331">
        <v>60</v>
      </c>
      <c r="O44" s="331">
        <v>71</v>
      </c>
      <c r="P44" s="66">
        <f t="shared" si="4"/>
        <v>161</v>
      </c>
      <c r="Q44" s="229" t="s">
        <v>32</v>
      </c>
      <c r="R44" s="234" t="b">
        <v>0</v>
      </c>
      <c r="S44" s="235">
        <v>116962</v>
      </c>
      <c r="T44" s="237" t="s">
        <v>33</v>
      </c>
      <c r="U44" s="231" t="s">
        <v>161</v>
      </c>
      <c r="V44" s="16" t="s">
        <v>90</v>
      </c>
      <c r="W44" s="16">
        <v>1017551</v>
      </c>
      <c r="X44" s="16" t="s">
        <v>5369</v>
      </c>
      <c r="Y44" s="16"/>
    </row>
    <row r="45" spans="1:25">
      <c r="A45" s="224" t="s">
        <v>165</v>
      </c>
      <c r="B45" s="224" t="s">
        <v>78</v>
      </c>
      <c r="C45" s="224" t="s">
        <v>5373</v>
      </c>
      <c r="D45" s="224" t="s">
        <v>88</v>
      </c>
      <c r="E45" s="227">
        <v>46040.166666666664</v>
      </c>
      <c r="F45" s="224">
        <v>10.3</v>
      </c>
      <c r="G45" s="37" t="s">
        <v>3121</v>
      </c>
      <c r="H45" s="224"/>
      <c r="I45" s="224"/>
      <c r="J45" s="224"/>
      <c r="K45" s="224"/>
      <c r="L45" s="406">
        <v>30</v>
      </c>
      <c r="M45" s="331">
        <v>30</v>
      </c>
      <c r="N45" s="331">
        <v>30</v>
      </c>
      <c r="O45" s="331">
        <v>71</v>
      </c>
      <c r="P45" s="66">
        <f t="shared" si="4"/>
        <v>161</v>
      </c>
      <c r="Q45" s="229" t="s">
        <v>32</v>
      </c>
      <c r="R45" s="234" t="b">
        <v>0</v>
      </c>
      <c r="S45" s="235">
        <v>116915</v>
      </c>
      <c r="T45" s="237" t="s">
        <v>33</v>
      </c>
      <c r="U45" s="231" t="s">
        <v>161</v>
      </c>
      <c r="V45" s="16" t="s">
        <v>90</v>
      </c>
      <c r="W45" s="16">
        <v>1017552</v>
      </c>
      <c r="X45" s="16" t="s">
        <v>5369</v>
      </c>
      <c r="Y45" s="16"/>
    </row>
    <row r="46" spans="1:25">
      <c r="A46" s="224" t="s">
        <v>515</v>
      </c>
      <c r="B46" s="224" t="s">
        <v>78</v>
      </c>
      <c r="C46" s="224" t="s">
        <v>5374</v>
      </c>
      <c r="D46" s="224" t="s">
        <v>88</v>
      </c>
      <c r="E46" s="227">
        <v>46040.166666666664</v>
      </c>
      <c r="F46" s="224">
        <v>10.3</v>
      </c>
      <c r="G46" s="37" t="s">
        <v>3121</v>
      </c>
      <c r="H46" s="224"/>
      <c r="I46" s="224"/>
      <c r="J46" s="224"/>
      <c r="K46" s="224"/>
      <c r="L46" s="248"/>
      <c r="M46" s="331">
        <v>30</v>
      </c>
      <c r="N46" s="331">
        <v>60</v>
      </c>
      <c r="O46" s="331">
        <v>71</v>
      </c>
      <c r="P46" s="66">
        <f t="shared" si="4"/>
        <v>161</v>
      </c>
      <c r="Q46" s="229" t="s">
        <v>32</v>
      </c>
      <c r="R46" s="234" t="b">
        <v>0</v>
      </c>
      <c r="S46" s="335">
        <v>116960</v>
      </c>
      <c r="T46" s="237" t="s">
        <v>33</v>
      </c>
      <c r="U46" s="231" t="s">
        <v>161</v>
      </c>
      <c r="V46" s="16" t="s">
        <v>90</v>
      </c>
      <c r="W46" s="16">
        <v>1017553</v>
      </c>
      <c r="X46" s="16" t="s">
        <v>5369</v>
      </c>
      <c r="Y46" s="16"/>
    </row>
    <row r="47" spans="1:25">
      <c r="A47" s="11" t="s">
        <v>19</v>
      </c>
      <c r="B47" s="7"/>
      <c r="C47" s="7"/>
      <c r="D47" s="7"/>
      <c r="E47" s="11"/>
      <c r="F47" s="7"/>
      <c r="G47" s="7"/>
      <c r="H47" s="11">
        <f>SUM(H41:H45)</f>
        <v>0</v>
      </c>
      <c r="I47" s="11">
        <f>SUM(I41:I45)</f>
        <v>0</v>
      </c>
      <c r="J47" s="11">
        <f t="shared" ref="J47:P47" si="5">SUM(J41:J46)</f>
        <v>0</v>
      </c>
      <c r="K47" s="11">
        <f t="shared" si="5"/>
        <v>0</v>
      </c>
      <c r="L47" s="11">
        <f t="shared" si="5"/>
        <v>90</v>
      </c>
      <c r="M47" s="19">
        <f t="shared" si="5"/>
        <v>180</v>
      </c>
      <c r="N47" s="19">
        <f t="shared" si="5"/>
        <v>270</v>
      </c>
      <c r="O47" s="19">
        <f t="shared" si="5"/>
        <v>426</v>
      </c>
      <c r="P47" s="11">
        <f t="shared" si="5"/>
        <v>966</v>
      </c>
      <c r="Q47" s="12"/>
      <c r="R47" s="12"/>
      <c r="S47" s="256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257" t="s">
        <v>100</v>
      </c>
      <c r="B51" s="1619" t="s">
        <v>39</v>
      </c>
      <c r="C51" s="1619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230" t="s">
        <v>161</v>
      </c>
      <c r="B52" s="1558" t="s">
        <v>41</v>
      </c>
      <c r="C52" s="1558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42</v>
      </c>
      <c r="B53" s="1565" t="s">
        <v>2760</v>
      </c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565"/>
      <c r="C54" s="156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43</v>
      </c>
      <c r="B55" s="1566">
        <v>358400122145</v>
      </c>
      <c r="C55" s="156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44</v>
      </c>
      <c r="B56" s="1567">
        <v>0.5</v>
      </c>
      <c r="C56" s="156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8" spans="1:25" ht="23.25" customHeight="1">
      <c r="A58" s="1679" t="s">
        <v>1442</v>
      </c>
      <c r="B58" s="1679"/>
      <c r="C58" s="1679"/>
      <c r="D58" s="1679"/>
      <c r="E58" s="1679"/>
      <c r="F58" s="1679"/>
      <c r="G58" s="253"/>
      <c r="H58" s="1679" t="s">
        <v>751</v>
      </c>
      <c r="I58" s="1679"/>
      <c r="J58" s="1679"/>
      <c r="K58" s="1679"/>
      <c r="L58" s="1679"/>
      <c r="M58" s="1679"/>
      <c r="N58" s="1679"/>
      <c r="O58" s="1679"/>
      <c r="P58" s="1679"/>
      <c r="Q58" s="1677" t="s">
        <v>5375</v>
      </c>
      <c r="R58" s="1678"/>
      <c r="S58" s="1678"/>
      <c r="T58" s="1678"/>
      <c r="U58" s="1678"/>
      <c r="V58" s="1678"/>
      <c r="W58" s="1678"/>
      <c r="X58" s="1678"/>
      <c r="Y58" s="1678"/>
    </row>
    <row r="59" spans="1:25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21" t="s">
        <v>16</v>
      </c>
      <c r="N59" s="21" t="s">
        <v>17</v>
      </c>
      <c r="O59" s="67" t="s">
        <v>18</v>
      </c>
      <c r="P59" s="8" t="s">
        <v>19</v>
      </c>
      <c r="Q59" s="8" t="s">
        <v>20</v>
      </c>
      <c r="R59" s="240" t="s">
        <v>22</v>
      </c>
      <c r="S59" s="18" t="s">
        <v>9</v>
      </c>
      <c r="T59" s="8" t="s">
        <v>21</v>
      </c>
      <c r="U59" s="8" t="s">
        <v>24</v>
      </c>
      <c r="V59" s="8" t="s">
        <v>25</v>
      </c>
      <c r="W59" s="8" t="s">
        <v>26</v>
      </c>
      <c r="X59" s="8" t="s">
        <v>27</v>
      </c>
      <c r="Y59" s="8" t="s">
        <v>28</v>
      </c>
    </row>
    <row r="60" spans="1:25">
      <c r="A60" s="224" t="s">
        <v>4651</v>
      </c>
      <c r="B60" s="224" t="s">
        <v>92</v>
      </c>
      <c r="C60" s="224" t="s">
        <v>5376</v>
      </c>
      <c r="D60" s="224" t="s">
        <v>2467</v>
      </c>
      <c r="E60" s="227">
        <v>46041.510416666664</v>
      </c>
      <c r="F60" s="224">
        <v>9.65</v>
      </c>
      <c r="G60" s="37" t="s">
        <v>3121</v>
      </c>
      <c r="H60" s="225"/>
      <c r="I60" s="225"/>
      <c r="J60" s="225"/>
      <c r="K60" s="225"/>
      <c r="L60" s="406">
        <v>30</v>
      </c>
      <c r="M60" s="331">
        <v>30</v>
      </c>
      <c r="N60" s="331">
        <v>30</v>
      </c>
      <c r="O60" s="331">
        <v>71</v>
      </c>
      <c r="P60" s="66">
        <f t="shared" ref="P60:P65" si="6">SUM(H60:O60)</f>
        <v>161</v>
      </c>
      <c r="Q60" s="229" t="s">
        <v>32</v>
      </c>
      <c r="R60" s="234" t="b">
        <v>0</v>
      </c>
      <c r="S60" s="235">
        <v>116966</v>
      </c>
      <c r="T60" s="237" t="s">
        <v>33</v>
      </c>
      <c r="U60" s="261" t="s">
        <v>523</v>
      </c>
      <c r="V60" s="16" t="s">
        <v>90</v>
      </c>
      <c r="W60" s="16">
        <v>1017561</v>
      </c>
      <c r="X60" s="16" t="s">
        <v>5377</v>
      </c>
      <c r="Y60" s="16"/>
    </row>
    <row r="61" spans="1:25">
      <c r="A61" s="224" t="s">
        <v>558</v>
      </c>
      <c r="B61" s="224" t="s">
        <v>2438</v>
      </c>
      <c r="C61" s="224" t="s">
        <v>5378</v>
      </c>
      <c r="D61" s="224" t="s">
        <v>2467</v>
      </c>
      <c r="E61" s="227">
        <v>46041.510416666664</v>
      </c>
      <c r="F61" s="224">
        <v>9.65</v>
      </c>
      <c r="G61" s="37" t="s">
        <v>3121</v>
      </c>
      <c r="H61" s="225"/>
      <c r="I61" s="225"/>
      <c r="J61" s="1059"/>
      <c r="K61" s="225"/>
      <c r="L61" s="406">
        <v>30</v>
      </c>
      <c r="M61" s="331">
        <v>30</v>
      </c>
      <c r="N61" s="331">
        <v>30</v>
      </c>
      <c r="O61" s="331">
        <v>71</v>
      </c>
      <c r="P61" s="66">
        <f t="shared" si="6"/>
        <v>161</v>
      </c>
      <c r="Q61" s="229" t="s">
        <v>32</v>
      </c>
      <c r="R61" s="234" t="b">
        <v>0</v>
      </c>
      <c r="S61" s="235">
        <v>116967</v>
      </c>
      <c r="T61" s="237" t="s">
        <v>33</v>
      </c>
      <c r="U61" s="261" t="s">
        <v>523</v>
      </c>
      <c r="V61" s="16" t="s">
        <v>90</v>
      </c>
      <c r="W61" s="16">
        <v>1017562</v>
      </c>
      <c r="X61" s="16" t="s">
        <v>5377</v>
      </c>
      <c r="Y61" s="16"/>
    </row>
    <row r="62" spans="1:25">
      <c r="A62" s="15" t="s">
        <v>119</v>
      </c>
      <c r="B62" s="15" t="s">
        <v>2438</v>
      </c>
      <c r="C62" s="15" t="s">
        <v>5379</v>
      </c>
      <c r="D62" s="224" t="s">
        <v>2467</v>
      </c>
      <c r="E62" s="227">
        <v>46041.510416666664</v>
      </c>
      <c r="F62" s="224">
        <v>9.65</v>
      </c>
      <c r="G62" s="37" t="s">
        <v>3121</v>
      </c>
      <c r="H62" s="254"/>
      <c r="I62" s="901"/>
      <c r="J62" s="235"/>
      <c r="K62" s="903"/>
      <c r="L62" s="406">
        <v>30</v>
      </c>
      <c r="M62" s="331">
        <v>30</v>
      </c>
      <c r="N62" s="331">
        <v>30</v>
      </c>
      <c r="O62" s="331">
        <v>71</v>
      </c>
      <c r="P62" s="66">
        <f t="shared" si="6"/>
        <v>161</v>
      </c>
      <c r="Q62" s="229" t="s">
        <v>32</v>
      </c>
      <c r="R62" s="234" t="b">
        <v>0</v>
      </c>
      <c r="S62" s="235">
        <v>116968</v>
      </c>
      <c r="T62" s="237" t="s">
        <v>33</v>
      </c>
      <c r="U62" s="261" t="s">
        <v>523</v>
      </c>
      <c r="V62" s="16" t="s">
        <v>90</v>
      </c>
      <c r="W62" s="16">
        <v>1017563</v>
      </c>
      <c r="X62" s="16" t="s">
        <v>5377</v>
      </c>
      <c r="Y62" s="16"/>
    </row>
    <row r="63" spans="1:25">
      <c r="A63" s="15" t="s">
        <v>121</v>
      </c>
      <c r="B63" s="224" t="s">
        <v>4816</v>
      </c>
      <c r="C63" s="224" t="s">
        <v>5380</v>
      </c>
      <c r="D63" s="224" t="s">
        <v>5381</v>
      </c>
      <c r="E63" s="227">
        <v>46041.597222222219</v>
      </c>
      <c r="F63" s="224">
        <v>11.3</v>
      </c>
      <c r="G63" s="37" t="s">
        <v>3121</v>
      </c>
      <c r="H63" s="225"/>
      <c r="I63" s="1057"/>
      <c r="J63" s="235"/>
      <c r="K63" s="1058"/>
      <c r="L63" s="406">
        <v>30</v>
      </c>
      <c r="M63" s="331">
        <v>60</v>
      </c>
      <c r="N63" s="331">
        <v>30</v>
      </c>
      <c r="O63" s="331">
        <v>41</v>
      </c>
      <c r="P63" s="66">
        <f>SUM(H63:O63)</f>
        <v>161</v>
      </c>
      <c r="Q63" s="229" t="s">
        <v>32</v>
      </c>
      <c r="R63" s="234" t="b">
        <v>0</v>
      </c>
      <c r="S63" s="235">
        <v>116969</v>
      </c>
      <c r="T63" s="237" t="s">
        <v>33</v>
      </c>
      <c r="U63" s="261" t="s">
        <v>523</v>
      </c>
      <c r="V63" s="16" t="s">
        <v>90</v>
      </c>
      <c r="W63" s="16">
        <v>1017564</v>
      </c>
      <c r="X63" s="16" t="s">
        <v>5377</v>
      </c>
      <c r="Y63" s="16"/>
    </row>
    <row r="64" spans="1:25">
      <c r="A64" s="224" t="s">
        <v>120</v>
      </c>
      <c r="B64" s="224" t="s">
        <v>78</v>
      </c>
      <c r="C64" s="224" t="s">
        <v>5382</v>
      </c>
      <c r="D64" s="224" t="s">
        <v>3761</v>
      </c>
      <c r="E64" s="227">
        <v>46041.611111111109</v>
      </c>
      <c r="F64" s="224">
        <v>10.8</v>
      </c>
      <c r="G64" s="37" t="s">
        <v>3121</v>
      </c>
      <c r="H64" s="224"/>
      <c r="I64" s="248"/>
      <c r="J64" s="235"/>
      <c r="K64" s="278"/>
      <c r="L64" s="406">
        <v>30</v>
      </c>
      <c r="M64" s="331">
        <v>60</v>
      </c>
      <c r="N64" s="331">
        <v>30</v>
      </c>
      <c r="O64" s="331">
        <v>41</v>
      </c>
      <c r="P64" s="66">
        <f t="shared" si="6"/>
        <v>161</v>
      </c>
      <c r="Q64" s="229" t="s">
        <v>32</v>
      </c>
      <c r="R64" s="234" t="b">
        <v>1</v>
      </c>
      <c r="S64" s="235">
        <v>116970</v>
      </c>
      <c r="T64" s="237" t="s">
        <v>33</v>
      </c>
      <c r="U64" s="260" t="s">
        <v>508</v>
      </c>
      <c r="V64" s="16" t="s">
        <v>90</v>
      </c>
      <c r="W64" s="16">
        <v>1017565</v>
      </c>
      <c r="X64" s="16" t="s">
        <v>5361</v>
      </c>
      <c r="Y64" s="16"/>
    </row>
    <row r="65" spans="1:25">
      <c r="A65" s="15" t="s">
        <v>107</v>
      </c>
      <c r="B65" s="15" t="s">
        <v>78</v>
      </c>
      <c r="C65" s="15" t="s">
        <v>5383</v>
      </c>
      <c r="D65" s="224" t="s">
        <v>3761</v>
      </c>
      <c r="E65" s="227">
        <v>46041.611111111109</v>
      </c>
      <c r="F65" s="224">
        <v>10.8</v>
      </c>
      <c r="G65" s="37" t="s">
        <v>3121</v>
      </c>
      <c r="H65" s="15"/>
      <c r="I65" s="15"/>
      <c r="J65" s="45"/>
      <c r="K65" s="15"/>
      <c r="L65" s="26"/>
      <c r="M65" s="331">
        <v>60</v>
      </c>
      <c r="N65" s="331">
        <v>60</v>
      </c>
      <c r="O65" s="331">
        <v>41</v>
      </c>
      <c r="P65" s="66">
        <f t="shared" si="6"/>
        <v>161</v>
      </c>
      <c r="Q65" s="229" t="s">
        <v>32</v>
      </c>
      <c r="R65" s="234" t="b">
        <v>0</v>
      </c>
      <c r="S65" s="235">
        <v>116971</v>
      </c>
      <c r="T65" s="237" t="s">
        <v>33</v>
      </c>
      <c r="U65" s="260" t="s">
        <v>508</v>
      </c>
      <c r="V65" s="16" t="s">
        <v>90</v>
      </c>
      <c r="W65" s="16">
        <v>1017566</v>
      </c>
      <c r="X65" s="16" t="s">
        <v>5361</v>
      </c>
      <c r="Y65" s="16"/>
    </row>
    <row r="66" spans="1:25">
      <c r="A66" s="11" t="s">
        <v>19</v>
      </c>
      <c r="B66" s="7"/>
      <c r="C66" s="7"/>
      <c r="D66" s="7"/>
      <c r="E66" s="11"/>
      <c r="F66" s="7"/>
      <c r="G66" s="7"/>
      <c r="H66" s="11">
        <f>SUM(H64:H64)</f>
        <v>0</v>
      </c>
      <c r="I66" s="11">
        <f>SUM(I64:I64)</f>
        <v>0</v>
      </c>
      <c r="J66" s="11">
        <f>SUM(J64:J65)</f>
        <v>0</v>
      </c>
      <c r="K66" s="11">
        <f>SUM(K64:K65)</f>
        <v>0</v>
      </c>
      <c r="L66" s="11">
        <f>SUM(L60:L65)</f>
        <v>150</v>
      </c>
      <c r="M66" s="19">
        <f>SUM(M60:M65)</f>
        <v>270</v>
      </c>
      <c r="N66" s="19">
        <f>SUM(N60:N65)</f>
        <v>210</v>
      </c>
      <c r="O66" s="19">
        <f>SUM(O60:O65)</f>
        <v>336</v>
      </c>
      <c r="P66" s="11">
        <f>SUM(P60:P65)</f>
        <v>966</v>
      </c>
      <c r="Q66" s="12"/>
      <c r="R66" s="12"/>
      <c r="S66" s="256"/>
      <c r="T66" s="12"/>
      <c r="U66" s="12"/>
      <c r="V66" s="12"/>
      <c r="W66" s="12"/>
      <c r="X66" s="12"/>
      <c r="Y66" s="12"/>
    </row>
    <row r="67" spans="1:25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262" t="s">
        <v>508</v>
      </c>
      <c r="B70" s="1738" t="s">
        <v>39</v>
      </c>
      <c r="C70" s="1738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263" t="s">
        <v>523</v>
      </c>
      <c r="B71" s="1591" t="s">
        <v>41</v>
      </c>
      <c r="C71" s="159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42</v>
      </c>
      <c r="B72" s="1565"/>
      <c r="C72" s="156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42</v>
      </c>
      <c r="B73" s="1565"/>
      <c r="C73" s="156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43</v>
      </c>
      <c r="B74" s="1566"/>
      <c r="C74" s="156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5">
      <c r="A75" s="5" t="s">
        <v>44</v>
      </c>
      <c r="B75" s="1567"/>
      <c r="C75" s="156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7" spans="1:25" ht="23.25" customHeight="1">
      <c r="A77" s="1559" t="s">
        <v>1277</v>
      </c>
      <c r="B77" s="1559"/>
      <c r="C77" s="1559"/>
      <c r="D77" s="1559"/>
      <c r="E77" s="1559"/>
      <c r="F77" s="1559"/>
      <c r="G77" s="7"/>
      <c r="H77" s="1559" t="s">
        <v>446</v>
      </c>
      <c r="I77" s="1559"/>
      <c r="J77" s="1559"/>
      <c r="K77" s="1559"/>
      <c r="L77" s="1559"/>
      <c r="M77" s="1559"/>
      <c r="N77" s="1559"/>
      <c r="O77" s="1559"/>
      <c r="P77" s="1559"/>
      <c r="Q77" s="1560" t="s">
        <v>5384</v>
      </c>
      <c r="R77" s="1561"/>
      <c r="S77" s="1561"/>
      <c r="T77" s="1561"/>
      <c r="U77" s="1561"/>
      <c r="V77" s="1561"/>
      <c r="W77" s="1561"/>
      <c r="X77" s="1561"/>
      <c r="Y77" s="1561"/>
    </row>
    <row r="78" spans="1:25" ht="26.25">
      <c r="A78" s="8" t="s">
        <v>3</v>
      </c>
      <c r="B78" s="8" t="s">
        <v>4</v>
      </c>
      <c r="C78" s="8" t="s">
        <v>5</v>
      </c>
      <c r="D78" s="8" t="s">
        <v>6</v>
      </c>
      <c r="E78" s="8" t="s">
        <v>7</v>
      </c>
      <c r="F78" s="8" t="s">
        <v>8</v>
      </c>
      <c r="G78" s="33" t="s">
        <v>10</v>
      </c>
      <c r="H78" s="9" t="s">
        <v>11</v>
      </c>
      <c r="I78" s="9" t="s">
        <v>12</v>
      </c>
      <c r="J78" s="9" t="s">
        <v>13</v>
      </c>
      <c r="K78" s="9" t="s">
        <v>14</v>
      </c>
      <c r="L78" s="9" t="s">
        <v>15</v>
      </c>
      <c r="M78" s="9" t="s">
        <v>16</v>
      </c>
      <c r="N78" s="9" t="s">
        <v>17</v>
      </c>
      <c r="O78" s="10" t="s">
        <v>18</v>
      </c>
      <c r="P78" s="8" t="s">
        <v>19</v>
      </c>
      <c r="Q78" s="8" t="s">
        <v>20</v>
      </c>
      <c r="R78" s="240" t="s">
        <v>22</v>
      </c>
      <c r="S78" s="8" t="s">
        <v>9</v>
      </c>
      <c r="T78" s="8" t="s">
        <v>21</v>
      </c>
      <c r="U78" s="8" t="s">
        <v>24</v>
      </c>
      <c r="V78" s="8" t="s">
        <v>25</v>
      </c>
      <c r="W78" s="8" t="s">
        <v>26</v>
      </c>
      <c r="X78" s="8" t="s">
        <v>27</v>
      </c>
      <c r="Y78" s="8" t="s">
        <v>28</v>
      </c>
    </row>
    <row r="79" spans="1:25">
      <c r="A79" s="224" t="s">
        <v>150</v>
      </c>
      <c r="B79" s="224" t="s">
        <v>57</v>
      </c>
      <c r="C79" s="224" t="s">
        <v>5385</v>
      </c>
      <c r="D79" s="224" t="s">
        <v>56</v>
      </c>
      <c r="E79" s="227">
        <v>46040.253472222219</v>
      </c>
      <c r="F79" s="224">
        <v>10.3</v>
      </c>
      <c r="G79" s="37"/>
      <c r="H79" s="224"/>
      <c r="I79" s="224"/>
      <c r="J79" s="224"/>
      <c r="K79" s="35">
        <v>54</v>
      </c>
      <c r="L79" s="224"/>
      <c r="M79" s="224"/>
      <c r="N79" s="224"/>
      <c r="O79" s="224"/>
      <c r="P79" s="14">
        <f t="shared" ref="P79:P84" si="7">SUM(H79:O79)</f>
        <v>54</v>
      </c>
      <c r="Q79" s="14" t="s">
        <v>30</v>
      </c>
      <c r="R79" s="233" t="b">
        <v>0</v>
      </c>
      <c r="S79" s="14">
        <v>116939</v>
      </c>
      <c r="T79" s="14" t="s">
        <v>31</v>
      </c>
      <c r="U79" s="232" t="s">
        <v>169</v>
      </c>
      <c r="V79" s="16" t="s">
        <v>90</v>
      </c>
      <c r="W79" s="16">
        <v>1017578</v>
      </c>
      <c r="X79" s="16" t="s">
        <v>5364</v>
      </c>
      <c r="Y79" s="16"/>
    </row>
    <row r="80" spans="1:25">
      <c r="A80" s="224" t="s">
        <v>145</v>
      </c>
      <c r="B80" s="224" t="s">
        <v>57</v>
      </c>
      <c r="C80" s="224" t="s">
        <v>5386</v>
      </c>
      <c r="D80" s="224" t="s">
        <v>56</v>
      </c>
      <c r="E80" s="227">
        <v>46040.253472222219</v>
      </c>
      <c r="F80" s="224">
        <v>10.3</v>
      </c>
      <c r="G80" s="226"/>
      <c r="H80" s="224"/>
      <c r="I80" s="224"/>
      <c r="J80" s="35">
        <v>27</v>
      </c>
      <c r="K80" s="224">
        <v>54</v>
      </c>
      <c r="L80" s="224"/>
      <c r="M80" s="247"/>
      <c r="N80" s="247"/>
      <c r="O80" s="247"/>
      <c r="P80" s="14">
        <f>SUM(H80:O80)</f>
        <v>81</v>
      </c>
      <c r="Q80" s="14" t="s">
        <v>30</v>
      </c>
      <c r="R80" s="233" t="b">
        <v>0</v>
      </c>
      <c r="S80" s="264">
        <v>116945</v>
      </c>
      <c r="T80" s="14" t="s">
        <v>31</v>
      </c>
      <c r="U80" s="232" t="s">
        <v>169</v>
      </c>
      <c r="V80" s="16" t="s">
        <v>90</v>
      </c>
      <c r="W80" s="16">
        <v>1017579</v>
      </c>
      <c r="X80" s="16" t="s">
        <v>5353</v>
      </c>
      <c r="Y80" s="16"/>
    </row>
    <row r="81" spans="1:25">
      <c r="A81" s="224" t="s">
        <v>133</v>
      </c>
      <c r="B81" s="224" t="s">
        <v>134</v>
      </c>
      <c r="C81" s="224" t="s">
        <v>5387</v>
      </c>
      <c r="D81" s="224" t="s">
        <v>2892</v>
      </c>
      <c r="E81" s="227">
        <v>46041.277777777781</v>
      </c>
      <c r="F81" s="224">
        <v>10.3</v>
      </c>
      <c r="G81" s="37" t="s">
        <v>3986</v>
      </c>
      <c r="H81" s="224"/>
      <c r="I81" s="224"/>
      <c r="J81" s="224"/>
      <c r="K81" s="224"/>
      <c r="L81" s="35">
        <v>81</v>
      </c>
      <c r="M81" s="35">
        <v>80</v>
      </c>
      <c r="N81" s="224"/>
      <c r="O81" s="224"/>
      <c r="P81" s="14">
        <f t="shared" si="7"/>
        <v>161</v>
      </c>
      <c r="Q81" s="229" t="s">
        <v>32</v>
      </c>
      <c r="R81" s="234" t="b">
        <v>0</v>
      </c>
      <c r="S81" s="235">
        <v>116965</v>
      </c>
      <c r="T81" s="237" t="s">
        <v>33</v>
      </c>
      <c r="U81" s="231" t="s">
        <v>161</v>
      </c>
      <c r="V81" s="16" t="s">
        <v>90</v>
      </c>
      <c r="W81" s="16">
        <v>1017580</v>
      </c>
      <c r="X81" s="16" t="s">
        <v>5388</v>
      </c>
      <c r="Y81" s="16"/>
    </row>
    <row r="82" spans="1:25">
      <c r="A82" s="224" t="s">
        <v>4228</v>
      </c>
      <c r="B82" s="224" t="s">
        <v>134</v>
      </c>
      <c r="C82" s="224" t="s">
        <v>5389</v>
      </c>
      <c r="D82" s="224" t="s">
        <v>2892</v>
      </c>
      <c r="E82" s="227">
        <v>46041.277777777781</v>
      </c>
      <c r="F82" s="224">
        <v>10.3</v>
      </c>
      <c r="G82" s="37" t="s">
        <v>3121</v>
      </c>
      <c r="H82" s="224"/>
      <c r="I82" s="224"/>
      <c r="J82" s="224"/>
      <c r="K82" s="224"/>
      <c r="L82" s="35">
        <v>30</v>
      </c>
      <c r="M82" s="35">
        <v>60</v>
      </c>
      <c r="N82" s="35">
        <v>30</v>
      </c>
      <c r="O82" s="35">
        <v>41</v>
      </c>
      <c r="P82" s="14">
        <f t="shared" si="7"/>
        <v>161</v>
      </c>
      <c r="Q82" s="229" t="s">
        <v>32</v>
      </c>
      <c r="R82" s="234" t="b">
        <v>0</v>
      </c>
      <c r="S82" s="335">
        <v>116964</v>
      </c>
      <c r="T82" s="237" t="s">
        <v>33</v>
      </c>
      <c r="U82" s="231" t="s">
        <v>161</v>
      </c>
      <c r="V82" s="16" t="s">
        <v>90</v>
      </c>
      <c r="W82" s="16">
        <v>1017581</v>
      </c>
      <c r="X82" s="16" t="s">
        <v>5388</v>
      </c>
      <c r="Y82" s="16"/>
    </row>
    <row r="83" spans="1:25">
      <c r="A83" s="224" t="s">
        <v>142</v>
      </c>
      <c r="B83" s="224" t="s">
        <v>72</v>
      </c>
      <c r="C83" s="224" t="s">
        <v>5390</v>
      </c>
      <c r="D83" s="224" t="s">
        <v>71</v>
      </c>
      <c r="E83" s="227">
        <v>46040.715277777781</v>
      </c>
      <c r="F83" s="224">
        <v>14.5</v>
      </c>
      <c r="G83" s="226"/>
      <c r="H83" s="224"/>
      <c r="I83" s="224"/>
      <c r="J83" s="224"/>
      <c r="K83" s="224"/>
      <c r="L83" s="35">
        <v>26</v>
      </c>
      <c r="M83" s="35">
        <v>81</v>
      </c>
      <c r="N83" s="35">
        <v>54</v>
      </c>
      <c r="O83" s="224"/>
      <c r="P83" s="14">
        <f t="shared" si="7"/>
        <v>161</v>
      </c>
      <c r="Q83" s="14" t="s">
        <v>30</v>
      </c>
      <c r="R83" s="233" t="b">
        <v>0</v>
      </c>
      <c r="S83" s="293">
        <v>116948</v>
      </c>
      <c r="T83" s="14" t="s">
        <v>31</v>
      </c>
      <c r="U83" s="232" t="s">
        <v>169</v>
      </c>
      <c r="V83" s="16"/>
      <c r="W83" s="16">
        <v>1017582</v>
      </c>
      <c r="X83" s="16" t="s">
        <v>5391</v>
      </c>
      <c r="Y83" s="16"/>
    </row>
    <row r="84" spans="1:25">
      <c r="A84" s="15" t="s">
        <v>142</v>
      </c>
      <c r="B84" s="15" t="s">
        <v>72</v>
      </c>
      <c r="C84" s="15" t="s">
        <v>5392</v>
      </c>
      <c r="D84" s="224" t="s">
        <v>71</v>
      </c>
      <c r="E84" s="227">
        <v>46040.715277777781</v>
      </c>
      <c r="F84" s="224">
        <v>14.5</v>
      </c>
      <c r="G84" s="37"/>
      <c r="H84" s="15"/>
      <c r="I84" s="15"/>
      <c r="J84" s="15"/>
      <c r="K84" s="15"/>
      <c r="L84" s="15"/>
      <c r="M84" s="15"/>
      <c r="N84" s="35">
        <v>81</v>
      </c>
      <c r="O84" s="35">
        <v>80</v>
      </c>
      <c r="P84" s="14">
        <f t="shared" si="7"/>
        <v>161</v>
      </c>
      <c r="Q84" s="14" t="s">
        <v>30</v>
      </c>
      <c r="R84" s="233" t="b">
        <v>0</v>
      </c>
      <c r="S84" s="14">
        <v>116949</v>
      </c>
      <c r="T84" s="14" t="s">
        <v>31</v>
      </c>
      <c r="U84" s="232" t="s">
        <v>169</v>
      </c>
      <c r="V84" s="16"/>
      <c r="W84" s="16">
        <v>1017583</v>
      </c>
      <c r="X84" s="16" t="s">
        <v>5391</v>
      </c>
      <c r="Y84" s="16"/>
    </row>
    <row r="85" spans="1:25">
      <c r="A85" s="15" t="s">
        <v>120</v>
      </c>
      <c r="B85" s="15" t="s">
        <v>78</v>
      </c>
      <c r="C85" s="35" t="s">
        <v>5393</v>
      </c>
      <c r="D85" s="224" t="s">
        <v>99</v>
      </c>
      <c r="E85" s="227">
        <v>46041.277777777781</v>
      </c>
      <c r="F85" s="224">
        <v>10.95</v>
      </c>
      <c r="G85" s="37" t="s">
        <v>3121</v>
      </c>
      <c r="H85" s="15"/>
      <c r="I85" s="15"/>
      <c r="J85" s="15"/>
      <c r="K85" s="15"/>
      <c r="L85" s="35">
        <v>60</v>
      </c>
      <c r="M85" s="35">
        <v>60</v>
      </c>
      <c r="N85" s="35">
        <v>30</v>
      </c>
      <c r="O85" s="35">
        <v>11</v>
      </c>
      <c r="P85" s="14">
        <f>SUM(H85:O85)</f>
        <v>161</v>
      </c>
      <c r="Q85" s="229" t="s">
        <v>32</v>
      </c>
      <c r="R85" s="233" t="b">
        <v>0</v>
      </c>
      <c r="S85" s="14">
        <v>117004</v>
      </c>
      <c r="T85" s="237" t="s">
        <v>33</v>
      </c>
      <c r="U85" s="255" t="s">
        <v>100</v>
      </c>
      <c r="V85" s="16" t="s">
        <v>90</v>
      </c>
      <c r="W85" s="16">
        <v>1017584</v>
      </c>
      <c r="X85" s="16" t="s">
        <v>5391</v>
      </c>
      <c r="Y85" s="16"/>
    </row>
    <row r="86" spans="1:25">
      <c r="A86" s="11" t="s">
        <v>19</v>
      </c>
      <c r="B86" s="7"/>
      <c r="C86" s="7"/>
      <c r="D86" s="7"/>
      <c r="E86" s="11"/>
      <c r="F86" s="7"/>
      <c r="G86" s="7"/>
      <c r="H86" s="11">
        <f>SUM(H79:H83)</f>
        <v>0</v>
      </c>
      <c r="I86" s="11">
        <f>SUM(I79:I83)</f>
        <v>0</v>
      </c>
      <c r="J86" s="11">
        <f t="shared" ref="J86:P86" si="8">SUM(J79:J85)</f>
        <v>27</v>
      </c>
      <c r="K86" s="11">
        <f t="shared" si="8"/>
        <v>108</v>
      </c>
      <c r="L86" s="11">
        <f t="shared" si="8"/>
        <v>197</v>
      </c>
      <c r="M86" s="11">
        <f t="shared" si="8"/>
        <v>281</v>
      </c>
      <c r="N86" s="11">
        <f t="shared" si="8"/>
        <v>195</v>
      </c>
      <c r="O86" s="11">
        <f t="shared" si="8"/>
        <v>132</v>
      </c>
      <c r="P86" s="11">
        <f t="shared" si="8"/>
        <v>940</v>
      </c>
      <c r="Q86" s="12"/>
      <c r="R86" s="12"/>
      <c r="S86" s="12"/>
      <c r="T86" s="12"/>
      <c r="U86" s="12"/>
      <c r="V86" s="12"/>
      <c r="W86" s="12"/>
      <c r="X86" s="12"/>
      <c r="Y86" s="12"/>
    </row>
    <row r="87" spans="1:25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166" t="s">
        <v>34</v>
      </c>
      <c r="B88" s="1562"/>
      <c r="C88" s="1562"/>
      <c r="D88" s="1562"/>
      <c r="E88" s="1"/>
      <c r="F88" s="1"/>
      <c r="G88" s="1"/>
      <c r="H88" s="1"/>
      <c r="I88" s="1"/>
      <c r="J88" s="1563"/>
      <c r="K88" s="1563"/>
      <c r="L88" s="1563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 ht="18">
      <c r="A89" s="187" t="s">
        <v>35</v>
      </c>
      <c r="B89" s="186" t="s">
        <v>36</v>
      </c>
      <c r="C89" s="239" t="s">
        <v>37</v>
      </c>
      <c r="D89" s="24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257" t="s">
        <v>100</v>
      </c>
      <c r="B90" s="1619" t="s">
        <v>39</v>
      </c>
      <c r="C90" s="1619"/>
      <c r="D90" s="242"/>
      <c r="E90" s="243" t="s">
        <v>40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230" t="s">
        <v>161</v>
      </c>
      <c r="B91" s="1558" t="s">
        <v>956</v>
      </c>
      <c r="C91" s="1558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4" t="s">
        <v>169</v>
      </c>
      <c r="B92" s="1564" t="s">
        <v>41</v>
      </c>
      <c r="C92" s="156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>
      <c r="A93" s="5" t="s">
        <v>42</v>
      </c>
      <c r="B93" s="1565" t="s">
        <v>5394</v>
      </c>
      <c r="C93" s="156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5">
      <c r="A94" s="5" t="s">
        <v>42</v>
      </c>
      <c r="B94" s="1565"/>
      <c r="C94" s="156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5">
      <c r="A95" s="5" t="s">
        <v>43</v>
      </c>
      <c r="B95" s="1566">
        <v>358451647177</v>
      </c>
      <c r="C95" s="156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5">
      <c r="A96" s="5" t="s">
        <v>44</v>
      </c>
      <c r="B96" s="1567">
        <v>0.66666666666666663</v>
      </c>
      <c r="C96" s="156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8" spans="1:25" ht="23.25" customHeight="1">
      <c r="A98" s="1764" t="s">
        <v>5395</v>
      </c>
      <c r="B98" s="1764"/>
      <c r="C98" s="1764"/>
      <c r="D98" s="1764"/>
      <c r="E98" s="1764"/>
      <c r="F98" s="1764"/>
      <c r="G98" s="289"/>
      <c r="H98" s="1764" t="s">
        <v>772</v>
      </c>
      <c r="I98" s="1764"/>
      <c r="J98" s="1764"/>
      <c r="K98" s="1764"/>
      <c r="L98" s="1764"/>
      <c r="M98" s="1764"/>
      <c r="N98" s="1764"/>
      <c r="O98" s="1764"/>
      <c r="P98" s="1764"/>
      <c r="Q98" s="1560" t="s">
        <v>2</v>
      </c>
      <c r="R98" s="1561"/>
      <c r="S98" s="1561"/>
      <c r="T98" s="1561"/>
      <c r="U98" s="1561"/>
      <c r="V98" s="1561"/>
      <c r="W98" s="1561"/>
      <c r="X98" s="1561"/>
      <c r="Y98" s="1561"/>
    </row>
    <row r="99" spans="1:25" ht="26.25">
      <c r="A99" s="8" t="s">
        <v>3</v>
      </c>
      <c r="B99" s="8" t="s">
        <v>4</v>
      </c>
      <c r="C99" s="8" t="s">
        <v>5</v>
      </c>
      <c r="D99" s="8" t="s">
        <v>6</v>
      </c>
      <c r="E99" s="8" t="s">
        <v>7</v>
      </c>
      <c r="F99" s="8" t="s">
        <v>8</v>
      </c>
      <c r="G99" s="33" t="s">
        <v>10</v>
      </c>
      <c r="H99" s="9" t="s">
        <v>11</v>
      </c>
      <c r="I99" s="9" t="s">
        <v>12</v>
      </c>
      <c r="J99" s="9" t="s">
        <v>13</v>
      </c>
      <c r="K99" s="9" t="s">
        <v>14</v>
      </c>
      <c r="L99" s="9" t="s">
        <v>15</v>
      </c>
      <c r="M99" s="9" t="s">
        <v>16</v>
      </c>
      <c r="N99" s="9" t="s">
        <v>17</v>
      </c>
      <c r="O99" s="10" t="s">
        <v>18</v>
      </c>
      <c r="P99" s="8" t="s">
        <v>19</v>
      </c>
      <c r="Q99" s="8" t="s">
        <v>20</v>
      </c>
      <c r="R99" s="240" t="s">
        <v>22</v>
      </c>
      <c r="S99" s="8" t="s">
        <v>9</v>
      </c>
      <c r="T99" s="8" t="s">
        <v>21</v>
      </c>
      <c r="U99" s="8" t="s">
        <v>24</v>
      </c>
      <c r="V99" s="8" t="s">
        <v>25</v>
      </c>
      <c r="W99" s="8" t="s">
        <v>26</v>
      </c>
      <c r="X99" s="8" t="s">
        <v>27</v>
      </c>
      <c r="Y99" s="8" t="s">
        <v>28</v>
      </c>
    </row>
    <row r="100" spans="1:25">
      <c r="A100" s="224"/>
      <c r="B100" s="35"/>
      <c r="C100" s="224"/>
      <c r="D100" s="224"/>
      <c r="E100" s="227"/>
      <c r="F100" s="224"/>
      <c r="G100" s="226"/>
      <c r="H100" s="224"/>
      <c r="I100" s="224"/>
      <c r="J100" s="224"/>
      <c r="K100" s="224"/>
      <c r="L100" s="224"/>
      <c r="M100" s="224"/>
      <c r="N100" s="224"/>
      <c r="O100" s="224"/>
      <c r="P100" s="14">
        <f t="shared" ref="P100:P105" si="9">SUM(H100:O100)</f>
        <v>0</v>
      </c>
      <c r="Q100" s="229" t="s">
        <v>32</v>
      </c>
      <c r="R100" s="233" t="b">
        <v>0</v>
      </c>
      <c r="S100" s="14"/>
      <c r="T100" s="23" t="s">
        <v>33</v>
      </c>
      <c r="U100" s="228"/>
      <c r="V100" s="16"/>
      <c r="W100" s="16"/>
      <c r="X100" s="16"/>
      <c r="Y100" s="16"/>
    </row>
    <row r="101" spans="1:25">
      <c r="A101" s="224"/>
      <c r="B101" s="35"/>
      <c r="C101" s="224"/>
      <c r="D101" s="224"/>
      <c r="E101" s="227"/>
      <c r="F101" s="224"/>
      <c r="G101" s="226"/>
      <c r="H101" s="224"/>
      <c r="I101" s="224"/>
      <c r="J101" s="224"/>
      <c r="K101" s="224"/>
      <c r="L101" s="224"/>
      <c r="M101" s="224"/>
      <c r="N101" s="224"/>
      <c r="O101" s="224"/>
      <c r="P101" s="14">
        <f t="shared" si="9"/>
        <v>0</v>
      </c>
      <c r="Q101" s="229" t="s">
        <v>32</v>
      </c>
      <c r="R101" s="233" t="b">
        <v>0</v>
      </c>
      <c r="S101" s="14"/>
      <c r="T101" s="23" t="s">
        <v>33</v>
      </c>
      <c r="U101" s="228"/>
      <c r="V101" s="16"/>
      <c r="W101" s="16"/>
      <c r="X101" s="16"/>
      <c r="Y101" s="16"/>
    </row>
    <row r="102" spans="1:25">
      <c r="A102" s="224"/>
      <c r="B102" s="35"/>
      <c r="C102" s="224"/>
      <c r="D102" s="224"/>
      <c r="E102" s="227"/>
      <c r="F102" s="224"/>
      <c r="G102" s="226"/>
      <c r="H102" s="224"/>
      <c r="I102" s="224"/>
      <c r="J102" s="224"/>
      <c r="K102" s="224"/>
      <c r="L102" s="224"/>
      <c r="M102" s="224"/>
      <c r="N102" s="224"/>
      <c r="O102" s="224"/>
      <c r="P102" s="14">
        <f t="shared" si="9"/>
        <v>0</v>
      </c>
      <c r="Q102" s="229" t="s">
        <v>32</v>
      </c>
      <c r="R102" s="233" t="b">
        <v>0</v>
      </c>
      <c r="S102" s="14"/>
      <c r="T102" s="23" t="s">
        <v>33</v>
      </c>
      <c r="U102" s="228"/>
      <c r="V102" s="16"/>
      <c r="W102" s="16"/>
      <c r="X102" s="16"/>
      <c r="Y102" s="16"/>
    </row>
    <row r="103" spans="1:25">
      <c r="A103" s="224"/>
      <c r="B103" s="35"/>
      <c r="C103" s="224"/>
      <c r="D103" s="224"/>
      <c r="E103" s="227"/>
      <c r="F103" s="224"/>
      <c r="G103" s="226"/>
      <c r="H103" s="224"/>
      <c r="I103" s="224"/>
      <c r="J103" s="224"/>
      <c r="K103" s="224"/>
      <c r="L103" s="224"/>
      <c r="M103" s="224"/>
      <c r="N103" s="224"/>
      <c r="O103" s="224"/>
      <c r="P103" s="14">
        <f t="shared" si="9"/>
        <v>0</v>
      </c>
      <c r="Q103" s="229" t="s">
        <v>32</v>
      </c>
      <c r="R103" s="233" t="b">
        <v>0</v>
      </c>
      <c r="S103" s="14"/>
      <c r="T103" s="23" t="s">
        <v>33</v>
      </c>
      <c r="U103" s="228"/>
      <c r="V103" s="16"/>
      <c r="W103" s="16"/>
      <c r="X103" s="16"/>
      <c r="Y103" s="16"/>
    </row>
    <row r="104" spans="1:25">
      <c r="A104" s="224"/>
      <c r="B104" s="35"/>
      <c r="C104" s="224"/>
      <c r="D104" s="224"/>
      <c r="E104" s="227"/>
      <c r="F104" s="224"/>
      <c r="G104" s="226"/>
      <c r="H104" s="224"/>
      <c r="I104" s="224"/>
      <c r="J104" s="224"/>
      <c r="K104" s="224"/>
      <c r="L104" s="224"/>
      <c r="M104" s="224"/>
      <c r="N104" s="224"/>
      <c r="O104" s="224"/>
      <c r="P104" s="14">
        <f t="shared" si="9"/>
        <v>0</v>
      </c>
      <c r="Q104" s="229" t="s">
        <v>32</v>
      </c>
      <c r="R104" s="233" t="b">
        <v>0</v>
      </c>
      <c r="S104" s="14"/>
      <c r="T104" s="23" t="s">
        <v>33</v>
      </c>
      <c r="U104" s="228"/>
      <c r="V104" s="16"/>
      <c r="W104" s="16"/>
      <c r="X104" s="16"/>
      <c r="Y104" s="16"/>
    </row>
    <row r="105" spans="1:25">
      <c r="A105" s="15"/>
      <c r="B105" s="35"/>
      <c r="C105" s="15"/>
      <c r="D105" s="15"/>
      <c r="E105" s="15"/>
      <c r="F105" s="15"/>
      <c r="G105" s="37"/>
      <c r="H105" s="15"/>
      <c r="I105" s="15"/>
      <c r="J105" s="15"/>
      <c r="K105" s="15"/>
      <c r="L105" s="15"/>
      <c r="M105" s="15"/>
      <c r="N105" s="15"/>
      <c r="O105" s="15"/>
      <c r="P105" s="14">
        <f t="shared" si="9"/>
        <v>0</v>
      </c>
      <c r="Q105" s="229" t="s">
        <v>32</v>
      </c>
      <c r="R105" s="233" t="b">
        <v>0</v>
      </c>
      <c r="S105" s="14"/>
      <c r="T105" s="23" t="s">
        <v>33</v>
      </c>
      <c r="U105" s="16"/>
      <c r="V105" s="16"/>
      <c r="W105" s="16"/>
      <c r="X105" s="16"/>
      <c r="Y105" s="16"/>
    </row>
    <row r="106" spans="1:25">
      <c r="A106" s="11" t="s">
        <v>19</v>
      </c>
      <c r="B106" s="7"/>
      <c r="C106" s="7"/>
      <c r="D106" s="7"/>
      <c r="E106" s="11"/>
      <c r="F106" s="7"/>
      <c r="G106" s="7"/>
      <c r="H106" s="11">
        <f>SUM(H100:H104)</f>
        <v>0</v>
      </c>
      <c r="I106" s="11">
        <f>SUM(I100:I104)</f>
        <v>0</v>
      </c>
      <c r="J106" s="11">
        <f t="shared" ref="J106:P106" si="10">SUM(J100:J105)</f>
        <v>0</v>
      </c>
      <c r="K106" s="11">
        <f t="shared" si="10"/>
        <v>0</v>
      </c>
      <c r="L106" s="11">
        <f t="shared" si="10"/>
        <v>0</v>
      </c>
      <c r="M106" s="11">
        <f t="shared" si="10"/>
        <v>0</v>
      </c>
      <c r="N106" s="11">
        <f t="shared" si="10"/>
        <v>0</v>
      </c>
      <c r="O106" s="11">
        <f t="shared" si="10"/>
        <v>0</v>
      </c>
      <c r="P106" s="11">
        <f t="shared" si="10"/>
        <v>0</v>
      </c>
      <c r="Q106" s="12"/>
      <c r="R106" s="12"/>
      <c r="S106" s="12"/>
      <c r="T106" s="12"/>
      <c r="U106" s="12"/>
      <c r="V106" s="12"/>
      <c r="W106" s="12"/>
      <c r="X106" s="12"/>
      <c r="Y106" s="12"/>
    </row>
    <row r="107" spans="1:25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166" t="s">
        <v>34</v>
      </c>
      <c r="B108" s="1562"/>
      <c r="C108" s="1562"/>
      <c r="D108" s="1562"/>
      <c r="E108" s="1"/>
      <c r="F108" s="1"/>
      <c r="G108" s="1"/>
      <c r="H108" s="1"/>
      <c r="I108" s="1"/>
      <c r="J108" s="1563"/>
      <c r="K108" s="1563"/>
      <c r="L108" s="1563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 ht="18">
      <c r="A109" s="187" t="s">
        <v>35</v>
      </c>
      <c r="B109" s="186" t="s">
        <v>36</v>
      </c>
      <c r="C109" s="239" t="s">
        <v>37</v>
      </c>
      <c r="D109" s="24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230" t="s">
        <v>161</v>
      </c>
      <c r="B110" s="1558" t="s">
        <v>39</v>
      </c>
      <c r="C110" s="1558"/>
      <c r="D110" s="242"/>
      <c r="E110" s="243" t="s">
        <v>40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>
      <c r="A111" s="4" t="s">
        <v>169</v>
      </c>
      <c r="B111" s="1564" t="s">
        <v>41</v>
      </c>
      <c r="C111" s="1564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5">
      <c r="A112" s="5" t="s">
        <v>42</v>
      </c>
      <c r="B112" s="1565"/>
      <c r="C112" s="156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>
      <c r="A113" s="5" t="s">
        <v>42</v>
      </c>
      <c r="B113" s="1565"/>
      <c r="C113" s="156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>
      <c r="A114" s="5" t="s">
        <v>43</v>
      </c>
      <c r="B114" s="1566"/>
      <c r="C114" s="156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>
      <c r="A115" s="5" t="s">
        <v>44</v>
      </c>
      <c r="B115" s="1567"/>
      <c r="C115" s="156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</sheetData>
  <mergeCells count="67">
    <mergeCell ref="B13:C13"/>
    <mergeCell ref="A1:F1"/>
    <mergeCell ref="H1:P1"/>
    <mergeCell ref="Q1:Y1"/>
    <mergeCell ref="B11:D11"/>
    <mergeCell ref="J11:L11"/>
    <mergeCell ref="B33:C33"/>
    <mergeCell ref="B14:C14"/>
    <mergeCell ref="B15:C15"/>
    <mergeCell ref="B16:C16"/>
    <mergeCell ref="B17:C17"/>
    <mergeCell ref="B18:C18"/>
    <mergeCell ref="A20:F20"/>
    <mergeCell ref="H20:P20"/>
    <mergeCell ref="Q20:Y20"/>
    <mergeCell ref="B30:D30"/>
    <mergeCell ref="J30:L30"/>
    <mergeCell ref="B32:C32"/>
    <mergeCell ref="B34:C34"/>
    <mergeCell ref="B35:C35"/>
    <mergeCell ref="B36:C36"/>
    <mergeCell ref="B37:C37"/>
    <mergeCell ref="A39:F39"/>
    <mergeCell ref="Q58:Y58"/>
    <mergeCell ref="Q39:Y39"/>
    <mergeCell ref="B49:D49"/>
    <mergeCell ref="J49:L49"/>
    <mergeCell ref="B51:C51"/>
    <mergeCell ref="B52:C52"/>
    <mergeCell ref="B53:C53"/>
    <mergeCell ref="H39:P39"/>
    <mergeCell ref="B54:C54"/>
    <mergeCell ref="B55:C55"/>
    <mergeCell ref="B56:C56"/>
    <mergeCell ref="A58:F58"/>
    <mergeCell ref="H58:P58"/>
    <mergeCell ref="B73:C73"/>
    <mergeCell ref="B74:C74"/>
    <mergeCell ref="B75:C75"/>
    <mergeCell ref="A77:F77"/>
    <mergeCell ref="H77:P77"/>
    <mergeCell ref="B68:D68"/>
    <mergeCell ref="J68:L68"/>
    <mergeCell ref="B70:C70"/>
    <mergeCell ref="B71:C71"/>
    <mergeCell ref="B72:C72"/>
    <mergeCell ref="Q77:Y77"/>
    <mergeCell ref="B110:C110"/>
    <mergeCell ref="B90:C90"/>
    <mergeCell ref="B91:C91"/>
    <mergeCell ref="B93:C93"/>
    <mergeCell ref="B94:C94"/>
    <mergeCell ref="B95:C95"/>
    <mergeCell ref="B96:C96"/>
    <mergeCell ref="A98:F98"/>
    <mergeCell ref="H98:P98"/>
    <mergeCell ref="Q98:Y98"/>
    <mergeCell ref="B108:D108"/>
    <mergeCell ref="J108:L108"/>
    <mergeCell ref="B88:D88"/>
    <mergeCell ref="J88:L88"/>
    <mergeCell ref="B92:C92"/>
    <mergeCell ref="B111:C111"/>
    <mergeCell ref="B112:C112"/>
    <mergeCell ref="B113:C113"/>
    <mergeCell ref="B114:C114"/>
    <mergeCell ref="B115:C1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8869-5BE1-4CE2-98A9-36B14813A43D}">
  <sheetPr>
    <tabColor rgb="FF7030A0"/>
  </sheetPr>
  <dimension ref="A1:AA135"/>
  <sheetViews>
    <sheetView topLeftCell="A58" workbookViewId="0">
      <selection activeCell="O32" sqref="O32"/>
    </sheetView>
  </sheetViews>
  <sheetFormatPr defaultColWidth="11.42578125" defaultRowHeight="15"/>
  <cols>
    <col min="1" max="1" width="20.140625" customWidth="1"/>
    <col min="2" max="2" width="14.140625" customWidth="1"/>
    <col min="3" max="3" width="29" customWidth="1"/>
    <col min="5" max="5" width="19.5703125" customWidth="1"/>
    <col min="9" max="9" width="6" customWidth="1"/>
    <col min="10" max="10" width="5.42578125" customWidth="1"/>
    <col min="11" max="11" width="5.5703125" customWidth="1"/>
    <col min="12" max="12" width="6.140625" customWidth="1"/>
    <col min="13" max="13" width="7.28515625" customWidth="1"/>
    <col min="14" max="14" width="6.42578125" customWidth="1"/>
    <col min="15" max="15" width="6.5703125" customWidth="1"/>
    <col min="16" max="16" width="6.140625" customWidth="1"/>
    <col min="18" max="18" width="9" customWidth="1"/>
    <col min="19" max="19" width="7.85546875" customWidth="1"/>
    <col min="21" max="21" width="17.85546875" customWidth="1"/>
    <col min="22" max="22" width="15.140625" customWidth="1"/>
    <col min="25" max="25" width="15.140625" customWidth="1"/>
  </cols>
  <sheetData>
    <row r="1" spans="1:26" ht="23.25">
      <c r="A1" s="1549" t="s">
        <v>180</v>
      </c>
      <c r="B1" s="1549"/>
      <c r="C1" s="1549"/>
      <c r="D1" s="1549"/>
      <c r="E1" s="1549"/>
      <c r="F1" s="1549"/>
      <c r="G1" s="1208"/>
      <c r="H1" s="1209"/>
      <c r="I1" s="1549" t="s">
        <v>446</v>
      </c>
      <c r="J1" s="1549"/>
      <c r="K1" s="1549"/>
      <c r="L1" s="1549"/>
      <c r="M1" s="1549"/>
      <c r="N1" s="1549"/>
      <c r="O1" s="1549"/>
      <c r="P1" s="1549"/>
      <c r="Q1" s="1549"/>
      <c r="R1" s="1550" t="s">
        <v>347</v>
      </c>
      <c r="S1" s="1551"/>
      <c r="T1" s="1550"/>
      <c r="U1" s="1550"/>
      <c r="V1" s="1550"/>
      <c r="W1" s="1550"/>
      <c r="X1" s="1550"/>
      <c r="Y1" s="1550"/>
      <c r="Z1" s="1550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23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>
      <c r="A3" s="1172" t="s">
        <v>111</v>
      </c>
      <c r="B3" s="1172" t="s">
        <v>65</v>
      </c>
      <c r="C3" s="1172" t="s">
        <v>447</v>
      </c>
      <c r="D3" s="1172" t="s">
        <v>64</v>
      </c>
      <c r="E3" s="1173">
        <v>46267.472222222219</v>
      </c>
      <c r="F3" s="1172">
        <v>18.600000000000001</v>
      </c>
      <c r="G3" s="1172">
        <v>122392</v>
      </c>
      <c r="H3" s="1174"/>
      <c r="I3" s="1172"/>
      <c r="J3" s="1172"/>
      <c r="K3" s="1172"/>
      <c r="L3" s="1172"/>
      <c r="M3" s="1172">
        <v>161</v>
      </c>
      <c r="N3" s="1172"/>
      <c r="O3" s="1172"/>
      <c r="P3" s="1172"/>
      <c r="Q3" s="1175">
        <f t="shared" ref="Q3:Q8" si="0">SUM(I3:P3)</f>
        <v>161</v>
      </c>
      <c r="R3" s="1175" t="s">
        <v>30</v>
      </c>
      <c r="S3" s="1177" t="s">
        <v>33</v>
      </c>
      <c r="T3" s="1175"/>
      <c r="U3" s="1440">
        <v>46262.666666666664</v>
      </c>
      <c r="V3" s="1239" t="s">
        <v>169</v>
      </c>
      <c r="W3" s="1181" t="s">
        <v>271</v>
      </c>
      <c r="X3" s="1181">
        <v>1022949</v>
      </c>
      <c r="Y3" s="1181" t="s">
        <v>448</v>
      </c>
      <c r="Z3" s="1181"/>
    </row>
    <row r="4" spans="1:26" ht="38.25">
      <c r="A4" s="1172" t="s">
        <v>105</v>
      </c>
      <c r="B4" s="1172" t="s">
        <v>78</v>
      </c>
      <c r="C4" s="1172" t="s">
        <v>449</v>
      </c>
      <c r="D4" s="1172" t="s">
        <v>99</v>
      </c>
      <c r="E4" s="1173">
        <v>46236.28125</v>
      </c>
      <c r="F4" s="1172">
        <v>13.3</v>
      </c>
      <c r="G4" s="1172">
        <v>122395</v>
      </c>
      <c r="H4" s="1174" t="s">
        <v>365</v>
      </c>
      <c r="I4" s="1172"/>
      <c r="J4" s="1172"/>
      <c r="K4" s="1172"/>
      <c r="L4" s="1172"/>
      <c r="M4" s="1172">
        <v>90</v>
      </c>
      <c r="N4" s="1172">
        <v>60</v>
      </c>
      <c r="O4" s="1172">
        <v>11</v>
      </c>
      <c r="P4" s="1172"/>
      <c r="Q4" s="1175">
        <f t="shared" si="0"/>
        <v>161</v>
      </c>
      <c r="R4" s="1176" t="s">
        <v>32</v>
      </c>
      <c r="S4" s="1177" t="s">
        <v>33</v>
      </c>
      <c r="T4" s="1454" t="b">
        <v>1</v>
      </c>
      <c r="U4" s="1440">
        <v>46261.5</v>
      </c>
      <c r="V4" s="1239" t="s">
        <v>100</v>
      </c>
      <c r="W4" s="1181" t="s">
        <v>271</v>
      </c>
      <c r="X4" s="1181">
        <v>1022944</v>
      </c>
      <c r="Y4" s="1181" t="s">
        <v>450</v>
      </c>
      <c r="Z4" s="1181"/>
    </row>
    <row r="5" spans="1:26" ht="38.25">
      <c r="A5" s="1172" t="s">
        <v>105</v>
      </c>
      <c r="B5" s="1172" t="s">
        <v>78</v>
      </c>
      <c r="C5" s="1172" t="s">
        <v>451</v>
      </c>
      <c r="D5" s="1172" t="s">
        <v>99</v>
      </c>
      <c r="E5" s="1173">
        <v>46236.28125</v>
      </c>
      <c r="F5" s="1172">
        <v>13.3</v>
      </c>
      <c r="G5" s="1172">
        <v>122396</v>
      </c>
      <c r="H5" s="1174" t="s">
        <v>365</v>
      </c>
      <c r="I5" s="1172"/>
      <c r="J5" s="1172"/>
      <c r="K5" s="1172"/>
      <c r="L5" s="1172"/>
      <c r="M5" s="1172">
        <v>66</v>
      </c>
      <c r="N5" s="1172">
        <v>60</v>
      </c>
      <c r="O5" s="1172">
        <v>30</v>
      </c>
      <c r="P5" s="1172">
        <v>5</v>
      </c>
      <c r="Q5" s="1175">
        <f t="shared" si="0"/>
        <v>161</v>
      </c>
      <c r="R5" s="1176" t="s">
        <v>32</v>
      </c>
      <c r="S5" s="1177" t="s">
        <v>33</v>
      </c>
      <c r="T5" s="1454" t="b">
        <v>1</v>
      </c>
      <c r="U5" s="1440">
        <v>46261.5</v>
      </c>
      <c r="V5" s="1239" t="s">
        <v>100</v>
      </c>
      <c r="W5" s="1181" t="s">
        <v>271</v>
      </c>
      <c r="X5" s="1181">
        <v>1022945</v>
      </c>
      <c r="Y5" s="1181" t="s">
        <v>450</v>
      </c>
      <c r="Z5" s="1181"/>
    </row>
    <row r="6" spans="1:26" ht="38.25">
      <c r="A6" s="1172" t="s">
        <v>107</v>
      </c>
      <c r="B6" s="1172" t="s">
        <v>78</v>
      </c>
      <c r="C6" s="1172" t="s">
        <v>452</v>
      </c>
      <c r="D6" s="1172" t="s">
        <v>99</v>
      </c>
      <c r="E6" s="1173">
        <v>46236.28125</v>
      </c>
      <c r="F6" s="1172">
        <v>13.3</v>
      </c>
      <c r="G6" s="1172">
        <v>122397</v>
      </c>
      <c r="H6" s="1174" t="s">
        <v>365</v>
      </c>
      <c r="I6" s="1172"/>
      <c r="J6" s="1172"/>
      <c r="K6" s="1172"/>
      <c r="L6" s="1172"/>
      <c r="M6" s="1172">
        <v>66</v>
      </c>
      <c r="N6" s="1172">
        <v>60</v>
      </c>
      <c r="O6" s="1172">
        <v>30</v>
      </c>
      <c r="P6" s="1172">
        <v>5</v>
      </c>
      <c r="Q6" s="1175">
        <f t="shared" si="0"/>
        <v>161</v>
      </c>
      <c r="R6" s="1176" t="s">
        <v>32</v>
      </c>
      <c r="S6" s="1177" t="s">
        <v>33</v>
      </c>
      <c r="T6" s="1175"/>
      <c r="U6" s="1440">
        <v>46261.5</v>
      </c>
      <c r="V6" s="1239" t="s">
        <v>100</v>
      </c>
      <c r="W6" s="1181" t="s">
        <v>271</v>
      </c>
      <c r="X6" s="1181">
        <v>1022946</v>
      </c>
      <c r="Y6" s="1181" t="s">
        <v>450</v>
      </c>
      <c r="Z6" s="1181"/>
    </row>
    <row r="7" spans="1:26" ht="38.25">
      <c r="A7" s="1172" t="s">
        <v>114</v>
      </c>
      <c r="B7" s="1172" t="s">
        <v>78</v>
      </c>
      <c r="C7" s="1172" t="s">
        <v>453</v>
      </c>
      <c r="D7" s="1172" t="s">
        <v>99</v>
      </c>
      <c r="E7" s="1173">
        <v>46236.28125</v>
      </c>
      <c r="F7" s="1172">
        <v>13.3</v>
      </c>
      <c r="G7" s="1172">
        <v>122419</v>
      </c>
      <c r="H7" s="1174" t="s">
        <v>365</v>
      </c>
      <c r="I7" s="1172"/>
      <c r="J7" s="1172"/>
      <c r="K7" s="1172"/>
      <c r="L7" s="1172"/>
      <c r="M7" s="1172">
        <v>71</v>
      </c>
      <c r="N7" s="1172">
        <v>60</v>
      </c>
      <c r="O7" s="1172">
        <v>30</v>
      </c>
      <c r="P7" s="1172"/>
      <c r="Q7" s="1175">
        <f t="shared" si="0"/>
        <v>161</v>
      </c>
      <c r="R7" s="1176" t="s">
        <v>32</v>
      </c>
      <c r="S7" s="1177" t="s">
        <v>33</v>
      </c>
      <c r="T7" s="1454" t="b">
        <v>1</v>
      </c>
      <c r="U7" s="1440">
        <v>46261.5</v>
      </c>
      <c r="V7" s="1239" t="s">
        <v>100</v>
      </c>
      <c r="W7" s="1181" t="s">
        <v>271</v>
      </c>
      <c r="X7" s="1181">
        <v>1022947</v>
      </c>
      <c r="Y7" s="1181" t="s">
        <v>450</v>
      </c>
      <c r="Z7" s="1181"/>
    </row>
    <row r="8" spans="1:26" ht="38.25">
      <c r="A8" s="1178" t="s">
        <v>86</v>
      </c>
      <c r="B8" s="1178" t="s">
        <v>80</v>
      </c>
      <c r="C8" s="1178" t="s">
        <v>454</v>
      </c>
      <c r="D8" s="1178" t="s">
        <v>117</v>
      </c>
      <c r="E8" s="1173">
        <v>46236.402777777781</v>
      </c>
      <c r="F8" s="1178">
        <v>12.5</v>
      </c>
      <c r="G8" s="1178">
        <v>122420</v>
      </c>
      <c r="H8" s="1205" t="s">
        <v>455</v>
      </c>
      <c r="I8" s="1178"/>
      <c r="J8" s="1178"/>
      <c r="K8" s="1178"/>
      <c r="L8" s="1178"/>
      <c r="M8" s="1178"/>
      <c r="N8" s="1178">
        <v>101</v>
      </c>
      <c r="O8" s="1178">
        <v>60</v>
      </c>
      <c r="P8" s="1178"/>
      <c r="Q8" s="1175">
        <f t="shared" si="0"/>
        <v>161</v>
      </c>
      <c r="R8" s="1176" t="s">
        <v>32</v>
      </c>
      <c r="S8" s="1177" t="s">
        <v>33</v>
      </c>
      <c r="T8" s="1175"/>
      <c r="U8" s="1440">
        <v>46261.666666666664</v>
      </c>
      <c r="V8" s="1181" t="s">
        <v>100</v>
      </c>
      <c r="W8" s="1181" t="s">
        <v>271</v>
      </c>
      <c r="X8" s="1181">
        <v>1022948</v>
      </c>
      <c r="Y8" s="1181" t="s">
        <v>450</v>
      </c>
      <c r="Z8" s="1181"/>
    </row>
    <row r="9" spans="1:26">
      <c r="A9" s="1214" t="s">
        <v>19</v>
      </c>
      <c r="B9" s="1209"/>
      <c r="C9" s="1209"/>
      <c r="D9" s="1209"/>
      <c r="E9" s="1209"/>
      <c r="F9" s="1209"/>
      <c r="G9" s="1209"/>
      <c r="H9" s="1209"/>
      <c r="I9" s="1214">
        <f>SUM(I3:I7)</f>
        <v>0</v>
      </c>
      <c r="J9" s="1214">
        <f>SUM(J3:J7)</f>
        <v>0</v>
      </c>
      <c r="K9" s="1214">
        <f t="shared" ref="K9:Q9" si="1">SUM(K3:K8)</f>
        <v>0</v>
      </c>
      <c r="L9" s="1214">
        <f t="shared" si="1"/>
        <v>0</v>
      </c>
      <c r="M9" s="1214">
        <f t="shared" si="1"/>
        <v>454</v>
      </c>
      <c r="N9" s="1214">
        <f t="shared" si="1"/>
        <v>341</v>
      </c>
      <c r="O9" s="1214">
        <f t="shared" si="1"/>
        <v>161</v>
      </c>
      <c r="P9" s="1214">
        <f t="shared" si="1"/>
        <v>10</v>
      </c>
      <c r="Q9" s="1214">
        <f t="shared" si="1"/>
        <v>966</v>
      </c>
      <c r="R9" s="1215"/>
      <c r="S9" s="1215"/>
      <c r="T9" s="1215"/>
      <c r="U9" s="1215"/>
      <c r="V9" s="1215"/>
      <c r="W9" s="1215"/>
      <c r="X9" s="1215"/>
      <c r="Y9" s="1215"/>
      <c r="Z9" s="1215"/>
    </row>
    <row r="10" spans="1:26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Y10" s="1216"/>
    </row>
    <row r="11" spans="1:26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6">
      <c r="A13" s="1194" t="s">
        <v>169</v>
      </c>
      <c r="B13" s="1548" t="s">
        <v>39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>
      <c r="A14" s="1195" t="s">
        <v>100</v>
      </c>
      <c r="B14" s="1554" t="s">
        <v>41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>
      <c r="A15" s="1225" t="s">
        <v>42</v>
      </c>
      <c r="B15" s="1555" t="s">
        <v>456</v>
      </c>
      <c r="C15" s="1555"/>
      <c r="D15" s="1216"/>
      <c r="E15" s="1216"/>
      <c r="F15" s="1216"/>
      <c r="G15" s="1216"/>
      <c r="H15" s="1216"/>
      <c r="I15" s="1216" t="s">
        <v>457</v>
      </c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 hidden="1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6">
      <c r="A17" s="1225" t="s">
        <v>43</v>
      </c>
      <c r="B17" s="1556" t="s">
        <v>458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6" ht="26.25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2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19" spans="1:26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Y19" s="1216"/>
    </row>
    <row r="20" spans="1:26" ht="23.25">
      <c r="A20" s="1549" t="s">
        <v>194</v>
      </c>
      <c r="B20" s="1549"/>
      <c r="C20" s="1549"/>
      <c r="D20" s="1549"/>
      <c r="E20" s="1549"/>
      <c r="F20" s="1549"/>
      <c r="G20" s="1208"/>
      <c r="H20" s="1209"/>
      <c r="I20" s="1549" t="s">
        <v>446</v>
      </c>
      <c r="J20" s="1549"/>
      <c r="K20" s="1549"/>
      <c r="L20" s="1549"/>
      <c r="M20" s="1549"/>
      <c r="N20" s="1549"/>
      <c r="O20" s="1549"/>
      <c r="P20" s="1549"/>
      <c r="Q20" s="1549"/>
      <c r="R20" s="1550" t="s">
        <v>459</v>
      </c>
      <c r="S20" s="1551"/>
      <c r="T20" s="1550"/>
      <c r="U20" s="1550"/>
      <c r="V20" s="1550"/>
      <c r="W20" s="1550"/>
      <c r="X20" s="1550"/>
      <c r="Y20" s="1550"/>
      <c r="Z20" s="1550"/>
    </row>
    <row r="21" spans="1:26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419" t="s">
        <v>23</v>
      </c>
      <c r="V21" s="1210" t="s">
        <v>24</v>
      </c>
      <c r="W21" s="1210" t="s">
        <v>25</v>
      </c>
      <c r="X21" s="1210" t="s">
        <v>26</v>
      </c>
      <c r="Y21" s="1210" t="s">
        <v>27</v>
      </c>
      <c r="Z21" s="1210" t="s">
        <v>28</v>
      </c>
    </row>
    <row r="22" spans="1:26">
      <c r="A22" s="1172" t="s">
        <v>122</v>
      </c>
      <c r="B22" s="1172" t="s">
        <v>62</v>
      </c>
      <c r="C22" s="1172" t="s">
        <v>460</v>
      </c>
      <c r="D22" s="1172" t="s">
        <v>61</v>
      </c>
      <c r="E22" s="1173">
        <v>46267.770833333336</v>
      </c>
      <c r="F22" s="1172">
        <v>15.3</v>
      </c>
      <c r="G22" s="1172">
        <v>122431</v>
      </c>
      <c r="H22" s="1174"/>
      <c r="I22" s="1172"/>
      <c r="J22" s="1172"/>
      <c r="K22" s="1172"/>
      <c r="L22" s="1172">
        <v>81</v>
      </c>
      <c r="M22" s="1172"/>
      <c r="N22" s="1172"/>
      <c r="O22" s="1172"/>
      <c r="P22" s="1172"/>
      <c r="Q22" s="1175">
        <f t="shared" ref="Q22:Q27" si="2">SUM(I22:P22)</f>
        <v>81</v>
      </c>
      <c r="R22" s="1175" t="s">
        <v>30</v>
      </c>
      <c r="S22" s="1175" t="s">
        <v>31</v>
      </c>
      <c r="T22" s="1175"/>
      <c r="U22" s="1440">
        <v>46262.666666666664</v>
      </c>
      <c r="V22" s="1239" t="s">
        <v>169</v>
      </c>
      <c r="W22" s="1181" t="s">
        <v>90</v>
      </c>
      <c r="X22" s="1181">
        <v>1022967</v>
      </c>
      <c r="Y22" s="1181" t="s">
        <v>461</v>
      </c>
      <c r="Z22" s="1181"/>
    </row>
    <row r="23" spans="1:26">
      <c r="A23" s="1172" t="s">
        <v>462</v>
      </c>
      <c r="B23" s="1172" t="s">
        <v>404</v>
      </c>
      <c r="C23" s="1172" t="s">
        <v>463</v>
      </c>
      <c r="D23" s="1172" t="s">
        <v>464</v>
      </c>
      <c r="E23" s="1173">
        <v>46269.590277777781</v>
      </c>
      <c r="F23" s="1172">
        <v>15.8</v>
      </c>
      <c r="G23" s="1172">
        <v>122394</v>
      </c>
      <c r="H23" s="1174" t="s">
        <v>160</v>
      </c>
      <c r="I23" s="1172"/>
      <c r="J23" s="1172"/>
      <c r="K23" s="1172"/>
      <c r="L23" s="1172"/>
      <c r="M23" s="1172"/>
      <c r="N23" s="1172">
        <v>131</v>
      </c>
      <c r="O23" s="1172">
        <v>30</v>
      </c>
      <c r="P23" s="1172"/>
      <c r="Q23" s="1175">
        <f t="shared" si="2"/>
        <v>161</v>
      </c>
      <c r="R23" s="1175" t="s">
        <v>30</v>
      </c>
      <c r="S23" s="1175" t="s">
        <v>31</v>
      </c>
      <c r="T23" s="1175"/>
      <c r="U23" s="1440">
        <v>46265.666666666664</v>
      </c>
      <c r="V23" s="1239" t="s">
        <v>169</v>
      </c>
      <c r="W23" s="1181"/>
      <c r="X23" s="1181">
        <v>1022969</v>
      </c>
      <c r="Y23" s="1181" t="s">
        <v>465</v>
      </c>
      <c r="Z23" s="1181"/>
    </row>
    <row r="24" spans="1:26" ht="26.25">
      <c r="A24" s="1301" t="s">
        <v>102</v>
      </c>
      <c r="B24" s="1301" t="s">
        <v>466</v>
      </c>
      <c r="C24" s="1301" t="s">
        <v>467</v>
      </c>
      <c r="D24" s="1301" t="s">
        <v>425</v>
      </c>
      <c r="E24" s="1304">
        <v>46267.736111111109</v>
      </c>
      <c r="F24" s="1301">
        <v>10.3</v>
      </c>
      <c r="G24" s="1301">
        <v>122407</v>
      </c>
      <c r="H24" s="1534" t="s">
        <v>401</v>
      </c>
      <c r="I24" s="1301"/>
      <c r="J24" s="1301"/>
      <c r="K24" s="1301"/>
      <c r="L24" s="1301"/>
      <c r="M24" s="1301">
        <v>27</v>
      </c>
      <c r="N24" s="1301">
        <v>27</v>
      </c>
      <c r="O24" s="1301"/>
      <c r="P24" s="1301"/>
      <c r="Q24" s="1535">
        <f t="shared" si="2"/>
        <v>54</v>
      </c>
      <c r="R24" s="1176" t="s">
        <v>32</v>
      </c>
      <c r="S24" s="1177" t="s">
        <v>33</v>
      </c>
      <c r="T24" s="1175"/>
      <c r="U24" s="1529" t="s">
        <v>468</v>
      </c>
      <c r="V24" s="1190" t="s">
        <v>469</v>
      </c>
      <c r="W24" s="1181" t="s">
        <v>90</v>
      </c>
      <c r="X24" s="1181">
        <v>1022968</v>
      </c>
      <c r="Y24" s="1181" t="s">
        <v>470</v>
      </c>
      <c r="Z24" s="1181" t="s">
        <v>471</v>
      </c>
    </row>
    <row r="25" spans="1:26" ht="38.25">
      <c r="A25" s="1172" t="s">
        <v>102</v>
      </c>
      <c r="B25" s="1172" t="s">
        <v>92</v>
      </c>
      <c r="C25" s="1172" t="s">
        <v>472</v>
      </c>
      <c r="D25" s="1172" t="s">
        <v>159</v>
      </c>
      <c r="E25" s="1173">
        <v>46269.041666666664</v>
      </c>
      <c r="F25" s="1172">
        <v>11.9</v>
      </c>
      <c r="G25" s="1172">
        <v>122398</v>
      </c>
      <c r="H25" s="1174" t="s">
        <v>371</v>
      </c>
      <c r="I25" s="1172"/>
      <c r="J25" s="1172"/>
      <c r="K25" s="1172"/>
      <c r="L25" s="1172"/>
      <c r="M25" s="1172">
        <v>120</v>
      </c>
      <c r="N25" s="1172">
        <v>41</v>
      </c>
      <c r="O25" s="1172"/>
      <c r="P25" s="1172"/>
      <c r="Q25" s="1175">
        <f t="shared" si="2"/>
        <v>161</v>
      </c>
      <c r="R25" s="1176" t="s">
        <v>32</v>
      </c>
      <c r="S25" s="1177" t="s">
        <v>33</v>
      </c>
      <c r="T25" s="1175"/>
      <c r="U25" s="1440">
        <v>46265.416666666664</v>
      </c>
      <c r="V25" s="1239" t="s">
        <v>473</v>
      </c>
      <c r="W25" s="1181" t="s">
        <v>90</v>
      </c>
      <c r="X25" s="1181">
        <v>1022970</v>
      </c>
      <c r="Y25" s="1181" t="s">
        <v>474</v>
      </c>
      <c r="Z25" s="1181"/>
    </row>
    <row r="26" spans="1:26" ht="26.25">
      <c r="A26" s="1172" t="s">
        <v>133</v>
      </c>
      <c r="B26" s="1172" t="s">
        <v>134</v>
      </c>
      <c r="C26" s="1172" t="s">
        <v>475</v>
      </c>
      <c r="D26" s="1172" t="s">
        <v>136</v>
      </c>
      <c r="E26" s="1173">
        <v>46268.083333333336</v>
      </c>
      <c r="F26" s="1172">
        <v>11.9</v>
      </c>
      <c r="G26" s="1172">
        <v>122399</v>
      </c>
      <c r="H26" s="1174" t="s">
        <v>426</v>
      </c>
      <c r="I26" s="1172"/>
      <c r="J26" s="1172"/>
      <c r="K26" s="1172"/>
      <c r="L26" s="1172"/>
      <c r="M26" s="1172">
        <v>54</v>
      </c>
      <c r="N26" s="1172">
        <v>54</v>
      </c>
      <c r="O26" s="1172">
        <v>53</v>
      </c>
      <c r="P26" s="1172"/>
      <c r="Q26" s="1175">
        <f t="shared" si="2"/>
        <v>161</v>
      </c>
      <c r="R26" s="1176" t="s">
        <v>32</v>
      </c>
      <c r="S26" s="1177" t="s">
        <v>33</v>
      </c>
      <c r="T26" s="1175"/>
      <c r="U26" s="1440">
        <v>46265.375</v>
      </c>
      <c r="V26" s="1239" t="s">
        <v>100</v>
      </c>
      <c r="W26" s="1181" t="s">
        <v>90</v>
      </c>
      <c r="X26" s="1181">
        <v>1022971</v>
      </c>
      <c r="Y26" s="1181" t="s">
        <v>476</v>
      </c>
      <c r="Z26" s="1181"/>
    </row>
    <row r="27" spans="1:26">
      <c r="A27" s="1527" t="s">
        <v>422</v>
      </c>
      <c r="B27" s="1186" t="s">
        <v>423</v>
      </c>
      <c r="C27" s="1186" t="s">
        <v>477</v>
      </c>
      <c r="D27" s="1186" t="s">
        <v>478</v>
      </c>
      <c r="E27" s="1230">
        <v>46268.958333333336</v>
      </c>
      <c r="F27" s="1172">
        <v>13.3</v>
      </c>
      <c r="G27" s="1172">
        <v>122400</v>
      </c>
      <c r="H27" s="1174" t="s">
        <v>426</v>
      </c>
      <c r="I27" s="1172"/>
      <c r="J27" s="1172"/>
      <c r="K27" s="1172"/>
      <c r="L27" s="1172"/>
      <c r="M27" s="1172">
        <v>108</v>
      </c>
      <c r="N27" s="1172"/>
      <c r="O27" s="1172"/>
      <c r="P27" s="1172"/>
      <c r="Q27" s="1175">
        <f t="shared" si="2"/>
        <v>108</v>
      </c>
      <c r="R27" s="1175" t="s">
        <v>30</v>
      </c>
      <c r="S27" s="1175" t="s">
        <v>31</v>
      </c>
      <c r="T27" s="1175"/>
      <c r="U27" s="1440">
        <v>46265.666666666664</v>
      </c>
      <c r="V27" s="1239" t="s">
        <v>169</v>
      </c>
      <c r="W27" s="1181" t="s">
        <v>90</v>
      </c>
      <c r="X27" s="1181">
        <v>1022972</v>
      </c>
      <c r="Y27" s="1181" t="s">
        <v>479</v>
      </c>
      <c r="Z27" s="1181"/>
    </row>
    <row r="28" spans="1:26">
      <c r="A28" s="1172" t="s">
        <v>480</v>
      </c>
      <c r="B28" s="1172" t="s">
        <v>481</v>
      </c>
      <c r="C28" s="1178" t="s">
        <v>482</v>
      </c>
      <c r="D28" s="1178" t="s">
        <v>483</v>
      </c>
      <c r="E28" s="1179">
        <v>46268.579861111109</v>
      </c>
      <c r="F28" s="1172">
        <v>18.3</v>
      </c>
      <c r="G28" s="1172">
        <v>122435</v>
      </c>
      <c r="H28" s="1174"/>
      <c r="I28" s="1172"/>
      <c r="J28" s="1172"/>
      <c r="K28" s="1172"/>
      <c r="L28" s="1172"/>
      <c r="M28" s="1172">
        <v>132</v>
      </c>
      <c r="N28" s="1172"/>
      <c r="O28" s="1172"/>
      <c r="P28" s="1172"/>
      <c r="Q28" s="1175">
        <f>SUM(K28:P28)</f>
        <v>132</v>
      </c>
      <c r="R28" s="1175" t="s">
        <v>30</v>
      </c>
      <c r="S28" s="1177" t="s">
        <v>33</v>
      </c>
      <c r="T28" s="1175"/>
      <c r="U28" s="1440">
        <v>46265.666666666664</v>
      </c>
      <c r="V28" s="1239" t="s">
        <v>169</v>
      </c>
      <c r="W28" s="1181" t="s">
        <v>90</v>
      </c>
      <c r="X28" s="1181">
        <v>1022973</v>
      </c>
      <c r="Y28" s="1181" t="s">
        <v>479</v>
      </c>
      <c r="Z28" s="1181"/>
    </row>
    <row r="29" spans="1:26">
      <c r="A29" s="1178" t="s">
        <v>480</v>
      </c>
      <c r="B29" s="1178" t="s">
        <v>484</v>
      </c>
      <c r="C29" s="1178" t="s">
        <v>485</v>
      </c>
      <c r="D29" s="1178" t="s">
        <v>486</v>
      </c>
      <c r="E29" s="1179">
        <v>46268.576388888891</v>
      </c>
      <c r="F29" s="1178">
        <v>18.3</v>
      </c>
      <c r="G29" s="1172">
        <v>122436</v>
      </c>
      <c r="H29" s="1174"/>
      <c r="I29" s="1172"/>
      <c r="J29" s="1172"/>
      <c r="K29" s="1172"/>
      <c r="L29" s="1172"/>
      <c r="M29" s="1172">
        <v>54</v>
      </c>
      <c r="N29" s="1172"/>
      <c r="O29" s="1172"/>
      <c r="P29" s="1172"/>
      <c r="Q29" s="1175">
        <f>SUM(I29:P29)</f>
        <v>54</v>
      </c>
      <c r="R29" s="1175" t="s">
        <v>30</v>
      </c>
      <c r="S29" s="1177" t="s">
        <v>33</v>
      </c>
      <c r="T29" s="1175"/>
      <c r="U29" s="1440">
        <v>46265.666666666664</v>
      </c>
      <c r="V29" s="1239" t="s">
        <v>169</v>
      </c>
      <c r="W29" s="1181" t="s">
        <v>90</v>
      </c>
      <c r="X29" s="1181">
        <v>1022974</v>
      </c>
      <c r="Y29" s="1181" t="s">
        <v>479</v>
      </c>
      <c r="Z29" s="1181"/>
    </row>
    <row r="30" spans="1:26">
      <c r="A30" s="1214" t="s">
        <v>19</v>
      </c>
      <c r="B30" s="1209"/>
      <c r="C30" s="1209"/>
      <c r="D30" s="1209"/>
      <c r="E30" s="1214"/>
      <c r="F30" s="1209"/>
      <c r="G30" s="1209"/>
      <c r="H30" s="1209"/>
      <c r="I30" s="1214">
        <f>SUM(I22:I27)</f>
        <v>0</v>
      </c>
      <c r="J30" s="1214">
        <f>SUM(J22:J27)</f>
        <v>0</v>
      </c>
      <c r="K30" s="1214">
        <f>SUM(K22:K27)</f>
        <v>0</v>
      </c>
      <c r="L30" s="1214">
        <f>SUM(L22:L27)</f>
        <v>81</v>
      </c>
      <c r="M30" s="1214">
        <f>SUM(M22:M29)</f>
        <v>495</v>
      </c>
      <c r="N30" s="1214">
        <f>SUM(N22:N27)</f>
        <v>253</v>
      </c>
      <c r="O30" s="1214">
        <f>SUM(O22:O27)</f>
        <v>83</v>
      </c>
      <c r="P30" s="1214">
        <f>SUM(P22:P27)</f>
        <v>0</v>
      </c>
      <c r="Q30" s="1214">
        <f>SUM(Q22:Q29)</f>
        <v>912</v>
      </c>
      <c r="R30" s="1215"/>
      <c r="S30" s="1215"/>
      <c r="T30" s="1215"/>
      <c r="U30" s="1215"/>
      <c r="V30" s="1215"/>
      <c r="W30" s="1215"/>
      <c r="X30" s="1215"/>
      <c r="Y30" s="1215"/>
      <c r="Z30" s="1215"/>
    </row>
    <row r="31" spans="1:26">
      <c r="A31" s="1216"/>
      <c r="B31" s="1216"/>
      <c r="C31" s="1216"/>
      <c r="D31" s="1216"/>
      <c r="E31" s="1216"/>
      <c r="F31" s="1217"/>
      <c r="G31" s="1217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</row>
    <row r="32" spans="1:26">
      <c r="A32" s="1218" t="s">
        <v>34</v>
      </c>
      <c r="B32" s="1552"/>
      <c r="C32" s="1552"/>
      <c r="D32" s="1552"/>
      <c r="E32" s="1216"/>
      <c r="F32" s="1216"/>
      <c r="G32" s="1216"/>
      <c r="H32" s="1216"/>
      <c r="I32" s="1216"/>
      <c r="J32" s="1216"/>
      <c r="K32" s="1553"/>
      <c r="L32" s="1553"/>
      <c r="M32" s="1553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</row>
    <row r="33" spans="1:27" ht="18">
      <c r="A33" s="1220" t="s">
        <v>35</v>
      </c>
      <c r="B33" s="1221" t="s">
        <v>36</v>
      </c>
      <c r="C33" s="1222" t="s">
        <v>37</v>
      </c>
      <c r="D33" s="1219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  <c r="Y33" s="1216"/>
    </row>
    <row r="34" spans="1:27">
      <c r="A34" s="1194" t="s">
        <v>100</v>
      </c>
      <c r="B34" s="1548" t="s">
        <v>39</v>
      </c>
      <c r="C34" s="1548"/>
      <c r="D34" s="1223"/>
      <c r="E34" s="1224" t="s">
        <v>40</v>
      </c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  <c r="Y34" s="1216"/>
    </row>
    <row r="35" spans="1:27">
      <c r="A35" s="1286" t="s">
        <v>161</v>
      </c>
      <c r="B35" s="1286" t="s">
        <v>179</v>
      </c>
      <c r="C35" s="1286"/>
      <c r="D35" s="1223"/>
      <c r="E35" s="1224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  <c r="Y35" s="1216"/>
    </row>
    <row r="36" spans="1:27">
      <c r="A36" s="1195" t="s">
        <v>169</v>
      </c>
      <c r="B36" s="1554" t="s">
        <v>41</v>
      </c>
      <c r="C36" s="1554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</row>
    <row r="37" spans="1:27">
      <c r="A37" s="1225" t="s">
        <v>42</v>
      </c>
      <c r="B37" s="1555" t="s">
        <v>487</v>
      </c>
      <c r="C37" s="1555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  <c r="Y37" s="1216"/>
    </row>
    <row r="38" spans="1:27">
      <c r="A38" s="1225" t="s">
        <v>42</v>
      </c>
      <c r="B38" s="1555"/>
      <c r="C38" s="1555"/>
      <c r="F38" s="1216"/>
      <c r="G38" s="1216"/>
      <c r="H38" s="1216"/>
      <c r="I38" s="1216"/>
      <c r="J38" s="1216"/>
      <c r="K38" s="1216"/>
      <c r="L38" s="1216"/>
      <c r="M38" s="1216"/>
      <c r="N38" s="1216"/>
      <c r="O38" s="1216"/>
      <c r="P38" s="1216"/>
      <c r="Q38" s="1216"/>
      <c r="R38" s="1216"/>
      <c r="S38" s="1216"/>
      <c r="T38" s="1216"/>
      <c r="U38" s="1216"/>
      <c r="V38" s="1216"/>
      <c r="W38" s="1216"/>
      <c r="X38" s="1216"/>
      <c r="Y38" s="1216"/>
    </row>
    <row r="39" spans="1:27">
      <c r="A39" s="1225" t="s">
        <v>43</v>
      </c>
      <c r="B39" s="1556" t="s">
        <v>488</v>
      </c>
      <c r="C39" s="1556"/>
      <c r="D39" s="1216"/>
      <c r="E39" s="1216"/>
      <c r="F39" s="1216"/>
      <c r="G39" s="1216"/>
      <c r="H39" s="1216"/>
      <c r="I39" s="1216"/>
      <c r="J39" s="1216"/>
      <c r="K39" s="1216"/>
      <c r="L39" s="1216"/>
      <c r="M39" s="1216"/>
      <c r="N39" s="1216"/>
      <c r="O39" s="1216"/>
      <c r="P39" s="1216"/>
      <c r="Q39" s="1216"/>
      <c r="R39" s="1216"/>
      <c r="S39" s="1216"/>
      <c r="T39" s="1216"/>
      <c r="U39" s="1216"/>
      <c r="V39" s="1216"/>
      <c r="W39" s="1216"/>
      <c r="X39" s="1216"/>
      <c r="Y39" s="1216"/>
    </row>
    <row r="40" spans="1:27" ht="26.25">
      <c r="A40" s="1225" t="s">
        <v>44</v>
      </c>
      <c r="B40" s="1557"/>
      <c r="C40" s="1557"/>
      <c r="D40" s="1216"/>
      <c r="E40" s="1216"/>
      <c r="F40" s="1216"/>
      <c r="G40" s="1216"/>
      <c r="H40" s="1216"/>
      <c r="I40" s="1216"/>
      <c r="J40" s="1216"/>
      <c r="K40" s="1216"/>
      <c r="L40" s="1216"/>
      <c r="M40" s="1216"/>
      <c r="N40" s="1216"/>
      <c r="O40" s="1216"/>
      <c r="P40" s="1216"/>
      <c r="Q40" s="1216"/>
      <c r="R40" s="1216"/>
      <c r="S40" s="1216"/>
      <c r="T40" s="1216"/>
      <c r="U40" s="1216"/>
      <c r="V40" s="1216"/>
      <c r="W40" s="1216"/>
      <c r="X40" s="1216"/>
      <c r="Y40" s="1216"/>
    </row>
    <row r="42" spans="1:27" ht="23.25">
      <c r="A42" s="1549" t="s">
        <v>205</v>
      </c>
      <c r="B42" s="1549"/>
      <c r="C42" s="1549"/>
      <c r="D42" s="1549"/>
      <c r="E42" s="1549"/>
      <c r="F42" s="1549"/>
      <c r="G42" s="1208"/>
      <c r="H42" s="1209"/>
      <c r="I42" s="1549" t="s">
        <v>446</v>
      </c>
      <c r="J42" s="1549"/>
      <c r="K42" s="1549"/>
      <c r="L42" s="1549"/>
      <c r="M42" s="1549"/>
      <c r="N42" s="1549"/>
      <c r="O42" s="1549"/>
      <c r="P42" s="1549"/>
      <c r="Q42" s="1549"/>
      <c r="R42" s="1550" t="s">
        <v>361</v>
      </c>
      <c r="S42" s="1551"/>
      <c r="T42" s="1550"/>
      <c r="U42" s="1550"/>
      <c r="V42" s="1550"/>
      <c r="W42" s="1550"/>
      <c r="X42" s="1550"/>
      <c r="Y42" s="1550"/>
      <c r="Z42" s="1550"/>
      <c r="AA42" t="s">
        <v>489</v>
      </c>
    </row>
    <row r="43" spans="1:27" ht="26.25">
      <c r="A43" s="1210" t="s">
        <v>3</v>
      </c>
      <c r="B43" s="1210" t="s">
        <v>4</v>
      </c>
      <c r="C43" s="1210" t="s">
        <v>5</v>
      </c>
      <c r="D43" s="1210" t="s">
        <v>6</v>
      </c>
      <c r="E43" s="1210" t="s">
        <v>7</v>
      </c>
      <c r="F43" s="1210" t="s">
        <v>8</v>
      </c>
      <c r="G43" s="1210" t="s">
        <v>9</v>
      </c>
      <c r="H43" s="1211" t="s">
        <v>10</v>
      </c>
      <c r="I43" s="1227" t="s">
        <v>11</v>
      </c>
      <c r="J43" s="1227" t="s">
        <v>12</v>
      </c>
      <c r="K43" s="1227" t="s">
        <v>13</v>
      </c>
      <c r="L43" s="1227" t="s">
        <v>14</v>
      </c>
      <c r="M43" s="1227" t="s">
        <v>15</v>
      </c>
      <c r="N43" s="1227" t="s">
        <v>16</v>
      </c>
      <c r="O43" s="1227" t="s">
        <v>17</v>
      </c>
      <c r="P43" s="1212" t="s">
        <v>18</v>
      </c>
      <c r="Q43" s="1210" t="s">
        <v>19</v>
      </c>
      <c r="R43" s="1210" t="s">
        <v>20</v>
      </c>
      <c r="S43" s="1213" t="s">
        <v>21</v>
      </c>
      <c r="T43" s="1213" t="s">
        <v>22</v>
      </c>
      <c r="U43" s="1419" t="s">
        <v>23</v>
      </c>
      <c r="V43" s="1210" t="s">
        <v>24</v>
      </c>
      <c r="W43" s="1210" t="s">
        <v>25</v>
      </c>
      <c r="X43" s="1210" t="s">
        <v>26</v>
      </c>
      <c r="Y43" s="1210" t="s">
        <v>27</v>
      </c>
      <c r="Z43" s="1210" t="s">
        <v>28</v>
      </c>
    </row>
    <row r="44" spans="1:27" ht="38.25">
      <c r="A44" s="1172" t="s">
        <v>86</v>
      </c>
      <c r="B44" s="1172" t="s">
        <v>92</v>
      </c>
      <c r="C44" s="1172" t="s">
        <v>490</v>
      </c>
      <c r="D44" s="1172" t="s">
        <v>491</v>
      </c>
      <c r="E44" s="1173">
        <v>46237.625</v>
      </c>
      <c r="F44" s="1172">
        <v>12.8</v>
      </c>
      <c r="G44" s="1172">
        <v>122421</v>
      </c>
      <c r="H44" s="1174" t="s">
        <v>492</v>
      </c>
      <c r="I44" s="1172"/>
      <c r="J44" s="1172"/>
      <c r="K44" s="1172"/>
      <c r="L44" s="1172"/>
      <c r="M44" s="1172">
        <v>90</v>
      </c>
      <c r="N44" s="1172">
        <v>60</v>
      </c>
      <c r="O44" s="1172">
        <v>11</v>
      </c>
      <c r="P44" s="1172">
        <v>0</v>
      </c>
      <c r="Q44" s="1175">
        <f t="shared" ref="Q44:Q49" si="3">SUM(I44:P44)</f>
        <v>161</v>
      </c>
      <c r="R44" s="1176" t="s">
        <v>32</v>
      </c>
      <c r="S44" s="1177" t="s">
        <v>33</v>
      </c>
      <c r="T44" s="1175"/>
      <c r="U44" s="1440">
        <v>46262.666666666664</v>
      </c>
      <c r="V44" s="1189" t="s">
        <v>161</v>
      </c>
      <c r="W44" s="1181" t="s">
        <v>90</v>
      </c>
      <c r="X44" s="1181">
        <v>1022950</v>
      </c>
      <c r="Y44" s="1181" t="s">
        <v>493</v>
      </c>
      <c r="Z44" s="1181"/>
    </row>
    <row r="45" spans="1:27" ht="38.25">
      <c r="A45" s="1172" t="s">
        <v>119</v>
      </c>
      <c r="B45" s="1172" t="s">
        <v>92</v>
      </c>
      <c r="C45" s="1172" t="s">
        <v>494</v>
      </c>
      <c r="D45" s="1172" t="s">
        <v>159</v>
      </c>
      <c r="E45" s="1173">
        <v>46268.041666666664</v>
      </c>
      <c r="F45" s="1172">
        <v>11.9</v>
      </c>
      <c r="G45" s="1172">
        <v>122401</v>
      </c>
      <c r="H45" s="1174" t="s">
        <v>492</v>
      </c>
      <c r="I45" s="1172"/>
      <c r="J45" s="1172"/>
      <c r="K45" s="1172"/>
      <c r="L45" s="1172"/>
      <c r="M45" s="1172">
        <v>90</v>
      </c>
      <c r="N45" s="1172">
        <v>60</v>
      </c>
      <c r="O45" s="1172">
        <v>11</v>
      </c>
      <c r="P45" s="1172">
        <v>0</v>
      </c>
      <c r="Q45" s="1175">
        <f t="shared" si="3"/>
        <v>161</v>
      </c>
      <c r="R45" s="1176" t="s">
        <v>32</v>
      </c>
      <c r="S45" s="1177" t="s">
        <v>33</v>
      </c>
      <c r="T45" s="1175"/>
      <c r="U45" s="1440">
        <v>46265.5</v>
      </c>
      <c r="V45" s="1189" t="s">
        <v>161</v>
      </c>
      <c r="W45" s="1181" t="s">
        <v>90</v>
      </c>
      <c r="X45" s="1181">
        <v>1022951</v>
      </c>
      <c r="Y45" s="1181" t="s">
        <v>495</v>
      </c>
      <c r="Z45" s="1181"/>
    </row>
    <row r="46" spans="1:27" ht="38.25">
      <c r="A46" s="1172" t="s">
        <v>121</v>
      </c>
      <c r="B46" s="1172" t="s">
        <v>92</v>
      </c>
      <c r="C46" s="1172" t="s">
        <v>496</v>
      </c>
      <c r="D46" s="1172" t="s">
        <v>159</v>
      </c>
      <c r="E46" s="1173">
        <v>46268.041666666664</v>
      </c>
      <c r="F46" s="1172">
        <v>11.9</v>
      </c>
      <c r="G46" s="1172">
        <v>122422</v>
      </c>
      <c r="H46" s="1174" t="s">
        <v>492</v>
      </c>
      <c r="I46" s="1172"/>
      <c r="J46" s="1172"/>
      <c r="K46" s="1172"/>
      <c r="L46" s="1172"/>
      <c r="M46" s="1172">
        <v>90</v>
      </c>
      <c r="N46" s="1172">
        <v>60</v>
      </c>
      <c r="O46" s="1172">
        <v>11</v>
      </c>
      <c r="P46" s="1172">
        <v>0</v>
      </c>
      <c r="Q46" s="1175">
        <f t="shared" si="3"/>
        <v>161</v>
      </c>
      <c r="R46" s="1176" t="s">
        <v>32</v>
      </c>
      <c r="S46" s="1177" t="s">
        <v>33</v>
      </c>
      <c r="T46" s="1175"/>
      <c r="U46" s="1440">
        <v>46265.5</v>
      </c>
      <c r="V46" s="1189" t="s">
        <v>161</v>
      </c>
      <c r="W46" s="1181" t="s">
        <v>90</v>
      </c>
      <c r="X46" s="1181">
        <v>1022952</v>
      </c>
      <c r="Y46" s="1181" t="s">
        <v>495</v>
      </c>
      <c r="Z46" s="1181"/>
    </row>
    <row r="47" spans="1:27" ht="38.25">
      <c r="A47" s="1172" t="s">
        <v>102</v>
      </c>
      <c r="B47" s="1172" t="s">
        <v>92</v>
      </c>
      <c r="C47" s="1172" t="s">
        <v>497</v>
      </c>
      <c r="D47" s="1172" t="s">
        <v>159</v>
      </c>
      <c r="E47" s="1173">
        <v>46268.041666666664</v>
      </c>
      <c r="F47" s="1172">
        <v>11.9</v>
      </c>
      <c r="G47" s="1172">
        <v>122402</v>
      </c>
      <c r="H47" s="1174" t="s">
        <v>492</v>
      </c>
      <c r="I47" s="1172"/>
      <c r="J47" s="1172"/>
      <c r="K47" s="1172"/>
      <c r="L47" s="1172"/>
      <c r="M47" s="1172">
        <v>90</v>
      </c>
      <c r="N47" s="1172">
        <v>60</v>
      </c>
      <c r="O47" s="1172">
        <v>11</v>
      </c>
      <c r="P47" s="1172">
        <v>0</v>
      </c>
      <c r="Q47" s="1175">
        <f t="shared" si="3"/>
        <v>161</v>
      </c>
      <c r="R47" s="1176" t="s">
        <v>32</v>
      </c>
      <c r="S47" s="1177" t="s">
        <v>33</v>
      </c>
      <c r="T47" s="1175"/>
      <c r="U47" s="1440">
        <v>46265.5</v>
      </c>
      <c r="V47" s="1189" t="s">
        <v>161</v>
      </c>
      <c r="W47" s="1181" t="s">
        <v>90</v>
      </c>
      <c r="X47" s="1181">
        <v>1022953</v>
      </c>
      <c r="Y47" s="1181" t="s">
        <v>495</v>
      </c>
      <c r="Z47" s="1181"/>
    </row>
    <row r="48" spans="1:27" ht="38.25">
      <c r="A48" s="1172" t="s">
        <v>120</v>
      </c>
      <c r="B48" s="1172" t="s">
        <v>92</v>
      </c>
      <c r="C48" s="1172" t="s">
        <v>498</v>
      </c>
      <c r="D48" s="1172" t="s">
        <v>159</v>
      </c>
      <c r="E48" s="1173">
        <v>46268.041666666664</v>
      </c>
      <c r="F48" s="1172">
        <v>11.9</v>
      </c>
      <c r="G48" s="1172">
        <v>122423</v>
      </c>
      <c r="H48" s="1174" t="s">
        <v>492</v>
      </c>
      <c r="I48" s="1172"/>
      <c r="J48" s="1172"/>
      <c r="K48" s="1172"/>
      <c r="L48" s="1172"/>
      <c r="M48" s="1172">
        <v>90</v>
      </c>
      <c r="N48" s="1172">
        <v>60</v>
      </c>
      <c r="O48" s="1172">
        <v>11</v>
      </c>
      <c r="P48" s="1172">
        <v>0</v>
      </c>
      <c r="Q48" s="1175">
        <f t="shared" si="3"/>
        <v>161</v>
      </c>
      <c r="R48" s="1176" t="s">
        <v>32</v>
      </c>
      <c r="S48" s="1177" t="s">
        <v>33</v>
      </c>
      <c r="T48" s="1454" t="b">
        <v>1</v>
      </c>
      <c r="U48" s="1440">
        <v>46265.5</v>
      </c>
      <c r="V48" s="1189" t="s">
        <v>161</v>
      </c>
      <c r="W48" s="1181" t="s">
        <v>90</v>
      </c>
      <c r="X48" s="1181">
        <v>1022954</v>
      </c>
      <c r="Y48" s="1181" t="s">
        <v>495</v>
      </c>
      <c r="Z48" s="1181"/>
    </row>
    <row r="49" spans="1:26" ht="38.25">
      <c r="A49" s="1530" t="s">
        <v>157</v>
      </c>
      <c r="B49" s="1530" t="s">
        <v>92</v>
      </c>
      <c r="C49" s="1530" t="s">
        <v>499</v>
      </c>
      <c r="D49" s="1530" t="s">
        <v>159</v>
      </c>
      <c r="E49" s="1531">
        <v>46268.041666666664</v>
      </c>
      <c r="F49" s="1530">
        <v>11.9</v>
      </c>
      <c r="G49" s="1530">
        <v>122403</v>
      </c>
      <c r="H49" s="1532" t="s">
        <v>492</v>
      </c>
      <c r="I49" s="1530"/>
      <c r="J49" s="1530"/>
      <c r="K49" s="1530"/>
      <c r="L49" s="1530"/>
      <c r="M49" s="1530">
        <v>82</v>
      </c>
      <c r="N49" s="1530">
        <v>54</v>
      </c>
      <c r="O49" s="1530">
        <v>25</v>
      </c>
      <c r="P49" s="1530">
        <v>0</v>
      </c>
      <c r="Q49" s="1533">
        <f t="shared" si="3"/>
        <v>161</v>
      </c>
      <c r="R49" s="1176" t="s">
        <v>32</v>
      </c>
      <c r="S49" s="1177" t="s">
        <v>33</v>
      </c>
      <c r="T49" s="1175"/>
      <c r="U49" s="1440">
        <v>46265.5</v>
      </c>
      <c r="V49" s="1189" t="s">
        <v>161</v>
      </c>
      <c r="W49" s="1181" t="s">
        <v>90</v>
      </c>
      <c r="X49" s="1181">
        <v>1022955</v>
      </c>
      <c r="Y49" s="1181" t="s">
        <v>495</v>
      </c>
      <c r="Z49" s="1181"/>
    </row>
    <row r="50" spans="1:26">
      <c r="A50" s="1214" t="s">
        <v>19</v>
      </c>
      <c r="B50" s="1209"/>
      <c r="C50" s="1209"/>
      <c r="D50" s="1209"/>
      <c r="E50" s="1214"/>
      <c r="F50" s="1209"/>
      <c r="G50" s="1209"/>
      <c r="H50" s="1209"/>
      <c r="I50" s="1214">
        <f>SUM(I44:I48)</f>
        <v>0</v>
      </c>
      <c r="J50" s="1214">
        <f>SUM(J44:J48)</f>
        <v>0</v>
      </c>
      <c r="K50" s="1214">
        <f t="shared" ref="K50:Q50" si="4">SUM(K44:K49)</f>
        <v>0</v>
      </c>
      <c r="L50" s="1214">
        <f t="shared" si="4"/>
        <v>0</v>
      </c>
      <c r="M50" s="1214">
        <f t="shared" si="4"/>
        <v>532</v>
      </c>
      <c r="N50" s="1214">
        <f t="shared" si="4"/>
        <v>354</v>
      </c>
      <c r="O50" s="1214">
        <f t="shared" si="4"/>
        <v>80</v>
      </c>
      <c r="P50" s="1214">
        <f t="shared" si="4"/>
        <v>0</v>
      </c>
      <c r="Q50" s="1214">
        <f t="shared" si="4"/>
        <v>966</v>
      </c>
      <c r="R50" s="1215"/>
      <c r="S50" s="1215"/>
      <c r="T50" s="1215"/>
      <c r="U50" s="1215"/>
      <c r="V50" s="1215"/>
      <c r="W50" s="1215"/>
      <c r="X50" s="1215"/>
      <c r="Y50" s="1215"/>
      <c r="Z50" s="1215"/>
    </row>
    <row r="51" spans="1:26">
      <c r="A51" s="1216"/>
      <c r="B51" s="1216"/>
      <c r="C51" s="1216"/>
      <c r="D51" s="1216"/>
      <c r="E51" s="1216"/>
      <c r="F51" s="1217"/>
      <c r="G51" s="1217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  <c r="Y51" s="1216"/>
    </row>
    <row r="52" spans="1:26">
      <c r="A52" s="1218" t="s">
        <v>34</v>
      </c>
      <c r="B52" s="1552"/>
      <c r="C52" s="1552"/>
      <c r="D52" s="1552"/>
      <c r="E52" s="1216"/>
      <c r="F52" s="1216"/>
      <c r="G52" s="1216"/>
      <c r="H52" s="1216"/>
      <c r="I52" s="1216"/>
      <c r="J52" s="1216"/>
      <c r="K52" s="1553"/>
      <c r="L52" s="1553"/>
      <c r="M52" s="1553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  <c r="Y52" s="1216"/>
    </row>
    <row r="53" spans="1:26" ht="18">
      <c r="A53" s="1220" t="s">
        <v>35</v>
      </c>
      <c r="B53" s="1221" t="s">
        <v>36</v>
      </c>
      <c r="C53" s="1222" t="s">
        <v>37</v>
      </c>
      <c r="D53" s="1219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  <c r="Y53" s="1216"/>
    </row>
    <row r="54" spans="1:26">
      <c r="A54" s="1194" t="s">
        <v>161</v>
      </c>
      <c r="B54" s="1548" t="s">
        <v>41</v>
      </c>
      <c r="C54" s="1548"/>
      <c r="D54" s="1223"/>
      <c r="E54" s="1224" t="s">
        <v>40</v>
      </c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  <c r="Y54" s="1216"/>
    </row>
    <row r="55" spans="1:26">
      <c r="A55" s="1195" t="s">
        <v>169</v>
      </c>
      <c r="B55" s="1195" t="s">
        <v>39</v>
      </c>
      <c r="C55" s="1195"/>
      <c r="D55" s="1223"/>
      <c r="E55" s="1224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  <c r="Y55" s="1216"/>
    </row>
    <row r="56" spans="1:26">
      <c r="A56" s="1225" t="s">
        <v>42</v>
      </c>
      <c r="B56" s="1555" t="s">
        <v>500</v>
      </c>
      <c r="C56" s="1555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  <c r="Y56" s="1216"/>
    </row>
    <row r="57" spans="1:26">
      <c r="A57" s="1225" t="s">
        <v>42</v>
      </c>
      <c r="B57" s="1555"/>
      <c r="C57" s="1555"/>
      <c r="F57" s="1216"/>
      <c r="G57" s="1216"/>
      <c r="H57" s="1216"/>
      <c r="I57" s="1216"/>
      <c r="J57" s="1216"/>
      <c r="K57" s="1216"/>
      <c r="L57" s="1216"/>
      <c r="M57" s="1216"/>
      <c r="N57" s="1216"/>
      <c r="O57" s="1216"/>
      <c r="P57" s="1216"/>
      <c r="Q57" s="1216"/>
      <c r="R57" s="1216"/>
      <c r="S57" s="1216"/>
      <c r="T57" s="1216"/>
      <c r="U57" s="1216"/>
      <c r="V57" s="1216"/>
      <c r="W57" s="1216"/>
      <c r="X57" s="1216"/>
      <c r="Y57" s="1216"/>
    </row>
    <row r="58" spans="1:26">
      <c r="A58" s="1225" t="s">
        <v>43</v>
      </c>
      <c r="B58" s="1556" t="s">
        <v>501</v>
      </c>
      <c r="C58" s="1556"/>
      <c r="D58" s="1216"/>
      <c r="E58" s="1216"/>
      <c r="F58" s="1216"/>
      <c r="G58" s="1216"/>
      <c r="H58" s="1216"/>
      <c r="I58" s="1216"/>
      <c r="J58" s="1216"/>
      <c r="K58" s="1216"/>
      <c r="L58" s="1216"/>
      <c r="M58" s="1216"/>
      <c r="N58" s="1216"/>
      <c r="O58" s="1216"/>
      <c r="P58" s="1216"/>
      <c r="Q58" s="1216"/>
      <c r="R58" s="1216"/>
      <c r="S58" s="1216"/>
      <c r="T58" s="1216"/>
      <c r="U58" s="1216"/>
      <c r="V58" s="1216"/>
      <c r="W58" s="1216"/>
      <c r="X58" s="1216"/>
      <c r="Y58" s="1216"/>
    </row>
    <row r="59" spans="1:26" ht="26.25">
      <c r="A59" s="1225" t="s">
        <v>44</v>
      </c>
      <c r="B59" s="1557"/>
      <c r="C59" s="1557"/>
      <c r="D59" s="1216"/>
      <c r="E59" s="1216"/>
      <c r="F59" s="1216"/>
      <c r="G59" s="1216"/>
      <c r="H59" s="1216"/>
      <c r="I59" s="1216"/>
      <c r="J59" s="1216"/>
      <c r="K59" s="1216"/>
      <c r="L59" s="1216"/>
      <c r="M59" s="1216"/>
      <c r="N59" s="1216"/>
      <c r="O59" s="1216"/>
      <c r="P59" s="1216"/>
      <c r="Q59" s="1216"/>
      <c r="R59" s="1216"/>
      <c r="S59" s="1216"/>
      <c r="T59" s="1216"/>
      <c r="U59" s="1216"/>
      <c r="V59" s="1216"/>
      <c r="W59" s="1216"/>
      <c r="X59" s="1216"/>
      <c r="Y59" s="1216"/>
    </row>
    <row r="61" spans="1:26" ht="23.25">
      <c r="A61" s="1587" t="s">
        <v>155</v>
      </c>
      <c r="B61" s="1587"/>
      <c r="C61" s="1587"/>
      <c r="D61" s="1587"/>
      <c r="E61" s="1587"/>
      <c r="F61" s="1587"/>
      <c r="G61" s="1332"/>
      <c r="H61" s="1270"/>
      <c r="I61" s="1587" t="s">
        <v>502</v>
      </c>
      <c r="J61" s="1587"/>
      <c r="K61" s="1587"/>
      <c r="L61" s="1587"/>
      <c r="M61" s="1587"/>
      <c r="N61" s="1587"/>
      <c r="O61" s="1587"/>
      <c r="P61" s="1587"/>
      <c r="Q61" s="1587"/>
      <c r="R61" s="1585" t="s">
        <v>503</v>
      </c>
      <c r="S61" s="1586"/>
      <c r="T61" s="1585"/>
      <c r="U61" s="1585"/>
      <c r="V61" s="1585"/>
      <c r="W61" s="1585"/>
      <c r="X61" s="1585"/>
      <c r="Y61" s="1585"/>
      <c r="Z61" s="1585"/>
    </row>
    <row r="62" spans="1:26" ht="26.25">
      <c r="A62" s="1210" t="s">
        <v>3</v>
      </c>
      <c r="B62" s="1210" t="s">
        <v>4</v>
      </c>
      <c r="C62" s="1210" t="s">
        <v>5</v>
      </c>
      <c r="D62" s="1210" t="s">
        <v>6</v>
      </c>
      <c r="E62" s="1210" t="s">
        <v>7</v>
      </c>
      <c r="F62" s="1210" t="s">
        <v>8</v>
      </c>
      <c r="G62" s="1210" t="s">
        <v>9</v>
      </c>
      <c r="H62" s="1211" t="s">
        <v>10</v>
      </c>
      <c r="I62" s="1227" t="s">
        <v>11</v>
      </c>
      <c r="J62" s="1227" t="s">
        <v>12</v>
      </c>
      <c r="K62" s="1227" t="s">
        <v>13</v>
      </c>
      <c r="L62" s="1227" t="s">
        <v>14</v>
      </c>
      <c r="M62" s="1227" t="s">
        <v>15</v>
      </c>
      <c r="N62" s="1227" t="s">
        <v>16</v>
      </c>
      <c r="O62" s="1227" t="s">
        <v>17</v>
      </c>
      <c r="P62" s="1212" t="s">
        <v>18</v>
      </c>
      <c r="Q62" s="1210" t="s">
        <v>19</v>
      </c>
      <c r="R62" s="1210" t="s">
        <v>20</v>
      </c>
      <c r="S62" s="1213" t="s">
        <v>21</v>
      </c>
      <c r="T62" s="1213" t="s">
        <v>22</v>
      </c>
      <c r="U62" s="1419" t="s">
        <v>23</v>
      </c>
      <c r="V62" s="1210" t="s">
        <v>24</v>
      </c>
      <c r="W62" s="1210" t="s">
        <v>25</v>
      </c>
      <c r="X62" s="1210" t="s">
        <v>26</v>
      </c>
      <c r="Y62" s="1210" t="s">
        <v>27</v>
      </c>
      <c r="Z62" s="1210" t="s">
        <v>28</v>
      </c>
    </row>
    <row r="63" spans="1:26" ht="26.25">
      <c r="A63" s="1196" t="s">
        <v>86</v>
      </c>
      <c r="B63" s="1196" t="s">
        <v>78</v>
      </c>
      <c r="C63" s="1196" t="s">
        <v>504</v>
      </c>
      <c r="D63" s="1196" t="s">
        <v>505</v>
      </c>
      <c r="E63" s="1524" t="s">
        <v>506</v>
      </c>
      <c r="F63" s="1196">
        <v>12.9</v>
      </c>
      <c r="G63" s="1196">
        <v>122424</v>
      </c>
      <c r="H63" s="1525" t="s">
        <v>507</v>
      </c>
      <c r="I63" s="1196"/>
      <c r="J63" s="1196"/>
      <c r="K63" s="1196"/>
      <c r="L63" s="1196"/>
      <c r="M63" s="1196">
        <v>69</v>
      </c>
      <c r="N63" s="1196">
        <v>64</v>
      </c>
      <c r="O63" s="1196">
        <v>23</v>
      </c>
      <c r="P63" s="1196">
        <v>5</v>
      </c>
      <c r="Q63" s="1175">
        <f>SUM(I63:P63)</f>
        <v>161</v>
      </c>
      <c r="R63" s="1176" t="s">
        <v>32</v>
      </c>
      <c r="S63" s="1177" t="s">
        <v>33</v>
      </c>
      <c r="T63" s="1175"/>
      <c r="U63" s="1440">
        <v>46262.666666666664</v>
      </c>
      <c r="V63" s="1189" t="s">
        <v>508</v>
      </c>
      <c r="W63" s="1181" t="s">
        <v>271</v>
      </c>
      <c r="X63" s="1181">
        <v>1022961</v>
      </c>
      <c r="Y63" s="1181" t="s">
        <v>509</v>
      </c>
      <c r="Z63" s="1181"/>
    </row>
    <row r="64" spans="1:26" ht="26.25">
      <c r="A64" s="1196" t="s">
        <v>152</v>
      </c>
      <c r="B64" s="1186" t="s">
        <v>510</v>
      </c>
      <c r="C64" s="1196" t="s">
        <v>511</v>
      </c>
      <c r="D64" s="1196" t="s">
        <v>512</v>
      </c>
      <c r="E64" s="1524">
        <v>46238.333333333336</v>
      </c>
      <c r="F64" s="1196">
        <v>12.9</v>
      </c>
      <c r="G64" s="1196">
        <v>122404</v>
      </c>
      <c r="H64" s="1525" t="s">
        <v>507</v>
      </c>
      <c r="I64" s="1196"/>
      <c r="J64" s="1196"/>
      <c r="K64" s="1196"/>
      <c r="L64" s="1196"/>
      <c r="M64" s="1196">
        <v>81</v>
      </c>
      <c r="N64" s="1196">
        <v>80</v>
      </c>
      <c r="O64" s="1196"/>
      <c r="P64" s="1196"/>
      <c r="Q64" s="1526">
        <f>SUM(I64:P64)</f>
        <v>161</v>
      </c>
      <c r="R64" s="1176" t="s">
        <v>32</v>
      </c>
      <c r="S64" s="1177" t="s">
        <v>513</v>
      </c>
      <c r="T64" s="1175"/>
      <c r="U64" s="1440">
        <v>46265.5</v>
      </c>
      <c r="V64" s="1189" t="s">
        <v>508</v>
      </c>
      <c r="W64" s="1181" t="s">
        <v>90</v>
      </c>
      <c r="X64" s="1181">
        <v>1022962</v>
      </c>
      <c r="Y64" s="1181" t="s">
        <v>514</v>
      </c>
      <c r="Z64" s="1181"/>
    </row>
    <row r="65" spans="1:26" ht="38.25">
      <c r="A65" s="1196" t="s">
        <v>515</v>
      </c>
      <c r="B65" s="1196" t="s">
        <v>78</v>
      </c>
      <c r="C65" s="1196" t="s">
        <v>516</v>
      </c>
      <c r="D65" s="1196" t="s">
        <v>505</v>
      </c>
      <c r="E65" s="1524">
        <v>46268.34375</v>
      </c>
      <c r="F65" s="1196">
        <v>12.9</v>
      </c>
      <c r="G65" s="1196">
        <v>122405</v>
      </c>
      <c r="H65" s="1525" t="s">
        <v>492</v>
      </c>
      <c r="I65" s="1196"/>
      <c r="J65" s="1196"/>
      <c r="K65" s="1196"/>
      <c r="L65" s="1196"/>
      <c r="M65" s="1196">
        <v>90</v>
      </c>
      <c r="N65" s="1172">
        <v>45</v>
      </c>
      <c r="O65" s="1172">
        <v>26</v>
      </c>
      <c r="P65" s="1172">
        <v>0</v>
      </c>
      <c r="Q65" s="1175">
        <f>SUM(I65:P65)</f>
        <v>161</v>
      </c>
      <c r="R65" s="1176" t="s">
        <v>32</v>
      </c>
      <c r="S65" s="1177" t="s">
        <v>33</v>
      </c>
      <c r="T65" s="1175"/>
      <c r="U65" s="1440">
        <v>46262.666666666664</v>
      </c>
      <c r="V65" s="1189" t="s">
        <v>508</v>
      </c>
      <c r="W65" s="1181" t="s">
        <v>90</v>
      </c>
      <c r="X65" s="1181">
        <v>1022963</v>
      </c>
      <c r="Y65" s="1181" t="s">
        <v>509</v>
      </c>
      <c r="Z65" s="1181"/>
    </row>
    <row r="66" spans="1:26" ht="38.25">
      <c r="A66" s="1196" t="s">
        <v>398</v>
      </c>
      <c r="B66" s="1196" t="s">
        <v>78</v>
      </c>
      <c r="C66" s="1196" t="s">
        <v>517</v>
      </c>
      <c r="D66" s="1196" t="s">
        <v>505</v>
      </c>
      <c r="E66" s="1524">
        <v>46268.34375</v>
      </c>
      <c r="F66" s="1196">
        <v>12.9</v>
      </c>
      <c r="G66" s="1196">
        <v>122406</v>
      </c>
      <c r="H66" s="1525" t="s">
        <v>518</v>
      </c>
      <c r="I66" s="1196"/>
      <c r="J66" s="1196"/>
      <c r="K66" s="1196"/>
      <c r="L66" s="1196"/>
      <c r="M66" s="1196">
        <v>90</v>
      </c>
      <c r="N66" s="1172">
        <v>41</v>
      </c>
      <c r="O66" s="1172">
        <v>30</v>
      </c>
      <c r="P66" s="1172">
        <v>0</v>
      </c>
      <c r="Q66" s="1175">
        <f>SUM(I66:P66)</f>
        <v>161</v>
      </c>
      <c r="R66" s="1176" t="s">
        <v>32</v>
      </c>
      <c r="S66" s="1177" t="s">
        <v>33</v>
      </c>
      <c r="T66" s="1175"/>
      <c r="U66" s="1440">
        <v>46262.666666666664</v>
      </c>
      <c r="V66" s="1189" t="s">
        <v>508</v>
      </c>
      <c r="W66" s="1181" t="s">
        <v>90</v>
      </c>
      <c r="X66" s="1181">
        <v>1022964</v>
      </c>
      <c r="Y66" s="1181" t="s">
        <v>509</v>
      </c>
      <c r="Z66" s="1181"/>
    </row>
    <row r="67" spans="1:26" ht="28.5" customHeight="1">
      <c r="A67" s="1186" t="s">
        <v>519</v>
      </c>
      <c r="B67" s="1186" t="s">
        <v>78</v>
      </c>
      <c r="C67" s="1186" t="s">
        <v>520</v>
      </c>
      <c r="D67" s="1196" t="s">
        <v>521</v>
      </c>
      <c r="E67" s="1524">
        <v>46268.680555555555</v>
      </c>
      <c r="F67" s="1196">
        <v>12.3</v>
      </c>
      <c r="G67" s="1196">
        <v>122425</v>
      </c>
      <c r="H67" s="1525" t="s">
        <v>492</v>
      </c>
      <c r="I67" s="1196"/>
      <c r="J67" s="1196"/>
      <c r="K67" s="1196"/>
      <c r="L67" s="1196"/>
      <c r="M67" s="1196">
        <v>90</v>
      </c>
      <c r="N67" s="1172">
        <v>41</v>
      </c>
      <c r="O67" s="1172">
        <v>30</v>
      </c>
      <c r="P67" s="1172">
        <v>0</v>
      </c>
      <c r="Q67" s="1175">
        <f>SUM(M67:P67)</f>
        <v>161</v>
      </c>
      <c r="R67" s="1176" t="s">
        <v>32</v>
      </c>
      <c r="S67" s="1177" t="s">
        <v>33</v>
      </c>
      <c r="T67" s="1454" t="b">
        <v>1</v>
      </c>
      <c r="U67" s="1440" t="s">
        <v>522</v>
      </c>
      <c r="V67" s="1190" t="s">
        <v>523</v>
      </c>
      <c r="W67" s="1181" t="s">
        <v>90</v>
      </c>
      <c r="X67" s="1181">
        <v>1022965</v>
      </c>
      <c r="Y67" s="1181" t="s">
        <v>524</v>
      </c>
      <c r="Z67" s="1181"/>
    </row>
    <row r="68" spans="1:26" ht="38.25" customHeight="1">
      <c r="A68" s="1186" t="s">
        <v>105</v>
      </c>
      <c r="B68" s="1528" t="s">
        <v>78</v>
      </c>
      <c r="C68" s="1186" t="s">
        <v>525</v>
      </c>
      <c r="D68" s="1196" t="s">
        <v>526</v>
      </c>
      <c r="E68" s="1524">
        <v>46269.041666666664</v>
      </c>
      <c r="F68" s="1196">
        <v>11.5</v>
      </c>
      <c r="G68" s="1196">
        <v>122453</v>
      </c>
      <c r="H68" s="1525" t="s">
        <v>527</v>
      </c>
      <c r="I68" s="1196"/>
      <c r="J68" s="1196"/>
      <c r="K68" s="1196"/>
      <c r="L68" s="1196"/>
      <c r="M68" s="1196">
        <v>60</v>
      </c>
      <c r="N68" s="1172">
        <v>60</v>
      </c>
      <c r="O68" s="1172">
        <v>41</v>
      </c>
      <c r="P68" s="1172"/>
      <c r="Q68" s="1175">
        <f>SUM(M68:P68)</f>
        <v>161</v>
      </c>
      <c r="R68" s="1176" t="s">
        <v>32</v>
      </c>
      <c r="S68" s="1177" t="s">
        <v>33</v>
      </c>
      <c r="T68" s="1175"/>
      <c r="U68" s="1440">
        <v>46265.416666666664</v>
      </c>
      <c r="V68" s="1190" t="s">
        <v>523</v>
      </c>
      <c r="W68" s="1181" t="s">
        <v>90</v>
      </c>
      <c r="X68" s="1181">
        <v>1022966</v>
      </c>
      <c r="Y68" s="1181" t="s">
        <v>524</v>
      </c>
      <c r="Z68" s="1181"/>
    </row>
    <row r="69" spans="1:26">
      <c r="A69" s="1214" t="s">
        <v>19</v>
      </c>
      <c r="B69" s="1209"/>
      <c r="C69" s="1209"/>
      <c r="D69" s="1209"/>
      <c r="E69" s="1214"/>
      <c r="F69" s="1209"/>
      <c r="G69" s="1209"/>
      <c r="H69" s="1209"/>
      <c r="I69" s="1214">
        <f>SUM(I63:I66)</f>
        <v>0</v>
      </c>
      <c r="J69" s="1214">
        <f>SUM(J63:J66)</f>
        <v>0</v>
      </c>
      <c r="K69" s="1214">
        <f>SUM(K63:K66)</f>
        <v>0</v>
      </c>
      <c r="L69" s="1214">
        <f>SUM(L63:L66)</f>
        <v>0</v>
      </c>
      <c r="M69" s="1214">
        <f>SUM(M63:M68)</f>
        <v>480</v>
      </c>
      <c r="N69" s="1214">
        <f t="shared" ref="N69:P69" si="5">SUM(N63:N68)</f>
        <v>331</v>
      </c>
      <c r="O69" s="1214">
        <f t="shared" si="5"/>
        <v>150</v>
      </c>
      <c r="P69" s="1214">
        <f t="shared" si="5"/>
        <v>5</v>
      </c>
      <c r="Q69" s="1214">
        <f>SUM(Q63:Q68)</f>
        <v>966</v>
      </c>
      <c r="R69" s="1215"/>
      <c r="S69" s="1215"/>
      <c r="T69" s="1215"/>
      <c r="U69" s="1215"/>
      <c r="V69" s="1215"/>
      <c r="W69" s="1215"/>
      <c r="X69" s="1215"/>
      <c r="Y69" s="1215"/>
      <c r="Z69" s="1215"/>
    </row>
    <row r="70" spans="1:26">
      <c r="A70" s="1216"/>
      <c r="B70" s="1216"/>
      <c r="C70" s="1216"/>
      <c r="D70" s="1216"/>
      <c r="E70" s="1216"/>
      <c r="F70" s="1217"/>
      <c r="G70" s="1217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  <c r="Y70" s="1216"/>
    </row>
    <row r="71" spans="1:26">
      <c r="A71" s="1218" t="s">
        <v>34</v>
      </c>
      <c r="B71" s="1552"/>
      <c r="C71" s="1552"/>
      <c r="D71" s="1552"/>
      <c r="E71" s="1216"/>
      <c r="F71" s="1216"/>
      <c r="G71" s="1216"/>
      <c r="H71" s="1216"/>
      <c r="I71" s="1216"/>
      <c r="J71" s="1216"/>
      <c r="K71" s="1553"/>
      <c r="L71" s="1553"/>
      <c r="M71" s="1553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  <c r="Y71" s="1216"/>
    </row>
    <row r="72" spans="1:26" ht="18">
      <c r="A72" s="1220" t="s">
        <v>35</v>
      </c>
      <c r="B72" s="1221" t="s">
        <v>36</v>
      </c>
      <c r="C72" s="1222" t="s">
        <v>37</v>
      </c>
      <c r="D72" s="1219"/>
      <c r="E72" s="1216"/>
      <c r="F72" s="1216"/>
      <c r="G72" s="1216"/>
      <c r="H72" s="1216" t="s">
        <v>528</v>
      </c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  <c r="Y72" s="1216"/>
    </row>
    <row r="73" spans="1:26">
      <c r="A73" s="1194" t="s">
        <v>508</v>
      </c>
      <c r="B73" s="1548" t="s">
        <v>39</v>
      </c>
      <c r="C73" s="1548"/>
      <c r="D73" s="1223"/>
      <c r="E73" s="1224" t="s">
        <v>40</v>
      </c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  <c r="Y73" s="1216"/>
    </row>
    <row r="74" spans="1:26">
      <c r="A74" s="1195" t="s">
        <v>523</v>
      </c>
      <c r="B74" s="1195" t="s">
        <v>41</v>
      </c>
      <c r="C74" s="1195"/>
      <c r="D74" s="1223"/>
      <c r="E74" s="1224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  <c r="Y74" s="1216"/>
    </row>
    <row r="75" spans="1:26">
      <c r="A75" s="1225" t="s">
        <v>42</v>
      </c>
      <c r="B75" s="1555"/>
      <c r="C75" s="1555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  <c r="Y75" s="1216"/>
    </row>
    <row r="76" spans="1:26">
      <c r="A76" s="1225" t="s">
        <v>42</v>
      </c>
      <c r="B76" s="1555"/>
      <c r="C76" s="1555"/>
      <c r="F76" s="1216"/>
      <c r="G76" s="1216"/>
      <c r="H76" s="1216"/>
      <c r="I76" s="1216"/>
      <c r="J76" s="1216"/>
      <c r="K76" s="1216"/>
      <c r="L76" s="1216"/>
      <c r="M76" s="1216"/>
      <c r="N76" s="1216"/>
      <c r="O76" s="1216"/>
      <c r="P76" s="1216"/>
      <c r="Q76" s="1216"/>
      <c r="R76" s="1216"/>
      <c r="S76" s="1216"/>
      <c r="T76" s="1216"/>
      <c r="U76" s="1216"/>
      <c r="V76" s="1216"/>
      <c r="W76" s="1216"/>
      <c r="X76" s="1216"/>
      <c r="Y76" s="1216"/>
    </row>
    <row r="77" spans="1:26">
      <c r="A77" s="1225" t="s">
        <v>43</v>
      </c>
      <c r="B77" s="1556"/>
      <c r="C77" s="1556"/>
      <c r="D77" s="1216"/>
      <c r="E77" s="1216"/>
      <c r="F77" s="1216"/>
      <c r="G77" s="1216"/>
      <c r="H77" s="1216"/>
      <c r="I77" s="1216"/>
      <c r="J77" s="1216"/>
      <c r="K77" s="1216"/>
      <c r="L77" s="1216"/>
      <c r="M77" s="1216"/>
      <c r="N77" s="1216"/>
      <c r="O77" s="1216"/>
      <c r="P77" s="1216"/>
      <c r="Q77" s="1216"/>
      <c r="R77" s="1216"/>
      <c r="S77" s="1216"/>
      <c r="T77" s="1216"/>
      <c r="U77" s="1216"/>
      <c r="V77" s="1216"/>
      <c r="W77" s="1216"/>
      <c r="X77" s="1216"/>
      <c r="Y77" s="1216"/>
    </row>
    <row r="78" spans="1:26" ht="26.25">
      <c r="A78" s="1225" t="s">
        <v>44</v>
      </c>
      <c r="B78" s="1557"/>
      <c r="C78" s="1557"/>
      <c r="D78" s="1216"/>
      <c r="E78" s="1216"/>
      <c r="F78" s="1216"/>
      <c r="G78" s="1216"/>
      <c r="H78" s="1216"/>
      <c r="I78" s="1216"/>
      <c r="J78" s="1216"/>
      <c r="K78" s="1216"/>
      <c r="L78" s="1216"/>
      <c r="M78" s="1216"/>
      <c r="N78" s="1216"/>
      <c r="O78" s="1216"/>
      <c r="P78" s="1216"/>
      <c r="Q78" s="1216"/>
      <c r="R78" s="1216"/>
      <c r="S78" s="1216"/>
      <c r="T78" s="1216"/>
      <c r="U78" s="1216"/>
      <c r="V78" s="1216"/>
      <c r="W78" s="1216"/>
      <c r="X78" s="1216"/>
      <c r="Y78" s="1216"/>
    </row>
    <row r="80" spans="1:26" ht="23.25">
      <c r="A80" s="1587" t="s">
        <v>83</v>
      </c>
      <c r="B80" s="1587"/>
      <c r="C80" s="1587"/>
      <c r="D80" s="1587"/>
      <c r="E80" s="1587"/>
      <c r="F80" s="1587"/>
      <c r="G80" s="1332"/>
      <c r="H80" s="1270"/>
      <c r="I80" s="1587" t="s">
        <v>375</v>
      </c>
      <c r="J80" s="1587"/>
      <c r="K80" s="1587"/>
      <c r="L80" s="1587"/>
      <c r="M80" s="1587"/>
      <c r="N80" s="1587"/>
      <c r="O80" s="1587"/>
      <c r="P80" s="1587"/>
      <c r="Q80" s="1587"/>
      <c r="R80" s="1585" t="s">
        <v>529</v>
      </c>
      <c r="S80" s="1586"/>
      <c r="T80" s="1585"/>
      <c r="U80" s="1585"/>
      <c r="V80" s="1585"/>
      <c r="W80" s="1585"/>
      <c r="X80" s="1585"/>
      <c r="Y80" s="1585"/>
      <c r="Z80" s="1585"/>
    </row>
    <row r="81" spans="1:26" ht="26.25">
      <c r="A81" s="1210" t="s">
        <v>3</v>
      </c>
      <c r="B81" s="1210" t="s">
        <v>4</v>
      </c>
      <c r="C81" s="1210" t="s">
        <v>5</v>
      </c>
      <c r="D81" s="1210" t="s">
        <v>6</v>
      </c>
      <c r="E81" s="1210" t="s">
        <v>7</v>
      </c>
      <c r="F81" s="1210" t="s">
        <v>8</v>
      </c>
      <c r="G81" s="1210" t="s">
        <v>9</v>
      </c>
      <c r="H81" s="1211" t="s">
        <v>10</v>
      </c>
      <c r="I81" s="1227" t="s">
        <v>11</v>
      </c>
      <c r="J81" s="1227" t="s">
        <v>12</v>
      </c>
      <c r="K81" s="1227" t="s">
        <v>13</v>
      </c>
      <c r="L81" s="1227" t="s">
        <v>14</v>
      </c>
      <c r="M81" s="1227" t="s">
        <v>15</v>
      </c>
      <c r="N81" s="1227" t="s">
        <v>16</v>
      </c>
      <c r="O81" s="1227" t="s">
        <v>17</v>
      </c>
      <c r="P81" s="1212" t="s">
        <v>18</v>
      </c>
      <c r="Q81" s="1210" t="s">
        <v>19</v>
      </c>
      <c r="R81" s="1210" t="s">
        <v>20</v>
      </c>
      <c r="S81" s="1213" t="s">
        <v>21</v>
      </c>
      <c r="T81" s="1213" t="s">
        <v>22</v>
      </c>
      <c r="U81" s="1419" t="s">
        <v>23</v>
      </c>
      <c r="V81" s="1210" t="s">
        <v>24</v>
      </c>
      <c r="W81" s="1210" t="s">
        <v>25</v>
      </c>
      <c r="X81" s="1210" t="s">
        <v>26</v>
      </c>
      <c r="Y81" s="1210" t="s">
        <v>27</v>
      </c>
      <c r="Z81" s="1210" t="s">
        <v>28</v>
      </c>
    </row>
    <row r="82" spans="1:26">
      <c r="A82" s="1178" t="s">
        <v>142</v>
      </c>
      <c r="B82" s="1178" t="s">
        <v>72</v>
      </c>
      <c r="C82" s="1178" t="s">
        <v>530</v>
      </c>
      <c r="D82" s="1178" t="s">
        <v>531</v>
      </c>
      <c r="E82" s="1179">
        <v>46268.847222222219</v>
      </c>
      <c r="F82" s="1178">
        <v>12.95</v>
      </c>
      <c r="G82" s="1184">
        <v>122437</v>
      </c>
      <c r="H82" s="1174"/>
      <c r="I82" s="1172"/>
      <c r="J82" s="1172"/>
      <c r="K82" s="1172"/>
      <c r="L82" s="1172"/>
      <c r="M82" s="1172">
        <v>81</v>
      </c>
      <c r="N82" s="1172">
        <v>54</v>
      </c>
      <c r="O82" s="1172">
        <v>26</v>
      </c>
      <c r="P82" s="1172"/>
      <c r="Q82" s="1175">
        <v>161</v>
      </c>
      <c r="R82" s="1175" t="s">
        <v>30</v>
      </c>
      <c r="S82" s="1175" t="s">
        <v>31</v>
      </c>
      <c r="T82" s="1175"/>
      <c r="U82" s="1440">
        <v>46265.666666666664</v>
      </c>
      <c r="V82" s="1239" t="s">
        <v>532</v>
      </c>
      <c r="W82" s="1181"/>
      <c r="X82" s="1181">
        <v>1022956</v>
      </c>
      <c r="Y82" s="1181"/>
      <c r="Z82" s="1181" t="s">
        <v>533</v>
      </c>
    </row>
    <row r="83" spans="1:26">
      <c r="A83" s="1178" t="s">
        <v>142</v>
      </c>
      <c r="B83" s="1178" t="s">
        <v>72</v>
      </c>
      <c r="C83" s="1178" t="s">
        <v>534</v>
      </c>
      <c r="D83" s="1178" t="s">
        <v>531</v>
      </c>
      <c r="E83" s="1179">
        <v>46268.847222222219</v>
      </c>
      <c r="F83" s="1178">
        <v>12.95</v>
      </c>
      <c r="G83" s="1184">
        <v>122438</v>
      </c>
      <c r="H83" s="1174"/>
      <c r="I83" s="1172"/>
      <c r="J83" s="1172"/>
      <c r="K83" s="1172">
        <v>80</v>
      </c>
      <c r="L83" s="1172">
        <v>81</v>
      </c>
      <c r="M83" s="1172"/>
      <c r="N83" s="1172"/>
      <c r="O83" s="1172"/>
      <c r="P83" s="1172"/>
      <c r="Q83" s="1175">
        <v>161</v>
      </c>
      <c r="R83" s="1175" t="s">
        <v>30</v>
      </c>
      <c r="S83" s="1175" t="s">
        <v>31</v>
      </c>
      <c r="T83" s="1175"/>
      <c r="U83" s="1440">
        <v>46265.666666666664</v>
      </c>
      <c r="V83" s="1239" t="s">
        <v>532</v>
      </c>
      <c r="W83" s="1181"/>
      <c r="X83" s="1181">
        <v>1022957</v>
      </c>
      <c r="Y83" s="1181"/>
      <c r="Z83" s="1181" t="s">
        <v>533</v>
      </c>
    </row>
    <row r="84" spans="1:26">
      <c r="A84" s="1178" t="s">
        <v>141</v>
      </c>
      <c r="B84" s="1178" t="s">
        <v>442</v>
      </c>
      <c r="C84" s="1178" t="s">
        <v>535</v>
      </c>
      <c r="D84" s="1178" t="s">
        <v>444</v>
      </c>
      <c r="E84" s="1179">
        <v>46268.604166666664</v>
      </c>
      <c r="F84" s="1178">
        <v>12.3</v>
      </c>
      <c r="G84" s="1184">
        <v>122439</v>
      </c>
      <c r="H84" s="1174"/>
      <c r="I84" s="1172"/>
      <c r="J84" s="1172"/>
      <c r="K84" s="1172"/>
      <c r="L84" s="1172"/>
      <c r="M84" s="1172">
        <v>161</v>
      </c>
      <c r="N84" s="1172"/>
      <c r="O84" s="1172"/>
      <c r="P84" s="1172"/>
      <c r="Q84" s="1175">
        <f>SUM(I84:P84)</f>
        <v>161</v>
      </c>
      <c r="R84" s="1175" t="s">
        <v>30</v>
      </c>
      <c r="S84" s="1175" t="s">
        <v>31</v>
      </c>
      <c r="T84" s="1175"/>
      <c r="U84" s="1440">
        <v>46265.666666666664</v>
      </c>
      <c r="V84" s="1239" t="s">
        <v>532</v>
      </c>
      <c r="W84" s="1181"/>
      <c r="X84" s="1181">
        <v>1022958</v>
      </c>
      <c r="Y84" s="1181"/>
      <c r="Z84" s="1181" t="s">
        <v>533</v>
      </c>
    </row>
    <row r="85" spans="1:26">
      <c r="A85" s="1178" t="s">
        <v>141</v>
      </c>
      <c r="B85" s="1178" t="s">
        <v>442</v>
      </c>
      <c r="C85" s="1178" t="s">
        <v>536</v>
      </c>
      <c r="D85" s="1178" t="s">
        <v>444</v>
      </c>
      <c r="E85" s="1179">
        <v>46268.604166666664</v>
      </c>
      <c r="F85" s="1178">
        <v>12.3</v>
      </c>
      <c r="G85" s="1184">
        <v>122441</v>
      </c>
      <c r="H85" s="1174"/>
      <c r="I85" s="1172"/>
      <c r="J85" s="1172"/>
      <c r="K85" s="1172"/>
      <c r="L85" s="1172"/>
      <c r="M85" s="1172">
        <v>161</v>
      </c>
      <c r="N85" s="1172"/>
      <c r="O85" s="1172"/>
      <c r="P85" s="1172"/>
      <c r="Q85" s="1175">
        <f>SUM(I85:P85)</f>
        <v>161</v>
      </c>
      <c r="R85" s="1175" t="s">
        <v>30</v>
      </c>
      <c r="S85" s="1175" t="s">
        <v>31</v>
      </c>
      <c r="T85" s="1175"/>
      <c r="U85" s="1440">
        <v>46265.666666666664</v>
      </c>
      <c r="V85" s="1239" t="s">
        <v>532</v>
      </c>
      <c r="W85" s="1181"/>
      <c r="X85" s="1181">
        <v>1022959</v>
      </c>
      <c r="Y85" s="1181"/>
      <c r="Z85" s="1181" t="s">
        <v>533</v>
      </c>
    </row>
    <row r="86" spans="1:26">
      <c r="A86" s="1178" t="s">
        <v>326</v>
      </c>
      <c r="B86" s="1178" t="s">
        <v>69</v>
      </c>
      <c r="C86" s="1178" t="s">
        <v>537</v>
      </c>
      <c r="D86" s="1178" t="s">
        <v>388</v>
      </c>
      <c r="E86" s="1179">
        <v>46268.604166666664</v>
      </c>
      <c r="F86" s="1178">
        <v>11.7</v>
      </c>
      <c r="G86" s="1184">
        <v>122442</v>
      </c>
      <c r="H86" s="1205"/>
      <c r="I86" s="1178"/>
      <c r="J86" s="1178"/>
      <c r="K86" s="1178"/>
      <c r="L86" s="1178"/>
      <c r="M86" s="1178">
        <v>80</v>
      </c>
      <c r="N86" s="1178">
        <v>54</v>
      </c>
      <c r="O86" s="1178">
        <v>27</v>
      </c>
      <c r="P86" s="1178"/>
      <c r="Q86" s="1175">
        <f>SUM(I86:P86)</f>
        <v>161</v>
      </c>
      <c r="R86" s="1175" t="s">
        <v>30</v>
      </c>
      <c r="S86" s="1175" t="s">
        <v>31</v>
      </c>
      <c r="T86" s="1175"/>
      <c r="U86" s="1440">
        <v>46265.666666666664</v>
      </c>
      <c r="V86" s="1239" t="s">
        <v>532</v>
      </c>
      <c r="W86" s="1181"/>
      <c r="X86" s="1181">
        <v>1022960</v>
      </c>
      <c r="Y86" s="1181"/>
      <c r="Z86" s="1181" t="s">
        <v>533</v>
      </c>
    </row>
    <row r="87" spans="1:26">
      <c r="A87" s="1214" t="s">
        <v>19</v>
      </c>
      <c r="B87" s="1209"/>
      <c r="C87" s="1209"/>
      <c r="D87" s="1209"/>
      <c r="E87" s="1214"/>
      <c r="F87" s="1209"/>
      <c r="G87" s="1209"/>
      <c r="H87" s="1209"/>
      <c r="I87" s="1214">
        <f>SUM(I82:I85)</f>
        <v>0</v>
      </c>
      <c r="J87" s="1214">
        <f>SUM(J82:J85)</f>
        <v>0</v>
      </c>
      <c r="K87" s="1214"/>
      <c r="L87" s="1214"/>
      <c r="M87" s="1214"/>
      <c r="N87" s="1214"/>
      <c r="O87" s="1214"/>
      <c r="P87" s="1214"/>
      <c r="Q87" s="1214">
        <f>SUM(Q82:Q86)</f>
        <v>805</v>
      </c>
      <c r="R87" s="1215"/>
      <c r="S87" s="1215"/>
      <c r="T87" s="1215"/>
      <c r="U87" s="1215"/>
      <c r="V87" s="1215"/>
      <c r="W87" s="1215"/>
      <c r="X87" s="1215"/>
      <c r="Y87" s="1215"/>
      <c r="Z87" s="1215"/>
    </row>
    <row r="88" spans="1:26">
      <c r="A88" s="1216"/>
      <c r="B88" s="1216"/>
      <c r="C88" s="1216"/>
      <c r="D88" s="1216"/>
      <c r="E88" s="1216"/>
      <c r="F88" s="1217"/>
      <c r="G88" s="1217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  <c r="Y88" s="1216"/>
    </row>
    <row r="89" spans="1:26" ht="26.25">
      <c r="A89" s="1218" t="s">
        <v>34</v>
      </c>
      <c r="B89" s="1552"/>
      <c r="C89" s="1552"/>
      <c r="D89" s="1552"/>
      <c r="E89" s="1328" t="s">
        <v>538</v>
      </c>
      <c r="F89" s="1216"/>
      <c r="G89" s="1216"/>
      <c r="H89" s="1216"/>
      <c r="I89" s="1216"/>
      <c r="J89" s="1216"/>
      <c r="K89" s="1553"/>
      <c r="L89" s="1553"/>
      <c r="M89" s="1553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  <c r="Y89" s="1216"/>
    </row>
    <row r="90" spans="1:26" ht="18">
      <c r="A90" s="1220" t="s">
        <v>35</v>
      </c>
      <c r="B90" s="1221" t="s">
        <v>36</v>
      </c>
      <c r="C90" s="1222" t="s">
        <v>37</v>
      </c>
      <c r="D90" s="1219"/>
      <c r="E90" s="1216"/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  <c r="Y90" s="1216"/>
    </row>
    <row r="91" spans="1:26">
      <c r="A91" s="1194" t="s">
        <v>523</v>
      </c>
      <c r="B91" s="1548" t="s">
        <v>39</v>
      </c>
      <c r="C91" s="1548"/>
      <c r="D91" s="1223"/>
      <c r="E91" s="1224" t="s">
        <v>40</v>
      </c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  <c r="Y91" s="1216"/>
    </row>
    <row r="92" spans="1:26">
      <c r="A92" s="1195" t="s">
        <v>38</v>
      </c>
      <c r="B92" s="1554" t="s">
        <v>41</v>
      </c>
      <c r="C92" s="1554"/>
      <c r="D92" s="1216"/>
      <c r="E92" s="1216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  <c r="Y92" s="1216"/>
    </row>
    <row r="93" spans="1:26">
      <c r="A93" s="1225" t="s">
        <v>42</v>
      </c>
      <c r="B93" s="1555"/>
      <c r="C93" s="1555"/>
      <c r="D93" s="1216"/>
      <c r="E93" s="1216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  <c r="Y93" s="1216"/>
    </row>
    <row r="94" spans="1:26">
      <c r="A94" s="1225" t="s">
        <v>42</v>
      </c>
      <c r="B94" s="1555"/>
      <c r="C94" s="1555"/>
      <c r="F94" s="1216"/>
      <c r="G94" s="1216"/>
      <c r="H94" s="1216"/>
      <c r="I94" s="1216"/>
      <c r="J94" s="1216"/>
      <c r="K94" s="1216"/>
      <c r="L94" s="1216"/>
      <c r="M94" s="1216"/>
      <c r="N94" s="1216"/>
      <c r="O94" s="1216"/>
      <c r="P94" s="1216"/>
      <c r="Q94" s="1216"/>
      <c r="R94" s="1216"/>
      <c r="S94" s="1216"/>
      <c r="T94" s="1216"/>
      <c r="U94" s="1216"/>
      <c r="V94" s="1216"/>
      <c r="W94" s="1216"/>
      <c r="X94" s="1216"/>
      <c r="Y94" s="1216"/>
    </row>
    <row r="95" spans="1:26">
      <c r="A95" s="1225" t="s">
        <v>43</v>
      </c>
      <c r="B95" s="1556"/>
      <c r="C95" s="1556"/>
      <c r="D95" s="1216"/>
      <c r="E95" s="1216"/>
      <c r="F95" s="1216"/>
      <c r="G95" s="1216"/>
      <c r="H95" s="1216"/>
      <c r="I95" s="1216"/>
      <c r="J95" s="1216"/>
      <c r="K95" s="1216"/>
      <c r="L95" s="1216"/>
      <c r="M95" s="1216"/>
      <c r="N95" s="1216"/>
      <c r="O95" s="1216"/>
      <c r="P95" s="1216"/>
      <c r="Q95" s="1216"/>
      <c r="R95" s="1216"/>
      <c r="S95" s="1216"/>
      <c r="T95" s="1216"/>
      <c r="U95" s="1216"/>
      <c r="V95" s="1216"/>
      <c r="W95" s="1216"/>
      <c r="X95" s="1216"/>
      <c r="Y95" s="1216"/>
    </row>
    <row r="96" spans="1:26" ht="26.25">
      <c r="A96" s="1225" t="s">
        <v>44</v>
      </c>
      <c r="B96" s="1557"/>
      <c r="C96" s="1557"/>
      <c r="D96" s="1216"/>
      <c r="E96" s="1216"/>
      <c r="F96" s="1216"/>
      <c r="G96" s="1216"/>
      <c r="H96" s="1216"/>
      <c r="I96" s="1216"/>
      <c r="J96" s="1216"/>
      <c r="K96" s="1216"/>
      <c r="L96" s="1216"/>
      <c r="M96" s="1216"/>
      <c r="N96" s="1216"/>
      <c r="O96" s="1216"/>
      <c r="P96" s="1216"/>
      <c r="Q96" s="1216"/>
      <c r="R96" s="1216"/>
      <c r="S96" s="1216"/>
      <c r="T96" s="1216"/>
      <c r="U96" s="1216"/>
      <c r="V96" s="1216"/>
      <c r="W96" s="1216"/>
      <c r="X96" s="1216"/>
      <c r="Y96" s="1216"/>
    </row>
    <row r="98" spans="1:26" ht="23.25">
      <c r="A98" s="1549" t="s">
        <v>109</v>
      </c>
      <c r="B98" s="1549"/>
      <c r="C98" s="1549"/>
      <c r="D98" s="1549"/>
      <c r="E98" s="1549"/>
      <c r="F98" s="1549"/>
      <c r="G98" s="1208"/>
      <c r="H98" s="1209"/>
      <c r="I98" s="1549" t="s">
        <v>446</v>
      </c>
      <c r="J98" s="1549"/>
      <c r="K98" s="1549"/>
      <c r="L98" s="1549"/>
      <c r="M98" s="1549"/>
      <c r="N98" s="1549"/>
      <c r="O98" s="1549"/>
      <c r="P98" s="1549"/>
      <c r="Q98" s="1549"/>
      <c r="R98" s="1550" t="s">
        <v>539</v>
      </c>
      <c r="S98" s="1551"/>
      <c r="T98" s="1550"/>
      <c r="U98" s="1550"/>
      <c r="V98" s="1550"/>
      <c r="W98" s="1550"/>
      <c r="X98" s="1550"/>
      <c r="Y98" s="1550"/>
      <c r="Z98" s="1550"/>
    </row>
    <row r="99" spans="1:26" ht="26.25">
      <c r="A99" s="1210" t="s">
        <v>3</v>
      </c>
      <c r="B99" s="1210" t="s">
        <v>4</v>
      </c>
      <c r="C99" s="1210" t="s">
        <v>5</v>
      </c>
      <c r="D99" s="1210" t="s">
        <v>6</v>
      </c>
      <c r="E99" s="1210" t="s">
        <v>7</v>
      </c>
      <c r="F99" s="1210" t="s">
        <v>8</v>
      </c>
      <c r="G99" s="1210" t="s">
        <v>9</v>
      </c>
      <c r="H99" s="1211" t="s">
        <v>10</v>
      </c>
      <c r="I99" s="1227" t="s">
        <v>11</v>
      </c>
      <c r="J99" s="1227" t="s">
        <v>12</v>
      </c>
      <c r="K99" s="1227" t="s">
        <v>13</v>
      </c>
      <c r="L99" s="1227" t="s">
        <v>14</v>
      </c>
      <c r="M99" s="1227" t="s">
        <v>15</v>
      </c>
      <c r="N99" s="1227" t="s">
        <v>16</v>
      </c>
      <c r="O99" s="1227" t="s">
        <v>17</v>
      </c>
      <c r="P99" s="1212" t="s">
        <v>18</v>
      </c>
      <c r="Q99" s="1210" t="s">
        <v>19</v>
      </c>
      <c r="R99" s="1210" t="s">
        <v>20</v>
      </c>
      <c r="S99" s="1213" t="s">
        <v>21</v>
      </c>
      <c r="T99" s="1213" t="s">
        <v>22</v>
      </c>
      <c r="U99" s="1419" t="s">
        <v>23</v>
      </c>
      <c r="V99" s="1210" t="s">
        <v>24</v>
      </c>
      <c r="W99" s="1210" t="s">
        <v>25</v>
      </c>
      <c r="X99" s="1210" t="s">
        <v>26</v>
      </c>
      <c r="Y99" s="1210" t="s">
        <v>27</v>
      </c>
      <c r="Z99" s="1210" t="s">
        <v>28</v>
      </c>
    </row>
    <row r="100" spans="1:26" ht="38.25">
      <c r="A100" s="1172" t="s">
        <v>120</v>
      </c>
      <c r="B100" s="1172" t="s">
        <v>540</v>
      </c>
      <c r="C100" s="1172" t="s">
        <v>541</v>
      </c>
      <c r="D100" s="1172" t="s">
        <v>136</v>
      </c>
      <c r="E100" s="1173">
        <v>46268.083333333336</v>
      </c>
      <c r="F100" s="1172">
        <v>14.8</v>
      </c>
      <c r="G100" s="1172">
        <v>122426</v>
      </c>
      <c r="H100" s="1174" t="s">
        <v>492</v>
      </c>
      <c r="I100" s="1172"/>
      <c r="J100" s="1172"/>
      <c r="K100" s="1172"/>
      <c r="L100" s="1172"/>
      <c r="M100" s="1172">
        <v>71</v>
      </c>
      <c r="N100" s="1172">
        <v>30</v>
      </c>
      <c r="O100" s="1172">
        <v>30</v>
      </c>
      <c r="P100" s="1172">
        <v>30</v>
      </c>
      <c r="Q100" s="1175">
        <f t="shared" ref="Q100:Q105" si="6">SUM(I100:P100)</f>
        <v>161</v>
      </c>
      <c r="R100" s="1176" t="s">
        <v>32</v>
      </c>
      <c r="S100" s="1177" t="s">
        <v>33</v>
      </c>
      <c r="T100" s="1454" t="b">
        <v>1</v>
      </c>
      <c r="U100" s="1440">
        <v>46265.375</v>
      </c>
      <c r="V100" s="1239" t="s">
        <v>100</v>
      </c>
      <c r="W100" s="1181" t="s">
        <v>90</v>
      </c>
      <c r="X100" s="1181">
        <v>1022988</v>
      </c>
      <c r="Y100" s="1181" t="s">
        <v>476</v>
      </c>
      <c r="Z100" s="1181"/>
    </row>
    <row r="101" spans="1:26" ht="38.25">
      <c r="A101" s="1172" t="s">
        <v>120</v>
      </c>
      <c r="B101" s="1172" t="s">
        <v>540</v>
      </c>
      <c r="C101" s="1172" t="s">
        <v>542</v>
      </c>
      <c r="D101" s="1172" t="s">
        <v>136</v>
      </c>
      <c r="E101" s="1173">
        <v>46268.083333333336</v>
      </c>
      <c r="F101" s="1172">
        <v>14.8</v>
      </c>
      <c r="G101" s="1172">
        <v>122427</v>
      </c>
      <c r="H101" s="1174" t="s">
        <v>492</v>
      </c>
      <c r="I101" s="1172"/>
      <c r="J101" s="1172"/>
      <c r="K101" s="1172"/>
      <c r="L101" s="1172"/>
      <c r="M101" s="1172">
        <v>90</v>
      </c>
      <c r="N101" s="1172">
        <v>60</v>
      </c>
      <c r="O101" s="1172">
        <v>11</v>
      </c>
      <c r="P101" s="1172"/>
      <c r="Q101" s="1175">
        <f t="shared" si="6"/>
        <v>161</v>
      </c>
      <c r="R101" s="1176" t="s">
        <v>32</v>
      </c>
      <c r="S101" s="1177" t="s">
        <v>33</v>
      </c>
      <c r="T101" s="1454" t="b">
        <v>1</v>
      </c>
      <c r="U101" s="1440">
        <v>46265.375</v>
      </c>
      <c r="V101" s="1239" t="s">
        <v>100</v>
      </c>
      <c r="W101" s="1181" t="s">
        <v>90</v>
      </c>
      <c r="X101" s="1181">
        <v>1022989</v>
      </c>
      <c r="Y101" s="1181" t="s">
        <v>476</v>
      </c>
      <c r="Z101" s="1181"/>
    </row>
    <row r="102" spans="1:26" ht="26.25">
      <c r="A102" s="1172" t="s">
        <v>120</v>
      </c>
      <c r="B102" s="1172" t="s">
        <v>134</v>
      </c>
      <c r="C102" s="1172" t="s">
        <v>543</v>
      </c>
      <c r="D102" s="1172" t="s">
        <v>136</v>
      </c>
      <c r="E102" s="1173">
        <v>46268.083333333336</v>
      </c>
      <c r="F102" s="1172">
        <v>11.9</v>
      </c>
      <c r="G102" s="1172">
        <v>122428</v>
      </c>
      <c r="H102" s="1174" t="s">
        <v>256</v>
      </c>
      <c r="I102" s="1172"/>
      <c r="J102" s="1172"/>
      <c r="K102" s="1172"/>
      <c r="L102" s="1172">
        <v>161</v>
      </c>
      <c r="M102" s="1172"/>
      <c r="N102" s="1172"/>
      <c r="O102" s="1172"/>
      <c r="P102" s="1172"/>
      <c r="Q102" s="1175">
        <f t="shared" si="6"/>
        <v>161</v>
      </c>
      <c r="R102" s="1176" t="s">
        <v>32</v>
      </c>
      <c r="S102" s="1177" t="s">
        <v>33</v>
      </c>
      <c r="T102" s="1454" t="b">
        <v>1</v>
      </c>
      <c r="U102" s="1440">
        <v>46265.375</v>
      </c>
      <c r="V102" s="1239" t="s">
        <v>100</v>
      </c>
      <c r="W102" s="1181" t="s">
        <v>90</v>
      </c>
      <c r="X102" s="1181">
        <v>1022990</v>
      </c>
      <c r="Y102" s="1181" t="s">
        <v>476</v>
      </c>
      <c r="Z102" s="1181"/>
    </row>
    <row r="103" spans="1:26" ht="38.25">
      <c r="A103" s="1172" t="s">
        <v>120</v>
      </c>
      <c r="B103" s="1172" t="s">
        <v>540</v>
      </c>
      <c r="C103" s="1172" t="s">
        <v>544</v>
      </c>
      <c r="D103" s="1172" t="s">
        <v>136</v>
      </c>
      <c r="E103" s="1173">
        <v>46268.083333333336</v>
      </c>
      <c r="F103" s="1172">
        <v>14.8</v>
      </c>
      <c r="G103" s="1172">
        <v>122429</v>
      </c>
      <c r="H103" s="1174" t="s">
        <v>492</v>
      </c>
      <c r="I103" s="1172"/>
      <c r="J103" s="1172"/>
      <c r="K103" s="1172"/>
      <c r="L103" s="1172"/>
      <c r="M103" s="1172">
        <v>101</v>
      </c>
      <c r="N103" s="1172">
        <v>30</v>
      </c>
      <c r="O103" s="1172">
        <v>30</v>
      </c>
      <c r="P103" s="1172"/>
      <c r="Q103" s="1175">
        <f t="shared" si="6"/>
        <v>161</v>
      </c>
      <c r="R103" s="1176" t="s">
        <v>32</v>
      </c>
      <c r="S103" s="1177" t="s">
        <v>33</v>
      </c>
      <c r="T103" s="1454" t="b">
        <v>1</v>
      </c>
      <c r="U103" s="1440">
        <v>46265.375</v>
      </c>
      <c r="V103" s="1239" t="s">
        <v>100</v>
      </c>
      <c r="W103" s="1181" t="s">
        <v>90</v>
      </c>
      <c r="X103" s="1181">
        <v>1022991</v>
      </c>
      <c r="Y103" s="1181" t="s">
        <v>476</v>
      </c>
      <c r="Z103" s="1181"/>
    </row>
    <row r="104" spans="1:26" ht="26.25">
      <c r="A104" s="1172" t="s">
        <v>157</v>
      </c>
      <c r="B104" s="1172" t="s">
        <v>134</v>
      </c>
      <c r="C104" s="1172" t="s">
        <v>545</v>
      </c>
      <c r="D104" s="1172" t="s">
        <v>136</v>
      </c>
      <c r="E104" s="1173">
        <v>46268.083333333336</v>
      </c>
      <c r="F104" s="1172">
        <v>11.9</v>
      </c>
      <c r="G104" s="1172">
        <v>122412</v>
      </c>
      <c r="H104" s="1174" t="s">
        <v>546</v>
      </c>
      <c r="I104" s="1172"/>
      <c r="J104" s="1172"/>
      <c r="K104" s="1172"/>
      <c r="L104" s="1172"/>
      <c r="M104" s="1172">
        <v>30</v>
      </c>
      <c r="N104" s="1172">
        <v>90</v>
      </c>
      <c r="O104" s="1172">
        <v>11</v>
      </c>
      <c r="P104" s="1172">
        <v>30</v>
      </c>
      <c r="Q104" s="1175">
        <f t="shared" si="6"/>
        <v>161</v>
      </c>
      <c r="R104" s="1176" t="s">
        <v>32</v>
      </c>
      <c r="S104" s="1177" t="s">
        <v>33</v>
      </c>
      <c r="T104" s="1175"/>
      <c r="U104" s="1440">
        <v>46265.375</v>
      </c>
      <c r="V104" s="1239" t="s">
        <v>100</v>
      </c>
      <c r="W104" s="1181" t="s">
        <v>90</v>
      </c>
      <c r="X104" s="1181">
        <v>1022992</v>
      </c>
      <c r="Y104" s="1181" t="s">
        <v>476</v>
      </c>
      <c r="Z104" s="1181"/>
    </row>
    <row r="105" spans="1:26" ht="26.25">
      <c r="A105" s="1172" t="s">
        <v>133</v>
      </c>
      <c r="B105" s="1172" t="s">
        <v>134</v>
      </c>
      <c r="C105" s="1172" t="s">
        <v>547</v>
      </c>
      <c r="D105" s="1172" t="s">
        <v>136</v>
      </c>
      <c r="E105" s="1173">
        <v>46268.083333333336</v>
      </c>
      <c r="F105" s="1172">
        <v>11.9</v>
      </c>
      <c r="G105" s="1172">
        <v>122413</v>
      </c>
      <c r="H105" s="1174" t="s">
        <v>548</v>
      </c>
      <c r="I105" s="1172"/>
      <c r="J105" s="1172"/>
      <c r="K105" s="1172"/>
      <c r="L105" s="1172"/>
      <c r="M105" s="1172">
        <v>54</v>
      </c>
      <c r="N105" s="1172">
        <v>54</v>
      </c>
      <c r="O105" s="1172">
        <v>53</v>
      </c>
      <c r="P105" s="1172"/>
      <c r="Q105" s="1175">
        <f t="shared" si="6"/>
        <v>161</v>
      </c>
      <c r="R105" s="1176" t="s">
        <v>32</v>
      </c>
      <c r="S105" s="1177" t="s">
        <v>33</v>
      </c>
      <c r="T105" s="1175"/>
      <c r="U105" s="1440">
        <v>46265.375</v>
      </c>
      <c r="V105" s="1239" t="s">
        <v>100</v>
      </c>
      <c r="W105" s="1181" t="s">
        <v>90</v>
      </c>
      <c r="X105" s="1181">
        <v>1022993</v>
      </c>
      <c r="Y105" s="1181" t="s">
        <v>476</v>
      </c>
      <c r="Z105" s="1181"/>
    </row>
    <row r="106" spans="1:26">
      <c r="A106" s="1214" t="s">
        <v>19</v>
      </c>
      <c r="B106" s="1209"/>
      <c r="C106" s="1209"/>
      <c r="D106" s="1209"/>
      <c r="E106" s="1214"/>
      <c r="F106" s="1209"/>
      <c r="G106" s="1209"/>
      <c r="H106" s="1209"/>
      <c r="I106" s="1214">
        <f t="shared" ref="I106:Q106" si="7">SUM(I100:I105)</f>
        <v>0</v>
      </c>
      <c r="J106" s="1214">
        <f t="shared" si="7"/>
        <v>0</v>
      </c>
      <c r="K106" s="1214">
        <f t="shared" si="7"/>
        <v>0</v>
      </c>
      <c r="L106" s="1214">
        <f t="shared" si="7"/>
        <v>161</v>
      </c>
      <c r="M106" s="1214">
        <f t="shared" si="7"/>
        <v>346</v>
      </c>
      <c r="N106" s="1214">
        <f t="shared" si="7"/>
        <v>264</v>
      </c>
      <c r="O106" s="1214">
        <f t="shared" si="7"/>
        <v>135</v>
      </c>
      <c r="P106" s="1214">
        <f t="shared" si="7"/>
        <v>60</v>
      </c>
      <c r="Q106" s="1214">
        <f t="shared" si="7"/>
        <v>966</v>
      </c>
      <c r="R106" s="1215"/>
      <c r="S106" s="1215"/>
      <c r="T106" s="1215"/>
      <c r="U106" s="1215"/>
      <c r="V106" s="1215"/>
      <c r="W106" s="1215"/>
      <c r="X106" s="1215"/>
      <c r="Y106" s="1215"/>
      <c r="Z106" s="1215"/>
    </row>
    <row r="107" spans="1:26">
      <c r="A107" s="1216"/>
      <c r="B107" s="1216"/>
      <c r="C107" s="1216"/>
      <c r="D107" s="1216"/>
      <c r="E107" s="1216"/>
      <c r="F107" s="1217"/>
      <c r="G107" s="1217"/>
      <c r="H107" s="1216"/>
      <c r="I107" s="1216"/>
      <c r="J107" s="1216"/>
      <c r="K107" s="1216"/>
      <c r="L107" s="1216"/>
      <c r="M107" s="1216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  <c r="Y107" s="1216"/>
    </row>
    <row r="108" spans="1:26">
      <c r="A108" s="1218" t="s">
        <v>34</v>
      </c>
      <c r="B108" s="1552"/>
      <c r="C108" s="1552"/>
      <c r="D108" s="1552"/>
      <c r="E108" s="1216"/>
      <c r="F108" s="1216"/>
      <c r="G108" s="1216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  <c r="Y108" s="1216"/>
    </row>
    <row r="109" spans="1:26" ht="18">
      <c r="A109" s="1220" t="s">
        <v>35</v>
      </c>
      <c r="B109" s="1221" t="s">
        <v>36</v>
      </c>
      <c r="C109" s="1222" t="s">
        <v>37</v>
      </c>
      <c r="D109" s="1219"/>
      <c r="E109" s="1216"/>
      <c r="F109" s="1216"/>
      <c r="G109" s="1216"/>
      <c r="H109" s="1216"/>
      <c r="I109" s="1216"/>
      <c r="J109" s="1216"/>
      <c r="K109" s="1216"/>
      <c r="L109" s="1216"/>
      <c r="M109" s="1216"/>
      <c r="N109" s="1216"/>
      <c r="O109" s="1216"/>
      <c r="P109" s="1216"/>
      <c r="Q109" s="1216"/>
      <c r="R109" s="1216"/>
      <c r="S109" s="1216"/>
      <c r="T109" s="1216"/>
      <c r="U109" s="1216"/>
      <c r="V109" s="1216"/>
      <c r="W109" s="1216"/>
      <c r="X109" s="1216"/>
      <c r="Y109" s="1216"/>
    </row>
    <row r="110" spans="1:26">
      <c r="A110" s="1194" t="s">
        <v>100</v>
      </c>
      <c r="B110" s="1548" t="s">
        <v>39</v>
      </c>
      <c r="C110" s="1548"/>
      <c r="D110" s="1223"/>
      <c r="E110" s="1224" t="s">
        <v>40</v>
      </c>
      <c r="F110" s="1216"/>
      <c r="G110" s="1216"/>
      <c r="H110" s="1216"/>
      <c r="I110" s="1216"/>
      <c r="J110" s="1216"/>
      <c r="K110" s="1216"/>
      <c r="L110" s="1216"/>
      <c r="M110" s="1216"/>
      <c r="N110" s="1216"/>
      <c r="O110" s="1216"/>
      <c r="P110" s="1216"/>
      <c r="Q110" s="1216"/>
      <c r="R110" s="1216"/>
      <c r="S110" s="1216"/>
      <c r="T110" s="1216"/>
      <c r="U110" s="1216"/>
      <c r="V110" s="1216"/>
      <c r="W110" s="1216"/>
      <c r="X110" s="1216"/>
      <c r="Y110" s="1216"/>
    </row>
    <row r="111" spans="1:26">
      <c r="A111" s="1195" t="s">
        <v>38</v>
      </c>
      <c r="B111" s="1554" t="s">
        <v>41</v>
      </c>
      <c r="C111" s="1554"/>
      <c r="D111" s="1216"/>
      <c r="E111" s="1216"/>
      <c r="F111" s="1216"/>
      <c r="G111" s="1216"/>
      <c r="H111" s="1216"/>
      <c r="I111" s="1216"/>
      <c r="J111" s="1216"/>
      <c r="K111" s="1216"/>
      <c r="L111" s="1216"/>
      <c r="M111" s="1216"/>
      <c r="N111" s="1216"/>
      <c r="O111" s="1216"/>
      <c r="P111" s="1216"/>
      <c r="Q111" s="1216"/>
      <c r="R111" s="1216"/>
      <c r="S111" s="1216"/>
      <c r="T111" s="1216"/>
      <c r="U111" s="1216"/>
      <c r="V111" s="1216"/>
      <c r="W111" s="1216"/>
      <c r="X111" s="1216"/>
      <c r="Y111" s="1216"/>
    </row>
    <row r="112" spans="1:26">
      <c r="A112" s="1225" t="s">
        <v>42</v>
      </c>
      <c r="B112" s="1555" t="s">
        <v>549</v>
      </c>
      <c r="C112" s="1555"/>
      <c r="D112" s="1216"/>
      <c r="E112" s="1216"/>
      <c r="F112" s="1216"/>
      <c r="G112" s="1216"/>
      <c r="H112" s="1216"/>
      <c r="I112" s="1216"/>
      <c r="J112" s="1216"/>
      <c r="K112" s="1216"/>
      <c r="L112" s="1216"/>
      <c r="M112" s="1216"/>
      <c r="N112" s="1216"/>
      <c r="O112" s="1216"/>
      <c r="P112" s="1216"/>
      <c r="Q112" s="1216"/>
      <c r="R112" s="1216"/>
      <c r="S112" s="1216"/>
      <c r="T112" s="1216"/>
      <c r="U112" s="1216"/>
      <c r="V112" s="1216"/>
      <c r="W112" s="1216"/>
      <c r="X112" s="1216"/>
      <c r="Y112" s="1216"/>
    </row>
    <row r="113" spans="1:26">
      <c r="A113" s="1225" t="s">
        <v>42</v>
      </c>
      <c r="B113" s="1555"/>
      <c r="C113" s="1555"/>
      <c r="F113" s="1216"/>
      <c r="G113" s="1216"/>
      <c r="H113" s="1216"/>
      <c r="I113" s="1216"/>
      <c r="J113" s="1216"/>
      <c r="K113" s="1216"/>
      <c r="L113" s="1216"/>
      <c r="M113" s="1216"/>
      <c r="N113" s="1216"/>
      <c r="O113" s="1216"/>
      <c r="P113" s="1216"/>
      <c r="Q113" s="1216"/>
      <c r="R113" s="1216"/>
      <c r="S113" s="1216"/>
      <c r="T113" s="1216"/>
      <c r="U113" s="1216"/>
      <c r="V113" s="1216"/>
      <c r="W113" s="1216"/>
      <c r="X113" s="1216"/>
      <c r="Y113" s="1216"/>
    </row>
    <row r="114" spans="1:26">
      <c r="A114" s="1225" t="s">
        <v>43</v>
      </c>
      <c r="B114" s="1556" t="s">
        <v>550</v>
      </c>
      <c r="C114" s="1556"/>
      <c r="D114" s="1216"/>
      <c r="E114" s="1216"/>
      <c r="F114" s="1216"/>
      <c r="G114" s="1216"/>
      <c r="H114" s="1216"/>
      <c r="I114" s="1216"/>
      <c r="J114" s="1216"/>
      <c r="K114" s="1216"/>
      <c r="L114" s="1216"/>
      <c r="M114" s="1216"/>
      <c r="N114" s="1216"/>
      <c r="O114" s="1216"/>
      <c r="P114" s="1216"/>
      <c r="Q114" s="1216"/>
      <c r="R114" s="1216"/>
      <c r="S114" s="1216"/>
      <c r="T114" s="1216"/>
      <c r="U114" s="1216"/>
      <c r="V114" s="1216"/>
      <c r="W114" s="1216"/>
      <c r="X114" s="1216"/>
      <c r="Y114" s="1216"/>
    </row>
    <row r="115" spans="1:26" ht="26.25">
      <c r="A115" s="1225" t="s">
        <v>44</v>
      </c>
      <c r="B115" s="1557"/>
      <c r="C115" s="1557"/>
      <c r="D115" s="1216"/>
      <c r="E115" s="1216"/>
      <c r="F115" s="1216"/>
      <c r="G115" s="1216"/>
      <c r="H115" s="1216"/>
      <c r="I115" s="1216"/>
      <c r="J115" s="1216"/>
      <c r="K115" s="1216"/>
      <c r="L115" s="1216"/>
      <c r="M115" s="1216"/>
      <c r="N115" s="1216"/>
      <c r="O115" s="1216"/>
      <c r="P115" s="1216"/>
      <c r="Q115" s="1216"/>
      <c r="R115" s="1216"/>
      <c r="S115" s="1216"/>
      <c r="T115" s="1216"/>
      <c r="U115" s="1216"/>
      <c r="V115" s="1216"/>
      <c r="W115" s="1216"/>
      <c r="X115" s="1216"/>
      <c r="Y115" s="1216"/>
    </row>
    <row r="117" spans="1:26" ht="23.25">
      <c r="A117" s="1549" t="s">
        <v>128</v>
      </c>
      <c r="B117" s="1549"/>
      <c r="C117" s="1549"/>
      <c r="D117" s="1549"/>
      <c r="E117" s="1549"/>
      <c r="F117" s="1549"/>
      <c r="G117" s="1208"/>
      <c r="H117" s="1209"/>
      <c r="I117" s="1549" t="s">
        <v>446</v>
      </c>
      <c r="J117" s="1549"/>
      <c r="K117" s="1549"/>
      <c r="L117" s="1549"/>
      <c r="M117" s="1549"/>
      <c r="N117" s="1549"/>
      <c r="O117" s="1549"/>
      <c r="P117" s="1549"/>
      <c r="Q117" s="1549"/>
      <c r="R117" s="1550" t="s">
        <v>551</v>
      </c>
      <c r="S117" s="1551"/>
      <c r="T117" s="1550"/>
      <c r="U117" s="1550"/>
      <c r="V117" s="1550"/>
      <c r="W117" s="1550"/>
      <c r="X117" s="1550"/>
      <c r="Y117" s="1550"/>
      <c r="Z117" s="1550"/>
    </row>
    <row r="118" spans="1:26" ht="26.25">
      <c r="A118" s="1210" t="s">
        <v>3</v>
      </c>
      <c r="B118" s="1210" t="s">
        <v>4</v>
      </c>
      <c r="C118" s="1210" t="s">
        <v>5</v>
      </c>
      <c r="D118" s="1210" t="s">
        <v>6</v>
      </c>
      <c r="E118" s="1210" t="s">
        <v>7</v>
      </c>
      <c r="F118" s="1210" t="s">
        <v>8</v>
      </c>
      <c r="G118" s="1210" t="s">
        <v>9</v>
      </c>
      <c r="H118" s="1211" t="s">
        <v>10</v>
      </c>
      <c r="I118" s="1227" t="s">
        <v>11</v>
      </c>
      <c r="J118" s="1227" t="s">
        <v>12</v>
      </c>
      <c r="K118" s="1227" t="s">
        <v>13</v>
      </c>
      <c r="L118" s="1227" t="s">
        <v>14</v>
      </c>
      <c r="M118" s="1227" t="s">
        <v>15</v>
      </c>
      <c r="N118" s="1227" t="s">
        <v>16</v>
      </c>
      <c r="O118" s="1227" t="s">
        <v>17</v>
      </c>
      <c r="P118" s="1212" t="s">
        <v>18</v>
      </c>
      <c r="Q118" s="1210" t="s">
        <v>19</v>
      </c>
      <c r="R118" s="1210" t="s">
        <v>20</v>
      </c>
      <c r="S118" s="1213" t="s">
        <v>21</v>
      </c>
      <c r="T118" s="1213" t="s">
        <v>22</v>
      </c>
      <c r="U118" s="1419" t="s">
        <v>23</v>
      </c>
      <c r="V118" s="1210" t="s">
        <v>24</v>
      </c>
      <c r="W118" s="1210" t="s">
        <v>25</v>
      </c>
      <c r="X118" s="1210" t="s">
        <v>26</v>
      </c>
      <c r="Y118" s="1210" t="s">
        <v>27</v>
      </c>
      <c r="Z118" s="1210" t="s">
        <v>28</v>
      </c>
    </row>
    <row r="119" spans="1:26">
      <c r="A119" s="1172" t="s">
        <v>219</v>
      </c>
      <c r="B119" s="1172" t="s">
        <v>75</v>
      </c>
      <c r="C119" s="1172" t="s">
        <v>552</v>
      </c>
      <c r="D119" s="1172" t="s">
        <v>74</v>
      </c>
      <c r="E119" s="1173">
        <v>46268.524305555555</v>
      </c>
      <c r="F119" s="1172">
        <v>16.7</v>
      </c>
      <c r="G119" s="1172">
        <v>122379</v>
      </c>
      <c r="H119" s="1174"/>
      <c r="I119" s="1172"/>
      <c r="J119" s="1172"/>
      <c r="K119" s="1172"/>
      <c r="L119" s="1172">
        <v>54</v>
      </c>
      <c r="M119" s="1172"/>
      <c r="N119" s="1172"/>
      <c r="O119" s="1172"/>
      <c r="P119" s="1172"/>
      <c r="Q119" s="1175">
        <f t="shared" ref="Q119:Q125" si="8">SUM(I119:P119)</f>
        <v>54</v>
      </c>
      <c r="R119" s="1175" t="s">
        <v>30</v>
      </c>
      <c r="S119" s="1175" t="s">
        <v>31</v>
      </c>
      <c r="T119" s="1175"/>
      <c r="U119" s="1440">
        <v>46265.5</v>
      </c>
      <c r="V119" s="1239" t="s">
        <v>169</v>
      </c>
      <c r="W119" s="1181"/>
      <c r="X119" s="1181">
        <v>1022980</v>
      </c>
      <c r="Y119" s="1181" t="s">
        <v>553</v>
      </c>
      <c r="Z119" s="1181"/>
    </row>
    <row r="120" spans="1:26">
      <c r="A120" s="1178" t="s">
        <v>142</v>
      </c>
      <c r="B120" s="1178" t="s">
        <v>72</v>
      </c>
      <c r="C120" s="1178" t="s">
        <v>554</v>
      </c>
      <c r="D120" s="1178" t="s">
        <v>71</v>
      </c>
      <c r="E120" s="1179">
        <v>46268.715277777781</v>
      </c>
      <c r="F120" s="1178">
        <v>16.2</v>
      </c>
      <c r="G120" s="1184">
        <v>122444</v>
      </c>
      <c r="H120" s="1174"/>
      <c r="I120" s="1172"/>
      <c r="J120" s="1172"/>
      <c r="K120" s="1172"/>
      <c r="L120" s="1172"/>
      <c r="M120" s="1172">
        <v>54</v>
      </c>
      <c r="N120" s="1172">
        <v>81</v>
      </c>
      <c r="O120" s="1172">
        <v>26</v>
      </c>
      <c r="P120" s="1172"/>
      <c r="Q120" s="1175">
        <f t="shared" si="8"/>
        <v>161</v>
      </c>
      <c r="R120" s="1175" t="s">
        <v>30</v>
      </c>
      <c r="S120" s="1175" t="s">
        <v>31</v>
      </c>
      <c r="T120" s="1175"/>
      <c r="U120" s="1440">
        <v>46293.666666666664</v>
      </c>
      <c r="V120" s="1239" t="s">
        <v>169</v>
      </c>
      <c r="W120" s="1181"/>
      <c r="X120" s="1181">
        <v>1022981</v>
      </c>
      <c r="Y120" s="1181" t="s">
        <v>555</v>
      </c>
      <c r="Z120" s="1181"/>
    </row>
    <row r="121" spans="1:26">
      <c r="A121" s="1172" t="s">
        <v>141</v>
      </c>
      <c r="B121" s="1172" t="s">
        <v>69</v>
      </c>
      <c r="C121" s="1172" t="s">
        <v>556</v>
      </c>
      <c r="D121" s="1172" t="s">
        <v>68</v>
      </c>
      <c r="E121" s="1173">
        <v>46267.798611111109</v>
      </c>
      <c r="F121" s="1172">
        <v>16.899999999999999</v>
      </c>
      <c r="G121" s="1184">
        <v>122445</v>
      </c>
      <c r="H121" s="1172"/>
      <c r="I121" s="1172"/>
      <c r="J121" s="1172"/>
      <c r="K121" s="1172"/>
      <c r="L121" s="1172"/>
      <c r="M121" s="1172">
        <v>54</v>
      </c>
      <c r="N121" s="1172">
        <v>81</v>
      </c>
      <c r="O121" s="1172">
        <v>26</v>
      </c>
      <c r="P121" s="1172"/>
      <c r="Q121" s="1175">
        <f t="shared" si="8"/>
        <v>161</v>
      </c>
      <c r="R121" s="1175" t="s">
        <v>30</v>
      </c>
      <c r="S121" s="1175" t="s">
        <v>31</v>
      </c>
      <c r="T121" s="1175"/>
      <c r="U121" s="1440">
        <v>46293.666666666664</v>
      </c>
      <c r="V121" s="1239" t="s">
        <v>169</v>
      </c>
      <c r="W121" s="1181"/>
      <c r="X121" s="1181">
        <v>1022982</v>
      </c>
      <c r="Y121" s="1181" t="s">
        <v>557</v>
      </c>
      <c r="Z121" s="1181"/>
    </row>
    <row r="122" spans="1:26" ht="38.25">
      <c r="A122" s="1178" t="s">
        <v>558</v>
      </c>
      <c r="B122" s="1178" t="s">
        <v>92</v>
      </c>
      <c r="C122" s="1178" t="s">
        <v>559</v>
      </c>
      <c r="D122" s="1178" t="s">
        <v>159</v>
      </c>
      <c r="E122" s="1179">
        <v>46269.041666666664</v>
      </c>
      <c r="F122" s="1178">
        <v>11.9</v>
      </c>
      <c r="G122" s="1178">
        <v>122414</v>
      </c>
      <c r="H122" s="1205" t="s">
        <v>492</v>
      </c>
      <c r="I122" s="1178"/>
      <c r="J122" s="1178"/>
      <c r="K122" s="1178"/>
      <c r="L122" s="1178"/>
      <c r="M122" s="1178">
        <v>90</v>
      </c>
      <c r="N122" s="1178">
        <v>71</v>
      </c>
      <c r="O122" s="1178"/>
      <c r="P122" s="1178"/>
      <c r="Q122" s="1175">
        <f t="shared" si="8"/>
        <v>161</v>
      </c>
      <c r="R122" s="1176" t="s">
        <v>32</v>
      </c>
      <c r="S122" s="1177" t="s">
        <v>33</v>
      </c>
      <c r="T122" s="1175"/>
      <c r="U122" s="1440">
        <v>46265.416666666664</v>
      </c>
      <c r="V122" s="1181" t="s">
        <v>473</v>
      </c>
      <c r="W122" s="1181" t="s">
        <v>90</v>
      </c>
      <c r="X122" s="1181">
        <v>1022983</v>
      </c>
      <c r="Y122" s="1181" t="s">
        <v>474</v>
      </c>
      <c r="Z122" s="1181"/>
    </row>
    <row r="123" spans="1:26" ht="38.25">
      <c r="A123" s="1172" t="s">
        <v>121</v>
      </c>
      <c r="B123" s="1172" t="s">
        <v>92</v>
      </c>
      <c r="C123" s="1172" t="s">
        <v>560</v>
      </c>
      <c r="D123" s="1172" t="s">
        <v>159</v>
      </c>
      <c r="E123" s="1173">
        <v>46269.041666666664</v>
      </c>
      <c r="F123" s="1172">
        <v>11.9</v>
      </c>
      <c r="G123" s="1172">
        <v>122430</v>
      </c>
      <c r="H123" s="1174" t="s">
        <v>492</v>
      </c>
      <c r="I123" s="1172"/>
      <c r="J123" s="1172"/>
      <c r="K123" s="1172"/>
      <c r="L123" s="1172"/>
      <c r="M123" s="1172">
        <v>90</v>
      </c>
      <c r="N123" s="1172">
        <v>71</v>
      </c>
      <c r="O123" s="1172"/>
      <c r="P123" s="1172"/>
      <c r="Q123" s="1175">
        <f t="shared" si="8"/>
        <v>161</v>
      </c>
      <c r="R123" s="1176" t="s">
        <v>32</v>
      </c>
      <c r="S123" s="1177" t="s">
        <v>33</v>
      </c>
      <c r="T123" s="1175"/>
      <c r="U123" s="1440">
        <v>46265.416666666664</v>
      </c>
      <c r="V123" s="1239" t="s">
        <v>473</v>
      </c>
      <c r="W123" s="1181" t="s">
        <v>90</v>
      </c>
      <c r="X123" s="1181">
        <v>1022986</v>
      </c>
      <c r="Y123" s="1181" t="s">
        <v>474</v>
      </c>
      <c r="Z123" s="1181"/>
    </row>
    <row r="124" spans="1:26">
      <c r="A124" s="1172" t="s">
        <v>312</v>
      </c>
      <c r="B124" s="1172" t="s">
        <v>65</v>
      </c>
      <c r="C124" s="1172" t="s">
        <v>561</v>
      </c>
      <c r="D124" s="1172" t="s">
        <v>64</v>
      </c>
      <c r="E124" s="1173">
        <v>46269.472222222219</v>
      </c>
      <c r="F124" s="1172">
        <v>17</v>
      </c>
      <c r="G124" s="1228">
        <v>122440</v>
      </c>
      <c r="H124" s="1172"/>
      <c r="I124" s="1172"/>
      <c r="J124" s="1172"/>
      <c r="K124" s="1172"/>
      <c r="L124" s="1172"/>
      <c r="M124" s="1172">
        <v>161</v>
      </c>
      <c r="N124" s="1172"/>
      <c r="O124" s="1172"/>
      <c r="P124" s="1172"/>
      <c r="Q124" s="1175">
        <f t="shared" si="8"/>
        <v>161</v>
      </c>
      <c r="R124" s="1175" t="s">
        <v>30</v>
      </c>
      <c r="S124" s="1177" t="s">
        <v>33</v>
      </c>
      <c r="T124" s="1175"/>
      <c r="U124" s="1440">
        <v>46266.5</v>
      </c>
      <c r="V124" s="1239" t="s">
        <v>169</v>
      </c>
      <c r="W124" s="1181" t="s">
        <v>271</v>
      </c>
      <c r="X124" s="1181">
        <v>1022984</v>
      </c>
      <c r="Y124" s="1181" t="s">
        <v>562</v>
      </c>
      <c r="Z124" s="1181"/>
    </row>
    <row r="125" spans="1:26">
      <c r="A125" s="1536" t="s">
        <v>563</v>
      </c>
      <c r="B125" s="1536" t="s">
        <v>404</v>
      </c>
      <c r="C125" s="1536" t="s">
        <v>564</v>
      </c>
      <c r="D125" s="1536" t="s">
        <v>464</v>
      </c>
      <c r="E125" s="1537">
        <v>46269.590277777781</v>
      </c>
      <c r="F125" s="1536">
        <v>15.8</v>
      </c>
      <c r="G125" s="1536">
        <v>122415</v>
      </c>
      <c r="H125" s="1538"/>
      <c r="I125" s="1536"/>
      <c r="J125" s="1536"/>
      <c r="K125" s="1536"/>
      <c r="L125" s="1536"/>
      <c r="M125" s="1536"/>
      <c r="N125" s="1536">
        <v>108</v>
      </c>
      <c r="O125" s="1536"/>
      <c r="P125" s="1536"/>
      <c r="Q125" s="1539">
        <f t="shared" si="8"/>
        <v>108</v>
      </c>
      <c r="R125" s="1175" t="s">
        <v>30</v>
      </c>
      <c r="S125" s="1175" t="s">
        <v>31</v>
      </c>
      <c r="T125" s="1175"/>
      <c r="U125" s="1440">
        <v>46265.666666666664</v>
      </c>
      <c r="V125" s="1239" t="s">
        <v>469</v>
      </c>
      <c r="W125" s="1181"/>
      <c r="X125" s="1181">
        <v>1022985</v>
      </c>
      <c r="Y125" s="1181" t="s">
        <v>565</v>
      </c>
      <c r="Z125" s="1181"/>
    </row>
    <row r="126" spans="1:26">
      <c r="A126" s="1214" t="s">
        <v>19</v>
      </c>
      <c r="B126" s="1209"/>
      <c r="C126" s="1209"/>
      <c r="D126" s="1209"/>
      <c r="E126" s="1214"/>
      <c r="F126" s="1209"/>
      <c r="G126" s="1209"/>
      <c r="H126" s="1209"/>
      <c r="I126" s="1214">
        <f>SUM(I119:I123)</f>
        <v>0</v>
      </c>
      <c r="J126" s="1214">
        <f>SUM(J119:J123)</f>
        <v>0</v>
      </c>
      <c r="K126" s="1214">
        <f>SUM(K119:K124)</f>
        <v>0</v>
      </c>
      <c r="L126" s="1214">
        <f>SUM(L119:L124)</f>
        <v>54</v>
      </c>
      <c r="M126" s="1214">
        <f>SUM(M119:M125)</f>
        <v>449</v>
      </c>
      <c r="N126" s="1214">
        <f>SUM(N119:N125)</f>
        <v>412</v>
      </c>
      <c r="O126" s="1214">
        <f>SUM(O119:O125)</f>
        <v>52</v>
      </c>
      <c r="P126" s="1214">
        <f>SUM(P119:P124)</f>
        <v>0</v>
      </c>
      <c r="Q126" s="1214">
        <f>SUM(Q119:Q125)</f>
        <v>967</v>
      </c>
      <c r="R126" s="1215"/>
      <c r="S126" s="1215"/>
      <c r="T126" s="1215"/>
      <c r="U126" s="1215"/>
      <c r="V126" s="1215"/>
      <c r="W126" s="1215"/>
      <c r="X126" s="1215"/>
      <c r="Y126" s="1215"/>
      <c r="Z126" s="1215"/>
    </row>
    <row r="127" spans="1:26">
      <c r="A127" s="1216"/>
      <c r="B127" s="1216"/>
      <c r="C127" s="1216"/>
      <c r="D127" s="1216"/>
      <c r="E127" s="1216"/>
      <c r="F127" s="1217"/>
      <c r="G127" s="1217"/>
      <c r="H127" s="1216"/>
      <c r="I127" s="1216"/>
      <c r="J127" s="1216"/>
      <c r="K127" s="1216"/>
      <c r="L127" s="1216"/>
      <c r="M127" s="1216"/>
      <c r="N127" s="1216"/>
      <c r="O127" s="1216"/>
      <c r="P127" s="1216"/>
      <c r="Q127" s="1216"/>
      <c r="R127" s="1216"/>
      <c r="S127" s="1216"/>
      <c r="T127" s="1216"/>
      <c r="U127" s="1216"/>
      <c r="V127" s="1216"/>
      <c r="W127" s="1216"/>
      <c r="X127" s="1216"/>
      <c r="Y127" s="1216"/>
    </row>
    <row r="128" spans="1:26" ht="26.25">
      <c r="A128" s="1218" t="s">
        <v>34</v>
      </c>
      <c r="B128" s="1552"/>
      <c r="C128" s="1552"/>
      <c r="D128" s="1552"/>
      <c r="E128" s="1328" t="s">
        <v>538</v>
      </c>
      <c r="F128" s="1216"/>
      <c r="G128" s="1216"/>
      <c r="H128" s="1216"/>
      <c r="I128" s="1216"/>
      <c r="J128" s="1216"/>
      <c r="K128" s="1553"/>
      <c r="L128" s="1553"/>
      <c r="M128" s="1553"/>
      <c r="N128" s="1216"/>
      <c r="O128" s="1216"/>
      <c r="P128" s="1216"/>
      <c r="Q128" s="1216"/>
      <c r="R128" s="1216"/>
      <c r="S128" s="1216"/>
      <c r="T128" s="1216"/>
      <c r="U128" s="1216"/>
      <c r="V128" s="1216"/>
      <c r="W128" s="1216"/>
      <c r="X128" s="1216"/>
      <c r="Y128" s="1216"/>
    </row>
    <row r="129" spans="1:25" ht="18">
      <c r="A129" s="1220" t="s">
        <v>35</v>
      </c>
      <c r="B129" s="1221" t="s">
        <v>36</v>
      </c>
      <c r="C129" s="1222" t="s">
        <v>37</v>
      </c>
      <c r="D129" s="1219"/>
      <c r="E129" s="1216"/>
      <c r="F129" s="1216"/>
      <c r="G129" s="1216"/>
      <c r="H129" s="1216"/>
      <c r="I129" s="1216"/>
      <c r="J129" s="1216"/>
      <c r="K129" s="1216"/>
      <c r="L129" s="1216"/>
      <c r="M129" s="1216"/>
      <c r="N129" s="1216"/>
      <c r="O129" s="1216"/>
      <c r="P129" s="1216"/>
      <c r="Q129" s="1216"/>
      <c r="R129" s="1216"/>
      <c r="S129" s="1216"/>
      <c r="T129" s="1216"/>
      <c r="U129" s="1216"/>
      <c r="V129" s="1216"/>
      <c r="W129" s="1216"/>
      <c r="X129" s="1216"/>
      <c r="Y129" s="1216"/>
    </row>
    <row r="130" spans="1:25">
      <c r="A130" s="1194" t="s">
        <v>161</v>
      </c>
      <c r="B130" s="1548" t="s">
        <v>39</v>
      </c>
      <c r="C130" s="1548"/>
      <c r="D130" s="1223"/>
      <c r="E130" s="1224" t="s">
        <v>40</v>
      </c>
      <c r="F130" s="1216"/>
      <c r="G130" s="1216"/>
      <c r="H130" s="1216"/>
      <c r="I130" s="1216"/>
      <c r="J130" s="1216"/>
      <c r="K130" s="1216"/>
      <c r="L130" s="1216"/>
      <c r="M130" s="1216"/>
      <c r="N130" s="1216"/>
      <c r="O130" s="1216"/>
      <c r="P130" s="1216"/>
      <c r="Q130" s="1216"/>
      <c r="R130" s="1216"/>
      <c r="S130" s="1216"/>
      <c r="T130" s="1216"/>
      <c r="U130" s="1216"/>
      <c r="V130" s="1216"/>
      <c r="W130" s="1216"/>
      <c r="X130" s="1216"/>
      <c r="Y130" s="1216"/>
    </row>
    <row r="131" spans="1:25">
      <c r="A131" s="1195" t="s">
        <v>169</v>
      </c>
      <c r="B131" s="1554" t="s">
        <v>41</v>
      </c>
      <c r="C131" s="1554"/>
      <c r="D131" s="1216"/>
      <c r="E131" s="1216"/>
      <c r="F131" s="1216"/>
      <c r="G131" s="1216"/>
      <c r="H131" s="1216"/>
      <c r="I131" s="1216"/>
      <c r="J131" s="1216"/>
      <c r="K131" s="1216"/>
      <c r="L131" s="1216"/>
      <c r="M131" s="1216"/>
      <c r="N131" s="1216"/>
      <c r="O131" s="1216"/>
      <c r="P131" s="1216"/>
      <c r="Q131" s="1216"/>
      <c r="R131" s="1216"/>
      <c r="S131" s="1216"/>
      <c r="T131" s="1216"/>
      <c r="U131" s="1216"/>
      <c r="V131" s="1216"/>
      <c r="W131" s="1216"/>
      <c r="X131" s="1216"/>
      <c r="Y131" s="1216"/>
    </row>
    <row r="132" spans="1:25">
      <c r="A132" s="1225" t="s">
        <v>42</v>
      </c>
      <c r="B132" s="1555" t="s">
        <v>566</v>
      </c>
      <c r="C132" s="1555"/>
      <c r="D132" s="1216"/>
      <c r="E132" s="1216"/>
      <c r="F132" s="1216"/>
      <c r="G132" s="1216"/>
      <c r="H132" s="1216"/>
      <c r="I132" s="1216"/>
      <c r="J132" s="1216"/>
      <c r="K132" s="1216"/>
      <c r="L132" s="1216"/>
      <c r="M132" s="1216"/>
      <c r="N132" s="1216"/>
      <c r="O132" s="1216"/>
      <c r="P132" s="1216"/>
      <c r="Q132" s="1216"/>
      <c r="R132" s="1216"/>
      <c r="S132" s="1216"/>
      <c r="T132" s="1216"/>
      <c r="U132" s="1216"/>
      <c r="V132" s="1216"/>
      <c r="W132" s="1216"/>
      <c r="X132" s="1216"/>
      <c r="Y132" s="1216"/>
    </row>
    <row r="133" spans="1:25">
      <c r="A133" s="1225" t="s">
        <v>42</v>
      </c>
      <c r="B133" s="1555"/>
      <c r="C133" s="1555"/>
      <c r="F133" s="1216"/>
      <c r="G133" s="1216"/>
      <c r="H133" s="1216"/>
      <c r="I133" s="1216"/>
      <c r="J133" s="1216"/>
      <c r="K133" s="1216"/>
      <c r="L133" s="1216"/>
      <c r="M133" s="1216"/>
      <c r="N133" s="1216"/>
      <c r="O133" s="1216"/>
      <c r="P133" s="1216"/>
      <c r="Q133" s="1216"/>
      <c r="R133" s="1216"/>
      <c r="S133" s="1216"/>
      <c r="T133" s="1216"/>
      <c r="U133" s="1216"/>
      <c r="V133" s="1216"/>
      <c r="W133" s="1216"/>
      <c r="X133" s="1216"/>
      <c r="Y133" s="1216"/>
    </row>
    <row r="134" spans="1:25">
      <c r="A134" s="1225" t="s">
        <v>43</v>
      </c>
      <c r="B134" s="1556" t="s">
        <v>567</v>
      </c>
      <c r="C134" s="1556"/>
      <c r="D134" s="1216"/>
      <c r="E134" s="1216"/>
      <c r="F134" s="1216"/>
      <c r="G134" s="1216"/>
      <c r="H134" s="1216"/>
      <c r="I134" s="1216"/>
      <c r="J134" s="1216"/>
      <c r="K134" s="1216"/>
      <c r="L134" s="1216"/>
      <c r="M134" s="1216"/>
      <c r="N134" s="1216"/>
      <c r="O134" s="1216"/>
      <c r="P134" s="1216"/>
      <c r="Q134" s="1216"/>
      <c r="R134" s="1216"/>
      <c r="S134" s="1216"/>
      <c r="T134" s="1216"/>
      <c r="U134" s="1216"/>
      <c r="V134" s="1216"/>
      <c r="W134" s="1216"/>
      <c r="X134" s="1216"/>
      <c r="Y134" s="1216"/>
    </row>
    <row r="135" spans="1:25" ht="26.25">
      <c r="A135" s="1225" t="s">
        <v>44</v>
      </c>
      <c r="B135" s="1557"/>
      <c r="C135" s="1557"/>
      <c r="D135" s="1216"/>
      <c r="E135" s="1216"/>
      <c r="F135" s="1216"/>
      <c r="G135" s="1216"/>
      <c r="H135" s="1216"/>
      <c r="I135" s="1216"/>
      <c r="J135" s="1216"/>
      <c r="K135" s="1216"/>
      <c r="L135" s="1216"/>
      <c r="M135" s="1216"/>
      <c r="N135" s="1216"/>
      <c r="O135" s="1216"/>
      <c r="P135" s="1216"/>
      <c r="Q135" s="1216"/>
      <c r="R135" s="1216"/>
      <c r="S135" s="1216"/>
      <c r="T135" s="1216"/>
      <c r="U135" s="1216"/>
      <c r="V135" s="1216"/>
      <c r="W135" s="1216"/>
      <c r="X135" s="1216"/>
      <c r="Y135" s="1216"/>
    </row>
  </sheetData>
  <mergeCells count="73">
    <mergeCell ref="B132:C132"/>
    <mergeCell ref="B133:C133"/>
    <mergeCell ref="B134:C134"/>
    <mergeCell ref="B135:C135"/>
    <mergeCell ref="I117:Q117"/>
    <mergeCell ref="R117:Z117"/>
    <mergeCell ref="B128:D128"/>
    <mergeCell ref="K128:M128"/>
    <mergeCell ref="B130:C130"/>
    <mergeCell ref="B131:C131"/>
    <mergeCell ref="A117:F117"/>
    <mergeCell ref="B111:C111"/>
    <mergeCell ref="B112:C112"/>
    <mergeCell ref="B113:C113"/>
    <mergeCell ref="B114:C114"/>
    <mergeCell ref="B115:C115"/>
    <mergeCell ref="I98:Q98"/>
    <mergeCell ref="R98:Z98"/>
    <mergeCell ref="B108:D108"/>
    <mergeCell ref="B89:D89"/>
    <mergeCell ref="K89:M89"/>
    <mergeCell ref="B110:C110"/>
    <mergeCell ref="B91:C91"/>
    <mergeCell ref="B92:C92"/>
    <mergeCell ref="B93:C93"/>
    <mergeCell ref="B94:C94"/>
    <mergeCell ref="B95:C95"/>
    <mergeCell ref="B96:C96"/>
    <mergeCell ref="A98:F98"/>
    <mergeCell ref="B71:D71"/>
    <mergeCell ref="K71:M71"/>
    <mergeCell ref="B73:C73"/>
    <mergeCell ref="B75:C75"/>
    <mergeCell ref="R80:Z80"/>
    <mergeCell ref="B76:C76"/>
    <mergeCell ref="B77:C77"/>
    <mergeCell ref="B78:C78"/>
    <mergeCell ref="A80:F80"/>
    <mergeCell ref="I80:Q80"/>
    <mergeCell ref="R61:Z61"/>
    <mergeCell ref="R42:Z42"/>
    <mergeCell ref="B52:D52"/>
    <mergeCell ref="K52:M52"/>
    <mergeCell ref="B54:C54"/>
    <mergeCell ref="B56:C56"/>
    <mergeCell ref="I42:Q42"/>
    <mergeCell ref="B57:C57"/>
    <mergeCell ref="B58:C58"/>
    <mergeCell ref="B59:C59"/>
    <mergeCell ref="A61:F61"/>
    <mergeCell ref="I61:Q61"/>
    <mergeCell ref="B37:C37"/>
    <mergeCell ref="B38:C38"/>
    <mergeCell ref="B39:C39"/>
    <mergeCell ref="B40:C40"/>
    <mergeCell ref="A42:F42"/>
    <mergeCell ref="I20:Q20"/>
    <mergeCell ref="R20:Z20"/>
    <mergeCell ref="B32:D32"/>
    <mergeCell ref="K32:M32"/>
    <mergeCell ref="B34:C34"/>
    <mergeCell ref="B36:C36"/>
    <mergeCell ref="B14:C14"/>
    <mergeCell ref="B15:C15"/>
    <mergeCell ref="B16:C16"/>
    <mergeCell ref="B17:C17"/>
    <mergeCell ref="B18:C18"/>
    <mergeCell ref="A20:F20"/>
    <mergeCell ref="B13:C13"/>
    <mergeCell ref="A1:F1"/>
    <mergeCell ref="I1:Q1"/>
    <mergeCell ref="R1:Z1"/>
    <mergeCell ref="B11:D11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83765-A756-4B76-9FDA-8E752BC5D874}">
  <sheetPr>
    <tabColor rgb="FF7030A0"/>
  </sheetPr>
  <dimension ref="A1:Y129"/>
  <sheetViews>
    <sheetView topLeftCell="A112" workbookViewId="0">
      <selection activeCell="L13" sqref="L1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/>
    <col min="24" max="24" width="19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5396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519</v>
      </c>
      <c r="B3" s="224" t="s">
        <v>78</v>
      </c>
      <c r="C3" s="224" t="s">
        <v>5397</v>
      </c>
      <c r="D3" s="224" t="s">
        <v>5398</v>
      </c>
      <c r="E3" s="227">
        <v>46036.319444444445</v>
      </c>
      <c r="F3" s="224">
        <v>10.8</v>
      </c>
      <c r="G3" s="226" t="s">
        <v>3121</v>
      </c>
      <c r="H3" s="224"/>
      <c r="I3" s="224"/>
      <c r="J3" s="224"/>
      <c r="K3" s="224"/>
      <c r="L3" s="224"/>
      <c r="M3" s="224">
        <v>60</v>
      </c>
      <c r="N3" s="224">
        <v>60</v>
      </c>
      <c r="O3" s="224">
        <v>41</v>
      </c>
      <c r="P3" s="14">
        <f t="shared" ref="P3:P8" si="0">SUM(H3:O3)</f>
        <v>161</v>
      </c>
      <c r="Q3" s="229" t="s">
        <v>32</v>
      </c>
      <c r="R3" s="234" t="b">
        <v>1</v>
      </c>
      <c r="S3" s="235">
        <v>116874</v>
      </c>
      <c r="T3" s="237" t="s">
        <v>33</v>
      </c>
      <c r="U3" s="255" t="s">
        <v>100</v>
      </c>
      <c r="V3" s="16" t="s">
        <v>90</v>
      </c>
      <c r="W3" s="16">
        <v>1017440</v>
      </c>
      <c r="X3" s="16" t="s">
        <v>5399</v>
      </c>
      <c r="Y3" s="16"/>
    </row>
    <row r="4" spans="1:25">
      <c r="A4" s="224" t="s">
        <v>3866</v>
      </c>
      <c r="B4" s="224" t="s">
        <v>78</v>
      </c>
      <c r="C4" s="224" t="s">
        <v>5400</v>
      </c>
      <c r="D4" s="224" t="s">
        <v>5398</v>
      </c>
      <c r="E4" s="227">
        <v>46036.319444444445</v>
      </c>
      <c r="F4" s="224">
        <v>10.8</v>
      </c>
      <c r="G4" s="226" t="s">
        <v>3121</v>
      </c>
      <c r="H4" s="224"/>
      <c r="I4" s="224"/>
      <c r="J4" s="224"/>
      <c r="K4" s="224"/>
      <c r="L4" s="224"/>
      <c r="M4" s="224">
        <v>41</v>
      </c>
      <c r="N4" s="224">
        <v>60</v>
      </c>
      <c r="O4" s="224">
        <v>60</v>
      </c>
      <c r="P4" s="14">
        <f t="shared" si="0"/>
        <v>161</v>
      </c>
      <c r="Q4" s="229" t="s">
        <v>32</v>
      </c>
      <c r="R4" s="234" t="b">
        <v>1</v>
      </c>
      <c r="S4" s="235">
        <v>116875</v>
      </c>
      <c r="T4" s="237" t="s">
        <v>33</v>
      </c>
      <c r="U4" s="255" t="s">
        <v>100</v>
      </c>
      <c r="V4" s="16" t="s">
        <v>90</v>
      </c>
      <c r="W4" s="16">
        <v>1017441</v>
      </c>
      <c r="X4" s="16" t="s">
        <v>5399</v>
      </c>
      <c r="Y4" s="16"/>
    </row>
    <row r="5" spans="1:25">
      <c r="A5" s="224" t="s">
        <v>120</v>
      </c>
      <c r="B5" s="224" t="s">
        <v>78</v>
      </c>
      <c r="C5" s="224" t="s">
        <v>5401</v>
      </c>
      <c r="D5" s="224" t="s">
        <v>5398</v>
      </c>
      <c r="E5" s="227">
        <v>46036.319444444445</v>
      </c>
      <c r="F5" s="224">
        <v>10.8</v>
      </c>
      <c r="G5" s="226" t="s">
        <v>3121</v>
      </c>
      <c r="H5" s="224"/>
      <c r="I5" s="224"/>
      <c r="J5" s="224"/>
      <c r="K5" s="224"/>
      <c r="L5" s="224"/>
      <c r="M5" s="224">
        <v>60</v>
      </c>
      <c r="N5" s="224">
        <v>30</v>
      </c>
      <c r="O5" s="224">
        <v>71</v>
      </c>
      <c r="P5" s="14">
        <f t="shared" si="0"/>
        <v>161</v>
      </c>
      <c r="Q5" s="229" t="s">
        <v>32</v>
      </c>
      <c r="R5" s="234" t="b">
        <v>1</v>
      </c>
      <c r="S5" s="235">
        <v>116877</v>
      </c>
      <c r="T5" s="237" t="s">
        <v>33</v>
      </c>
      <c r="U5" s="255" t="s">
        <v>100</v>
      </c>
      <c r="V5" s="16" t="s">
        <v>90</v>
      </c>
      <c r="W5" s="16">
        <v>1017442</v>
      </c>
      <c r="X5" s="16" t="s">
        <v>5399</v>
      </c>
      <c r="Y5" s="16"/>
    </row>
    <row r="6" spans="1:25">
      <c r="A6" s="224" t="s">
        <v>2561</v>
      </c>
      <c r="B6" s="224" t="s">
        <v>78</v>
      </c>
      <c r="C6" s="224" t="s">
        <v>5402</v>
      </c>
      <c r="D6" s="224" t="s">
        <v>5398</v>
      </c>
      <c r="E6" s="227">
        <v>46036.319444444445</v>
      </c>
      <c r="F6" s="224">
        <v>10.95</v>
      </c>
      <c r="G6" s="226" t="s">
        <v>3121</v>
      </c>
      <c r="H6" s="224"/>
      <c r="I6" s="224"/>
      <c r="J6" s="224"/>
      <c r="K6" s="224"/>
      <c r="L6" s="224"/>
      <c r="M6" s="224">
        <v>60</v>
      </c>
      <c r="N6" s="224">
        <v>41</v>
      </c>
      <c r="O6" s="224">
        <v>60</v>
      </c>
      <c r="P6" s="14">
        <f t="shared" si="0"/>
        <v>161</v>
      </c>
      <c r="Q6" s="229" t="s">
        <v>32</v>
      </c>
      <c r="R6" s="234" t="b">
        <v>0</v>
      </c>
      <c r="S6" s="235">
        <v>116876</v>
      </c>
      <c r="T6" s="237" t="s">
        <v>33</v>
      </c>
      <c r="U6" s="255" t="s">
        <v>100</v>
      </c>
      <c r="V6" s="16" t="s">
        <v>90</v>
      </c>
      <c r="W6" s="16">
        <v>1017443</v>
      </c>
      <c r="X6" s="16" t="s">
        <v>5399</v>
      </c>
      <c r="Y6" s="16"/>
    </row>
    <row r="7" spans="1:25">
      <c r="A7" s="224" t="s">
        <v>86</v>
      </c>
      <c r="B7" s="224" t="s">
        <v>78</v>
      </c>
      <c r="C7" s="224" t="s">
        <v>5403</v>
      </c>
      <c r="D7" s="224" t="s">
        <v>88</v>
      </c>
      <c r="E7" s="227">
        <v>46037.166666666664</v>
      </c>
      <c r="F7" s="224">
        <v>10.3</v>
      </c>
      <c r="G7" s="226" t="s">
        <v>3121</v>
      </c>
      <c r="H7" s="224"/>
      <c r="I7" s="224"/>
      <c r="J7" s="224"/>
      <c r="K7" s="224"/>
      <c r="L7" s="224"/>
      <c r="M7" s="224">
        <v>60</v>
      </c>
      <c r="N7" s="224">
        <v>30</v>
      </c>
      <c r="O7" s="224">
        <v>71</v>
      </c>
      <c r="P7" s="14">
        <f t="shared" si="0"/>
        <v>161</v>
      </c>
      <c r="Q7" s="229" t="s">
        <v>32</v>
      </c>
      <c r="R7" s="234" t="b">
        <v>0</v>
      </c>
      <c r="S7" s="235">
        <v>116878</v>
      </c>
      <c r="T7" s="237" t="s">
        <v>33</v>
      </c>
      <c r="U7" s="231" t="s">
        <v>161</v>
      </c>
      <c r="V7" s="16" t="s">
        <v>90</v>
      </c>
      <c r="W7" s="16">
        <v>1017444</v>
      </c>
      <c r="X7" s="16" t="s">
        <v>5404</v>
      </c>
      <c r="Y7" s="16"/>
    </row>
    <row r="8" spans="1:25">
      <c r="A8" s="15" t="s">
        <v>152</v>
      </c>
      <c r="B8" s="15" t="s">
        <v>78</v>
      </c>
      <c r="C8" s="15" t="s">
        <v>5405</v>
      </c>
      <c r="D8" s="224" t="s">
        <v>88</v>
      </c>
      <c r="E8" s="227">
        <v>46037.166666666664</v>
      </c>
      <c r="F8" s="224">
        <v>10.3</v>
      </c>
      <c r="G8" s="226" t="s">
        <v>3986</v>
      </c>
      <c r="H8" s="15"/>
      <c r="I8" s="15"/>
      <c r="J8" s="15"/>
      <c r="K8" s="15"/>
      <c r="L8" s="15">
        <v>20</v>
      </c>
      <c r="M8" s="15">
        <v>33</v>
      </c>
      <c r="N8" s="15">
        <v>108</v>
      </c>
      <c r="O8" s="15"/>
      <c r="P8" s="14">
        <f t="shared" si="0"/>
        <v>161</v>
      </c>
      <c r="Q8" s="229" t="s">
        <v>32</v>
      </c>
      <c r="R8" s="234" t="b">
        <v>0</v>
      </c>
      <c r="S8" s="235">
        <v>116883</v>
      </c>
      <c r="T8" s="237" t="s">
        <v>33</v>
      </c>
      <c r="U8" s="231" t="s">
        <v>161</v>
      </c>
      <c r="V8" s="16" t="s">
        <v>90</v>
      </c>
      <c r="W8" s="16">
        <v>1017445</v>
      </c>
      <c r="X8" s="16" t="s">
        <v>5404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I9" si="1">SUM(H3:H7)</f>
        <v>0</v>
      </c>
      <c r="I9" s="11">
        <f t="shared" si="1"/>
        <v>0</v>
      </c>
      <c r="J9" s="11">
        <f t="shared" ref="J9:P9" si="2">SUM(J3:J8)</f>
        <v>0</v>
      </c>
      <c r="K9" s="11">
        <f t="shared" si="2"/>
        <v>0</v>
      </c>
      <c r="L9" s="11">
        <f t="shared" si="2"/>
        <v>20</v>
      </c>
      <c r="M9" s="11">
        <f t="shared" si="2"/>
        <v>314</v>
      </c>
      <c r="N9" s="11">
        <f t="shared" si="2"/>
        <v>329</v>
      </c>
      <c r="O9" s="11">
        <f t="shared" si="2"/>
        <v>303</v>
      </c>
      <c r="P9" s="11">
        <f t="shared" si="2"/>
        <v>966</v>
      </c>
      <c r="Q9" s="12"/>
      <c r="R9" s="12"/>
      <c r="S9" s="256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57" t="s">
        <v>100</v>
      </c>
      <c r="B14" s="1619" t="s">
        <v>41</v>
      </c>
      <c r="C14" s="16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957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 t="s">
        <v>5406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0.41666666666666669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4015</v>
      </c>
      <c r="I20" s="1559"/>
      <c r="J20" s="1559"/>
      <c r="K20" s="1559"/>
      <c r="L20" s="1559"/>
      <c r="M20" s="1559"/>
      <c r="N20" s="1559"/>
      <c r="O20" s="1559"/>
      <c r="P20" s="1559"/>
      <c r="Q20" s="1560" t="s">
        <v>5407</v>
      </c>
      <c r="R20" s="1561"/>
      <c r="S20" s="1561"/>
      <c r="T20" s="1561"/>
      <c r="U20" s="1561"/>
      <c r="V20" s="1561"/>
      <c r="W20" s="1561"/>
      <c r="X20" s="1561"/>
      <c r="Y20" s="1561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224" t="s">
        <v>111</v>
      </c>
      <c r="B22" s="224" t="s">
        <v>65</v>
      </c>
      <c r="C22" s="15" t="s">
        <v>5408</v>
      </c>
      <c r="D22" s="224" t="s">
        <v>1414</v>
      </c>
      <c r="E22" s="227">
        <v>46037.739583333336</v>
      </c>
      <c r="F22" s="224">
        <v>14.8</v>
      </c>
      <c r="G22" s="226"/>
      <c r="H22" s="258"/>
      <c r="I22" s="224"/>
      <c r="J22" s="224"/>
      <c r="K22" s="224"/>
      <c r="L22" s="35">
        <v>159</v>
      </c>
      <c r="M22" s="224"/>
      <c r="N22" s="224"/>
      <c r="O22" s="224"/>
      <c r="P22" s="14">
        <f t="shared" ref="P22:P27" si="3">SUM(H22:O22)</f>
        <v>159</v>
      </c>
      <c r="Q22" s="14" t="s">
        <v>30</v>
      </c>
      <c r="R22" s="233" t="b">
        <v>0</v>
      </c>
      <c r="S22" s="14">
        <v>116832</v>
      </c>
      <c r="T22" s="23" t="s">
        <v>33</v>
      </c>
      <c r="U22" s="232" t="s">
        <v>169</v>
      </c>
      <c r="V22" s="16" t="s">
        <v>90</v>
      </c>
      <c r="W22" s="16">
        <v>1017446</v>
      </c>
      <c r="X22" s="16" t="s">
        <v>5409</v>
      </c>
      <c r="Y22" s="16"/>
    </row>
    <row r="23" spans="1:25">
      <c r="A23" s="224" t="s">
        <v>111</v>
      </c>
      <c r="B23" s="224" t="s">
        <v>65</v>
      </c>
      <c r="C23" s="224" t="s">
        <v>5410</v>
      </c>
      <c r="D23" s="224" t="s">
        <v>64</v>
      </c>
      <c r="E23" s="227">
        <v>46036.517361111109</v>
      </c>
      <c r="F23" s="224">
        <v>14.8</v>
      </c>
      <c r="G23" s="226"/>
      <c r="H23" s="258"/>
      <c r="I23" s="224"/>
      <c r="J23" s="224"/>
      <c r="K23" s="224"/>
      <c r="L23" s="35">
        <v>161</v>
      </c>
      <c r="M23" s="224"/>
      <c r="N23" s="224"/>
      <c r="O23" s="224"/>
      <c r="P23" s="14">
        <f t="shared" si="3"/>
        <v>161</v>
      </c>
      <c r="Q23" s="14" t="s">
        <v>30</v>
      </c>
      <c r="R23" s="233" t="b">
        <v>0</v>
      </c>
      <c r="S23" s="14">
        <v>116833</v>
      </c>
      <c r="T23" s="23" t="s">
        <v>33</v>
      </c>
      <c r="U23" s="232" t="s">
        <v>169</v>
      </c>
      <c r="V23" s="16" t="s">
        <v>90</v>
      </c>
      <c r="W23" s="16">
        <v>1017447</v>
      </c>
      <c r="X23" s="16" t="s">
        <v>5411</v>
      </c>
      <c r="Y23" s="16"/>
    </row>
    <row r="24" spans="1:25">
      <c r="A24" s="224" t="s">
        <v>111</v>
      </c>
      <c r="B24" s="224" t="s">
        <v>65</v>
      </c>
      <c r="C24" s="224" t="s">
        <v>5412</v>
      </c>
      <c r="D24" s="224" t="s">
        <v>64</v>
      </c>
      <c r="E24" s="227">
        <v>46036.517361111109</v>
      </c>
      <c r="F24" s="224">
        <v>14.8</v>
      </c>
      <c r="G24" s="226"/>
      <c r="H24" s="258"/>
      <c r="I24" s="224"/>
      <c r="J24" s="224"/>
      <c r="K24" s="224"/>
      <c r="L24" s="35">
        <v>134</v>
      </c>
      <c r="M24" s="224"/>
      <c r="N24" s="224"/>
      <c r="O24" s="224"/>
      <c r="P24" s="14">
        <f t="shared" si="3"/>
        <v>134</v>
      </c>
      <c r="Q24" s="14" t="s">
        <v>30</v>
      </c>
      <c r="R24" s="233" t="b">
        <v>0</v>
      </c>
      <c r="S24" s="14">
        <v>116834</v>
      </c>
      <c r="T24" s="23" t="s">
        <v>33</v>
      </c>
      <c r="U24" s="232" t="s">
        <v>169</v>
      </c>
      <c r="V24" s="16" t="s">
        <v>90</v>
      </c>
      <c r="W24" s="16">
        <v>1017448</v>
      </c>
      <c r="X24" s="16" t="s">
        <v>5411</v>
      </c>
      <c r="Y24" s="16"/>
    </row>
    <row r="25" spans="1:25">
      <c r="A25" s="224" t="s">
        <v>111</v>
      </c>
      <c r="B25" s="224" t="s">
        <v>65</v>
      </c>
      <c r="C25" s="224" t="s">
        <v>5413</v>
      </c>
      <c r="D25" s="224" t="s">
        <v>64</v>
      </c>
      <c r="E25" s="227">
        <v>46036.517361111109</v>
      </c>
      <c r="F25" s="224">
        <v>14.8</v>
      </c>
      <c r="G25" s="226"/>
      <c r="H25" s="258"/>
      <c r="I25" s="224"/>
      <c r="J25" s="224"/>
      <c r="K25" s="224"/>
      <c r="L25" s="35">
        <v>45</v>
      </c>
      <c r="M25" s="35">
        <v>90</v>
      </c>
      <c r="N25" s="224"/>
      <c r="O25" s="224"/>
      <c r="P25" s="14">
        <f t="shared" si="3"/>
        <v>135</v>
      </c>
      <c r="Q25" s="14" t="s">
        <v>30</v>
      </c>
      <c r="R25" s="233" t="b">
        <v>0</v>
      </c>
      <c r="S25" s="14">
        <v>116835</v>
      </c>
      <c r="T25" s="23" t="s">
        <v>33</v>
      </c>
      <c r="U25" s="232" t="s">
        <v>169</v>
      </c>
      <c r="V25" s="16" t="s">
        <v>90</v>
      </c>
      <c r="W25" s="16">
        <v>1017449</v>
      </c>
      <c r="X25" s="16" t="s">
        <v>5411</v>
      </c>
      <c r="Y25" s="16"/>
    </row>
    <row r="26" spans="1:25">
      <c r="A26" s="224" t="s">
        <v>111</v>
      </c>
      <c r="B26" s="224" t="s">
        <v>65</v>
      </c>
      <c r="C26" s="224" t="s">
        <v>5414</v>
      </c>
      <c r="D26" s="224" t="s">
        <v>64</v>
      </c>
      <c r="E26" s="227">
        <v>46037.517361111109</v>
      </c>
      <c r="F26" s="224">
        <v>14.8</v>
      </c>
      <c r="G26" s="226"/>
      <c r="H26" s="258"/>
      <c r="I26" s="224"/>
      <c r="J26" s="224"/>
      <c r="K26" s="224"/>
      <c r="L26" s="224"/>
      <c r="M26" s="35">
        <v>161</v>
      </c>
      <c r="N26" s="224"/>
      <c r="O26" s="224"/>
      <c r="P26" s="14">
        <f t="shared" si="3"/>
        <v>161</v>
      </c>
      <c r="Q26" s="14" t="s">
        <v>30</v>
      </c>
      <c r="R26" s="233" t="b">
        <v>0</v>
      </c>
      <c r="S26" s="14">
        <v>116836</v>
      </c>
      <c r="T26" s="23" t="s">
        <v>33</v>
      </c>
      <c r="U26" s="232" t="s">
        <v>169</v>
      </c>
      <c r="V26" s="16" t="s">
        <v>90</v>
      </c>
      <c r="W26" s="16">
        <v>1017450</v>
      </c>
      <c r="X26" s="16" t="s">
        <v>5415</v>
      </c>
      <c r="Y26" s="16"/>
    </row>
    <row r="27" spans="1:25">
      <c r="A27" s="224" t="s">
        <v>113</v>
      </c>
      <c r="B27" s="224" t="s">
        <v>65</v>
      </c>
      <c r="C27" s="15" t="s">
        <v>5416</v>
      </c>
      <c r="D27" s="224" t="s">
        <v>64</v>
      </c>
      <c r="E27" s="227">
        <v>46036.517361111109</v>
      </c>
      <c r="F27" s="224">
        <v>14.8</v>
      </c>
      <c r="G27" s="226"/>
      <c r="H27" s="224"/>
      <c r="I27" s="224"/>
      <c r="J27" s="224"/>
      <c r="K27" s="224"/>
      <c r="L27" s="35">
        <v>54</v>
      </c>
      <c r="M27" s="15"/>
      <c r="N27" s="224"/>
      <c r="O27" s="224"/>
      <c r="P27" s="14">
        <f t="shared" si="3"/>
        <v>54</v>
      </c>
      <c r="Q27" s="14" t="s">
        <v>30</v>
      </c>
      <c r="R27" s="233" t="b">
        <v>0</v>
      </c>
      <c r="S27" s="14">
        <v>116837</v>
      </c>
      <c r="T27" s="23" t="s">
        <v>33</v>
      </c>
      <c r="U27" s="232" t="s">
        <v>169</v>
      </c>
      <c r="V27" s="16" t="s">
        <v>90</v>
      </c>
      <c r="W27" s="16">
        <v>1017451</v>
      </c>
      <c r="X27" s="16" t="s">
        <v>5411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 t="shared" ref="H28:P28" si="4">SUM(H22:H27)</f>
        <v>0</v>
      </c>
      <c r="I28" s="11">
        <f t="shared" si="4"/>
        <v>0</v>
      </c>
      <c r="J28" s="11">
        <f t="shared" si="4"/>
        <v>0</v>
      </c>
      <c r="K28" s="11">
        <f t="shared" si="4"/>
        <v>0</v>
      </c>
      <c r="L28" s="11">
        <f t="shared" si="4"/>
        <v>553</v>
      </c>
      <c r="M28" s="11">
        <f t="shared" si="4"/>
        <v>251</v>
      </c>
      <c r="N28" s="11">
        <f t="shared" si="4"/>
        <v>0</v>
      </c>
      <c r="O28" s="11">
        <f t="shared" si="4"/>
        <v>0</v>
      </c>
      <c r="P28" s="11">
        <f t="shared" si="4"/>
        <v>804</v>
      </c>
      <c r="Q28" s="12"/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4" t="s">
        <v>4855</v>
      </c>
      <c r="B32" s="1564"/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 t="s">
        <v>870</v>
      </c>
      <c r="C33" s="15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/>
      <c r="C34" s="156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43</v>
      </c>
      <c r="B35" s="1566">
        <v>358405120586</v>
      </c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44</v>
      </c>
      <c r="B36" s="1567">
        <v>0.45833333333333331</v>
      </c>
      <c r="C36" s="156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8" spans="1:25" ht="23.25" customHeight="1">
      <c r="A38" s="1559" t="s">
        <v>205</v>
      </c>
      <c r="B38" s="1559"/>
      <c r="C38" s="1559"/>
      <c r="D38" s="1559"/>
      <c r="E38" s="1559"/>
      <c r="F38" s="1559"/>
      <c r="G38" s="7"/>
      <c r="H38" s="1559" t="s">
        <v>4015</v>
      </c>
      <c r="I38" s="1559"/>
      <c r="J38" s="1559"/>
      <c r="K38" s="1559"/>
      <c r="L38" s="1559"/>
      <c r="M38" s="1559"/>
      <c r="N38" s="1559"/>
      <c r="O38" s="1559"/>
      <c r="P38" s="1559"/>
      <c r="Q38" s="1560" t="s">
        <v>5417</v>
      </c>
      <c r="R38" s="1561"/>
      <c r="S38" s="1561"/>
      <c r="T38" s="1561"/>
      <c r="U38" s="1561"/>
      <c r="V38" s="1561"/>
      <c r="W38" s="1561"/>
      <c r="X38" s="1561"/>
      <c r="Y38" s="1561"/>
    </row>
    <row r="39" spans="1:25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240" t="s">
        <v>22</v>
      </c>
      <c r="S39" s="18" t="s">
        <v>9</v>
      </c>
      <c r="T39" s="8" t="s">
        <v>21</v>
      </c>
      <c r="U39" s="8" t="s">
        <v>24</v>
      </c>
      <c r="V39" s="8" t="s">
        <v>25</v>
      </c>
      <c r="W39" s="8" t="s">
        <v>26</v>
      </c>
      <c r="X39" s="8" t="s">
        <v>27</v>
      </c>
      <c r="Y39" s="8" t="s">
        <v>28</v>
      </c>
    </row>
    <row r="40" spans="1:25">
      <c r="A40" s="224" t="s">
        <v>3866</v>
      </c>
      <c r="B40" s="224" t="s">
        <v>78</v>
      </c>
      <c r="C40" s="224" t="s">
        <v>5418</v>
      </c>
      <c r="D40" s="224" t="s">
        <v>88</v>
      </c>
      <c r="E40" s="227">
        <v>46038.166666666664</v>
      </c>
      <c r="F40" s="224">
        <v>10.3</v>
      </c>
      <c r="G40" s="226" t="s">
        <v>3121</v>
      </c>
      <c r="H40" s="224"/>
      <c r="I40" s="224"/>
      <c r="J40" s="224"/>
      <c r="K40" s="224"/>
      <c r="L40" s="224"/>
      <c r="M40" s="224">
        <v>27</v>
      </c>
      <c r="N40" s="224">
        <v>81</v>
      </c>
      <c r="O40" s="224">
        <v>53</v>
      </c>
      <c r="P40" s="14">
        <v>161</v>
      </c>
      <c r="Q40" s="229" t="s">
        <v>32</v>
      </c>
      <c r="R40" s="234" t="b">
        <v>1</v>
      </c>
      <c r="S40" s="235">
        <v>116882</v>
      </c>
      <c r="T40" s="237" t="s">
        <v>33</v>
      </c>
      <c r="U40" s="231" t="s">
        <v>161</v>
      </c>
      <c r="V40" s="16" t="s">
        <v>90</v>
      </c>
      <c r="W40" s="16">
        <v>1017452</v>
      </c>
      <c r="X40" s="16" t="s">
        <v>5419</v>
      </c>
      <c r="Y40" s="16"/>
    </row>
    <row r="41" spans="1:25">
      <c r="A41" s="224" t="s">
        <v>133</v>
      </c>
      <c r="B41" s="224" t="s">
        <v>134</v>
      </c>
      <c r="C41" s="224" t="s">
        <v>5420</v>
      </c>
      <c r="D41" s="224" t="s">
        <v>2892</v>
      </c>
      <c r="E41" s="227">
        <v>46037.277777777781</v>
      </c>
      <c r="F41" s="224">
        <v>10.3</v>
      </c>
      <c r="G41" s="226" t="s">
        <v>3121</v>
      </c>
      <c r="H41" s="224"/>
      <c r="I41" s="224"/>
      <c r="J41" s="224"/>
      <c r="K41" s="224"/>
      <c r="L41" s="224"/>
      <c r="M41" s="224"/>
      <c r="N41" s="224">
        <v>108</v>
      </c>
      <c r="O41" s="224">
        <v>53</v>
      </c>
      <c r="P41" s="14">
        <f t="shared" ref="P41:P45" si="5">SUM(H41:O41)</f>
        <v>161</v>
      </c>
      <c r="Q41" s="229" t="s">
        <v>32</v>
      </c>
      <c r="R41" s="234" t="b">
        <v>0</v>
      </c>
      <c r="S41" s="235">
        <v>116881</v>
      </c>
      <c r="T41" s="237" t="s">
        <v>33</v>
      </c>
      <c r="U41" s="231" t="s">
        <v>161</v>
      </c>
      <c r="V41" s="16" t="s">
        <v>90</v>
      </c>
      <c r="W41" s="16">
        <v>1017453</v>
      </c>
      <c r="X41" s="16" t="s">
        <v>5421</v>
      </c>
      <c r="Y41" s="16"/>
    </row>
    <row r="42" spans="1:25">
      <c r="A42" s="224" t="s">
        <v>122</v>
      </c>
      <c r="B42" s="224" t="s">
        <v>62</v>
      </c>
      <c r="C42" s="224" t="s">
        <v>5422</v>
      </c>
      <c r="D42" s="224" t="s">
        <v>3708</v>
      </c>
      <c r="E42" s="227">
        <v>46037.048611111109</v>
      </c>
      <c r="F42" s="224">
        <v>14</v>
      </c>
      <c r="G42" s="226"/>
      <c r="H42" s="224"/>
      <c r="I42" s="224"/>
      <c r="J42" s="224">
        <v>27</v>
      </c>
      <c r="K42" s="224">
        <v>108</v>
      </c>
      <c r="L42" s="224"/>
      <c r="M42" s="224"/>
      <c r="N42" s="224"/>
      <c r="O42" s="224"/>
      <c r="P42" s="14">
        <f t="shared" si="5"/>
        <v>135</v>
      </c>
      <c r="Q42" s="14" t="s">
        <v>30</v>
      </c>
      <c r="R42" s="234" t="b">
        <v>0</v>
      </c>
      <c r="S42" s="235">
        <v>116839</v>
      </c>
      <c r="T42" s="66" t="s">
        <v>31</v>
      </c>
      <c r="U42" s="231" t="s">
        <v>161</v>
      </c>
      <c r="V42" s="16" t="s">
        <v>90</v>
      </c>
      <c r="W42" s="16">
        <v>1017454</v>
      </c>
      <c r="X42" s="16" t="s">
        <v>5404</v>
      </c>
      <c r="Y42" s="16"/>
    </row>
    <row r="43" spans="1:25">
      <c r="A43" s="224" t="s">
        <v>5152</v>
      </c>
      <c r="B43" s="224" t="s">
        <v>65</v>
      </c>
      <c r="C43" s="224" t="s">
        <v>5423</v>
      </c>
      <c r="D43" s="224" t="s">
        <v>5301</v>
      </c>
      <c r="E43" s="227">
        <v>46037.0625</v>
      </c>
      <c r="F43" s="224">
        <v>15.4</v>
      </c>
      <c r="G43" s="226"/>
      <c r="H43" s="224"/>
      <c r="I43" s="224"/>
      <c r="J43" s="224"/>
      <c r="K43" s="224"/>
      <c r="L43" s="15">
        <v>81</v>
      </c>
      <c r="M43" s="224">
        <v>27</v>
      </c>
      <c r="N43" s="224"/>
      <c r="O43" s="224"/>
      <c r="P43" s="14">
        <f t="shared" si="5"/>
        <v>108</v>
      </c>
      <c r="Q43" s="14" t="s">
        <v>30</v>
      </c>
      <c r="R43" s="234" t="b">
        <v>0</v>
      </c>
      <c r="S43" s="235">
        <v>116838</v>
      </c>
      <c r="T43" s="237" t="s">
        <v>33</v>
      </c>
      <c r="U43" s="231" t="s">
        <v>161</v>
      </c>
      <c r="V43" s="16" t="s">
        <v>90</v>
      </c>
      <c r="W43" s="16">
        <v>1017455</v>
      </c>
      <c r="X43" s="16" t="s">
        <v>5404</v>
      </c>
      <c r="Y43" s="16"/>
    </row>
    <row r="44" spans="1:25">
      <c r="A44" s="224" t="s">
        <v>4651</v>
      </c>
      <c r="B44" s="224" t="s">
        <v>92</v>
      </c>
      <c r="C44" s="224" t="s">
        <v>5424</v>
      </c>
      <c r="D44" s="224" t="s">
        <v>159</v>
      </c>
      <c r="E44" s="227">
        <v>46037.041666666664</v>
      </c>
      <c r="F44" s="224">
        <v>10.3</v>
      </c>
      <c r="G44" s="226" t="s">
        <v>3121</v>
      </c>
      <c r="H44" s="224"/>
      <c r="I44" s="224"/>
      <c r="J44" s="224"/>
      <c r="K44" s="224"/>
      <c r="L44" s="224"/>
      <c r="M44" s="224">
        <v>54</v>
      </c>
      <c r="N44" s="224">
        <v>80</v>
      </c>
      <c r="O44" s="224">
        <v>27</v>
      </c>
      <c r="P44" s="14">
        <f t="shared" si="5"/>
        <v>161</v>
      </c>
      <c r="Q44" s="229" t="s">
        <v>32</v>
      </c>
      <c r="R44" s="234" t="b">
        <v>0</v>
      </c>
      <c r="S44" s="235">
        <v>116879</v>
      </c>
      <c r="T44" s="237" t="s">
        <v>33</v>
      </c>
      <c r="U44" s="231" t="s">
        <v>161</v>
      </c>
      <c r="V44" s="16" t="s">
        <v>90</v>
      </c>
      <c r="W44" s="16">
        <v>1017456</v>
      </c>
      <c r="X44" s="16" t="s">
        <v>5404</v>
      </c>
      <c r="Y44" s="16"/>
    </row>
    <row r="45" spans="1:25">
      <c r="A45" s="15" t="s">
        <v>558</v>
      </c>
      <c r="B45" s="15" t="s">
        <v>2438</v>
      </c>
      <c r="C45" s="15" t="s">
        <v>5425</v>
      </c>
      <c r="D45" s="224" t="s">
        <v>159</v>
      </c>
      <c r="E45" s="227">
        <v>46037.041666666664</v>
      </c>
      <c r="F45" s="224">
        <v>10.3</v>
      </c>
      <c r="G45" s="226" t="s">
        <v>3121</v>
      </c>
      <c r="H45" s="15"/>
      <c r="I45" s="15"/>
      <c r="J45" s="15"/>
      <c r="K45" s="15"/>
      <c r="L45" s="15"/>
      <c r="M45" s="15">
        <v>27</v>
      </c>
      <c r="N45" s="15">
        <v>81</v>
      </c>
      <c r="O45" s="15">
        <v>53</v>
      </c>
      <c r="P45" s="14">
        <f t="shared" si="5"/>
        <v>161</v>
      </c>
      <c r="Q45" s="229" t="s">
        <v>32</v>
      </c>
      <c r="R45" s="234" t="b">
        <v>0</v>
      </c>
      <c r="S45" s="235">
        <v>116880</v>
      </c>
      <c r="T45" s="237" t="s">
        <v>33</v>
      </c>
      <c r="U45" s="231" t="s">
        <v>161</v>
      </c>
      <c r="V45" s="16" t="s">
        <v>90</v>
      </c>
      <c r="W45" s="16">
        <v>1017457</v>
      </c>
      <c r="X45" s="16" t="s">
        <v>5404</v>
      </c>
      <c r="Y45" s="16"/>
    </row>
    <row r="46" spans="1:25">
      <c r="A46" s="11" t="s">
        <v>19</v>
      </c>
      <c r="B46" s="7"/>
      <c r="C46" s="7"/>
      <c r="D46" s="7"/>
      <c r="E46" s="11"/>
      <c r="F46" s="7"/>
      <c r="G46" s="7"/>
      <c r="H46" s="11">
        <f t="shared" ref="H46:J46" si="6">SUM(H40:H44)</f>
        <v>0</v>
      </c>
      <c r="I46" s="11">
        <f t="shared" si="6"/>
        <v>0</v>
      </c>
      <c r="J46" s="11">
        <f t="shared" si="6"/>
        <v>27</v>
      </c>
      <c r="K46" s="11">
        <f t="shared" ref="K46:P46" si="7">SUM(K40:K45)</f>
        <v>108</v>
      </c>
      <c r="L46" s="11">
        <f t="shared" si="7"/>
        <v>81</v>
      </c>
      <c r="M46" s="11">
        <f t="shared" si="7"/>
        <v>135</v>
      </c>
      <c r="N46" s="11">
        <f t="shared" si="7"/>
        <v>350</v>
      </c>
      <c r="O46" s="11">
        <f t="shared" si="7"/>
        <v>186</v>
      </c>
      <c r="P46" s="11">
        <f t="shared" si="7"/>
        <v>887</v>
      </c>
      <c r="Q46" s="12"/>
      <c r="R46" s="12"/>
      <c r="S46" s="256"/>
      <c r="T46" s="12"/>
      <c r="U46" s="12"/>
      <c r="V46" s="12"/>
      <c r="W46" s="12"/>
      <c r="X46" s="12"/>
      <c r="Y46" s="12"/>
    </row>
    <row r="47" spans="1:25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166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 ht="18">
      <c r="A49" s="187" t="s">
        <v>35</v>
      </c>
      <c r="B49" s="186" t="s">
        <v>36</v>
      </c>
      <c r="C49" s="239" t="s">
        <v>37</v>
      </c>
      <c r="D49" s="24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230" t="s">
        <v>4605</v>
      </c>
      <c r="B50" s="1558"/>
      <c r="C50" s="1558"/>
      <c r="D50" s="242"/>
      <c r="E50" s="243" t="s">
        <v>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5" t="s">
        <v>42</v>
      </c>
      <c r="B51" s="1565" t="s">
        <v>1489</v>
      </c>
      <c r="C51" s="156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42</v>
      </c>
      <c r="B52" s="1565"/>
      <c r="C52" s="1565"/>
      <c r="F52" s="4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43</v>
      </c>
      <c r="B53" s="1566" t="s">
        <v>4662</v>
      </c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44</v>
      </c>
      <c r="B54" s="1567">
        <v>0.5</v>
      </c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6" spans="1:25" ht="23.25" customHeight="1">
      <c r="A56" s="1714" t="s">
        <v>4413</v>
      </c>
      <c r="B56" s="1714"/>
      <c r="C56" s="1714"/>
      <c r="D56" s="1714"/>
      <c r="E56" s="1714"/>
      <c r="F56" s="1714"/>
      <c r="G56" s="259"/>
      <c r="H56" s="1714" t="s">
        <v>1015</v>
      </c>
      <c r="I56" s="1714"/>
      <c r="J56" s="1714"/>
      <c r="K56" s="1714"/>
      <c r="L56" s="1714"/>
      <c r="M56" s="1714"/>
      <c r="N56" s="1714"/>
      <c r="O56" s="1714"/>
      <c r="P56" s="1714"/>
      <c r="Q56" s="1712" t="s">
        <v>5426</v>
      </c>
      <c r="R56" s="1713"/>
      <c r="S56" s="1713"/>
      <c r="T56" s="1713"/>
      <c r="U56" s="1713"/>
      <c r="V56" s="1713"/>
      <c r="W56" s="1713"/>
      <c r="X56" s="1713"/>
      <c r="Y56" s="1713"/>
    </row>
    <row r="57" spans="1:25" ht="26.25">
      <c r="A57" s="8" t="s">
        <v>3</v>
      </c>
      <c r="B57" s="8" t="s">
        <v>4</v>
      </c>
      <c r="C57" s="8" t="s">
        <v>5</v>
      </c>
      <c r="D57" s="8" t="s">
        <v>6</v>
      </c>
      <c r="E57" s="8" t="s">
        <v>7</v>
      </c>
      <c r="F57" s="8" t="s">
        <v>8</v>
      </c>
      <c r="G57" s="33" t="s">
        <v>10</v>
      </c>
      <c r="H57" s="9" t="s">
        <v>11</v>
      </c>
      <c r="I57" s="9" t="s">
        <v>12</v>
      </c>
      <c r="J57" s="9" t="s">
        <v>13</v>
      </c>
      <c r="K57" s="9" t="s">
        <v>14</v>
      </c>
      <c r="L57" s="9" t="s">
        <v>15</v>
      </c>
      <c r="M57" s="9" t="s">
        <v>16</v>
      </c>
      <c r="N57" s="9" t="s">
        <v>17</v>
      </c>
      <c r="O57" s="10" t="s">
        <v>18</v>
      </c>
      <c r="P57" s="8" t="s">
        <v>19</v>
      </c>
      <c r="Q57" s="8" t="s">
        <v>20</v>
      </c>
      <c r="R57" s="240" t="s">
        <v>22</v>
      </c>
      <c r="S57" s="18" t="s">
        <v>9</v>
      </c>
      <c r="T57" s="8" t="s">
        <v>21</v>
      </c>
      <c r="U57" s="8" t="s">
        <v>24</v>
      </c>
      <c r="V57" s="8" t="s">
        <v>25</v>
      </c>
      <c r="W57" s="8" t="s">
        <v>26</v>
      </c>
      <c r="X57" s="8" t="s">
        <v>27</v>
      </c>
      <c r="Y57" s="8" t="s">
        <v>28</v>
      </c>
    </row>
    <row r="58" spans="1:25">
      <c r="A58" s="15" t="s">
        <v>190</v>
      </c>
      <c r="B58" s="15" t="s">
        <v>78</v>
      </c>
      <c r="C58" s="224" t="s">
        <v>5427</v>
      </c>
      <c r="D58" s="224" t="s">
        <v>3923</v>
      </c>
      <c r="E58" s="227">
        <v>46038.541666666664</v>
      </c>
      <c r="F58" s="224">
        <v>10.8</v>
      </c>
      <c r="G58" s="226" t="s">
        <v>3121</v>
      </c>
      <c r="H58" s="224"/>
      <c r="I58" s="224"/>
      <c r="J58" s="224"/>
      <c r="K58" s="224"/>
      <c r="L58" s="224"/>
      <c r="M58" s="224">
        <v>60</v>
      </c>
      <c r="N58" s="224">
        <v>101</v>
      </c>
      <c r="O58" s="224"/>
      <c r="P58" s="14">
        <f t="shared" ref="P58:P63" si="8">SUM(H58:O58)</f>
        <v>161</v>
      </c>
      <c r="Q58" s="229" t="s">
        <v>32</v>
      </c>
      <c r="R58" s="234" t="b">
        <v>0</v>
      </c>
      <c r="S58" s="235">
        <v>116884</v>
      </c>
      <c r="T58" s="237" t="s">
        <v>33</v>
      </c>
      <c r="U58" s="260" t="s">
        <v>508</v>
      </c>
      <c r="V58" s="16" t="s">
        <v>90</v>
      </c>
      <c r="W58" s="16">
        <v>1017458</v>
      </c>
      <c r="X58" s="16" t="s">
        <v>5428</v>
      </c>
      <c r="Y58" s="16"/>
    </row>
    <row r="59" spans="1:25">
      <c r="A59" s="224" t="s">
        <v>121</v>
      </c>
      <c r="B59" s="224" t="s">
        <v>4816</v>
      </c>
      <c r="C59" s="224" t="s">
        <v>5429</v>
      </c>
      <c r="D59" s="224" t="s">
        <v>4818</v>
      </c>
      <c r="E59" s="227">
        <v>46038.673611111109</v>
      </c>
      <c r="F59" s="224">
        <v>10.8</v>
      </c>
      <c r="G59" s="226" t="s">
        <v>3121</v>
      </c>
      <c r="H59" s="224"/>
      <c r="I59" s="224"/>
      <c r="J59" s="224"/>
      <c r="K59" s="224"/>
      <c r="L59" s="224"/>
      <c r="M59" s="224">
        <v>30</v>
      </c>
      <c r="N59" s="224">
        <v>101</v>
      </c>
      <c r="O59" s="224">
        <v>30</v>
      </c>
      <c r="P59" s="14">
        <f t="shared" si="8"/>
        <v>161</v>
      </c>
      <c r="Q59" s="229" t="s">
        <v>32</v>
      </c>
      <c r="R59" s="234" t="b">
        <v>0</v>
      </c>
      <c r="S59" s="235">
        <v>116887</v>
      </c>
      <c r="T59" s="237" t="s">
        <v>33</v>
      </c>
      <c r="U59" s="260" t="s">
        <v>508</v>
      </c>
      <c r="V59" s="16" t="s">
        <v>90</v>
      </c>
      <c r="W59" s="16">
        <v>1017459</v>
      </c>
      <c r="X59" s="16" t="s">
        <v>5428</v>
      </c>
      <c r="Y59" s="16"/>
    </row>
    <row r="60" spans="1:25">
      <c r="A60" s="224" t="s">
        <v>121</v>
      </c>
      <c r="B60" s="224" t="s">
        <v>4816</v>
      </c>
      <c r="C60" s="224" t="s">
        <v>5430</v>
      </c>
      <c r="D60" s="224" t="s">
        <v>4818</v>
      </c>
      <c r="E60" s="227">
        <v>46038.673611111109</v>
      </c>
      <c r="F60" s="224">
        <v>10.8</v>
      </c>
      <c r="G60" s="226" t="s">
        <v>3121</v>
      </c>
      <c r="H60" s="224"/>
      <c r="I60" s="224"/>
      <c r="J60" s="224"/>
      <c r="K60" s="224"/>
      <c r="L60" s="224">
        <v>30</v>
      </c>
      <c r="M60" s="224">
        <v>30</v>
      </c>
      <c r="N60" s="224">
        <v>71</v>
      </c>
      <c r="O60" s="224">
        <v>30</v>
      </c>
      <c r="P60" s="14">
        <f t="shared" si="8"/>
        <v>161</v>
      </c>
      <c r="Q60" s="229" t="s">
        <v>32</v>
      </c>
      <c r="R60" s="234" t="b">
        <v>0</v>
      </c>
      <c r="S60" s="235">
        <v>116888</v>
      </c>
      <c r="T60" s="237" t="s">
        <v>33</v>
      </c>
      <c r="U60" s="260" t="s">
        <v>508</v>
      </c>
      <c r="V60" s="16" t="s">
        <v>90</v>
      </c>
      <c r="W60" s="16">
        <v>1017460</v>
      </c>
      <c r="X60" s="16" t="s">
        <v>5428</v>
      </c>
      <c r="Y60" s="16"/>
    </row>
    <row r="61" spans="1:25">
      <c r="A61" s="224" t="s">
        <v>121</v>
      </c>
      <c r="B61" s="224" t="s">
        <v>4816</v>
      </c>
      <c r="C61" s="224" t="s">
        <v>5431</v>
      </c>
      <c r="D61" s="224" t="s">
        <v>5432</v>
      </c>
      <c r="E61" s="227">
        <v>46038.90625</v>
      </c>
      <c r="F61" s="224">
        <v>11.3</v>
      </c>
      <c r="G61" s="226" t="s">
        <v>3121</v>
      </c>
      <c r="H61" s="224"/>
      <c r="I61" s="224"/>
      <c r="J61" s="224"/>
      <c r="K61" s="224"/>
      <c r="L61" s="224">
        <v>30</v>
      </c>
      <c r="M61" s="224">
        <v>30</v>
      </c>
      <c r="N61" s="224">
        <v>71</v>
      </c>
      <c r="O61" s="224">
        <v>30</v>
      </c>
      <c r="P61" s="14">
        <f t="shared" si="8"/>
        <v>161</v>
      </c>
      <c r="Q61" s="229" t="s">
        <v>32</v>
      </c>
      <c r="R61" s="234" t="b">
        <v>0</v>
      </c>
      <c r="S61" s="235">
        <v>116889</v>
      </c>
      <c r="T61" s="237" t="s">
        <v>33</v>
      </c>
      <c r="U61" s="261" t="s">
        <v>523</v>
      </c>
      <c r="V61" s="16" t="s">
        <v>90</v>
      </c>
      <c r="W61" s="16">
        <v>1017461</v>
      </c>
      <c r="X61" s="16" t="s">
        <v>5433</v>
      </c>
      <c r="Y61" s="16"/>
    </row>
    <row r="62" spans="1:25">
      <c r="A62" s="224" t="s">
        <v>515</v>
      </c>
      <c r="B62" s="224" t="s">
        <v>78</v>
      </c>
      <c r="C62" s="15" t="s">
        <v>5434</v>
      </c>
      <c r="D62" s="224" t="s">
        <v>1407</v>
      </c>
      <c r="E62" s="227">
        <v>46038.46875</v>
      </c>
      <c r="F62" s="224">
        <v>10.8</v>
      </c>
      <c r="G62" s="226" t="s">
        <v>3121</v>
      </c>
      <c r="H62" s="224"/>
      <c r="I62" s="224"/>
      <c r="J62" s="224"/>
      <c r="K62" s="224"/>
      <c r="L62" s="224">
        <v>30</v>
      </c>
      <c r="M62" s="224">
        <v>60</v>
      </c>
      <c r="N62" s="224">
        <v>30</v>
      </c>
      <c r="O62" s="224">
        <v>41</v>
      </c>
      <c r="P62" s="14">
        <f t="shared" si="8"/>
        <v>161</v>
      </c>
      <c r="Q62" s="229" t="s">
        <v>32</v>
      </c>
      <c r="R62" s="234" t="b">
        <v>0</v>
      </c>
      <c r="S62" s="235">
        <v>116885</v>
      </c>
      <c r="T62" s="237" t="s">
        <v>33</v>
      </c>
      <c r="U62" s="260" t="s">
        <v>508</v>
      </c>
      <c r="V62" s="16" t="s">
        <v>90</v>
      </c>
      <c r="W62" s="16">
        <v>1017462</v>
      </c>
      <c r="X62" s="16" t="s">
        <v>5428</v>
      </c>
      <c r="Y62" s="16"/>
    </row>
    <row r="63" spans="1:25">
      <c r="A63" s="15" t="s">
        <v>4752</v>
      </c>
      <c r="B63" s="15" t="s">
        <v>78</v>
      </c>
      <c r="C63" s="15" t="s">
        <v>5435</v>
      </c>
      <c r="D63" s="224" t="s">
        <v>3931</v>
      </c>
      <c r="E63" s="227">
        <v>46037.875</v>
      </c>
      <c r="F63" s="224">
        <v>10</v>
      </c>
      <c r="G63" s="37" t="s">
        <v>4973</v>
      </c>
      <c r="H63" s="15"/>
      <c r="I63" s="15"/>
      <c r="J63" s="15"/>
      <c r="K63" s="15"/>
      <c r="L63" s="15"/>
      <c r="M63" s="15"/>
      <c r="N63" s="15">
        <v>90</v>
      </c>
      <c r="O63" s="15">
        <v>71</v>
      </c>
      <c r="P63" s="14">
        <f t="shared" si="8"/>
        <v>161</v>
      </c>
      <c r="Q63" s="229" t="s">
        <v>32</v>
      </c>
      <c r="R63" s="234" t="b">
        <v>1</v>
      </c>
      <c r="S63" s="235">
        <v>116886</v>
      </c>
      <c r="T63" s="237" t="s">
        <v>33</v>
      </c>
      <c r="U63" s="260" t="s">
        <v>508</v>
      </c>
      <c r="V63" s="16" t="s">
        <v>90</v>
      </c>
      <c r="W63" s="16">
        <v>1017463</v>
      </c>
      <c r="X63" s="16" t="s">
        <v>5428</v>
      </c>
      <c r="Y63" s="16"/>
    </row>
    <row r="64" spans="1:25">
      <c r="A64" s="11" t="s">
        <v>19</v>
      </c>
      <c r="B64" s="7"/>
      <c r="C64" s="7"/>
      <c r="D64" s="7"/>
      <c r="E64" s="11"/>
      <c r="F64" s="7"/>
      <c r="G64" s="7"/>
      <c r="H64" s="11">
        <f t="shared" ref="H64:J64" si="9">SUM(H58:H62)</f>
        <v>0</v>
      </c>
      <c r="I64" s="11">
        <f t="shared" si="9"/>
        <v>0</v>
      </c>
      <c r="J64" s="11">
        <f t="shared" si="9"/>
        <v>0</v>
      </c>
      <c r="K64" s="11">
        <f t="shared" ref="K64:P64" si="10">SUM(K58:K63)</f>
        <v>0</v>
      </c>
      <c r="L64" s="11">
        <f t="shared" si="10"/>
        <v>90</v>
      </c>
      <c r="M64" s="11">
        <f t="shared" si="10"/>
        <v>210</v>
      </c>
      <c r="N64" s="11">
        <f t="shared" si="10"/>
        <v>464</v>
      </c>
      <c r="O64" s="11">
        <f t="shared" si="10"/>
        <v>202</v>
      </c>
      <c r="P64" s="11">
        <f t="shared" si="10"/>
        <v>966</v>
      </c>
      <c r="Q64" s="12"/>
      <c r="R64" s="12"/>
      <c r="S64" s="256"/>
      <c r="T64" s="12"/>
      <c r="U64" s="12"/>
      <c r="V64" s="12"/>
      <c r="W64" s="12"/>
      <c r="X64" s="12"/>
      <c r="Y64" s="12"/>
    </row>
    <row r="65" spans="1:25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5">
      <c r="A66" s="166" t="s">
        <v>34</v>
      </c>
      <c r="B66" s="1562"/>
      <c r="C66" s="1562"/>
      <c r="D66" s="1562"/>
      <c r="E66" s="1"/>
      <c r="F66" s="1"/>
      <c r="G66" s="1"/>
      <c r="H66" s="1"/>
      <c r="I66" s="1"/>
      <c r="J66" s="1563"/>
      <c r="K66" s="1563"/>
      <c r="L66" s="156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 ht="18">
      <c r="A67" s="187" t="s">
        <v>35</v>
      </c>
      <c r="B67" s="186" t="s">
        <v>36</v>
      </c>
      <c r="C67" s="239" t="s">
        <v>37</v>
      </c>
      <c r="D67" s="24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262" t="s">
        <v>508</v>
      </c>
      <c r="B68" s="1738" t="s">
        <v>39</v>
      </c>
      <c r="C68" s="1738"/>
      <c r="D68" s="242"/>
      <c r="E68" s="243" t="s">
        <v>40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263" t="s">
        <v>523</v>
      </c>
      <c r="B69" s="1591" t="s">
        <v>41</v>
      </c>
      <c r="C69" s="159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5" t="s">
        <v>42</v>
      </c>
      <c r="B70" s="1565"/>
      <c r="C70" s="156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42</v>
      </c>
      <c r="B71" s="1565"/>
      <c r="C71" s="156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43</v>
      </c>
      <c r="B72" s="1566"/>
      <c r="C72" s="156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44</v>
      </c>
      <c r="B73" s="1567"/>
      <c r="C73" s="156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5" spans="1:25" ht="23.25" customHeight="1">
      <c r="A75" s="1559" t="s">
        <v>83</v>
      </c>
      <c r="B75" s="1559"/>
      <c r="C75" s="1559"/>
      <c r="D75" s="1559"/>
      <c r="E75" s="1559"/>
      <c r="F75" s="1559"/>
      <c r="G75" s="7"/>
      <c r="H75" s="1559" t="s">
        <v>4015</v>
      </c>
      <c r="I75" s="1559"/>
      <c r="J75" s="1559"/>
      <c r="K75" s="1559"/>
      <c r="L75" s="1559"/>
      <c r="M75" s="1559"/>
      <c r="N75" s="1559"/>
      <c r="O75" s="1559"/>
      <c r="P75" s="1559"/>
      <c r="Q75" s="1560" t="s">
        <v>5436</v>
      </c>
      <c r="R75" s="1561"/>
      <c r="S75" s="1561"/>
      <c r="T75" s="1561"/>
      <c r="U75" s="1561"/>
      <c r="V75" s="1561"/>
      <c r="W75" s="1561"/>
      <c r="X75" s="1561"/>
      <c r="Y75" s="1561"/>
    </row>
    <row r="76" spans="1:25" ht="26.25">
      <c r="A76" s="8" t="s">
        <v>3</v>
      </c>
      <c r="B76" s="8" t="s">
        <v>4</v>
      </c>
      <c r="C76" s="8" t="s">
        <v>5</v>
      </c>
      <c r="D76" s="8" t="s">
        <v>6</v>
      </c>
      <c r="E76" s="8" t="s">
        <v>7</v>
      </c>
      <c r="F76" s="8" t="s">
        <v>8</v>
      </c>
      <c r="G76" s="33" t="s">
        <v>10</v>
      </c>
      <c r="H76" s="9" t="s">
        <v>11</v>
      </c>
      <c r="I76" s="9" t="s">
        <v>12</v>
      </c>
      <c r="J76" s="9" t="s">
        <v>13</v>
      </c>
      <c r="K76" s="9" t="s">
        <v>14</v>
      </c>
      <c r="L76" s="9" t="s">
        <v>15</v>
      </c>
      <c r="M76" s="9" t="s">
        <v>16</v>
      </c>
      <c r="N76" s="9" t="s">
        <v>17</v>
      </c>
      <c r="O76" s="10" t="s">
        <v>18</v>
      </c>
      <c r="P76" s="8" t="s">
        <v>19</v>
      </c>
      <c r="Q76" s="8" t="s">
        <v>20</v>
      </c>
      <c r="R76" s="240" t="s">
        <v>22</v>
      </c>
      <c r="S76" s="8" t="s">
        <v>9</v>
      </c>
      <c r="T76" s="8" t="s">
        <v>21</v>
      </c>
      <c r="U76" s="8" t="s">
        <v>24</v>
      </c>
      <c r="V76" s="8" t="s">
        <v>25</v>
      </c>
      <c r="W76" s="8" t="s">
        <v>26</v>
      </c>
      <c r="X76" s="8" t="s">
        <v>27</v>
      </c>
      <c r="Y76" s="8" t="s">
        <v>28</v>
      </c>
    </row>
    <row r="77" spans="1:25">
      <c r="A77" s="224" t="s">
        <v>4228</v>
      </c>
      <c r="B77" s="224" t="s">
        <v>134</v>
      </c>
      <c r="C77" s="224" t="s">
        <v>5437</v>
      </c>
      <c r="D77" s="224" t="s">
        <v>2892</v>
      </c>
      <c r="E77" s="227">
        <v>46037.277777777781</v>
      </c>
      <c r="F77" s="224">
        <v>10.3</v>
      </c>
      <c r="G77" s="226" t="s">
        <v>3121</v>
      </c>
      <c r="H77" s="224"/>
      <c r="I77" s="224"/>
      <c r="J77" s="224"/>
      <c r="K77" s="224"/>
      <c r="L77" s="224"/>
      <c r="M77" s="35">
        <v>60</v>
      </c>
      <c r="N77" s="35">
        <v>41</v>
      </c>
      <c r="O77" s="35">
        <v>60</v>
      </c>
      <c r="P77" s="14">
        <f t="shared" ref="P77:P83" si="11">SUM(H77:O77)</f>
        <v>161</v>
      </c>
      <c r="Q77" s="229" t="s">
        <v>32</v>
      </c>
      <c r="R77" s="233" t="b">
        <v>0</v>
      </c>
      <c r="S77" s="14">
        <v>116890</v>
      </c>
      <c r="T77" s="23" t="s">
        <v>33</v>
      </c>
      <c r="U77" s="231" t="s">
        <v>161</v>
      </c>
      <c r="V77" s="16" t="s">
        <v>90</v>
      </c>
      <c r="W77" s="16">
        <v>1017475</v>
      </c>
      <c r="X77" s="16" t="s">
        <v>5421</v>
      </c>
      <c r="Y77" s="16"/>
    </row>
    <row r="78" spans="1:25">
      <c r="A78" s="224" t="s">
        <v>141</v>
      </c>
      <c r="B78" s="224" t="s">
        <v>69</v>
      </c>
      <c r="C78" s="224" t="s">
        <v>5438</v>
      </c>
      <c r="D78" s="224" t="s">
        <v>68</v>
      </c>
      <c r="E78" s="227">
        <v>46036.795138888891</v>
      </c>
      <c r="F78" s="224">
        <v>14.5</v>
      </c>
      <c r="G78" s="226"/>
      <c r="H78" s="224"/>
      <c r="I78" s="224"/>
      <c r="J78" s="224"/>
      <c r="K78" s="224"/>
      <c r="L78" s="224"/>
      <c r="M78" s="35">
        <v>81</v>
      </c>
      <c r="N78" s="35">
        <v>80</v>
      </c>
      <c r="O78" s="224"/>
      <c r="P78" s="14">
        <f t="shared" si="11"/>
        <v>161</v>
      </c>
      <c r="Q78" s="14" t="s">
        <v>30</v>
      </c>
      <c r="R78" s="233" t="b">
        <v>0</v>
      </c>
      <c r="S78" s="14">
        <v>116847</v>
      </c>
      <c r="T78" s="14" t="s">
        <v>31</v>
      </c>
      <c r="U78" s="232" t="s">
        <v>169</v>
      </c>
      <c r="V78" s="16"/>
      <c r="W78" s="16">
        <v>1017476</v>
      </c>
      <c r="X78" s="16" t="s">
        <v>5409</v>
      </c>
      <c r="Y78" s="16"/>
    </row>
    <row r="79" spans="1:25">
      <c r="A79" s="224" t="s">
        <v>150</v>
      </c>
      <c r="B79" s="224" t="s">
        <v>57</v>
      </c>
      <c r="C79" s="224" t="s">
        <v>5439</v>
      </c>
      <c r="D79" s="224" t="s">
        <v>56</v>
      </c>
      <c r="E79" s="227">
        <v>46037.253472222219</v>
      </c>
      <c r="F79" s="224">
        <v>10.3</v>
      </c>
      <c r="G79" s="226"/>
      <c r="H79" s="224"/>
      <c r="I79" s="224"/>
      <c r="J79" s="224"/>
      <c r="K79" s="35">
        <v>54</v>
      </c>
      <c r="L79" s="224"/>
      <c r="M79" s="224"/>
      <c r="N79" s="224"/>
      <c r="O79" s="224"/>
      <c r="P79" s="14">
        <f t="shared" si="11"/>
        <v>54</v>
      </c>
      <c r="Q79" s="14" t="s">
        <v>30</v>
      </c>
      <c r="R79" s="233" t="b">
        <v>0</v>
      </c>
      <c r="S79" s="14">
        <v>116844</v>
      </c>
      <c r="T79" s="14" t="s">
        <v>31</v>
      </c>
      <c r="U79" s="232" t="s">
        <v>169</v>
      </c>
      <c r="V79" s="16" t="s">
        <v>90</v>
      </c>
      <c r="W79" s="16">
        <v>1017477</v>
      </c>
      <c r="X79" s="16" t="s">
        <v>5409</v>
      </c>
      <c r="Y79" s="16"/>
    </row>
    <row r="80" spans="1:25">
      <c r="A80" s="224" t="s">
        <v>219</v>
      </c>
      <c r="B80" s="224" t="s">
        <v>75</v>
      </c>
      <c r="C80" s="224" t="s">
        <v>5440</v>
      </c>
      <c r="D80" s="224" t="s">
        <v>74</v>
      </c>
      <c r="E80" s="227" t="s">
        <v>5441</v>
      </c>
      <c r="F80" s="224">
        <v>15.8</v>
      </c>
      <c r="G80" s="226"/>
      <c r="H80" s="224"/>
      <c r="I80" s="224"/>
      <c r="J80" s="224"/>
      <c r="K80" s="35">
        <v>81</v>
      </c>
      <c r="L80" s="224"/>
      <c r="M80" s="224"/>
      <c r="N80" s="224"/>
      <c r="O80" s="224"/>
      <c r="P80" s="14">
        <f t="shared" si="11"/>
        <v>81</v>
      </c>
      <c r="Q80" s="14" t="s">
        <v>30</v>
      </c>
      <c r="R80" s="233" t="b">
        <v>0</v>
      </c>
      <c r="S80" s="14">
        <v>116841</v>
      </c>
      <c r="T80" s="14" t="s">
        <v>31</v>
      </c>
      <c r="U80" s="232" t="s">
        <v>169</v>
      </c>
      <c r="V80" s="16" t="s">
        <v>660</v>
      </c>
      <c r="W80" s="16">
        <v>1017478</v>
      </c>
      <c r="X80" s="16" t="s">
        <v>5415</v>
      </c>
      <c r="Y80" s="16"/>
    </row>
    <row r="81" spans="1:25">
      <c r="A81" s="224" t="s">
        <v>142</v>
      </c>
      <c r="B81" s="224" t="s">
        <v>72</v>
      </c>
      <c r="C81" s="224" t="s">
        <v>5442</v>
      </c>
      <c r="D81" s="224" t="s">
        <v>71</v>
      </c>
      <c r="E81" s="227">
        <v>46037.711805555555</v>
      </c>
      <c r="F81" s="224">
        <v>14.5</v>
      </c>
      <c r="G81" s="226"/>
      <c r="H81" s="224"/>
      <c r="I81" s="224"/>
      <c r="J81" s="224"/>
      <c r="K81" s="224"/>
      <c r="L81" s="35">
        <v>54</v>
      </c>
      <c r="M81" s="35">
        <v>54</v>
      </c>
      <c r="N81" s="35">
        <v>53</v>
      </c>
      <c r="O81" s="224"/>
      <c r="P81" s="14">
        <f t="shared" si="11"/>
        <v>161</v>
      </c>
      <c r="Q81" s="14" t="s">
        <v>30</v>
      </c>
      <c r="R81" s="233" t="b">
        <v>0</v>
      </c>
      <c r="S81" s="264">
        <v>116840</v>
      </c>
      <c r="T81" s="14" t="s">
        <v>31</v>
      </c>
      <c r="U81" s="232" t="s">
        <v>169</v>
      </c>
      <c r="V81" s="16"/>
      <c r="W81" s="16">
        <v>1017479</v>
      </c>
      <c r="X81" s="16" t="s">
        <v>5443</v>
      </c>
      <c r="Y81" s="16"/>
    </row>
    <row r="82" spans="1:25">
      <c r="A82" s="224" t="s">
        <v>107</v>
      </c>
      <c r="B82" s="224" t="s">
        <v>78</v>
      </c>
      <c r="C82" s="224" t="s">
        <v>5444</v>
      </c>
      <c r="D82" s="224" t="s">
        <v>932</v>
      </c>
      <c r="E82" s="227">
        <v>46037.041666666664</v>
      </c>
      <c r="F82" s="224">
        <v>10.8</v>
      </c>
      <c r="G82" s="226" t="s">
        <v>3121</v>
      </c>
      <c r="H82" s="224"/>
      <c r="I82" s="224"/>
      <c r="J82" s="224"/>
      <c r="K82" s="224"/>
      <c r="L82" s="224"/>
      <c r="M82" s="35">
        <v>90</v>
      </c>
      <c r="N82" s="224"/>
      <c r="O82" s="35">
        <v>71</v>
      </c>
      <c r="P82" s="14">
        <f t="shared" si="11"/>
        <v>161</v>
      </c>
      <c r="Q82" s="229" t="s">
        <v>32</v>
      </c>
      <c r="R82" s="234" t="b">
        <v>0</v>
      </c>
      <c r="S82" s="235">
        <v>116891</v>
      </c>
      <c r="T82" s="237" t="s">
        <v>33</v>
      </c>
      <c r="U82" s="231" t="s">
        <v>161</v>
      </c>
      <c r="V82" s="16" t="s">
        <v>90</v>
      </c>
      <c r="W82" s="16">
        <v>1017480</v>
      </c>
      <c r="X82" s="16" t="s">
        <v>5404</v>
      </c>
      <c r="Y82" s="16"/>
    </row>
    <row r="83" spans="1:25">
      <c r="A83" s="15" t="s">
        <v>119</v>
      </c>
      <c r="B83" s="15" t="s">
        <v>2438</v>
      </c>
      <c r="C83" s="15" t="s">
        <v>5445</v>
      </c>
      <c r="D83" s="15" t="s">
        <v>159</v>
      </c>
      <c r="E83" s="24">
        <v>46037.041666666664</v>
      </c>
      <c r="F83" s="15">
        <v>10.3</v>
      </c>
      <c r="G83" s="226" t="s">
        <v>3121</v>
      </c>
      <c r="H83" s="15"/>
      <c r="I83" s="15"/>
      <c r="J83" s="15"/>
      <c r="K83" s="15"/>
      <c r="L83" s="35">
        <v>90</v>
      </c>
      <c r="M83" s="35">
        <v>60</v>
      </c>
      <c r="N83" s="35">
        <v>11</v>
      </c>
      <c r="O83" s="15"/>
      <c r="P83" s="14">
        <f t="shared" si="11"/>
        <v>161</v>
      </c>
      <c r="Q83" s="229" t="s">
        <v>32</v>
      </c>
      <c r="R83" s="234" t="b">
        <v>0</v>
      </c>
      <c r="S83" s="235">
        <v>116892</v>
      </c>
      <c r="T83" s="237" t="s">
        <v>33</v>
      </c>
      <c r="U83" s="231" t="s">
        <v>161</v>
      </c>
      <c r="V83" s="16" t="s">
        <v>90</v>
      </c>
      <c r="W83" s="16">
        <v>1017481</v>
      </c>
      <c r="X83" s="16" t="s">
        <v>5404</v>
      </c>
      <c r="Y83" s="16"/>
    </row>
    <row r="84" spans="1:25">
      <c r="A84" s="11" t="s">
        <v>19</v>
      </c>
      <c r="B84" s="7"/>
      <c r="C84" s="7"/>
      <c r="D84" s="7"/>
      <c r="E84" s="11"/>
      <c r="F84" s="7"/>
      <c r="G84" s="7"/>
      <c r="H84" s="11">
        <f>SUM(H77:H82)</f>
        <v>0</v>
      </c>
      <c r="I84" s="11">
        <f>SUM(I77:I82)</f>
        <v>0</v>
      </c>
      <c r="J84" s="11">
        <f>SUM(J77:J82)</f>
        <v>0</v>
      </c>
      <c r="K84" s="11">
        <f t="shared" ref="K84:P84" si="12">SUM(K77:K83)</f>
        <v>135</v>
      </c>
      <c r="L84" s="11">
        <f t="shared" si="12"/>
        <v>144</v>
      </c>
      <c r="M84" s="11">
        <f t="shared" si="12"/>
        <v>345</v>
      </c>
      <c r="N84" s="11">
        <f t="shared" si="12"/>
        <v>185</v>
      </c>
      <c r="O84" s="11">
        <f t="shared" si="12"/>
        <v>131</v>
      </c>
      <c r="P84" s="11">
        <f t="shared" si="12"/>
        <v>940</v>
      </c>
      <c r="Q84" s="12"/>
      <c r="R84" s="12"/>
      <c r="S84" s="256"/>
      <c r="T84" s="12"/>
      <c r="U84" s="12"/>
      <c r="V84" s="12"/>
      <c r="W84" s="12"/>
      <c r="X84" s="12"/>
      <c r="Y84" s="12"/>
    </row>
    <row r="85" spans="1:25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>
      <c r="A86" s="166" t="s">
        <v>34</v>
      </c>
      <c r="B86" s="1562"/>
      <c r="C86" s="1562"/>
      <c r="D86" s="1562"/>
      <c r="E86" s="1"/>
      <c r="F86" s="1"/>
      <c r="G86" s="1"/>
      <c r="H86" s="1"/>
      <c r="I86" s="1"/>
      <c r="J86" s="1563"/>
      <c r="K86" s="1563"/>
      <c r="L86" s="156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 ht="18">
      <c r="A87" s="187" t="s">
        <v>35</v>
      </c>
      <c r="B87" s="186" t="s">
        <v>36</v>
      </c>
      <c r="C87" s="239" t="s">
        <v>37</v>
      </c>
      <c r="D87" s="24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4" t="s">
        <v>169</v>
      </c>
      <c r="B88" s="1564" t="s">
        <v>39</v>
      </c>
      <c r="C88" s="1564"/>
      <c r="D88" s="242"/>
      <c r="E88" s="243" t="s">
        <v>40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230" t="s">
        <v>161</v>
      </c>
      <c r="B89" s="1558" t="s">
        <v>41</v>
      </c>
      <c r="C89" s="1558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5" t="s">
        <v>42</v>
      </c>
      <c r="B90" s="1565" t="s">
        <v>5446</v>
      </c>
      <c r="C90" s="156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5" t="s">
        <v>42</v>
      </c>
      <c r="B91" s="1565"/>
      <c r="C91" s="1565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5" t="s">
        <v>43</v>
      </c>
      <c r="B92" s="1566">
        <v>358400711249</v>
      </c>
      <c r="C92" s="156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>
      <c r="A93" s="5" t="s">
        <v>44</v>
      </c>
      <c r="B93" s="1567">
        <v>0.625</v>
      </c>
      <c r="C93" s="156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5" spans="1:25" ht="23.25" customHeight="1">
      <c r="A95" s="1559" t="s">
        <v>109</v>
      </c>
      <c r="B95" s="1559"/>
      <c r="C95" s="1559"/>
      <c r="D95" s="1559"/>
      <c r="E95" s="1559"/>
      <c r="F95" s="1559"/>
      <c r="G95" s="7"/>
      <c r="H95" s="1559" t="s">
        <v>4015</v>
      </c>
      <c r="I95" s="1559"/>
      <c r="J95" s="1559"/>
      <c r="K95" s="1559"/>
      <c r="L95" s="1559"/>
      <c r="M95" s="1559"/>
      <c r="N95" s="1559"/>
      <c r="O95" s="1559"/>
      <c r="P95" s="1559"/>
      <c r="Q95" s="1560" t="s">
        <v>5447</v>
      </c>
      <c r="R95" s="1561"/>
      <c r="S95" s="1561"/>
      <c r="T95" s="1561"/>
      <c r="U95" s="1561"/>
      <c r="V95" s="1561"/>
      <c r="W95" s="1561"/>
      <c r="X95" s="1561"/>
      <c r="Y95" s="1561"/>
    </row>
    <row r="96" spans="1:25" ht="26.25">
      <c r="A96" s="8" t="s">
        <v>3</v>
      </c>
      <c r="B96" s="8" t="s">
        <v>4</v>
      </c>
      <c r="C96" s="8" t="s">
        <v>5</v>
      </c>
      <c r="D96" s="8" t="s">
        <v>6</v>
      </c>
      <c r="E96" s="8" t="s">
        <v>7</v>
      </c>
      <c r="F96" s="8" t="s">
        <v>8</v>
      </c>
      <c r="G96" s="33" t="s">
        <v>10</v>
      </c>
      <c r="H96" s="9" t="s">
        <v>11</v>
      </c>
      <c r="I96" s="9" t="s">
        <v>12</v>
      </c>
      <c r="J96" s="9" t="s">
        <v>13</v>
      </c>
      <c r="K96" s="9" t="s">
        <v>14</v>
      </c>
      <c r="L96" s="9" t="s">
        <v>15</v>
      </c>
      <c r="M96" s="9" t="s">
        <v>16</v>
      </c>
      <c r="N96" s="9" t="s">
        <v>17</v>
      </c>
      <c r="O96" s="10" t="s">
        <v>18</v>
      </c>
      <c r="P96" s="8" t="s">
        <v>19</v>
      </c>
      <c r="Q96" s="8" t="s">
        <v>20</v>
      </c>
      <c r="R96" s="240" t="s">
        <v>22</v>
      </c>
      <c r="S96" s="18" t="s">
        <v>9</v>
      </c>
      <c r="T96" s="8" t="s">
        <v>21</v>
      </c>
      <c r="U96" s="8" t="s">
        <v>24</v>
      </c>
      <c r="V96" s="8" t="s">
        <v>25</v>
      </c>
      <c r="W96" s="8" t="s">
        <v>26</v>
      </c>
      <c r="X96" s="8" t="s">
        <v>27</v>
      </c>
      <c r="Y96" s="8" t="s">
        <v>28</v>
      </c>
    </row>
    <row r="97" spans="1:25">
      <c r="A97" s="224" t="s">
        <v>2561</v>
      </c>
      <c r="B97" s="224" t="s">
        <v>78</v>
      </c>
      <c r="C97" s="224" t="s">
        <v>5448</v>
      </c>
      <c r="D97" s="224" t="s">
        <v>932</v>
      </c>
      <c r="E97" s="227">
        <v>46038.041666666664</v>
      </c>
      <c r="F97" s="224">
        <v>10.8</v>
      </c>
      <c r="G97" s="226" t="s">
        <v>3121</v>
      </c>
      <c r="H97" s="224"/>
      <c r="I97" s="224"/>
      <c r="J97" s="224"/>
      <c r="K97" s="224"/>
      <c r="L97" s="224"/>
      <c r="M97" s="35">
        <v>60</v>
      </c>
      <c r="N97" s="224"/>
      <c r="O97" s="35">
        <v>101</v>
      </c>
      <c r="P97" s="14">
        <f>SUM(H97:O97)</f>
        <v>161</v>
      </c>
      <c r="Q97" s="229" t="s">
        <v>32</v>
      </c>
      <c r="R97" s="234" t="b">
        <v>0</v>
      </c>
      <c r="S97" s="235">
        <v>116898</v>
      </c>
      <c r="T97" s="237" t="s">
        <v>33</v>
      </c>
      <c r="U97" s="231" t="s">
        <v>161</v>
      </c>
      <c r="V97" s="16" t="s">
        <v>90</v>
      </c>
      <c r="W97" s="16">
        <v>1917482</v>
      </c>
      <c r="X97" s="16" t="s">
        <v>5419</v>
      </c>
      <c r="Y97" s="16"/>
    </row>
    <row r="98" spans="1:25">
      <c r="A98" s="224" t="s">
        <v>2561</v>
      </c>
      <c r="B98" s="224" t="s">
        <v>2438</v>
      </c>
      <c r="C98" s="224" t="s">
        <v>5449</v>
      </c>
      <c r="D98" s="224" t="s">
        <v>620</v>
      </c>
      <c r="E98" s="227">
        <v>46037.979166666664</v>
      </c>
      <c r="F98" s="224">
        <v>10.3</v>
      </c>
      <c r="G98" s="226" t="s">
        <v>3121</v>
      </c>
      <c r="H98" s="224"/>
      <c r="I98" s="224"/>
      <c r="J98" s="224"/>
      <c r="K98" s="224"/>
      <c r="L98" s="35">
        <v>101</v>
      </c>
      <c r="M98" s="35">
        <v>60</v>
      </c>
      <c r="N98" s="224"/>
      <c r="O98" s="224"/>
      <c r="P98" s="14">
        <f>SUM(H98:O98)</f>
        <v>161</v>
      </c>
      <c r="Q98" s="229" t="s">
        <v>32</v>
      </c>
      <c r="R98" s="234" t="b">
        <v>0</v>
      </c>
      <c r="S98" s="235">
        <v>116895</v>
      </c>
      <c r="T98" s="237" t="s">
        <v>33</v>
      </c>
      <c r="U98" s="231" t="s">
        <v>161</v>
      </c>
      <c r="V98" s="16" t="s">
        <v>90</v>
      </c>
      <c r="W98" s="16">
        <v>1917483</v>
      </c>
      <c r="X98" s="16" t="s">
        <v>5419</v>
      </c>
      <c r="Y98" s="16"/>
    </row>
    <row r="99" spans="1:25">
      <c r="A99" s="224" t="s">
        <v>120</v>
      </c>
      <c r="B99" s="224" t="s">
        <v>92</v>
      </c>
      <c r="C99" s="224" t="s">
        <v>5450</v>
      </c>
      <c r="D99" s="224" t="s">
        <v>620</v>
      </c>
      <c r="E99" s="227">
        <v>46037.979166666664</v>
      </c>
      <c r="F99" s="224">
        <v>10.3</v>
      </c>
      <c r="G99" s="226" t="s">
        <v>3121</v>
      </c>
      <c r="H99" s="224"/>
      <c r="I99" s="224"/>
      <c r="J99" s="224"/>
      <c r="K99" s="224"/>
      <c r="L99" s="224"/>
      <c r="M99" s="224"/>
      <c r="N99" s="224"/>
      <c r="O99" s="35">
        <v>161</v>
      </c>
      <c r="P99" s="14">
        <f>SUM(H99:O99)</f>
        <v>161</v>
      </c>
      <c r="Q99" s="229" t="s">
        <v>32</v>
      </c>
      <c r="R99" s="234" t="b">
        <v>1</v>
      </c>
      <c r="S99" s="235">
        <v>116899</v>
      </c>
      <c r="T99" s="237" t="s">
        <v>33</v>
      </c>
      <c r="U99" s="231" t="s">
        <v>161</v>
      </c>
      <c r="V99" s="16" t="s">
        <v>90</v>
      </c>
      <c r="W99" s="16">
        <v>1017484</v>
      </c>
      <c r="X99" s="16" t="s">
        <v>5419</v>
      </c>
      <c r="Y99" s="16"/>
    </row>
    <row r="100" spans="1:25">
      <c r="A100" s="224" t="s">
        <v>1141</v>
      </c>
      <c r="B100" s="224" t="s">
        <v>92</v>
      </c>
      <c r="C100" s="224" t="s">
        <v>5451</v>
      </c>
      <c r="D100" s="224" t="s">
        <v>620</v>
      </c>
      <c r="E100" s="227">
        <v>46037.979166666664</v>
      </c>
      <c r="F100" s="224">
        <v>10.3</v>
      </c>
      <c r="G100" s="226" t="s">
        <v>3121</v>
      </c>
      <c r="H100" s="224"/>
      <c r="I100" s="224"/>
      <c r="J100" s="224"/>
      <c r="K100" s="224"/>
      <c r="L100" s="224"/>
      <c r="M100" s="35">
        <v>60</v>
      </c>
      <c r="N100" s="35">
        <v>41</v>
      </c>
      <c r="O100" s="35">
        <v>60</v>
      </c>
      <c r="P100" s="14">
        <f>SUM(H100:O100)</f>
        <v>161</v>
      </c>
      <c r="Q100" s="229" t="s">
        <v>32</v>
      </c>
      <c r="R100" s="234" t="b">
        <v>0</v>
      </c>
      <c r="S100" s="235">
        <v>116894</v>
      </c>
      <c r="T100" s="237" t="s">
        <v>33</v>
      </c>
      <c r="U100" s="231" t="s">
        <v>161</v>
      </c>
      <c r="V100" s="16" t="s">
        <v>90</v>
      </c>
      <c r="W100" s="16">
        <v>1017485</v>
      </c>
      <c r="X100" s="16" t="s">
        <v>5419</v>
      </c>
      <c r="Y100" s="16"/>
    </row>
    <row r="101" spans="1:25">
      <c r="A101" s="224" t="s">
        <v>157</v>
      </c>
      <c r="B101" s="224" t="s">
        <v>92</v>
      </c>
      <c r="C101" s="224" t="s">
        <v>5452</v>
      </c>
      <c r="D101" s="224" t="s">
        <v>620</v>
      </c>
      <c r="E101" s="227">
        <v>46037.979166666664</v>
      </c>
      <c r="F101" s="224">
        <v>10.3</v>
      </c>
      <c r="G101" s="226" t="s">
        <v>3121</v>
      </c>
      <c r="H101" s="224"/>
      <c r="I101" s="224"/>
      <c r="J101" s="224"/>
      <c r="K101" s="224"/>
      <c r="L101" s="224"/>
      <c r="M101" s="224"/>
      <c r="N101" s="224"/>
      <c r="O101" s="35">
        <v>161</v>
      </c>
      <c r="P101" s="14">
        <f>SUM(H101:O101)</f>
        <v>161</v>
      </c>
      <c r="Q101" s="229" t="s">
        <v>32</v>
      </c>
      <c r="R101" s="234" t="b">
        <v>0</v>
      </c>
      <c r="S101" s="235">
        <v>116900</v>
      </c>
      <c r="T101" s="237" t="s">
        <v>33</v>
      </c>
      <c r="U101" s="231" t="s">
        <v>161</v>
      </c>
      <c r="V101" s="16" t="s">
        <v>90</v>
      </c>
      <c r="W101" s="16">
        <v>1017486</v>
      </c>
      <c r="X101" s="16" t="s">
        <v>5419</v>
      </c>
      <c r="Y101" s="16"/>
    </row>
    <row r="102" spans="1:25">
      <c r="A102" s="15" t="s">
        <v>120</v>
      </c>
      <c r="B102" s="15" t="s">
        <v>78</v>
      </c>
      <c r="C102" s="15" t="s">
        <v>5453</v>
      </c>
      <c r="D102" s="15" t="s">
        <v>88</v>
      </c>
      <c r="E102" s="24">
        <v>46038.166666666664</v>
      </c>
      <c r="F102" s="15">
        <v>10.3</v>
      </c>
      <c r="G102" s="226" t="s">
        <v>3121</v>
      </c>
      <c r="H102" s="15"/>
      <c r="I102" s="15"/>
      <c r="J102" s="15"/>
      <c r="K102" s="15"/>
      <c r="L102" s="15"/>
      <c r="M102" s="15"/>
      <c r="N102" s="15"/>
      <c r="O102" s="35">
        <v>161</v>
      </c>
      <c r="P102" s="14">
        <f t="shared" ref="P102" si="13">SUM(H102:O102)</f>
        <v>161</v>
      </c>
      <c r="Q102" s="229" t="s">
        <v>32</v>
      </c>
      <c r="R102" s="234" t="b">
        <v>1</v>
      </c>
      <c r="S102" s="235">
        <v>116893</v>
      </c>
      <c r="T102" s="237" t="s">
        <v>33</v>
      </c>
      <c r="U102" s="231" t="s">
        <v>161</v>
      </c>
      <c r="V102" s="16" t="s">
        <v>90</v>
      </c>
      <c r="W102" s="16">
        <v>1017487</v>
      </c>
      <c r="X102" s="16" t="s">
        <v>5419</v>
      </c>
      <c r="Y102" s="16"/>
    </row>
    <row r="103" spans="1:25">
      <c r="A103" s="11" t="s">
        <v>19</v>
      </c>
      <c r="B103" s="7"/>
      <c r="C103" s="7"/>
      <c r="D103" s="7"/>
      <c r="E103" s="11"/>
      <c r="F103" s="7"/>
      <c r="G103" s="7"/>
      <c r="H103" s="11">
        <f t="shared" ref="H103:K103" si="14">SUM(H97:H101)</f>
        <v>0</v>
      </c>
      <c r="I103" s="11">
        <f t="shared" si="14"/>
        <v>0</v>
      </c>
      <c r="J103" s="11">
        <f t="shared" si="14"/>
        <v>0</v>
      </c>
      <c r="K103" s="11">
        <f t="shared" si="14"/>
        <v>0</v>
      </c>
      <c r="L103" s="11">
        <f>SUM(L97:L102)</f>
        <v>101</v>
      </c>
      <c r="M103" s="11">
        <f>SUM(M97:M102)</f>
        <v>180</v>
      </c>
      <c r="N103" s="11">
        <f>SUM(N97:N102)</f>
        <v>41</v>
      </c>
      <c r="O103" s="11">
        <f>SUM(O97:O102)</f>
        <v>644</v>
      </c>
      <c r="P103" s="11">
        <f>SUM(P97:P102)</f>
        <v>966</v>
      </c>
      <c r="Q103" s="12"/>
      <c r="R103" s="12"/>
      <c r="S103" s="256"/>
      <c r="T103" s="12"/>
      <c r="U103" s="12"/>
      <c r="V103" s="12"/>
      <c r="W103" s="12"/>
      <c r="X103" s="12"/>
      <c r="Y103" s="12"/>
    </row>
    <row r="104" spans="1:25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>
      <c r="A105" s="166" t="s">
        <v>34</v>
      </c>
      <c r="B105" s="1562"/>
      <c r="C105" s="1562"/>
      <c r="D105" s="1562"/>
      <c r="E105" s="1"/>
      <c r="F105" s="1"/>
      <c r="G105" s="1"/>
      <c r="H105" s="1"/>
      <c r="I105" s="1"/>
      <c r="J105" s="1563"/>
      <c r="K105" s="1563"/>
      <c r="L105" s="156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 ht="18">
      <c r="A106" s="187" t="s">
        <v>35</v>
      </c>
      <c r="B106" s="186" t="s">
        <v>36</v>
      </c>
      <c r="C106" s="239" t="s">
        <v>37</v>
      </c>
      <c r="D106" s="24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230" t="s">
        <v>4605</v>
      </c>
      <c r="B107" s="1558"/>
      <c r="C107" s="1558"/>
      <c r="D107" s="242"/>
      <c r="E107" s="243" t="s">
        <v>40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5" t="s">
        <v>42</v>
      </c>
      <c r="B108" s="1565" t="s">
        <v>5454</v>
      </c>
      <c r="C108" s="156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>
      <c r="A109" s="5" t="s">
        <v>42</v>
      </c>
      <c r="B109" s="1565"/>
      <c r="C109" s="156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5" t="s">
        <v>43</v>
      </c>
      <c r="B110" s="1566">
        <v>358400912460</v>
      </c>
      <c r="C110" s="156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>
      <c r="A111" s="5" t="s">
        <v>44</v>
      </c>
      <c r="B111" s="1567">
        <v>0.66666666666666663</v>
      </c>
      <c r="C111" s="156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3" spans="1:25" ht="23.25" customHeight="1">
      <c r="A113" s="1559" t="s">
        <v>128</v>
      </c>
      <c r="B113" s="1559"/>
      <c r="C113" s="1559"/>
      <c r="D113" s="1559"/>
      <c r="E113" s="1559"/>
      <c r="F113" s="1559"/>
      <c r="G113" s="7"/>
      <c r="H113" s="1559" t="s">
        <v>4015</v>
      </c>
      <c r="I113" s="1559"/>
      <c r="J113" s="1559"/>
      <c r="K113" s="1559"/>
      <c r="L113" s="1559"/>
      <c r="M113" s="1559"/>
      <c r="N113" s="1559"/>
      <c r="O113" s="1559"/>
      <c r="P113" s="1559"/>
      <c r="Q113" s="1560" t="s">
        <v>5447</v>
      </c>
      <c r="R113" s="1561"/>
      <c r="S113" s="1561"/>
      <c r="T113" s="1561"/>
      <c r="U113" s="1561"/>
      <c r="V113" s="1561"/>
      <c r="W113" s="1561"/>
      <c r="X113" s="1561"/>
      <c r="Y113" s="1561"/>
    </row>
    <row r="114" spans="1:25" ht="26.25">
      <c r="A114" s="8" t="s">
        <v>3</v>
      </c>
      <c r="B114" s="8" t="s">
        <v>4</v>
      </c>
      <c r="C114" s="8" t="s">
        <v>5</v>
      </c>
      <c r="D114" s="8" t="s">
        <v>6</v>
      </c>
      <c r="E114" s="8" t="s">
        <v>7</v>
      </c>
      <c r="F114" s="8" t="s">
        <v>8</v>
      </c>
      <c r="G114" s="33" t="s">
        <v>10</v>
      </c>
      <c r="H114" s="9" t="s">
        <v>11</v>
      </c>
      <c r="I114" s="9" t="s">
        <v>12</v>
      </c>
      <c r="J114" s="9" t="s">
        <v>13</v>
      </c>
      <c r="K114" s="9" t="s">
        <v>14</v>
      </c>
      <c r="L114" s="9" t="s">
        <v>15</v>
      </c>
      <c r="M114" s="9" t="s">
        <v>16</v>
      </c>
      <c r="N114" s="9" t="s">
        <v>17</v>
      </c>
      <c r="O114" s="10" t="s">
        <v>18</v>
      </c>
      <c r="P114" s="8" t="s">
        <v>19</v>
      </c>
      <c r="Q114" s="8" t="s">
        <v>20</v>
      </c>
      <c r="R114" s="240" t="s">
        <v>22</v>
      </c>
      <c r="S114" s="18" t="s">
        <v>9</v>
      </c>
      <c r="T114" s="8" t="s">
        <v>21</v>
      </c>
      <c r="U114" s="8" t="s">
        <v>24</v>
      </c>
      <c r="V114" s="8" t="s">
        <v>25</v>
      </c>
      <c r="W114" s="8" t="s">
        <v>26</v>
      </c>
      <c r="X114" s="8" t="s">
        <v>27</v>
      </c>
      <c r="Y114" s="8" t="s">
        <v>28</v>
      </c>
    </row>
    <row r="115" spans="1:25">
      <c r="A115" s="224" t="s">
        <v>120</v>
      </c>
      <c r="B115" s="224" t="s">
        <v>78</v>
      </c>
      <c r="C115" s="224" t="s">
        <v>5455</v>
      </c>
      <c r="D115" s="224" t="s">
        <v>88</v>
      </c>
      <c r="E115" s="227">
        <v>46037.166666666664</v>
      </c>
      <c r="F115" s="224">
        <v>10.3</v>
      </c>
      <c r="G115" s="226" t="s">
        <v>3121</v>
      </c>
      <c r="H115" s="224"/>
      <c r="I115" s="224"/>
      <c r="J115" s="224"/>
      <c r="K115" s="224"/>
      <c r="L115" s="224"/>
      <c r="M115" s="224"/>
      <c r="N115" s="35">
        <v>41</v>
      </c>
      <c r="O115" s="35">
        <v>120</v>
      </c>
      <c r="P115" s="14">
        <v>161</v>
      </c>
      <c r="Q115" s="229" t="s">
        <v>32</v>
      </c>
      <c r="R115" s="234" t="b">
        <v>1</v>
      </c>
      <c r="S115" s="235">
        <v>116913</v>
      </c>
      <c r="T115" s="237" t="s">
        <v>33</v>
      </c>
      <c r="U115" s="231" t="s">
        <v>161</v>
      </c>
      <c r="V115" s="16" t="s">
        <v>90</v>
      </c>
      <c r="W115" s="16">
        <v>1017488</v>
      </c>
      <c r="X115" s="16" t="s">
        <v>5404</v>
      </c>
      <c r="Y115" s="16"/>
    </row>
    <row r="116" spans="1:25">
      <c r="A116" s="224" t="s">
        <v>86</v>
      </c>
      <c r="B116" s="224" t="s">
        <v>134</v>
      </c>
      <c r="C116" s="224" t="s">
        <v>5456</v>
      </c>
      <c r="D116" s="224" t="s">
        <v>2892</v>
      </c>
      <c r="E116" s="227">
        <v>46037.277777777781</v>
      </c>
      <c r="F116" s="224">
        <v>10.3</v>
      </c>
      <c r="G116" s="236" t="s">
        <v>401</v>
      </c>
      <c r="H116" s="224"/>
      <c r="I116" s="224"/>
      <c r="J116" s="224"/>
      <c r="K116" s="224"/>
      <c r="L116" s="224"/>
      <c r="M116" s="35">
        <v>161</v>
      </c>
      <c r="N116" s="224"/>
      <c r="O116" s="224"/>
      <c r="P116" s="14">
        <v>161</v>
      </c>
      <c r="Q116" s="229" t="s">
        <v>32</v>
      </c>
      <c r="R116" s="234" t="b">
        <v>1</v>
      </c>
      <c r="S116" s="235">
        <v>116911</v>
      </c>
      <c r="T116" s="237" t="s">
        <v>33</v>
      </c>
      <c r="U116" s="231" t="s">
        <v>161</v>
      </c>
      <c r="V116" s="16" t="s">
        <v>90</v>
      </c>
      <c r="W116" s="16">
        <v>1017489</v>
      </c>
      <c r="X116" s="16" t="s">
        <v>5421</v>
      </c>
      <c r="Y116" s="16"/>
    </row>
    <row r="117" spans="1:25">
      <c r="A117" s="224" t="s">
        <v>86</v>
      </c>
      <c r="B117" s="224" t="s">
        <v>92</v>
      </c>
      <c r="C117" s="224" t="s">
        <v>5457</v>
      </c>
      <c r="D117" s="224" t="s">
        <v>94</v>
      </c>
      <c r="E117" s="227">
        <v>46037</v>
      </c>
      <c r="F117" s="224">
        <v>10.8</v>
      </c>
      <c r="G117" s="226" t="s">
        <v>3121</v>
      </c>
      <c r="H117" s="224"/>
      <c r="I117" s="224"/>
      <c r="J117" s="224"/>
      <c r="K117" s="224"/>
      <c r="L117" s="224"/>
      <c r="M117" s="224"/>
      <c r="N117" s="35">
        <v>161</v>
      </c>
      <c r="O117" s="224"/>
      <c r="P117" s="14">
        <v>161</v>
      </c>
      <c r="Q117" s="229" t="s">
        <v>32</v>
      </c>
      <c r="R117" s="234" t="b">
        <v>1</v>
      </c>
      <c r="S117" s="235">
        <v>116912</v>
      </c>
      <c r="T117" s="237" t="s">
        <v>33</v>
      </c>
      <c r="U117" s="231" t="s">
        <v>161</v>
      </c>
      <c r="V117" s="16" t="s">
        <v>90</v>
      </c>
      <c r="W117" s="16">
        <v>1017490</v>
      </c>
      <c r="X117" s="16" t="s">
        <v>5419</v>
      </c>
      <c r="Y117" s="16"/>
    </row>
    <row r="118" spans="1:25">
      <c r="A118" s="224" t="s">
        <v>133</v>
      </c>
      <c r="B118" s="224" t="s">
        <v>134</v>
      </c>
      <c r="C118" s="224" t="s">
        <v>5458</v>
      </c>
      <c r="D118" s="224" t="s">
        <v>2892</v>
      </c>
      <c r="E118" s="227">
        <v>46037.277777777781</v>
      </c>
      <c r="F118" s="224">
        <v>10.3</v>
      </c>
      <c r="G118" s="226" t="s">
        <v>5238</v>
      </c>
      <c r="H118" s="224"/>
      <c r="I118" s="224"/>
      <c r="J118" s="224"/>
      <c r="K118" s="224"/>
      <c r="L118" s="224"/>
      <c r="M118" s="224"/>
      <c r="N118" s="224"/>
      <c r="O118" s="35">
        <v>161</v>
      </c>
      <c r="P118" s="14">
        <f>SUM(H118:O118)</f>
        <v>161</v>
      </c>
      <c r="Q118" s="229" t="s">
        <v>32</v>
      </c>
      <c r="R118" s="234" t="b">
        <v>0</v>
      </c>
      <c r="S118" s="235">
        <v>116910</v>
      </c>
      <c r="T118" s="237" t="s">
        <v>33</v>
      </c>
      <c r="U118" s="231" t="s">
        <v>161</v>
      </c>
      <c r="V118" s="16" t="s">
        <v>90</v>
      </c>
      <c r="W118" s="16">
        <v>1017491</v>
      </c>
      <c r="X118" s="16" t="s">
        <v>5421</v>
      </c>
      <c r="Y118" s="16"/>
    </row>
    <row r="119" spans="1:25">
      <c r="A119" s="224" t="s">
        <v>2561</v>
      </c>
      <c r="B119" s="224" t="s">
        <v>78</v>
      </c>
      <c r="C119" s="224" t="s">
        <v>5459</v>
      </c>
      <c r="D119" s="224" t="s">
        <v>168</v>
      </c>
      <c r="E119" s="227">
        <v>46038.715277777781</v>
      </c>
      <c r="F119" s="224">
        <v>11.8</v>
      </c>
      <c r="G119" s="226" t="s">
        <v>3121</v>
      </c>
      <c r="H119" s="224"/>
      <c r="I119" s="224"/>
      <c r="J119" s="224"/>
      <c r="K119" s="224"/>
      <c r="L119" s="224"/>
      <c r="M119" s="224"/>
      <c r="N119" s="224"/>
      <c r="O119" s="224">
        <v>161</v>
      </c>
      <c r="P119" s="14">
        <f>SUM(L119:O119)</f>
        <v>161</v>
      </c>
      <c r="Q119" s="229" t="s">
        <v>32</v>
      </c>
      <c r="R119" s="234" t="b">
        <v>0</v>
      </c>
      <c r="S119" s="235">
        <v>116909</v>
      </c>
      <c r="T119" s="237" t="s">
        <v>33</v>
      </c>
      <c r="U119" s="232" t="s">
        <v>169</v>
      </c>
      <c r="V119" s="16" t="s">
        <v>90</v>
      </c>
      <c r="W119" s="16">
        <v>1017492</v>
      </c>
      <c r="X119" s="16" t="s">
        <v>5460</v>
      </c>
      <c r="Y119" s="16"/>
    </row>
    <row r="120" spans="1:25">
      <c r="A120" s="11" t="s">
        <v>19</v>
      </c>
      <c r="B120" s="7"/>
      <c r="C120" s="7"/>
      <c r="D120" s="7"/>
      <c r="E120" s="11"/>
      <c r="F120" s="7"/>
      <c r="G120" s="7"/>
      <c r="H120" s="11">
        <f>SUM(H115:H117)</f>
        <v>0</v>
      </c>
      <c r="I120" s="11">
        <f>SUM(I115:I117)</f>
        <v>0</v>
      </c>
      <c r="J120" s="11">
        <f>SUM(J115:J117)</f>
        <v>0</v>
      </c>
      <c r="K120" s="11">
        <f>SUM(K115:K117)</f>
        <v>0</v>
      </c>
      <c r="L120" s="11">
        <f>SUM(L115:L119)</f>
        <v>0</v>
      </c>
      <c r="M120" s="11">
        <f>SUM(M115:M119)</f>
        <v>161</v>
      </c>
      <c r="N120" s="11">
        <f>SUM(N115:N119)</f>
        <v>202</v>
      </c>
      <c r="O120" s="11">
        <f>SUM(O115:O119)</f>
        <v>442</v>
      </c>
      <c r="P120" s="11">
        <f>SUM(P115:P119)</f>
        <v>805</v>
      </c>
      <c r="Q120" s="12"/>
      <c r="R120" s="12"/>
      <c r="S120" s="256"/>
      <c r="T120" s="12"/>
      <c r="U120" s="12"/>
      <c r="V120" s="12"/>
      <c r="W120" s="12"/>
      <c r="X120" s="12"/>
      <c r="Y120" s="12"/>
    </row>
    <row r="121" spans="1:25">
      <c r="A121" s="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5">
      <c r="A122" s="166" t="s">
        <v>34</v>
      </c>
      <c r="B122" s="1562"/>
      <c r="C122" s="1562"/>
      <c r="D122" s="1562"/>
      <c r="E122" s="1"/>
      <c r="F122" s="1"/>
      <c r="G122" s="1"/>
      <c r="H122" s="1"/>
      <c r="I122" s="1"/>
      <c r="J122" s="1563"/>
      <c r="K122" s="1563"/>
      <c r="L122" s="1563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5" ht="18">
      <c r="A123" s="187" t="s">
        <v>35</v>
      </c>
      <c r="B123" s="186" t="s">
        <v>36</v>
      </c>
      <c r="C123" s="239" t="s">
        <v>37</v>
      </c>
      <c r="D123" s="24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5">
      <c r="A124" s="4" t="s">
        <v>169</v>
      </c>
      <c r="B124" s="1564" t="s">
        <v>39</v>
      </c>
      <c r="C124" s="1564"/>
      <c r="D124" s="242"/>
      <c r="E124" s="243" t="s">
        <v>40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5">
      <c r="A125" s="230" t="s">
        <v>161</v>
      </c>
      <c r="B125" s="1558" t="s">
        <v>41</v>
      </c>
      <c r="C125" s="1558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5">
      <c r="A126" s="5" t="s">
        <v>42</v>
      </c>
      <c r="B126" s="1565" t="s">
        <v>500</v>
      </c>
      <c r="C126" s="156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>
      <c r="A127" s="5" t="s">
        <v>42</v>
      </c>
      <c r="B127" s="1565"/>
      <c r="C127" s="1565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5">
      <c r="A128" s="5" t="s">
        <v>43</v>
      </c>
      <c r="B128" s="1566" t="s">
        <v>5053</v>
      </c>
      <c r="C128" s="156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>
      <c r="A129" s="5" t="s">
        <v>44</v>
      </c>
      <c r="B129" s="1567">
        <v>0.66666666666666663</v>
      </c>
      <c r="C129" s="156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</sheetData>
  <mergeCells count="74">
    <mergeCell ref="B126:C126"/>
    <mergeCell ref="B127:C127"/>
    <mergeCell ref="B128:C128"/>
    <mergeCell ref="B129:C129"/>
    <mergeCell ref="H113:P113"/>
    <mergeCell ref="B122:D122"/>
    <mergeCell ref="J122:L122"/>
    <mergeCell ref="B124:C124"/>
    <mergeCell ref="B125:C125"/>
    <mergeCell ref="A113:F113"/>
    <mergeCell ref="B108:C108"/>
    <mergeCell ref="B109:C109"/>
    <mergeCell ref="B110:C110"/>
    <mergeCell ref="B111:C111"/>
    <mergeCell ref="Q113:Y113"/>
    <mergeCell ref="Q75:Y75"/>
    <mergeCell ref="B107:C107"/>
    <mergeCell ref="B88:C88"/>
    <mergeCell ref="B89:C89"/>
    <mergeCell ref="B90:C90"/>
    <mergeCell ref="B91:C91"/>
    <mergeCell ref="B92:C92"/>
    <mergeCell ref="B93:C93"/>
    <mergeCell ref="A95:F95"/>
    <mergeCell ref="H95:P95"/>
    <mergeCell ref="Q95:Y95"/>
    <mergeCell ref="B105:D105"/>
    <mergeCell ref="J105:L105"/>
    <mergeCell ref="B86:D86"/>
    <mergeCell ref="J86:L86"/>
    <mergeCell ref="B66:D66"/>
    <mergeCell ref="J66:L66"/>
    <mergeCell ref="B68:C68"/>
    <mergeCell ref="B69:C69"/>
    <mergeCell ref="B70:C70"/>
    <mergeCell ref="B71:C71"/>
    <mergeCell ref="B72:C72"/>
    <mergeCell ref="B73:C73"/>
    <mergeCell ref="A75:F75"/>
    <mergeCell ref="H75:P75"/>
    <mergeCell ref="A38:F38"/>
    <mergeCell ref="Q56:Y56"/>
    <mergeCell ref="Q38:Y38"/>
    <mergeCell ref="B48:D48"/>
    <mergeCell ref="J48:L48"/>
    <mergeCell ref="B50:C50"/>
    <mergeCell ref="B51:C51"/>
    <mergeCell ref="H38:P38"/>
    <mergeCell ref="B52:C52"/>
    <mergeCell ref="B53:C53"/>
    <mergeCell ref="B54:C54"/>
    <mergeCell ref="A56:F56"/>
    <mergeCell ref="H56:P56"/>
    <mergeCell ref="B32:C32"/>
    <mergeCell ref="B33:C33"/>
    <mergeCell ref="B34:C34"/>
    <mergeCell ref="B35:C35"/>
    <mergeCell ref="B36:C36"/>
    <mergeCell ref="A20:F20"/>
    <mergeCell ref="H20:P20"/>
    <mergeCell ref="Q20:Y20"/>
    <mergeCell ref="B30:D30"/>
    <mergeCell ref="J30:L30"/>
    <mergeCell ref="B14:C14"/>
    <mergeCell ref="B15:C15"/>
    <mergeCell ref="B16:C16"/>
    <mergeCell ref="B17:C17"/>
    <mergeCell ref="B18:C18"/>
    <mergeCell ref="B13:C13"/>
    <mergeCell ref="A1:F1"/>
    <mergeCell ref="H1:P1"/>
    <mergeCell ref="Q1:Y1"/>
    <mergeCell ref="B11:D11"/>
    <mergeCell ref="J11:L11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22AD0-13BC-407E-9343-B3495B5C9639}">
  <sheetPr>
    <tabColor rgb="FF0070C0"/>
  </sheetPr>
  <dimension ref="A1:Y109"/>
  <sheetViews>
    <sheetView topLeftCell="A46" workbookViewId="0">
      <selection activeCell="W61" sqref="W61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7" width="10" bestFit="1" customWidth="1"/>
    <col min="18" max="18" width="9.140625" customWidth="1"/>
    <col min="19" max="20" width="9.140625" bestFit="1" customWidth="1"/>
    <col min="21" max="21" width="16.28515625" customWidth="1"/>
    <col min="22" max="23" width="9.140625"/>
    <col min="24" max="24" width="19" customWidth="1"/>
  </cols>
  <sheetData>
    <row r="1" spans="1:25" ht="23.25">
      <c r="A1" s="1559" t="s">
        <v>1442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715" t="s">
        <v>1110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265" t="s">
        <v>5461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219</v>
      </c>
      <c r="B3" s="224" t="s">
        <v>75</v>
      </c>
      <c r="C3" s="35" t="s">
        <v>5462</v>
      </c>
      <c r="D3" s="224" t="s">
        <v>74</v>
      </c>
      <c r="E3" s="227">
        <v>46032.534722222219</v>
      </c>
      <c r="F3" s="224">
        <v>15.8</v>
      </c>
      <c r="G3" s="226"/>
      <c r="H3" s="224"/>
      <c r="I3" s="224"/>
      <c r="J3" s="224"/>
      <c r="K3" s="35">
        <v>108</v>
      </c>
      <c r="L3" s="224"/>
      <c r="M3" s="224"/>
      <c r="N3" s="224"/>
      <c r="O3" s="224"/>
      <c r="P3" s="14">
        <f t="shared" ref="P3:P5" si="0">SUM(H3:O3)</f>
        <v>108</v>
      </c>
      <c r="Q3" s="14" t="s">
        <v>30</v>
      </c>
      <c r="R3" s="14"/>
      <c r="S3" s="14">
        <v>116772</v>
      </c>
      <c r="T3" s="14" t="s">
        <v>31</v>
      </c>
      <c r="U3" s="232" t="s">
        <v>169</v>
      </c>
      <c r="V3" s="16" t="s">
        <v>1693</v>
      </c>
      <c r="W3" s="16">
        <v>1017367</v>
      </c>
      <c r="X3" s="16" t="s">
        <v>5463</v>
      </c>
      <c r="Y3" s="16"/>
    </row>
    <row r="4" spans="1:25">
      <c r="A4" s="224" t="s">
        <v>111</v>
      </c>
      <c r="B4" s="224" t="s">
        <v>65</v>
      </c>
      <c r="C4" s="35" t="s">
        <v>5464</v>
      </c>
      <c r="D4" s="224" t="s">
        <v>64</v>
      </c>
      <c r="E4" s="227">
        <v>46032.517361111109</v>
      </c>
      <c r="F4" s="224">
        <v>14.8</v>
      </c>
      <c r="G4" s="226"/>
      <c r="H4" s="224"/>
      <c r="I4" s="224"/>
      <c r="J4" s="224"/>
      <c r="K4" s="224"/>
      <c r="L4" s="35">
        <v>161</v>
      </c>
      <c r="M4" s="224"/>
      <c r="N4" s="224"/>
      <c r="O4" s="224"/>
      <c r="P4" s="14">
        <f t="shared" si="0"/>
        <v>161</v>
      </c>
      <c r="Q4" s="14" t="s">
        <v>30</v>
      </c>
      <c r="R4" s="14"/>
      <c r="S4" s="14">
        <v>116773</v>
      </c>
      <c r="T4" s="23" t="s">
        <v>33</v>
      </c>
      <c r="U4" s="232" t="s">
        <v>169</v>
      </c>
      <c r="V4" s="16" t="s">
        <v>90</v>
      </c>
      <c r="W4" s="16">
        <v>1017368</v>
      </c>
      <c r="X4" s="16" t="s">
        <v>5463</v>
      </c>
      <c r="Y4" s="16"/>
    </row>
    <row r="5" spans="1:25">
      <c r="A5" s="224" t="s">
        <v>5152</v>
      </c>
      <c r="B5" s="224" t="s">
        <v>65</v>
      </c>
      <c r="C5" s="35" t="s">
        <v>5465</v>
      </c>
      <c r="D5" s="224" t="s">
        <v>64</v>
      </c>
      <c r="E5" s="227">
        <v>46032.517361111109</v>
      </c>
      <c r="F5" s="224">
        <v>14.8</v>
      </c>
      <c r="G5" s="226"/>
      <c r="H5" s="266">
        <v>27</v>
      </c>
      <c r="I5" s="224"/>
      <c r="J5" s="224"/>
      <c r="K5" s="224"/>
      <c r="L5" s="35">
        <v>81</v>
      </c>
      <c r="M5" s="224"/>
      <c r="N5" s="224"/>
      <c r="O5" s="224"/>
      <c r="P5" s="14">
        <f t="shared" si="0"/>
        <v>108</v>
      </c>
      <c r="Q5" s="14" t="s">
        <v>30</v>
      </c>
      <c r="R5" s="14"/>
      <c r="S5" s="14">
        <v>116652</v>
      </c>
      <c r="T5" s="23" t="s">
        <v>33</v>
      </c>
      <c r="U5" s="232" t="s">
        <v>169</v>
      </c>
      <c r="V5" s="16" t="s">
        <v>90</v>
      </c>
      <c r="W5" s="16">
        <v>1017369</v>
      </c>
      <c r="X5" s="16" t="s">
        <v>5463</v>
      </c>
      <c r="Y5" s="16"/>
    </row>
    <row r="6" spans="1:25">
      <c r="A6" s="224" t="s">
        <v>111</v>
      </c>
      <c r="B6" s="224" t="s">
        <v>65</v>
      </c>
      <c r="C6" s="35" t="s">
        <v>5466</v>
      </c>
      <c r="D6" s="224" t="s">
        <v>64</v>
      </c>
      <c r="E6" s="227">
        <v>46306.517361111109</v>
      </c>
      <c r="F6" s="224">
        <v>14.8</v>
      </c>
      <c r="G6" s="226"/>
      <c r="H6" s="224"/>
      <c r="I6" s="224"/>
      <c r="J6" s="224"/>
      <c r="K6" s="224"/>
      <c r="L6" s="35">
        <v>161</v>
      </c>
      <c r="M6" s="224"/>
      <c r="N6" s="224"/>
      <c r="O6" s="224"/>
      <c r="P6" s="14">
        <f>SUM(H6:O6)</f>
        <v>161</v>
      </c>
      <c r="Q6" s="14" t="s">
        <v>30</v>
      </c>
      <c r="R6" s="14"/>
      <c r="S6" s="14">
        <v>116774</v>
      </c>
      <c r="T6" s="23" t="s">
        <v>33</v>
      </c>
      <c r="U6" s="232" t="s">
        <v>169</v>
      </c>
      <c r="V6" s="16" t="s">
        <v>90</v>
      </c>
      <c r="W6" s="16">
        <v>1017370</v>
      </c>
      <c r="X6" s="16" t="s">
        <v>5463</v>
      </c>
      <c r="Y6" s="16"/>
    </row>
    <row r="7" spans="1:25">
      <c r="A7" s="15" t="s">
        <v>5467</v>
      </c>
      <c r="B7" s="15" t="s">
        <v>65</v>
      </c>
      <c r="C7" s="35" t="s">
        <v>5468</v>
      </c>
      <c r="D7" s="224" t="s">
        <v>64</v>
      </c>
      <c r="E7" s="227">
        <v>46032.517361111109</v>
      </c>
      <c r="F7" s="224">
        <v>14.8</v>
      </c>
      <c r="G7" s="37"/>
      <c r="H7" s="15"/>
      <c r="I7" s="15"/>
      <c r="J7" s="15"/>
      <c r="K7" s="15"/>
      <c r="L7" s="35">
        <v>161</v>
      </c>
      <c r="M7" s="15"/>
      <c r="N7" s="15"/>
      <c r="O7" s="15"/>
      <c r="P7" s="14">
        <f>SUM(H7:O7)</f>
        <v>161</v>
      </c>
      <c r="Q7" s="14" t="s">
        <v>30</v>
      </c>
      <c r="R7" s="14"/>
      <c r="S7" s="14">
        <v>116776</v>
      </c>
      <c r="T7" s="23" t="s">
        <v>33</v>
      </c>
      <c r="U7" s="232" t="s">
        <v>169</v>
      </c>
      <c r="V7" s="16" t="s">
        <v>90</v>
      </c>
      <c r="W7" s="16">
        <v>1017372</v>
      </c>
      <c r="X7" s="16" t="s">
        <v>5463</v>
      </c>
      <c r="Y7" s="16"/>
    </row>
    <row r="8" spans="1:25">
      <c r="A8" s="11" t="s">
        <v>19</v>
      </c>
      <c r="B8" s="7"/>
      <c r="C8" s="7"/>
      <c r="D8" s="7"/>
      <c r="E8" s="11"/>
      <c r="F8" s="7"/>
      <c r="G8" s="7"/>
      <c r="H8" s="11">
        <f>SUM(H3:H6)</f>
        <v>27</v>
      </c>
      <c r="I8" s="11">
        <f>SUM(I3:I6)</f>
        <v>0</v>
      </c>
      <c r="J8" s="11">
        <f>SUM(J3:J6)</f>
        <v>0</v>
      </c>
      <c r="K8" s="11">
        <f>SUM(K3:K6)</f>
        <v>108</v>
      </c>
      <c r="L8" s="11">
        <f>SUM(L3:L7)</f>
        <v>564</v>
      </c>
      <c r="M8" s="11">
        <f>SUM(M3:M6)</f>
        <v>0</v>
      </c>
      <c r="N8" s="11">
        <f>SUM(N3:N7)</f>
        <v>0</v>
      </c>
      <c r="O8" s="11">
        <f>SUM(O3:O6)</f>
        <v>0</v>
      </c>
      <c r="P8" s="11">
        <f>SUM(H8:O8)</f>
        <v>699</v>
      </c>
      <c r="Q8" s="12"/>
      <c r="R8" s="12"/>
      <c r="S8" s="12"/>
      <c r="T8" s="12"/>
      <c r="U8" s="12"/>
      <c r="V8" s="12"/>
      <c r="W8" s="12"/>
      <c r="X8" s="12"/>
      <c r="Y8" s="12"/>
    </row>
    <row r="9" spans="1:25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563"/>
      <c r="K10" s="1563"/>
      <c r="L10" s="156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5" customHeight="1">
      <c r="A12" s="4" t="s">
        <v>4855</v>
      </c>
      <c r="B12" s="1564"/>
      <c r="C12" s="1564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5" customHeight="1">
      <c r="A13" s="5" t="s">
        <v>42</v>
      </c>
      <c r="B13" s="1565" t="s">
        <v>1548</v>
      </c>
      <c r="C13" s="156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5" t="s">
        <v>42</v>
      </c>
      <c r="B14" s="1565"/>
      <c r="C14" s="156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43</v>
      </c>
      <c r="B15" s="1566">
        <v>358400710649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44</v>
      </c>
      <c r="B16" s="1567">
        <v>0.41666666666666669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24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 ht="23.25" customHeight="1">
      <c r="A18" s="1559" t="s">
        <v>1277</v>
      </c>
      <c r="B18" s="1559"/>
      <c r="C18" s="1559"/>
      <c r="D18" s="1559"/>
      <c r="E18" s="1559"/>
      <c r="F18" s="1559"/>
      <c r="G18" s="7"/>
      <c r="H18" s="1559" t="s">
        <v>4015</v>
      </c>
      <c r="I18" s="1559"/>
      <c r="J18" s="1559"/>
      <c r="K18" s="1559"/>
      <c r="L18" s="1559"/>
      <c r="M18" s="1559"/>
      <c r="N18" s="1559"/>
      <c r="O18" s="1559"/>
      <c r="P18" s="1559"/>
      <c r="Q18" s="1715" t="s">
        <v>181</v>
      </c>
      <c r="R18" s="1561"/>
      <c r="S18" s="1561"/>
      <c r="T18" s="1561"/>
      <c r="U18" s="1561"/>
      <c r="V18" s="1561"/>
      <c r="W18" s="1561"/>
      <c r="X18" s="1561"/>
      <c r="Y18" s="1561"/>
    </row>
    <row r="19" spans="1:25" ht="26.25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267"/>
      <c r="I19" s="9" t="s">
        <v>12</v>
      </c>
      <c r="J19" s="9" t="s">
        <v>13</v>
      </c>
      <c r="K19" s="9" t="s">
        <v>14</v>
      </c>
      <c r="L19" s="9" t="s">
        <v>15</v>
      </c>
      <c r="M19" s="9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240" t="s">
        <v>22</v>
      </c>
      <c r="S19" s="8" t="s">
        <v>9</v>
      </c>
      <c r="T19" s="8" t="s">
        <v>21</v>
      </c>
      <c r="U19" s="8" t="s">
        <v>24</v>
      </c>
      <c r="V19" s="8" t="s">
        <v>25</v>
      </c>
      <c r="W19" s="8" t="s">
        <v>26</v>
      </c>
      <c r="X19" s="8" t="s">
        <v>27</v>
      </c>
      <c r="Y19" s="8" t="s">
        <v>28</v>
      </c>
    </row>
    <row r="20" spans="1:25">
      <c r="A20" s="15" t="s">
        <v>519</v>
      </c>
      <c r="B20" s="15" t="s">
        <v>78</v>
      </c>
      <c r="C20" s="35" t="s">
        <v>5469</v>
      </c>
      <c r="D20" s="224" t="s">
        <v>932</v>
      </c>
      <c r="E20" s="227">
        <v>46033.048611111109</v>
      </c>
      <c r="F20" s="224">
        <v>10.8</v>
      </c>
      <c r="G20" s="37" t="s">
        <v>3121</v>
      </c>
      <c r="H20" s="15"/>
      <c r="I20" s="15"/>
      <c r="J20" s="15"/>
      <c r="K20" s="15"/>
      <c r="L20" s="35">
        <v>41</v>
      </c>
      <c r="M20" s="35">
        <v>60</v>
      </c>
      <c r="N20" s="35">
        <v>30</v>
      </c>
      <c r="O20" s="35">
        <v>30</v>
      </c>
      <c r="P20" s="14">
        <f t="shared" ref="P20" si="1">SUM(H20:O20)</f>
        <v>161</v>
      </c>
      <c r="Q20" s="229" t="s">
        <v>32</v>
      </c>
      <c r="R20" s="14"/>
      <c r="S20" s="14">
        <v>116789</v>
      </c>
      <c r="T20" s="23" t="s">
        <v>33</v>
      </c>
      <c r="U20" s="231" t="s">
        <v>161</v>
      </c>
      <c r="V20" s="16" t="s">
        <v>90</v>
      </c>
      <c r="W20" s="16">
        <v>1017374</v>
      </c>
      <c r="X20" s="16" t="s">
        <v>5470</v>
      </c>
      <c r="Y20" s="16"/>
    </row>
    <row r="21" spans="1:25">
      <c r="A21" s="224" t="s">
        <v>119</v>
      </c>
      <c r="B21" s="224" t="s">
        <v>78</v>
      </c>
      <c r="C21" s="35" t="s">
        <v>5471</v>
      </c>
      <c r="D21" s="224" t="s">
        <v>88</v>
      </c>
      <c r="E21" s="227">
        <v>46033.166666666664</v>
      </c>
      <c r="F21" s="224">
        <v>10.3</v>
      </c>
      <c r="G21" s="268" t="s">
        <v>176</v>
      </c>
      <c r="H21" s="224"/>
      <c r="I21" s="224"/>
      <c r="J21" s="224"/>
      <c r="K21" s="35">
        <v>37</v>
      </c>
      <c r="L21" s="224"/>
      <c r="M21" s="35">
        <v>71</v>
      </c>
      <c r="N21" s="224"/>
      <c r="O21" s="224"/>
      <c r="P21" s="14">
        <f>SUM(H21:O21)</f>
        <v>108</v>
      </c>
      <c r="Q21" s="229" t="s">
        <v>32</v>
      </c>
      <c r="R21" s="228"/>
      <c r="S21" s="14">
        <v>116796</v>
      </c>
      <c r="T21" s="23" t="s">
        <v>33</v>
      </c>
      <c r="U21" s="231" t="s">
        <v>161</v>
      </c>
      <c r="V21" s="16" t="s">
        <v>90</v>
      </c>
      <c r="W21" s="16">
        <v>1017375</v>
      </c>
      <c r="X21" s="16" t="s">
        <v>5470</v>
      </c>
      <c r="Y21" s="16"/>
    </row>
    <row r="22" spans="1:25">
      <c r="A22" s="15" t="s">
        <v>519</v>
      </c>
      <c r="B22" s="224" t="s">
        <v>78</v>
      </c>
      <c r="C22" s="35" t="s">
        <v>5472</v>
      </c>
      <c r="D22" s="224" t="s">
        <v>88</v>
      </c>
      <c r="E22" s="227">
        <v>46033.166666666664</v>
      </c>
      <c r="F22" s="224">
        <v>10.3</v>
      </c>
      <c r="G22" s="37" t="s">
        <v>3121</v>
      </c>
      <c r="H22" s="224"/>
      <c r="I22" s="224"/>
      <c r="J22" s="224"/>
      <c r="K22" s="224"/>
      <c r="L22" s="224"/>
      <c r="M22" s="35">
        <v>41</v>
      </c>
      <c r="N22" s="35">
        <v>60</v>
      </c>
      <c r="O22" s="35">
        <v>60</v>
      </c>
      <c r="P22" s="14">
        <v>161</v>
      </c>
      <c r="Q22" s="229" t="s">
        <v>32</v>
      </c>
      <c r="R22" s="14"/>
      <c r="S22" s="14">
        <v>116787</v>
      </c>
      <c r="T22" s="23" t="s">
        <v>33</v>
      </c>
      <c r="U22" s="231" t="s">
        <v>161</v>
      </c>
      <c r="V22" s="16" t="s">
        <v>90</v>
      </c>
      <c r="W22" s="16">
        <v>1017376</v>
      </c>
      <c r="X22" s="16" t="s">
        <v>5473</v>
      </c>
      <c r="Y22" s="16"/>
    </row>
    <row r="23" spans="1:25">
      <c r="A23" s="224" t="s">
        <v>3866</v>
      </c>
      <c r="B23" s="224" t="s">
        <v>78</v>
      </c>
      <c r="C23" s="35" t="s">
        <v>5474</v>
      </c>
      <c r="D23" s="224" t="s">
        <v>88</v>
      </c>
      <c r="E23" s="227">
        <v>46033.166666666664</v>
      </c>
      <c r="F23" s="224">
        <v>10.3</v>
      </c>
      <c r="G23" s="37" t="s">
        <v>3121</v>
      </c>
      <c r="H23" s="224"/>
      <c r="I23" s="224"/>
      <c r="J23" s="224"/>
      <c r="K23" s="224"/>
      <c r="L23" s="35">
        <v>54</v>
      </c>
      <c r="M23" s="35">
        <v>107</v>
      </c>
      <c r="N23" s="224">
        <v>0</v>
      </c>
      <c r="O23" s="224">
        <v>0</v>
      </c>
      <c r="P23" s="14">
        <f t="shared" ref="P23" si="2">SUM(H23:O23)</f>
        <v>161</v>
      </c>
      <c r="Q23" s="229" t="s">
        <v>32</v>
      </c>
      <c r="R23" s="14"/>
      <c r="S23" s="14">
        <v>116788</v>
      </c>
      <c r="T23" s="23" t="s">
        <v>33</v>
      </c>
      <c r="U23" s="231" t="s">
        <v>161</v>
      </c>
      <c r="V23" s="16" t="s">
        <v>90</v>
      </c>
      <c r="W23" s="16">
        <v>1017377</v>
      </c>
      <c r="X23" s="16" t="s">
        <v>5470</v>
      </c>
      <c r="Y23" s="16"/>
    </row>
    <row r="24" spans="1:25">
      <c r="A24" s="224" t="s">
        <v>519</v>
      </c>
      <c r="B24" s="224" t="s">
        <v>78</v>
      </c>
      <c r="C24" s="35" t="s">
        <v>5475</v>
      </c>
      <c r="D24" s="224" t="s">
        <v>88</v>
      </c>
      <c r="E24" s="227">
        <v>46033.166666666664</v>
      </c>
      <c r="F24" s="224">
        <v>10.3</v>
      </c>
      <c r="G24" s="37" t="s">
        <v>3121</v>
      </c>
      <c r="H24" s="224"/>
      <c r="I24" s="224"/>
      <c r="J24" s="224"/>
      <c r="K24" s="224"/>
      <c r="L24" s="35">
        <v>54</v>
      </c>
      <c r="M24" s="35">
        <v>107</v>
      </c>
      <c r="N24" s="224">
        <v>0</v>
      </c>
      <c r="O24" s="224">
        <v>0</v>
      </c>
      <c r="P24" s="14">
        <v>161</v>
      </c>
      <c r="Q24" s="229" t="s">
        <v>32</v>
      </c>
      <c r="R24" s="14"/>
      <c r="S24" s="269">
        <v>116822</v>
      </c>
      <c r="T24" s="23" t="s">
        <v>33</v>
      </c>
      <c r="U24" s="231" t="s">
        <v>161</v>
      </c>
      <c r="V24" s="16" t="s">
        <v>90</v>
      </c>
      <c r="W24" s="16">
        <v>1017378</v>
      </c>
      <c r="X24" s="16" t="s">
        <v>5473</v>
      </c>
      <c r="Y24" s="16"/>
    </row>
    <row r="25" spans="1:25">
      <c r="A25" s="224" t="s">
        <v>4752</v>
      </c>
      <c r="B25" s="224" t="s">
        <v>78</v>
      </c>
      <c r="C25" s="35" t="s">
        <v>5476</v>
      </c>
      <c r="D25" s="224" t="s">
        <v>88</v>
      </c>
      <c r="E25" s="227">
        <v>46033.166666666664</v>
      </c>
      <c r="F25" s="224">
        <v>10.3</v>
      </c>
      <c r="G25" s="37" t="s">
        <v>3121</v>
      </c>
      <c r="H25" s="15"/>
      <c r="I25" s="15"/>
      <c r="J25" s="15"/>
      <c r="K25" s="15"/>
      <c r="L25" s="15"/>
      <c r="M25" s="224"/>
      <c r="N25" s="35">
        <v>161</v>
      </c>
      <c r="O25" s="15">
        <v>0</v>
      </c>
      <c r="P25" s="14">
        <v>161</v>
      </c>
      <c r="Q25" s="229" t="s">
        <v>32</v>
      </c>
      <c r="R25" s="14"/>
      <c r="S25" s="14">
        <v>116807</v>
      </c>
      <c r="T25" s="23" t="s">
        <v>33</v>
      </c>
      <c r="U25" s="231" t="s">
        <v>161</v>
      </c>
      <c r="V25" s="16" t="s">
        <v>90</v>
      </c>
      <c r="W25" s="16">
        <v>1017379</v>
      </c>
      <c r="X25" s="16" t="s">
        <v>5473</v>
      </c>
      <c r="Y25" s="16"/>
    </row>
    <row r="26" spans="1:25">
      <c r="A26" s="11" t="s">
        <v>19</v>
      </c>
      <c r="B26" s="7"/>
      <c r="C26" s="7"/>
      <c r="D26" s="7"/>
      <c r="E26" s="11"/>
      <c r="F26" s="7"/>
      <c r="G26" s="7"/>
      <c r="H26" s="11">
        <f>SUM(H20:H23)</f>
        <v>0</v>
      </c>
      <c r="I26" s="11">
        <f>SUM(I20:I23)</f>
        <v>0</v>
      </c>
      <c r="J26" s="11">
        <f>SUM(J20:J23)</f>
        <v>0</v>
      </c>
      <c r="K26" s="11">
        <f t="shared" ref="K26:P26" si="3">SUM(K20:K25)</f>
        <v>37</v>
      </c>
      <c r="L26" s="11">
        <f t="shared" si="3"/>
        <v>149</v>
      </c>
      <c r="M26" s="11">
        <f t="shared" si="3"/>
        <v>386</v>
      </c>
      <c r="N26" s="11">
        <f t="shared" si="3"/>
        <v>251</v>
      </c>
      <c r="O26" s="11">
        <f t="shared" si="3"/>
        <v>90</v>
      </c>
      <c r="P26" s="11">
        <f t="shared" si="3"/>
        <v>913</v>
      </c>
      <c r="Q26" s="12"/>
      <c r="R26" s="12"/>
      <c r="S26" s="12"/>
      <c r="T26" s="12"/>
      <c r="U26" s="12"/>
      <c r="V26" s="12"/>
      <c r="W26" s="12"/>
      <c r="X26" s="12"/>
      <c r="Y26" s="12"/>
    </row>
    <row r="27" spans="1:25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5.75" customHeight="1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" customHeight="1">
      <c r="A30" s="230" t="s">
        <v>4605</v>
      </c>
      <c r="B30" s="1558"/>
      <c r="C30" s="1558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5" t="s">
        <v>42</v>
      </c>
      <c r="B31" s="1565" t="s">
        <v>309</v>
      </c>
      <c r="C31" s="156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5" t="s">
        <v>42</v>
      </c>
      <c r="B32" s="1565"/>
      <c r="C32" s="156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43</v>
      </c>
      <c r="B33" s="1566" t="s">
        <v>4720</v>
      </c>
      <c r="C33" s="15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44</v>
      </c>
      <c r="B34" s="1567">
        <v>0.45833333333333331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6" spans="1:25" ht="23.25" customHeight="1">
      <c r="A36" s="1559" t="s">
        <v>394</v>
      </c>
      <c r="B36" s="1559"/>
      <c r="C36" s="1559"/>
      <c r="D36" s="1559"/>
      <c r="E36" s="1559"/>
      <c r="F36" s="1559"/>
      <c r="G36" s="7"/>
      <c r="H36" s="1559" t="s">
        <v>4015</v>
      </c>
      <c r="I36" s="1559"/>
      <c r="J36" s="1559"/>
      <c r="K36" s="1559"/>
      <c r="L36" s="1559"/>
      <c r="M36" s="1559"/>
      <c r="N36" s="1559"/>
      <c r="O36" s="1559"/>
      <c r="P36" s="1559"/>
      <c r="Q36" s="1715" t="s">
        <v>810</v>
      </c>
      <c r="R36" s="1561"/>
      <c r="S36" s="1561"/>
      <c r="T36" s="1561"/>
      <c r="U36" s="1561"/>
      <c r="V36" s="1561"/>
      <c r="W36" s="1561"/>
      <c r="X36" s="1561"/>
      <c r="Y36" s="1561"/>
    </row>
    <row r="37" spans="1:25" ht="26.25">
      <c r="A37" s="8" t="s">
        <v>3</v>
      </c>
      <c r="B37" s="8" t="s">
        <v>4</v>
      </c>
      <c r="C37" s="8" t="s">
        <v>5</v>
      </c>
      <c r="D37" s="8" t="s">
        <v>6</v>
      </c>
      <c r="E37" s="8" t="s">
        <v>7</v>
      </c>
      <c r="F37" s="8" t="s">
        <v>8</v>
      </c>
      <c r="G37" s="33" t="s">
        <v>10</v>
      </c>
      <c r="H37" s="9" t="s">
        <v>11</v>
      </c>
      <c r="I37" s="9" t="s">
        <v>12</v>
      </c>
      <c r="J37" s="9" t="s">
        <v>13</v>
      </c>
      <c r="K37" s="9" t="s">
        <v>14</v>
      </c>
      <c r="L37" s="9" t="s">
        <v>15</v>
      </c>
      <c r="M37" s="9" t="s">
        <v>16</v>
      </c>
      <c r="N37" s="9" t="s">
        <v>17</v>
      </c>
      <c r="O37" s="10" t="s">
        <v>18</v>
      </c>
      <c r="P37" s="8" t="s">
        <v>19</v>
      </c>
      <c r="Q37" s="8" t="s">
        <v>20</v>
      </c>
      <c r="R37" s="240" t="s">
        <v>22</v>
      </c>
      <c r="S37" s="8" t="s">
        <v>9</v>
      </c>
      <c r="T37" s="8" t="s">
        <v>21</v>
      </c>
      <c r="U37" s="8" t="s">
        <v>24</v>
      </c>
      <c r="V37" s="8" t="s">
        <v>25</v>
      </c>
      <c r="W37" s="8" t="s">
        <v>26</v>
      </c>
      <c r="X37" s="8" t="s">
        <v>27</v>
      </c>
      <c r="Y37" s="8" t="s">
        <v>28</v>
      </c>
    </row>
    <row r="38" spans="1:25">
      <c r="A38" s="224" t="s">
        <v>120</v>
      </c>
      <c r="B38" s="224" t="s">
        <v>78</v>
      </c>
      <c r="C38" s="35" t="s">
        <v>5477</v>
      </c>
      <c r="D38" s="224" t="s">
        <v>99</v>
      </c>
      <c r="E38" s="227">
        <v>46033.319444444445</v>
      </c>
      <c r="F38" s="224">
        <v>10.8</v>
      </c>
      <c r="G38" s="37" t="s">
        <v>3121</v>
      </c>
      <c r="H38" s="224"/>
      <c r="I38" s="224"/>
      <c r="J38" s="224"/>
      <c r="K38" s="224"/>
      <c r="L38" s="224"/>
      <c r="M38" s="35">
        <v>161</v>
      </c>
      <c r="N38" s="224"/>
      <c r="O38" s="224"/>
      <c r="P38" s="14">
        <f t="shared" ref="P38:P40" si="4">SUM(H38:O38)</f>
        <v>161</v>
      </c>
      <c r="Q38" s="229" t="s">
        <v>32</v>
      </c>
      <c r="R38" s="14"/>
      <c r="S38" s="14">
        <v>116793</v>
      </c>
      <c r="T38" s="23" t="s">
        <v>33</v>
      </c>
      <c r="U38" s="255" t="s">
        <v>100</v>
      </c>
      <c r="V38" s="16" t="s">
        <v>90</v>
      </c>
      <c r="W38" s="16">
        <v>1017404</v>
      </c>
      <c r="X38" s="16" t="s">
        <v>5478</v>
      </c>
      <c r="Y38" s="16"/>
    </row>
    <row r="39" spans="1:25">
      <c r="A39" s="224" t="s">
        <v>120</v>
      </c>
      <c r="B39" s="224" t="s">
        <v>78</v>
      </c>
      <c r="C39" s="35" t="s">
        <v>5479</v>
      </c>
      <c r="D39" s="224" t="s">
        <v>99</v>
      </c>
      <c r="E39" s="227">
        <v>46033.319444444445</v>
      </c>
      <c r="F39" s="224">
        <v>10.8</v>
      </c>
      <c r="G39" s="37" t="s">
        <v>3121</v>
      </c>
      <c r="H39" s="224"/>
      <c r="I39" s="224"/>
      <c r="J39" s="224"/>
      <c r="K39" s="224"/>
      <c r="L39" s="224"/>
      <c r="M39" s="224"/>
      <c r="N39" s="35">
        <v>161</v>
      </c>
      <c r="O39" s="224"/>
      <c r="P39" s="14">
        <f t="shared" si="4"/>
        <v>161</v>
      </c>
      <c r="Q39" s="229" t="s">
        <v>32</v>
      </c>
      <c r="R39" s="14"/>
      <c r="S39" s="14">
        <v>116790</v>
      </c>
      <c r="T39" s="23" t="s">
        <v>33</v>
      </c>
      <c r="U39" s="255" t="s">
        <v>100</v>
      </c>
      <c r="V39" s="16" t="s">
        <v>90</v>
      </c>
      <c r="W39" s="16">
        <v>1017405</v>
      </c>
      <c r="X39" s="16" t="s">
        <v>5478</v>
      </c>
      <c r="Y39" s="16"/>
    </row>
    <row r="40" spans="1:25">
      <c r="A40" s="15" t="s">
        <v>2561</v>
      </c>
      <c r="B40" s="15" t="s">
        <v>78</v>
      </c>
      <c r="C40" s="35" t="s">
        <v>5480</v>
      </c>
      <c r="D40" s="224" t="s">
        <v>99</v>
      </c>
      <c r="E40" s="227">
        <v>46033.319444444445</v>
      </c>
      <c r="F40" s="224">
        <v>10.8</v>
      </c>
      <c r="G40" s="37" t="s">
        <v>3121</v>
      </c>
      <c r="H40" s="15"/>
      <c r="I40" s="15"/>
      <c r="J40" s="15"/>
      <c r="K40" s="15"/>
      <c r="L40" s="35">
        <v>30</v>
      </c>
      <c r="M40" s="35">
        <v>30</v>
      </c>
      <c r="N40" s="35">
        <v>71</v>
      </c>
      <c r="O40" s="35">
        <v>30</v>
      </c>
      <c r="P40" s="14">
        <f t="shared" si="4"/>
        <v>161</v>
      </c>
      <c r="Q40" s="229" t="s">
        <v>32</v>
      </c>
      <c r="R40" s="14"/>
      <c r="S40" s="14">
        <v>116792</v>
      </c>
      <c r="T40" s="23" t="s">
        <v>33</v>
      </c>
      <c r="U40" s="255" t="s">
        <v>100</v>
      </c>
      <c r="V40" s="16" t="s">
        <v>90</v>
      </c>
      <c r="W40" s="16">
        <v>1017407</v>
      </c>
      <c r="X40" s="16" t="s">
        <v>5478</v>
      </c>
      <c r="Y40" s="16"/>
    </row>
    <row r="41" spans="1:25">
      <c r="A41" s="224" t="s">
        <v>145</v>
      </c>
      <c r="B41" s="224" t="s">
        <v>57</v>
      </c>
      <c r="C41" s="35" t="s">
        <v>5481</v>
      </c>
      <c r="D41" s="224" t="s">
        <v>56</v>
      </c>
      <c r="E41" s="227">
        <v>46033.253472222219</v>
      </c>
      <c r="F41" s="224">
        <v>10.3</v>
      </c>
      <c r="G41" s="226"/>
      <c r="H41" s="224"/>
      <c r="I41" s="224"/>
      <c r="J41" s="35">
        <v>42</v>
      </c>
      <c r="K41" s="35">
        <v>20</v>
      </c>
      <c r="L41" s="15"/>
      <c r="M41" s="224"/>
      <c r="N41" s="224"/>
      <c r="O41" s="224"/>
      <c r="P41" s="14">
        <f>SUM(H41:O41)</f>
        <v>62</v>
      </c>
      <c r="Q41" s="14" t="s">
        <v>30</v>
      </c>
      <c r="R41" s="14"/>
      <c r="S41" s="14">
        <v>116780</v>
      </c>
      <c r="T41" s="14" t="s">
        <v>31</v>
      </c>
      <c r="U41" s="232" t="s">
        <v>169</v>
      </c>
      <c r="V41" s="16" t="s">
        <v>90</v>
      </c>
      <c r="W41" s="16">
        <v>1017408</v>
      </c>
      <c r="X41" s="16" t="s">
        <v>5478</v>
      </c>
      <c r="Y41" s="16"/>
    </row>
    <row r="42" spans="1:25">
      <c r="A42" s="224" t="s">
        <v>150</v>
      </c>
      <c r="B42" s="224" t="s">
        <v>57</v>
      </c>
      <c r="C42" s="35" t="s">
        <v>5482</v>
      </c>
      <c r="D42" s="224" t="s">
        <v>56</v>
      </c>
      <c r="E42" s="227">
        <v>46033.253472222219</v>
      </c>
      <c r="F42" s="224">
        <v>10.3</v>
      </c>
      <c r="G42" s="226"/>
      <c r="H42" s="224"/>
      <c r="I42" s="224"/>
      <c r="J42" s="224"/>
      <c r="K42" s="35">
        <v>54</v>
      </c>
      <c r="L42" s="224"/>
      <c r="M42" s="224"/>
      <c r="N42" s="224"/>
      <c r="O42" s="224"/>
      <c r="P42" s="14">
        <f>SUM(H42:O42)</f>
        <v>54</v>
      </c>
      <c r="Q42" s="14" t="s">
        <v>30</v>
      </c>
      <c r="R42" s="14"/>
      <c r="S42" s="14">
        <v>116778</v>
      </c>
      <c r="T42" s="14" t="s">
        <v>31</v>
      </c>
      <c r="U42" s="232" t="s">
        <v>169</v>
      </c>
      <c r="V42" s="16" t="s">
        <v>90</v>
      </c>
      <c r="W42" s="16">
        <v>1017409</v>
      </c>
      <c r="X42" s="16" t="s">
        <v>5478</v>
      </c>
      <c r="Y42" s="16"/>
    </row>
    <row r="43" spans="1:25">
      <c r="A43" s="15" t="s">
        <v>141</v>
      </c>
      <c r="B43" s="15" t="s">
        <v>69</v>
      </c>
      <c r="C43" s="35" t="s">
        <v>5483</v>
      </c>
      <c r="D43" s="15" t="s">
        <v>68</v>
      </c>
      <c r="E43" s="24">
        <v>46032.753472222219</v>
      </c>
      <c r="F43" s="15">
        <v>14.5</v>
      </c>
      <c r="G43" s="226" t="s">
        <v>1735</v>
      </c>
      <c r="H43" s="224"/>
      <c r="I43" s="224"/>
      <c r="J43" s="224"/>
      <c r="K43" s="224"/>
      <c r="L43" s="35">
        <v>134</v>
      </c>
      <c r="M43" s="35">
        <v>27</v>
      </c>
      <c r="N43" s="224"/>
      <c r="O43" s="224"/>
      <c r="P43" s="14">
        <f>SUM(H43:O43)</f>
        <v>161</v>
      </c>
      <c r="Q43" s="14" t="s">
        <v>30</v>
      </c>
      <c r="R43" s="14"/>
      <c r="S43" s="14">
        <v>116781</v>
      </c>
      <c r="T43" s="14" t="s">
        <v>31</v>
      </c>
      <c r="U43" s="232" t="s">
        <v>169</v>
      </c>
      <c r="V43" s="16"/>
      <c r="W43" s="16">
        <v>1017411</v>
      </c>
      <c r="X43" s="16" t="s">
        <v>5484</v>
      </c>
      <c r="Y43" s="16"/>
    </row>
    <row r="44" spans="1:25">
      <c r="A44" s="15" t="s">
        <v>122</v>
      </c>
      <c r="B44" s="15" t="s">
        <v>62</v>
      </c>
      <c r="C44" s="35" t="s">
        <v>5485</v>
      </c>
      <c r="D44" s="15" t="s">
        <v>61</v>
      </c>
      <c r="E44" s="24">
        <v>46032.777777777781</v>
      </c>
      <c r="F44" s="15">
        <v>13</v>
      </c>
      <c r="G44" s="226"/>
      <c r="H44" s="224"/>
      <c r="I44" s="224"/>
      <c r="J44" s="35">
        <v>11</v>
      </c>
      <c r="K44" s="35">
        <v>108</v>
      </c>
      <c r="L44" s="224"/>
      <c r="M44" s="224"/>
      <c r="N44" s="224"/>
      <c r="O44" s="224"/>
      <c r="P44" s="14">
        <f>SUM(H44:O44)</f>
        <v>119</v>
      </c>
      <c r="Q44" s="14" t="s">
        <v>30</v>
      </c>
      <c r="R44" s="14"/>
      <c r="S44" s="14">
        <v>116779</v>
      </c>
      <c r="T44" s="14" t="s">
        <v>31</v>
      </c>
      <c r="U44" s="232" t="s">
        <v>169</v>
      </c>
      <c r="V44" s="16" t="s">
        <v>90</v>
      </c>
      <c r="W44" s="16">
        <v>1017413</v>
      </c>
      <c r="X44" s="16" t="s">
        <v>5486</v>
      </c>
      <c r="Y44" s="16"/>
    </row>
    <row r="45" spans="1:25">
      <c r="A45" s="11" t="s">
        <v>19</v>
      </c>
      <c r="B45" s="7"/>
      <c r="C45" s="7"/>
      <c r="D45" s="7"/>
      <c r="E45" s="11"/>
      <c r="F45" s="7"/>
      <c r="G45" s="7"/>
      <c r="H45" s="11">
        <f>SUM(H38:H40)</f>
        <v>0</v>
      </c>
      <c r="I45" s="11">
        <f>SUM(I38:I40)</f>
        <v>0</v>
      </c>
      <c r="J45" s="11">
        <f t="shared" ref="J45:P45" si="5">SUM(J38:J44)</f>
        <v>53</v>
      </c>
      <c r="K45" s="11">
        <f t="shared" si="5"/>
        <v>182</v>
      </c>
      <c r="L45" s="11">
        <f t="shared" si="5"/>
        <v>164</v>
      </c>
      <c r="M45" s="11">
        <f t="shared" si="5"/>
        <v>218</v>
      </c>
      <c r="N45" s="11">
        <f t="shared" si="5"/>
        <v>232</v>
      </c>
      <c r="O45" s="11">
        <f t="shared" si="5"/>
        <v>30</v>
      </c>
      <c r="P45" s="11">
        <f t="shared" si="5"/>
        <v>879</v>
      </c>
      <c r="Q45" s="12"/>
      <c r="R45" s="12"/>
      <c r="S45" s="12"/>
      <c r="T45" s="12"/>
      <c r="U45" s="12"/>
      <c r="V45" s="12"/>
      <c r="W45" s="12"/>
      <c r="X45" s="12"/>
      <c r="Y45" s="12"/>
    </row>
    <row r="46" spans="1:25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>
      <c r="A47" s="166" t="s">
        <v>34</v>
      </c>
      <c r="B47" s="1562"/>
      <c r="C47" s="1562"/>
      <c r="D47" s="1562"/>
      <c r="E47" s="1"/>
      <c r="F47" s="1"/>
      <c r="G47" s="1"/>
      <c r="H47" s="1"/>
      <c r="I47" s="1"/>
      <c r="J47" s="1563"/>
      <c r="K47" s="1563"/>
      <c r="L47" s="156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 ht="18">
      <c r="A48" s="187" t="s">
        <v>35</v>
      </c>
      <c r="B48" s="186" t="s">
        <v>36</v>
      </c>
      <c r="C48" s="239" t="s">
        <v>37</v>
      </c>
      <c r="D48" s="24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257" t="s">
        <v>100</v>
      </c>
      <c r="B49" s="1619" t="s">
        <v>39</v>
      </c>
      <c r="C49" s="1619"/>
      <c r="D49" s="242"/>
      <c r="E49" s="243" t="s">
        <v>40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4" t="s">
        <v>169</v>
      </c>
      <c r="B50" s="1564" t="s">
        <v>41</v>
      </c>
      <c r="C50" s="156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5" t="s">
        <v>42</v>
      </c>
      <c r="B51" s="1565" t="s">
        <v>566</v>
      </c>
      <c r="C51" s="156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42</v>
      </c>
      <c r="B52" s="1565"/>
      <c r="C52" s="156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43</v>
      </c>
      <c r="B53" s="1566">
        <v>358400321526</v>
      </c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44</v>
      </c>
      <c r="B54" s="1567">
        <v>0.5</v>
      </c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6" spans="1:25" ht="23.25" customHeight="1">
      <c r="A56" s="1666" t="s">
        <v>415</v>
      </c>
      <c r="B56" s="1666"/>
      <c r="C56" s="1666"/>
      <c r="D56" s="1666"/>
      <c r="E56" s="1666"/>
      <c r="F56" s="1666"/>
      <c r="G56" s="270"/>
      <c r="H56" s="1666" t="s">
        <v>1015</v>
      </c>
      <c r="I56" s="1666"/>
      <c r="J56" s="1666"/>
      <c r="K56" s="1666"/>
      <c r="L56" s="1666"/>
      <c r="M56" s="1666"/>
      <c r="N56" s="1666"/>
      <c r="O56" s="1666"/>
      <c r="P56" s="1666"/>
      <c r="Q56" s="1770" t="s">
        <v>5487</v>
      </c>
      <c r="R56" s="1668"/>
      <c r="S56" s="1668"/>
      <c r="T56" s="1668"/>
      <c r="U56" s="1668"/>
      <c r="V56" s="1668"/>
      <c r="W56" s="1668"/>
      <c r="X56" s="1668"/>
      <c r="Y56" s="1668"/>
    </row>
    <row r="57" spans="1:25" ht="26.25">
      <c r="A57" s="8" t="s">
        <v>3</v>
      </c>
      <c r="B57" s="8" t="s">
        <v>4</v>
      </c>
      <c r="C57" s="8" t="s">
        <v>5</v>
      </c>
      <c r="D57" s="8" t="s">
        <v>6</v>
      </c>
      <c r="E57" s="8" t="s">
        <v>7</v>
      </c>
      <c r="F57" s="8" t="s">
        <v>8</v>
      </c>
      <c r="G57" s="33" t="s">
        <v>10</v>
      </c>
      <c r="H57" s="9" t="s">
        <v>11</v>
      </c>
      <c r="I57" s="9" t="s">
        <v>12</v>
      </c>
      <c r="J57" s="9" t="s">
        <v>13</v>
      </c>
      <c r="K57" s="9" t="s">
        <v>14</v>
      </c>
      <c r="L57" s="9" t="s">
        <v>15</v>
      </c>
      <c r="M57" s="9" t="s">
        <v>16</v>
      </c>
      <c r="N57" s="9" t="s">
        <v>17</v>
      </c>
      <c r="O57" s="10" t="s">
        <v>18</v>
      </c>
      <c r="P57" s="8" t="s">
        <v>19</v>
      </c>
      <c r="Q57" s="8" t="s">
        <v>20</v>
      </c>
      <c r="R57" s="240" t="s">
        <v>22</v>
      </c>
      <c r="S57" s="8" t="s">
        <v>9</v>
      </c>
      <c r="T57" s="8" t="s">
        <v>21</v>
      </c>
      <c r="U57" s="8" t="s">
        <v>24</v>
      </c>
      <c r="V57" s="8" t="s">
        <v>25</v>
      </c>
      <c r="W57" s="8" t="s">
        <v>26</v>
      </c>
      <c r="X57" s="8" t="s">
        <v>27</v>
      </c>
      <c r="Y57" s="8" t="s">
        <v>28</v>
      </c>
    </row>
    <row r="58" spans="1:25">
      <c r="A58" s="224" t="s">
        <v>558</v>
      </c>
      <c r="B58" s="224" t="s">
        <v>92</v>
      </c>
      <c r="C58" s="35" t="s">
        <v>5488</v>
      </c>
      <c r="D58" s="224" t="s">
        <v>2467</v>
      </c>
      <c r="E58" s="227">
        <v>46034.5</v>
      </c>
      <c r="F58" s="224">
        <v>9.65</v>
      </c>
      <c r="G58" s="37" t="s">
        <v>3121</v>
      </c>
      <c r="H58" s="224"/>
      <c r="I58" s="224"/>
      <c r="J58" s="224"/>
      <c r="K58" s="224"/>
      <c r="L58" s="35">
        <v>101</v>
      </c>
      <c r="M58" s="35">
        <v>60</v>
      </c>
      <c r="N58" s="224">
        <v>0</v>
      </c>
      <c r="O58" s="224">
        <v>0</v>
      </c>
      <c r="P58" s="14">
        <f t="shared" ref="P58" si="6">SUM(H58:O58)</f>
        <v>161</v>
      </c>
      <c r="Q58" s="229" t="s">
        <v>32</v>
      </c>
      <c r="R58" s="14"/>
      <c r="S58" s="14">
        <v>116809</v>
      </c>
      <c r="T58" s="23" t="s">
        <v>33</v>
      </c>
      <c r="U58" s="261" t="s">
        <v>2621</v>
      </c>
      <c r="V58" s="16" t="s">
        <v>90</v>
      </c>
      <c r="W58" s="16">
        <v>1017386</v>
      </c>
      <c r="X58" s="16" t="s">
        <v>5489</v>
      </c>
      <c r="Y58" s="16"/>
    </row>
    <row r="59" spans="1:25">
      <c r="A59" s="35" t="s">
        <v>2561</v>
      </c>
      <c r="B59" s="224" t="s">
        <v>92</v>
      </c>
      <c r="C59" s="35" t="s">
        <v>5490</v>
      </c>
      <c r="D59" s="224" t="s">
        <v>2467</v>
      </c>
      <c r="E59" s="227">
        <v>46034.5</v>
      </c>
      <c r="F59" s="224">
        <v>9.65</v>
      </c>
      <c r="G59" s="37" t="s">
        <v>3121</v>
      </c>
      <c r="H59" s="224"/>
      <c r="I59" s="224"/>
      <c r="J59" s="224"/>
      <c r="K59" s="224"/>
      <c r="L59" s="35">
        <v>101</v>
      </c>
      <c r="M59" s="35">
        <v>60</v>
      </c>
      <c r="N59" s="224">
        <v>0</v>
      </c>
      <c r="O59" s="224">
        <v>0</v>
      </c>
      <c r="P59" s="14">
        <f>SUM(H59:O59)</f>
        <v>161</v>
      </c>
      <c r="Q59" s="229" t="s">
        <v>32</v>
      </c>
      <c r="R59" s="14"/>
      <c r="S59" s="14">
        <v>116810</v>
      </c>
      <c r="T59" s="23" t="s">
        <v>33</v>
      </c>
      <c r="U59" s="261" t="s">
        <v>2621</v>
      </c>
      <c r="V59" s="16" t="s">
        <v>90</v>
      </c>
      <c r="W59" s="16">
        <v>1017388</v>
      </c>
      <c r="X59" s="16" t="s">
        <v>5489</v>
      </c>
      <c r="Y59" s="16"/>
    </row>
    <row r="60" spans="1:25">
      <c r="A60" s="224" t="s">
        <v>86</v>
      </c>
      <c r="B60" s="224" t="s">
        <v>92</v>
      </c>
      <c r="C60" s="35" t="s">
        <v>5491</v>
      </c>
      <c r="D60" s="224" t="s">
        <v>2467</v>
      </c>
      <c r="E60" s="227">
        <v>46034.5</v>
      </c>
      <c r="F60" s="224">
        <v>9.65</v>
      </c>
      <c r="G60" s="37" t="s">
        <v>3121</v>
      </c>
      <c r="H60" s="224"/>
      <c r="I60" s="224"/>
      <c r="J60" s="224"/>
      <c r="K60" s="224"/>
      <c r="L60" s="35">
        <v>30</v>
      </c>
      <c r="M60" s="35">
        <v>30</v>
      </c>
      <c r="N60" s="35">
        <v>71</v>
      </c>
      <c r="O60" s="35">
        <v>30</v>
      </c>
      <c r="P60" s="14">
        <f>SUM(H60:O60)</f>
        <v>161</v>
      </c>
      <c r="Q60" s="229" t="s">
        <v>32</v>
      </c>
      <c r="R60" s="14"/>
      <c r="S60" s="14">
        <v>116812</v>
      </c>
      <c r="T60" s="23" t="s">
        <v>33</v>
      </c>
      <c r="U60" s="261" t="s">
        <v>2621</v>
      </c>
      <c r="V60" s="16" t="s">
        <v>90</v>
      </c>
      <c r="W60" s="16">
        <v>1017389</v>
      </c>
      <c r="X60" s="16" t="s">
        <v>5489</v>
      </c>
      <c r="Y60" s="16"/>
    </row>
    <row r="61" spans="1:25">
      <c r="A61" s="15" t="s">
        <v>157</v>
      </c>
      <c r="B61" s="15" t="s">
        <v>92</v>
      </c>
      <c r="C61" s="35" t="s">
        <v>5492</v>
      </c>
      <c r="D61" s="224" t="s">
        <v>2467</v>
      </c>
      <c r="E61" s="227">
        <v>46034.5</v>
      </c>
      <c r="F61" s="224">
        <v>9.65</v>
      </c>
      <c r="G61" s="37" t="s">
        <v>3121</v>
      </c>
      <c r="H61" s="15"/>
      <c r="I61" s="15"/>
      <c r="J61" s="15"/>
      <c r="K61" s="15"/>
      <c r="L61" s="15"/>
      <c r="M61" s="35">
        <v>60</v>
      </c>
      <c r="N61" s="35">
        <v>71</v>
      </c>
      <c r="O61" s="35">
        <v>30</v>
      </c>
      <c r="P61" s="14">
        <f>SUM(H61:O61)</f>
        <v>161</v>
      </c>
      <c r="Q61" s="229" t="s">
        <v>32</v>
      </c>
      <c r="R61" s="14"/>
      <c r="S61" s="14">
        <v>116813</v>
      </c>
      <c r="T61" s="23" t="s">
        <v>33</v>
      </c>
      <c r="U61" s="261" t="s">
        <v>2621</v>
      </c>
      <c r="V61" s="16" t="s">
        <v>90</v>
      </c>
      <c r="W61" s="16">
        <v>1017390</v>
      </c>
      <c r="X61" s="16" t="s">
        <v>5489</v>
      </c>
      <c r="Y61" s="16"/>
    </row>
    <row r="62" spans="1:25">
      <c r="A62" s="224" t="s">
        <v>2561</v>
      </c>
      <c r="B62" s="224" t="s">
        <v>92</v>
      </c>
      <c r="C62" s="35" t="s">
        <v>5493</v>
      </c>
      <c r="D62" s="224" t="s">
        <v>2467</v>
      </c>
      <c r="E62" s="227">
        <v>46034.5</v>
      </c>
      <c r="F62" s="224">
        <v>9.65</v>
      </c>
      <c r="G62" s="37" t="s">
        <v>3121</v>
      </c>
      <c r="H62" s="224"/>
      <c r="I62" s="224"/>
      <c r="J62" s="224"/>
      <c r="K62" s="224"/>
      <c r="L62" s="224">
        <v>0</v>
      </c>
      <c r="M62" s="35">
        <v>101</v>
      </c>
      <c r="N62" s="35">
        <v>60</v>
      </c>
      <c r="O62" s="224"/>
      <c r="P62" s="14">
        <f>SUM(H62:O62)</f>
        <v>161</v>
      </c>
      <c r="Q62" s="229" t="s">
        <v>32</v>
      </c>
      <c r="R62" s="14"/>
      <c r="S62" s="14">
        <v>116814</v>
      </c>
      <c r="T62" s="23" t="s">
        <v>33</v>
      </c>
      <c r="U62" s="261" t="s">
        <v>2621</v>
      </c>
      <c r="V62" s="16" t="s">
        <v>90</v>
      </c>
      <c r="W62" s="16">
        <v>1017391</v>
      </c>
      <c r="X62" s="16" t="s">
        <v>5489</v>
      </c>
      <c r="Y62" s="16"/>
    </row>
    <row r="63" spans="1:25">
      <c r="A63" s="15" t="s">
        <v>102</v>
      </c>
      <c r="B63" s="15" t="s">
        <v>92</v>
      </c>
      <c r="C63" s="35" t="s">
        <v>5494</v>
      </c>
      <c r="D63" s="15" t="s">
        <v>620</v>
      </c>
      <c r="E63" s="24">
        <v>46034.979166666664</v>
      </c>
      <c r="F63" s="15">
        <v>9.6999999999999993</v>
      </c>
      <c r="G63" s="37" t="s">
        <v>3121</v>
      </c>
      <c r="H63" s="15"/>
      <c r="I63" s="15"/>
      <c r="J63" s="15"/>
      <c r="K63" s="15"/>
      <c r="L63" s="35">
        <v>30</v>
      </c>
      <c r="M63" s="35">
        <v>60</v>
      </c>
      <c r="N63" s="35">
        <v>41</v>
      </c>
      <c r="O63" s="35">
        <v>30</v>
      </c>
      <c r="P63" s="14">
        <f>SUM(H63:O63)</f>
        <v>161</v>
      </c>
      <c r="Q63" s="229" t="s">
        <v>32</v>
      </c>
      <c r="R63" s="14"/>
      <c r="S63" s="14">
        <v>116815</v>
      </c>
      <c r="T63" s="23" t="s">
        <v>33</v>
      </c>
      <c r="U63" s="261" t="s">
        <v>2621</v>
      </c>
      <c r="V63" s="16" t="s">
        <v>90</v>
      </c>
      <c r="W63" s="16">
        <v>1017392</v>
      </c>
      <c r="X63" s="16" t="s">
        <v>5489</v>
      </c>
      <c r="Y63" s="16"/>
    </row>
    <row r="64" spans="1:25">
      <c r="A64" s="11" t="s">
        <v>19</v>
      </c>
      <c r="B64" s="7"/>
      <c r="C64" s="7"/>
      <c r="D64" s="7"/>
      <c r="E64" s="11"/>
      <c r="F64" s="7"/>
      <c r="G64" s="7"/>
      <c r="H64" s="11">
        <f t="shared" ref="H64:K64" si="7">SUM(H58:H62)</f>
        <v>0</v>
      </c>
      <c r="I64" s="11">
        <f t="shared" si="7"/>
        <v>0</v>
      </c>
      <c r="J64" s="11">
        <f t="shared" si="7"/>
        <v>0</v>
      </c>
      <c r="K64" s="11">
        <f t="shared" si="7"/>
        <v>0</v>
      </c>
      <c r="L64" s="11">
        <f>SUM(L58:L63)</f>
        <v>262</v>
      </c>
      <c r="M64" s="11">
        <f>SUM(M58:M63)</f>
        <v>371</v>
      </c>
      <c r="N64" s="11">
        <f>SUM(N58:N63)</f>
        <v>243</v>
      </c>
      <c r="O64" s="11">
        <f>SUM(O58:O63)</f>
        <v>90</v>
      </c>
      <c r="P64" s="11">
        <f>SUM(P58:P63)</f>
        <v>966</v>
      </c>
      <c r="Q64" s="12"/>
      <c r="R64" s="12"/>
      <c r="S64" s="12"/>
      <c r="T64" s="12"/>
      <c r="U64" s="12"/>
      <c r="V64" s="12"/>
      <c r="W64" s="12"/>
      <c r="X64" s="12"/>
      <c r="Y64" s="12"/>
    </row>
    <row r="65" spans="1:25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5">
      <c r="A66" s="166" t="s">
        <v>34</v>
      </c>
      <c r="B66" s="1562"/>
      <c r="C66" s="1562"/>
      <c r="D66" s="1562"/>
      <c r="E66" s="1"/>
      <c r="F66" s="1"/>
      <c r="G66" s="1"/>
      <c r="H66" s="1"/>
      <c r="I66" s="1"/>
      <c r="J66" s="1563"/>
      <c r="K66" s="1563"/>
      <c r="L66" s="156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 ht="18">
      <c r="A67" s="187" t="s">
        <v>35</v>
      </c>
      <c r="B67" s="186" t="s">
        <v>36</v>
      </c>
      <c r="C67" s="239" t="s">
        <v>37</v>
      </c>
      <c r="D67" s="24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263" t="s">
        <v>5263</v>
      </c>
      <c r="B68" s="1591"/>
      <c r="C68" s="1591"/>
      <c r="D68" s="242"/>
      <c r="E68" s="243" t="s">
        <v>40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5" t="s">
        <v>42</v>
      </c>
      <c r="B69" s="1565"/>
      <c r="C69" s="156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5" t="s">
        <v>42</v>
      </c>
      <c r="B70" s="1565"/>
      <c r="C70" s="156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43</v>
      </c>
      <c r="B71" s="1566"/>
      <c r="C71" s="156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44</v>
      </c>
      <c r="B72" s="1567"/>
      <c r="C72" s="156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4" spans="1:25" ht="23.25" customHeight="1">
      <c r="A74" s="1559" t="s">
        <v>1311</v>
      </c>
      <c r="B74" s="1559"/>
      <c r="C74" s="1559"/>
      <c r="D74" s="1559"/>
      <c r="E74" s="1559"/>
      <c r="F74" s="1559"/>
      <c r="G74" s="7"/>
      <c r="H74" s="1559" t="s">
        <v>4015</v>
      </c>
      <c r="I74" s="1559"/>
      <c r="J74" s="1559"/>
      <c r="K74" s="1559"/>
      <c r="L74" s="1559"/>
      <c r="M74" s="1559"/>
      <c r="N74" s="1559"/>
      <c r="O74" s="1559"/>
      <c r="P74" s="1559"/>
      <c r="Q74" s="1715" t="s">
        <v>206</v>
      </c>
      <c r="R74" s="1561"/>
      <c r="S74" s="1561"/>
      <c r="T74" s="1561"/>
      <c r="U74" s="1561"/>
      <c r="V74" s="1561"/>
      <c r="W74" s="1561"/>
      <c r="X74" s="1561"/>
      <c r="Y74" s="1561"/>
    </row>
    <row r="75" spans="1:25" ht="26.25">
      <c r="A75" s="8" t="s">
        <v>3</v>
      </c>
      <c r="B75" s="8" t="s">
        <v>4</v>
      </c>
      <c r="C75" s="8" t="s">
        <v>5</v>
      </c>
      <c r="D75" s="8" t="s">
        <v>6</v>
      </c>
      <c r="E75" s="8" t="s">
        <v>7</v>
      </c>
      <c r="F75" s="8" t="s">
        <v>8</v>
      </c>
      <c r="G75" s="33" t="s">
        <v>10</v>
      </c>
      <c r="H75" s="9" t="s">
        <v>11</v>
      </c>
      <c r="I75" s="9" t="s">
        <v>12</v>
      </c>
      <c r="J75" s="9" t="s">
        <v>13</v>
      </c>
      <c r="K75" s="9" t="s">
        <v>14</v>
      </c>
      <c r="L75" s="9" t="s">
        <v>15</v>
      </c>
      <c r="M75" s="9" t="s">
        <v>16</v>
      </c>
      <c r="N75" s="9" t="s">
        <v>17</v>
      </c>
      <c r="O75" s="10" t="s">
        <v>18</v>
      </c>
      <c r="P75" s="8" t="s">
        <v>19</v>
      </c>
      <c r="Q75" s="8" t="s">
        <v>20</v>
      </c>
      <c r="R75" s="240" t="s">
        <v>22</v>
      </c>
      <c r="S75" s="8" t="s">
        <v>9</v>
      </c>
      <c r="T75" s="8" t="s">
        <v>21</v>
      </c>
      <c r="U75" s="8" t="s">
        <v>24</v>
      </c>
      <c r="V75" s="8" t="s">
        <v>25</v>
      </c>
      <c r="W75" s="8" t="s">
        <v>26</v>
      </c>
      <c r="X75" s="8" t="s">
        <v>27</v>
      </c>
      <c r="Y75" s="8" t="s">
        <v>28</v>
      </c>
    </row>
    <row r="76" spans="1:25">
      <c r="A76" s="224" t="s">
        <v>111</v>
      </c>
      <c r="B76" s="224" t="s">
        <v>65</v>
      </c>
      <c r="C76" s="35" t="s">
        <v>5495</v>
      </c>
      <c r="D76" s="224" t="s">
        <v>64</v>
      </c>
      <c r="E76" s="227">
        <v>46033.517361111109</v>
      </c>
      <c r="F76" s="224">
        <v>14.8</v>
      </c>
      <c r="G76" s="226"/>
      <c r="H76" s="224"/>
      <c r="I76" s="224"/>
      <c r="J76" s="224"/>
      <c r="K76" s="224"/>
      <c r="L76" s="224"/>
      <c r="M76" s="35">
        <v>161</v>
      </c>
      <c r="N76" s="224"/>
      <c r="O76" s="224"/>
      <c r="P76" s="14">
        <f t="shared" ref="P76:P78" si="8">SUM(H76:O76)</f>
        <v>161</v>
      </c>
      <c r="Q76" s="14" t="s">
        <v>30</v>
      </c>
      <c r="R76" s="14"/>
      <c r="S76" s="14">
        <v>116771</v>
      </c>
      <c r="T76" s="23" t="s">
        <v>33</v>
      </c>
      <c r="U76" s="232" t="s">
        <v>169</v>
      </c>
      <c r="V76" s="16" t="s">
        <v>90</v>
      </c>
      <c r="W76" s="16">
        <v>1017394</v>
      </c>
      <c r="X76" s="16" t="s">
        <v>5496</v>
      </c>
      <c r="Y76" s="16"/>
    </row>
    <row r="77" spans="1:25">
      <c r="A77" s="224" t="s">
        <v>111</v>
      </c>
      <c r="B77" s="224" t="s">
        <v>65</v>
      </c>
      <c r="C77" s="35" t="s">
        <v>5497</v>
      </c>
      <c r="D77" s="224" t="s">
        <v>64</v>
      </c>
      <c r="E77" s="271">
        <v>46035.517361111109</v>
      </c>
      <c r="F77" s="224">
        <v>14.8</v>
      </c>
      <c r="G77" s="226"/>
      <c r="H77" s="224"/>
      <c r="I77" s="224"/>
      <c r="J77" s="224"/>
      <c r="K77" s="224"/>
      <c r="L77" s="35">
        <v>161</v>
      </c>
      <c r="M77" s="224"/>
      <c r="N77" s="224"/>
      <c r="O77" s="224"/>
      <c r="P77" s="14">
        <f t="shared" si="8"/>
        <v>161</v>
      </c>
      <c r="Q77" s="14" t="s">
        <v>30</v>
      </c>
      <c r="R77" s="14"/>
      <c r="S77" s="14">
        <v>116770</v>
      </c>
      <c r="T77" s="23" t="s">
        <v>33</v>
      </c>
      <c r="U77" s="232" t="s">
        <v>169</v>
      </c>
      <c r="V77" s="16" t="s">
        <v>90</v>
      </c>
      <c r="W77" s="16">
        <v>1017396</v>
      </c>
      <c r="X77" s="16" t="s">
        <v>5498</v>
      </c>
      <c r="Y77" s="16"/>
    </row>
    <row r="78" spans="1:25">
      <c r="A78" s="224" t="s">
        <v>133</v>
      </c>
      <c r="B78" s="224" t="s">
        <v>134</v>
      </c>
      <c r="C78" s="35" t="s">
        <v>5499</v>
      </c>
      <c r="D78" s="224" t="s">
        <v>3852</v>
      </c>
      <c r="E78" s="227">
        <v>46034.277777777781</v>
      </c>
      <c r="F78" s="224">
        <v>10.3</v>
      </c>
      <c r="G78" s="268" t="s">
        <v>3986</v>
      </c>
      <c r="H78" s="224"/>
      <c r="I78" s="224"/>
      <c r="J78" s="224"/>
      <c r="K78" s="224"/>
      <c r="L78" s="35">
        <v>107</v>
      </c>
      <c r="M78" s="35">
        <v>54</v>
      </c>
      <c r="N78" s="224"/>
      <c r="O78" s="224"/>
      <c r="P78" s="14">
        <f t="shared" si="8"/>
        <v>161</v>
      </c>
      <c r="Q78" s="229" t="s">
        <v>32</v>
      </c>
      <c r="R78" s="14"/>
      <c r="S78" s="14">
        <v>116816</v>
      </c>
      <c r="T78" s="23" t="s">
        <v>33</v>
      </c>
      <c r="U78" s="231" t="s">
        <v>161</v>
      </c>
      <c r="V78" s="16" t="s">
        <v>90</v>
      </c>
      <c r="W78" s="16">
        <v>1017398</v>
      </c>
      <c r="X78" s="16" t="s">
        <v>5500</v>
      </c>
      <c r="Y78" s="16"/>
    </row>
    <row r="79" spans="1:25">
      <c r="A79" s="224" t="s">
        <v>142</v>
      </c>
      <c r="B79" s="224" t="s">
        <v>72</v>
      </c>
      <c r="C79" s="35" t="s">
        <v>5501</v>
      </c>
      <c r="D79" s="224" t="s">
        <v>71</v>
      </c>
      <c r="E79" s="227">
        <v>46033.711805555555</v>
      </c>
      <c r="F79" s="224">
        <v>14.5</v>
      </c>
      <c r="G79" s="226"/>
      <c r="H79" s="224"/>
      <c r="I79" s="224"/>
      <c r="J79" s="224"/>
      <c r="K79" s="35">
        <v>26</v>
      </c>
      <c r="L79" s="35">
        <v>81</v>
      </c>
      <c r="M79" s="35">
        <v>54</v>
      </c>
      <c r="N79" s="224"/>
      <c r="O79" s="224"/>
      <c r="P79" s="14">
        <f>SUM(H79:O79)</f>
        <v>161</v>
      </c>
      <c r="Q79" s="14" t="s">
        <v>30</v>
      </c>
      <c r="R79" s="14"/>
      <c r="S79" s="14">
        <v>116775</v>
      </c>
      <c r="T79" s="14" t="s">
        <v>31</v>
      </c>
      <c r="U79" s="232" t="s">
        <v>169</v>
      </c>
      <c r="V79" s="16"/>
      <c r="W79" s="16">
        <v>1017403</v>
      </c>
      <c r="X79" s="16" t="s">
        <v>5478</v>
      </c>
      <c r="Y79" s="16"/>
    </row>
    <row r="80" spans="1:25">
      <c r="A80" s="224" t="s">
        <v>86</v>
      </c>
      <c r="B80" s="224" t="s">
        <v>78</v>
      </c>
      <c r="C80" s="35" t="s">
        <v>5502</v>
      </c>
      <c r="D80" s="224" t="s">
        <v>99</v>
      </c>
      <c r="E80" s="227">
        <v>46033.319444444445</v>
      </c>
      <c r="F80" s="224">
        <v>10.8</v>
      </c>
      <c r="G80" s="37" t="s">
        <v>3121</v>
      </c>
      <c r="H80" s="224"/>
      <c r="I80" s="224"/>
      <c r="J80" s="224"/>
      <c r="K80" s="224"/>
      <c r="L80" s="224"/>
      <c r="M80" s="35">
        <v>90</v>
      </c>
      <c r="N80" s="35">
        <v>41</v>
      </c>
      <c r="O80" s="35">
        <v>30</v>
      </c>
      <c r="P80" s="14">
        <f t="shared" ref="P80:P81" si="9">SUM(H80:O80)</f>
        <v>161</v>
      </c>
      <c r="Q80" s="229" t="s">
        <v>32</v>
      </c>
      <c r="R80" s="14"/>
      <c r="S80" s="14">
        <v>116794</v>
      </c>
      <c r="T80" s="23" t="s">
        <v>33</v>
      </c>
      <c r="U80" s="255" t="s">
        <v>100</v>
      </c>
      <c r="V80" s="16" t="s">
        <v>90</v>
      </c>
      <c r="W80" s="16">
        <v>1017401</v>
      </c>
      <c r="X80" s="16" t="s">
        <v>5478</v>
      </c>
      <c r="Y80" s="16"/>
    </row>
    <row r="81" spans="1:25">
      <c r="A81" s="224" t="s">
        <v>3871</v>
      </c>
      <c r="B81" s="224" t="s">
        <v>78</v>
      </c>
      <c r="C81" s="35" t="s">
        <v>5503</v>
      </c>
      <c r="D81" s="224" t="s">
        <v>99</v>
      </c>
      <c r="E81" s="227">
        <v>46033.319444444445</v>
      </c>
      <c r="F81" s="224">
        <v>10.8</v>
      </c>
      <c r="G81" s="37" t="s">
        <v>3121</v>
      </c>
      <c r="H81" s="224"/>
      <c r="I81" s="224"/>
      <c r="J81" s="224"/>
      <c r="K81" s="224"/>
      <c r="L81" s="224"/>
      <c r="M81" s="35">
        <v>90</v>
      </c>
      <c r="N81" s="35">
        <v>41</v>
      </c>
      <c r="O81" s="35">
        <v>30</v>
      </c>
      <c r="P81" s="14">
        <f t="shared" si="9"/>
        <v>161</v>
      </c>
      <c r="Q81" s="229" t="s">
        <v>32</v>
      </c>
      <c r="R81" s="14"/>
      <c r="S81" s="14">
        <v>116795</v>
      </c>
      <c r="T81" s="23" t="s">
        <v>33</v>
      </c>
      <c r="U81" s="255" t="s">
        <v>100</v>
      </c>
      <c r="V81" s="16" t="s">
        <v>90</v>
      </c>
      <c r="W81" s="16">
        <v>1017402</v>
      </c>
      <c r="X81" s="16" t="s">
        <v>5478</v>
      </c>
      <c r="Y81" s="16"/>
    </row>
    <row r="82" spans="1:25">
      <c r="A82" s="11" t="s">
        <v>19</v>
      </c>
      <c r="B82" s="7"/>
      <c r="C82" s="7"/>
      <c r="D82" s="7"/>
      <c r="E82" s="11"/>
      <c r="F82" s="7"/>
      <c r="G82" s="7"/>
      <c r="H82" s="11">
        <f t="shared" ref="H82:P82" si="10">SUM(H76:H81)</f>
        <v>0</v>
      </c>
      <c r="I82" s="11">
        <f t="shared" si="10"/>
        <v>0</v>
      </c>
      <c r="J82" s="11">
        <f t="shared" si="10"/>
        <v>0</v>
      </c>
      <c r="K82" s="11">
        <f t="shared" si="10"/>
        <v>26</v>
      </c>
      <c r="L82" s="11">
        <f t="shared" si="10"/>
        <v>349</v>
      </c>
      <c r="M82" s="11">
        <f t="shared" si="10"/>
        <v>449</v>
      </c>
      <c r="N82" s="11">
        <f t="shared" si="10"/>
        <v>82</v>
      </c>
      <c r="O82" s="11">
        <f t="shared" si="10"/>
        <v>60</v>
      </c>
      <c r="P82" s="11">
        <f t="shared" si="10"/>
        <v>966</v>
      </c>
      <c r="Q82" s="12"/>
      <c r="R82" s="12"/>
      <c r="S82" s="12"/>
      <c r="T82" s="12"/>
      <c r="U82" s="12"/>
      <c r="V82" s="12"/>
      <c r="W82" s="12"/>
      <c r="X82" s="12"/>
      <c r="Y82" s="12"/>
    </row>
    <row r="83" spans="1:25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5">
      <c r="A84" s="166" t="s">
        <v>34</v>
      </c>
      <c r="B84" s="1562"/>
      <c r="C84" s="1562"/>
      <c r="D84" s="1562"/>
      <c r="E84" s="1"/>
      <c r="F84" s="1"/>
      <c r="G84" s="1"/>
      <c r="H84" s="1"/>
      <c r="I84" s="1"/>
      <c r="J84" s="1563"/>
      <c r="K84" s="1563"/>
      <c r="L84" s="1563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5" ht="18">
      <c r="A85" s="187" t="s">
        <v>35</v>
      </c>
      <c r="B85" s="186" t="s">
        <v>36</v>
      </c>
      <c r="C85" s="239" t="s">
        <v>37</v>
      </c>
      <c r="D85" s="24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>
      <c r="A86" s="230" t="s">
        <v>161</v>
      </c>
      <c r="B86" s="1558" t="s">
        <v>39</v>
      </c>
      <c r="C86" s="1558"/>
      <c r="D86" s="242"/>
      <c r="E86" s="243" t="s">
        <v>40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4" t="s">
        <v>169</v>
      </c>
      <c r="B87" s="1564" t="s">
        <v>956</v>
      </c>
      <c r="C87" s="156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257" t="s">
        <v>100</v>
      </c>
      <c r="B88" s="1619" t="s">
        <v>41</v>
      </c>
      <c r="C88" s="1619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5" t="s">
        <v>42</v>
      </c>
      <c r="B89" s="1565" t="s">
        <v>5504</v>
      </c>
      <c r="C89" s="156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5" t="s">
        <v>42</v>
      </c>
      <c r="B90" s="1565"/>
      <c r="C90" s="1565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5" t="s">
        <v>43</v>
      </c>
      <c r="B91" s="1566">
        <v>358400685908</v>
      </c>
      <c r="C91" s="156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5" t="s">
        <v>44</v>
      </c>
      <c r="B92" s="1567">
        <v>0.66666666666666663</v>
      </c>
      <c r="C92" s="156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4" spans="1:25" ht="23.25">
      <c r="A94" s="1679" t="s">
        <v>4628</v>
      </c>
      <c r="B94" s="1679"/>
      <c r="C94" s="1679"/>
      <c r="D94" s="1679"/>
      <c r="E94" s="1679"/>
      <c r="F94" s="1679"/>
      <c r="G94" s="253"/>
      <c r="H94" s="1679" t="s">
        <v>1015</v>
      </c>
      <c r="I94" s="1679"/>
      <c r="J94" s="1679"/>
      <c r="K94" s="1679"/>
      <c r="L94" s="1679"/>
      <c r="M94" s="1679"/>
      <c r="N94" s="1679"/>
      <c r="O94" s="1679"/>
      <c r="P94" s="1679"/>
      <c r="Q94" s="1716" t="s">
        <v>5505</v>
      </c>
      <c r="R94" s="1678"/>
      <c r="S94" s="1678"/>
      <c r="T94" s="1678"/>
      <c r="U94" s="1678"/>
      <c r="V94" s="1678"/>
      <c r="W94" s="1678"/>
      <c r="X94" s="1678"/>
      <c r="Y94" s="1678"/>
    </row>
    <row r="95" spans="1:25" ht="26.25">
      <c r="A95" s="8" t="s">
        <v>3</v>
      </c>
      <c r="B95" s="8" t="s">
        <v>4</v>
      </c>
      <c r="C95" s="8" t="s">
        <v>5</v>
      </c>
      <c r="D95" s="8" t="s">
        <v>6</v>
      </c>
      <c r="E95" s="8" t="s">
        <v>7</v>
      </c>
      <c r="F95" s="8" t="s">
        <v>8</v>
      </c>
      <c r="G95" s="33" t="s">
        <v>10</v>
      </c>
      <c r="H95" s="9" t="s">
        <v>11</v>
      </c>
      <c r="I95" s="9" t="s">
        <v>12</v>
      </c>
      <c r="J95" s="9" t="s">
        <v>13</v>
      </c>
      <c r="K95" s="9" t="s">
        <v>14</v>
      </c>
      <c r="L95" s="9" t="s">
        <v>15</v>
      </c>
      <c r="M95" s="9" t="s">
        <v>16</v>
      </c>
      <c r="N95" s="9" t="s">
        <v>17</v>
      </c>
      <c r="O95" s="10" t="s">
        <v>18</v>
      </c>
      <c r="P95" s="8" t="s">
        <v>19</v>
      </c>
      <c r="Q95" s="8" t="s">
        <v>20</v>
      </c>
      <c r="R95" s="240" t="s">
        <v>22</v>
      </c>
      <c r="S95" s="8" t="s">
        <v>9</v>
      </c>
      <c r="T95" s="8" t="s">
        <v>21</v>
      </c>
      <c r="U95" s="8" t="s">
        <v>24</v>
      </c>
      <c r="V95" s="8" t="s">
        <v>25</v>
      </c>
      <c r="W95" s="8" t="s">
        <v>26</v>
      </c>
      <c r="X95" s="8" t="s">
        <v>27</v>
      </c>
      <c r="Y95" s="8" t="s">
        <v>28</v>
      </c>
    </row>
    <row r="96" spans="1:25">
      <c r="A96" s="224" t="s">
        <v>519</v>
      </c>
      <c r="B96" s="224" t="s">
        <v>78</v>
      </c>
      <c r="C96" s="35" t="s">
        <v>5506</v>
      </c>
      <c r="D96" s="224" t="s">
        <v>521</v>
      </c>
      <c r="E96" s="227">
        <v>46034.611111111109</v>
      </c>
      <c r="F96" s="224">
        <v>10.3</v>
      </c>
      <c r="G96" s="37" t="s">
        <v>3121</v>
      </c>
      <c r="H96" s="224"/>
      <c r="I96" s="224"/>
      <c r="J96" s="224"/>
      <c r="K96" s="224"/>
      <c r="L96" s="224"/>
      <c r="M96" s="35">
        <v>135</v>
      </c>
      <c r="N96" s="224"/>
      <c r="O96" s="35">
        <v>26</v>
      </c>
      <c r="P96" s="14">
        <v>161</v>
      </c>
      <c r="Q96" s="229" t="s">
        <v>32</v>
      </c>
      <c r="R96" s="14"/>
      <c r="S96" s="269">
        <v>116823</v>
      </c>
      <c r="T96" s="23" t="s">
        <v>33</v>
      </c>
      <c r="U96" s="261" t="s">
        <v>523</v>
      </c>
      <c r="V96" s="16" t="s">
        <v>90</v>
      </c>
      <c r="W96" s="16">
        <v>1017393</v>
      </c>
      <c r="X96" s="16" t="s">
        <v>5489</v>
      </c>
      <c r="Y96" s="16"/>
    </row>
    <row r="97" spans="1:25">
      <c r="A97" s="224" t="s">
        <v>1141</v>
      </c>
      <c r="B97" s="224" t="s">
        <v>92</v>
      </c>
      <c r="C97" s="35" t="s">
        <v>5507</v>
      </c>
      <c r="D97" s="224" t="s">
        <v>620</v>
      </c>
      <c r="E97" s="227">
        <v>46034.958333333336</v>
      </c>
      <c r="F97" s="224">
        <v>10.3</v>
      </c>
      <c r="G97" s="37" t="s">
        <v>3121</v>
      </c>
      <c r="H97" s="224"/>
      <c r="I97" s="224"/>
      <c r="J97" s="224"/>
      <c r="K97" s="224"/>
      <c r="L97" s="35">
        <v>53</v>
      </c>
      <c r="M97" s="224"/>
      <c r="N97" s="272">
        <v>108</v>
      </c>
      <c r="O97" s="224"/>
      <c r="P97" s="14">
        <v>161</v>
      </c>
      <c r="Q97" s="229" t="s">
        <v>32</v>
      </c>
      <c r="R97" s="273"/>
      <c r="S97" s="14">
        <v>116808</v>
      </c>
      <c r="T97" s="23" t="s">
        <v>33</v>
      </c>
      <c r="U97" s="261" t="s">
        <v>523</v>
      </c>
      <c r="V97" s="16" t="s">
        <v>90</v>
      </c>
      <c r="W97" s="16">
        <v>1017395</v>
      </c>
      <c r="X97" s="16" t="s">
        <v>5489</v>
      </c>
      <c r="Y97" s="16"/>
    </row>
    <row r="98" spans="1:25">
      <c r="A98" s="224" t="s">
        <v>5508</v>
      </c>
      <c r="B98" s="224" t="s">
        <v>1015</v>
      </c>
      <c r="C98" s="224" t="s">
        <v>5509</v>
      </c>
      <c r="D98" s="224"/>
      <c r="E98" s="227"/>
      <c r="F98" s="224"/>
      <c r="G98" s="226"/>
      <c r="H98" s="224"/>
      <c r="I98" s="224"/>
      <c r="J98" s="224"/>
      <c r="K98" s="224"/>
      <c r="L98" s="224"/>
      <c r="M98" s="224"/>
      <c r="N98" s="35">
        <v>81</v>
      </c>
      <c r="O98" s="35">
        <v>80</v>
      </c>
      <c r="P98" s="14">
        <v>161</v>
      </c>
      <c r="Q98" s="14"/>
      <c r="R98" s="14"/>
      <c r="S98" s="14">
        <v>116811</v>
      </c>
      <c r="T98" s="14"/>
      <c r="U98" s="228" t="s">
        <v>508</v>
      </c>
      <c r="V98" s="16"/>
      <c r="W98" s="16">
        <v>1017397</v>
      </c>
      <c r="X98" s="16"/>
      <c r="Y98" s="16"/>
    </row>
    <row r="99" spans="1:25">
      <c r="A99" s="224" t="s">
        <v>5508</v>
      </c>
      <c r="B99" s="224" t="s">
        <v>1015</v>
      </c>
      <c r="C99" s="224" t="s">
        <v>5509</v>
      </c>
      <c r="D99" s="224"/>
      <c r="E99" s="227"/>
      <c r="F99" s="224"/>
      <c r="G99" s="226"/>
      <c r="H99" s="224"/>
      <c r="I99" s="224"/>
      <c r="J99" s="224"/>
      <c r="K99" s="224"/>
      <c r="L99" s="224"/>
      <c r="M99" s="224"/>
      <c r="N99" s="35">
        <v>161</v>
      </c>
      <c r="O99" s="224">
        <v>0</v>
      </c>
      <c r="P99" s="14">
        <v>161</v>
      </c>
      <c r="Q99" s="14"/>
      <c r="R99" s="14"/>
      <c r="S99" s="14">
        <v>116811</v>
      </c>
      <c r="T99" s="14"/>
      <c r="U99" s="228" t="s">
        <v>508</v>
      </c>
      <c r="V99" s="16"/>
      <c r="W99" s="16">
        <v>1017397</v>
      </c>
      <c r="X99" s="16"/>
      <c r="Y99" s="16"/>
    </row>
    <row r="100" spans="1:25">
      <c r="A100" s="15" t="s">
        <v>4752</v>
      </c>
      <c r="B100" s="224" t="s">
        <v>92</v>
      </c>
      <c r="C100" s="35" t="s">
        <v>5510</v>
      </c>
      <c r="D100" s="224" t="s">
        <v>620</v>
      </c>
      <c r="E100" s="227">
        <v>46034.958333333336</v>
      </c>
      <c r="F100" s="224">
        <v>10.3</v>
      </c>
      <c r="G100" s="37" t="s">
        <v>3121</v>
      </c>
      <c r="H100" s="15"/>
      <c r="I100" s="15"/>
      <c r="J100" s="15"/>
      <c r="K100" s="15"/>
      <c r="L100" s="15"/>
      <c r="M100" s="35">
        <v>107</v>
      </c>
      <c r="N100" s="35">
        <v>54</v>
      </c>
      <c r="O100" s="224">
        <v>0</v>
      </c>
      <c r="P100" s="14">
        <v>161</v>
      </c>
      <c r="Q100" s="229" t="s">
        <v>32</v>
      </c>
      <c r="R100" s="273"/>
      <c r="S100" s="269">
        <v>116824</v>
      </c>
      <c r="T100" s="23" t="s">
        <v>33</v>
      </c>
      <c r="U100" s="261" t="s">
        <v>523</v>
      </c>
      <c r="V100" s="16" t="s">
        <v>90</v>
      </c>
      <c r="W100" s="16">
        <v>1017399</v>
      </c>
      <c r="X100" s="16" t="s">
        <v>5489</v>
      </c>
      <c r="Y100" s="16"/>
    </row>
    <row r="101" spans="1:25">
      <c r="A101" s="11" t="s">
        <v>19</v>
      </c>
      <c r="B101" s="7"/>
      <c r="C101" s="7"/>
      <c r="D101" s="7"/>
      <c r="E101" s="11"/>
      <c r="F101" s="7"/>
      <c r="G101" s="7"/>
      <c r="H101" s="11">
        <f>SUM(H96:H96)</f>
        <v>0</v>
      </c>
      <c r="I101" s="11">
        <f>SUM(I96:I96)</f>
        <v>0</v>
      </c>
      <c r="J101" s="11">
        <f>SUM(J96:J96)</f>
        <v>0</v>
      </c>
      <c r="K101" s="11">
        <f>SUM(K96:K96)</f>
        <v>0</v>
      </c>
      <c r="L101" s="11">
        <f>SUM(L96:L100)</f>
        <v>53</v>
      </c>
      <c r="M101" s="11">
        <f>SUM(M96:M100)</f>
        <v>242</v>
      </c>
      <c r="N101" s="11">
        <f>SUM(N96:N100)</f>
        <v>404</v>
      </c>
      <c r="O101" s="11">
        <f>SUM(O96:O100)</f>
        <v>106</v>
      </c>
      <c r="P101" s="11">
        <f>SUM(H101:O101)</f>
        <v>805</v>
      </c>
      <c r="Q101" s="12"/>
      <c r="R101" s="12"/>
      <c r="S101" s="12"/>
      <c r="T101" s="12"/>
      <c r="U101" s="12"/>
      <c r="V101" s="12"/>
      <c r="W101" s="12"/>
      <c r="X101" s="12"/>
      <c r="Y101" s="12"/>
    </row>
    <row r="102" spans="1:25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5">
      <c r="A103" s="166" t="s">
        <v>34</v>
      </c>
      <c r="B103" s="1562"/>
      <c r="C103" s="1562"/>
      <c r="D103" s="1562"/>
      <c r="E103" s="1"/>
      <c r="F103" s="1"/>
      <c r="G103" s="1"/>
      <c r="H103" s="1"/>
      <c r="I103" s="1"/>
      <c r="J103" s="1563"/>
      <c r="K103" s="1563"/>
      <c r="L103" s="156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5" ht="18">
      <c r="A104" s="187" t="s">
        <v>35</v>
      </c>
      <c r="B104" s="186" t="s">
        <v>36</v>
      </c>
      <c r="C104" s="239" t="s">
        <v>37</v>
      </c>
      <c r="D104" s="24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>
        <f>5202-322</f>
        <v>4880</v>
      </c>
      <c r="Q104" s="1"/>
      <c r="R104" s="1"/>
      <c r="S104" s="1"/>
      <c r="T104" s="1"/>
      <c r="U104" s="1"/>
      <c r="V104" s="1"/>
      <c r="W104" s="1"/>
      <c r="X104" s="1"/>
    </row>
    <row r="105" spans="1:25">
      <c r="A105" s="263" t="s">
        <v>5263</v>
      </c>
      <c r="B105" s="1591"/>
      <c r="C105" s="1591"/>
      <c r="D105" s="242"/>
      <c r="E105" s="243" t="s">
        <v>40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>
      <c r="A106" s="5" t="s">
        <v>42</v>
      </c>
      <c r="B106" s="1565"/>
      <c r="C106" s="156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5" t="s">
        <v>42</v>
      </c>
      <c r="B107" s="1565"/>
      <c r="C107" s="1565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5" t="s">
        <v>43</v>
      </c>
      <c r="B108" s="1566"/>
      <c r="C108" s="156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>
      <c r="A109" s="5" t="s">
        <v>44</v>
      </c>
      <c r="B109" s="1567"/>
      <c r="C109" s="156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</sheetData>
  <mergeCells count="63">
    <mergeCell ref="B109:C109"/>
    <mergeCell ref="B105:C105"/>
    <mergeCell ref="B106:C106"/>
    <mergeCell ref="B107:C107"/>
    <mergeCell ref="B108:C108"/>
    <mergeCell ref="A94:F94"/>
    <mergeCell ref="H94:P94"/>
    <mergeCell ref="Q94:Y94"/>
    <mergeCell ref="B103:D103"/>
    <mergeCell ref="J103:L103"/>
    <mergeCell ref="B12:C12"/>
    <mergeCell ref="A1:F1"/>
    <mergeCell ref="H1:P1"/>
    <mergeCell ref="Q1:Y1"/>
    <mergeCell ref="B10:D10"/>
    <mergeCell ref="J10:L10"/>
    <mergeCell ref="B13:C13"/>
    <mergeCell ref="B14:C14"/>
    <mergeCell ref="B15:C15"/>
    <mergeCell ref="B16:C16"/>
    <mergeCell ref="A18:F18"/>
    <mergeCell ref="H18:P18"/>
    <mergeCell ref="Q18:Y18"/>
    <mergeCell ref="B28:D28"/>
    <mergeCell ref="J28:L28"/>
    <mergeCell ref="B30:C30"/>
    <mergeCell ref="B31:C31"/>
    <mergeCell ref="B32:C32"/>
    <mergeCell ref="B33:C33"/>
    <mergeCell ref="B34:C34"/>
    <mergeCell ref="A36:F36"/>
    <mergeCell ref="Q56:Y56"/>
    <mergeCell ref="Q36:Y36"/>
    <mergeCell ref="B47:D47"/>
    <mergeCell ref="J47:L47"/>
    <mergeCell ref="B49:C49"/>
    <mergeCell ref="B50:C50"/>
    <mergeCell ref="B51:C51"/>
    <mergeCell ref="H36:P36"/>
    <mergeCell ref="B52:C52"/>
    <mergeCell ref="B53:C53"/>
    <mergeCell ref="B54:C54"/>
    <mergeCell ref="A56:F56"/>
    <mergeCell ref="H56:P56"/>
    <mergeCell ref="Q74:Y74"/>
    <mergeCell ref="B84:D84"/>
    <mergeCell ref="J84:L84"/>
    <mergeCell ref="B66:D66"/>
    <mergeCell ref="J66:L66"/>
    <mergeCell ref="B68:C68"/>
    <mergeCell ref="B69:C69"/>
    <mergeCell ref="B70:C70"/>
    <mergeCell ref="B92:C92"/>
    <mergeCell ref="B71:C71"/>
    <mergeCell ref="B72:C72"/>
    <mergeCell ref="A74:F74"/>
    <mergeCell ref="H74:P74"/>
    <mergeCell ref="B86:C86"/>
    <mergeCell ref="B87:C87"/>
    <mergeCell ref="B89:C89"/>
    <mergeCell ref="B90:C90"/>
    <mergeCell ref="B91:C91"/>
    <mergeCell ref="B88:C88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7E3F-6A76-4A45-A656-E2B357398080}">
  <sheetPr>
    <tabColor rgb="FF0070C0"/>
  </sheetPr>
  <dimension ref="A1:Y75"/>
  <sheetViews>
    <sheetView topLeftCell="E38" workbookViewId="0">
      <selection activeCell="E42" sqref="E42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7" width="10" bestFit="1" customWidth="1"/>
    <col min="18" max="18" width="9.140625" customWidth="1"/>
    <col min="19" max="20" width="9.140625" bestFit="1" customWidth="1"/>
    <col min="21" max="21" width="13.140625" customWidth="1"/>
    <col min="23" max="23" width="9.140625"/>
    <col min="24" max="24" width="19" customWidth="1"/>
  </cols>
  <sheetData>
    <row r="1" spans="1:25" ht="23.25">
      <c r="A1" s="1559" t="s">
        <v>128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715" t="s">
        <v>1110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3866</v>
      </c>
      <c r="B3" s="224" t="s">
        <v>78</v>
      </c>
      <c r="C3" s="35" t="s">
        <v>5511</v>
      </c>
      <c r="D3" s="224" t="s">
        <v>99</v>
      </c>
      <c r="E3" s="227">
        <v>46031.319444444445</v>
      </c>
      <c r="F3" s="224">
        <v>10.95</v>
      </c>
      <c r="G3" s="226" t="s">
        <v>3121</v>
      </c>
      <c r="H3" s="224"/>
      <c r="I3" s="224"/>
      <c r="J3" s="224"/>
      <c r="K3" s="224"/>
      <c r="L3" s="224"/>
      <c r="M3" s="35">
        <v>101</v>
      </c>
      <c r="N3" s="35">
        <v>60</v>
      </c>
      <c r="O3" s="224"/>
      <c r="P3" s="14">
        <f t="shared" ref="P3:P4" si="0">SUM(H3:O3)</f>
        <v>161</v>
      </c>
      <c r="Q3" s="229" t="s">
        <v>32</v>
      </c>
      <c r="R3" s="14"/>
      <c r="S3" s="14">
        <v>116721</v>
      </c>
      <c r="T3" s="23" t="s">
        <v>33</v>
      </c>
      <c r="U3" s="255" t="s">
        <v>100</v>
      </c>
      <c r="V3" s="16" t="s">
        <v>90</v>
      </c>
      <c r="W3" s="16">
        <v>1017319</v>
      </c>
      <c r="X3" s="16" t="s">
        <v>5512</v>
      </c>
      <c r="Y3" s="16"/>
    </row>
    <row r="4" spans="1:25">
      <c r="A4" s="224" t="s">
        <v>120</v>
      </c>
      <c r="B4" s="224" t="s">
        <v>78</v>
      </c>
      <c r="C4" s="35" t="s">
        <v>5513</v>
      </c>
      <c r="D4" s="224" t="s">
        <v>99</v>
      </c>
      <c r="E4" s="227">
        <v>46031.319444444445</v>
      </c>
      <c r="F4" s="224">
        <v>10.95</v>
      </c>
      <c r="G4" s="226" t="s">
        <v>3121</v>
      </c>
      <c r="H4" s="224"/>
      <c r="I4" s="224"/>
      <c r="J4" s="224"/>
      <c r="K4" s="224"/>
      <c r="L4" s="224"/>
      <c r="M4" s="35">
        <v>71</v>
      </c>
      <c r="N4" s="35">
        <v>60</v>
      </c>
      <c r="O4" s="35">
        <v>30</v>
      </c>
      <c r="P4" s="14">
        <f t="shared" si="0"/>
        <v>161</v>
      </c>
      <c r="Q4" s="229" t="s">
        <v>32</v>
      </c>
      <c r="R4" s="14"/>
      <c r="S4" s="14">
        <v>116723</v>
      </c>
      <c r="T4" s="23" t="s">
        <v>33</v>
      </c>
      <c r="U4" s="255" t="s">
        <v>100</v>
      </c>
      <c r="V4" s="16" t="s">
        <v>90</v>
      </c>
      <c r="W4" s="16">
        <v>1017320</v>
      </c>
      <c r="X4" s="16" t="s">
        <v>5512</v>
      </c>
      <c r="Y4" s="16"/>
    </row>
    <row r="5" spans="1:25">
      <c r="A5" s="224" t="s">
        <v>120</v>
      </c>
      <c r="B5" s="224" t="s">
        <v>78</v>
      </c>
      <c r="C5" s="35" t="s">
        <v>5514</v>
      </c>
      <c r="D5" s="224" t="s">
        <v>99</v>
      </c>
      <c r="E5" s="227">
        <v>46031.319444444445</v>
      </c>
      <c r="F5" s="224">
        <v>10.95</v>
      </c>
      <c r="G5" s="226" t="s">
        <v>3121</v>
      </c>
      <c r="H5" s="224"/>
      <c r="I5" s="224"/>
      <c r="J5" s="224"/>
      <c r="K5" s="224"/>
      <c r="L5" s="224"/>
      <c r="M5" s="35">
        <v>60</v>
      </c>
      <c r="N5" s="35">
        <v>41</v>
      </c>
      <c r="O5" s="35">
        <v>60</v>
      </c>
      <c r="P5" s="14">
        <f>SUM(H5:O5)</f>
        <v>161</v>
      </c>
      <c r="Q5" s="229" t="s">
        <v>32</v>
      </c>
      <c r="R5" s="14"/>
      <c r="S5" s="14">
        <v>116724</v>
      </c>
      <c r="T5" s="23" t="s">
        <v>33</v>
      </c>
      <c r="U5" s="255" t="s">
        <v>100</v>
      </c>
      <c r="V5" s="16" t="s">
        <v>90</v>
      </c>
      <c r="W5" s="16">
        <v>1017321</v>
      </c>
      <c r="X5" s="16" t="s">
        <v>5512</v>
      </c>
      <c r="Y5" s="16"/>
    </row>
    <row r="6" spans="1:25">
      <c r="A6" s="224" t="s">
        <v>4752</v>
      </c>
      <c r="B6" s="224" t="s">
        <v>78</v>
      </c>
      <c r="C6" s="35" t="s">
        <v>5515</v>
      </c>
      <c r="D6" s="224" t="s">
        <v>99</v>
      </c>
      <c r="E6" s="227">
        <v>46031.319444444445</v>
      </c>
      <c r="F6" s="224">
        <v>10.95</v>
      </c>
      <c r="G6" s="226" t="s">
        <v>3121</v>
      </c>
      <c r="H6" s="224"/>
      <c r="I6" s="224"/>
      <c r="J6" s="224"/>
      <c r="K6" s="224"/>
      <c r="L6" s="224"/>
      <c r="M6" s="35">
        <v>60</v>
      </c>
      <c r="N6" s="35">
        <v>41</v>
      </c>
      <c r="O6" s="35">
        <v>60</v>
      </c>
      <c r="P6" s="14">
        <f>SUM(H6:O6)</f>
        <v>161</v>
      </c>
      <c r="Q6" s="229" t="s">
        <v>32</v>
      </c>
      <c r="R6" s="14"/>
      <c r="S6" s="14">
        <v>116725</v>
      </c>
      <c r="T6" s="23" t="s">
        <v>33</v>
      </c>
      <c r="U6" s="255" t="s">
        <v>100</v>
      </c>
      <c r="V6" s="16" t="s">
        <v>90</v>
      </c>
      <c r="W6" s="16">
        <v>1017322</v>
      </c>
      <c r="X6" s="16" t="s">
        <v>5512</v>
      </c>
      <c r="Y6" s="16"/>
    </row>
    <row r="7" spans="1:25">
      <c r="A7" s="224" t="s">
        <v>2561</v>
      </c>
      <c r="B7" s="224" t="s">
        <v>78</v>
      </c>
      <c r="C7" s="35" t="s">
        <v>5516</v>
      </c>
      <c r="D7" s="224" t="s">
        <v>99</v>
      </c>
      <c r="E7" s="227">
        <v>46031.319444444445</v>
      </c>
      <c r="F7" s="224">
        <v>10.95</v>
      </c>
      <c r="G7" s="226" t="s">
        <v>3121</v>
      </c>
      <c r="H7" s="224"/>
      <c r="I7" s="224"/>
      <c r="J7" s="224"/>
      <c r="K7" s="224"/>
      <c r="L7" s="224"/>
      <c r="M7" s="35">
        <v>60</v>
      </c>
      <c r="N7" s="35">
        <v>41</v>
      </c>
      <c r="O7" s="35">
        <v>60</v>
      </c>
      <c r="P7" s="14">
        <f>SUM(H7:O7)</f>
        <v>161</v>
      </c>
      <c r="Q7" s="229" t="s">
        <v>32</v>
      </c>
      <c r="R7" s="14"/>
      <c r="S7" s="14">
        <v>116726</v>
      </c>
      <c r="T7" s="23" t="s">
        <v>33</v>
      </c>
      <c r="U7" s="255" t="s">
        <v>100</v>
      </c>
      <c r="V7" s="16" t="s">
        <v>90</v>
      </c>
      <c r="W7" s="16">
        <v>1017323</v>
      </c>
      <c r="X7" s="16" t="s">
        <v>5512</v>
      </c>
      <c r="Y7" s="16"/>
    </row>
    <row r="8" spans="1:25">
      <c r="A8" s="224" t="s">
        <v>120</v>
      </c>
      <c r="B8" s="224" t="s">
        <v>78</v>
      </c>
      <c r="C8" s="35" t="s">
        <v>5517</v>
      </c>
      <c r="D8" s="224" t="s">
        <v>168</v>
      </c>
      <c r="E8" s="227">
        <v>46031.756944444445</v>
      </c>
      <c r="F8" s="224">
        <v>11.8</v>
      </c>
      <c r="G8" s="226" t="s">
        <v>3121</v>
      </c>
      <c r="H8" s="224"/>
      <c r="I8" s="224"/>
      <c r="J8" s="224"/>
      <c r="K8" s="224"/>
      <c r="L8" s="224"/>
      <c r="M8" s="224">
        <v>0</v>
      </c>
      <c r="N8" s="35">
        <v>161</v>
      </c>
      <c r="O8" s="224">
        <v>0</v>
      </c>
      <c r="P8" s="14">
        <f>SUM(H8:O8)</f>
        <v>161</v>
      </c>
      <c r="Q8" s="229" t="s">
        <v>32</v>
      </c>
      <c r="R8" s="14"/>
      <c r="S8" s="14">
        <v>116727</v>
      </c>
      <c r="T8" s="23" t="s">
        <v>33</v>
      </c>
      <c r="U8" s="232" t="s">
        <v>169</v>
      </c>
      <c r="V8" s="16" t="s">
        <v>90</v>
      </c>
      <c r="W8" s="16">
        <v>1017324</v>
      </c>
      <c r="X8" s="16" t="s">
        <v>5518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>SUM(H3:H7)</f>
        <v>0</v>
      </c>
      <c r="I9" s="11">
        <f>SUM(I3:I7)</f>
        <v>0</v>
      </c>
      <c r="J9" s="11">
        <f>SUM(J3:J7)</f>
        <v>0</v>
      </c>
      <c r="K9" s="11">
        <f>SUM(K3:K7)</f>
        <v>0</v>
      </c>
      <c r="L9" s="11">
        <f>SUM(L3:L7)</f>
        <v>0</v>
      </c>
      <c r="M9" s="11">
        <f>SUM(M3:M8)</f>
        <v>352</v>
      </c>
      <c r="N9" s="11">
        <f>SUM(N3:N8)</f>
        <v>404</v>
      </c>
      <c r="O9" s="11">
        <f>SUM(O4:O8)</f>
        <v>210</v>
      </c>
      <c r="P9" s="11">
        <f>SUM(P3:P8)</f>
        <v>966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169</v>
      </c>
      <c r="B13" s="1564" t="s">
        <v>39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57" t="s">
        <v>100</v>
      </c>
      <c r="B14" s="1619" t="s">
        <v>41</v>
      </c>
      <c r="C14" s="16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957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358401649810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0.41666666666666669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666" t="s">
        <v>139</v>
      </c>
      <c r="B20" s="1666"/>
      <c r="C20" s="1666"/>
      <c r="D20" s="1666"/>
      <c r="E20" s="1666"/>
      <c r="F20" s="1666"/>
      <c r="G20" s="270"/>
      <c r="H20" s="1666" t="s">
        <v>5519</v>
      </c>
      <c r="I20" s="1666"/>
      <c r="J20" s="1666"/>
      <c r="K20" s="1666"/>
      <c r="L20" s="1666"/>
      <c r="M20" s="1666"/>
      <c r="N20" s="1666"/>
      <c r="O20" s="1666"/>
      <c r="P20" s="1666"/>
      <c r="Q20" s="1770" t="s">
        <v>181</v>
      </c>
      <c r="R20" s="1668"/>
      <c r="S20" s="1668"/>
      <c r="T20" s="1668"/>
      <c r="U20" s="1668"/>
      <c r="V20" s="1668"/>
      <c r="W20" s="1668"/>
      <c r="X20" s="1668"/>
      <c r="Y20" s="1668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224" t="s">
        <v>2561</v>
      </c>
      <c r="B22" s="224" t="s">
        <v>78</v>
      </c>
      <c r="C22" s="35" t="s">
        <v>5520</v>
      </c>
      <c r="D22" s="224" t="s">
        <v>1407</v>
      </c>
      <c r="E22" s="227">
        <v>46032.46875</v>
      </c>
      <c r="F22" s="224">
        <v>10.5</v>
      </c>
      <c r="G22" s="226" t="s">
        <v>3121</v>
      </c>
      <c r="H22" s="224"/>
      <c r="I22" s="224"/>
      <c r="J22" s="224"/>
      <c r="K22" s="224"/>
      <c r="L22" s="35">
        <v>30</v>
      </c>
      <c r="M22" s="35">
        <v>30</v>
      </c>
      <c r="N22" s="35">
        <v>60</v>
      </c>
      <c r="O22" s="35">
        <v>41</v>
      </c>
      <c r="P22" s="14">
        <f t="shared" ref="P22:P27" si="1">SUM(H22:O22)</f>
        <v>161</v>
      </c>
      <c r="Q22" s="229" t="s">
        <v>32</v>
      </c>
      <c r="R22" s="14"/>
      <c r="S22" s="14">
        <v>116730</v>
      </c>
      <c r="T22" s="23" t="s">
        <v>33</v>
      </c>
      <c r="U22" s="260" t="s">
        <v>508</v>
      </c>
      <c r="V22" s="16" t="s">
        <v>90</v>
      </c>
      <c r="W22" s="16">
        <v>1017325</v>
      </c>
      <c r="X22" s="16" t="s">
        <v>5521</v>
      </c>
      <c r="Y22" s="16"/>
    </row>
    <row r="23" spans="1:25">
      <c r="A23" s="224" t="s">
        <v>165</v>
      </c>
      <c r="B23" s="224" t="s">
        <v>78</v>
      </c>
      <c r="C23" s="35" t="s">
        <v>5522</v>
      </c>
      <c r="D23" s="224" t="s">
        <v>1407</v>
      </c>
      <c r="E23" s="227">
        <v>46032.46875</v>
      </c>
      <c r="F23" s="224">
        <v>10.5</v>
      </c>
      <c r="G23" s="226" t="s">
        <v>3121</v>
      </c>
      <c r="H23" s="224"/>
      <c r="I23" s="224"/>
      <c r="J23" s="224"/>
      <c r="K23" s="224"/>
      <c r="L23" s="35">
        <v>60</v>
      </c>
      <c r="M23" s="35">
        <v>60</v>
      </c>
      <c r="N23" s="35">
        <v>41</v>
      </c>
      <c r="O23" s="224"/>
      <c r="P23" s="14">
        <f t="shared" si="1"/>
        <v>161</v>
      </c>
      <c r="Q23" s="229" t="s">
        <v>32</v>
      </c>
      <c r="R23" s="14"/>
      <c r="S23" s="14">
        <v>116732</v>
      </c>
      <c r="T23" s="23" t="s">
        <v>33</v>
      </c>
      <c r="U23" s="260" t="s">
        <v>508</v>
      </c>
      <c r="V23" s="16" t="s">
        <v>90</v>
      </c>
      <c r="W23" s="16">
        <v>1017326</v>
      </c>
      <c r="X23" s="16" t="s">
        <v>5521</v>
      </c>
      <c r="Y23" s="16"/>
    </row>
    <row r="24" spans="1:25">
      <c r="A24" s="224" t="s">
        <v>2561</v>
      </c>
      <c r="B24" s="15" t="s">
        <v>2438</v>
      </c>
      <c r="C24" s="35" t="s">
        <v>5523</v>
      </c>
      <c r="D24" s="224" t="s">
        <v>2467</v>
      </c>
      <c r="E24" s="227">
        <v>46032.5</v>
      </c>
      <c r="F24" s="224">
        <v>9.65</v>
      </c>
      <c r="G24" s="226" t="s">
        <v>3121</v>
      </c>
      <c r="H24" s="224"/>
      <c r="I24" s="224"/>
      <c r="J24" s="224"/>
      <c r="K24" s="224"/>
      <c r="L24" s="35">
        <v>60</v>
      </c>
      <c r="M24" s="35">
        <v>60</v>
      </c>
      <c r="N24" s="35">
        <v>41</v>
      </c>
      <c r="O24" s="224"/>
      <c r="P24" s="14">
        <f t="shared" si="1"/>
        <v>161</v>
      </c>
      <c r="Q24" s="229" t="s">
        <v>32</v>
      </c>
      <c r="R24" s="14"/>
      <c r="S24" s="14">
        <v>116733</v>
      </c>
      <c r="T24" s="23" t="s">
        <v>33</v>
      </c>
      <c r="U24" s="274" t="s">
        <v>523</v>
      </c>
      <c r="V24" s="16" t="s">
        <v>90</v>
      </c>
      <c r="W24" s="16">
        <v>1017327</v>
      </c>
      <c r="X24" s="16" t="s">
        <v>5524</v>
      </c>
      <c r="Y24" s="16"/>
    </row>
    <row r="25" spans="1:25">
      <c r="A25" s="224" t="s">
        <v>2837</v>
      </c>
      <c r="B25" s="224" t="s">
        <v>4816</v>
      </c>
      <c r="C25" s="35" t="s">
        <v>5525</v>
      </c>
      <c r="D25" s="224" t="s">
        <v>5381</v>
      </c>
      <c r="E25" s="227">
        <v>46031.600694444445</v>
      </c>
      <c r="F25" s="224">
        <v>11.3</v>
      </c>
      <c r="G25" s="226" t="s">
        <v>3121</v>
      </c>
      <c r="H25" s="224"/>
      <c r="I25" s="224"/>
      <c r="J25" s="224"/>
      <c r="K25" s="224"/>
      <c r="L25" s="35">
        <v>27</v>
      </c>
      <c r="M25" s="224">
        <v>0</v>
      </c>
      <c r="N25" s="35">
        <v>134</v>
      </c>
      <c r="O25" s="224">
        <v>0</v>
      </c>
      <c r="P25" s="14">
        <f t="shared" si="1"/>
        <v>161</v>
      </c>
      <c r="Q25" s="229" t="s">
        <v>32</v>
      </c>
      <c r="R25" s="14"/>
      <c r="S25" s="14">
        <v>116734</v>
      </c>
      <c r="T25" s="23" t="s">
        <v>33</v>
      </c>
      <c r="U25" s="274" t="s">
        <v>523</v>
      </c>
      <c r="V25" s="16" t="s">
        <v>90</v>
      </c>
      <c r="W25" s="16">
        <v>1017328</v>
      </c>
      <c r="X25" s="16" t="s">
        <v>5524</v>
      </c>
      <c r="Y25" s="16"/>
    </row>
    <row r="26" spans="1:25">
      <c r="A26" s="224" t="s">
        <v>119</v>
      </c>
      <c r="B26" s="224" t="s">
        <v>78</v>
      </c>
      <c r="C26" s="35" t="s">
        <v>5526</v>
      </c>
      <c r="D26" s="224" t="s">
        <v>1407</v>
      </c>
      <c r="E26" s="227">
        <v>46032.46875</v>
      </c>
      <c r="F26" s="224">
        <v>10.5</v>
      </c>
      <c r="G26" s="226" t="s">
        <v>3986</v>
      </c>
      <c r="H26" s="224"/>
      <c r="I26" s="224"/>
      <c r="J26" s="224"/>
      <c r="K26" s="224"/>
      <c r="L26" s="35">
        <v>54</v>
      </c>
      <c r="M26" s="35">
        <v>54</v>
      </c>
      <c r="N26" s="224"/>
      <c r="O26" s="224"/>
      <c r="P26" s="14">
        <f t="shared" si="1"/>
        <v>108</v>
      </c>
      <c r="Q26" s="229" t="s">
        <v>32</v>
      </c>
      <c r="R26" s="14"/>
      <c r="S26" s="14">
        <v>116737</v>
      </c>
      <c r="T26" s="14" t="s">
        <v>31</v>
      </c>
      <c r="U26" s="260" t="s">
        <v>508</v>
      </c>
      <c r="V26" s="16" t="s">
        <v>90</v>
      </c>
      <c r="W26" s="16">
        <v>1017329</v>
      </c>
      <c r="X26" s="16" t="s">
        <v>5521</v>
      </c>
      <c r="Y26" s="16"/>
    </row>
    <row r="27" spans="1:25">
      <c r="A27" s="224" t="s">
        <v>119</v>
      </c>
      <c r="B27" s="224" t="s">
        <v>2438</v>
      </c>
      <c r="C27" s="35" t="s">
        <v>5527</v>
      </c>
      <c r="D27" s="224" t="s">
        <v>2467</v>
      </c>
      <c r="E27" s="227">
        <v>46032.5</v>
      </c>
      <c r="F27" s="224">
        <v>9.65</v>
      </c>
      <c r="G27" s="226" t="s">
        <v>3121</v>
      </c>
      <c r="H27" s="224"/>
      <c r="I27" s="224"/>
      <c r="J27" s="224"/>
      <c r="K27" s="224"/>
      <c r="L27" s="224"/>
      <c r="M27" s="224"/>
      <c r="N27" s="35">
        <v>161</v>
      </c>
      <c r="O27" s="224"/>
      <c r="P27" s="14">
        <f t="shared" si="1"/>
        <v>161</v>
      </c>
      <c r="Q27" s="229" t="s">
        <v>32</v>
      </c>
      <c r="R27" s="14"/>
      <c r="S27" s="14">
        <v>116740</v>
      </c>
      <c r="T27" s="14" t="s">
        <v>31</v>
      </c>
      <c r="U27" s="274" t="s">
        <v>523</v>
      </c>
      <c r="V27" s="16" t="s">
        <v>90</v>
      </c>
      <c r="W27" s="16">
        <v>1017330</v>
      </c>
      <c r="X27" s="16" t="s">
        <v>5524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>SUM(H22:H22)</f>
        <v>0</v>
      </c>
      <c r="I28" s="11">
        <f>SUM(I22:I22)</f>
        <v>0</v>
      </c>
      <c r="J28" s="11">
        <f>SUM(J22:J22)</f>
        <v>0</v>
      </c>
      <c r="K28" s="11">
        <f>SUM(K22:K22)</f>
        <v>0</v>
      </c>
      <c r="L28" s="11">
        <f>SUM(L22:L27)</f>
        <v>231</v>
      </c>
      <c r="M28" s="11">
        <f>SUM(M22:M27)</f>
        <v>204</v>
      </c>
      <c r="N28" s="11">
        <f>SUM(N22:N27)</f>
        <v>437</v>
      </c>
      <c r="O28" s="11">
        <f>SUM(O22:O27)</f>
        <v>41</v>
      </c>
      <c r="P28" s="11">
        <f>SUM(P22:P27)</f>
        <v>913</v>
      </c>
      <c r="Q28" s="12"/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62" t="s">
        <v>508</v>
      </c>
      <c r="B32" s="1738" t="s">
        <v>39</v>
      </c>
      <c r="C32" s="173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263" t="s">
        <v>523</v>
      </c>
      <c r="B33" s="1591" t="s">
        <v>41</v>
      </c>
      <c r="C33" s="159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/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43</v>
      </c>
      <c r="B36" s="1566"/>
      <c r="C36" s="156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44</v>
      </c>
      <c r="B37" s="1567"/>
      <c r="C37" s="156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5" ht="23.25">
      <c r="A39" s="1666" t="s">
        <v>345</v>
      </c>
      <c r="B39" s="1666"/>
      <c r="C39" s="1666"/>
      <c r="D39" s="1666"/>
      <c r="E39" s="1666"/>
      <c r="F39" s="1666"/>
      <c r="G39" s="270"/>
      <c r="H39" s="1666" t="s">
        <v>5519</v>
      </c>
      <c r="I39" s="1666"/>
      <c r="J39" s="1666"/>
      <c r="K39" s="1666"/>
      <c r="L39" s="1666"/>
      <c r="M39" s="1666"/>
      <c r="N39" s="1666"/>
      <c r="O39" s="1666"/>
      <c r="P39" s="1666"/>
      <c r="Q39" s="1770" t="s">
        <v>4189</v>
      </c>
      <c r="R39" s="1668"/>
      <c r="S39" s="1668"/>
      <c r="T39" s="1668"/>
      <c r="U39" s="1668"/>
      <c r="V39" s="1668"/>
      <c r="W39" s="1668"/>
      <c r="X39" s="1668"/>
      <c r="Y39" s="1668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240" t="s">
        <v>22</v>
      </c>
      <c r="S40" s="8" t="s">
        <v>9</v>
      </c>
      <c r="T40" s="8" t="s">
        <v>21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275" t="s">
        <v>1975</v>
      </c>
      <c r="B41" s="276" t="s">
        <v>78</v>
      </c>
      <c r="C41" s="277" t="s">
        <v>5528</v>
      </c>
      <c r="D41" s="278" t="s">
        <v>521</v>
      </c>
      <c r="E41" s="227">
        <v>46031.611111111109</v>
      </c>
      <c r="F41" s="224">
        <v>10.3</v>
      </c>
      <c r="G41" s="226" t="s">
        <v>3121</v>
      </c>
      <c r="H41" s="225"/>
      <c r="I41" s="225"/>
      <c r="J41" s="225"/>
      <c r="K41" s="225"/>
      <c r="L41" s="35">
        <v>54</v>
      </c>
      <c r="M41" s="35">
        <v>54</v>
      </c>
      <c r="N41" s="35">
        <v>53</v>
      </c>
      <c r="O41" s="224"/>
      <c r="P41" s="14">
        <f>SUM(H41:O41)</f>
        <v>161</v>
      </c>
      <c r="Q41" s="229" t="s">
        <v>32</v>
      </c>
      <c r="R41" s="14"/>
      <c r="S41" s="14">
        <v>116741</v>
      </c>
      <c r="T41" s="23" t="s">
        <v>33</v>
      </c>
      <c r="U41" s="279" t="s">
        <v>523</v>
      </c>
      <c r="V41" s="280" t="s">
        <v>90</v>
      </c>
      <c r="W41" s="280">
        <v>1017333</v>
      </c>
      <c r="X41" s="280" t="s">
        <v>5524</v>
      </c>
      <c r="Y41" s="8"/>
    </row>
    <row r="42" spans="1:25">
      <c r="A42" s="276" t="s">
        <v>86</v>
      </c>
      <c r="B42" s="276" t="s">
        <v>1184</v>
      </c>
      <c r="C42" s="277" t="s">
        <v>5529</v>
      </c>
      <c r="D42" s="278" t="s">
        <v>4325</v>
      </c>
      <c r="E42" s="227">
        <v>46032.392361111109</v>
      </c>
      <c r="F42" s="224">
        <v>11.1</v>
      </c>
      <c r="G42" s="226" t="s">
        <v>3121</v>
      </c>
      <c r="H42" s="225"/>
      <c r="I42" s="225"/>
      <c r="J42" s="225"/>
      <c r="K42" s="225"/>
      <c r="L42" s="225"/>
      <c r="M42" s="225"/>
      <c r="N42" s="35">
        <v>81</v>
      </c>
      <c r="O42" s="35">
        <v>80</v>
      </c>
      <c r="P42" s="14">
        <f>SUM(H42:O42)</f>
        <v>161</v>
      </c>
      <c r="Q42" s="229" t="s">
        <v>32</v>
      </c>
      <c r="R42" s="14"/>
      <c r="S42" s="14">
        <v>116742</v>
      </c>
      <c r="T42" s="23" t="s">
        <v>33</v>
      </c>
      <c r="U42" s="281" t="s">
        <v>508</v>
      </c>
      <c r="V42" s="280" t="s">
        <v>90</v>
      </c>
      <c r="W42" s="280">
        <v>1017334</v>
      </c>
      <c r="X42" s="280" t="s">
        <v>5521</v>
      </c>
      <c r="Y42" s="8"/>
    </row>
    <row r="43" spans="1:25">
      <c r="A43" s="276" t="s">
        <v>133</v>
      </c>
      <c r="B43" s="276" t="s">
        <v>92</v>
      </c>
      <c r="C43" s="277" t="s">
        <v>5527</v>
      </c>
      <c r="D43" s="278" t="s">
        <v>2467</v>
      </c>
      <c r="E43" s="227">
        <v>46032.5</v>
      </c>
      <c r="F43" s="224">
        <v>9.65</v>
      </c>
      <c r="G43" s="226" t="s">
        <v>3121</v>
      </c>
      <c r="H43" s="225"/>
      <c r="I43" s="225"/>
      <c r="J43" s="225"/>
      <c r="K43" s="225"/>
      <c r="L43" s="225"/>
      <c r="M43" s="35">
        <v>54</v>
      </c>
      <c r="N43" s="35">
        <v>107</v>
      </c>
      <c r="O43" s="224">
        <v>0</v>
      </c>
      <c r="P43" s="14">
        <f>SUM(H43:O43)</f>
        <v>161</v>
      </c>
      <c r="Q43" s="229" t="s">
        <v>32</v>
      </c>
      <c r="R43" s="14"/>
      <c r="S43" s="14">
        <v>116743</v>
      </c>
      <c r="T43" s="23" t="s">
        <v>33</v>
      </c>
      <c r="U43" s="279" t="s">
        <v>523</v>
      </c>
      <c r="V43" s="280" t="s">
        <v>90</v>
      </c>
      <c r="W43" s="280">
        <v>1017335</v>
      </c>
      <c r="X43" s="280" t="s">
        <v>5524</v>
      </c>
      <c r="Y43" s="8"/>
    </row>
    <row r="44" spans="1:25">
      <c r="A44" s="276" t="s">
        <v>1141</v>
      </c>
      <c r="B44" s="276" t="s">
        <v>2438</v>
      </c>
      <c r="C44" s="277" t="s">
        <v>5530</v>
      </c>
      <c r="D44" s="282" t="s">
        <v>4783</v>
      </c>
      <c r="E44" s="283">
        <v>46033.125</v>
      </c>
      <c r="F44" s="282">
        <v>9.6999999999999993</v>
      </c>
      <c r="G44" s="226"/>
      <c r="H44" s="225"/>
      <c r="I44" s="225"/>
      <c r="J44" s="225"/>
      <c r="K44" s="225"/>
      <c r="L44" s="225"/>
      <c r="M44" s="35">
        <v>60</v>
      </c>
      <c r="N44" s="35">
        <v>41</v>
      </c>
      <c r="O44" s="35">
        <v>60</v>
      </c>
      <c r="P44" s="14">
        <f>SUM(H44:O44)</f>
        <v>161</v>
      </c>
      <c r="Q44" s="229" t="s">
        <v>32</v>
      </c>
      <c r="R44" s="14"/>
      <c r="S44" s="14">
        <v>116761</v>
      </c>
      <c r="T44" s="23" t="s">
        <v>33</v>
      </c>
      <c r="U44" s="279" t="s">
        <v>523</v>
      </c>
      <c r="V44" s="280" t="s">
        <v>90</v>
      </c>
      <c r="W44" s="280">
        <v>1017336</v>
      </c>
      <c r="X44" s="280" t="s">
        <v>5524</v>
      </c>
      <c r="Y44" s="8"/>
    </row>
    <row r="45" spans="1:25">
      <c r="A45" s="15" t="s">
        <v>1664</v>
      </c>
      <c r="B45" s="15" t="s">
        <v>1015</v>
      </c>
      <c r="C45" s="15"/>
      <c r="D45" s="224"/>
      <c r="E45" s="227"/>
      <c r="F45" s="224"/>
      <c r="G45" s="226"/>
      <c r="H45" s="225"/>
      <c r="I45" s="225"/>
      <c r="J45" s="225"/>
      <c r="K45" s="225"/>
      <c r="L45" s="225"/>
      <c r="M45" s="284">
        <v>161</v>
      </c>
      <c r="N45" s="225"/>
      <c r="O45" s="224"/>
      <c r="P45" s="14">
        <v>161</v>
      </c>
      <c r="Q45" s="14" t="s">
        <v>30</v>
      </c>
      <c r="R45" s="14"/>
      <c r="S45" s="14">
        <v>116653</v>
      </c>
      <c r="T45" s="14" t="s">
        <v>31</v>
      </c>
      <c r="U45" s="8"/>
      <c r="V45" s="8"/>
      <c r="W45" s="280">
        <v>1017339</v>
      </c>
      <c r="X45" s="8"/>
      <c r="Y45" s="8"/>
    </row>
    <row r="46" spans="1:25">
      <c r="A46" s="280" t="s">
        <v>1664</v>
      </c>
      <c r="B46" s="280" t="s">
        <v>1015</v>
      </c>
      <c r="C46" s="280"/>
      <c r="D46" s="280"/>
      <c r="E46" s="280"/>
      <c r="F46" s="280"/>
      <c r="G46" s="285"/>
      <c r="H46" s="286"/>
      <c r="I46" s="286"/>
      <c r="J46" s="286"/>
      <c r="K46" s="286"/>
      <c r="L46" s="286"/>
      <c r="M46" s="286"/>
      <c r="N46" s="287">
        <v>81</v>
      </c>
      <c r="O46" s="35">
        <v>80</v>
      </c>
      <c r="P46" s="280">
        <v>161</v>
      </c>
      <c r="Q46" s="14" t="s">
        <v>30</v>
      </c>
      <c r="R46" s="2"/>
      <c r="S46" s="280">
        <v>116653</v>
      </c>
      <c r="T46" s="14" t="s">
        <v>31</v>
      </c>
      <c r="U46" s="280"/>
      <c r="V46" s="280"/>
      <c r="W46" s="280">
        <v>1017339</v>
      </c>
      <c r="X46" s="8"/>
      <c r="Y46" s="8"/>
    </row>
    <row r="47" spans="1:25">
      <c r="A47" s="11" t="s">
        <v>19</v>
      </c>
      <c r="B47" s="7"/>
      <c r="C47" s="7"/>
      <c r="D47" s="7"/>
      <c r="E47" s="11"/>
      <c r="F47" s="7"/>
      <c r="G47" s="7"/>
      <c r="H47" s="288">
        <f t="shared" ref="H47:P47" si="2">SUM(H41:H46)</f>
        <v>0</v>
      </c>
      <c r="I47" s="288">
        <f t="shared" si="2"/>
        <v>0</v>
      </c>
      <c r="J47" s="288">
        <f t="shared" si="2"/>
        <v>0</v>
      </c>
      <c r="K47" s="288">
        <f t="shared" si="2"/>
        <v>0</v>
      </c>
      <c r="L47" s="288">
        <f t="shared" si="2"/>
        <v>54</v>
      </c>
      <c r="M47" s="288">
        <f t="shared" si="2"/>
        <v>329</v>
      </c>
      <c r="N47" s="288">
        <f t="shared" si="2"/>
        <v>363</v>
      </c>
      <c r="O47" s="288">
        <f t="shared" si="2"/>
        <v>220</v>
      </c>
      <c r="P47" s="288">
        <f t="shared" si="2"/>
        <v>966</v>
      </c>
      <c r="Q47" s="12"/>
      <c r="R47" s="12"/>
      <c r="S47" s="12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262" t="s">
        <v>508</v>
      </c>
      <c r="B51" s="1738" t="s">
        <v>39</v>
      </c>
      <c r="C51" s="173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263" t="s">
        <v>523</v>
      </c>
      <c r="B52" s="1591" t="s">
        <v>41</v>
      </c>
      <c r="C52" s="159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42</v>
      </c>
      <c r="B53" s="1565"/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565"/>
      <c r="C54" s="156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43</v>
      </c>
      <c r="B55" s="1566"/>
      <c r="C55" s="156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44</v>
      </c>
      <c r="B56" s="1567"/>
      <c r="C56" s="156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8" spans="1:25" ht="23.25">
      <c r="A58" s="1764" t="s">
        <v>5531</v>
      </c>
      <c r="B58" s="1764"/>
      <c r="C58" s="1764"/>
      <c r="D58" s="1764"/>
      <c r="E58" s="1764"/>
      <c r="F58" s="1764"/>
      <c r="G58" s="289"/>
      <c r="H58" s="1764" t="s">
        <v>4015</v>
      </c>
      <c r="I58" s="1764"/>
      <c r="J58" s="1764"/>
      <c r="K58" s="1764"/>
      <c r="L58" s="1764"/>
      <c r="M58" s="1764"/>
      <c r="N58" s="1764"/>
      <c r="O58" s="1764"/>
      <c r="P58" s="1764"/>
      <c r="Q58" s="1771" t="s">
        <v>810</v>
      </c>
      <c r="R58" s="1763"/>
      <c r="S58" s="1763"/>
      <c r="T58" s="1763"/>
      <c r="U58" s="1763"/>
      <c r="V58" s="1763"/>
      <c r="W58" s="1763"/>
      <c r="X58" s="1763"/>
      <c r="Y58" s="1763"/>
    </row>
    <row r="59" spans="1:25" ht="26.25">
      <c r="A59" s="18" t="s">
        <v>3</v>
      </c>
      <c r="B59" s="18" t="s">
        <v>4</v>
      </c>
      <c r="C59" s="1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9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240" t="s">
        <v>22</v>
      </c>
      <c r="S59" s="8" t="s">
        <v>9</v>
      </c>
      <c r="T59" s="8" t="s">
        <v>21</v>
      </c>
      <c r="U59" s="8" t="s">
        <v>24</v>
      </c>
      <c r="V59" s="8" t="s">
        <v>25</v>
      </c>
      <c r="W59" s="8" t="s">
        <v>26</v>
      </c>
      <c r="X59" s="8" t="s">
        <v>27</v>
      </c>
      <c r="Y59" s="8" t="s">
        <v>28</v>
      </c>
    </row>
    <row r="60" spans="1:25">
      <c r="A60" s="275"/>
      <c r="B60" s="276"/>
      <c r="C60" s="276"/>
      <c r="D60" s="278"/>
      <c r="E60" s="227"/>
      <c r="F60" s="224"/>
      <c r="G60" s="226"/>
      <c r="H60" s="224"/>
      <c r="I60" s="224"/>
      <c r="J60" s="224"/>
      <c r="K60" s="224"/>
      <c r="L60" s="224"/>
      <c r="M60" s="224"/>
      <c r="N60" s="224"/>
      <c r="O60" s="224"/>
      <c r="P60" s="14">
        <f t="shared" ref="P60:P65" si="3">SUM(H60:O60)</f>
        <v>0</v>
      </c>
      <c r="Q60" s="229" t="s">
        <v>32</v>
      </c>
      <c r="R60" s="14"/>
      <c r="S60" s="14"/>
      <c r="T60" s="14" t="s">
        <v>31</v>
      </c>
      <c r="U60" s="228"/>
      <c r="V60" s="16"/>
      <c r="W60" s="16"/>
      <c r="X60" s="16"/>
      <c r="Y60" s="16"/>
    </row>
    <row r="61" spans="1:25">
      <c r="A61" s="276"/>
      <c r="B61" s="276"/>
      <c r="C61" s="276"/>
      <c r="D61" s="278"/>
      <c r="E61" s="227"/>
      <c r="F61" s="224"/>
      <c r="G61" s="226"/>
      <c r="H61" s="224"/>
      <c r="I61" s="224"/>
      <c r="J61" s="224"/>
      <c r="K61" s="224"/>
      <c r="L61" s="224"/>
      <c r="M61" s="224"/>
      <c r="N61" s="224"/>
      <c r="O61" s="224"/>
      <c r="P61" s="14">
        <f t="shared" si="3"/>
        <v>0</v>
      </c>
      <c r="Q61" s="229" t="s">
        <v>32</v>
      </c>
      <c r="R61" s="14"/>
      <c r="S61" s="14"/>
      <c r="T61" s="14" t="s">
        <v>31</v>
      </c>
      <c r="U61" s="228"/>
      <c r="V61" s="16"/>
      <c r="W61" s="16"/>
      <c r="X61" s="16"/>
      <c r="Y61" s="16"/>
    </row>
    <row r="62" spans="1:25">
      <c r="A62" s="276"/>
      <c r="B62" s="276"/>
      <c r="C62" s="276"/>
      <c r="D62" s="278"/>
      <c r="E62" s="227"/>
      <c r="F62" s="224"/>
      <c r="G62" s="226"/>
      <c r="H62" s="224"/>
      <c r="I62" s="224"/>
      <c r="J62" s="224"/>
      <c r="K62" s="224"/>
      <c r="L62" s="224"/>
      <c r="M62" s="224"/>
      <c r="N62" s="224"/>
      <c r="O62" s="224"/>
      <c r="P62" s="14">
        <f t="shared" si="3"/>
        <v>0</v>
      </c>
      <c r="Q62" s="229" t="s">
        <v>32</v>
      </c>
      <c r="R62" s="14"/>
      <c r="S62" s="14"/>
      <c r="T62" s="23" t="s">
        <v>33</v>
      </c>
      <c r="U62" s="228"/>
      <c r="V62" s="16"/>
      <c r="W62" s="16"/>
      <c r="X62" s="16"/>
      <c r="Y62" s="16"/>
    </row>
    <row r="63" spans="1:25">
      <c r="A63" s="45"/>
      <c r="B63" s="45"/>
      <c r="C63" s="45"/>
      <c r="D63" s="224"/>
      <c r="E63" s="227"/>
      <c r="F63" s="224"/>
      <c r="G63" s="226"/>
      <c r="H63" s="224"/>
      <c r="I63" s="224"/>
      <c r="J63" s="224"/>
      <c r="K63" s="224"/>
      <c r="L63" s="224"/>
      <c r="M63" s="224"/>
      <c r="N63" s="224"/>
      <c r="O63" s="224"/>
      <c r="P63" s="14">
        <f t="shared" si="3"/>
        <v>0</v>
      </c>
      <c r="Q63" s="229" t="s">
        <v>32</v>
      </c>
      <c r="R63" s="14"/>
      <c r="S63" s="14"/>
      <c r="T63" s="23" t="s">
        <v>33</v>
      </c>
      <c r="U63" s="228"/>
      <c r="V63" s="16"/>
      <c r="W63" s="16"/>
      <c r="X63" s="16"/>
      <c r="Y63" s="16"/>
    </row>
    <row r="64" spans="1:25">
      <c r="A64" s="224"/>
      <c r="B64" s="224"/>
      <c r="C64" s="224"/>
      <c r="D64" s="224"/>
      <c r="E64" s="227"/>
      <c r="F64" s="224"/>
      <c r="G64" s="226"/>
      <c r="H64" s="224"/>
      <c r="I64" s="224"/>
      <c r="J64" s="224"/>
      <c r="K64" s="224"/>
      <c r="L64" s="224"/>
      <c r="M64" s="224"/>
      <c r="N64" s="224"/>
      <c r="O64" s="224"/>
      <c r="P64" s="14">
        <f t="shared" si="3"/>
        <v>0</v>
      </c>
      <c r="Q64" s="229" t="s">
        <v>32</v>
      </c>
      <c r="R64" s="14"/>
      <c r="S64" s="14"/>
      <c r="T64" s="23" t="s">
        <v>33</v>
      </c>
      <c r="U64" s="228"/>
      <c r="V64" s="16"/>
      <c r="W64" s="16"/>
      <c r="X64" s="16"/>
      <c r="Y64" s="16"/>
    </row>
    <row r="65" spans="1:25">
      <c r="A65" s="15"/>
      <c r="B65" s="15"/>
      <c r="C65" s="15"/>
      <c r="D65" s="15"/>
      <c r="E65" s="15"/>
      <c r="F65" s="15"/>
      <c r="G65" s="37"/>
      <c r="H65" s="15"/>
      <c r="I65" s="15"/>
      <c r="J65" s="15"/>
      <c r="K65" s="15"/>
      <c r="L65" s="15"/>
      <c r="M65" s="15"/>
      <c r="N65" s="15"/>
      <c r="O65" s="15"/>
      <c r="P65" s="14">
        <f t="shared" si="3"/>
        <v>0</v>
      </c>
      <c r="Q65" s="14" t="s">
        <v>30</v>
      </c>
      <c r="R65" s="14"/>
      <c r="S65" s="14"/>
      <c r="T65" s="14" t="s">
        <v>31</v>
      </c>
      <c r="U65" s="16"/>
      <c r="V65" s="16"/>
      <c r="W65" s="16"/>
      <c r="X65" s="16"/>
      <c r="Y65" s="16"/>
    </row>
    <row r="66" spans="1:25">
      <c r="A66" s="11" t="s">
        <v>19</v>
      </c>
      <c r="B66" s="7"/>
      <c r="C66" s="7"/>
      <c r="D66" s="7"/>
      <c r="E66" s="11"/>
      <c r="F66" s="7"/>
      <c r="G66" s="7"/>
      <c r="H66" s="11">
        <f t="shared" ref="H66:O66" si="4">SUM(H60:H64)</f>
        <v>0</v>
      </c>
      <c r="I66" s="11">
        <f t="shared" si="4"/>
        <v>0</v>
      </c>
      <c r="J66" s="11">
        <f t="shared" si="4"/>
        <v>0</v>
      </c>
      <c r="K66" s="11">
        <f t="shared" si="4"/>
        <v>0</v>
      </c>
      <c r="L66" s="11">
        <f t="shared" si="4"/>
        <v>0</v>
      </c>
      <c r="M66" s="11">
        <f t="shared" si="4"/>
        <v>0</v>
      </c>
      <c r="N66" s="11">
        <f t="shared" si="4"/>
        <v>0</v>
      </c>
      <c r="O66" s="11">
        <f t="shared" si="4"/>
        <v>0</v>
      </c>
      <c r="P66" s="11">
        <f>SUM(P60:P65)</f>
        <v>0</v>
      </c>
      <c r="Q66" s="12"/>
      <c r="R66" s="12"/>
      <c r="S66" s="12"/>
      <c r="T66" s="12"/>
      <c r="U66" s="12"/>
      <c r="V66" s="12"/>
      <c r="W66" s="12"/>
      <c r="X66" s="12"/>
      <c r="Y66" s="12"/>
    </row>
    <row r="67" spans="1:25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230" t="s">
        <v>161</v>
      </c>
      <c r="B70" s="1558" t="s">
        <v>39</v>
      </c>
      <c r="C70" s="1558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4" t="s">
        <v>169</v>
      </c>
      <c r="B71" s="1564" t="s">
        <v>41</v>
      </c>
      <c r="C71" s="156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42</v>
      </c>
      <c r="B72" s="1565"/>
      <c r="C72" s="156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42</v>
      </c>
      <c r="B73" s="1565"/>
      <c r="C73" s="156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43</v>
      </c>
      <c r="B74" s="1566"/>
      <c r="C74" s="156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5">
      <c r="A75" s="5" t="s">
        <v>44</v>
      </c>
      <c r="B75" s="1567"/>
      <c r="C75" s="156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</sheetData>
  <mergeCells count="44">
    <mergeCell ref="B13:C13"/>
    <mergeCell ref="A1:F1"/>
    <mergeCell ref="H1:P1"/>
    <mergeCell ref="Q1:Y1"/>
    <mergeCell ref="B11:D11"/>
    <mergeCell ref="J11:L11"/>
    <mergeCell ref="B33:C33"/>
    <mergeCell ref="B14:C14"/>
    <mergeCell ref="B15:C15"/>
    <mergeCell ref="B16:C16"/>
    <mergeCell ref="B17:C17"/>
    <mergeCell ref="B18:C18"/>
    <mergeCell ref="A20:F20"/>
    <mergeCell ref="H20:P20"/>
    <mergeCell ref="Q20:Y20"/>
    <mergeCell ref="B30:D30"/>
    <mergeCell ref="J30:L30"/>
    <mergeCell ref="B32:C32"/>
    <mergeCell ref="B34:C34"/>
    <mergeCell ref="B35:C35"/>
    <mergeCell ref="B36:C36"/>
    <mergeCell ref="B37:C37"/>
    <mergeCell ref="A39:F39"/>
    <mergeCell ref="Q58:Y58"/>
    <mergeCell ref="Q39:Y39"/>
    <mergeCell ref="B49:D49"/>
    <mergeCell ref="J49:L49"/>
    <mergeCell ref="B51:C51"/>
    <mergeCell ref="B52:C52"/>
    <mergeCell ref="B53:C53"/>
    <mergeCell ref="H39:P39"/>
    <mergeCell ref="B54:C54"/>
    <mergeCell ref="B55:C55"/>
    <mergeCell ref="B56:C56"/>
    <mergeCell ref="A58:F58"/>
    <mergeCell ref="H58:P58"/>
    <mergeCell ref="B74:C74"/>
    <mergeCell ref="B75:C75"/>
    <mergeCell ref="B68:D68"/>
    <mergeCell ref="J68:L68"/>
    <mergeCell ref="B70:C70"/>
    <mergeCell ref="B71:C71"/>
    <mergeCell ref="B72:C72"/>
    <mergeCell ref="B73:C73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59CDA-BFB7-4957-B749-2400A6351601}">
  <sheetPr>
    <tabColor rgb="FF0070C0"/>
  </sheetPr>
  <dimension ref="A1:Y112"/>
  <sheetViews>
    <sheetView topLeftCell="A34" workbookViewId="0">
      <selection activeCell="X59" sqref="X59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6.140625" customWidth="1"/>
    <col min="5" max="5" width="16" customWidth="1"/>
    <col min="6" max="6" width="11.5703125" bestFit="1" customWidth="1"/>
    <col min="7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6.42578125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1110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519</v>
      </c>
      <c r="B3" s="15" t="s">
        <v>78</v>
      </c>
      <c r="C3" s="35" t="s">
        <v>5532</v>
      </c>
      <c r="D3" s="15" t="s">
        <v>99</v>
      </c>
      <c r="E3" s="24">
        <v>46362.319444444445</v>
      </c>
      <c r="F3" s="15">
        <v>10.8</v>
      </c>
      <c r="G3" s="37" t="s">
        <v>3121</v>
      </c>
      <c r="H3" s="15"/>
      <c r="I3" s="15"/>
      <c r="J3" s="15"/>
      <c r="K3" s="15"/>
      <c r="L3" s="15"/>
      <c r="M3" s="35">
        <v>41</v>
      </c>
      <c r="N3" s="35">
        <v>60</v>
      </c>
      <c r="O3" s="35">
        <v>60</v>
      </c>
      <c r="P3" s="14">
        <f t="shared" ref="P3:P8" si="0">SUM(H3:O3)</f>
        <v>161</v>
      </c>
      <c r="Q3" s="17" t="s">
        <v>32</v>
      </c>
      <c r="R3" s="290" t="b">
        <v>1</v>
      </c>
      <c r="S3" s="14">
        <v>116683</v>
      </c>
      <c r="T3" s="23" t="s">
        <v>33</v>
      </c>
      <c r="U3" s="255" t="s">
        <v>100</v>
      </c>
      <c r="V3" s="16" t="s">
        <v>90</v>
      </c>
      <c r="W3" s="16">
        <v>1017258</v>
      </c>
      <c r="X3" s="16" t="s">
        <v>5533</v>
      </c>
      <c r="Y3" s="16"/>
    </row>
    <row r="4" spans="1:25">
      <c r="A4" s="15" t="s">
        <v>3866</v>
      </c>
      <c r="B4" s="15" t="s">
        <v>78</v>
      </c>
      <c r="C4" s="35" t="s">
        <v>5534</v>
      </c>
      <c r="D4" s="15" t="s">
        <v>99</v>
      </c>
      <c r="E4" s="24">
        <v>46362.319444444445</v>
      </c>
      <c r="F4" s="15">
        <v>10.8</v>
      </c>
      <c r="G4" s="37" t="s">
        <v>3121</v>
      </c>
      <c r="H4" s="15"/>
      <c r="I4" s="15"/>
      <c r="J4" s="15"/>
      <c r="K4" s="15"/>
      <c r="L4" s="15"/>
      <c r="M4" s="35">
        <v>41</v>
      </c>
      <c r="N4" s="35">
        <v>60</v>
      </c>
      <c r="O4" s="35">
        <v>60</v>
      </c>
      <c r="P4" s="14">
        <f t="shared" si="0"/>
        <v>161</v>
      </c>
      <c r="Q4" s="17" t="s">
        <v>32</v>
      </c>
      <c r="R4" s="290" t="b">
        <v>1</v>
      </c>
      <c r="S4" s="14">
        <v>116684</v>
      </c>
      <c r="T4" s="23" t="s">
        <v>33</v>
      </c>
      <c r="U4" s="255" t="s">
        <v>100</v>
      </c>
      <c r="V4" s="16" t="s">
        <v>90</v>
      </c>
      <c r="W4" s="16">
        <v>1017259</v>
      </c>
      <c r="X4" s="16" t="s">
        <v>5533</v>
      </c>
      <c r="Y4" s="16"/>
    </row>
    <row r="5" spans="1:25">
      <c r="A5" s="15" t="s">
        <v>120</v>
      </c>
      <c r="B5" s="15" t="s">
        <v>78</v>
      </c>
      <c r="C5" s="35" t="s">
        <v>5535</v>
      </c>
      <c r="D5" s="15" t="s">
        <v>99</v>
      </c>
      <c r="E5" s="24">
        <v>46362.319444444445</v>
      </c>
      <c r="F5" s="15">
        <v>10.8</v>
      </c>
      <c r="G5" s="37" t="s">
        <v>3121</v>
      </c>
      <c r="H5" s="15"/>
      <c r="I5" s="15"/>
      <c r="J5" s="15"/>
      <c r="K5" s="15"/>
      <c r="L5" s="15"/>
      <c r="M5" s="35">
        <v>11</v>
      </c>
      <c r="N5" s="15">
        <v>60</v>
      </c>
      <c r="O5" s="35">
        <v>90</v>
      </c>
      <c r="P5" s="14">
        <f t="shared" si="0"/>
        <v>161</v>
      </c>
      <c r="Q5" s="17" t="s">
        <v>32</v>
      </c>
      <c r="R5" s="290" t="b">
        <v>1</v>
      </c>
      <c r="S5" s="14">
        <v>116685</v>
      </c>
      <c r="T5" s="23" t="s">
        <v>33</v>
      </c>
      <c r="U5" s="255" t="s">
        <v>100</v>
      </c>
      <c r="V5" s="16" t="s">
        <v>90</v>
      </c>
      <c r="W5" s="16">
        <v>1017260</v>
      </c>
      <c r="X5" s="16" t="s">
        <v>5533</v>
      </c>
      <c r="Y5" s="16"/>
    </row>
    <row r="6" spans="1:25">
      <c r="A6" s="15" t="s">
        <v>2561</v>
      </c>
      <c r="B6" s="15" t="s">
        <v>78</v>
      </c>
      <c r="C6" s="35" t="s">
        <v>5536</v>
      </c>
      <c r="D6" s="15" t="s">
        <v>99</v>
      </c>
      <c r="E6" s="24">
        <v>46362.319444444445</v>
      </c>
      <c r="F6" s="15">
        <v>10.95</v>
      </c>
      <c r="G6" s="37" t="s">
        <v>3121</v>
      </c>
      <c r="H6" s="15"/>
      <c r="I6" s="15"/>
      <c r="J6" s="15"/>
      <c r="K6" s="15"/>
      <c r="L6" s="15"/>
      <c r="M6" s="15"/>
      <c r="N6" s="35">
        <v>161</v>
      </c>
      <c r="O6" s="15"/>
      <c r="P6" s="14">
        <f t="shared" si="0"/>
        <v>161</v>
      </c>
      <c r="Q6" s="17" t="s">
        <v>32</v>
      </c>
      <c r="R6" s="290" t="b">
        <v>0</v>
      </c>
      <c r="S6" s="14">
        <v>116686</v>
      </c>
      <c r="T6" s="23" t="s">
        <v>33</v>
      </c>
      <c r="U6" s="255" t="s">
        <v>100</v>
      </c>
      <c r="V6" s="16" t="s">
        <v>90</v>
      </c>
      <c r="W6" s="16">
        <v>1017261</v>
      </c>
      <c r="X6" s="16" t="s">
        <v>5533</v>
      </c>
      <c r="Y6" s="16"/>
    </row>
    <row r="7" spans="1:25">
      <c r="A7" s="15" t="s">
        <v>86</v>
      </c>
      <c r="B7" s="15" t="s">
        <v>78</v>
      </c>
      <c r="C7" s="35" t="s">
        <v>5537</v>
      </c>
      <c r="D7" s="15" t="s">
        <v>99</v>
      </c>
      <c r="E7" s="24">
        <v>46362.319444444445</v>
      </c>
      <c r="F7" s="15">
        <v>10.95</v>
      </c>
      <c r="G7" s="37" t="s">
        <v>3121</v>
      </c>
      <c r="H7" s="15"/>
      <c r="I7" s="15"/>
      <c r="J7" s="15"/>
      <c r="K7" s="15"/>
      <c r="L7" s="15"/>
      <c r="M7" s="15"/>
      <c r="N7" s="15"/>
      <c r="O7" s="35">
        <v>161</v>
      </c>
      <c r="P7" s="14">
        <f t="shared" si="0"/>
        <v>161</v>
      </c>
      <c r="Q7" s="17" t="s">
        <v>32</v>
      </c>
      <c r="R7" s="290" t="b">
        <v>0</v>
      </c>
      <c r="S7" s="14">
        <v>116687</v>
      </c>
      <c r="T7" s="23" t="s">
        <v>33</v>
      </c>
      <c r="U7" s="255" t="s">
        <v>100</v>
      </c>
      <c r="V7" s="16" t="s">
        <v>90</v>
      </c>
      <c r="W7" s="16">
        <v>1017262</v>
      </c>
      <c r="X7" s="16" t="s">
        <v>5533</v>
      </c>
      <c r="Y7" s="16"/>
    </row>
    <row r="8" spans="1:25">
      <c r="A8" s="15" t="s">
        <v>152</v>
      </c>
      <c r="B8" s="15" t="s">
        <v>78</v>
      </c>
      <c r="C8" s="35" t="s">
        <v>5538</v>
      </c>
      <c r="D8" s="15" t="s">
        <v>88</v>
      </c>
      <c r="E8" s="24">
        <v>46364.166666666664</v>
      </c>
      <c r="F8" s="15">
        <v>10.3</v>
      </c>
      <c r="G8" s="37" t="s">
        <v>5238</v>
      </c>
      <c r="H8" s="15"/>
      <c r="I8" s="15"/>
      <c r="J8" s="15"/>
      <c r="K8" s="15"/>
      <c r="L8" s="15"/>
      <c r="M8" s="15"/>
      <c r="N8" s="35">
        <v>161</v>
      </c>
      <c r="O8" s="15"/>
      <c r="P8" s="14">
        <f t="shared" si="0"/>
        <v>161</v>
      </c>
      <c r="Q8" s="17" t="s">
        <v>32</v>
      </c>
      <c r="R8" s="290" t="b">
        <v>0</v>
      </c>
      <c r="S8" s="14">
        <v>116707</v>
      </c>
      <c r="T8" s="23" t="s">
        <v>33</v>
      </c>
      <c r="U8" s="231" t="s">
        <v>161</v>
      </c>
      <c r="V8" s="16" t="s">
        <v>90</v>
      </c>
      <c r="W8" s="16">
        <v>1017263</v>
      </c>
      <c r="X8" s="16" t="s">
        <v>5539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0</v>
      </c>
      <c r="M9" s="11">
        <f t="shared" si="1"/>
        <v>93</v>
      </c>
      <c r="N9" s="11">
        <f t="shared" si="1"/>
        <v>502</v>
      </c>
      <c r="O9" s="11">
        <f t="shared" si="1"/>
        <v>371</v>
      </c>
      <c r="P9" s="11">
        <f t="shared" si="1"/>
        <v>966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57" t="s">
        <v>100</v>
      </c>
      <c r="B14" s="1619" t="s">
        <v>41</v>
      </c>
      <c r="C14" s="16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1676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358404854773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0.41666666666666669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4015</v>
      </c>
      <c r="I20" s="1559"/>
      <c r="J20" s="1559"/>
      <c r="K20" s="1559"/>
      <c r="L20" s="1559"/>
      <c r="M20" s="1559"/>
      <c r="N20" s="1559"/>
      <c r="O20" s="1559"/>
      <c r="P20" s="1559"/>
      <c r="Q20" s="1560" t="s">
        <v>181</v>
      </c>
      <c r="R20" s="1561"/>
      <c r="S20" s="1561"/>
      <c r="T20" s="1561"/>
      <c r="U20" s="1561"/>
      <c r="V20" s="1561"/>
      <c r="W20" s="1561"/>
      <c r="X20" s="1561"/>
      <c r="Y20" s="1561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 ht="38.25">
      <c r="A22" s="15" t="s">
        <v>111</v>
      </c>
      <c r="B22" s="15" t="s">
        <v>65</v>
      </c>
      <c r="C22" s="35" t="s">
        <v>5540</v>
      </c>
      <c r="D22" s="15" t="s">
        <v>64</v>
      </c>
      <c r="E22" s="24">
        <v>46029.517361111109</v>
      </c>
      <c r="F22" s="15">
        <v>14.8</v>
      </c>
      <c r="G22" s="37" t="s">
        <v>5541</v>
      </c>
      <c r="H22" s="15"/>
      <c r="I22" s="15"/>
      <c r="J22" s="15"/>
      <c r="K22" s="15"/>
      <c r="L22" s="35">
        <v>161</v>
      </c>
      <c r="M22" s="15"/>
      <c r="N22" s="15"/>
      <c r="O22" s="15"/>
      <c r="P22" s="14">
        <f t="shared" ref="P22:P26" si="2">SUM(H22:O22)</f>
        <v>161</v>
      </c>
      <c r="Q22" s="14" t="s">
        <v>30</v>
      </c>
      <c r="R22" s="290" t="b">
        <v>0</v>
      </c>
      <c r="S22" s="14">
        <v>116654</v>
      </c>
      <c r="T22" s="23" t="s">
        <v>33</v>
      </c>
      <c r="U22" s="232" t="s">
        <v>169</v>
      </c>
      <c r="V22" s="16" t="s">
        <v>271</v>
      </c>
      <c r="W22" s="16">
        <v>1017264</v>
      </c>
      <c r="X22" s="16" t="s">
        <v>5533</v>
      </c>
      <c r="Y22" s="16"/>
    </row>
    <row r="23" spans="1:25">
      <c r="A23" s="15" t="s">
        <v>113</v>
      </c>
      <c r="B23" s="15" t="s">
        <v>65</v>
      </c>
      <c r="C23" s="35" t="s">
        <v>5542</v>
      </c>
      <c r="D23" s="15" t="s">
        <v>64</v>
      </c>
      <c r="E23" s="24">
        <v>46029.517361111109</v>
      </c>
      <c r="F23" s="15">
        <v>14.8</v>
      </c>
      <c r="G23" s="37"/>
      <c r="H23" s="15"/>
      <c r="I23" s="15"/>
      <c r="J23" s="15"/>
      <c r="K23" s="15"/>
      <c r="L23" s="35">
        <v>81</v>
      </c>
      <c r="M23" s="35">
        <v>27</v>
      </c>
      <c r="N23" s="15"/>
      <c r="O23" s="15"/>
      <c r="P23" s="14">
        <f t="shared" si="2"/>
        <v>108</v>
      </c>
      <c r="Q23" s="14" t="s">
        <v>30</v>
      </c>
      <c r="R23" s="290" t="b">
        <v>0</v>
      </c>
      <c r="S23" s="14">
        <v>106655</v>
      </c>
      <c r="T23" s="23" t="s">
        <v>33</v>
      </c>
      <c r="U23" s="232" t="s">
        <v>169</v>
      </c>
      <c r="V23" s="16" t="s">
        <v>271</v>
      </c>
      <c r="W23" s="16">
        <v>1017265</v>
      </c>
      <c r="X23" s="16" t="s">
        <v>5533</v>
      </c>
      <c r="Y23" s="16"/>
    </row>
    <row r="24" spans="1:25">
      <c r="A24" s="15" t="s">
        <v>122</v>
      </c>
      <c r="B24" s="15" t="s">
        <v>62</v>
      </c>
      <c r="C24" s="35" t="s">
        <v>5543</v>
      </c>
      <c r="D24" s="15" t="s">
        <v>61</v>
      </c>
      <c r="E24" s="24">
        <v>46030.777777777781</v>
      </c>
      <c r="F24" s="15">
        <v>13</v>
      </c>
      <c r="G24" s="37"/>
      <c r="H24" s="15"/>
      <c r="I24" s="15"/>
      <c r="J24" s="272">
        <v>27</v>
      </c>
      <c r="K24" s="35">
        <v>27</v>
      </c>
      <c r="L24" s="15"/>
      <c r="M24" s="15"/>
      <c r="N24" s="15"/>
      <c r="O24" s="15"/>
      <c r="P24" s="14">
        <f t="shared" si="2"/>
        <v>54</v>
      </c>
      <c r="Q24" s="14" t="s">
        <v>30</v>
      </c>
      <c r="R24" s="290" t="b">
        <v>0</v>
      </c>
      <c r="S24" s="14">
        <v>116656</v>
      </c>
      <c r="T24" s="14" t="s">
        <v>31</v>
      </c>
      <c r="U24" s="232" t="s">
        <v>169</v>
      </c>
      <c r="V24" s="16"/>
      <c r="W24" s="16">
        <v>1017266</v>
      </c>
      <c r="X24" s="16" t="s">
        <v>5544</v>
      </c>
      <c r="Y24" s="16"/>
    </row>
    <row r="25" spans="1:25" ht="38.25">
      <c r="A25" s="15" t="s">
        <v>111</v>
      </c>
      <c r="B25" s="15" t="s">
        <v>65</v>
      </c>
      <c r="C25" s="35" t="s">
        <v>5545</v>
      </c>
      <c r="D25" s="15" t="s">
        <v>64</v>
      </c>
      <c r="E25" s="24">
        <v>46029.517361111109</v>
      </c>
      <c r="F25" s="15">
        <v>14.8</v>
      </c>
      <c r="G25" s="37" t="s">
        <v>5541</v>
      </c>
      <c r="H25" s="15"/>
      <c r="I25" s="15"/>
      <c r="J25" s="15"/>
      <c r="K25" s="15"/>
      <c r="L25" s="35">
        <v>161</v>
      </c>
      <c r="M25" s="15"/>
      <c r="N25" s="15"/>
      <c r="O25" s="15"/>
      <c r="P25" s="14">
        <f t="shared" si="2"/>
        <v>161</v>
      </c>
      <c r="Q25" s="14" t="s">
        <v>30</v>
      </c>
      <c r="R25" s="290" t="b">
        <v>0</v>
      </c>
      <c r="S25" s="14">
        <v>116657</v>
      </c>
      <c r="T25" s="23" t="s">
        <v>33</v>
      </c>
      <c r="U25" s="232" t="s">
        <v>169</v>
      </c>
      <c r="V25" s="16" t="s">
        <v>271</v>
      </c>
      <c r="W25" s="16">
        <v>1017267</v>
      </c>
      <c r="X25" s="16" t="s">
        <v>5533</v>
      </c>
      <c r="Y25" s="16"/>
    </row>
    <row r="26" spans="1:25">
      <c r="A26" s="15" t="s">
        <v>111</v>
      </c>
      <c r="B26" s="15" t="s">
        <v>578</v>
      </c>
      <c r="C26" s="35" t="s">
        <v>5546</v>
      </c>
      <c r="D26" s="15" t="s">
        <v>64</v>
      </c>
      <c r="E26" s="24">
        <v>46029.517361111109</v>
      </c>
      <c r="F26" s="15">
        <v>14.8</v>
      </c>
      <c r="G26" s="37"/>
      <c r="H26" s="15"/>
      <c r="I26" s="15"/>
      <c r="J26" s="15"/>
      <c r="K26" s="15"/>
      <c r="L26" s="15"/>
      <c r="M26" s="35">
        <v>108</v>
      </c>
      <c r="N26" s="15"/>
      <c r="O26" s="15"/>
      <c r="P26" s="14">
        <f t="shared" si="2"/>
        <v>108</v>
      </c>
      <c r="Q26" s="14" t="s">
        <v>30</v>
      </c>
      <c r="R26" s="290" t="b">
        <v>0</v>
      </c>
      <c r="S26" s="14">
        <v>116658</v>
      </c>
      <c r="T26" s="23" t="s">
        <v>33</v>
      </c>
      <c r="U26" s="232" t="s">
        <v>169</v>
      </c>
      <c r="V26" s="16" t="s">
        <v>271</v>
      </c>
      <c r="W26" s="16">
        <v>1017268</v>
      </c>
      <c r="X26" s="16" t="s">
        <v>5533</v>
      </c>
      <c r="Y26" s="16"/>
    </row>
    <row r="27" spans="1:25">
      <c r="A27" s="15" t="s">
        <v>107</v>
      </c>
      <c r="B27" s="15" t="s">
        <v>78</v>
      </c>
      <c r="C27" s="35" t="s">
        <v>5547</v>
      </c>
      <c r="D27" s="15" t="s">
        <v>88</v>
      </c>
      <c r="E27" s="24">
        <v>46364.166666666664</v>
      </c>
      <c r="F27" s="15">
        <v>10.3</v>
      </c>
      <c r="G27" s="37" t="s">
        <v>3121</v>
      </c>
      <c r="H27" s="15"/>
      <c r="I27" s="15"/>
      <c r="J27" s="15"/>
      <c r="K27" s="15"/>
      <c r="L27" s="15"/>
      <c r="M27" s="15"/>
      <c r="N27" s="35">
        <v>161</v>
      </c>
      <c r="O27" s="15">
        <v>0</v>
      </c>
      <c r="P27" s="14">
        <f>SUM(H27:O27)</f>
        <v>161</v>
      </c>
      <c r="Q27" s="17" t="s">
        <v>32</v>
      </c>
      <c r="R27" s="290" t="b">
        <v>0</v>
      </c>
      <c r="S27" s="14">
        <v>116708</v>
      </c>
      <c r="T27" s="23" t="s">
        <v>33</v>
      </c>
      <c r="U27" s="231" t="s">
        <v>161</v>
      </c>
      <c r="V27" s="16" t="s">
        <v>90</v>
      </c>
      <c r="W27" s="16">
        <v>1017269</v>
      </c>
      <c r="X27" s="16" t="s">
        <v>5539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SUM(H22:H27)</f>
        <v>0</v>
      </c>
      <c r="I28" s="11">
        <f t="shared" si="3"/>
        <v>0</v>
      </c>
      <c r="J28" s="11">
        <f t="shared" si="3"/>
        <v>27</v>
      </c>
      <c r="K28" s="11">
        <f t="shared" si="3"/>
        <v>27</v>
      </c>
      <c r="L28" s="11">
        <f t="shared" si="3"/>
        <v>403</v>
      </c>
      <c r="M28" s="11">
        <f t="shared" si="3"/>
        <v>135</v>
      </c>
      <c r="N28" s="11">
        <f t="shared" si="3"/>
        <v>161</v>
      </c>
      <c r="O28" s="11">
        <f t="shared" si="3"/>
        <v>0</v>
      </c>
      <c r="P28" s="11">
        <f t="shared" si="3"/>
        <v>753</v>
      </c>
      <c r="Q28" s="12"/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230" t="s">
        <v>161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4" t="s">
        <v>169</v>
      </c>
      <c r="B33" s="1564" t="s">
        <v>41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 t="s">
        <v>4856</v>
      </c>
      <c r="C34" s="1565"/>
      <c r="D34" s="1"/>
      <c r="E34" s="1"/>
    </row>
    <row r="35" spans="1:25">
      <c r="A35" s="5" t="s">
        <v>42</v>
      </c>
      <c r="B35" s="1565"/>
      <c r="C35" s="1565"/>
    </row>
    <row r="36" spans="1:25">
      <c r="A36" s="5" t="s">
        <v>43</v>
      </c>
      <c r="B36" s="1566">
        <v>358407540350</v>
      </c>
      <c r="C36" s="1565"/>
      <c r="D36" s="1"/>
      <c r="E36" s="1"/>
    </row>
    <row r="37" spans="1:25">
      <c r="A37" s="5" t="s">
        <v>44</v>
      </c>
      <c r="B37" s="1567">
        <v>0.45833333333333331</v>
      </c>
      <c r="C37" s="1565"/>
      <c r="D37" s="1"/>
      <c r="E37" s="1"/>
    </row>
    <row r="39" spans="1:25" ht="23.25" customHeight="1">
      <c r="A39" s="1559" t="s">
        <v>205</v>
      </c>
      <c r="B39" s="1559"/>
      <c r="C39" s="1559"/>
      <c r="D39" s="1559"/>
      <c r="E39" s="1559"/>
      <c r="F39" s="1559"/>
      <c r="G39" s="7"/>
      <c r="H39" s="1559" t="s">
        <v>4015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3408</v>
      </c>
      <c r="R39" s="1742"/>
      <c r="S39" s="1742"/>
      <c r="T39" s="1742"/>
      <c r="U39" s="1742"/>
      <c r="V39" s="1742"/>
      <c r="W39" s="1742"/>
      <c r="X39" s="1742"/>
      <c r="Y39" s="1742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240" t="s">
        <v>22</v>
      </c>
      <c r="S40" s="8" t="s">
        <v>9</v>
      </c>
      <c r="T40" s="8" t="s">
        <v>21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15" t="s">
        <v>133</v>
      </c>
      <c r="B41" s="15" t="s">
        <v>134</v>
      </c>
      <c r="C41" s="35" t="s">
        <v>5548</v>
      </c>
      <c r="D41" s="15" t="s">
        <v>3852</v>
      </c>
      <c r="E41" s="24">
        <v>46030.277777777781</v>
      </c>
      <c r="F41" s="15">
        <v>10.3</v>
      </c>
      <c r="G41" s="291" t="s">
        <v>401</v>
      </c>
      <c r="H41" s="15"/>
      <c r="I41" s="15"/>
      <c r="J41" s="15"/>
      <c r="K41" s="15"/>
      <c r="L41" s="35">
        <v>41</v>
      </c>
      <c r="M41" s="35">
        <v>120</v>
      </c>
      <c r="N41" s="15"/>
      <c r="O41" s="15"/>
      <c r="P41" s="14">
        <f t="shared" ref="P41:P43" si="4">SUM(H41:O41)</f>
        <v>161</v>
      </c>
      <c r="Q41" s="17" t="s">
        <v>32</v>
      </c>
      <c r="R41" s="290" t="b">
        <v>0</v>
      </c>
      <c r="S41" s="14">
        <v>116688</v>
      </c>
      <c r="T41" s="23" t="s">
        <v>33</v>
      </c>
      <c r="U41" s="231" t="s">
        <v>161</v>
      </c>
      <c r="V41" s="16" t="s">
        <v>90</v>
      </c>
      <c r="W41" s="16">
        <v>1017270</v>
      </c>
      <c r="X41" s="16" t="s">
        <v>5549</v>
      </c>
      <c r="Y41" s="16"/>
    </row>
    <row r="42" spans="1:25">
      <c r="A42" s="15" t="s">
        <v>133</v>
      </c>
      <c r="B42" s="15" t="s">
        <v>134</v>
      </c>
      <c r="C42" s="35" t="s">
        <v>5550</v>
      </c>
      <c r="D42" s="15" t="s">
        <v>3852</v>
      </c>
      <c r="E42" s="24">
        <v>46030.277777777781</v>
      </c>
      <c r="F42" s="15">
        <v>10.3</v>
      </c>
      <c r="G42" s="291" t="s">
        <v>401</v>
      </c>
      <c r="H42" s="15"/>
      <c r="I42" s="15"/>
      <c r="J42" s="15"/>
      <c r="K42" s="15"/>
      <c r="L42" s="35">
        <v>41</v>
      </c>
      <c r="M42" s="35">
        <v>120</v>
      </c>
      <c r="N42" s="15"/>
      <c r="O42" s="15"/>
      <c r="P42" s="14">
        <f t="shared" si="4"/>
        <v>161</v>
      </c>
      <c r="Q42" s="17" t="s">
        <v>32</v>
      </c>
      <c r="R42" s="290" t="b">
        <v>0</v>
      </c>
      <c r="S42" s="14">
        <v>116689</v>
      </c>
      <c r="T42" s="23" t="s">
        <v>33</v>
      </c>
      <c r="U42" s="231" t="s">
        <v>161</v>
      </c>
      <c r="V42" s="16" t="s">
        <v>90</v>
      </c>
      <c r="W42" s="16">
        <v>1017271</v>
      </c>
      <c r="X42" s="16" t="s">
        <v>5549</v>
      </c>
      <c r="Y42" s="16"/>
    </row>
    <row r="43" spans="1:25">
      <c r="A43" s="15" t="s">
        <v>86</v>
      </c>
      <c r="B43" s="15" t="s">
        <v>134</v>
      </c>
      <c r="C43" s="35" t="s">
        <v>5551</v>
      </c>
      <c r="D43" s="15" t="s">
        <v>3852</v>
      </c>
      <c r="E43" s="24">
        <v>46030.277777777781</v>
      </c>
      <c r="F43" s="15">
        <v>10.3</v>
      </c>
      <c r="G43" s="291" t="s">
        <v>401</v>
      </c>
      <c r="H43" s="15"/>
      <c r="I43" s="15"/>
      <c r="J43" s="15"/>
      <c r="K43" s="15"/>
      <c r="L43" s="35">
        <v>41</v>
      </c>
      <c r="M43" s="35">
        <v>120</v>
      </c>
      <c r="N43" s="15"/>
      <c r="O43" s="15"/>
      <c r="P43" s="14">
        <f t="shared" si="4"/>
        <v>161</v>
      </c>
      <c r="Q43" s="17" t="s">
        <v>32</v>
      </c>
      <c r="R43" s="290" t="b">
        <v>0</v>
      </c>
      <c r="S43" s="14">
        <v>116690</v>
      </c>
      <c r="T43" s="23" t="s">
        <v>33</v>
      </c>
      <c r="U43" s="231" t="s">
        <v>161</v>
      </c>
      <c r="V43" s="16" t="s">
        <v>90</v>
      </c>
      <c r="W43" s="16">
        <v>1017272</v>
      </c>
      <c r="X43" s="16" t="s">
        <v>5549</v>
      </c>
      <c r="Y43" s="16"/>
    </row>
    <row r="44" spans="1:25">
      <c r="A44" s="15" t="s">
        <v>2561</v>
      </c>
      <c r="B44" s="15" t="s">
        <v>92</v>
      </c>
      <c r="C44" s="35" t="s">
        <v>5552</v>
      </c>
      <c r="D44" s="15" t="s">
        <v>159</v>
      </c>
      <c r="E44" s="24">
        <v>46030.041666666664</v>
      </c>
      <c r="F44" s="15">
        <v>10.3</v>
      </c>
      <c r="G44" s="37" t="s">
        <v>3121</v>
      </c>
      <c r="H44" s="15"/>
      <c r="I44" s="15"/>
      <c r="J44" s="15"/>
      <c r="K44" s="15"/>
      <c r="L44" s="35">
        <v>90</v>
      </c>
      <c r="M44" s="35">
        <v>41</v>
      </c>
      <c r="N44" s="35">
        <v>30</v>
      </c>
      <c r="O44" s="15"/>
      <c r="P44" s="14">
        <f>SUM(H44:O44)</f>
        <v>161</v>
      </c>
      <c r="Q44" s="17" t="s">
        <v>32</v>
      </c>
      <c r="R44" s="290" t="b">
        <v>0</v>
      </c>
      <c r="S44" s="14">
        <v>116691</v>
      </c>
      <c r="T44" s="23" t="s">
        <v>33</v>
      </c>
      <c r="U44" s="231" t="s">
        <v>161</v>
      </c>
      <c r="V44" s="16" t="s">
        <v>90</v>
      </c>
      <c r="W44" s="16">
        <v>1017273</v>
      </c>
      <c r="X44" s="16" t="s">
        <v>5539</v>
      </c>
      <c r="Y44" s="16"/>
    </row>
    <row r="45" spans="1:25">
      <c r="A45" s="15" t="s">
        <v>558</v>
      </c>
      <c r="B45" s="15" t="s">
        <v>92</v>
      </c>
      <c r="C45" s="35" t="s">
        <v>5553</v>
      </c>
      <c r="D45" s="15" t="s">
        <v>159</v>
      </c>
      <c r="E45" s="24">
        <v>46030.041666666664</v>
      </c>
      <c r="F45" s="15">
        <v>10.3</v>
      </c>
      <c r="G45" s="37" t="s">
        <v>3121</v>
      </c>
      <c r="H45" s="15"/>
      <c r="I45" s="15"/>
      <c r="J45" s="15"/>
      <c r="K45" s="15"/>
      <c r="L45" s="35">
        <v>90</v>
      </c>
      <c r="M45" s="35">
        <v>41</v>
      </c>
      <c r="N45" s="35">
        <v>30</v>
      </c>
      <c r="O45" s="15"/>
      <c r="P45" s="14">
        <f>SUM(H45:O45)</f>
        <v>161</v>
      </c>
      <c r="Q45" s="17" t="s">
        <v>32</v>
      </c>
      <c r="R45" s="290" t="b">
        <v>0</v>
      </c>
      <c r="S45" s="14">
        <v>116692</v>
      </c>
      <c r="T45" s="23" t="s">
        <v>33</v>
      </c>
      <c r="U45" s="231" t="s">
        <v>161</v>
      </c>
      <c r="V45" s="16" t="s">
        <v>90</v>
      </c>
      <c r="W45" s="16">
        <v>1017274</v>
      </c>
      <c r="X45" s="16" t="s">
        <v>5539</v>
      </c>
      <c r="Y45" s="16"/>
    </row>
    <row r="46" spans="1:25">
      <c r="A46" s="15" t="s">
        <v>86</v>
      </c>
      <c r="B46" s="15" t="s">
        <v>2438</v>
      </c>
      <c r="C46" s="35" t="s">
        <v>5554</v>
      </c>
      <c r="D46" s="15" t="s">
        <v>159</v>
      </c>
      <c r="E46" s="24">
        <v>46030.041666666664</v>
      </c>
      <c r="F46" s="15">
        <v>10.3</v>
      </c>
      <c r="G46" s="37" t="s">
        <v>3121</v>
      </c>
      <c r="H46" s="15"/>
      <c r="I46" s="15"/>
      <c r="J46" s="15"/>
      <c r="K46" s="15"/>
      <c r="L46" s="35">
        <v>120</v>
      </c>
      <c r="M46" s="35">
        <v>41</v>
      </c>
      <c r="N46" s="15">
        <v>0</v>
      </c>
      <c r="O46" s="15"/>
      <c r="P46" s="14">
        <f>SUM(H46:O46)</f>
        <v>161</v>
      </c>
      <c r="Q46" s="17" t="s">
        <v>32</v>
      </c>
      <c r="R46" s="290" t="b">
        <v>0</v>
      </c>
      <c r="S46" s="14">
        <v>116693</v>
      </c>
      <c r="T46" s="23" t="s">
        <v>33</v>
      </c>
      <c r="U46" s="231" t="s">
        <v>161</v>
      </c>
      <c r="V46" s="16" t="s">
        <v>90</v>
      </c>
      <c r="W46" s="16">
        <v>1017275</v>
      </c>
      <c r="X46" s="16" t="s">
        <v>5539</v>
      </c>
      <c r="Y46" s="16"/>
    </row>
    <row r="47" spans="1:25">
      <c r="A47" s="11" t="s">
        <v>19</v>
      </c>
      <c r="B47" s="7"/>
      <c r="C47" s="7"/>
      <c r="D47" s="7"/>
      <c r="E47" s="11"/>
      <c r="F47" s="7"/>
      <c r="G47" s="7"/>
      <c r="H47" s="11">
        <f t="shared" ref="H47:P47" si="5">SUM(H41:H46)</f>
        <v>0</v>
      </c>
      <c r="I47" s="11">
        <f t="shared" si="5"/>
        <v>0</v>
      </c>
      <c r="J47" s="11">
        <f t="shared" si="5"/>
        <v>0</v>
      </c>
      <c r="K47" s="11">
        <f t="shared" si="5"/>
        <v>0</v>
      </c>
      <c r="L47" s="11">
        <f t="shared" si="5"/>
        <v>423</v>
      </c>
      <c r="M47" s="11">
        <f t="shared" si="5"/>
        <v>483</v>
      </c>
      <c r="N47" s="11">
        <f t="shared" si="5"/>
        <v>60</v>
      </c>
      <c r="O47" s="11">
        <f t="shared" si="5"/>
        <v>0</v>
      </c>
      <c r="P47" s="11">
        <f t="shared" si="5"/>
        <v>966</v>
      </c>
      <c r="Q47" s="12"/>
      <c r="R47" s="12"/>
      <c r="S47" s="12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230" t="s">
        <v>4605</v>
      </c>
      <c r="B51" s="1558"/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42</v>
      </c>
      <c r="B52" s="1565" t="s">
        <v>5555</v>
      </c>
      <c r="C52" s="1565"/>
      <c r="D52" s="1"/>
      <c r="E52" s="1"/>
    </row>
    <row r="53" spans="1:25">
      <c r="A53" s="5" t="s">
        <v>42</v>
      </c>
      <c r="B53" s="1565"/>
      <c r="C53" s="1565"/>
    </row>
    <row r="54" spans="1:25">
      <c r="A54" s="5" t="s">
        <v>43</v>
      </c>
      <c r="B54" s="1566">
        <v>358400711249</v>
      </c>
      <c r="C54" s="1565"/>
      <c r="D54" s="1"/>
      <c r="E54" s="1"/>
    </row>
    <row r="55" spans="1:25">
      <c r="A55" s="5" t="s">
        <v>44</v>
      </c>
      <c r="B55" s="1567">
        <v>0.5</v>
      </c>
      <c r="C55" s="1565"/>
      <c r="D55" s="1"/>
      <c r="E55" s="1"/>
    </row>
    <row r="57" spans="1:25" ht="23.25" customHeight="1">
      <c r="A57" s="1714" t="s">
        <v>155</v>
      </c>
      <c r="B57" s="1714"/>
      <c r="C57" s="1714"/>
      <c r="D57" s="1714"/>
      <c r="E57" s="1714"/>
      <c r="F57" s="1714"/>
      <c r="G57" s="259"/>
      <c r="H57" s="1714" t="s">
        <v>1015</v>
      </c>
      <c r="I57" s="1714"/>
      <c r="J57" s="1714"/>
      <c r="K57" s="1714"/>
      <c r="L57" s="1714"/>
      <c r="M57" s="1714"/>
      <c r="N57" s="1714"/>
      <c r="O57" s="1714"/>
      <c r="P57" s="1714"/>
      <c r="Q57" s="1743" t="s">
        <v>110</v>
      </c>
      <c r="R57" s="1744"/>
      <c r="S57" s="1744"/>
      <c r="T57" s="1744"/>
      <c r="U57" s="1744"/>
      <c r="V57" s="1744"/>
      <c r="W57" s="1744"/>
      <c r="X57" s="1744"/>
      <c r="Y57" s="1744"/>
    </row>
    <row r="58" spans="1:25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9" t="s">
        <v>15</v>
      </c>
      <c r="M58" s="9" t="s">
        <v>16</v>
      </c>
      <c r="N58" s="9" t="s">
        <v>17</v>
      </c>
      <c r="O58" s="10" t="s">
        <v>18</v>
      </c>
      <c r="P58" s="8" t="s">
        <v>19</v>
      </c>
      <c r="Q58" s="8" t="s">
        <v>20</v>
      </c>
      <c r="R58" s="240" t="s">
        <v>22</v>
      </c>
      <c r="S58" s="8" t="s">
        <v>9</v>
      </c>
      <c r="T58" s="8" t="s">
        <v>21</v>
      </c>
      <c r="U58" s="8" t="s">
        <v>24</v>
      </c>
      <c r="V58" s="8" t="s">
        <v>25</v>
      </c>
      <c r="W58" s="8" t="s">
        <v>26</v>
      </c>
      <c r="X58" s="8" t="s">
        <v>27</v>
      </c>
      <c r="Y58" s="8" t="s">
        <v>28</v>
      </c>
    </row>
    <row r="59" spans="1:25">
      <c r="A59" s="15" t="s">
        <v>2561</v>
      </c>
      <c r="B59" s="15" t="s">
        <v>78</v>
      </c>
      <c r="C59" s="35" t="s">
        <v>5556</v>
      </c>
      <c r="D59" s="24" t="s">
        <v>1407</v>
      </c>
      <c r="E59" s="24">
        <v>46031.46875</v>
      </c>
      <c r="F59" s="15">
        <v>10.8</v>
      </c>
      <c r="G59" s="37" t="s">
        <v>3121</v>
      </c>
      <c r="H59" s="15"/>
      <c r="I59" s="15"/>
      <c r="J59" s="15"/>
      <c r="K59" s="15"/>
      <c r="L59" s="35">
        <v>41</v>
      </c>
      <c r="M59" s="35">
        <v>60</v>
      </c>
      <c r="N59" s="35">
        <v>60</v>
      </c>
      <c r="O59" s="15"/>
      <c r="P59" s="14">
        <f t="shared" ref="P59:P62" si="6">SUM(H59:O59)</f>
        <v>161</v>
      </c>
      <c r="Q59" s="17" t="s">
        <v>32</v>
      </c>
      <c r="R59" s="290" t="b">
        <v>0</v>
      </c>
      <c r="S59" s="14">
        <v>116694</v>
      </c>
      <c r="T59" s="23" t="s">
        <v>33</v>
      </c>
      <c r="U59" s="260" t="s">
        <v>508</v>
      </c>
      <c r="V59" s="16" t="s">
        <v>90</v>
      </c>
      <c r="W59" s="16">
        <v>1017276</v>
      </c>
      <c r="X59" s="16" t="s">
        <v>5557</v>
      </c>
      <c r="Y59" s="16"/>
    </row>
    <row r="60" spans="1:25">
      <c r="A60" s="224" t="s">
        <v>2837</v>
      </c>
      <c r="B60" s="224" t="s">
        <v>4816</v>
      </c>
      <c r="C60" s="35" t="s">
        <v>5558</v>
      </c>
      <c r="D60" s="224" t="s">
        <v>4818</v>
      </c>
      <c r="E60" s="227">
        <v>46031.673611111109</v>
      </c>
      <c r="F60" s="224">
        <v>10.9</v>
      </c>
      <c r="G60" s="37" t="s">
        <v>3121</v>
      </c>
      <c r="H60" s="224"/>
      <c r="I60" s="224"/>
      <c r="J60" s="224"/>
      <c r="K60" s="224"/>
      <c r="L60" s="224"/>
      <c r="M60" s="35">
        <v>30</v>
      </c>
      <c r="N60" s="35">
        <v>101</v>
      </c>
      <c r="O60" s="35">
        <v>30</v>
      </c>
      <c r="P60" s="14">
        <f>SUM(H60:O60)</f>
        <v>161</v>
      </c>
      <c r="Q60" s="17" t="s">
        <v>32</v>
      </c>
      <c r="R60" s="290" t="b">
        <v>0</v>
      </c>
      <c r="S60" s="14">
        <v>116696</v>
      </c>
      <c r="T60" s="23" t="s">
        <v>33</v>
      </c>
      <c r="U60" s="260" t="s">
        <v>508</v>
      </c>
      <c r="V60" s="16" t="s">
        <v>90</v>
      </c>
      <c r="W60" s="16">
        <v>1017277</v>
      </c>
      <c r="X60" s="16" t="s">
        <v>5557</v>
      </c>
      <c r="Y60" s="16"/>
    </row>
    <row r="61" spans="1:25">
      <c r="A61" s="15" t="s">
        <v>2837</v>
      </c>
      <c r="B61" s="15" t="s">
        <v>4816</v>
      </c>
      <c r="C61" s="35" t="s">
        <v>5559</v>
      </c>
      <c r="D61" s="224" t="s">
        <v>4818</v>
      </c>
      <c r="E61" s="227">
        <v>46031.673611111109</v>
      </c>
      <c r="F61" s="224">
        <v>10.9</v>
      </c>
      <c r="G61" s="37" t="s">
        <v>3121</v>
      </c>
      <c r="H61" s="15"/>
      <c r="I61" s="15"/>
      <c r="J61" s="15"/>
      <c r="K61" s="15"/>
      <c r="L61" s="35">
        <v>41</v>
      </c>
      <c r="M61" s="15">
        <v>0</v>
      </c>
      <c r="N61" s="35">
        <v>90</v>
      </c>
      <c r="O61" s="35">
        <v>30</v>
      </c>
      <c r="P61" s="14">
        <f t="shared" si="6"/>
        <v>161</v>
      </c>
      <c r="Q61" s="17" t="s">
        <v>32</v>
      </c>
      <c r="R61" s="290" t="b">
        <v>0</v>
      </c>
      <c r="S61" s="14">
        <v>116697</v>
      </c>
      <c r="T61" s="23" t="s">
        <v>33</v>
      </c>
      <c r="U61" s="260" t="s">
        <v>508</v>
      </c>
      <c r="V61" s="16" t="s">
        <v>90</v>
      </c>
      <c r="W61" s="16">
        <v>1017278</v>
      </c>
      <c r="X61" s="16" t="s">
        <v>5557</v>
      </c>
      <c r="Y61" s="16"/>
    </row>
    <row r="62" spans="1:25">
      <c r="A62" s="15" t="s">
        <v>2837</v>
      </c>
      <c r="B62" s="15" t="s">
        <v>4816</v>
      </c>
      <c r="C62" s="35" t="s">
        <v>5560</v>
      </c>
      <c r="D62" s="224" t="s">
        <v>4818</v>
      </c>
      <c r="E62" s="227">
        <v>46031.673611111109</v>
      </c>
      <c r="F62" s="224">
        <v>10.9</v>
      </c>
      <c r="G62" s="37" t="s">
        <v>3121</v>
      </c>
      <c r="H62" s="15"/>
      <c r="I62" s="15"/>
      <c r="J62" s="15"/>
      <c r="K62" s="15"/>
      <c r="L62" s="35">
        <v>41</v>
      </c>
      <c r="M62" s="15"/>
      <c r="N62" s="35">
        <v>90</v>
      </c>
      <c r="O62" s="35">
        <v>30</v>
      </c>
      <c r="P62" s="14">
        <f t="shared" si="6"/>
        <v>161</v>
      </c>
      <c r="Q62" s="17" t="s">
        <v>32</v>
      </c>
      <c r="R62" s="290" t="b">
        <v>0</v>
      </c>
      <c r="S62" s="14">
        <v>116698</v>
      </c>
      <c r="T62" s="23" t="s">
        <v>33</v>
      </c>
      <c r="U62" s="260" t="s">
        <v>508</v>
      </c>
      <c r="V62" s="16" t="s">
        <v>90</v>
      </c>
      <c r="W62" s="16">
        <v>1017280</v>
      </c>
      <c r="X62" s="16" t="s">
        <v>5557</v>
      </c>
      <c r="Y62" s="16"/>
    </row>
    <row r="63" spans="1:25">
      <c r="A63" s="15" t="s">
        <v>120</v>
      </c>
      <c r="B63" s="15" t="s">
        <v>78</v>
      </c>
      <c r="C63" s="35" t="s">
        <v>5561</v>
      </c>
      <c r="D63" s="24" t="s">
        <v>1407</v>
      </c>
      <c r="E63" s="24">
        <v>46031.46875</v>
      </c>
      <c r="F63" s="15">
        <v>10.8</v>
      </c>
      <c r="G63" s="37" t="s">
        <v>3121</v>
      </c>
      <c r="H63" s="15"/>
      <c r="I63" s="15"/>
      <c r="J63" s="15"/>
      <c r="K63" s="15"/>
      <c r="L63" s="15"/>
      <c r="M63" s="35">
        <v>71</v>
      </c>
      <c r="N63" s="15">
        <v>0</v>
      </c>
      <c r="O63" s="35">
        <v>90</v>
      </c>
      <c r="P63" s="14">
        <f>SUM(H63:O63)</f>
        <v>161</v>
      </c>
      <c r="Q63" s="17" t="s">
        <v>32</v>
      </c>
      <c r="R63" s="290" t="b">
        <v>1</v>
      </c>
      <c r="S63" s="14">
        <v>116699</v>
      </c>
      <c r="T63" s="23" t="s">
        <v>33</v>
      </c>
      <c r="U63" s="260" t="s">
        <v>508</v>
      </c>
      <c r="V63" s="16" t="s">
        <v>90</v>
      </c>
      <c r="W63" s="16">
        <v>1017282</v>
      </c>
      <c r="X63" s="16" t="s">
        <v>5557</v>
      </c>
      <c r="Y63" s="16"/>
    </row>
    <row r="64" spans="1:25">
      <c r="A64" s="15" t="s">
        <v>157</v>
      </c>
      <c r="B64" s="15" t="s">
        <v>2438</v>
      </c>
      <c r="C64" s="35" t="s">
        <v>5562</v>
      </c>
      <c r="D64" s="15" t="s">
        <v>4780</v>
      </c>
      <c r="E64" s="24">
        <v>46031.916666666664</v>
      </c>
      <c r="F64" s="15">
        <v>11.6</v>
      </c>
      <c r="G64" s="37"/>
      <c r="H64" s="15"/>
      <c r="I64" s="15"/>
      <c r="J64" s="15"/>
      <c r="K64" s="15"/>
      <c r="L64" s="15"/>
      <c r="M64" s="35">
        <v>81</v>
      </c>
      <c r="N64" s="35">
        <v>80</v>
      </c>
      <c r="O64" s="15"/>
      <c r="P64" s="14">
        <f>SUM(H64:O64)</f>
        <v>161</v>
      </c>
      <c r="Q64" s="17" t="s">
        <v>32</v>
      </c>
      <c r="R64" s="290" t="b">
        <v>0</v>
      </c>
      <c r="S64" s="14">
        <v>116728</v>
      </c>
      <c r="T64" s="23" t="s">
        <v>33</v>
      </c>
      <c r="U64" s="261" t="s">
        <v>523</v>
      </c>
      <c r="V64" s="16" t="s">
        <v>90</v>
      </c>
      <c r="W64" s="16">
        <v>1017283</v>
      </c>
      <c r="X64" s="16" t="s">
        <v>5563</v>
      </c>
      <c r="Y64" s="16"/>
    </row>
    <row r="65" spans="1:25">
      <c r="A65" s="11" t="s">
        <v>19</v>
      </c>
      <c r="B65" s="7"/>
      <c r="C65" s="7"/>
      <c r="D65" s="7"/>
      <c r="E65" s="11"/>
      <c r="F65" s="7"/>
      <c r="G65" s="7"/>
      <c r="H65" s="11">
        <f>SUM(H59:H63)</f>
        <v>0</v>
      </c>
      <c r="I65" s="11">
        <f>SUM(I59:I63)</f>
        <v>0</v>
      </c>
      <c r="J65" s="11">
        <f>SUM(J59:J63)</f>
        <v>0</v>
      </c>
      <c r="K65" s="11">
        <f>SUM(K59:K63)</f>
        <v>0</v>
      </c>
      <c r="L65" s="11">
        <f>SUM(L59:L63)</f>
        <v>123</v>
      </c>
      <c r="M65" s="11">
        <f>SUM(M59:M64)</f>
        <v>242</v>
      </c>
      <c r="N65" s="11">
        <f>SUM(N59:N64)</f>
        <v>421</v>
      </c>
      <c r="O65" s="11">
        <f>SUM(O59:O64)</f>
        <v>180</v>
      </c>
      <c r="P65" s="11">
        <f>SUM(I65:O65)</f>
        <v>966</v>
      </c>
      <c r="Q65" s="12"/>
      <c r="R65" s="12"/>
      <c r="S65" s="12"/>
      <c r="T65" s="12"/>
      <c r="U65" s="12"/>
      <c r="V65" s="12"/>
      <c r="W65" s="12"/>
      <c r="X65" s="12"/>
      <c r="Y65" s="12"/>
    </row>
    <row r="66" spans="1:25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166" t="s">
        <v>34</v>
      </c>
      <c r="B67" s="1562"/>
      <c r="C67" s="1562"/>
      <c r="D67" s="1562"/>
      <c r="E67" s="1"/>
      <c r="F67" s="1"/>
      <c r="G67" s="1"/>
      <c r="H67" s="1"/>
      <c r="I67" s="1"/>
      <c r="J67" s="1563"/>
      <c r="K67" s="1563"/>
      <c r="L67" s="156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 ht="18">
      <c r="A68" s="187" t="s">
        <v>35</v>
      </c>
      <c r="B68" s="186" t="s">
        <v>36</v>
      </c>
      <c r="C68" s="239" t="s">
        <v>37</v>
      </c>
      <c r="D68" s="24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262" t="s">
        <v>508</v>
      </c>
      <c r="B69" s="1738" t="s">
        <v>39</v>
      </c>
      <c r="C69" s="1738"/>
      <c r="D69" s="242"/>
      <c r="E69" s="243" t="s">
        <v>40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263" t="s">
        <v>523</v>
      </c>
      <c r="B70" s="1591" t="s">
        <v>41</v>
      </c>
      <c r="C70" s="159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42</v>
      </c>
      <c r="B71" s="1772" t="s">
        <v>5564</v>
      </c>
      <c r="C71" s="1772"/>
      <c r="D71" s="1"/>
      <c r="E71" s="1"/>
    </row>
    <row r="72" spans="1:25">
      <c r="A72" s="5" t="s">
        <v>42</v>
      </c>
      <c r="B72" s="1772"/>
      <c r="C72" s="1772"/>
    </row>
    <row r="73" spans="1:25">
      <c r="A73" s="5" t="s">
        <v>43</v>
      </c>
      <c r="B73" s="1772"/>
      <c r="C73" s="1772"/>
      <c r="D73" s="1"/>
      <c r="E73" s="1"/>
    </row>
    <row r="74" spans="1:25">
      <c r="A74" s="5" t="s">
        <v>44</v>
      </c>
      <c r="B74" s="1772"/>
      <c r="C74" s="1772"/>
      <c r="D74" s="1"/>
      <c r="E74" s="1"/>
    </row>
    <row r="76" spans="1:25" ht="23.25" customHeight="1">
      <c r="A76" s="1559" t="s">
        <v>83</v>
      </c>
      <c r="B76" s="1559"/>
      <c r="C76" s="1559"/>
      <c r="D76" s="1559"/>
      <c r="E76" s="1559"/>
      <c r="F76" s="1559"/>
      <c r="G76" s="7"/>
      <c r="H76" s="1559" t="s">
        <v>4015</v>
      </c>
      <c r="I76" s="1559"/>
      <c r="J76" s="1559"/>
      <c r="K76" s="1559"/>
      <c r="L76" s="1559"/>
      <c r="M76" s="1559"/>
      <c r="N76" s="1559"/>
      <c r="O76" s="1559"/>
      <c r="P76" s="1559"/>
      <c r="Q76" s="1741" t="s">
        <v>206</v>
      </c>
      <c r="R76" s="1742"/>
      <c r="S76" s="1742"/>
      <c r="T76" s="1742"/>
      <c r="U76" s="1742"/>
      <c r="V76" s="1742"/>
      <c r="W76" s="1742"/>
      <c r="X76" s="1742"/>
      <c r="Y76" s="1742"/>
    </row>
    <row r="77" spans="1:25" ht="26.25">
      <c r="A77" s="8" t="s">
        <v>3</v>
      </c>
      <c r="B77" s="8" t="s">
        <v>4</v>
      </c>
      <c r="C77" s="8" t="s">
        <v>5</v>
      </c>
      <c r="D77" s="8" t="s">
        <v>6</v>
      </c>
      <c r="E77" s="8" t="s">
        <v>7</v>
      </c>
      <c r="F77" s="8" t="s">
        <v>8</v>
      </c>
      <c r="G77" s="33" t="s">
        <v>10</v>
      </c>
      <c r="H77" s="9" t="s">
        <v>11</v>
      </c>
      <c r="I77" s="9" t="s">
        <v>12</v>
      </c>
      <c r="J77" s="9" t="s">
        <v>13</v>
      </c>
      <c r="K77" s="9" t="s">
        <v>14</v>
      </c>
      <c r="L77" s="9" t="s">
        <v>15</v>
      </c>
      <c r="M77" s="9" t="s">
        <v>16</v>
      </c>
      <c r="N77" s="9" t="s">
        <v>17</v>
      </c>
      <c r="O77" s="10" t="s">
        <v>18</v>
      </c>
      <c r="P77" s="8" t="s">
        <v>19</v>
      </c>
      <c r="Q77" s="8" t="s">
        <v>20</v>
      </c>
      <c r="R77" s="240" t="s">
        <v>22</v>
      </c>
      <c r="S77" s="8" t="s">
        <v>9</v>
      </c>
      <c r="T77" s="8" t="s">
        <v>21</v>
      </c>
      <c r="U77" s="8" t="s">
        <v>24</v>
      </c>
      <c r="V77" s="8" t="s">
        <v>25</v>
      </c>
      <c r="W77" s="8" t="s">
        <v>26</v>
      </c>
      <c r="X77" s="8" t="s">
        <v>27</v>
      </c>
      <c r="Y77" s="8" t="s">
        <v>28</v>
      </c>
    </row>
    <row r="78" spans="1:25">
      <c r="A78" s="15" t="s">
        <v>4752</v>
      </c>
      <c r="B78" s="15" t="s">
        <v>78</v>
      </c>
      <c r="C78" s="35" t="s">
        <v>5565</v>
      </c>
      <c r="D78" s="15" t="s">
        <v>932</v>
      </c>
      <c r="E78" s="24">
        <v>46031.048611111109</v>
      </c>
      <c r="F78" s="15">
        <v>10.8</v>
      </c>
      <c r="G78" s="37" t="s">
        <v>3121</v>
      </c>
      <c r="H78" s="15"/>
      <c r="I78" s="15"/>
      <c r="J78" s="15"/>
      <c r="K78" s="15"/>
      <c r="L78" s="15"/>
      <c r="M78" s="35">
        <v>60</v>
      </c>
      <c r="N78" s="35">
        <v>101</v>
      </c>
      <c r="O78" s="15">
        <v>0</v>
      </c>
      <c r="P78" s="14">
        <f t="shared" ref="P78:P83" si="7">SUM(H78:O78)</f>
        <v>161</v>
      </c>
      <c r="Q78" s="17" t="s">
        <v>32</v>
      </c>
      <c r="R78" s="290" t="b">
        <v>1</v>
      </c>
      <c r="S78" s="14">
        <v>116700</v>
      </c>
      <c r="T78" s="23" t="s">
        <v>33</v>
      </c>
      <c r="U78" s="231" t="s">
        <v>161</v>
      </c>
      <c r="V78" s="16" t="s">
        <v>90</v>
      </c>
      <c r="W78" s="16">
        <v>1017294</v>
      </c>
      <c r="X78" s="16" t="s">
        <v>5566</v>
      </c>
      <c r="Y78" s="16"/>
    </row>
    <row r="79" spans="1:25">
      <c r="A79" s="15" t="s">
        <v>141</v>
      </c>
      <c r="B79" s="15" t="s">
        <v>69</v>
      </c>
      <c r="C79" s="35" t="s">
        <v>5567</v>
      </c>
      <c r="D79" s="15" t="s">
        <v>68</v>
      </c>
      <c r="E79" s="24">
        <v>46029.756944444445</v>
      </c>
      <c r="F79" s="15">
        <v>14.5</v>
      </c>
      <c r="G79" s="37"/>
      <c r="H79" s="15"/>
      <c r="I79" s="15"/>
      <c r="J79" s="15"/>
      <c r="K79" s="15"/>
      <c r="L79" s="35">
        <v>54</v>
      </c>
      <c r="M79" s="35">
        <v>27</v>
      </c>
      <c r="N79" s="35">
        <v>81</v>
      </c>
      <c r="O79" s="15"/>
      <c r="P79" s="14">
        <v>162</v>
      </c>
      <c r="Q79" s="14" t="s">
        <v>30</v>
      </c>
      <c r="R79" s="290" t="b">
        <v>0</v>
      </c>
      <c r="S79" s="14">
        <v>116659</v>
      </c>
      <c r="T79" s="14" t="s">
        <v>5568</v>
      </c>
      <c r="U79" s="232" t="s">
        <v>169</v>
      </c>
      <c r="V79" s="16"/>
      <c r="W79" s="16">
        <v>1017295</v>
      </c>
      <c r="X79" s="16" t="s">
        <v>5557</v>
      </c>
      <c r="Y79" s="16"/>
    </row>
    <row r="80" spans="1:25">
      <c r="A80" s="15" t="s">
        <v>150</v>
      </c>
      <c r="B80" s="15" t="s">
        <v>57</v>
      </c>
      <c r="C80" s="35" t="s">
        <v>5569</v>
      </c>
      <c r="D80" s="15" t="s">
        <v>56</v>
      </c>
      <c r="E80" s="24">
        <v>46030.253472222219</v>
      </c>
      <c r="F80" s="15">
        <v>10.3</v>
      </c>
      <c r="G80" s="37"/>
      <c r="H80" s="15"/>
      <c r="I80" s="15"/>
      <c r="J80" s="15"/>
      <c r="K80" s="35">
        <v>54</v>
      </c>
      <c r="L80" s="15"/>
      <c r="M80" s="15"/>
      <c r="N80" s="15"/>
      <c r="O80" s="15"/>
      <c r="P80" s="14">
        <f t="shared" si="7"/>
        <v>54</v>
      </c>
      <c r="Q80" s="14" t="s">
        <v>30</v>
      </c>
      <c r="R80" s="290" t="b">
        <v>0</v>
      </c>
      <c r="S80" s="14">
        <v>116660</v>
      </c>
      <c r="T80" s="14" t="s">
        <v>31</v>
      </c>
      <c r="U80" s="232" t="s">
        <v>169</v>
      </c>
      <c r="V80" s="16" t="s">
        <v>90</v>
      </c>
      <c r="W80" s="16">
        <v>1017296</v>
      </c>
      <c r="X80" s="16" t="s">
        <v>5570</v>
      </c>
      <c r="Y80" s="16"/>
    </row>
    <row r="81" spans="1:25">
      <c r="A81" s="15" t="s">
        <v>145</v>
      </c>
      <c r="B81" s="15" t="s">
        <v>57</v>
      </c>
      <c r="C81" s="35" t="s">
        <v>5571</v>
      </c>
      <c r="D81" s="15" t="s">
        <v>56</v>
      </c>
      <c r="E81" s="24">
        <v>46030.253472222219</v>
      </c>
      <c r="F81" s="15">
        <v>10.3</v>
      </c>
      <c r="G81" s="37"/>
      <c r="H81" s="15"/>
      <c r="I81" s="15"/>
      <c r="J81" s="35">
        <v>36</v>
      </c>
      <c r="K81" s="35">
        <v>18</v>
      </c>
      <c r="L81" s="15"/>
      <c r="M81" s="15"/>
      <c r="N81" s="15"/>
      <c r="O81" s="15"/>
      <c r="P81" s="14">
        <f t="shared" si="7"/>
        <v>54</v>
      </c>
      <c r="Q81" s="14" t="s">
        <v>30</v>
      </c>
      <c r="R81" s="290" t="b">
        <v>0</v>
      </c>
      <c r="S81" s="14">
        <v>116661</v>
      </c>
      <c r="T81" s="14" t="s">
        <v>31</v>
      </c>
      <c r="U81" s="232" t="s">
        <v>169</v>
      </c>
      <c r="V81" s="16" t="s">
        <v>90</v>
      </c>
      <c r="W81" s="16">
        <v>1017297</v>
      </c>
      <c r="X81" s="16" t="s">
        <v>5570</v>
      </c>
      <c r="Y81" s="16"/>
    </row>
    <row r="82" spans="1:25">
      <c r="A82" s="15" t="s">
        <v>142</v>
      </c>
      <c r="B82" s="15" t="s">
        <v>72</v>
      </c>
      <c r="C82" s="35" t="s">
        <v>5572</v>
      </c>
      <c r="D82" s="15" t="s">
        <v>71</v>
      </c>
      <c r="E82" s="24">
        <v>46030.711805555555</v>
      </c>
      <c r="F82" s="15">
        <v>14.5</v>
      </c>
      <c r="G82" s="37"/>
      <c r="H82" s="15"/>
      <c r="I82" s="15"/>
      <c r="J82" s="15"/>
      <c r="K82" s="15"/>
      <c r="L82" s="15"/>
      <c r="M82" s="35">
        <v>81</v>
      </c>
      <c r="N82" s="35">
        <v>80</v>
      </c>
      <c r="O82" s="15"/>
      <c r="P82" s="14">
        <f t="shared" si="7"/>
        <v>161</v>
      </c>
      <c r="Q82" s="14" t="s">
        <v>30</v>
      </c>
      <c r="R82" s="290" t="b">
        <v>0</v>
      </c>
      <c r="S82" s="14">
        <v>116662</v>
      </c>
      <c r="T82" s="14" t="s">
        <v>31</v>
      </c>
      <c r="U82" s="232" t="s">
        <v>169</v>
      </c>
      <c r="V82" s="16"/>
      <c r="W82" s="16">
        <v>1017298</v>
      </c>
      <c r="X82" s="16" t="s">
        <v>5512</v>
      </c>
      <c r="Y82" s="16"/>
    </row>
    <row r="83" spans="1:25">
      <c r="A83" s="15" t="s">
        <v>142</v>
      </c>
      <c r="B83" s="15" t="s">
        <v>5573</v>
      </c>
      <c r="C83" s="35" t="s">
        <v>5574</v>
      </c>
      <c r="D83" s="15" t="s">
        <v>71</v>
      </c>
      <c r="E83" s="24">
        <v>46030.711805555555</v>
      </c>
      <c r="F83" s="15">
        <v>14.5</v>
      </c>
      <c r="G83" s="37"/>
      <c r="H83" s="15"/>
      <c r="I83" s="15"/>
      <c r="J83" s="15"/>
      <c r="K83" s="15"/>
      <c r="L83" s="15"/>
      <c r="M83" s="35">
        <v>81</v>
      </c>
      <c r="N83" s="35">
        <v>54</v>
      </c>
      <c r="O83" s="35">
        <v>26</v>
      </c>
      <c r="P83" s="14">
        <f t="shared" si="7"/>
        <v>161</v>
      </c>
      <c r="Q83" s="14" t="s">
        <v>30</v>
      </c>
      <c r="R83" s="290" t="b">
        <v>0</v>
      </c>
      <c r="S83" s="14">
        <v>116663</v>
      </c>
      <c r="T83" s="14" t="s">
        <v>31</v>
      </c>
      <c r="U83" s="232" t="s">
        <v>169</v>
      </c>
      <c r="V83" s="16"/>
      <c r="W83" s="16">
        <v>1017299</v>
      </c>
      <c r="X83" s="16" t="s">
        <v>5512</v>
      </c>
      <c r="Y83" s="16"/>
    </row>
    <row r="84" spans="1:25">
      <c r="A84" s="15" t="s">
        <v>2561</v>
      </c>
      <c r="B84" s="15" t="s">
        <v>78</v>
      </c>
      <c r="C84" s="35" t="s">
        <v>5575</v>
      </c>
      <c r="D84" s="24" t="s">
        <v>168</v>
      </c>
      <c r="E84" s="24">
        <v>46031.715277777781</v>
      </c>
      <c r="F84" s="15">
        <v>11.8</v>
      </c>
      <c r="G84" s="37" t="s">
        <v>3121</v>
      </c>
      <c r="H84" s="15"/>
      <c r="I84" s="15"/>
      <c r="J84" s="15"/>
      <c r="K84" s="15"/>
      <c r="L84" s="35">
        <v>30</v>
      </c>
      <c r="M84" s="35">
        <v>60</v>
      </c>
      <c r="N84" s="35">
        <v>41</v>
      </c>
      <c r="O84" s="35">
        <v>30</v>
      </c>
      <c r="P84" s="14">
        <f>SUM(H84:O84)</f>
        <v>161</v>
      </c>
      <c r="Q84" s="17" t="s">
        <v>32</v>
      </c>
      <c r="R84" s="290" t="b">
        <v>0</v>
      </c>
      <c r="S84" s="14">
        <v>116695</v>
      </c>
      <c r="T84" s="23" t="s">
        <v>33</v>
      </c>
      <c r="U84" s="232" t="s">
        <v>169</v>
      </c>
      <c r="V84" s="16" t="s">
        <v>90</v>
      </c>
      <c r="W84" s="16">
        <v>1017300</v>
      </c>
      <c r="X84" s="16" t="s">
        <v>5518</v>
      </c>
      <c r="Y84" s="16"/>
    </row>
    <row r="85" spans="1:25">
      <c r="A85" s="11" t="s">
        <v>19</v>
      </c>
      <c r="B85" s="7"/>
      <c r="C85" s="7"/>
      <c r="D85" s="7"/>
      <c r="E85" s="11"/>
      <c r="F85" s="7"/>
      <c r="G85" s="7"/>
      <c r="H85" s="11">
        <f>SUM(H78:H83)</f>
        <v>0</v>
      </c>
      <c r="I85" s="11">
        <f>SUM(I78:I83)</f>
        <v>0</v>
      </c>
      <c r="J85" s="11">
        <f>SUM(J78:J83)</f>
        <v>36</v>
      </c>
      <c r="K85" s="11">
        <f>SUM(K78:K83)</f>
        <v>72</v>
      </c>
      <c r="L85" s="11">
        <f>SUM(L78:L84)</f>
        <v>84</v>
      </c>
      <c r="M85" s="11">
        <f>SUM(M78:M84)</f>
        <v>309</v>
      </c>
      <c r="N85" s="11">
        <f>SUM(N78:N84)</f>
        <v>357</v>
      </c>
      <c r="O85" s="11">
        <f>SUM(O78:O84)</f>
        <v>56</v>
      </c>
      <c r="P85" s="11">
        <f>SUM(J85:O85)</f>
        <v>914</v>
      </c>
      <c r="Q85" s="12"/>
      <c r="R85" s="12"/>
      <c r="S85" s="12"/>
      <c r="T85" s="12"/>
      <c r="U85" s="12"/>
      <c r="V85" s="12"/>
      <c r="W85" s="12"/>
      <c r="X85" s="12"/>
      <c r="Y85" s="12"/>
    </row>
    <row r="86" spans="1:25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166" t="s">
        <v>34</v>
      </c>
      <c r="B87" s="1562"/>
      <c r="C87" s="1562"/>
      <c r="D87" s="1562"/>
      <c r="E87" s="1"/>
      <c r="F87" s="1"/>
      <c r="G87" s="1"/>
      <c r="H87" s="1"/>
      <c r="I87" s="1"/>
      <c r="J87" s="1563"/>
      <c r="K87" s="1563"/>
      <c r="L87" s="156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 ht="18">
      <c r="A88" s="187" t="s">
        <v>35</v>
      </c>
      <c r="B88" s="186" t="s">
        <v>36</v>
      </c>
      <c r="C88" s="239" t="s">
        <v>37</v>
      </c>
      <c r="D88" s="24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230" t="s">
        <v>161</v>
      </c>
      <c r="B89" s="1558" t="s">
        <v>39</v>
      </c>
      <c r="C89" s="1558"/>
      <c r="D89" s="242"/>
      <c r="E89" s="243" t="s">
        <v>40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4" t="s">
        <v>169</v>
      </c>
      <c r="B90" s="1564" t="s">
        <v>41</v>
      </c>
      <c r="C90" s="156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5" t="s">
        <v>42</v>
      </c>
      <c r="B91" s="1565" t="s">
        <v>1489</v>
      </c>
      <c r="C91" s="1565"/>
      <c r="D91" s="1"/>
      <c r="E91" s="1"/>
    </row>
    <row r="92" spans="1:25">
      <c r="A92" s="5" t="s">
        <v>42</v>
      </c>
      <c r="B92" s="1565"/>
      <c r="C92" s="1565"/>
    </row>
    <row r="93" spans="1:25">
      <c r="A93" s="5" t="s">
        <v>43</v>
      </c>
      <c r="B93" s="1566">
        <v>358408479865</v>
      </c>
      <c r="C93" s="1565"/>
      <c r="D93" s="1"/>
      <c r="E93" s="1"/>
    </row>
    <row r="94" spans="1:25">
      <c r="A94" s="5" t="s">
        <v>44</v>
      </c>
      <c r="B94" s="1567">
        <v>0.66666666666666663</v>
      </c>
      <c r="C94" s="1565"/>
      <c r="D94" s="1"/>
      <c r="E94" s="1"/>
    </row>
    <row r="96" spans="1:25" ht="23.25">
      <c r="A96" s="1559" t="s">
        <v>109</v>
      </c>
      <c r="B96" s="1559"/>
      <c r="C96" s="1559"/>
      <c r="D96" s="1559"/>
      <c r="E96" s="1559"/>
      <c r="F96" s="1559"/>
      <c r="G96" s="7"/>
      <c r="H96" s="1559" t="s">
        <v>4015</v>
      </c>
      <c r="I96" s="1559"/>
      <c r="J96" s="1559"/>
      <c r="K96" s="1559"/>
      <c r="L96" s="1559"/>
      <c r="M96" s="1559"/>
      <c r="N96" s="1559"/>
      <c r="O96" s="1559"/>
      <c r="P96" s="1559"/>
      <c r="Q96" s="1560" t="s">
        <v>2139</v>
      </c>
      <c r="R96" s="1561"/>
      <c r="S96" s="1561"/>
      <c r="T96" s="1561"/>
      <c r="U96" s="1561"/>
      <c r="V96" s="1561"/>
      <c r="W96" s="1561"/>
      <c r="X96" s="1561"/>
      <c r="Y96" s="1561"/>
    </row>
    <row r="97" spans="1:25" ht="26.25">
      <c r="A97" s="8" t="s">
        <v>3</v>
      </c>
      <c r="B97" s="8" t="s">
        <v>4</v>
      </c>
      <c r="C97" s="8" t="s">
        <v>5</v>
      </c>
      <c r="D97" s="8" t="s">
        <v>6</v>
      </c>
      <c r="E97" s="8" t="s">
        <v>7</v>
      </c>
      <c r="F97" s="8" t="s">
        <v>8</v>
      </c>
      <c r="G97" s="33" t="s">
        <v>10</v>
      </c>
      <c r="H97" s="9" t="s">
        <v>11</v>
      </c>
      <c r="I97" s="9" t="s">
        <v>12</v>
      </c>
      <c r="J97" s="9" t="s">
        <v>13</v>
      </c>
      <c r="K97" s="9" t="s">
        <v>14</v>
      </c>
      <c r="L97" s="9" t="s">
        <v>15</v>
      </c>
      <c r="M97" s="9" t="s">
        <v>16</v>
      </c>
      <c r="N97" s="9" t="s">
        <v>17</v>
      </c>
      <c r="O97" s="10" t="s">
        <v>18</v>
      </c>
      <c r="P97" s="8" t="s">
        <v>19</v>
      </c>
      <c r="Q97" s="8" t="s">
        <v>20</v>
      </c>
      <c r="R97" s="240" t="s">
        <v>22</v>
      </c>
      <c r="S97" s="8" t="s">
        <v>9</v>
      </c>
      <c r="T97" s="8" t="s">
        <v>21</v>
      </c>
      <c r="U97" s="8" t="s">
        <v>24</v>
      </c>
      <c r="V97" s="8" t="s">
        <v>25</v>
      </c>
      <c r="W97" s="8" t="s">
        <v>26</v>
      </c>
      <c r="X97" s="8" t="s">
        <v>27</v>
      </c>
      <c r="Y97" s="8" t="s">
        <v>28</v>
      </c>
    </row>
    <row r="98" spans="1:25">
      <c r="A98" s="224" t="s">
        <v>119</v>
      </c>
      <c r="B98" s="224" t="s">
        <v>78</v>
      </c>
      <c r="C98" s="35" t="s">
        <v>5576</v>
      </c>
      <c r="D98" s="15" t="s">
        <v>932</v>
      </c>
      <c r="E98" s="24">
        <v>46031.048611111109</v>
      </c>
      <c r="F98" s="15">
        <v>10.8</v>
      </c>
      <c r="G98" s="226" t="s">
        <v>3986</v>
      </c>
      <c r="H98" s="224"/>
      <c r="I98" s="224"/>
      <c r="J98" s="224"/>
      <c r="K98" s="35">
        <v>27</v>
      </c>
      <c r="L98" s="224"/>
      <c r="M98" s="35">
        <v>81</v>
      </c>
      <c r="N98" s="224"/>
      <c r="O98" s="224"/>
      <c r="P98" s="14">
        <f t="shared" ref="P98:P103" si="8">SUM(H98:O98)</f>
        <v>108</v>
      </c>
      <c r="Q98" s="17" t="s">
        <v>32</v>
      </c>
      <c r="R98" s="290" t="b">
        <v>0</v>
      </c>
      <c r="S98" s="14">
        <v>116701</v>
      </c>
      <c r="T98" s="23" t="s">
        <v>33</v>
      </c>
      <c r="U98" s="231" t="s">
        <v>161</v>
      </c>
      <c r="V98" s="16" t="s">
        <v>90</v>
      </c>
      <c r="W98" s="16">
        <v>1017287</v>
      </c>
      <c r="X98" s="16" t="s">
        <v>5566</v>
      </c>
      <c r="Y98" s="16"/>
    </row>
    <row r="99" spans="1:25">
      <c r="A99" s="15" t="s">
        <v>2561</v>
      </c>
      <c r="B99" s="15" t="s">
        <v>2438</v>
      </c>
      <c r="C99" s="35" t="s">
        <v>5577</v>
      </c>
      <c r="D99" s="15" t="s">
        <v>620</v>
      </c>
      <c r="E99" s="24">
        <v>46030.979166666664</v>
      </c>
      <c r="F99" s="15">
        <v>10.3</v>
      </c>
      <c r="G99" s="37" t="s">
        <v>3121</v>
      </c>
      <c r="H99" s="15"/>
      <c r="I99" s="15"/>
      <c r="J99" s="15"/>
      <c r="K99" s="15"/>
      <c r="L99" s="35">
        <v>81</v>
      </c>
      <c r="M99" s="35">
        <v>30</v>
      </c>
      <c r="N99" s="35">
        <v>30</v>
      </c>
      <c r="O99" s="35">
        <v>20</v>
      </c>
      <c r="P99" s="14">
        <f t="shared" si="8"/>
        <v>161</v>
      </c>
      <c r="Q99" s="17" t="s">
        <v>32</v>
      </c>
      <c r="R99" s="290" t="b">
        <v>0</v>
      </c>
      <c r="S99" s="14">
        <v>116702</v>
      </c>
      <c r="T99" s="23" t="s">
        <v>33</v>
      </c>
      <c r="U99" s="231" t="s">
        <v>161</v>
      </c>
      <c r="V99" s="16" t="s">
        <v>90</v>
      </c>
      <c r="W99" s="16">
        <v>1017288</v>
      </c>
      <c r="X99" s="16" t="s">
        <v>5566</v>
      </c>
      <c r="Y99" s="16"/>
    </row>
    <row r="100" spans="1:25">
      <c r="A100" s="224" t="s">
        <v>119</v>
      </c>
      <c r="B100" s="224" t="s">
        <v>92</v>
      </c>
      <c r="C100" s="35" t="s">
        <v>5578</v>
      </c>
      <c r="D100" s="15" t="s">
        <v>620</v>
      </c>
      <c r="E100" s="24">
        <v>46030.979166666664</v>
      </c>
      <c r="F100" s="15">
        <v>10.3</v>
      </c>
      <c r="G100" s="37" t="s">
        <v>3121</v>
      </c>
      <c r="H100" s="224"/>
      <c r="I100" s="224"/>
      <c r="J100" s="224"/>
      <c r="K100" s="224"/>
      <c r="L100" s="224"/>
      <c r="M100" s="35">
        <v>41</v>
      </c>
      <c r="N100" s="35">
        <v>90</v>
      </c>
      <c r="O100" s="35">
        <v>30</v>
      </c>
      <c r="P100" s="14">
        <f t="shared" si="8"/>
        <v>161</v>
      </c>
      <c r="Q100" s="17" t="s">
        <v>32</v>
      </c>
      <c r="R100" s="290" t="b">
        <v>0</v>
      </c>
      <c r="S100" s="14">
        <v>116703</v>
      </c>
      <c r="T100" s="23" t="s">
        <v>33</v>
      </c>
      <c r="U100" s="231" t="s">
        <v>161</v>
      </c>
      <c r="V100" s="16" t="s">
        <v>90</v>
      </c>
      <c r="W100" s="16">
        <v>1017290</v>
      </c>
      <c r="X100" s="16" t="s">
        <v>5566</v>
      </c>
      <c r="Y100" s="16"/>
    </row>
    <row r="101" spans="1:25">
      <c r="A101" s="224" t="s">
        <v>157</v>
      </c>
      <c r="B101" s="224" t="s">
        <v>92</v>
      </c>
      <c r="C101" s="35" t="s">
        <v>5579</v>
      </c>
      <c r="D101" s="15" t="s">
        <v>620</v>
      </c>
      <c r="E101" s="24">
        <v>46030.979166666664</v>
      </c>
      <c r="F101" s="15">
        <v>10.3</v>
      </c>
      <c r="G101" s="37" t="s">
        <v>3121</v>
      </c>
      <c r="H101" s="224"/>
      <c r="I101" s="224"/>
      <c r="J101" s="224"/>
      <c r="K101" s="224"/>
      <c r="L101" s="224"/>
      <c r="M101" s="35">
        <v>41</v>
      </c>
      <c r="N101" s="35">
        <v>90</v>
      </c>
      <c r="O101" s="35">
        <v>30</v>
      </c>
      <c r="P101" s="14">
        <f t="shared" si="8"/>
        <v>161</v>
      </c>
      <c r="Q101" s="17" t="s">
        <v>32</v>
      </c>
      <c r="R101" s="290" t="b">
        <v>0</v>
      </c>
      <c r="S101" s="14">
        <v>116704</v>
      </c>
      <c r="T101" s="23" t="s">
        <v>33</v>
      </c>
      <c r="U101" s="231" t="s">
        <v>161</v>
      </c>
      <c r="V101" s="16" t="s">
        <v>90</v>
      </c>
      <c r="W101" s="16">
        <v>1017291</v>
      </c>
      <c r="X101" s="16" t="s">
        <v>5566</v>
      </c>
      <c r="Y101" s="16"/>
    </row>
    <row r="102" spans="1:25">
      <c r="A102" s="224" t="s">
        <v>1141</v>
      </c>
      <c r="B102" s="224" t="s">
        <v>92</v>
      </c>
      <c r="C102" s="35" t="s">
        <v>5580</v>
      </c>
      <c r="D102" s="15" t="s">
        <v>620</v>
      </c>
      <c r="E102" s="24">
        <v>46030.979166666664</v>
      </c>
      <c r="F102" s="15">
        <v>10.3</v>
      </c>
      <c r="G102" s="37" t="s">
        <v>3121</v>
      </c>
      <c r="H102" s="224"/>
      <c r="I102" s="224"/>
      <c r="J102" s="224"/>
      <c r="K102" s="224"/>
      <c r="L102" s="224"/>
      <c r="M102" s="35">
        <v>41</v>
      </c>
      <c r="N102" s="35">
        <v>90</v>
      </c>
      <c r="O102" s="35">
        <v>30</v>
      </c>
      <c r="P102" s="14">
        <f t="shared" si="8"/>
        <v>161</v>
      </c>
      <c r="Q102" s="17" t="s">
        <v>32</v>
      </c>
      <c r="R102" s="290" t="b">
        <v>0</v>
      </c>
      <c r="S102" s="14">
        <v>116705</v>
      </c>
      <c r="T102" s="23" t="s">
        <v>33</v>
      </c>
      <c r="U102" s="231" t="s">
        <v>161</v>
      </c>
      <c r="V102" s="16" t="s">
        <v>90</v>
      </c>
      <c r="W102" s="16">
        <v>1017292</v>
      </c>
      <c r="X102" s="16" t="s">
        <v>5566</v>
      </c>
      <c r="Y102" s="16"/>
    </row>
    <row r="103" spans="1:25">
      <c r="A103" s="15" t="s">
        <v>102</v>
      </c>
      <c r="B103" s="15" t="s">
        <v>2438</v>
      </c>
      <c r="C103" s="35" t="s">
        <v>5581</v>
      </c>
      <c r="D103" s="15" t="s">
        <v>620</v>
      </c>
      <c r="E103" s="24">
        <v>46030.979166666664</v>
      </c>
      <c r="F103" s="15">
        <v>10.3</v>
      </c>
      <c r="G103" s="37" t="s">
        <v>3121</v>
      </c>
      <c r="H103" s="15"/>
      <c r="I103" s="15"/>
      <c r="J103" s="15"/>
      <c r="K103" s="15"/>
      <c r="L103" s="15"/>
      <c r="M103" s="35">
        <v>41</v>
      </c>
      <c r="N103" s="35">
        <v>90</v>
      </c>
      <c r="O103" s="35">
        <v>30</v>
      </c>
      <c r="P103" s="14">
        <f t="shared" si="8"/>
        <v>161</v>
      </c>
      <c r="Q103" s="17" t="s">
        <v>32</v>
      </c>
      <c r="R103" s="290" t="b">
        <v>0</v>
      </c>
      <c r="S103" s="14">
        <v>116706</v>
      </c>
      <c r="T103" s="23" t="s">
        <v>33</v>
      </c>
      <c r="U103" s="231" t="s">
        <v>161</v>
      </c>
      <c r="V103" s="16" t="s">
        <v>90</v>
      </c>
      <c r="W103" s="16">
        <v>1017293</v>
      </c>
      <c r="X103" s="16" t="s">
        <v>5566</v>
      </c>
      <c r="Y103" s="16"/>
    </row>
    <row r="104" spans="1:25">
      <c r="A104" s="11" t="s">
        <v>19</v>
      </c>
      <c r="B104" s="7"/>
      <c r="C104" s="7"/>
      <c r="D104" s="7"/>
      <c r="E104" s="11"/>
      <c r="F104" s="7"/>
      <c r="G104" s="7"/>
      <c r="H104" s="11">
        <f>SUM(H98:H102)</f>
        <v>0</v>
      </c>
      <c r="I104" s="11">
        <f>SUM(I98:I102)</f>
        <v>0</v>
      </c>
      <c r="J104" s="11">
        <f>SUM(J98:J102)</f>
        <v>0</v>
      </c>
      <c r="K104" s="11">
        <f>SUM(K98:K102)</f>
        <v>27</v>
      </c>
      <c r="L104" s="11">
        <f>SUM(L98:L102)</f>
        <v>81</v>
      </c>
      <c r="M104" s="11">
        <f>SUM(M98:M103)</f>
        <v>275</v>
      </c>
      <c r="N104" s="11">
        <f>SUM(N99:N103)</f>
        <v>390</v>
      </c>
      <c r="O104" s="11">
        <f>SUM(O99:O103)</f>
        <v>140</v>
      </c>
      <c r="P104" s="11">
        <f>SUM(K104:O104)</f>
        <v>913</v>
      </c>
      <c r="Q104" s="12"/>
      <c r="R104" s="12"/>
      <c r="S104" s="12"/>
      <c r="T104" s="12"/>
      <c r="U104" s="12"/>
      <c r="V104" s="12"/>
      <c r="W104" s="12"/>
      <c r="X104" s="12"/>
      <c r="Y104" s="12"/>
    </row>
    <row r="105" spans="1:25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>
      <c r="A106" s="166" t="s">
        <v>34</v>
      </c>
      <c r="B106" s="1562"/>
      <c r="C106" s="1562"/>
      <c r="D106" s="1562"/>
      <c r="E106" s="1"/>
      <c r="F106" s="1"/>
      <c r="G106" s="1"/>
      <c r="H106" s="1"/>
      <c r="I106" s="1"/>
      <c r="J106" s="1563"/>
      <c r="K106" s="1563"/>
      <c r="L106" s="1563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 ht="18">
      <c r="A107" s="187" t="s">
        <v>35</v>
      </c>
      <c r="B107" s="186" t="s">
        <v>36</v>
      </c>
      <c r="C107" s="239" t="s">
        <v>37</v>
      </c>
      <c r="D107" s="24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230" t="s">
        <v>4605</v>
      </c>
      <c r="B108" s="1558"/>
      <c r="C108" s="1558"/>
      <c r="D108" s="242"/>
      <c r="E108" s="243" t="s">
        <v>40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>
      <c r="A109" s="5" t="s">
        <v>42</v>
      </c>
      <c r="B109" s="1565" t="s">
        <v>3097</v>
      </c>
      <c r="C109" s="156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5" t="s">
        <v>42</v>
      </c>
      <c r="B110" s="1565"/>
      <c r="C110" s="1565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>
      <c r="A111" s="5" t="s">
        <v>43</v>
      </c>
      <c r="B111" s="1566">
        <v>358400393570</v>
      </c>
      <c r="C111" s="156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5">
      <c r="A112" s="5" t="s">
        <v>44</v>
      </c>
      <c r="B112" s="1567">
        <v>0.70833333333333337</v>
      </c>
      <c r="C112" s="156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</sheetData>
  <mergeCells count="64">
    <mergeCell ref="B112:C112"/>
    <mergeCell ref="B14:C14"/>
    <mergeCell ref="B33:C33"/>
    <mergeCell ref="B90:C90"/>
    <mergeCell ref="B108:C108"/>
    <mergeCell ref="B109:C109"/>
    <mergeCell ref="B110:C110"/>
    <mergeCell ref="B111:C111"/>
    <mergeCell ref="A96:F96"/>
    <mergeCell ref="B35:C35"/>
    <mergeCell ref="B15:C15"/>
    <mergeCell ref="B16:C16"/>
    <mergeCell ref="B17:C17"/>
    <mergeCell ref="B18:C18"/>
    <mergeCell ref="A57:F57"/>
    <mergeCell ref="B71:C71"/>
    <mergeCell ref="H96:P96"/>
    <mergeCell ref="Q96:Y96"/>
    <mergeCell ref="B106:D106"/>
    <mergeCell ref="J106:L106"/>
    <mergeCell ref="B36:C36"/>
    <mergeCell ref="B37:C37"/>
    <mergeCell ref="A39:F39"/>
    <mergeCell ref="H39:P39"/>
    <mergeCell ref="Q39:Y39"/>
    <mergeCell ref="B49:D49"/>
    <mergeCell ref="J49:L49"/>
    <mergeCell ref="B51:C51"/>
    <mergeCell ref="B52:C52"/>
    <mergeCell ref="B53:C53"/>
    <mergeCell ref="B54:C54"/>
    <mergeCell ref="B55:C55"/>
    <mergeCell ref="Q20:Y20"/>
    <mergeCell ref="B30:D30"/>
    <mergeCell ref="J30:L30"/>
    <mergeCell ref="B32:C32"/>
    <mergeCell ref="B34:C34"/>
    <mergeCell ref="H20:P20"/>
    <mergeCell ref="A20:F20"/>
    <mergeCell ref="B13:C13"/>
    <mergeCell ref="A1:F1"/>
    <mergeCell ref="H1:P1"/>
    <mergeCell ref="Q1:Y1"/>
    <mergeCell ref="B11:D11"/>
    <mergeCell ref="J11:L11"/>
    <mergeCell ref="H57:P57"/>
    <mergeCell ref="Q57:Y57"/>
    <mergeCell ref="B67:D67"/>
    <mergeCell ref="J67:L67"/>
    <mergeCell ref="B69:C69"/>
    <mergeCell ref="B92:C92"/>
    <mergeCell ref="B93:C93"/>
    <mergeCell ref="B94:C94"/>
    <mergeCell ref="B70:C70"/>
    <mergeCell ref="Q76:Y76"/>
    <mergeCell ref="B87:D87"/>
    <mergeCell ref="J87:L87"/>
    <mergeCell ref="B89:C89"/>
    <mergeCell ref="B91:C91"/>
    <mergeCell ref="B72:C72"/>
    <mergeCell ref="B73:C73"/>
    <mergeCell ref="B74:C74"/>
    <mergeCell ref="A76:F76"/>
    <mergeCell ref="H76:P76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BFB23-CA6F-4700-BFA3-9C013553B695}">
  <sheetPr>
    <tabColor rgb="FFF7E1E1"/>
  </sheetPr>
  <dimension ref="A1:Y70"/>
  <sheetViews>
    <sheetView topLeftCell="I45" workbookViewId="0">
      <selection activeCell="I50" sqref="I50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6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5.28515625" customWidth="1"/>
  </cols>
  <sheetData>
    <row r="1" spans="1:25" ht="23.25">
      <c r="A1" s="1559" t="s">
        <v>109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1110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2561</v>
      </c>
      <c r="B3" s="15" t="s">
        <v>78</v>
      </c>
      <c r="C3" s="35" t="s">
        <v>5582</v>
      </c>
      <c r="D3" s="15" t="s">
        <v>99</v>
      </c>
      <c r="E3" s="24">
        <v>45661.319444444445</v>
      </c>
      <c r="F3" s="15">
        <v>10.95</v>
      </c>
      <c r="G3" s="37" t="s">
        <v>3121</v>
      </c>
      <c r="H3" s="15"/>
      <c r="I3" s="15"/>
      <c r="J3" s="15"/>
      <c r="K3" s="15"/>
      <c r="L3" s="15"/>
      <c r="M3" s="35">
        <v>30</v>
      </c>
      <c r="N3" s="35">
        <v>101</v>
      </c>
      <c r="O3" s="35">
        <v>30</v>
      </c>
      <c r="P3" s="14">
        <f t="shared" ref="P3:P8" si="0">SUM(H3:O3)</f>
        <v>161</v>
      </c>
      <c r="Q3" s="17" t="s">
        <v>32</v>
      </c>
      <c r="R3" s="292" t="b">
        <v>0</v>
      </c>
      <c r="S3" s="235">
        <v>116628</v>
      </c>
      <c r="T3" s="237" t="s">
        <v>33</v>
      </c>
      <c r="U3" s="255" t="s">
        <v>100</v>
      </c>
      <c r="V3" s="16" t="s">
        <v>90</v>
      </c>
      <c r="W3" s="16">
        <v>1017225</v>
      </c>
      <c r="X3" s="16" t="s">
        <v>5583</v>
      </c>
      <c r="Y3" s="16"/>
    </row>
    <row r="4" spans="1:25">
      <c r="A4" s="15" t="s">
        <v>120</v>
      </c>
      <c r="B4" s="15" t="s">
        <v>78</v>
      </c>
      <c r="C4" s="35" t="s">
        <v>5584</v>
      </c>
      <c r="D4" s="15" t="s">
        <v>99</v>
      </c>
      <c r="E4" s="24">
        <v>45661.319444444445</v>
      </c>
      <c r="F4" s="15">
        <v>10.95</v>
      </c>
      <c r="G4" s="37" t="s">
        <v>3121</v>
      </c>
      <c r="H4" s="15"/>
      <c r="I4" s="15"/>
      <c r="J4" s="15"/>
      <c r="K4" s="15"/>
      <c r="L4" s="15"/>
      <c r="M4" s="35">
        <v>30</v>
      </c>
      <c r="N4" s="35">
        <v>41</v>
      </c>
      <c r="O4" s="35">
        <v>90</v>
      </c>
      <c r="P4" s="14">
        <f t="shared" si="0"/>
        <v>161</v>
      </c>
      <c r="Q4" s="17" t="s">
        <v>32</v>
      </c>
      <c r="R4" s="292" t="b">
        <v>1</v>
      </c>
      <c r="S4" s="235">
        <v>116632</v>
      </c>
      <c r="T4" s="237" t="s">
        <v>33</v>
      </c>
      <c r="U4" s="255" t="s">
        <v>100</v>
      </c>
      <c r="V4" s="16" t="s">
        <v>90</v>
      </c>
      <c r="W4" s="16">
        <v>1017226</v>
      </c>
      <c r="X4" s="16" t="s">
        <v>5583</v>
      </c>
      <c r="Y4" s="16"/>
    </row>
    <row r="5" spans="1:25">
      <c r="A5" s="15" t="s">
        <v>120</v>
      </c>
      <c r="B5" s="15" t="s">
        <v>78</v>
      </c>
      <c r="C5" s="35" t="s">
        <v>5585</v>
      </c>
      <c r="D5" s="15" t="s">
        <v>99</v>
      </c>
      <c r="E5" s="24">
        <v>45661.319444444445</v>
      </c>
      <c r="F5" s="15">
        <v>10.95</v>
      </c>
      <c r="G5" s="37" t="s">
        <v>3121</v>
      </c>
      <c r="H5" s="15"/>
      <c r="I5" s="15"/>
      <c r="J5" s="15"/>
      <c r="K5" s="15"/>
      <c r="L5" s="15"/>
      <c r="M5" s="15"/>
      <c r="N5" s="35">
        <v>71</v>
      </c>
      <c r="O5" s="35">
        <v>90</v>
      </c>
      <c r="P5" s="14">
        <f t="shared" si="0"/>
        <v>161</v>
      </c>
      <c r="Q5" s="17" t="s">
        <v>32</v>
      </c>
      <c r="R5" s="292" t="b">
        <v>1</v>
      </c>
      <c r="S5" s="235">
        <v>116633</v>
      </c>
      <c r="T5" s="237" t="s">
        <v>33</v>
      </c>
      <c r="U5" s="255" t="s">
        <v>100</v>
      </c>
      <c r="V5" s="16" t="s">
        <v>90</v>
      </c>
      <c r="W5" s="16">
        <v>1017227</v>
      </c>
      <c r="X5" s="16" t="s">
        <v>5583</v>
      </c>
      <c r="Y5" s="16"/>
    </row>
    <row r="6" spans="1:25">
      <c r="A6" s="15" t="s">
        <v>3866</v>
      </c>
      <c r="B6" s="15" t="s">
        <v>78</v>
      </c>
      <c r="C6" s="35" t="s">
        <v>5586</v>
      </c>
      <c r="D6" s="15" t="s">
        <v>99</v>
      </c>
      <c r="E6" s="24">
        <v>45661.319444444445</v>
      </c>
      <c r="F6" s="15">
        <v>10.95</v>
      </c>
      <c r="G6" s="37" t="s">
        <v>3121</v>
      </c>
      <c r="H6" s="15"/>
      <c r="I6" s="15"/>
      <c r="J6" s="15"/>
      <c r="K6" s="15"/>
      <c r="L6" s="15"/>
      <c r="M6" s="35">
        <v>161</v>
      </c>
      <c r="N6" s="15"/>
      <c r="O6" s="15"/>
      <c r="P6" s="14">
        <f t="shared" si="0"/>
        <v>161</v>
      </c>
      <c r="Q6" s="17" t="s">
        <v>32</v>
      </c>
      <c r="R6" s="292" t="b">
        <v>1</v>
      </c>
      <c r="S6" s="235">
        <v>116634</v>
      </c>
      <c r="T6" s="237" t="s">
        <v>33</v>
      </c>
      <c r="U6" s="255" t="s">
        <v>100</v>
      </c>
      <c r="V6" s="16" t="s">
        <v>90</v>
      </c>
      <c r="W6" s="16">
        <v>1017228</v>
      </c>
      <c r="X6" s="16" t="s">
        <v>5583</v>
      </c>
      <c r="Y6" s="16"/>
    </row>
    <row r="7" spans="1:25">
      <c r="A7" s="15" t="s">
        <v>519</v>
      </c>
      <c r="B7" s="15" t="s">
        <v>78</v>
      </c>
      <c r="C7" s="35" t="s">
        <v>5587</v>
      </c>
      <c r="D7" s="15" t="s">
        <v>99</v>
      </c>
      <c r="E7" s="24">
        <v>45661.319444444445</v>
      </c>
      <c r="F7" s="15">
        <v>10.95</v>
      </c>
      <c r="G7" s="37" t="s">
        <v>3121</v>
      </c>
      <c r="H7" s="15"/>
      <c r="I7" s="15"/>
      <c r="J7" s="15"/>
      <c r="K7" s="15"/>
      <c r="L7" s="15"/>
      <c r="M7" s="35">
        <v>161</v>
      </c>
      <c r="N7" s="15"/>
      <c r="O7" s="15"/>
      <c r="P7" s="14">
        <f t="shared" si="0"/>
        <v>161</v>
      </c>
      <c r="Q7" s="17" t="s">
        <v>32</v>
      </c>
      <c r="R7" s="292" t="b">
        <v>1</v>
      </c>
      <c r="S7" s="235">
        <v>116635</v>
      </c>
      <c r="T7" s="237" t="s">
        <v>33</v>
      </c>
      <c r="U7" s="255" t="s">
        <v>100</v>
      </c>
      <c r="V7" s="16" t="s">
        <v>90</v>
      </c>
      <c r="W7" s="16">
        <v>1017229</v>
      </c>
      <c r="X7" s="16" t="s">
        <v>5583</v>
      </c>
      <c r="Y7" s="16"/>
    </row>
    <row r="8" spans="1:25">
      <c r="A8" s="15" t="s">
        <v>111</v>
      </c>
      <c r="B8" s="15" t="s">
        <v>65</v>
      </c>
      <c r="C8" s="35" t="s">
        <v>5588</v>
      </c>
      <c r="D8" s="15" t="s">
        <v>64</v>
      </c>
      <c r="E8" s="24">
        <v>45661.517361111109</v>
      </c>
      <c r="F8" s="15">
        <v>14.8</v>
      </c>
      <c r="G8" s="37"/>
      <c r="H8" s="15"/>
      <c r="I8" s="15"/>
      <c r="J8" s="15"/>
      <c r="K8" s="15"/>
      <c r="L8" s="35">
        <v>161</v>
      </c>
      <c r="M8" s="15"/>
      <c r="N8" s="15"/>
      <c r="O8" s="15"/>
      <c r="P8" s="14">
        <f t="shared" si="0"/>
        <v>161</v>
      </c>
      <c r="Q8" s="14" t="s">
        <v>30</v>
      </c>
      <c r="R8" s="290" t="b">
        <v>0</v>
      </c>
      <c r="S8" s="293">
        <v>116587</v>
      </c>
      <c r="T8" s="23" t="s">
        <v>33</v>
      </c>
      <c r="U8" s="232" t="s">
        <v>169</v>
      </c>
      <c r="V8" s="16" t="s">
        <v>90</v>
      </c>
      <c r="W8" s="16">
        <v>1017230</v>
      </c>
      <c r="X8" s="16" t="s">
        <v>5589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>SUM(H3:H7)</f>
        <v>0</v>
      </c>
      <c r="I9" s="11">
        <f>SUM(I3:I7)</f>
        <v>0</v>
      </c>
      <c r="J9" s="11">
        <f>SUM(J3:J7)</f>
        <v>0</v>
      </c>
      <c r="K9" s="11">
        <f>SUM(K3:K7)</f>
        <v>0</v>
      </c>
      <c r="L9" s="11">
        <f>SUM(L8)</f>
        <v>161</v>
      </c>
      <c r="M9" s="11">
        <f>SUM(M3:M7)</f>
        <v>382</v>
      </c>
      <c r="N9" s="11">
        <f>SUM(N3:N7)</f>
        <v>213</v>
      </c>
      <c r="O9" s="11">
        <f>SUM(O3:O7)</f>
        <v>210</v>
      </c>
      <c r="P9" s="11">
        <f>SUM(P3:P8)</f>
        <v>966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169</v>
      </c>
      <c r="B13" s="1564" t="s">
        <v>39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57" t="s">
        <v>100</v>
      </c>
      <c r="B14" s="1619" t="s">
        <v>41</v>
      </c>
      <c r="C14" s="16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772" t="s">
        <v>309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772" t="s">
        <v>4720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0.41666666666666669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705" t="s">
        <v>128</v>
      </c>
      <c r="B20" s="1705"/>
      <c r="C20" s="1705"/>
      <c r="D20" s="1705"/>
      <c r="E20" s="1705"/>
      <c r="F20" s="1705"/>
      <c r="G20" s="294"/>
      <c r="H20" s="1559" t="s">
        <v>4015</v>
      </c>
      <c r="I20" s="1559"/>
      <c r="J20" s="1559"/>
      <c r="K20" s="1559"/>
      <c r="L20" s="1559"/>
      <c r="M20" s="1559"/>
      <c r="N20" s="1559"/>
      <c r="O20" s="1559"/>
      <c r="P20" s="1559"/>
      <c r="Q20" s="1773" t="s">
        <v>181</v>
      </c>
      <c r="R20" s="1774"/>
      <c r="S20" s="1774"/>
      <c r="T20" s="1774"/>
      <c r="U20" s="1774"/>
      <c r="V20" s="1774"/>
      <c r="W20" s="1774"/>
      <c r="X20" s="1774"/>
      <c r="Y20" s="1774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15" t="s">
        <v>133</v>
      </c>
      <c r="B22" s="15" t="s">
        <v>134</v>
      </c>
      <c r="C22" s="35" t="s">
        <v>5590</v>
      </c>
      <c r="D22" s="15" t="s">
        <v>3852</v>
      </c>
      <c r="E22" s="24">
        <v>45662.277777777781</v>
      </c>
      <c r="F22" s="15">
        <v>10.3</v>
      </c>
      <c r="G22" s="37" t="s">
        <v>5591</v>
      </c>
      <c r="H22" s="15"/>
      <c r="I22" s="15"/>
      <c r="J22" s="15"/>
      <c r="K22" s="15"/>
      <c r="L22" s="15"/>
      <c r="M22" s="35">
        <v>161</v>
      </c>
      <c r="N22" s="15"/>
      <c r="O22" s="15"/>
      <c r="P22" s="14">
        <f t="shared" ref="P22:P27" si="1">SUM(H22:O22)</f>
        <v>161</v>
      </c>
      <c r="Q22" s="17" t="s">
        <v>32</v>
      </c>
      <c r="R22" s="290" t="b">
        <v>0</v>
      </c>
      <c r="S22" s="14">
        <v>116650</v>
      </c>
      <c r="T22" s="23" t="s">
        <v>33</v>
      </c>
      <c r="U22" s="231" t="s">
        <v>161</v>
      </c>
      <c r="V22" s="16" t="s">
        <v>90</v>
      </c>
      <c r="W22" s="16">
        <v>1017231</v>
      </c>
      <c r="X22" s="16" t="s">
        <v>5592</v>
      </c>
      <c r="Y22" s="16"/>
    </row>
    <row r="23" spans="1:25">
      <c r="A23" s="15" t="s">
        <v>2561</v>
      </c>
      <c r="B23" s="15" t="s">
        <v>78</v>
      </c>
      <c r="C23" s="35" t="s">
        <v>5593</v>
      </c>
      <c r="D23" s="15" t="s">
        <v>4428</v>
      </c>
      <c r="E23" s="24">
        <v>45663.083333333336</v>
      </c>
      <c r="F23" s="15">
        <v>10.5</v>
      </c>
      <c r="G23" s="37" t="s">
        <v>3121</v>
      </c>
      <c r="H23" s="15"/>
      <c r="I23" s="15"/>
      <c r="J23" s="15"/>
      <c r="K23" s="15"/>
      <c r="L23" s="15"/>
      <c r="M23" s="15"/>
      <c r="N23" s="35">
        <v>60</v>
      </c>
      <c r="O23" s="35">
        <v>101</v>
      </c>
      <c r="P23" s="14">
        <f t="shared" si="1"/>
        <v>161</v>
      </c>
      <c r="Q23" s="17" t="s">
        <v>32</v>
      </c>
      <c r="R23" s="290" t="b">
        <v>0</v>
      </c>
      <c r="S23" s="14">
        <v>116641</v>
      </c>
      <c r="T23" s="23" t="s">
        <v>33</v>
      </c>
      <c r="U23" s="231" t="s">
        <v>161</v>
      </c>
      <c r="V23" s="16" t="s">
        <v>90</v>
      </c>
      <c r="W23" s="16">
        <v>1017232</v>
      </c>
      <c r="X23" s="16" t="s">
        <v>5594</v>
      </c>
      <c r="Y23" s="16"/>
    </row>
    <row r="24" spans="1:25">
      <c r="A24" s="15" t="s">
        <v>165</v>
      </c>
      <c r="B24" s="15" t="s">
        <v>78</v>
      </c>
      <c r="C24" s="35" t="s">
        <v>5595</v>
      </c>
      <c r="D24" s="15" t="s">
        <v>4428</v>
      </c>
      <c r="E24" s="24">
        <v>45663.083333333336</v>
      </c>
      <c r="F24" s="15">
        <v>10.5</v>
      </c>
      <c r="G24" s="37" t="s">
        <v>3121</v>
      </c>
      <c r="H24" s="15"/>
      <c r="I24" s="15"/>
      <c r="J24" s="15"/>
      <c r="K24" s="15"/>
      <c r="L24" s="15"/>
      <c r="M24" s="15"/>
      <c r="N24" s="35">
        <v>60</v>
      </c>
      <c r="O24" s="35">
        <v>101</v>
      </c>
      <c r="P24" s="14">
        <f t="shared" si="1"/>
        <v>161</v>
      </c>
      <c r="Q24" s="17" t="s">
        <v>32</v>
      </c>
      <c r="R24" s="290" t="b">
        <v>0</v>
      </c>
      <c r="S24" s="14">
        <v>116629</v>
      </c>
      <c r="T24" s="23" t="s">
        <v>33</v>
      </c>
      <c r="U24" s="231" t="s">
        <v>161</v>
      </c>
      <c r="V24" s="16" t="s">
        <v>90</v>
      </c>
      <c r="W24" s="16">
        <v>1017233</v>
      </c>
      <c r="X24" s="16" t="s">
        <v>5594</v>
      </c>
      <c r="Y24" s="16"/>
    </row>
    <row r="25" spans="1:25">
      <c r="A25" s="15" t="s">
        <v>142</v>
      </c>
      <c r="B25" s="15" t="s">
        <v>72</v>
      </c>
      <c r="C25" s="35" t="s">
        <v>5596</v>
      </c>
      <c r="D25" s="15" t="s">
        <v>71</v>
      </c>
      <c r="E25" s="24">
        <v>45661.711805555555</v>
      </c>
      <c r="F25" s="15">
        <v>14.5</v>
      </c>
      <c r="G25" s="37"/>
      <c r="H25" s="15"/>
      <c r="I25" s="15"/>
      <c r="J25" s="15"/>
      <c r="K25" s="15"/>
      <c r="L25" s="15"/>
      <c r="M25" s="35">
        <v>81</v>
      </c>
      <c r="N25" s="35">
        <v>80</v>
      </c>
      <c r="O25" s="15"/>
      <c r="P25" s="14">
        <f t="shared" si="1"/>
        <v>161</v>
      </c>
      <c r="Q25" s="14" t="s">
        <v>30</v>
      </c>
      <c r="R25" s="290" t="b">
        <v>0</v>
      </c>
      <c r="S25" s="14">
        <v>116588</v>
      </c>
      <c r="T25" s="14" t="s">
        <v>31</v>
      </c>
      <c r="U25" s="232" t="s">
        <v>169</v>
      </c>
      <c r="V25" s="16"/>
      <c r="W25" s="16">
        <v>1017234</v>
      </c>
      <c r="X25" s="16" t="s">
        <v>5597</v>
      </c>
      <c r="Y25" s="16"/>
    </row>
    <row r="26" spans="1:25">
      <c r="A26" s="15" t="s">
        <v>142</v>
      </c>
      <c r="B26" s="15" t="s">
        <v>72</v>
      </c>
      <c r="C26" s="35" t="s">
        <v>5598</v>
      </c>
      <c r="D26" s="15" t="s">
        <v>71</v>
      </c>
      <c r="E26" s="24">
        <v>45661.711805555555</v>
      </c>
      <c r="F26" s="15">
        <v>14.5</v>
      </c>
      <c r="G26" s="37"/>
      <c r="H26" s="15"/>
      <c r="I26" s="15"/>
      <c r="J26" s="15"/>
      <c r="K26" s="15"/>
      <c r="L26" s="15"/>
      <c r="M26" s="35">
        <v>27</v>
      </c>
      <c r="N26" s="35">
        <v>80</v>
      </c>
      <c r="O26" s="35">
        <v>54</v>
      </c>
      <c r="P26" s="14">
        <f t="shared" si="1"/>
        <v>161</v>
      </c>
      <c r="Q26" s="14" t="s">
        <v>30</v>
      </c>
      <c r="R26" s="290" t="b">
        <v>0</v>
      </c>
      <c r="S26" s="14">
        <v>116589</v>
      </c>
      <c r="T26" s="14" t="s">
        <v>31</v>
      </c>
      <c r="U26" s="232" t="s">
        <v>169</v>
      </c>
      <c r="V26" s="16"/>
      <c r="W26" s="16">
        <v>1017235</v>
      </c>
      <c r="X26" s="16" t="s">
        <v>5597</v>
      </c>
      <c r="Y26" s="16"/>
    </row>
    <row r="27" spans="1:25">
      <c r="A27" s="15" t="s">
        <v>120</v>
      </c>
      <c r="B27" s="15" t="s">
        <v>78</v>
      </c>
      <c r="C27" s="35" t="s">
        <v>5599</v>
      </c>
      <c r="D27" s="15" t="s">
        <v>2497</v>
      </c>
      <c r="E27" s="24">
        <v>45663.333333333336</v>
      </c>
      <c r="F27" s="15">
        <v>10.5</v>
      </c>
      <c r="G27" s="37" t="s">
        <v>3121</v>
      </c>
      <c r="H27" s="15"/>
      <c r="I27" s="15"/>
      <c r="J27" s="15"/>
      <c r="K27" s="15"/>
      <c r="L27" s="15"/>
      <c r="M27" s="15"/>
      <c r="N27" s="35">
        <v>30</v>
      </c>
      <c r="O27" s="35">
        <v>131</v>
      </c>
      <c r="P27" s="14">
        <f t="shared" si="1"/>
        <v>161</v>
      </c>
      <c r="Q27" s="17" t="s">
        <v>32</v>
      </c>
      <c r="R27" s="290" t="b">
        <v>1</v>
      </c>
      <c r="S27" s="14">
        <v>116636</v>
      </c>
      <c r="T27" s="23" t="s">
        <v>33</v>
      </c>
      <c r="U27" s="231" t="s">
        <v>161</v>
      </c>
      <c r="V27" s="16" t="s">
        <v>90</v>
      </c>
      <c r="W27" s="16">
        <v>1017236</v>
      </c>
      <c r="X27" s="16" t="s">
        <v>5600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>SUM(H22:H26)</f>
        <v>0</v>
      </c>
      <c r="I28" s="11">
        <f>SUM(I22:I26)</f>
        <v>0</v>
      </c>
      <c r="J28" s="11">
        <f>SUM(J22:J26)</f>
        <v>0</v>
      </c>
      <c r="K28" s="11">
        <f>SUM(K22:K26)</f>
        <v>0</v>
      </c>
      <c r="L28" s="11">
        <f>SUM(L22:L26)</f>
        <v>0</v>
      </c>
      <c r="M28" s="11">
        <f>SUM(M22:M27)</f>
        <v>269</v>
      </c>
      <c r="N28" s="11">
        <f>SUM(N22:N27)</f>
        <v>310</v>
      </c>
      <c r="O28" s="11">
        <f>SUM(O22:O27)</f>
        <v>387</v>
      </c>
      <c r="P28" s="11">
        <f>SUM(P22:P27)</f>
        <v>966</v>
      </c>
      <c r="Q28" s="12"/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4" t="s">
        <v>169</v>
      </c>
      <c r="B32" s="1564" t="s">
        <v>39</v>
      </c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230" t="s">
        <v>161</v>
      </c>
      <c r="B33" s="1558" t="s">
        <v>41</v>
      </c>
      <c r="C33" s="155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 t="s">
        <v>3181</v>
      </c>
      <c r="C34" s="1565"/>
      <c r="D34" s="1"/>
      <c r="E34" s="1"/>
    </row>
    <row r="35" spans="1:25">
      <c r="A35" s="5" t="s">
        <v>42</v>
      </c>
      <c r="B35" s="1565"/>
      <c r="C35" s="1565"/>
    </row>
    <row r="36" spans="1:25">
      <c r="A36" s="5" t="s">
        <v>43</v>
      </c>
      <c r="B36" s="1566">
        <v>358407515921</v>
      </c>
      <c r="C36" s="1565"/>
      <c r="D36" s="1"/>
      <c r="E36" s="1"/>
    </row>
    <row r="37" spans="1:25">
      <c r="A37" s="5" t="s">
        <v>44</v>
      </c>
      <c r="B37" s="1567">
        <v>0.45833333333333331</v>
      </c>
      <c r="C37" s="1565"/>
      <c r="D37" s="1"/>
      <c r="E37" s="1"/>
    </row>
    <row r="39" spans="1:25" ht="23.25" customHeight="1">
      <c r="A39" s="1559" t="s">
        <v>139</v>
      </c>
      <c r="B39" s="1559"/>
      <c r="C39" s="1559"/>
      <c r="D39" s="1559"/>
      <c r="E39" s="1559"/>
      <c r="F39" s="1559"/>
      <c r="G39" s="7"/>
      <c r="H39" s="1559" t="s">
        <v>4015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3408</v>
      </c>
      <c r="R39" s="1742"/>
      <c r="S39" s="1742"/>
      <c r="T39" s="1742"/>
      <c r="U39" s="1742"/>
      <c r="V39" s="1742"/>
      <c r="W39" s="1742"/>
      <c r="X39" s="1742"/>
      <c r="Y39" s="1742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240" t="s">
        <v>22</v>
      </c>
      <c r="S40" s="8" t="s">
        <v>9</v>
      </c>
      <c r="T40" s="8" t="s">
        <v>21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15" t="s">
        <v>120</v>
      </c>
      <c r="B41" s="15" t="s">
        <v>78</v>
      </c>
      <c r="C41" s="35" t="s">
        <v>5601</v>
      </c>
      <c r="D41" s="15" t="s">
        <v>99</v>
      </c>
      <c r="E41" s="24">
        <v>45662.277777777781</v>
      </c>
      <c r="F41" s="15">
        <v>10.95</v>
      </c>
      <c r="G41" s="37" t="s">
        <v>3121</v>
      </c>
      <c r="H41" s="15"/>
      <c r="I41" s="15"/>
      <c r="J41" s="15"/>
      <c r="K41" s="15"/>
      <c r="L41" s="15"/>
      <c r="M41" s="15"/>
      <c r="N41" s="35">
        <v>81</v>
      </c>
      <c r="O41" s="35">
        <v>80</v>
      </c>
      <c r="P41" s="14">
        <f>SUM(H41:O41)</f>
        <v>161</v>
      </c>
      <c r="Q41" s="17" t="s">
        <v>32</v>
      </c>
      <c r="R41" s="290" t="b">
        <v>1</v>
      </c>
      <c r="S41" s="235">
        <v>116637</v>
      </c>
      <c r="T41" s="23" t="s">
        <v>33</v>
      </c>
      <c r="U41" s="255" t="s">
        <v>100</v>
      </c>
      <c r="V41" s="16" t="s">
        <v>90</v>
      </c>
      <c r="W41" s="16">
        <v>1017238</v>
      </c>
      <c r="X41" s="16" t="s">
        <v>5597</v>
      </c>
      <c r="Y41" s="16"/>
    </row>
    <row r="42" spans="1:25">
      <c r="A42" s="15" t="s">
        <v>120</v>
      </c>
      <c r="B42" s="15" t="s">
        <v>78</v>
      </c>
      <c r="C42" s="35" t="s">
        <v>5602</v>
      </c>
      <c r="D42" s="15" t="s">
        <v>99</v>
      </c>
      <c r="E42" s="24">
        <v>45662.277777777781</v>
      </c>
      <c r="F42" s="15">
        <v>10.95</v>
      </c>
      <c r="G42" s="37" t="s">
        <v>3121</v>
      </c>
      <c r="H42" s="15"/>
      <c r="I42" s="15"/>
      <c r="J42" s="15"/>
      <c r="K42" s="15"/>
      <c r="L42" s="15"/>
      <c r="M42" s="15"/>
      <c r="N42" s="35">
        <v>81</v>
      </c>
      <c r="O42" s="35">
        <v>80</v>
      </c>
      <c r="P42" s="14">
        <f>SUM(H42:O42)</f>
        <v>161</v>
      </c>
      <c r="Q42" s="17" t="s">
        <v>32</v>
      </c>
      <c r="R42" s="290" t="b">
        <v>1</v>
      </c>
      <c r="S42" s="235">
        <v>116638</v>
      </c>
      <c r="T42" s="23" t="s">
        <v>33</v>
      </c>
      <c r="U42" s="255" t="s">
        <v>100</v>
      </c>
      <c r="V42" s="16" t="s">
        <v>90</v>
      </c>
      <c r="W42" s="16">
        <v>1017239</v>
      </c>
      <c r="X42" s="16" t="s">
        <v>5597</v>
      </c>
      <c r="Y42" s="16"/>
    </row>
    <row r="43" spans="1:25">
      <c r="A43" s="15" t="s">
        <v>120</v>
      </c>
      <c r="B43" s="15" t="s">
        <v>78</v>
      </c>
      <c r="C43" s="35" t="s">
        <v>5603</v>
      </c>
      <c r="D43" s="15" t="s">
        <v>99</v>
      </c>
      <c r="E43" s="24">
        <v>45662.277777777781</v>
      </c>
      <c r="F43" s="15">
        <v>10.95</v>
      </c>
      <c r="G43" s="37" t="s">
        <v>3121</v>
      </c>
      <c r="H43" s="15"/>
      <c r="I43" s="15"/>
      <c r="J43" s="15"/>
      <c r="K43" s="15"/>
      <c r="L43" s="15"/>
      <c r="M43" s="15"/>
      <c r="N43" s="35">
        <v>80</v>
      </c>
      <c r="O43" s="35">
        <v>81</v>
      </c>
      <c r="P43" s="14">
        <f>SUM(H43:O43)</f>
        <v>161</v>
      </c>
      <c r="Q43" s="17" t="s">
        <v>32</v>
      </c>
      <c r="R43" s="290" t="b">
        <v>1</v>
      </c>
      <c r="S43" s="235">
        <v>116639</v>
      </c>
      <c r="T43" s="23" t="s">
        <v>33</v>
      </c>
      <c r="U43" s="255" t="s">
        <v>100</v>
      </c>
      <c r="V43" s="16" t="s">
        <v>90</v>
      </c>
      <c r="W43" s="16">
        <v>1017240</v>
      </c>
      <c r="X43" s="16" t="s">
        <v>5597</v>
      </c>
      <c r="Y43" s="16"/>
    </row>
    <row r="44" spans="1:25">
      <c r="A44" s="15" t="s">
        <v>86</v>
      </c>
      <c r="B44" s="15" t="s">
        <v>78</v>
      </c>
      <c r="C44" s="35" t="s">
        <v>5604</v>
      </c>
      <c r="D44" s="15" t="s">
        <v>99</v>
      </c>
      <c r="E44" s="24">
        <v>45662.277777777781</v>
      </c>
      <c r="F44" s="15">
        <v>10.95</v>
      </c>
      <c r="G44" s="37" t="s">
        <v>3121</v>
      </c>
      <c r="H44" s="15"/>
      <c r="I44" s="15"/>
      <c r="J44" s="15"/>
      <c r="K44" s="15"/>
      <c r="L44" s="15"/>
      <c r="M44" s="15"/>
      <c r="N44" s="35">
        <v>80</v>
      </c>
      <c r="O44" s="35">
        <v>81</v>
      </c>
      <c r="P44" s="14">
        <f>SUM(H44:O44)</f>
        <v>161</v>
      </c>
      <c r="Q44" s="17" t="s">
        <v>32</v>
      </c>
      <c r="R44" s="290" t="b">
        <v>0</v>
      </c>
      <c r="S44" s="235">
        <v>116640</v>
      </c>
      <c r="T44" s="23" t="s">
        <v>33</v>
      </c>
      <c r="U44" s="255" t="s">
        <v>100</v>
      </c>
      <c r="V44" s="16" t="s">
        <v>90</v>
      </c>
      <c r="W44" s="16">
        <v>1017241</v>
      </c>
      <c r="X44" s="16" t="s">
        <v>5597</v>
      </c>
      <c r="Y44" s="16"/>
    </row>
    <row r="45" spans="1:25">
      <c r="A45" s="15"/>
      <c r="B45" s="15"/>
      <c r="C45" s="15"/>
      <c r="D45" s="15"/>
      <c r="E45" s="15"/>
      <c r="F45" s="15"/>
      <c r="G45" s="37"/>
      <c r="H45" s="15"/>
      <c r="I45" s="15"/>
      <c r="J45" s="15"/>
      <c r="K45" s="15"/>
      <c r="L45" s="15"/>
      <c r="M45" s="15"/>
      <c r="N45" s="15"/>
      <c r="O45" s="15"/>
      <c r="P45" s="14"/>
      <c r="Q45" s="14"/>
      <c r="R45" s="290" t="b">
        <v>0</v>
      </c>
      <c r="S45" s="14"/>
      <c r="T45" s="14"/>
      <c r="U45" s="16"/>
      <c r="V45" s="16"/>
      <c r="W45" s="16"/>
      <c r="X45" s="16"/>
      <c r="Y45" s="16"/>
    </row>
    <row r="46" spans="1:25">
      <c r="A46" s="11" t="s">
        <v>19</v>
      </c>
      <c r="B46" s="7"/>
      <c r="C46" s="7"/>
      <c r="D46" s="7"/>
      <c r="E46" s="11"/>
      <c r="F46" s="7"/>
      <c r="G46" s="7"/>
      <c r="H46" s="11">
        <f t="shared" ref="H46:P46" si="2">SUM(H41:H45)</f>
        <v>0</v>
      </c>
      <c r="I46" s="11">
        <f t="shared" si="2"/>
        <v>0</v>
      </c>
      <c r="J46" s="11">
        <f t="shared" si="2"/>
        <v>0</v>
      </c>
      <c r="K46" s="11">
        <f t="shared" si="2"/>
        <v>0</v>
      </c>
      <c r="L46" s="11">
        <f t="shared" si="2"/>
        <v>0</v>
      </c>
      <c r="M46" s="11">
        <f t="shared" si="2"/>
        <v>0</v>
      </c>
      <c r="N46" s="11">
        <f t="shared" si="2"/>
        <v>322</v>
      </c>
      <c r="O46" s="11">
        <f t="shared" si="2"/>
        <v>322</v>
      </c>
      <c r="P46" s="11">
        <f t="shared" si="2"/>
        <v>644</v>
      </c>
      <c r="Q46" s="12"/>
      <c r="R46" s="12"/>
      <c r="S46" s="12"/>
      <c r="T46" s="12"/>
      <c r="U46" s="12"/>
      <c r="V46" s="12"/>
      <c r="W46" s="12"/>
      <c r="X46" s="12"/>
      <c r="Y46" s="12"/>
    </row>
    <row r="47" spans="1:25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166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 ht="18">
      <c r="A49" s="187" t="s">
        <v>35</v>
      </c>
      <c r="B49" s="186" t="s">
        <v>36</v>
      </c>
      <c r="C49" s="239" t="s">
        <v>37</v>
      </c>
      <c r="D49" s="24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257" t="s">
        <v>5244</v>
      </c>
      <c r="B50" s="1619"/>
      <c r="C50" s="1619"/>
      <c r="D50" s="242"/>
      <c r="E50" s="243" t="s">
        <v>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5" t="s">
        <v>42</v>
      </c>
      <c r="B51" s="1565" t="s">
        <v>4178</v>
      </c>
      <c r="C51" s="1565"/>
      <c r="D51" s="1"/>
      <c r="E51" s="1"/>
    </row>
    <row r="52" spans="1:25">
      <c r="A52" s="5" t="s">
        <v>42</v>
      </c>
      <c r="B52" s="1565"/>
      <c r="C52" s="1565"/>
    </row>
    <row r="53" spans="1:25">
      <c r="A53" s="5" t="s">
        <v>43</v>
      </c>
      <c r="B53" s="1566">
        <v>358406817228</v>
      </c>
      <c r="C53" s="1565"/>
      <c r="D53" s="1"/>
      <c r="E53" s="1"/>
    </row>
    <row r="54" spans="1:25">
      <c r="A54" s="5" t="s">
        <v>44</v>
      </c>
      <c r="B54" s="1567">
        <v>0.5</v>
      </c>
      <c r="C54" s="1565"/>
      <c r="D54" s="1"/>
      <c r="E54" s="1"/>
    </row>
    <row r="56" spans="1:25" ht="23.25" customHeight="1">
      <c r="A56" s="1714" t="s">
        <v>345</v>
      </c>
      <c r="B56" s="1714"/>
      <c r="C56" s="1714"/>
      <c r="D56" s="1714"/>
      <c r="E56" s="1714"/>
      <c r="F56" s="1714"/>
      <c r="G56" s="259"/>
      <c r="H56" s="1714" t="s">
        <v>3509</v>
      </c>
      <c r="I56" s="1714"/>
      <c r="J56" s="1714"/>
      <c r="K56" s="1714"/>
      <c r="L56" s="1714"/>
      <c r="M56" s="1714"/>
      <c r="N56" s="1714"/>
      <c r="O56" s="1714"/>
      <c r="P56" s="1714"/>
      <c r="Q56" s="1743" t="s">
        <v>5605</v>
      </c>
      <c r="R56" s="1744"/>
      <c r="S56" s="1744"/>
      <c r="T56" s="1744"/>
      <c r="U56" s="1744"/>
      <c r="V56" s="1744"/>
      <c r="W56" s="1744"/>
      <c r="X56" s="1744"/>
      <c r="Y56" s="1744"/>
    </row>
    <row r="57" spans="1:25" ht="26.25">
      <c r="A57" s="8" t="s">
        <v>3</v>
      </c>
      <c r="B57" s="8" t="s">
        <v>4</v>
      </c>
      <c r="C57" s="8" t="s">
        <v>5</v>
      </c>
      <c r="D57" s="8" t="s">
        <v>6</v>
      </c>
      <c r="E57" s="8" t="s">
        <v>7</v>
      </c>
      <c r="F57" s="8" t="s">
        <v>8</v>
      </c>
      <c r="G57" s="33" t="s">
        <v>10</v>
      </c>
      <c r="H57" s="9" t="s">
        <v>11</v>
      </c>
      <c r="I57" s="9" t="s">
        <v>12</v>
      </c>
      <c r="J57" s="9" t="s">
        <v>13</v>
      </c>
      <c r="K57" s="9" t="s">
        <v>14</v>
      </c>
      <c r="L57" s="9" t="s">
        <v>15</v>
      </c>
      <c r="M57" s="9" t="s">
        <v>16</v>
      </c>
      <c r="N57" s="9" t="s">
        <v>17</v>
      </c>
      <c r="O57" s="10" t="s">
        <v>18</v>
      </c>
      <c r="P57" s="8" t="s">
        <v>19</v>
      </c>
      <c r="Q57" s="8" t="s">
        <v>20</v>
      </c>
      <c r="R57" s="240" t="s">
        <v>22</v>
      </c>
      <c r="S57" s="18" t="s">
        <v>9</v>
      </c>
      <c r="T57" s="8" t="s">
        <v>21</v>
      </c>
      <c r="U57" s="8" t="s">
        <v>24</v>
      </c>
      <c r="V57" s="8" t="s">
        <v>25</v>
      </c>
      <c r="W57" s="8" t="s">
        <v>26</v>
      </c>
      <c r="X57" s="8" t="s">
        <v>27</v>
      </c>
      <c r="Y57" s="8" t="s">
        <v>28</v>
      </c>
    </row>
    <row r="58" spans="1:25">
      <c r="A58" s="15" t="s">
        <v>2561</v>
      </c>
      <c r="B58" s="15" t="s">
        <v>2438</v>
      </c>
      <c r="C58" s="35" t="s">
        <v>5606</v>
      </c>
      <c r="D58" s="15" t="s">
        <v>620</v>
      </c>
      <c r="E58" s="24">
        <v>45663.979166666664</v>
      </c>
      <c r="F58" s="15">
        <v>10.3</v>
      </c>
      <c r="G58" s="37" t="s">
        <v>3121</v>
      </c>
      <c r="H58" s="15"/>
      <c r="I58" s="15"/>
      <c r="J58" s="15"/>
      <c r="K58" s="15"/>
      <c r="L58" s="15"/>
      <c r="M58" s="35">
        <v>27</v>
      </c>
      <c r="N58" s="35">
        <v>53</v>
      </c>
      <c r="O58" s="35">
        <v>81</v>
      </c>
      <c r="P58" s="14">
        <f>SUM(H58:O58)</f>
        <v>161</v>
      </c>
      <c r="Q58" s="17" t="s">
        <v>32</v>
      </c>
      <c r="R58" s="292" t="b">
        <v>0</v>
      </c>
      <c r="S58" s="235">
        <v>116642</v>
      </c>
      <c r="T58" s="237" t="s">
        <v>33</v>
      </c>
      <c r="U58" s="261" t="s">
        <v>523</v>
      </c>
      <c r="V58" s="16" t="s">
        <v>90</v>
      </c>
      <c r="W58" s="16">
        <v>1017243</v>
      </c>
      <c r="X58" s="16" t="s">
        <v>5607</v>
      </c>
      <c r="Y58" s="16"/>
    </row>
    <row r="59" spans="1:25">
      <c r="A59" s="15" t="s">
        <v>102</v>
      </c>
      <c r="B59" s="15" t="s">
        <v>2438</v>
      </c>
      <c r="C59" s="35" t="s">
        <v>5608</v>
      </c>
      <c r="D59" s="15" t="s">
        <v>620</v>
      </c>
      <c r="E59" s="24">
        <v>45663.979166666664</v>
      </c>
      <c r="F59" s="15">
        <v>10.3</v>
      </c>
      <c r="G59" s="37" t="s">
        <v>3121</v>
      </c>
      <c r="H59" s="15"/>
      <c r="I59" s="15"/>
      <c r="J59" s="15"/>
      <c r="K59" s="15"/>
      <c r="L59" s="15"/>
      <c r="M59" s="35">
        <v>27</v>
      </c>
      <c r="N59" s="35">
        <v>54</v>
      </c>
      <c r="O59" s="35">
        <v>80</v>
      </c>
      <c r="P59" s="14">
        <f>SUM(H59:O59)</f>
        <v>161</v>
      </c>
      <c r="Q59" s="17" t="s">
        <v>32</v>
      </c>
      <c r="R59" s="292" t="b">
        <v>0</v>
      </c>
      <c r="S59" s="235">
        <v>116643</v>
      </c>
      <c r="T59" s="237" t="s">
        <v>33</v>
      </c>
      <c r="U59" s="261" t="s">
        <v>523</v>
      </c>
      <c r="V59" s="16" t="s">
        <v>90</v>
      </c>
      <c r="W59" s="16">
        <v>1017244</v>
      </c>
      <c r="X59" s="16" t="s">
        <v>5607</v>
      </c>
      <c r="Y59" s="16"/>
    </row>
    <row r="60" spans="1:25">
      <c r="A60" s="15" t="s">
        <v>558</v>
      </c>
      <c r="B60" s="15" t="s">
        <v>2438</v>
      </c>
      <c r="C60" s="35" t="s">
        <v>5609</v>
      </c>
      <c r="D60" s="15" t="s">
        <v>620</v>
      </c>
      <c r="E60" s="24">
        <v>45663.979166666664</v>
      </c>
      <c r="F60" s="15">
        <v>10.3</v>
      </c>
      <c r="G60" s="37" t="s">
        <v>3121</v>
      </c>
      <c r="H60" s="15"/>
      <c r="I60" s="15"/>
      <c r="J60" s="15"/>
      <c r="K60" s="15"/>
      <c r="L60" s="15"/>
      <c r="M60" s="35">
        <v>27</v>
      </c>
      <c r="N60" s="35">
        <v>54</v>
      </c>
      <c r="O60" s="35">
        <v>80</v>
      </c>
      <c r="P60" s="14">
        <f>SUM(H60:O60)</f>
        <v>161</v>
      </c>
      <c r="Q60" s="17" t="s">
        <v>32</v>
      </c>
      <c r="R60" s="292" t="b">
        <v>0</v>
      </c>
      <c r="S60" s="235">
        <v>116645</v>
      </c>
      <c r="T60" s="237" t="s">
        <v>33</v>
      </c>
      <c r="U60" s="261" t="s">
        <v>523</v>
      </c>
      <c r="V60" s="16" t="s">
        <v>90</v>
      </c>
      <c r="W60" s="16">
        <v>1017245</v>
      </c>
      <c r="X60" s="16" t="s">
        <v>5607</v>
      </c>
      <c r="Y60" s="16"/>
    </row>
    <row r="61" spans="1:25">
      <c r="A61" s="15" t="s">
        <v>119</v>
      </c>
      <c r="B61" s="15" t="s">
        <v>2438</v>
      </c>
      <c r="C61" s="35" t="s">
        <v>5610</v>
      </c>
      <c r="D61" s="15" t="s">
        <v>620</v>
      </c>
      <c r="E61" s="24">
        <v>45663.979166666664</v>
      </c>
      <c r="F61" s="15">
        <v>10.3</v>
      </c>
      <c r="G61" s="37" t="s">
        <v>3121</v>
      </c>
      <c r="H61" s="15"/>
      <c r="I61" s="15"/>
      <c r="J61" s="15"/>
      <c r="K61" s="15"/>
      <c r="L61" s="15"/>
      <c r="M61" s="35">
        <v>27</v>
      </c>
      <c r="N61" s="35">
        <v>53</v>
      </c>
      <c r="O61" s="35">
        <v>81</v>
      </c>
      <c r="P61" s="14">
        <f>SUM(H61:O61)</f>
        <v>161</v>
      </c>
      <c r="Q61" s="17" t="s">
        <v>32</v>
      </c>
      <c r="R61" s="292" t="b">
        <v>0</v>
      </c>
      <c r="S61" s="235">
        <v>116646</v>
      </c>
      <c r="T61" s="237" t="s">
        <v>33</v>
      </c>
      <c r="U61" s="261" t="s">
        <v>523</v>
      </c>
      <c r="V61" s="16" t="s">
        <v>90</v>
      </c>
      <c r="W61" s="16">
        <v>1017246</v>
      </c>
      <c r="X61" s="16" t="s">
        <v>5607</v>
      </c>
      <c r="Y61" s="16"/>
    </row>
    <row r="62" spans="1:25">
      <c r="A62" s="11" t="s">
        <v>19</v>
      </c>
      <c r="B62" s="7"/>
      <c r="C62" s="7"/>
      <c r="D62" s="7"/>
      <c r="E62" s="11"/>
      <c r="F62" s="7"/>
      <c r="G62" s="7"/>
      <c r="H62" s="11">
        <f>SUM(H58:H60)</f>
        <v>0</v>
      </c>
      <c r="I62" s="11">
        <f>SUM(I58:I60)</f>
        <v>0</v>
      </c>
      <c r="J62" s="11">
        <f>SUM(J58:J60)</f>
        <v>0</v>
      </c>
      <c r="K62" s="11">
        <f>SUM(K58:K60)</f>
        <v>0</v>
      </c>
      <c r="L62" s="11">
        <f>SUM(L58:L60)</f>
        <v>0</v>
      </c>
      <c r="M62" s="11">
        <f>SUM(M58:M61)</f>
        <v>108</v>
      </c>
      <c r="N62" s="11">
        <f>SUM(N58:N61)</f>
        <v>214</v>
      </c>
      <c r="O62" s="11">
        <f>SUM(O58:O61)</f>
        <v>322</v>
      </c>
      <c r="P62" s="11">
        <f>SUM(P58:P61)</f>
        <v>644</v>
      </c>
      <c r="Q62" s="12"/>
      <c r="R62" s="12"/>
      <c r="S62" s="256"/>
      <c r="T62" s="12"/>
      <c r="U62" s="12"/>
      <c r="V62" s="12"/>
      <c r="W62" s="12"/>
      <c r="X62" s="12"/>
      <c r="Y62" s="12"/>
    </row>
    <row r="63" spans="1:25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5">
      <c r="A64" s="166" t="s">
        <v>34</v>
      </c>
      <c r="B64" s="1562"/>
      <c r="C64" s="1562"/>
      <c r="D64" s="1562"/>
      <c r="E64" s="1"/>
      <c r="F64" s="1"/>
      <c r="G64" s="1"/>
      <c r="H64" s="1"/>
      <c r="I64" s="1"/>
      <c r="J64" s="1563"/>
      <c r="K64" s="1563"/>
      <c r="L64" s="156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8">
      <c r="A65" s="187" t="s">
        <v>35</v>
      </c>
      <c r="B65" s="186" t="s">
        <v>36</v>
      </c>
      <c r="C65" s="239" t="s">
        <v>37</v>
      </c>
      <c r="D65" s="24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263" t="s">
        <v>5263</v>
      </c>
      <c r="B66" s="1591"/>
      <c r="C66" s="1591"/>
      <c r="D66" s="242"/>
      <c r="E66" s="243" t="s">
        <v>40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>
      <c r="A67" s="5" t="s">
        <v>42</v>
      </c>
      <c r="B67" s="1772"/>
      <c r="C67" s="1772"/>
      <c r="D67" s="1"/>
      <c r="E67" s="1"/>
    </row>
    <row r="68" spans="1:24">
      <c r="A68" s="5" t="s">
        <v>42</v>
      </c>
      <c r="B68" s="1772"/>
      <c r="C68" s="1772"/>
    </row>
    <row r="69" spans="1:24">
      <c r="A69" s="5" t="s">
        <v>43</v>
      </c>
      <c r="B69" s="1772"/>
      <c r="C69" s="1772"/>
      <c r="D69" s="1"/>
      <c r="E69" s="1"/>
    </row>
    <row r="70" spans="1:24">
      <c r="A70" s="5" t="s">
        <v>44</v>
      </c>
      <c r="B70" s="1772"/>
      <c r="C70" s="1772"/>
      <c r="D70" s="1"/>
      <c r="E70" s="1"/>
    </row>
  </sheetData>
  <mergeCells count="42">
    <mergeCell ref="B68:C68"/>
    <mergeCell ref="B69:C69"/>
    <mergeCell ref="B70:C70"/>
    <mergeCell ref="H56:P56"/>
    <mergeCell ref="Q56:Y56"/>
    <mergeCell ref="B64:D64"/>
    <mergeCell ref="J64:L64"/>
    <mergeCell ref="B66:C66"/>
    <mergeCell ref="B67:C67"/>
    <mergeCell ref="A56:F56"/>
    <mergeCell ref="B50:C50"/>
    <mergeCell ref="B51:C51"/>
    <mergeCell ref="B52:C52"/>
    <mergeCell ref="B53:C53"/>
    <mergeCell ref="B54:C54"/>
    <mergeCell ref="B48:D48"/>
    <mergeCell ref="J48:L48"/>
    <mergeCell ref="Q20:Y20"/>
    <mergeCell ref="B30:D30"/>
    <mergeCell ref="J30:L30"/>
    <mergeCell ref="B32:C32"/>
    <mergeCell ref="B34:C34"/>
    <mergeCell ref="B35:C35"/>
    <mergeCell ref="H20:P20"/>
    <mergeCell ref="B36:C36"/>
    <mergeCell ref="B37:C37"/>
    <mergeCell ref="A39:F39"/>
    <mergeCell ref="H39:P39"/>
    <mergeCell ref="Q39:Y39"/>
    <mergeCell ref="B33:C33"/>
    <mergeCell ref="B17:C17"/>
    <mergeCell ref="B18:C18"/>
    <mergeCell ref="A20:F20"/>
    <mergeCell ref="Q1:Y1"/>
    <mergeCell ref="B11:D11"/>
    <mergeCell ref="J11:L11"/>
    <mergeCell ref="B15:C15"/>
    <mergeCell ref="B16:C16"/>
    <mergeCell ref="B14:C14"/>
    <mergeCell ref="B13:C13"/>
    <mergeCell ref="A1:F1"/>
    <mergeCell ref="H1:P1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E552D-69C7-4AA6-9088-1E66079DA98A}">
  <sheetPr>
    <tabColor rgb="FFF7E1E1"/>
  </sheetPr>
  <dimension ref="A1:Y32"/>
  <sheetViews>
    <sheetView workbookViewId="0">
      <selection activeCell="J3" sqref="J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28515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24.5703125" customWidth="1"/>
    <col min="24" max="24" width="24" customWidth="1"/>
  </cols>
  <sheetData>
    <row r="1" spans="1:25" ht="23.25">
      <c r="A1" s="1559" t="s">
        <v>194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1110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145</v>
      </c>
      <c r="B3" s="15" t="s">
        <v>57</v>
      </c>
      <c r="C3" s="35" t="s">
        <v>5611</v>
      </c>
      <c r="D3" s="15" t="s">
        <v>56</v>
      </c>
      <c r="E3" s="24">
        <v>45661.253472222219</v>
      </c>
      <c r="F3" s="15">
        <v>10.3</v>
      </c>
      <c r="G3" s="37" t="s">
        <v>176</v>
      </c>
      <c r="H3" s="15"/>
      <c r="I3" s="15"/>
      <c r="J3" s="35">
        <v>54</v>
      </c>
      <c r="K3" s="35">
        <v>107</v>
      </c>
      <c r="L3" s="15"/>
      <c r="M3" s="15"/>
      <c r="N3" s="15"/>
      <c r="O3" s="15"/>
      <c r="P3" s="14">
        <f t="shared" ref="P3:P9" si="0">SUM(H3:O3)</f>
        <v>161</v>
      </c>
      <c r="Q3" s="14" t="s">
        <v>30</v>
      </c>
      <c r="R3" s="295" t="b">
        <v>0</v>
      </c>
      <c r="S3" s="14">
        <v>116574</v>
      </c>
      <c r="T3" s="14" t="s">
        <v>31</v>
      </c>
      <c r="U3" s="232" t="s">
        <v>169</v>
      </c>
      <c r="V3" s="16" t="s">
        <v>90</v>
      </c>
      <c r="W3" s="16">
        <v>1017213</v>
      </c>
      <c r="X3" s="16" t="s">
        <v>5612</v>
      </c>
      <c r="Y3" s="16"/>
    </row>
    <row r="4" spans="1:25">
      <c r="A4" s="15" t="s">
        <v>5613</v>
      </c>
      <c r="B4" s="15" t="s">
        <v>1688</v>
      </c>
      <c r="C4" s="35" t="s">
        <v>5614</v>
      </c>
      <c r="D4" s="15" t="s">
        <v>4443</v>
      </c>
      <c r="E4" s="24">
        <v>46023.552083333336</v>
      </c>
      <c r="F4" s="15">
        <v>10.3</v>
      </c>
      <c r="G4" s="37" t="s">
        <v>176</v>
      </c>
      <c r="H4" s="15"/>
      <c r="I4" s="15"/>
      <c r="J4" s="15"/>
      <c r="K4" s="35">
        <v>54</v>
      </c>
      <c r="L4" s="15"/>
      <c r="M4" s="15"/>
      <c r="N4" s="15"/>
      <c r="O4" s="15"/>
      <c r="P4" s="14">
        <f t="shared" si="0"/>
        <v>54</v>
      </c>
      <c r="Q4" s="14" t="s">
        <v>30</v>
      </c>
      <c r="R4" s="295" t="b">
        <v>0</v>
      </c>
      <c r="S4" s="14">
        <v>116576</v>
      </c>
      <c r="T4" s="14" t="s">
        <v>31</v>
      </c>
      <c r="U4" s="232" t="s">
        <v>169</v>
      </c>
      <c r="V4" s="16"/>
      <c r="W4" s="16">
        <v>1017214</v>
      </c>
      <c r="X4" s="16" t="s">
        <v>5615</v>
      </c>
      <c r="Y4" s="16"/>
    </row>
    <row r="5" spans="1:25">
      <c r="A5" s="15" t="s">
        <v>122</v>
      </c>
      <c r="B5" s="15" t="s">
        <v>62</v>
      </c>
      <c r="C5" s="35" t="s">
        <v>5616</v>
      </c>
      <c r="D5" s="15" t="s">
        <v>61</v>
      </c>
      <c r="E5" s="24">
        <v>46023.777777777781</v>
      </c>
      <c r="F5" s="15">
        <v>13</v>
      </c>
      <c r="G5" s="37" t="s">
        <v>176</v>
      </c>
      <c r="H5" s="15"/>
      <c r="I5" s="15"/>
      <c r="J5" s="35">
        <v>54</v>
      </c>
      <c r="K5" s="35">
        <v>81</v>
      </c>
      <c r="L5" s="15"/>
      <c r="M5" s="15"/>
      <c r="N5" s="15"/>
      <c r="O5" s="15"/>
      <c r="P5" s="14">
        <f t="shared" si="0"/>
        <v>135</v>
      </c>
      <c r="Q5" s="14" t="s">
        <v>30</v>
      </c>
      <c r="R5" s="295" t="b">
        <v>0</v>
      </c>
      <c r="S5" s="14">
        <v>116577</v>
      </c>
      <c r="T5" s="14" t="s">
        <v>31</v>
      </c>
      <c r="U5" s="232" t="s">
        <v>169</v>
      </c>
      <c r="V5" s="16"/>
      <c r="W5" s="16">
        <v>1017215</v>
      </c>
      <c r="X5" s="16" t="s">
        <v>5617</v>
      </c>
      <c r="Y5" s="16"/>
    </row>
    <row r="6" spans="1:25">
      <c r="A6" s="15" t="s">
        <v>111</v>
      </c>
      <c r="B6" s="15" t="s">
        <v>65</v>
      </c>
      <c r="C6" s="35" t="s">
        <v>5618</v>
      </c>
      <c r="D6" s="15" t="s">
        <v>64</v>
      </c>
      <c r="E6" s="24">
        <v>46024.517361111109</v>
      </c>
      <c r="F6" s="15">
        <v>14.8</v>
      </c>
      <c r="G6" s="37" t="s">
        <v>176</v>
      </c>
      <c r="H6" s="15"/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14" t="s">
        <v>30</v>
      </c>
      <c r="R6" s="295" t="b">
        <v>0</v>
      </c>
      <c r="S6" s="296">
        <v>116579</v>
      </c>
      <c r="T6" s="237" t="s">
        <v>33</v>
      </c>
      <c r="U6" s="232" t="s">
        <v>169</v>
      </c>
      <c r="V6" s="16" t="s">
        <v>90</v>
      </c>
      <c r="W6" s="16">
        <v>1017216</v>
      </c>
      <c r="X6" s="16" t="s">
        <v>5619</v>
      </c>
      <c r="Y6" s="16"/>
    </row>
    <row r="7" spans="1:25">
      <c r="A7" s="15" t="s">
        <v>133</v>
      </c>
      <c r="B7" s="15" t="s">
        <v>134</v>
      </c>
      <c r="C7" s="297" t="s">
        <v>5620</v>
      </c>
      <c r="D7" s="15" t="s">
        <v>3852</v>
      </c>
      <c r="E7" s="24">
        <v>45660.288194444445</v>
      </c>
      <c r="F7" s="15">
        <v>10.3</v>
      </c>
      <c r="G7" s="37" t="s">
        <v>401</v>
      </c>
      <c r="H7" s="15"/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17" t="s">
        <v>32</v>
      </c>
      <c r="R7" s="298" t="b">
        <v>0</v>
      </c>
      <c r="S7" s="235">
        <v>116616</v>
      </c>
      <c r="T7" s="237" t="s">
        <v>33</v>
      </c>
      <c r="U7" s="231" t="s">
        <v>161</v>
      </c>
      <c r="V7" s="16" t="s">
        <v>90</v>
      </c>
      <c r="W7" s="16">
        <v>1017217</v>
      </c>
      <c r="X7" s="16" t="s">
        <v>5621</v>
      </c>
      <c r="Y7" s="16"/>
    </row>
    <row r="8" spans="1:25">
      <c r="A8" s="15" t="s">
        <v>133</v>
      </c>
      <c r="B8" s="15" t="s">
        <v>134</v>
      </c>
      <c r="C8" s="35" t="s">
        <v>5622</v>
      </c>
      <c r="D8" s="15" t="s">
        <v>3852</v>
      </c>
      <c r="E8" s="24">
        <v>45660.288194444445</v>
      </c>
      <c r="F8" s="15">
        <v>10.3</v>
      </c>
      <c r="G8" s="37" t="s">
        <v>401</v>
      </c>
      <c r="H8" s="15"/>
      <c r="I8" s="15"/>
      <c r="J8" s="15"/>
      <c r="K8" s="15"/>
      <c r="L8" s="35">
        <v>135</v>
      </c>
      <c r="M8" s="15"/>
      <c r="N8" s="15"/>
      <c r="O8" s="15"/>
      <c r="P8" s="14">
        <f t="shared" si="0"/>
        <v>135</v>
      </c>
      <c r="Q8" s="17" t="s">
        <v>32</v>
      </c>
      <c r="R8" s="298" t="b">
        <v>0</v>
      </c>
      <c r="S8" s="235">
        <v>116617</v>
      </c>
      <c r="T8" s="237" t="s">
        <v>33</v>
      </c>
      <c r="U8" s="231" t="s">
        <v>161</v>
      </c>
      <c r="V8" s="16" t="s">
        <v>90</v>
      </c>
      <c r="W8" s="16">
        <v>1017218</v>
      </c>
      <c r="X8" s="16" t="s">
        <v>5621</v>
      </c>
      <c r="Y8" s="16"/>
    </row>
    <row r="9" spans="1:25">
      <c r="A9" s="15" t="s">
        <v>142</v>
      </c>
      <c r="B9" s="15" t="s">
        <v>5573</v>
      </c>
      <c r="C9" s="35" t="s">
        <v>5623</v>
      </c>
      <c r="D9" s="15" t="s">
        <v>71</v>
      </c>
      <c r="E9" s="24">
        <v>45658.711805555555</v>
      </c>
      <c r="F9" s="15">
        <v>14.5</v>
      </c>
      <c r="G9" s="37" t="s">
        <v>5624</v>
      </c>
      <c r="H9" s="15"/>
      <c r="I9" s="15"/>
      <c r="J9" s="15"/>
      <c r="K9" s="15"/>
      <c r="L9" s="15">
        <v>71</v>
      </c>
      <c r="M9" s="15">
        <v>90</v>
      </c>
      <c r="N9" s="15"/>
      <c r="O9" s="15"/>
      <c r="P9" s="14">
        <f t="shared" si="0"/>
        <v>161</v>
      </c>
      <c r="Q9" s="14" t="s">
        <v>30</v>
      </c>
      <c r="R9" s="298" t="b">
        <v>0</v>
      </c>
      <c r="S9" s="299">
        <v>116623</v>
      </c>
      <c r="T9" s="14" t="s">
        <v>31</v>
      </c>
      <c r="U9" s="232" t="s">
        <v>169</v>
      </c>
      <c r="V9" s="16"/>
      <c r="W9" s="16">
        <v>1017219</v>
      </c>
      <c r="X9" s="16" t="s">
        <v>5625</v>
      </c>
      <c r="Y9" s="16"/>
    </row>
    <row r="10" spans="1:25">
      <c r="A10" s="11" t="s">
        <v>19</v>
      </c>
      <c r="B10" s="7"/>
      <c r="C10" s="7"/>
      <c r="D10" s="7"/>
      <c r="E10" s="11"/>
      <c r="F10" s="7"/>
      <c r="G10" s="7"/>
      <c r="H10" s="11">
        <f>SUM(H3:H7)</f>
        <v>0</v>
      </c>
      <c r="I10" s="11">
        <f>SUM(I3:I7)</f>
        <v>0</v>
      </c>
      <c r="J10" s="11">
        <f>SUM(J3:J7)</f>
        <v>108</v>
      </c>
      <c r="K10" s="11">
        <f>SUM(K3:K8)</f>
        <v>242</v>
      </c>
      <c r="L10" s="11">
        <f>SUM(L6:L9)</f>
        <v>528</v>
      </c>
      <c r="M10" s="11">
        <f>SUM(M9)</f>
        <v>90</v>
      </c>
      <c r="N10" s="11">
        <f>SUM(N3:N7)</f>
        <v>0</v>
      </c>
      <c r="O10" s="11">
        <f>SUM(O3:O7)</f>
        <v>0</v>
      </c>
      <c r="P10" s="11">
        <f>SUM(P3:P9)</f>
        <v>968</v>
      </c>
      <c r="Q10" s="12"/>
      <c r="R10" s="12"/>
      <c r="S10" s="256"/>
      <c r="T10" s="12"/>
      <c r="U10" s="12"/>
      <c r="V10" s="12"/>
      <c r="W10" s="12"/>
      <c r="X10" s="12"/>
      <c r="Y10" s="12"/>
    </row>
    <row r="11" spans="1:25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30" t="s">
        <v>161</v>
      </c>
      <c r="B14" s="1558" t="s">
        <v>39</v>
      </c>
      <c r="C14" s="1558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4" t="s">
        <v>169</v>
      </c>
      <c r="B15" s="1564" t="s">
        <v>41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42</v>
      </c>
      <c r="B16" s="1772" t="s">
        <v>854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5" t="s">
        <v>43</v>
      </c>
      <c r="B18" s="1772" t="s">
        <v>5626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5" t="s">
        <v>44</v>
      </c>
      <c r="B19" s="1567">
        <v>0.41666666666666669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3.25" customHeight="1"/>
    <row r="22" spans="1:24" ht="24.75" customHeight="1"/>
    <row r="32" spans="1:24" ht="15.75" customHeight="1"/>
  </sheetData>
  <mergeCells count="11">
    <mergeCell ref="B16:C16"/>
    <mergeCell ref="B17:C17"/>
    <mergeCell ref="B18:C18"/>
    <mergeCell ref="B19:C19"/>
    <mergeCell ref="A1:F1"/>
    <mergeCell ref="B15:C15"/>
    <mergeCell ref="H1:P1"/>
    <mergeCell ref="Q1:Y1"/>
    <mergeCell ref="B12:D12"/>
    <mergeCell ref="J12:L12"/>
    <mergeCell ref="B14:C14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2B0B6-989C-4EBD-BA3E-7BC33E27ECEE}">
  <sheetPr>
    <tabColor rgb="FFF7E1E1"/>
  </sheetPr>
  <dimension ref="A1:Y90"/>
  <sheetViews>
    <sheetView topLeftCell="AC1" workbookViewId="0">
      <selection activeCell="K38" sqref="K3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42578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6.28515625" customWidth="1"/>
  </cols>
  <sheetData>
    <row r="1" spans="1:25" ht="23.25">
      <c r="A1" s="1764" t="s">
        <v>5627</v>
      </c>
      <c r="B1" s="1764"/>
      <c r="C1" s="1764"/>
      <c r="D1" s="1764"/>
      <c r="E1" s="1764"/>
      <c r="F1" s="1764"/>
      <c r="G1" s="289"/>
      <c r="H1" s="1764" t="s">
        <v>4015</v>
      </c>
      <c r="I1" s="1764"/>
      <c r="J1" s="1764"/>
      <c r="K1" s="1764"/>
      <c r="L1" s="1764"/>
      <c r="M1" s="1764"/>
      <c r="N1" s="1764"/>
      <c r="O1" s="1764"/>
      <c r="P1" s="1764"/>
      <c r="Q1" s="1762" t="s">
        <v>1110</v>
      </c>
      <c r="R1" s="1763"/>
      <c r="S1" s="1763"/>
      <c r="T1" s="1763"/>
      <c r="U1" s="1763"/>
      <c r="V1" s="1763"/>
      <c r="W1" s="1763"/>
      <c r="X1" s="1763"/>
      <c r="Y1" s="1763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300" t="s">
        <v>519</v>
      </c>
      <c r="B3" s="300" t="s">
        <v>78</v>
      </c>
      <c r="C3" s="300" t="s">
        <v>5534</v>
      </c>
      <c r="D3" s="300" t="s">
        <v>99</v>
      </c>
      <c r="E3" s="301">
        <v>46022.319444444445</v>
      </c>
      <c r="F3" s="300">
        <v>10.95</v>
      </c>
      <c r="G3" s="302" t="s">
        <v>3121</v>
      </c>
      <c r="H3" s="300"/>
      <c r="I3" s="300"/>
      <c r="J3" s="300"/>
      <c r="K3" s="300"/>
      <c r="L3" s="300"/>
      <c r="M3" s="300">
        <v>28</v>
      </c>
      <c r="N3" s="300">
        <v>107</v>
      </c>
      <c r="O3" s="300"/>
      <c r="P3" s="229">
        <f>SUM(H3:O3)</f>
        <v>135</v>
      </c>
      <c r="Q3" s="17" t="s">
        <v>32</v>
      </c>
      <c r="R3" s="290" t="b">
        <v>1</v>
      </c>
      <c r="S3" s="14"/>
      <c r="T3" s="23" t="s">
        <v>33</v>
      </c>
      <c r="U3" s="255" t="s">
        <v>100</v>
      </c>
      <c r="V3" s="16" t="s">
        <v>90</v>
      </c>
      <c r="W3" s="16"/>
      <c r="X3" s="16" t="s">
        <v>5628</v>
      </c>
      <c r="Y3" s="16"/>
    </row>
    <row r="4" spans="1:25">
      <c r="A4" s="300" t="s">
        <v>3866</v>
      </c>
      <c r="B4" s="300" t="s">
        <v>78</v>
      </c>
      <c r="C4" s="300" t="s">
        <v>5535</v>
      </c>
      <c r="D4" s="300" t="s">
        <v>99</v>
      </c>
      <c r="E4" s="301">
        <v>46022.319444444445</v>
      </c>
      <c r="F4" s="300">
        <v>10.95</v>
      </c>
      <c r="G4" s="302" t="s">
        <v>3121</v>
      </c>
      <c r="H4" s="300"/>
      <c r="I4" s="300"/>
      <c r="J4" s="300"/>
      <c r="K4" s="300"/>
      <c r="L4" s="300"/>
      <c r="M4" s="300">
        <v>28</v>
      </c>
      <c r="N4" s="300">
        <v>107</v>
      </c>
      <c r="O4" s="300"/>
      <c r="P4" s="229">
        <f>SUM(H4:O4)</f>
        <v>135</v>
      </c>
      <c r="Q4" s="17" t="s">
        <v>32</v>
      </c>
      <c r="R4" s="290" t="b">
        <v>1</v>
      </c>
      <c r="S4" s="264"/>
      <c r="T4" s="23" t="s">
        <v>33</v>
      </c>
      <c r="U4" s="255" t="s">
        <v>100</v>
      </c>
      <c r="V4" s="16" t="s">
        <v>90</v>
      </c>
      <c r="W4" s="16"/>
      <c r="X4" s="16" t="s">
        <v>5628</v>
      </c>
      <c r="Y4" s="16"/>
    </row>
    <row r="5" spans="1:25">
      <c r="A5" s="300" t="s">
        <v>120</v>
      </c>
      <c r="B5" s="300" t="s">
        <v>78</v>
      </c>
      <c r="C5" s="300" t="s">
        <v>5536</v>
      </c>
      <c r="D5" s="300" t="s">
        <v>99</v>
      </c>
      <c r="E5" s="301">
        <v>46022.319444444445</v>
      </c>
      <c r="F5" s="300">
        <v>10.95</v>
      </c>
      <c r="G5" s="302" t="s">
        <v>3121</v>
      </c>
      <c r="H5" s="300"/>
      <c r="I5" s="300"/>
      <c r="J5" s="300"/>
      <c r="K5" s="300"/>
      <c r="L5" s="300"/>
      <c r="M5" s="300">
        <v>28</v>
      </c>
      <c r="N5" s="300">
        <v>54</v>
      </c>
      <c r="O5" s="300">
        <v>53</v>
      </c>
      <c r="P5" s="229">
        <f>SUM(H5:O5)</f>
        <v>135</v>
      </c>
      <c r="Q5" s="17" t="s">
        <v>32</v>
      </c>
      <c r="R5" s="292" t="b">
        <v>1</v>
      </c>
      <c r="S5" s="235">
        <v>116591</v>
      </c>
      <c r="T5" s="237" t="s">
        <v>33</v>
      </c>
      <c r="U5" s="255" t="s">
        <v>100</v>
      </c>
      <c r="V5" s="16" t="s">
        <v>90</v>
      </c>
      <c r="W5" s="16"/>
      <c r="X5" s="16" t="s">
        <v>5628</v>
      </c>
      <c r="Y5" s="16"/>
    </row>
    <row r="6" spans="1:25">
      <c r="A6" s="300" t="s">
        <v>2561</v>
      </c>
      <c r="B6" s="300" t="s">
        <v>78</v>
      </c>
      <c r="C6" s="300" t="s">
        <v>5629</v>
      </c>
      <c r="D6" s="300" t="s">
        <v>932</v>
      </c>
      <c r="E6" s="301">
        <v>45658.052083333336</v>
      </c>
      <c r="F6" s="300">
        <v>10.3</v>
      </c>
      <c r="G6" s="302" t="s">
        <v>3121</v>
      </c>
      <c r="H6" s="300"/>
      <c r="I6" s="300"/>
      <c r="J6" s="300"/>
      <c r="K6" s="300"/>
      <c r="L6" s="300"/>
      <c r="M6" s="300">
        <v>28</v>
      </c>
      <c r="N6" s="300">
        <v>54</v>
      </c>
      <c r="O6" s="300">
        <v>53</v>
      </c>
      <c r="P6" s="229">
        <f>SUM(H6:O6)</f>
        <v>135</v>
      </c>
      <c r="Q6" s="17" t="s">
        <v>32</v>
      </c>
      <c r="R6" s="292" t="b">
        <v>0</v>
      </c>
      <c r="S6" s="235">
        <v>116593</v>
      </c>
      <c r="T6" s="237" t="s">
        <v>33</v>
      </c>
      <c r="U6" s="231" t="s">
        <v>161</v>
      </c>
      <c r="V6" s="16" t="s">
        <v>90</v>
      </c>
      <c r="W6" s="16"/>
      <c r="X6" s="16" t="s">
        <v>5628</v>
      </c>
      <c r="Y6" s="16"/>
    </row>
    <row r="7" spans="1:25">
      <c r="A7" s="300" t="s">
        <v>86</v>
      </c>
      <c r="B7" s="300" t="s">
        <v>78</v>
      </c>
      <c r="C7" s="300" t="s">
        <v>5532</v>
      </c>
      <c r="D7" s="300" t="s">
        <v>99</v>
      </c>
      <c r="E7" s="301">
        <v>46022.319444444445</v>
      </c>
      <c r="F7" s="300">
        <v>10.95</v>
      </c>
      <c r="G7" s="302" t="s">
        <v>3121</v>
      </c>
      <c r="H7" s="300"/>
      <c r="I7" s="300"/>
      <c r="J7" s="300"/>
      <c r="K7" s="300"/>
      <c r="L7" s="300"/>
      <c r="M7" s="300">
        <v>28</v>
      </c>
      <c r="N7" s="300">
        <v>54</v>
      </c>
      <c r="O7" s="300">
        <v>53</v>
      </c>
      <c r="P7" s="229">
        <f>SUM(H7:O7)</f>
        <v>135</v>
      </c>
      <c r="Q7" s="17" t="s">
        <v>32</v>
      </c>
      <c r="R7" s="292" t="b">
        <v>1</v>
      </c>
      <c r="S7" s="235">
        <v>116592</v>
      </c>
      <c r="T7" s="237" t="s">
        <v>33</v>
      </c>
      <c r="U7" s="255" t="s">
        <v>100</v>
      </c>
      <c r="V7" s="16" t="s">
        <v>90</v>
      </c>
      <c r="W7" s="16"/>
      <c r="X7" s="16" t="s">
        <v>5628</v>
      </c>
      <c r="Y7" s="16"/>
    </row>
    <row r="8" spans="1:25">
      <c r="A8" s="15"/>
      <c r="B8" s="15"/>
      <c r="C8" s="15"/>
      <c r="D8" s="15"/>
      <c r="E8" s="24"/>
      <c r="F8" s="15"/>
      <c r="G8" s="37"/>
      <c r="H8" s="15"/>
      <c r="I8" s="15"/>
      <c r="J8" s="15"/>
      <c r="K8" s="15"/>
      <c r="L8" s="15"/>
      <c r="M8" s="15"/>
      <c r="N8" s="15"/>
      <c r="O8" s="15"/>
      <c r="P8" s="14"/>
      <c r="Q8" s="14"/>
      <c r="R8" s="15"/>
      <c r="S8" s="15"/>
      <c r="T8" s="15"/>
      <c r="U8" s="16"/>
      <c r="V8" s="16"/>
      <c r="W8" s="16"/>
      <c r="X8" s="16"/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P9" si="0">SUM(H3:H7)</f>
        <v>0</v>
      </c>
      <c r="I9" s="11">
        <f t="shared" si="0"/>
        <v>0</v>
      </c>
      <c r="J9" s="11">
        <f t="shared" si="0"/>
        <v>0</v>
      </c>
      <c r="K9" s="11">
        <f t="shared" si="0"/>
        <v>0</v>
      </c>
      <c r="L9" s="11">
        <f t="shared" si="0"/>
        <v>0</v>
      </c>
      <c r="M9" s="11">
        <f t="shared" si="0"/>
        <v>140</v>
      </c>
      <c r="N9" s="11">
        <f t="shared" si="0"/>
        <v>376</v>
      </c>
      <c r="O9" s="11">
        <f t="shared" si="0"/>
        <v>159</v>
      </c>
      <c r="P9" s="11">
        <f t="shared" si="0"/>
        <v>675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303" t="s">
        <v>161</v>
      </c>
      <c r="B13" s="1775" t="s">
        <v>39</v>
      </c>
      <c r="C13" s="1775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304" t="s">
        <v>100</v>
      </c>
      <c r="B14" s="1782" t="s">
        <v>41</v>
      </c>
      <c r="C14" s="178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305" t="s">
        <v>42</v>
      </c>
      <c r="B15" s="1778" t="s">
        <v>870</v>
      </c>
      <c r="C15" s="1778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305" t="s">
        <v>42</v>
      </c>
      <c r="B16" s="1778"/>
      <c r="C16" s="177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305" t="s">
        <v>43</v>
      </c>
      <c r="B17" s="1787">
        <v>358405120586</v>
      </c>
      <c r="C17" s="1778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305" t="s">
        <v>44</v>
      </c>
      <c r="B18" s="1779">
        <v>0.41666666666666669</v>
      </c>
      <c r="C18" s="1780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>
      <c r="A20" s="1788" t="s">
        <v>5630</v>
      </c>
      <c r="B20" s="1788"/>
      <c r="C20" s="1788"/>
      <c r="D20" s="1788"/>
      <c r="E20" s="1788"/>
      <c r="F20" s="1788"/>
      <c r="G20" s="274"/>
      <c r="H20" s="1788" t="s">
        <v>4015</v>
      </c>
      <c r="I20" s="1788"/>
      <c r="J20" s="1788"/>
      <c r="K20" s="1788"/>
      <c r="L20" s="1788"/>
      <c r="M20" s="1788"/>
      <c r="N20" s="1788"/>
      <c r="O20" s="1788"/>
      <c r="P20" s="1788"/>
      <c r="Q20" s="1785" t="s">
        <v>3408</v>
      </c>
      <c r="R20" s="1786"/>
      <c r="S20" s="1786"/>
      <c r="T20" s="1786"/>
      <c r="U20" s="1786"/>
      <c r="V20" s="1786"/>
      <c r="W20" s="1786"/>
      <c r="X20" s="1786"/>
      <c r="Y20" s="1786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35" t="s">
        <v>312</v>
      </c>
      <c r="B22" s="15" t="s">
        <v>65</v>
      </c>
      <c r="C22" s="15" t="s">
        <v>5631</v>
      </c>
      <c r="D22" s="15" t="s">
        <v>3599</v>
      </c>
      <c r="E22" s="24">
        <v>45658.0625</v>
      </c>
      <c r="F22" s="35">
        <v>15.6</v>
      </c>
      <c r="G22" s="37"/>
      <c r="H22" s="15"/>
      <c r="I22" s="15"/>
      <c r="J22" s="15"/>
      <c r="K22" s="15"/>
      <c r="L22" s="35">
        <v>81</v>
      </c>
      <c r="M22" s="15"/>
      <c r="N22" s="15"/>
      <c r="O22" s="15"/>
      <c r="P22" s="14">
        <f t="shared" ref="P22:P28" si="1">SUM(H22:O22)</f>
        <v>81</v>
      </c>
      <c r="Q22" s="14" t="s">
        <v>30</v>
      </c>
      <c r="R22" s="290" t="b">
        <v>0</v>
      </c>
      <c r="S22" s="293">
        <v>116566</v>
      </c>
      <c r="T22" s="23" t="s">
        <v>33</v>
      </c>
      <c r="U22" s="231" t="s">
        <v>161</v>
      </c>
      <c r="V22" s="16" t="s">
        <v>90</v>
      </c>
      <c r="W22" s="16">
        <v>1017200</v>
      </c>
      <c r="X22" s="16" t="s">
        <v>5632</v>
      </c>
      <c r="Y22" s="16"/>
    </row>
    <row r="23" spans="1:25">
      <c r="A23" s="15" t="s">
        <v>113</v>
      </c>
      <c r="B23" s="15" t="s">
        <v>65</v>
      </c>
      <c r="C23" s="15" t="s">
        <v>5633</v>
      </c>
      <c r="D23" s="15" t="s">
        <v>64</v>
      </c>
      <c r="E23" s="24">
        <v>46022.517361111109</v>
      </c>
      <c r="F23" s="15">
        <v>14.8</v>
      </c>
      <c r="G23" s="37"/>
      <c r="H23" s="15"/>
      <c r="I23" s="35">
        <v>1</v>
      </c>
      <c r="J23" s="35">
        <v>2</v>
      </c>
      <c r="K23" s="15"/>
      <c r="L23" s="35">
        <v>81</v>
      </c>
      <c r="M23" s="15"/>
      <c r="N23" s="15"/>
      <c r="O23" s="15"/>
      <c r="P23" s="14">
        <f t="shared" si="1"/>
        <v>84</v>
      </c>
      <c r="Q23" s="14" t="s">
        <v>30</v>
      </c>
      <c r="R23" s="290" t="b">
        <v>0</v>
      </c>
      <c r="S23" s="14">
        <v>116567</v>
      </c>
      <c r="T23" s="23" t="s">
        <v>33</v>
      </c>
      <c r="U23" s="232" t="s">
        <v>169</v>
      </c>
      <c r="V23" s="16" t="s">
        <v>90</v>
      </c>
      <c r="W23" s="16">
        <v>1017201</v>
      </c>
      <c r="X23" s="16" t="s">
        <v>5628</v>
      </c>
      <c r="Y23" s="16"/>
    </row>
    <row r="24" spans="1:25">
      <c r="A24" s="15" t="s">
        <v>312</v>
      </c>
      <c r="B24" s="15" t="s">
        <v>65</v>
      </c>
      <c r="C24" s="15" t="s">
        <v>5634</v>
      </c>
      <c r="D24" s="15" t="s">
        <v>64</v>
      </c>
      <c r="E24" s="24">
        <v>46022.517361111109</v>
      </c>
      <c r="F24" s="15">
        <v>14.8</v>
      </c>
      <c r="G24" s="37"/>
      <c r="H24" s="15"/>
      <c r="I24" s="15"/>
      <c r="J24" s="15"/>
      <c r="K24" s="15"/>
      <c r="L24" s="15">
        <v>161</v>
      </c>
      <c r="M24" s="15"/>
      <c r="N24" s="15"/>
      <c r="O24" s="15"/>
      <c r="P24" s="14">
        <f t="shared" si="1"/>
        <v>161</v>
      </c>
      <c r="Q24" s="14" t="s">
        <v>30</v>
      </c>
      <c r="R24" s="290" t="b">
        <v>0</v>
      </c>
      <c r="S24" s="14">
        <v>116563</v>
      </c>
      <c r="T24" s="23" t="s">
        <v>33</v>
      </c>
      <c r="U24" s="232" t="s">
        <v>169</v>
      </c>
      <c r="V24" s="16" t="s">
        <v>271</v>
      </c>
      <c r="W24" s="16">
        <v>1017202</v>
      </c>
      <c r="X24" s="16" t="s">
        <v>5628</v>
      </c>
      <c r="Y24" s="16"/>
    </row>
    <row r="25" spans="1:25">
      <c r="A25" s="15" t="s">
        <v>312</v>
      </c>
      <c r="B25" s="15" t="s">
        <v>65</v>
      </c>
      <c r="C25" s="15" t="s">
        <v>5635</v>
      </c>
      <c r="D25" s="15" t="s">
        <v>64</v>
      </c>
      <c r="E25" s="24">
        <v>46022.517361111109</v>
      </c>
      <c r="F25" s="15">
        <v>14.8</v>
      </c>
      <c r="G25" s="37"/>
      <c r="H25" s="15"/>
      <c r="I25" s="15"/>
      <c r="J25" s="15"/>
      <c r="K25" s="15"/>
      <c r="L25" s="15">
        <v>161</v>
      </c>
      <c r="M25" s="15"/>
      <c r="N25" s="15"/>
      <c r="O25" s="15"/>
      <c r="P25" s="14">
        <f t="shared" si="1"/>
        <v>161</v>
      </c>
      <c r="Q25" s="14" t="s">
        <v>30</v>
      </c>
      <c r="R25" s="290" t="b">
        <v>0</v>
      </c>
      <c r="S25" s="14">
        <v>116564</v>
      </c>
      <c r="T25" s="23" t="s">
        <v>33</v>
      </c>
      <c r="U25" s="232" t="s">
        <v>169</v>
      </c>
      <c r="V25" s="16" t="s">
        <v>271</v>
      </c>
      <c r="W25" s="16">
        <v>1017203</v>
      </c>
      <c r="X25" s="16" t="s">
        <v>5628</v>
      </c>
      <c r="Y25" s="16"/>
    </row>
    <row r="26" spans="1:25" ht="25.5">
      <c r="A26" s="15" t="s">
        <v>152</v>
      </c>
      <c r="B26" s="15" t="s">
        <v>78</v>
      </c>
      <c r="C26" s="15" t="s">
        <v>5636</v>
      </c>
      <c r="D26" s="15" t="s">
        <v>99</v>
      </c>
      <c r="E26" s="24">
        <v>46022.319444444445</v>
      </c>
      <c r="F26" s="15">
        <v>10.95</v>
      </c>
      <c r="G26" s="306" t="s">
        <v>5637</v>
      </c>
      <c r="H26" s="15"/>
      <c r="I26" s="15"/>
      <c r="J26" s="15"/>
      <c r="K26" s="35">
        <v>161</v>
      </c>
      <c r="L26" s="15"/>
      <c r="M26" s="15"/>
      <c r="N26" s="15"/>
      <c r="O26" s="15"/>
      <c r="P26" s="14">
        <f t="shared" si="1"/>
        <v>161</v>
      </c>
      <c r="Q26" s="17" t="s">
        <v>32</v>
      </c>
      <c r="R26" s="292" t="b">
        <v>0</v>
      </c>
      <c r="S26" s="235">
        <v>116594</v>
      </c>
      <c r="T26" s="237" t="s">
        <v>33</v>
      </c>
      <c r="U26" s="255" t="s">
        <v>100</v>
      </c>
      <c r="V26" s="16" t="s">
        <v>90</v>
      </c>
      <c r="W26" s="16">
        <v>1017204</v>
      </c>
      <c r="X26" s="16" t="s">
        <v>5628</v>
      </c>
      <c r="Y26" s="16"/>
    </row>
    <row r="27" spans="1:25" ht="25.5">
      <c r="A27" s="15" t="s">
        <v>133</v>
      </c>
      <c r="B27" s="15" t="s">
        <v>134</v>
      </c>
      <c r="C27" s="15" t="s">
        <v>5638</v>
      </c>
      <c r="D27" s="15" t="s">
        <v>3852</v>
      </c>
      <c r="E27" s="24">
        <v>45658.288194444445</v>
      </c>
      <c r="F27" s="15">
        <v>10.3</v>
      </c>
      <c r="G27" s="306" t="s">
        <v>5637</v>
      </c>
      <c r="H27" s="15"/>
      <c r="I27" s="15"/>
      <c r="J27" s="15"/>
      <c r="K27" s="35">
        <v>161</v>
      </c>
      <c r="L27" s="15"/>
      <c r="M27" s="15"/>
      <c r="N27" s="15"/>
      <c r="O27" s="15"/>
      <c r="P27" s="14">
        <f t="shared" si="1"/>
        <v>161</v>
      </c>
      <c r="Q27" s="307" t="s">
        <v>32</v>
      </c>
      <c r="R27" s="308" t="b">
        <v>0</v>
      </c>
      <c r="S27" s="235">
        <v>116595</v>
      </c>
      <c r="T27" s="237" t="s">
        <v>33</v>
      </c>
      <c r="U27" s="231" t="s">
        <v>161</v>
      </c>
      <c r="V27" s="16" t="s">
        <v>90</v>
      </c>
      <c r="W27" s="16">
        <v>1017205</v>
      </c>
      <c r="X27" s="16" t="s">
        <v>5639</v>
      </c>
      <c r="Y27" s="16"/>
    </row>
    <row r="28" spans="1:25" ht="25.5">
      <c r="A28" s="15" t="s">
        <v>133</v>
      </c>
      <c r="B28" s="15" t="s">
        <v>134</v>
      </c>
      <c r="C28" s="15" t="s">
        <v>5640</v>
      </c>
      <c r="D28" s="15" t="s">
        <v>3852</v>
      </c>
      <c r="E28" s="24">
        <v>45658.288194444445</v>
      </c>
      <c r="F28" s="15">
        <v>10.3</v>
      </c>
      <c r="G28" s="306" t="s">
        <v>5637</v>
      </c>
      <c r="H28" s="15"/>
      <c r="I28" s="15"/>
      <c r="J28" s="15"/>
      <c r="K28" s="15">
        <v>161</v>
      </c>
      <c r="L28" s="15"/>
      <c r="M28" s="15"/>
      <c r="N28" s="15"/>
      <c r="O28" s="15"/>
      <c r="P28" s="14">
        <f t="shared" si="1"/>
        <v>161</v>
      </c>
      <c r="Q28" s="307" t="s">
        <v>32</v>
      </c>
      <c r="R28" s="308" t="b">
        <v>0</v>
      </c>
      <c r="S28" s="235">
        <v>116596</v>
      </c>
      <c r="T28" s="237" t="s">
        <v>33</v>
      </c>
      <c r="U28" s="231" t="s">
        <v>161</v>
      </c>
      <c r="V28" s="16" t="s">
        <v>90</v>
      </c>
      <c r="W28" s="16">
        <v>1017206</v>
      </c>
      <c r="X28" s="16" t="s">
        <v>5639</v>
      </c>
      <c r="Y28" s="16"/>
    </row>
    <row r="29" spans="1:25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/>
      <c r="Q29" s="14"/>
      <c r="R29" s="14"/>
      <c r="S29" s="14"/>
      <c r="T29" s="14"/>
      <c r="U29" s="16"/>
      <c r="V29" s="16"/>
      <c r="W29" s="16"/>
      <c r="X29" s="16"/>
      <c r="Y29" s="16"/>
    </row>
    <row r="30" spans="1:25">
      <c r="A30" s="11" t="s">
        <v>19</v>
      </c>
      <c r="B30" s="7"/>
      <c r="C30" s="7"/>
      <c r="D30" s="7"/>
      <c r="E30" s="11"/>
      <c r="F30" s="7"/>
      <c r="G30" s="7"/>
      <c r="H30" s="11">
        <f>SUM(H22:H26)</f>
        <v>0</v>
      </c>
      <c r="I30" s="11">
        <f>SUM(I22:I26)</f>
        <v>1</v>
      </c>
      <c r="J30" s="11">
        <f>SUM(J22:J26)</f>
        <v>2</v>
      </c>
      <c r="K30" s="11">
        <f>SUM(K22:K28)</f>
        <v>483</v>
      </c>
      <c r="L30" s="11">
        <f>SUM(L22:L26)</f>
        <v>484</v>
      </c>
      <c r="M30" s="11">
        <f>SUM(M22:M26)</f>
        <v>0</v>
      </c>
      <c r="N30" s="11">
        <f>SUM(N22:N26)</f>
        <v>0</v>
      </c>
      <c r="O30" s="11">
        <f>SUM(O22:O26)</f>
        <v>0</v>
      </c>
      <c r="P30" s="11">
        <f>SUM(P22:P28)</f>
        <v>970</v>
      </c>
      <c r="Q30" s="12"/>
      <c r="R30" s="12"/>
      <c r="S30" s="12"/>
      <c r="T30" s="12"/>
      <c r="U30" s="12"/>
      <c r="V30" s="12"/>
      <c r="W30" s="12"/>
      <c r="X30" s="12"/>
      <c r="Y30" s="12"/>
    </row>
    <row r="31" spans="1:25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230" t="s">
        <v>161</v>
      </c>
      <c r="B34" s="1558" t="s">
        <v>39</v>
      </c>
      <c r="C34" s="1558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4" t="s">
        <v>169</v>
      </c>
      <c r="B35" s="1564" t="s">
        <v>956</v>
      </c>
      <c r="C35" s="156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257" t="s">
        <v>100</v>
      </c>
      <c r="B36" s="1619" t="s">
        <v>41</v>
      </c>
      <c r="C36" s="1619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42</v>
      </c>
      <c r="B37" s="1565" t="s">
        <v>870</v>
      </c>
      <c r="C37" s="156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5">
      <c r="A38" s="5" t="s">
        <v>42</v>
      </c>
      <c r="B38" s="1565"/>
      <c r="C38" s="156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5">
      <c r="A39" s="5" t="s">
        <v>43</v>
      </c>
      <c r="B39" s="1566">
        <v>358405120586</v>
      </c>
      <c r="C39" s="156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5">
      <c r="A40" s="5" t="s">
        <v>44</v>
      </c>
      <c r="B40" s="1567">
        <v>0.5</v>
      </c>
      <c r="C40" s="156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5">
      <c r="A41" s="24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5" ht="23.25" customHeight="1">
      <c r="A42" s="1764" t="s">
        <v>5641</v>
      </c>
      <c r="B42" s="1764"/>
      <c r="C42" s="1764"/>
      <c r="D42" s="1764"/>
      <c r="E42" s="1764"/>
      <c r="F42" s="1764"/>
      <c r="G42" s="289"/>
      <c r="H42" s="1764" t="s">
        <v>4015</v>
      </c>
      <c r="I42" s="1764"/>
      <c r="J42" s="1764"/>
      <c r="K42" s="1764"/>
      <c r="L42" s="1764"/>
      <c r="M42" s="1764"/>
      <c r="N42" s="1764"/>
      <c r="O42" s="1764"/>
      <c r="P42" s="1764"/>
      <c r="Q42" s="1776" t="s">
        <v>3408</v>
      </c>
      <c r="R42" s="1777"/>
      <c r="S42" s="1777"/>
      <c r="T42" s="1777"/>
      <c r="U42" s="1777"/>
      <c r="V42" s="1777"/>
      <c r="W42" s="1777"/>
      <c r="X42" s="1777"/>
      <c r="Y42" s="1777"/>
    </row>
    <row r="43" spans="1:25" ht="26.25">
      <c r="A43" s="8" t="s">
        <v>3</v>
      </c>
      <c r="B43" s="8" t="s">
        <v>4</v>
      </c>
      <c r="C43" s="8" t="s">
        <v>5</v>
      </c>
      <c r="D43" s="8" t="s">
        <v>6</v>
      </c>
      <c r="E43" s="8" t="s">
        <v>7</v>
      </c>
      <c r="F43" s="8" t="s">
        <v>8</v>
      </c>
      <c r="G43" s="33" t="s">
        <v>10</v>
      </c>
      <c r="H43" s="9" t="s">
        <v>11</v>
      </c>
      <c r="I43" s="9" t="s">
        <v>12</v>
      </c>
      <c r="J43" s="9" t="s">
        <v>13</v>
      </c>
      <c r="K43" s="9" t="s">
        <v>14</v>
      </c>
      <c r="L43" s="9" t="s">
        <v>15</v>
      </c>
      <c r="M43" s="9" t="s">
        <v>16</v>
      </c>
      <c r="N43" s="9" t="s">
        <v>17</v>
      </c>
      <c r="O43" s="10" t="s">
        <v>18</v>
      </c>
      <c r="P43" s="8" t="s">
        <v>19</v>
      </c>
      <c r="Q43" s="8" t="s">
        <v>20</v>
      </c>
      <c r="R43" s="240" t="s">
        <v>22</v>
      </c>
      <c r="S43" s="8" t="s">
        <v>9</v>
      </c>
      <c r="T43" s="8" t="s">
        <v>21</v>
      </c>
      <c r="U43" s="8" t="s">
        <v>24</v>
      </c>
      <c r="V43" s="8" t="s">
        <v>25</v>
      </c>
      <c r="W43" s="8" t="s">
        <v>26</v>
      </c>
      <c r="X43" s="8" t="s">
        <v>27</v>
      </c>
      <c r="Y43" s="8" t="s">
        <v>28</v>
      </c>
    </row>
    <row r="44" spans="1:25">
      <c r="A44" s="300" t="s">
        <v>312</v>
      </c>
      <c r="B44" s="300" t="s">
        <v>65</v>
      </c>
      <c r="C44" s="300" t="s">
        <v>5410</v>
      </c>
      <c r="D44" s="300" t="s">
        <v>64</v>
      </c>
      <c r="E44" s="301">
        <v>46022.517361111109</v>
      </c>
      <c r="F44" s="300">
        <v>14.8</v>
      </c>
      <c r="G44" s="302" t="s">
        <v>5642</v>
      </c>
      <c r="H44" s="300"/>
      <c r="I44" s="300"/>
      <c r="J44" s="300"/>
      <c r="K44" s="300"/>
      <c r="L44" s="300">
        <v>80</v>
      </c>
      <c r="M44" s="300">
        <v>81</v>
      </c>
      <c r="N44" s="300"/>
      <c r="O44" s="300"/>
      <c r="P44" s="229">
        <f>SUM(H44:O44)</f>
        <v>161</v>
      </c>
      <c r="Q44" s="14" t="s">
        <v>30</v>
      </c>
      <c r="R44" s="290" t="b">
        <v>0</v>
      </c>
      <c r="S44" s="264">
        <v>116565</v>
      </c>
      <c r="T44" s="23" t="s">
        <v>33</v>
      </c>
      <c r="U44" s="232" t="s">
        <v>169</v>
      </c>
      <c r="V44" s="16" t="s">
        <v>271</v>
      </c>
      <c r="W44" s="16"/>
      <c r="X44" s="16" t="s">
        <v>5628</v>
      </c>
      <c r="Y44" s="16"/>
    </row>
    <row r="45" spans="1:25">
      <c r="A45" s="300" t="s">
        <v>119</v>
      </c>
      <c r="B45" s="300" t="s">
        <v>2438</v>
      </c>
      <c r="C45" s="300" t="s">
        <v>5643</v>
      </c>
      <c r="D45" s="300" t="s">
        <v>159</v>
      </c>
      <c r="E45" s="301">
        <v>45658.041666666664</v>
      </c>
      <c r="F45" s="300">
        <v>10.3</v>
      </c>
      <c r="G45" s="302" t="s">
        <v>3121</v>
      </c>
      <c r="H45" s="300"/>
      <c r="I45" s="300"/>
      <c r="J45" s="300"/>
      <c r="K45" s="300"/>
      <c r="L45" s="300"/>
      <c r="M45" s="300">
        <v>27</v>
      </c>
      <c r="N45" s="300">
        <v>54</v>
      </c>
      <c r="O45" s="300">
        <v>54</v>
      </c>
      <c r="P45" s="229">
        <f>SUM(H45:O45)</f>
        <v>135</v>
      </c>
      <c r="Q45" s="17" t="s">
        <v>32</v>
      </c>
      <c r="R45" s="292" t="b">
        <v>0</v>
      </c>
      <c r="S45" s="235">
        <v>116599</v>
      </c>
      <c r="T45" s="237" t="s">
        <v>33</v>
      </c>
      <c r="U45" s="231" t="s">
        <v>161</v>
      </c>
      <c r="V45" s="16" t="s">
        <v>90</v>
      </c>
      <c r="W45" s="16"/>
      <c r="X45" s="16" t="s">
        <v>5632</v>
      </c>
      <c r="Y45" s="16"/>
    </row>
    <row r="46" spans="1:25">
      <c r="A46" s="300" t="s">
        <v>558</v>
      </c>
      <c r="B46" s="300" t="s">
        <v>2438</v>
      </c>
      <c r="C46" s="300" t="s">
        <v>5644</v>
      </c>
      <c r="D46" s="300" t="s">
        <v>159</v>
      </c>
      <c r="E46" s="301">
        <v>45658.041666666664</v>
      </c>
      <c r="F46" s="300">
        <v>10.3</v>
      </c>
      <c r="G46" s="302" t="s">
        <v>3121</v>
      </c>
      <c r="H46" s="300"/>
      <c r="I46" s="300"/>
      <c r="J46" s="300"/>
      <c r="K46" s="300"/>
      <c r="L46" s="300"/>
      <c r="M46" s="300"/>
      <c r="N46" s="300">
        <v>108</v>
      </c>
      <c r="O46" s="300">
        <v>53</v>
      </c>
      <c r="P46" s="229">
        <f>SUM(H46:O46)</f>
        <v>161</v>
      </c>
      <c r="Q46" s="17" t="s">
        <v>32</v>
      </c>
      <c r="R46" s="292" t="b">
        <v>0</v>
      </c>
      <c r="S46" s="235">
        <v>116600</v>
      </c>
      <c r="T46" s="237" t="s">
        <v>33</v>
      </c>
      <c r="U46" s="231" t="s">
        <v>161</v>
      </c>
      <c r="V46" s="16" t="s">
        <v>90</v>
      </c>
      <c r="W46" s="16"/>
      <c r="X46" s="16" t="s">
        <v>5632</v>
      </c>
      <c r="Y46" s="16"/>
    </row>
    <row r="47" spans="1:25">
      <c r="A47" s="300" t="s">
        <v>102</v>
      </c>
      <c r="B47" s="300" t="s">
        <v>2438</v>
      </c>
      <c r="C47" s="300" t="s">
        <v>5645</v>
      </c>
      <c r="D47" s="300" t="s">
        <v>159</v>
      </c>
      <c r="E47" s="301">
        <v>45658.041666666664</v>
      </c>
      <c r="F47" s="300">
        <v>10.3</v>
      </c>
      <c r="G47" s="302" t="s">
        <v>3121</v>
      </c>
      <c r="H47" s="300"/>
      <c r="I47" s="300"/>
      <c r="J47" s="300"/>
      <c r="K47" s="300"/>
      <c r="L47" s="300"/>
      <c r="M47" s="300"/>
      <c r="N47" s="300">
        <v>108</v>
      </c>
      <c r="O47" s="300">
        <v>53</v>
      </c>
      <c r="P47" s="229">
        <f>SUM(H47:O47)</f>
        <v>161</v>
      </c>
      <c r="Q47" s="17" t="s">
        <v>32</v>
      </c>
      <c r="R47" s="292" t="b">
        <v>0</v>
      </c>
      <c r="S47" s="235">
        <v>116601</v>
      </c>
      <c r="T47" s="237" t="s">
        <v>33</v>
      </c>
      <c r="U47" s="231" t="s">
        <v>161</v>
      </c>
      <c r="V47" s="16" t="s">
        <v>90</v>
      </c>
      <c r="W47" s="16"/>
      <c r="X47" s="16" t="s">
        <v>5632</v>
      </c>
      <c r="Y47" s="16"/>
    </row>
    <row r="48" spans="1:25">
      <c r="A48" s="11" t="s">
        <v>19</v>
      </c>
      <c r="B48" s="7"/>
      <c r="C48" s="7"/>
      <c r="D48" s="7"/>
      <c r="E48" s="11"/>
      <c r="F48" s="7"/>
      <c r="G48" s="7"/>
      <c r="H48" s="11">
        <f t="shared" ref="H48:P48" si="2">SUM(H44:H47)</f>
        <v>0</v>
      </c>
      <c r="I48" s="11">
        <f t="shared" si="2"/>
        <v>0</v>
      </c>
      <c r="J48" s="11">
        <f t="shared" si="2"/>
        <v>0</v>
      </c>
      <c r="K48" s="11">
        <f t="shared" si="2"/>
        <v>0</v>
      </c>
      <c r="L48" s="11">
        <f t="shared" si="2"/>
        <v>80</v>
      </c>
      <c r="M48" s="11">
        <f t="shared" si="2"/>
        <v>108</v>
      </c>
      <c r="N48" s="11">
        <f t="shared" si="2"/>
        <v>270</v>
      </c>
      <c r="O48" s="11">
        <f t="shared" si="2"/>
        <v>160</v>
      </c>
      <c r="P48" s="11">
        <f t="shared" si="2"/>
        <v>618</v>
      </c>
      <c r="Q48" s="12"/>
      <c r="R48" s="12"/>
      <c r="S48" s="256"/>
      <c r="T48" s="12"/>
      <c r="U48" s="12"/>
      <c r="V48" s="12"/>
      <c r="W48" s="12"/>
      <c r="X48" s="12"/>
      <c r="Y48" s="12"/>
    </row>
    <row r="49" spans="1:25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5.75" customHeight="1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303" t="s">
        <v>161</v>
      </c>
      <c r="B52" s="1775" t="s">
        <v>39</v>
      </c>
      <c r="C52" s="1775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309" t="s">
        <v>169</v>
      </c>
      <c r="B53" s="1781" t="s">
        <v>41</v>
      </c>
      <c r="C53" s="178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305" t="s">
        <v>42</v>
      </c>
      <c r="B54" s="1778" t="s">
        <v>4178</v>
      </c>
      <c r="C54" s="1778"/>
      <c r="D54" s="1"/>
      <c r="E54" s="1"/>
    </row>
    <row r="55" spans="1:25">
      <c r="A55" s="305" t="s">
        <v>42</v>
      </c>
      <c r="B55" s="1778"/>
      <c r="C55" s="1778"/>
    </row>
    <row r="56" spans="1:25">
      <c r="A56" s="305" t="s">
        <v>43</v>
      </c>
      <c r="B56" s="1778" t="s">
        <v>5646</v>
      </c>
      <c r="C56" s="1778"/>
      <c r="D56" s="1"/>
      <c r="E56" s="1"/>
    </row>
    <row r="57" spans="1:25">
      <c r="A57" s="305" t="s">
        <v>44</v>
      </c>
      <c r="B57" s="1779">
        <v>0.5</v>
      </c>
      <c r="C57" s="1780"/>
      <c r="D57" s="1"/>
      <c r="E57" s="1"/>
    </row>
    <row r="59" spans="1:25" ht="23.25">
      <c r="A59" s="1764" t="s">
        <v>5647</v>
      </c>
      <c r="B59" s="1764"/>
      <c r="C59" s="1764"/>
      <c r="D59" s="1764"/>
      <c r="E59" s="1764"/>
      <c r="F59" s="1764"/>
      <c r="G59" s="289"/>
      <c r="H59" s="1764" t="s">
        <v>4015</v>
      </c>
      <c r="I59" s="1764"/>
      <c r="J59" s="1764"/>
      <c r="K59" s="1764"/>
      <c r="L59" s="1764"/>
      <c r="M59" s="1764"/>
      <c r="N59" s="1764"/>
      <c r="O59" s="1764"/>
      <c r="P59" s="1764"/>
      <c r="Q59" s="1776" t="s">
        <v>110</v>
      </c>
      <c r="R59" s="1777"/>
      <c r="S59" s="1777"/>
      <c r="T59" s="1777"/>
      <c r="U59" s="1777"/>
      <c r="V59" s="1777"/>
      <c r="W59" s="1777"/>
      <c r="X59" s="1777"/>
      <c r="Y59" s="1777"/>
    </row>
    <row r="60" spans="1:25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33" t="s">
        <v>10</v>
      </c>
      <c r="H60" s="9" t="s">
        <v>11</v>
      </c>
      <c r="I60" s="9" t="s">
        <v>12</v>
      </c>
      <c r="J60" s="9" t="s">
        <v>13</v>
      </c>
      <c r="K60" s="9" t="s">
        <v>14</v>
      </c>
      <c r="L60" s="9" t="s">
        <v>15</v>
      </c>
      <c r="M60" s="9" t="s">
        <v>16</v>
      </c>
      <c r="N60" s="9" t="s">
        <v>17</v>
      </c>
      <c r="O60" s="10" t="s">
        <v>18</v>
      </c>
      <c r="P60" s="8" t="s">
        <v>19</v>
      </c>
      <c r="Q60" s="8" t="s">
        <v>20</v>
      </c>
      <c r="R60" s="310" t="s">
        <v>22</v>
      </c>
      <c r="S60" s="18" t="s">
        <v>9</v>
      </c>
      <c r="T60" s="8" t="s">
        <v>21</v>
      </c>
      <c r="U60" s="8" t="s">
        <v>24</v>
      </c>
      <c r="V60" s="8" t="s">
        <v>25</v>
      </c>
      <c r="W60" s="8" t="s">
        <v>26</v>
      </c>
      <c r="X60" s="8" t="s">
        <v>27</v>
      </c>
      <c r="Y60" s="8" t="s">
        <v>28</v>
      </c>
    </row>
    <row r="61" spans="1:25">
      <c r="A61" s="300" t="s">
        <v>120</v>
      </c>
      <c r="B61" s="300" t="s">
        <v>134</v>
      </c>
      <c r="C61" s="300" t="s">
        <v>5648</v>
      </c>
      <c r="D61" s="300" t="s">
        <v>3852</v>
      </c>
      <c r="E61" s="301">
        <v>45658.288194444445</v>
      </c>
      <c r="F61" s="300">
        <v>10.3</v>
      </c>
      <c r="G61" s="302" t="s">
        <v>3121</v>
      </c>
      <c r="H61" s="300"/>
      <c r="I61" s="300"/>
      <c r="J61" s="300"/>
      <c r="K61" s="300"/>
      <c r="L61" s="300"/>
      <c r="M61" s="300">
        <v>27</v>
      </c>
      <c r="N61" s="300">
        <v>54</v>
      </c>
      <c r="O61" s="300">
        <v>54</v>
      </c>
      <c r="P61" s="229">
        <f>SUM(H61:O61)</f>
        <v>135</v>
      </c>
      <c r="Q61" s="307" t="s">
        <v>32</v>
      </c>
      <c r="R61" s="308" t="b">
        <v>1</v>
      </c>
      <c r="S61" s="235">
        <v>116597</v>
      </c>
      <c r="T61" s="237" t="s">
        <v>33</v>
      </c>
      <c r="U61" s="231" t="s">
        <v>161</v>
      </c>
      <c r="V61" s="16" t="s">
        <v>90</v>
      </c>
      <c r="W61" s="16"/>
      <c r="X61" s="16" t="s">
        <v>5639</v>
      </c>
      <c r="Y61" s="16"/>
    </row>
    <row r="62" spans="1:25">
      <c r="A62" s="300" t="s">
        <v>86</v>
      </c>
      <c r="B62" s="300" t="s">
        <v>134</v>
      </c>
      <c r="C62" s="300" t="s">
        <v>5649</v>
      </c>
      <c r="D62" s="300" t="s">
        <v>3852</v>
      </c>
      <c r="E62" s="301">
        <v>45658.288194444445</v>
      </c>
      <c r="F62" s="300">
        <v>10.3</v>
      </c>
      <c r="G62" s="302" t="s">
        <v>3121</v>
      </c>
      <c r="H62" s="300"/>
      <c r="I62" s="300"/>
      <c r="J62" s="300"/>
      <c r="K62" s="300"/>
      <c r="L62" s="300"/>
      <c r="M62" s="300">
        <v>27</v>
      </c>
      <c r="N62" s="300">
        <v>54</v>
      </c>
      <c r="O62" s="300">
        <v>54</v>
      </c>
      <c r="P62" s="229">
        <f>SUM(H62:O62)</f>
        <v>135</v>
      </c>
      <c r="Q62" s="307" t="s">
        <v>32</v>
      </c>
      <c r="R62" s="308" t="b">
        <v>0</v>
      </c>
      <c r="S62" s="235">
        <v>116598</v>
      </c>
      <c r="T62" s="237" t="s">
        <v>33</v>
      </c>
      <c r="U62" s="231" t="s">
        <v>161</v>
      </c>
      <c r="V62" s="16" t="s">
        <v>90</v>
      </c>
      <c r="W62" s="16"/>
      <c r="X62" s="16" t="s">
        <v>5639</v>
      </c>
      <c r="Y62" s="16"/>
    </row>
    <row r="63" spans="1:25">
      <c r="A63" s="11" t="s">
        <v>19</v>
      </c>
      <c r="B63" s="7"/>
      <c r="C63" s="7"/>
      <c r="D63" s="7"/>
      <c r="E63" s="11"/>
      <c r="F63" s="7"/>
      <c r="G63" s="7"/>
      <c r="H63" s="11">
        <f>SUM(H44:H62)</f>
        <v>0</v>
      </c>
      <c r="I63" s="11">
        <f>SUM(I44:I62)</f>
        <v>0</v>
      </c>
      <c r="J63" s="11">
        <f>SUM(J44:J62)</f>
        <v>0</v>
      </c>
      <c r="K63" s="11">
        <f>SUM(K44:K62)</f>
        <v>0</v>
      </c>
      <c r="L63" s="11">
        <f>SUM(L61:L62)</f>
        <v>0</v>
      </c>
      <c r="M63" s="11">
        <f>SUM(M61:M62)</f>
        <v>54</v>
      </c>
      <c r="N63" s="11">
        <f>SUM(N44:N62)</f>
        <v>648</v>
      </c>
      <c r="O63" s="11">
        <f>SUM(O44:O62)</f>
        <v>428</v>
      </c>
      <c r="P63" s="11">
        <f>SUM(P61:P62)</f>
        <v>270</v>
      </c>
      <c r="Q63" s="12"/>
      <c r="R63" s="256"/>
      <c r="S63" s="256"/>
      <c r="T63" s="12"/>
      <c r="U63" s="12"/>
      <c r="V63" s="12"/>
      <c r="W63" s="12"/>
      <c r="X63" s="12"/>
      <c r="Y63" s="12"/>
    </row>
    <row r="64" spans="1:25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5">
      <c r="A65" s="166" t="s">
        <v>34</v>
      </c>
      <c r="B65" s="1562"/>
      <c r="C65" s="1562"/>
      <c r="D65" s="1562"/>
      <c r="E65" s="1"/>
      <c r="F65" s="1"/>
      <c r="G65" s="1"/>
      <c r="H65" s="1"/>
      <c r="I65" s="1"/>
      <c r="J65" s="1563"/>
      <c r="K65" s="1563"/>
      <c r="L65" s="156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5" ht="18">
      <c r="A66" s="187" t="s">
        <v>35</v>
      </c>
      <c r="B66" s="186" t="s">
        <v>36</v>
      </c>
      <c r="C66" s="239" t="s">
        <v>37</v>
      </c>
      <c r="D66" s="24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303" t="s">
        <v>4605</v>
      </c>
      <c r="B67" s="1775"/>
      <c r="C67" s="1775"/>
      <c r="D67" s="242"/>
      <c r="E67" s="243" t="s">
        <v>40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305" t="s">
        <v>42</v>
      </c>
      <c r="B68" s="1778" t="s">
        <v>4856</v>
      </c>
      <c r="C68" s="1778"/>
      <c r="D68" s="1"/>
      <c r="E68" s="1"/>
    </row>
    <row r="69" spans="1:25">
      <c r="A69" s="305" t="s">
        <v>42</v>
      </c>
      <c r="B69" s="1778"/>
      <c r="C69" s="1778"/>
    </row>
    <row r="70" spans="1:25">
      <c r="A70" s="305" t="s">
        <v>43</v>
      </c>
      <c r="B70" s="1778" t="s">
        <v>5650</v>
      </c>
      <c r="C70" s="1778"/>
      <c r="D70" s="1"/>
      <c r="E70" s="1"/>
    </row>
    <row r="71" spans="1:25">
      <c r="A71" s="305" t="s">
        <v>44</v>
      </c>
      <c r="B71" s="1779">
        <v>0.58333333333333337</v>
      </c>
      <c r="C71" s="1780"/>
      <c r="D71" s="1"/>
      <c r="E71" s="1"/>
    </row>
    <row r="73" spans="1:25" ht="23.25">
      <c r="A73" s="1764" t="s">
        <v>5651</v>
      </c>
      <c r="B73" s="1764"/>
      <c r="C73" s="1764"/>
      <c r="D73" s="1764"/>
      <c r="E73" s="1764"/>
      <c r="F73" s="1764"/>
      <c r="G73" s="289"/>
      <c r="H73" s="1764" t="s">
        <v>4015</v>
      </c>
      <c r="I73" s="1764"/>
      <c r="J73" s="1764"/>
      <c r="K73" s="1764"/>
      <c r="L73" s="1764"/>
      <c r="M73" s="1764"/>
      <c r="N73" s="1764"/>
      <c r="O73" s="1764"/>
      <c r="P73" s="1764"/>
      <c r="Q73" s="1776" t="s">
        <v>206</v>
      </c>
      <c r="R73" s="1777"/>
      <c r="S73" s="1777"/>
      <c r="T73" s="1777"/>
      <c r="U73" s="1777"/>
      <c r="V73" s="1777"/>
      <c r="W73" s="1777"/>
      <c r="X73" s="1777"/>
      <c r="Y73" s="1777"/>
    </row>
    <row r="74" spans="1:25" ht="26.25">
      <c r="A74" s="8" t="s">
        <v>3</v>
      </c>
      <c r="B74" s="8" t="s">
        <v>4</v>
      </c>
      <c r="C74" s="8" t="s">
        <v>5</v>
      </c>
      <c r="D74" s="8" t="s">
        <v>6</v>
      </c>
      <c r="E74" s="8" t="s">
        <v>7</v>
      </c>
      <c r="F74" s="8" t="s">
        <v>8</v>
      </c>
      <c r="G74" s="33" t="s">
        <v>10</v>
      </c>
      <c r="H74" s="9" t="s">
        <v>11</v>
      </c>
      <c r="I74" s="9" t="s">
        <v>12</v>
      </c>
      <c r="J74" s="9" t="s">
        <v>13</v>
      </c>
      <c r="K74" s="9" t="s">
        <v>14</v>
      </c>
      <c r="L74" s="9" t="s">
        <v>15</v>
      </c>
      <c r="M74" s="9" t="s">
        <v>16</v>
      </c>
      <c r="N74" s="9" t="s">
        <v>17</v>
      </c>
      <c r="O74" s="10" t="s">
        <v>18</v>
      </c>
      <c r="P74" s="8" t="s">
        <v>19</v>
      </c>
      <c r="Q74" s="8" t="s">
        <v>20</v>
      </c>
      <c r="R74" s="240" t="s">
        <v>22</v>
      </c>
      <c r="S74" s="8" t="s">
        <v>9</v>
      </c>
      <c r="T74" s="8" t="s">
        <v>21</v>
      </c>
      <c r="U74" s="8" t="s">
        <v>24</v>
      </c>
      <c r="V74" s="8" t="s">
        <v>25</v>
      </c>
      <c r="W74" s="8" t="s">
        <v>26</v>
      </c>
      <c r="X74" s="8" t="s">
        <v>27</v>
      </c>
      <c r="Y74" s="8" t="s">
        <v>28</v>
      </c>
    </row>
    <row r="75" spans="1:25">
      <c r="A75" s="300" t="s">
        <v>113</v>
      </c>
      <c r="B75" s="300" t="s">
        <v>65</v>
      </c>
      <c r="C75" s="300" t="s">
        <v>5633</v>
      </c>
      <c r="D75" s="300" t="s">
        <v>64</v>
      </c>
      <c r="E75" s="301">
        <v>46023.517361111109</v>
      </c>
      <c r="F75" s="300">
        <v>14.8</v>
      </c>
      <c r="G75" s="302" t="s">
        <v>176</v>
      </c>
      <c r="H75" s="300"/>
      <c r="I75" s="300"/>
      <c r="J75" s="300"/>
      <c r="K75" s="300"/>
      <c r="L75" s="300">
        <v>81</v>
      </c>
      <c r="M75" s="300"/>
      <c r="N75" s="300"/>
      <c r="O75" s="300"/>
      <c r="P75" s="229">
        <f t="shared" ref="P75:P80" si="3">SUM(H75:O75)</f>
        <v>81</v>
      </c>
      <c r="Q75" s="14" t="s">
        <v>30</v>
      </c>
      <c r="R75" s="290" t="b">
        <v>0</v>
      </c>
      <c r="S75" s="14">
        <v>116567</v>
      </c>
      <c r="T75" s="23" t="s">
        <v>33</v>
      </c>
      <c r="U75" s="232" t="s">
        <v>169</v>
      </c>
      <c r="V75" s="16" t="s">
        <v>90</v>
      </c>
      <c r="W75" s="16"/>
      <c r="X75" s="16" t="s">
        <v>5652</v>
      </c>
      <c r="Y75" s="16"/>
    </row>
    <row r="76" spans="1:25">
      <c r="A76" s="300" t="s">
        <v>141</v>
      </c>
      <c r="B76" s="300" t="s">
        <v>69</v>
      </c>
      <c r="C76" s="300" t="s">
        <v>5653</v>
      </c>
      <c r="D76" s="300" t="s">
        <v>68</v>
      </c>
      <c r="E76" s="301">
        <v>46022.795138888891</v>
      </c>
      <c r="F76" s="300">
        <v>14.5</v>
      </c>
      <c r="G76" s="302" t="s">
        <v>176</v>
      </c>
      <c r="H76" s="300"/>
      <c r="I76" s="300"/>
      <c r="J76" s="300"/>
      <c r="K76" s="300"/>
      <c r="L76" s="300"/>
      <c r="M76" s="300"/>
      <c r="N76" s="300">
        <v>81</v>
      </c>
      <c r="O76" s="300"/>
      <c r="P76" s="229">
        <f t="shared" si="3"/>
        <v>81</v>
      </c>
      <c r="Q76" s="14" t="s">
        <v>30</v>
      </c>
      <c r="R76" s="290" t="b">
        <v>0</v>
      </c>
      <c r="S76" s="14">
        <v>116568</v>
      </c>
      <c r="T76" s="14" t="s">
        <v>31</v>
      </c>
      <c r="U76" s="232" t="s">
        <v>169</v>
      </c>
      <c r="V76" s="16" t="s">
        <v>90</v>
      </c>
      <c r="W76" s="16"/>
      <c r="X76" s="16" t="s">
        <v>5654</v>
      </c>
      <c r="Y76" s="16"/>
    </row>
    <row r="77" spans="1:25">
      <c r="A77" s="300" t="s">
        <v>142</v>
      </c>
      <c r="B77" s="300" t="s">
        <v>72</v>
      </c>
      <c r="C77" s="300" t="s">
        <v>5655</v>
      </c>
      <c r="D77" s="300" t="s">
        <v>71</v>
      </c>
      <c r="E77" s="301">
        <v>45658.711805555555</v>
      </c>
      <c r="F77" s="300">
        <v>14.5</v>
      </c>
      <c r="G77" s="302" t="s">
        <v>176</v>
      </c>
      <c r="H77" s="300"/>
      <c r="I77" s="300"/>
      <c r="J77" s="300"/>
      <c r="K77" s="300"/>
      <c r="L77" s="300"/>
      <c r="M77" s="300">
        <v>81</v>
      </c>
      <c r="N77" s="300">
        <v>54</v>
      </c>
      <c r="O77" s="300">
        <v>26</v>
      </c>
      <c r="P77" s="229">
        <f t="shared" si="3"/>
        <v>161</v>
      </c>
      <c r="Q77" s="14" t="s">
        <v>30</v>
      </c>
      <c r="R77" s="290" t="b">
        <v>0</v>
      </c>
      <c r="S77" s="264">
        <v>116569</v>
      </c>
      <c r="T77" s="14" t="s">
        <v>31</v>
      </c>
      <c r="U77" s="232" t="s">
        <v>169</v>
      </c>
      <c r="V77" s="16" t="s">
        <v>90</v>
      </c>
      <c r="W77" s="16"/>
      <c r="X77" s="16" t="s">
        <v>5656</v>
      </c>
      <c r="Y77" s="16"/>
    </row>
    <row r="78" spans="1:25">
      <c r="A78" s="300" t="s">
        <v>2561</v>
      </c>
      <c r="B78" s="300" t="s">
        <v>78</v>
      </c>
      <c r="C78" s="300" t="s">
        <v>5514</v>
      </c>
      <c r="D78" s="300" t="s">
        <v>99</v>
      </c>
      <c r="E78" s="301">
        <v>45659.319444444445</v>
      </c>
      <c r="F78" s="300">
        <v>10.95</v>
      </c>
      <c r="G78" s="302" t="s">
        <v>3121</v>
      </c>
      <c r="H78" s="300"/>
      <c r="I78" s="300"/>
      <c r="J78" s="300"/>
      <c r="K78" s="300"/>
      <c r="L78" s="300"/>
      <c r="M78" s="300">
        <v>54</v>
      </c>
      <c r="N78" s="300">
        <v>107</v>
      </c>
      <c r="O78" s="300"/>
      <c r="P78" s="229">
        <f t="shared" si="3"/>
        <v>161</v>
      </c>
      <c r="Q78" s="17" t="s">
        <v>32</v>
      </c>
      <c r="R78" s="292" t="b">
        <v>0</v>
      </c>
      <c r="S78" s="235">
        <v>116602</v>
      </c>
      <c r="T78" s="237" t="s">
        <v>33</v>
      </c>
      <c r="U78" s="255" t="s">
        <v>100</v>
      </c>
      <c r="V78" s="16" t="s">
        <v>90</v>
      </c>
      <c r="W78" s="16"/>
      <c r="X78" s="16" t="s">
        <v>5625</v>
      </c>
      <c r="Y78" s="16"/>
    </row>
    <row r="79" spans="1:25">
      <c r="A79" s="300" t="s">
        <v>120</v>
      </c>
      <c r="B79" s="300" t="s">
        <v>78</v>
      </c>
      <c r="C79" s="300" t="s">
        <v>5515</v>
      </c>
      <c r="D79" s="300" t="s">
        <v>99</v>
      </c>
      <c r="E79" s="301">
        <v>45659.319444444445</v>
      </c>
      <c r="F79" s="300">
        <v>10.95</v>
      </c>
      <c r="G79" s="302" t="s">
        <v>3121</v>
      </c>
      <c r="H79" s="300"/>
      <c r="I79" s="300"/>
      <c r="J79" s="300"/>
      <c r="K79" s="300"/>
      <c r="L79" s="300"/>
      <c r="M79" s="300">
        <v>54</v>
      </c>
      <c r="N79" s="300">
        <v>107</v>
      </c>
      <c r="O79" s="300"/>
      <c r="P79" s="229">
        <f t="shared" si="3"/>
        <v>161</v>
      </c>
      <c r="Q79" s="17" t="s">
        <v>32</v>
      </c>
      <c r="R79" s="292" t="b">
        <v>1</v>
      </c>
      <c r="S79" s="235">
        <v>116603</v>
      </c>
      <c r="T79" s="237" t="s">
        <v>33</v>
      </c>
      <c r="U79" s="255" t="s">
        <v>100</v>
      </c>
      <c r="V79" s="16" t="s">
        <v>90</v>
      </c>
      <c r="W79" s="16"/>
      <c r="X79" s="16" t="s">
        <v>5625</v>
      </c>
      <c r="Y79" s="16"/>
    </row>
    <row r="80" spans="1:25">
      <c r="A80" s="300" t="s">
        <v>107</v>
      </c>
      <c r="B80" s="300" t="s">
        <v>78</v>
      </c>
      <c r="C80" s="300" t="s">
        <v>5516</v>
      </c>
      <c r="D80" s="300" t="s">
        <v>99</v>
      </c>
      <c r="E80" s="301">
        <v>45659.319444444445</v>
      </c>
      <c r="F80" s="300">
        <v>10.95</v>
      </c>
      <c r="G80" s="302" t="s">
        <v>3121</v>
      </c>
      <c r="H80" s="300"/>
      <c r="I80" s="300"/>
      <c r="J80" s="300"/>
      <c r="K80" s="300"/>
      <c r="L80" s="300"/>
      <c r="M80" s="300">
        <v>54</v>
      </c>
      <c r="N80" s="300">
        <v>107</v>
      </c>
      <c r="O80" s="300"/>
      <c r="P80" s="229">
        <f t="shared" si="3"/>
        <v>161</v>
      </c>
      <c r="Q80" s="17" t="s">
        <v>32</v>
      </c>
      <c r="R80" s="292" t="b">
        <v>0</v>
      </c>
      <c r="S80" s="235">
        <v>116604</v>
      </c>
      <c r="T80" s="237" t="s">
        <v>33</v>
      </c>
      <c r="U80" s="255" t="s">
        <v>100</v>
      </c>
      <c r="V80" s="16" t="s">
        <v>90</v>
      </c>
      <c r="W80" s="16"/>
      <c r="X80" s="16" t="s">
        <v>5625</v>
      </c>
      <c r="Y80" s="16"/>
    </row>
    <row r="81" spans="1:25">
      <c r="A81" s="11" t="s">
        <v>19</v>
      </c>
      <c r="B81" s="7"/>
      <c r="C81" s="7"/>
      <c r="D81" s="7"/>
      <c r="E81" s="11"/>
      <c r="F81" s="7"/>
      <c r="G81" s="7"/>
      <c r="H81" s="11">
        <f t="shared" ref="H81:P81" si="4">SUM(H75:H80)</f>
        <v>0</v>
      </c>
      <c r="I81" s="11">
        <f t="shared" si="4"/>
        <v>0</v>
      </c>
      <c r="J81" s="11">
        <f t="shared" si="4"/>
        <v>0</v>
      </c>
      <c r="K81" s="11">
        <f t="shared" si="4"/>
        <v>0</v>
      </c>
      <c r="L81" s="11">
        <f t="shared" si="4"/>
        <v>81</v>
      </c>
      <c r="M81" s="11">
        <f t="shared" si="4"/>
        <v>243</v>
      </c>
      <c r="N81" s="11">
        <f t="shared" si="4"/>
        <v>456</v>
      </c>
      <c r="O81" s="11">
        <f t="shared" si="4"/>
        <v>26</v>
      </c>
      <c r="P81" s="11">
        <f t="shared" si="4"/>
        <v>806</v>
      </c>
      <c r="Q81" s="12"/>
      <c r="R81" s="12"/>
      <c r="S81" s="256"/>
      <c r="T81" s="12"/>
      <c r="U81" s="12"/>
      <c r="V81" s="12"/>
      <c r="W81" s="12"/>
      <c r="X81" s="12"/>
      <c r="Y81" s="12"/>
    </row>
    <row r="82" spans="1:25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5">
      <c r="A83" s="166" t="s">
        <v>34</v>
      </c>
      <c r="B83" s="1562"/>
      <c r="C83" s="1562"/>
      <c r="D83" s="1562"/>
      <c r="E83" s="1"/>
      <c r="F83" s="1"/>
      <c r="G83" s="1"/>
      <c r="H83" s="1"/>
      <c r="I83" s="1"/>
      <c r="J83" s="1563"/>
      <c r="K83" s="1563"/>
      <c r="L83" s="1563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5" ht="18">
      <c r="A84" s="187" t="s">
        <v>35</v>
      </c>
      <c r="B84" s="186" t="s">
        <v>36</v>
      </c>
      <c r="C84" s="239" t="s">
        <v>37</v>
      </c>
      <c r="D84" s="24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5">
      <c r="A85" s="304" t="s">
        <v>100</v>
      </c>
      <c r="B85" s="1782" t="s">
        <v>39</v>
      </c>
      <c r="C85" s="1782"/>
      <c r="D85" s="242"/>
      <c r="E85" s="243" t="s">
        <v>40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>
      <c r="A86" s="309" t="s">
        <v>169</v>
      </c>
      <c r="B86" s="1783" t="s">
        <v>41</v>
      </c>
      <c r="C86" s="1783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305" t="s">
        <v>42</v>
      </c>
      <c r="B87" s="1780" t="s">
        <v>309</v>
      </c>
      <c r="C87" s="1780"/>
      <c r="D87" s="1"/>
      <c r="E87" s="1"/>
    </row>
    <row r="88" spans="1:25">
      <c r="A88" s="305" t="s">
        <v>42</v>
      </c>
      <c r="B88" s="1780"/>
      <c r="C88" s="1780"/>
    </row>
    <row r="89" spans="1:25">
      <c r="A89" s="305" t="s">
        <v>43</v>
      </c>
      <c r="B89" s="1784">
        <v>358407720495</v>
      </c>
      <c r="C89" s="1780"/>
      <c r="D89" s="1"/>
      <c r="E89" s="1"/>
    </row>
    <row r="90" spans="1:25">
      <c r="A90" s="305" t="s">
        <v>44</v>
      </c>
      <c r="B90" s="1779">
        <v>0.66666666666666663</v>
      </c>
      <c r="C90" s="1780"/>
      <c r="D90" s="1"/>
      <c r="E90" s="1"/>
    </row>
  </sheetData>
  <mergeCells count="55">
    <mergeCell ref="B37:C37"/>
    <mergeCell ref="B38:C38"/>
    <mergeCell ref="B39:C39"/>
    <mergeCell ref="B40:C40"/>
    <mergeCell ref="H20:P20"/>
    <mergeCell ref="B35:C35"/>
    <mergeCell ref="B36:C36"/>
    <mergeCell ref="Q20:Y20"/>
    <mergeCell ref="B32:D32"/>
    <mergeCell ref="J32:L32"/>
    <mergeCell ref="B34:C34"/>
    <mergeCell ref="B14:C14"/>
    <mergeCell ref="B15:C15"/>
    <mergeCell ref="B16:C16"/>
    <mergeCell ref="B17:C17"/>
    <mergeCell ref="B18:C18"/>
    <mergeCell ref="A20:F20"/>
    <mergeCell ref="B67:C67"/>
    <mergeCell ref="B68:C68"/>
    <mergeCell ref="B69:C69"/>
    <mergeCell ref="B70:C70"/>
    <mergeCell ref="B71:C71"/>
    <mergeCell ref="B90:C90"/>
    <mergeCell ref="H73:P73"/>
    <mergeCell ref="Q73:Y73"/>
    <mergeCell ref="B83:D83"/>
    <mergeCell ref="J83:L83"/>
    <mergeCell ref="B85:C85"/>
    <mergeCell ref="B87:C87"/>
    <mergeCell ref="A73:F73"/>
    <mergeCell ref="B86:C86"/>
    <mergeCell ref="B88:C88"/>
    <mergeCell ref="B89:C89"/>
    <mergeCell ref="J65:L65"/>
    <mergeCell ref="Q42:Y42"/>
    <mergeCell ref="B50:D50"/>
    <mergeCell ref="J50:L50"/>
    <mergeCell ref="B52:C52"/>
    <mergeCell ref="B54:C54"/>
    <mergeCell ref="B55:C55"/>
    <mergeCell ref="H42:P42"/>
    <mergeCell ref="B56:C56"/>
    <mergeCell ref="B57:C57"/>
    <mergeCell ref="A59:F59"/>
    <mergeCell ref="H59:P59"/>
    <mergeCell ref="Q59:Y59"/>
    <mergeCell ref="A42:F42"/>
    <mergeCell ref="B53:C53"/>
    <mergeCell ref="B65:D65"/>
    <mergeCell ref="B13:C13"/>
    <mergeCell ref="A1:F1"/>
    <mergeCell ref="H1:P1"/>
    <mergeCell ref="Q1:Y1"/>
    <mergeCell ref="B11:D11"/>
    <mergeCell ref="J11:L11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8FD29-6738-4D35-9123-E4F7353755D8}">
  <sheetPr>
    <tabColor rgb="FF00B050"/>
  </sheetPr>
  <dimension ref="A1:Y34"/>
  <sheetViews>
    <sheetView workbookViewId="0">
      <selection activeCell="M24" sqref="M2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9" customWidth="1"/>
  </cols>
  <sheetData>
    <row r="1" spans="1:25" ht="23.25">
      <c r="A1" s="1559" t="s">
        <v>128</v>
      </c>
      <c r="B1" s="1559"/>
      <c r="C1" s="1559"/>
      <c r="D1" s="1559"/>
      <c r="E1" s="1559"/>
      <c r="F1" s="1559"/>
      <c r="G1" s="7"/>
      <c r="H1" s="1559" t="s">
        <v>5657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219</v>
      </c>
      <c r="B3" s="15" t="s">
        <v>5658</v>
      </c>
      <c r="C3" s="35" t="s">
        <v>5659</v>
      </c>
      <c r="D3" s="15" t="s">
        <v>1105</v>
      </c>
      <c r="E3" s="24">
        <v>46015.600694444445</v>
      </c>
      <c r="F3" s="15">
        <v>15.3</v>
      </c>
      <c r="G3" s="37"/>
      <c r="H3" s="15"/>
      <c r="I3" s="15"/>
      <c r="J3" s="35">
        <v>27</v>
      </c>
      <c r="K3" s="35">
        <v>53</v>
      </c>
      <c r="L3" s="15"/>
      <c r="M3" s="15"/>
      <c r="N3" s="15"/>
      <c r="O3" s="15"/>
      <c r="P3" s="14">
        <f t="shared" ref="P3:P10" si="0">SUM(H3:O3)</f>
        <v>80</v>
      </c>
      <c r="Q3" s="14" t="s">
        <v>30</v>
      </c>
      <c r="R3" s="290" t="b">
        <v>1</v>
      </c>
      <c r="S3" s="14">
        <v>116494</v>
      </c>
      <c r="T3" s="14" t="s">
        <v>33</v>
      </c>
      <c r="U3" s="232" t="s">
        <v>169</v>
      </c>
      <c r="V3" s="16"/>
      <c r="W3" s="16">
        <v>1017154</v>
      </c>
      <c r="X3" s="16" t="s">
        <v>5660</v>
      </c>
      <c r="Y3" s="16"/>
    </row>
    <row r="4" spans="1:25">
      <c r="A4" s="15" t="s">
        <v>219</v>
      </c>
      <c r="B4" s="15" t="s">
        <v>75</v>
      </c>
      <c r="C4" s="35" t="s">
        <v>5661</v>
      </c>
      <c r="D4" s="15" t="s">
        <v>74</v>
      </c>
      <c r="E4" s="24">
        <v>46016.534722222219</v>
      </c>
      <c r="F4" s="15">
        <v>15.8</v>
      </c>
      <c r="G4" s="37"/>
      <c r="H4" s="15"/>
      <c r="I4" s="15"/>
      <c r="J4" s="15"/>
      <c r="K4" s="35">
        <v>81</v>
      </c>
      <c r="L4" s="15"/>
      <c r="M4" s="15"/>
      <c r="N4" s="15"/>
      <c r="O4" s="15"/>
      <c r="P4" s="14">
        <f t="shared" si="0"/>
        <v>81</v>
      </c>
      <c r="Q4" s="14" t="s">
        <v>30</v>
      </c>
      <c r="R4" s="290" t="b">
        <v>0</v>
      </c>
      <c r="S4" s="14">
        <v>116495</v>
      </c>
      <c r="T4" s="14" t="s">
        <v>33</v>
      </c>
      <c r="U4" s="232" t="s">
        <v>169</v>
      </c>
      <c r="V4" s="16"/>
      <c r="W4" s="16">
        <v>1017155</v>
      </c>
      <c r="X4" s="16" t="s">
        <v>5662</v>
      </c>
      <c r="Y4" s="16"/>
    </row>
    <row r="5" spans="1:25">
      <c r="A5" s="15" t="s">
        <v>145</v>
      </c>
      <c r="B5" s="15" t="s">
        <v>57</v>
      </c>
      <c r="C5" s="35" t="s">
        <v>5663</v>
      </c>
      <c r="D5" s="15" t="s">
        <v>4443</v>
      </c>
      <c r="E5" s="24">
        <v>46019.552083333336</v>
      </c>
      <c r="F5" s="15">
        <v>10.3</v>
      </c>
      <c r="G5" s="37"/>
      <c r="H5" s="15"/>
      <c r="I5" s="15"/>
      <c r="J5" s="35">
        <v>54</v>
      </c>
      <c r="K5" s="35">
        <v>92</v>
      </c>
      <c r="L5" s="15"/>
      <c r="M5" s="15"/>
      <c r="N5" s="15"/>
      <c r="O5" s="15"/>
      <c r="P5" s="14">
        <f t="shared" si="0"/>
        <v>146</v>
      </c>
      <c r="Q5" s="14" t="s">
        <v>30</v>
      </c>
      <c r="R5" s="290" t="b">
        <v>0</v>
      </c>
      <c r="S5" s="14">
        <v>116484</v>
      </c>
      <c r="T5" s="14" t="s">
        <v>31</v>
      </c>
      <c r="U5" s="232" t="s">
        <v>169</v>
      </c>
      <c r="V5" s="16" t="s">
        <v>90</v>
      </c>
      <c r="W5" s="16">
        <v>1017156</v>
      </c>
      <c r="X5" s="16" t="s">
        <v>5664</v>
      </c>
      <c r="Y5" s="16"/>
    </row>
    <row r="6" spans="1:25">
      <c r="A6" s="15" t="s">
        <v>5613</v>
      </c>
      <c r="B6" s="15" t="s">
        <v>1688</v>
      </c>
      <c r="C6" s="35" t="s">
        <v>5665</v>
      </c>
      <c r="D6" s="15" t="s">
        <v>56</v>
      </c>
      <c r="E6" s="24">
        <v>46017.253472222219</v>
      </c>
      <c r="F6" s="15">
        <v>10.3</v>
      </c>
      <c r="G6" s="37"/>
      <c r="H6" s="15"/>
      <c r="I6" s="15"/>
      <c r="J6" s="15"/>
      <c r="K6" s="35">
        <v>54</v>
      </c>
      <c r="L6" s="15"/>
      <c r="M6" s="15"/>
      <c r="N6" s="15"/>
      <c r="O6" s="15"/>
      <c r="P6" s="14">
        <f t="shared" si="0"/>
        <v>54</v>
      </c>
      <c r="Q6" s="14" t="s">
        <v>30</v>
      </c>
      <c r="R6" s="14"/>
      <c r="S6" s="14">
        <v>116485</v>
      </c>
      <c r="T6" s="14" t="s">
        <v>31</v>
      </c>
      <c r="U6" s="232" t="s">
        <v>169</v>
      </c>
      <c r="V6" s="16" t="s">
        <v>90</v>
      </c>
      <c r="W6" s="16">
        <v>1017157</v>
      </c>
      <c r="X6" s="16" t="s">
        <v>5666</v>
      </c>
      <c r="Y6" s="16"/>
    </row>
    <row r="7" spans="1:25">
      <c r="A7" s="15" t="s">
        <v>122</v>
      </c>
      <c r="B7" s="15" t="s">
        <v>62</v>
      </c>
      <c r="C7" s="35" t="s">
        <v>5667</v>
      </c>
      <c r="D7" s="15" t="s">
        <v>3708</v>
      </c>
      <c r="E7" s="24">
        <v>46016.048611111109</v>
      </c>
      <c r="F7" s="15">
        <v>14</v>
      </c>
      <c r="G7" s="37"/>
      <c r="H7" s="15"/>
      <c r="I7" s="15"/>
      <c r="J7" s="35">
        <v>27</v>
      </c>
      <c r="K7" s="272">
        <v>108</v>
      </c>
      <c r="L7" s="15"/>
      <c r="M7" s="15"/>
      <c r="N7" s="15"/>
      <c r="O7" s="15"/>
      <c r="P7" s="14">
        <f t="shared" si="0"/>
        <v>135</v>
      </c>
      <c r="Q7" s="14" t="s">
        <v>30</v>
      </c>
      <c r="R7" s="14"/>
      <c r="S7" s="14">
        <v>116486</v>
      </c>
      <c r="T7" s="14" t="s">
        <v>31</v>
      </c>
      <c r="U7" s="231" t="s">
        <v>161</v>
      </c>
      <c r="V7" s="16" t="s">
        <v>90</v>
      </c>
      <c r="W7" s="16">
        <v>1017158</v>
      </c>
      <c r="X7" s="16" t="s">
        <v>5668</v>
      </c>
      <c r="Y7" s="16"/>
    </row>
    <row r="8" spans="1:25" ht="26.25">
      <c r="A8" s="15" t="s">
        <v>111</v>
      </c>
      <c r="B8" s="15" t="s">
        <v>65</v>
      </c>
      <c r="C8" s="35" t="s">
        <v>5669</v>
      </c>
      <c r="D8" s="15" t="s">
        <v>64</v>
      </c>
      <c r="E8" s="24">
        <v>46015.517361111109</v>
      </c>
      <c r="F8" s="15">
        <v>15.15</v>
      </c>
      <c r="G8" s="37"/>
      <c r="H8" s="15"/>
      <c r="I8" s="15"/>
      <c r="J8" s="15"/>
      <c r="K8" s="15"/>
      <c r="L8" s="15">
        <v>161</v>
      </c>
      <c r="M8" s="15"/>
      <c r="N8" s="15"/>
      <c r="O8" s="15"/>
      <c r="P8" s="14">
        <f t="shared" si="0"/>
        <v>161</v>
      </c>
      <c r="Q8" s="14" t="s">
        <v>30</v>
      </c>
      <c r="R8" s="14"/>
      <c r="S8" s="14">
        <v>116487</v>
      </c>
      <c r="T8" s="23" t="s">
        <v>33</v>
      </c>
      <c r="U8" s="232" t="s">
        <v>169</v>
      </c>
      <c r="V8" s="16" t="s">
        <v>90</v>
      </c>
      <c r="W8" s="16">
        <v>1017159</v>
      </c>
      <c r="X8" s="16" t="s">
        <v>5670</v>
      </c>
      <c r="Y8" s="16"/>
    </row>
    <row r="9" spans="1:25">
      <c r="A9" s="15" t="s">
        <v>111</v>
      </c>
      <c r="B9" s="15" t="s">
        <v>65</v>
      </c>
      <c r="C9" s="35" t="s">
        <v>5671</v>
      </c>
      <c r="D9" s="15" t="s">
        <v>64</v>
      </c>
      <c r="E9" s="24">
        <v>46015.517361111109</v>
      </c>
      <c r="F9" s="15">
        <v>14.8</v>
      </c>
      <c r="G9" s="37"/>
      <c r="H9" s="15"/>
      <c r="I9" s="15"/>
      <c r="J9" s="15"/>
      <c r="K9" s="15"/>
      <c r="L9" s="15">
        <v>161</v>
      </c>
      <c r="M9" s="15"/>
      <c r="N9" s="15"/>
      <c r="O9" s="15"/>
      <c r="P9" s="14">
        <f t="shared" si="0"/>
        <v>161</v>
      </c>
      <c r="Q9" s="14" t="s">
        <v>30</v>
      </c>
      <c r="R9" s="14"/>
      <c r="S9" s="14">
        <v>116488</v>
      </c>
      <c r="T9" s="23" t="s">
        <v>33</v>
      </c>
      <c r="U9" s="232" t="s">
        <v>169</v>
      </c>
      <c r="V9" s="16" t="s">
        <v>90</v>
      </c>
      <c r="W9" s="16">
        <v>1017161</v>
      </c>
      <c r="X9" s="16" t="s">
        <v>5660</v>
      </c>
      <c r="Y9" s="16"/>
    </row>
    <row r="10" spans="1:25">
      <c r="A10" s="15" t="s">
        <v>113</v>
      </c>
      <c r="B10" s="15" t="s">
        <v>65</v>
      </c>
      <c r="C10" s="35" t="s">
        <v>5672</v>
      </c>
      <c r="D10" s="15" t="s">
        <v>64</v>
      </c>
      <c r="E10" s="271">
        <v>46015.517361111109</v>
      </c>
      <c r="F10" s="15">
        <v>14.8</v>
      </c>
      <c r="G10" s="37"/>
      <c r="H10" s="15"/>
      <c r="I10" s="15"/>
      <c r="J10" s="15"/>
      <c r="K10" s="15"/>
      <c r="L10" s="15">
        <v>81</v>
      </c>
      <c r="M10" s="15"/>
      <c r="N10" s="15"/>
      <c r="O10" s="15"/>
      <c r="P10" s="14">
        <f t="shared" si="0"/>
        <v>81</v>
      </c>
      <c r="Q10" s="14" t="s">
        <v>30</v>
      </c>
      <c r="R10" s="14"/>
      <c r="S10" s="14">
        <v>116490</v>
      </c>
      <c r="T10" s="23" t="s">
        <v>33</v>
      </c>
      <c r="U10" s="232" t="s">
        <v>169</v>
      </c>
      <c r="V10" s="16" t="s">
        <v>90</v>
      </c>
      <c r="W10" s="16">
        <v>1017162</v>
      </c>
      <c r="X10" s="16" t="s">
        <v>5660</v>
      </c>
      <c r="Y10" s="16"/>
    </row>
    <row r="11" spans="1:25">
      <c r="A11" s="15"/>
      <c r="B11" s="15"/>
      <c r="C11" s="15"/>
      <c r="D11" s="15"/>
      <c r="E11" s="15"/>
      <c r="F11" s="15"/>
      <c r="G11" s="37"/>
      <c r="H11" s="15"/>
      <c r="I11" s="15"/>
      <c r="J11" s="15"/>
      <c r="K11" s="15"/>
      <c r="L11" s="15"/>
      <c r="M11" s="15"/>
      <c r="N11" s="15"/>
      <c r="O11" s="15"/>
      <c r="P11" s="14"/>
      <c r="Q11" s="14"/>
      <c r="R11" s="14"/>
      <c r="S11" s="14"/>
      <c r="T11" s="14"/>
      <c r="U11" s="16"/>
      <c r="V11" s="16"/>
      <c r="W11" s="16"/>
      <c r="X11" s="16"/>
      <c r="Y11" s="16"/>
    </row>
    <row r="12" spans="1:25">
      <c r="A12" s="11" t="s">
        <v>19</v>
      </c>
      <c r="B12" s="7"/>
      <c r="C12" s="7"/>
      <c r="D12" s="7"/>
      <c r="E12" s="11"/>
      <c r="F12" s="7"/>
      <c r="G12" s="7"/>
      <c r="H12" s="11">
        <f t="shared" ref="H12:P12" si="1">SUM(H3:H10)</f>
        <v>0</v>
      </c>
      <c r="I12" s="11">
        <f t="shared" si="1"/>
        <v>0</v>
      </c>
      <c r="J12" s="11">
        <f t="shared" si="1"/>
        <v>108</v>
      </c>
      <c r="K12" s="11">
        <f t="shared" si="1"/>
        <v>388</v>
      </c>
      <c r="L12" s="11">
        <f t="shared" si="1"/>
        <v>403</v>
      </c>
      <c r="M12" s="11">
        <f t="shared" si="1"/>
        <v>0</v>
      </c>
      <c r="N12" s="11">
        <f t="shared" si="1"/>
        <v>0</v>
      </c>
      <c r="O12" s="11">
        <f t="shared" si="1"/>
        <v>0</v>
      </c>
      <c r="P12" s="11">
        <f t="shared" si="1"/>
        <v>899</v>
      </c>
      <c r="Q12" s="12"/>
      <c r="R12" s="12"/>
      <c r="S12" s="12"/>
      <c r="T12" s="12"/>
      <c r="U12" s="12"/>
      <c r="V12" s="12"/>
      <c r="W12" s="12"/>
      <c r="X12" s="12"/>
      <c r="Y12" s="12"/>
    </row>
    <row r="13" spans="1:25">
      <c r="A13" s="1"/>
      <c r="B13" s="1"/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166" t="s">
        <v>34</v>
      </c>
      <c r="B14" s="1562"/>
      <c r="C14" s="1562"/>
      <c r="D14" s="1562"/>
      <c r="E14" s="1"/>
      <c r="F14" s="1"/>
      <c r="G14" s="1"/>
      <c r="H14" s="1"/>
      <c r="I14" s="1"/>
      <c r="J14" s="1563"/>
      <c r="K14" s="1563"/>
      <c r="L14" s="156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8">
      <c r="A15" s="187" t="s">
        <v>35</v>
      </c>
      <c r="B15" s="186" t="s">
        <v>36</v>
      </c>
      <c r="C15" s="239" t="s">
        <v>37</v>
      </c>
      <c r="D15" s="24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230" t="s">
        <v>161</v>
      </c>
      <c r="B16" s="1558" t="s">
        <v>39</v>
      </c>
      <c r="C16" s="1558"/>
      <c r="D16" s="242"/>
      <c r="E16" s="243" t="s">
        <v>40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4" t="s">
        <v>169</v>
      </c>
      <c r="B17" s="1564" t="s">
        <v>41</v>
      </c>
      <c r="C17" s="156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" customHeight="1">
      <c r="A18" s="5" t="s">
        <v>42</v>
      </c>
      <c r="B18" s="1565" t="s">
        <v>5673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5" t="s">
        <v>42</v>
      </c>
      <c r="B19" s="1565"/>
      <c r="C19" s="156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5" t="s">
        <v>43</v>
      </c>
      <c r="B20" s="1566">
        <v>358400865340</v>
      </c>
      <c r="C20" s="156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>
      <c r="A21" s="5" t="s">
        <v>44</v>
      </c>
      <c r="B21" s="1567">
        <v>0.45833333333333331</v>
      </c>
      <c r="C21" s="156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>
      <c r="A22" s="24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/>
    <row r="34" ht="15.75" customHeight="1"/>
  </sheetData>
  <mergeCells count="11">
    <mergeCell ref="H1:P1"/>
    <mergeCell ref="Q1:Y1"/>
    <mergeCell ref="B14:D14"/>
    <mergeCell ref="J14:L14"/>
    <mergeCell ref="B16:C16"/>
    <mergeCell ref="B18:C18"/>
    <mergeCell ref="B19:C19"/>
    <mergeCell ref="B20:C20"/>
    <mergeCell ref="B21:C21"/>
    <mergeCell ref="A1:F1"/>
    <mergeCell ref="B17:C17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78432-8A94-46A6-9968-1DA098ACC1C6}">
  <sheetPr>
    <tabColor rgb="FF00B050"/>
  </sheetPr>
  <dimension ref="A1:Y131"/>
  <sheetViews>
    <sheetView topLeftCell="A93" workbookViewId="0">
      <selection activeCell="Z23" sqref="Z2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1.5703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6.5703125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519</v>
      </c>
      <c r="B3" s="15" t="s">
        <v>78</v>
      </c>
      <c r="C3" s="35" t="s">
        <v>5674</v>
      </c>
      <c r="D3" s="15" t="s">
        <v>168</v>
      </c>
      <c r="E3" s="24">
        <v>46014.788194444445</v>
      </c>
      <c r="F3" s="15">
        <v>11.8</v>
      </c>
      <c r="G3" s="37" t="s">
        <v>3121</v>
      </c>
      <c r="H3" s="15"/>
      <c r="I3" s="15"/>
      <c r="J3" s="15"/>
      <c r="K3" s="15"/>
      <c r="L3" s="35">
        <v>27</v>
      </c>
      <c r="M3" s="35">
        <v>80</v>
      </c>
      <c r="N3" s="35">
        <v>54</v>
      </c>
      <c r="O3" s="15"/>
      <c r="P3" s="14">
        <f t="shared" ref="P3:P8" si="0">SUM(H3:O3)</f>
        <v>161</v>
      </c>
      <c r="Q3" s="17" t="s">
        <v>32</v>
      </c>
      <c r="R3" s="292" t="b">
        <v>1</v>
      </c>
      <c r="S3" s="235">
        <v>116501</v>
      </c>
      <c r="T3" s="237" t="s">
        <v>33</v>
      </c>
      <c r="U3" s="232" t="s">
        <v>169</v>
      </c>
      <c r="V3" s="16" t="s">
        <v>90</v>
      </c>
      <c r="W3" s="16">
        <v>1017097</v>
      </c>
      <c r="X3" s="16" t="s">
        <v>5675</v>
      </c>
      <c r="Y3" s="16"/>
    </row>
    <row r="4" spans="1:25">
      <c r="A4" s="15" t="s">
        <v>3866</v>
      </c>
      <c r="B4" s="15" t="s">
        <v>78</v>
      </c>
      <c r="C4" s="35" t="s">
        <v>5676</v>
      </c>
      <c r="D4" s="15" t="s">
        <v>168</v>
      </c>
      <c r="E4" s="24">
        <v>46014.788194444445</v>
      </c>
      <c r="F4" s="15">
        <v>11.8</v>
      </c>
      <c r="G4" s="37" t="s">
        <v>3121</v>
      </c>
      <c r="H4" s="15"/>
      <c r="I4" s="15"/>
      <c r="J4" s="15"/>
      <c r="K4" s="15"/>
      <c r="L4" s="35">
        <v>27</v>
      </c>
      <c r="M4" s="311">
        <v>80</v>
      </c>
      <c r="N4" s="311">
        <v>54</v>
      </c>
      <c r="O4" s="15"/>
      <c r="P4" s="14">
        <f t="shared" si="0"/>
        <v>161</v>
      </c>
      <c r="Q4" s="17" t="s">
        <v>32</v>
      </c>
      <c r="R4" s="292" t="b">
        <v>1</v>
      </c>
      <c r="S4" s="235">
        <v>116502</v>
      </c>
      <c r="T4" s="237" t="s">
        <v>33</v>
      </c>
      <c r="U4" s="232" t="s">
        <v>169</v>
      </c>
      <c r="V4" s="16" t="s">
        <v>90</v>
      </c>
      <c r="W4" s="16">
        <v>1017098</v>
      </c>
      <c r="X4" s="16" t="s">
        <v>5675</v>
      </c>
      <c r="Y4" s="16"/>
    </row>
    <row r="5" spans="1:25">
      <c r="A5" s="15" t="s">
        <v>2561</v>
      </c>
      <c r="B5" s="15" t="s">
        <v>78</v>
      </c>
      <c r="C5" s="35" t="s">
        <v>5677</v>
      </c>
      <c r="D5" s="15" t="s">
        <v>168</v>
      </c>
      <c r="E5" s="24">
        <v>46014.788194444445</v>
      </c>
      <c r="F5" s="15">
        <v>11.8</v>
      </c>
      <c r="G5" s="37" t="s">
        <v>3121</v>
      </c>
      <c r="H5" s="15"/>
      <c r="I5" s="15"/>
      <c r="J5" s="15"/>
      <c r="K5" s="15"/>
      <c r="L5" s="26"/>
      <c r="M5" s="312">
        <v>107</v>
      </c>
      <c r="N5" s="312">
        <v>54</v>
      </c>
      <c r="O5" s="25"/>
      <c r="P5" s="14">
        <f t="shared" si="0"/>
        <v>161</v>
      </c>
      <c r="Q5" s="17" t="s">
        <v>32</v>
      </c>
      <c r="R5" s="292" t="b">
        <v>0</v>
      </c>
      <c r="S5" s="235">
        <v>116503</v>
      </c>
      <c r="T5" s="237" t="s">
        <v>33</v>
      </c>
      <c r="U5" s="232" t="s">
        <v>169</v>
      </c>
      <c r="V5" s="16" t="s">
        <v>90</v>
      </c>
      <c r="W5" s="16">
        <v>1017099</v>
      </c>
      <c r="X5" s="16" t="s">
        <v>5675</v>
      </c>
      <c r="Y5" s="16"/>
    </row>
    <row r="6" spans="1:25">
      <c r="A6" s="15" t="s">
        <v>120</v>
      </c>
      <c r="B6" s="15" t="s">
        <v>78</v>
      </c>
      <c r="C6" s="35" t="s">
        <v>5678</v>
      </c>
      <c r="D6" s="15" t="s">
        <v>168</v>
      </c>
      <c r="E6" s="24">
        <v>46014.788194444445</v>
      </c>
      <c r="F6" s="15">
        <v>11.8</v>
      </c>
      <c r="G6" s="37" t="s">
        <v>3121</v>
      </c>
      <c r="H6" s="15"/>
      <c r="I6" s="15"/>
      <c r="J6" s="15"/>
      <c r="K6" s="15"/>
      <c r="L6" s="26"/>
      <c r="M6" s="312">
        <v>107</v>
      </c>
      <c r="N6" s="312">
        <v>54</v>
      </c>
      <c r="O6" s="25"/>
      <c r="P6" s="14">
        <f t="shared" si="0"/>
        <v>161</v>
      </c>
      <c r="Q6" s="17" t="s">
        <v>32</v>
      </c>
      <c r="R6" s="292" t="b">
        <v>1</v>
      </c>
      <c r="S6" s="235">
        <v>116504</v>
      </c>
      <c r="T6" s="237" t="s">
        <v>33</v>
      </c>
      <c r="U6" s="232" t="s">
        <v>169</v>
      </c>
      <c r="V6" s="16" t="s">
        <v>90</v>
      </c>
      <c r="W6" s="16">
        <v>1017100</v>
      </c>
      <c r="X6" s="16" t="s">
        <v>5675</v>
      </c>
      <c r="Y6" s="16"/>
    </row>
    <row r="7" spans="1:25">
      <c r="A7" s="15" t="s">
        <v>86</v>
      </c>
      <c r="B7" s="15" t="s">
        <v>78</v>
      </c>
      <c r="C7" s="35" t="s">
        <v>5679</v>
      </c>
      <c r="D7" s="15" t="s">
        <v>168</v>
      </c>
      <c r="E7" s="24">
        <v>46014.788194444445</v>
      </c>
      <c r="F7" s="15">
        <v>11.8</v>
      </c>
      <c r="G7" s="37" t="s">
        <v>3121</v>
      </c>
      <c r="H7" s="15"/>
      <c r="I7" s="15"/>
      <c r="J7" s="15"/>
      <c r="K7" s="15"/>
      <c r="L7" s="26"/>
      <c r="M7" s="312">
        <v>107</v>
      </c>
      <c r="N7" s="312">
        <v>54</v>
      </c>
      <c r="O7" s="25"/>
      <c r="P7" s="14">
        <f t="shared" si="0"/>
        <v>161</v>
      </c>
      <c r="Q7" s="17" t="s">
        <v>32</v>
      </c>
      <c r="R7" s="292" t="b">
        <v>1</v>
      </c>
      <c r="S7" s="235">
        <v>116505</v>
      </c>
      <c r="T7" s="237" t="s">
        <v>33</v>
      </c>
      <c r="U7" s="232" t="s">
        <v>169</v>
      </c>
      <c r="V7" s="16" t="s">
        <v>90</v>
      </c>
      <c r="W7" s="16">
        <v>1017101</v>
      </c>
      <c r="X7" s="16" t="s">
        <v>5675</v>
      </c>
      <c r="Y7" s="16"/>
    </row>
    <row r="8" spans="1:25">
      <c r="A8" s="15" t="s">
        <v>111</v>
      </c>
      <c r="B8" s="15" t="s">
        <v>65</v>
      </c>
      <c r="C8" s="35" t="s">
        <v>5680</v>
      </c>
      <c r="D8" s="15" t="s">
        <v>64</v>
      </c>
      <c r="E8" s="24">
        <v>46014.515972222223</v>
      </c>
      <c r="F8" s="15">
        <v>14.8</v>
      </c>
      <c r="G8" s="37"/>
      <c r="H8" s="15"/>
      <c r="I8" s="15"/>
      <c r="J8" s="15"/>
      <c r="K8" s="15"/>
      <c r="L8" s="35">
        <v>161</v>
      </c>
      <c r="M8" s="45"/>
      <c r="N8" s="45"/>
      <c r="O8" s="15"/>
      <c r="P8" s="14">
        <f t="shared" si="0"/>
        <v>161</v>
      </c>
      <c r="Q8" s="14" t="s">
        <v>30</v>
      </c>
      <c r="R8" s="290" t="b">
        <v>0</v>
      </c>
      <c r="S8" s="293">
        <v>116476</v>
      </c>
      <c r="T8" s="23" t="s">
        <v>33</v>
      </c>
      <c r="U8" s="232" t="s">
        <v>169</v>
      </c>
      <c r="V8" s="16" t="s">
        <v>90</v>
      </c>
      <c r="W8" s="16">
        <v>1017113</v>
      </c>
      <c r="X8" s="16" t="s">
        <v>5681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215</v>
      </c>
      <c r="M9" s="11">
        <f t="shared" si="1"/>
        <v>481</v>
      </c>
      <c r="N9" s="11">
        <f t="shared" si="1"/>
        <v>270</v>
      </c>
      <c r="O9" s="11">
        <f t="shared" si="1"/>
        <v>0</v>
      </c>
      <c r="P9" s="11">
        <f t="shared" si="1"/>
        <v>966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4855</v>
      </c>
      <c r="B13" s="1564"/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5682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>
        <v>358407720495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>
        <v>0.45833333333333331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194</v>
      </c>
      <c r="B19" s="1559"/>
      <c r="C19" s="1559"/>
      <c r="D19" s="1559"/>
      <c r="E19" s="1559"/>
      <c r="F19" s="1559"/>
      <c r="G19" s="7"/>
      <c r="H19" s="1559" t="s">
        <v>4015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3408</v>
      </c>
      <c r="R19" s="1742"/>
      <c r="S19" s="1742"/>
      <c r="T19" s="1742"/>
      <c r="U19" s="1742"/>
      <c r="V19" s="1742"/>
      <c r="W19" s="1742"/>
      <c r="X19" s="1742"/>
      <c r="Y19" s="1742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240" t="s">
        <v>22</v>
      </c>
      <c r="S20" s="18" t="s">
        <v>9</v>
      </c>
      <c r="T20" s="8" t="s">
        <v>21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15" t="s">
        <v>133</v>
      </c>
      <c r="B21" s="15" t="s">
        <v>134</v>
      </c>
      <c r="C21" s="35" t="s">
        <v>5683</v>
      </c>
      <c r="D21" s="15" t="s">
        <v>3852</v>
      </c>
      <c r="E21" s="24">
        <v>46016.288194444445</v>
      </c>
      <c r="F21" s="15">
        <v>10.3</v>
      </c>
      <c r="G21" s="37" t="s">
        <v>3986</v>
      </c>
      <c r="H21" s="15"/>
      <c r="I21" s="15"/>
      <c r="J21" s="15"/>
      <c r="K21" s="15"/>
      <c r="L21" s="35">
        <v>54</v>
      </c>
      <c r="M21" s="35">
        <v>107</v>
      </c>
      <c r="N21" s="15"/>
      <c r="O21" s="15"/>
      <c r="P21" s="14">
        <f t="shared" ref="P21:P26" si="2">SUM(H21:O21)</f>
        <v>161</v>
      </c>
      <c r="Q21" s="17" t="s">
        <v>32</v>
      </c>
      <c r="R21" s="292" t="b">
        <v>0</v>
      </c>
      <c r="S21" s="235">
        <v>116524</v>
      </c>
      <c r="T21" s="237" t="s">
        <v>33</v>
      </c>
      <c r="U21" s="231" t="s">
        <v>161</v>
      </c>
      <c r="V21" s="16" t="s">
        <v>90</v>
      </c>
      <c r="W21" s="16">
        <v>1017102</v>
      </c>
      <c r="X21" s="16" t="s">
        <v>5684</v>
      </c>
      <c r="Y21" s="16"/>
    </row>
    <row r="22" spans="1:25">
      <c r="A22" s="15" t="s">
        <v>133</v>
      </c>
      <c r="B22" s="15" t="s">
        <v>134</v>
      </c>
      <c r="C22" s="35" t="s">
        <v>5685</v>
      </c>
      <c r="D22" s="15" t="s">
        <v>3852</v>
      </c>
      <c r="E22" s="24">
        <v>46016.288194444445</v>
      </c>
      <c r="F22" s="15">
        <v>10.3</v>
      </c>
      <c r="G22" s="37" t="s">
        <v>3986</v>
      </c>
      <c r="H22" s="15"/>
      <c r="I22" s="15"/>
      <c r="J22" s="15"/>
      <c r="K22" s="15"/>
      <c r="L22" s="35">
        <v>161</v>
      </c>
      <c r="M22" s="15"/>
      <c r="N22" s="15"/>
      <c r="O22" s="15"/>
      <c r="P22" s="14">
        <f t="shared" si="2"/>
        <v>161</v>
      </c>
      <c r="Q22" s="17" t="s">
        <v>32</v>
      </c>
      <c r="R22" s="292" t="b">
        <v>0</v>
      </c>
      <c r="S22" s="235">
        <v>116525</v>
      </c>
      <c r="T22" s="237" t="s">
        <v>33</v>
      </c>
      <c r="U22" s="231" t="s">
        <v>161</v>
      </c>
      <c r="V22" s="16" t="s">
        <v>90</v>
      </c>
      <c r="W22" s="16">
        <v>1017103</v>
      </c>
      <c r="X22" s="16" t="s">
        <v>5684</v>
      </c>
      <c r="Y22" s="16"/>
    </row>
    <row r="23" spans="1:25">
      <c r="A23" s="15" t="s">
        <v>120</v>
      </c>
      <c r="B23" s="15" t="s">
        <v>134</v>
      </c>
      <c r="C23" s="35" t="s">
        <v>5686</v>
      </c>
      <c r="D23" s="15" t="s">
        <v>3852</v>
      </c>
      <c r="E23" s="24">
        <v>46016.288194444445</v>
      </c>
      <c r="F23" s="15">
        <v>10.3</v>
      </c>
      <c r="G23" s="37" t="s">
        <v>3121</v>
      </c>
      <c r="H23" s="15"/>
      <c r="I23" s="15"/>
      <c r="J23" s="15"/>
      <c r="K23" s="15"/>
      <c r="L23" s="15"/>
      <c r="M23" s="35">
        <v>81</v>
      </c>
      <c r="N23" s="35">
        <v>80</v>
      </c>
      <c r="O23" s="15"/>
      <c r="P23" s="14">
        <f t="shared" si="2"/>
        <v>161</v>
      </c>
      <c r="Q23" s="17" t="s">
        <v>32</v>
      </c>
      <c r="R23" s="292" t="b">
        <v>1</v>
      </c>
      <c r="S23" s="235">
        <v>116523</v>
      </c>
      <c r="T23" s="237" t="s">
        <v>33</v>
      </c>
      <c r="U23" s="231" t="s">
        <v>161</v>
      </c>
      <c r="V23" s="16" t="s">
        <v>90</v>
      </c>
      <c r="W23" s="16">
        <v>1017104</v>
      </c>
      <c r="X23" s="16" t="s">
        <v>5684</v>
      </c>
      <c r="Y23" s="16"/>
    </row>
    <row r="24" spans="1:25">
      <c r="A24" s="15" t="s">
        <v>120</v>
      </c>
      <c r="B24" s="15" t="s">
        <v>134</v>
      </c>
      <c r="C24" s="35" t="s">
        <v>5687</v>
      </c>
      <c r="D24" s="15" t="s">
        <v>3852</v>
      </c>
      <c r="E24" s="24">
        <v>46016.288194444445</v>
      </c>
      <c r="F24" s="15">
        <v>10.3</v>
      </c>
      <c r="G24" s="37" t="s">
        <v>3121</v>
      </c>
      <c r="H24" s="15"/>
      <c r="I24" s="15"/>
      <c r="J24" s="15"/>
      <c r="K24" s="15"/>
      <c r="L24" s="15"/>
      <c r="M24" s="35">
        <v>54</v>
      </c>
      <c r="N24" s="35">
        <v>54</v>
      </c>
      <c r="O24" s="35">
        <v>53</v>
      </c>
      <c r="P24" s="14">
        <f t="shared" si="2"/>
        <v>161</v>
      </c>
      <c r="Q24" s="17" t="s">
        <v>32</v>
      </c>
      <c r="R24" s="292" t="b">
        <v>1</v>
      </c>
      <c r="S24" s="235">
        <v>116526</v>
      </c>
      <c r="T24" s="237" t="s">
        <v>33</v>
      </c>
      <c r="U24" s="231" t="s">
        <v>161</v>
      </c>
      <c r="V24" s="16" t="s">
        <v>90</v>
      </c>
      <c r="W24" s="16">
        <v>1017105</v>
      </c>
      <c r="X24" s="16" t="s">
        <v>5684</v>
      </c>
      <c r="Y24" s="16"/>
    </row>
    <row r="25" spans="1:25">
      <c r="A25" s="15" t="s">
        <v>113</v>
      </c>
      <c r="B25" s="15" t="s">
        <v>65</v>
      </c>
      <c r="C25" s="35" t="s">
        <v>5688</v>
      </c>
      <c r="D25" s="15" t="s">
        <v>64</v>
      </c>
      <c r="E25" s="24">
        <v>46014.517361111109</v>
      </c>
      <c r="F25" s="15">
        <v>14.8</v>
      </c>
      <c r="G25" s="37"/>
      <c r="H25" s="15"/>
      <c r="I25" s="15"/>
      <c r="J25" s="15"/>
      <c r="K25" s="15"/>
      <c r="L25" s="35">
        <v>81</v>
      </c>
      <c r="M25" s="15"/>
      <c r="N25" s="15"/>
      <c r="O25" s="15"/>
      <c r="P25" s="14">
        <f t="shared" si="2"/>
        <v>81</v>
      </c>
      <c r="Q25" s="14" t="s">
        <v>30</v>
      </c>
      <c r="R25" s="292" t="b">
        <v>0</v>
      </c>
      <c r="S25" s="235">
        <v>116477</v>
      </c>
      <c r="T25" s="237" t="s">
        <v>33</v>
      </c>
      <c r="U25" s="232" t="s">
        <v>169</v>
      </c>
      <c r="V25" s="16" t="s">
        <v>90</v>
      </c>
      <c r="W25" s="16">
        <v>1017114</v>
      </c>
      <c r="X25" s="16" t="s">
        <v>5681</v>
      </c>
      <c r="Y25" s="16"/>
    </row>
    <row r="26" spans="1:25">
      <c r="A26" s="15" t="s">
        <v>119</v>
      </c>
      <c r="B26" s="15" t="s">
        <v>2438</v>
      </c>
      <c r="C26" s="35" t="s">
        <v>5689</v>
      </c>
      <c r="D26" s="15" t="s">
        <v>94</v>
      </c>
      <c r="E26" s="24">
        <v>46015.805555555555</v>
      </c>
      <c r="F26" s="15">
        <v>10.8</v>
      </c>
      <c r="G26" s="37" t="s">
        <v>3121</v>
      </c>
      <c r="H26" s="15"/>
      <c r="I26" s="15"/>
      <c r="J26" s="15"/>
      <c r="K26" s="15"/>
      <c r="L26" s="15"/>
      <c r="M26" s="35">
        <v>81</v>
      </c>
      <c r="N26" s="35">
        <v>80</v>
      </c>
      <c r="O26" s="15"/>
      <c r="P26" s="14">
        <f t="shared" si="2"/>
        <v>161</v>
      </c>
      <c r="Q26" s="17" t="s">
        <v>32</v>
      </c>
      <c r="R26" s="292" t="b">
        <v>0</v>
      </c>
      <c r="S26" s="235">
        <v>116507</v>
      </c>
      <c r="T26" s="237" t="s">
        <v>33</v>
      </c>
      <c r="U26" s="231" t="s">
        <v>161</v>
      </c>
      <c r="V26" s="16"/>
      <c r="W26" s="16">
        <v>1017106</v>
      </c>
      <c r="X26" s="313" t="s">
        <v>5675</v>
      </c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11">
        <f t="shared" ref="H27:P27" si="3">SUM(H21:H26)</f>
        <v>0</v>
      </c>
      <c r="I27" s="11">
        <f t="shared" si="3"/>
        <v>0</v>
      </c>
      <c r="J27" s="11">
        <f t="shared" si="3"/>
        <v>0</v>
      </c>
      <c r="K27" s="11">
        <f t="shared" si="3"/>
        <v>0</v>
      </c>
      <c r="L27" s="11">
        <f t="shared" si="3"/>
        <v>296</v>
      </c>
      <c r="M27" s="11">
        <f t="shared" si="3"/>
        <v>323</v>
      </c>
      <c r="N27" s="11">
        <f t="shared" si="3"/>
        <v>214</v>
      </c>
      <c r="O27" s="11">
        <f t="shared" si="3"/>
        <v>53</v>
      </c>
      <c r="P27" s="11">
        <f t="shared" si="3"/>
        <v>886</v>
      </c>
      <c r="Q27" s="12"/>
      <c r="R27" s="12"/>
      <c r="S27" s="256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5.75" customHeight="1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8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230" t="s">
        <v>161</v>
      </c>
      <c r="B31" s="1558" t="s">
        <v>39</v>
      </c>
      <c r="C31" s="1558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4" t="s">
        <v>169</v>
      </c>
      <c r="B32" s="1564" t="s">
        <v>41</v>
      </c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 t="s">
        <v>1548</v>
      </c>
      <c r="C33" s="1565"/>
      <c r="D33" s="1"/>
      <c r="E33" s="1"/>
    </row>
    <row r="34" spans="1:25">
      <c r="A34" s="5" t="s">
        <v>42</v>
      </c>
      <c r="B34" s="1565"/>
      <c r="C34" s="1565"/>
    </row>
    <row r="35" spans="1:25">
      <c r="A35" s="5" t="s">
        <v>43</v>
      </c>
      <c r="B35" s="1566">
        <v>358400710649</v>
      </c>
      <c r="C35" s="1565"/>
      <c r="D35" s="1"/>
      <c r="E35" s="1"/>
    </row>
    <row r="36" spans="1:25">
      <c r="A36" s="5" t="s">
        <v>44</v>
      </c>
      <c r="B36" s="1567">
        <v>0.45833333333333331</v>
      </c>
      <c r="C36" s="1565"/>
      <c r="D36" s="1"/>
      <c r="E36" s="1"/>
    </row>
    <row r="38" spans="1:25" ht="23.25" customHeight="1">
      <c r="A38" s="1559" t="s">
        <v>205</v>
      </c>
      <c r="B38" s="1559"/>
      <c r="C38" s="1559"/>
      <c r="D38" s="1559"/>
      <c r="E38" s="1559"/>
      <c r="F38" s="1559"/>
      <c r="G38" s="7"/>
      <c r="H38" s="1559" t="s">
        <v>4015</v>
      </c>
      <c r="I38" s="1559"/>
      <c r="J38" s="1559"/>
      <c r="K38" s="1559"/>
      <c r="L38" s="1559"/>
      <c r="M38" s="1559"/>
      <c r="N38" s="1559"/>
      <c r="O38" s="1559"/>
      <c r="P38" s="1559"/>
      <c r="Q38" s="1741" t="s">
        <v>4189</v>
      </c>
      <c r="R38" s="1742"/>
      <c r="S38" s="1742"/>
      <c r="T38" s="1742"/>
      <c r="U38" s="1742"/>
      <c r="V38" s="1742"/>
      <c r="W38" s="1742"/>
      <c r="X38" s="1742"/>
      <c r="Y38" s="1742"/>
    </row>
    <row r="39" spans="1:25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240" t="s">
        <v>22</v>
      </c>
      <c r="S39" s="18" t="s">
        <v>9</v>
      </c>
      <c r="T39" s="8" t="s">
        <v>21</v>
      </c>
      <c r="U39" s="8" t="s">
        <v>24</v>
      </c>
      <c r="V39" s="8" t="s">
        <v>25</v>
      </c>
      <c r="W39" s="8" t="s">
        <v>26</v>
      </c>
      <c r="X39" s="8" t="s">
        <v>27</v>
      </c>
      <c r="Y39" s="8" t="s">
        <v>28</v>
      </c>
    </row>
    <row r="40" spans="1:25">
      <c r="A40" s="15" t="s">
        <v>120</v>
      </c>
      <c r="B40" s="15" t="s">
        <v>78</v>
      </c>
      <c r="C40" s="35" t="s">
        <v>5690</v>
      </c>
      <c r="D40" s="15" t="s">
        <v>99</v>
      </c>
      <c r="E40" s="24">
        <v>46015.277777777781</v>
      </c>
      <c r="F40" s="15">
        <v>10.95</v>
      </c>
      <c r="G40" s="37" t="s">
        <v>3121</v>
      </c>
      <c r="H40" s="15"/>
      <c r="I40" s="15"/>
      <c r="J40" s="15"/>
      <c r="K40" s="15"/>
      <c r="L40" s="35">
        <v>53</v>
      </c>
      <c r="M40" s="35">
        <v>81</v>
      </c>
      <c r="N40" s="35">
        <v>27</v>
      </c>
      <c r="O40" s="15"/>
      <c r="P40" s="14">
        <f t="shared" ref="P40:P45" si="4">SUM(H40:O40)</f>
        <v>161</v>
      </c>
      <c r="Q40" s="17" t="s">
        <v>32</v>
      </c>
      <c r="R40" s="292" t="b">
        <v>1</v>
      </c>
      <c r="S40" s="235">
        <v>116527</v>
      </c>
      <c r="T40" s="237" t="s">
        <v>33</v>
      </c>
      <c r="U40" s="255" t="s">
        <v>100</v>
      </c>
      <c r="V40" s="16" t="s">
        <v>90</v>
      </c>
      <c r="W40" s="16">
        <v>1017107</v>
      </c>
      <c r="X40" s="16" t="s">
        <v>5691</v>
      </c>
      <c r="Y40" s="16"/>
    </row>
    <row r="41" spans="1:25">
      <c r="A41" s="15" t="s">
        <v>86</v>
      </c>
      <c r="B41" s="15" t="s">
        <v>2438</v>
      </c>
      <c r="C41" s="35" t="s">
        <v>5692</v>
      </c>
      <c r="D41" s="15" t="s">
        <v>159</v>
      </c>
      <c r="E41" s="24">
        <v>46016.041666666664</v>
      </c>
      <c r="F41" s="15">
        <v>10.3</v>
      </c>
      <c r="G41" s="37" t="s">
        <v>3121</v>
      </c>
      <c r="H41" s="15"/>
      <c r="I41" s="15"/>
      <c r="J41" s="15"/>
      <c r="K41" s="15"/>
      <c r="L41" s="15"/>
      <c r="M41" s="35">
        <v>41</v>
      </c>
      <c r="N41" s="35">
        <v>60</v>
      </c>
      <c r="O41" s="35">
        <v>60</v>
      </c>
      <c r="P41" s="14">
        <f t="shared" si="4"/>
        <v>161</v>
      </c>
      <c r="Q41" s="17" t="s">
        <v>32</v>
      </c>
      <c r="R41" s="292" t="b">
        <v>1</v>
      </c>
      <c r="S41" s="235">
        <v>116506</v>
      </c>
      <c r="T41" s="237" t="s">
        <v>33</v>
      </c>
      <c r="U41" s="231" t="s">
        <v>161</v>
      </c>
      <c r="V41" s="16" t="s">
        <v>90</v>
      </c>
      <c r="W41" s="16">
        <v>1017108</v>
      </c>
      <c r="X41" s="16" t="s">
        <v>5691</v>
      </c>
      <c r="Y41" s="16"/>
    </row>
    <row r="42" spans="1:25">
      <c r="A42" s="15" t="s">
        <v>515</v>
      </c>
      <c r="B42" s="15" t="s">
        <v>78</v>
      </c>
      <c r="C42" s="35" t="s">
        <v>5693</v>
      </c>
      <c r="D42" s="15" t="s">
        <v>99</v>
      </c>
      <c r="E42" s="24">
        <v>46015.277777777781</v>
      </c>
      <c r="F42" s="15">
        <v>10.95</v>
      </c>
      <c r="G42" s="37" t="s">
        <v>3121</v>
      </c>
      <c r="H42" s="15"/>
      <c r="I42" s="15"/>
      <c r="J42" s="15"/>
      <c r="K42" s="15"/>
      <c r="L42" s="15"/>
      <c r="M42" s="35">
        <v>41</v>
      </c>
      <c r="N42" s="35">
        <v>60</v>
      </c>
      <c r="O42" s="35">
        <v>60</v>
      </c>
      <c r="P42" s="14">
        <f t="shared" si="4"/>
        <v>161</v>
      </c>
      <c r="Q42" s="17" t="s">
        <v>32</v>
      </c>
      <c r="R42" s="292" t="b">
        <v>0</v>
      </c>
      <c r="S42" s="235">
        <v>116509</v>
      </c>
      <c r="T42" s="237" t="s">
        <v>33</v>
      </c>
      <c r="U42" s="255" t="s">
        <v>100</v>
      </c>
      <c r="V42" s="16" t="s">
        <v>90</v>
      </c>
      <c r="W42" s="16">
        <v>1017109</v>
      </c>
      <c r="X42" s="16" t="s">
        <v>5691</v>
      </c>
      <c r="Y42" s="16"/>
    </row>
    <row r="43" spans="1:25">
      <c r="A43" s="15" t="s">
        <v>107</v>
      </c>
      <c r="B43" s="15" t="s">
        <v>78</v>
      </c>
      <c r="C43" s="35" t="s">
        <v>5694</v>
      </c>
      <c r="D43" s="15" t="s">
        <v>99</v>
      </c>
      <c r="E43" s="24">
        <v>46015.277777777781</v>
      </c>
      <c r="F43" s="15">
        <v>10.95</v>
      </c>
      <c r="G43" s="37" t="s">
        <v>3121</v>
      </c>
      <c r="H43" s="15"/>
      <c r="I43" s="15"/>
      <c r="J43" s="15"/>
      <c r="K43" s="15"/>
      <c r="L43" s="15"/>
      <c r="M43" s="35">
        <v>41</v>
      </c>
      <c r="N43" s="35">
        <v>60</v>
      </c>
      <c r="O43" s="35">
        <v>60</v>
      </c>
      <c r="P43" s="14">
        <f t="shared" si="4"/>
        <v>161</v>
      </c>
      <c r="Q43" s="17" t="s">
        <v>32</v>
      </c>
      <c r="R43" s="292" t="b">
        <v>0</v>
      </c>
      <c r="S43" s="235">
        <v>116510</v>
      </c>
      <c r="T43" s="237" t="s">
        <v>33</v>
      </c>
      <c r="U43" s="255" t="s">
        <v>100</v>
      </c>
      <c r="V43" s="16" t="s">
        <v>90</v>
      </c>
      <c r="W43" s="16">
        <v>1017110</v>
      </c>
      <c r="X43" s="16" t="s">
        <v>5691</v>
      </c>
      <c r="Y43" s="16"/>
    </row>
    <row r="44" spans="1:25">
      <c r="A44" s="15" t="s">
        <v>102</v>
      </c>
      <c r="B44" s="15" t="s">
        <v>2438</v>
      </c>
      <c r="C44" s="35" t="s">
        <v>5695</v>
      </c>
      <c r="D44" s="15" t="s">
        <v>159</v>
      </c>
      <c r="E44" s="24">
        <v>46016.041666666664</v>
      </c>
      <c r="F44" s="15">
        <v>10.3</v>
      </c>
      <c r="G44" s="37" t="s">
        <v>3121</v>
      </c>
      <c r="H44" s="15"/>
      <c r="I44" s="15"/>
      <c r="J44" s="15"/>
      <c r="K44" s="15"/>
      <c r="L44" s="15"/>
      <c r="M44" s="35">
        <v>41</v>
      </c>
      <c r="N44" s="35">
        <v>60</v>
      </c>
      <c r="O44" s="35">
        <v>60</v>
      </c>
      <c r="P44" s="14">
        <f t="shared" si="4"/>
        <v>161</v>
      </c>
      <c r="Q44" s="17" t="s">
        <v>32</v>
      </c>
      <c r="R44" s="292" t="b">
        <v>0</v>
      </c>
      <c r="S44" s="235">
        <v>116508</v>
      </c>
      <c r="T44" s="237" t="s">
        <v>33</v>
      </c>
      <c r="U44" s="231" t="s">
        <v>161</v>
      </c>
      <c r="V44" s="16" t="s">
        <v>90</v>
      </c>
      <c r="W44" s="16">
        <v>1017111</v>
      </c>
      <c r="X44" s="16" t="s">
        <v>5691</v>
      </c>
      <c r="Y44" s="16"/>
    </row>
    <row r="45" spans="1:25">
      <c r="A45" s="15" t="s">
        <v>107</v>
      </c>
      <c r="B45" s="15" t="s">
        <v>78</v>
      </c>
      <c r="C45" s="35" t="s">
        <v>5696</v>
      </c>
      <c r="D45" s="15" t="s">
        <v>99</v>
      </c>
      <c r="E45" s="24">
        <v>46015.277777777781</v>
      </c>
      <c r="F45" s="15">
        <v>10.95</v>
      </c>
      <c r="G45" s="37" t="s">
        <v>3121</v>
      </c>
      <c r="H45" s="15"/>
      <c r="I45" s="15"/>
      <c r="J45" s="15"/>
      <c r="K45" s="15"/>
      <c r="L45" s="15"/>
      <c r="M45" s="35">
        <v>41</v>
      </c>
      <c r="N45" s="35">
        <v>90</v>
      </c>
      <c r="O45" s="35">
        <v>30</v>
      </c>
      <c r="P45" s="14">
        <f t="shared" si="4"/>
        <v>161</v>
      </c>
      <c r="Q45" s="17" t="s">
        <v>32</v>
      </c>
      <c r="R45" s="292" t="b">
        <v>0</v>
      </c>
      <c r="S45" s="235">
        <v>116511</v>
      </c>
      <c r="T45" s="237" t="s">
        <v>33</v>
      </c>
      <c r="U45" s="255" t="s">
        <v>100</v>
      </c>
      <c r="V45" s="16" t="s">
        <v>90</v>
      </c>
      <c r="W45" s="16">
        <v>1017112</v>
      </c>
      <c r="X45" s="16" t="s">
        <v>5666</v>
      </c>
      <c r="Y45" s="16"/>
    </row>
    <row r="46" spans="1:25">
      <c r="A46" s="11" t="s">
        <v>19</v>
      </c>
      <c r="B46" s="7"/>
      <c r="C46" s="7"/>
      <c r="D46" s="7"/>
      <c r="E46" s="11"/>
      <c r="F46" s="7"/>
      <c r="G46" s="7"/>
      <c r="H46" s="11">
        <f>SUM(H40:H44)</f>
        <v>0</v>
      </c>
      <c r="I46" s="11">
        <f>SUM(I40:I44)</f>
        <v>0</v>
      </c>
      <c r="J46" s="11">
        <f>SUM(J40:J44)</f>
        <v>0</v>
      </c>
      <c r="K46" s="11">
        <f>SUM(K40:K44)</f>
        <v>0</v>
      </c>
      <c r="L46" s="11">
        <f>SUM(L40:L45)</f>
        <v>53</v>
      </c>
      <c r="M46" s="11">
        <f>SUM(M40:M45)</f>
        <v>286</v>
      </c>
      <c r="N46" s="11">
        <f>SUM(N40:N45)</f>
        <v>357</v>
      </c>
      <c r="O46" s="11">
        <f>SUM(O40:O45)</f>
        <v>270</v>
      </c>
      <c r="P46" s="11">
        <f>SUM(P40:P45)</f>
        <v>966</v>
      </c>
      <c r="Q46" s="12"/>
      <c r="R46" s="12"/>
      <c r="S46" s="256"/>
      <c r="T46" s="12"/>
      <c r="U46" s="12"/>
      <c r="V46" s="12"/>
      <c r="W46" s="12"/>
      <c r="X46" s="12"/>
      <c r="Y46" s="12"/>
    </row>
    <row r="47" spans="1:25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166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 ht="18">
      <c r="A49" s="187" t="s">
        <v>35</v>
      </c>
      <c r="B49" s="186" t="s">
        <v>36</v>
      </c>
      <c r="C49" s="239" t="s">
        <v>37</v>
      </c>
      <c r="D49" s="24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230" t="s">
        <v>161</v>
      </c>
      <c r="B50" s="1558" t="s">
        <v>39</v>
      </c>
      <c r="C50" s="1558"/>
      <c r="D50" s="242"/>
      <c r="E50" s="243" t="s">
        <v>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257" t="s">
        <v>100</v>
      </c>
      <c r="B51" s="1619" t="s">
        <v>41</v>
      </c>
      <c r="C51" s="1619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42</v>
      </c>
      <c r="B52" s="1565" t="s">
        <v>275</v>
      </c>
      <c r="C52" s="1565"/>
      <c r="D52" s="1"/>
      <c r="E52" s="1"/>
    </row>
    <row r="53" spans="1:25">
      <c r="A53" s="5" t="s">
        <v>42</v>
      </c>
      <c r="B53" s="1565"/>
      <c r="C53" s="1565"/>
    </row>
    <row r="54" spans="1:25">
      <c r="A54" s="5" t="s">
        <v>43</v>
      </c>
      <c r="B54" s="1566">
        <v>358408305677</v>
      </c>
      <c r="C54" s="1565"/>
      <c r="D54" s="1"/>
      <c r="E54" s="1"/>
    </row>
    <row r="55" spans="1:25">
      <c r="A55" s="5" t="s">
        <v>44</v>
      </c>
      <c r="B55" s="1567">
        <v>0.54166666666666663</v>
      </c>
      <c r="C55" s="1565"/>
      <c r="D55" s="1"/>
      <c r="E55" s="1"/>
    </row>
    <row r="57" spans="1:25" ht="23.25" customHeight="1">
      <c r="A57" s="1714" t="s">
        <v>155</v>
      </c>
      <c r="B57" s="1714"/>
      <c r="C57" s="1714"/>
      <c r="D57" s="1714"/>
      <c r="E57" s="1714"/>
      <c r="F57" s="1714"/>
      <c r="G57" s="259"/>
      <c r="H57" s="1714" t="s">
        <v>3509</v>
      </c>
      <c r="I57" s="1714"/>
      <c r="J57" s="1714"/>
      <c r="K57" s="1714"/>
      <c r="L57" s="1714"/>
      <c r="M57" s="1714"/>
      <c r="N57" s="1714"/>
      <c r="O57" s="1714"/>
      <c r="P57" s="1714"/>
      <c r="Q57" s="1743" t="s">
        <v>5697</v>
      </c>
      <c r="R57" s="1744"/>
      <c r="S57" s="1744"/>
      <c r="T57" s="1744"/>
      <c r="U57" s="1744"/>
      <c r="V57" s="1744"/>
      <c r="W57" s="1744"/>
      <c r="X57" s="1744"/>
      <c r="Y57" s="1744"/>
    </row>
    <row r="58" spans="1:25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9" t="s">
        <v>15</v>
      </c>
      <c r="M58" s="9" t="s">
        <v>16</v>
      </c>
      <c r="N58" s="9" t="s">
        <v>17</v>
      </c>
      <c r="O58" s="10" t="s">
        <v>18</v>
      </c>
      <c r="P58" s="8" t="s">
        <v>19</v>
      </c>
      <c r="Q58" s="8" t="s">
        <v>20</v>
      </c>
      <c r="R58" s="240" t="s">
        <v>22</v>
      </c>
      <c r="S58" s="18" t="s">
        <v>9</v>
      </c>
      <c r="T58" s="8" t="s">
        <v>21</v>
      </c>
      <c r="U58" s="8" t="s">
        <v>24</v>
      </c>
      <c r="V58" s="8" t="s">
        <v>25</v>
      </c>
      <c r="W58" s="8" t="s">
        <v>26</v>
      </c>
      <c r="X58" s="8" t="s">
        <v>27</v>
      </c>
      <c r="Y58" s="8" t="s">
        <v>28</v>
      </c>
    </row>
    <row r="59" spans="1:25">
      <c r="A59" s="15" t="s">
        <v>107</v>
      </c>
      <c r="B59" s="15" t="s">
        <v>78</v>
      </c>
      <c r="C59" s="35" t="s">
        <v>5698</v>
      </c>
      <c r="D59" s="15" t="s">
        <v>5699</v>
      </c>
      <c r="E59" s="24">
        <v>46015.628472222219</v>
      </c>
      <c r="F59" s="15">
        <v>11</v>
      </c>
      <c r="G59" s="37" t="s">
        <v>3121</v>
      </c>
      <c r="H59" s="15"/>
      <c r="I59" s="15"/>
      <c r="J59" s="15"/>
      <c r="K59" s="15"/>
      <c r="L59" s="15"/>
      <c r="M59" s="35">
        <v>54</v>
      </c>
      <c r="N59" s="35">
        <v>107</v>
      </c>
      <c r="O59" s="15"/>
      <c r="P59" s="14">
        <f t="shared" ref="P59:P64" si="5">SUM(H59:O59)</f>
        <v>161</v>
      </c>
      <c r="Q59" s="17" t="s">
        <v>32</v>
      </c>
      <c r="R59" s="292" t="b">
        <v>0</v>
      </c>
      <c r="S59" s="235">
        <v>116512</v>
      </c>
      <c r="T59" s="237" t="s">
        <v>33</v>
      </c>
      <c r="U59" s="261" t="s">
        <v>523</v>
      </c>
      <c r="V59" s="16" t="s">
        <v>90</v>
      </c>
      <c r="W59" s="16">
        <v>1017127</v>
      </c>
      <c r="X59" s="16" t="s">
        <v>5700</v>
      </c>
      <c r="Y59" s="16"/>
    </row>
    <row r="60" spans="1:25">
      <c r="A60" s="15" t="s">
        <v>2837</v>
      </c>
      <c r="B60" s="15" t="s">
        <v>4816</v>
      </c>
      <c r="C60" s="35" t="s">
        <v>5701</v>
      </c>
      <c r="D60" s="15" t="s">
        <v>4818</v>
      </c>
      <c r="E60" s="24">
        <v>46016.673611111109</v>
      </c>
      <c r="F60" s="15">
        <v>10.6</v>
      </c>
      <c r="G60" s="37" t="s">
        <v>3121</v>
      </c>
      <c r="H60" s="15"/>
      <c r="I60" s="15"/>
      <c r="J60" s="15"/>
      <c r="K60" s="15"/>
      <c r="L60" s="15"/>
      <c r="M60" s="35">
        <v>107</v>
      </c>
      <c r="N60" s="15"/>
      <c r="O60" s="35">
        <v>54</v>
      </c>
      <c r="P60" s="14">
        <f t="shared" si="5"/>
        <v>161</v>
      </c>
      <c r="Q60" s="17" t="s">
        <v>32</v>
      </c>
      <c r="R60" s="292" t="b">
        <v>0</v>
      </c>
      <c r="S60" s="235">
        <v>116513</v>
      </c>
      <c r="T60" s="237" t="s">
        <v>33</v>
      </c>
      <c r="U60" s="260" t="s">
        <v>508</v>
      </c>
      <c r="V60" s="16" t="s">
        <v>90</v>
      </c>
      <c r="W60" s="16">
        <v>1017128</v>
      </c>
      <c r="X60" s="16" t="s">
        <v>5702</v>
      </c>
      <c r="Y60" s="16"/>
    </row>
    <row r="61" spans="1:25">
      <c r="A61" s="15" t="s">
        <v>2837</v>
      </c>
      <c r="B61" s="15" t="s">
        <v>4816</v>
      </c>
      <c r="C61" s="35" t="s">
        <v>5703</v>
      </c>
      <c r="D61" s="15" t="s">
        <v>4818</v>
      </c>
      <c r="E61" s="24">
        <v>46016.673611111109</v>
      </c>
      <c r="F61" s="15">
        <v>10.6</v>
      </c>
      <c r="G61" s="37" t="s">
        <v>3121</v>
      </c>
      <c r="H61" s="15"/>
      <c r="I61" s="15"/>
      <c r="J61" s="15"/>
      <c r="K61" s="15"/>
      <c r="L61" s="15"/>
      <c r="M61" s="15"/>
      <c r="N61" s="35">
        <v>71</v>
      </c>
      <c r="O61" s="35">
        <v>90</v>
      </c>
      <c r="P61" s="14">
        <f t="shared" si="5"/>
        <v>161</v>
      </c>
      <c r="Q61" s="17" t="s">
        <v>32</v>
      </c>
      <c r="R61" s="292" t="b">
        <v>0</v>
      </c>
      <c r="S61" s="235">
        <v>116514</v>
      </c>
      <c r="T61" s="237" t="s">
        <v>33</v>
      </c>
      <c r="U61" s="260" t="s">
        <v>508</v>
      </c>
      <c r="V61" s="16" t="s">
        <v>90</v>
      </c>
      <c r="W61" s="16">
        <v>1017129</v>
      </c>
      <c r="X61" s="16" t="s">
        <v>5702</v>
      </c>
      <c r="Y61" s="16"/>
    </row>
    <row r="62" spans="1:25">
      <c r="A62" s="314" t="s">
        <v>114</v>
      </c>
      <c r="B62" s="314" t="s">
        <v>78</v>
      </c>
      <c r="C62" s="35" t="s">
        <v>5704</v>
      </c>
      <c r="D62" s="314" t="s">
        <v>3761</v>
      </c>
      <c r="E62" s="315">
        <v>46017.541666666664</v>
      </c>
      <c r="F62" s="314">
        <v>10.6</v>
      </c>
      <c r="G62" s="316" t="s">
        <v>740</v>
      </c>
      <c r="H62" s="314"/>
      <c r="I62" s="314"/>
      <c r="J62" s="314"/>
      <c r="K62" s="314"/>
      <c r="L62" s="314"/>
      <c r="M62" s="35">
        <v>161</v>
      </c>
      <c r="N62" s="314"/>
      <c r="O62" s="314"/>
      <c r="P62" s="63">
        <f t="shared" si="5"/>
        <v>161</v>
      </c>
      <c r="Q62" s="17" t="s">
        <v>32</v>
      </c>
      <c r="R62" s="292" t="b">
        <v>0</v>
      </c>
      <c r="S62" s="235">
        <v>116540</v>
      </c>
      <c r="T62" s="237" t="s">
        <v>33</v>
      </c>
      <c r="U62" s="260" t="s">
        <v>508</v>
      </c>
      <c r="V62" s="16" t="s">
        <v>90</v>
      </c>
      <c r="W62" s="16">
        <v>1017130</v>
      </c>
      <c r="X62" s="16" t="s">
        <v>5705</v>
      </c>
      <c r="Y62" s="16"/>
    </row>
    <row r="63" spans="1:25">
      <c r="A63" s="314" t="s">
        <v>105</v>
      </c>
      <c r="B63" s="314" t="s">
        <v>78</v>
      </c>
      <c r="C63" s="35" t="s">
        <v>5706</v>
      </c>
      <c r="D63" s="314" t="s">
        <v>3761</v>
      </c>
      <c r="E63" s="315">
        <v>46017.541666666664</v>
      </c>
      <c r="F63" s="314">
        <v>10.6</v>
      </c>
      <c r="G63" s="316" t="s">
        <v>740</v>
      </c>
      <c r="H63" s="314"/>
      <c r="I63" s="314"/>
      <c r="J63" s="314"/>
      <c r="K63" s="314"/>
      <c r="L63" s="314"/>
      <c r="M63" s="35">
        <v>161</v>
      </c>
      <c r="N63" s="314"/>
      <c r="O63" s="314"/>
      <c r="P63" s="63">
        <f t="shared" si="5"/>
        <v>161</v>
      </c>
      <c r="Q63" s="17" t="s">
        <v>32</v>
      </c>
      <c r="R63" s="292" t="b">
        <v>0</v>
      </c>
      <c r="S63" s="235">
        <v>116541</v>
      </c>
      <c r="T63" s="237" t="s">
        <v>33</v>
      </c>
      <c r="U63" s="260" t="s">
        <v>508</v>
      </c>
      <c r="V63" s="16" t="s">
        <v>90</v>
      </c>
      <c r="W63" s="16">
        <v>1017131</v>
      </c>
      <c r="X63" s="16" t="s">
        <v>5705</v>
      </c>
      <c r="Y63" s="16"/>
    </row>
    <row r="64" spans="1:25">
      <c r="A64" s="314" t="s">
        <v>190</v>
      </c>
      <c r="B64" s="314" t="s">
        <v>1184</v>
      </c>
      <c r="C64" s="35" t="s">
        <v>5707</v>
      </c>
      <c r="D64" s="314" t="s">
        <v>5708</v>
      </c>
      <c r="E64" s="315">
        <v>46018.614583333336</v>
      </c>
      <c r="F64" s="314">
        <v>12</v>
      </c>
      <c r="G64" s="316" t="s">
        <v>740</v>
      </c>
      <c r="H64" s="314"/>
      <c r="I64" s="314"/>
      <c r="J64" s="314"/>
      <c r="K64" s="314"/>
      <c r="L64" s="314"/>
      <c r="M64" s="35">
        <v>161</v>
      </c>
      <c r="N64" s="314"/>
      <c r="O64" s="314"/>
      <c r="P64" s="63">
        <f t="shared" si="5"/>
        <v>161</v>
      </c>
      <c r="Q64" s="17" t="s">
        <v>32</v>
      </c>
      <c r="R64" s="292" t="b">
        <v>0</v>
      </c>
      <c r="S64" s="235">
        <v>116542</v>
      </c>
      <c r="T64" s="237" t="s">
        <v>33</v>
      </c>
      <c r="U64" s="261" t="s">
        <v>523</v>
      </c>
      <c r="V64" s="16" t="s">
        <v>90</v>
      </c>
      <c r="W64" s="16">
        <v>1017132</v>
      </c>
      <c r="X64" s="16" t="s">
        <v>5709</v>
      </c>
      <c r="Y64" s="16"/>
    </row>
    <row r="65" spans="1:25">
      <c r="A65" s="11" t="s">
        <v>19</v>
      </c>
      <c r="B65" s="7"/>
      <c r="C65" s="7"/>
      <c r="D65" s="7"/>
      <c r="E65" s="11"/>
      <c r="F65" s="7"/>
      <c r="G65" s="7"/>
      <c r="H65" s="11">
        <f t="shared" ref="H65:P65" si="6">SUM(H59:H64)</f>
        <v>0</v>
      </c>
      <c r="I65" s="11">
        <f t="shared" si="6"/>
        <v>0</v>
      </c>
      <c r="J65" s="11">
        <f t="shared" si="6"/>
        <v>0</v>
      </c>
      <c r="K65" s="11">
        <f t="shared" si="6"/>
        <v>0</v>
      </c>
      <c r="L65" s="11">
        <f t="shared" si="6"/>
        <v>0</v>
      </c>
      <c r="M65" s="11">
        <f t="shared" si="6"/>
        <v>644</v>
      </c>
      <c r="N65" s="11">
        <f t="shared" si="6"/>
        <v>178</v>
      </c>
      <c r="O65" s="11">
        <f t="shared" si="6"/>
        <v>144</v>
      </c>
      <c r="P65" s="11">
        <f t="shared" si="6"/>
        <v>966</v>
      </c>
      <c r="Q65" s="12"/>
      <c r="R65" s="12"/>
      <c r="S65" s="256"/>
      <c r="T65" s="12"/>
      <c r="U65" s="12"/>
      <c r="V65" s="12"/>
      <c r="W65" s="12"/>
      <c r="X65" s="12"/>
      <c r="Y65" s="12"/>
    </row>
    <row r="66" spans="1:25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166" t="s">
        <v>34</v>
      </c>
      <c r="B67" s="1562"/>
      <c r="C67" s="1562"/>
      <c r="D67" s="1562"/>
      <c r="E67" s="1"/>
      <c r="F67" s="1"/>
      <c r="G67" s="1"/>
      <c r="H67" s="1"/>
      <c r="I67" s="1"/>
      <c r="J67" s="1563"/>
      <c r="K67" s="1563"/>
      <c r="L67" s="156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 ht="18">
      <c r="A68" s="187" t="s">
        <v>35</v>
      </c>
      <c r="B68" s="186" t="s">
        <v>36</v>
      </c>
      <c r="C68" s="239" t="s">
        <v>37</v>
      </c>
      <c r="D68" s="24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262" t="s">
        <v>508</v>
      </c>
      <c r="B69" s="1738" t="s">
        <v>39</v>
      </c>
      <c r="C69" s="1738"/>
      <c r="D69" s="242"/>
      <c r="E69" s="243" t="s">
        <v>40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263" t="s">
        <v>523</v>
      </c>
      <c r="B70" s="1591" t="s">
        <v>41</v>
      </c>
      <c r="C70" s="159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42</v>
      </c>
      <c r="B71" s="1772"/>
      <c r="C71" s="1772"/>
      <c r="D71" s="1"/>
      <c r="E71" s="1"/>
    </row>
    <row r="72" spans="1:25">
      <c r="A72" s="5" t="s">
        <v>42</v>
      </c>
      <c r="B72" s="1772"/>
      <c r="C72" s="1772"/>
    </row>
    <row r="73" spans="1:25">
      <c r="A73" s="5" t="s">
        <v>43</v>
      </c>
      <c r="B73" s="1772"/>
      <c r="C73" s="1772"/>
      <c r="D73" s="1"/>
      <c r="E73" s="1"/>
    </row>
    <row r="74" spans="1:25">
      <c r="A74" s="5" t="s">
        <v>44</v>
      </c>
      <c r="B74" s="1567">
        <v>0.66666666666666663</v>
      </c>
      <c r="C74" s="1565"/>
      <c r="D74" s="1"/>
      <c r="E74" s="1"/>
    </row>
    <row r="76" spans="1:25" ht="23.25" customHeight="1">
      <c r="A76" s="1559" t="s">
        <v>83</v>
      </c>
      <c r="B76" s="1559"/>
      <c r="C76" s="1559"/>
      <c r="D76" s="1559"/>
      <c r="E76" s="1559"/>
      <c r="F76" s="1559"/>
      <c r="G76" s="7"/>
      <c r="H76" s="1559" t="s">
        <v>4015</v>
      </c>
      <c r="I76" s="1559"/>
      <c r="J76" s="1559"/>
      <c r="K76" s="1559"/>
      <c r="L76" s="1559"/>
      <c r="M76" s="1559"/>
      <c r="N76" s="1559"/>
      <c r="O76" s="1559"/>
      <c r="P76" s="1559"/>
      <c r="Q76" s="1741" t="s">
        <v>5710</v>
      </c>
      <c r="R76" s="1742"/>
      <c r="S76" s="1742"/>
      <c r="T76" s="1742"/>
      <c r="U76" s="1742"/>
      <c r="V76" s="1742"/>
      <c r="W76" s="1742"/>
      <c r="X76" s="1742"/>
      <c r="Y76" s="1742"/>
    </row>
    <row r="77" spans="1:25" ht="26.25">
      <c r="A77" s="8" t="s">
        <v>3</v>
      </c>
      <c r="B77" s="8" t="s">
        <v>4</v>
      </c>
      <c r="C77" s="8" t="s">
        <v>5</v>
      </c>
      <c r="D77" s="8" t="s">
        <v>6</v>
      </c>
      <c r="E77" s="8" t="s">
        <v>7</v>
      </c>
      <c r="F77" s="8" t="s">
        <v>8</v>
      </c>
      <c r="G77" s="33" t="s">
        <v>10</v>
      </c>
      <c r="H77" s="9" t="s">
        <v>11</v>
      </c>
      <c r="I77" s="9" t="s">
        <v>12</v>
      </c>
      <c r="J77" s="9" t="s">
        <v>13</v>
      </c>
      <c r="K77" s="9" t="s">
        <v>14</v>
      </c>
      <c r="L77" s="9" t="s">
        <v>15</v>
      </c>
      <c r="M77" s="9" t="s">
        <v>16</v>
      </c>
      <c r="N77" s="9" t="s">
        <v>17</v>
      </c>
      <c r="O77" s="10" t="s">
        <v>18</v>
      </c>
      <c r="P77" s="8" t="s">
        <v>19</v>
      </c>
      <c r="Q77" s="8" t="s">
        <v>20</v>
      </c>
      <c r="R77" s="240" t="s">
        <v>22</v>
      </c>
      <c r="S77" s="8" t="s">
        <v>9</v>
      </c>
      <c r="T77" s="8" t="s">
        <v>21</v>
      </c>
      <c r="U77" s="8" t="s">
        <v>24</v>
      </c>
      <c r="V77" s="8" t="s">
        <v>25</v>
      </c>
      <c r="W77" s="8" t="s">
        <v>26</v>
      </c>
      <c r="X77" s="8" t="s">
        <v>27</v>
      </c>
      <c r="Y77" s="8" t="s">
        <v>28</v>
      </c>
    </row>
    <row r="78" spans="1:25">
      <c r="A78" s="15" t="s">
        <v>86</v>
      </c>
      <c r="B78" s="15" t="s">
        <v>134</v>
      </c>
      <c r="C78" s="35" t="s">
        <v>5711</v>
      </c>
      <c r="D78" s="15" t="s">
        <v>3852</v>
      </c>
      <c r="E78" s="24">
        <v>46016.288194444445</v>
      </c>
      <c r="F78" s="15">
        <v>10.3</v>
      </c>
      <c r="G78" s="37" t="s">
        <v>401</v>
      </c>
      <c r="H78" s="15"/>
      <c r="I78" s="15"/>
      <c r="J78" s="15"/>
      <c r="K78" s="15"/>
      <c r="L78" s="15"/>
      <c r="M78" s="35">
        <v>41</v>
      </c>
      <c r="N78" s="35">
        <v>120</v>
      </c>
      <c r="O78" s="15"/>
      <c r="P78" s="14">
        <f>SUM(H78:O78)</f>
        <v>161</v>
      </c>
      <c r="Q78" s="17" t="s">
        <v>32</v>
      </c>
      <c r="R78" s="290" t="b">
        <v>1</v>
      </c>
      <c r="S78" s="14">
        <v>116522</v>
      </c>
      <c r="T78" s="23" t="s">
        <v>33</v>
      </c>
      <c r="U78" s="231" t="s">
        <v>161</v>
      </c>
      <c r="V78" s="16" t="s">
        <v>90</v>
      </c>
      <c r="W78" s="16">
        <v>1017138</v>
      </c>
      <c r="X78" s="16" t="s">
        <v>5684</v>
      </c>
      <c r="Y78" s="16"/>
    </row>
    <row r="79" spans="1:25">
      <c r="A79" s="15" t="s">
        <v>142</v>
      </c>
      <c r="B79" s="15" t="s">
        <v>72</v>
      </c>
      <c r="C79" s="35" t="s">
        <v>5712</v>
      </c>
      <c r="D79" s="15" t="s">
        <v>71</v>
      </c>
      <c r="E79" s="24">
        <v>46016.711805555555</v>
      </c>
      <c r="F79" s="15">
        <v>14.5</v>
      </c>
      <c r="G79" s="37"/>
      <c r="H79" s="15"/>
      <c r="I79" s="15"/>
      <c r="J79" s="15"/>
      <c r="K79" s="35">
        <v>54</v>
      </c>
      <c r="L79" s="35">
        <v>107</v>
      </c>
      <c r="M79" s="15"/>
      <c r="N79" s="15"/>
      <c r="O79" s="15"/>
      <c r="P79" s="14">
        <f>SUM(H79:O79)</f>
        <v>161</v>
      </c>
      <c r="Q79" s="14" t="s">
        <v>30</v>
      </c>
      <c r="R79" s="290" t="b">
        <v>0</v>
      </c>
      <c r="S79" s="14">
        <v>116478</v>
      </c>
      <c r="T79" s="14" t="s">
        <v>31</v>
      </c>
      <c r="U79" s="232" t="s">
        <v>169</v>
      </c>
      <c r="V79" s="16"/>
      <c r="W79" s="16">
        <v>1017133</v>
      </c>
      <c r="X79" s="16" t="s">
        <v>5713</v>
      </c>
      <c r="Y79" s="16"/>
    </row>
    <row r="80" spans="1:25">
      <c r="A80" s="15" t="s">
        <v>142</v>
      </c>
      <c r="B80" s="15" t="s">
        <v>72</v>
      </c>
      <c r="C80" s="35" t="s">
        <v>5714</v>
      </c>
      <c r="D80" s="15" t="s">
        <v>71</v>
      </c>
      <c r="E80" s="24">
        <v>46016.711805555555</v>
      </c>
      <c r="F80" s="15">
        <v>14.5</v>
      </c>
      <c r="G80" s="37"/>
      <c r="H80" s="15"/>
      <c r="I80" s="15"/>
      <c r="J80" s="15"/>
      <c r="K80" s="15"/>
      <c r="L80" s="35">
        <v>26</v>
      </c>
      <c r="M80" s="35">
        <v>81</v>
      </c>
      <c r="N80" s="35">
        <v>54</v>
      </c>
      <c r="O80" s="15"/>
      <c r="P80" s="14">
        <f>SUM(H80:O80)</f>
        <v>161</v>
      </c>
      <c r="Q80" s="14" t="s">
        <v>30</v>
      </c>
      <c r="R80" s="290" t="b">
        <v>0</v>
      </c>
      <c r="S80" s="14">
        <v>116479</v>
      </c>
      <c r="T80" s="14" t="s">
        <v>31</v>
      </c>
      <c r="U80" s="232" t="s">
        <v>169</v>
      </c>
      <c r="V80" s="16"/>
      <c r="W80" s="16">
        <v>1017134</v>
      </c>
      <c r="X80" s="16" t="s">
        <v>5713</v>
      </c>
      <c r="Y80" s="16"/>
    </row>
    <row r="81" spans="1:25">
      <c r="A81" s="15" t="s">
        <v>141</v>
      </c>
      <c r="B81" s="15" t="s">
        <v>69</v>
      </c>
      <c r="C81" s="35" t="s">
        <v>5715</v>
      </c>
      <c r="D81" s="15" t="s">
        <v>68</v>
      </c>
      <c r="E81" s="24">
        <v>46015.753472222219</v>
      </c>
      <c r="F81" s="15">
        <v>14.5</v>
      </c>
      <c r="G81" s="37"/>
      <c r="H81" s="15"/>
      <c r="I81" s="15"/>
      <c r="J81" s="15"/>
      <c r="K81" s="15"/>
      <c r="L81" s="15"/>
      <c r="M81" s="35">
        <v>54</v>
      </c>
      <c r="N81" s="35">
        <v>107</v>
      </c>
      <c r="O81" s="15"/>
      <c r="P81" s="14">
        <f>SUM(H81:O81)</f>
        <v>161</v>
      </c>
      <c r="Q81" s="14" t="s">
        <v>30</v>
      </c>
      <c r="R81" s="290" t="b">
        <v>0</v>
      </c>
      <c r="S81" s="264">
        <v>116480</v>
      </c>
      <c r="T81" s="14" t="s">
        <v>31</v>
      </c>
      <c r="U81" s="232" t="s">
        <v>169</v>
      </c>
      <c r="V81" s="16"/>
      <c r="W81" s="16">
        <v>1017135</v>
      </c>
      <c r="X81" s="16" t="s">
        <v>5713</v>
      </c>
      <c r="Y81" s="16"/>
    </row>
    <row r="82" spans="1:25">
      <c r="A82" s="15" t="s">
        <v>558</v>
      </c>
      <c r="B82" s="15" t="s">
        <v>2438</v>
      </c>
      <c r="C82" s="35" t="s">
        <v>5716</v>
      </c>
      <c r="D82" s="15" t="s">
        <v>2467</v>
      </c>
      <c r="E82" s="24">
        <v>46016.538194444445</v>
      </c>
      <c r="F82" s="15">
        <v>10.8</v>
      </c>
      <c r="G82" s="37"/>
      <c r="H82" s="37" t="s">
        <v>3121</v>
      </c>
      <c r="I82" s="15"/>
      <c r="J82" s="15"/>
      <c r="K82" s="15"/>
      <c r="L82" s="15"/>
      <c r="M82" s="15"/>
      <c r="N82" s="35">
        <v>71</v>
      </c>
      <c r="O82" s="35">
        <v>90</v>
      </c>
      <c r="P82" s="14">
        <f t="shared" ref="P82" si="7">SUM(H82:O82)</f>
        <v>161</v>
      </c>
      <c r="Q82" s="17" t="s">
        <v>32</v>
      </c>
      <c r="R82" s="292" t="b">
        <v>0</v>
      </c>
      <c r="S82" s="235">
        <v>116516</v>
      </c>
      <c r="T82" s="237" t="s">
        <v>33</v>
      </c>
      <c r="U82" s="231" t="s">
        <v>161</v>
      </c>
      <c r="V82" s="16" t="s">
        <v>90</v>
      </c>
      <c r="W82" s="16">
        <v>1017136</v>
      </c>
      <c r="X82" s="16" t="s">
        <v>5717</v>
      </c>
      <c r="Y82" s="16"/>
    </row>
    <row r="83" spans="1:25">
      <c r="A83" s="15" t="s">
        <v>4228</v>
      </c>
      <c r="B83" s="15" t="s">
        <v>2438</v>
      </c>
      <c r="C83" s="35" t="s">
        <v>5718</v>
      </c>
      <c r="D83" s="15" t="s">
        <v>94</v>
      </c>
      <c r="E83" s="24">
        <v>46017.788194444445</v>
      </c>
      <c r="F83" s="15">
        <v>10.8</v>
      </c>
      <c r="G83" s="37" t="s">
        <v>3121</v>
      </c>
      <c r="H83" s="15"/>
      <c r="I83" s="15"/>
      <c r="J83" s="15"/>
      <c r="K83" s="15"/>
      <c r="L83" s="15"/>
      <c r="M83" s="35">
        <v>161</v>
      </c>
      <c r="N83" s="15"/>
      <c r="O83" s="15"/>
      <c r="P83" s="14">
        <f>SUM(H83:O83)</f>
        <v>161</v>
      </c>
      <c r="Q83" s="17" t="s">
        <v>32</v>
      </c>
      <c r="R83" s="292" t="b">
        <v>0</v>
      </c>
      <c r="S83" s="235">
        <v>116515</v>
      </c>
      <c r="T83" s="237" t="s">
        <v>33</v>
      </c>
      <c r="U83" s="231" t="s">
        <v>161</v>
      </c>
      <c r="V83" s="16" t="s">
        <v>90</v>
      </c>
      <c r="W83" s="16">
        <v>1017137</v>
      </c>
      <c r="X83" s="16" t="s">
        <v>5691</v>
      </c>
      <c r="Y83" s="16"/>
    </row>
    <row r="84" spans="1:25">
      <c r="A84" s="11" t="s">
        <v>19</v>
      </c>
      <c r="B84" s="7"/>
      <c r="C84" s="7"/>
      <c r="D84" s="7"/>
      <c r="E84" s="11"/>
      <c r="F84" s="7"/>
      <c r="G84" s="7"/>
      <c r="H84" s="11">
        <f>SUM(H78:H82)</f>
        <v>0</v>
      </c>
      <c r="I84" s="11">
        <f>SUM(I78:I82)</f>
        <v>0</v>
      </c>
      <c r="J84" s="11">
        <f>SUM(J78:J82)</f>
        <v>0</v>
      </c>
      <c r="K84" s="11">
        <f t="shared" ref="K84:L84" si="8">SUM(K78:K83)</f>
        <v>54</v>
      </c>
      <c r="L84" s="11">
        <f t="shared" si="8"/>
        <v>133</v>
      </c>
      <c r="M84" s="11">
        <f>SUM(M78:M83)</f>
        <v>337</v>
      </c>
      <c r="N84" s="11">
        <f>SUM(N78:N83)</f>
        <v>352</v>
      </c>
      <c r="O84" s="11">
        <f>SUM(O82:O83)</f>
        <v>90</v>
      </c>
      <c r="P84" s="11">
        <f>SUM(P78:P83)</f>
        <v>966</v>
      </c>
      <c r="Q84" s="12"/>
      <c r="R84" s="12"/>
      <c r="S84" s="256"/>
      <c r="T84" s="12"/>
      <c r="U84" s="12"/>
      <c r="V84" s="12"/>
      <c r="W84" s="12"/>
      <c r="X84" s="12"/>
      <c r="Y84" s="12"/>
    </row>
    <row r="85" spans="1:25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>
      <c r="A86" s="166" t="s">
        <v>34</v>
      </c>
      <c r="B86" s="1562"/>
      <c r="C86" s="1562"/>
      <c r="D86" s="1562"/>
      <c r="E86" s="1"/>
      <c r="F86" s="1"/>
      <c r="G86" s="1"/>
      <c r="H86" s="1"/>
      <c r="I86" s="1"/>
      <c r="J86" s="1563"/>
      <c r="K86" s="1563"/>
      <c r="L86" s="156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 ht="18">
      <c r="A87" s="187" t="s">
        <v>35</v>
      </c>
      <c r="B87" s="186" t="s">
        <v>36</v>
      </c>
      <c r="C87" s="239" t="s">
        <v>37</v>
      </c>
      <c r="D87" s="24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4" t="s">
        <v>169</v>
      </c>
      <c r="B88" s="1564" t="s">
        <v>39</v>
      </c>
      <c r="C88" s="1564"/>
      <c r="D88" s="242"/>
      <c r="E88" s="243" t="s">
        <v>40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230" t="s">
        <v>161</v>
      </c>
      <c r="B89" s="1791" t="s">
        <v>41</v>
      </c>
      <c r="C89" s="179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5" t="s">
        <v>42</v>
      </c>
      <c r="B90" s="1772" t="s">
        <v>5719</v>
      </c>
      <c r="C90" s="1772"/>
      <c r="D90" s="1"/>
      <c r="E90" s="1"/>
    </row>
    <row r="91" spans="1:25">
      <c r="A91" s="5" t="s">
        <v>42</v>
      </c>
      <c r="B91" s="1772"/>
      <c r="C91" s="1772"/>
    </row>
    <row r="92" spans="1:25">
      <c r="A92" s="5" t="s">
        <v>43</v>
      </c>
      <c r="B92" s="1772" t="s">
        <v>5720</v>
      </c>
      <c r="C92" s="1772"/>
      <c r="D92" s="1"/>
      <c r="E92" s="1"/>
    </row>
    <row r="93" spans="1:25">
      <c r="A93" s="5" t="s">
        <v>44</v>
      </c>
      <c r="B93" s="1567">
        <v>0.29166666666666669</v>
      </c>
      <c r="C93" s="1565"/>
      <c r="D93" s="1"/>
      <c r="E93" s="1"/>
    </row>
    <row r="95" spans="1:25" ht="23.25">
      <c r="A95" s="1559" t="s">
        <v>109</v>
      </c>
      <c r="B95" s="1559"/>
      <c r="C95" s="1559"/>
      <c r="D95" s="1559"/>
      <c r="E95" s="1559"/>
      <c r="F95" s="1559"/>
      <c r="G95" s="7"/>
      <c r="H95" s="1559" t="s">
        <v>4015</v>
      </c>
      <c r="I95" s="1559"/>
      <c r="J95" s="1559"/>
      <c r="K95" s="1559"/>
      <c r="L95" s="1559"/>
      <c r="M95" s="1559"/>
      <c r="N95" s="1559"/>
      <c r="O95" s="1559"/>
      <c r="P95" s="1559"/>
      <c r="Q95" s="1741" t="s">
        <v>5710</v>
      </c>
      <c r="R95" s="1742"/>
      <c r="S95" s="1742"/>
      <c r="T95" s="1742"/>
      <c r="U95" s="1742"/>
      <c r="V95" s="1742"/>
      <c r="W95" s="1742"/>
      <c r="X95" s="1742"/>
      <c r="Y95" s="1742"/>
    </row>
    <row r="96" spans="1:25" ht="26.25">
      <c r="A96" s="8" t="s">
        <v>3</v>
      </c>
      <c r="B96" s="8" t="s">
        <v>4</v>
      </c>
      <c r="C96" s="8" t="s">
        <v>5</v>
      </c>
      <c r="D96" s="8" t="s">
        <v>6</v>
      </c>
      <c r="E96" s="8" t="s">
        <v>7</v>
      </c>
      <c r="F96" s="8" t="s">
        <v>8</v>
      </c>
      <c r="G96" s="33" t="s">
        <v>10</v>
      </c>
      <c r="H96" s="9" t="s">
        <v>11</v>
      </c>
      <c r="I96" s="9" t="s">
        <v>12</v>
      </c>
      <c r="J96" s="9" t="s">
        <v>13</v>
      </c>
      <c r="K96" s="9" t="s">
        <v>14</v>
      </c>
      <c r="L96" s="9" t="s">
        <v>15</v>
      </c>
      <c r="M96" s="9" t="s">
        <v>16</v>
      </c>
      <c r="N96" s="9" t="s">
        <v>17</v>
      </c>
      <c r="O96" s="10" t="s">
        <v>18</v>
      </c>
      <c r="P96" s="8" t="s">
        <v>19</v>
      </c>
      <c r="Q96" s="8" t="s">
        <v>20</v>
      </c>
      <c r="R96" s="240" t="s">
        <v>22</v>
      </c>
      <c r="S96" s="18" t="s">
        <v>9</v>
      </c>
      <c r="T96" s="8" t="s">
        <v>21</v>
      </c>
      <c r="U96" s="8" t="s">
        <v>24</v>
      </c>
      <c r="V96" s="8" t="s">
        <v>25</v>
      </c>
      <c r="W96" s="8" t="s">
        <v>26</v>
      </c>
      <c r="X96" s="8" t="s">
        <v>27</v>
      </c>
      <c r="Y96" s="8" t="s">
        <v>28</v>
      </c>
    </row>
    <row r="97" spans="1:25">
      <c r="A97" s="15" t="s">
        <v>102</v>
      </c>
      <c r="B97" s="15" t="s">
        <v>2438</v>
      </c>
      <c r="C97" s="35" t="s">
        <v>5721</v>
      </c>
      <c r="D97" s="15" t="s">
        <v>159</v>
      </c>
      <c r="E97" s="24">
        <v>46016.041666666664</v>
      </c>
      <c r="F97" s="15">
        <v>10.3</v>
      </c>
      <c r="G97" s="37" t="s">
        <v>3121</v>
      </c>
      <c r="H97" s="15"/>
      <c r="I97" s="15"/>
      <c r="J97" s="15"/>
      <c r="K97" s="15"/>
      <c r="L97" s="15"/>
      <c r="M97" s="15"/>
      <c r="N97" s="35">
        <v>71</v>
      </c>
      <c r="O97" s="35">
        <v>90</v>
      </c>
      <c r="P97" s="14">
        <v>161</v>
      </c>
      <c r="Q97" s="17" t="s">
        <v>32</v>
      </c>
      <c r="R97" s="292" t="b">
        <v>0</v>
      </c>
      <c r="S97" s="235">
        <v>116519</v>
      </c>
      <c r="T97" s="237" t="s">
        <v>33</v>
      </c>
      <c r="U97" s="231" t="s">
        <v>161</v>
      </c>
      <c r="V97" s="16" t="s">
        <v>90</v>
      </c>
      <c r="W97" s="16">
        <v>1017139</v>
      </c>
      <c r="X97" s="16" t="s">
        <v>5691</v>
      </c>
      <c r="Y97" s="16"/>
    </row>
    <row r="98" spans="1:25">
      <c r="A98" s="15" t="s">
        <v>4752</v>
      </c>
      <c r="B98" s="15" t="s">
        <v>78</v>
      </c>
      <c r="C98" s="35" t="s">
        <v>5722</v>
      </c>
      <c r="D98" s="15" t="s">
        <v>99</v>
      </c>
      <c r="E98" s="24">
        <v>46017.277777777781</v>
      </c>
      <c r="F98" s="15">
        <v>10.95</v>
      </c>
      <c r="G98" s="37" t="s">
        <v>3121</v>
      </c>
      <c r="H98" s="15"/>
      <c r="I98" s="15"/>
      <c r="J98" s="15"/>
      <c r="K98" s="15"/>
      <c r="L98" s="35">
        <v>71</v>
      </c>
      <c r="M98" s="35">
        <v>30</v>
      </c>
      <c r="N98" s="35">
        <v>60</v>
      </c>
      <c r="O98" s="15"/>
      <c r="P98" s="14">
        <f>SUM(H98:O98)</f>
        <v>161</v>
      </c>
      <c r="Q98" s="17" t="s">
        <v>32</v>
      </c>
      <c r="R98" s="292" t="b">
        <v>1</v>
      </c>
      <c r="S98" s="235">
        <v>116517</v>
      </c>
      <c r="T98" s="237" t="s">
        <v>33</v>
      </c>
      <c r="U98" s="255" t="s">
        <v>100</v>
      </c>
      <c r="V98" s="16" t="s">
        <v>90</v>
      </c>
      <c r="W98" s="16">
        <v>1017140</v>
      </c>
      <c r="X98" s="16" t="s">
        <v>5666</v>
      </c>
      <c r="Y98" s="16"/>
    </row>
    <row r="99" spans="1:25">
      <c r="A99" s="15" t="s">
        <v>120</v>
      </c>
      <c r="B99" s="15" t="s">
        <v>78</v>
      </c>
      <c r="C99" s="35" t="s">
        <v>5723</v>
      </c>
      <c r="D99" s="15" t="s">
        <v>99</v>
      </c>
      <c r="E99" s="24">
        <v>46017.277777777781</v>
      </c>
      <c r="F99" s="15">
        <v>10.95</v>
      </c>
      <c r="G99" s="37" t="s">
        <v>3121</v>
      </c>
      <c r="H99" s="15"/>
      <c r="I99" s="15"/>
      <c r="J99" s="15"/>
      <c r="K99" s="15"/>
      <c r="L99" s="35">
        <v>3</v>
      </c>
      <c r="M99" s="15"/>
      <c r="N99" s="35">
        <v>90</v>
      </c>
      <c r="O99" s="35">
        <v>68</v>
      </c>
      <c r="P99" s="14">
        <f>SUM(H99:O99)</f>
        <v>161</v>
      </c>
      <c r="Q99" s="17" t="s">
        <v>32</v>
      </c>
      <c r="R99" s="292" t="b">
        <v>1</v>
      </c>
      <c r="S99" s="235">
        <v>116518</v>
      </c>
      <c r="T99" s="237" t="s">
        <v>33</v>
      </c>
      <c r="U99" s="255" t="s">
        <v>100</v>
      </c>
      <c r="V99" s="16" t="s">
        <v>90</v>
      </c>
      <c r="W99" s="16">
        <v>1017141</v>
      </c>
      <c r="X99" s="16" t="s">
        <v>5666</v>
      </c>
      <c r="Y99" s="16"/>
    </row>
    <row r="100" spans="1:25">
      <c r="A100" s="15" t="s">
        <v>152</v>
      </c>
      <c r="B100" s="15" t="s">
        <v>78</v>
      </c>
      <c r="C100" s="35" t="s">
        <v>5724</v>
      </c>
      <c r="D100" s="15" t="s">
        <v>99</v>
      </c>
      <c r="E100" s="24">
        <v>46017.277777777781</v>
      </c>
      <c r="F100" s="15">
        <v>10.95</v>
      </c>
      <c r="G100" s="317" t="s">
        <v>401</v>
      </c>
      <c r="H100" s="15"/>
      <c r="I100" s="15"/>
      <c r="J100" s="15"/>
      <c r="K100" s="15"/>
      <c r="L100" s="35">
        <v>161</v>
      </c>
      <c r="M100" s="15"/>
      <c r="N100" s="15"/>
      <c r="O100" s="15"/>
      <c r="P100" s="14">
        <f>SUM(H100:O100)</f>
        <v>161</v>
      </c>
      <c r="Q100" s="17" t="s">
        <v>32</v>
      </c>
      <c r="R100" s="292" t="b">
        <v>0</v>
      </c>
      <c r="S100" s="235">
        <v>116520</v>
      </c>
      <c r="T100" s="237" t="s">
        <v>33</v>
      </c>
      <c r="U100" s="255" t="s">
        <v>100</v>
      </c>
      <c r="V100" s="16" t="s">
        <v>90</v>
      </c>
      <c r="W100" s="16">
        <v>1017142</v>
      </c>
      <c r="X100" s="16" t="s">
        <v>5666</v>
      </c>
      <c r="Y100" s="16"/>
    </row>
    <row r="101" spans="1:25">
      <c r="A101" s="318" t="s">
        <v>2561</v>
      </c>
      <c r="B101" s="15" t="s">
        <v>2438</v>
      </c>
      <c r="C101" s="35" t="s">
        <v>5725</v>
      </c>
      <c r="D101" s="15" t="s">
        <v>94</v>
      </c>
      <c r="E101" s="24">
        <v>46017.788194444445</v>
      </c>
      <c r="F101" s="15">
        <v>10.8</v>
      </c>
      <c r="G101" s="317" t="s">
        <v>401</v>
      </c>
      <c r="H101" s="37"/>
      <c r="I101" s="15"/>
      <c r="J101" s="15"/>
      <c r="K101" s="15"/>
      <c r="L101" s="15"/>
      <c r="M101" s="35">
        <v>161</v>
      </c>
      <c r="N101" s="15"/>
      <c r="O101" s="15"/>
      <c r="P101" s="14">
        <f>SUM(H101:O101)</f>
        <v>161</v>
      </c>
      <c r="Q101" s="17" t="s">
        <v>32</v>
      </c>
      <c r="R101" s="292" t="b">
        <v>0</v>
      </c>
      <c r="S101" s="235">
        <v>116521</v>
      </c>
      <c r="T101" s="237" t="s">
        <v>33</v>
      </c>
      <c r="U101" s="231" t="s">
        <v>161</v>
      </c>
      <c r="V101" s="16" t="s">
        <v>90</v>
      </c>
      <c r="W101" s="16">
        <v>1017143</v>
      </c>
      <c r="X101" s="16" t="s">
        <v>5691</v>
      </c>
      <c r="Y101" s="16"/>
    </row>
    <row r="102" spans="1:25">
      <c r="A102" s="318" t="s">
        <v>120</v>
      </c>
      <c r="B102" s="314" t="s">
        <v>78</v>
      </c>
      <c r="C102" s="35" t="s">
        <v>5726</v>
      </c>
      <c r="D102" s="314" t="s">
        <v>99</v>
      </c>
      <c r="E102" s="315">
        <v>46015.319444444445</v>
      </c>
      <c r="F102" s="314">
        <v>10.95</v>
      </c>
      <c r="G102" s="319" t="s">
        <v>740</v>
      </c>
      <c r="H102" s="316"/>
      <c r="I102" s="314"/>
      <c r="J102" s="314"/>
      <c r="K102" s="314"/>
      <c r="L102" s="35">
        <v>161</v>
      </c>
      <c r="M102" s="314">
        <v>0</v>
      </c>
      <c r="N102" s="314">
        <v>0</v>
      </c>
      <c r="O102" s="314">
        <v>0</v>
      </c>
      <c r="P102" s="63">
        <f>SUM(H102:O102)</f>
        <v>161</v>
      </c>
      <c r="Q102" s="17" t="s">
        <v>32</v>
      </c>
      <c r="R102" s="292" t="b">
        <v>0</v>
      </c>
      <c r="S102" s="235">
        <v>116543</v>
      </c>
      <c r="T102" s="237" t="s">
        <v>33</v>
      </c>
      <c r="U102" s="255" t="s">
        <v>100</v>
      </c>
      <c r="V102" s="16" t="s">
        <v>90</v>
      </c>
      <c r="W102" s="16">
        <v>1017144</v>
      </c>
      <c r="X102" s="16" t="s">
        <v>5691</v>
      </c>
      <c r="Y102" s="16"/>
    </row>
    <row r="103" spans="1:25">
      <c r="A103" s="11" t="s">
        <v>19</v>
      </c>
      <c r="B103" s="7"/>
      <c r="C103" s="7"/>
      <c r="D103" s="7"/>
      <c r="E103" s="11"/>
      <c r="F103" s="7"/>
      <c r="G103" s="7"/>
      <c r="H103" s="11">
        <f t="shared" ref="H103:P103" si="9">SUM(H97:H102)</f>
        <v>0</v>
      </c>
      <c r="I103" s="11">
        <f t="shared" si="9"/>
        <v>0</v>
      </c>
      <c r="J103" s="11">
        <f t="shared" si="9"/>
        <v>0</v>
      </c>
      <c r="K103" s="11">
        <f t="shared" si="9"/>
        <v>0</v>
      </c>
      <c r="L103" s="11">
        <f t="shared" si="9"/>
        <v>396</v>
      </c>
      <c r="M103" s="11">
        <f t="shared" si="9"/>
        <v>191</v>
      </c>
      <c r="N103" s="11">
        <f t="shared" si="9"/>
        <v>221</v>
      </c>
      <c r="O103" s="11">
        <f t="shared" si="9"/>
        <v>158</v>
      </c>
      <c r="P103" s="11">
        <f t="shared" si="9"/>
        <v>966</v>
      </c>
      <c r="Q103" s="12"/>
      <c r="R103" s="12"/>
      <c r="S103" s="256"/>
      <c r="T103" s="12"/>
      <c r="U103" s="12"/>
      <c r="V103" s="12"/>
      <c r="W103" s="12"/>
      <c r="X103" s="12"/>
      <c r="Y103" s="12"/>
    </row>
    <row r="104" spans="1:25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>
      <c r="A105" s="166" t="s">
        <v>34</v>
      </c>
      <c r="B105" s="1562"/>
      <c r="C105" s="1562"/>
      <c r="D105" s="1562"/>
      <c r="E105" s="1"/>
      <c r="F105" s="1"/>
      <c r="G105" s="1"/>
      <c r="H105" s="1"/>
      <c r="I105" s="1"/>
      <c r="J105" s="1563"/>
      <c r="K105" s="1563"/>
      <c r="L105" s="156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 ht="18">
      <c r="A106" s="187" t="s">
        <v>35</v>
      </c>
      <c r="B106" s="186" t="s">
        <v>36</v>
      </c>
      <c r="C106" s="239" t="s">
        <v>37</v>
      </c>
      <c r="D106" s="24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257" t="s">
        <v>100</v>
      </c>
      <c r="B107" s="1619" t="s">
        <v>39</v>
      </c>
      <c r="C107" s="1619"/>
      <c r="D107" s="242"/>
      <c r="E107" s="243" t="s">
        <v>40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230" t="s">
        <v>161</v>
      </c>
      <c r="B108" s="1558" t="s">
        <v>41</v>
      </c>
      <c r="C108" s="1558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>
      <c r="A109" s="5" t="s">
        <v>42</v>
      </c>
      <c r="B109" s="1565" t="s">
        <v>5394</v>
      </c>
      <c r="C109" s="1565"/>
      <c r="D109" s="1"/>
      <c r="E109" s="1"/>
    </row>
    <row r="110" spans="1:25">
      <c r="A110" s="5" t="s">
        <v>42</v>
      </c>
      <c r="B110" s="1565"/>
      <c r="C110" s="1565"/>
    </row>
    <row r="111" spans="1:25">
      <c r="A111" s="5" t="s">
        <v>43</v>
      </c>
      <c r="B111" s="1566">
        <v>358405352573</v>
      </c>
      <c r="C111" s="1565"/>
      <c r="D111" s="1"/>
      <c r="E111" s="1"/>
    </row>
    <row r="112" spans="1:25">
      <c r="A112" s="5" t="s">
        <v>44</v>
      </c>
      <c r="B112" s="1567">
        <v>0.29166666666666669</v>
      </c>
      <c r="C112" s="1565"/>
      <c r="D112" s="1"/>
      <c r="E112" s="1"/>
    </row>
    <row r="114" spans="1:25" ht="23.25" customHeight="1">
      <c r="A114" s="1621" t="s">
        <v>4628</v>
      </c>
      <c r="B114" s="1621"/>
      <c r="C114" s="1621"/>
      <c r="D114" s="1621"/>
      <c r="E114" s="1621"/>
      <c r="F114" s="1621"/>
      <c r="G114" s="231"/>
      <c r="H114" s="1621" t="s">
        <v>3509</v>
      </c>
      <c r="I114" s="1621"/>
      <c r="J114" s="1621"/>
      <c r="K114" s="1621"/>
      <c r="L114" s="1621"/>
      <c r="M114" s="1621"/>
      <c r="N114" s="1621"/>
      <c r="O114" s="1621"/>
      <c r="P114" s="1621"/>
      <c r="Q114" s="1789" t="s">
        <v>5727</v>
      </c>
      <c r="R114" s="1790"/>
      <c r="S114" s="1790"/>
      <c r="T114" s="1790"/>
      <c r="U114" s="1790"/>
      <c r="V114" s="1790"/>
      <c r="W114" s="1790"/>
      <c r="X114" s="1790"/>
      <c r="Y114" s="1790"/>
    </row>
    <row r="115" spans="1:25" ht="26.25">
      <c r="A115" s="8" t="s">
        <v>3</v>
      </c>
      <c r="B115" s="8" t="s">
        <v>4</v>
      </c>
      <c r="C115" s="8" t="s">
        <v>5</v>
      </c>
      <c r="D115" s="8" t="s">
        <v>6</v>
      </c>
      <c r="E115" s="8" t="s">
        <v>7</v>
      </c>
      <c r="F115" s="8" t="s">
        <v>8</v>
      </c>
      <c r="G115" s="33" t="s">
        <v>10</v>
      </c>
      <c r="H115" s="9" t="s">
        <v>11</v>
      </c>
      <c r="I115" s="9" t="s">
        <v>12</v>
      </c>
      <c r="J115" s="9" t="s">
        <v>13</v>
      </c>
      <c r="K115" s="9" t="s">
        <v>14</v>
      </c>
      <c r="L115" s="9" t="s">
        <v>15</v>
      </c>
      <c r="M115" s="9" t="s">
        <v>16</v>
      </c>
      <c r="N115" s="9" t="s">
        <v>17</v>
      </c>
      <c r="O115" s="10" t="s">
        <v>18</v>
      </c>
      <c r="P115" s="8" t="s">
        <v>19</v>
      </c>
      <c r="Q115" s="8" t="s">
        <v>20</v>
      </c>
      <c r="R115" s="240" t="s">
        <v>22</v>
      </c>
      <c r="S115" s="18" t="s">
        <v>9</v>
      </c>
      <c r="T115" s="8" t="s">
        <v>21</v>
      </c>
      <c r="U115" s="8" t="s">
        <v>24</v>
      </c>
      <c r="V115" s="8" t="s">
        <v>25</v>
      </c>
      <c r="W115" s="8" t="s">
        <v>26</v>
      </c>
      <c r="X115" s="8" t="s">
        <v>27</v>
      </c>
      <c r="Y115" s="8" t="s">
        <v>28</v>
      </c>
    </row>
    <row r="116" spans="1:25">
      <c r="A116" s="15" t="s">
        <v>173</v>
      </c>
      <c r="B116" s="15" t="s">
        <v>1015</v>
      </c>
      <c r="C116" s="15" t="s">
        <v>5728</v>
      </c>
      <c r="D116" s="15"/>
      <c r="E116" s="24"/>
      <c r="F116" s="15"/>
      <c r="G116" s="37" t="s">
        <v>5729</v>
      </c>
      <c r="H116" s="15"/>
      <c r="I116" s="15"/>
      <c r="J116" s="15"/>
      <c r="K116" s="15"/>
      <c r="L116" s="35">
        <v>161</v>
      </c>
      <c r="M116" s="15"/>
      <c r="N116" s="15"/>
      <c r="O116" s="15"/>
      <c r="P116" s="14">
        <f>SUM(H116:O116)</f>
        <v>161</v>
      </c>
      <c r="Q116" s="14" t="s">
        <v>30</v>
      </c>
      <c r="R116" s="292" t="b">
        <v>0</v>
      </c>
      <c r="S116" s="235">
        <v>116544</v>
      </c>
      <c r="T116" s="14" t="s">
        <v>31</v>
      </c>
      <c r="U116" s="270" t="s">
        <v>508</v>
      </c>
      <c r="V116" s="16"/>
      <c r="W116" s="16"/>
      <c r="X116" s="16"/>
      <c r="Y116" s="16"/>
    </row>
    <row r="117" spans="1:25">
      <c r="A117" s="15" t="s">
        <v>173</v>
      </c>
      <c r="B117" s="15" t="s">
        <v>1015</v>
      </c>
      <c r="C117" s="35" t="s">
        <v>5730</v>
      </c>
      <c r="D117" s="15"/>
      <c r="E117" s="24"/>
      <c r="F117" s="15"/>
      <c r="G117" s="37" t="s">
        <v>5729</v>
      </c>
      <c r="H117" s="15"/>
      <c r="I117" s="15"/>
      <c r="J117" s="15"/>
      <c r="K117" s="15"/>
      <c r="L117" s="35">
        <v>161</v>
      </c>
      <c r="M117" s="15"/>
      <c r="N117" s="15"/>
      <c r="O117" s="15"/>
      <c r="P117" s="14">
        <f>SUM(H117:O117)</f>
        <v>161</v>
      </c>
      <c r="Q117" s="14" t="s">
        <v>30</v>
      </c>
      <c r="R117" s="292" t="b">
        <v>0</v>
      </c>
      <c r="S117" s="235">
        <v>116545</v>
      </c>
      <c r="T117" s="14" t="s">
        <v>31</v>
      </c>
      <c r="U117" s="270" t="s">
        <v>508</v>
      </c>
      <c r="V117" s="16"/>
      <c r="W117" s="16"/>
      <c r="X117" s="16"/>
      <c r="Y117" s="16"/>
    </row>
    <row r="118" spans="1:25">
      <c r="A118" s="15" t="s">
        <v>3866</v>
      </c>
      <c r="B118" s="15" t="s">
        <v>78</v>
      </c>
      <c r="C118" s="15" t="s">
        <v>5731</v>
      </c>
      <c r="D118" s="15" t="s">
        <v>400</v>
      </c>
      <c r="E118" s="24">
        <v>46017.788194444445</v>
      </c>
      <c r="F118" s="15">
        <v>12.8</v>
      </c>
      <c r="G118" s="37" t="s">
        <v>740</v>
      </c>
      <c r="H118" s="15"/>
      <c r="I118" s="15"/>
      <c r="J118" s="15"/>
      <c r="K118" s="15"/>
      <c r="L118" s="35">
        <v>71</v>
      </c>
      <c r="M118" s="35">
        <v>90</v>
      </c>
      <c r="N118" s="15"/>
      <c r="O118" s="15"/>
      <c r="P118" s="14">
        <f>SUM(H118:O118)</f>
        <v>161</v>
      </c>
      <c r="Q118" s="17" t="s">
        <v>32</v>
      </c>
      <c r="R118" s="292" t="b">
        <v>0</v>
      </c>
      <c r="S118" s="235">
        <v>116546</v>
      </c>
      <c r="T118" s="237" t="s">
        <v>33</v>
      </c>
      <c r="U118" s="261" t="s">
        <v>523</v>
      </c>
      <c r="V118" s="16" t="s">
        <v>90</v>
      </c>
      <c r="W118" s="16">
        <v>1017150</v>
      </c>
      <c r="X118" s="232" t="s">
        <v>5732</v>
      </c>
      <c r="Y118" s="16"/>
    </row>
    <row r="119" spans="1:25">
      <c r="A119" s="15" t="s">
        <v>3866</v>
      </c>
      <c r="B119" s="15" t="s">
        <v>78</v>
      </c>
      <c r="C119" s="35" t="s">
        <v>5733</v>
      </c>
      <c r="D119" s="15" t="s">
        <v>400</v>
      </c>
      <c r="E119" s="24">
        <v>46017.788194444445</v>
      </c>
      <c r="F119" s="15">
        <v>12.8</v>
      </c>
      <c r="G119" s="37" t="s">
        <v>740</v>
      </c>
      <c r="H119" s="15"/>
      <c r="I119" s="15"/>
      <c r="J119" s="15"/>
      <c r="K119" s="15"/>
      <c r="L119" s="35">
        <v>160</v>
      </c>
      <c r="M119" s="35">
        <v>1</v>
      </c>
      <c r="N119" s="15"/>
      <c r="O119" s="15"/>
      <c r="P119" s="14">
        <f>SUM(H119:O119)</f>
        <v>161</v>
      </c>
      <c r="Q119" s="17" t="s">
        <v>32</v>
      </c>
      <c r="R119" s="292" t="b">
        <v>0</v>
      </c>
      <c r="S119" s="235">
        <v>116547</v>
      </c>
      <c r="T119" s="237" t="s">
        <v>33</v>
      </c>
      <c r="U119" s="261" t="s">
        <v>523</v>
      </c>
      <c r="V119" s="16" t="s">
        <v>90</v>
      </c>
      <c r="W119" s="16">
        <v>1017151</v>
      </c>
      <c r="X119" s="232" t="s">
        <v>5732</v>
      </c>
      <c r="Y119" s="16"/>
    </row>
    <row r="120" spans="1:25">
      <c r="A120" s="15" t="s">
        <v>102</v>
      </c>
      <c r="B120" s="15" t="s">
        <v>2438</v>
      </c>
      <c r="C120" s="35" t="s">
        <v>5734</v>
      </c>
      <c r="D120" s="15" t="s">
        <v>4783</v>
      </c>
      <c r="E120" s="24">
        <v>46019.125</v>
      </c>
      <c r="F120" s="15">
        <v>9.8000000000000007</v>
      </c>
      <c r="G120" s="37" t="s">
        <v>740</v>
      </c>
      <c r="H120" s="15"/>
      <c r="I120" s="15"/>
      <c r="J120" s="15"/>
      <c r="K120" s="15"/>
      <c r="L120" s="272">
        <v>96</v>
      </c>
      <c r="M120" s="15">
        <v>30</v>
      </c>
      <c r="N120" s="272">
        <v>35</v>
      </c>
      <c r="O120" s="15"/>
      <c r="P120" s="14">
        <f>SUM(I120:O120)</f>
        <v>161</v>
      </c>
      <c r="Q120" s="17" t="s">
        <v>32</v>
      </c>
      <c r="R120" s="292" t="b">
        <v>0</v>
      </c>
      <c r="S120" s="235">
        <v>116548</v>
      </c>
      <c r="T120" s="237" t="s">
        <v>33</v>
      </c>
      <c r="U120" s="261" t="s">
        <v>523</v>
      </c>
      <c r="V120" s="16" t="s">
        <v>90</v>
      </c>
      <c r="W120" s="16">
        <v>1017152</v>
      </c>
      <c r="X120" s="16" t="s">
        <v>5735</v>
      </c>
      <c r="Y120" s="16"/>
    </row>
    <row r="121" spans="1:25">
      <c r="A121" s="15" t="s">
        <v>102</v>
      </c>
      <c r="B121" s="15" t="s">
        <v>2438</v>
      </c>
      <c r="C121" s="15"/>
      <c r="D121" s="15"/>
      <c r="E121" s="24"/>
      <c r="F121" s="15"/>
      <c r="G121" s="37" t="s">
        <v>740</v>
      </c>
      <c r="H121" s="15"/>
      <c r="I121" s="15"/>
      <c r="J121" s="15"/>
      <c r="K121" s="15"/>
      <c r="L121" s="15">
        <v>161</v>
      </c>
      <c r="M121" s="15">
        <v>0</v>
      </c>
      <c r="N121" s="15"/>
      <c r="O121" s="15"/>
      <c r="P121" s="14">
        <f>SUM(H121:O121)</f>
        <v>161</v>
      </c>
      <c r="Q121" s="17" t="s">
        <v>32</v>
      </c>
      <c r="R121" s="292" t="b">
        <v>0</v>
      </c>
      <c r="S121" s="235">
        <v>116552</v>
      </c>
      <c r="T121" s="237" t="s">
        <v>33</v>
      </c>
      <c r="U121" s="16" t="s">
        <v>523</v>
      </c>
      <c r="V121" s="16"/>
      <c r="W121" s="16">
        <v>1017153</v>
      </c>
      <c r="X121" s="16"/>
      <c r="Y121" s="16"/>
    </row>
    <row r="122" spans="1:25">
      <c r="A122" s="11" t="s">
        <v>19</v>
      </c>
      <c r="B122" s="7"/>
      <c r="C122" s="7"/>
      <c r="D122" s="7"/>
      <c r="E122" s="11"/>
      <c r="F122" s="7"/>
      <c r="G122" s="7"/>
      <c r="H122" s="11">
        <f t="shared" ref="H122:P122" si="10">SUM(H116:H121)</f>
        <v>0</v>
      </c>
      <c r="I122" s="11">
        <f t="shared" si="10"/>
        <v>0</v>
      </c>
      <c r="J122" s="11">
        <f t="shared" si="10"/>
        <v>0</v>
      </c>
      <c r="K122" s="11">
        <f t="shared" si="10"/>
        <v>0</v>
      </c>
      <c r="L122" s="11">
        <f t="shared" si="10"/>
        <v>810</v>
      </c>
      <c r="M122" s="11">
        <f t="shared" si="10"/>
        <v>121</v>
      </c>
      <c r="N122" s="11">
        <f t="shared" si="10"/>
        <v>35</v>
      </c>
      <c r="O122" s="11">
        <f t="shared" si="10"/>
        <v>0</v>
      </c>
      <c r="P122" s="11">
        <f t="shared" si="10"/>
        <v>966</v>
      </c>
      <c r="Q122" s="12"/>
      <c r="R122" s="12"/>
      <c r="S122" s="256"/>
      <c r="T122" s="12"/>
      <c r="U122" s="12"/>
      <c r="V122" s="12"/>
      <c r="W122" s="12"/>
      <c r="X122" s="12"/>
      <c r="Y122" s="12"/>
    </row>
    <row r="123" spans="1:25">
      <c r="A123" s="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5">
      <c r="A124" s="166" t="s">
        <v>34</v>
      </c>
      <c r="B124" s="1562"/>
      <c r="C124" s="1562"/>
      <c r="D124" s="1562"/>
      <c r="E124" s="1"/>
      <c r="F124" s="1"/>
      <c r="G124" s="1"/>
      <c r="H124" s="1"/>
      <c r="I124" s="1"/>
      <c r="J124" s="1563"/>
      <c r="K124" s="1563"/>
      <c r="L124" s="1563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5" ht="18">
      <c r="A125" s="187" t="s">
        <v>35</v>
      </c>
      <c r="B125" s="186" t="s">
        <v>36</v>
      </c>
      <c r="C125" s="239" t="s">
        <v>37</v>
      </c>
      <c r="D125" s="24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5">
      <c r="A126" s="262" t="s">
        <v>508</v>
      </c>
      <c r="B126" s="1738" t="s">
        <v>39</v>
      </c>
      <c r="C126" s="1738"/>
      <c r="D126" s="242"/>
      <c r="E126" s="243" t="s">
        <v>40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>
      <c r="A127" s="263" t="s">
        <v>523</v>
      </c>
      <c r="B127" s="1591" t="s">
        <v>41</v>
      </c>
      <c r="C127" s="159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5">
      <c r="A128" s="5" t="s">
        <v>42</v>
      </c>
      <c r="B128" s="1772"/>
      <c r="C128" s="1772"/>
      <c r="D128" s="1"/>
      <c r="E128" s="1"/>
    </row>
    <row r="129" spans="1:5">
      <c r="A129" s="5" t="s">
        <v>42</v>
      </c>
      <c r="B129" s="1772"/>
      <c r="C129" s="1772"/>
    </row>
    <row r="130" spans="1:5">
      <c r="A130" s="5" t="s">
        <v>43</v>
      </c>
      <c r="B130" s="1772"/>
      <c r="C130" s="1772"/>
      <c r="D130" s="1"/>
      <c r="E130" s="1"/>
    </row>
    <row r="131" spans="1:5">
      <c r="A131" s="5" t="s">
        <v>44</v>
      </c>
      <c r="B131" s="1567"/>
      <c r="C131" s="1565"/>
      <c r="D131" s="1"/>
      <c r="E131" s="1"/>
    </row>
  </sheetData>
  <mergeCells count="76">
    <mergeCell ref="B13:C13"/>
    <mergeCell ref="A1:F1"/>
    <mergeCell ref="H1:P1"/>
    <mergeCell ref="Q1:Y1"/>
    <mergeCell ref="B11:D11"/>
    <mergeCell ref="J11:L11"/>
    <mergeCell ref="B14:C14"/>
    <mergeCell ref="B15:C15"/>
    <mergeCell ref="B16:C16"/>
    <mergeCell ref="B17:C17"/>
    <mergeCell ref="A19:F19"/>
    <mergeCell ref="B48:D48"/>
    <mergeCell ref="J48:L48"/>
    <mergeCell ref="Q19:Y19"/>
    <mergeCell ref="B29:D29"/>
    <mergeCell ref="J29:L29"/>
    <mergeCell ref="B31:C31"/>
    <mergeCell ref="B33:C33"/>
    <mergeCell ref="B34:C34"/>
    <mergeCell ref="H19:P19"/>
    <mergeCell ref="B35:C35"/>
    <mergeCell ref="B36:C36"/>
    <mergeCell ref="A38:F38"/>
    <mergeCell ref="H38:P38"/>
    <mergeCell ref="Q38:Y38"/>
    <mergeCell ref="B32:C32"/>
    <mergeCell ref="B50:C50"/>
    <mergeCell ref="B52:C52"/>
    <mergeCell ref="B53:C53"/>
    <mergeCell ref="B54:C54"/>
    <mergeCell ref="B55:C55"/>
    <mergeCell ref="B51:C51"/>
    <mergeCell ref="Q76:Y76"/>
    <mergeCell ref="H57:P57"/>
    <mergeCell ref="Q57:Y57"/>
    <mergeCell ref="B67:D67"/>
    <mergeCell ref="J67:L67"/>
    <mergeCell ref="B69:C69"/>
    <mergeCell ref="B71:C71"/>
    <mergeCell ref="A57:F57"/>
    <mergeCell ref="B72:C72"/>
    <mergeCell ref="B73:C73"/>
    <mergeCell ref="B74:C74"/>
    <mergeCell ref="A76:F76"/>
    <mergeCell ref="H76:P76"/>
    <mergeCell ref="B70:C70"/>
    <mergeCell ref="B93:C93"/>
    <mergeCell ref="B86:D86"/>
    <mergeCell ref="J86:L86"/>
    <mergeCell ref="B88:C88"/>
    <mergeCell ref="B90:C90"/>
    <mergeCell ref="B91:C91"/>
    <mergeCell ref="B92:C92"/>
    <mergeCell ref="B89:C89"/>
    <mergeCell ref="A95:F95"/>
    <mergeCell ref="H95:P95"/>
    <mergeCell ref="Q95:Y95"/>
    <mergeCell ref="B105:D105"/>
    <mergeCell ref="J105:L105"/>
    <mergeCell ref="B107:C107"/>
    <mergeCell ref="B109:C109"/>
    <mergeCell ref="B110:C110"/>
    <mergeCell ref="B111:C111"/>
    <mergeCell ref="B112:C112"/>
    <mergeCell ref="B108:C108"/>
    <mergeCell ref="A114:F114"/>
    <mergeCell ref="H114:P114"/>
    <mergeCell ref="Q114:Y114"/>
    <mergeCell ref="B124:D124"/>
    <mergeCell ref="J124:L124"/>
    <mergeCell ref="B131:C131"/>
    <mergeCell ref="B126:C126"/>
    <mergeCell ref="B127:C127"/>
    <mergeCell ref="B128:C128"/>
    <mergeCell ref="B129:C129"/>
    <mergeCell ref="B130:C130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CABB0-535B-4432-B8E4-782D4D8E110A}">
  <sheetPr>
    <tabColor rgb="FF7030A0"/>
  </sheetPr>
  <dimension ref="A1:Y107"/>
  <sheetViews>
    <sheetView topLeftCell="A35" workbookViewId="0">
      <selection activeCell="Z128" sqref="Z12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0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22.85546875" customWidth="1"/>
  </cols>
  <sheetData>
    <row r="1" spans="1:25" ht="23.25">
      <c r="A1" s="1559" t="s">
        <v>1442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219</v>
      </c>
      <c r="B3" s="15" t="s">
        <v>75</v>
      </c>
      <c r="C3" s="35" t="s">
        <v>5736</v>
      </c>
      <c r="D3" s="15" t="s">
        <v>74</v>
      </c>
      <c r="E3" s="24">
        <v>46011.534722222219</v>
      </c>
      <c r="F3" s="15">
        <v>15.8</v>
      </c>
      <c r="G3" s="37"/>
      <c r="H3" s="15"/>
      <c r="I3" s="15"/>
      <c r="J3" s="35">
        <v>27</v>
      </c>
      <c r="K3" s="35">
        <v>134</v>
      </c>
      <c r="L3" s="15"/>
      <c r="M3" s="15"/>
      <c r="N3" s="15"/>
      <c r="O3" s="15"/>
      <c r="P3" s="14">
        <f t="shared" ref="P3:P8" si="0">SUM(H3:O3)</f>
        <v>161</v>
      </c>
      <c r="Q3" s="14" t="s">
        <v>30</v>
      </c>
      <c r="R3" s="290" t="b">
        <v>0</v>
      </c>
      <c r="S3" s="14">
        <v>116384</v>
      </c>
      <c r="T3" s="14" t="s">
        <v>31</v>
      </c>
      <c r="U3" s="232" t="s">
        <v>169</v>
      </c>
      <c r="V3" s="16" t="s">
        <v>1693</v>
      </c>
      <c r="W3" s="16">
        <v>1017038</v>
      </c>
      <c r="X3" s="16" t="s">
        <v>5737</v>
      </c>
      <c r="Y3" s="16"/>
    </row>
    <row r="4" spans="1:25">
      <c r="A4" s="15" t="s">
        <v>111</v>
      </c>
      <c r="B4" s="15" t="s">
        <v>65</v>
      </c>
      <c r="C4" s="35" t="s">
        <v>5738</v>
      </c>
      <c r="D4" s="15" t="s">
        <v>64</v>
      </c>
      <c r="E4" s="24">
        <v>46011.517361111109</v>
      </c>
      <c r="F4" s="15">
        <v>14.8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4" t="s">
        <v>30</v>
      </c>
      <c r="R4" s="290" t="b">
        <v>0</v>
      </c>
      <c r="S4" s="14">
        <v>116386</v>
      </c>
      <c r="T4" s="23" t="s">
        <v>33</v>
      </c>
      <c r="U4" s="232" t="s">
        <v>169</v>
      </c>
      <c r="V4" s="16" t="s">
        <v>90</v>
      </c>
      <c r="W4" s="16">
        <v>1017039</v>
      </c>
      <c r="X4" s="16" t="s">
        <v>5737</v>
      </c>
      <c r="Y4" s="16"/>
    </row>
    <row r="5" spans="1:25">
      <c r="A5" s="15" t="s">
        <v>142</v>
      </c>
      <c r="B5" s="15" t="s">
        <v>72</v>
      </c>
      <c r="C5" s="35" t="s">
        <v>5739</v>
      </c>
      <c r="D5" s="15" t="s">
        <v>71</v>
      </c>
      <c r="E5" s="24">
        <v>46012.711805555555</v>
      </c>
      <c r="F5" s="15">
        <v>14.5</v>
      </c>
      <c r="G5" s="37"/>
      <c r="H5" s="15"/>
      <c r="I5" s="15"/>
      <c r="J5" s="15"/>
      <c r="K5" s="35">
        <v>108</v>
      </c>
      <c r="L5" s="35">
        <v>53</v>
      </c>
      <c r="M5" s="15"/>
      <c r="N5" s="15"/>
      <c r="O5" s="15"/>
      <c r="P5" s="14">
        <f t="shared" si="0"/>
        <v>161</v>
      </c>
      <c r="Q5" s="14" t="s">
        <v>30</v>
      </c>
      <c r="R5" s="290" t="b">
        <v>0</v>
      </c>
      <c r="S5" s="14">
        <v>116387</v>
      </c>
      <c r="T5" s="14" t="s">
        <v>31</v>
      </c>
      <c r="U5" s="232" t="s">
        <v>169</v>
      </c>
      <c r="V5" s="16"/>
      <c r="W5" s="16">
        <v>1017040</v>
      </c>
      <c r="X5" s="16" t="s">
        <v>5740</v>
      </c>
      <c r="Y5" s="16"/>
    </row>
    <row r="6" spans="1:25">
      <c r="A6" s="15" t="s">
        <v>142</v>
      </c>
      <c r="B6" s="15" t="s">
        <v>72</v>
      </c>
      <c r="C6" s="35" t="s">
        <v>5741</v>
      </c>
      <c r="D6" s="15" t="s">
        <v>71</v>
      </c>
      <c r="E6" s="24">
        <v>46012.711805555555</v>
      </c>
      <c r="F6" s="15">
        <v>14.5</v>
      </c>
      <c r="G6" s="37"/>
      <c r="H6" s="15"/>
      <c r="I6" s="15"/>
      <c r="J6" s="15"/>
      <c r="K6" s="15"/>
      <c r="L6" s="35">
        <v>27</v>
      </c>
      <c r="M6" s="35">
        <v>81</v>
      </c>
      <c r="N6" s="35">
        <v>53</v>
      </c>
      <c r="O6" s="15"/>
      <c r="P6" s="14">
        <f t="shared" si="0"/>
        <v>161</v>
      </c>
      <c r="Q6" s="14" t="s">
        <v>30</v>
      </c>
      <c r="R6" s="290" t="b">
        <v>0</v>
      </c>
      <c r="S6" s="264">
        <v>116389</v>
      </c>
      <c r="T6" s="14" t="s">
        <v>31</v>
      </c>
      <c r="U6" s="232" t="s">
        <v>169</v>
      </c>
      <c r="V6" s="16"/>
      <c r="W6" s="16">
        <v>1017041</v>
      </c>
      <c r="X6" s="16" t="s">
        <v>5740</v>
      </c>
      <c r="Y6" s="16"/>
    </row>
    <row r="7" spans="1:25" ht="24.75" customHeight="1">
      <c r="A7" s="15" t="s">
        <v>3866</v>
      </c>
      <c r="B7" s="15" t="s">
        <v>78</v>
      </c>
      <c r="C7" s="35" t="s">
        <v>5742</v>
      </c>
      <c r="D7" s="15" t="s">
        <v>88</v>
      </c>
      <c r="E7" s="24">
        <v>46012.166666666664</v>
      </c>
      <c r="F7" s="15">
        <v>10.3</v>
      </c>
      <c r="G7" s="37" t="s">
        <v>3986</v>
      </c>
      <c r="H7" s="15"/>
      <c r="I7" s="15"/>
      <c r="J7" s="15"/>
      <c r="K7" s="15"/>
      <c r="L7" s="35">
        <v>54</v>
      </c>
      <c r="M7" s="35">
        <v>54</v>
      </c>
      <c r="N7" s="35">
        <v>53</v>
      </c>
      <c r="O7" s="15"/>
      <c r="P7" s="14">
        <f t="shared" si="0"/>
        <v>161</v>
      </c>
      <c r="Q7" s="320" t="s">
        <v>32</v>
      </c>
      <c r="R7" s="298" t="b">
        <v>1</v>
      </c>
      <c r="S7" s="235">
        <v>116422</v>
      </c>
      <c r="T7" s="237" t="s">
        <v>33</v>
      </c>
      <c r="U7" s="231" t="s">
        <v>161</v>
      </c>
      <c r="V7" s="16" t="s">
        <v>90</v>
      </c>
      <c r="W7" s="16">
        <v>1017042</v>
      </c>
      <c r="X7" s="16" t="s">
        <v>5743</v>
      </c>
      <c r="Y7" s="16"/>
    </row>
    <row r="8" spans="1:25" ht="25.5">
      <c r="A8" s="15" t="s">
        <v>519</v>
      </c>
      <c r="B8" s="15" t="s">
        <v>78</v>
      </c>
      <c r="C8" s="35" t="s">
        <v>5744</v>
      </c>
      <c r="D8" s="15" t="s">
        <v>88</v>
      </c>
      <c r="E8" s="24">
        <v>46012.166666666664</v>
      </c>
      <c r="F8" s="15">
        <v>10.3</v>
      </c>
      <c r="G8" s="37" t="s">
        <v>5745</v>
      </c>
      <c r="H8" s="15"/>
      <c r="I8" s="15"/>
      <c r="J8" s="15"/>
      <c r="K8" s="15"/>
      <c r="L8" s="15"/>
      <c r="M8" s="35">
        <v>60</v>
      </c>
      <c r="N8" s="35">
        <v>71</v>
      </c>
      <c r="O8" s="35">
        <v>30</v>
      </c>
      <c r="P8" s="14">
        <f t="shared" si="0"/>
        <v>161</v>
      </c>
      <c r="Q8" s="320" t="s">
        <v>32</v>
      </c>
      <c r="R8" s="298" t="b">
        <v>1</v>
      </c>
      <c r="S8" s="235">
        <v>116423</v>
      </c>
      <c r="T8" s="237" t="s">
        <v>33</v>
      </c>
      <c r="U8" s="231" t="s">
        <v>161</v>
      </c>
      <c r="V8" s="16" t="s">
        <v>90</v>
      </c>
      <c r="W8" s="16">
        <v>1017043</v>
      </c>
      <c r="X8" s="16" t="s">
        <v>5743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27</v>
      </c>
      <c r="K9" s="11">
        <f t="shared" si="1"/>
        <v>242</v>
      </c>
      <c r="L9" s="11">
        <f t="shared" si="1"/>
        <v>295</v>
      </c>
      <c r="M9" s="11">
        <f t="shared" si="1"/>
        <v>195</v>
      </c>
      <c r="N9" s="11">
        <f t="shared" si="1"/>
        <v>177</v>
      </c>
      <c r="O9" s="11">
        <f t="shared" si="1"/>
        <v>30</v>
      </c>
      <c r="P9" s="11">
        <f t="shared" si="1"/>
        <v>966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169</v>
      </c>
      <c r="B14" s="1564" t="s">
        <v>41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566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358400321526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0.45833333333333331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1277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810</v>
      </c>
      <c r="R20" s="1742"/>
      <c r="S20" s="1742"/>
      <c r="T20" s="1742"/>
      <c r="U20" s="1742"/>
      <c r="V20" s="1742"/>
      <c r="W20" s="1742"/>
      <c r="X20" s="1742"/>
      <c r="Y20" s="1742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15" t="s">
        <v>122</v>
      </c>
      <c r="B22" s="15" t="s">
        <v>62</v>
      </c>
      <c r="C22" s="35" t="s">
        <v>5746</v>
      </c>
      <c r="D22" s="15" t="s">
        <v>61</v>
      </c>
      <c r="E22" s="24">
        <v>46011.777777777781</v>
      </c>
      <c r="F22" s="15">
        <v>13</v>
      </c>
      <c r="G22" s="37"/>
      <c r="H22" s="15"/>
      <c r="I22" s="15"/>
      <c r="J22" s="35">
        <v>27</v>
      </c>
      <c r="K22" s="35">
        <v>108</v>
      </c>
      <c r="L22" s="15"/>
      <c r="M22" s="15"/>
      <c r="N22" s="15"/>
      <c r="O22" s="15"/>
      <c r="P22" s="14">
        <f t="shared" ref="P22:P28" si="2">SUM(H22:O22)</f>
        <v>135</v>
      </c>
      <c r="Q22" s="14" t="s">
        <v>30</v>
      </c>
      <c r="R22" s="290" t="b">
        <v>0</v>
      </c>
      <c r="S22" s="14">
        <v>116391</v>
      </c>
      <c r="T22" s="14" t="s">
        <v>31</v>
      </c>
      <c r="U22" s="232" t="s">
        <v>169</v>
      </c>
      <c r="V22" s="16" t="s">
        <v>90</v>
      </c>
      <c r="W22" s="16">
        <v>1017047</v>
      </c>
      <c r="X22" s="16" t="s">
        <v>5747</v>
      </c>
      <c r="Y22" s="16"/>
    </row>
    <row r="23" spans="1:25">
      <c r="A23" s="15" t="s">
        <v>113</v>
      </c>
      <c r="B23" s="15" t="s">
        <v>65</v>
      </c>
      <c r="C23" s="35" t="s">
        <v>5748</v>
      </c>
      <c r="D23" s="15" t="s">
        <v>64</v>
      </c>
      <c r="E23" s="24">
        <v>46012.5</v>
      </c>
      <c r="F23" s="15">
        <v>14.8</v>
      </c>
      <c r="G23" s="37"/>
      <c r="H23" s="15"/>
      <c r="I23" s="15"/>
      <c r="J23" s="15"/>
      <c r="K23" s="15"/>
      <c r="L23" s="35">
        <v>81</v>
      </c>
      <c r="M23" s="15"/>
      <c r="N23" s="15"/>
      <c r="O23" s="15"/>
      <c r="P23" s="14">
        <f t="shared" si="2"/>
        <v>81</v>
      </c>
      <c r="Q23" s="14" t="s">
        <v>30</v>
      </c>
      <c r="R23" s="290" t="b">
        <v>0</v>
      </c>
      <c r="S23" s="264">
        <v>116392</v>
      </c>
      <c r="T23" s="23" t="s">
        <v>33</v>
      </c>
      <c r="U23" s="232" t="s">
        <v>169</v>
      </c>
      <c r="V23" s="16" t="s">
        <v>90</v>
      </c>
      <c r="W23" s="16">
        <v>1017048</v>
      </c>
      <c r="X23" s="16" t="s">
        <v>5749</v>
      </c>
      <c r="Y23" s="16"/>
    </row>
    <row r="24" spans="1:25">
      <c r="A24" s="15" t="s">
        <v>2561</v>
      </c>
      <c r="B24" s="15" t="s">
        <v>92</v>
      </c>
      <c r="C24" s="35" t="s">
        <v>5750</v>
      </c>
      <c r="D24" s="15" t="s">
        <v>2294</v>
      </c>
      <c r="E24" s="24">
        <v>46012.583333333336</v>
      </c>
      <c r="F24" s="15">
        <v>10.8</v>
      </c>
      <c r="G24" s="37" t="s">
        <v>3986</v>
      </c>
      <c r="H24" s="15"/>
      <c r="I24" s="15"/>
      <c r="J24" s="15"/>
      <c r="K24" s="15"/>
      <c r="L24" s="35">
        <v>54</v>
      </c>
      <c r="M24" s="35">
        <v>54</v>
      </c>
      <c r="N24" s="35">
        <v>53</v>
      </c>
      <c r="O24" s="15"/>
      <c r="P24" s="14">
        <f t="shared" si="2"/>
        <v>161</v>
      </c>
      <c r="Q24" s="17" t="s">
        <v>32</v>
      </c>
      <c r="R24" s="292" t="b">
        <v>0</v>
      </c>
      <c r="S24" s="235">
        <v>116442</v>
      </c>
      <c r="T24" s="237" t="s">
        <v>33</v>
      </c>
      <c r="U24" s="231" t="s">
        <v>161</v>
      </c>
      <c r="V24" s="16" t="s">
        <v>90</v>
      </c>
      <c r="W24" s="16">
        <v>1017049</v>
      </c>
      <c r="X24" s="16" t="s">
        <v>5743</v>
      </c>
      <c r="Y24" s="16"/>
    </row>
    <row r="25" spans="1:25">
      <c r="A25" s="15" t="s">
        <v>2561</v>
      </c>
      <c r="B25" s="15" t="s">
        <v>92</v>
      </c>
      <c r="C25" s="311" t="s">
        <v>5751</v>
      </c>
      <c r="D25" s="321" t="s">
        <v>2294</v>
      </c>
      <c r="E25" s="24">
        <v>46012.583333333336</v>
      </c>
      <c r="F25" s="15">
        <v>10.8</v>
      </c>
      <c r="G25" s="37" t="s">
        <v>3986</v>
      </c>
      <c r="H25" s="15"/>
      <c r="I25" s="15"/>
      <c r="J25" s="15"/>
      <c r="K25" s="15"/>
      <c r="L25" s="35">
        <v>54</v>
      </c>
      <c r="M25" s="35">
        <v>54</v>
      </c>
      <c r="N25" s="35">
        <v>53</v>
      </c>
      <c r="O25" s="15"/>
      <c r="P25" s="14">
        <f t="shared" si="2"/>
        <v>161</v>
      </c>
      <c r="Q25" s="17" t="s">
        <v>32</v>
      </c>
      <c r="R25" s="292" t="b">
        <v>0</v>
      </c>
      <c r="S25" s="235">
        <v>116443</v>
      </c>
      <c r="T25" s="237" t="s">
        <v>33</v>
      </c>
      <c r="U25" s="231" t="s">
        <v>161</v>
      </c>
      <c r="V25" s="16" t="s">
        <v>90</v>
      </c>
      <c r="W25" s="16">
        <v>1017050</v>
      </c>
      <c r="X25" s="16" t="s">
        <v>5743</v>
      </c>
      <c r="Y25" s="16"/>
    </row>
    <row r="26" spans="1:25" ht="25.5">
      <c r="A26" s="321" t="s">
        <v>157</v>
      </c>
      <c r="B26" s="322" t="s">
        <v>78</v>
      </c>
      <c r="C26" s="323" t="s">
        <v>5752</v>
      </c>
      <c r="D26" s="15" t="s">
        <v>88</v>
      </c>
      <c r="E26" s="24">
        <v>46012.166666666664</v>
      </c>
      <c r="F26" s="15">
        <v>10.3</v>
      </c>
      <c r="G26" s="37" t="s">
        <v>5745</v>
      </c>
      <c r="H26" s="15"/>
      <c r="I26" s="15"/>
      <c r="J26" s="15"/>
      <c r="K26" s="15"/>
      <c r="L26" s="15"/>
      <c r="M26" s="35">
        <v>60</v>
      </c>
      <c r="N26" s="35">
        <v>71</v>
      </c>
      <c r="O26" s="35">
        <v>30</v>
      </c>
      <c r="P26" s="14">
        <f t="shared" si="2"/>
        <v>161</v>
      </c>
      <c r="Q26" s="17" t="s">
        <v>32</v>
      </c>
      <c r="R26" s="292" t="b">
        <v>0</v>
      </c>
      <c r="S26" s="235">
        <v>116444</v>
      </c>
      <c r="T26" s="237" t="s">
        <v>33</v>
      </c>
      <c r="U26" s="231" t="s">
        <v>161</v>
      </c>
      <c r="V26" s="16" t="s">
        <v>90</v>
      </c>
      <c r="W26" s="16">
        <v>1017051</v>
      </c>
      <c r="X26" s="16" t="s">
        <v>5743</v>
      </c>
      <c r="Y26" s="16"/>
    </row>
    <row r="27" spans="1:25" ht="25.5">
      <c r="A27" s="15" t="s">
        <v>2561</v>
      </c>
      <c r="B27" s="26" t="s">
        <v>78</v>
      </c>
      <c r="C27" s="323" t="s">
        <v>5753</v>
      </c>
      <c r="D27" s="250" t="s">
        <v>88</v>
      </c>
      <c r="E27" s="251">
        <v>46012.166666666664</v>
      </c>
      <c r="F27" s="15">
        <v>10.3</v>
      </c>
      <c r="G27" s="37" t="s">
        <v>5745</v>
      </c>
      <c r="H27" s="15"/>
      <c r="I27" s="15"/>
      <c r="J27" s="15"/>
      <c r="K27" s="15"/>
      <c r="L27" s="15"/>
      <c r="M27" s="35">
        <v>60</v>
      </c>
      <c r="N27" s="35">
        <v>71</v>
      </c>
      <c r="O27" s="35">
        <v>30</v>
      </c>
      <c r="P27" s="14">
        <f t="shared" si="2"/>
        <v>161</v>
      </c>
      <c r="Q27" s="17" t="s">
        <v>32</v>
      </c>
      <c r="R27" s="292" t="b">
        <v>0</v>
      </c>
      <c r="S27" s="235">
        <v>116424</v>
      </c>
      <c r="T27" s="237" t="s">
        <v>33</v>
      </c>
      <c r="U27" s="231" t="s">
        <v>161</v>
      </c>
      <c r="V27" s="16" t="s">
        <v>90</v>
      </c>
      <c r="W27" s="16">
        <v>1017053</v>
      </c>
      <c r="X27" s="16" t="s">
        <v>5743</v>
      </c>
      <c r="Y27" s="16"/>
    </row>
    <row r="28" spans="1:25">
      <c r="A28" s="15" t="s">
        <v>150</v>
      </c>
      <c r="B28" s="15" t="s">
        <v>57</v>
      </c>
      <c r="C28" s="324" t="s">
        <v>5754</v>
      </c>
      <c r="D28" s="45" t="s">
        <v>56</v>
      </c>
      <c r="E28" s="24">
        <v>46012.253472222219</v>
      </c>
      <c r="F28" s="15">
        <v>10.3</v>
      </c>
      <c r="G28" s="37"/>
      <c r="H28" s="15"/>
      <c r="I28" s="15"/>
      <c r="J28" s="15"/>
      <c r="K28" s="35">
        <v>54</v>
      </c>
      <c r="L28" s="15"/>
      <c r="M28" s="15"/>
      <c r="N28" s="15"/>
      <c r="O28" s="15"/>
      <c r="P28" s="14">
        <f t="shared" si="2"/>
        <v>54</v>
      </c>
      <c r="Q28" s="14" t="s">
        <v>30</v>
      </c>
      <c r="R28" s="290" t="b">
        <v>0</v>
      </c>
      <c r="S28" s="293">
        <v>116406</v>
      </c>
      <c r="T28" s="14" t="s">
        <v>31</v>
      </c>
      <c r="U28" s="232" t="s">
        <v>169</v>
      </c>
      <c r="V28" s="16" t="s">
        <v>90</v>
      </c>
      <c r="W28" s="16">
        <v>1017054</v>
      </c>
      <c r="X28" s="16" t="s">
        <v>5755</v>
      </c>
      <c r="Y28" s="16"/>
    </row>
    <row r="29" spans="1:25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27</v>
      </c>
      <c r="K29" s="11">
        <f t="shared" si="3"/>
        <v>162</v>
      </c>
      <c r="L29" s="11">
        <f t="shared" si="3"/>
        <v>189</v>
      </c>
      <c r="M29" s="11">
        <f t="shared" si="3"/>
        <v>228</v>
      </c>
      <c r="N29" s="11">
        <f t="shared" si="3"/>
        <v>248</v>
      </c>
      <c r="O29" s="11">
        <f t="shared" si="3"/>
        <v>60</v>
      </c>
      <c r="P29" s="11">
        <f t="shared" si="3"/>
        <v>914</v>
      </c>
      <c r="Q29" s="12"/>
      <c r="R29" s="12"/>
      <c r="S29" s="12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4" t="s">
        <v>169</v>
      </c>
      <c r="B33" s="1564" t="s">
        <v>39</v>
      </c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230" t="s">
        <v>161</v>
      </c>
      <c r="B34" s="1558" t="s">
        <v>41</v>
      </c>
      <c r="C34" s="1558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 t="s">
        <v>2101</v>
      </c>
      <c r="C35" s="1565"/>
      <c r="D35" s="1"/>
      <c r="E35" s="1"/>
    </row>
    <row r="36" spans="1:25">
      <c r="A36" s="5" t="s">
        <v>42</v>
      </c>
      <c r="B36" s="1565"/>
      <c r="C36" s="1565"/>
    </row>
    <row r="37" spans="1:25">
      <c r="A37" s="5" t="s">
        <v>43</v>
      </c>
      <c r="B37" s="1566">
        <v>358407508683</v>
      </c>
      <c r="C37" s="1565"/>
      <c r="D37" s="1"/>
      <c r="E37" s="1"/>
    </row>
    <row r="38" spans="1:25">
      <c r="A38" s="5" t="s">
        <v>44</v>
      </c>
      <c r="B38" s="1567">
        <v>0.625</v>
      </c>
      <c r="C38" s="1565"/>
      <c r="D38" s="1"/>
      <c r="E38" s="1"/>
    </row>
    <row r="40" spans="1:25" ht="23.25">
      <c r="A40" s="1597" t="s">
        <v>394</v>
      </c>
      <c r="B40" s="1597"/>
      <c r="C40" s="1597"/>
      <c r="D40" s="1597"/>
      <c r="E40" s="1597"/>
      <c r="F40" s="1597"/>
      <c r="G40" s="325"/>
      <c r="H40" s="1597" t="s">
        <v>3509</v>
      </c>
      <c r="I40" s="1597"/>
      <c r="J40" s="1597"/>
      <c r="K40" s="1597"/>
      <c r="L40" s="1597"/>
      <c r="M40" s="1597"/>
      <c r="N40" s="1597"/>
      <c r="O40" s="1597"/>
      <c r="P40" s="1597"/>
      <c r="Q40" s="1796" t="s">
        <v>5756</v>
      </c>
      <c r="R40" s="1797"/>
      <c r="S40" s="1797"/>
      <c r="T40" s="1797"/>
      <c r="U40" s="1797"/>
      <c r="V40" s="1797"/>
      <c r="W40" s="1797"/>
      <c r="X40" s="1797"/>
      <c r="Y40" s="1797"/>
    </row>
    <row r="41" spans="1:25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240" t="s">
        <v>22</v>
      </c>
      <c r="S41" s="18" t="s">
        <v>9</v>
      </c>
      <c r="T41" s="8" t="s">
        <v>21</v>
      </c>
      <c r="U41" s="8" t="s">
        <v>24</v>
      </c>
      <c r="V41" s="8" t="s">
        <v>25</v>
      </c>
      <c r="W41" s="8" t="s">
        <v>26</v>
      </c>
      <c r="X41" s="8" t="s">
        <v>27</v>
      </c>
      <c r="Y41" s="8" t="s">
        <v>28</v>
      </c>
    </row>
    <row r="42" spans="1:25" ht="25.5">
      <c r="A42" s="15" t="s">
        <v>558</v>
      </c>
      <c r="B42" s="15" t="s">
        <v>2438</v>
      </c>
      <c r="C42" s="35" t="s">
        <v>5757</v>
      </c>
      <c r="D42" s="15" t="s">
        <v>620</v>
      </c>
      <c r="E42" s="24">
        <v>46013.958333333336</v>
      </c>
      <c r="F42" s="15">
        <v>9.6999999999999993</v>
      </c>
      <c r="G42" s="37" t="s">
        <v>5745</v>
      </c>
      <c r="H42" s="15"/>
      <c r="I42" s="15"/>
      <c r="J42" s="15"/>
      <c r="K42" s="15"/>
      <c r="L42" s="35">
        <v>71</v>
      </c>
      <c r="M42" s="35">
        <v>30</v>
      </c>
      <c r="N42" s="35">
        <v>30</v>
      </c>
      <c r="O42" s="35">
        <v>30</v>
      </c>
      <c r="P42" s="14">
        <f>SUM(H42:O42)</f>
        <v>161</v>
      </c>
      <c r="Q42" s="320" t="s">
        <v>32</v>
      </c>
      <c r="R42" s="298" t="b">
        <v>0</v>
      </c>
      <c r="S42" s="235">
        <v>116458</v>
      </c>
      <c r="T42" s="237" t="s">
        <v>33</v>
      </c>
      <c r="U42" s="261" t="s">
        <v>523</v>
      </c>
      <c r="V42" s="16" t="s">
        <v>90</v>
      </c>
      <c r="W42" s="16">
        <v>1017063</v>
      </c>
      <c r="X42" s="16" t="s">
        <v>5758</v>
      </c>
      <c r="Y42" s="16"/>
    </row>
    <row r="43" spans="1:25" ht="25.5">
      <c r="A43" s="15" t="s">
        <v>1141</v>
      </c>
      <c r="B43" s="15" t="s">
        <v>92</v>
      </c>
      <c r="C43" s="35" t="s">
        <v>5759</v>
      </c>
      <c r="D43" s="15" t="s">
        <v>620</v>
      </c>
      <c r="E43" s="24">
        <v>46013.958333333336</v>
      </c>
      <c r="F43" s="15">
        <v>9.6999999999999993</v>
      </c>
      <c r="G43" s="37" t="s">
        <v>5745</v>
      </c>
      <c r="H43" s="15"/>
      <c r="I43" s="15"/>
      <c r="J43" s="15"/>
      <c r="K43" s="15"/>
      <c r="L43" s="35">
        <v>71</v>
      </c>
      <c r="M43" s="35">
        <v>30</v>
      </c>
      <c r="N43" s="35">
        <v>30</v>
      </c>
      <c r="O43" s="35">
        <v>30</v>
      </c>
      <c r="P43" s="14">
        <f>SUM(H43:O43)</f>
        <v>161</v>
      </c>
      <c r="Q43" s="320" t="s">
        <v>32</v>
      </c>
      <c r="R43" s="298" t="b">
        <v>0</v>
      </c>
      <c r="S43" s="235">
        <v>116455</v>
      </c>
      <c r="T43" s="237" t="s">
        <v>33</v>
      </c>
      <c r="U43" s="261" t="s">
        <v>523</v>
      </c>
      <c r="V43" s="16" t="s">
        <v>90</v>
      </c>
      <c r="W43" s="16">
        <v>1017062</v>
      </c>
      <c r="X43" s="16" t="s">
        <v>5758</v>
      </c>
      <c r="Y43" s="16"/>
    </row>
    <row r="44" spans="1:25" ht="25.5" customHeight="1">
      <c r="A44" s="15" t="s">
        <v>119</v>
      </c>
      <c r="B44" s="15" t="s">
        <v>92</v>
      </c>
      <c r="C44" s="35" t="s">
        <v>5760</v>
      </c>
      <c r="D44" s="15" t="s">
        <v>620</v>
      </c>
      <c r="E44" s="24">
        <v>46013.958333333336</v>
      </c>
      <c r="F44" s="15">
        <v>9.6999999999999993</v>
      </c>
      <c r="G44" s="268" t="s">
        <v>3986</v>
      </c>
      <c r="H44" s="15"/>
      <c r="I44" s="15"/>
      <c r="J44" s="15"/>
      <c r="K44" s="15"/>
      <c r="L44" s="35">
        <v>54</v>
      </c>
      <c r="M44" s="35">
        <v>54</v>
      </c>
      <c r="N44" s="35">
        <v>53</v>
      </c>
      <c r="O44" s="15"/>
      <c r="P44" s="14">
        <f>SUM(H44:O44)</f>
        <v>161</v>
      </c>
      <c r="Q44" s="320" t="s">
        <v>32</v>
      </c>
      <c r="R44" s="298" t="b">
        <v>0</v>
      </c>
      <c r="S44" s="235">
        <v>116460</v>
      </c>
      <c r="T44" s="237" t="s">
        <v>33</v>
      </c>
      <c r="U44" s="261" t="s">
        <v>523</v>
      </c>
      <c r="V44" s="16" t="s">
        <v>90</v>
      </c>
      <c r="W44" s="16">
        <v>1017061</v>
      </c>
      <c r="X44" s="16" t="s">
        <v>5758</v>
      </c>
      <c r="Y44" s="16"/>
    </row>
    <row r="45" spans="1:25" ht="25.5">
      <c r="A45" s="15" t="s">
        <v>86</v>
      </c>
      <c r="B45" s="15" t="s">
        <v>92</v>
      </c>
      <c r="C45" s="35" t="s">
        <v>5761</v>
      </c>
      <c r="D45" s="15" t="s">
        <v>620</v>
      </c>
      <c r="E45" s="24">
        <v>46013.958333333336</v>
      </c>
      <c r="F45" s="15">
        <v>9.6999999999999993</v>
      </c>
      <c r="G45" s="37" t="s">
        <v>5745</v>
      </c>
      <c r="H45" s="15"/>
      <c r="I45" s="15"/>
      <c r="J45" s="15"/>
      <c r="K45" s="15"/>
      <c r="L45" s="35">
        <v>161</v>
      </c>
      <c r="M45" s="15">
        <v>0</v>
      </c>
      <c r="N45" s="15">
        <v>0</v>
      </c>
      <c r="O45" s="15">
        <v>0</v>
      </c>
      <c r="P45" s="14">
        <f>SUM(H45:O45)</f>
        <v>161</v>
      </c>
      <c r="Q45" s="320" t="s">
        <v>32</v>
      </c>
      <c r="R45" s="298" t="b">
        <v>0</v>
      </c>
      <c r="S45" s="235">
        <v>116454</v>
      </c>
      <c r="T45" s="237" t="s">
        <v>33</v>
      </c>
      <c r="U45" s="261" t="s">
        <v>523</v>
      </c>
      <c r="V45" s="16" t="s">
        <v>90</v>
      </c>
      <c r="W45" s="16">
        <v>1017060</v>
      </c>
      <c r="X45" s="16" t="s">
        <v>5758</v>
      </c>
      <c r="Y45" s="16"/>
    </row>
    <row r="46" spans="1:25">
      <c r="A46" s="11" t="s">
        <v>19</v>
      </c>
      <c r="B46" s="7"/>
      <c r="C46" s="7"/>
      <c r="D46" s="7"/>
      <c r="E46" s="11"/>
      <c r="F46" s="7"/>
      <c r="G46" s="7"/>
      <c r="H46" s="11">
        <f t="shared" ref="H46:P46" si="4">SUM(H42:H45)</f>
        <v>0</v>
      </c>
      <c r="I46" s="11">
        <f t="shared" si="4"/>
        <v>0</v>
      </c>
      <c r="J46" s="11">
        <f t="shared" si="4"/>
        <v>0</v>
      </c>
      <c r="K46" s="11">
        <f t="shared" si="4"/>
        <v>0</v>
      </c>
      <c r="L46" s="11">
        <f t="shared" si="4"/>
        <v>357</v>
      </c>
      <c r="M46" s="11">
        <f t="shared" si="4"/>
        <v>114</v>
      </c>
      <c r="N46" s="11">
        <f t="shared" si="4"/>
        <v>113</v>
      </c>
      <c r="O46" s="11">
        <f t="shared" si="4"/>
        <v>60</v>
      </c>
      <c r="P46" s="11">
        <f t="shared" si="4"/>
        <v>644</v>
      </c>
      <c r="Q46" s="12"/>
      <c r="R46" s="12"/>
      <c r="S46" s="256"/>
      <c r="T46" s="12"/>
      <c r="U46" s="12"/>
      <c r="V46" s="12"/>
      <c r="W46" s="12"/>
      <c r="X46" s="12"/>
      <c r="Y46" s="12"/>
    </row>
    <row r="47" spans="1:25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166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 ht="18">
      <c r="A49" s="187" t="s">
        <v>35</v>
      </c>
      <c r="B49" s="186" t="s">
        <v>36</v>
      </c>
      <c r="C49" s="239" t="s">
        <v>37</v>
      </c>
      <c r="D49" s="24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263" t="s">
        <v>5263</v>
      </c>
      <c r="B50" s="1591"/>
      <c r="C50" s="1591"/>
      <c r="D50" s="242"/>
      <c r="E50" s="243" t="s">
        <v>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5" t="s">
        <v>42</v>
      </c>
      <c r="B51" s="1772"/>
      <c r="C51" s="1772"/>
      <c r="D51" s="1"/>
      <c r="E51" s="1"/>
    </row>
    <row r="52" spans="1:25">
      <c r="A52" s="5" t="s">
        <v>42</v>
      </c>
      <c r="B52" s="1772"/>
      <c r="C52" s="1772"/>
    </row>
    <row r="53" spans="1:25">
      <c r="A53" s="5" t="s">
        <v>43</v>
      </c>
      <c r="B53" s="1772"/>
      <c r="C53" s="1772"/>
      <c r="D53" s="1"/>
      <c r="E53" s="1"/>
    </row>
    <row r="54" spans="1:25">
      <c r="A54" s="5" t="s">
        <v>44</v>
      </c>
      <c r="B54" s="1772"/>
      <c r="C54" s="1772"/>
      <c r="D54" s="1"/>
      <c r="E54" s="1"/>
    </row>
    <row r="56" spans="1:25" ht="23.25">
      <c r="A56" s="1725" t="s">
        <v>5762</v>
      </c>
      <c r="B56" s="1725"/>
      <c r="C56" s="1725"/>
      <c r="D56" s="1725"/>
      <c r="E56" s="1725"/>
      <c r="F56" s="1725"/>
      <c r="G56" s="326"/>
      <c r="H56" s="1725" t="s">
        <v>3509</v>
      </c>
      <c r="I56" s="1725"/>
      <c r="J56" s="1725"/>
      <c r="K56" s="1725"/>
      <c r="L56" s="1725"/>
      <c r="M56" s="1725"/>
      <c r="N56" s="1725"/>
      <c r="O56" s="1725"/>
      <c r="P56" s="1725"/>
      <c r="Q56" s="1798" t="s">
        <v>5763</v>
      </c>
      <c r="R56" s="1799"/>
      <c r="S56" s="1799"/>
      <c r="T56" s="1799"/>
      <c r="U56" s="1799"/>
      <c r="V56" s="1799"/>
      <c r="W56" s="1799"/>
      <c r="X56" s="1799"/>
      <c r="Y56" s="1799"/>
    </row>
    <row r="57" spans="1:25" ht="26.25">
      <c r="A57" s="8" t="s">
        <v>3</v>
      </c>
      <c r="B57" s="8" t="s">
        <v>4</v>
      </c>
      <c r="C57" s="8" t="s">
        <v>5</v>
      </c>
      <c r="D57" s="8" t="s">
        <v>6</v>
      </c>
      <c r="E57" s="8" t="s">
        <v>7</v>
      </c>
      <c r="F57" s="8" t="s">
        <v>8</v>
      </c>
      <c r="G57" s="33" t="s">
        <v>10</v>
      </c>
      <c r="H57" s="9" t="s">
        <v>11</v>
      </c>
      <c r="I57" s="9" t="s">
        <v>12</v>
      </c>
      <c r="J57" s="9" t="s">
        <v>13</v>
      </c>
      <c r="K57" s="9" t="s">
        <v>14</v>
      </c>
      <c r="L57" s="9" t="s">
        <v>15</v>
      </c>
      <c r="M57" s="9" t="s">
        <v>16</v>
      </c>
      <c r="N57" s="9" t="s">
        <v>17</v>
      </c>
      <c r="O57" s="10" t="s">
        <v>18</v>
      </c>
      <c r="P57" s="8" t="s">
        <v>19</v>
      </c>
      <c r="Q57" s="8" t="s">
        <v>20</v>
      </c>
      <c r="R57" s="240" t="s">
        <v>22</v>
      </c>
      <c r="S57" s="8" t="s">
        <v>9</v>
      </c>
      <c r="T57" s="8" t="s">
        <v>21</v>
      </c>
      <c r="U57" s="8" t="s">
        <v>24</v>
      </c>
      <c r="V57" s="8" t="s">
        <v>25</v>
      </c>
      <c r="W57" s="8" t="s">
        <v>26</v>
      </c>
      <c r="X57" s="8" t="s">
        <v>27</v>
      </c>
      <c r="Y57" s="8" t="s">
        <v>28</v>
      </c>
    </row>
    <row r="58" spans="1:25" ht="25.5">
      <c r="A58" s="15" t="s">
        <v>120</v>
      </c>
      <c r="B58" s="327" t="s">
        <v>78</v>
      </c>
      <c r="C58" s="35" t="s">
        <v>5764</v>
      </c>
      <c r="D58" s="15" t="s">
        <v>5143</v>
      </c>
      <c r="E58" s="24">
        <v>46014.392361111109</v>
      </c>
      <c r="F58" s="15">
        <v>11.3</v>
      </c>
      <c r="G58" s="37" t="s">
        <v>5745</v>
      </c>
      <c r="H58" s="15"/>
      <c r="I58" s="15"/>
      <c r="J58" s="15"/>
      <c r="K58" s="15"/>
      <c r="L58" s="35">
        <v>161</v>
      </c>
      <c r="M58" s="15">
        <v>0</v>
      </c>
      <c r="N58" s="15">
        <v>0</v>
      </c>
      <c r="O58" s="15">
        <v>0</v>
      </c>
      <c r="P58" s="14">
        <f>SUM(H58:O58)</f>
        <v>161</v>
      </c>
      <c r="Q58" s="320" t="s">
        <v>32</v>
      </c>
      <c r="R58" s="298" t="b">
        <v>1</v>
      </c>
      <c r="S58" s="235">
        <v>116452</v>
      </c>
      <c r="T58" s="237" t="s">
        <v>33</v>
      </c>
      <c r="U58" s="261" t="s">
        <v>523</v>
      </c>
      <c r="V58" s="16" t="s">
        <v>90</v>
      </c>
      <c r="W58" s="16">
        <v>1017056</v>
      </c>
      <c r="X58" s="16" t="s">
        <v>5758</v>
      </c>
      <c r="Y58" s="16"/>
    </row>
    <row r="59" spans="1:25" ht="25.5">
      <c r="A59" s="15" t="s">
        <v>102</v>
      </c>
      <c r="B59" s="15" t="s">
        <v>2438</v>
      </c>
      <c r="C59" s="35" t="s">
        <v>5765</v>
      </c>
      <c r="D59" s="15" t="s">
        <v>2467</v>
      </c>
      <c r="E59" s="24">
        <v>46013.5</v>
      </c>
      <c r="F59" s="15">
        <v>9.65</v>
      </c>
      <c r="G59" s="37" t="s">
        <v>5745</v>
      </c>
      <c r="H59" s="15"/>
      <c r="I59" s="15"/>
      <c r="J59" s="15"/>
      <c r="K59" s="15"/>
      <c r="L59" s="15"/>
      <c r="M59" s="35">
        <v>161</v>
      </c>
      <c r="N59" s="15">
        <v>0</v>
      </c>
      <c r="O59" s="15"/>
      <c r="P59" s="14">
        <f>SUM(H59:O59)</f>
        <v>161</v>
      </c>
      <c r="Q59" s="320" t="s">
        <v>32</v>
      </c>
      <c r="R59" s="298" t="b">
        <v>0</v>
      </c>
      <c r="S59" s="235">
        <v>116459</v>
      </c>
      <c r="T59" s="237" t="s">
        <v>33</v>
      </c>
      <c r="U59" s="261" t="s">
        <v>523</v>
      </c>
      <c r="V59" s="16" t="s">
        <v>90</v>
      </c>
      <c r="W59" s="16">
        <v>1017057</v>
      </c>
      <c r="X59" s="16" t="s">
        <v>5758</v>
      </c>
      <c r="Y59" s="16"/>
    </row>
    <row r="60" spans="1:25" ht="25.5">
      <c r="A60" s="15" t="s">
        <v>2837</v>
      </c>
      <c r="B60" s="15" t="s">
        <v>4816</v>
      </c>
      <c r="C60" s="35" t="s">
        <v>5766</v>
      </c>
      <c r="D60" s="15" t="s">
        <v>5432</v>
      </c>
      <c r="E60" s="24">
        <v>46013.875</v>
      </c>
      <c r="F60" s="15">
        <v>11.6</v>
      </c>
      <c r="G60" s="37" t="s">
        <v>5745</v>
      </c>
      <c r="H60" s="15"/>
      <c r="I60" s="15"/>
      <c r="J60" s="15"/>
      <c r="K60" s="15"/>
      <c r="L60" s="35">
        <v>161</v>
      </c>
      <c r="M60" s="15">
        <v>0</v>
      </c>
      <c r="N60" s="15">
        <v>0</v>
      </c>
      <c r="O60" s="15">
        <v>0</v>
      </c>
      <c r="P60" s="14">
        <f>SUM(H60:O60)</f>
        <v>161</v>
      </c>
      <c r="Q60" s="320" t="s">
        <v>32</v>
      </c>
      <c r="R60" s="298" t="b">
        <v>0</v>
      </c>
      <c r="S60" s="235">
        <v>116456</v>
      </c>
      <c r="T60" s="237" t="s">
        <v>33</v>
      </c>
      <c r="U60" s="261" t="s">
        <v>523</v>
      </c>
      <c r="V60" s="16" t="s">
        <v>90</v>
      </c>
      <c r="W60" s="16">
        <v>1017058</v>
      </c>
      <c r="X60" s="16" t="s">
        <v>5758</v>
      </c>
      <c r="Y60" s="16"/>
    </row>
    <row r="61" spans="1:25">
      <c r="A61" s="15"/>
      <c r="B61" s="15"/>
      <c r="C61" s="15"/>
      <c r="D61" s="15"/>
      <c r="E61" s="24"/>
      <c r="F61" s="15"/>
      <c r="G61" s="37"/>
      <c r="H61" s="15"/>
      <c r="I61" s="15"/>
      <c r="J61" s="15"/>
      <c r="K61" s="15"/>
      <c r="L61" s="15"/>
      <c r="M61" s="15"/>
      <c r="N61" s="15"/>
      <c r="O61" s="15"/>
      <c r="P61" s="14"/>
      <c r="Q61" s="17" t="s">
        <v>32</v>
      </c>
      <c r="R61" s="290" t="b">
        <v>0</v>
      </c>
      <c r="S61" s="14"/>
      <c r="T61" s="23" t="s">
        <v>33</v>
      </c>
      <c r="U61" s="16"/>
      <c r="V61" s="16"/>
      <c r="W61" s="16"/>
      <c r="X61" s="16"/>
      <c r="Y61" s="16"/>
    </row>
    <row r="62" spans="1:25">
      <c r="A62" s="11" t="s">
        <v>19</v>
      </c>
      <c r="B62" s="7"/>
      <c r="C62" s="7"/>
      <c r="D62" s="7"/>
      <c r="E62" s="11"/>
      <c r="F62" s="7"/>
      <c r="G62" s="7"/>
      <c r="H62" s="11">
        <f t="shared" ref="H62:P62" si="5">SUM(H58:H61)</f>
        <v>0</v>
      </c>
      <c r="I62" s="11">
        <f t="shared" si="5"/>
        <v>0</v>
      </c>
      <c r="J62" s="11">
        <f t="shared" si="5"/>
        <v>0</v>
      </c>
      <c r="K62" s="11">
        <f t="shared" si="5"/>
        <v>0</v>
      </c>
      <c r="L62" s="11">
        <f t="shared" si="5"/>
        <v>322</v>
      </c>
      <c r="M62" s="11">
        <f t="shared" si="5"/>
        <v>161</v>
      </c>
      <c r="N62" s="11">
        <f t="shared" si="5"/>
        <v>0</v>
      </c>
      <c r="O62" s="11">
        <f t="shared" si="5"/>
        <v>0</v>
      </c>
      <c r="P62" s="11">
        <f t="shared" si="5"/>
        <v>483</v>
      </c>
      <c r="Q62" s="12"/>
      <c r="R62" s="12"/>
      <c r="S62" s="12"/>
      <c r="T62" s="12"/>
      <c r="U62" s="12"/>
      <c r="V62" s="12"/>
      <c r="W62" s="12"/>
      <c r="X62" s="12"/>
      <c r="Y62" s="12"/>
    </row>
    <row r="63" spans="1:25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5">
      <c r="A64" s="166" t="s">
        <v>34</v>
      </c>
      <c r="B64" s="1562"/>
      <c r="C64" s="1562"/>
      <c r="D64" s="1562"/>
      <c r="E64" s="1"/>
      <c r="F64" s="1"/>
      <c r="G64" s="1"/>
      <c r="H64" s="1"/>
      <c r="I64" s="1"/>
      <c r="J64" s="1563"/>
      <c r="K64" s="1563"/>
      <c r="L64" s="156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5" ht="18">
      <c r="A65" s="187" t="s">
        <v>35</v>
      </c>
      <c r="B65" s="186" t="s">
        <v>36</v>
      </c>
      <c r="C65" s="239" t="s">
        <v>37</v>
      </c>
      <c r="D65" s="24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5">
      <c r="A66" s="263" t="s">
        <v>5263</v>
      </c>
      <c r="B66" s="1591"/>
      <c r="C66" s="1591"/>
      <c r="D66" s="242"/>
      <c r="E66" s="243" t="s">
        <v>40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5" t="s">
        <v>42</v>
      </c>
      <c r="B67" s="1772"/>
      <c r="C67" s="1772"/>
      <c r="D67" s="1"/>
      <c r="E67" s="1"/>
    </row>
    <row r="68" spans="1:25">
      <c r="A68" s="5" t="s">
        <v>42</v>
      </c>
      <c r="B68" s="1772"/>
      <c r="C68" s="1772"/>
    </row>
    <row r="69" spans="1:25">
      <c r="A69" s="5" t="s">
        <v>43</v>
      </c>
      <c r="B69" s="1772"/>
      <c r="C69" s="1772"/>
      <c r="D69" s="1"/>
      <c r="E69" s="1"/>
    </row>
    <row r="70" spans="1:25">
      <c r="A70" s="5" t="s">
        <v>44</v>
      </c>
      <c r="B70" s="1772"/>
      <c r="C70" s="1772"/>
      <c r="D70" s="1"/>
      <c r="E70" s="1"/>
    </row>
    <row r="72" spans="1:25" ht="23.25" customHeight="1">
      <c r="A72" s="1793" t="s">
        <v>415</v>
      </c>
      <c r="B72" s="1793"/>
      <c r="C72" s="1793"/>
      <c r="D72" s="1793"/>
      <c r="E72" s="1793"/>
      <c r="F72" s="1793"/>
      <c r="G72" s="328"/>
      <c r="H72" s="1793" t="s">
        <v>346</v>
      </c>
      <c r="I72" s="1793"/>
      <c r="J72" s="1793"/>
      <c r="K72" s="1793"/>
      <c r="L72" s="1793"/>
      <c r="M72" s="1793"/>
      <c r="N72" s="1793"/>
      <c r="O72" s="1793"/>
      <c r="P72" s="1793"/>
      <c r="Q72" s="1794" t="s">
        <v>206</v>
      </c>
      <c r="R72" s="1795"/>
      <c r="S72" s="1795"/>
      <c r="T72" s="1795"/>
      <c r="U72" s="1795"/>
      <c r="V72" s="1795"/>
      <c r="W72" s="1795"/>
      <c r="X72" s="1795"/>
      <c r="Y72" s="1795"/>
    </row>
    <row r="73" spans="1:25" ht="24.75" customHeight="1">
      <c r="A73" s="8" t="s">
        <v>3</v>
      </c>
      <c r="B73" s="8" t="s">
        <v>4</v>
      </c>
      <c r="C73" s="8" t="s">
        <v>5</v>
      </c>
      <c r="D73" s="8" t="s">
        <v>6</v>
      </c>
      <c r="E73" s="8" t="s">
        <v>7</v>
      </c>
      <c r="F73" s="8" t="s">
        <v>8</v>
      </c>
      <c r="G73" s="33" t="s">
        <v>10</v>
      </c>
      <c r="H73" s="9" t="s">
        <v>11</v>
      </c>
      <c r="I73" s="9" t="s">
        <v>12</v>
      </c>
      <c r="J73" s="9" t="s">
        <v>13</v>
      </c>
      <c r="K73" s="9" t="s">
        <v>14</v>
      </c>
      <c r="L73" s="9" t="s">
        <v>15</v>
      </c>
      <c r="M73" s="9" t="s">
        <v>16</v>
      </c>
      <c r="N73" s="9" t="s">
        <v>17</v>
      </c>
      <c r="O73" s="10" t="s">
        <v>18</v>
      </c>
      <c r="P73" s="8" t="s">
        <v>19</v>
      </c>
      <c r="Q73" s="8" t="s">
        <v>20</v>
      </c>
      <c r="R73" s="240" t="s">
        <v>22</v>
      </c>
      <c r="S73" s="18" t="s">
        <v>9</v>
      </c>
      <c r="T73" s="8" t="s">
        <v>21</v>
      </c>
      <c r="U73" s="8" t="s">
        <v>24</v>
      </c>
      <c r="V73" s="8" t="s">
        <v>25</v>
      </c>
      <c r="W73" s="8" t="s">
        <v>26</v>
      </c>
      <c r="X73" s="8" t="s">
        <v>27</v>
      </c>
      <c r="Y73" s="8" t="s">
        <v>28</v>
      </c>
    </row>
    <row r="74" spans="1:25" ht="25.5">
      <c r="A74" s="276" t="s">
        <v>5767</v>
      </c>
      <c r="B74" s="223" t="s">
        <v>78</v>
      </c>
      <c r="C74" s="329" t="s">
        <v>5768</v>
      </c>
      <c r="D74" s="15" t="s">
        <v>99</v>
      </c>
      <c r="E74" s="24">
        <v>46012.319444444445</v>
      </c>
      <c r="F74" s="15">
        <v>10.95</v>
      </c>
      <c r="G74" s="37" t="s">
        <v>5745</v>
      </c>
      <c r="H74" s="15"/>
      <c r="I74" s="15"/>
      <c r="J74" s="15"/>
      <c r="K74" s="15"/>
      <c r="L74" s="26">
        <v>161</v>
      </c>
      <c r="M74" s="235"/>
      <c r="N74" s="235">
        <v>0</v>
      </c>
      <c r="O74" s="25"/>
      <c r="P74" s="14">
        <f t="shared" ref="P74:P79" si="6">SUM(H74:O74)</f>
        <v>161</v>
      </c>
      <c r="Q74" s="17" t="s">
        <v>32</v>
      </c>
      <c r="R74" s="292" t="b">
        <v>0</v>
      </c>
      <c r="S74" s="235">
        <v>116380</v>
      </c>
      <c r="T74" s="237" t="s">
        <v>33</v>
      </c>
      <c r="U74" s="255" t="s">
        <v>100</v>
      </c>
      <c r="V74" s="16" t="s">
        <v>90</v>
      </c>
      <c r="W74" s="16">
        <v>1017065</v>
      </c>
      <c r="X74" s="16" t="s">
        <v>5755</v>
      </c>
      <c r="Y74" s="16"/>
    </row>
    <row r="75" spans="1:25" ht="25.5">
      <c r="A75" s="15" t="s">
        <v>2561</v>
      </c>
      <c r="B75" s="15" t="s">
        <v>78</v>
      </c>
      <c r="C75" s="35" t="s">
        <v>5769</v>
      </c>
      <c r="D75" s="15" t="s">
        <v>99</v>
      </c>
      <c r="E75" s="24">
        <v>46012.274305555555</v>
      </c>
      <c r="F75" s="15">
        <v>10.95</v>
      </c>
      <c r="G75" s="37" t="s">
        <v>5745</v>
      </c>
      <c r="H75" s="15"/>
      <c r="I75" s="15"/>
      <c r="J75" s="15"/>
      <c r="K75" s="15"/>
      <c r="L75" s="15">
        <v>81</v>
      </c>
      <c r="M75" s="15">
        <v>80</v>
      </c>
      <c r="N75" s="15">
        <v>0</v>
      </c>
      <c r="O75" s="15">
        <v>0</v>
      </c>
      <c r="P75" s="14">
        <f t="shared" si="6"/>
        <v>161</v>
      </c>
      <c r="Q75" s="17" t="s">
        <v>32</v>
      </c>
      <c r="R75" s="292" t="b">
        <v>0</v>
      </c>
      <c r="S75" s="235">
        <v>116426</v>
      </c>
      <c r="T75" s="237" t="s">
        <v>33</v>
      </c>
      <c r="U75" s="255" t="s">
        <v>100</v>
      </c>
      <c r="V75" s="16" t="s">
        <v>90</v>
      </c>
      <c r="W75" s="16">
        <v>1017066</v>
      </c>
      <c r="X75" s="16" t="s">
        <v>5755</v>
      </c>
      <c r="Y75" s="16"/>
    </row>
    <row r="76" spans="1:25" ht="25.5">
      <c r="A76" s="15" t="s">
        <v>86</v>
      </c>
      <c r="B76" s="15" t="s">
        <v>78</v>
      </c>
      <c r="C76" s="35" t="s">
        <v>5770</v>
      </c>
      <c r="D76" s="15" t="s">
        <v>99</v>
      </c>
      <c r="E76" s="24">
        <v>46012.274305555555</v>
      </c>
      <c r="F76" s="15">
        <v>10.95</v>
      </c>
      <c r="G76" s="37" t="s">
        <v>5745</v>
      </c>
      <c r="H76" s="15"/>
      <c r="I76" s="15"/>
      <c r="J76" s="15"/>
      <c r="K76" s="15"/>
      <c r="L76" s="15">
        <v>81</v>
      </c>
      <c r="M76" s="15">
        <v>80</v>
      </c>
      <c r="N76" s="15">
        <v>0</v>
      </c>
      <c r="O76" s="15">
        <v>0</v>
      </c>
      <c r="P76" s="14">
        <f t="shared" si="6"/>
        <v>161</v>
      </c>
      <c r="Q76" s="17" t="s">
        <v>32</v>
      </c>
      <c r="R76" s="292" t="b">
        <v>0</v>
      </c>
      <c r="S76" s="235">
        <v>116450</v>
      </c>
      <c r="T76" s="237" t="s">
        <v>33</v>
      </c>
      <c r="U76" s="255" t="s">
        <v>100</v>
      </c>
      <c r="V76" s="16" t="s">
        <v>90</v>
      </c>
      <c r="W76" s="16">
        <v>1017067</v>
      </c>
      <c r="X76" s="16" t="s">
        <v>5755</v>
      </c>
      <c r="Y76" s="16"/>
    </row>
    <row r="77" spans="1:25" ht="25.5">
      <c r="A77" s="15" t="s">
        <v>107</v>
      </c>
      <c r="B77" s="15" t="s">
        <v>78</v>
      </c>
      <c r="C77" s="35" t="s">
        <v>5771</v>
      </c>
      <c r="D77" s="15" t="s">
        <v>99</v>
      </c>
      <c r="E77" s="24">
        <v>46012.274305555555</v>
      </c>
      <c r="F77" s="15">
        <v>10.95</v>
      </c>
      <c r="G77" s="37" t="s">
        <v>5745</v>
      </c>
      <c r="H77" s="15"/>
      <c r="I77" s="15"/>
      <c r="J77" s="15"/>
      <c r="K77" s="15"/>
      <c r="L77" s="15"/>
      <c r="M77" s="15">
        <v>161</v>
      </c>
      <c r="N77" s="15">
        <v>0</v>
      </c>
      <c r="O77" s="15">
        <v>0</v>
      </c>
      <c r="P77" s="14">
        <f t="shared" si="6"/>
        <v>161</v>
      </c>
      <c r="Q77" s="17" t="s">
        <v>32</v>
      </c>
      <c r="R77" s="292" t="b">
        <v>0</v>
      </c>
      <c r="S77" s="235">
        <v>116451</v>
      </c>
      <c r="T77" s="237" t="s">
        <v>33</v>
      </c>
      <c r="U77" s="255" t="s">
        <v>100</v>
      </c>
      <c r="V77" s="16" t="s">
        <v>90</v>
      </c>
      <c r="W77" s="16">
        <v>1017068</v>
      </c>
      <c r="X77" s="16" t="s">
        <v>5755</v>
      </c>
      <c r="Y77" s="16"/>
    </row>
    <row r="78" spans="1:25">
      <c r="A78" s="15" t="s">
        <v>133</v>
      </c>
      <c r="B78" s="15" t="s">
        <v>134</v>
      </c>
      <c r="C78" s="35" t="s">
        <v>5772</v>
      </c>
      <c r="D78" s="15" t="s">
        <v>3852</v>
      </c>
      <c r="E78" s="24">
        <v>46013.288194444445</v>
      </c>
      <c r="F78" s="15">
        <v>10.3</v>
      </c>
      <c r="G78" s="268" t="s">
        <v>3986</v>
      </c>
      <c r="H78" s="15"/>
      <c r="I78" s="15"/>
      <c r="J78" s="15"/>
      <c r="K78" s="15">
        <v>81</v>
      </c>
      <c r="L78" s="15">
        <v>80</v>
      </c>
      <c r="M78" s="15"/>
      <c r="N78" s="15"/>
      <c r="O78" s="15"/>
      <c r="P78" s="14">
        <f t="shared" si="6"/>
        <v>161</v>
      </c>
      <c r="Q78" s="17" t="s">
        <v>32</v>
      </c>
      <c r="R78" s="292" t="b">
        <v>0</v>
      </c>
      <c r="S78" s="235">
        <v>116427</v>
      </c>
      <c r="T78" s="237" t="s">
        <v>33</v>
      </c>
      <c r="U78" s="231" t="s">
        <v>161</v>
      </c>
      <c r="V78" s="16" t="s">
        <v>90</v>
      </c>
      <c r="W78" s="16">
        <v>1017070</v>
      </c>
      <c r="X78" s="16" t="s">
        <v>5773</v>
      </c>
      <c r="Y78" s="16"/>
    </row>
    <row r="79" spans="1:25" ht="25.5">
      <c r="A79" s="15" t="s">
        <v>515</v>
      </c>
      <c r="B79" s="26" t="s">
        <v>78</v>
      </c>
      <c r="C79" s="323" t="s">
        <v>5774</v>
      </c>
      <c r="D79" s="25" t="s">
        <v>99</v>
      </c>
      <c r="E79" s="24">
        <v>46012.274305555555</v>
      </c>
      <c r="F79" s="15">
        <v>10.95</v>
      </c>
      <c r="G79" s="37" t="s">
        <v>5745</v>
      </c>
      <c r="H79" s="15"/>
      <c r="I79" s="15"/>
      <c r="J79" s="15"/>
      <c r="K79" s="15"/>
      <c r="L79" s="26">
        <v>161</v>
      </c>
      <c r="M79" s="235">
        <v>0</v>
      </c>
      <c r="N79" s="235">
        <v>0</v>
      </c>
      <c r="O79" s="25"/>
      <c r="P79" s="14">
        <f t="shared" si="6"/>
        <v>161</v>
      </c>
      <c r="Q79" s="17" t="s">
        <v>32</v>
      </c>
      <c r="R79" s="292" t="b">
        <v>0</v>
      </c>
      <c r="S79" s="235">
        <v>116448</v>
      </c>
      <c r="T79" s="237" t="s">
        <v>33</v>
      </c>
      <c r="U79" s="255" t="s">
        <v>100</v>
      </c>
      <c r="V79" s="16" t="s">
        <v>90</v>
      </c>
      <c r="W79" s="16">
        <v>1017069</v>
      </c>
      <c r="X79" s="16" t="s">
        <v>5755</v>
      </c>
      <c r="Y79" s="16"/>
    </row>
    <row r="80" spans="1:25">
      <c r="A80" s="11" t="s">
        <v>19</v>
      </c>
      <c r="B80" s="7"/>
      <c r="C80" s="7"/>
      <c r="D80" s="7"/>
      <c r="E80" s="11"/>
      <c r="F80" s="7"/>
      <c r="G80" s="7"/>
      <c r="H80" s="11">
        <f>SUM(H74:H77)</f>
        <v>0</v>
      </c>
      <c r="I80" s="11">
        <f>SUM(I74:I77)</f>
        <v>0</v>
      </c>
      <c r="J80" s="11">
        <f>SUM(J74:J77)</f>
        <v>0</v>
      </c>
      <c r="K80" s="11">
        <f t="shared" ref="K80:P80" si="7">SUM(K74:K79)</f>
        <v>81</v>
      </c>
      <c r="L80" s="11">
        <f t="shared" si="7"/>
        <v>564</v>
      </c>
      <c r="M80" s="11">
        <f t="shared" si="7"/>
        <v>321</v>
      </c>
      <c r="N80" s="11">
        <f t="shared" si="7"/>
        <v>0</v>
      </c>
      <c r="O80" s="11">
        <f t="shared" si="7"/>
        <v>0</v>
      </c>
      <c r="P80" s="11">
        <f t="shared" si="7"/>
        <v>966</v>
      </c>
      <c r="Q80" s="12"/>
      <c r="R80" s="12"/>
      <c r="S80" s="256"/>
      <c r="T80" s="12"/>
      <c r="U80" s="12"/>
      <c r="V80" s="12"/>
      <c r="W80" s="12"/>
      <c r="X80" s="12"/>
      <c r="Y80" s="12"/>
    </row>
    <row r="81" spans="1:25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5">
      <c r="A82" s="166" t="s">
        <v>34</v>
      </c>
      <c r="B82" s="1562"/>
      <c r="C82" s="1562"/>
      <c r="D82" s="1562"/>
      <c r="E82" s="1"/>
      <c r="F82" s="1"/>
      <c r="G82" s="1"/>
      <c r="H82" s="1"/>
      <c r="I82" s="1"/>
      <c r="J82" s="1563"/>
      <c r="K82" s="1563"/>
      <c r="L82" s="1563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5" ht="18">
      <c r="A83" s="187" t="s">
        <v>35</v>
      </c>
      <c r="B83" s="186" t="s">
        <v>36</v>
      </c>
      <c r="C83" s="239" t="s">
        <v>37</v>
      </c>
      <c r="D83" s="24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5">
      <c r="A84" s="230" t="s">
        <v>161</v>
      </c>
      <c r="B84" s="1558" t="s">
        <v>39</v>
      </c>
      <c r="C84" s="1558"/>
      <c r="D84" s="242"/>
      <c r="E84" s="243" t="s">
        <v>40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5">
      <c r="A85" s="257" t="s">
        <v>100</v>
      </c>
      <c r="B85" s="1619" t="s">
        <v>41</v>
      </c>
      <c r="C85" s="1619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>
      <c r="A86" s="5" t="s">
        <v>42</v>
      </c>
      <c r="B86" s="1792" t="s">
        <v>1599</v>
      </c>
      <c r="C86" s="1565"/>
      <c r="D86" s="1"/>
      <c r="E86" s="1"/>
    </row>
    <row r="87" spans="1:25">
      <c r="A87" s="5" t="s">
        <v>42</v>
      </c>
      <c r="B87" s="1565"/>
      <c r="C87" s="1565"/>
    </row>
    <row r="88" spans="1:25">
      <c r="A88" s="5" t="s">
        <v>43</v>
      </c>
      <c r="B88" s="1566">
        <v>358401726394</v>
      </c>
      <c r="C88" s="1565"/>
      <c r="D88" s="1"/>
      <c r="E88" s="1"/>
    </row>
    <row r="89" spans="1:25">
      <c r="A89" s="5" t="s">
        <v>44</v>
      </c>
      <c r="B89" s="1567">
        <v>0.66666666666666663</v>
      </c>
      <c r="C89" s="1565"/>
      <c r="D89" s="1"/>
      <c r="E89" s="1"/>
    </row>
    <row r="91" spans="1:25" ht="32.25" customHeight="1">
      <c r="A91" s="1733" t="s">
        <v>1311</v>
      </c>
      <c r="B91" s="1734"/>
      <c r="C91" s="1734"/>
      <c r="D91" s="1734"/>
      <c r="E91" s="1734"/>
      <c r="F91" s="1735"/>
      <c r="G91" s="7"/>
      <c r="H91" s="1733" t="s">
        <v>4015</v>
      </c>
      <c r="I91" s="1734"/>
      <c r="J91" s="1734"/>
      <c r="K91" s="1734"/>
      <c r="L91" s="1734"/>
      <c r="M91" s="1734"/>
      <c r="N91" s="1734"/>
      <c r="O91" s="1734"/>
      <c r="P91" s="1735"/>
      <c r="Q91" s="1741" t="s">
        <v>2139</v>
      </c>
      <c r="R91" s="1742"/>
      <c r="S91" s="1742"/>
      <c r="T91" s="1742"/>
      <c r="U91" s="1742"/>
      <c r="V91" s="1742"/>
      <c r="W91" s="1742"/>
      <c r="X91" s="1742"/>
      <c r="Y91" s="1742"/>
    </row>
    <row r="92" spans="1:25" ht="26.25">
      <c r="A92" s="8" t="s">
        <v>3</v>
      </c>
      <c r="B92" s="8" t="s">
        <v>4</v>
      </c>
      <c r="C92" s="8" t="s">
        <v>5</v>
      </c>
      <c r="D92" s="8" t="s">
        <v>6</v>
      </c>
      <c r="E92" s="8" t="s">
        <v>7</v>
      </c>
      <c r="F92" s="8" t="s">
        <v>8</v>
      </c>
      <c r="G92" s="33" t="s">
        <v>10</v>
      </c>
      <c r="H92" s="9" t="s">
        <v>11</v>
      </c>
      <c r="I92" s="9" t="s">
        <v>12</v>
      </c>
      <c r="J92" s="9" t="s">
        <v>13</v>
      </c>
      <c r="K92" s="9" t="s">
        <v>14</v>
      </c>
      <c r="L92" s="9" t="s">
        <v>15</v>
      </c>
      <c r="M92" s="9" t="s">
        <v>16</v>
      </c>
      <c r="N92" s="9" t="s">
        <v>17</v>
      </c>
      <c r="O92" s="10" t="s">
        <v>18</v>
      </c>
      <c r="P92" s="8" t="s">
        <v>19</v>
      </c>
      <c r="Q92" s="8" t="s">
        <v>20</v>
      </c>
      <c r="R92" s="240" t="s">
        <v>22</v>
      </c>
      <c r="S92" s="8" t="s">
        <v>9</v>
      </c>
      <c r="T92" s="8" t="s">
        <v>21</v>
      </c>
      <c r="U92" s="8" t="s">
        <v>24</v>
      </c>
      <c r="V92" s="8" t="s">
        <v>25</v>
      </c>
      <c r="W92" s="8" t="s">
        <v>26</v>
      </c>
      <c r="X92" s="8" t="s">
        <v>27</v>
      </c>
      <c r="Y92" s="8" t="s">
        <v>28</v>
      </c>
    </row>
    <row r="93" spans="1:25">
      <c r="A93" s="15" t="s">
        <v>145</v>
      </c>
      <c r="B93" s="15" t="s">
        <v>57</v>
      </c>
      <c r="C93" s="35" t="s">
        <v>5775</v>
      </c>
      <c r="D93" s="15" t="s">
        <v>56</v>
      </c>
      <c r="E93" s="254" t="s">
        <v>5776</v>
      </c>
      <c r="F93" s="15">
        <v>10.3</v>
      </c>
      <c r="G93" s="37"/>
      <c r="H93" s="15"/>
      <c r="I93" s="15"/>
      <c r="J93" s="35">
        <v>54</v>
      </c>
      <c r="K93" s="35">
        <v>107</v>
      </c>
      <c r="L93" s="15"/>
      <c r="M93" s="15"/>
      <c r="N93" s="15"/>
      <c r="O93" s="15"/>
      <c r="P93" s="14">
        <f>SUM(H93:O93)</f>
        <v>161</v>
      </c>
      <c r="Q93" s="14" t="s">
        <v>30</v>
      </c>
      <c r="R93" s="290" t="b">
        <v>0</v>
      </c>
      <c r="S93" s="14">
        <v>116390</v>
      </c>
      <c r="T93" s="14" t="s">
        <v>31</v>
      </c>
      <c r="U93" s="232" t="s">
        <v>169</v>
      </c>
      <c r="V93" s="16" t="s">
        <v>90</v>
      </c>
      <c r="W93" s="16">
        <v>1017071</v>
      </c>
      <c r="X93" s="16" t="s">
        <v>5777</v>
      </c>
      <c r="Y93" s="16"/>
    </row>
    <row r="94" spans="1:25">
      <c r="A94" s="15" t="s">
        <v>113</v>
      </c>
      <c r="B94" s="15" t="s">
        <v>65</v>
      </c>
      <c r="C94" s="35" t="s">
        <v>5778</v>
      </c>
      <c r="D94" s="15" t="s">
        <v>2265</v>
      </c>
      <c r="E94" s="24">
        <v>46013.5625</v>
      </c>
      <c r="F94" s="15">
        <v>15.6</v>
      </c>
      <c r="G94" s="37"/>
      <c r="H94" s="15"/>
      <c r="I94" s="15"/>
      <c r="J94" s="15"/>
      <c r="K94" s="15"/>
      <c r="L94" s="35">
        <v>81</v>
      </c>
      <c r="M94" s="15"/>
      <c r="N94" s="15"/>
      <c r="O94" s="15"/>
      <c r="P94" s="14">
        <f>SUM(H94:O94)</f>
        <v>81</v>
      </c>
      <c r="Q94" s="14" t="s">
        <v>30</v>
      </c>
      <c r="R94" s="290" t="b">
        <v>0</v>
      </c>
      <c r="S94" s="14">
        <v>116388</v>
      </c>
      <c r="T94" s="23" t="s">
        <v>33</v>
      </c>
      <c r="U94" s="231" t="s">
        <v>161</v>
      </c>
      <c r="V94" s="16" t="s">
        <v>90</v>
      </c>
      <c r="W94" s="16">
        <v>1017072</v>
      </c>
      <c r="X94" s="16" t="s">
        <v>5779</v>
      </c>
      <c r="Y94" s="16"/>
    </row>
    <row r="95" spans="1:25">
      <c r="A95" s="15" t="s">
        <v>1090</v>
      </c>
      <c r="B95" s="15" t="s">
        <v>1091</v>
      </c>
      <c r="C95" s="311" t="s">
        <v>5780</v>
      </c>
      <c r="D95" s="15" t="s">
        <v>5781</v>
      </c>
      <c r="E95" s="24">
        <v>46011.701388888891</v>
      </c>
      <c r="F95" s="15">
        <v>14.8</v>
      </c>
      <c r="G95" s="37" t="s">
        <v>160</v>
      </c>
      <c r="H95" s="15"/>
      <c r="I95" s="15"/>
      <c r="J95" s="15"/>
      <c r="K95" s="15"/>
      <c r="L95" s="35">
        <v>54</v>
      </c>
      <c r="M95" s="321">
        <v>107</v>
      </c>
      <c r="N95" s="321"/>
      <c r="O95" s="15"/>
      <c r="P95" s="14">
        <f>SUM(H95:O95)</f>
        <v>161</v>
      </c>
      <c r="Q95" s="14" t="s">
        <v>30</v>
      </c>
      <c r="R95" s="290" t="b">
        <v>0</v>
      </c>
      <c r="S95" s="264">
        <v>116385</v>
      </c>
      <c r="T95" s="14" t="s">
        <v>31</v>
      </c>
      <c r="U95" s="232" t="s">
        <v>169</v>
      </c>
      <c r="V95" s="16"/>
      <c r="W95" s="16">
        <v>1017073</v>
      </c>
      <c r="X95" s="16" t="s">
        <v>5779</v>
      </c>
      <c r="Y95" s="16"/>
    </row>
    <row r="96" spans="1:25">
      <c r="A96" s="15" t="s">
        <v>141</v>
      </c>
      <c r="B96" s="15" t="s">
        <v>69</v>
      </c>
      <c r="C96" s="35" t="s">
        <v>5782</v>
      </c>
      <c r="D96" s="15" t="s">
        <v>68</v>
      </c>
      <c r="E96" s="24">
        <v>46011.795138888891</v>
      </c>
      <c r="F96" s="15">
        <v>14.5</v>
      </c>
      <c r="G96" s="37"/>
      <c r="H96" s="15"/>
      <c r="I96" s="15"/>
      <c r="J96" s="15"/>
      <c r="K96" s="15"/>
      <c r="L96" s="35">
        <v>81</v>
      </c>
      <c r="M96" s="15">
        <v>54</v>
      </c>
      <c r="N96" s="35">
        <v>26</v>
      </c>
      <c r="O96" s="15"/>
      <c r="P96" s="14">
        <f>SUM(H96:O96)</f>
        <v>161</v>
      </c>
      <c r="Q96" s="14" t="s">
        <v>30</v>
      </c>
      <c r="R96" s="290" t="b">
        <v>0</v>
      </c>
      <c r="S96" s="14">
        <v>116418</v>
      </c>
      <c r="T96" s="14" t="s">
        <v>31</v>
      </c>
      <c r="U96" s="232" t="s">
        <v>169</v>
      </c>
      <c r="V96" s="16"/>
      <c r="W96" s="16">
        <v>1017074</v>
      </c>
      <c r="X96" s="16" t="s">
        <v>5755</v>
      </c>
      <c r="Y96" s="16"/>
    </row>
    <row r="97" spans="1:25" ht="25.5">
      <c r="A97" s="276" t="s">
        <v>5783</v>
      </c>
      <c r="B97" s="223" t="s">
        <v>134</v>
      </c>
      <c r="C97" s="27" t="s">
        <v>5784</v>
      </c>
      <c r="D97" s="15" t="s">
        <v>3852</v>
      </c>
      <c r="E97" s="24">
        <v>46013.277777777781</v>
      </c>
      <c r="F97" s="15">
        <v>10.3</v>
      </c>
      <c r="G97" s="37" t="s">
        <v>5745</v>
      </c>
      <c r="H97" s="15"/>
      <c r="I97" s="15"/>
      <c r="J97" s="15"/>
      <c r="K97" s="15"/>
      <c r="L97" s="26">
        <v>81</v>
      </c>
      <c r="M97" s="235">
        <v>27</v>
      </c>
      <c r="N97" s="331">
        <v>133</v>
      </c>
      <c r="O97" s="25"/>
      <c r="P97" s="14">
        <f>SUM(H97:O97)</f>
        <v>241</v>
      </c>
      <c r="Q97" s="320" t="s">
        <v>32</v>
      </c>
      <c r="R97" s="298" t="b">
        <v>1</v>
      </c>
      <c r="S97" s="235">
        <v>116449</v>
      </c>
      <c r="T97" s="237" t="s">
        <v>33</v>
      </c>
      <c r="U97" s="231" t="s">
        <v>161</v>
      </c>
      <c r="V97" s="16" t="s">
        <v>90</v>
      </c>
      <c r="W97" s="16">
        <v>1017075</v>
      </c>
      <c r="X97" s="16" t="s">
        <v>5773</v>
      </c>
      <c r="Y97" s="16"/>
    </row>
    <row r="98" spans="1:25">
      <c r="A98" s="11" t="s">
        <v>19</v>
      </c>
      <c r="B98" s="7"/>
      <c r="C98" s="7"/>
      <c r="D98" s="7"/>
      <c r="E98" s="11"/>
      <c r="F98" s="7"/>
      <c r="G98" s="7"/>
      <c r="H98" s="11">
        <f t="shared" ref="H98:P98" si="8">SUM(H93:H97)</f>
        <v>0</v>
      </c>
      <c r="I98" s="11">
        <f t="shared" si="8"/>
        <v>0</v>
      </c>
      <c r="J98" s="11">
        <f t="shared" si="8"/>
        <v>54</v>
      </c>
      <c r="K98" s="11">
        <f t="shared" si="8"/>
        <v>107</v>
      </c>
      <c r="L98" s="11">
        <f t="shared" si="8"/>
        <v>297</v>
      </c>
      <c r="M98" s="11">
        <f t="shared" si="8"/>
        <v>188</v>
      </c>
      <c r="N98" s="11">
        <f t="shared" si="8"/>
        <v>159</v>
      </c>
      <c r="O98" s="11">
        <f t="shared" si="8"/>
        <v>0</v>
      </c>
      <c r="P98" s="11">
        <f t="shared" si="8"/>
        <v>805</v>
      </c>
      <c r="Q98" s="12"/>
      <c r="R98" s="12"/>
      <c r="S98" s="12"/>
      <c r="T98" s="12"/>
      <c r="U98" s="12"/>
      <c r="V98" s="12"/>
      <c r="W98" s="12"/>
      <c r="X98" s="12"/>
      <c r="Y98" s="12"/>
    </row>
    <row r="99" spans="1:25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5">
      <c r="A100" s="166" t="s">
        <v>34</v>
      </c>
      <c r="B100" s="241"/>
      <c r="C100" s="241"/>
      <c r="D100" s="24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5" ht="18">
      <c r="A101" s="187" t="s">
        <v>35</v>
      </c>
      <c r="B101" s="186" t="s">
        <v>36</v>
      </c>
      <c r="C101" s="239" t="s">
        <v>37</v>
      </c>
      <c r="D101" s="24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5">
      <c r="A102" s="230" t="s">
        <v>161</v>
      </c>
      <c r="B102" s="1558" t="s">
        <v>39</v>
      </c>
      <c r="C102" s="1558"/>
      <c r="D102" s="242"/>
      <c r="E102" s="243" t="s">
        <v>40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5">
      <c r="A103" s="4" t="s">
        <v>169</v>
      </c>
      <c r="B103" s="1564" t="s">
        <v>41</v>
      </c>
      <c r="C103" s="1564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5">
      <c r="A104" s="5" t="s">
        <v>42</v>
      </c>
      <c r="B104" s="1565" t="s">
        <v>5785</v>
      </c>
      <c r="C104" s="1565"/>
      <c r="D104" s="1"/>
      <c r="E104" s="1"/>
    </row>
    <row r="105" spans="1:25">
      <c r="A105" s="5" t="s">
        <v>42</v>
      </c>
      <c r="B105" s="244"/>
      <c r="C105" s="244"/>
    </row>
    <row r="106" spans="1:25">
      <c r="A106" s="5" t="s">
        <v>43</v>
      </c>
      <c r="B106" s="1566">
        <v>358456024441</v>
      </c>
      <c r="C106" s="1565"/>
      <c r="D106" s="1"/>
      <c r="E106" s="1"/>
    </row>
    <row r="107" spans="1:25">
      <c r="A107" s="5" t="s">
        <v>44</v>
      </c>
      <c r="B107" s="245">
        <v>0.70833333333333337</v>
      </c>
      <c r="C107" s="244"/>
      <c r="D107" s="1"/>
      <c r="E107" s="1"/>
    </row>
  </sheetData>
  <mergeCells count="60">
    <mergeCell ref="H40:P40"/>
    <mergeCell ref="Q40:Y40"/>
    <mergeCell ref="Q56:Y56"/>
    <mergeCell ref="B64:D64"/>
    <mergeCell ref="J64:L64"/>
    <mergeCell ref="A56:F56"/>
    <mergeCell ref="H56:P56"/>
    <mergeCell ref="B52:C52"/>
    <mergeCell ref="B53:C53"/>
    <mergeCell ref="B54:C54"/>
    <mergeCell ref="A1:F1"/>
    <mergeCell ref="H1:P1"/>
    <mergeCell ref="Q1:Y1"/>
    <mergeCell ref="B11:D11"/>
    <mergeCell ref="J11:L11"/>
    <mergeCell ref="H72:P72"/>
    <mergeCell ref="Q72:Y72"/>
    <mergeCell ref="B82:D82"/>
    <mergeCell ref="J82:L82"/>
    <mergeCell ref="B13:C13"/>
    <mergeCell ref="J48:L48"/>
    <mergeCell ref="Q20:Y20"/>
    <mergeCell ref="B31:D31"/>
    <mergeCell ref="J31:L31"/>
    <mergeCell ref="B33:C33"/>
    <mergeCell ref="B35:C35"/>
    <mergeCell ref="B36:C36"/>
    <mergeCell ref="H20:P20"/>
    <mergeCell ref="B37:C37"/>
    <mergeCell ref="B38:C38"/>
    <mergeCell ref="A40:F40"/>
    <mergeCell ref="B88:C88"/>
    <mergeCell ref="B89:C89"/>
    <mergeCell ref="A72:F72"/>
    <mergeCell ref="B66:C66"/>
    <mergeCell ref="B67:C67"/>
    <mergeCell ref="B68:C68"/>
    <mergeCell ref="B69:C69"/>
    <mergeCell ref="B70:C70"/>
    <mergeCell ref="B85:C85"/>
    <mergeCell ref="B14:C14"/>
    <mergeCell ref="B34:C34"/>
    <mergeCell ref="B84:C84"/>
    <mergeCell ref="B86:C86"/>
    <mergeCell ref="B87:C87"/>
    <mergeCell ref="B15:C15"/>
    <mergeCell ref="B16:C16"/>
    <mergeCell ref="B17:C17"/>
    <mergeCell ref="B18:C18"/>
    <mergeCell ref="A20:F20"/>
    <mergeCell ref="B48:D48"/>
    <mergeCell ref="B50:C50"/>
    <mergeCell ref="B51:C51"/>
    <mergeCell ref="B104:C104"/>
    <mergeCell ref="B106:C106"/>
    <mergeCell ref="Q91:Y91"/>
    <mergeCell ref="H91:P91"/>
    <mergeCell ref="A91:F91"/>
    <mergeCell ref="B103:C103"/>
    <mergeCell ref="B102:C10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DF57E-F1EE-4D4C-80AC-9F9429F50239}">
  <sheetPr>
    <tabColor theme="9" tint="0.59999389629810485"/>
  </sheetPr>
  <dimension ref="A1:Z19"/>
  <sheetViews>
    <sheetView workbookViewId="0">
      <selection activeCell="D6" sqref="D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1.28515625" customWidth="1"/>
    <col min="22" max="22" width="16.28515625" customWidth="1"/>
    <col min="23" max="24" width="9.140625"/>
    <col min="25" max="25" width="19" customWidth="1"/>
  </cols>
  <sheetData>
    <row r="1" spans="1:26" ht="23.25">
      <c r="A1" s="1559" t="s">
        <v>568</v>
      </c>
      <c r="B1" s="1559"/>
      <c r="C1" s="1559"/>
      <c r="D1" s="1559"/>
      <c r="E1" s="1559"/>
      <c r="F1" s="1559"/>
      <c r="G1" s="1067"/>
      <c r="H1" s="7"/>
      <c r="I1" s="1559" t="s">
        <v>569</v>
      </c>
      <c r="J1" s="1559"/>
      <c r="K1" s="1559"/>
      <c r="L1" s="1559"/>
      <c r="M1" s="1559"/>
      <c r="N1" s="1559"/>
      <c r="O1" s="1559"/>
      <c r="P1" s="1559"/>
      <c r="Q1" s="1559"/>
      <c r="R1" s="1560" t="s">
        <v>2</v>
      </c>
      <c r="S1" s="1561"/>
      <c r="T1" s="1560"/>
      <c r="U1" s="1560"/>
      <c r="V1" s="1560"/>
      <c r="W1" s="1560"/>
      <c r="X1" s="1560"/>
      <c r="Y1" s="1560"/>
      <c r="Z1" s="1560"/>
    </row>
    <row r="2" spans="1:26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227</v>
      </c>
      <c r="Q2" s="8" t="s">
        <v>19</v>
      </c>
      <c r="R2" s="8" t="s">
        <v>20</v>
      </c>
      <c r="S2" s="240" t="s">
        <v>21</v>
      </c>
      <c r="T2" s="240" t="s">
        <v>22</v>
      </c>
      <c r="U2" s="1418" t="s">
        <v>23</v>
      </c>
      <c r="V2" s="8" t="s">
        <v>24</v>
      </c>
      <c r="W2" s="8" t="s">
        <v>25</v>
      </c>
      <c r="X2" s="8" t="s">
        <v>26</v>
      </c>
      <c r="Y2" s="8" t="s">
        <v>27</v>
      </c>
      <c r="Z2" s="8" t="s">
        <v>28</v>
      </c>
    </row>
    <row r="3" spans="1:26">
      <c r="A3" s="1172" t="s">
        <v>228</v>
      </c>
      <c r="B3" s="1172" t="s">
        <v>78</v>
      </c>
      <c r="C3" s="224" t="s">
        <v>570</v>
      </c>
      <c r="D3" s="224" t="s">
        <v>505</v>
      </c>
      <c r="E3" s="227" t="s">
        <v>571</v>
      </c>
      <c r="F3" s="224">
        <v>12.5</v>
      </c>
      <c r="G3" s="224">
        <v>122136</v>
      </c>
      <c r="H3" s="226"/>
      <c r="I3" s="224"/>
      <c r="J3" s="224"/>
      <c r="K3" s="224"/>
      <c r="L3" s="224"/>
      <c r="M3" s="224"/>
      <c r="N3" s="224"/>
      <c r="O3" s="224"/>
      <c r="P3" s="224">
        <v>251</v>
      </c>
      <c r="Q3" s="14">
        <f t="shared" ref="Q3:Q8" si="0">SUM(I3:P3)</f>
        <v>251</v>
      </c>
      <c r="R3" s="229" t="s">
        <v>32</v>
      </c>
      <c r="S3" s="23" t="s">
        <v>33</v>
      </c>
      <c r="T3" s="14"/>
      <c r="U3" s="481" t="s">
        <v>572</v>
      </c>
      <c r="V3" s="228" t="s">
        <v>573</v>
      </c>
      <c r="W3" s="16"/>
      <c r="X3" s="16">
        <v>1022828</v>
      </c>
      <c r="Y3" s="16"/>
      <c r="Z3" s="16" t="s">
        <v>233</v>
      </c>
    </row>
    <row r="4" spans="1:26">
      <c r="A4" s="1172" t="s">
        <v>228</v>
      </c>
      <c r="B4" s="1172" t="s">
        <v>78</v>
      </c>
      <c r="C4" s="224" t="s">
        <v>574</v>
      </c>
      <c r="D4" s="224" t="s">
        <v>505</v>
      </c>
      <c r="E4" s="227" t="s">
        <v>571</v>
      </c>
      <c r="F4" s="224">
        <v>12.5</v>
      </c>
      <c r="G4" s="224">
        <v>122137</v>
      </c>
      <c r="H4" s="226"/>
      <c r="I4" s="224"/>
      <c r="J4" s="224"/>
      <c r="K4" s="224"/>
      <c r="L4" s="224"/>
      <c r="M4" s="224"/>
      <c r="N4" s="224"/>
      <c r="O4" s="224"/>
      <c r="P4" s="224">
        <v>251</v>
      </c>
      <c r="Q4" s="14">
        <f t="shared" si="0"/>
        <v>251</v>
      </c>
      <c r="R4" s="229" t="s">
        <v>32</v>
      </c>
      <c r="S4" s="23" t="s">
        <v>33</v>
      </c>
      <c r="T4" s="14"/>
      <c r="U4" s="1440" t="s">
        <v>572</v>
      </c>
      <c r="V4" s="228" t="s">
        <v>573</v>
      </c>
      <c r="W4" s="16"/>
      <c r="X4" s="16">
        <v>1022830</v>
      </c>
      <c r="Y4" s="16"/>
      <c r="Z4" s="16" t="s">
        <v>233</v>
      </c>
    </row>
    <row r="5" spans="1:26">
      <c r="A5" s="1172" t="s">
        <v>228</v>
      </c>
      <c r="B5" s="1172" t="s">
        <v>78</v>
      </c>
      <c r="C5" s="224" t="s">
        <v>575</v>
      </c>
      <c r="D5" s="224" t="s">
        <v>505</v>
      </c>
      <c r="E5" s="227" t="s">
        <v>571</v>
      </c>
      <c r="F5" s="224">
        <v>12.5</v>
      </c>
      <c r="G5" s="224">
        <v>122138</v>
      </c>
      <c r="H5" s="226"/>
      <c r="I5" s="224"/>
      <c r="J5" s="224"/>
      <c r="K5" s="224"/>
      <c r="L5" s="224"/>
      <c r="M5" s="224"/>
      <c r="N5" s="224"/>
      <c r="O5" s="224"/>
      <c r="P5" s="224">
        <v>251</v>
      </c>
      <c r="Q5" s="14">
        <f t="shared" si="0"/>
        <v>251</v>
      </c>
      <c r="R5" s="229" t="s">
        <v>32</v>
      </c>
      <c r="S5" s="23" t="s">
        <v>33</v>
      </c>
      <c r="T5" s="14"/>
      <c r="U5" s="1440" t="s">
        <v>572</v>
      </c>
      <c r="V5" s="228" t="s">
        <v>573</v>
      </c>
      <c r="W5" s="16"/>
      <c r="X5" s="16">
        <v>1022831</v>
      </c>
      <c r="Y5" s="16"/>
      <c r="Z5" s="16" t="s">
        <v>233</v>
      </c>
    </row>
    <row r="6" spans="1:26">
      <c r="A6" s="224"/>
      <c r="B6" s="224"/>
      <c r="C6" s="224"/>
      <c r="D6" s="224"/>
      <c r="E6" s="227"/>
      <c r="F6" s="224"/>
      <c r="G6" s="224"/>
      <c r="H6" s="226"/>
      <c r="I6" s="224"/>
      <c r="J6" s="224"/>
      <c r="K6" s="224"/>
      <c r="L6" s="224"/>
      <c r="M6" s="224"/>
      <c r="N6" s="224"/>
      <c r="O6" s="224"/>
      <c r="P6" s="224"/>
      <c r="Q6" s="14">
        <f t="shared" si="0"/>
        <v>0</v>
      </c>
      <c r="R6" s="14"/>
      <c r="S6" s="14"/>
      <c r="T6" s="14"/>
      <c r="U6" s="14"/>
      <c r="V6" s="228"/>
      <c r="W6" s="16"/>
      <c r="X6" s="16"/>
      <c r="Y6" s="16"/>
      <c r="Z6" s="16"/>
    </row>
    <row r="7" spans="1:26">
      <c r="A7" s="224"/>
      <c r="B7" s="224"/>
      <c r="C7" s="224"/>
      <c r="D7" s="224"/>
      <c r="E7" s="227"/>
      <c r="F7" s="224"/>
      <c r="G7" s="224"/>
      <c r="H7" s="226"/>
      <c r="I7" s="224"/>
      <c r="J7" s="224"/>
      <c r="K7" s="224"/>
      <c r="L7" s="224"/>
      <c r="M7" s="224"/>
      <c r="N7" s="224"/>
      <c r="O7" s="224"/>
      <c r="P7" s="224"/>
      <c r="Q7" s="14">
        <f t="shared" si="0"/>
        <v>0</v>
      </c>
      <c r="R7" s="14"/>
      <c r="S7" s="14"/>
      <c r="T7" s="14"/>
      <c r="U7" s="14"/>
      <c r="V7" s="228"/>
      <c r="W7" s="16"/>
      <c r="X7" s="16"/>
      <c r="Y7" s="16"/>
      <c r="Z7" s="16"/>
    </row>
    <row r="8" spans="1:26">
      <c r="A8" s="15"/>
      <c r="B8" s="15"/>
      <c r="C8" s="15"/>
      <c r="D8" s="15"/>
      <c r="E8" s="15"/>
      <c r="F8" s="15"/>
      <c r="G8" s="15"/>
      <c r="H8" s="37"/>
      <c r="I8" s="15"/>
      <c r="J8" s="15"/>
      <c r="K8" s="15"/>
      <c r="L8" s="15"/>
      <c r="M8" s="15"/>
      <c r="N8" s="15"/>
      <c r="O8" s="15"/>
      <c r="P8" s="15"/>
      <c r="Q8" s="14">
        <f t="shared" si="0"/>
        <v>0</v>
      </c>
      <c r="R8" s="14"/>
      <c r="S8" s="14"/>
      <c r="T8" s="14"/>
      <c r="U8" s="14"/>
      <c r="V8" s="16"/>
      <c r="W8" s="16"/>
      <c r="X8" s="16"/>
      <c r="Y8" s="16"/>
      <c r="Z8" s="16"/>
    </row>
    <row r="9" spans="1:26">
      <c r="A9" s="11" t="s">
        <v>19</v>
      </c>
      <c r="B9" s="7"/>
      <c r="C9" s="7"/>
      <c r="D9" s="7"/>
      <c r="E9" s="11"/>
      <c r="F9" s="7"/>
      <c r="G9" s="7"/>
      <c r="H9" s="7"/>
      <c r="I9" s="11">
        <f t="shared" ref="I9:J9" si="1">SUM(I3:I7)</f>
        <v>0</v>
      </c>
      <c r="J9" s="11">
        <f t="shared" si="1"/>
        <v>0</v>
      </c>
      <c r="K9" s="11">
        <f t="shared" ref="K9:Q9" si="2">SUM(K3:K8)</f>
        <v>0</v>
      </c>
      <c r="L9" s="11">
        <f t="shared" si="2"/>
        <v>0</v>
      </c>
      <c r="M9" s="11">
        <f t="shared" si="2"/>
        <v>0</v>
      </c>
      <c r="N9" s="11">
        <f t="shared" si="2"/>
        <v>0</v>
      </c>
      <c r="O9" s="11">
        <f t="shared" si="2"/>
        <v>0</v>
      </c>
      <c r="P9" s="11">
        <f t="shared" si="2"/>
        <v>753</v>
      </c>
      <c r="Q9" s="11">
        <f t="shared" si="2"/>
        <v>753</v>
      </c>
      <c r="R9" s="12"/>
      <c r="S9" s="12"/>
      <c r="T9" s="12"/>
      <c r="U9" s="12"/>
      <c r="V9" s="12"/>
      <c r="W9" s="12"/>
      <c r="X9" s="12"/>
      <c r="Y9" s="12"/>
      <c r="Z9" s="12"/>
    </row>
    <row r="10" spans="1:26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>
      <c r="A14" s="4" t="s">
        <v>169</v>
      </c>
      <c r="B14" s="1564" t="s">
        <v>41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 ht="15" customHeight="1">
      <c r="A15" s="5" t="s">
        <v>42</v>
      </c>
      <c r="B15" s="1565"/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5" t="s">
        <v>43</v>
      </c>
      <c r="B17" s="1566"/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</sheetData>
  <mergeCells count="11">
    <mergeCell ref="B13:C13"/>
    <mergeCell ref="A1:F1"/>
    <mergeCell ref="I1:Q1"/>
    <mergeCell ref="R1:Z1"/>
    <mergeCell ref="B11:D11"/>
    <mergeCell ref="K11:M11"/>
    <mergeCell ref="B14:C14"/>
    <mergeCell ref="B15:C15"/>
    <mergeCell ref="B16:C16"/>
    <mergeCell ref="B17:C17"/>
    <mergeCell ref="B18:C18"/>
  </mergeCell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E50B3-82FC-44E4-8D3A-151632EFEBB6}">
  <sheetPr>
    <tabColor rgb="FF7030A0"/>
  </sheetPr>
  <dimension ref="A1:Y37"/>
  <sheetViews>
    <sheetView workbookViewId="0">
      <selection activeCell="P27" sqref="P2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5.5703125" customWidth="1"/>
  </cols>
  <sheetData>
    <row r="1" spans="1:25" ht="23.25">
      <c r="A1" s="1666" t="s">
        <v>345</v>
      </c>
      <c r="B1" s="1666"/>
      <c r="C1" s="1666"/>
      <c r="D1" s="1666"/>
      <c r="E1" s="1666"/>
      <c r="F1" s="1666"/>
      <c r="G1" s="270"/>
      <c r="H1" s="1666" t="s">
        <v>1015</v>
      </c>
      <c r="I1" s="1666"/>
      <c r="J1" s="1666"/>
      <c r="K1" s="1666"/>
      <c r="L1" s="1666"/>
      <c r="M1" s="1666"/>
      <c r="N1" s="1666"/>
      <c r="O1" s="1666"/>
      <c r="P1" s="1666"/>
      <c r="Q1" s="1667" t="s">
        <v>5786</v>
      </c>
      <c r="R1" s="1668"/>
      <c r="S1" s="1668"/>
      <c r="T1" s="1668"/>
      <c r="U1" s="1668"/>
      <c r="V1" s="1668"/>
      <c r="W1" s="1668"/>
      <c r="X1" s="1668"/>
      <c r="Y1" s="1668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3.25" customHeight="1">
      <c r="A3" s="15" t="s">
        <v>3866</v>
      </c>
      <c r="B3" s="15" t="s">
        <v>78</v>
      </c>
      <c r="C3" s="35" t="s">
        <v>5787</v>
      </c>
      <c r="D3" s="15" t="s">
        <v>4050</v>
      </c>
      <c r="E3" s="24">
        <v>46012.03125</v>
      </c>
      <c r="F3" s="15">
        <v>10.3</v>
      </c>
      <c r="G3" s="37" t="s">
        <v>3986</v>
      </c>
      <c r="H3" s="15"/>
      <c r="I3" s="15"/>
      <c r="J3" s="15"/>
      <c r="K3" s="15"/>
      <c r="L3" s="35">
        <v>54</v>
      </c>
      <c r="M3" s="35">
        <v>54</v>
      </c>
      <c r="N3" s="35">
        <v>53</v>
      </c>
      <c r="O3" s="15"/>
      <c r="P3" s="14">
        <f t="shared" ref="P3:P8" si="0">SUM(H3:O3)</f>
        <v>161</v>
      </c>
      <c r="Q3" s="17" t="s">
        <v>32</v>
      </c>
      <c r="R3" s="292" t="b">
        <v>1</v>
      </c>
      <c r="S3" s="235">
        <v>116381</v>
      </c>
      <c r="T3" s="237" t="s">
        <v>33</v>
      </c>
      <c r="U3" s="261" t="s">
        <v>523</v>
      </c>
      <c r="V3" s="16" t="s">
        <v>90</v>
      </c>
      <c r="W3" s="16">
        <v>1017004</v>
      </c>
      <c r="X3" s="16" t="s">
        <v>5788</v>
      </c>
      <c r="Y3" s="16"/>
    </row>
    <row r="4" spans="1:25" ht="25.5">
      <c r="A4" s="15" t="s">
        <v>2837</v>
      </c>
      <c r="B4" s="15" t="s">
        <v>4816</v>
      </c>
      <c r="C4" s="35" t="s">
        <v>5789</v>
      </c>
      <c r="D4" s="15" t="s">
        <v>4818</v>
      </c>
      <c r="E4" s="24">
        <v>46012.666666666664</v>
      </c>
      <c r="F4" s="15">
        <v>10.6</v>
      </c>
      <c r="G4" s="37" t="s">
        <v>5745</v>
      </c>
      <c r="H4" s="15"/>
      <c r="I4" s="15"/>
      <c r="J4" s="15"/>
      <c r="K4" s="15"/>
      <c r="L4" s="15"/>
      <c r="M4" s="35">
        <v>54</v>
      </c>
      <c r="N4" s="35">
        <v>80</v>
      </c>
      <c r="O4" s="35">
        <v>27</v>
      </c>
      <c r="P4" s="14">
        <f t="shared" si="0"/>
        <v>161</v>
      </c>
      <c r="Q4" s="17" t="s">
        <v>32</v>
      </c>
      <c r="R4" s="292" t="b">
        <v>0</v>
      </c>
      <c r="S4" s="235">
        <v>116394</v>
      </c>
      <c r="T4" s="237" t="s">
        <v>33</v>
      </c>
      <c r="U4" s="260" t="s">
        <v>508</v>
      </c>
      <c r="V4" s="16" t="s">
        <v>90</v>
      </c>
      <c r="W4" s="16">
        <v>1017005</v>
      </c>
      <c r="X4" s="16" t="s">
        <v>5790</v>
      </c>
      <c r="Y4" s="16"/>
    </row>
    <row r="5" spans="1:25" ht="25.5">
      <c r="A5" s="15" t="s">
        <v>2837</v>
      </c>
      <c r="B5" s="15" t="s">
        <v>4816</v>
      </c>
      <c r="C5" s="35" t="s">
        <v>5791</v>
      </c>
      <c r="D5" s="15" t="s">
        <v>4818</v>
      </c>
      <c r="E5" s="24">
        <v>46012.666666666664</v>
      </c>
      <c r="F5" s="15">
        <v>10.6</v>
      </c>
      <c r="G5" s="37" t="s">
        <v>5745</v>
      </c>
      <c r="H5" s="15"/>
      <c r="I5" s="15"/>
      <c r="J5" s="15"/>
      <c r="K5" s="15"/>
      <c r="L5" s="15"/>
      <c r="M5" s="35">
        <v>81</v>
      </c>
      <c r="N5" s="35">
        <v>80</v>
      </c>
      <c r="O5" s="15">
        <v>0</v>
      </c>
      <c r="P5" s="14">
        <f t="shared" si="0"/>
        <v>161</v>
      </c>
      <c r="Q5" s="17" t="s">
        <v>32</v>
      </c>
      <c r="R5" s="292" t="b">
        <v>0</v>
      </c>
      <c r="S5" s="235">
        <v>116395</v>
      </c>
      <c r="T5" s="237" t="s">
        <v>33</v>
      </c>
      <c r="U5" s="260" t="s">
        <v>508</v>
      </c>
      <c r="V5" s="16" t="s">
        <v>90</v>
      </c>
      <c r="W5" s="16">
        <v>1017006</v>
      </c>
      <c r="X5" s="16" t="s">
        <v>5790</v>
      </c>
      <c r="Y5" s="16"/>
    </row>
    <row r="6" spans="1:25" ht="25.5" customHeight="1">
      <c r="A6" s="15" t="s">
        <v>937</v>
      </c>
      <c r="B6" s="15" t="s">
        <v>1184</v>
      </c>
      <c r="C6" s="35" t="s">
        <v>5792</v>
      </c>
      <c r="D6" s="15" t="s">
        <v>4325</v>
      </c>
      <c r="E6" s="24">
        <v>46012.392361111109</v>
      </c>
      <c r="F6" s="38">
        <v>11.8</v>
      </c>
      <c r="G6" s="332" t="s">
        <v>3986</v>
      </c>
      <c r="H6" s="15"/>
      <c r="I6" s="15"/>
      <c r="J6" s="15"/>
      <c r="K6" s="15"/>
      <c r="L6" s="35">
        <v>27</v>
      </c>
      <c r="M6" s="15"/>
      <c r="N6" s="35">
        <v>54</v>
      </c>
      <c r="O6" s="15"/>
      <c r="P6" s="14">
        <f t="shared" si="0"/>
        <v>81</v>
      </c>
      <c r="Q6" s="17" t="s">
        <v>32</v>
      </c>
      <c r="R6" s="292" t="b">
        <v>0</v>
      </c>
      <c r="S6" s="235">
        <v>116396</v>
      </c>
      <c r="T6" s="237" t="s">
        <v>33</v>
      </c>
      <c r="U6" s="260" t="s">
        <v>508</v>
      </c>
      <c r="V6" s="16" t="s">
        <v>90</v>
      </c>
      <c r="W6" s="16">
        <v>1017007</v>
      </c>
      <c r="X6" s="16" t="s">
        <v>5790</v>
      </c>
      <c r="Y6" s="16"/>
    </row>
    <row r="7" spans="1:25" ht="25.5" customHeight="1">
      <c r="A7" s="15" t="s">
        <v>119</v>
      </c>
      <c r="B7" s="15" t="s">
        <v>1184</v>
      </c>
      <c r="C7" s="35" t="s">
        <v>5793</v>
      </c>
      <c r="D7" s="15" t="s">
        <v>4325</v>
      </c>
      <c r="E7" s="24">
        <v>46012.392361111109</v>
      </c>
      <c r="F7" s="38">
        <v>11.8</v>
      </c>
      <c r="G7" s="332" t="s">
        <v>3986</v>
      </c>
      <c r="H7" s="15"/>
      <c r="I7" s="15"/>
      <c r="J7" s="15"/>
      <c r="K7" s="15"/>
      <c r="L7" s="35">
        <v>54</v>
      </c>
      <c r="M7" s="35">
        <v>54</v>
      </c>
      <c r="N7" s="15"/>
      <c r="O7" s="15"/>
      <c r="P7" s="14">
        <f t="shared" si="0"/>
        <v>108</v>
      </c>
      <c r="Q7" s="17" t="s">
        <v>32</v>
      </c>
      <c r="R7" s="292" t="b">
        <v>0</v>
      </c>
      <c r="S7" s="235">
        <v>116397</v>
      </c>
      <c r="T7" s="237" t="s">
        <v>33</v>
      </c>
      <c r="U7" s="260" t="s">
        <v>508</v>
      </c>
      <c r="V7" s="16" t="s">
        <v>90</v>
      </c>
      <c r="W7" s="16">
        <v>1017008</v>
      </c>
      <c r="X7" s="16" t="s">
        <v>5790</v>
      </c>
      <c r="Y7" s="16"/>
    </row>
    <row r="8" spans="1:25" ht="26.25" customHeight="1">
      <c r="A8" s="15" t="s">
        <v>190</v>
      </c>
      <c r="B8" s="15" t="s">
        <v>1184</v>
      </c>
      <c r="C8" s="15" t="s">
        <v>5794</v>
      </c>
      <c r="D8" s="15" t="s">
        <v>683</v>
      </c>
      <c r="E8" s="24">
        <v>46010.201388888891</v>
      </c>
      <c r="F8" s="15">
        <v>10.8</v>
      </c>
      <c r="G8" s="37" t="s">
        <v>1348</v>
      </c>
      <c r="H8" s="15"/>
      <c r="I8" s="15"/>
      <c r="J8" s="15"/>
      <c r="K8" s="15"/>
      <c r="L8" s="15"/>
      <c r="M8" s="15"/>
      <c r="N8" s="15"/>
      <c r="O8" s="35">
        <v>161</v>
      </c>
      <c r="P8" s="14">
        <f t="shared" si="0"/>
        <v>161</v>
      </c>
      <c r="Q8" s="17" t="s">
        <v>32</v>
      </c>
      <c r="R8" s="292" t="b">
        <v>0</v>
      </c>
      <c r="S8" s="235">
        <v>116414</v>
      </c>
      <c r="T8" s="237" t="s">
        <v>33</v>
      </c>
      <c r="U8" s="260" t="s">
        <v>508</v>
      </c>
      <c r="V8" s="16" t="s">
        <v>90</v>
      </c>
      <c r="W8" s="16">
        <v>1017009</v>
      </c>
      <c r="X8" s="16" t="s">
        <v>5788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N9" si="1">SUM(H3:H7)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135</v>
      </c>
      <c r="M9" s="11">
        <f t="shared" si="1"/>
        <v>243</v>
      </c>
      <c r="N9" s="11">
        <f t="shared" si="1"/>
        <v>267</v>
      </c>
      <c r="O9" s="11">
        <f>SUM(O3:O8)</f>
        <v>188</v>
      </c>
      <c r="P9" s="11">
        <f>SUM(P3:P8)</f>
        <v>833</v>
      </c>
      <c r="Q9" s="12"/>
      <c r="R9" s="12"/>
      <c r="S9" s="256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62" t="s">
        <v>508</v>
      </c>
      <c r="B13" s="1738" t="s">
        <v>39</v>
      </c>
      <c r="C13" s="173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63" t="s">
        <v>523</v>
      </c>
      <c r="B14" s="1591" t="s">
        <v>41</v>
      </c>
      <c r="C14" s="159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360</v>
      </c>
      <c r="B20" s="1559"/>
      <c r="C20" s="1559"/>
      <c r="D20" s="1559"/>
      <c r="E20" s="1559"/>
      <c r="F20" s="1559"/>
      <c r="G20" s="7"/>
      <c r="H20" s="1559" t="s">
        <v>4015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3408</v>
      </c>
      <c r="R20" s="1742"/>
      <c r="S20" s="1742"/>
      <c r="T20" s="1742"/>
      <c r="U20" s="1742"/>
      <c r="V20" s="1742"/>
      <c r="W20" s="1742"/>
      <c r="X20" s="1742"/>
      <c r="Y20" s="1742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1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 ht="23.25" customHeight="1">
      <c r="A22" s="15" t="s">
        <v>133</v>
      </c>
      <c r="B22" s="15" t="s">
        <v>134</v>
      </c>
      <c r="C22" s="35" t="s">
        <v>5795</v>
      </c>
      <c r="D22" s="15" t="s">
        <v>3852</v>
      </c>
      <c r="E22" s="24">
        <v>46011.288194444445</v>
      </c>
      <c r="F22" s="15">
        <v>10.3</v>
      </c>
      <c r="G22" s="332" t="s">
        <v>3986</v>
      </c>
      <c r="H22" s="15"/>
      <c r="I22" s="15"/>
      <c r="J22" s="15"/>
      <c r="K22" s="15"/>
      <c r="L22" s="35">
        <v>54</v>
      </c>
      <c r="M22" s="35">
        <v>107</v>
      </c>
      <c r="N22" s="15"/>
      <c r="O22" s="15"/>
      <c r="P22" s="14">
        <f t="shared" ref="P22:P27" si="2">SUM(H22:O22)</f>
        <v>161</v>
      </c>
      <c r="Q22" s="17" t="s">
        <v>32</v>
      </c>
      <c r="R22" s="292" t="b">
        <v>0</v>
      </c>
      <c r="S22" s="235">
        <v>116382</v>
      </c>
      <c r="T22" s="237" t="s">
        <v>33</v>
      </c>
      <c r="U22" s="231" t="s">
        <v>161</v>
      </c>
      <c r="V22" s="16" t="s">
        <v>90</v>
      </c>
      <c r="W22" s="16">
        <v>1017016</v>
      </c>
      <c r="X22" s="16" t="s">
        <v>5796</v>
      </c>
      <c r="Y22" s="16"/>
    </row>
    <row r="23" spans="1:25" ht="27" customHeight="1">
      <c r="A23" s="15" t="s">
        <v>119</v>
      </c>
      <c r="B23" s="15" t="s">
        <v>78</v>
      </c>
      <c r="C23" s="35" t="s">
        <v>5797</v>
      </c>
      <c r="D23" s="15" t="s">
        <v>168</v>
      </c>
      <c r="E23" s="24">
        <v>46010.788194444445</v>
      </c>
      <c r="F23" s="15">
        <v>11.8</v>
      </c>
      <c r="G23" s="37" t="s">
        <v>401</v>
      </c>
      <c r="H23" s="15"/>
      <c r="I23" s="15"/>
      <c r="J23" s="15"/>
      <c r="K23" s="15"/>
      <c r="L23" s="15"/>
      <c r="M23" s="35">
        <v>108</v>
      </c>
      <c r="N23" s="15"/>
      <c r="O23" s="15"/>
      <c r="P23" s="14">
        <f t="shared" si="2"/>
        <v>108</v>
      </c>
      <c r="Q23" s="17" t="s">
        <v>32</v>
      </c>
      <c r="R23" s="292" t="b">
        <v>0</v>
      </c>
      <c r="S23" s="235">
        <v>116412</v>
      </c>
      <c r="T23" s="237" t="s">
        <v>33</v>
      </c>
      <c r="U23" s="232" t="s">
        <v>169</v>
      </c>
      <c r="V23" s="16" t="s">
        <v>90</v>
      </c>
      <c r="W23" s="16">
        <v>1017018</v>
      </c>
      <c r="X23" s="16" t="s">
        <v>5798</v>
      </c>
      <c r="Y23" s="16"/>
    </row>
    <row r="24" spans="1:25" ht="25.5">
      <c r="A24" s="15" t="s">
        <v>107</v>
      </c>
      <c r="B24" s="15" t="s">
        <v>78</v>
      </c>
      <c r="C24" s="35" t="s">
        <v>5799</v>
      </c>
      <c r="D24" s="15" t="s">
        <v>168</v>
      </c>
      <c r="E24" s="24">
        <v>46010.788194444445</v>
      </c>
      <c r="F24" s="15">
        <v>11.8</v>
      </c>
      <c r="G24" s="37" t="s">
        <v>5745</v>
      </c>
      <c r="H24" s="15"/>
      <c r="I24" s="15"/>
      <c r="J24" s="15"/>
      <c r="K24" s="15"/>
      <c r="L24" s="15"/>
      <c r="M24" s="35">
        <v>27</v>
      </c>
      <c r="N24" s="35">
        <v>134</v>
      </c>
      <c r="O24" s="15"/>
      <c r="P24" s="14">
        <f t="shared" si="2"/>
        <v>161</v>
      </c>
      <c r="Q24" s="17" t="s">
        <v>32</v>
      </c>
      <c r="R24" s="292" t="b">
        <v>0</v>
      </c>
      <c r="S24" s="235">
        <v>116399</v>
      </c>
      <c r="T24" s="237" t="s">
        <v>33</v>
      </c>
      <c r="U24" s="232" t="s">
        <v>169</v>
      </c>
      <c r="V24" s="16" t="s">
        <v>90</v>
      </c>
      <c r="W24" s="16">
        <v>1017017</v>
      </c>
      <c r="X24" s="16" t="s">
        <v>5798</v>
      </c>
      <c r="Y24" s="16"/>
    </row>
    <row r="25" spans="1:25" ht="25.5">
      <c r="A25" s="15" t="s">
        <v>107</v>
      </c>
      <c r="B25" s="15" t="s">
        <v>78</v>
      </c>
      <c r="C25" s="35" t="s">
        <v>5800</v>
      </c>
      <c r="D25" s="15" t="s">
        <v>168</v>
      </c>
      <c r="E25" s="24">
        <v>46010.788194444445</v>
      </c>
      <c r="F25" s="15">
        <v>11.8</v>
      </c>
      <c r="G25" s="37" t="s">
        <v>5745</v>
      </c>
      <c r="H25" s="15"/>
      <c r="I25" s="15"/>
      <c r="J25" s="15"/>
      <c r="K25" s="15"/>
      <c r="L25" s="35">
        <v>40</v>
      </c>
      <c r="M25" s="35">
        <v>60</v>
      </c>
      <c r="N25" s="35">
        <v>29</v>
      </c>
      <c r="O25" s="35">
        <v>30</v>
      </c>
      <c r="P25" s="14">
        <f t="shared" si="2"/>
        <v>159</v>
      </c>
      <c r="Q25" s="17" t="s">
        <v>32</v>
      </c>
      <c r="R25" s="292" t="b">
        <v>0</v>
      </c>
      <c r="S25" s="235">
        <v>116400</v>
      </c>
      <c r="T25" s="237" t="s">
        <v>33</v>
      </c>
      <c r="U25" s="232" t="s">
        <v>169</v>
      </c>
      <c r="V25" s="16" t="s">
        <v>90</v>
      </c>
      <c r="W25" s="16">
        <v>1017019</v>
      </c>
      <c r="X25" s="16" t="s">
        <v>5798</v>
      </c>
      <c r="Y25" s="16"/>
    </row>
    <row r="26" spans="1:25" ht="25.5">
      <c r="A26" s="15" t="s">
        <v>120</v>
      </c>
      <c r="B26" s="15" t="s">
        <v>78</v>
      </c>
      <c r="C26" s="35" t="s">
        <v>5801</v>
      </c>
      <c r="D26" s="15" t="s">
        <v>168</v>
      </c>
      <c r="E26" s="24">
        <v>46010.788194444445</v>
      </c>
      <c r="F26" s="15">
        <v>11.8</v>
      </c>
      <c r="G26" s="37" t="s">
        <v>5745</v>
      </c>
      <c r="H26" s="15"/>
      <c r="I26" s="15"/>
      <c r="J26" s="15"/>
      <c r="K26" s="15"/>
      <c r="L26" s="15">
        <v>30</v>
      </c>
      <c r="M26" s="272">
        <v>74</v>
      </c>
      <c r="N26" s="15">
        <v>0</v>
      </c>
      <c r="O26" s="272">
        <v>15</v>
      </c>
      <c r="P26" s="14">
        <f t="shared" si="2"/>
        <v>119</v>
      </c>
      <c r="Q26" s="17" t="s">
        <v>32</v>
      </c>
      <c r="R26" s="292" t="b">
        <v>1</v>
      </c>
      <c r="S26" s="235">
        <v>116401</v>
      </c>
      <c r="T26" s="237" t="s">
        <v>33</v>
      </c>
      <c r="U26" s="232" t="s">
        <v>169</v>
      </c>
      <c r="V26" s="16" t="s">
        <v>90</v>
      </c>
      <c r="W26" s="16">
        <v>1017020</v>
      </c>
      <c r="X26" s="16" t="s">
        <v>5798</v>
      </c>
      <c r="Y26" s="16"/>
    </row>
    <row r="27" spans="1:25" ht="25.5">
      <c r="A27" s="15" t="s">
        <v>5783</v>
      </c>
      <c r="B27" s="15" t="s">
        <v>78</v>
      </c>
      <c r="C27" s="35" t="s">
        <v>5802</v>
      </c>
      <c r="D27" s="15" t="s">
        <v>168</v>
      </c>
      <c r="E27" s="24">
        <v>46010.788194444445</v>
      </c>
      <c r="F27" s="15">
        <v>11.8</v>
      </c>
      <c r="G27" s="37" t="s">
        <v>5745</v>
      </c>
      <c r="H27" s="15"/>
      <c r="I27" s="15"/>
      <c r="J27" s="15"/>
      <c r="K27" s="15"/>
      <c r="L27" s="35">
        <v>80</v>
      </c>
      <c r="M27" s="15"/>
      <c r="N27" s="272">
        <v>12</v>
      </c>
      <c r="O27" s="35">
        <v>54</v>
      </c>
      <c r="P27" s="14">
        <f t="shared" si="2"/>
        <v>146</v>
      </c>
      <c r="Q27" s="17" t="s">
        <v>32</v>
      </c>
      <c r="R27" s="292" t="b">
        <v>1</v>
      </c>
      <c r="S27" s="235">
        <v>116402</v>
      </c>
      <c r="T27" s="237" t="s">
        <v>33</v>
      </c>
      <c r="U27" s="232" t="s">
        <v>169</v>
      </c>
      <c r="V27" s="16" t="s">
        <v>90</v>
      </c>
      <c r="W27" s="16">
        <v>1017021</v>
      </c>
      <c r="X27" s="16" t="s">
        <v>5798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>SUM(H22:H26)</f>
        <v>0</v>
      </c>
      <c r="I28" s="11">
        <f>SUM(I22:I26)</f>
        <v>0</v>
      </c>
      <c r="J28" s="11">
        <f>SUM(J22:J26)</f>
        <v>0</v>
      </c>
      <c r="K28" s="11">
        <f>SUM(K22:K26)</f>
        <v>0</v>
      </c>
      <c r="L28" s="11">
        <f>SUM(L22:L27)</f>
        <v>204</v>
      </c>
      <c r="M28" s="11">
        <f>SUM(M22:M27)</f>
        <v>376</v>
      </c>
      <c r="N28" s="11">
        <f>SUM(N22:N27)</f>
        <v>175</v>
      </c>
      <c r="O28" s="11">
        <f>SUM(O22:O27)</f>
        <v>99</v>
      </c>
      <c r="P28" s="11">
        <f>SUM(P22:P27)</f>
        <v>854</v>
      </c>
      <c r="Q28" s="12"/>
      <c r="R28" s="12"/>
      <c r="S28" s="256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230" t="s">
        <v>161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4" t="s">
        <v>169</v>
      </c>
      <c r="B33" s="1564" t="s">
        <v>41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5" t="s">
        <v>42</v>
      </c>
      <c r="B34" s="1565" t="s">
        <v>957</v>
      </c>
      <c r="C34" s="1565"/>
      <c r="D34" s="1"/>
      <c r="E34" s="1"/>
    </row>
    <row r="35" spans="1:24">
      <c r="A35" s="5" t="s">
        <v>42</v>
      </c>
      <c r="B35" s="1565"/>
      <c r="C35" s="1565"/>
    </row>
    <row r="36" spans="1:24">
      <c r="A36" s="5" t="s">
        <v>43</v>
      </c>
      <c r="B36" s="1566">
        <v>358401649810</v>
      </c>
      <c r="C36" s="1565"/>
      <c r="D36" s="1"/>
      <c r="E36" s="1"/>
    </row>
    <row r="37" spans="1:24">
      <c r="A37" s="5" t="s">
        <v>44</v>
      </c>
      <c r="B37" s="1567">
        <v>0.5</v>
      </c>
      <c r="C37" s="1565"/>
      <c r="D37" s="1"/>
      <c r="E37" s="1"/>
    </row>
  </sheetData>
  <mergeCells count="22">
    <mergeCell ref="B14:C14"/>
    <mergeCell ref="B33:C33"/>
    <mergeCell ref="B36:C36"/>
    <mergeCell ref="B37:C37"/>
    <mergeCell ref="Q20:Y20"/>
    <mergeCell ref="B30:D30"/>
    <mergeCell ref="J30:L30"/>
    <mergeCell ref="B32:C32"/>
    <mergeCell ref="B34:C34"/>
    <mergeCell ref="B35:C35"/>
    <mergeCell ref="H20:P20"/>
    <mergeCell ref="B15:C15"/>
    <mergeCell ref="B16:C16"/>
    <mergeCell ref="B17:C17"/>
    <mergeCell ref="B18:C18"/>
    <mergeCell ref="A20:F20"/>
    <mergeCell ref="B13:C13"/>
    <mergeCell ref="A1:F1"/>
    <mergeCell ref="H1:P1"/>
    <mergeCell ref="Q1:Y1"/>
    <mergeCell ref="B11:D11"/>
    <mergeCell ref="J11:L11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E03CC-E93D-4614-90BF-903F83472DF6}">
  <sheetPr>
    <tabColor rgb="FF7030A0"/>
  </sheetPr>
  <dimension ref="A1:Y35"/>
  <sheetViews>
    <sheetView workbookViewId="0">
      <selection activeCell="O24" sqref="O2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855468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5.85546875" customWidth="1"/>
  </cols>
  <sheetData>
    <row r="1" spans="1:25" ht="23.25">
      <c r="A1" s="1702" t="s">
        <v>128</v>
      </c>
      <c r="B1" s="1702"/>
      <c r="C1" s="1702"/>
      <c r="D1" s="1702"/>
      <c r="E1" s="1702"/>
      <c r="F1" s="1702"/>
      <c r="G1" s="333"/>
      <c r="H1" s="1702" t="s">
        <v>959</v>
      </c>
      <c r="I1" s="1702"/>
      <c r="J1" s="1702"/>
      <c r="K1" s="1702"/>
      <c r="L1" s="1702"/>
      <c r="M1" s="1702"/>
      <c r="N1" s="1702"/>
      <c r="O1" s="1702"/>
      <c r="P1" s="1702"/>
      <c r="Q1" s="1699" t="s">
        <v>5803</v>
      </c>
      <c r="R1" s="1700"/>
      <c r="S1" s="1700"/>
      <c r="T1" s="1700"/>
      <c r="U1" s="1700"/>
      <c r="V1" s="1700"/>
      <c r="W1" s="1700"/>
      <c r="X1" s="1700"/>
      <c r="Y1" s="170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2.5" customHeight="1">
      <c r="A3" s="15" t="s">
        <v>3866</v>
      </c>
      <c r="B3" s="15" t="s">
        <v>78</v>
      </c>
      <c r="C3" s="35" t="s">
        <v>5804</v>
      </c>
      <c r="D3" s="15" t="s">
        <v>1407</v>
      </c>
      <c r="E3" s="24">
        <v>46011.5</v>
      </c>
      <c r="F3" s="15">
        <v>10.3</v>
      </c>
      <c r="G3" s="37" t="s">
        <v>3986</v>
      </c>
      <c r="H3" s="15"/>
      <c r="I3" s="15"/>
      <c r="J3" s="15"/>
      <c r="K3" s="15"/>
      <c r="L3" s="35">
        <v>54</v>
      </c>
      <c r="M3" s="35">
        <v>54</v>
      </c>
      <c r="N3" s="35">
        <v>53</v>
      </c>
      <c r="O3" s="15"/>
      <c r="P3" s="14">
        <f t="shared" ref="P3:P8" si="0">SUM(H3:O3)</f>
        <v>161</v>
      </c>
      <c r="Q3" s="320" t="s">
        <v>32</v>
      </c>
      <c r="R3" s="298" t="b">
        <v>1</v>
      </c>
      <c r="S3" s="235">
        <v>116366</v>
      </c>
      <c r="T3" s="334" t="s">
        <v>33</v>
      </c>
      <c r="U3" s="260" t="s">
        <v>508</v>
      </c>
      <c r="V3" s="16" t="s">
        <v>90</v>
      </c>
      <c r="W3" s="16">
        <v>1016972</v>
      </c>
      <c r="X3" s="16" t="s">
        <v>5805</v>
      </c>
      <c r="Y3" s="16"/>
    </row>
    <row r="4" spans="1:25" ht="25.5">
      <c r="A4" s="15" t="s">
        <v>2561</v>
      </c>
      <c r="B4" s="15" t="s">
        <v>78</v>
      </c>
      <c r="C4" s="35" t="s">
        <v>5806</v>
      </c>
      <c r="D4" s="15" t="s">
        <v>1407</v>
      </c>
      <c r="E4" s="24">
        <v>46011.5</v>
      </c>
      <c r="F4" s="15">
        <v>10.3</v>
      </c>
      <c r="G4" s="37" t="s">
        <v>5745</v>
      </c>
      <c r="H4" s="15"/>
      <c r="I4" s="15"/>
      <c r="J4" s="15"/>
      <c r="K4" s="15"/>
      <c r="L4" s="15"/>
      <c r="M4" s="35">
        <v>54</v>
      </c>
      <c r="N4" s="35">
        <v>53</v>
      </c>
      <c r="O4" s="35">
        <v>54</v>
      </c>
      <c r="P4" s="14">
        <f t="shared" si="0"/>
        <v>161</v>
      </c>
      <c r="Q4" s="320" t="s">
        <v>32</v>
      </c>
      <c r="R4" s="298" t="b">
        <v>0</v>
      </c>
      <c r="S4" s="235">
        <v>116367</v>
      </c>
      <c r="T4" s="334" t="s">
        <v>33</v>
      </c>
      <c r="U4" s="260" t="s">
        <v>508</v>
      </c>
      <c r="V4" s="16" t="s">
        <v>90</v>
      </c>
      <c r="W4" s="16">
        <v>1016973</v>
      </c>
      <c r="X4" s="16" t="s">
        <v>5805</v>
      </c>
      <c r="Y4" s="16"/>
    </row>
    <row r="5" spans="1:25" ht="25.5">
      <c r="A5" s="15" t="s">
        <v>120</v>
      </c>
      <c r="B5" s="15" t="s">
        <v>78</v>
      </c>
      <c r="C5" s="35" t="s">
        <v>5807</v>
      </c>
      <c r="D5" s="15" t="s">
        <v>1407</v>
      </c>
      <c r="E5" s="24">
        <v>46011.5</v>
      </c>
      <c r="F5" s="15">
        <v>10.3</v>
      </c>
      <c r="G5" s="37" t="s">
        <v>5745</v>
      </c>
      <c r="H5" s="15"/>
      <c r="I5" s="15"/>
      <c r="J5" s="15"/>
      <c r="K5" s="15"/>
      <c r="L5" s="15"/>
      <c r="M5" s="35">
        <v>54</v>
      </c>
      <c r="N5" s="35">
        <v>53</v>
      </c>
      <c r="O5" s="35">
        <v>54</v>
      </c>
      <c r="P5" s="14">
        <f t="shared" si="0"/>
        <v>161</v>
      </c>
      <c r="Q5" s="320" t="s">
        <v>32</v>
      </c>
      <c r="R5" s="298" t="b">
        <v>1</v>
      </c>
      <c r="S5" s="235">
        <v>116368</v>
      </c>
      <c r="T5" s="334" t="s">
        <v>33</v>
      </c>
      <c r="U5" s="260" t="s">
        <v>508</v>
      </c>
      <c r="V5" s="16" t="s">
        <v>90</v>
      </c>
      <c r="W5" s="16">
        <v>1016974</v>
      </c>
      <c r="X5" s="16" t="s">
        <v>5805</v>
      </c>
      <c r="Y5" s="16"/>
    </row>
    <row r="6" spans="1:25" ht="25.5">
      <c r="A6" s="321" t="s">
        <v>120</v>
      </c>
      <c r="B6" s="321" t="s">
        <v>78</v>
      </c>
      <c r="C6" s="35" t="s">
        <v>5808</v>
      </c>
      <c r="D6" s="15" t="s">
        <v>1407</v>
      </c>
      <c r="E6" s="24">
        <v>46011.5</v>
      </c>
      <c r="F6" s="15">
        <v>10.3</v>
      </c>
      <c r="G6" s="37" t="s">
        <v>5745</v>
      </c>
      <c r="H6" s="15"/>
      <c r="I6" s="15"/>
      <c r="J6" s="15"/>
      <c r="K6" s="15"/>
      <c r="L6" s="15"/>
      <c r="M6" s="35">
        <v>54</v>
      </c>
      <c r="N6" s="35">
        <v>53</v>
      </c>
      <c r="O6" s="35">
        <v>54</v>
      </c>
      <c r="P6" s="14">
        <f t="shared" si="0"/>
        <v>161</v>
      </c>
      <c r="Q6" s="320" t="s">
        <v>32</v>
      </c>
      <c r="R6" s="298" t="b">
        <v>1</v>
      </c>
      <c r="S6" s="235">
        <v>116369</v>
      </c>
      <c r="T6" s="334" t="s">
        <v>33</v>
      </c>
      <c r="U6" s="260" t="s">
        <v>508</v>
      </c>
      <c r="V6" s="16" t="s">
        <v>90</v>
      </c>
      <c r="W6" s="16">
        <v>1016975</v>
      </c>
      <c r="X6" s="16" t="s">
        <v>5805</v>
      </c>
      <c r="Y6" s="16"/>
    </row>
    <row r="7" spans="1:25" ht="24.75" customHeight="1">
      <c r="A7" s="235" t="s">
        <v>5809</v>
      </c>
      <c r="B7" s="235" t="s">
        <v>78</v>
      </c>
      <c r="C7" s="27" t="s">
        <v>5810</v>
      </c>
      <c r="D7" s="15" t="s">
        <v>1407</v>
      </c>
      <c r="E7" s="24">
        <v>46011.5</v>
      </c>
      <c r="F7" s="15">
        <v>10.3</v>
      </c>
      <c r="G7" s="37"/>
      <c r="H7" s="15"/>
      <c r="I7" s="15"/>
      <c r="J7" s="15"/>
      <c r="K7" s="15"/>
      <c r="L7" s="15"/>
      <c r="M7" s="35">
        <v>80</v>
      </c>
      <c r="N7" s="35">
        <v>81</v>
      </c>
      <c r="O7" s="15"/>
      <c r="P7" s="14">
        <f t="shared" si="0"/>
        <v>161</v>
      </c>
      <c r="Q7" s="320" t="s">
        <v>32</v>
      </c>
      <c r="R7" s="298" t="b">
        <v>0</v>
      </c>
      <c r="S7" s="335">
        <v>116365</v>
      </c>
      <c r="T7" s="334" t="s">
        <v>33</v>
      </c>
      <c r="U7" s="260" t="s">
        <v>508</v>
      </c>
      <c r="V7" s="16" t="s">
        <v>90</v>
      </c>
      <c r="W7" s="16">
        <v>1016976</v>
      </c>
      <c r="X7" s="16" t="s">
        <v>5805</v>
      </c>
      <c r="Y7" s="16"/>
    </row>
    <row r="8" spans="1:25">
      <c r="A8" s="45"/>
      <c r="B8" s="4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14"/>
      <c r="S8" s="293"/>
      <c r="T8" s="14"/>
      <c r="U8" s="16"/>
      <c r="V8" s="16"/>
      <c r="W8" s="16"/>
      <c r="X8" s="16"/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54</v>
      </c>
      <c r="M9" s="11">
        <f t="shared" si="1"/>
        <v>296</v>
      </c>
      <c r="N9" s="11">
        <f t="shared" si="1"/>
        <v>293</v>
      </c>
      <c r="O9" s="11">
        <f t="shared" si="1"/>
        <v>162</v>
      </c>
      <c r="P9" s="11">
        <f t="shared" si="1"/>
        <v>805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62" t="s">
        <v>4547</v>
      </c>
      <c r="B13" s="1738"/>
      <c r="C13" s="173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772"/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772"/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139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810</v>
      </c>
      <c r="R19" s="1742"/>
      <c r="S19" s="1742"/>
      <c r="T19" s="1742"/>
      <c r="U19" s="1742"/>
      <c r="V19" s="1742"/>
      <c r="W19" s="1742"/>
      <c r="X19" s="1742"/>
      <c r="Y19" s="1742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240" t="s">
        <v>22</v>
      </c>
      <c r="S20" s="18" t="s">
        <v>9</v>
      </c>
      <c r="T20" s="8" t="s">
        <v>21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 ht="25.5">
      <c r="A21" s="15" t="s">
        <v>102</v>
      </c>
      <c r="B21" s="15" t="s">
        <v>92</v>
      </c>
      <c r="C21" s="35" t="s">
        <v>5811</v>
      </c>
      <c r="D21" s="15" t="s">
        <v>94</v>
      </c>
      <c r="E21" s="24">
        <v>46010.829861111109</v>
      </c>
      <c r="F21" s="15">
        <v>10.8</v>
      </c>
      <c r="G21" s="37" t="s">
        <v>5745</v>
      </c>
      <c r="H21" s="15"/>
      <c r="I21" s="15"/>
      <c r="J21" s="15"/>
      <c r="K21" s="15"/>
      <c r="L21" s="35">
        <v>30</v>
      </c>
      <c r="M21" s="35">
        <v>30</v>
      </c>
      <c r="N21" s="35">
        <v>71</v>
      </c>
      <c r="O21" s="35">
        <v>30</v>
      </c>
      <c r="P21" s="14">
        <f t="shared" ref="P21:P26" si="2">SUM(H21:O21)</f>
        <v>161</v>
      </c>
      <c r="Q21" s="17" t="s">
        <v>32</v>
      </c>
      <c r="R21" s="292" t="b">
        <v>0</v>
      </c>
      <c r="S21" s="235">
        <v>116375</v>
      </c>
      <c r="T21" s="237" t="s">
        <v>33</v>
      </c>
      <c r="U21" s="231" t="s">
        <v>161</v>
      </c>
      <c r="V21" s="16" t="s">
        <v>90</v>
      </c>
      <c r="W21" s="16">
        <v>1016979</v>
      </c>
      <c r="X21" s="16" t="s">
        <v>5812</v>
      </c>
      <c r="Y21" s="16"/>
    </row>
    <row r="22" spans="1:25" ht="22.5" customHeight="1">
      <c r="A22" s="15" t="s">
        <v>119</v>
      </c>
      <c r="B22" s="15" t="s">
        <v>92</v>
      </c>
      <c r="C22" s="35" t="s">
        <v>5813</v>
      </c>
      <c r="D22" s="15" t="s">
        <v>159</v>
      </c>
      <c r="E22" s="24">
        <v>46010.041666666664</v>
      </c>
      <c r="F22" s="15">
        <v>10.3</v>
      </c>
      <c r="G22" s="268" t="s">
        <v>3986</v>
      </c>
      <c r="H22" s="15"/>
      <c r="I22" s="15"/>
      <c r="J22" s="15"/>
      <c r="K22" s="15"/>
      <c r="L22" s="35">
        <v>54</v>
      </c>
      <c r="M22" s="35">
        <v>54</v>
      </c>
      <c r="N22" s="35">
        <v>53</v>
      </c>
      <c r="O22" s="15"/>
      <c r="P22" s="14">
        <f t="shared" si="2"/>
        <v>161</v>
      </c>
      <c r="Q22" s="17" t="s">
        <v>32</v>
      </c>
      <c r="R22" s="292" t="b">
        <v>0</v>
      </c>
      <c r="S22" s="235">
        <v>116374</v>
      </c>
      <c r="T22" s="237" t="s">
        <v>33</v>
      </c>
      <c r="U22" s="231" t="s">
        <v>161</v>
      </c>
      <c r="V22" s="16" t="s">
        <v>90</v>
      </c>
      <c r="W22" s="16">
        <v>1016980</v>
      </c>
      <c r="X22" s="16" t="s">
        <v>5812</v>
      </c>
      <c r="Y22" s="16"/>
    </row>
    <row r="23" spans="1:25" ht="25.5">
      <c r="A23" s="15" t="s">
        <v>2837</v>
      </c>
      <c r="B23" s="15" t="s">
        <v>4816</v>
      </c>
      <c r="C23" s="35" t="s">
        <v>5814</v>
      </c>
      <c r="D23" s="15" t="s">
        <v>5815</v>
      </c>
      <c r="E23" s="24">
        <v>46011.104166666664</v>
      </c>
      <c r="F23" s="15">
        <v>10.5</v>
      </c>
      <c r="G23" s="37" t="s">
        <v>5745</v>
      </c>
      <c r="H23" s="15"/>
      <c r="I23" s="15"/>
      <c r="J23" s="15"/>
      <c r="K23" s="15"/>
      <c r="L23" s="35">
        <v>30</v>
      </c>
      <c r="M23" s="35">
        <v>41</v>
      </c>
      <c r="N23" s="35">
        <v>60</v>
      </c>
      <c r="O23" s="35">
        <v>30</v>
      </c>
      <c r="P23" s="14">
        <f t="shared" si="2"/>
        <v>161</v>
      </c>
      <c r="Q23" s="17" t="s">
        <v>32</v>
      </c>
      <c r="R23" s="292" t="b">
        <v>0</v>
      </c>
      <c r="S23" s="235">
        <v>116371</v>
      </c>
      <c r="T23" s="237" t="s">
        <v>33</v>
      </c>
      <c r="U23" s="231" t="s">
        <v>161</v>
      </c>
      <c r="V23" s="16" t="s">
        <v>90</v>
      </c>
      <c r="W23" s="16">
        <v>1016981</v>
      </c>
      <c r="X23" s="16" t="s">
        <v>5812</v>
      </c>
      <c r="Y23" s="16"/>
    </row>
    <row r="24" spans="1:25" ht="25.5">
      <c r="A24" s="15" t="s">
        <v>2837</v>
      </c>
      <c r="B24" s="15" t="s">
        <v>4816</v>
      </c>
      <c r="C24" s="35" t="s">
        <v>5816</v>
      </c>
      <c r="D24" s="15" t="s">
        <v>5815</v>
      </c>
      <c r="E24" s="24">
        <v>46011.104166666664</v>
      </c>
      <c r="F24" s="15">
        <v>10.5</v>
      </c>
      <c r="G24" s="37" t="s">
        <v>5745</v>
      </c>
      <c r="H24" s="15"/>
      <c r="I24" s="15"/>
      <c r="J24" s="15"/>
      <c r="K24" s="15"/>
      <c r="L24" s="35">
        <v>30</v>
      </c>
      <c r="M24" s="35">
        <v>30</v>
      </c>
      <c r="N24" s="35">
        <v>71</v>
      </c>
      <c r="O24" s="35">
        <v>30</v>
      </c>
      <c r="P24" s="14">
        <f t="shared" si="2"/>
        <v>161</v>
      </c>
      <c r="Q24" s="17" t="s">
        <v>32</v>
      </c>
      <c r="R24" s="292" t="b">
        <v>0</v>
      </c>
      <c r="S24" s="235">
        <v>116372</v>
      </c>
      <c r="T24" s="237" t="s">
        <v>33</v>
      </c>
      <c r="U24" s="231" t="s">
        <v>161</v>
      </c>
      <c r="V24" s="16" t="s">
        <v>90</v>
      </c>
      <c r="W24" s="16">
        <v>1016982</v>
      </c>
      <c r="X24" s="16" t="s">
        <v>5812</v>
      </c>
      <c r="Y24" s="16"/>
    </row>
    <row r="25" spans="1:25" ht="25.5">
      <c r="A25" s="15" t="s">
        <v>515</v>
      </c>
      <c r="B25" s="15" t="s">
        <v>78</v>
      </c>
      <c r="C25" s="35" t="s">
        <v>5817</v>
      </c>
      <c r="D25" s="15" t="s">
        <v>4645</v>
      </c>
      <c r="E25" s="24">
        <v>46011.104166666664</v>
      </c>
      <c r="F25" s="15">
        <v>10.5</v>
      </c>
      <c r="G25" s="37" t="s">
        <v>5745</v>
      </c>
      <c r="H25" s="15"/>
      <c r="I25" s="15"/>
      <c r="J25" s="15"/>
      <c r="K25" s="15"/>
      <c r="L25" s="35">
        <v>60</v>
      </c>
      <c r="M25" s="35">
        <v>60</v>
      </c>
      <c r="N25" s="35">
        <v>41</v>
      </c>
      <c r="O25" s="15"/>
      <c r="P25" s="14">
        <f t="shared" si="2"/>
        <v>161</v>
      </c>
      <c r="Q25" s="17" t="s">
        <v>32</v>
      </c>
      <c r="R25" s="292" t="b">
        <v>0</v>
      </c>
      <c r="S25" s="235">
        <v>116370</v>
      </c>
      <c r="T25" s="237" t="s">
        <v>33</v>
      </c>
      <c r="U25" s="231" t="s">
        <v>161</v>
      </c>
      <c r="V25" s="16" t="s">
        <v>90</v>
      </c>
      <c r="W25" s="16">
        <v>1016983</v>
      </c>
      <c r="X25" s="16" t="s">
        <v>5812</v>
      </c>
      <c r="Y25" s="16"/>
    </row>
    <row r="26" spans="1:25" ht="25.5">
      <c r="A26" s="15" t="s">
        <v>86</v>
      </c>
      <c r="B26" s="15" t="s">
        <v>92</v>
      </c>
      <c r="C26" s="35" t="s">
        <v>5818</v>
      </c>
      <c r="D26" s="15" t="s">
        <v>159</v>
      </c>
      <c r="E26" s="24">
        <v>46010.041666666664</v>
      </c>
      <c r="F26" s="15">
        <v>10.3</v>
      </c>
      <c r="G26" s="37" t="s">
        <v>5745</v>
      </c>
      <c r="H26" s="15"/>
      <c r="I26" s="15"/>
      <c r="J26" s="15"/>
      <c r="K26" s="15"/>
      <c r="L26" s="35">
        <v>60</v>
      </c>
      <c r="M26" s="35">
        <v>41</v>
      </c>
      <c r="N26" s="35">
        <v>60</v>
      </c>
      <c r="O26" s="15"/>
      <c r="P26" s="14">
        <f t="shared" si="2"/>
        <v>161</v>
      </c>
      <c r="Q26" s="17" t="s">
        <v>32</v>
      </c>
      <c r="R26" s="292" t="b">
        <v>0</v>
      </c>
      <c r="S26" s="235">
        <v>116373</v>
      </c>
      <c r="T26" s="237" t="s">
        <v>33</v>
      </c>
      <c r="U26" s="231" t="s">
        <v>161</v>
      </c>
      <c r="V26" s="16" t="s">
        <v>90</v>
      </c>
      <c r="W26" s="16">
        <v>1016984</v>
      </c>
      <c r="X26" s="16" t="s">
        <v>5812</v>
      </c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11">
        <f t="shared" ref="H27:P27" si="3">SUM(H21:H26)</f>
        <v>0</v>
      </c>
      <c r="I27" s="11">
        <f t="shared" si="3"/>
        <v>0</v>
      </c>
      <c r="J27" s="11">
        <f t="shared" si="3"/>
        <v>0</v>
      </c>
      <c r="K27" s="11">
        <f t="shared" si="3"/>
        <v>0</v>
      </c>
      <c r="L27" s="11">
        <f t="shared" si="3"/>
        <v>264</v>
      </c>
      <c r="M27" s="11">
        <f t="shared" si="3"/>
        <v>256</v>
      </c>
      <c r="N27" s="11">
        <f t="shared" si="3"/>
        <v>356</v>
      </c>
      <c r="O27" s="11">
        <f t="shared" si="3"/>
        <v>90</v>
      </c>
      <c r="P27" s="11">
        <f t="shared" si="3"/>
        <v>966</v>
      </c>
      <c r="Q27" s="12"/>
      <c r="R27" s="12"/>
      <c r="S27" s="256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5.75" customHeight="1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8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230" t="s">
        <v>4605</v>
      </c>
      <c r="B31" s="1558"/>
      <c r="C31" s="1558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5" t="s">
        <v>42</v>
      </c>
      <c r="B32" s="1772" t="s">
        <v>1489</v>
      </c>
      <c r="C32" s="1772"/>
      <c r="D32" s="1"/>
      <c r="E32" s="1"/>
    </row>
    <row r="33" spans="1:5">
      <c r="A33" s="5" t="s">
        <v>42</v>
      </c>
      <c r="B33" s="1772"/>
      <c r="C33" s="1772"/>
    </row>
    <row r="34" spans="1:5">
      <c r="A34" s="5" t="s">
        <v>43</v>
      </c>
      <c r="B34" s="1566">
        <v>358408479865</v>
      </c>
      <c r="C34" s="1565"/>
      <c r="D34" s="1"/>
      <c r="E34" s="1"/>
    </row>
    <row r="35" spans="1:5">
      <c r="A35" s="5" t="s">
        <v>44</v>
      </c>
      <c r="B35" s="1567">
        <v>0.625</v>
      </c>
      <c r="C35" s="1565"/>
      <c r="D35" s="1"/>
      <c r="E35" s="1"/>
    </row>
  </sheetData>
  <mergeCells count="20">
    <mergeCell ref="B13:C13"/>
    <mergeCell ref="A1:F1"/>
    <mergeCell ref="H1:P1"/>
    <mergeCell ref="Q1:Y1"/>
    <mergeCell ref="B11:D11"/>
    <mergeCell ref="J11:L11"/>
    <mergeCell ref="B14:C14"/>
    <mergeCell ref="B15:C15"/>
    <mergeCell ref="B16:C16"/>
    <mergeCell ref="B17:C17"/>
    <mergeCell ref="A19:F19"/>
    <mergeCell ref="B34:C34"/>
    <mergeCell ref="B35:C35"/>
    <mergeCell ref="Q19:Y19"/>
    <mergeCell ref="B29:D29"/>
    <mergeCell ref="J29:L29"/>
    <mergeCell ref="B31:C31"/>
    <mergeCell ref="B32:C32"/>
    <mergeCell ref="B33:C33"/>
    <mergeCell ref="H19:P19"/>
  </mergeCell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BA8FD-4D3C-42CD-A5AB-9C121B7364CD}">
  <sheetPr>
    <tabColor rgb="FF7030A0"/>
  </sheetPr>
  <dimension ref="A1:Y110"/>
  <sheetViews>
    <sheetView workbookViewId="0">
      <selection activeCell="F92" sqref="F92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6.85546875" customWidth="1"/>
    <col min="6" max="6" width="9.140625" bestFit="1" customWidth="1"/>
    <col min="7" max="7" width="10.7109375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23.42578125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4995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18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8</v>
      </c>
      <c r="G2" s="336" t="s">
        <v>10</v>
      </c>
      <c r="H2" s="21" t="s">
        <v>11</v>
      </c>
      <c r="I2" s="21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3.25" customHeight="1">
      <c r="A3" s="250" t="s">
        <v>3866</v>
      </c>
      <c r="B3" s="250" t="s">
        <v>78</v>
      </c>
      <c r="C3" s="323" t="s">
        <v>5819</v>
      </c>
      <c r="D3" s="250" t="s">
        <v>99</v>
      </c>
      <c r="E3" s="337">
        <v>46008.319444444445</v>
      </c>
      <c r="F3" s="250">
        <v>10.95</v>
      </c>
      <c r="G3" s="338" t="s">
        <v>401</v>
      </c>
      <c r="H3" s="250"/>
      <c r="I3" s="250"/>
      <c r="J3" s="250"/>
      <c r="K3" s="250"/>
      <c r="L3" s="331">
        <v>54</v>
      </c>
      <c r="M3" s="331">
        <v>54</v>
      </c>
      <c r="N3" s="331">
        <v>53</v>
      </c>
      <c r="O3" s="25"/>
      <c r="P3" s="14">
        <f t="shared" ref="P3:P8" si="0">SUM(H3:O3)</f>
        <v>161</v>
      </c>
      <c r="Q3" s="320" t="s">
        <v>32</v>
      </c>
      <c r="R3" s="298" t="b">
        <v>1</v>
      </c>
      <c r="S3" s="235">
        <v>116327</v>
      </c>
      <c r="T3" s="334" t="s">
        <v>33</v>
      </c>
      <c r="U3" s="255" t="s">
        <v>100</v>
      </c>
      <c r="V3" s="16" t="s">
        <v>90</v>
      </c>
      <c r="W3" s="16">
        <v>1016915</v>
      </c>
      <c r="X3" s="16" t="s">
        <v>5820</v>
      </c>
      <c r="Y3" s="16"/>
    </row>
    <row r="4" spans="1:25" ht="25.5">
      <c r="A4" s="250" t="s">
        <v>107</v>
      </c>
      <c r="B4" s="250" t="s">
        <v>78</v>
      </c>
      <c r="C4" s="323" t="s">
        <v>5821</v>
      </c>
      <c r="D4" s="250" t="s">
        <v>99</v>
      </c>
      <c r="E4" s="337">
        <v>46008.319444444445</v>
      </c>
      <c r="F4" s="250">
        <v>10.95</v>
      </c>
      <c r="G4" s="339" t="s">
        <v>5745</v>
      </c>
      <c r="H4" s="250"/>
      <c r="I4" s="250"/>
      <c r="J4" s="250"/>
      <c r="K4" s="250"/>
      <c r="L4" s="235"/>
      <c r="M4" s="331">
        <v>60</v>
      </c>
      <c r="N4" s="331">
        <v>60</v>
      </c>
      <c r="O4" s="27">
        <v>41</v>
      </c>
      <c r="P4" s="14">
        <f t="shared" si="0"/>
        <v>161</v>
      </c>
      <c r="Q4" s="320" t="s">
        <v>32</v>
      </c>
      <c r="R4" s="298" t="b">
        <v>0</v>
      </c>
      <c r="S4" s="235">
        <v>116325</v>
      </c>
      <c r="T4" s="334" t="s">
        <v>33</v>
      </c>
      <c r="U4" s="255" t="s">
        <v>100</v>
      </c>
      <c r="V4" s="16" t="s">
        <v>90</v>
      </c>
      <c r="W4" s="16">
        <v>1016916</v>
      </c>
      <c r="X4" s="16" t="s">
        <v>5820</v>
      </c>
      <c r="Y4" s="16"/>
    </row>
    <row r="5" spans="1:25" ht="25.5">
      <c r="A5" s="250" t="s">
        <v>2561</v>
      </c>
      <c r="B5" s="250" t="s">
        <v>78</v>
      </c>
      <c r="C5" s="323" t="s">
        <v>5822</v>
      </c>
      <c r="D5" s="250" t="s">
        <v>99</v>
      </c>
      <c r="E5" s="337">
        <v>46008.319444444445</v>
      </c>
      <c r="F5" s="250">
        <v>10.95</v>
      </c>
      <c r="G5" s="339" t="s">
        <v>5745</v>
      </c>
      <c r="H5" s="250"/>
      <c r="I5" s="250"/>
      <c r="J5" s="250"/>
      <c r="K5" s="250"/>
      <c r="L5" s="235"/>
      <c r="M5" s="331">
        <v>60</v>
      </c>
      <c r="N5" s="331">
        <v>60</v>
      </c>
      <c r="O5" s="27">
        <v>41</v>
      </c>
      <c r="P5" s="14">
        <f t="shared" si="0"/>
        <v>161</v>
      </c>
      <c r="Q5" s="320" t="s">
        <v>32</v>
      </c>
      <c r="R5" s="298" t="b">
        <v>0</v>
      </c>
      <c r="S5" s="235">
        <v>116331</v>
      </c>
      <c r="T5" s="334" t="s">
        <v>33</v>
      </c>
      <c r="U5" s="255" t="s">
        <v>100</v>
      </c>
      <c r="V5" s="16" t="s">
        <v>90</v>
      </c>
      <c r="W5" s="16">
        <v>1016917</v>
      </c>
      <c r="X5" s="16" t="s">
        <v>5820</v>
      </c>
      <c r="Y5" s="16"/>
    </row>
    <row r="6" spans="1:25" ht="25.5">
      <c r="A6" s="250" t="s">
        <v>120</v>
      </c>
      <c r="B6" s="250" t="s">
        <v>78</v>
      </c>
      <c r="C6" s="323" t="s">
        <v>5823</v>
      </c>
      <c r="D6" s="250" t="s">
        <v>99</v>
      </c>
      <c r="E6" s="337">
        <v>46008.319444444445</v>
      </c>
      <c r="F6" s="250">
        <v>10.95</v>
      </c>
      <c r="G6" s="339" t="s">
        <v>5745</v>
      </c>
      <c r="H6" s="250"/>
      <c r="I6" s="250"/>
      <c r="J6" s="250"/>
      <c r="K6" s="250"/>
      <c r="L6" s="235"/>
      <c r="M6" s="331">
        <v>60</v>
      </c>
      <c r="N6" s="331">
        <v>60</v>
      </c>
      <c r="O6" s="27">
        <v>41</v>
      </c>
      <c r="P6" s="14">
        <f t="shared" si="0"/>
        <v>161</v>
      </c>
      <c r="Q6" s="320" t="s">
        <v>32</v>
      </c>
      <c r="R6" s="298" t="b">
        <v>1</v>
      </c>
      <c r="S6" s="235">
        <v>116329</v>
      </c>
      <c r="T6" s="334" t="s">
        <v>33</v>
      </c>
      <c r="U6" s="255" t="s">
        <v>100</v>
      </c>
      <c r="V6" s="16" t="s">
        <v>90</v>
      </c>
      <c r="W6" s="16">
        <v>1016918</v>
      </c>
      <c r="X6" s="16" t="s">
        <v>5820</v>
      </c>
      <c r="Y6" s="16"/>
    </row>
    <row r="7" spans="1:25" ht="25.5">
      <c r="A7" s="250" t="s">
        <v>515</v>
      </c>
      <c r="B7" s="250" t="s">
        <v>78</v>
      </c>
      <c r="C7" s="323" t="s">
        <v>5824</v>
      </c>
      <c r="D7" s="250" t="s">
        <v>99</v>
      </c>
      <c r="E7" s="337">
        <v>46008.319444444445</v>
      </c>
      <c r="F7" s="250">
        <v>10.95</v>
      </c>
      <c r="G7" s="339" t="s">
        <v>5745</v>
      </c>
      <c r="H7" s="250"/>
      <c r="I7" s="250"/>
      <c r="J7" s="250"/>
      <c r="K7" s="250"/>
      <c r="L7" s="235"/>
      <c r="M7" s="331">
        <v>60</v>
      </c>
      <c r="N7" s="331">
        <v>60</v>
      </c>
      <c r="O7" s="27">
        <v>41</v>
      </c>
      <c r="P7" s="14">
        <f t="shared" si="0"/>
        <v>161</v>
      </c>
      <c r="Q7" s="320" t="s">
        <v>32</v>
      </c>
      <c r="R7" s="298" t="b">
        <v>0</v>
      </c>
      <c r="S7" s="235">
        <v>116330</v>
      </c>
      <c r="T7" s="334" t="s">
        <v>33</v>
      </c>
      <c r="U7" s="255" t="s">
        <v>100</v>
      </c>
      <c r="V7" s="16" t="s">
        <v>90</v>
      </c>
      <c r="W7" s="16">
        <v>1016919</v>
      </c>
      <c r="X7" s="16" t="s">
        <v>5820</v>
      </c>
      <c r="Y7" s="16"/>
    </row>
    <row r="8" spans="1:25" ht="21.75" customHeight="1">
      <c r="A8" s="340" t="s">
        <v>152</v>
      </c>
      <c r="B8" s="250" t="s">
        <v>78</v>
      </c>
      <c r="C8" s="323" t="s">
        <v>5825</v>
      </c>
      <c r="D8" s="250" t="s">
        <v>932</v>
      </c>
      <c r="E8" s="337">
        <v>46009.003472222219</v>
      </c>
      <c r="F8" s="250">
        <v>10.3</v>
      </c>
      <c r="G8" s="338" t="s">
        <v>2573</v>
      </c>
      <c r="H8" s="250"/>
      <c r="I8" s="250"/>
      <c r="J8" s="250"/>
      <c r="K8" s="250"/>
      <c r="L8" s="331">
        <v>141</v>
      </c>
      <c r="M8" s="235"/>
      <c r="N8" s="331">
        <v>20</v>
      </c>
      <c r="O8" s="25"/>
      <c r="P8" s="14">
        <f t="shared" si="0"/>
        <v>161</v>
      </c>
      <c r="Q8" s="320" t="s">
        <v>32</v>
      </c>
      <c r="R8" s="298" t="b">
        <v>0</v>
      </c>
      <c r="S8" s="235">
        <v>116332</v>
      </c>
      <c r="T8" s="334" t="s">
        <v>33</v>
      </c>
      <c r="U8" s="231" t="s">
        <v>161</v>
      </c>
      <c r="V8" s="16" t="s">
        <v>90</v>
      </c>
      <c r="W8" s="16">
        <v>1016920</v>
      </c>
      <c r="X8" s="16" t="s">
        <v>5826</v>
      </c>
      <c r="Y8" s="16"/>
    </row>
    <row r="9" spans="1:25">
      <c r="A9" s="19" t="s">
        <v>19</v>
      </c>
      <c r="B9" s="20"/>
      <c r="C9" s="20"/>
      <c r="D9" s="20"/>
      <c r="E9" s="19"/>
      <c r="F9" s="20"/>
      <c r="G9" s="20"/>
      <c r="H9" s="19">
        <f t="shared" ref="H9:P9" si="1">SUM(H3:H8)</f>
        <v>0</v>
      </c>
      <c r="I9" s="19">
        <f t="shared" si="1"/>
        <v>0</v>
      </c>
      <c r="J9" s="19">
        <f t="shared" si="1"/>
        <v>0</v>
      </c>
      <c r="K9" s="19">
        <f t="shared" si="1"/>
        <v>0</v>
      </c>
      <c r="L9" s="19">
        <f t="shared" si="1"/>
        <v>195</v>
      </c>
      <c r="M9" s="19">
        <f t="shared" si="1"/>
        <v>294</v>
      </c>
      <c r="N9" s="19">
        <f t="shared" si="1"/>
        <v>313</v>
      </c>
      <c r="O9" s="11">
        <f t="shared" si="1"/>
        <v>164</v>
      </c>
      <c r="P9" s="11">
        <f t="shared" si="1"/>
        <v>966</v>
      </c>
      <c r="Q9" s="12"/>
      <c r="R9" s="12"/>
      <c r="S9" s="256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57" t="s">
        <v>100</v>
      </c>
      <c r="B14" s="1619" t="s">
        <v>41</v>
      </c>
      <c r="C14" s="16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803" t="s">
        <v>4178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669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669" t="s">
        <v>1068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0.45833333333333331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4015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4904</v>
      </c>
      <c r="R20" s="1742"/>
      <c r="S20" s="1742"/>
      <c r="T20" s="1742"/>
      <c r="U20" s="1742"/>
      <c r="V20" s="1742"/>
      <c r="W20" s="1742"/>
      <c r="X20" s="1742"/>
      <c r="Y20" s="1742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15" t="s">
        <v>111</v>
      </c>
      <c r="B22" s="15" t="s">
        <v>65</v>
      </c>
      <c r="C22" s="35" t="s">
        <v>5827</v>
      </c>
      <c r="D22" s="15" t="s">
        <v>64</v>
      </c>
      <c r="E22" s="24">
        <v>46008.517361111109</v>
      </c>
      <c r="F22" s="15">
        <v>14.8</v>
      </c>
      <c r="G22" s="37"/>
      <c r="H22" s="15"/>
      <c r="I22" s="15"/>
      <c r="J22" s="15"/>
      <c r="K22" s="15"/>
      <c r="L22" s="35">
        <v>161</v>
      </c>
      <c r="M22" s="15"/>
      <c r="N22" s="15"/>
      <c r="O22" s="15"/>
      <c r="P22" s="14">
        <f t="shared" ref="P22:P28" si="2">SUM(H22:O22)</f>
        <v>161</v>
      </c>
      <c r="Q22" s="14" t="s">
        <v>30</v>
      </c>
      <c r="R22" s="290" t="b">
        <v>0</v>
      </c>
      <c r="S22" s="14">
        <v>116279</v>
      </c>
      <c r="T22" s="23" t="s">
        <v>33</v>
      </c>
      <c r="U22" s="232" t="s">
        <v>169</v>
      </c>
      <c r="V22" s="16" t="s">
        <v>90</v>
      </c>
      <c r="W22" s="16">
        <v>1016926</v>
      </c>
      <c r="X22" s="16" t="s">
        <v>5820</v>
      </c>
      <c r="Y22" s="16"/>
    </row>
    <row r="23" spans="1:25">
      <c r="A23" s="15" t="s">
        <v>113</v>
      </c>
      <c r="B23" s="15" t="s">
        <v>65</v>
      </c>
      <c r="C23" s="35" t="s">
        <v>5828</v>
      </c>
      <c r="D23" s="15" t="s">
        <v>64</v>
      </c>
      <c r="E23" s="24">
        <v>46008.517361111109</v>
      </c>
      <c r="F23" s="15">
        <v>14.8</v>
      </c>
      <c r="G23" s="37"/>
      <c r="H23" s="15"/>
      <c r="I23" s="15"/>
      <c r="J23" s="15"/>
      <c r="K23" s="15"/>
      <c r="L23" s="35">
        <v>108</v>
      </c>
      <c r="M23" s="15"/>
      <c r="N23" s="15"/>
      <c r="O23" s="15"/>
      <c r="P23" s="14">
        <f t="shared" si="2"/>
        <v>108</v>
      </c>
      <c r="Q23" s="14" t="s">
        <v>30</v>
      </c>
      <c r="R23" s="290" t="b">
        <v>0</v>
      </c>
      <c r="S23" s="14">
        <v>116278</v>
      </c>
      <c r="T23" s="23" t="s">
        <v>33</v>
      </c>
      <c r="U23" s="232" t="s">
        <v>169</v>
      </c>
      <c r="V23" s="16" t="s">
        <v>90</v>
      </c>
      <c r="W23" s="16">
        <v>1016927</v>
      </c>
      <c r="X23" s="16" t="s">
        <v>5820</v>
      </c>
      <c r="Y23" s="16"/>
    </row>
    <row r="24" spans="1:25">
      <c r="A24" s="15" t="s">
        <v>122</v>
      </c>
      <c r="B24" s="15" t="s">
        <v>62</v>
      </c>
      <c r="C24" s="35" t="s">
        <v>5829</v>
      </c>
      <c r="D24" s="15" t="s">
        <v>3708</v>
      </c>
      <c r="E24" s="24">
        <v>46009.048611111109</v>
      </c>
      <c r="F24" s="15">
        <v>14</v>
      </c>
      <c r="G24" s="37"/>
      <c r="H24" s="15"/>
      <c r="I24" s="15"/>
      <c r="J24" s="35">
        <v>19</v>
      </c>
      <c r="K24" s="35">
        <v>108</v>
      </c>
      <c r="L24" s="15"/>
      <c r="M24" s="15"/>
      <c r="N24" s="15"/>
      <c r="O24" s="15"/>
      <c r="P24" s="14">
        <f t="shared" si="2"/>
        <v>127</v>
      </c>
      <c r="Q24" s="14" t="s">
        <v>30</v>
      </c>
      <c r="R24" s="290" t="b">
        <v>0</v>
      </c>
      <c r="S24" s="14">
        <v>116285</v>
      </c>
      <c r="T24" s="14" t="s">
        <v>31</v>
      </c>
      <c r="U24" s="231" t="s">
        <v>161</v>
      </c>
      <c r="V24" s="16" t="s">
        <v>90</v>
      </c>
      <c r="W24" s="16">
        <v>1016928</v>
      </c>
      <c r="X24" s="16" t="s">
        <v>5830</v>
      </c>
      <c r="Y24" s="16"/>
    </row>
    <row r="25" spans="1:25">
      <c r="A25" s="15" t="s">
        <v>219</v>
      </c>
      <c r="B25" s="15" t="s">
        <v>5658</v>
      </c>
      <c r="C25" s="35" t="s">
        <v>5831</v>
      </c>
      <c r="D25" s="15" t="s">
        <v>1105</v>
      </c>
      <c r="E25" s="24">
        <v>46008.600694444445</v>
      </c>
      <c r="F25" s="15">
        <v>15.3</v>
      </c>
      <c r="G25" s="37"/>
      <c r="H25" s="15"/>
      <c r="I25" s="15"/>
      <c r="J25" s="35">
        <v>11</v>
      </c>
      <c r="K25" s="35">
        <v>70</v>
      </c>
      <c r="L25" s="15"/>
      <c r="M25" s="15"/>
      <c r="N25" s="15"/>
      <c r="O25" s="15"/>
      <c r="P25" s="14">
        <f t="shared" si="2"/>
        <v>81</v>
      </c>
      <c r="Q25" s="14" t="s">
        <v>30</v>
      </c>
      <c r="R25" s="290" t="b">
        <v>0</v>
      </c>
      <c r="S25" s="264">
        <v>116287</v>
      </c>
      <c r="T25" s="14" t="s">
        <v>31</v>
      </c>
      <c r="U25" s="232" t="s">
        <v>169</v>
      </c>
      <c r="V25" s="16" t="s">
        <v>1693</v>
      </c>
      <c r="W25" s="16">
        <v>1016929</v>
      </c>
      <c r="X25" s="16" t="s">
        <v>5820</v>
      </c>
      <c r="Y25" s="16"/>
    </row>
    <row r="26" spans="1:25" ht="25.5">
      <c r="A26" s="15" t="s">
        <v>119</v>
      </c>
      <c r="B26" s="15" t="s">
        <v>2438</v>
      </c>
      <c r="C26" s="35" t="s">
        <v>5832</v>
      </c>
      <c r="D26" s="15" t="s">
        <v>159</v>
      </c>
      <c r="E26" s="24">
        <v>46009.041666666664</v>
      </c>
      <c r="F26" s="15">
        <v>10.3</v>
      </c>
      <c r="G26" s="37" t="s">
        <v>5745</v>
      </c>
      <c r="H26" s="15"/>
      <c r="I26" s="15"/>
      <c r="J26" s="15"/>
      <c r="K26" s="15"/>
      <c r="L26" s="15"/>
      <c r="M26" s="35">
        <v>101</v>
      </c>
      <c r="N26" s="35">
        <v>30</v>
      </c>
      <c r="O26" s="35">
        <v>30</v>
      </c>
      <c r="P26" s="14">
        <f t="shared" si="2"/>
        <v>161</v>
      </c>
      <c r="Q26" s="17" t="s">
        <v>32</v>
      </c>
      <c r="R26" s="292" t="b">
        <v>0</v>
      </c>
      <c r="S26" s="235">
        <v>116334</v>
      </c>
      <c r="T26" s="237" t="s">
        <v>33</v>
      </c>
      <c r="U26" s="231" t="s">
        <v>161</v>
      </c>
      <c r="V26" s="16" t="s">
        <v>90</v>
      </c>
      <c r="W26" s="16">
        <v>1016930</v>
      </c>
      <c r="X26" s="16" t="s">
        <v>5826</v>
      </c>
      <c r="Y26" s="16"/>
    </row>
    <row r="27" spans="1:25" ht="25.5">
      <c r="A27" s="15" t="s">
        <v>102</v>
      </c>
      <c r="B27" s="15" t="s">
        <v>2438</v>
      </c>
      <c r="C27" s="35" t="s">
        <v>5833</v>
      </c>
      <c r="D27" s="15" t="s">
        <v>159</v>
      </c>
      <c r="E27" s="24">
        <v>46009.041666666664</v>
      </c>
      <c r="F27" s="15">
        <v>10.3</v>
      </c>
      <c r="G27" s="37" t="s">
        <v>5745</v>
      </c>
      <c r="H27" s="15"/>
      <c r="I27" s="15"/>
      <c r="J27" s="15"/>
      <c r="K27" s="15"/>
      <c r="L27" s="15"/>
      <c r="M27" s="35">
        <v>101</v>
      </c>
      <c r="N27" s="35">
        <v>30</v>
      </c>
      <c r="O27" s="35">
        <v>30</v>
      </c>
      <c r="P27" s="14">
        <f t="shared" si="2"/>
        <v>161</v>
      </c>
      <c r="Q27" s="17" t="s">
        <v>32</v>
      </c>
      <c r="R27" s="292" t="b">
        <v>0</v>
      </c>
      <c r="S27" s="235">
        <v>116336</v>
      </c>
      <c r="T27" s="237" t="s">
        <v>33</v>
      </c>
      <c r="U27" s="231" t="s">
        <v>161</v>
      </c>
      <c r="V27" s="16" t="s">
        <v>90</v>
      </c>
      <c r="W27" s="16">
        <v>1016931</v>
      </c>
      <c r="X27" s="16" t="s">
        <v>5826</v>
      </c>
      <c r="Y27" s="16"/>
    </row>
    <row r="28" spans="1:25" ht="25.5">
      <c r="A28" s="15" t="s">
        <v>558</v>
      </c>
      <c r="B28" s="15" t="s">
        <v>2438</v>
      </c>
      <c r="C28" s="35" t="s">
        <v>5834</v>
      </c>
      <c r="D28" s="15" t="s">
        <v>159</v>
      </c>
      <c r="E28" s="24">
        <v>46009.041666666664</v>
      </c>
      <c r="F28" s="15">
        <v>10.3</v>
      </c>
      <c r="G28" s="37" t="s">
        <v>5745</v>
      </c>
      <c r="H28" s="15"/>
      <c r="I28" s="15"/>
      <c r="J28" s="15"/>
      <c r="K28" s="15"/>
      <c r="L28" s="15"/>
      <c r="M28" s="35">
        <v>101</v>
      </c>
      <c r="N28" s="35">
        <v>30</v>
      </c>
      <c r="O28" s="35">
        <v>30</v>
      </c>
      <c r="P28" s="14">
        <f t="shared" si="2"/>
        <v>161</v>
      </c>
      <c r="Q28" s="17" t="s">
        <v>32</v>
      </c>
      <c r="R28" s="292" t="b">
        <v>0</v>
      </c>
      <c r="S28" s="235">
        <v>116338</v>
      </c>
      <c r="T28" s="237" t="s">
        <v>33</v>
      </c>
      <c r="U28" s="231" t="s">
        <v>161</v>
      </c>
      <c r="V28" s="16" t="s">
        <v>90</v>
      </c>
      <c r="W28" s="16">
        <v>1016932</v>
      </c>
      <c r="X28" s="16" t="s">
        <v>5826</v>
      </c>
      <c r="Y28" s="16"/>
    </row>
    <row r="29" spans="1:25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30</v>
      </c>
      <c r="K29" s="11">
        <f t="shared" si="3"/>
        <v>178</v>
      </c>
      <c r="L29" s="11">
        <f t="shared" si="3"/>
        <v>269</v>
      </c>
      <c r="M29" s="11">
        <f t="shared" si="3"/>
        <v>303</v>
      </c>
      <c r="N29" s="11">
        <f t="shared" si="3"/>
        <v>90</v>
      </c>
      <c r="O29" s="11">
        <f t="shared" si="3"/>
        <v>90</v>
      </c>
      <c r="P29" s="11">
        <f t="shared" si="3"/>
        <v>960</v>
      </c>
      <c r="Q29" s="12"/>
      <c r="R29" s="12"/>
      <c r="S29" s="256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230" t="s">
        <v>161</v>
      </c>
      <c r="B33" s="1558" t="s">
        <v>39</v>
      </c>
      <c r="C33" s="1558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4" t="s">
        <v>169</v>
      </c>
      <c r="B34" s="1564" t="s">
        <v>41</v>
      </c>
      <c r="C34" s="156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 t="s">
        <v>3975</v>
      </c>
      <c r="C35" s="1565"/>
      <c r="D35" s="1"/>
      <c r="E35" s="1"/>
    </row>
    <row r="36" spans="1:25">
      <c r="A36" s="5" t="s">
        <v>42</v>
      </c>
      <c r="B36" s="1565"/>
      <c r="C36" s="1565"/>
    </row>
    <row r="37" spans="1:25">
      <c r="A37" s="5" t="s">
        <v>43</v>
      </c>
      <c r="B37" s="1669" t="s">
        <v>5835</v>
      </c>
      <c r="C37" s="1565"/>
      <c r="D37" s="1"/>
      <c r="E37" s="1"/>
    </row>
    <row r="38" spans="1:25">
      <c r="A38" s="5" t="s">
        <v>44</v>
      </c>
      <c r="B38" s="1567">
        <v>0.45833333333333331</v>
      </c>
      <c r="C38" s="1565"/>
      <c r="D38" s="1"/>
      <c r="E38" s="1"/>
    </row>
    <row r="40" spans="1:25" ht="23.25">
      <c r="A40" s="1559" t="s">
        <v>205</v>
      </c>
      <c r="B40" s="1559"/>
      <c r="C40" s="1559"/>
      <c r="D40" s="1559"/>
      <c r="E40" s="1559"/>
      <c r="F40" s="1559"/>
      <c r="G40" s="7"/>
      <c r="H40" s="1559" t="s">
        <v>4015</v>
      </c>
      <c r="I40" s="1559"/>
      <c r="J40" s="1559"/>
      <c r="K40" s="1559"/>
      <c r="L40" s="1559"/>
      <c r="M40" s="1559"/>
      <c r="N40" s="1559"/>
      <c r="O40" s="1559"/>
      <c r="P40" s="1559"/>
      <c r="Q40" s="1741" t="s">
        <v>4488</v>
      </c>
      <c r="R40" s="1742"/>
      <c r="S40" s="1742"/>
      <c r="T40" s="1742"/>
      <c r="U40" s="1742"/>
      <c r="V40" s="1742"/>
      <c r="W40" s="1742"/>
      <c r="X40" s="1742"/>
      <c r="Y40" s="1742"/>
    </row>
    <row r="41" spans="1:25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240" t="s">
        <v>22</v>
      </c>
      <c r="S41" s="18" t="s">
        <v>9</v>
      </c>
      <c r="T41" s="8" t="s">
        <v>21</v>
      </c>
      <c r="U41" s="8" t="s">
        <v>24</v>
      </c>
      <c r="V41" s="8" t="s">
        <v>25</v>
      </c>
      <c r="W41" s="8" t="s">
        <v>26</v>
      </c>
      <c r="X41" s="8" t="s">
        <v>27</v>
      </c>
      <c r="Y41" s="8" t="s">
        <v>28</v>
      </c>
    </row>
    <row r="42" spans="1:25">
      <c r="A42" s="15" t="s">
        <v>133</v>
      </c>
      <c r="B42" s="15" t="s">
        <v>134</v>
      </c>
      <c r="C42" s="35" t="s">
        <v>5836</v>
      </c>
      <c r="D42" s="15" t="s">
        <v>3852</v>
      </c>
      <c r="E42" s="24">
        <v>46009.288194444445</v>
      </c>
      <c r="F42" s="15">
        <v>10.3</v>
      </c>
      <c r="G42" s="268" t="s">
        <v>2573</v>
      </c>
      <c r="H42" s="15"/>
      <c r="I42" s="15"/>
      <c r="J42" s="15"/>
      <c r="K42" s="15"/>
      <c r="L42" s="35">
        <v>54</v>
      </c>
      <c r="M42" s="35">
        <v>107</v>
      </c>
      <c r="N42" s="15"/>
      <c r="O42" s="15"/>
      <c r="P42" s="14">
        <f t="shared" ref="P42:P48" si="4">SUM(H42:O42)</f>
        <v>161</v>
      </c>
      <c r="Q42" s="17" t="s">
        <v>32</v>
      </c>
      <c r="R42" s="292" t="b">
        <v>0</v>
      </c>
      <c r="S42" s="235">
        <v>116337</v>
      </c>
      <c r="T42" s="237" t="s">
        <v>33</v>
      </c>
      <c r="U42" s="231" t="s">
        <v>161</v>
      </c>
      <c r="V42" s="16" t="s">
        <v>90</v>
      </c>
      <c r="W42" s="16">
        <v>1016934</v>
      </c>
      <c r="X42" s="16" t="s">
        <v>5837</v>
      </c>
      <c r="Y42" s="16"/>
    </row>
    <row r="43" spans="1:25">
      <c r="A43" s="15" t="s">
        <v>133</v>
      </c>
      <c r="B43" s="15" t="s">
        <v>134</v>
      </c>
      <c r="C43" s="35" t="s">
        <v>5838</v>
      </c>
      <c r="D43" s="15" t="s">
        <v>3852</v>
      </c>
      <c r="E43" s="24">
        <v>46009.288194444445</v>
      </c>
      <c r="F43" s="15">
        <v>10.3</v>
      </c>
      <c r="G43" s="268" t="s">
        <v>2573</v>
      </c>
      <c r="H43" s="15"/>
      <c r="I43" s="15"/>
      <c r="J43" s="15"/>
      <c r="K43" s="15"/>
      <c r="L43" s="35">
        <v>161</v>
      </c>
      <c r="M43" s="15"/>
      <c r="N43" s="15"/>
      <c r="O43" s="15"/>
      <c r="P43" s="14">
        <f t="shared" si="4"/>
        <v>161</v>
      </c>
      <c r="Q43" s="17" t="s">
        <v>32</v>
      </c>
      <c r="R43" s="292" t="b">
        <v>0</v>
      </c>
      <c r="S43" s="235">
        <v>116340</v>
      </c>
      <c r="T43" s="237" t="s">
        <v>33</v>
      </c>
      <c r="U43" s="231" t="s">
        <v>161</v>
      </c>
      <c r="V43" s="16" t="s">
        <v>90</v>
      </c>
      <c r="W43" s="16">
        <v>1016935</v>
      </c>
      <c r="X43" s="16" t="s">
        <v>5837</v>
      </c>
      <c r="Y43" s="16"/>
    </row>
    <row r="44" spans="1:25" ht="25.5">
      <c r="A44" s="15" t="s">
        <v>120</v>
      </c>
      <c r="B44" s="15" t="s">
        <v>134</v>
      </c>
      <c r="C44" s="35" t="s">
        <v>5839</v>
      </c>
      <c r="D44" s="15" t="s">
        <v>3852</v>
      </c>
      <c r="E44" s="24">
        <v>46009.288194444445</v>
      </c>
      <c r="F44" s="15">
        <v>10.3</v>
      </c>
      <c r="G44" s="37" t="s">
        <v>5745</v>
      </c>
      <c r="H44" s="15"/>
      <c r="I44" s="15"/>
      <c r="J44" s="15"/>
      <c r="K44" s="15"/>
      <c r="L44" s="15"/>
      <c r="M44" s="35">
        <v>60</v>
      </c>
      <c r="N44" s="35">
        <v>41</v>
      </c>
      <c r="O44" s="35">
        <v>60</v>
      </c>
      <c r="P44" s="14">
        <f t="shared" si="4"/>
        <v>161</v>
      </c>
      <c r="Q44" s="17" t="s">
        <v>32</v>
      </c>
      <c r="R44" s="292" t="b">
        <v>1</v>
      </c>
      <c r="S44" s="235">
        <v>116339</v>
      </c>
      <c r="T44" s="237" t="s">
        <v>33</v>
      </c>
      <c r="U44" s="231" t="s">
        <v>161</v>
      </c>
      <c r="V44" s="16" t="s">
        <v>90</v>
      </c>
      <c r="W44" s="16">
        <v>1016936</v>
      </c>
      <c r="X44" s="16" t="s">
        <v>5837</v>
      </c>
      <c r="Y44" s="16"/>
    </row>
    <row r="45" spans="1:25">
      <c r="A45" s="15" t="s">
        <v>86</v>
      </c>
      <c r="B45" s="15" t="s">
        <v>134</v>
      </c>
      <c r="C45" s="35" t="s">
        <v>5840</v>
      </c>
      <c r="D45" s="15" t="s">
        <v>3852</v>
      </c>
      <c r="E45" s="24">
        <v>46009.288194444445</v>
      </c>
      <c r="F45" s="15">
        <v>10.3</v>
      </c>
      <c r="G45" s="37" t="s">
        <v>401</v>
      </c>
      <c r="H45" s="15"/>
      <c r="I45" s="15"/>
      <c r="J45" s="15"/>
      <c r="K45" s="15"/>
      <c r="L45" s="15"/>
      <c r="M45" s="35">
        <v>161</v>
      </c>
      <c r="N45" s="15"/>
      <c r="O45" s="15"/>
      <c r="P45" s="14">
        <f t="shared" si="4"/>
        <v>161</v>
      </c>
      <c r="Q45" s="17" t="s">
        <v>32</v>
      </c>
      <c r="R45" s="292" t="b">
        <v>0</v>
      </c>
      <c r="S45" s="235">
        <v>116341</v>
      </c>
      <c r="T45" s="237" t="s">
        <v>33</v>
      </c>
      <c r="U45" s="231" t="s">
        <v>161</v>
      </c>
      <c r="V45" s="16" t="s">
        <v>90</v>
      </c>
      <c r="W45" s="16">
        <v>1016937</v>
      </c>
      <c r="X45" s="16" t="s">
        <v>5837</v>
      </c>
      <c r="Y45" s="16"/>
    </row>
    <row r="46" spans="1:25">
      <c r="A46" s="15" t="s">
        <v>4228</v>
      </c>
      <c r="B46" s="15" t="s">
        <v>134</v>
      </c>
      <c r="C46" s="35" t="s">
        <v>5841</v>
      </c>
      <c r="D46" s="15" t="s">
        <v>3852</v>
      </c>
      <c r="E46" s="24">
        <v>46009.288194444445</v>
      </c>
      <c r="F46" s="15">
        <v>10.3</v>
      </c>
      <c r="G46" s="268" t="s">
        <v>401</v>
      </c>
      <c r="H46" s="15"/>
      <c r="I46" s="15"/>
      <c r="J46" s="15"/>
      <c r="K46" s="15"/>
      <c r="L46" s="15"/>
      <c r="M46" s="35">
        <v>161</v>
      </c>
      <c r="N46" s="15"/>
      <c r="O46" s="15"/>
      <c r="P46" s="14">
        <f t="shared" si="4"/>
        <v>161</v>
      </c>
      <c r="Q46" s="17" t="s">
        <v>32</v>
      </c>
      <c r="R46" s="292" t="b">
        <v>0</v>
      </c>
      <c r="S46" s="235">
        <v>116342</v>
      </c>
      <c r="T46" s="237" t="s">
        <v>33</v>
      </c>
      <c r="U46" s="231" t="s">
        <v>161</v>
      </c>
      <c r="V46" s="16" t="s">
        <v>90</v>
      </c>
      <c r="W46" s="16">
        <v>1016938</v>
      </c>
      <c r="X46" s="16" t="s">
        <v>5837</v>
      </c>
      <c r="Y46" s="16"/>
    </row>
    <row r="47" spans="1:25" ht="25.5">
      <c r="A47" s="15" t="s">
        <v>86</v>
      </c>
      <c r="B47" s="15" t="s">
        <v>78</v>
      </c>
      <c r="C47" s="35" t="s">
        <v>5842</v>
      </c>
      <c r="D47" s="15" t="s">
        <v>88</v>
      </c>
      <c r="E47" s="24">
        <v>46009.166666666664</v>
      </c>
      <c r="F47" s="15">
        <v>10.3</v>
      </c>
      <c r="G47" s="37" t="s">
        <v>5745</v>
      </c>
      <c r="H47" s="15"/>
      <c r="I47" s="15"/>
      <c r="J47" s="15"/>
      <c r="K47" s="15"/>
      <c r="L47" s="15"/>
      <c r="M47" s="15"/>
      <c r="N47" s="15"/>
      <c r="O47" s="35">
        <v>161</v>
      </c>
      <c r="P47" s="14">
        <f t="shared" si="4"/>
        <v>161</v>
      </c>
      <c r="Q47" s="17" t="s">
        <v>32</v>
      </c>
      <c r="R47" s="292" t="b">
        <v>0</v>
      </c>
      <c r="S47" s="235">
        <v>116326</v>
      </c>
      <c r="T47" s="237" t="s">
        <v>33</v>
      </c>
      <c r="U47" s="231" t="s">
        <v>161</v>
      </c>
      <c r="V47" s="16" t="s">
        <v>90</v>
      </c>
      <c r="W47" s="16">
        <v>1016939</v>
      </c>
      <c r="X47" s="16" t="s">
        <v>5826</v>
      </c>
      <c r="Y47" s="16"/>
    </row>
    <row r="48" spans="1:25">
      <c r="A48" s="15"/>
      <c r="B48" s="15"/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>
        <f t="shared" si="4"/>
        <v>0</v>
      </c>
      <c r="Q48" s="14"/>
      <c r="R48" s="14"/>
      <c r="S48" s="293"/>
      <c r="T48" s="14"/>
      <c r="U48" s="16"/>
      <c r="V48" s="16"/>
      <c r="W48" s="16"/>
      <c r="X48" s="16"/>
      <c r="Y48" s="16"/>
    </row>
    <row r="49" spans="1:25">
      <c r="A49" s="11" t="s">
        <v>19</v>
      </c>
      <c r="B49" s="7"/>
      <c r="C49" s="7"/>
      <c r="D49" s="7"/>
      <c r="E49" s="11"/>
      <c r="F49" s="7"/>
      <c r="G49" s="7"/>
      <c r="H49" s="11">
        <f t="shared" ref="H49:P49" si="5">SUM(H42:H48)</f>
        <v>0</v>
      </c>
      <c r="I49" s="11">
        <f t="shared" si="5"/>
        <v>0</v>
      </c>
      <c r="J49" s="11">
        <f t="shared" si="5"/>
        <v>0</v>
      </c>
      <c r="K49" s="11">
        <f t="shared" si="5"/>
        <v>0</v>
      </c>
      <c r="L49" s="11">
        <f t="shared" si="5"/>
        <v>215</v>
      </c>
      <c r="M49" s="11">
        <f t="shared" si="5"/>
        <v>489</v>
      </c>
      <c r="N49" s="11">
        <f t="shared" si="5"/>
        <v>41</v>
      </c>
      <c r="O49" s="11">
        <f t="shared" si="5"/>
        <v>221</v>
      </c>
      <c r="P49" s="11">
        <f t="shared" si="5"/>
        <v>966</v>
      </c>
      <c r="Q49" s="12"/>
      <c r="R49" s="12"/>
      <c r="S49" s="12"/>
      <c r="T49" s="12"/>
      <c r="U49" s="12"/>
      <c r="V49" s="12"/>
      <c r="W49" s="12"/>
      <c r="X49" s="12"/>
      <c r="Y49" s="12"/>
    </row>
    <row r="50" spans="1:25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230" t="s">
        <v>4605</v>
      </c>
      <c r="B53" s="1558"/>
      <c r="C53" s="1558"/>
      <c r="D53" s="242"/>
      <c r="E53" s="243" t="s">
        <v>40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772" t="s">
        <v>5719</v>
      </c>
      <c r="C54" s="1772"/>
      <c r="D54" s="1"/>
      <c r="E54" s="1"/>
    </row>
    <row r="55" spans="1:25">
      <c r="A55" s="5" t="s">
        <v>42</v>
      </c>
      <c r="B55" s="1772"/>
      <c r="C55" s="1772"/>
    </row>
    <row r="56" spans="1:25">
      <c r="A56" s="5" t="s">
        <v>43</v>
      </c>
      <c r="B56" s="1800">
        <v>358445935393</v>
      </c>
      <c r="C56" s="1565"/>
      <c r="D56" s="1"/>
      <c r="E56" s="1"/>
    </row>
    <row r="57" spans="1:25">
      <c r="A57" s="5" t="s">
        <v>44</v>
      </c>
      <c r="B57" s="1567">
        <v>0.625</v>
      </c>
      <c r="C57" s="1565"/>
      <c r="D57" s="1"/>
      <c r="E57" s="1"/>
    </row>
    <row r="59" spans="1:25" ht="23.25">
      <c r="A59" s="1666" t="s">
        <v>155</v>
      </c>
      <c r="B59" s="1666"/>
      <c r="C59" s="1666"/>
      <c r="D59" s="1666"/>
      <c r="E59" s="1666"/>
      <c r="F59" s="1666"/>
      <c r="G59" s="270"/>
      <c r="H59" s="1666" t="s">
        <v>3509</v>
      </c>
      <c r="I59" s="1666"/>
      <c r="J59" s="1666"/>
      <c r="K59" s="1666"/>
      <c r="L59" s="1666"/>
      <c r="M59" s="1666"/>
      <c r="N59" s="1666"/>
      <c r="O59" s="1666"/>
      <c r="P59" s="1666"/>
      <c r="Q59" s="1801" t="s">
        <v>5843</v>
      </c>
      <c r="R59" s="1802"/>
      <c r="S59" s="1802"/>
      <c r="T59" s="1802"/>
      <c r="U59" s="1802"/>
      <c r="V59" s="1802"/>
      <c r="W59" s="1802"/>
      <c r="X59" s="1802"/>
      <c r="Y59" s="1802"/>
    </row>
    <row r="60" spans="1:25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33" t="s">
        <v>10</v>
      </c>
      <c r="H60" s="9" t="s">
        <v>11</v>
      </c>
      <c r="I60" s="9" t="s">
        <v>12</v>
      </c>
      <c r="J60" s="9" t="s">
        <v>13</v>
      </c>
      <c r="K60" s="9" t="s">
        <v>14</v>
      </c>
      <c r="L60" s="9" t="s">
        <v>15</v>
      </c>
      <c r="M60" s="9" t="s">
        <v>16</v>
      </c>
      <c r="N60" s="9" t="s">
        <v>17</v>
      </c>
      <c r="O60" s="10" t="s">
        <v>18</v>
      </c>
      <c r="P60" s="8" t="s">
        <v>19</v>
      </c>
      <c r="Q60" s="8" t="s">
        <v>20</v>
      </c>
      <c r="R60" s="240" t="s">
        <v>22</v>
      </c>
      <c r="S60" s="18" t="s">
        <v>9</v>
      </c>
      <c r="T60" s="8" t="s">
        <v>21</v>
      </c>
      <c r="U60" s="8" t="s">
        <v>24</v>
      </c>
      <c r="V60" s="8" t="s">
        <v>25</v>
      </c>
      <c r="W60" s="8" t="s">
        <v>26</v>
      </c>
      <c r="X60" s="8" t="s">
        <v>27</v>
      </c>
      <c r="Y60" s="8" t="s">
        <v>28</v>
      </c>
    </row>
    <row r="61" spans="1:25" ht="25.5">
      <c r="A61" s="15" t="s">
        <v>120</v>
      </c>
      <c r="B61" s="15" t="s">
        <v>78</v>
      </c>
      <c r="C61" s="35" t="s">
        <v>5844</v>
      </c>
      <c r="D61" s="15" t="s">
        <v>1089</v>
      </c>
      <c r="E61" s="24">
        <v>46010.3125</v>
      </c>
      <c r="F61" s="15">
        <v>10.3</v>
      </c>
      <c r="G61" s="37" t="s">
        <v>5745</v>
      </c>
      <c r="H61" s="15"/>
      <c r="I61" s="15"/>
      <c r="J61" s="15"/>
      <c r="K61" s="15"/>
      <c r="L61" s="15"/>
      <c r="M61" s="35">
        <v>101</v>
      </c>
      <c r="N61" s="35">
        <v>30</v>
      </c>
      <c r="O61" s="35">
        <v>30</v>
      </c>
      <c r="P61" s="14">
        <f>SUM(H61:O61)</f>
        <v>161</v>
      </c>
      <c r="Q61" s="17" t="s">
        <v>32</v>
      </c>
      <c r="R61" s="292" t="b">
        <v>1</v>
      </c>
      <c r="S61" s="235">
        <v>116328</v>
      </c>
      <c r="T61" s="237" t="s">
        <v>33</v>
      </c>
      <c r="U61" s="260" t="s">
        <v>508</v>
      </c>
      <c r="V61" s="16" t="s">
        <v>90</v>
      </c>
      <c r="W61" s="16">
        <v>1016956</v>
      </c>
      <c r="X61" s="16" t="s">
        <v>5845</v>
      </c>
      <c r="Y61" s="16"/>
    </row>
    <row r="62" spans="1:25" ht="25.5">
      <c r="A62" s="15" t="s">
        <v>4752</v>
      </c>
      <c r="B62" s="15" t="s">
        <v>78</v>
      </c>
      <c r="C62" s="35" t="s">
        <v>5846</v>
      </c>
      <c r="D62" s="15" t="s">
        <v>1089</v>
      </c>
      <c r="E62" s="24">
        <v>46010.3125</v>
      </c>
      <c r="F62" s="15">
        <v>10.3</v>
      </c>
      <c r="G62" s="37" t="s">
        <v>5745</v>
      </c>
      <c r="H62" s="15"/>
      <c r="I62" s="15"/>
      <c r="J62" s="15"/>
      <c r="K62" s="15"/>
      <c r="L62" s="15"/>
      <c r="M62" s="35">
        <v>161</v>
      </c>
      <c r="N62" s="15"/>
      <c r="O62" s="15"/>
      <c r="P62" s="14">
        <f>SUM(H62:O62)</f>
        <v>161</v>
      </c>
      <c r="Q62" s="17" t="s">
        <v>32</v>
      </c>
      <c r="R62" s="292" t="b">
        <v>1</v>
      </c>
      <c r="S62" s="235">
        <v>116324</v>
      </c>
      <c r="T62" s="237" t="s">
        <v>33</v>
      </c>
      <c r="U62" s="260" t="s">
        <v>508</v>
      </c>
      <c r="V62" s="16" t="s">
        <v>90</v>
      </c>
      <c r="W62" s="16">
        <v>1016957</v>
      </c>
      <c r="X62" s="16" t="s">
        <v>5845</v>
      </c>
      <c r="Y62" s="16"/>
    </row>
    <row r="63" spans="1:25" ht="25.5">
      <c r="A63" s="15" t="s">
        <v>2837</v>
      </c>
      <c r="B63" s="15" t="s">
        <v>4816</v>
      </c>
      <c r="C63" s="35" t="s">
        <v>5847</v>
      </c>
      <c r="D63" s="15" t="s">
        <v>5381</v>
      </c>
      <c r="E63" s="24">
        <v>46010.600694444445</v>
      </c>
      <c r="F63" s="15">
        <v>10.3</v>
      </c>
      <c r="G63" s="37" t="s">
        <v>5745</v>
      </c>
      <c r="H63" s="15"/>
      <c r="I63" s="15"/>
      <c r="J63" s="15"/>
      <c r="K63" s="15"/>
      <c r="L63" s="15"/>
      <c r="M63" s="35">
        <v>161</v>
      </c>
      <c r="N63" s="15"/>
      <c r="O63" s="15"/>
      <c r="P63" s="14">
        <f>SUM(H63:O63)</f>
        <v>161</v>
      </c>
      <c r="Q63" s="17" t="s">
        <v>32</v>
      </c>
      <c r="R63" s="292" t="b">
        <v>0</v>
      </c>
      <c r="S63" s="235">
        <v>116346</v>
      </c>
      <c r="T63" s="237" t="s">
        <v>33</v>
      </c>
      <c r="U63" s="261" t="s">
        <v>523</v>
      </c>
      <c r="V63" s="16" t="s">
        <v>90</v>
      </c>
      <c r="W63" s="16">
        <v>1016958</v>
      </c>
      <c r="X63" s="16" t="s">
        <v>5848</v>
      </c>
      <c r="Y63" s="16"/>
    </row>
    <row r="64" spans="1:25" ht="25.5">
      <c r="A64" s="15" t="s">
        <v>2837</v>
      </c>
      <c r="B64" s="15" t="s">
        <v>4816</v>
      </c>
      <c r="C64" s="35" t="s">
        <v>5849</v>
      </c>
      <c r="D64" s="15" t="s">
        <v>5381</v>
      </c>
      <c r="E64" s="24">
        <v>46010.600694444445</v>
      </c>
      <c r="F64" s="15">
        <v>10.3</v>
      </c>
      <c r="G64" s="37" t="s">
        <v>5745</v>
      </c>
      <c r="H64" s="15"/>
      <c r="I64" s="15"/>
      <c r="J64" s="15"/>
      <c r="K64" s="15"/>
      <c r="L64" s="15"/>
      <c r="M64" s="35">
        <v>161</v>
      </c>
      <c r="N64" s="15"/>
      <c r="O64" s="15"/>
      <c r="P64" s="14">
        <f>SUM(H64:O64)</f>
        <v>161</v>
      </c>
      <c r="Q64" s="17" t="s">
        <v>32</v>
      </c>
      <c r="R64" s="292" t="b">
        <v>0</v>
      </c>
      <c r="S64" s="235">
        <v>116345</v>
      </c>
      <c r="T64" s="237" t="s">
        <v>33</v>
      </c>
      <c r="U64" s="261" t="s">
        <v>523</v>
      </c>
      <c r="V64" s="16" t="s">
        <v>90</v>
      </c>
      <c r="W64" s="16">
        <v>1016959</v>
      </c>
      <c r="X64" s="16" t="s">
        <v>5848</v>
      </c>
      <c r="Y64" s="16"/>
    </row>
    <row r="65" spans="1:25">
      <c r="A65" s="11" t="s">
        <v>19</v>
      </c>
      <c r="B65" s="7"/>
      <c r="C65" s="7"/>
      <c r="D65" s="7"/>
      <c r="E65" s="11"/>
      <c r="F65" s="7"/>
      <c r="G65" s="7"/>
      <c r="H65" s="11">
        <f t="shared" ref="H65:P65" si="6">SUM(H61:H64)</f>
        <v>0</v>
      </c>
      <c r="I65" s="11">
        <f t="shared" si="6"/>
        <v>0</v>
      </c>
      <c r="J65" s="11">
        <f t="shared" si="6"/>
        <v>0</v>
      </c>
      <c r="K65" s="11">
        <f t="shared" si="6"/>
        <v>0</v>
      </c>
      <c r="L65" s="11">
        <f t="shared" si="6"/>
        <v>0</v>
      </c>
      <c r="M65" s="11">
        <f t="shared" si="6"/>
        <v>584</v>
      </c>
      <c r="N65" s="11">
        <f t="shared" si="6"/>
        <v>30</v>
      </c>
      <c r="O65" s="11">
        <f t="shared" si="6"/>
        <v>30</v>
      </c>
      <c r="P65" s="11">
        <f t="shared" si="6"/>
        <v>644</v>
      </c>
      <c r="Q65" s="12"/>
      <c r="R65" s="12"/>
      <c r="S65" s="256"/>
      <c r="T65" s="12"/>
      <c r="U65" s="12"/>
      <c r="V65" s="12"/>
      <c r="W65" s="12"/>
      <c r="X65" s="12"/>
      <c r="Y65" s="12"/>
    </row>
    <row r="66" spans="1:25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166" t="s">
        <v>34</v>
      </c>
      <c r="B67" s="1562"/>
      <c r="C67" s="1562"/>
      <c r="D67" s="1562"/>
      <c r="E67" s="1"/>
      <c r="F67" s="1"/>
      <c r="G67" s="1"/>
      <c r="H67" s="1"/>
      <c r="I67" s="1"/>
      <c r="J67" s="1563"/>
      <c r="K67" s="1563"/>
      <c r="L67" s="156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 ht="18">
      <c r="A68" s="187" t="s">
        <v>35</v>
      </c>
      <c r="B68" s="186" t="s">
        <v>36</v>
      </c>
      <c r="C68" s="239" t="s">
        <v>37</v>
      </c>
      <c r="D68" s="24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262" t="s">
        <v>508</v>
      </c>
      <c r="B69" s="1738" t="s">
        <v>39</v>
      </c>
      <c r="C69" s="1738"/>
      <c r="D69" s="242"/>
      <c r="E69" s="243" t="s">
        <v>40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263" t="s">
        <v>523</v>
      </c>
      <c r="B70" s="1591" t="s">
        <v>41</v>
      </c>
      <c r="C70" s="159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42</v>
      </c>
      <c r="B71" s="1772"/>
      <c r="C71" s="1772"/>
      <c r="D71" s="1"/>
      <c r="E71" s="1"/>
    </row>
    <row r="72" spans="1:25">
      <c r="A72" s="5" t="s">
        <v>42</v>
      </c>
      <c r="B72" s="1772"/>
      <c r="C72" s="1772"/>
    </row>
    <row r="73" spans="1:25">
      <c r="A73" s="5" t="s">
        <v>43</v>
      </c>
      <c r="B73" s="1772"/>
      <c r="C73" s="1772"/>
      <c r="D73" s="1"/>
      <c r="E73" s="1"/>
    </row>
    <row r="74" spans="1:25">
      <c r="A74" s="5" t="s">
        <v>44</v>
      </c>
      <c r="B74" s="1772"/>
      <c r="C74" s="1772"/>
      <c r="D74" s="1"/>
      <c r="E74" s="1"/>
    </row>
    <row r="76" spans="1:25" ht="23.25">
      <c r="A76" s="1559" t="s">
        <v>83</v>
      </c>
      <c r="B76" s="1559"/>
      <c r="C76" s="1559"/>
      <c r="D76" s="1559"/>
      <c r="E76" s="1559"/>
      <c r="F76" s="1559"/>
      <c r="G76" s="7"/>
      <c r="H76" s="1559" t="s">
        <v>4015</v>
      </c>
      <c r="I76" s="1559"/>
      <c r="J76" s="1559"/>
      <c r="K76" s="1559"/>
      <c r="L76" s="1559"/>
      <c r="M76" s="1559"/>
      <c r="N76" s="1559"/>
      <c r="O76" s="1559"/>
      <c r="P76" s="1559"/>
      <c r="Q76" s="1741" t="s">
        <v>5850</v>
      </c>
      <c r="R76" s="1742"/>
      <c r="S76" s="1742"/>
      <c r="T76" s="1742"/>
      <c r="U76" s="1742"/>
      <c r="V76" s="1742"/>
      <c r="W76" s="1742"/>
      <c r="X76" s="1742"/>
      <c r="Y76" s="1742"/>
    </row>
    <row r="77" spans="1:25" ht="26.25">
      <c r="A77" s="8" t="s">
        <v>3</v>
      </c>
      <c r="B77" s="8" t="s">
        <v>4</v>
      </c>
      <c r="C77" s="8" t="s">
        <v>5</v>
      </c>
      <c r="D77" s="8" t="s">
        <v>6</v>
      </c>
      <c r="E77" s="8" t="s">
        <v>7</v>
      </c>
      <c r="F77" s="8" t="s">
        <v>8</v>
      </c>
      <c r="G77" s="33" t="s">
        <v>10</v>
      </c>
      <c r="H77" s="9" t="s">
        <v>11</v>
      </c>
      <c r="I77" s="9" t="s">
        <v>12</v>
      </c>
      <c r="J77" s="9" t="s">
        <v>13</v>
      </c>
      <c r="K77" s="9" t="s">
        <v>14</v>
      </c>
      <c r="L77" s="9" t="s">
        <v>15</v>
      </c>
      <c r="M77" s="9" t="s">
        <v>16</v>
      </c>
      <c r="N77" s="9" t="s">
        <v>17</v>
      </c>
      <c r="O77" s="10" t="s">
        <v>18</v>
      </c>
      <c r="P77" s="8" t="s">
        <v>19</v>
      </c>
      <c r="Q77" s="8" t="s">
        <v>20</v>
      </c>
      <c r="R77" s="240" t="s">
        <v>22</v>
      </c>
      <c r="S77" s="8" t="s">
        <v>9</v>
      </c>
      <c r="T77" s="8" t="s">
        <v>21</v>
      </c>
      <c r="U77" s="8" t="s">
        <v>24</v>
      </c>
      <c r="V77" s="8" t="s">
        <v>25</v>
      </c>
      <c r="W77" s="8" t="s">
        <v>26</v>
      </c>
      <c r="X77" s="8" t="s">
        <v>27</v>
      </c>
      <c r="Y77" s="8" t="s">
        <v>28</v>
      </c>
    </row>
    <row r="78" spans="1:25" ht="25.5">
      <c r="A78" s="15" t="s">
        <v>519</v>
      </c>
      <c r="B78" s="15" t="s">
        <v>78</v>
      </c>
      <c r="C78" s="35" t="s">
        <v>5851</v>
      </c>
      <c r="D78" s="15" t="s">
        <v>932</v>
      </c>
      <c r="E78" s="24">
        <v>46010.041666666664</v>
      </c>
      <c r="F78" s="15">
        <v>10.3</v>
      </c>
      <c r="G78" s="37" t="s">
        <v>5745</v>
      </c>
      <c r="H78" s="15"/>
      <c r="I78" s="15"/>
      <c r="J78" s="15"/>
      <c r="K78" s="15"/>
      <c r="L78" s="15"/>
      <c r="M78" s="15">
        <v>0</v>
      </c>
      <c r="N78" s="35">
        <v>161</v>
      </c>
      <c r="O78" s="15"/>
      <c r="P78" s="14">
        <f t="shared" ref="P78:P83" si="7">SUM(H78:O78)</f>
        <v>161</v>
      </c>
      <c r="Q78" s="17" t="s">
        <v>32</v>
      </c>
      <c r="R78" s="290" t="b">
        <v>1</v>
      </c>
      <c r="S78" s="14">
        <v>116323</v>
      </c>
      <c r="T78" s="23" t="s">
        <v>33</v>
      </c>
      <c r="U78" s="231" t="s">
        <v>161</v>
      </c>
      <c r="V78" s="16" t="s">
        <v>90</v>
      </c>
      <c r="W78" s="16">
        <v>1016946</v>
      </c>
      <c r="X78" s="16" t="s">
        <v>5812</v>
      </c>
      <c r="Y78" s="16"/>
    </row>
    <row r="79" spans="1:25">
      <c r="A79" s="15" t="s">
        <v>141</v>
      </c>
      <c r="B79" s="15" t="s">
        <v>69</v>
      </c>
      <c r="C79" s="35" t="s">
        <v>5852</v>
      </c>
      <c r="D79" s="15" t="s">
        <v>5853</v>
      </c>
      <c r="E79" s="24">
        <v>46008.795138888891</v>
      </c>
      <c r="F79" s="15">
        <v>14.5</v>
      </c>
      <c r="G79" s="37"/>
      <c r="H79" s="15"/>
      <c r="I79" s="15"/>
      <c r="J79" s="15"/>
      <c r="K79" s="15"/>
      <c r="L79" s="35">
        <v>81</v>
      </c>
      <c r="M79" s="35">
        <v>80</v>
      </c>
      <c r="N79" s="15"/>
      <c r="O79" s="15"/>
      <c r="P79" s="14">
        <f t="shared" si="7"/>
        <v>161</v>
      </c>
      <c r="Q79" s="14" t="s">
        <v>30</v>
      </c>
      <c r="R79" s="290" t="b">
        <v>0</v>
      </c>
      <c r="S79" s="14">
        <v>116295</v>
      </c>
      <c r="T79" s="14" t="s">
        <v>31</v>
      </c>
      <c r="U79" s="232" t="s">
        <v>169</v>
      </c>
      <c r="V79" s="16" t="s">
        <v>90</v>
      </c>
      <c r="W79" s="16">
        <v>1016947</v>
      </c>
      <c r="X79" s="16" t="s">
        <v>5854</v>
      </c>
      <c r="Y79" s="16"/>
    </row>
    <row r="80" spans="1:25">
      <c r="A80" s="15" t="s">
        <v>150</v>
      </c>
      <c r="B80" s="15" t="s">
        <v>57</v>
      </c>
      <c r="C80" s="35" t="s">
        <v>5855</v>
      </c>
      <c r="D80" s="15" t="s">
        <v>56</v>
      </c>
      <c r="E80" s="24">
        <v>46009.253472222219</v>
      </c>
      <c r="F80" s="15">
        <v>10.3</v>
      </c>
      <c r="G80" s="37"/>
      <c r="H80" s="15"/>
      <c r="I80" s="15"/>
      <c r="J80" s="15"/>
      <c r="K80" s="35">
        <v>54</v>
      </c>
      <c r="L80" s="15"/>
      <c r="M80" s="15"/>
      <c r="N80" s="15"/>
      <c r="O80" s="15"/>
      <c r="P80" s="14">
        <f t="shared" si="7"/>
        <v>54</v>
      </c>
      <c r="Q80" s="14" t="s">
        <v>30</v>
      </c>
      <c r="R80" s="290" t="b">
        <v>0</v>
      </c>
      <c r="S80" s="14">
        <v>116299</v>
      </c>
      <c r="T80" s="14" t="s">
        <v>31</v>
      </c>
      <c r="U80" s="232" t="s">
        <v>169</v>
      </c>
      <c r="V80" s="16" t="s">
        <v>90</v>
      </c>
      <c r="W80" s="16">
        <v>1016948</v>
      </c>
      <c r="X80" s="16" t="s">
        <v>5854</v>
      </c>
      <c r="Y80" s="16"/>
    </row>
    <row r="81" spans="1:25">
      <c r="A81" s="15" t="s">
        <v>219</v>
      </c>
      <c r="B81" s="15" t="s">
        <v>75</v>
      </c>
      <c r="C81" s="35" t="s">
        <v>5856</v>
      </c>
      <c r="D81" s="15" t="s">
        <v>74</v>
      </c>
      <c r="E81" s="24">
        <v>46009.534722222219</v>
      </c>
      <c r="F81" s="15">
        <v>15.8</v>
      </c>
      <c r="G81" s="37"/>
      <c r="H81" s="15"/>
      <c r="I81" s="15"/>
      <c r="J81" s="15"/>
      <c r="K81" s="35">
        <v>81</v>
      </c>
      <c r="L81" s="15"/>
      <c r="M81" s="15"/>
      <c r="N81" s="15"/>
      <c r="O81" s="15"/>
      <c r="P81" s="14">
        <f t="shared" si="7"/>
        <v>81</v>
      </c>
      <c r="Q81" s="14" t="s">
        <v>30</v>
      </c>
      <c r="R81" s="290" t="b">
        <v>0</v>
      </c>
      <c r="S81" s="14">
        <v>116288</v>
      </c>
      <c r="T81" s="14" t="s">
        <v>31</v>
      </c>
      <c r="U81" s="232" t="s">
        <v>169</v>
      </c>
      <c r="V81" s="16" t="s">
        <v>1693</v>
      </c>
      <c r="W81" s="16">
        <v>1016949</v>
      </c>
      <c r="X81" s="16" t="s">
        <v>5857</v>
      </c>
      <c r="Y81" s="16"/>
    </row>
    <row r="82" spans="1:25">
      <c r="A82" s="15" t="s">
        <v>142</v>
      </c>
      <c r="B82" s="15" t="s">
        <v>72</v>
      </c>
      <c r="C82" s="35" t="s">
        <v>5858</v>
      </c>
      <c r="D82" s="15" t="s">
        <v>71</v>
      </c>
      <c r="E82" s="24">
        <v>46009.711805555555</v>
      </c>
      <c r="F82" s="15">
        <v>14.5</v>
      </c>
      <c r="G82" s="37"/>
      <c r="H82" s="15"/>
      <c r="I82" s="15"/>
      <c r="J82" s="15"/>
      <c r="K82" s="35">
        <v>54</v>
      </c>
      <c r="L82" s="35">
        <v>107</v>
      </c>
      <c r="M82" s="15"/>
      <c r="N82" s="15"/>
      <c r="O82" s="15"/>
      <c r="P82" s="14">
        <f t="shared" si="7"/>
        <v>161</v>
      </c>
      <c r="Q82" s="14" t="s">
        <v>30</v>
      </c>
      <c r="R82" s="290" t="b">
        <v>0</v>
      </c>
      <c r="S82" s="14">
        <v>116290</v>
      </c>
      <c r="T82" s="14" t="s">
        <v>31</v>
      </c>
      <c r="U82" s="232" t="s">
        <v>169</v>
      </c>
      <c r="V82" s="16"/>
      <c r="W82" s="16">
        <v>1016950</v>
      </c>
      <c r="X82" s="16" t="s">
        <v>5805</v>
      </c>
      <c r="Y82" s="16"/>
    </row>
    <row r="83" spans="1:25">
      <c r="A83" s="15" t="s">
        <v>142</v>
      </c>
      <c r="B83" s="15" t="s">
        <v>5573</v>
      </c>
      <c r="C83" s="35" t="s">
        <v>5859</v>
      </c>
      <c r="D83" s="15" t="s">
        <v>71</v>
      </c>
      <c r="E83" s="24">
        <v>46009.711805555555</v>
      </c>
      <c r="F83" s="15">
        <v>14.5</v>
      </c>
      <c r="G83" s="37"/>
      <c r="H83" s="15"/>
      <c r="I83" s="15"/>
      <c r="J83" s="15"/>
      <c r="K83" s="15"/>
      <c r="L83" s="35">
        <v>26</v>
      </c>
      <c r="M83" s="35">
        <v>81</v>
      </c>
      <c r="N83" s="35">
        <v>54</v>
      </c>
      <c r="O83" s="15"/>
      <c r="P83" s="14">
        <f t="shared" si="7"/>
        <v>161</v>
      </c>
      <c r="Q83" s="14" t="s">
        <v>30</v>
      </c>
      <c r="R83" s="290" t="b">
        <v>0</v>
      </c>
      <c r="S83" s="14">
        <v>116291</v>
      </c>
      <c r="T83" s="14" t="s">
        <v>31</v>
      </c>
      <c r="U83" s="232" t="s">
        <v>169</v>
      </c>
      <c r="V83" s="16"/>
      <c r="W83" s="16">
        <v>1016951</v>
      </c>
      <c r="X83" s="16" t="s">
        <v>5805</v>
      </c>
      <c r="Y83" s="16"/>
    </row>
    <row r="84" spans="1:25">
      <c r="A84" s="11" t="s">
        <v>19</v>
      </c>
      <c r="B84" s="7"/>
      <c r="C84" s="7"/>
      <c r="D84" s="7"/>
      <c r="E84" s="11"/>
      <c r="F84" s="7"/>
      <c r="G84" s="7"/>
      <c r="H84" s="11">
        <f t="shared" ref="H84:P84" si="8">SUM(H78:H83)</f>
        <v>0</v>
      </c>
      <c r="I84" s="11">
        <f t="shared" si="8"/>
        <v>0</v>
      </c>
      <c r="J84" s="11">
        <f t="shared" si="8"/>
        <v>0</v>
      </c>
      <c r="K84" s="11">
        <f t="shared" si="8"/>
        <v>189</v>
      </c>
      <c r="L84" s="11">
        <f t="shared" si="8"/>
        <v>214</v>
      </c>
      <c r="M84" s="11">
        <f t="shared" si="8"/>
        <v>161</v>
      </c>
      <c r="N84" s="11">
        <f t="shared" si="8"/>
        <v>215</v>
      </c>
      <c r="O84" s="11">
        <f t="shared" si="8"/>
        <v>0</v>
      </c>
      <c r="P84" s="11">
        <f t="shared" si="8"/>
        <v>779</v>
      </c>
      <c r="Q84" s="12"/>
      <c r="R84" s="12"/>
      <c r="S84" s="12"/>
      <c r="T84" s="12"/>
      <c r="U84" s="12"/>
      <c r="V84" s="12"/>
      <c r="W84" s="12"/>
      <c r="X84" s="12"/>
      <c r="Y84" s="12"/>
    </row>
    <row r="85" spans="1:25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>
      <c r="A86" s="166" t="s">
        <v>34</v>
      </c>
      <c r="B86" s="1562"/>
      <c r="C86" s="1562"/>
      <c r="D86" s="1562"/>
      <c r="E86" s="1"/>
      <c r="F86" s="1"/>
      <c r="G86" s="1"/>
      <c r="H86" s="1"/>
      <c r="I86" s="1"/>
      <c r="J86" s="1563"/>
      <c r="K86" s="1563"/>
      <c r="L86" s="156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 ht="18">
      <c r="A87" s="187" t="s">
        <v>35</v>
      </c>
      <c r="B87" s="186" t="s">
        <v>36</v>
      </c>
      <c r="C87" s="239" t="s">
        <v>37</v>
      </c>
      <c r="D87" s="24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230" t="s">
        <v>161</v>
      </c>
      <c r="B88" s="1558" t="s">
        <v>39</v>
      </c>
      <c r="C88" s="1558"/>
      <c r="D88" s="242"/>
      <c r="E88" s="243" t="s">
        <v>40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4" t="s">
        <v>169</v>
      </c>
      <c r="B89" s="1564" t="s">
        <v>41</v>
      </c>
      <c r="C89" s="156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5" t="s">
        <v>42</v>
      </c>
      <c r="B90" s="1565" t="s">
        <v>5860</v>
      </c>
      <c r="C90" s="1565"/>
      <c r="D90" s="1"/>
      <c r="E90" s="1"/>
    </row>
    <row r="91" spans="1:25">
      <c r="A91" s="5" t="s">
        <v>42</v>
      </c>
      <c r="B91" s="1565"/>
      <c r="C91" s="1565"/>
    </row>
    <row r="92" spans="1:25">
      <c r="A92" s="5" t="s">
        <v>43</v>
      </c>
      <c r="B92" s="1566">
        <v>358401975167</v>
      </c>
      <c r="C92" s="1565"/>
      <c r="D92" s="1"/>
      <c r="E92" s="1"/>
    </row>
    <row r="93" spans="1:25">
      <c r="A93" s="5" t="s">
        <v>44</v>
      </c>
      <c r="B93" s="1567">
        <v>0.95833333333333337</v>
      </c>
      <c r="C93" s="1565"/>
      <c r="D93" s="1"/>
      <c r="E93" s="1"/>
    </row>
    <row r="95" spans="1:25" ht="23.25">
      <c r="A95" s="1559" t="s">
        <v>109</v>
      </c>
      <c r="B95" s="1559"/>
      <c r="C95" s="1559"/>
      <c r="D95" s="1559"/>
      <c r="E95" s="1559"/>
      <c r="F95" s="1559"/>
      <c r="G95" s="7"/>
      <c r="H95" s="1559" t="s">
        <v>4015</v>
      </c>
      <c r="I95" s="1559"/>
      <c r="J95" s="1559"/>
      <c r="K95" s="1559"/>
      <c r="L95" s="1559"/>
      <c r="M95" s="1559"/>
      <c r="N95" s="1559"/>
      <c r="O95" s="1559"/>
      <c r="P95" s="1559"/>
      <c r="Q95" s="1741" t="s">
        <v>5861</v>
      </c>
      <c r="R95" s="1742"/>
      <c r="S95" s="1742"/>
      <c r="T95" s="1742"/>
      <c r="U95" s="1742"/>
      <c r="V95" s="1742"/>
      <c r="W95" s="1742"/>
      <c r="X95" s="1742"/>
      <c r="Y95" s="1742"/>
    </row>
    <row r="96" spans="1:25" ht="26.25">
      <c r="A96" s="8" t="s">
        <v>3</v>
      </c>
      <c r="B96" s="8" t="s">
        <v>4</v>
      </c>
      <c r="C96" s="8" t="s">
        <v>5</v>
      </c>
      <c r="D96" s="8" t="s">
        <v>6</v>
      </c>
      <c r="E96" s="8" t="s">
        <v>7</v>
      </c>
      <c r="F96" s="8" t="s">
        <v>8</v>
      </c>
      <c r="G96" s="33" t="s">
        <v>10</v>
      </c>
      <c r="H96" s="9" t="s">
        <v>11</v>
      </c>
      <c r="I96" s="9" t="s">
        <v>12</v>
      </c>
      <c r="J96" s="9" t="s">
        <v>13</v>
      </c>
      <c r="K96" s="9" t="s">
        <v>14</v>
      </c>
      <c r="L96" s="9" t="s">
        <v>15</v>
      </c>
      <c r="M96" s="9" t="s">
        <v>16</v>
      </c>
      <c r="N96" s="9" t="s">
        <v>17</v>
      </c>
      <c r="O96" s="10" t="s">
        <v>18</v>
      </c>
      <c r="P96" s="8" t="s">
        <v>19</v>
      </c>
      <c r="Q96" s="8" t="s">
        <v>20</v>
      </c>
      <c r="R96" s="240" t="s">
        <v>22</v>
      </c>
      <c r="S96" s="8" t="s">
        <v>9</v>
      </c>
      <c r="T96" s="8" t="s">
        <v>21</v>
      </c>
      <c r="U96" s="8" t="s">
        <v>24</v>
      </c>
      <c r="V96" s="8" t="s">
        <v>25</v>
      </c>
      <c r="W96" s="8" t="s">
        <v>26</v>
      </c>
      <c r="X96" s="8" t="s">
        <v>27</v>
      </c>
      <c r="Y96" s="8" t="s">
        <v>28</v>
      </c>
    </row>
    <row r="97" spans="1:25" ht="25.5">
      <c r="A97" s="15" t="s">
        <v>2561</v>
      </c>
      <c r="B97" s="15" t="s">
        <v>78</v>
      </c>
      <c r="C97" s="35" t="s">
        <v>5862</v>
      </c>
      <c r="D97" s="15" t="s">
        <v>932</v>
      </c>
      <c r="E97" s="24">
        <v>46010.048611111109</v>
      </c>
      <c r="F97" s="15">
        <v>10.3</v>
      </c>
      <c r="G97" s="37" t="s">
        <v>5745</v>
      </c>
      <c r="H97" s="15"/>
      <c r="I97" s="15"/>
      <c r="J97" s="15"/>
      <c r="K97" s="15"/>
      <c r="L97" s="15"/>
      <c r="M97" s="15">
        <v>0</v>
      </c>
      <c r="N97" s="15"/>
      <c r="O97" s="35">
        <v>161</v>
      </c>
      <c r="P97" s="14">
        <f>SUM(H97:O97)</f>
        <v>161</v>
      </c>
      <c r="Q97" s="17" t="s">
        <v>32</v>
      </c>
      <c r="R97" s="290" t="b">
        <v>0</v>
      </c>
      <c r="S97" s="14">
        <v>116322</v>
      </c>
      <c r="T97" s="23" t="s">
        <v>33</v>
      </c>
      <c r="U97" s="231" t="s">
        <v>161</v>
      </c>
      <c r="V97" s="16" t="s">
        <v>90</v>
      </c>
      <c r="W97" s="16">
        <v>1016952</v>
      </c>
      <c r="X97" s="16" t="s">
        <v>5812</v>
      </c>
      <c r="Y97" s="16"/>
    </row>
    <row r="98" spans="1:25">
      <c r="A98" s="15" t="s">
        <v>111</v>
      </c>
      <c r="B98" s="15" t="s">
        <v>65</v>
      </c>
      <c r="C98" s="35" t="s">
        <v>5863</v>
      </c>
      <c r="D98" s="15" t="s">
        <v>64</v>
      </c>
      <c r="E98" s="24">
        <v>46009.517361111109</v>
      </c>
      <c r="F98" s="15">
        <v>14.8</v>
      </c>
      <c r="G98" s="37"/>
      <c r="H98" s="15"/>
      <c r="I98" s="15"/>
      <c r="J98" s="15"/>
      <c r="K98" s="15"/>
      <c r="L98" s="15">
        <v>161</v>
      </c>
      <c r="M98" s="15"/>
      <c r="N98" s="15"/>
      <c r="O98" s="15"/>
      <c r="P98" s="14">
        <f>SUM(H98:O98)</f>
        <v>161</v>
      </c>
      <c r="Q98" s="14" t="s">
        <v>30</v>
      </c>
      <c r="R98" s="290" t="b">
        <v>0</v>
      </c>
      <c r="S98" s="14">
        <v>116280</v>
      </c>
      <c r="T98" s="23" t="s">
        <v>33</v>
      </c>
      <c r="U98" s="232" t="s">
        <v>169</v>
      </c>
      <c r="V98" s="16" t="s">
        <v>90</v>
      </c>
      <c r="W98" s="16">
        <v>1016953</v>
      </c>
      <c r="X98" s="16" t="s">
        <v>5857</v>
      </c>
      <c r="Y98" s="16"/>
    </row>
    <row r="99" spans="1:25" ht="25.5">
      <c r="A99" s="15" t="s">
        <v>86</v>
      </c>
      <c r="B99" s="15" t="s">
        <v>2438</v>
      </c>
      <c r="C99" s="35" t="s">
        <v>5864</v>
      </c>
      <c r="D99" s="15" t="s">
        <v>620</v>
      </c>
      <c r="E99" s="24">
        <v>46009.958333333336</v>
      </c>
      <c r="F99" s="15">
        <v>10.3</v>
      </c>
      <c r="G99" s="37" t="s">
        <v>5745</v>
      </c>
      <c r="H99" s="15"/>
      <c r="I99" s="15"/>
      <c r="J99" s="15"/>
      <c r="K99" s="15"/>
      <c r="L99" s="15"/>
      <c r="M99" s="15">
        <v>0</v>
      </c>
      <c r="N99" s="35">
        <v>134</v>
      </c>
      <c r="O99" s="35">
        <v>27</v>
      </c>
      <c r="P99" s="14">
        <f>SUM(H99:O99)</f>
        <v>161</v>
      </c>
      <c r="Q99" s="17" t="s">
        <v>32</v>
      </c>
      <c r="R99" s="292" t="b">
        <v>0</v>
      </c>
      <c r="S99" s="235">
        <v>116343</v>
      </c>
      <c r="T99" s="237" t="s">
        <v>33</v>
      </c>
      <c r="U99" s="231" t="s">
        <v>161</v>
      </c>
      <c r="V99" s="16" t="s">
        <v>90</v>
      </c>
      <c r="W99" s="16">
        <v>1016954</v>
      </c>
      <c r="X99" s="16" t="s">
        <v>5812</v>
      </c>
      <c r="Y99" s="16"/>
    </row>
    <row r="100" spans="1:25">
      <c r="A100" s="15" t="s">
        <v>2561</v>
      </c>
      <c r="B100" s="15" t="s">
        <v>2438</v>
      </c>
      <c r="C100" s="35" t="s">
        <v>5865</v>
      </c>
      <c r="D100" s="15" t="s">
        <v>620</v>
      </c>
      <c r="E100" s="24">
        <v>46009.958333333336</v>
      </c>
      <c r="F100" s="15">
        <v>10.3</v>
      </c>
      <c r="G100" s="341" t="s">
        <v>401</v>
      </c>
      <c r="H100" s="15"/>
      <c r="I100" s="15"/>
      <c r="J100" s="15"/>
      <c r="K100" s="15"/>
      <c r="L100" s="15"/>
      <c r="M100" s="35">
        <v>161</v>
      </c>
      <c r="N100" s="15"/>
      <c r="O100" s="15"/>
      <c r="P100" s="14">
        <f>SUM(H100:O100)</f>
        <v>161</v>
      </c>
      <c r="Q100" s="17" t="s">
        <v>32</v>
      </c>
      <c r="R100" s="292" t="b">
        <v>0</v>
      </c>
      <c r="S100" s="235">
        <v>116344</v>
      </c>
      <c r="T100" s="237" t="s">
        <v>33</v>
      </c>
      <c r="U100" s="231" t="s">
        <v>161</v>
      </c>
      <c r="V100" s="16" t="s">
        <v>90</v>
      </c>
      <c r="W100" s="16">
        <v>1016955</v>
      </c>
      <c r="X100" s="16" t="s">
        <v>5812</v>
      </c>
      <c r="Y100" s="16"/>
    </row>
    <row r="101" spans="1:25">
      <c r="A101" s="11" t="s">
        <v>19</v>
      </c>
      <c r="B101" s="7"/>
      <c r="C101" s="7"/>
      <c r="D101" s="7"/>
      <c r="E101" s="11"/>
      <c r="F101" s="7"/>
      <c r="G101" s="7"/>
      <c r="H101" s="11">
        <f t="shared" ref="H101:P101" si="9">SUM(H97:H100)</f>
        <v>0</v>
      </c>
      <c r="I101" s="11">
        <f t="shared" si="9"/>
        <v>0</v>
      </c>
      <c r="J101" s="11">
        <f t="shared" si="9"/>
        <v>0</v>
      </c>
      <c r="K101" s="11">
        <f t="shared" si="9"/>
        <v>0</v>
      </c>
      <c r="L101" s="11">
        <f t="shared" si="9"/>
        <v>161</v>
      </c>
      <c r="M101" s="11">
        <f t="shared" si="9"/>
        <v>161</v>
      </c>
      <c r="N101" s="11">
        <f t="shared" si="9"/>
        <v>134</v>
      </c>
      <c r="O101" s="11">
        <f t="shared" si="9"/>
        <v>188</v>
      </c>
      <c r="P101" s="11">
        <f t="shared" si="9"/>
        <v>644</v>
      </c>
      <c r="Q101" s="12"/>
      <c r="R101" s="12"/>
      <c r="S101" s="12"/>
      <c r="T101" s="12"/>
      <c r="U101" s="12"/>
      <c r="V101" s="12"/>
      <c r="W101" s="12"/>
      <c r="X101" s="12"/>
      <c r="Y101" s="12"/>
    </row>
    <row r="102" spans="1:25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5">
      <c r="A103" s="166" t="s">
        <v>34</v>
      </c>
      <c r="B103" s="1562"/>
      <c r="C103" s="1562"/>
      <c r="D103" s="1562"/>
      <c r="E103" s="1"/>
      <c r="F103" s="1"/>
      <c r="G103" s="1"/>
      <c r="H103" s="1"/>
      <c r="I103" s="1"/>
      <c r="J103" s="1563"/>
      <c r="K103" s="1563"/>
      <c r="L103" s="156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5" ht="18">
      <c r="A104" s="187" t="s">
        <v>35</v>
      </c>
      <c r="B104" s="186" t="s">
        <v>36</v>
      </c>
      <c r="C104" s="239" t="s">
        <v>37</v>
      </c>
      <c r="D104" s="24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>
      <c r="A105" s="230" t="s">
        <v>161</v>
      </c>
      <c r="B105" s="1558" t="s">
        <v>39</v>
      </c>
      <c r="C105" s="1558"/>
      <c r="D105" s="242"/>
      <c r="E105" s="243" t="s">
        <v>40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>
      <c r="A106" s="4" t="s">
        <v>169</v>
      </c>
      <c r="B106" s="1564" t="s">
        <v>41</v>
      </c>
      <c r="C106" s="156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5" t="s">
        <v>42</v>
      </c>
      <c r="B107" s="1565" t="s">
        <v>5866</v>
      </c>
      <c r="C107" s="1565"/>
      <c r="D107" s="1"/>
      <c r="E107" s="1"/>
    </row>
    <row r="108" spans="1:25">
      <c r="A108" s="5" t="s">
        <v>42</v>
      </c>
      <c r="B108" s="1565"/>
      <c r="C108" s="1565"/>
    </row>
    <row r="109" spans="1:25">
      <c r="A109" s="5" t="s">
        <v>43</v>
      </c>
      <c r="B109" s="1566">
        <v>358407499220</v>
      </c>
      <c r="C109" s="1565"/>
      <c r="D109" s="1"/>
      <c r="E109" s="1"/>
    </row>
    <row r="110" spans="1:25">
      <c r="A110" s="5" t="s">
        <v>44</v>
      </c>
      <c r="B110" s="1567">
        <v>0.29166666666666669</v>
      </c>
      <c r="C110" s="1565"/>
      <c r="D110" s="1"/>
      <c r="E110" s="1"/>
    </row>
  </sheetData>
  <mergeCells count="65">
    <mergeCell ref="B51:D51"/>
    <mergeCell ref="Q1:Y1"/>
    <mergeCell ref="B11:D11"/>
    <mergeCell ref="J11:L11"/>
    <mergeCell ref="B17:C17"/>
    <mergeCell ref="B18:C18"/>
    <mergeCell ref="B13:C13"/>
    <mergeCell ref="A1:F1"/>
    <mergeCell ref="B14:C14"/>
    <mergeCell ref="B15:C15"/>
    <mergeCell ref="B16:C16"/>
    <mergeCell ref="H1:P1"/>
    <mergeCell ref="B36:C36"/>
    <mergeCell ref="B37:C37"/>
    <mergeCell ref="B38:C38"/>
    <mergeCell ref="A40:F40"/>
    <mergeCell ref="Q20:Y20"/>
    <mergeCell ref="B31:D31"/>
    <mergeCell ref="J31:L31"/>
    <mergeCell ref="B33:C33"/>
    <mergeCell ref="B35:C35"/>
    <mergeCell ref="H20:P20"/>
    <mergeCell ref="B34:C34"/>
    <mergeCell ref="A20:F20"/>
    <mergeCell ref="Q76:Y76"/>
    <mergeCell ref="H59:P59"/>
    <mergeCell ref="Q59:Y59"/>
    <mergeCell ref="J51:L51"/>
    <mergeCell ref="H40:P40"/>
    <mergeCell ref="Q40:Y40"/>
    <mergeCell ref="B67:D67"/>
    <mergeCell ref="J67:L67"/>
    <mergeCell ref="B69:C69"/>
    <mergeCell ref="B71:C71"/>
    <mergeCell ref="A59:F59"/>
    <mergeCell ref="B70:C70"/>
    <mergeCell ref="B72:C72"/>
    <mergeCell ref="B73:C73"/>
    <mergeCell ref="B74:C74"/>
    <mergeCell ref="A76:F76"/>
    <mergeCell ref="H95:P95"/>
    <mergeCell ref="H76:P76"/>
    <mergeCell ref="Q95:Y95"/>
    <mergeCell ref="B86:D86"/>
    <mergeCell ref="J86:L86"/>
    <mergeCell ref="B88:C88"/>
    <mergeCell ref="B90:C90"/>
    <mergeCell ref="B91:C91"/>
    <mergeCell ref="B89:C89"/>
    <mergeCell ref="B93:C93"/>
    <mergeCell ref="B92:C92"/>
    <mergeCell ref="A95:F95"/>
    <mergeCell ref="B109:C109"/>
    <mergeCell ref="B110:C110"/>
    <mergeCell ref="B103:D103"/>
    <mergeCell ref="J103:L103"/>
    <mergeCell ref="B105:C105"/>
    <mergeCell ref="B107:C107"/>
    <mergeCell ref="B108:C108"/>
    <mergeCell ref="B106:C106"/>
    <mergeCell ref="B53:C53"/>
    <mergeCell ref="B54:C54"/>
    <mergeCell ref="B55:C55"/>
    <mergeCell ref="B56:C56"/>
    <mergeCell ref="B57:C57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2031-7CB1-44A7-A01F-95FB2126790D}">
  <sheetPr>
    <tabColor rgb="FFFFFF00"/>
  </sheetPr>
  <dimension ref="A1:Y18"/>
  <sheetViews>
    <sheetView workbookViewId="0">
      <selection activeCell="H26" sqref="H2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4.5703125" customWidth="1"/>
  </cols>
  <sheetData>
    <row r="1" spans="1:25">
      <c r="A1" s="24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 ht="23.25" customHeight="1">
      <c r="A2" s="1666" t="s">
        <v>1321</v>
      </c>
      <c r="B2" s="1666"/>
      <c r="C2" s="1666"/>
      <c r="D2" s="1666"/>
      <c r="E2" s="1666"/>
      <c r="F2" s="1666"/>
      <c r="G2" s="270"/>
      <c r="H2" s="1666" t="s">
        <v>3509</v>
      </c>
      <c r="I2" s="1666"/>
      <c r="J2" s="1666"/>
      <c r="K2" s="1666"/>
      <c r="L2" s="1666"/>
      <c r="M2" s="1666"/>
      <c r="N2" s="1666"/>
      <c r="O2" s="1666"/>
      <c r="P2" s="1666"/>
      <c r="Q2" s="1801" t="s">
        <v>810</v>
      </c>
      <c r="R2" s="1802"/>
      <c r="S2" s="1802"/>
      <c r="T2" s="1802"/>
      <c r="U2" s="1802"/>
      <c r="V2" s="1802"/>
      <c r="W2" s="1802"/>
      <c r="X2" s="1802"/>
      <c r="Y2" s="1802"/>
    </row>
    <row r="3" spans="1:25" ht="26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3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10" t="s">
        <v>18</v>
      </c>
      <c r="P3" s="8" t="s">
        <v>19</v>
      </c>
      <c r="Q3" s="8" t="s">
        <v>20</v>
      </c>
      <c r="R3" s="240" t="s">
        <v>22</v>
      </c>
      <c r="S3" s="18" t="s">
        <v>9</v>
      </c>
      <c r="T3" s="8" t="s">
        <v>21</v>
      </c>
      <c r="U3" s="8" t="s">
        <v>24</v>
      </c>
      <c r="V3" s="8" t="s">
        <v>25</v>
      </c>
      <c r="W3" s="8" t="s">
        <v>26</v>
      </c>
      <c r="X3" s="8" t="s">
        <v>27</v>
      </c>
      <c r="Y3" s="8" t="s">
        <v>28</v>
      </c>
    </row>
    <row r="4" spans="1:25">
      <c r="A4" s="15" t="s">
        <v>2561</v>
      </c>
      <c r="B4" s="15" t="s">
        <v>92</v>
      </c>
      <c r="C4" s="15" t="s">
        <v>5867</v>
      </c>
      <c r="D4" s="15" t="s">
        <v>620</v>
      </c>
      <c r="E4" s="24">
        <v>46007.958333333336</v>
      </c>
      <c r="F4" s="15">
        <v>9.6999999999999993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>SUM(H4:O4)</f>
        <v>161</v>
      </c>
      <c r="Q4" s="17" t="s">
        <v>32</v>
      </c>
      <c r="R4" s="292" t="b">
        <v>0</v>
      </c>
      <c r="S4" s="235">
        <v>116266</v>
      </c>
      <c r="T4" s="237" t="s">
        <v>33</v>
      </c>
      <c r="U4" s="16" t="s">
        <v>523</v>
      </c>
      <c r="V4" s="16" t="s">
        <v>90</v>
      </c>
      <c r="W4" s="16">
        <v>1016888</v>
      </c>
      <c r="X4" s="16" t="s">
        <v>5868</v>
      </c>
      <c r="Y4" s="16"/>
    </row>
    <row r="5" spans="1:25">
      <c r="A5" s="15" t="s">
        <v>2561</v>
      </c>
      <c r="B5" s="15" t="s">
        <v>92</v>
      </c>
      <c r="C5" s="15" t="s">
        <v>5869</v>
      </c>
      <c r="D5" s="15" t="s">
        <v>620</v>
      </c>
      <c r="E5" s="24">
        <v>46007.958333333336</v>
      </c>
      <c r="F5" s="15">
        <v>9.6999999999999993</v>
      </c>
      <c r="G5" s="37"/>
      <c r="H5" s="15"/>
      <c r="I5" s="15"/>
      <c r="J5" s="15"/>
      <c r="K5" s="15"/>
      <c r="L5" s="35">
        <v>161</v>
      </c>
      <c r="M5" s="15"/>
      <c r="N5" s="15"/>
      <c r="O5" s="15"/>
      <c r="P5" s="14">
        <f>SUM(H5:O5)</f>
        <v>161</v>
      </c>
      <c r="Q5" s="17" t="s">
        <v>32</v>
      </c>
      <c r="R5" s="292" t="b">
        <v>0</v>
      </c>
      <c r="S5" s="235">
        <v>116267</v>
      </c>
      <c r="T5" s="237" t="s">
        <v>33</v>
      </c>
      <c r="U5" s="16" t="s">
        <v>523</v>
      </c>
      <c r="V5" s="16" t="s">
        <v>90</v>
      </c>
      <c r="W5" s="16">
        <v>1016889</v>
      </c>
      <c r="X5" s="16" t="s">
        <v>5868</v>
      </c>
      <c r="Y5" s="16"/>
    </row>
    <row r="6" spans="1:25">
      <c r="A6" s="15" t="s">
        <v>1141</v>
      </c>
      <c r="B6" s="15" t="s">
        <v>92</v>
      </c>
      <c r="C6" s="15" t="s">
        <v>5870</v>
      </c>
      <c r="D6" s="15" t="s">
        <v>620</v>
      </c>
      <c r="E6" s="24">
        <v>46007.958333333336</v>
      </c>
      <c r="F6" s="15">
        <v>9.6999999999999993</v>
      </c>
      <c r="G6" s="37"/>
      <c r="H6" s="15"/>
      <c r="I6" s="15"/>
      <c r="J6" s="15"/>
      <c r="K6" s="35">
        <v>54</v>
      </c>
      <c r="L6" s="35">
        <v>107</v>
      </c>
      <c r="M6" s="15"/>
      <c r="N6" s="15"/>
      <c r="O6" s="15"/>
      <c r="P6" s="14">
        <f>SUM(H6:O6)</f>
        <v>161</v>
      </c>
      <c r="Q6" s="17" t="s">
        <v>32</v>
      </c>
      <c r="R6" s="292" t="b">
        <v>0</v>
      </c>
      <c r="S6" s="235">
        <v>116270</v>
      </c>
      <c r="T6" s="237" t="s">
        <v>33</v>
      </c>
      <c r="U6" s="16" t="s">
        <v>523</v>
      </c>
      <c r="V6" s="16" t="s">
        <v>90</v>
      </c>
      <c r="W6" s="16">
        <v>1016891</v>
      </c>
      <c r="X6" s="16" t="s">
        <v>5868</v>
      </c>
      <c r="Y6" s="16"/>
    </row>
    <row r="7" spans="1:25">
      <c r="A7" s="15" t="s">
        <v>120</v>
      </c>
      <c r="B7" s="15" t="s">
        <v>78</v>
      </c>
      <c r="C7" s="15" t="s">
        <v>5871</v>
      </c>
      <c r="D7" s="15" t="s">
        <v>5699</v>
      </c>
      <c r="E7" s="24">
        <v>46006.638888888891</v>
      </c>
      <c r="F7" s="15">
        <v>11</v>
      </c>
      <c r="G7" s="37"/>
      <c r="H7" s="15"/>
      <c r="I7" s="15"/>
      <c r="J7" s="15"/>
      <c r="K7" s="35">
        <v>54</v>
      </c>
      <c r="L7" s="35">
        <v>80</v>
      </c>
      <c r="M7" s="35">
        <v>27</v>
      </c>
      <c r="N7" s="15"/>
      <c r="O7" s="15"/>
      <c r="P7" s="14">
        <f>SUM(H7:O7)</f>
        <v>161</v>
      </c>
      <c r="Q7" s="17" t="s">
        <v>32</v>
      </c>
      <c r="R7" s="292" t="b">
        <v>1</v>
      </c>
      <c r="S7" s="235">
        <v>116269</v>
      </c>
      <c r="T7" s="237" t="s">
        <v>33</v>
      </c>
      <c r="U7" s="16" t="s">
        <v>523</v>
      </c>
      <c r="V7" s="16" t="s">
        <v>90</v>
      </c>
      <c r="W7" s="16">
        <v>1016893</v>
      </c>
      <c r="X7" s="16" t="s">
        <v>5872</v>
      </c>
      <c r="Y7" s="16"/>
    </row>
    <row r="8" spans="1:25">
      <c r="A8" s="15" t="s">
        <v>119</v>
      </c>
      <c r="B8" s="15" t="s">
        <v>92</v>
      </c>
      <c r="C8" s="15" t="s">
        <v>5873</v>
      </c>
      <c r="D8" s="15" t="s">
        <v>620</v>
      </c>
      <c r="E8" s="24">
        <v>46007.958333333336</v>
      </c>
      <c r="F8" s="15">
        <v>10.3</v>
      </c>
      <c r="G8" s="37"/>
      <c r="H8" s="15"/>
      <c r="I8" s="15"/>
      <c r="J8" s="15"/>
      <c r="K8" s="35">
        <v>54</v>
      </c>
      <c r="L8" s="35">
        <v>95</v>
      </c>
      <c r="M8" s="35">
        <v>12</v>
      </c>
      <c r="N8" s="15"/>
      <c r="O8" s="15"/>
      <c r="P8" s="14">
        <f>SUM(H8:O8)</f>
        <v>161</v>
      </c>
      <c r="Q8" s="17" t="s">
        <v>32</v>
      </c>
      <c r="R8" s="292" t="b">
        <v>0</v>
      </c>
      <c r="S8" s="235">
        <v>116268</v>
      </c>
      <c r="T8" s="237" t="s">
        <v>33</v>
      </c>
      <c r="U8" s="16" t="s">
        <v>523</v>
      </c>
      <c r="V8" s="16" t="s">
        <v>90</v>
      </c>
      <c r="W8" s="16">
        <v>1016894</v>
      </c>
      <c r="X8" s="16" t="s">
        <v>5868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P9" si="0">SUM(H4:H8)</f>
        <v>0</v>
      </c>
      <c r="I9" s="11">
        <f t="shared" si="0"/>
        <v>0</v>
      </c>
      <c r="J9" s="11">
        <f t="shared" si="0"/>
        <v>0</v>
      </c>
      <c r="K9" s="11">
        <f t="shared" si="0"/>
        <v>162</v>
      </c>
      <c r="L9" s="11">
        <f t="shared" si="0"/>
        <v>604</v>
      </c>
      <c r="M9" s="11">
        <f t="shared" si="0"/>
        <v>39</v>
      </c>
      <c r="N9" s="11">
        <f t="shared" si="0"/>
        <v>0</v>
      </c>
      <c r="O9" s="11">
        <f t="shared" si="0"/>
        <v>0</v>
      </c>
      <c r="P9" s="11">
        <f t="shared" si="0"/>
        <v>805</v>
      </c>
      <c r="Q9" s="12"/>
      <c r="R9" s="12"/>
      <c r="S9" s="256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5.75" customHeight="1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342" t="s">
        <v>508</v>
      </c>
      <c r="B13" s="1804" t="s">
        <v>39</v>
      </c>
      <c r="C13" s="180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63" t="s">
        <v>523</v>
      </c>
      <c r="B14" s="1591" t="s">
        <v>41</v>
      </c>
      <c r="C14" s="159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772"/>
      <c r="C15" s="1772"/>
      <c r="D15" s="1"/>
      <c r="E15" s="1"/>
    </row>
    <row r="16" spans="1:25">
      <c r="A16" s="5" t="s">
        <v>42</v>
      </c>
      <c r="B16" s="1772"/>
      <c r="C16" s="1772"/>
    </row>
    <row r="17" spans="1:5">
      <c r="A17" s="5" t="s">
        <v>43</v>
      </c>
      <c r="B17" s="1772"/>
      <c r="C17" s="1772"/>
      <c r="D17" s="1"/>
      <c r="E17" s="1"/>
    </row>
    <row r="18" spans="1:5">
      <c r="A18" s="5" t="s">
        <v>44</v>
      </c>
      <c r="B18" s="1772"/>
      <c r="C18" s="1772"/>
      <c r="D18" s="1"/>
      <c r="E18" s="1"/>
    </row>
  </sheetData>
  <mergeCells count="11">
    <mergeCell ref="A2:F2"/>
    <mergeCell ref="B17:C17"/>
    <mergeCell ref="B18:C18"/>
    <mergeCell ref="Q2:Y2"/>
    <mergeCell ref="B11:D11"/>
    <mergeCell ref="J11:L11"/>
    <mergeCell ref="B13:C13"/>
    <mergeCell ref="B15:C15"/>
    <mergeCell ref="B16:C16"/>
    <mergeCell ref="H2:P2"/>
    <mergeCell ref="B14:C14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3A6F3-AAD0-493A-8BFD-F87BB9D70144}">
  <sheetPr>
    <tabColor rgb="FFFFFF00"/>
  </sheetPr>
  <dimension ref="A1:Y107"/>
  <sheetViews>
    <sheetView workbookViewId="0">
      <selection activeCell="C65" sqref="C6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42578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2" max="23" width="9.140625" bestFit="1" customWidth="1"/>
    <col min="24" max="24" width="15.42578125" customWidth="1"/>
  </cols>
  <sheetData>
    <row r="1" spans="1:25" ht="23.25">
      <c r="A1" s="1559" t="s">
        <v>345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219</v>
      </c>
      <c r="B3" s="15" t="s">
        <v>75</v>
      </c>
      <c r="C3" s="15" t="s">
        <v>5874</v>
      </c>
      <c r="D3" s="15" t="s">
        <v>74</v>
      </c>
      <c r="E3" s="24">
        <v>46004.534722222219</v>
      </c>
      <c r="F3" s="15">
        <v>15.8</v>
      </c>
      <c r="G3" s="37"/>
      <c r="H3" s="15"/>
      <c r="I3" s="15"/>
      <c r="J3" s="35">
        <v>27</v>
      </c>
      <c r="K3" s="35">
        <v>134</v>
      </c>
      <c r="L3" s="15"/>
      <c r="M3" s="15"/>
      <c r="N3" s="15"/>
      <c r="O3" s="15"/>
      <c r="P3" s="14">
        <f>SUM(H3:O3)</f>
        <v>161</v>
      </c>
      <c r="Q3" s="14" t="s">
        <v>30</v>
      </c>
      <c r="R3" s="290" t="b">
        <v>0</v>
      </c>
      <c r="S3" s="14">
        <v>116209</v>
      </c>
      <c r="T3" s="14" t="s">
        <v>31</v>
      </c>
      <c r="U3" s="232" t="s">
        <v>169</v>
      </c>
      <c r="V3" s="16" t="s">
        <v>1693</v>
      </c>
      <c r="W3" s="16">
        <v>1016814</v>
      </c>
      <c r="X3" s="16" t="s">
        <v>5875</v>
      </c>
      <c r="Y3" s="16"/>
    </row>
    <row r="4" spans="1:25">
      <c r="A4" s="15" t="s">
        <v>111</v>
      </c>
      <c r="B4" s="15" t="s">
        <v>65</v>
      </c>
      <c r="C4" s="15" t="s">
        <v>5876</v>
      </c>
      <c r="D4" s="15" t="s">
        <v>64</v>
      </c>
      <c r="E4" s="24">
        <v>46004.517361111109</v>
      </c>
      <c r="F4" s="15">
        <v>14.8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>SUM(H4:O4)</f>
        <v>161</v>
      </c>
      <c r="Q4" s="14" t="s">
        <v>30</v>
      </c>
      <c r="R4" s="290" t="b">
        <v>0</v>
      </c>
      <c r="S4" s="14">
        <v>116175</v>
      </c>
      <c r="T4" s="23" t="s">
        <v>33</v>
      </c>
      <c r="U4" s="232" t="s">
        <v>169</v>
      </c>
      <c r="V4" s="16" t="s">
        <v>90</v>
      </c>
      <c r="W4" s="16">
        <v>1016815</v>
      </c>
      <c r="X4" s="16" t="s">
        <v>5875</v>
      </c>
      <c r="Y4" s="16"/>
    </row>
    <row r="5" spans="1:25">
      <c r="A5" s="15" t="s">
        <v>142</v>
      </c>
      <c r="B5" s="15" t="s">
        <v>72</v>
      </c>
      <c r="C5" s="15" t="s">
        <v>5877</v>
      </c>
      <c r="D5" s="15" t="s">
        <v>71</v>
      </c>
      <c r="E5" s="24">
        <v>46005.711805555555</v>
      </c>
      <c r="F5" s="15">
        <v>14.5</v>
      </c>
      <c r="G5" s="37"/>
      <c r="H5" s="15"/>
      <c r="I5" s="15"/>
      <c r="J5" s="15"/>
      <c r="K5" s="35">
        <v>54</v>
      </c>
      <c r="L5" s="15"/>
      <c r="M5" s="35">
        <v>53</v>
      </c>
      <c r="N5" s="35">
        <v>54</v>
      </c>
      <c r="O5" s="15"/>
      <c r="P5" s="14">
        <f>SUM(H5:O5)</f>
        <v>161</v>
      </c>
      <c r="Q5" s="14" t="s">
        <v>30</v>
      </c>
      <c r="R5" s="290" t="b">
        <v>0</v>
      </c>
      <c r="S5" s="14">
        <v>116176</v>
      </c>
      <c r="T5" s="14" t="s">
        <v>31</v>
      </c>
      <c r="U5" s="232" t="s">
        <v>169</v>
      </c>
      <c r="V5" s="16"/>
      <c r="W5" s="16">
        <v>1016822</v>
      </c>
      <c r="X5" s="16" t="s">
        <v>5878</v>
      </c>
      <c r="Y5" s="16"/>
    </row>
    <row r="6" spans="1:25" ht="25.5">
      <c r="A6" s="15" t="s">
        <v>3866</v>
      </c>
      <c r="B6" s="15" t="s">
        <v>78</v>
      </c>
      <c r="C6" s="15" t="s">
        <v>5879</v>
      </c>
      <c r="D6" s="15" t="s">
        <v>88</v>
      </c>
      <c r="E6" s="24">
        <v>46005.166666666664</v>
      </c>
      <c r="F6" s="15">
        <v>10.3</v>
      </c>
      <c r="G6" s="37" t="s">
        <v>5745</v>
      </c>
      <c r="H6" s="15"/>
      <c r="I6" s="15"/>
      <c r="J6" s="15"/>
      <c r="K6" s="15"/>
      <c r="L6" s="15"/>
      <c r="M6" s="35">
        <v>54</v>
      </c>
      <c r="N6" s="35">
        <v>54</v>
      </c>
      <c r="O6" s="35">
        <v>53</v>
      </c>
      <c r="P6" s="14">
        <f>SUM(H6:O6)</f>
        <v>161</v>
      </c>
      <c r="Q6" s="17" t="s">
        <v>32</v>
      </c>
      <c r="R6" s="290" t="b">
        <v>1</v>
      </c>
      <c r="S6" s="14">
        <v>116224</v>
      </c>
      <c r="T6" s="23" t="s">
        <v>33</v>
      </c>
      <c r="U6" s="231" t="s">
        <v>161</v>
      </c>
      <c r="V6" s="16" t="s">
        <v>90</v>
      </c>
      <c r="W6" s="16">
        <v>1016819</v>
      </c>
      <c r="X6" s="16" t="s">
        <v>5880</v>
      </c>
      <c r="Y6" s="16"/>
    </row>
    <row r="7" spans="1:25" ht="25.5">
      <c r="A7" s="15" t="s">
        <v>519</v>
      </c>
      <c r="B7" s="15" t="s">
        <v>78</v>
      </c>
      <c r="C7" s="15" t="s">
        <v>5881</v>
      </c>
      <c r="D7" s="15" t="s">
        <v>88</v>
      </c>
      <c r="E7" s="24">
        <v>46005.166666666664</v>
      </c>
      <c r="F7" s="15">
        <v>10.3</v>
      </c>
      <c r="G7" s="37" t="s">
        <v>5745</v>
      </c>
      <c r="H7" s="15"/>
      <c r="I7" s="15"/>
      <c r="J7" s="15"/>
      <c r="K7" s="15"/>
      <c r="L7" s="15"/>
      <c r="M7" s="35">
        <v>54</v>
      </c>
      <c r="N7" s="35">
        <v>54</v>
      </c>
      <c r="O7" s="35">
        <v>53</v>
      </c>
      <c r="P7" s="14">
        <f>SUM(H7:O7)</f>
        <v>161</v>
      </c>
      <c r="Q7" s="17" t="s">
        <v>32</v>
      </c>
      <c r="R7" s="290" t="b">
        <v>1</v>
      </c>
      <c r="S7" s="14">
        <v>116225</v>
      </c>
      <c r="T7" s="23" t="s">
        <v>33</v>
      </c>
      <c r="U7" s="231" t="s">
        <v>161</v>
      </c>
      <c r="V7" s="16" t="s">
        <v>90</v>
      </c>
      <c r="W7" s="16">
        <v>1016823</v>
      </c>
      <c r="X7" s="16" t="s">
        <v>5880</v>
      </c>
      <c r="Y7" s="16"/>
    </row>
    <row r="8" spans="1:25">
      <c r="A8" s="11" t="s">
        <v>19</v>
      </c>
      <c r="B8" s="7"/>
      <c r="C8" s="7"/>
      <c r="D8" s="7"/>
      <c r="E8" s="11"/>
      <c r="F8" s="7"/>
      <c r="G8" s="7"/>
      <c r="H8" s="11">
        <f t="shared" ref="H8:P8" si="0">SUM(H3:H7)</f>
        <v>0</v>
      </c>
      <c r="I8" s="11">
        <f t="shared" si="0"/>
        <v>0</v>
      </c>
      <c r="J8" s="11">
        <f t="shared" si="0"/>
        <v>27</v>
      </c>
      <c r="K8" s="11">
        <f t="shared" si="0"/>
        <v>188</v>
      </c>
      <c r="L8" s="11">
        <f t="shared" si="0"/>
        <v>161</v>
      </c>
      <c r="M8" s="11">
        <f t="shared" si="0"/>
        <v>161</v>
      </c>
      <c r="N8" s="11">
        <f t="shared" si="0"/>
        <v>162</v>
      </c>
      <c r="O8" s="11">
        <f t="shared" si="0"/>
        <v>106</v>
      </c>
      <c r="P8" s="11">
        <f t="shared" si="0"/>
        <v>805</v>
      </c>
      <c r="Q8" s="12"/>
      <c r="R8" s="12"/>
      <c r="S8" s="12"/>
      <c r="T8" s="12"/>
      <c r="U8" s="12"/>
      <c r="V8" s="12"/>
      <c r="W8" s="12"/>
      <c r="X8" s="12"/>
      <c r="Y8" s="12"/>
    </row>
    <row r="9" spans="1:25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563"/>
      <c r="K10" s="1563"/>
      <c r="L10" s="156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230" t="s">
        <v>161</v>
      </c>
      <c r="B12" s="1558" t="s">
        <v>39</v>
      </c>
      <c r="C12" s="1558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169</v>
      </c>
      <c r="B13" s="1564" t="s">
        <v>41</v>
      </c>
      <c r="C13" s="156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5003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>
        <v>358400432178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>
        <v>0.45833333333333331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360</v>
      </c>
      <c r="B19" s="1559"/>
      <c r="C19" s="1559"/>
      <c r="D19" s="1559"/>
      <c r="E19" s="1559"/>
      <c r="F19" s="1559"/>
      <c r="G19" s="7"/>
      <c r="H19" s="1559" t="s">
        <v>4015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810</v>
      </c>
      <c r="R19" s="1742"/>
      <c r="S19" s="1742"/>
      <c r="T19" s="1742"/>
      <c r="U19" s="1742"/>
      <c r="V19" s="1742"/>
      <c r="W19" s="1742"/>
      <c r="X19" s="1742"/>
      <c r="Y19" s="1742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240" t="s">
        <v>22</v>
      </c>
      <c r="S20" s="18" t="s">
        <v>9</v>
      </c>
      <c r="T20" s="8" t="s">
        <v>21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15" t="s">
        <v>122</v>
      </c>
      <c r="B21" s="15" t="s">
        <v>62</v>
      </c>
      <c r="C21" s="15" t="s">
        <v>5882</v>
      </c>
      <c r="D21" s="15" t="s">
        <v>61</v>
      </c>
      <c r="E21" s="24">
        <v>46004.777777777781</v>
      </c>
      <c r="F21" s="15">
        <v>13</v>
      </c>
      <c r="G21" s="37"/>
      <c r="H21" s="15"/>
      <c r="I21" s="15"/>
      <c r="J21" s="35">
        <v>27</v>
      </c>
      <c r="K21" s="35">
        <v>108</v>
      </c>
      <c r="L21" s="15"/>
      <c r="M21" s="15"/>
      <c r="N21" s="15"/>
      <c r="O21" s="15"/>
      <c r="P21" s="14">
        <f t="shared" ref="P21:P26" si="1">SUM(H21:O21)</f>
        <v>135</v>
      </c>
      <c r="Q21" s="14" t="s">
        <v>30</v>
      </c>
      <c r="R21" s="292" t="b">
        <v>0</v>
      </c>
      <c r="S21" s="235">
        <v>116178</v>
      </c>
      <c r="T21" s="66" t="s">
        <v>31</v>
      </c>
      <c r="U21" s="232" t="s">
        <v>169</v>
      </c>
      <c r="V21" s="16" t="s">
        <v>90</v>
      </c>
      <c r="W21" s="16">
        <v>1016827</v>
      </c>
      <c r="X21" s="16" t="s">
        <v>5883</v>
      </c>
      <c r="Y21" s="16"/>
    </row>
    <row r="22" spans="1:25" ht="16.5" customHeight="1">
      <c r="A22" s="15" t="s">
        <v>141</v>
      </c>
      <c r="B22" s="15" t="s">
        <v>69</v>
      </c>
      <c r="C22" s="15" t="s">
        <v>5884</v>
      </c>
      <c r="D22" s="15" t="s">
        <v>68</v>
      </c>
      <c r="E22" s="24">
        <v>46004.760416666664</v>
      </c>
      <c r="F22" s="15">
        <v>14.5</v>
      </c>
      <c r="G22" s="37"/>
      <c r="H22" s="15"/>
      <c r="I22" s="15"/>
      <c r="J22" s="15"/>
      <c r="K22" s="15"/>
      <c r="L22" s="35">
        <v>54</v>
      </c>
      <c r="M22" s="35">
        <v>80</v>
      </c>
      <c r="N22" s="35">
        <v>27</v>
      </c>
      <c r="O22" s="15"/>
      <c r="P22" s="14">
        <f t="shared" si="1"/>
        <v>161</v>
      </c>
      <c r="Q22" s="14" t="s">
        <v>30</v>
      </c>
      <c r="R22" s="292" t="b">
        <v>0</v>
      </c>
      <c r="S22" s="235">
        <v>116179</v>
      </c>
      <c r="T22" s="66" t="s">
        <v>31</v>
      </c>
      <c r="U22" s="232" t="s">
        <v>169</v>
      </c>
      <c r="V22" s="16"/>
      <c r="W22" s="16">
        <v>1016828</v>
      </c>
      <c r="X22" s="16" t="s">
        <v>5885</v>
      </c>
      <c r="Y22" s="16"/>
    </row>
    <row r="23" spans="1:25" ht="24" customHeight="1">
      <c r="A23" s="15" t="s">
        <v>2561</v>
      </c>
      <c r="B23" s="15" t="s">
        <v>92</v>
      </c>
      <c r="C23" s="15" t="s">
        <v>5886</v>
      </c>
      <c r="D23" s="15" t="s">
        <v>2294</v>
      </c>
      <c r="E23" s="24">
        <v>46005.604166666664</v>
      </c>
      <c r="F23" s="15">
        <v>10.8</v>
      </c>
      <c r="G23" s="343" t="s">
        <v>401</v>
      </c>
      <c r="H23" s="15"/>
      <c r="I23" s="15"/>
      <c r="J23" s="15"/>
      <c r="K23" s="15"/>
      <c r="L23" s="35">
        <v>60</v>
      </c>
      <c r="M23" s="35">
        <v>86</v>
      </c>
      <c r="N23" s="35">
        <v>15</v>
      </c>
      <c r="O23" s="15"/>
      <c r="P23" s="14">
        <f t="shared" si="1"/>
        <v>161</v>
      </c>
      <c r="Q23" s="17" t="s">
        <v>32</v>
      </c>
      <c r="R23" s="292" t="b">
        <v>0</v>
      </c>
      <c r="S23" s="235">
        <v>116254</v>
      </c>
      <c r="T23" s="237" t="s">
        <v>33</v>
      </c>
      <c r="U23" s="231" t="s">
        <v>161</v>
      </c>
      <c r="V23" s="16" t="s">
        <v>90</v>
      </c>
      <c r="W23" s="16">
        <v>1016829</v>
      </c>
      <c r="X23" s="16" t="s">
        <v>5880</v>
      </c>
      <c r="Y23" s="16"/>
    </row>
    <row r="24" spans="1:25" ht="25.5">
      <c r="A24" s="15" t="s">
        <v>558</v>
      </c>
      <c r="B24" s="15" t="s">
        <v>92</v>
      </c>
      <c r="C24" s="35" t="s">
        <v>5887</v>
      </c>
      <c r="D24" s="15" t="s">
        <v>2294</v>
      </c>
      <c r="E24" s="24">
        <v>46005.604166666664</v>
      </c>
      <c r="F24" s="15">
        <v>10.8</v>
      </c>
      <c r="G24" s="37" t="s">
        <v>5745</v>
      </c>
      <c r="H24" s="15"/>
      <c r="I24" s="15"/>
      <c r="J24" s="15"/>
      <c r="K24" s="15"/>
      <c r="L24" s="15"/>
      <c r="M24" s="15"/>
      <c r="N24" s="35">
        <v>101</v>
      </c>
      <c r="O24" s="35">
        <v>60</v>
      </c>
      <c r="P24" s="14">
        <f t="shared" si="1"/>
        <v>161</v>
      </c>
      <c r="Q24" s="17" t="s">
        <v>32</v>
      </c>
      <c r="R24" s="292" t="b">
        <v>0</v>
      </c>
      <c r="S24" s="235">
        <v>116229</v>
      </c>
      <c r="T24" s="237" t="s">
        <v>33</v>
      </c>
      <c r="U24" s="231" t="s">
        <v>161</v>
      </c>
      <c r="V24" s="16" t="s">
        <v>90</v>
      </c>
      <c r="W24" s="16">
        <v>1016830</v>
      </c>
      <c r="X24" s="16" t="s">
        <v>5880</v>
      </c>
      <c r="Y24" s="16"/>
    </row>
    <row r="25" spans="1:25" ht="25.5">
      <c r="A25" s="15" t="s">
        <v>120</v>
      </c>
      <c r="B25" s="15" t="s">
        <v>78</v>
      </c>
      <c r="C25" s="35" t="s">
        <v>5888</v>
      </c>
      <c r="D25" s="15" t="s">
        <v>99</v>
      </c>
      <c r="E25" s="24">
        <v>46005.319444444445</v>
      </c>
      <c r="F25" s="15">
        <v>10.95</v>
      </c>
      <c r="G25" s="37" t="s">
        <v>5745</v>
      </c>
      <c r="H25" s="15"/>
      <c r="I25" s="15"/>
      <c r="J25" s="15"/>
      <c r="K25" s="15"/>
      <c r="L25" s="15"/>
      <c r="M25" s="15"/>
      <c r="N25" s="35">
        <v>69</v>
      </c>
      <c r="O25" s="35">
        <v>92</v>
      </c>
      <c r="P25" s="14">
        <f t="shared" si="1"/>
        <v>161</v>
      </c>
      <c r="Q25" s="17" t="s">
        <v>32</v>
      </c>
      <c r="R25" s="292" t="b">
        <v>1</v>
      </c>
      <c r="S25" s="235">
        <v>116258</v>
      </c>
      <c r="T25" s="237" t="s">
        <v>33</v>
      </c>
      <c r="U25" s="255" t="s">
        <v>100</v>
      </c>
      <c r="V25" s="16" t="s">
        <v>90</v>
      </c>
      <c r="W25" s="16">
        <v>1016831</v>
      </c>
      <c r="X25" s="16" t="s">
        <v>5885</v>
      </c>
      <c r="Y25" s="16"/>
    </row>
    <row r="26" spans="1:25" ht="25.5">
      <c r="A26" s="15" t="s">
        <v>3866</v>
      </c>
      <c r="B26" s="15" t="s">
        <v>78</v>
      </c>
      <c r="C26" s="15" t="s">
        <v>5889</v>
      </c>
      <c r="D26" s="15" t="s">
        <v>99</v>
      </c>
      <c r="E26" s="24">
        <v>46005.277777777781</v>
      </c>
      <c r="F26" s="15">
        <v>10.95</v>
      </c>
      <c r="G26" s="37" t="s">
        <v>5745</v>
      </c>
      <c r="H26" s="15"/>
      <c r="I26" s="15"/>
      <c r="J26" s="15"/>
      <c r="K26" s="15"/>
      <c r="L26" s="15"/>
      <c r="M26" s="15"/>
      <c r="N26" s="35">
        <v>71</v>
      </c>
      <c r="O26" s="35">
        <v>90</v>
      </c>
      <c r="P26" s="14">
        <f t="shared" si="1"/>
        <v>161</v>
      </c>
      <c r="Q26" s="17" t="s">
        <v>32</v>
      </c>
      <c r="R26" s="292" t="b">
        <v>1</v>
      </c>
      <c r="S26" s="235">
        <v>116230</v>
      </c>
      <c r="T26" s="237" t="s">
        <v>33</v>
      </c>
      <c r="U26" s="255" t="s">
        <v>100</v>
      </c>
      <c r="V26" s="16" t="s">
        <v>90</v>
      </c>
      <c r="W26" s="16">
        <v>1016832</v>
      </c>
      <c r="X26" s="16" t="s">
        <v>5890</v>
      </c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11">
        <f>SUM(H21:H25)</f>
        <v>0</v>
      </c>
      <c r="I27" s="11">
        <f>SUM(I21:I25)</f>
        <v>0</v>
      </c>
      <c r="J27" s="11">
        <f>SUM(J21:J26)</f>
        <v>27</v>
      </c>
      <c r="K27" s="11">
        <f>SUM(K21:K26)</f>
        <v>108</v>
      </c>
      <c r="L27" s="11">
        <f>SUM(L21:L26)</f>
        <v>114</v>
      </c>
      <c r="M27" s="11">
        <f>SUM(M21:M26)</f>
        <v>166</v>
      </c>
      <c r="N27" s="11">
        <f>SUM(N21:N26)</f>
        <v>283</v>
      </c>
      <c r="O27" s="11">
        <f>SUM(O21:O25)</f>
        <v>152</v>
      </c>
      <c r="P27" s="11">
        <f>SUM(P21:P26)</f>
        <v>940</v>
      </c>
      <c r="Q27" s="12"/>
      <c r="R27" s="12"/>
      <c r="S27" s="256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5.75" customHeight="1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8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257" t="s">
        <v>100</v>
      </c>
      <c r="B31" s="1619" t="s">
        <v>39</v>
      </c>
      <c r="C31" s="1619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4" t="s">
        <v>169</v>
      </c>
      <c r="B32" s="1564" t="s">
        <v>956</v>
      </c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230" t="s">
        <v>161</v>
      </c>
      <c r="B33" s="1558" t="s">
        <v>41</v>
      </c>
      <c r="C33" s="155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772" t="s">
        <v>1489</v>
      </c>
      <c r="C34" s="1772"/>
      <c r="D34" s="1"/>
      <c r="E34" s="1"/>
    </row>
    <row r="35" spans="1:25">
      <c r="A35" s="5" t="s">
        <v>42</v>
      </c>
      <c r="B35" s="1772"/>
      <c r="C35" s="1772"/>
    </row>
    <row r="36" spans="1:25">
      <c r="A36" s="5" t="s">
        <v>43</v>
      </c>
      <c r="B36" s="1772" t="s">
        <v>4662</v>
      </c>
      <c r="C36" s="1772"/>
      <c r="D36" s="1"/>
      <c r="E36" s="1"/>
    </row>
    <row r="37" spans="1:25">
      <c r="A37" s="5" t="s">
        <v>44</v>
      </c>
      <c r="B37" s="1567">
        <v>0.625</v>
      </c>
      <c r="C37" s="1565"/>
      <c r="D37" s="1"/>
      <c r="E37" s="1"/>
    </row>
    <row r="39" spans="1:25" ht="23.25">
      <c r="A39" s="1749" t="s">
        <v>1442</v>
      </c>
      <c r="B39" s="1749"/>
      <c r="C39" s="1749"/>
      <c r="D39" s="1749"/>
      <c r="E39" s="1749"/>
      <c r="F39" s="1749"/>
      <c r="G39" s="260"/>
      <c r="H39" s="1749" t="s">
        <v>959</v>
      </c>
      <c r="I39" s="1749"/>
      <c r="J39" s="1749"/>
      <c r="K39" s="1749"/>
      <c r="L39" s="1749"/>
      <c r="M39" s="1749"/>
      <c r="N39" s="1749"/>
      <c r="O39" s="1749"/>
      <c r="P39" s="1749"/>
      <c r="Q39" s="1805" t="s">
        <v>206</v>
      </c>
      <c r="R39" s="1806"/>
      <c r="S39" s="1806"/>
      <c r="T39" s="1806"/>
      <c r="U39" s="1806"/>
      <c r="V39" s="1806"/>
      <c r="W39" s="1806"/>
      <c r="X39" s="1806"/>
      <c r="Y39" s="1806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240" t="s">
        <v>22</v>
      </c>
      <c r="S40" s="18" t="s">
        <v>9</v>
      </c>
      <c r="T40" s="8" t="s">
        <v>21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 ht="25.5">
      <c r="A41" s="15" t="s">
        <v>2837</v>
      </c>
      <c r="B41" s="15" t="s">
        <v>4816</v>
      </c>
      <c r="C41" s="15" t="s">
        <v>5891</v>
      </c>
      <c r="D41" s="15" t="s">
        <v>5381</v>
      </c>
      <c r="E41" s="24">
        <v>46006.600694444445</v>
      </c>
      <c r="F41" s="15">
        <v>10.3</v>
      </c>
      <c r="G41" s="37" t="s">
        <v>5745</v>
      </c>
      <c r="H41" s="15"/>
      <c r="I41" s="15"/>
      <c r="J41" s="15"/>
      <c r="K41" s="15"/>
      <c r="L41" s="35">
        <v>30</v>
      </c>
      <c r="M41" s="35">
        <v>90</v>
      </c>
      <c r="N41" s="35">
        <v>41</v>
      </c>
      <c r="O41" s="15"/>
      <c r="P41" s="14">
        <f t="shared" ref="P41:P46" si="2">SUM(H41:O41)</f>
        <v>161</v>
      </c>
      <c r="Q41" s="17" t="s">
        <v>32</v>
      </c>
      <c r="R41" s="292" t="b">
        <v>0</v>
      </c>
      <c r="S41" s="235">
        <v>116232</v>
      </c>
      <c r="T41" s="237" t="s">
        <v>33</v>
      </c>
      <c r="U41" s="261" t="s">
        <v>523</v>
      </c>
      <c r="V41" s="16" t="s">
        <v>90</v>
      </c>
      <c r="W41" s="16">
        <v>1016834</v>
      </c>
      <c r="X41" s="16" t="s">
        <v>5892</v>
      </c>
      <c r="Y41" s="16"/>
    </row>
    <row r="42" spans="1:25" ht="25.5">
      <c r="A42" s="15" t="s">
        <v>86</v>
      </c>
      <c r="B42" s="15" t="s">
        <v>92</v>
      </c>
      <c r="C42" s="15" t="s">
        <v>5893</v>
      </c>
      <c r="D42" s="15" t="s">
        <v>2467</v>
      </c>
      <c r="E42" s="24">
        <v>46006.5</v>
      </c>
      <c r="F42" s="15">
        <v>9.65</v>
      </c>
      <c r="G42" s="37" t="s">
        <v>5745</v>
      </c>
      <c r="H42" s="15"/>
      <c r="I42" s="15"/>
      <c r="J42" s="15"/>
      <c r="K42" s="15"/>
      <c r="L42" s="15"/>
      <c r="M42" s="35">
        <v>90</v>
      </c>
      <c r="N42" s="35">
        <v>71</v>
      </c>
      <c r="O42" s="15"/>
      <c r="P42" s="14">
        <f t="shared" si="2"/>
        <v>161</v>
      </c>
      <c r="Q42" s="17" t="s">
        <v>32</v>
      </c>
      <c r="R42" s="292" t="b">
        <v>0</v>
      </c>
      <c r="S42" s="235">
        <v>116237</v>
      </c>
      <c r="T42" s="237" t="s">
        <v>33</v>
      </c>
      <c r="U42" s="261" t="s">
        <v>523</v>
      </c>
      <c r="V42" s="16" t="s">
        <v>90</v>
      </c>
      <c r="W42" s="16">
        <v>1016835</v>
      </c>
      <c r="X42" s="16" t="s">
        <v>5892</v>
      </c>
      <c r="Y42" s="16"/>
    </row>
    <row r="43" spans="1:25">
      <c r="A43" s="15" t="s">
        <v>133</v>
      </c>
      <c r="B43" s="15" t="s">
        <v>2047</v>
      </c>
      <c r="C43" s="15" t="s">
        <v>5894</v>
      </c>
      <c r="D43" s="15" t="s">
        <v>4453</v>
      </c>
      <c r="E43" s="24">
        <v>46007.083333333336</v>
      </c>
      <c r="F43" s="15">
        <v>10.7</v>
      </c>
      <c r="G43" s="343" t="s">
        <v>3986</v>
      </c>
      <c r="H43" s="15"/>
      <c r="I43" s="15"/>
      <c r="J43" s="15"/>
      <c r="K43" s="15"/>
      <c r="L43" s="35">
        <v>107</v>
      </c>
      <c r="M43" s="35">
        <v>54</v>
      </c>
      <c r="N43" s="15"/>
      <c r="O43" s="15"/>
      <c r="P43" s="14">
        <f t="shared" si="2"/>
        <v>161</v>
      </c>
      <c r="Q43" s="17" t="s">
        <v>32</v>
      </c>
      <c r="R43" s="292" t="b">
        <v>0</v>
      </c>
      <c r="S43" s="335">
        <v>116235</v>
      </c>
      <c r="T43" s="237" t="s">
        <v>33</v>
      </c>
      <c r="U43" s="261" t="s">
        <v>523</v>
      </c>
      <c r="V43" s="16" t="s">
        <v>90</v>
      </c>
      <c r="W43" s="16">
        <v>1016836</v>
      </c>
      <c r="X43" s="16" t="s">
        <v>5892</v>
      </c>
      <c r="Y43" s="16"/>
    </row>
    <row r="44" spans="1:25">
      <c r="A44" s="15" t="s">
        <v>157</v>
      </c>
      <c r="B44" s="15" t="s">
        <v>5895</v>
      </c>
      <c r="C44" s="15" t="s">
        <v>5896</v>
      </c>
      <c r="D44" s="15" t="s">
        <v>2087</v>
      </c>
      <c r="E44" s="24">
        <v>46005.1875</v>
      </c>
      <c r="F44" s="15">
        <v>11.8</v>
      </c>
      <c r="G44" s="37" t="s">
        <v>5238</v>
      </c>
      <c r="H44" s="15"/>
      <c r="I44" s="15"/>
      <c r="J44" s="15"/>
      <c r="K44" s="15"/>
      <c r="L44" s="15"/>
      <c r="M44" s="35">
        <v>60</v>
      </c>
      <c r="N44" s="35">
        <v>71</v>
      </c>
      <c r="O44" s="35">
        <v>30</v>
      </c>
      <c r="P44" s="14">
        <f t="shared" si="2"/>
        <v>161</v>
      </c>
      <c r="Q44" s="17" t="s">
        <v>32</v>
      </c>
      <c r="R44" s="292" t="b">
        <v>0</v>
      </c>
      <c r="S44" s="335">
        <v>116238</v>
      </c>
      <c r="T44" s="237" t="s">
        <v>33</v>
      </c>
      <c r="U44" s="270" t="s">
        <v>508</v>
      </c>
      <c r="V44" s="16" t="s">
        <v>90</v>
      </c>
      <c r="W44" s="16">
        <v>1016837</v>
      </c>
      <c r="X44" s="16" t="s">
        <v>5897</v>
      </c>
      <c r="Y44" s="16"/>
    </row>
    <row r="45" spans="1:25">
      <c r="A45" s="344" t="s">
        <v>5898</v>
      </c>
      <c r="B45" s="344" t="s">
        <v>1184</v>
      </c>
      <c r="C45" s="25" t="s">
        <v>5899</v>
      </c>
      <c r="D45" s="15" t="s">
        <v>2087</v>
      </c>
      <c r="E45" s="24">
        <v>46005.1875</v>
      </c>
      <c r="F45" s="15">
        <v>10.5</v>
      </c>
      <c r="G45" s="37" t="s">
        <v>5238</v>
      </c>
      <c r="H45" s="15"/>
      <c r="I45" s="15"/>
      <c r="J45" s="15"/>
      <c r="K45" s="15"/>
      <c r="L45" s="15"/>
      <c r="M45" s="35">
        <v>60</v>
      </c>
      <c r="N45" s="35">
        <v>71</v>
      </c>
      <c r="O45" s="35">
        <v>30</v>
      </c>
      <c r="P45" s="14">
        <f t="shared" si="2"/>
        <v>161</v>
      </c>
      <c r="Q45" s="17" t="s">
        <v>32</v>
      </c>
      <c r="R45" s="292" t="b">
        <v>0</v>
      </c>
      <c r="S45" s="235">
        <v>116239</v>
      </c>
      <c r="T45" s="237" t="s">
        <v>33</v>
      </c>
      <c r="U45" s="270" t="s">
        <v>508</v>
      </c>
      <c r="V45" s="16" t="s">
        <v>90</v>
      </c>
      <c r="W45" s="16">
        <v>1016838</v>
      </c>
      <c r="X45" s="16" t="s">
        <v>5897</v>
      </c>
      <c r="Y45" s="16"/>
    </row>
    <row r="46" spans="1:25" ht="25.5">
      <c r="A46" s="321" t="s">
        <v>2837</v>
      </c>
      <c r="B46" s="321" t="s">
        <v>4816</v>
      </c>
      <c r="C46" s="15" t="s">
        <v>5900</v>
      </c>
      <c r="D46" s="15" t="s">
        <v>5901</v>
      </c>
      <c r="E46" s="24">
        <v>46006.260416666664</v>
      </c>
      <c r="F46" s="15">
        <v>10.5</v>
      </c>
      <c r="G46" s="37" t="s">
        <v>5745</v>
      </c>
      <c r="H46" s="15"/>
      <c r="I46" s="15"/>
      <c r="J46" s="15"/>
      <c r="K46" s="15"/>
      <c r="L46" s="15"/>
      <c r="M46" s="35">
        <v>90</v>
      </c>
      <c r="N46" s="35">
        <v>71</v>
      </c>
      <c r="O46" s="15"/>
      <c r="P46" s="14">
        <f t="shared" si="2"/>
        <v>161</v>
      </c>
      <c r="Q46" s="17" t="s">
        <v>32</v>
      </c>
      <c r="R46" s="292" t="b">
        <v>0</v>
      </c>
      <c r="S46" s="235">
        <v>116233</v>
      </c>
      <c r="T46" s="237" t="s">
        <v>33</v>
      </c>
      <c r="U46" s="270" t="s">
        <v>508</v>
      </c>
      <c r="V46" s="16" t="s">
        <v>90</v>
      </c>
      <c r="W46" s="16">
        <v>1016839</v>
      </c>
      <c r="X46" s="16" t="s">
        <v>5897</v>
      </c>
      <c r="Y46" s="16"/>
    </row>
    <row r="47" spans="1:25">
      <c r="A47" s="11" t="s">
        <v>19</v>
      </c>
      <c r="B47" s="7"/>
      <c r="C47" s="7"/>
      <c r="D47" s="7"/>
      <c r="E47" s="11"/>
      <c r="F47" s="7"/>
      <c r="G47" s="7"/>
      <c r="H47" s="11">
        <f>SUM(H41:H45)</f>
        <v>0</v>
      </c>
      <c r="I47" s="11">
        <f>SUM(I41:I45)</f>
        <v>0</v>
      </c>
      <c r="J47" s="11">
        <f>SUM(J41:J45)</f>
        <v>0</v>
      </c>
      <c r="K47" s="11">
        <f>SUM(K41:K45)</f>
        <v>0</v>
      </c>
      <c r="L47" s="11">
        <f>SUM(L41:L46)</f>
        <v>137</v>
      </c>
      <c r="M47" s="11">
        <f t="shared" ref="M47:O47" si="3">SUM(M41:M46)</f>
        <v>444</v>
      </c>
      <c r="N47" s="11">
        <f t="shared" si="3"/>
        <v>325</v>
      </c>
      <c r="O47" s="11">
        <f t="shared" si="3"/>
        <v>60</v>
      </c>
      <c r="P47" s="11">
        <f>SUM(P41:P46)</f>
        <v>966</v>
      </c>
      <c r="Q47" s="12"/>
      <c r="R47" s="12"/>
      <c r="S47" s="256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342" t="s">
        <v>508</v>
      </c>
      <c r="B51" s="1804" t="s">
        <v>39</v>
      </c>
      <c r="C51" s="1804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263" t="s">
        <v>523</v>
      </c>
      <c r="B52" s="1591" t="s">
        <v>41</v>
      </c>
      <c r="C52" s="159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42</v>
      </c>
      <c r="B53" s="1772"/>
      <c r="C53" s="1772"/>
      <c r="D53" s="1"/>
      <c r="E53" s="1"/>
    </row>
    <row r="54" spans="1:25">
      <c r="A54" s="5" t="s">
        <v>42</v>
      </c>
      <c r="B54" s="1772"/>
      <c r="C54" s="1772"/>
    </row>
    <row r="55" spans="1:25">
      <c r="A55" s="5" t="s">
        <v>43</v>
      </c>
      <c r="B55" s="1772"/>
      <c r="C55" s="1772"/>
      <c r="D55" s="1"/>
      <c r="E55" s="1"/>
    </row>
    <row r="56" spans="1:25">
      <c r="A56" s="5" t="s">
        <v>44</v>
      </c>
      <c r="B56" s="1772"/>
      <c r="C56" s="1772"/>
      <c r="D56" s="1"/>
      <c r="E56" s="1"/>
    </row>
    <row r="58" spans="1:25" ht="23.25" customHeight="1">
      <c r="A58" s="1666" t="s">
        <v>1277</v>
      </c>
      <c r="B58" s="1666"/>
      <c r="C58" s="1666"/>
      <c r="D58" s="1666"/>
      <c r="E58" s="1666"/>
      <c r="F58" s="1666"/>
      <c r="G58" s="270"/>
      <c r="H58" s="1666" t="s">
        <v>3509</v>
      </c>
      <c r="I58" s="1666"/>
      <c r="J58" s="1666"/>
      <c r="K58" s="1666"/>
      <c r="L58" s="1666"/>
      <c r="M58" s="1666"/>
      <c r="N58" s="1666"/>
      <c r="O58" s="1666"/>
      <c r="P58" s="1666"/>
      <c r="Q58" s="1801" t="s">
        <v>206</v>
      </c>
      <c r="R58" s="1802"/>
      <c r="S58" s="1802"/>
      <c r="T58" s="1802"/>
      <c r="U58" s="1802"/>
      <c r="V58" s="1802"/>
      <c r="W58" s="1802"/>
      <c r="X58" s="1802"/>
      <c r="Y58" s="1802"/>
    </row>
    <row r="59" spans="1:25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9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240" t="s">
        <v>22</v>
      </c>
      <c r="S59" s="18" t="s">
        <v>9</v>
      </c>
      <c r="T59" s="8" t="s">
        <v>21</v>
      </c>
      <c r="U59" s="8" t="s">
        <v>24</v>
      </c>
      <c r="V59" s="8" t="s">
        <v>25</v>
      </c>
      <c r="W59" s="8" t="s">
        <v>26</v>
      </c>
      <c r="X59" s="8" t="s">
        <v>27</v>
      </c>
      <c r="Y59" s="8" t="s">
        <v>28</v>
      </c>
    </row>
    <row r="60" spans="1:25" ht="25.5">
      <c r="A60" s="15" t="s">
        <v>157</v>
      </c>
      <c r="B60" s="15" t="s">
        <v>92</v>
      </c>
      <c r="C60" s="35" t="s">
        <v>5902</v>
      </c>
      <c r="D60" s="15" t="s">
        <v>2467</v>
      </c>
      <c r="E60" s="24">
        <v>46006.5</v>
      </c>
      <c r="F60" s="15">
        <v>9.65</v>
      </c>
      <c r="G60" s="37" t="s">
        <v>5745</v>
      </c>
      <c r="H60" s="15"/>
      <c r="I60" s="15"/>
      <c r="J60" s="15"/>
      <c r="K60" s="15"/>
      <c r="L60" s="35">
        <v>30</v>
      </c>
      <c r="M60" s="35">
        <v>60</v>
      </c>
      <c r="N60" s="35">
        <v>41</v>
      </c>
      <c r="O60" s="35">
        <v>30</v>
      </c>
      <c r="P60" s="14">
        <f t="shared" ref="P60:P65" si="4">SUM(H60:O60)</f>
        <v>161</v>
      </c>
      <c r="Q60" s="17" t="s">
        <v>32</v>
      </c>
      <c r="R60" s="292" t="b">
        <v>0</v>
      </c>
      <c r="S60" s="235">
        <v>116240</v>
      </c>
      <c r="T60" s="237" t="s">
        <v>33</v>
      </c>
      <c r="U60" s="261" t="s">
        <v>523</v>
      </c>
      <c r="V60" s="16" t="s">
        <v>90</v>
      </c>
      <c r="W60" s="16">
        <v>1016841</v>
      </c>
      <c r="X60" s="16" t="s">
        <v>5892</v>
      </c>
      <c r="Y60" s="16"/>
    </row>
    <row r="61" spans="1:25" ht="25.5">
      <c r="A61" s="344" t="s">
        <v>4752</v>
      </c>
      <c r="B61" s="344" t="s">
        <v>92</v>
      </c>
      <c r="C61" s="27" t="s">
        <v>5903</v>
      </c>
      <c r="D61" s="15" t="s">
        <v>2467</v>
      </c>
      <c r="E61" s="24">
        <v>46006.5</v>
      </c>
      <c r="F61" s="15">
        <v>9.65</v>
      </c>
      <c r="G61" s="37" t="s">
        <v>5745</v>
      </c>
      <c r="H61" s="15"/>
      <c r="I61" s="15"/>
      <c r="J61" s="15"/>
      <c r="K61" s="26"/>
      <c r="L61" s="345">
        <v>30</v>
      </c>
      <c r="M61" s="345">
        <v>30</v>
      </c>
      <c r="N61" s="345">
        <v>41</v>
      </c>
      <c r="O61" s="345">
        <v>60</v>
      </c>
      <c r="P61" s="14">
        <f t="shared" si="4"/>
        <v>161</v>
      </c>
      <c r="Q61" s="17" t="s">
        <v>32</v>
      </c>
      <c r="R61" s="292" t="b">
        <v>1</v>
      </c>
      <c r="S61" s="344">
        <v>116241</v>
      </c>
      <c r="T61" s="237" t="s">
        <v>33</v>
      </c>
      <c r="U61" s="261" t="s">
        <v>523</v>
      </c>
      <c r="V61" s="16" t="s">
        <v>90</v>
      </c>
      <c r="W61" s="16">
        <v>1016842</v>
      </c>
      <c r="X61" s="16" t="s">
        <v>5892</v>
      </c>
      <c r="Y61" s="16"/>
    </row>
    <row r="62" spans="1:25" ht="25.5">
      <c r="A62" s="45" t="s">
        <v>102</v>
      </c>
      <c r="B62" s="45" t="s">
        <v>92</v>
      </c>
      <c r="C62" s="35" t="s">
        <v>5904</v>
      </c>
      <c r="D62" s="15" t="s">
        <v>2467</v>
      </c>
      <c r="E62" s="24">
        <v>46006.5</v>
      </c>
      <c r="F62" s="15">
        <v>9.65</v>
      </c>
      <c r="G62" s="37" t="s">
        <v>5745</v>
      </c>
      <c r="H62" s="15"/>
      <c r="I62" s="15"/>
      <c r="J62" s="15"/>
      <c r="K62" s="15"/>
      <c r="L62" s="35">
        <v>30</v>
      </c>
      <c r="M62" s="35">
        <v>60</v>
      </c>
      <c r="N62" s="35">
        <v>41</v>
      </c>
      <c r="O62" s="35">
        <v>30</v>
      </c>
      <c r="P62" s="14">
        <f t="shared" si="4"/>
        <v>161</v>
      </c>
      <c r="Q62" s="17" t="s">
        <v>32</v>
      </c>
      <c r="R62" s="292" t="b">
        <v>0</v>
      </c>
      <c r="S62" s="235">
        <v>116242</v>
      </c>
      <c r="T62" s="237" t="s">
        <v>33</v>
      </c>
      <c r="U62" s="261" t="s">
        <v>523</v>
      </c>
      <c r="V62" s="16" t="s">
        <v>90</v>
      </c>
      <c r="W62" s="16">
        <v>1016843</v>
      </c>
      <c r="X62" s="16" t="s">
        <v>5892</v>
      </c>
      <c r="Y62" s="16"/>
    </row>
    <row r="63" spans="1:25" ht="25.5">
      <c r="A63" s="15" t="s">
        <v>2561</v>
      </c>
      <c r="B63" s="15" t="s">
        <v>78</v>
      </c>
      <c r="C63" s="35" t="s">
        <v>5905</v>
      </c>
      <c r="D63" s="15" t="s">
        <v>3761</v>
      </c>
      <c r="E63" s="24">
        <v>46006.611111111109</v>
      </c>
      <c r="F63" s="15">
        <v>10.3</v>
      </c>
      <c r="G63" s="37" t="s">
        <v>5745</v>
      </c>
      <c r="H63" s="15"/>
      <c r="I63" s="15"/>
      <c r="J63" s="15"/>
      <c r="K63" s="15"/>
      <c r="L63" s="35">
        <v>30</v>
      </c>
      <c r="M63" s="35">
        <v>60</v>
      </c>
      <c r="N63" s="35">
        <v>41</v>
      </c>
      <c r="O63" s="35">
        <v>30</v>
      </c>
      <c r="P63" s="14">
        <f t="shared" si="4"/>
        <v>161</v>
      </c>
      <c r="Q63" s="17" t="s">
        <v>32</v>
      </c>
      <c r="R63" s="292" t="b">
        <v>0</v>
      </c>
      <c r="S63" s="235">
        <v>116256</v>
      </c>
      <c r="T63" s="237" t="s">
        <v>33</v>
      </c>
      <c r="U63" s="270" t="s">
        <v>508</v>
      </c>
      <c r="V63" s="16" t="s">
        <v>90</v>
      </c>
      <c r="W63" s="16">
        <v>1016844</v>
      </c>
      <c r="X63" s="16" t="s">
        <v>5897</v>
      </c>
      <c r="Y63" s="16"/>
    </row>
    <row r="64" spans="1:25" ht="25.5">
      <c r="A64" s="321" t="s">
        <v>2561</v>
      </c>
      <c r="B64" s="321" t="s">
        <v>78</v>
      </c>
      <c r="C64" s="35" t="s">
        <v>5906</v>
      </c>
      <c r="D64" s="15" t="s">
        <v>521</v>
      </c>
      <c r="E64" s="24">
        <v>46006.611111111109</v>
      </c>
      <c r="F64" s="15">
        <v>10.3</v>
      </c>
      <c r="G64" s="37" t="s">
        <v>5745</v>
      </c>
      <c r="H64" s="15"/>
      <c r="I64" s="15"/>
      <c r="J64" s="15"/>
      <c r="K64" s="15"/>
      <c r="L64" s="35">
        <v>30</v>
      </c>
      <c r="M64" s="35">
        <v>60</v>
      </c>
      <c r="N64" s="35">
        <v>30</v>
      </c>
      <c r="O64" s="35">
        <v>41</v>
      </c>
      <c r="P64" s="14">
        <f t="shared" si="4"/>
        <v>161</v>
      </c>
      <c r="Q64" s="17" t="s">
        <v>32</v>
      </c>
      <c r="R64" s="292" t="b">
        <v>0</v>
      </c>
      <c r="S64" s="235">
        <v>116257</v>
      </c>
      <c r="T64" s="237" t="s">
        <v>33</v>
      </c>
      <c r="U64" s="261" t="s">
        <v>523</v>
      </c>
      <c r="V64" s="16" t="s">
        <v>90</v>
      </c>
      <c r="W64" s="16">
        <v>1016845</v>
      </c>
      <c r="X64" s="16" t="s">
        <v>5892</v>
      </c>
      <c r="Y64" s="16"/>
    </row>
    <row r="65" spans="1:25" ht="25.5">
      <c r="A65" s="15" t="s">
        <v>519</v>
      </c>
      <c r="B65" s="15" t="s">
        <v>78</v>
      </c>
      <c r="C65" s="35" t="s">
        <v>5907</v>
      </c>
      <c r="D65" s="15" t="s">
        <v>5908</v>
      </c>
      <c r="E65" s="24">
        <v>46006.5</v>
      </c>
      <c r="F65" s="15">
        <v>10.3</v>
      </c>
      <c r="G65" s="37" t="s">
        <v>5745</v>
      </c>
      <c r="H65" s="15"/>
      <c r="I65" s="15"/>
      <c r="J65" s="15"/>
      <c r="K65" s="15"/>
      <c r="L65" s="35">
        <v>30</v>
      </c>
      <c r="M65" s="35">
        <v>60</v>
      </c>
      <c r="N65" s="35">
        <v>71</v>
      </c>
      <c r="O65" s="15"/>
      <c r="P65" s="14">
        <f t="shared" si="4"/>
        <v>161</v>
      </c>
      <c r="Q65" s="17" t="s">
        <v>32</v>
      </c>
      <c r="R65" s="292" t="b">
        <v>1</v>
      </c>
      <c r="S65" s="235">
        <v>116243</v>
      </c>
      <c r="T65" s="237" t="s">
        <v>33</v>
      </c>
      <c r="U65" s="270" t="s">
        <v>508</v>
      </c>
      <c r="V65" s="16" t="s">
        <v>90</v>
      </c>
      <c r="W65" s="16">
        <v>1016846</v>
      </c>
      <c r="X65" s="16" t="s">
        <v>5897</v>
      </c>
      <c r="Y65" s="16"/>
    </row>
    <row r="66" spans="1:25">
      <c r="A66" s="11" t="s">
        <v>19</v>
      </c>
      <c r="B66" s="7"/>
      <c r="C66" s="7"/>
      <c r="D66" s="7"/>
      <c r="E66" s="11"/>
      <c r="F66" s="7"/>
      <c r="G66" s="7"/>
      <c r="H66" s="11">
        <f>SUM(H60:H60)</f>
        <v>0</v>
      </c>
      <c r="I66" s="11">
        <f>SUM(I60:I60)</f>
        <v>0</v>
      </c>
      <c r="J66" s="11">
        <f>SUM(J60:J60)</f>
        <v>0</v>
      </c>
      <c r="K66" s="11">
        <f>SUM(K60:K60)</f>
        <v>0</v>
      </c>
      <c r="L66" s="11">
        <f>SUM(L60:L65)</f>
        <v>180</v>
      </c>
      <c r="M66" s="11">
        <f>SUM(M60:M65)</f>
        <v>330</v>
      </c>
      <c r="N66" s="11">
        <f>SUM(N60:N65)</f>
        <v>265</v>
      </c>
      <c r="O66" s="11">
        <f>SUM(O60:O65)</f>
        <v>191</v>
      </c>
      <c r="P66" s="11">
        <f>SUM(P60:P65)</f>
        <v>966</v>
      </c>
      <c r="Q66" s="12"/>
      <c r="R66" s="12"/>
      <c r="S66" s="256"/>
      <c r="T66" s="12"/>
      <c r="U66" s="12"/>
      <c r="V66" s="12"/>
      <c r="W66" s="12"/>
      <c r="X66" s="12"/>
      <c r="Y66" s="12"/>
    </row>
    <row r="67" spans="1:25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342" t="s">
        <v>508</v>
      </c>
      <c r="B70" s="1804" t="s">
        <v>39</v>
      </c>
      <c r="C70" s="1804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263" t="s">
        <v>523</v>
      </c>
      <c r="B71" s="1591" t="s">
        <v>41</v>
      </c>
      <c r="C71" s="159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42</v>
      </c>
      <c r="B72" s="1772"/>
      <c r="C72" s="1772"/>
      <c r="D72" s="1"/>
      <c r="E72" s="1"/>
    </row>
    <row r="73" spans="1:25">
      <c r="A73" s="5" t="s">
        <v>42</v>
      </c>
      <c r="B73" s="1772"/>
      <c r="C73" s="1772"/>
    </row>
    <row r="74" spans="1:25">
      <c r="A74" s="5" t="s">
        <v>43</v>
      </c>
      <c r="B74" s="1772"/>
      <c r="C74" s="1772"/>
      <c r="D74" s="1"/>
      <c r="E74" s="1"/>
    </row>
    <row r="75" spans="1:25">
      <c r="A75" s="5" t="s">
        <v>44</v>
      </c>
      <c r="B75" s="1772"/>
      <c r="C75" s="1772"/>
      <c r="D75" s="1"/>
      <c r="E75" s="1"/>
    </row>
    <row r="77" spans="1:25" ht="23.25" customHeight="1">
      <c r="A77" s="1559" t="s">
        <v>394</v>
      </c>
      <c r="B77" s="1559"/>
      <c r="C77" s="1559"/>
      <c r="D77" s="1559"/>
      <c r="E77" s="1559"/>
      <c r="F77" s="1559"/>
      <c r="G77" s="7"/>
      <c r="H77" s="1559" t="s">
        <v>4015</v>
      </c>
      <c r="I77" s="1559"/>
      <c r="J77" s="1559"/>
      <c r="K77" s="1559"/>
      <c r="L77" s="1559"/>
      <c r="M77" s="1559"/>
      <c r="N77" s="1559"/>
      <c r="O77" s="1559"/>
      <c r="P77" s="1559"/>
      <c r="Q77" s="1741" t="s">
        <v>311</v>
      </c>
      <c r="R77" s="1742"/>
      <c r="S77" s="1742"/>
      <c r="T77" s="1742"/>
      <c r="U77" s="1742"/>
      <c r="V77" s="1742"/>
      <c r="W77" s="1742"/>
      <c r="X77" s="1742"/>
      <c r="Y77" s="1742"/>
    </row>
    <row r="78" spans="1:25" ht="26.25">
      <c r="A78" s="18" t="s">
        <v>3</v>
      </c>
      <c r="B78" s="18" t="s">
        <v>4</v>
      </c>
      <c r="C78" s="8" t="s">
        <v>5</v>
      </c>
      <c r="D78" s="8" t="s">
        <v>6</v>
      </c>
      <c r="E78" s="8" t="s">
        <v>7</v>
      </c>
      <c r="F78" s="8" t="s">
        <v>8</v>
      </c>
      <c r="G78" s="33" t="s">
        <v>10</v>
      </c>
      <c r="H78" s="9" t="s">
        <v>11</v>
      </c>
      <c r="I78" s="9" t="s">
        <v>12</v>
      </c>
      <c r="J78" s="9" t="s">
        <v>13</v>
      </c>
      <c r="K78" s="9" t="s">
        <v>14</v>
      </c>
      <c r="L78" s="21" t="s">
        <v>15</v>
      </c>
      <c r="M78" s="21" t="s">
        <v>16</v>
      </c>
      <c r="N78" s="21" t="s">
        <v>17</v>
      </c>
      <c r="O78" s="67" t="s">
        <v>18</v>
      </c>
      <c r="P78" s="8" t="s">
        <v>19</v>
      </c>
      <c r="Q78" s="8" t="s">
        <v>20</v>
      </c>
      <c r="R78" s="240" t="s">
        <v>22</v>
      </c>
      <c r="S78" s="18" t="s">
        <v>9</v>
      </c>
      <c r="T78" s="8" t="s">
        <v>21</v>
      </c>
      <c r="U78" s="8" t="s">
        <v>24</v>
      </c>
      <c r="V78" s="8" t="s">
        <v>25</v>
      </c>
      <c r="W78" s="8" t="s">
        <v>26</v>
      </c>
      <c r="X78" s="8" t="s">
        <v>27</v>
      </c>
      <c r="Y78" s="8" t="s">
        <v>28</v>
      </c>
    </row>
    <row r="79" spans="1:25" ht="25.5">
      <c r="A79" s="340" t="s">
        <v>4752</v>
      </c>
      <c r="B79" s="340" t="s">
        <v>78</v>
      </c>
      <c r="C79" s="27" t="s">
        <v>5909</v>
      </c>
      <c r="D79" s="15" t="s">
        <v>99</v>
      </c>
      <c r="E79" s="24">
        <v>46005.319444444445</v>
      </c>
      <c r="F79" s="15">
        <v>10.95</v>
      </c>
      <c r="G79" s="37" t="s">
        <v>5745</v>
      </c>
      <c r="H79" s="15"/>
      <c r="I79" s="15"/>
      <c r="J79" s="15"/>
      <c r="K79" s="26"/>
      <c r="L79" s="340"/>
      <c r="M79" s="345">
        <v>27</v>
      </c>
      <c r="N79" s="345">
        <v>54</v>
      </c>
      <c r="O79" s="345">
        <v>80</v>
      </c>
      <c r="P79" s="15">
        <f t="shared" ref="P79:P84" si="5">SUM(H79:O79)</f>
        <v>161</v>
      </c>
      <c r="Q79" s="320" t="s">
        <v>32</v>
      </c>
      <c r="R79" s="298" t="b">
        <v>1</v>
      </c>
      <c r="S79" s="344">
        <v>116244</v>
      </c>
      <c r="T79" s="334" t="s">
        <v>33</v>
      </c>
      <c r="U79" s="16" t="s">
        <v>100</v>
      </c>
      <c r="V79" s="16" t="s">
        <v>90</v>
      </c>
      <c r="W79" s="16">
        <v>1016854</v>
      </c>
      <c r="X79" s="16" t="s">
        <v>5885</v>
      </c>
      <c r="Y79" s="16"/>
    </row>
    <row r="80" spans="1:25">
      <c r="A80" s="340" t="s">
        <v>725</v>
      </c>
      <c r="B80" s="340" t="s">
        <v>78</v>
      </c>
      <c r="C80" s="27" t="s">
        <v>5910</v>
      </c>
      <c r="D80" s="15" t="s">
        <v>99</v>
      </c>
      <c r="E80" s="24">
        <v>46005.319444444445</v>
      </c>
      <c r="F80" s="15">
        <v>10.95</v>
      </c>
      <c r="G80" s="343" t="s">
        <v>3986</v>
      </c>
      <c r="H80" s="15"/>
      <c r="I80" s="15"/>
      <c r="J80" s="15"/>
      <c r="K80" s="26"/>
      <c r="L80" s="345">
        <v>121</v>
      </c>
      <c r="M80" s="340"/>
      <c r="N80" s="345">
        <v>20</v>
      </c>
      <c r="O80" s="345">
        <v>20</v>
      </c>
      <c r="P80" s="15">
        <f t="shared" si="5"/>
        <v>161</v>
      </c>
      <c r="Q80" s="320" t="s">
        <v>32</v>
      </c>
      <c r="R80" s="298" t="b">
        <v>0</v>
      </c>
      <c r="S80" s="235">
        <v>116245</v>
      </c>
      <c r="T80" s="334" t="s">
        <v>33</v>
      </c>
      <c r="U80" s="16" t="s">
        <v>100</v>
      </c>
      <c r="V80" s="16" t="s">
        <v>90</v>
      </c>
      <c r="W80" s="16">
        <v>1016855</v>
      </c>
      <c r="X80" s="16" t="s">
        <v>5885</v>
      </c>
      <c r="Y80" s="16"/>
    </row>
    <row r="81" spans="1:25">
      <c r="A81" s="15" t="s">
        <v>150</v>
      </c>
      <c r="B81" s="15" t="s">
        <v>57</v>
      </c>
      <c r="C81" s="35" t="s">
        <v>5911</v>
      </c>
      <c r="D81" s="15" t="s">
        <v>56</v>
      </c>
      <c r="E81" s="24">
        <v>46005.253472222219</v>
      </c>
      <c r="F81" s="15">
        <v>10.3</v>
      </c>
      <c r="G81" s="37"/>
      <c r="H81" s="15"/>
      <c r="I81" s="15"/>
      <c r="J81" s="15"/>
      <c r="K81" s="35">
        <v>54</v>
      </c>
      <c r="L81" s="15"/>
      <c r="M81" s="15"/>
      <c r="N81" s="15"/>
      <c r="O81" s="15"/>
      <c r="P81" s="15">
        <f t="shared" si="5"/>
        <v>54</v>
      </c>
      <c r="Q81" s="15" t="s">
        <v>30</v>
      </c>
      <c r="R81" s="298" t="b">
        <v>0</v>
      </c>
      <c r="S81" s="235">
        <v>116180</v>
      </c>
      <c r="T81" s="25" t="s">
        <v>31</v>
      </c>
      <c r="U81" s="16" t="s">
        <v>169</v>
      </c>
      <c r="V81" s="16" t="s">
        <v>90</v>
      </c>
      <c r="W81" s="16">
        <v>1016856</v>
      </c>
      <c r="X81" s="16" t="s">
        <v>5885</v>
      </c>
      <c r="Y81" s="16"/>
    </row>
    <row r="82" spans="1:25">
      <c r="A82" s="15" t="s">
        <v>145</v>
      </c>
      <c r="B82" s="15" t="s">
        <v>57</v>
      </c>
      <c r="C82" s="35" t="s">
        <v>5912</v>
      </c>
      <c r="D82" s="15" t="s">
        <v>56</v>
      </c>
      <c r="E82" s="24">
        <v>46005.253472222219</v>
      </c>
      <c r="F82" s="15">
        <v>10.3</v>
      </c>
      <c r="G82" s="37"/>
      <c r="H82" s="15"/>
      <c r="I82" s="15"/>
      <c r="J82" s="35">
        <v>54</v>
      </c>
      <c r="K82" s="35">
        <v>83</v>
      </c>
      <c r="L82" s="15"/>
      <c r="M82" s="15"/>
      <c r="N82" s="15"/>
      <c r="O82" s="15"/>
      <c r="P82" s="15">
        <f t="shared" si="5"/>
        <v>137</v>
      </c>
      <c r="Q82" s="15" t="s">
        <v>30</v>
      </c>
      <c r="R82" s="298" t="b">
        <v>0</v>
      </c>
      <c r="S82" s="335">
        <v>116181</v>
      </c>
      <c r="T82" s="25" t="s">
        <v>31</v>
      </c>
      <c r="U82" s="16" t="s">
        <v>169</v>
      </c>
      <c r="V82" s="16" t="s">
        <v>90</v>
      </c>
      <c r="W82" s="16">
        <v>1016857</v>
      </c>
      <c r="X82" s="16" t="s">
        <v>5885</v>
      </c>
      <c r="Y82" s="16"/>
    </row>
    <row r="83" spans="1:25" ht="25.5">
      <c r="A83" s="15" t="s">
        <v>86</v>
      </c>
      <c r="B83" s="15" t="s">
        <v>78</v>
      </c>
      <c r="C83" s="35" t="s">
        <v>5913</v>
      </c>
      <c r="D83" s="15" t="s">
        <v>99</v>
      </c>
      <c r="E83" s="24">
        <v>46005.319444444445</v>
      </c>
      <c r="F83" s="15">
        <v>10.95</v>
      </c>
      <c r="G83" s="37" t="s">
        <v>5745</v>
      </c>
      <c r="H83" s="15"/>
      <c r="I83" s="15"/>
      <c r="J83" s="15"/>
      <c r="K83" s="15"/>
      <c r="L83" s="321"/>
      <c r="M83" s="311">
        <v>54</v>
      </c>
      <c r="N83" s="311">
        <v>53</v>
      </c>
      <c r="O83" s="311">
        <v>54</v>
      </c>
      <c r="P83" s="321">
        <f t="shared" si="5"/>
        <v>161</v>
      </c>
      <c r="Q83" s="320" t="s">
        <v>32</v>
      </c>
      <c r="R83" s="298" t="b">
        <v>0</v>
      </c>
      <c r="S83" s="235">
        <v>116246</v>
      </c>
      <c r="T83" s="334" t="s">
        <v>33</v>
      </c>
      <c r="U83" s="16" t="s">
        <v>100</v>
      </c>
      <c r="V83" s="16" t="s">
        <v>90</v>
      </c>
      <c r="W83" s="16">
        <v>1016858</v>
      </c>
      <c r="X83" s="16" t="s">
        <v>5885</v>
      </c>
      <c r="Y83" s="16"/>
    </row>
    <row r="84" spans="1:25" ht="25.5">
      <c r="A84" s="15" t="s">
        <v>120</v>
      </c>
      <c r="B84" s="15" t="s">
        <v>78</v>
      </c>
      <c r="C84" s="35" t="s">
        <v>5914</v>
      </c>
      <c r="D84" s="15" t="s">
        <v>99</v>
      </c>
      <c r="E84" s="24">
        <v>46005.319444444445</v>
      </c>
      <c r="F84" s="15">
        <v>10.95</v>
      </c>
      <c r="G84" s="37" t="s">
        <v>5745</v>
      </c>
      <c r="H84" s="15"/>
      <c r="I84" s="15"/>
      <c r="J84" s="15"/>
      <c r="K84" s="26"/>
      <c r="L84" s="250"/>
      <c r="M84" s="323">
        <v>54</v>
      </c>
      <c r="N84" s="323">
        <v>53</v>
      </c>
      <c r="O84" s="323">
        <v>54</v>
      </c>
      <c r="P84" s="250">
        <f t="shared" si="5"/>
        <v>161</v>
      </c>
      <c r="Q84" s="346" t="s">
        <v>32</v>
      </c>
      <c r="R84" s="298" t="b">
        <v>1</v>
      </c>
      <c r="S84" s="235">
        <v>116259</v>
      </c>
      <c r="T84" s="334" t="s">
        <v>33</v>
      </c>
      <c r="U84" s="16" t="s">
        <v>100</v>
      </c>
      <c r="V84" s="16" t="s">
        <v>90</v>
      </c>
      <c r="W84" s="16">
        <v>1016859</v>
      </c>
      <c r="X84" s="16" t="s">
        <v>5885</v>
      </c>
      <c r="Y84" s="16"/>
    </row>
    <row r="85" spans="1:25">
      <c r="A85" s="11" t="s">
        <v>19</v>
      </c>
      <c r="B85" s="7"/>
      <c r="C85" s="7"/>
      <c r="D85" s="7"/>
      <c r="E85" s="11"/>
      <c r="F85" s="7"/>
      <c r="G85" s="7"/>
      <c r="H85" s="11">
        <f>SUM(H79:H83)</f>
        <v>0</v>
      </c>
      <c r="I85" s="11">
        <f>SUM(I79:I83)</f>
        <v>0</v>
      </c>
      <c r="J85" s="11">
        <f t="shared" ref="J85:P85" si="6">SUM(J79:J84)</f>
        <v>54</v>
      </c>
      <c r="K85" s="11">
        <f t="shared" si="6"/>
        <v>137</v>
      </c>
      <c r="L85" s="19">
        <f t="shared" si="6"/>
        <v>121</v>
      </c>
      <c r="M85" s="19">
        <f t="shared" si="6"/>
        <v>135</v>
      </c>
      <c r="N85" s="19">
        <f t="shared" si="6"/>
        <v>180</v>
      </c>
      <c r="O85" s="19">
        <f t="shared" si="6"/>
        <v>208</v>
      </c>
      <c r="P85" s="19">
        <f t="shared" si="6"/>
        <v>835</v>
      </c>
      <c r="Q85" s="12"/>
      <c r="R85" s="12"/>
      <c r="S85" s="256"/>
      <c r="T85" s="12"/>
      <c r="U85" s="12"/>
      <c r="V85" s="12"/>
      <c r="W85" s="12"/>
      <c r="X85" s="12"/>
      <c r="Y85" s="12"/>
    </row>
    <row r="87" spans="1:25">
      <c r="A87" s="166" t="s">
        <v>34</v>
      </c>
      <c r="B87" s="1562"/>
      <c r="C87" s="1562"/>
      <c r="D87" s="1562"/>
      <c r="E87" s="1"/>
    </row>
    <row r="88" spans="1:25" ht="18">
      <c r="A88" s="187" t="s">
        <v>35</v>
      </c>
      <c r="B88" s="186" t="s">
        <v>36</v>
      </c>
      <c r="C88" s="239" t="s">
        <v>37</v>
      </c>
      <c r="D88" s="241"/>
      <c r="E88" s="1"/>
    </row>
    <row r="89" spans="1:25">
      <c r="A89" s="257" t="s">
        <v>100</v>
      </c>
      <c r="B89" s="1619" t="s">
        <v>39</v>
      </c>
      <c r="C89" s="1619"/>
      <c r="D89" s="242"/>
      <c r="E89" s="243" t="s">
        <v>40</v>
      </c>
    </row>
    <row r="90" spans="1:25">
      <c r="A90" s="4" t="s">
        <v>169</v>
      </c>
      <c r="B90" s="1564" t="s">
        <v>41</v>
      </c>
      <c r="C90" s="1564"/>
      <c r="D90" s="1"/>
      <c r="E90" s="1"/>
    </row>
    <row r="91" spans="1:25">
      <c r="A91" s="5" t="s">
        <v>42</v>
      </c>
      <c r="B91" s="1772" t="s">
        <v>500</v>
      </c>
      <c r="C91" s="1772"/>
      <c r="D91" s="1"/>
      <c r="E91" s="1"/>
    </row>
    <row r="92" spans="1:25">
      <c r="A92" s="5" t="s">
        <v>42</v>
      </c>
      <c r="B92" s="1772"/>
      <c r="C92" s="1772"/>
    </row>
    <row r="93" spans="1:25">
      <c r="A93" s="5" t="s">
        <v>43</v>
      </c>
      <c r="B93" s="1772" t="s">
        <v>5915</v>
      </c>
      <c r="C93" s="1772"/>
      <c r="D93" s="1"/>
      <c r="E93" s="1"/>
    </row>
    <row r="94" spans="1:25">
      <c r="A94" s="5" t="s">
        <v>44</v>
      </c>
      <c r="B94" s="1567">
        <v>0.29166666666666669</v>
      </c>
      <c r="C94" s="1565"/>
      <c r="D94" s="1"/>
      <c r="E94" s="1"/>
    </row>
    <row r="96" spans="1:25" ht="23.25">
      <c r="A96" s="1559" t="s">
        <v>3071</v>
      </c>
      <c r="B96" s="1559"/>
      <c r="C96" s="1559"/>
      <c r="D96" s="1559"/>
      <c r="E96" s="1559"/>
      <c r="F96" s="1559"/>
      <c r="G96" s="7"/>
      <c r="H96" s="1559" t="s">
        <v>4015</v>
      </c>
      <c r="I96" s="1559"/>
      <c r="J96" s="1559"/>
      <c r="K96" s="1559"/>
      <c r="L96" s="1559"/>
      <c r="M96" s="1559"/>
      <c r="N96" s="1559"/>
      <c r="O96" s="1559"/>
      <c r="P96" s="1559"/>
      <c r="Q96" s="1741" t="s">
        <v>311</v>
      </c>
      <c r="R96" s="1742"/>
      <c r="S96" s="1742"/>
      <c r="T96" s="1742"/>
      <c r="U96" s="1742"/>
      <c r="V96" s="1742"/>
      <c r="W96" s="1742"/>
      <c r="X96" s="1742"/>
      <c r="Y96" s="1742"/>
    </row>
    <row r="97" spans="1:25" ht="26.25">
      <c r="A97" s="8" t="s">
        <v>3</v>
      </c>
      <c r="B97" s="8" t="s">
        <v>4</v>
      </c>
      <c r="C97" s="8" t="s">
        <v>5</v>
      </c>
      <c r="D97" s="8" t="s">
        <v>6</v>
      </c>
      <c r="E97" s="8" t="s">
        <v>7</v>
      </c>
      <c r="F97" s="8" t="s">
        <v>8</v>
      </c>
      <c r="G97" s="33" t="s">
        <v>10</v>
      </c>
      <c r="H97" s="9" t="s">
        <v>11</v>
      </c>
      <c r="I97" s="9" t="s">
        <v>12</v>
      </c>
      <c r="J97" s="9" t="s">
        <v>13</v>
      </c>
      <c r="K97" s="9" t="s">
        <v>14</v>
      </c>
      <c r="L97" s="9" t="s">
        <v>15</v>
      </c>
      <c r="M97" s="9" t="s">
        <v>16</v>
      </c>
      <c r="N97" s="9" t="s">
        <v>17</v>
      </c>
      <c r="O97" s="10" t="s">
        <v>18</v>
      </c>
      <c r="P97" s="8" t="s">
        <v>19</v>
      </c>
      <c r="Q97" s="8" t="s">
        <v>20</v>
      </c>
      <c r="R97" s="240" t="s">
        <v>22</v>
      </c>
      <c r="S97" s="8" t="s">
        <v>9</v>
      </c>
      <c r="T97" s="8" t="s">
        <v>21</v>
      </c>
      <c r="U97" s="8" t="s">
        <v>24</v>
      </c>
      <c r="V97" s="8" t="s">
        <v>25</v>
      </c>
      <c r="W97" s="8" t="s">
        <v>26</v>
      </c>
      <c r="X97" s="8" t="s">
        <v>27</v>
      </c>
      <c r="Y97" s="8" t="s">
        <v>28</v>
      </c>
    </row>
    <row r="98" spans="1:25" s="69" customFormat="1" ht="25.5">
      <c r="A98" s="347" t="s">
        <v>120</v>
      </c>
      <c r="B98" s="347" t="s">
        <v>78</v>
      </c>
      <c r="C98" s="348" t="s">
        <v>5916</v>
      </c>
      <c r="D98" s="349" t="s">
        <v>4428</v>
      </c>
      <c r="E98" s="350">
        <v>46007.083333333336</v>
      </c>
      <c r="F98" s="349">
        <v>10.5</v>
      </c>
      <c r="G98" s="46" t="s">
        <v>5745</v>
      </c>
      <c r="H98" s="351"/>
      <c r="I98" s="351"/>
      <c r="J98" s="351"/>
      <c r="K98" s="351"/>
      <c r="L98" s="351"/>
      <c r="M98" s="351"/>
      <c r="N98" s="351"/>
      <c r="O98" s="351"/>
      <c r="P98" s="352">
        <f>SUM(H98:O98)</f>
        <v>0</v>
      </c>
      <c r="Q98" s="72" t="s">
        <v>32</v>
      </c>
      <c r="R98" s="222" t="b">
        <v>1</v>
      </c>
      <c r="S98" s="352"/>
      <c r="T98" s="353" t="s">
        <v>33</v>
      </c>
      <c r="U98" s="354" t="s">
        <v>161</v>
      </c>
      <c r="V98" s="354" t="s">
        <v>90</v>
      </c>
      <c r="W98" s="354"/>
      <c r="X98" s="354" t="s">
        <v>5890</v>
      </c>
      <c r="Y98" s="354"/>
    </row>
    <row r="99" spans="1:25">
      <c r="A99" s="11" t="s">
        <v>19</v>
      </c>
      <c r="B99" s="7"/>
      <c r="C99" s="7"/>
      <c r="D99" s="7"/>
      <c r="E99" s="11"/>
      <c r="F99" s="7"/>
      <c r="G99" s="7"/>
      <c r="H99" s="11">
        <f t="shared" ref="H99:P99" si="7">SUM(H98:H98)</f>
        <v>0</v>
      </c>
      <c r="I99" s="11">
        <f t="shared" si="7"/>
        <v>0</v>
      </c>
      <c r="J99" s="11">
        <f t="shared" si="7"/>
        <v>0</v>
      </c>
      <c r="K99" s="11">
        <f t="shared" si="7"/>
        <v>0</v>
      </c>
      <c r="L99" s="11">
        <f t="shared" si="7"/>
        <v>0</v>
      </c>
      <c r="M99" s="11">
        <f t="shared" si="7"/>
        <v>0</v>
      </c>
      <c r="N99" s="11">
        <f t="shared" si="7"/>
        <v>0</v>
      </c>
      <c r="O99" s="11">
        <f t="shared" si="7"/>
        <v>0</v>
      </c>
      <c r="P99" s="11">
        <f t="shared" si="7"/>
        <v>0</v>
      </c>
      <c r="Q99" s="12"/>
      <c r="R99" s="12"/>
      <c r="S99" s="12"/>
      <c r="T99" s="12"/>
      <c r="U99" s="12"/>
      <c r="V99" s="12"/>
      <c r="W99" s="12"/>
      <c r="X99" s="12"/>
      <c r="Y99" s="12"/>
    </row>
    <row r="100" spans="1:25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5">
      <c r="A101" s="166" t="s">
        <v>34</v>
      </c>
      <c r="B101" s="1562"/>
      <c r="C101" s="1562"/>
      <c r="D101" s="1562"/>
      <c r="E101" s="1"/>
      <c r="F101" s="1"/>
      <c r="G101" s="1"/>
      <c r="H101" s="1"/>
      <c r="I101" s="1"/>
      <c r="J101" s="1563"/>
      <c r="K101" s="1563"/>
      <c r="L101" s="156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5" ht="18">
      <c r="A102" s="187" t="s">
        <v>35</v>
      </c>
      <c r="B102" s="186" t="s">
        <v>36</v>
      </c>
      <c r="C102" s="239" t="s">
        <v>37</v>
      </c>
      <c r="D102" s="24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5">
      <c r="A103" s="4"/>
      <c r="B103" s="1564"/>
      <c r="C103" s="1564"/>
      <c r="D103" s="242"/>
      <c r="E103" s="243" t="s">
        <v>40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5">
      <c r="A104" s="5" t="s">
        <v>42</v>
      </c>
      <c r="B104" s="1772"/>
      <c r="C104" s="177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>
      <c r="A105" s="5" t="s">
        <v>42</v>
      </c>
      <c r="B105" s="1772"/>
      <c r="C105" s="177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>
      <c r="A106" s="5" t="s">
        <v>43</v>
      </c>
      <c r="B106" s="1772"/>
      <c r="C106" s="177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5" t="s">
        <v>44</v>
      </c>
      <c r="B107" s="1772"/>
      <c r="C107" s="177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</sheetData>
  <mergeCells count="64">
    <mergeCell ref="B12:C12"/>
    <mergeCell ref="A1:F1"/>
    <mergeCell ref="H1:P1"/>
    <mergeCell ref="Q1:Y1"/>
    <mergeCell ref="B10:D10"/>
    <mergeCell ref="J10:L10"/>
    <mergeCell ref="H39:P39"/>
    <mergeCell ref="Q39:Y39"/>
    <mergeCell ref="B49:D49"/>
    <mergeCell ref="J49:L49"/>
    <mergeCell ref="Q19:Y19"/>
    <mergeCell ref="B29:D29"/>
    <mergeCell ref="B31:C31"/>
    <mergeCell ref="B34:C34"/>
    <mergeCell ref="B35:C35"/>
    <mergeCell ref="H19:P19"/>
    <mergeCell ref="B36:C36"/>
    <mergeCell ref="A19:F19"/>
    <mergeCell ref="H77:P77"/>
    <mergeCell ref="Q77:Y77"/>
    <mergeCell ref="H58:P58"/>
    <mergeCell ref="Q58:Y58"/>
    <mergeCell ref="B68:D68"/>
    <mergeCell ref="J68:L68"/>
    <mergeCell ref="B70:C70"/>
    <mergeCell ref="B72:C72"/>
    <mergeCell ref="A58:F58"/>
    <mergeCell ref="B94:C94"/>
    <mergeCell ref="B73:C73"/>
    <mergeCell ref="B74:C74"/>
    <mergeCell ref="B75:C75"/>
    <mergeCell ref="A77:F77"/>
    <mergeCell ref="B87:D87"/>
    <mergeCell ref="B89:C89"/>
    <mergeCell ref="B91:C91"/>
    <mergeCell ref="B92:C92"/>
    <mergeCell ref="B93:C93"/>
    <mergeCell ref="B90:C90"/>
    <mergeCell ref="H96:P96"/>
    <mergeCell ref="Q96:Y96"/>
    <mergeCell ref="B101:D101"/>
    <mergeCell ref="J101:L101"/>
    <mergeCell ref="B103:C103"/>
    <mergeCell ref="B104:C104"/>
    <mergeCell ref="B105:C105"/>
    <mergeCell ref="B106:C106"/>
    <mergeCell ref="B107:C107"/>
    <mergeCell ref="A96:F96"/>
    <mergeCell ref="B13:C13"/>
    <mergeCell ref="B33:C33"/>
    <mergeCell ref="B32:C32"/>
    <mergeCell ref="B52:C52"/>
    <mergeCell ref="B71:C71"/>
    <mergeCell ref="B51:C51"/>
    <mergeCell ref="B53:C53"/>
    <mergeCell ref="B54:C54"/>
    <mergeCell ref="B55:C55"/>
    <mergeCell ref="B56:C56"/>
    <mergeCell ref="B37:C37"/>
    <mergeCell ref="A39:F39"/>
    <mergeCell ref="B14:C14"/>
    <mergeCell ref="B15:C15"/>
    <mergeCell ref="B16:C16"/>
    <mergeCell ref="B17:C17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68F5B-42B5-42F4-BB02-CAE6A659ABD3}">
  <sheetPr>
    <tabColor rgb="FFFF0000"/>
  </sheetPr>
  <dimension ref="A1:Y106"/>
  <sheetViews>
    <sheetView topLeftCell="A38" workbookViewId="0">
      <selection activeCell="A75" sqref="A7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42578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5.42578125" customWidth="1"/>
  </cols>
  <sheetData>
    <row r="1" spans="1:25" ht="23.25">
      <c r="A1" s="1559" t="s">
        <v>345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219</v>
      </c>
      <c r="B3" s="15" t="s">
        <v>75</v>
      </c>
      <c r="C3" s="15" t="s">
        <v>5874</v>
      </c>
      <c r="D3" s="15" t="s">
        <v>74</v>
      </c>
      <c r="E3" s="24">
        <v>46004.534722222219</v>
      </c>
      <c r="F3" s="15">
        <v>15.8</v>
      </c>
      <c r="G3" s="37"/>
      <c r="H3" s="15"/>
      <c r="I3" s="15"/>
      <c r="J3" s="15">
        <v>27</v>
      </c>
      <c r="K3" s="15">
        <v>134</v>
      </c>
      <c r="L3" s="15"/>
      <c r="M3" s="15"/>
      <c r="N3" s="15"/>
      <c r="O3" s="15"/>
      <c r="P3" s="14">
        <f t="shared" ref="P3:P8" si="0">SUM(H3:O3)</f>
        <v>161</v>
      </c>
      <c r="Q3" s="14" t="s">
        <v>30</v>
      </c>
      <c r="R3" s="290" t="b">
        <v>1</v>
      </c>
      <c r="S3" s="14">
        <v>116209</v>
      </c>
      <c r="T3" s="14" t="s">
        <v>31</v>
      </c>
      <c r="U3" s="16" t="s">
        <v>169</v>
      </c>
      <c r="V3" s="16" t="s">
        <v>1693</v>
      </c>
      <c r="W3" s="16"/>
      <c r="X3" s="16" t="s">
        <v>5875</v>
      </c>
      <c r="Y3" s="16"/>
    </row>
    <row r="4" spans="1:25">
      <c r="A4" s="15" t="s">
        <v>111</v>
      </c>
      <c r="B4" s="15" t="s">
        <v>65</v>
      </c>
      <c r="C4" s="15" t="s">
        <v>5876</v>
      </c>
      <c r="D4" s="15" t="s">
        <v>64</v>
      </c>
      <c r="E4" s="24">
        <v>46004.517361111109</v>
      </c>
      <c r="F4" s="15">
        <v>14.8</v>
      </c>
      <c r="G4" s="37"/>
      <c r="H4" s="15"/>
      <c r="I4" s="15"/>
      <c r="J4" s="15"/>
      <c r="K4" s="15"/>
      <c r="L4" s="15">
        <v>161</v>
      </c>
      <c r="M4" s="15"/>
      <c r="N4" s="15"/>
      <c r="O4" s="15"/>
      <c r="P4" s="14">
        <f t="shared" si="0"/>
        <v>161</v>
      </c>
      <c r="Q4" s="14" t="s">
        <v>30</v>
      </c>
      <c r="R4" s="290" t="b">
        <v>0</v>
      </c>
      <c r="S4" s="14">
        <v>116175</v>
      </c>
      <c r="T4" s="23" t="s">
        <v>33</v>
      </c>
      <c r="U4" s="16" t="s">
        <v>169</v>
      </c>
      <c r="V4" s="16" t="s">
        <v>90</v>
      </c>
      <c r="W4" s="16"/>
      <c r="X4" s="16" t="s">
        <v>5875</v>
      </c>
      <c r="Y4" s="16"/>
    </row>
    <row r="5" spans="1:25">
      <c r="A5" s="15" t="s">
        <v>142</v>
      </c>
      <c r="B5" s="15" t="s">
        <v>72</v>
      </c>
      <c r="C5" s="15" t="s">
        <v>5877</v>
      </c>
      <c r="D5" s="15" t="s">
        <v>71</v>
      </c>
      <c r="E5" s="24">
        <v>46005.711805555555</v>
      </c>
      <c r="F5" s="15">
        <v>14.5</v>
      </c>
      <c r="G5" s="37"/>
      <c r="H5" s="15"/>
      <c r="I5" s="15"/>
      <c r="J5" s="15"/>
      <c r="K5" s="15">
        <v>54</v>
      </c>
      <c r="L5" s="15">
        <v>107</v>
      </c>
      <c r="M5" s="15"/>
      <c r="N5" s="15"/>
      <c r="O5" s="15"/>
      <c r="P5" s="14">
        <f t="shared" si="0"/>
        <v>161</v>
      </c>
      <c r="Q5" s="14" t="s">
        <v>30</v>
      </c>
      <c r="R5" s="290" t="b">
        <v>0</v>
      </c>
      <c r="S5" s="14">
        <v>116176</v>
      </c>
      <c r="T5" s="14" t="s">
        <v>31</v>
      </c>
      <c r="U5" s="16" t="s">
        <v>169</v>
      </c>
      <c r="V5" s="16"/>
      <c r="W5" s="16"/>
      <c r="X5" s="16" t="s">
        <v>5878</v>
      </c>
      <c r="Y5" s="16"/>
    </row>
    <row r="6" spans="1:25">
      <c r="A6" s="15" t="s">
        <v>142</v>
      </c>
      <c r="B6" s="15" t="s">
        <v>72</v>
      </c>
      <c r="C6" s="15" t="s">
        <v>5917</v>
      </c>
      <c r="D6" s="15" t="s">
        <v>71</v>
      </c>
      <c r="E6" s="24">
        <v>46005.711805555555</v>
      </c>
      <c r="F6" s="15">
        <v>14.5</v>
      </c>
      <c r="G6" s="37"/>
      <c r="H6" s="15"/>
      <c r="I6" s="15"/>
      <c r="J6" s="15"/>
      <c r="K6" s="15"/>
      <c r="L6" s="15"/>
      <c r="M6" s="15">
        <v>80</v>
      </c>
      <c r="N6" s="15">
        <v>81</v>
      </c>
      <c r="O6" s="15"/>
      <c r="P6" s="14">
        <f t="shared" si="0"/>
        <v>161</v>
      </c>
      <c r="Q6" s="14" t="s">
        <v>30</v>
      </c>
      <c r="R6" s="290" t="b">
        <v>0</v>
      </c>
      <c r="S6" s="14">
        <v>116177</v>
      </c>
      <c r="T6" s="14" t="s">
        <v>31</v>
      </c>
      <c r="U6" s="16" t="s">
        <v>169</v>
      </c>
      <c r="V6" s="16"/>
      <c r="W6" s="16"/>
      <c r="X6" s="16" t="s">
        <v>5878</v>
      </c>
      <c r="Y6" s="16"/>
    </row>
    <row r="7" spans="1:25" ht="25.5">
      <c r="A7" s="15" t="s">
        <v>3866</v>
      </c>
      <c r="B7" s="15" t="s">
        <v>78</v>
      </c>
      <c r="C7" s="15" t="s">
        <v>5879</v>
      </c>
      <c r="D7" s="15" t="s">
        <v>88</v>
      </c>
      <c r="E7" s="24">
        <v>46005.166666666664</v>
      </c>
      <c r="F7" s="15">
        <v>10.3</v>
      </c>
      <c r="G7" s="37" t="s">
        <v>5745</v>
      </c>
      <c r="H7" s="15"/>
      <c r="I7" s="15"/>
      <c r="J7" s="15"/>
      <c r="K7" s="15"/>
      <c r="L7" s="15">
        <v>54</v>
      </c>
      <c r="M7" s="15">
        <v>54</v>
      </c>
      <c r="N7" s="15">
        <v>53</v>
      </c>
      <c r="O7" s="15"/>
      <c r="P7" s="14">
        <f t="shared" si="0"/>
        <v>161</v>
      </c>
      <c r="Q7" s="17" t="s">
        <v>32</v>
      </c>
      <c r="R7" s="290" t="b">
        <v>1</v>
      </c>
      <c r="S7" s="14"/>
      <c r="T7" s="23" t="s">
        <v>33</v>
      </c>
      <c r="U7" s="16" t="s">
        <v>161</v>
      </c>
      <c r="V7" s="16" t="s">
        <v>90</v>
      </c>
      <c r="W7" s="16"/>
      <c r="X7" s="16" t="s">
        <v>5880</v>
      </c>
      <c r="Y7" s="16"/>
    </row>
    <row r="8" spans="1:25" ht="25.5">
      <c r="A8" s="15" t="s">
        <v>519</v>
      </c>
      <c r="B8" s="15" t="s">
        <v>78</v>
      </c>
      <c r="C8" s="15" t="s">
        <v>5881</v>
      </c>
      <c r="D8" s="15" t="s">
        <v>88</v>
      </c>
      <c r="E8" s="24">
        <v>46005.166666666664</v>
      </c>
      <c r="F8" s="15">
        <v>10.3</v>
      </c>
      <c r="G8" s="37" t="s">
        <v>5745</v>
      </c>
      <c r="H8" s="15"/>
      <c r="I8" s="15"/>
      <c r="J8" s="15"/>
      <c r="K8" s="15"/>
      <c r="L8" s="15">
        <v>80</v>
      </c>
      <c r="M8" s="15">
        <v>54</v>
      </c>
      <c r="N8" s="15">
        <v>27</v>
      </c>
      <c r="O8" s="15"/>
      <c r="P8" s="14">
        <f t="shared" si="0"/>
        <v>161</v>
      </c>
      <c r="Q8" s="17" t="s">
        <v>32</v>
      </c>
      <c r="R8" s="290" t="b">
        <v>0</v>
      </c>
      <c r="S8" s="14"/>
      <c r="T8" s="23" t="s">
        <v>33</v>
      </c>
      <c r="U8" s="16" t="s">
        <v>161</v>
      </c>
      <c r="V8" s="16" t="s">
        <v>90</v>
      </c>
      <c r="W8" s="16"/>
      <c r="X8" s="16" t="s">
        <v>5880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27</v>
      </c>
      <c r="K9" s="11">
        <f t="shared" si="1"/>
        <v>188</v>
      </c>
      <c r="L9" s="11">
        <f t="shared" si="1"/>
        <v>402</v>
      </c>
      <c r="M9" s="11">
        <f t="shared" si="1"/>
        <v>188</v>
      </c>
      <c r="N9" s="11">
        <f t="shared" si="1"/>
        <v>161</v>
      </c>
      <c r="O9" s="11">
        <f t="shared" si="1"/>
        <v>0</v>
      </c>
      <c r="P9" s="11">
        <f t="shared" si="1"/>
        <v>966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/>
      <c r="B13" s="1564"/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772"/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772"/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360</v>
      </c>
      <c r="B19" s="1559"/>
      <c r="C19" s="1559"/>
      <c r="D19" s="1559"/>
      <c r="E19" s="1559"/>
      <c r="F19" s="1559"/>
      <c r="G19" s="7"/>
      <c r="H19" s="1559" t="s">
        <v>4015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810</v>
      </c>
      <c r="R19" s="1742"/>
      <c r="S19" s="1742"/>
      <c r="T19" s="1742"/>
      <c r="U19" s="1742"/>
      <c r="V19" s="1742"/>
      <c r="W19" s="1742"/>
      <c r="X19" s="1742"/>
      <c r="Y19" s="1742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240" t="s">
        <v>22</v>
      </c>
      <c r="S20" s="8" t="s">
        <v>9</v>
      </c>
      <c r="T20" s="8" t="s">
        <v>21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15" t="s">
        <v>122</v>
      </c>
      <c r="B21" s="15" t="s">
        <v>62</v>
      </c>
      <c r="C21" s="15" t="s">
        <v>5882</v>
      </c>
      <c r="D21" s="15" t="s">
        <v>61</v>
      </c>
      <c r="E21" s="24">
        <v>46004.777777777781</v>
      </c>
      <c r="F21" s="15">
        <v>13</v>
      </c>
      <c r="G21" s="37"/>
      <c r="H21" s="15"/>
      <c r="I21" s="15"/>
      <c r="J21" s="15">
        <v>27</v>
      </c>
      <c r="K21" s="15">
        <v>108</v>
      </c>
      <c r="L21" s="15"/>
      <c r="M21" s="15"/>
      <c r="N21" s="15"/>
      <c r="O21" s="15"/>
      <c r="P21" s="14">
        <f>SUM(H21:O21)</f>
        <v>135</v>
      </c>
      <c r="Q21" s="14" t="s">
        <v>30</v>
      </c>
      <c r="R21" s="290" t="b">
        <v>0</v>
      </c>
      <c r="S21" s="14">
        <v>116178</v>
      </c>
      <c r="T21" s="14" t="s">
        <v>31</v>
      </c>
      <c r="U21" s="16" t="s">
        <v>169</v>
      </c>
      <c r="V21" s="16" t="s">
        <v>90</v>
      </c>
      <c r="W21" s="16"/>
      <c r="X21" s="16" t="s">
        <v>5883</v>
      </c>
      <c r="Y21" s="16"/>
    </row>
    <row r="22" spans="1:25">
      <c r="A22" s="15" t="s">
        <v>141</v>
      </c>
      <c r="B22" s="15" t="s">
        <v>69</v>
      </c>
      <c r="C22" s="15" t="s">
        <v>5884</v>
      </c>
      <c r="D22" s="15" t="s">
        <v>68</v>
      </c>
      <c r="E22" s="24">
        <v>46004.760416666664</v>
      </c>
      <c r="F22" s="15">
        <v>14.5</v>
      </c>
      <c r="G22" s="37"/>
      <c r="H22" s="15"/>
      <c r="I22" s="15"/>
      <c r="J22" s="15"/>
      <c r="K22" s="15"/>
      <c r="L22" s="15"/>
      <c r="M22" s="15">
        <v>81</v>
      </c>
      <c r="N22" s="15">
        <v>80</v>
      </c>
      <c r="O22" s="15"/>
      <c r="P22" s="14">
        <f>SUM(H22:O22)</f>
        <v>161</v>
      </c>
      <c r="Q22" s="14" t="s">
        <v>30</v>
      </c>
      <c r="R22" s="290" t="b">
        <v>0</v>
      </c>
      <c r="S22" s="14">
        <v>116179</v>
      </c>
      <c r="T22" s="14" t="s">
        <v>31</v>
      </c>
      <c r="U22" s="16" t="s">
        <v>169</v>
      </c>
      <c r="V22" s="16"/>
      <c r="W22" s="16"/>
      <c r="X22" s="16" t="s">
        <v>5885</v>
      </c>
      <c r="Y22" s="16"/>
    </row>
    <row r="23" spans="1:25">
      <c r="A23" s="15" t="s">
        <v>2561</v>
      </c>
      <c r="B23" s="15" t="s">
        <v>92</v>
      </c>
      <c r="C23" s="15" t="s">
        <v>5886</v>
      </c>
      <c r="D23" s="15" t="s">
        <v>2294</v>
      </c>
      <c r="E23" s="24">
        <v>46005.604166666664</v>
      </c>
      <c r="F23" s="15">
        <v>10.8</v>
      </c>
      <c r="G23" s="37" t="s">
        <v>401</v>
      </c>
      <c r="H23" s="15"/>
      <c r="I23" s="15"/>
      <c r="J23" s="15"/>
      <c r="K23" s="15"/>
      <c r="L23" s="15">
        <v>54</v>
      </c>
      <c r="M23" s="15">
        <v>92</v>
      </c>
      <c r="N23" s="15">
        <v>15</v>
      </c>
      <c r="O23" s="15"/>
      <c r="P23" s="14">
        <f>SUM(H23:O23)</f>
        <v>161</v>
      </c>
      <c r="Q23" s="17" t="s">
        <v>32</v>
      </c>
      <c r="R23" s="290" t="b">
        <v>0</v>
      </c>
      <c r="S23" s="14"/>
      <c r="T23" s="23" t="s">
        <v>33</v>
      </c>
      <c r="U23" s="16" t="s">
        <v>161</v>
      </c>
      <c r="V23" s="16" t="s">
        <v>90</v>
      </c>
      <c r="W23" s="16"/>
      <c r="X23" s="16" t="s">
        <v>5880</v>
      </c>
      <c r="Y23" s="16"/>
    </row>
    <row r="24" spans="1:25" ht="25.5">
      <c r="A24" s="15" t="s">
        <v>558</v>
      </c>
      <c r="B24" s="15" t="s">
        <v>92</v>
      </c>
      <c r="C24" s="15" t="s">
        <v>5887</v>
      </c>
      <c r="D24" s="15" t="s">
        <v>2294</v>
      </c>
      <c r="E24" s="24">
        <v>46005.604166666664</v>
      </c>
      <c r="F24" s="15">
        <v>10.8</v>
      </c>
      <c r="G24" s="37" t="s">
        <v>5745</v>
      </c>
      <c r="H24" s="15"/>
      <c r="I24" s="15"/>
      <c r="J24" s="15"/>
      <c r="K24" s="15"/>
      <c r="L24" s="15">
        <v>54</v>
      </c>
      <c r="M24" s="15">
        <v>54</v>
      </c>
      <c r="N24" s="15">
        <v>53</v>
      </c>
      <c r="O24" s="15"/>
      <c r="P24" s="14">
        <f>SUM(H24:O24)</f>
        <v>161</v>
      </c>
      <c r="Q24" s="17" t="s">
        <v>32</v>
      </c>
      <c r="R24" s="290" t="b">
        <v>0</v>
      </c>
      <c r="S24" s="14"/>
      <c r="T24" s="23" t="s">
        <v>33</v>
      </c>
      <c r="U24" s="16" t="s">
        <v>161</v>
      </c>
      <c r="V24" s="16" t="s">
        <v>90</v>
      </c>
      <c r="W24" s="16"/>
      <c r="X24" s="16" t="s">
        <v>5880</v>
      </c>
      <c r="Y24" s="16"/>
    </row>
    <row r="25" spans="1:25" ht="25.5">
      <c r="A25" s="15" t="s">
        <v>120</v>
      </c>
      <c r="B25" s="15" t="s">
        <v>78</v>
      </c>
      <c r="C25" s="15" t="s">
        <v>5888</v>
      </c>
      <c r="D25" s="15" t="s">
        <v>99</v>
      </c>
      <c r="E25" s="24">
        <v>46005.319444444445</v>
      </c>
      <c r="F25" s="15">
        <v>10.95</v>
      </c>
      <c r="G25" s="37" t="s">
        <v>5745</v>
      </c>
      <c r="H25" s="15"/>
      <c r="I25" s="15"/>
      <c r="J25" s="15"/>
      <c r="K25" s="15"/>
      <c r="L25" s="15">
        <v>54</v>
      </c>
      <c r="M25" s="15">
        <v>54</v>
      </c>
      <c r="N25" s="15">
        <v>53</v>
      </c>
      <c r="O25" s="15"/>
      <c r="P25" s="14">
        <f>SUM(H25:O25)</f>
        <v>161</v>
      </c>
      <c r="Q25" s="17" t="s">
        <v>32</v>
      </c>
      <c r="R25" s="290" t="b">
        <v>1</v>
      </c>
      <c r="S25" s="14"/>
      <c r="T25" s="23" t="s">
        <v>33</v>
      </c>
      <c r="U25" s="16" t="s">
        <v>100</v>
      </c>
      <c r="V25" s="16" t="s">
        <v>90</v>
      </c>
      <c r="W25" s="16"/>
      <c r="X25" s="16" t="s">
        <v>5885</v>
      </c>
      <c r="Y25" s="16"/>
    </row>
    <row r="26" spans="1:25">
      <c r="A26" s="11" t="s">
        <v>19</v>
      </c>
      <c r="B26" s="7"/>
      <c r="C26" s="7"/>
      <c r="D26" s="7"/>
      <c r="E26" s="11"/>
      <c r="F26" s="7"/>
      <c r="G26" s="7"/>
      <c r="H26" s="11">
        <f t="shared" ref="H26:P26" si="2">SUM(H21:H25)</f>
        <v>0</v>
      </c>
      <c r="I26" s="11">
        <f t="shared" si="2"/>
        <v>0</v>
      </c>
      <c r="J26" s="11">
        <f t="shared" si="2"/>
        <v>27</v>
      </c>
      <c r="K26" s="11">
        <f t="shared" si="2"/>
        <v>108</v>
      </c>
      <c r="L26" s="11">
        <f t="shared" si="2"/>
        <v>162</v>
      </c>
      <c r="M26" s="11">
        <f t="shared" si="2"/>
        <v>281</v>
      </c>
      <c r="N26" s="11">
        <f t="shared" si="2"/>
        <v>201</v>
      </c>
      <c r="O26" s="11">
        <f t="shared" si="2"/>
        <v>0</v>
      </c>
      <c r="P26" s="11">
        <f t="shared" si="2"/>
        <v>779</v>
      </c>
      <c r="Q26" s="12"/>
      <c r="R26" s="12"/>
      <c r="S26" s="12"/>
      <c r="T26" s="12"/>
      <c r="U26" s="12"/>
      <c r="V26" s="12"/>
      <c r="W26" s="12"/>
      <c r="X26" s="12"/>
      <c r="Y26" s="12"/>
    </row>
    <row r="27" spans="1:25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 ht="15.75" customHeight="1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8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4"/>
      <c r="B30" s="1564"/>
      <c r="C30" s="1564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5" t="s">
        <v>42</v>
      </c>
      <c r="B31" s="1772"/>
      <c r="C31" s="1772"/>
      <c r="D31" s="1"/>
      <c r="E31" s="1"/>
    </row>
    <row r="32" spans="1:25">
      <c r="A32" s="5" t="s">
        <v>42</v>
      </c>
      <c r="B32" s="1772"/>
      <c r="C32" s="1772"/>
    </row>
    <row r="33" spans="1:25">
      <c r="A33" s="5" t="s">
        <v>43</v>
      </c>
      <c r="B33" s="1772"/>
      <c r="C33" s="1772"/>
      <c r="D33" s="1"/>
      <c r="E33" s="1"/>
    </row>
    <row r="34" spans="1:25">
      <c r="A34" s="5" t="s">
        <v>44</v>
      </c>
      <c r="B34" s="1772"/>
      <c r="C34" s="1772"/>
      <c r="D34" s="1"/>
      <c r="E34" s="1"/>
    </row>
    <row r="36" spans="1:25" ht="23.25">
      <c r="A36" s="1749" t="s">
        <v>1442</v>
      </c>
      <c r="B36" s="1749"/>
      <c r="C36" s="1749"/>
      <c r="D36" s="1749"/>
      <c r="E36" s="1749"/>
      <c r="F36" s="1749"/>
      <c r="G36" s="260"/>
      <c r="H36" s="1749" t="s">
        <v>959</v>
      </c>
      <c r="I36" s="1749"/>
      <c r="J36" s="1749"/>
      <c r="K36" s="1749"/>
      <c r="L36" s="1749"/>
      <c r="M36" s="1749"/>
      <c r="N36" s="1749"/>
      <c r="O36" s="1749"/>
      <c r="P36" s="1749"/>
      <c r="Q36" s="1805" t="s">
        <v>206</v>
      </c>
      <c r="R36" s="1806"/>
      <c r="S36" s="1806"/>
      <c r="T36" s="1806"/>
      <c r="U36" s="1806"/>
      <c r="V36" s="1806"/>
      <c r="W36" s="1806"/>
      <c r="X36" s="1806"/>
      <c r="Y36" s="1806"/>
    </row>
    <row r="37" spans="1:25" ht="26.25">
      <c r="A37" s="8" t="s">
        <v>3</v>
      </c>
      <c r="B37" s="8" t="s">
        <v>4</v>
      </c>
      <c r="C37" s="8" t="s">
        <v>5</v>
      </c>
      <c r="D37" s="8" t="s">
        <v>6</v>
      </c>
      <c r="E37" s="8" t="s">
        <v>7</v>
      </c>
      <c r="F37" s="8" t="s">
        <v>8</v>
      </c>
      <c r="G37" s="33" t="s">
        <v>10</v>
      </c>
      <c r="H37" s="9" t="s">
        <v>11</v>
      </c>
      <c r="I37" s="9" t="s">
        <v>12</v>
      </c>
      <c r="J37" s="9" t="s">
        <v>13</v>
      </c>
      <c r="K37" s="9" t="s">
        <v>14</v>
      </c>
      <c r="L37" s="9" t="s">
        <v>15</v>
      </c>
      <c r="M37" s="9" t="s">
        <v>16</v>
      </c>
      <c r="N37" s="9" t="s">
        <v>17</v>
      </c>
      <c r="O37" s="10" t="s">
        <v>18</v>
      </c>
      <c r="P37" s="8" t="s">
        <v>19</v>
      </c>
      <c r="Q37" s="8" t="s">
        <v>20</v>
      </c>
      <c r="R37" s="240" t="s">
        <v>22</v>
      </c>
      <c r="S37" s="8" t="s">
        <v>9</v>
      </c>
      <c r="T37" s="8" t="s">
        <v>21</v>
      </c>
      <c r="U37" s="8" t="s">
        <v>24</v>
      </c>
      <c r="V37" s="8" t="s">
        <v>25</v>
      </c>
      <c r="W37" s="8" t="s">
        <v>26</v>
      </c>
      <c r="X37" s="8" t="s">
        <v>27</v>
      </c>
      <c r="Y37" s="8" t="s">
        <v>28</v>
      </c>
    </row>
    <row r="38" spans="1:25" ht="25.5">
      <c r="A38" s="15" t="s">
        <v>2837</v>
      </c>
      <c r="B38" s="15" t="s">
        <v>4816</v>
      </c>
      <c r="C38" s="15" t="s">
        <v>5891</v>
      </c>
      <c r="D38" s="15" t="s">
        <v>5381</v>
      </c>
      <c r="E38" s="24">
        <v>46006.600694444445</v>
      </c>
      <c r="F38" s="15">
        <v>10.3</v>
      </c>
      <c r="G38" s="37" t="s">
        <v>5745</v>
      </c>
      <c r="H38" s="15"/>
      <c r="I38" s="15"/>
      <c r="J38" s="15"/>
      <c r="K38" s="15"/>
      <c r="L38" s="15">
        <v>54</v>
      </c>
      <c r="M38" s="15">
        <v>54</v>
      </c>
      <c r="N38" s="15">
        <v>53</v>
      </c>
      <c r="O38" s="15"/>
      <c r="P38" s="14">
        <f t="shared" ref="P38:P43" si="3">SUM(H38:O38)</f>
        <v>161</v>
      </c>
      <c r="Q38" s="17" t="s">
        <v>32</v>
      </c>
      <c r="R38" s="290" t="b">
        <v>0</v>
      </c>
      <c r="S38" s="14"/>
      <c r="T38" s="23" t="s">
        <v>33</v>
      </c>
      <c r="U38" s="16" t="s">
        <v>523</v>
      </c>
      <c r="V38" s="16" t="s">
        <v>90</v>
      </c>
      <c r="W38" s="16"/>
      <c r="X38" s="16" t="s">
        <v>5892</v>
      </c>
      <c r="Y38" s="16"/>
    </row>
    <row r="39" spans="1:25" ht="25.5">
      <c r="A39" s="15" t="s">
        <v>86</v>
      </c>
      <c r="B39" s="15" t="s">
        <v>92</v>
      </c>
      <c r="C39" s="15" t="s">
        <v>5893</v>
      </c>
      <c r="D39" s="15" t="s">
        <v>2467</v>
      </c>
      <c r="E39" s="24">
        <v>46006.5</v>
      </c>
      <c r="F39" s="15">
        <v>9.65</v>
      </c>
      <c r="G39" s="37" t="s">
        <v>5745</v>
      </c>
      <c r="H39" s="15"/>
      <c r="I39" s="15"/>
      <c r="J39" s="15"/>
      <c r="K39" s="15"/>
      <c r="L39" s="15">
        <v>54</v>
      </c>
      <c r="M39" s="15">
        <v>54</v>
      </c>
      <c r="N39" s="15">
        <v>53</v>
      </c>
      <c r="O39" s="15"/>
      <c r="P39" s="14">
        <f t="shared" si="3"/>
        <v>161</v>
      </c>
      <c r="Q39" s="17" t="s">
        <v>32</v>
      </c>
      <c r="R39" s="290" t="b">
        <v>0</v>
      </c>
      <c r="S39" s="14"/>
      <c r="T39" s="23" t="s">
        <v>33</v>
      </c>
      <c r="U39" s="16" t="s">
        <v>523</v>
      </c>
      <c r="V39" s="16" t="s">
        <v>90</v>
      </c>
      <c r="W39" s="16"/>
      <c r="X39" s="16" t="s">
        <v>5892</v>
      </c>
      <c r="Y39" s="16"/>
    </row>
    <row r="40" spans="1:25">
      <c r="A40" s="15" t="s">
        <v>133</v>
      </c>
      <c r="B40" s="15" t="s">
        <v>2047</v>
      </c>
      <c r="C40" s="15" t="s">
        <v>5918</v>
      </c>
      <c r="D40" s="15" t="s">
        <v>5919</v>
      </c>
      <c r="E40" s="24">
        <v>46006.517361111109</v>
      </c>
      <c r="F40" s="15">
        <v>10.3</v>
      </c>
      <c r="G40" s="37" t="s">
        <v>3986</v>
      </c>
      <c r="H40" s="15"/>
      <c r="I40" s="15"/>
      <c r="J40" s="15"/>
      <c r="K40" s="15"/>
      <c r="L40" s="15">
        <v>107</v>
      </c>
      <c r="M40" s="15">
        <v>54</v>
      </c>
      <c r="N40" s="15"/>
      <c r="O40" s="15"/>
      <c r="P40" s="14">
        <f t="shared" si="3"/>
        <v>161</v>
      </c>
      <c r="Q40" s="17" t="s">
        <v>32</v>
      </c>
      <c r="R40" s="290" t="b">
        <v>0</v>
      </c>
      <c r="S40" s="14"/>
      <c r="T40" s="23" t="s">
        <v>33</v>
      </c>
      <c r="U40" s="16" t="s">
        <v>508</v>
      </c>
      <c r="V40" s="16" t="s">
        <v>90</v>
      </c>
      <c r="W40" s="16"/>
      <c r="X40" s="16" t="s">
        <v>5897</v>
      </c>
      <c r="Y40" s="16"/>
    </row>
    <row r="41" spans="1:25">
      <c r="A41" s="15" t="s">
        <v>157</v>
      </c>
      <c r="B41" s="15" t="s">
        <v>5895</v>
      </c>
      <c r="C41" s="15" t="s">
        <v>5896</v>
      </c>
      <c r="D41" s="15" t="s">
        <v>2087</v>
      </c>
      <c r="E41" s="24">
        <v>46005.1875</v>
      </c>
      <c r="F41" s="15">
        <v>11.8</v>
      </c>
      <c r="G41" s="37" t="s">
        <v>5238</v>
      </c>
      <c r="H41" s="15"/>
      <c r="I41" s="15"/>
      <c r="J41" s="15"/>
      <c r="K41" s="15"/>
      <c r="L41" s="15"/>
      <c r="M41" s="15">
        <v>80</v>
      </c>
      <c r="N41" s="15">
        <v>81</v>
      </c>
      <c r="O41" s="15"/>
      <c r="P41" s="14">
        <f t="shared" si="3"/>
        <v>161</v>
      </c>
      <c r="Q41" s="17" t="s">
        <v>32</v>
      </c>
      <c r="R41" s="290" t="b">
        <v>0</v>
      </c>
      <c r="S41" s="14"/>
      <c r="T41" s="23" t="s">
        <v>33</v>
      </c>
      <c r="U41" s="16" t="s">
        <v>508</v>
      </c>
      <c r="V41" s="16" t="s">
        <v>90</v>
      </c>
      <c r="W41" s="16"/>
      <c r="X41" s="16" t="s">
        <v>5897</v>
      </c>
      <c r="Y41" s="16"/>
    </row>
    <row r="42" spans="1:25">
      <c r="A42" s="344" t="s">
        <v>5898</v>
      </c>
      <c r="B42" s="344" t="s">
        <v>1184</v>
      </c>
      <c r="C42" s="25" t="s">
        <v>5920</v>
      </c>
      <c r="D42" s="15" t="s">
        <v>5921</v>
      </c>
      <c r="E42" s="24">
        <v>46006.302083333336</v>
      </c>
      <c r="F42" s="15">
        <v>10.5</v>
      </c>
      <c r="G42" s="37" t="s">
        <v>5238</v>
      </c>
      <c r="H42" s="15"/>
      <c r="I42" s="15"/>
      <c r="J42" s="15"/>
      <c r="K42" s="15"/>
      <c r="L42" s="15"/>
      <c r="M42" s="15"/>
      <c r="N42" s="15">
        <v>80</v>
      </c>
      <c r="O42" s="15">
        <v>81</v>
      </c>
      <c r="P42" s="14">
        <f t="shared" si="3"/>
        <v>161</v>
      </c>
      <c r="Q42" s="17" t="s">
        <v>32</v>
      </c>
      <c r="R42" s="290" t="b">
        <v>0</v>
      </c>
      <c r="S42" s="14"/>
      <c r="T42" s="23" t="s">
        <v>33</v>
      </c>
      <c r="U42" s="16" t="s">
        <v>508</v>
      </c>
      <c r="V42" s="16" t="s">
        <v>90</v>
      </c>
      <c r="W42" s="16"/>
      <c r="X42" s="16" t="s">
        <v>5897</v>
      </c>
      <c r="Y42" s="16"/>
    </row>
    <row r="43" spans="1:25" ht="25.5">
      <c r="A43" s="321" t="s">
        <v>2837</v>
      </c>
      <c r="B43" s="321" t="s">
        <v>4816</v>
      </c>
      <c r="C43" s="15" t="s">
        <v>5900</v>
      </c>
      <c r="D43" s="15" t="s">
        <v>5901</v>
      </c>
      <c r="E43" s="24">
        <v>46006.260416666664</v>
      </c>
      <c r="F43" s="15">
        <v>10.5</v>
      </c>
      <c r="G43" s="37" t="s">
        <v>5745</v>
      </c>
      <c r="H43" s="15"/>
      <c r="I43" s="15"/>
      <c r="J43" s="15"/>
      <c r="K43" s="15"/>
      <c r="L43" s="15">
        <v>54</v>
      </c>
      <c r="M43" s="15">
        <v>54</v>
      </c>
      <c r="N43" s="15">
        <v>53</v>
      </c>
      <c r="O43" s="15"/>
      <c r="P43" s="14">
        <f t="shared" si="3"/>
        <v>161</v>
      </c>
      <c r="Q43" s="17" t="s">
        <v>32</v>
      </c>
      <c r="R43" s="290" t="b">
        <v>0</v>
      </c>
      <c r="S43" s="14"/>
      <c r="T43" s="23" t="s">
        <v>33</v>
      </c>
      <c r="U43" s="16" t="s">
        <v>508</v>
      </c>
      <c r="V43" s="16" t="s">
        <v>90</v>
      </c>
      <c r="W43" s="16"/>
      <c r="X43" s="16" t="s">
        <v>5897</v>
      </c>
      <c r="Y43" s="16"/>
    </row>
    <row r="44" spans="1:25">
      <c r="A44" s="11" t="s">
        <v>19</v>
      </c>
      <c r="B44" s="7"/>
      <c r="C44" s="7"/>
      <c r="D44" s="7"/>
      <c r="E44" s="11"/>
      <c r="F44" s="7"/>
      <c r="G44" s="7"/>
      <c r="H44" s="11">
        <f t="shared" ref="H44:O44" si="4">SUM(H38:H42)</f>
        <v>0</v>
      </c>
      <c r="I44" s="11">
        <f t="shared" si="4"/>
        <v>0</v>
      </c>
      <c r="J44" s="11">
        <f t="shared" si="4"/>
        <v>0</v>
      </c>
      <c r="K44" s="11">
        <f t="shared" si="4"/>
        <v>0</v>
      </c>
      <c r="L44" s="11">
        <f t="shared" si="4"/>
        <v>215</v>
      </c>
      <c r="M44" s="11">
        <f t="shared" si="4"/>
        <v>242</v>
      </c>
      <c r="N44" s="11">
        <f t="shared" si="4"/>
        <v>267</v>
      </c>
      <c r="O44" s="11">
        <f t="shared" si="4"/>
        <v>81</v>
      </c>
      <c r="P44" s="11">
        <f>SUM(P38:P43)</f>
        <v>966</v>
      </c>
      <c r="Q44" s="12"/>
      <c r="R44" s="12"/>
      <c r="S44" s="12"/>
      <c r="T44" s="12"/>
      <c r="U44" s="12"/>
      <c r="V44" s="12"/>
      <c r="W44" s="12"/>
      <c r="X44" s="12"/>
      <c r="Y44" s="12"/>
    </row>
    <row r="45" spans="1:25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5">
      <c r="A46" s="166" t="s">
        <v>34</v>
      </c>
      <c r="B46" s="1562"/>
      <c r="C46" s="1562"/>
      <c r="D46" s="1562"/>
      <c r="E46" s="1"/>
      <c r="F46" s="1"/>
      <c r="G46" s="1"/>
      <c r="H46" s="1"/>
      <c r="I46" s="1"/>
      <c r="J46" s="1563"/>
      <c r="K46" s="1563"/>
      <c r="L46" s="156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 ht="18">
      <c r="A47" s="187" t="s">
        <v>35</v>
      </c>
      <c r="B47" s="186" t="s">
        <v>36</v>
      </c>
      <c r="C47" s="239" t="s">
        <v>37</v>
      </c>
      <c r="D47" s="24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4"/>
      <c r="B48" s="1564"/>
      <c r="C48" s="1564"/>
      <c r="D48" s="242"/>
      <c r="E48" s="243" t="s">
        <v>40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5" t="s">
        <v>42</v>
      </c>
      <c r="B49" s="1772"/>
      <c r="C49" s="1772"/>
      <c r="D49" s="1"/>
      <c r="E49" s="1"/>
    </row>
    <row r="50" spans="1:25">
      <c r="A50" s="5" t="s">
        <v>42</v>
      </c>
      <c r="B50" s="1772"/>
      <c r="C50" s="1772"/>
    </row>
    <row r="51" spans="1:25">
      <c r="A51" s="5" t="s">
        <v>43</v>
      </c>
      <c r="B51" s="1772"/>
      <c r="C51" s="1772"/>
      <c r="D51" s="1"/>
      <c r="E51" s="1"/>
    </row>
    <row r="52" spans="1:25">
      <c r="A52" s="5" t="s">
        <v>44</v>
      </c>
      <c r="B52" s="1772"/>
      <c r="C52" s="1772"/>
      <c r="D52" s="1"/>
      <c r="E52" s="1"/>
    </row>
    <row r="54" spans="1:25" ht="23.25" customHeight="1">
      <c r="A54" s="1559" t="s">
        <v>1277</v>
      </c>
      <c r="B54" s="1559"/>
      <c r="C54" s="1559"/>
      <c r="D54" s="1559"/>
      <c r="E54" s="1559"/>
      <c r="F54" s="1559"/>
      <c r="G54" s="7"/>
      <c r="H54" s="1559" t="s">
        <v>4015</v>
      </c>
      <c r="I54" s="1559"/>
      <c r="J54" s="1559"/>
      <c r="K54" s="1559"/>
      <c r="L54" s="1559"/>
      <c r="M54" s="1559"/>
      <c r="N54" s="1559"/>
      <c r="O54" s="1559"/>
      <c r="P54" s="1559"/>
      <c r="Q54" s="1741" t="s">
        <v>206</v>
      </c>
      <c r="R54" s="1742"/>
      <c r="S54" s="1742"/>
      <c r="T54" s="1742"/>
      <c r="U54" s="1742"/>
      <c r="V54" s="1742"/>
      <c r="W54" s="1742"/>
      <c r="X54" s="1742"/>
      <c r="Y54" s="1742"/>
    </row>
    <row r="55" spans="1:25" ht="26.25">
      <c r="A55" s="8" t="s">
        <v>3</v>
      </c>
      <c r="B55" s="8" t="s">
        <v>4</v>
      </c>
      <c r="C55" s="8" t="s">
        <v>5</v>
      </c>
      <c r="D55" s="8" t="s">
        <v>6</v>
      </c>
      <c r="E55" s="8" t="s">
        <v>7</v>
      </c>
      <c r="F55" s="8" t="s">
        <v>8</v>
      </c>
      <c r="G55" s="33" t="s">
        <v>10</v>
      </c>
      <c r="H55" s="9" t="s">
        <v>11</v>
      </c>
      <c r="I55" s="9" t="s">
        <v>12</v>
      </c>
      <c r="J55" s="9" t="s">
        <v>13</v>
      </c>
      <c r="K55" s="9" t="s">
        <v>14</v>
      </c>
      <c r="L55" s="9" t="s">
        <v>15</v>
      </c>
      <c r="M55" s="9" t="s">
        <v>16</v>
      </c>
      <c r="N55" s="9" t="s">
        <v>17</v>
      </c>
      <c r="O55" s="10" t="s">
        <v>18</v>
      </c>
      <c r="P55" s="8" t="s">
        <v>19</v>
      </c>
      <c r="Q55" s="8" t="s">
        <v>20</v>
      </c>
      <c r="R55" s="240" t="s">
        <v>22</v>
      </c>
      <c r="S55" s="8" t="s">
        <v>9</v>
      </c>
      <c r="T55" s="8" t="s">
        <v>21</v>
      </c>
      <c r="U55" s="8" t="s">
        <v>24</v>
      </c>
      <c r="V55" s="8" t="s">
        <v>25</v>
      </c>
      <c r="W55" s="8" t="s">
        <v>26</v>
      </c>
      <c r="X55" s="8" t="s">
        <v>27</v>
      </c>
      <c r="Y55" s="8" t="s">
        <v>28</v>
      </c>
    </row>
    <row r="56" spans="1:25">
      <c r="A56" s="15" t="s">
        <v>150</v>
      </c>
      <c r="B56" s="15" t="s">
        <v>57</v>
      </c>
      <c r="C56" s="15" t="s">
        <v>5911</v>
      </c>
      <c r="D56" s="15" t="s">
        <v>56</v>
      </c>
      <c r="E56" s="24">
        <v>46005.253472222219</v>
      </c>
      <c r="F56" s="15">
        <v>10.3</v>
      </c>
      <c r="G56" s="37"/>
      <c r="H56" s="15"/>
      <c r="I56" s="15"/>
      <c r="J56" s="15"/>
      <c r="K56" s="15">
        <v>54</v>
      </c>
      <c r="L56" s="15"/>
      <c r="M56" s="15"/>
      <c r="N56" s="15"/>
      <c r="O56" s="15"/>
      <c r="P56" s="14">
        <f>SUM(H56:O56)</f>
        <v>54</v>
      </c>
      <c r="Q56" s="14" t="s">
        <v>30</v>
      </c>
      <c r="R56" s="290" t="b">
        <v>0</v>
      </c>
      <c r="S56" s="14">
        <v>116180</v>
      </c>
      <c r="T56" s="14" t="s">
        <v>31</v>
      </c>
      <c r="U56" s="16" t="s">
        <v>169</v>
      </c>
      <c r="V56" s="16" t="s">
        <v>90</v>
      </c>
      <c r="W56" s="16"/>
      <c r="X56" s="16" t="s">
        <v>5885</v>
      </c>
      <c r="Y56" s="16"/>
    </row>
    <row r="57" spans="1:25">
      <c r="A57" s="15" t="s">
        <v>145</v>
      </c>
      <c r="B57" s="15" t="s">
        <v>57</v>
      </c>
      <c r="C57" s="15" t="s">
        <v>5912</v>
      </c>
      <c r="D57" s="15" t="s">
        <v>56</v>
      </c>
      <c r="E57" s="24">
        <v>46005.253472222219</v>
      </c>
      <c r="F57" s="15">
        <v>10.3</v>
      </c>
      <c r="G57" s="37"/>
      <c r="H57" s="15"/>
      <c r="I57" s="15"/>
      <c r="J57" s="15">
        <v>54</v>
      </c>
      <c r="K57" s="15">
        <v>83</v>
      </c>
      <c r="L57" s="15"/>
      <c r="M57" s="15"/>
      <c r="N57" s="15"/>
      <c r="O57" s="15"/>
      <c r="P57" s="14">
        <f>SUM(H57:O57)</f>
        <v>137</v>
      </c>
      <c r="Q57" s="14" t="s">
        <v>30</v>
      </c>
      <c r="R57" s="290" t="b">
        <v>0</v>
      </c>
      <c r="S57" s="14">
        <v>116181</v>
      </c>
      <c r="T57" s="14" t="s">
        <v>31</v>
      </c>
      <c r="U57" s="16" t="s">
        <v>169</v>
      </c>
      <c r="V57" s="16" t="s">
        <v>90</v>
      </c>
      <c r="W57" s="16"/>
      <c r="X57" s="16" t="s">
        <v>5885</v>
      </c>
      <c r="Y57" s="16"/>
    </row>
    <row r="58" spans="1:25" ht="25.5">
      <c r="A58" s="35" t="s">
        <v>157</v>
      </c>
      <c r="B58" s="35" t="s">
        <v>92</v>
      </c>
      <c r="C58" s="35" t="s">
        <v>5922</v>
      </c>
      <c r="D58" s="35" t="s">
        <v>2265</v>
      </c>
      <c r="E58" s="271">
        <v>46007.1875</v>
      </c>
      <c r="F58" s="35">
        <v>10.8</v>
      </c>
      <c r="G58" s="37" t="s">
        <v>5745</v>
      </c>
      <c r="H58" s="15"/>
      <c r="I58" s="15"/>
      <c r="J58" s="15"/>
      <c r="K58" s="15"/>
      <c r="L58" s="15">
        <v>54</v>
      </c>
      <c r="M58" s="15">
        <v>54</v>
      </c>
      <c r="N58" s="15">
        <v>53</v>
      </c>
      <c r="O58" s="15"/>
      <c r="P58" s="14">
        <f>SUM(H58:O58)</f>
        <v>161</v>
      </c>
      <c r="Q58" s="17" t="s">
        <v>32</v>
      </c>
      <c r="R58" s="290" t="b">
        <v>0</v>
      </c>
      <c r="S58" s="14"/>
      <c r="T58" s="23" t="s">
        <v>33</v>
      </c>
      <c r="U58" s="16" t="s">
        <v>161</v>
      </c>
      <c r="V58" s="16" t="s">
        <v>90</v>
      </c>
      <c r="W58" s="16"/>
      <c r="X58" s="16" t="s">
        <v>5897</v>
      </c>
      <c r="Y58" s="16"/>
    </row>
    <row r="59" spans="1:25" ht="25.5">
      <c r="A59" s="15" t="s">
        <v>120</v>
      </c>
      <c r="B59" s="15" t="s">
        <v>78</v>
      </c>
      <c r="C59" s="15" t="s">
        <v>5914</v>
      </c>
      <c r="D59" s="15" t="s">
        <v>99</v>
      </c>
      <c r="E59" s="24">
        <v>46005.319444444445</v>
      </c>
      <c r="F59" s="15">
        <v>10.95</v>
      </c>
      <c r="G59" s="37" t="s">
        <v>5745</v>
      </c>
      <c r="H59" s="15"/>
      <c r="I59" s="15"/>
      <c r="J59" s="15"/>
      <c r="K59" s="15"/>
      <c r="L59" s="15">
        <v>54</v>
      </c>
      <c r="M59" s="15">
        <v>54</v>
      </c>
      <c r="N59" s="15">
        <v>53</v>
      </c>
      <c r="O59" s="15"/>
      <c r="P59" s="14">
        <f>SUM(H59:O59)</f>
        <v>161</v>
      </c>
      <c r="Q59" s="17" t="s">
        <v>32</v>
      </c>
      <c r="R59" s="290" t="b">
        <v>1</v>
      </c>
      <c r="S59" s="14"/>
      <c r="T59" s="23" t="s">
        <v>33</v>
      </c>
      <c r="U59" s="16" t="s">
        <v>100</v>
      </c>
      <c r="V59" s="16" t="s">
        <v>90</v>
      </c>
      <c r="W59" s="16"/>
      <c r="X59" s="16" t="s">
        <v>5885</v>
      </c>
      <c r="Y59" s="16"/>
    </row>
    <row r="60" spans="1:25" ht="25.5">
      <c r="A60" s="15" t="s">
        <v>86</v>
      </c>
      <c r="B60" s="15" t="s">
        <v>78</v>
      </c>
      <c r="C60" s="15" t="s">
        <v>5913</v>
      </c>
      <c r="D60" s="15" t="s">
        <v>99</v>
      </c>
      <c r="E60" s="24">
        <v>46005.319444444445</v>
      </c>
      <c r="F60" s="15">
        <v>10.95</v>
      </c>
      <c r="G60" s="37" t="s">
        <v>5745</v>
      </c>
      <c r="H60" s="15"/>
      <c r="I60" s="15"/>
      <c r="J60" s="15"/>
      <c r="K60" s="15"/>
      <c r="L60" s="15">
        <v>54</v>
      </c>
      <c r="M60" s="15">
        <v>54</v>
      </c>
      <c r="N60" s="15">
        <v>53</v>
      </c>
      <c r="O60" s="15"/>
      <c r="P60" s="14">
        <f>SUM(H60:O60)</f>
        <v>161</v>
      </c>
      <c r="Q60" s="17" t="s">
        <v>32</v>
      </c>
      <c r="R60" s="290" t="b">
        <v>0</v>
      </c>
      <c r="S60" s="14"/>
      <c r="T60" s="23" t="s">
        <v>33</v>
      </c>
      <c r="U60" s="16" t="s">
        <v>100</v>
      </c>
      <c r="V60" s="16" t="s">
        <v>90</v>
      </c>
      <c r="W60" s="16"/>
      <c r="X60" s="16" t="s">
        <v>5885</v>
      </c>
      <c r="Y60" s="16"/>
    </row>
    <row r="61" spans="1:25">
      <c r="A61" s="11" t="s">
        <v>19</v>
      </c>
      <c r="B61" s="7"/>
      <c r="C61" s="7"/>
      <c r="D61" s="7"/>
      <c r="E61" s="11"/>
      <c r="F61" s="7"/>
      <c r="G61" s="7"/>
      <c r="H61" s="11">
        <f t="shared" ref="H61:O61" si="5">SUM(H56:H59)</f>
        <v>0</v>
      </c>
      <c r="I61" s="11">
        <f t="shared" si="5"/>
        <v>0</v>
      </c>
      <c r="J61" s="11">
        <f t="shared" si="5"/>
        <v>54</v>
      </c>
      <c r="K61" s="11">
        <f t="shared" si="5"/>
        <v>137</v>
      </c>
      <c r="L61" s="11">
        <f t="shared" si="5"/>
        <v>108</v>
      </c>
      <c r="M61" s="11">
        <f t="shared" si="5"/>
        <v>108</v>
      </c>
      <c r="N61" s="11">
        <f t="shared" si="5"/>
        <v>106</v>
      </c>
      <c r="O61" s="11">
        <f t="shared" si="5"/>
        <v>0</v>
      </c>
      <c r="P61" s="11">
        <f>SUM(P56:P60)</f>
        <v>674</v>
      </c>
      <c r="Q61" s="12"/>
      <c r="R61" s="12"/>
      <c r="S61" s="12"/>
      <c r="T61" s="12"/>
      <c r="U61" s="12"/>
      <c r="V61" s="12"/>
      <c r="W61" s="12"/>
      <c r="X61" s="12"/>
      <c r="Y61" s="12"/>
    </row>
    <row r="62" spans="1:25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5">
      <c r="A63" s="166" t="s">
        <v>34</v>
      </c>
      <c r="B63" s="1562"/>
      <c r="C63" s="1562"/>
      <c r="D63" s="1562"/>
      <c r="E63" s="1"/>
      <c r="F63" s="1"/>
      <c r="G63" s="1"/>
      <c r="H63" s="1"/>
      <c r="I63" s="1"/>
      <c r="J63" s="1563"/>
      <c r="K63" s="1563"/>
      <c r="L63" s="1563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5" ht="18">
      <c r="A64" s="187" t="s">
        <v>35</v>
      </c>
      <c r="B64" s="186" t="s">
        <v>36</v>
      </c>
      <c r="C64" s="239" t="s">
        <v>37</v>
      </c>
      <c r="D64" s="24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5">
      <c r="A65" s="4"/>
      <c r="B65" s="1564"/>
      <c r="C65" s="1564"/>
      <c r="D65" s="242"/>
      <c r="E65" s="243" t="s">
        <v>40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5">
      <c r="A66" s="5" t="s">
        <v>42</v>
      </c>
      <c r="B66" s="1772"/>
      <c r="C66" s="1772"/>
      <c r="D66" s="1"/>
      <c r="E66" s="1"/>
    </row>
    <row r="67" spans="1:25">
      <c r="A67" s="5" t="s">
        <v>42</v>
      </c>
      <c r="B67" s="1772"/>
      <c r="C67" s="1772"/>
    </row>
    <row r="68" spans="1:25">
      <c r="A68" s="5" t="s">
        <v>43</v>
      </c>
      <c r="B68" s="1772"/>
      <c r="C68" s="1772"/>
      <c r="D68" s="1"/>
      <c r="E68" s="1"/>
    </row>
    <row r="69" spans="1:25">
      <c r="A69" s="5" t="s">
        <v>44</v>
      </c>
      <c r="B69" s="1772"/>
      <c r="C69" s="1772"/>
      <c r="D69" s="1"/>
      <c r="E69" s="1"/>
    </row>
    <row r="71" spans="1:25" ht="23.25" customHeight="1">
      <c r="A71" s="1559" t="s">
        <v>394</v>
      </c>
      <c r="B71" s="1559"/>
      <c r="C71" s="1559"/>
      <c r="D71" s="1559"/>
      <c r="E71" s="1559"/>
      <c r="F71" s="1559"/>
      <c r="G71" s="7"/>
      <c r="H71" s="1559" t="s">
        <v>4015</v>
      </c>
      <c r="I71" s="1559"/>
      <c r="J71" s="1559"/>
      <c r="K71" s="1559"/>
      <c r="L71" s="1559"/>
      <c r="M71" s="1559"/>
      <c r="N71" s="1559"/>
      <c r="O71" s="1559"/>
      <c r="P71" s="1559"/>
      <c r="Q71" s="1741" t="s">
        <v>311</v>
      </c>
      <c r="R71" s="1742"/>
      <c r="S71" s="1742"/>
      <c r="T71" s="1742"/>
      <c r="U71" s="1742"/>
      <c r="V71" s="1742"/>
      <c r="W71" s="1742"/>
      <c r="X71" s="1742"/>
      <c r="Y71" s="1742"/>
    </row>
    <row r="72" spans="1:25" ht="26.25">
      <c r="A72" s="18" t="s">
        <v>3</v>
      </c>
      <c r="B72" s="18" t="s">
        <v>4</v>
      </c>
      <c r="C72" s="8" t="s">
        <v>5</v>
      </c>
      <c r="D72" s="8" t="s">
        <v>6</v>
      </c>
      <c r="E72" s="8" t="s">
        <v>7</v>
      </c>
      <c r="F72" s="8" t="s">
        <v>8</v>
      </c>
      <c r="G72" s="33" t="s">
        <v>10</v>
      </c>
      <c r="H72" s="9" t="s">
        <v>11</v>
      </c>
      <c r="I72" s="9" t="s">
        <v>12</v>
      </c>
      <c r="J72" s="9" t="s">
        <v>13</v>
      </c>
      <c r="K72" s="9" t="s">
        <v>14</v>
      </c>
      <c r="L72" s="21" t="s">
        <v>15</v>
      </c>
      <c r="M72" s="21" t="s">
        <v>16</v>
      </c>
      <c r="N72" s="21" t="s">
        <v>17</v>
      </c>
      <c r="O72" s="67" t="s">
        <v>18</v>
      </c>
      <c r="P72" s="8" t="s">
        <v>19</v>
      </c>
      <c r="Q72" s="8" t="s">
        <v>20</v>
      </c>
      <c r="R72" s="240" t="s">
        <v>22</v>
      </c>
      <c r="S72" s="8" t="s">
        <v>9</v>
      </c>
      <c r="T72" s="8" t="s">
        <v>21</v>
      </c>
      <c r="U72" s="8" t="s">
        <v>24</v>
      </c>
      <c r="V72" s="8" t="s">
        <v>25</v>
      </c>
      <c r="W72" s="8" t="s">
        <v>26</v>
      </c>
      <c r="X72" s="8" t="s">
        <v>27</v>
      </c>
      <c r="Y72" s="8" t="s">
        <v>28</v>
      </c>
    </row>
    <row r="73" spans="1:25" ht="25.5">
      <c r="A73" s="340" t="s">
        <v>4752</v>
      </c>
      <c r="B73" s="340" t="s">
        <v>78</v>
      </c>
      <c r="C73" s="25" t="s">
        <v>5909</v>
      </c>
      <c r="D73" s="15" t="s">
        <v>99</v>
      </c>
      <c r="E73" s="24">
        <v>46005.319444444445</v>
      </c>
      <c r="F73" s="15">
        <v>10.95</v>
      </c>
      <c r="G73" s="37" t="s">
        <v>5745</v>
      </c>
      <c r="H73" s="15"/>
      <c r="I73" s="15"/>
      <c r="J73" s="15"/>
      <c r="K73" s="26"/>
      <c r="L73" s="340">
        <v>54</v>
      </c>
      <c r="M73" s="340">
        <v>54</v>
      </c>
      <c r="N73" s="340">
        <v>27</v>
      </c>
      <c r="O73" s="340">
        <v>26</v>
      </c>
      <c r="P73" s="14">
        <f>SUM(H73:O73)</f>
        <v>161</v>
      </c>
      <c r="Q73" s="17" t="s">
        <v>32</v>
      </c>
      <c r="R73" s="290" t="b">
        <v>0</v>
      </c>
      <c r="S73" s="14"/>
      <c r="T73" s="23" t="s">
        <v>33</v>
      </c>
      <c r="U73" s="16" t="s">
        <v>100</v>
      </c>
      <c r="V73" s="16" t="s">
        <v>90</v>
      </c>
      <c r="W73" s="16"/>
      <c r="X73" s="16" t="s">
        <v>5885</v>
      </c>
      <c r="Y73" s="16"/>
    </row>
    <row r="74" spans="1:25" ht="25.5">
      <c r="A74" s="345" t="s">
        <v>4752</v>
      </c>
      <c r="B74" s="345" t="s">
        <v>92</v>
      </c>
      <c r="C74" s="27" t="s">
        <v>5923</v>
      </c>
      <c r="D74" s="35" t="s">
        <v>2265</v>
      </c>
      <c r="E74" s="271">
        <v>46007.1875</v>
      </c>
      <c r="F74" s="35">
        <v>10.8</v>
      </c>
      <c r="G74" s="37" t="s">
        <v>5745</v>
      </c>
      <c r="H74" s="15"/>
      <c r="I74" s="15"/>
      <c r="J74" s="15"/>
      <c r="K74" s="26"/>
      <c r="L74" s="340">
        <v>54</v>
      </c>
      <c r="M74" s="340">
        <v>54</v>
      </c>
      <c r="N74" s="340">
        <v>27</v>
      </c>
      <c r="O74" s="340">
        <v>26</v>
      </c>
      <c r="P74" s="14">
        <f t="shared" ref="P74:P80" si="6">SUM(H74:O74)</f>
        <v>161</v>
      </c>
      <c r="Q74" s="17" t="s">
        <v>32</v>
      </c>
      <c r="R74" s="290" t="b">
        <v>0</v>
      </c>
      <c r="S74" s="14"/>
      <c r="T74" s="23" t="s">
        <v>33</v>
      </c>
      <c r="U74" s="16" t="s">
        <v>161</v>
      </c>
      <c r="V74" s="16" t="s">
        <v>90</v>
      </c>
      <c r="W74" s="16"/>
      <c r="X74" s="16" t="s">
        <v>5897</v>
      </c>
      <c r="Y74" s="16"/>
    </row>
    <row r="75" spans="1:25" ht="22.5" customHeight="1">
      <c r="A75" s="340" t="s">
        <v>725</v>
      </c>
      <c r="B75" s="340" t="s">
        <v>78</v>
      </c>
      <c r="C75" s="25" t="s">
        <v>5910</v>
      </c>
      <c r="D75" s="15" t="s">
        <v>99</v>
      </c>
      <c r="E75" s="24">
        <v>46005.319444444445</v>
      </c>
      <c r="F75" s="15">
        <v>10.95</v>
      </c>
      <c r="G75" s="37" t="s">
        <v>3986</v>
      </c>
      <c r="H75" s="15"/>
      <c r="I75" s="15"/>
      <c r="J75" s="15"/>
      <c r="K75" s="26"/>
      <c r="L75" s="340">
        <v>121</v>
      </c>
      <c r="M75" s="340"/>
      <c r="N75" s="340">
        <v>20</v>
      </c>
      <c r="O75" s="340">
        <v>20</v>
      </c>
      <c r="P75" s="14">
        <f t="shared" si="6"/>
        <v>161</v>
      </c>
      <c r="Q75" s="17" t="s">
        <v>32</v>
      </c>
      <c r="R75" s="290" t="b">
        <v>0</v>
      </c>
      <c r="S75" s="14"/>
      <c r="T75" s="23" t="s">
        <v>33</v>
      </c>
      <c r="U75" s="16" t="s">
        <v>100</v>
      </c>
      <c r="V75" s="16" t="s">
        <v>90</v>
      </c>
      <c r="W75" s="16"/>
      <c r="X75" s="16" t="s">
        <v>5885</v>
      </c>
      <c r="Y75" s="16"/>
    </row>
    <row r="76" spans="1:25">
      <c r="A76" s="340"/>
      <c r="B76" s="340"/>
      <c r="C76" s="25"/>
      <c r="D76" s="15"/>
      <c r="E76" s="15"/>
      <c r="F76" s="15"/>
      <c r="G76" s="37"/>
      <c r="H76" s="15"/>
      <c r="I76" s="15"/>
      <c r="J76" s="15"/>
      <c r="K76" s="15"/>
      <c r="L76" s="45"/>
      <c r="M76" s="45"/>
      <c r="N76" s="45"/>
      <c r="O76" s="45"/>
      <c r="P76" s="14">
        <f t="shared" si="6"/>
        <v>0</v>
      </c>
      <c r="Q76" s="17" t="s">
        <v>32</v>
      </c>
      <c r="R76" s="290" t="b">
        <v>0</v>
      </c>
      <c r="S76" s="14"/>
      <c r="T76" s="23" t="s">
        <v>33</v>
      </c>
      <c r="U76" s="16"/>
      <c r="V76" s="16"/>
      <c r="W76" s="16"/>
      <c r="X76" s="16"/>
      <c r="Y76" s="16"/>
    </row>
    <row r="77" spans="1:25" ht="25.5">
      <c r="A77" s="324" t="s">
        <v>102</v>
      </c>
      <c r="B77" s="324" t="s">
        <v>92</v>
      </c>
      <c r="C77" s="35" t="s">
        <v>5924</v>
      </c>
      <c r="D77" s="35" t="s">
        <v>2265</v>
      </c>
      <c r="E77" s="271">
        <v>46007.1875</v>
      </c>
      <c r="F77" s="35">
        <v>10.8</v>
      </c>
      <c r="G77" s="37" t="s">
        <v>5745</v>
      </c>
      <c r="H77" s="15"/>
      <c r="I77" s="15"/>
      <c r="J77" s="15"/>
      <c r="K77" s="15"/>
      <c r="L77" s="15">
        <v>108</v>
      </c>
      <c r="M77" s="15">
        <v>53</v>
      </c>
      <c r="N77" s="15"/>
      <c r="O77" s="15"/>
      <c r="P77" s="14">
        <f t="shared" si="6"/>
        <v>161</v>
      </c>
      <c r="Q77" s="17" t="s">
        <v>32</v>
      </c>
      <c r="R77" s="14"/>
      <c r="S77" s="14"/>
      <c r="T77" s="23" t="s">
        <v>33</v>
      </c>
      <c r="U77" s="16" t="s">
        <v>161</v>
      </c>
      <c r="V77" s="16" t="s">
        <v>90</v>
      </c>
      <c r="W77" s="16"/>
      <c r="X77" s="16" t="s">
        <v>5897</v>
      </c>
      <c r="Y77" s="16"/>
    </row>
    <row r="78" spans="1:25">
      <c r="A78" s="324"/>
      <c r="B78" s="324"/>
      <c r="C78" s="35"/>
      <c r="D78" s="35"/>
      <c r="E78" s="271"/>
      <c r="F78" s="35"/>
      <c r="G78" s="37"/>
      <c r="H78" s="15"/>
      <c r="I78" s="15"/>
      <c r="J78" s="15"/>
      <c r="K78" s="15"/>
      <c r="L78" s="15"/>
      <c r="M78" s="15"/>
      <c r="N78" s="15"/>
      <c r="O78" s="15"/>
      <c r="P78" s="14"/>
      <c r="Q78" s="17"/>
      <c r="R78" s="14"/>
      <c r="S78" s="14"/>
      <c r="T78" s="23"/>
      <c r="U78" s="16"/>
      <c r="V78" s="16"/>
      <c r="W78" s="16"/>
      <c r="X78" s="16"/>
      <c r="Y78" s="16"/>
    </row>
    <row r="79" spans="1:25">
      <c r="A79" s="15"/>
      <c r="B79" s="15"/>
      <c r="C79" s="15"/>
      <c r="D79" s="15"/>
      <c r="E79" s="15"/>
      <c r="F79" s="15"/>
      <c r="G79" s="37"/>
      <c r="H79" s="15"/>
      <c r="I79" s="15"/>
      <c r="J79" s="15"/>
      <c r="K79" s="15"/>
      <c r="L79" s="15"/>
      <c r="M79" s="15"/>
      <c r="N79" s="15"/>
      <c r="O79" s="15"/>
      <c r="P79" s="14">
        <f t="shared" si="6"/>
        <v>0</v>
      </c>
      <c r="Q79" s="14"/>
      <c r="R79" s="14"/>
      <c r="S79" s="14"/>
      <c r="T79" s="14"/>
      <c r="U79" s="16"/>
      <c r="V79" s="16"/>
      <c r="W79" s="16"/>
      <c r="X79" s="16"/>
      <c r="Y79" s="16"/>
    </row>
    <row r="80" spans="1:25">
      <c r="A80" s="15"/>
      <c r="B80" s="15"/>
      <c r="C80" s="15"/>
      <c r="D80" s="15"/>
      <c r="E80" s="15"/>
      <c r="F80" s="15"/>
      <c r="G80" s="37"/>
      <c r="H80" s="15"/>
      <c r="I80" s="15"/>
      <c r="J80" s="15"/>
      <c r="K80" s="15"/>
      <c r="L80" s="15"/>
      <c r="M80" s="15"/>
      <c r="N80" s="15"/>
      <c r="O80" s="15"/>
      <c r="P80" s="14">
        <f t="shared" si="6"/>
        <v>0</v>
      </c>
      <c r="Q80" s="14"/>
      <c r="R80" s="14"/>
      <c r="S80" s="14"/>
      <c r="T80" s="14"/>
      <c r="U80" s="16"/>
      <c r="V80" s="16"/>
      <c r="W80" s="16"/>
      <c r="X80" s="16"/>
      <c r="Y80" s="16"/>
    </row>
    <row r="81" spans="1:25">
      <c r="A81" s="11" t="s">
        <v>19</v>
      </c>
      <c r="B81" s="7"/>
      <c r="C81" s="7"/>
      <c r="D81" s="7"/>
      <c r="E81" s="11"/>
      <c r="F81" s="7"/>
      <c r="G81" s="7"/>
      <c r="H81" s="11">
        <f t="shared" ref="H81:P81" si="7">SUM(H73:H80)</f>
        <v>0</v>
      </c>
      <c r="I81" s="11">
        <f t="shared" si="7"/>
        <v>0</v>
      </c>
      <c r="J81" s="11">
        <f t="shared" si="7"/>
        <v>0</v>
      </c>
      <c r="K81" s="11">
        <f t="shared" si="7"/>
        <v>0</v>
      </c>
      <c r="L81" s="11">
        <f t="shared" si="7"/>
        <v>337</v>
      </c>
      <c r="M81" s="11">
        <f t="shared" si="7"/>
        <v>161</v>
      </c>
      <c r="N81" s="11">
        <f t="shared" si="7"/>
        <v>74</v>
      </c>
      <c r="O81" s="11">
        <f t="shared" si="7"/>
        <v>72</v>
      </c>
      <c r="P81" s="11">
        <f t="shared" si="7"/>
        <v>644</v>
      </c>
      <c r="Q81" s="12"/>
      <c r="R81" s="12"/>
      <c r="S81" s="12"/>
      <c r="T81" s="12"/>
      <c r="U81" s="12"/>
      <c r="V81" s="12"/>
      <c r="W81" s="12"/>
      <c r="X81" s="12"/>
      <c r="Y81" s="12"/>
    </row>
    <row r="83" spans="1:25">
      <c r="A83" s="166" t="s">
        <v>34</v>
      </c>
      <c r="B83" s="1562"/>
      <c r="C83" s="1562"/>
      <c r="D83" s="1562"/>
      <c r="E83" s="1"/>
    </row>
    <row r="84" spans="1:25" ht="18">
      <c r="A84" s="187" t="s">
        <v>35</v>
      </c>
      <c r="B84" s="186" t="s">
        <v>36</v>
      </c>
      <c r="C84" s="239" t="s">
        <v>37</v>
      </c>
      <c r="D84" s="241"/>
      <c r="E84" s="1"/>
    </row>
    <row r="85" spans="1:25">
      <c r="A85" s="4"/>
      <c r="B85" s="1564"/>
      <c r="C85" s="1564"/>
      <c r="D85" s="242"/>
      <c r="E85" s="243" t="s">
        <v>40</v>
      </c>
    </row>
    <row r="86" spans="1:25">
      <c r="A86" s="5" t="s">
        <v>42</v>
      </c>
      <c r="B86" s="1772"/>
      <c r="C86" s="1772"/>
      <c r="D86" s="1"/>
      <c r="E86" s="1"/>
    </row>
    <row r="87" spans="1:25">
      <c r="A87" s="5" t="s">
        <v>42</v>
      </c>
      <c r="B87" s="1772"/>
      <c r="C87" s="1772"/>
    </row>
    <row r="88" spans="1:25">
      <c r="A88" s="5" t="s">
        <v>43</v>
      </c>
      <c r="B88" s="1772"/>
      <c r="C88" s="1772"/>
      <c r="D88" s="1"/>
      <c r="E88" s="1"/>
    </row>
    <row r="89" spans="1:25">
      <c r="A89" s="5" t="s">
        <v>44</v>
      </c>
      <c r="B89" s="1772"/>
      <c r="C89" s="1772"/>
      <c r="D89" s="1"/>
      <c r="E89" s="1"/>
    </row>
    <row r="91" spans="1:25" ht="23.25">
      <c r="A91" s="1559" t="s">
        <v>1311</v>
      </c>
      <c r="B91" s="1559"/>
      <c r="C91" s="1559"/>
      <c r="D91" s="1559"/>
      <c r="E91" s="1559"/>
      <c r="F91" s="1559"/>
      <c r="G91" s="7"/>
      <c r="H91" s="1559" t="s">
        <v>4015</v>
      </c>
      <c r="I91" s="1559"/>
      <c r="J91" s="1559"/>
      <c r="K91" s="1559"/>
      <c r="L91" s="1559"/>
      <c r="M91" s="1559"/>
      <c r="N91" s="1559"/>
      <c r="O91" s="1559"/>
      <c r="P91" s="1559"/>
      <c r="Q91" s="1741" t="s">
        <v>5925</v>
      </c>
      <c r="R91" s="1742"/>
      <c r="S91" s="1742"/>
      <c r="T91" s="1742"/>
      <c r="U91" s="1742"/>
      <c r="V91" s="1742"/>
      <c r="W91" s="1742"/>
      <c r="X91" s="1742"/>
      <c r="Y91" s="1742"/>
    </row>
    <row r="92" spans="1:25" ht="26.25">
      <c r="A92" s="8" t="s">
        <v>3</v>
      </c>
      <c r="B92" s="8" t="s">
        <v>4</v>
      </c>
      <c r="C92" s="8" t="s">
        <v>5</v>
      </c>
      <c r="D92" s="8" t="s">
        <v>6</v>
      </c>
      <c r="E92" s="8" t="s">
        <v>7</v>
      </c>
      <c r="F92" s="8" t="s">
        <v>8</v>
      </c>
      <c r="G92" s="33" t="s">
        <v>10</v>
      </c>
      <c r="H92" s="9" t="s">
        <v>11</v>
      </c>
      <c r="I92" s="9" t="s">
        <v>12</v>
      </c>
      <c r="J92" s="9" t="s">
        <v>13</v>
      </c>
      <c r="K92" s="9" t="s">
        <v>14</v>
      </c>
      <c r="L92" s="9" t="s">
        <v>15</v>
      </c>
      <c r="M92" s="9" t="s">
        <v>16</v>
      </c>
      <c r="N92" s="9" t="s">
        <v>17</v>
      </c>
      <c r="O92" s="10" t="s">
        <v>18</v>
      </c>
      <c r="P92" s="8" t="s">
        <v>19</v>
      </c>
      <c r="Q92" s="8" t="s">
        <v>20</v>
      </c>
      <c r="R92" s="240" t="s">
        <v>22</v>
      </c>
      <c r="S92" s="8" t="s">
        <v>9</v>
      </c>
      <c r="T92" s="8" t="s">
        <v>21</v>
      </c>
      <c r="U92" s="8" t="s">
        <v>24</v>
      </c>
      <c r="V92" s="8" t="s">
        <v>25</v>
      </c>
      <c r="W92" s="8" t="s">
        <v>26</v>
      </c>
      <c r="X92" s="8" t="s">
        <v>27</v>
      </c>
      <c r="Y92" s="8" t="s">
        <v>28</v>
      </c>
    </row>
    <row r="93" spans="1:25">
      <c r="A93" s="15" t="s">
        <v>3866</v>
      </c>
      <c r="B93" s="15" t="s">
        <v>78</v>
      </c>
      <c r="C93" s="15" t="s">
        <v>5889</v>
      </c>
      <c r="D93" s="15" t="s">
        <v>99</v>
      </c>
      <c r="E93" s="24">
        <v>46005.277777777781</v>
      </c>
      <c r="F93" s="15">
        <v>10.95</v>
      </c>
      <c r="G93" s="37"/>
      <c r="H93" s="15"/>
      <c r="I93" s="15"/>
      <c r="J93" s="15"/>
      <c r="K93" s="15"/>
      <c r="L93" s="15">
        <v>54</v>
      </c>
      <c r="M93" s="15">
        <v>54</v>
      </c>
      <c r="N93" s="15">
        <v>53</v>
      </c>
      <c r="O93" s="15"/>
      <c r="P93" s="14">
        <f>SUM(H93:O93)</f>
        <v>161</v>
      </c>
      <c r="Q93" s="17" t="s">
        <v>32</v>
      </c>
      <c r="R93" s="290" t="b">
        <v>1</v>
      </c>
      <c r="S93" s="14"/>
      <c r="T93" s="23" t="s">
        <v>33</v>
      </c>
      <c r="U93" s="16" t="s">
        <v>100</v>
      </c>
      <c r="V93" s="16" t="s">
        <v>90</v>
      </c>
      <c r="W93" s="16"/>
      <c r="X93" s="16" t="s">
        <v>5890</v>
      </c>
      <c r="Y93" s="16"/>
    </row>
    <row r="94" spans="1:25">
      <c r="A94" s="35" t="s">
        <v>519</v>
      </c>
      <c r="B94" s="35" t="s">
        <v>78</v>
      </c>
      <c r="C94" s="35" t="s">
        <v>5593</v>
      </c>
      <c r="D94" s="35" t="s">
        <v>4428</v>
      </c>
      <c r="E94" s="271">
        <v>46007.083333333336</v>
      </c>
      <c r="F94" s="35">
        <v>10.5</v>
      </c>
      <c r="G94" s="37"/>
      <c r="H94" s="15"/>
      <c r="I94" s="15"/>
      <c r="J94" s="15"/>
      <c r="K94" s="15"/>
      <c r="L94" s="15">
        <v>80</v>
      </c>
      <c r="M94" s="15">
        <v>54</v>
      </c>
      <c r="N94" s="15">
        <v>27</v>
      </c>
      <c r="O94" s="15"/>
      <c r="P94" s="14">
        <f>SUM(H94:O94)</f>
        <v>161</v>
      </c>
      <c r="Q94" s="17" t="s">
        <v>32</v>
      </c>
      <c r="R94" s="290" t="b">
        <v>0</v>
      </c>
      <c r="S94" s="14"/>
      <c r="T94" s="23" t="s">
        <v>33</v>
      </c>
      <c r="U94" s="16" t="s">
        <v>161</v>
      </c>
      <c r="V94" s="16" t="s">
        <v>90</v>
      </c>
      <c r="W94" s="16"/>
      <c r="X94" s="16" t="s">
        <v>5890</v>
      </c>
      <c r="Y94" s="16"/>
    </row>
    <row r="95" spans="1:25">
      <c r="A95" s="35" t="s">
        <v>2561</v>
      </c>
      <c r="B95" s="35" t="s">
        <v>78</v>
      </c>
      <c r="C95" s="35" t="s">
        <v>5677</v>
      </c>
      <c r="D95" s="35" t="s">
        <v>168</v>
      </c>
      <c r="E95" s="271">
        <v>46007.746527777781</v>
      </c>
      <c r="F95" s="35">
        <v>11.7</v>
      </c>
      <c r="G95" s="37"/>
      <c r="H95" s="15"/>
      <c r="I95" s="15"/>
      <c r="J95" s="15"/>
      <c r="K95" s="15"/>
      <c r="L95" s="15">
        <v>80</v>
      </c>
      <c r="M95" s="15">
        <v>54</v>
      </c>
      <c r="N95" s="15">
        <v>27</v>
      </c>
      <c r="O95" s="15"/>
      <c r="P95" s="14">
        <f>SUM(H95:O95)</f>
        <v>161</v>
      </c>
      <c r="Q95" s="17" t="s">
        <v>32</v>
      </c>
      <c r="R95" s="290" t="b">
        <v>0</v>
      </c>
      <c r="S95" s="14"/>
      <c r="T95" s="23" t="s">
        <v>33</v>
      </c>
      <c r="U95" s="16" t="s">
        <v>169</v>
      </c>
      <c r="V95" s="16" t="s">
        <v>90</v>
      </c>
      <c r="W95" s="16"/>
      <c r="X95" s="16" t="s">
        <v>5926</v>
      </c>
      <c r="Y95" s="16"/>
    </row>
    <row r="96" spans="1:25">
      <c r="A96" s="311" t="s">
        <v>2561</v>
      </c>
      <c r="B96" s="311" t="s">
        <v>78</v>
      </c>
      <c r="C96" s="35" t="s">
        <v>5678</v>
      </c>
      <c r="D96" s="35" t="s">
        <v>168</v>
      </c>
      <c r="E96" s="271">
        <v>46007.746527777781</v>
      </c>
      <c r="F96" s="35">
        <v>11.7</v>
      </c>
      <c r="G96" s="37"/>
      <c r="H96" s="15"/>
      <c r="I96" s="15"/>
      <c r="J96" s="15"/>
      <c r="K96" s="15"/>
      <c r="L96" s="15">
        <v>80</v>
      </c>
      <c r="M96" s="15">
        <v>54</v>
      </c>
      <c r="N96" s="15">
        <v>27</v>
      </c>
      <c r="O96" s="15"/>
      <c r="P96" s="14">
        <f>SUM(H96:O96)</f>
        <v>161</v>
      </c>
      <c r="Q96" s="17" t="s">
        <v>32</v>
      </c>
      <c r="R96" s="290" t="b">
        <v>0</v>
      </c>
      <c r="S96" s="14"/>
      <c r="T96" s="23" t="s">
        <v>33</v>
      </c>
      <c r="U96" s="16" t="s">
        <v>169</v>
      </c>
      <c r="V96" s="16" t="s">
        <v>90</v>
      </c>
      <c r="W96" s="16"/>
      <c r="X96" s="16" t="s">
        <v>5926</v>
      </c>
      <c r="Y96" s="16"/>
    </row>
    <row r="97" spans="1:25">
      <c r="A97" s="345" t="s">
        <v>120</v>
      </c>
      <c r="B97" s="345" t="s">
        <v>78</v>
      </c>
      <c r="C97" s="27" t="s">
        <v>5916</v>
      </c>
      <c r="D97" s="35" t="s">
        <v>4428</v>
      </c>
      <c r="E97" s="271">
        <v>46007.083333333336</v>
      </c>
      <c r="F97" s="35">
        <v>10.5</v>
      </c>
      <c r="G97" s="37"/>
      <c r="H97" s="15"/>
      <c r="I97" s="15"/>
      <c r="J97" s="15"/>
      <c r="K97" s="15"/>
      <c r="L97" s="15">
        <v>81</v>
      </c>
      <c r="M97" s="15">
        <v>80</v>
      </c>
      <c r="N97" s="15"/>
      <c r="O97" s="15"/>
      <c r="P97" s="14">
        <f>SUM(H97:O97)</f>
        <v>161</v>
      </c>
      <c r="Q97" s="17" t="s">
        <v>32</v>
      </c>
      <c r="R97" s="290" t="b">
        <v>1</v>
      </c>
      <c r="S97" s="14"/>
      <c r="T97" s="23" t="s">
        <v>33</v>
      </c>
      <c r="U97" s="16" t="s">
        <v>161</v>
      </c>
      <c r="V97" s="16" t="s">
        <v>90</v>
      </c>
      <c r="W97" s="16"/>
      <c r="X97" s="16" t="s">
        <v>5890</v>
      </c>
      <c r="Y97" s="16"/>
    </row>
    <row r="98" spans="1:25">
      <c r="A98" s="11" t="s">
        <v>19</v>
      </c>
      <c r="B98" s="7"/>
      <c r="C98" s="7"/>
      <c r="D98" s="7"/>
      <c r="E98" s="11"/>
      <c r="F98" s="7"/>
      <c r="G98" s="7"/>
      <c r="H98" s="11">
        <f t="shared" ref="H98:P98" si="8">SUM(H93:H97)</f>
        <v>0</v>
      </c>
      <c r="I98" s="11">
        <f t="shared" si="8"/>
        <v>0</v>
      </c>
      <c r="J98" s="11">
        <f t="shared" si="8"/>
        <v>0</v>
      </c>
      <c r="K98" s="11">
        <f t="shared" si="8"/>
        <v>0</v>
      </c>
      <c r="L98" s="11">
        <f t="shared" si="8"/>
        <v>375</v>
      </c>
      <c r="M98" s="11">
        <f t="shared" si="8"/>
        <v>296</v>
      </c>
      <c r="N98" s="11">
        <f t="shared" si="8"/>
        <v>134</v>
      </c>
      <c r="O98" s="11">
        <f t="shared" si="8"/>
        <v>0</v>
      </c>
      <c r="P98" s="11">
        <f t="shared" si="8"/>
        <v>805</v>
      </c>
      <c r="Q98" s="12"/>
      <c r="R98" s="12"/>
      <c r="S98" s="12"/>
      <c r="T98" s="12"/>
      <c r="U98" s="12"/>
      <c r="V98" s="12"/>
      <c r="W98" s="12"/>
      <c r="X98" s="12"/>
      <c r="Y98" s="12"/>
    </row>
    <row r="99" spans="1:25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5">
      <c r="A100" s="166" t="s">
        <v>34</v>
      </c>
      <c r="B100" s="1562"/>
      <c r="C100" s="1562"/>
      <c r="D100" s="1562"/>
      <c r="E100" s="1"/>
      <c r="F100" s="1"/>
      <c r="G100" s="1"/>
      <c r="H100" s="1"/>
      <c r="I100" s="1"/>
      <c r="J100" s="1563"/>
      <c r="K100" s="1563"/>
      <c r="L100" s="156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5" ht="18">
      <c r="A101" s="187" t="s">
        <v>35</v>
      </c>
      <c r="B101" s="186" t="s">
        <v>36</v>
      </c>
      <c r="C101" s="239" t="s">
        <v>37</v>
      </c>
      <c r="D101" s="24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5">
      <c r="A102" s="4"/>
      <c r="B102" s="1564"/>
      <c r="C102" s="1564"/>
      <c r="D102" s="242"/>
      <c r="E102" s="243" t="s">
        <v>40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5">
      <c r="A103" s="5" t="s">
        <v>42</v>
      </c>
      <c r="B103" s="1772"/>
      <c r="C103" s="177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5">
      <c r="A104" s="5" t="s">
        <v>42</v>
      </c>
      <c r="B104" s="1772"/>
      <c r="C104" s="177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>
      <c r="A105" s="5" t="s">
        <v>43</v>
      </c>
      <c r="B105" s="1772"/>
      <c r="C105" s="177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>
      <c r="A106" s="5" t="s">
        <v>44</v>
      </c>
      <c r="B106" s="1772"/>
      <c r="C106" s="177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</sheetData>
  <mergeCells count="58">
    <mergeCell ref="B102:C102"/>
    <mergeCell ref="B103:C103"/>
    <mergeCell ref="B104:C104"/>
    <mergeCell ref="B105:C105"/>
    <mergeCell ref="B106:C106"/>
    <mergeCell ref="A91:F91"/>
    <mergeCell ref="H91:P91"/>
    <mergeCell ref="Q91:Y91"/>
    <mergeCell ref="B100:D100"/>
    <mergeCell ref="J100:L100"/>
    <mergeCell ref="B13:C13"/>
    <mergeCell ref="A1:F1"/>
    <mergeCell ref="H1:P1"/>
    <mergeCell ref="Q1:Y1"/>
    <mergeCell ref="B11:D11"/>
    <mergeCell ref="J11:L11"/>
    <mergeCell ref="B14:C14"/>
    <mergeCell ref="B15:C15"/>
    <mergeCell ref="B16:C16"/>
    <mergeCell ref="B17:C17"/>
    <mergeCell ref="A19:F19"/>
    <mergeCell ref="B46:D46"/>
    <mergeCell ref="J46:L46"/>
    <mergeCell ref="Q19:Y19"/>
    <mergeCell ref="B28:D28"/>
    <mergeCell ref="B30:C30"/>
    <mergeCell ref="B31:C31"/>
    <mergeCell ref="B32:C32"/>
    <mergeCell ref="H19:P19"/>
    <mergeCell ref="B33:C33"/>
    <mergeCell ref="B34:C34"/>
    <mergeCell ref="A36:F36"/>
    <mergeCell ref="H36:P36"/>
    <mergeCell ref="Q36:Y36"/>
    <mergeCell ref="B66:C66"/>
    <mergeCell ref="A54:F54"/>
    <mergeCell ref="B48:C48"/>
    <mergeCell ref="B49:C49"/>
    <mergeCell ref="B50:C50"/>
    <mergeCell ref="B51:C51"/>
    <mergeCell ref="B52:C52"/>
    <mergeCell ref="H54:P54"/>
    <mergeCell ref="Q54:Y54"/>
    <mergeCell ref="B63:D63"/>
    <mergeCell ref="J63:L63"/>
    <mergeCell ref="B65:C65"/>
    <mergeCell ref="H71:P71"/>
    <mergeCell ref="Q71:Y71"/>
    <mergeCell ref="B83:D83"/>
    <mergeCell ref="B85:C85"/>
    <mergeCell ref="B67:C67"/>
    <mergeCell ref="B68:C68"/>
    <mergeCell ref="B69:C69"/>
    <mergeCell ref="B86:C86"/>
    <mergeCell ref="B87:C87"/>
    <mergeCell ref="B88:C88"/>
    <mergeCell ref="B89:C89"/>
    <mergeCell ref="A71:F71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B8065-5191-4561-B544-0A679C0E39DA}">
  <sheetPr>
    <tabColor rgb="FFFFFF00"/>
  </sheetPr>
  <dimension ref="A1:Y20"/>
  <sheetViews>
    <sheetView workbookViewId="0">
      <selection activeCell="S3" sqref="S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9.42578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5" customWidth="1"/>
  </cols>
  <sheetData>
    <row r="1" spans="1:25" ht="23.25">
      <c r="A1" s="1749" t="s">
        <v>139</v>
      </c>
      <c r="B1" s="1749"/>
      <c r="C1" s="1749"/>
      <c r="D1" s="1749"/>
      <c r="E1" s="1749"/>
      <c r="F1" s="1749"/>
      <c r="G1" s="260"/>
      <c r="H1" s="1749" t="s">
        <v>959</v>
      </c>
      <c r="I1" s="1749"/>
      <c r="J1" s="1749"/>
      <c r="K1" s="1749"/>
      <c r="L1" s="1749"/>
      <c r="M1" s="1749"/>
      <c r="N1" s="1749"/>
      <c r="O1" s="1749"/>
      <c r="P1" s="1749"/>
      <c r="Q1" s="1750" t="s">
        <v>181</v>
      </c>
      <c r="R1" s="1751"/>
      <c r="S1" s="1751"/>
      <c r="T1" s="1751"/>
      <c r="U1" s="1751"/>
      <c r="V1" s="1751"/>
      <c r="W1" s="1751"/>
      <c r="X1" s="1751"/>
      <c r="Y1" s="175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5.5">
      <c r="A3" s="15" t="s">
        <v>3866</v>
      </c>
      <c r="B3" s="15" t="s">
        <v>78</v>
      </c>
      <c r="C3" s="15" t="s">
        <v>5927</v>
      </c>
      <c r="D3" s="15" t="s">
        <v>4050</v>
      </c>
      <c r="E3" s="24">
        <v>46005.03125</v>
      </c>
      <c r="F3" s="15">
        <v>10.3</v>
      </c>
      <c r="G3" s="37" t="s">
        <v>5745</v>
      </c>
      <c r="H3" s="15"/>
      <c r="I3" s="15"/>
      <c r="J3" s="15"/>
      <c r="K3" s="15"/>
      <c r="L3" s="35">
        <v>27</v>
      </c>
      <c r="M3" s="35">
        <v>53</v>
      </c>
      <c r="N3" s="35">
        <v>27</v>
      </c>
      <c r="O3" s="35">
        <v>54</v>
      </c>
      <c r="P3" s="14">
        <f t="shared" ref="P3:P9" si="0">SUM(H3:O3)</f>
        <v>161</v>
      </c>
      <c r="Q3" s="320" t="s">
        <v>32</v>
      </c>
      <c r="R3" s="298" t="b">
        <v>1</v>
      </c>
      <c r="S3" s="235">
        <v>116202</v>
      </c>
      <c r="T3" s="334" t="s">
        <v>33</v>
      </c>
      <c r="U3" s="261" t="s">
        <v>523</v>
      </c>
      <c r="V3" s="16" t="s">
        <v>90</v>
      </c>
      <c r="W3" s="16">
        <v>1016789</v>
      </c>
      <c r="X3" s="16" t="s">
        <v>5928</v>
      </c>
      <c r="Y3" s="16"/>
    </row>
    <row r="4" spans="1:25" ht="25.5">
      <c r="A4" s="15" t="s">
        <v>2561</v>
      </c>
      <c r="B4" s="15" t="s">
        <v>78</v>
      </c>
      <c r="C4" s="15" t="s">
        <v>5929</v>
      </c>
      <c r="D4" s="15" t="s">
        <v>88</v>
      </c>
      <c r="E4" s="24">
        <v>46005.166666666664</v>
      </c>
      <c r="F4" s="15">
        <v>10.3</v>
      </c>
      <c r="G4" s="37" t="s">
        <v>5745</v>
      </c>
      <c r="H4" s="15"/>
      <c r="I4" s="15"/>
      <c r="J4" s="15"/>
      <c r="K4" s="15"/>
      <c r="L4" s="15"/>
      <c r="M4" s="35">
        <v>27</v>
      </c>
      <c r="N4" s="35">
        <v>108</v>
      </c>
      <c r="O4" s="15">
        <v>26</v>
      </c>
      <c r="P4" s="14">
        <f t="shared" si="0"/>
        <v>161</v>
      </c>
      <c r="Q4" s="320" t="s">
        <v>32</v>
      </c>
      <c r="R4" s="298" t="b">
        <v>0</v>
      </c>
      <c r="S4" s="235">
        <v>116220</v>
      </c>
      <c r="T4" s="334" t="s">
        <v>33</v>
      </c>
      <c r="U4" s="261" t="s">
        <v>523</v>
      </c>
      <c r="V4" s="16" t="s">
        <v>90</v>
      </c>
      <c r="W4" s="16">
        <v>1016790</v>
      </c>
      <c r="X4" s="16" t="s">
        <v>5928</v>
      </c>
      <c r="Y4" s="16"/>
    </row>
    <row r="5" spans="1:25" ht="25.5">
      <c r="A5" s="15" t="s">
        <v>120</v>
      </c>
      <c r="B5" s="15" t="s">
        <v>78</v>
      </c>
      <c r="C5" s="15" t="s">
        <v>5930</v>
      </c>
      <c r="D5" s="15" t="s">
        <v>239</v>
      </c>
      <c r="E5" s="24">
        <v>46004.833333333336</v>
      </c>
      <c r="F5" s="15">
        <v>9.9</v>
      </c>
      <c r="G5" s="37" t="s">
        <v>5745</v>
      </c>
      <c r="H5" s="15"/>
      <c r="I5" s="15"/>
      <c r="J5" s="15"/>
      <c r="K5" s="15"/>
      <c r="L5" s="15"/>
      <c r="M5" s="35">
        <v>41</v>
      </c>
      <c r="N5" s="35">
        <v>60</v>
      </c>
      <c r="O5" s="35">
        <v>60</v>
      </c>
      <c r="P5" s="14">
        <f t="shared" si="0"/>
        <v>161</v>
      </c>
      <c r="Q5" s="320" t="s">
        <v>32</v>
      </c>
      <c r="R5" s="298" t="b">
        <v>1</v>
      </c>
      <c r="S5" s="235">
        <v>116221</v>
      </c>
      <c r="T5" s="334" t="s">
        <v>33</v>
      </c>
      <c r="U5" s="260" t="s">
        <v>508</v>
      </c>
      <c r="V5" s="16" t="s">
        <v>90</v>
      </c>
      <c r="W5" s="16">
        <v>1016791</v>
      </c>
      <c r="X5" s="16" t="s">
        <v>5931</v>
      </c>
      <c r="Y5" s="16"/>
    </row>
    <row r="6" spans="1:25" ht="25.5">
      <c r="A6" s="15" t="s">
        <v>120</v>
      </c>
      <c r="B6" s="15" t="s">
        <v>78</v>
      </c>
      <c r="C6" s="15" t="s">
        <v>5932</v>
      </c>
      <c r="D6" s="15" t="s">
        <v>239</v>
      </c>
      <c r="E6" s="24">
        <v>46004.833333333336</v>
      </c>
      <c r="F6" s="15">
        <v>9.9</v>
      </c>
      <c r="G6" s="37" t="s">
        <v>5745</v>
      </c>
      <c r="H6" s="15"/>
      <c r="I6" s="15"/>
      <c r="J6" s="15"/>
      <c r="K6" s="15"/>
      <c r="L6" s="15"/>
      <c r="M6" s="35">
        <v>60</v>
      </c>
      <c r="N6" s="35">
        <v>41</v>
      </c>
      <c r="O6" s="35">
        <v>60</v>
      </c>
      <c r="P6" s="14">
        <f t="shared" si="0"/>
        <v>161</v>
      </c>
      <c r="Q6" s="320" t="s">
        <v>32</v>
      </c>
      <c r="R6" s="298" t="b">
        <v>1</v>
      </c>
      <c r="S6" s="235">
        <v>116222</v>
      </c>
      <c r="T6" s="334" t="s">
        <v>33</v>
      </c>
      <c r="U6" s="260" t="s">
        <v>508</v>
      </c>
      <c r="V6" s="16" t="s">
        <v>90</v>
      </c>
      <c r="W6" s="16">
        <v>1016792</v>
      </c>
      <c r="X6" s="16" t="s">
        <v>5931</v>
      </c>
      <c r="Y6" s="16"/>
    </row>
    <row r="7" spans="1:25" ht="25.5">
      <c r="A7" s="15" t="s">
        <v>119</v>
      </c>
      <c r="B7" s="15" t="s">
        <v>78</v>
      </c>
      <c r="C7" s="15" t="s">
        <v>5933</v>
      </c>
      <c r="D7" s="15" t="s">
        <v>239</v>
      </c>
      <c r="E7" s="24">
        <v>46004.833333333336</v>
      </c>
      <c r="F7" s="15">
        <v>9.9</v>
      </c>
      <c r="G7" s="37" t="s">
        <v>5745</v>
      </c>
      <c r="H7" s="15"/>
      <c r="I7" s="15"/>
      <c r="J7" s="15"/>
      <c r="K7" s="15"/>
      <c r="L7" s="35">
        <v>54</v>
      </c>
      <c r="M7" s="35">
        <v>54</v>
      </c>
      <c r="N7" s="15"/>
      <c r="O7" s="15"/>
      <c r="P7" s="14">
        <f t="shared" si="0"/>
        <v>108</v>
      </c>
      <c r="Q7" s="320" t="s">
        <v>32</v>
      </c>
      <c r="R7" s="298" t="b">
        <v>0</v>
      </c>
      <c r="S7" s="235">
        <v>116210</v>
      </c>
      <c r="T7" s="334" t="s">
        <v>33</v>
      </c>
      <c r="U7" s="260" t="s">
        <v>508</v>
      </c>
      <c r="V7" s="16" t="s">
        <v>90</v>
      </c>
      <c r="W7" s="16">
        <v>1016793</v>
      </c>
      <c r="X7" s="16" t="s">
        <v>5931</v>
      </c>
      <c r="Y7" s="16"/>
    </row>
    <row r="8" spans="1:25" ht="18.75" customHeight="1">
      <c r="A8" s="15" t="s">
        <v>5934</v>
      </c>
      <c r="B8" s="15" t="s">
        <v>78</v>
      </c>
      <c r="C8" s="15" t="s">
        <v>5935</v>
      </c>
      <c r="D8" s="15" t="s">
        <v>3923</v>
      </c>
      <c r="E8" s="24">
        <v>46005.541666666664</v>
      </c>
      <c r="F8" s="15">
        <v>10.3</v>
      </c>
      <c r="G8" s="355" t="s">
        <v>2573</v>
      </c>
      <c r="H8" s="15"/>
      <c r="I8" s="15"/>
      <c r="J8" s="15"/>
      <c r="K8" s="15"/>
      <c r="L8" s="35">
        <v>54</v>
      </c>
      <c r="M8" s="35">
        <v>54</v>
      </c>
      <c r="N8" s="35">
        <v>53</v>
      </c>
      <c r="O8" s="15"/>
      <c r="P8" s="14">
        <f t="shared" si="0"/>
        <v>161</v>
      </c>
      <c r="Q8" s="320" t="s">
        <v>32</v>
      </c>
      <c r="R8" s="298" t="b">
        <v>0</v>
      </c>
      <c r="S8" s="235">
        <v>116200</v>
      </c>
      <c r="T8" s="334" t="s">
        <v>33</v>
      </c>
      <c r="U8" s="260" t="s">
        <v>508</v>
      </c>
      <c r="V8" s="16" t="s">
        <v>90</v>
      </c>
      <c r="W8" s="16">
        <v>1016795</v>
      </c>
      <c r="X8" s="16" t="s">
        <v>5931</v>
      </c>
      <c r="Y8" s="16"/>
    </row>
    <row r="9" spans="1:25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14"/>
      <c r="S9" s="293"/>
      <c r="T9" s="14" t="s">
        <v>31</v>
      </c>
      <c r="U9" s="16"/>
      <c r="V9" s="16"/>
      <c r="W9" s="16"/>
      <c r="X9" s="16"/>
      <c r="Y9" s="16"/>
    </row>
    <row r="10" spans="1:25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135</v>
      </c>
      <c r="M10" s="11">
        <f t="shared" si="1"/>
        <v>289</v>
      </c>
      <c r="N10" s="11">
        <f t="shared" si="1"/>
        <v>289</v>
      </c>
      <c r="O10" s="11">
        <f t="shared" si="1"/>
        <v>200</v>
      </c>
      <c r="P10" s="11">
        <f t="shared" si="1"/>
        <v>913</v>
      </c>
      <c r="Q10" s="12"/>
      <c r="R10" s="12"/>
      <c r="S10" s="12"/>
      <c r="T10" s="12"/>
      <c r="U10" s="12"/>
      <c r="V10" s="12"/>
      <c r="W10" s="12"/>
      <c r="X10" s="12"/>
      <c r="Y10" s="12"/>
    </row>
    <row r="11" spans="1:25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61" t="s">
        <v>523</v>
      </c>
      <c r="B14" s="261" t="s">
        <v>1096</v>
      </c>
      <c r="C14" s="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260" t="s">
        <v>508</v>
      </c>
      <c r="B15" s="260" t="s">
        <v>715</v>
      </c>
      <c r="C15" s="4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42</v>
      </c>
      <c r="B16" s="1772"/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5" t="s">
        <v>43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5" t="s">
        <v>44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</sheetData>
  <mergeCells count="9">
    <mergeCell ref="B18:C18"/>
    <mergeCell ref="B19:C19"/>
    <mergeCell ref="A1:F1"/>
    <mergeCell ref="H1:P1"/>
    <mergeCell ref="Q1:Y1"/>
    <mergeCell ref="B12:D12"/>
    <mergeCell ref="J12:L12"/>
    <mergeCell ref="B16:C16"/>
    <mergeCell ref="B17:C17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D16C2-6B3C-4697-9D4E-F268110633E2}">
  <sheetPr>
    <tabColor rgb="FFFFFF00"/>
  </sheetPr>
  <dimension ref="A1:AD35"/>
  <sheetViews>
    <sheetView topLeftCell="A32" workbookViewId="0">
      <selection activeCell="G26" sqref="G2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5.7109375" customWidth="1"/>
  </cols>
  <sheetData>
    <row r="1" spans="1:30" ht="23.25">
      <c r="A1" s="1559" t="s">
        <v>109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30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21" t="s">
        <v>15</v>
      </c>
      <c r="M2" s="21" t="s">
        <v>16</v>
      </c>
      <c r="N2" s="21" t="s">
        <v>17</v>
      </c>
      <c r="O2" s="67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30" ht="25.5">
      <c r="A3" s="356" t="s">
        <v>3866</v>
      </c>
      <c r="B3" s="15" t="s">
        <v>78</v>
      </c>
      <c r="C3" s="15" t="s">
        <v>5936</v>
      </c>
      <c r="D3" s="15" t="s">
        <v>88</v>
      </c>
      <c r="E3" s="24">
        <v>46003.166666666664</v>
      </c>
      <c r="F3" s="15">
        <v>10.3</v>
      </c>
      <c r="G3" s="37" t="s">
        <v>5745</v>
      </c>
      <c r="H3" s="15"/>
      <c r="I3" s="15"/>
      <c r="J3" s="15"/>
      <c r="K3" s="26"/>
      <c r="L3" s="235"/>
      <c r="M3" s="331">
        <v>45</v>
      </c>
      <c r="N3" s="331">
        <v>60</v>
      </c>
      <c r="O3" s="331">
        <v>56</v>
      </c>
      <c r="P3" s="66">
        <f t="shared" ref="P3:P8" si="0">SUM(H3:O3)</f>
        <v>161</v>
      </c>
      <c r="Q3" s="17" t="s">
        <v>32</v>
      </c>
      <c r="R3" s="292" t="b">
        <v>1</v>
      </c>
      <c r="S3" s="235">
        <v>116162</v>
      </c>
      <c r="T3" s="237" t="s">
        <v>33</v>
      </c>
      <c r="U3" s="231" t="s">
        <v>161</v>
      </c>
      <c r="V3" s="16" t="s">
        <v>90</v>
      </c>
      <c r="W3" s="16">
        <v>1016749</v>
      </c>
      <c r="X3" s="16" t="s">
        <v>5937</v>
      </c>
      <c r="Y3" s="16"/>
    </row>
    <row r="4" spans="1:30" ht="25.5">
      <c r="A4" s="356" t="s">
        <v>119</v>
      </c>
      <c r="B4" s="15" t="s">
        <v>92</v>
      </c>
      <c r="C4" s="15" t="s">
        <v>5938</v>
      </c>
      <c r="D4" s="15" t="s">
        <v>159</v>
      </c>
      <c r="E4" s="24">
        <v>46003.041666666664</v>
      </c>
      <c r="F4" s="15">
        <v>10.3</v>
      </c>
      <c r="G4" s="37" t="s">
        <v>5745</v>
      </c>
      <c r="H4" s="15"/>
      <c r="I4" s="15"/>
      <c r="J4" s="15"/>
      <c r="K4" s="26"/>
      <c r="L4" s="235"/>
      <c r="M4" s="331">
        <v>41</v>
      </c>
      <c r="N4" s="331">
        <v>60</v>
      </c>
      <c r="O4" s="331">
        <v>60</v>
      </c>
      <c r="P4" s="66">
        <f t="shared" si="0"/>
        <v>161</v>
      </c>
      <c r="Q4" s="17" t="s">
        <v>32</v>
      </c>
      <c r="R4" s="292" t="b">
        <v>0</v>
      </c>
      <c r="S4" s="235">
        <v>116188</v>
      </c>
      <c r="T4" s="237" t="s">
        <v>33</v>
      </c>
      <c r="U4" s="231" t="s">
        <v>161</v>
      </c>
      <c r="V4" s="16" t="s">
        <v>90</v>
      </c>
      <c r="W4" s="16">
        <v>1016750</v>
      </c>
      <c r="X4" s="16" t="s">
        <v>5937</v>
      </c>
      <c r="Y4" s="16"/>
    </row>
    <row r="5" spans="1:30" ht="22.5" customHeight="1">
      <c r="A5" s="15" t="s">
        <v>133</v>
      </c>
      <c r="B5" s="15" t="s">
        <v>134</v>
      </c>
      <c r="C5" s="15" t="s">
        <v>5939</v>
      </c>
      <c r="D5" s="15" t="s">
        <v>2892</v>
      </c>
      <c r="E5" s="24">
        <v>46004.288194444445</v>
      </c>
      <c r="F5" s="15">
        <v>10.3</v>
      </c>
      <c r="G5" s="357" t="s">
        <v>3986</v>
      </c>
      <c r="H5" s="15"/>
      <c r="I5" s="15"/>
      <c r="J5" s="15"/>
      <c r="K5" s="26"/>
      <c r="L5" s="331">
        <v>161</v>
      </c>
      <c r="M5" s="235"/>
      <c r="N5" s="235"/>
      <c r="O5" s="235"/>
      <c r="P5" s="66">
        <f t="shared" si="0"/>
        <v>161</v>
      </c>
      <c r="Q5" s="17" t="s">
        <v>32</v>
      </c>
      <c r="R5" s="292" t="b">
        <v>0</v>
      </c>
      <c r="S5" s="235">
        <v>116199</v>
      </c>
      <c r="T5" s="237" t="s">
        <v>33</v>
      </c>
      <c r="U5" s="231" t="s">
        <v>161</v>
      </c>
      <c r="V5" s="16" t="s">
        <v>90</v>
      </c>
      <c r="W5" s="16">
        <v>1016754</v>
      </c>
      <c r="X5" s="16" t="s">
        <v>5937</v>
      </c>
      <c r="Y5" s="16"/>
    </row>
    <row r="6" spans="1:30" ht="21.75" customHeight="1">
      <c r="A6" s="15" t="s">
        <v>2561</v>
      </c>
      <c r="B6" s="15" t="s">
        <v>92</v>
      </c>
      <c r="C6" s="15" t="s">
        <v>5940</v>
      </c>
      <c r="D6" s="15" t="s">
        <v>94</v>
      </c>
      <c r="E6" s="24">
        <v>46003.763888888891</v>
      </c>
      <c r="F6" s="15">
        <v>10.8</v>
      </c>
      <c r="G6" s="37" t="s">
        <v>401</v>
      </c>
      <c r="H6" s="15"/>
      <c r="I6" s="15"/>
      <c r="J6" s="15"/>
      <c r="K6" s="26"/>
      <c r="L6" s="331">
        <v>56</v>
      </c>
      <c r="M6" s="331">
        <v>90</v>
      </c>
      <c r="N6" s="331">
        <v>15</v>
      </c>
      <c r="O6" s="235"/>
      <c r="P6" s="66">
        <f t="shared" si="0"/>
        <v>161</v>
      </c>
      <c r="Q6" s="17" t="s">
        <v>32</v>
      </c>
      <c r="R6" s="292" t="b">
        <v>0</v>
      </c>
      <c r="S6" s="235">
        <v>116186</v>
      </c>
      <c r="T6" s="237" t="s">
        <v>33</v>
      </c>
      <c r="U6" s="231" t="s">
        <v>161</v>
      </c>
      <c r="V6" s="16" t="s">
        <v>90</v>
      </c>
      <c r="W6" s="16">
        <v>1016751</v>
      </c>
      <c r="X6" s="16" t="s">
        <v>5941</v>
      </c>
      <c r="Y6" s="16"/>
    </row>
    <row r="7" spans="1:30" ht="25.5">
      <c r="A7" s="356" t="s">
        <v>4752</v>
      </c>
      <c r="B7" s="15" t="s">
        <v>92</v>
      </c>
      <c r="C7" s="15" t="s">
        <v>5942</v>
      </c>
      <c r="D7" s="15" t="s">
        <v>159</v>
      </c>
      <c r="E7" s="24">
        <v>46003.041666666664</v>
      </c>
      <c r="F7" s="15">
        <v>10.3</v>
      </c>
      <c r="G7" s="37" t="s">
        <v>5745</v>
      </c>
      <c r="H7" s="15"/>
      <c r="I7" s="15"/>
      <c r="J7" s="15"/>
      <c r="K7" s="26"/>
      <c r="L7" s="331">
        <v>30</v>
      </c>
      <c r="M7" s="331">
        <v>41</v>
      </c>
      <c r="N7" s="331">
        <v>60</v>
      </c>
      <c r="O7" s="345">
        <v>30</v>
      </c>
      <c r="P7" s="66">
        <f t="shared" si="0"/>
        <v>161</v>
      </c>
      <c r="Q7" s="17" t="s">
        <v>32</v>
      </c>
      <c r="R7" s="292" t="b">
        <v>1</v>
      </c>
      <c r="S7" s="344">
        <v>116183</v>
      </c>
      <c r="T7" s="237" t="s">
        <v>33</v>
      </c>
      <c r="U7" s="231" t="s">
        <v>161</v>
      </c>
      <c r="V7" s="16" t="s">
        <v>90</v>
      </c>
      <c r="W7" s="16">
        <v>1016752</v>
      </c>
      <c r="X7" s="16" t="s">
        <v>5937</v>
      </c>
      <c r="Y7" s="16"/>
    </row>
    <row r="8" spans="1:30" ht="25.5">
      <c r="A8" s="356" t="s">
        <v>2561</v>
      </c>
      <c r="B8" s="15" t="s">
        <v>78</v>
      </c>
      <c r="C8" s="15" t="s">
        <v>5943</v>
      </c>
      <c r="D8" s="15" t="s">
        <v>88</v>
      </c>
      <c r="E8" s="24">
        <v>46003.166666666664</v>
      </c>
      <c r="F8" s="15">
        <v>10.3</v>
      </c>
      <c r="G8" s="37" t="s">
        <v>5745</v>
      </c>
      <c r="H8" s="15"/>
      <c r="I8" s="15"/>
      <c r="J8" s="15"/>
      <c r="K8" s="26"/>
      <c r="L8" s="331">
        <v>30</v>
      </c>
      <c r="M8" s="331">
        <v>41</v>
      </c>
      <c r="N8" s="331">
        <v>60</v>
      </c>
      <c r="O8" s="331">
        <v>30</v>
      </c>
      <c r="P8" s="66">
        <f t="shared" si="0"/>
        <v>161</v>
      </c>
      <c r="Q8" s="17" t="s">
        <v>32</v>
      </c>
      <c r="R8" s="292" t="b">
        <v>0</v>
      </c>
      <c r="S8" s="235">
        <v>116185</v>
      </c>
      <c r="T8" s="237" t="s">
        <v>33</v>
      </c>
      <c r="U8" s="231" t="s">
        <v>161</v>
      </c>
      <c r="V8" s="16" t="s">
        <v>90</v>
      </c>
      <c r="W8" s="16">
        <v>1016753</v>
      </c>
      <c r="X8" s="16" t="s">
        <v>5937</v>
      </c>
      <c r="Y8" s="16"/>
    </row>
    <row r="9" spans="1:30">
      <c r="A9" s="11" t="s">
        <v>19</v>
      </c>
      <c r="B9" s="7"/>
      <c r="C9" s="7"/>
      <c r="D9" s="7"/>
      <c r="E9" s="11"/>
      <c r="F9" s="7"/>
      <c r="G9" s="7"/>
      <c r="H9" s="11">
        <f>SUM(H3:H7)</f>
        <v>0</v>
      </c>
      <c r="I9" s="11">
        <f>SUM(I3:I7)</f>
        <v>0</v>
      </c>
      <c r="J9" s="11">
        <f>SUM(J3:J7)</f>
        <v>0</v>
      </c>
      <c r="K9" s="11">
        <f>SUM(K3:K7)</f>
        <v>0</v>
      </c>
      <c r="L9" s="19">
        <f>SUM(L3:L8)</f>
        <v>277</v>
      </c>
      <c r="M9" s="19">
        <f t="shared" ref="M9:P9" si="1">SUM(M3:M8)</f>
        <v>258</v>
      </c>
      <c r="N9" s="19">
        <f t="shared" si="1"/>
        <v>255</v>
      </c>
      <c r="O9" s="19">
        <f t="shared" si="1"/>
        <v>176</v>
      </c>
      <c r="P9" s="11">
        <f t="shared" si="1"/>
        <v>966</v>
      </c>
      <c r="Q9" s="12"/>
      <c r="R9" s="12"/>
      <c r="S9" s="256"/>
      <c r="T9" s="12"/>
      <c r="U9" s="12"/>
      <c r="V9" s="12"/>
      <c r="W9" s="12"/>
      <c r="X9" s="12"/>
      <c r="Y9" s="12"/>
    </row>
    <row r="10" spans="1:30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30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30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30">
      <c r="A13" s="230" t="s">
        <v>4605</v>
      </c>
      <c r="B13" s="1558"/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30" ht="15" customHeight="1">
      <c r="A14" s="5" t="s">
        <v>42</v>
      </c>
      <c r="B14" s="1772" t="s">
        <v>4856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AD14" s="141"/>
    </row>
    <row r="15" spans="1:30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30">
      <c r="A16" s="5" t="s">
        <v>43</v>
      </c>
      <c r="B16" s="1772" t="s">
        <v>5650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>
        <v>0.625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128</v>
      </c>
      <c r="B19" s="1559"/>
      <c r="C19" s="1559"/>
      <c r="D19" s="1559"/>
      <c r="E19" s="1559"/>
      <c r="F19" s="1559"/>
      <c r="G19" s="7"/>
      <c r="H19" s="1559" t="s">
        <v>4015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810</v>
      </c>
      <c r="R19" s="1742"/>
      <c r="S19" s="1742"/>
      <c r="T19" s="1742"/>
      <c r="U19" s="1742"/>
      <c r="V19" s="1742"/>
      <c r="W19" s="1742"/>
      <c r="X19" s="1742"/>
      <c r="Y19" s="1742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21" t="s">
        <v>15</v>
      </c>
      <c r="M20" s="21" t="s">
        <v>16</v>
      </c>
      <c r="N20" s="21" t="s">
        <v>17</v>
      </c>
      <c r="O20" s="67" t="s">
        <v>18</v>
      </c>
      <c r="P20" s="8" t="s">
        <v>19</v>
      </c>
      <c r="Q20" s="8" t="s">
        <v>20</v>
      </c>
      <c r="R20" s="240" t="s">
        <v>22</v>
      </c>
      <c r="S20" s="8" t="s">
        <v>9</v>
      </c>
      <c r="T20" s="8" t="s">
        <v>21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 ht="25.5">
      <c r="A21" s="15" t="s">
        <v>120</v>
      </c>
      <c r="B21" s="15" t="s">
        <v>78</v>
      </c>
      <c r="C21" s="15" t="s">
        <v>5944</v>
      </c>
      <c r="D21" s="15" t="s">
        <v>5945</v>
      </c>
      <c r="E21" s="24">
        <v>46004.052083333336</v>
      </c>
      <c r="F21" s="15">
        <v>10.5</v>
      </c>
      <c r="G21" s="37" t="s">
        <v>5745</v>
      </c>
      <c r="H21" s="15"/>
      <c r="I21" s="15"/>
      <c r="J21" s="15"/>
      <c r="K21" s="26"/>
      <c r="L21" s="235"/>
      <c r="M21" s="331">
        <v>60</v>
      </c>
      <c r="N21" s="331">
        <v>60</v>
      </c>
      <c r="O21" s="331">
        <v>41</v>
      </c>
      <c r="P21" s="66">
        <f t="shared" ref="P21:P26" si="2">SUM(H21:O21)</f>
        <v>161</v>
      </c>
      <c r="Q21" s="17" t="s">
        <v>32</v>
      </c>
      <c r="R21" s="290" t="b">
        <v>1</v>
      </c>
      <c r="S21" s="14">
        <v>116189</v>
      </c>
      <c r="T21" s="23" t="s">
        <v>33</v>
      </c>
      <c r="U21" s="231" t="s">
        <v>161</v>
      </c>
      <c r="V21" s="16" t="s">
        <v>90</v>
      </c>
      <c r="W21" s="16">
        <v>1016760</v>
      </c>
      <c r="X21" s="16" t="s">
        <v>5941</v>
      </c>
      <c r="Y21" s="16"/>
    </row>
    <row r="22" spans="1:25" ht="25.5">
      <c r="A22" s="15" t="s">
        <v>120</v>
      </c>
      <c r="B22" s="15" t="s">
        <v>78</v>
      </c>
      <c r="C22" s="15" t="s">
        <v>5946</v>
      </c>
      <c r="D22" s="15" t="s">
        <v>5945</v>
      </c>
      <c r="E22" s="24">
        <v>46004.052083333336</v>
      </c>
      <c r="F22" s="15">
        <v>10.5</v>
      </c>
      <c r="G22" s="37" t="s">
        <v>5745</v>
      </c>
      <c r="H22" s="15"/>
      <c r="I22" s="15"/>
      <c r="J22" s="15"/>
      <c r="K22" s="26"/>
      <c r="L22" s="235"/>
      <c r="M22" s="331">
        <v>60</v>
      </c>
      <c r="N22" s="331">
        <v>60</v>
      </c>
      <c r="O22" s="331">
        <v>41</v>
      </c>
      <c r="P22" s="66">
        <f t="shared" si="2"/>
        <v>161</v>
      </c>
      <c r="Q22" s="17" t="s">
        <v>32</v>
      </c>
      <c r="R22" s="290" t="b">
        <v>1</v>
      </c>
      <c r="S22" s="14">
        <v>116190</v>
      </c>
      <c r="T22" s="23" t="s">
        <v>33</v>
      </c>
      <c r="U22" s="231" t="s">
        <v>161</v>
      </c>
      <c r="V22" s="16" t="s">
        <v>90</v>
      </c>
      <c r="W22" s="16">
        <v>1016761</v>
      </c>
      <c r="X22" s="16" t="s">
        <v>5941</v>
      </c>
      <c r="Y22" s="16"/>
    </row>
    <row r="23" spans="1:25" ht="25.5">
      <c r="A23" s="15" t="s">
        <v>107</v>
      </c>
      <c r="B23" s="15" t="s">
        <v>78</v>
      </c>
      <c r="C23" s="15" t="s">
        <v>5947</v>
      </c>
      <c r="D23" s="15" t="s">
        <v>932</v>
      </c>
      <c r="E23" s="24">
        <v>46004.010416666664</v>
      </c>
      <c r="F23" s="15">
        <v>10.8</v>
      </c>
      <c r="G23" s="37" t="s">
        <v>5745</v>
      </c>
      <c r="H23" s="15"/>
      <c r="I23" s="15"/>
      <c r="J23" s="15"/>
      <c r="K23" s="26"/>
      <c r="L23" s="235"/>
      <c r="M23" s="331">
        <v>60</v>
      </c>
      <c r="N23" s="331">
        <v>60</v>
      </c>
      <c r="O23" s="345">
        <v>41</v>
      </c>
      <c r="P23" s="66">
        <f t="shared" si="2"/>
        <v>161</v>
      </c>
      <c r="Q23" s="17" t="s">
        <v>32</v>
      </c>
      <c r="R23" s="290" t="b">
        <v>0</v>
      </c>
      <c r="S23" s="14">
        <v>116191</v>
      </c>
      <c r="T23" s="23" t="s">
        <v>33</v>
      </c>
      <c r="U23" s="231" t="s">
        <v>161</v>
      </c>
      <c r="V23" s="16" t="s">
        <v>90</v>
      </c>
      <c r="W23" s="16">
        <v>1016762</v>
      </c>
      <c r="X23" s="16" t="s">
        <v>5941</v>
      </c>
      <c r="Y23" s="16"/>
    </row>
    <row r="24" spans="1:25" ht="25.5">
      <c r="A24" s="15" t="s">
        <v>4752</v>
      </c>
      <c r="B24" s="15" t="s">
        <v>78</v>
      </c>
      <c r="C24" s="15" t="s">
        <v>5948</v>
      </c>
      <c r="D24" s="15" t="s">
        <v>5945</v>
      </c>
      <c r="E24" s="24">
        <v>46004.052083333336</v>
      </c>
      <c r="F24" s="15">
        <v>10.5</v>
      </c>
      <c r="G24" s="37" t="s">
        <v>5745</v>
      </c>
      <c r="H24" s="15"/>
      <c r="I24" s="15"/>
      <c r="J24" s="15"/>
      <c r="K24" s="26"/>
      <c r="L24" s="235"/>
      <c r="M24" s="331">
        <v>60</v>
      </c>
      <c r="N24" s="331">
        <v>60</v>
      </c>
      <c r="O24" s="345">
        <v>41</v>
      </c>
      <c r="P24" s="66">
        <f t="shared" si="2"/>
        <v>161</v>
      </c>
      <c r="Q24" s="17" t="s">
        <v>32</v>
      </c>
      <c r="R24" s="290" t="b">
        <v>1</v>
      </c>
      <c r="S24" s="14">
        <v>116184</v>
      </c>
      <c r="T24" s="23" t="s">
        <v>33</v>
      </c>
      <c r="U24" s="231" t="s">
        <v>161</v>
      </c>
      <c r="V24" s="16" t="s">
        <v>90</v>
      </c>
      <c r="W24" s="16">
        <v>1016763</v>
      </c>
      <c r="X24" s="16" t="s">
        <v>5941</v>
      </c>
      <c r="Y24" s="16"/>
    </row>
    <row r="25" spans="1:25" ht="24" customHeight="1">
      <c r="A25" s="15" t="s">
        <v>152</v>
      </c>
      <c r="B25" s="15" t="s">
        <v>78</v>
      </c>
      <c r="C25" s="15" t="s">
        <v>5949</v>
      </c>
      <c r="D25" s="15" t="s">
        <v>88</v>
      </c>
      <c r="E25" s="24">
        <v>46004.166666666664</v>
      </c>
      <c r="F25" s="15">
        <v>10.3</v>
      </c>
      <c r="G25" s="357" t="s">
        <v>3986</v>
      </c>
      <c r="H25" s="15"/>
      <c r="I25" s="15"/>
      <c r="J25" s="15"/>
      <c r="K25" s="26"/>
      <c r="L25" s="331">
        <v>161</v>
      </c>
      <c r="M25" s="235"/>
      <c r="N25" s="235"/>
      <c r="O25" s="235"/>
      <c r="P25" s="66">
        <f t="shared" si="2"/>
        <v>161</v>
      </c>
      <c r="Q25" s="17" t="s">
        <v>32</v>
      </c>
      <c r="R25" s="290" t="b">
        <v>0</v>
      </c>
      <c r="S25" s="14">
        <v>116198</v>
      </c>
      <c r="T25" s="23" t="s">
        <v>33</v>
      </c>
      <c r="U25" s="231" t="s">
        <v>161</v>
      </c>
      <c r="V25" s="16" t="s">
        <v>90</v>
      </c>
      <c r="W25" s="16">
        <v>1016764</v>
      </c>
      <c r="X25" s="16" t="s">
        <v>5941</v>
      </c>
      <c r="Y25" s="16"/>
    </row>
    <row r="26" spans="1:25" ht="25.5">
      <c r="A26" s="15" t="s">
        <v>2561</v>
      </c>
      <c r="B26" s="15" t="s">
        <v>78</v>
      </c>
      <c r="C26" s="15" t="s">
        <v>5950</v>
      </c>
      <c r="D26" s="15" t="s">
        <v>88</v>
      </c>
      <c r="E26" s="24">
        <v>46004.166666666664</v>
      </c>
      <c r="F26" s="15">
        <v>10.3</v>
      </c>
      <c r="G26" s="37" t="s">
        <v>5745</v>
      </c>
      <c r="H26" s="15"/>
      <c r="I26" s="15"/>
      <c r="J26" s="15"/>
      <c r="K26" s="26"/>
      <c r="L26" s="235"/>
      <c r="M26" s="331">
        <v>60</v>
      </c>
      <c r="N26" s="235">
        <v>60</v>
      </c>
      <c r="O26" s="331">
        <v>41</v>
      </c>
      <c r="P26" s="66">
        <f t="shared" si="2"/>
        <v>161</v>
      </c>
      <c r="Q26" s="17" t="s">
        <v>32</v>
      </c>
      <c r="R26" s="290" t="b">
        <v>0</v>
      </c>
      <c r="S26" s="14">
        <v>116187</v>
      </c>
      <c r="T26" s="23" t="s">
        <v>33</v>
      </c>
      <c r="U26" s="231" t="s">
        <v>161</v>
      </c>
      <c r="V26" s="16" t="s">
        <v>90</v>
      </c>
      <c r="W26" s="16">
        <v>1016765</v>
      </c>
      <c r="X26" s="16" t="s">
        <v>5941</v>
      </c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11">
        <f t="shared" ref="H27:P27" si="3">SUM(H21:H26)</f>
        <v>0</v>
      </c>
      <c r="I27" s="11">
        <f t="shared" si="3"/>
        <v>0</v>
      </c>
      <c r="J27" s="11">
        <f t="shared" si="3"/>
        <v>0</v>
      </c>
      <c r="K27" s="11">
        <f t="shared" si="3"/>
        <v>0</v>
      </c>
      <c r="L27" s="19">
        <f t="shared" si="3"/>
        <v>161</v>
      </c>
      <c r="M27" s="19">
        <f t="shared" si="3"/>
        <v>300</v>
      </c>
      <c r="N27" s="19">
        <f t="shared" si="3"/>
        <v>300</v>
      </c>
      <c r="O27" s="19">
        <f t="shared" si="3"/>
        <v>205</v>
      </c>
      <c r="P27" s="11">
        <f t="shared" si="3"/>
        <v>966</v>
      </c>
      <c r="Q27" s="12"/>
      <c r="R27" s="12"/>
      <c r="S27" s="12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5.75" customHeight="1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8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230" t="s">
        <v>4605</v>
      </c>
      <c r="B31" s="1558"/>
      <c r="C31" s="1558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5" t="s">
        <v>42</v>
      </c>
      <c r="B32" s="1772" t="s">
        <v>4941</v>
      </c>
      <c r="C32" s="1772"/>
      <c r="D32" s="1"/>
      <c r="E32" s="1"/>
    </row>
    <row r="33" spans="1:5">
      <c r="A33" s="5" t="s">
        <v>42</v>
      </c>
      <c r="B33" s="1772"/>
      <c r="C33" s="1772"/>
    </row>
    <row r="34" spans="1:5">
      <c r="A34" s="5" t="s">
        <v>43</v>
      </c>
      <c r="B34" s="1772" t="s">
        <v>5951</v>
      </c>
      <c r="C34" s="1772"/>
      <c r="D34" s="1"/>
      <c r="E34" s="1"/>
    </row>
    <row r="35" spans="1:5">
      <c r="A35" s="5" t="s">
        <v>44</v>
      </c>
      <c r="B35" s="1567">
        <v>0.625</v>
      </c>
      <c r="C35" s="1565"/>
      <c r="D35" s="1"/>
      <c r="E35" s="1"/>
    </row>
  </sheetData>
  <mergeCells count="20">
    <mergeCell ref="B13:C13"/>
    <mergeCell ref="A1:F1"/>
    <mergeCell ref="H1:P1"/>
    <mergeCell ref="Q1:Y1"/>
    <mergeCell ref="B11:D11"/>
    <mergeCell ref="J11:L11"/>
    <mergeCell ref="B14:C14"/>
    <mergeCell ref="B15:C15"/>
    <mergeCell ref="B16:C16"/>
    <mergeCell ref="B17:C17"/>
    <mergeCell ref="A19:F19"/>
    <mergeCell ref="B34:C34"/>
    <mergeCell ref="B35:C35"/>
    <mergeCell ref="Q19:Y19"/>
    <mergeCell ref="B29:D29"/>
    <mergeCell ref="J29:L29"/>
    <mergeCell ref="B31:C31"/>
    <mergeCell ref="B32:C32"/>
    <mergeCell ref="B33:C33"/>
    <mergeCell ref="H19:P19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ADBF2-3C33-4258-A237-DDEE272431F1}">
  <sheetPr>
    <tabColor rgb="FFFFFF00"/>
  </sheetPr>
  <dimension ref="A1:Y92"/>
  <sheetViews>
    <sheetView topLeftCell="A37" workbookViewId="0">
      <selection activeCell="A8" sqref="A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42578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8.140625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1110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5.5">
      <c r="A3" s="15" t="s">
        <v>3866</v>
      </c>
      <c r="B3" s="15" t="s">
        <v>78</v>
      </c>
      <c r="C3" s="15" t="s">
        <v>5952</v>
      </c>
      <c r="D3" s="15" t="s">
        <v>99</v>
      </c>
      <c r="E3" s="24">
        <v>46001.277777777781</v>
      </c>
      <c r="F3" s="15">
        <v>10.95</v>
      </c>
      <c r="G3" s="37" t="s">
        <v>5745</v>
      </c>
      <c r="H3" s="15"/>
      <c r="I3" s="15"/>
      <c r="J3" s="15"/>
      <c r="K3" s="15"/>
      <c r="L3" s="35">
        <v>30</v>
      </c>
      <c r="M3" s="35">
        <v>71</v>
      </c>
      <c r="N3" s="35">
        <v>60</v>
      </c>
      <c r="O3" s="15"/>
      <c r="P3" s="14">
        <f t="shared" ref="P3:P8" si="0">SUM(H3:O3)</f>
        <v>161</v>
      </c>
      <c r="Q3" s="17" t="s">
        <v>32</v>
      </c>
      <c r="R3" s="292" t="b">
        <v>1</v>
      </c>
      <c r="S3" s="235">
        <v>116143</v>
      </c>
      <c r="T3" s="237" t="s">
        <v>33</v>
      </c>
      <c r="U3" s="255" t="s">
        <v>100</v>
      </c>
      <c r="V3" s="16" t="s">
        <v>90</v>
      </c>
      <c r="W3" s="16">
        <v>1016699</v>
      </c>
      <c r="X3" s="16" t="s">
        <v>5953</v>
      </c>
      <c r="Y3" s="16"/>
    </row>
    <row r="4" spans="1:25" ht="25.5">
      <c r="A4" s="15" t="s">
        <v>519</v>
      </c>
      <c r="B4" s="15" t="s">
        <v>78</v>
      </c>
      <c r="C4" s="15" t="s">
        <v>5954</v>
      </c>
      <c r="D4" s="15" t="s">
        <v>99</v>
      </c>
      <c r="E4" s="24">
        <v>46001.277777777781</v>
      </c>
      <c r="F4" s="15">
        <v>10.95</v>
      </c>
      <c r="G4" s="37" t="s">
        <v>5745</v>
      </c>
      <c r="H4" s="15"/>
      <c r="I4" s="15"/>
      <c r="J4" s="15"/>
      <c r="K4" s="15"/>
      <c r="L4" s="35">
        <v>30</v>
      </c>
      <c r="M4" s="35">
        <v>71</v>
      </c>
      <c r="N4" s="35">
        <v>60</v>
      </c>
      <c r="O4" s="15"/>
      <c r="P4" s="14">
        <f t="shared" si="0"/>
        <v>161</v>
      </c>
      <c r="Q4" s="17" t="s">
        <v>32</v>
      </c>
      <c r="R4" s="292" t="b">
        <v>0</v>
      </c>
      <c r="S4" s="235">
        <v>116144</v>
      </c>
      <c r="T4" s="237" t="s">
        <v>33</v>
      </c>
      <c r="U4" s="255" t="s">
        <v>100</v>
      </c>
      <c r="V4" s="16" t="s">
        <v>90</v>
      </c>
      <c r="W4" s="16">
        <v>1016700</v>
      </c>
      <c r="X4" s="16" t="s">
        <v>5953</v>
      </c>
      <c r="Y4" s="16"/>
    </row>
    <row r="5" spans="1:25" ht="25.5">
      <c r="A5" s="15" t="s">
        <v>2561</v>
      </c>
      <c r="B5" s="15" t="s">
        <v>78</v>
      </c>
      <c r="C5" s="15" t="s">
        <v>5955</v>
      </c>
      <c r="D5" s="15" t="s">
        <v>99</v>
      </c>
      <c r="E5" s="24">
        <v>46001.277777777781</v>
      </c>
      <c r="F5" s="15">
        <v>10.95</v>
      </c>
      <c r="G5" s="37" t="s">
        <v>5745</v>
      </c>
      <c r="H5" s="15"/>
      <c r="I5" s="15"/>
      <c r="J5" s="15"/>
      <c r="K5" s="15"/>
      <c r="L5" s="35">
        <v>30</v>
      </c>
      <c r="M5" s="35">
        <v>71</v>
      </c>
      <c r="N5" s="35">
        <v>30</v>
      </c>
      <c r="O5" s="35">
        <v>30</v>
      </c>
      <c r="P5" s="14">
        <f t="shared" si="0"/>
        <v>161</v>
      </c>
      <c r="Q5" s="17" t="s">
        <v>32</v>
      </c>
      <c r="R5" s="292" t="b">
        <v>0</v>
      </c>
      <c r="S5" s="235">
        <v>116141</v>
      </c>
      <c r="T5" s="237" t="s">
        <v>33</v>
      </c>
      <c r="U5" s="255" t="s">
        <v>100</v>
      </c>
      <c r="V5" s="16" t="s">
        <v>90</v>
      </c>
      <c r="W5" s="16">
        <v>1016702</v>
      </c>
      <c r="X5" s="16" t="s">
        <v>5953</v>
      </c>
      <c r="Y5" s="16"/>
    </row>
    <row r="6" spans="1:25" ht="25.5">
      <c r="A6" s="15" t="s">
        <v>120</v>
      </c>
      <c r="B6" s="15" t="s">
        <v>78</v>
      </c>
      <c r="C6" s="15" t="s">
        <v>5956</v>
      </c>
      <c r="D6" s="15" t="s">
        <v>99</v>
      </c>
      <c r="E6" s="24">
        <v>46001.277777777781</v>
      </c>
      <c r="F6" s="15">
        <v>10.95</v>
      </c>
      <c r="G6" s="37" t="s">
        <v>5745</v>
      </c>
      <c r="H6" s="15"/>
      <c r="I6" s="15"/>
      <c r="J6" s="15"/>
      <c r="K6" s="15"/>
      <c r="L6" s="35">
        <v>30</v>
      </c>
      <c r="M6" s="35">
        <v>30</v>
      </c>
      <c r="N6" s="35">
        <v>71</v>
      </c>
      <c r="O6" s="35">
        <v>30</v>
      </c>
      <c r="P6" s="14">
        <f t="shared" si="0"/>
        <v>161</v>
      </c>
      <c r="Q6" s="17" t="s">
        <v>32</v>
      </c>
      <c r="R6" s="292" t="b">
        <v>1</v>
      </c>
      <c r="S6" s="235">
        <v>116136</v>
      </c>
      <c r="T6" s="237" t="s">
        <v>33</v>
      </c>
      <c r="U6" s="255" t="s">
        <v>100</v>
      </c>
      <c r="V6" s="16" t="s">
        <v>90</v>
      </c>
      <c r="W6" s="16">
        <v>1016705</v>
      </c>
      <c r="X6" s="16" t="s">
        <v>5953</v>
      </c>
      <c r="Y6" s="16"/>
    </row>
    <row r="7" spans="1:25" ht="25.5">
      <c r="A7" s="15" t="s">
        <v>107</v>
      </c>
      <c r="B7" s="15" t="s">
        <v>78</v>
      </c>
      <c r="C7" s="15" t="s">
        <v>5957</v>
      </c>
      <c r="D7" s="15" t="s">
        <v>99</v>
      </c>
      <c r="E7" s="24">
        <v>46001.277777777781</v>
      </c>
      <c r="F7" s="15">
        <v>10.95</v>
      </c>
      <c r="G7" s="37" t="s">
        <v>5745</v>
      </c>
      <c r="H7" s="15"/>
      <c r="I7" s="15"/>
      <c r="J7" s="15"/>
      <c r="K7" s="15"/>
      <c r="L7" s="35">
        <v>60</v>
      </c>
      <c r="M7" s="35">
        <v>71</v>
      </c>
      <c r="N7" s="35">
        <v>30</v>
      </c>
      <c r="O7" s="35">
        <v>30</v>
      </c>
      <c r="P7" s="14">
        <f t="shared" si="0"/>
        <v>191</v>
      </c>
      <c r="Q7" s="17" t="s">
        <v>32</v>
      </c>
      <c r="R7" s="292" t="b">
        <v>0</v>
      </c>
      <c r="S7" s="235">
        <v>116145</v>
      </c>
      <c r="T7" s="237" t="s">
        <v>33</v>
      </c>
      <c r="U7" s="255" t="s">
        <v>100</v>
      </c>
      <c r="V7" s="16" t="s">
        <v>90</v>
      </c>
      <c r="W7" s="16">
        <v>1016706</v>
      </c>
      <c r="X7" s="16" t="s">
        <v>5953</v>
      </c>
      <c r="Y7" s="16"/>
    </row>
    <row r="8" spans="1:25" ht="25.5">
      <c r="A8" s="15" t="s">
        <v>86</v>
      </c>
      <c r="B8" s="15" t="s">
        <v>78</v>
      </c>
      <c r="C8" s="15" t="s">
        <v>5958</v>
      </c>
      <c r="D8" s="15" t="s">
        <v>99</v>
      </c>
      <c r="E8" s="24">
        <v>46001.277777777781</v>
      </c>
      <c r="F8" s="15">
        <v>10.95</v>
      </c>
      <c r="G8" s="37" t="s">
        <v>5745</v>
      </c>
      <c r="H8" s="15"/>
      <c r="I8" s="15"/>
      <c r="J8" s="15"/>
      <c r="K8" s="15"/>
      <c r="L8" s="35">
        <v>60</v>
      </c>
      <c r="M8" s="35">
        <v>30</v>
      </c>
      <c r="N8" s="35">
        <v>41</v>
      </c>
      <c r="O8" s="35">
        <v>30</v>
      </c>
      <c r="P8" s="14">
        <f t="shared" si="0"/>
        <v>161</v>
      </c>
      <c r="Q8" s="17" t="s">
        <v>32</v>
      </c>
      <c r="R8" s="292" t="b">
        <v>0</v>
      </c>
      <c r="S8" s="235">
        <v>116142</v>
      </c>
      <c r="T8" s="237" t="s">
        <v>33</v>
      </c>
      <c r="U8" s="255" t="s">
        <v>100</v>
      </c>
      <c r="V8" s="16" t="s">
        <v>90</v>
      </c>
      <c r="W8" s="16">
        <v>1016707</v>
      </c>
      <c r="X8" s="16" t="s">
        <v>5953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240</v>
      </c>
      <c r="M9" s="11">
        <f t="shared" si="1"/>
        <v>344</v>
      </c>
      <c r="N9" s="11">
        <f t="shared" si="1"/>
        <v>292</v>
      </c>
      <c r="O9" s="11">
        <f t="shared" si="1"/>
        <v>120</v>
      </c>
      <c r="P9" s="11">
        <f t="shared" si="1"/>
        <v>996</v>
      </c>
      <c r="Q9" s="12"/>
      <c r="R9" s="12"/>
      <c r="S9" s="256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57" t="s">
        <v>5244</v>
      </c>
      <c r="B13" s="1619"/>
      <c r="C13" s="1619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772" t="s">
        <v>870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772" t="s">
        <v>5959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>
        <v>0.41666666666666669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194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181</v>
      </c>
      <c r="R19" s="1742"/>
      <c r="S19" s="1742"/>
      <c r="T19" s="1742"/>
      <c r="U19" s="1742"/>
      <c r="V19" s="1742"/>
      <c r="W19" s="1742"/>
      <c r="X19" s="1742"/>
      <c r="Y19" s="1742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240" t="s">
        <v>22</v>
      </c>
      <c r="S20" s="18" t="s">
        <v>9</v>
      </c>
      <c r="T20" s="8" t="s">
        <v>21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15" t="s">
        <v>111</v>
      </c>
      <c r="B21" s="15" t="s">
        <v>65</v>
      </c>
      <c r="C21" s="15" t="s">
        <v>5960</v>
      </c>
      <c r="D21" s="15" t="s">
        <v>56</v>
      </c>
      <c r="E21" s="24">
        <v>46001.517361111109</v>
      </c>
      <c r="F21" s="15">
        <v>14.8</v>
      </c>
      <c r="G21" s="37"/>
      <c r="H21" s="15"/>
      <c r="I21" s="15"/>
      <c r="J21" s="15"/>
      <c r="K21" s="15"/>
      <c r="L21" s="35">
        <v>161</v>
      </c>
      <c r="M21" s="15"/>
      <c r="N21" s="15"/>
      <c r="O21" s="15"/>
      <c r="P21" s="14">
        <f t="shared" ref="P21:P27" si="2">SUM(H21:O21)</f>
        <v>161</v>
      </c>
      <c r="Q21" s="14" t="s">
        <v>30</v>
      </c>
      <c r="R21" s="292" t="b">
        <v>0</v>
      </c>
      <c r="S21" s="235">
        <v>116121</v>
      </c>
      <c r="T21" s="237" t="s">
        <v>33</v>
      </c>
      <c r="U21" s="232" t="s">
        <v>169</v>
      </c>
      <c r="V21" s="16" t="s">
        <v>90</v>
      </c>
      <c r="W21" s="16">
        <v>1016708</v>
      </c>
      <c r="X21" s="16" t="s">
        <v>5953</v>
      </c>
      <c r="Y21" s="16"/>
    </row>
    <row r="22" spans="1:25">
      <c r="A22" s="15" t="s">
        <v>113</v>
      </c>
      <c r="B22" s="15" t="s">
        <v>65</v>
      </c>
      <c r="C22" s="15" t="s">
        <v>5961</v>
      </c>
      <c r="D22" s="15" t="s">
        <v>56</v>
      </c>
      <c r="E22" s="24">
        <v>46001.517361111109</v>
      </c>
      <c r="F22" s="15">
        <v>14.8</v>
      </c>
      <c r="G22" s="37"/>
      <c r="H22" s="15"/>
      <c r="I22" s="15"/>
      <c r="J22" s="15"/>
      <c r="K22" s="15"/>
      <c r="L22" s="35">
        <v>81</v>
      </c>
      <c r="M22" s="15"/>
      <c r="N22" s="15"/>
      <c r="O22" s="15"/>
      <c r="P22" s="14">
        <f t="shared" si="2"/>
        <v>81</v>
      </c>
      <c r="Q22" s="14" t="s">
        <v>30</v>
      </c>
      <c r="R22" s="292" t="b">
        <v>0</v>
      </c>
      <c r="S22" s="235">
        <v>116118</v>
      </c>
      <c r="T22" s="237" t="s">
        <v>33</v>
      </c>
      <c r="U22" s="232" t="s">
        <v>169</v>
      </c>
      <c r="V22" s="16" t="s">
        <v>90</v>
      </c>
      <c r="W22" s="16">
        <v>1016709</v>
      </c>
      <c r="X22" s="16" t="s">
        <v>5953</v>
      </c>
      <c r="Y22" s="16"/>
    </row>
    <row r="23" spans="1:25">
      <c r="A23" s="15" t="s">
        <v>122</v>
      </c>
      <c r="B23" s="15" t="s">
        <v>62</v>
      </c>
      <c r="C23" s="15" t="s">
        <v>5962</v>
      </c>
      <c r="D23" s="15" t="s">
        <v>3708</v>
      </c>
      <c r="E23" s="24">
        <v>46002.048611111109</v>
      </c>
      <c r="F23" s="15">
        <v>14</v>
      </c>
      <c r="G23" s="37"/>
      <c r="H23" s="15"/>
      <c r="I23" s="15"/>
      <c r="J23" s="35">
        <v>27</v>
      </c>
      <c r="K23" s="35">
        <v>108</v>
      </c>
      <c r="L23" s="15"/>
      <c r="M23" s="15"/>
      <c r="N23" s="15"/>
      <c r="O23" s="15"/>
      <c r="P23" s="14">
        <f t="shared" si="2"/>
        <v>135</v>
      </c>
      <c r="Q23" s="14" t="s">
        <v>30</v>
      </c>
      <c r="R23" s="292" t="b">
        <v>0</v>
      </c>
      <c r="S23" s="235">
        <v>116117</v>
      </c>
      <c r="T23" s="66" t="s">
        <v>31</v>
      </c>
      <c r="U23" s="231" t="s">
        <v>161</v>
      </c>
      <c r="V23" s="16" t="s">
        <v>90</v>
      </c>
      <c r="W23" s="16">
        <v>1016710</v>
      </c>
      <c r="X23" s="16" t="s">
        <v>5963</v>
      </c>
      <c r="Y23" s="16"/>
    </row>
    <row r="24" spans="1:25">
      <c r="A24" s="15" t="s">
        <v>219</v>
      </c>
      <c r="B24" s="15" t="s">
        <v>5658</v>
      </c>
      <c r="C24" s="15" t="s">
        <v>5964</v>
      </c>
      <c r="D24" s="15" t="s">
        <v>1105</v>
      </c>
      <c r="E24" s="24">
        <v>46001.600694444445</v>
      </c>
      <c r="F24" s="15">
        <v>15.3</v>
      </c>
      <c r="G24" s="37"/>
      <c r="H24" s="15"/>
      <c r="I24" s="15"/>
      <c r="J24" s="35">
        <v>27</v>
      </c>
      <c r="K24" s="35">
        <v>53</v>
      </c>
      <c r="L24" s="15"/>
      <c r="M24" s="15"/>
      <c r="N24" s="15"/>
      <c r="O24" s="15"/>
      <c r="P24" s="14">
        <f t="shared" si="2"/>
        <v>80</v>
      </c>
      <c r="Q24" s="264" t="s">
        <v>30</v>
      </c>
      <c r="R24" s="358" t="b">
        <v>0</v>
      </c>
      <c r="S24" s="235">
        <v>116112</v>
      </c>
      <c r="T24" s="359" t="s">
        <v>31</v>
      </c>
      <c r="U24" s="232" t="s">
        <v>169</v>
      </c>
      <c r="V24" s="16"/>
      <c r="W24" s="16">
        <v>1016711</v>
      </c>
      <c r="X24" s="16"/>
      <c r="Y24" s="16"/>
    </row>
    <row r="25" spans="1:25" ht="25.5">
      <c r="A25" s="15" t="s">
        <v>119</v>
      </c>
      <c r="B25" s="15" t="s">
        <v>2438</v>
      </c>
      <c r="C25" s="15" t="s">
        <v>5965</v>
      </c>
      <c r="D25" s="15" t="s">
        <v>159</v>
      </c>
      <c r="E25" s="24">
        <v>46002.041666666664</v>
      </c>
      <c r="F25" s="15">
        <v>10.3</v>
      </c>
      <c r="G25" s="37" t="s">
        <v>5745</v>
      </c>
      <c r="H25" s="15"/>
      <c r="I25" s="15"/>
      <c r="J25" s="15"/>
      <c r="K25" s="15"/>
      <c r="L25" s="15"/>
      <c r="M25" s="35">
        <v>71</v>
      </c>
      <c r="N25" s="35">
        <v>60</v>
      </c>
      <c r="O25" s="35">
        <v>30</v>
      </c>
      <c r="P25" s="360">
        <f t="shared" si="2"/>
        <v>161</v>
      </c>
      <c r="Q25" s="361" t="s">
        <v>32</v>
      </c>
      <c r="R25" s="362" t="b">
        <v>0</v>
      </c>
      <c r="S25" s="235">
        <v>116132</v>
      </c>
      <c r="T25" s="363" t="s">
        <v>33</v>
      </c>
      <c r="U25" s="364" t="s">
        <v>161</v>
      </c>
      <c r="V25" s="16" t="s">
        <v>90</v>
      </c>
      <c r="W25" s="16">
        <v>1016712</v>
      </c>
      <c r="X25" s="16" t="s">
        <v>5966</v>
      </c>
      <c r="Y25" s="16"/>
    </row>
    <row r="26" spans="1:25">
      <c r="A26" s="15" t="s">
        <v>2561</v>
      </c>
      <c r="B26" s="15" t="s">
        <v>2438</v>
      </c>
      <c r="C26" s="15" t="s">
        <v>5967</v>
      </c>
      <c r="D26" s="15" t="s">
        <v>159</v>
      </c>
      <c r="E26" s="24">
        <v>46002.041666666664</v>
      </c>
      <c r="F26" s="15">
        <v>10.3</v>
      </c>
      <c r="G26" s="37" t="s">
        <v>401</v>
      </c>
      <c r="H26" s="15"/>
      <c r="I26" s="15"/>
      <c r="J26" s="15"/>
      <c r="K26" s="15"/>
      <c r="L26" s="35">
        <v>30</v>
      </c>
      <c r="M26" s="35">
        <v>116</v>
      </c>
      <c r="N26" s="35">
        <v>15</v>
      </c>
      <c r="O26" s="15"/>
      <c r="P26" s="360">
        <f t="shared" si="2"/>
        <v>161</v>
      </c>
      <c r="Q26" s="361" t="s">
        <v>32</v>
      </c>
      <c r="R26" s="362" t="b">
        <v>0</v>
      </c>
      <c r="S26" s="235">
        <v>116133</v>
      </c>
      <c r="T26" s="363" t="s">
        <v>33</v>
      </c>
      <c r="U26" s="364" t="s">
        <v>161</v>
      </c>
      <c r="V26" s="16" t="s">
        <v>90</v>
      </c>
      <c r="W26" s="16">
        <v>1016713</v>
      </c>
      <c r="X26" s="16" t="s">
        <v>5966</v>
      </c>
      <c r="Y26" s="16"/>
    </row>
    <row r="27" spans="1:25" ht="25.5">
      <c r="A27" s="15" t="s">
        <v>86</v>
      </c>
      <c r="B27" s="15" t="s">
        <v>2438</v>
      </c>
      <c r="C27" s="15" t="s">
        <v>5968</v>
      </c>
      <c r="D27" s="15" t="s">
        <v>159</v>
      </c>
      <c r="E27" s="24">
        <v>46002.041666666664</v>
      </c>
      <c r="F27" s="15">
        <v>10.3</v>
      </c>
      <c r="G27" s="37" t="s">
        <v>5745</v>
      </c>
      <c r="H27" s="15"/>
      <c r="I27" s="15"/>
      <c r="J27" s="15"/>
      <c r="K27" s="15"/>
      <c r="L27" s="15"/>
      <c r="M27" s="35">
        <v>30</v>
      </c>
      <c r="N27" s="35">
        <v>101</v>
      </c>
      <c r="O27" s="35">
        <v>30</v>
      </c>
      <c r="P27" s="360">
        <f t="shared" si="2"/>
        <v>161</v>
      </c>
      <c r="Q27" s="361" t="s">
        <v>32</v>
      </c>
      <c r="R27" s="362" t="b">
        <v>0</v>
      </c>
      <c r="S27" s="235">
        <v>116154</v>
      </c>
      <c r="T27" s="363" t="s">
        <v>33</v>
      </c>
      <c r="U27" s="364" t="s">
        <v>161</v>
      </c>
      <c r="V27" s="16" t="s">
        <v>90</v>
      </c>
      <c r="W27" s="16">
        <v>1016714</v>
      </c>
      <c r="X27" s="16" t="s">
        <v>5966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54</v>
      </c>
      <c r="K28" s="11">
        <f t="shared" si="3"/>
        <v>161</v>
      </c>
      <c r="L28" s="11">
        <f t="shared" si="3"/>
        <v>272</v>
      </c>
      <c r="M28" s="11">
        <f t="shared" si="3"/>
        <v>217</v>
      </c>
      <c r="N28" s="11">
        <f t="shared" si="3"/>
        <v>176</v>
      </c>
      <c r="O28" s="11">
        <f t="shared" si="3"/>
        <v>60</v>
      </c>
      <c r="P28" s="11">
        <f t="shared" si="3"/>
        <v>940</v>
      </c>
      <c r="Q28" s="256"/>
      <c r="R28" s="256"/>
      <c r="S28" s="256"/>
      <c r="T28" s="256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230" t="s">
        <v>161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4" t="s">
        <v>169</v>
      </c>
      <c r="B33" s="1564" t="s">
        <v>41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772" t="s">
        <v>5969</v>
      </c>
      <c r="C34" s="1772"/>
      <c r="D34" s="1"/>
      <c r="E34" s="1"/>
    </row>
    <row r="35" spans="1:25">
      <c r="A35" s="5" t="s">
        <v>42</v>
      </c>
      <c r="B35" s="1772"/>
      <c r="C35" s="1772"/>
    </row>
    <row r="36" spans="1:25">
      <c r="A36" s="5" t="s">
        <v>43</v>
      </c>
      <c r="B36" s="1772" t="s">
        <v>5970</v>
      </c>
      <c r="C36" s="1772"/>
      <c r="D36" s="1"/>
      <c r="E36" s="1"/>
    </row>
    <row r="37" spans="1:25">
      <c r="A37" s="5" t="s">
        <v>44</v>
      </c>
      <c r="B37" s="1567">
        <v>0.45833333333333331</v>
      </c>
      <c r="C37" s="1565"/>
      <c r="D37" s="1"/>
      <c r="E37" s="1"/>
    </row>
    <row r="39" spans="1:25" ht="23.25" customHeight="1">
      <c r="A39" s="1559" t="s">
        <v>205</v>
      </c>
      <c r="B39" s="1559"/>
      <c r="C39" s="1559"/>
      <c r="D39" s="1559"/>
      <c r="E39" s="1559"/>
      <c r="F39" s="1559"/>
      <c r="G39" s="7"/>
      <c r="H39" s="1559" t="s">
        <v>346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810</v>
      </c>
      <c r="R39" s="1742"/>
      <c r="S39" s="1742"/>
      <c r="T39" s="1742"/>
      <c r="U39" s="1742"/>
      <c r="V39" s="1742"/>
      <c r="W39" s="1742"/>
      <c r="X39" s="1742"/>
      <c r="Y39" s="1742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240" t="s">
        <v>22</v>
      </c>
      <c r="S40" s="18" t="s">
        <v>9</v>
      </c>
      <c r="T40" s="8" t="s">
        <v>21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15" t="s">
        <v>133</v>
      </c>
      <c r="B41" s="15" t="s">
        <v>134</v>
      </c>
      <c r="C41" s="15" t="s">
        <v>5971</v>
      </c>
      <c r="D41" s="15" t="s">
        <v>3852</v>
      </c>
      <c r="E41" s="24">
        <v>46002.288194444445</v>
      </c>
      <c r="F41" s="15">
        <v>10.3</v>
      </c>
      <c r="G41" s="343" t="s">
        <v>3986</v>
      </c>
      <c r="H41" s="15"/>
      <c r="I41" s="15"/>
      <c r="J41" s="15"/>
      <c r="K41" s="15"/>
      <c r="L41" s="35">
        <v>54</v>
      </c>
      <c r="M41" s="35">
        <v>107</v>
      </c>
      <c r="N41" s="15"/>
      <c r="O41" s="15"/>
      <c r="P41" s="14">
        <f t="shared" ref="P41:P46" si="4">SUM(H41:O41)</f>
        <v>161</v>
      </c>
      <c r="Q41" s="17" t="s">
        <v>32</v>
      </c>
      <c r="R41" s="292" t="b">
        <v>0</v>
      </c>
      <c r="S41" s="235">
        <v>116160</v>
      </c>
      <c r="T41" s="237" t="s">
        <v>33</v>
      </c>
      <c r="U41" s="231" t="s">
        <v>161</v>
      </c>
      <c r="V41" s="16" t="s">
        <v>90</v>
      </c>
      <c r="W41" s="16">
        <v>1016717</v>
      </c>
      <c r="X41" s="16" t="s">
        <v>5972</v>
      </c>
      <c r="Y41" s="16"/>
    </row>
    <row r="42" spans="1:25">
      <c r="A42" s="15" t="s">
        <v>5973</v>
      </c>
      <c r="B42" s="15" t="s">
        <v>134</v>
      </c>
      <c r="C42" s="15" t="s">
        <v>5974</v>
      </c>
      <c r="D42" s="15" t="s">
        <v>3852</v>
      </c>
      <c r="E42" s="24">
        <v>46002.288194444445</v>
      </c>
      <c r="F42" s="15">
        <v>10.3</v>
      </c>
      <c r="G42" s="343" t="s">
        <v>3986</v>
      </c>
      <c r="H42" s="15"/>
      <c r="I42" s="15"/>
      <c r="J42" s="15"/>
      <c r="K42" s="15"/>
      <c r="L42" s="35">
        <v>161</v>
      </c>
      <c r="M42" s="15"/>
      <c r="N42" s="15"/>
      <c r="O42" s="15"/>
      <c r="P42" s="14">
        <f t="shared" si="4"/>
        <v>161</v>
      </c>
      <c r="Q42" s="17" t="s">
        <v>32</v>
      </c>
      <c r="R42" s="292" t="b">
        <v>0</v>
      </c>
      <c r="S42" s="235">
        <v>116161</v>
      </c>
      <c r="T42" s="237" t="s">
        <v>33</v>
      </c>
      <c r="U42" s="231" t="s">
        <v>161</v>
      </c>
      <c r="V42" s="16" t="s">
        <v>90</v>
      </c>
      <c r="W42" s="16">
        <v>1016718</v>
      </c>
      <c r="X42" s="16" t="s">
        <v>5972</v>
      </c>
      <c r="Y42" s="16"/>
    </row>
    <row r="43" spans="1:25" ht="25.5">
      <c r="A43" s="15" t="s">
        <v>120</v>
      </c>
      <c r="B43" s="15" t="s">
        <v>134</v>
      </c>
      <c r="C43" s="15" t="s">
        <v>5975</v>
      </c>
      <c r="D43" s="15" t="s">
        <v>3852</v>
      </c>
      <c r="E43" s="24">
        <v>46002.288194444445</v>
      </c>
      <c r="F43" s="15">
        <v>10.3</v>
      </c>
      <c r="G43" s="37" t="s">
        <v>5745</v>
      </c>
      <c r="H43" s="15"/>
      <c r="I43" s="15"/>
      <c r="J43" s="15"/>
      <c r="K43" s="15"/>
      <c r="L43" s="15"/>
      <c r="M43" s="35">
        <v>41</v>
      </c>
      <c r="N43" s="35">
        <v>60</v>
      </c>
      <c r="O43" s="35">
        <v>60</v>
      </c>
      <c r="P43" s="14">
        <f t="shared" si="4"/>
        <v>161</v>
      </c>
      <c r="Q43" s="17" t="s">
        <v>32</v>
      </c>
      <c r="R43" s="292" t="b">
        <v>1</v>
      </c>
      <c r="S43" s="235">
        <v>116134</v>
      </c>
      <c r="T43" s="237" t="s">
        <v>33</v>
      </c>
      <c r="U43" s="231" t="s">
        <v>161</v>
      </c>
      <c r="V43" s="16" t="s">
        <v>90</v>
      </c>
      <c r="W43" s="16">
        <v>1016719</v>
      </c>
      <c r="X43" s="16" t="s">
        <v>5972</v>
      </c>
      <c r="Y43" s="16"/>
    </row>
    <row r="44" spans="1:25" ht="25.5">
      <c r="A44" s="15" t="s">
        <v>120</v>
      </c>
      <c r="B44" s="15" t="s">
        <v>134</v>
      </c>
      <c r="C44" s="15" t="s">
        <v>5976</v>
      </c>
      <c r="D44" s="15" t="s">
        <v>3852</v>
      </c>
      <c r="E44" s="24">
        <v>46002.288194444445</v>
      </c>
      <c r="F44" s="15">
        <v>10.3</v>
      </c>
      <c r="G44" s="37" t="s">
        <v>5745</v>
      </c>
      <c r="H44" s="15"/>
      <c r="I44" s="15"/>
      <c r="J44" s="15"/>
      <c r="K44" s="15"/>
      <c r="L44" s="15"/>
      <c r="M44" s="35">
        <v>30</v>
      </c>
      <c r="N44" s="35">
        <v>41</v>
      </c>
      <c r="O44" s="35">
        <v>90</v>
      </c>
      <c r="P44" s="14">
        <f t="shared" si="4"/>
        <v>161</v>
      </c>
      <c r="Q44" s="17" t="s">
        <v>32</v>
      </c>
      <c r="R44" s="292" t="b">
        <v>1</v>
      </c>
      <c r="S44" s="235">
        <v>116135</v>
      </c>
      <c r="T44" s="237" t="s">
        <v>33</v>
      </c>
      <c r="U44" s="231" t="s">
        <v>161</v>
      </c>
      <c r="V44" s="16" t="s">
        <v>90</v>
      </c>
      <c r="W44" s="16">
        <v>1016720</v>
      </c>
      <c r="X44" s="16" t="s">
        <v>5972</v>
      </c>
      <c r="Y44" s="16"/>
    </row>
    <row r="45" spans="1:25">
      <c r="A45" s="15" t="s">
        <v>152</v>
      </c>
      <c r="B45" s="15" t="s">
        <v>78</v>
      </c>
      <c r="C45" s="15" t="s">
        <v>5977</v>
      </c>
      <c r="D45" s="15" t="s">
        <v>932</v>
      </c>
      <c r="E45" s="24">
        <v>46002.010416666664</v>
      </c>
      <c r="F45" s="15">
        <v>10.8</v>
      </c>
      <c r="G45" s="343" t="s">
        <v>3986</v>
      </c>
      <c r="H45" s="15"/>
      <c r="I45" s="15"/>
      <c r="J45" s="15"/>
      <c r="K45" s="15"/>
      <c r="L45" s="35">
        <v>121</v>
      </c>
      <c r="M45" s="15"/>
      <c r="N45" s="15"/>
      <c r="O45" s="35">
        <v>40</v>
      </c>
      <c r="P45" s="14">
        <f t="shared" si="4"/>
        <v>161</v>
      </c>
      <c r="Q45" s="17" t="s">
        <v>32</v>
      </c>
      <c r="R45" s="292" t="b">
        <v>0</v>
      </c>
      <c r="S45" s="235">
        <v>116159</v>
      </c>
      <c r="T45" s="237" t="s">
        <v>33</v>
      </c>
      <c r="U45" s="231" t="s">
        <v>161</v>
      </c>
      <c r="V45" s="16" t="s">
        <v>90</v>
      </c>
      <c r="W45" s="16">
        <v>1016721</v>
      </c>
      <c r="X45" s="16" t="s">
        <v>5966</v>
      </c>
      <c r="Y45" s="16"/>
    </row>
    <row r="46" spans="1:25">
      <c r="A46" s="15" t="s">
        <v>2837</v>
      </c>
      <c r="B46" s="15" t="s">
        <v>78</v>
      </c>
      <c r="C46" s="15" t="s">
        <v>5978</v>
      </c>
      <c r="D46" s="15" t="s">
        <v>88</v>
      </c>
      <c r="E46" s="24">
        <v>46002.166666666664</v>
      </c>
      <c r="F46" s="15">
        <v>10.3</v>
      </c>
      <c r="G46" s="37" t="s">
        <v>160</v>
      </c>
      <c r="H46" s="15"/>
      <c r="I46" s="15"/>
      <c r="J46" s="15"/>
      <c r="K46" s="15"/>
      <c r="L46" s="15"/>
      <c r="M46" s="15"/>
      <c r="N46" s="35">
        <v>60</v>
      </c>
      <c r="O46" s="35">
        <v>101</v>
      </c>
      <c r="P46" s="14">
        <f t="shared" si="4"/>
        <v>161</v>
      </c>
      <c r="Q46" s="17" t="s">
        <v>32</v>
      </c>
      <c r="R46" s="292" t="b">
        <v>0</v>
      </c>
      <c r="S46" s="235">
        <v>116158</v>
      </c>
      <c r="T46" s="237" t="s">
        <v>33</v>
      </c>
      <c r="U46" s="231" t="s">
        <v>161</v>
      </c>
      <c r="V46" s="16" t="s">
        <v>90</v>
      </c>
      <c r="W46" s="16">
        <v>1016722</v>
      </c>
      <c r="X46" s="16" t="s">
        <v>5966</v>
      </c>
      <c r="Y46" s="16"/>
    </row>
    <row r="47" spans="1:25">
      <c r="A47" s="11" t="s">
        <v>19</v>
      </c>
      <c r="B47" s="7"/>
      <c r="C47" s="7"/>
      <c r="D47" s="7"/>
      <c r="E47" s="11"/>
      <c r="F47" s="7"/>
      <c r="G47" s="7"/>
      <c r="H47" s="11">
        <f t="shared" ref="H47:P47" si="5">SUM(H41:H46)</f>
        <v>0</v>
      </c>
      <c r="I47" s="11">
        <f t="shared" si="5"/>
        <v>0</v>
      </c>
      <c r="J47" s="11">
        <f t="shared" si="5"/>
        <v>0</v>
      </c>
      <c r="K47" s="11">
        <f t="shared" si="5"/>
        <v>0</v>
      </c>
      <c r="L47" s="11">
        <f t="shared" si="5"/>
        <v>336</v>
      </c>
      <c r="M47" s="11">
        <f t="shared" si="5"/>
        <v>178</v>
      </c>
      <c r="N47" s="11">
        <f t="shared" si="5"/>
        <v>161</v>
      </c>
      <c r="O47" s="11">
        <f t="shared" si="5"/>
        <v>291</v>
      </c>
      <c r="P47" s="11">
        <f t="shared" si="5"/>
        <v>966</v>
      </c>
      <c r="Q47" s="12"/>
      <c r="R47" s="12"/>
      <c r="S47" s="256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230" t="s">
        <v>4605</v>
      </c>
      <c r="B51" s="1558"/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42</v>
      </c>
      <c r="B52" s="1772" t="s">
        <v>5979</v>
      </c>
      <c r="C52" s="1772"/>
      <c r="D52" s="1"/>
      <c r="E52" s="1"/>
    </row>
    <row r="53" spans="1:25">
      <c r="A53" s="5" t="s">
        <v>42</v>
      </c>
      <c r="B53" s="1772"/>
      <c r="C53" s="1772"/>
    </row>
    <row r="54" spans="1:25">
      <c r="A54" s="5" t="s">
        <v>43</v>
      </c>
      <c r="B54" s="1772" t="s">
        <v>5980</v>
      </c>
      <c r="C54" s="1772"/>
      <c r="D54" s="1"/>
      <c r="E54" s="1"/>
    </row>
    <row r="55" spans="1:25">
      <c r="A55" s="5" t="s">
        <v>44</v>
      </c>
      <c r="B55" s="1567">
        <v>0.625</v>
      </c>
      <c r="C55" s="1565"/>
      <c r="D55" s="1"/>
      <c r="E55" s="1"/>
    </row>
    <row r="57" spans="1:25" ht="23.25">
      <c r="A57" s="1749" t="s">
        <v>155</v>
      </c>
      <c r="B57" s="1749"/>
      <c r="C57" s="1749"/>
      <c r="D57" s="1749"/>
      <c r="E57" s="1749"/>
      <c r="F57" s="1749"/>
      <c r="G57" s="260"/>
      <c r="H57" s="1749" t="s">
        <v>959</v>
      </c>
      <c r="I57" s="1749"/>
      <c r="J57" s="1749"/>
      <c r="K57" s="1749"/>
      <c r="L57" s="1749"/>
      <c r="M57" s="1749"/>
      <c r="N57" s="1749"/>
      <c r="O57" s="1749"/>
      <c r="P57" s="1749"/>
      <c r="Q57" s="1805" t="s">
        <v>206</v>
      </c>
      <c r="R57" s="1806"/>
      <c r="S57" s="1806"/>
      <c r="T57" s="1806"/>
      <c r="U57" s="1806"/>
      <c r="V57" s="1806"/>
      <c r="W57" s="1806"/>
      <c r="X57" s="1806"/>
      <c r="Y57" s="1806"/>
    </row>
    <row r="58" spans="1:25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9" t="s">
        <v>15</v>
      </c>
      <c r="M58" s="9" t="s">
        <v>16</v>
      </c>
      <c r="N58" s="9" t="s">
        <v>17</v>
      </c>
      <c r="O58" s="10" t="s">
        <v>18</v>
      </c>
      <c r="P58" s="8" t="s">
        <v>19</v>
      </c>
      <c r="Q58" s="8" t="s">
        <v>20</v>
      </c>
      <c r="R58" s="240" t="s">
        <v>22</v>
      </c>
      <c r="S58" s="8" t="s">
        <v>9</v>
      </c>
      <c r="T58" s="8" t="s">
        <v>21</v>
      </c>
      <c r="U58" s="8" t="s">
        <v>24</v>
      </c>
      <c r="V58" s="8" t="s">
        <v>25</v>
      </c>
      <c r="W58" s="8" t="s">
        <v>26</v>
      </c>
      <c r="X58" s="8" t="s">
        <v>27</v>
      </c>
      <c r="Y58" s="8" t="s">
        <v>28</v>
      </c>
    </row>
    <row r="59" spans="1:25">
      <c r="A59" s="15" t="s">
        <v>142</v>
      </c>
      <c r="B59" s="15" t="s">
        <v>72</v>
      </c>
      <c r="C59" s="35" t="s">
        <v>5981</v>
      </c>
      <c r="D59" s="15" t="s">
        <v>5982</v>
      </c>
      <c r="E59" s="24">
        <v>46003.541666666664</v>
      </c>
      <c r="F59" s="15">
        <v>12.3</v>
      </c>
      <c r="G59" s="37"/>
      <c r="H59" s="15"/>
      <c r="I59" s="15"/>
      <c r="J59" s="15"/>
      <c r="K59" s="15"/>
      <c r="L59" s="35">
        <v>108</v>
      </c>
      <c r="M59" s="35">
        <v>27</v>
      </c>
      <c r="N59" s="35">
        <v>26</v>
      </c>
      <c r="O59" s="15"/>
      <c r="P59" s="14">
        <f t="shared" ref="P59:P64" si="6">SUM(H59:O59)</f>
        <v>161</v>
      </c>
      <c r="Q59" s="264" t="s">
        <v>30</v>
      </c>
      <c r="R59" s="365" t="b">
        <v>0</v>
      </c>
      <c r="S59" s="264">
        <v>116115</v>
      </c>
      <c r="T59" s="264" t="s">
        <v>31</v>
      </c>
      <c r="U59" s="261" t="s">
        <v>523</v>
      </c>
      <c r="V59" s="16" t="s">
        <v>90</v>
      </c>
      <c r="W59" s="16">
        <v>1016733</v>
      </c>
      <c r="X59" s="16" t="s">
        <v>5983</v>
      </c>
      <c r="Y59" s="16"/>
    </row>
    <row r="60" spans="1:25" ht="25.5">
      <c r="A60" s="15" t="s">
        <v>2837</v>
      </c>
      <c r="B60" s="15" t="s">
        <v>4816</v>
      </c>
      <c r="C60" s="35" t="s">
        <v>5984</v>
      </c>
      <c r="D60" s="15" t="s">
        <v>5985</v>
      </c>
      <c r="E60" s="24">
        <v>46003.597222222219</v>
      </c>
      <c r="F60" s="15">
        <v>10.3</v>
      </c>
      <c r="G60" s="37" t="s">
        <v>5745</v>
      </c>
      <c r="H60" s="15"/>
      <c r="I60" s="15"/>
      <c r="J60" s="15"/>
      <c r="K60" s="15"/>
      <c r="L60" s="15"/>
      <c r="M60" s="35">
        <v>71</v>
      </c>
      <c r="N60" s="35">
        <v>60</v>
      </c>
      <c r="O60" s="35">
        <v>30</v>
      </c>
      <c r="P60" s="360">
        <f t="shared" si="6"/>
        <v>161</v>
      </c>
      <c r="Q60" s="366" t="s">
        <v>32</v>
      </c>
      <c r="R60" s="367" t="b">
        <v>0</v>
      </c>
      <c r="S60" s="235">
        <v>116157</v>
      </c>
      <c r="T60" s="368" t="s">
        <v>33</v>
      </c>
      <c r="U60" s="369" t="s">
        <v>523</v>
      </c>
      <c r="V60" s="16" t="s">
        <v>90</v>
      </c>
      <c r="W60" s="16">
        <v>1016734</v>
      </c>
      <c r="X60" s="16" t="s">
        <v>5983</v>
      </c>
      <c r="Y60" s="16"/>
    </row>
    <row r="61" spans="1:25" ht="25.5">
      <c r="A61" s="15" t="s">
        <v>1141</v>
      </c>
      <c r="B61" s="15" t="s">
        <v>2438</v>
      </c>
      <c r="C61" s="35" t="s">
        <v>5986</v>
      </c>
      <c r="D61" s="15" t="s">
        <v>620</v>
      </c>
      <c r="E61" s="24">
        <v>46002.958333333336</v>
      </c>
      <c r="F61" s="15">
        <v>10.3</v>
      </c>
      <c r="G61" s="37" t="s">
        <v>5745</v>
      </c>
      <c r="H61" s="15"/>
      <c r="I61" s="15"/>
      <c r="J61" s="15"/>
      <c r="K61" s="15"/>
      <c r="L61" s="15"/>
      <c r="M61" s="35">
        <v>71</v>
      </c>
      <c r="N61" s="35">
        <v>60</v>
      </c>
      <c r="O61" s="35">
        <v>30</v>
      </c>
      <c r="P61" s="360">
        <f t="shared" si="6"/>
        <v>161</v>
      </c>
      <c r="Q61" s="366" t="s">
        <v>32</v>
      </c>
      <c r="R61" s="367" t="b">
        <v>0</v>
      </c>
      <c r="S61" s="235">
        <v>116156</v>
      </c>
      <c r="T61" s="368" t="s">
        <v>33</v>
      </c>
      <c r="U61" s="369" t="s">
        <v>523</v>
      </c>
      <c r="V61" s="16" t="s">
        <v>90</v>
      </c>
      <c r="W61" s="16">
        <v>1016735</v>
      </c>
      <c r="X61" s="16" t="s">
        <v>5983</v>
      </c>
      <c r="Y61" s="16"/>
    </row>
    <row r="62" spans="1:25" ht="25.5">
      <c r="A62" s="15" t="s">
        <v>558</v>
      </c>
      <c r="B62" s="15" t="s">
        <v>2438</v>
      </c>
      <c r="C62" s="35" t="s">
        <v>5987</v>
      </c>
      <c r="D62" s="15" t="s">
        <v>620</v>
      </c>
      <c r="E62" s="24">
        <v>46002.958333333336</v>
      </c>
      <c r="F62" s="15">
        <v>10.3</v>
      </c>
      <c r="G62" s="37" t="s">
        <v>5745</v>
      </c>
      <c r="H62" s="15"/>
      <c r="I62" s="15"/>
      <c r="J62" s="15"/>
      <c r="K62" s="15"/>
      <c r="L62" s="15"/>
      <c r="M62" s="35">
        <v>60</v>
      </c>
      <c r="N62" s="35">
        <v>71</v>
      </c>
      <c r="O62" s="35">
        <v>30</v>
      </c>
      <c r="P62" s="360">
        <f t="shared" si="6"/>
        <v>161</v>
      </c>
      <c r="Q62" s="366" t="s">
        <v>32</v>
      </c>
      <c r="R62" s="367" t="b">
        <v>0</v>
      </c>
      <c r="S62" s="235">
        <v>116155</v>
      </c>
      <c r="T62" s="368" t="s">
        <v>33</v>
      </c>
      <c r="U62" s="369" t="s">
        <v>523</v>
      </c>
      <c r="V62" s="16" t="s">
        <v>90</v>
      </c>
      <c r="W62" s="16">
        <v>1016736</v>
      </c>
      <c r="X62" s="16" t="s">
        <v>5983</v>
      </c>
      <c r="Y62" s="16"/>
    </row>
    <row r="63" spans="1:25" ht="25.5">
      <c r="A63" s="15" t="s">
        <v>2561</v>
      </c>
      <c r="B63" s="15" t="s">
        <v>78</v>
      </c>
      <c r="C63" s="35" t="s">
        <v>5988</v>
      </c>
      <c r="D63" s="15" t="s">
        <v>1089</v>
      </c>
      <c r="E63" s="24">
        <v>46003.3125</v>
      </c>
      <c r="F63" s="15">
        <v>10.3</v>
      </c>
      <c r="G63" s="37" t="s">
        <v>5745</v>
      </c>
      <c r="H63" s="15"/>
      <c r="I63" s="15"/>
      <c r="J63" s="15"/>
      <c r="K63" s="15"/>
      <c r="L63" s="15"/>
      <c r="M63" s="35">
        <v>60</v>
      </c>
      <c r="N63" s="35">
        <v>71</v>
      </c>
      <c r="O63" s="35">
        <v>30</v>
      </c>
      <c r="P63" s="360">
        <f t="shared" si="6"/>
        <v>161</v>
      </c>
      <c r="Q63" s="366" t="s">
        <v>32</v>
      </c>
      <c r="R63" s="367" t="b">
        <v>0</v>
      </c>
      <c r="S63" s="235">
        <v>116138</v>
      </c>
      <c r="T63" s="368" t="s">
        <v>33</v>
      </c>
      <c r="U63" s="370" t="s">
        <v>508</v>
      </c>
      <c r="V63" s="16" t="s">
        <v>90</v>
      </c>
      <c r="W63" s="16">
        <v>1016737</v>
      </c>
      <c r="X63" s="16" t="s">
        <v>5989</v>
      </c>
      <c r="Y63" s="16"/>
    </row>
    <row r="64" spans="1:25" ht="25.5">
      <c r="A64" s="15" t="s">
        <v>120</v>
      </c>
      <c r="B64" s="15" t="s">
        <v>78</v>
      </c>
      <c r="C64" s="35" t="s">
        <v>5990</v>
      </c>
      <c r="D64" s="15" t="s">
        <v>5991</v>
      </c>
      <c r="E64" s="24">
        <v>46003.003472222219</v>
      </c>
      <c r="F64" s="15">
        <v>10.3</v>
      </c>
      <c r="G64" s="37" t="s">
        <v>5745</v>
      </c>
      <c r="H64" s="15"/>
      <c r="I64" s="15"/>
      <c r="J64" s="15"/>
      <c r="K64" s="15"/>
      <c r="L64" s="15"/>
      <c r="M64" s="35">
        <v>90</v>
      </c>
      <c r="N64" s="35">
        <v>71</v>
      </c>
      <c r="O64" s="15"/>
      <c r="P64" s="360">
        <f t="shared" si="6"/>
        <v>161</v>
      </c>
      <c r="Q64" s="366" t="s">
        <v>32</v>
      </c>
      <c r="R64" s="367" t="b">
        <v>1</v>
      </c>
      <c r="S64" s="235">
        <v>116137</v>
      </c>
      <c r="T64" s="368" t="s">
        <v>33</v>
      </c>
      <c r="U64" s="369" t="s">
        <v>523</v>
      </c>
      <c r="V64" s="16" t="s">
        <v>90</v>
      </c>
      <c r="W64" s="16">
        <v>1016740</v>
      </c>
      <c r="X64" s="16" t="s">
        <v>5983</v>
      </c>
      <c r="Y64" s="16"/>
    </row>
    <row r="65" spans="1:25">
      <c r="A65" s="11" t="s">
        <v>19</v>
      </c>
      <c r="B65" s="7"/>
      <c r="C65" s="7"/>
      <c r="D65" s="7"/>
      <c r="E65" s="11"/>
      <c r="F65" s="7"/>
      <c r="G65" s="7"/>
      <c r="H65" s="11">
        <f>SUM(H59:H63)</f>
        <v>0</v>
      </c>
      <c r="I65" s="11">
        <f>SUM(I59:I63)</f>
        <v>0</v>
      </c>
      <c r="J65" s="11">
        <f>SUM(J59:J63)</f>
        <v>0</v>
      </c>
      <c r="K65" s="11">
        <f>SUM(K59:K63)</f>
        <v>0</v>
      </c>
      <c r="L65" s="11">
        <f>SUM(L59:L64)</f>
        <v>108</v>
      </c>
      <c r="M65" s="11">
        <f t="shared" ref="M65:N65" si="7">SUM(M59:M64)</f>
        <v>379</v>
      </c>
      <c r="N65" s="11">
        <f t="shared" si="7"/>
        <v>359</v>
      </c>
      <c r="O65" s="11">
        <f>SUM(O59:O63)</f>
        <v>120</v>
      </c>
      <c r="P65" s="11">
        <f>SUM(P59:P64)</f>
        <v>966</v>
      </c>
      <c r="Q65" s="256"/>
      <c r="R65" s="256"/>
      <c r="S65" s="256"/>
      <c r="T65" s="256"/>
      <c r="U65" s="12"/>
      <c r="V65" s="12"/>
      <c r="W65" s="12"/>
      <c r="X65" s="12"/>
      <c r="Y65" s="12"/>
    </row>
    <row r="66" spans="1:25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166" t="s">
        <v>34</v>
      </c>
      <c r="B67" s="1562"/>
      <c r="C67" s="1562"/>
      <c r="D67" s="1562"/>
      <c r="E67" s="1"/>
      <c r="F67" s="1"/>
      <c r="G67" s="1"/>
      <c r="H67" s="1"/>
      <c r="I67" s="1"/>
      <c r="J67" s="1563"/>
      <c r="K67" s="1563"/>
      <c r="L67" s="156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 ht="18">
      <c r="A68" s="187" t="s">
        <v>35</v>
      </c>
      <c r="B68" s="186" t="s">
        <v>36</v>
      </c>
      <c r="C68" s="239" t="s">
        <v>37</v>
      </c>
      <c r="D68" s="24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262" t="s">
        <v>508</v>
      </c>
      <c r="B69" s="1738" t="s">
        <v>39</v>
      </c>
      <c r="C69" s="1738"/>
      <c r="D69" s="242"/>
      <c r="E69" s="243" t="s">
        <v>40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263" t="s">
        <v>523</v>
      </c>
      <c r="B70" s="1591" t="s">
        <v>41</v>
      </c>
      <c r="C70" s="159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42</v>
      </c>
      <c r="B71" s="1772"/>
      <c r="C71" s="1772"/>
      <c r="D71" s="1"/>
      <c r="E71" s="1"/>
    </row>
    <row r="72" spans="1:25">
      <c r="A72" s="5" t="s">
        <v>42</v>
      </c>
      <c r="B72" s="1772"/>
      <c r="C72" s="1772"/>
    </row>
    <row r="73" spans="1:25">
      <c r="A73" s="5" t="s">
        <v>43</v>
      </c>
      <c r="B73" s="1772"/>
      <c r="C73" s="1772"/>
      <c r="D73" s="1"/>
      <c r="E73" s="1"/>
    </row>
    <row r="74" spans="1:25">
      <c r="A74" s="5" t="s">
        <v>44</v>
      </c>
      <c r="B74" s="1772"/>
      <c r="C74" s="1772"/>
      <c r="D74" s="1"/>
      <c r="E74" s="1"/>
    </row>
    <row r="76" spans="1:25" ht="23.25" customHeight="1">
      <c r="A76" s="1559" t="s">
        <v>83</v>
      </c>
      <c r="B76" s="1559"/>
      <c r="C76" s="1559"/>
      <c r="D76" s="1559"/>
      <c r="E76" s="1559"/>
      <c r="F76" s="1559"/>
      <c r="G76" s="7"/>
      <c r="H76" s="1559" t="s">
        <v>346</v>
      </c>
      <c r="I76" s="1559"/>
      <c r="J76" s="1559"/>
      <c r="K76" s="1559"/>
      <c r="L76" s="1559"/>
      <c r="M76" s="1559"/>
      <c r="N76" s="1559"/>
      <c r="O76" s="1559"/>
      <c r="P76" s="1559"/>
      <c r="Q76" s="1741" t="s">
        <v>311</v>
      </c>
      <c r="R76" s="1742"/>
      <c r="S76" s="1742"/>
      <c r="T76" s="1742"/>
      <c r="U76" s="1742"/>
      <c r="V76" s="1742"/>
      <c r="W76" s="1742"/>
      <c r="X76" s="1742"/>
      <c r="Y76" s="1742"/>
    </row>
    <row r="77" spans="1:25" ht="26.25">
      <c r="A77" s="8" t="s">
        <v>3</v>
      </c>
      <c r="B77" s="8" t="s">
        <v>4</v>
      </c>
      <c r="C77" s="8" t="s">
        <v>5</v>
      </c>
      <c r="D77" s="8" t="s">
        <v>6</v>
      </c>
      <c r="E77" s="8" t="s">
        <v>7</v>
      </c>
      <c r="F77" s="8" t="s">
        <v>8</v>
      </c>
      <c r="G77" s="33" t="s">
        <v>10</v>
      </c>
      <c r="H77" s="9" t="s">
        <v>11</v>
      </c>
      <c r="I77" s="9" t="s">
        <v>12</v>
      </c>
      <c r="J77" s="9" t="s">
        <v>13</v>
      </c>
      <c r="K77" s="9" t="s">
        <v>14</v>
      </c>
      <c r="L77" s="9" t="s">
        <v>15</v>
      </c>
      <c r="M77" s="9" t="s">
        <v>16</v>
      </c>
      <c r="N77" s="9" t="s">
        <v>17</v>
      </c>
      <c r="O77" s="10" t="s">
        <v>18</v>
      </c>
      <c r="P77" s="8" t="s">
        <v>19</v>
      </c>
      <c r="Q77" s="8" t="s">
        <v>20</v>
      </c>
      <c r="R77" s="240" t="s">
        <v>22</v>
      </c>
      <c r="S77" s="18" t="s">
        <v>9</v>
      </c>
      <c r="T77" s="8" t="s">
        <v>21</v>
      </c>
      <c r="U77" s="8" t="s">
        <v>24</v>
      </c>
      <c r="V77" s="8" t="s">
        <v>25</v>
      </c>
      <c r="W77" s="8" t="s">
        <v>26</v>
      </c>
      <c r="X77" s="8" t="s">
        <v>27</v>
      </c>
      <c r="Y77" s="8" t="s">
        <v>28</v>
      </c>
    </row>
    <row r="78" spans="1:25" ht="25.5">
      <c r="A78" s="15" t="s">
        <v>2561</v>
      </c>
      <c r="B78" s="15" t="s">
        <v>78</v>
      </c>
      <c r="C78" s="35" t="s">
        <v>5992</v>
      </c>
      <c r="D78" s="15" t="s">
        <v>932</v>
      </c>
      <c r="E78" s="24">
        <v>46003.048611111109</v>
      </c>
      <c r="F78" s="15">
        <v>10.8</v>
      </c>
      <c r="G78" s="37" t="s">
        <v>5745</v>
      </c>
      <c r="H78" s="15"/>
      <c r="I78" s="15"/>
      <c r="J78" s="15"/>
      <c r="K78" s="15"/>
      <c r="L78" s="15"/>
      <c r="M78" s="35">
        <v>81</v>
      </c>
      <c r="N78" s="35">
        <v>53</v>
      </c>
      <c r="O78" s="15">
        <v>27</v>
      </c>
      <c r="P78" s="14">
        <f>SUM(H78:O78)</f>
        <v>161</v>
      </c>
      <c r="Q78" s="320" t="s">
        <v>32</v>
      </c>
      <c r="R78" s="298" t="b">
        <v>0</v>
      </c>
      <c r="S78" s="235">
        <v>116139</v>
      </c>
      <c r="T78" s="334" t="s">
        <v>33</v>
      </c>
      <c r="U78" s="231" t="s">
        <v>161</v>
      </c>
      <c r="V78" s="16" t="s">
        <v>90</v>
      </c>
      <c r="W78" s="16">
        <v>1016726</v>
      </c>
      <c r="X78" s="16" t="s">
        <v>5941</v>
      </c>
      <c r="Y78" s="16"/>
    </row>
    <row r="79" spans="1:25">
      <c r="A79" s="15" t="s">
        <v>2561</v>
      </c>
      <c r="B79" s="15" t="s">
        <v>2438</v>
      </c>
      <c r="C79" s="35" t="s">
        <v>5993</v>
      </c>
      <c r="D79" s="15" t="s">
        <v>620</v>
      </c>
      <c r="E79" s="24">
        <v>46002.958333333336</v>
      </c>
      <c r="F79" s="15">
        <v>10.3</v>
      </c>
      <c r="G79" s="37" t="s">
        <v>401</v>
      </c>
      <c r="H79" s="15"/>
      <c r="I79" s="15"/>
      <c r="J79" s="15"/>
      <c r="K79" s="15"/>
      <c r="L79" s="15"/>
      <c r="M79" s="35">
        <v>146</v>
      </c>
      <c r="N79" s="35">
        <v>15</v>
      </c>
      <c r="O79" s="15"/>
      <c r="P79" s="14">
        <f>SUM(H79:O79)</f>
        <v>161</v>
      </c>
      <c r="Q79" s="320" t="s">
        <v>32</v>
      </c>
      <c r="R79" s="298" t="b">
        <v>0</v>
      </c>
      <c r="S79" s="235">
        <v>116140</v>
      </c>
      <c r="T79" s="334" t="s">
        <v>33</v>
      </c>
      <c r="U79" s="231" t="s">
        <v>161</v>
      </c>
      <c r="V79" s="16" t="s">
        <v>90</v>
      </c>
      <c r="W79" s="16">
        <v>1016727</v>
      </c>
      <c r="X79" s="16" t="s">
        <v>5941</v>
      </c>
      <c r="Y79" s="16"/>
    </row>
    <row r="80" spans="1:25">
      <c r="A80" s="15" t="s">
        <v>141</v>
      </c>
      <c r="B80" s="15" t="s">
        <v>69</v>
      </c>
      <c r="C80" s="35" t="s">
        <v>5994</v>
      </c>
      <c r="D80" s="15" t="s">
        <v>68</v>
      </c>
      <c r="E80" s="24">
        <v>46001.753472222219</v>
      </c>
      <c r="F80" s="15">
        <v>14.5</v>
      </c>
      <c r="G80" s="37"/>
      <c r="H80" s="15"/>
      <c r="I80" s="15"/>
      <c r="J80" s="15"/>
      <c r="K80" s="15"/>
      <c r="L80" s="35">
        <v>81</v>
      </c>
      <c r="M80" s="35">
        <v>80</v>
      </c>
      <c r="N80" s="15"/>
      <c r="O80" s="15"/>
      <c r="P80" s="14">
        <f>SUM(H80:O80)</f>
        <v>161</v>
      </c>
      <c r="Q80" s="14" t="s">
        <v>30</v>
      </c>
      <c r="R80" s="290" t="b">
        <v>0</v>
      </c>
      <c r="S80" s="293">
        <v>116116</v>
      </c>
      <c r="T80" s="14" t="s">
        <v>31</v>
      </c>
      <c r="U80" s="232" t="s">
        <v>169</v>
      </c>
      <c r="V80" s="16"/>
      <c r="W80" s="16">
        <v>1016728</v>
      </c>
      <c r="X80" s="16"/>
      <c r="Y80" s="16"/>
    </row>
    <row r="81" spans="1:25">
      <c r="A81" s="15" t="s">
        <v>150</v>
      </c>
      <c r="B81" s="15" t="s">
        <v>57</v>
      </c>
      <c r="C81" s="35" t="s">
        <v>5995</v>
      </c>
      <c r="D81" s="15" t="s">
        <v>56</v>
      </c>
      <c r="E81" s="24">
        <v>46002.253472222219</v>
      </c>
      <c r="F81" s="15">
        <v>10.3</v>
      </c>
      <c r="G81" s="37"/>
      <c r="H81" s="15"/>
      <c r="I81" s="15"/>
      <c r="J81" s="15"/>
      <c r="K81" s="35">
        <v>54</v>
      </c>
      <c r="L81" s="15"/>
      <c r="M81" s="15"/>
      <c r="N81" s="15"/>
      <c r="O81" s="15"/>
      <c r="P81" s="14">
        <f>SUM(H81:O81)</f>
        <v>54</v>
      </c>
      <c r="Q81" s="14" t="s">
        <v>30</v>
      </c>
      <c r="R81" s="290" t="b">
        <v>0</v>
      </c>
      <c r="S81" s="14">
        <v>116119</v>
      </c>
      <c r="T81" s="14" t="s">
        <v>31</v>
      </c>
      <c r="U81" s="232" t="s">
        <v>169</v>
      </c>
      <c r="V81" s="16"/>
      <c r="W81" s="16">
        <v>1016729</v>
      </c>
      <c r="X81" s="16"/>
      <c r="Y81" s="16"/>
    </row>
    <row r="82" spans="1:25">
      <c r="A82" s="15" t="s">
        <v>219</v>
      </c>
      <c r="B82" s="15" t="s">
        <v>75</v>
      </c>
      <c r="C82" s="35" t="s">
        <v>5996</v>
      </c>
      <c r="D82" s="15" t="s">
        <v>74</v>
      </c>
      <c r="E82" s="24">
        <v>46002.524305555555</v>
      </c>
      <c r="F82" s="15">
        <v>15.8</v>
      </c>
      <c r="G82" s="37"/>
      <c r="H82" s="15"/>
      <c r="I82" s="15"/>
      <c r="J82" s="15"/>
      <c r="K82" s="35">
        <v>81</v>
      </c>
      <c r="L82" s="15"/>
      <c r="M82" s="15"/>
      <c r="N82" s="15"/>
      <c r="O82" s="15"/>
      <c r="P82" s="14">
        <f>SUM(H82:O82)</f>
        <v>81</v>
      </c>
      <c r="Q82" s="14" t="s">
        <v>30</v>
      </c>
      <c r="R82" s="290" t="b">
        <v>0</v>
      </c>
      <c r="S82" s="14">
        <v>116110</v>
      </c>
      <c r="T82" s="14" t="s">
        <v>31</v>
      </c>
      <c r="U82" s="232" t="s">
        <v>169</v>
      </c>
      <c r="V82" s="16"/>
      <c r="W82" s="16">
        <v>1016730</v>
      </c>
      <c r="X82" s="16"/>
      <c r="Y82" s="16"/>
    </row>
    <row r="83" spans="1:25">
      <c r="A83" s="11" t="s">
        <v>19</v>
      </c>
      <c r="B83" s="7"/>
      <c r="C83" s="7"/>
      <c r="D83" s="7"/>
      <c r="E83" s="11"/>
      <c r="F83" s="7"/>
      <c r="G83" s="7"/>
      <c r="H83" s="11">
        <f t="shared" ref="H83:P83" si="8">SUM(H78:H82)</f>
        <v>0</v>
      </c>
      <c r="I83" s="11">
        <f t="shared" si="8"/>
        <v>0</v>
      </c>
      <c r="J83" s="11">
        <f t="shared" si="8"/>
        <v>0</v>
      </c>
      <c r="K83" s="11">
        <f t="shared" si="8"/>
        <v>135</v>
      </c>
      <c r="L83" s="11">
        <f t="shared" si="8"/>
        <v>81</v>
      </c>
      <c r="M83" s="11">
        <f t="shared" si="8"/>
        <v>307</v>
      </c>
      <c r="N83" s="11">
        <f t="shared" si="8"/>
        <v>68</v>
      </c>
      <c r="O83" s="11">
        <f t="shared" si="8"/>
        <v>27</v>
      </c>
      <c r="P83" s="11">
        <f t="shared" si="8"/>
        <v>618</v>
      </c>
      <c r="Q83" s="12"/>
      <c r="R83" s="12"/>
      <c r="S83" s="12"/>
      <c r="T83" s="12"/>
      <c r="U83" s="12"/>
      <c r="V83" s="12"/>
      <c r="W83" s="12"/>
      <c r="X83" s="12"/>
      <c r="Y83" s="12"/>
    </row>
    <row r="84" spans="1:25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5">
      <c r="A85" s="166" t="s">
        <v>34</v>
      </c>
      <c r="B85" s="1562"/>
      <c r="C85" s="1562"/>
      <c r="D85" s="1562"/>
      <c r="E85" s="1"/>
      <c r="F85" s="1"/>
      <c r="G85" s="1"/>
      <c r="H85" s="1"/>
      <c r="I85" s="1"/>
      <c r="J85" s="1563"/>
      <c r="K85" s="1563"/>
      <c r="L85" s="1563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 ht="18">
      <c r="A86" s="187" t="s">
        <v>35</v>
      </c>
      <c r="B86" s="186" t="s">
        <v>36</v>
      </c>
      <c r="C86" s="239" t="s">
        <v>37</v>
      </c>
      <c r="D86" s="24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230" t="s">
        <v>161</v>
      </c>
      <c r="B87" s="1558" t="s">
        <v>39</v>
      </c>
      <c r="C87" s="1558"/>
      <c r="D87" s="242"/>
      <c r="E87" s="243" t="s">
        <v>40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4" t="s">
        <v>169</v>
      </c>
      <c r="B88" s="1564" t="s">
        <v>41</v>
      </c>
      <c r="C88" s="156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5" t="s">
        <v>42</v>
      </c>
      <c r="B89" s="1565" t="s">
        <v>5997</v>
      </c>
      <c r="C89" s="1565"/>
      <c r="D89" s="1"/>
      <c r="E89" s="1"/>
    </row>
    <row r="90" spans="1:25">
      <c r="A90" s="5" t="s">
        <v>42</v>
      </c>
      <c r="B90" s="1565"/>
      <c r="C90" s="1565"/>
    </row>
    <row r="91" spans="1:25">
      <c r="A91" s="5" t="s">
        <v>43</v>
      </c>
      <c r="B91" s="1566">
        <v>358401975167</v>
      </c>
      <c r="C91" s="1565"/>
      <c r="D91" s="1"/>
      <c r="E91" s="1"/>
    </row>
    <row r="92" spans="1:25">
      <c r="A92" s="5" t="s">
        <v>44</v>
      </c>
      <c r="B92" s="1567">
        <v>0.29166666666666669</v>
      </c>
      <c r="C92" s="1565"/>
      <c r="D92" s="1"/>
      <c r="E92" s="1"/>
    </row>
  </sheetData>
  <mergeCells count="53">
    <mergeCell ref="B13:C13"/>
    <mergeCell ref="A1:F1"/>
    <mergeCell ref="H1:P1"/>
    <mergeCell ref="Q1:Y1"/>
    <mergeCell ref="B11:D11"/>
    <mergeCell ref="J11:L11"/>
    <mergeCell ref="B14:C14"/>
    <mergeCell ref="B15:C15"/>
    <mergeCell ref="B16:C16"/>
    <mergeCell ref="B17:C17"/>
    <mergeCell ref="A19:F19"/>
    <mergeCell ref="B49:D49"/>
    <mergeCell ref="J49:L49"/>
    <mergeCell ref="Q19:Y19"/>
    <mergeCell ref="B30:D30"/>
    <mergeCell ref="J30:L30"/>
    <mergeCell ref="B32:C32"/>
    <mergeCell ref="B34:C34"/>
    <mergeCell ref="B35:C35"/>
    <mergeCell ref="H19:P19"/>
    <mergeCell ref="B36:C36"/>
    <mergeCell ref="B37:C37"/>
    <mergeCell ref="A39:F39"/>
    <mergeCell ref="H39:P39"/>
    <mergeCell ref="Q39:Y39"/>
    <mergeCell ref="B33:C33"/>
    <mergeCell ref="B51:C51"/>
    <mergeCell ref="B52:C52"/>
    <mergeCell ref="B53:C53"/>
    <mergeCell ref="B54:C54"/>
    <mergeCell ref="B55:C55"/>
    <mergeCell ref="H76:P76"/>
    <mergeCell ref="Q76:Y76"/>
    <mergeCell ref="H57:P57"/>
    <mergeCell ref="Q57:Y57"/>
    <mergeCell ref="B67:D67"/>
    <mergeCell ref="J67:L67"/>
    <mergeCell ref="B69:C69"/>
    <mergeCell ref="B71:C71"/>
    <mergeCell ref="A57:F57"/>
    <mergeCell ref="B72:C72"/>
    <mergeCell ref="B73:C73"/>
    <mergeCell ref="B74:C74"/>
    <mergeCell ref="A76:F76"/>
    <mergeCell ref="B70:C70"/>
    <mergeCell ref="B92:C92"/>
    <mergeCell ref="B91:C91"/>
    <mergeCell ref="B85:D85"/>
    <mergeCell ref="J85:L85"/>
    <mergeCell ref="B87:C87"/>
    <mergeCell ref="B89:C89"/>
    <mergeCell ref="B90:C90"/>
    <mergeCell ref="B88:C88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588C-0DAB-469C-9C55-F6640F91AD15}">
  <sheetPr>
    <tabColor rgb="FF00B0F0"/>
  </sheetPr>
  <dimension ref="A1:Y40"/>
  <sheetViews>
    <sheetView workbookViewId="0">
      <selection activeCell="H15" sqref="H1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5.7109375" customWidth="1"/>
  </cols>
  <sheetData>
    <row r="1" spans="1:25" ht="23.25">
      <c r="A1" s="1559" t="s">
        <v>1321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5.5">
      <c r="A3" s="15" t="s">
        <v>4752</v>
      </c>
      <c r="B3" s="15" t="s">
        <v>78</v>
      </c>
      <c r="C3" s="15" t="s">
        <v>5998</v>
      </c>
      <c r="D3" s="15" t="s">
        <v>99</v>
      </c>
      <c r="E3" s="24">
        <v>45999.319444444445</v>
      </c>
      <c r="F3" s="15">
        <v>10.95</v>
      </c>
      <c r="G3" s="37" t="s">
        <v>5745</v>
      </c>
      <c r="H3" s="15"/>
      <c r="I3" s="15"/>
      <c r="J3" s="15"/>
      <c r="K3" s="15"/>
      <c r="L3" s="35">
        <v>11</v>
      </c>
      <c r="M3" s="35">
        <v>30</v>
      </c>
      <c r="N3" s="35">
        <v>60</v>
      </c>
      <c r="O3" s="35">
        <v>60</v>
      </c>
      <c r="P3" s="14">
        <f t="shared" ref="P3:P8" si="0">SUM(H3:O3)</f>
        <v>161</v>
      </c>
      <c r="Q3" s="320" t="s">
        <v>32</v>
      </c>
      <c r="R3" s="298" t="b">
        <v>1</v>
      </c>
      <c r="S3" s="344">
        <v>116058</v>
      </c>
      <c r="T3" s="334" t="s">
        <v>33</v>
      </c>
      <c r="U3" s="255" t="s">
        <v>100</v>
      </c>
      <c r="V3" s="16" t="s">
        <v>90</v>
      </c>
      <c r="W3" s="16">
        <v>1016665</v>
      </c>
      <c r="X3" s="16" t="s">
        <v>5999</v>
      </c>
      <c r="Y3" s="16"/>
    </row>
    <row r="4" spans="1:25" ht="25.5">
      <c r="A4" s="15" t="s">
        <v>107</v>
      </c>
      <c r="B4" s="15" t="s">
        <v>78</v>
      </c>
      <c r="C4" s="15" t="s">
        <v>6000</v>
      </c>
      <c r="D4" s="15" t="s">
        <v>99</v>
      </c>
      <c r="E4" s="24">
        <v>45999.319444444445</v>
      </c>
      <c r="F4" s="15">
        <v>10.95</v>
      </c>
      <c r="G4" s="37" t="s">
        <v>5745</v>
      </c>
      <c r="H4" s="15"/>
      <c r="I4" s="15"/>
      <c r="J4" s="15"/>
      <c r="K4" s="15"/>
      <c r="L4" s="35">
        <v>30</v>
      </c>
      <c r="M4" s="35">
        <v>30</v>
      </c>
      <c r="N4" s="35">
        <v>41</v>
      </c>
      <c r="O4" s="35">
        <v>60</v>
      </c>
      <c r="P4" s="14">
        <f t="shared" si="0"/>
        <v>161</v>
      </c>
      <c r="Q4" s="320" t="s">
        <v>32</v>
      </c>
      <c r="R4" s="298" t="b">
        <v>0</v>
      </c>
      <c r="S4" s="344">
        <v>116057</v>
      </c>
      <c r="T4" s="334" t="s">
        <v>33</v>
      </c>
      <c r="U4" s="255" t="s">
        <v>100</v>
      </c>
      <c r="V4" s="16" t="s">
        <v>90</v>
      </c>
      <c r="W4" s="16">
        <v>1016666</v>
      </c>
      <c r="X4" s="16" t="s">
        <v>5999</v>
      </c>
      <c r="Y4" s="16"/>
    </row>
    <row r="5" spans="1:25" ht="25.5">
      <c r="A5" s="15" t="s">
        <v>4752</v>
      </c>
      <c r="B5" s="15" t="s">
        <v>78</v>
      </c>
      <c r="C5" s="15" t="s">
        <v>6001</v>
      </c>
      <c r="D5" s="15" t="s">
        <v>168</v>
      </c>
      <c r="E5" s="24">
        <v>46000.746527777781</v>
      </c>
      <c r="F5" s="15">
        <v>11.6</v>
      </c>
      <c r="G5" s="37" t="s">
        <v>5745</v>
      </c>
      <c r="H5" s="15"/>
      <c r="I5" s="15"/>
      <c r="J5" s="15"/>
      <c r="K5" s="15"/>
      <c r="L5" s="35">
        <v>30</v>
      </c>
      <c r="M5" s="35">
        <v>30</v>
      </c>
      <c r="N5" s="35">
        <v>41</v>
      </c>
      <c r="O5" s="35">
        <v>60</v>
      </c>
      <c r="P5" s="14">
        <f t="shared" si="0"/>
        <v>161</v>
      </c>
      <c r="Q5" s="320" t="s">
        <v>32</v>
      </c>
      <c r="R5" s="298" t="b">
        <v>1</v>
      </c>
      <c r="S5" s="344">
        <v>116059</v>
      </c>
      <c r="T5" s="334" t="s">
        <v>33</v>
      </c>
      <c r="U5" s="232" t="s">
        <v>169</v>
      </c>
      <c r="V5" s="16" t="s">
        <v>90</v>
      </c>
      <c r="W5" s="16">
        <v>1016667</v>
      </c>
      <c r="X5" s="16" t="s">
        <v>6002</v>
      </c>
      <c r="Y5" s="16"/>
    </row>
    <row r="6" spans="1:25" ht="25.5">
      <c r="A6" s="15" t="s">
        <v>3866</v>
      </c>
      <c r="B6" s="15" t="s">
        <v>78</v>
      </c>
      <c r="C6" s="15" t="s">
        <v>6003</v>
      </c>
      <c r="D6" s="15" t="s">
        <v>168</v>
      </c>
      <c r="E6" s="24">
        <v>46000.746527777781</v>
      </c>
      <c r="F6" s="15">
        <v>11.6</v>
      </c>
      <c r="G6" s="37" t="s">
        <v>5745</v>
      </c>
      <c r="H6" s="15"/>
      <c r="I6" s="15"/>
      <c r="J6" s="15"/>
      <c r="K6" s="15"/>
      <c r="L6" s="35">
        <v>30</v>
      </c>
      <c r="M6" s="35">
        <v>11</v>
      </c>
      <c r="N6" s="35">
        <v>60</v>
      </c>
      <c r="O6" s="35">
        <v>60</v>
      </c>
      <c r="P6" s="14">
        <f t="shared" si="0"/>
        <v>161</v>
      </c>
      <c r="Q6" s="320" t="s">
        <v>32</v>
      </c>
      <c r="R6" s="298" t="b">
        <v>0</v>
      </c>
      <c r="S6" s="344">
        <v>116056</v>
      </c>
      <c r="T6" s="334" t="s">
        <v>33</v>
      </c>
      <c r="U6" s="232" t="s">
        <v>169</v>
      </c>
      <c r="V6" s="16" t="s">
        <v>90</v>
      </c>
      <c r="W6" s="16">
        <v>1016668</v>
      </c>
      <c r="X6" s="16" t="s">
        <v>6002</v>
      </c>
      <c r="Y6" s="16"/>
    </row>
    <row r="7" spans="1:25" ht="25.5">
      <c r="A7" s="15" t="s">
        <v>2561</v>
      </c>
      <c r="B7" s="15" t="s">
        <v>78</v>
      </c>
      <c r="C7" s="15" t="s">
        <v>6004</v>
      </c>
      <c r="D7" s="15" t="s">
        <v>4428</v>
      </c>
      <c r="E7" s="24">
        <v>46000.083333333336</v>
      </c>
      <c r="F7" s="15">
        <v>10.5</v>
      </c>
      <c r="G7" s="37" t="s">
        <v>5745</v>
      </c>
      <c r="H7" s="15"/>
      <c r="I7" s="15"/>
      <c r="J7" s="15"/>
      <c r="K7" s="15"/>
      <c r="L7" s="35">
        <v>30</v>
      </c>
      <c r="M7" s="35">
        <v>11</v>
      </c>
      <c r="N7" s="35">
        <v>30</v>
      </c>
      <c r="O7" s="35">
        <v>90</v>
      </c>
      <c r="P7" s="14">
        <f t="shared" si="0"/>
        <v>161</v>
      </c>
      <c r="Q7" s="320" t="s">
        <v>32</v>
      </c>
      <c r="R7" s="298" t="b">
        <v>0</v>
      </c>
      <c r="S7" s="344">
        <v>116055</v>
      </c>
      <c r="T7" s="334" t="s">
        <v>33</v>
      </c>
      <c r="U7" s="231" t="s">
        <v>161</v>
      </c>
      <c r="V7" s="16" t="s">
        <v>90</v>
      </c>
      <c r="W7" s="16">
        <v>1016669</v>
      </c>
      <c r="X7" s="16" t="s">
        <v>6002</v>
      </c>
      <c r="Y7" s="16"/>
    </row>
    <row r="8" spans="1:25" ht="25.5">
      <c r="A8" s="15" t="s">
        <v>120</v>
      </c>
      <c r="B8" s="15" t="s">
        <v>78</v>
      </c>
      <c r="C8" s="15" t="s">
        <v>6005</v>
      </c>
      <c r="D8" s="15" t="s">
        <v>4428</v>
      </c>
      <c r="E8" s="24">
        <v>46000.083333333336</v>
      </c>
      <c r="F8" s="15">
        <v>10.5</v>
      </c>
      <c r="G8" s="37" t="s">
        <v>5745</v>
      </c>
      <c r="H8" s="15"/>
      <c r="I8" s="15"/>
      <c r="J8" s="15"/>
      <c r="K8" s="15"/>
      <c r="L8" s="35">
        <v>30</v>
      </c>
      <c r="M8" s="35">
        <v>41</v>
      </c>
      <c r="N8" s="35">
        <v>30</v>
      </c>
      <c r="O8" s="35">
        <v>60</v>
      </c>
      <c r="P8" s="14">
        <f t="shared" si="0"/>
        <v>161</v>
      </c>
      <c r="Q8" s="320" t="s">
        <v>32</v>
      </c>
      <c r="R8" s="298" t="b">
        <v>1</v>
      </c>
      <c r="S8" s="344">
        <v>116061</v>
      </c>
      <c r="T8" s="334" t="s">
        <v>33</v>
      </c>
      <c r="U8" s="231" t="s">
        <v>161</v>
      </c>
      <c r="V8" s="16" t="s">
        <v>90</v>
      </c>
      <c r="W8" s="16">
        <v>1016671</v>
      </c>
      <c r="X8" s="16" t="s">
        <v>6002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161</v>
      </c>
      <c r="M9" s="11">
        <f t="shared" si="1"/>
        <v>153</v>
      </c>
      <c r="N9" s="11">
        <f t="shared" si="1"/>
        <v>262</v>
      </c>
      <c r="O9" s="11">
        <f t="shared" si="1"/>
        <v>390</v>
      </c>
      <c r="P9" s="11">
        <f t="shared" si="1"/>
        <v>966</v>
      </c>
      <c r="Q9" s="12"/>
      <c r="R9" s="12"/>
      <c r="S9" s="256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169</v>
      </c>
      <c r="B13" s="1564" t="s">
        <v>39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30" t="s">
        <v>161</v>
      </c>
      <c r="B14" s="1558" t="s">
        <v>956</v>
      </c>
      <c r="C14" s="15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257" t="s">
        <v>100</v>
      </c>
      <c r="B15" s="1619" t="s">
        <v>41</v>
      </c>
      <c r="C15" s="1619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42</v>
      </c>
      <c r="B16" s="1565" t="s">
        <v>500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43</v>
      </c>
      <c r="B18" s="1565" t="s">
        <v>5053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5" t="s">
        <v>44</v>
      </c>
      <c r="B19" s="1567">
        <v>0.45833333333333331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23.25" customHeight="1">
      <c r="A21" s="1666" t="s">
        <v>1332</v>
      </c>
      <c r="B21" s="1666"/>
      <c r="C21" s="1666"/>
      <c r="D21" s="1666"/>
      <c r="E21" s="1666"/>
      <c r="F21" s="1666"/>
      <c r="G21" s="270"/>
      <c r="H21" s="1666" t="s">
        <v>1015</v>
      </c>
      <c r="I21" s="1666"/>
      <c r="J21" s="1666"/>
      <c r="K21" s="1666"/>
      <c r="L21" s="1666"/>
      <c r="M21" s="1666"/>
      <c r="N21" s="1666"/>
      <c r="O21" s="1666"/>
      <c r="P21" s="1666"/>
      <c r="Q21" s="1801" t="s">
        <v>6006</v>
      </c>
      <c r="R21" s="1802"/>
      <c r="S21" s="1802"/>
      <c r="T21" s="1802"/>
      <c r="U21" s="1802"/>
      <c r="V21" s="1802"/>
      <c r="W21" s="1802"/>
      <c r="X21" s="1802"/>
      <c r="Y21" s="1802"/>
    </row>
    <row r="22" spans="1:25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240" t="s">
        <v>22</v>
      </c>
      <c r="S22" s="18" t="s">
        <v>9</v>
      </c>
      <c r="T22" s="8" t="s">
        <v>21</v>
      </c>
      <c r="U22" s="8" t="s">
        <v>24</v>
      </c>
      <c r="V22" s="8" t="s">
        <v>25</v>
      </c>
      <c r="W22" s="8" t="s">
        <v>26</v>
      </c>
      <c r="X22" s="8" t="s">
        <v>27</v>
      </c>
      <c r="Y22" s="8" t="s">
        <v>28</v>
      </c>
    </row>
    <row r="23" spans="1:25">
      <c r="A23" s="15" t="s">
        <v>2561</v>
      </c>
      <c r="B23" s="15" t="s">
        <v>92</v>
      </c>
      <c r="C23" s="15" t="s">
        <v>6007</v>
      </c>
      <c r="D23" s="15" t="s">
        <v>620</v>
      </c>
      <c r="E23" s="24">
        <v>46000.958333333336</v>
      </c>
      <c r="F23" s="15">
        <v>10.3</v>
      </c>
      <c r="G23" s="37" t="s">
        <v>401</v>
      </c>
      <c r="H23" s="15"/>
      <c r="I23" s="15"/>
      <c r="J23" s="15"/>
      <c r="K23" s="15"/>
      <c r="L23" s="15">
        <v>161</v>
      </c>
      <c r="M23" s="15"/>
      <c r="N23" s="15"/>
      <c r="O23" s="15"/>
      <c r="P23" s="14">
        <f t="shared" ref="P23:P28" si="2">SUM(H23:O23)</f>
        <v>161</v>
      </c>
      <c r="Q23" s="320" t="s">
        <v>32</v>
      </c>
      <c r="R23" s="298" t="b">
        <v>0</v>
      </c>
      <c r="S23" s="344">
        <v>116063</v>
      </c>
      <c r="T23" s="334" t="s">
        <v>33</v>
      </c>
      <c r="U23" s="261" t="s">
        <v>523</v>
      </c>
      <c r="V23" s="16" t="s">
        <v>90</v>
      </c>
      <c r="W23" s="16">
        <v>1016689</v>
      </c>
      <c r="X23" s="16" t="s">
        <v>6008</v>
      </c>
      <c r="Y23" s="16"/>
    </row>
    <row r="24" spans="1:25">
      <c r="A24" s="15" t="s">
        <v>2837</v>
      </c>
      <c r="B24" s="15" t="s">
        <v>4816</v>
      </c>
      <c r="C24" s="15" t="s">
        <v>6009</v>
      </c>
      <c r="D24" s="15" t="s">
        <v>5985</v>
      </c>
      <c r="E24" s="24">
        <v>46000.597222222219</v>
      </c>
      <c r="F24" s="15">
        <v>10.3</v>
      </c>
      <c r="G24" s="37" t="s">
        <v>3986</v>
      </c>
      <c r="H24" s="15"/>
      <c r="I24" s="15"/>
      <c r="J24" s="15"/>
      <c r="K24" s="15"/>
      <c r="L24" s="15">
        <v>107</v>
      </c>
      <c r="M24" s="15">
        <v>54</v>
      </c>
      <c r="N24" s="15"/>
      <c r="O24" s="15"/>
      <c r="P24" s="14">
        <f t="shared" si="2"/>
        <v>161</v>
      </c>
      <c r="Q24" s="320" t="s">
        <v>32</v>
      </c>
      <c r="R24" s="298" t="b">
        <v>0</v>
      </c>
      <c r="S24" s="344">
        <v>116064</v>
      </c>
      <c r="T24" s="334" t="s">
        <v>33</v>
      </c>
      <c r="U24" s="261" t="s">
        <v>523</v>
      </c>
      <c r="V24" s="16" t="s">
        <v>90</v>
      </c>
      <c r="W24" s="16">
        <v>1016690</v>
      </c>
      <c r="X24" s="16" t="s">
        <v>6008</v>
      </c>
      <c r="Y24" s="16"/>
    </row>
    <row r="25" spans="1:25" ht="25.5">
      <c r="A25" s="15" t="s">
        <v>4752</v>
      </c>
      <c r="B25" s="15" t="s">
        <v>92</v>
      </c>
      <c r="C25" s="15" t="s">
        <v>6010</v>
      </c>
      <c r="D25" s="15" t="s">
        <v>620</v>
      </c>
      <c r="E25" s="24">
        <v>46000.958333333336</v>
      </c>
      <c r="F25" s="15">
        <v>10.3</v>
      </c>
      <c r="G25" s="37" t="s">
        <v>5745</v>
      </c>
      <c r="H25" s="15"/>
      <c r="I25" s="15"/>
      <c r="J25" s="15"/>
      <c r="K25" s="15"/>
      <c r="L25" s="15">
        <v>22</v>
      </c>
      <c r="M25" s="35">
        <v>29</v>
      </c>
      <c r="N25" s="35">
        <v>96</v>
      </c>
      <c r="O25" s="35">
        <v>14</v>
      </c>
      <c r="P25" s="14">
        <f t="shared" si="2"/>
        <v>161</v>
      </c>
      <c r="Q25" s="320" t="s">
        <v>32</v>
      </c>
      <c r="R25" s="298" t="b">
        <v>1</v>
      </c>
      <c r="S25" s="344">
        <v>116060</v>
      </c>
      <c r="T25" s="334" t="s">
        <v>33</v>
      </c>
      <c r="U25" s="261" t="s">
        <v>523</v>
      </c>
      <c r="V25" s="16" t="s">
        <v>90</v>
      </c>
      <c r="W25" s="16">
        <v>1016691</v>
      </c>
      <c r="X25" s="16" t="s">
        <v>6008</v>
      </c>
      <c r="Y25" s="16"/>
    </row>
    <row r="26" spans="1:25" ht="25.5">
      <c r="A26" s="15" t="s">
        <v>120</v>
      </c>
      <c r="B26" s="15" t="s">
        <v>78</v>
      </c>
      <c r="C26" s="15" t="s">
        <v>6011</v>
      </c>
      <c r="D26" s="15" t="s">
        <v>1089</v>
      </c>
      <c r="E26" s="24">
        <v>46000.541666666664</v>
      </c>
      <c r="F26" s="15">
        <v>10.3</v>
      </c>
      <c r="G26" s="37" t="s">
        <v>5745</v>
      </c>
      <c r="H26" s="15"/>
      <c r="I26" s="15"/>
      <c r="J26" s="15"/>
      <c r="K26" s="15"/>
      <c r="L26" s="15">
        <v>131</v>
      </c>
      <c r="M26" s="15">
        <v>30</v>
      </c>
      <c r="N26" s="15"/>
      <c r="O26" s="15"/>
      <c r="P26" s="14">
        <f t="shared" si="2"/>
        <v>161</v>
      </c>
      <c r="Q26" s="320" t="s">
        <v>32</v>
      </c>
      <c r="R26" s="298" t="b">
        <v>1</v>
      </c>
      <c r="S26" s="344">
        <v>116062</v>
      </c>
      <c r="T26" s="334" t="s">
        <v>33</v>
      </c>
      <c r="U26" s="260" t="s">
        <v>508</v>
      </c>
      <c r="V26" s="16" t="s">
        <v>90</v>
      </c>
      <c r="W26" s="16">
        <v>1016692</v>
      </c>
      <c r="X26" s="16" t="s">
        <v>6012</v>
      </c>
      <c r="Y26" s="16"/>
    </row>
    <row r="27" spans="1:25" ht="25.5">
      <c r="A27" s="15" t="s">
        <v>120</v>
      </c>
      <c r="B27" s="15" t="s">
        <v>78</v>
      </c>
      <c r="C27" s="15" t="s">
        <v>6013</v>
      </c>
      <c r="D27" s="15" t="s">
        <v>1089</v>
      </c>
      <c r="E27" s="24">
        <v>46000.541666666664</v>
      </c>
      <c r="F27" s="15">
        <v>10.3</v>
      </c>
      <c r="G27" s="37" t="s">
        <v>5745</v>
      </c>
      <c r="H27" s="15"/>
      <c r="I27" s="15"/>
      <c r="J27" s="15"/>
      <c r="K27" s="15"/>
      <c r="L27" s="15">
        <v>161</v>
      </c>
      <c r="M27" s="15">
        <v>0</v>
      </c>
      <c r="N27" s="15">
        <v>0</v>
      </c>
      <c r="O27" s="15"/>
      <c r="P27" s="14">
        <f t="shared" si="2"/>
        <v>161</v>
      </c>
      <c r="Q27" s="320" t="s">
        <v>32</v>
      </c>
      <c r="R27" s="298" t="b">
        <v>1</v>
      </c>
      <c r="S27" s="344">
        <v>116054</v>
      </c>
      <c r="T27" s="334" t="s">
        <v>33</v>
      </c>
      <c r="U27" s="260" t="s">
        <v>508</v>
      </c>
      <c r="V27" s="16" t="s">
        <v>90</v>
      </c>
      <c r="W27" s="16">
        <v>1016693</v>
      </c>
      <c r="X27" s="16" t="s">
        <v>6012</v>
      </c>
      <c r="Y27" s="16"/>
    </row>
    <row r="28" spans="1:25">
      <c r="A28" s="15" t="s">
        <v>120</v>
      </c>
      <c r="B28" s="15" t="s">
        <v>78</v>
      </c>
      <c r="C28" s="15" t="s">
        <v>6014</v>
      </c>
      <c r="D28" s="15" t="s">
        <v>521</v>
      </c>
      <c r="E28" s="24">
        <v>46000.746527777781</v>
      </c>
      <c r="F28" s="15">
        <v>10.3</v>
      </c>
      <c r="G28" s="37" t="s">
        <v>6015</v>
      </c>
      <c r="H28" s="15"/>
      <c r="I28" s="15"/>
      <c r="J28" s="15"/>
      <c r="K28" s="15"/>
      <c r="L28" s="15">
        <v>161</v>
      </c>
      <c r="M28" s="15">
        <v>0</v>
      </c>
      <c r="N28" s="15"/>
      <c r="O28" s="15"/>
      <c r="P28" s="14">
        <f t="shared" si="2"/>
        <v>161</v>
      </c>
      <c r="Q28" s="320" t="s">
        <v>32</v>
      </c>
      <c r="R28" s="298" t="b">
        <v>1</v>
      </c>
      <c r="S28" s="344">
        <v>116065</v>
      </c>
      <c r="T28" s="334" t="s">
        <v>33</v>
      </c>
      <c r="U28" s="261" t="s">
        <v>523</v>
      </c>
      <c r="V28" s="16" t="s">
        <v>90</v>
      </c>
      <c r="W28" s="16">
        <v>1016694</v>
      </c>
      <c r="X28" s="313">
        <v>45998.166666666664</v>
      </c>
      <c r="Y28" s="16"/>
    </row>
    <row r="29" spans="1:25">
      <c r="A29" s="11" t="s">
        <v>19</v>
      </c>
      <c r="B29" s="7"/>
      <c r="C29" s="7"/>
      <c r="D29" s="7"/>
      <c r="E29" s="11"/>
      <c r="F29" s="7"/>
      <c r="G29" s="7"/>
      <c r="H29" s="11">
        <f t="shared" ref="H29:O29" si="3">SUM(H23:H27)</f>
        <v>0</v>
      </c>
      <c r="I29" s="11">
        <f t="shared" si="3"/>
        <v>0</v>
      </c>
      <c r="J29" s="11">
        <f t="shared" si="3"/>
        <v>0</v>
      </c>
      <c r="K29" s="11">
        <f t="shared" si="3"/>
        <v>0</v>
      </c>
      <c r="L29" s="11">
        <f t="shared" si="3"/>
        <v>582</v>
      </c>
      <c r="M29" s="11">
        <f t="shared" si="3"/>
        <v>113</v>
      </c>
      <c r="N29" s="11">
        <f t="shared" si="3"/>
        <v>96</v>
      </c>
      <c r="O29" s="11">
        <f t="shared" si="3"/>
        <v>14</v>
      </c>
      <c r="P29" s="11">
        <f>SUM(P23:P28)</f>
        <v>966</v>
      </c>
      <c r="Q29" s="12"/>
      <c r="R29" s="12"/>
      <c r="S29" s="256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262" t="s">
        <v>508</v>
      </c>
      <c r="B33" s="1738" t="s">
        <v>39</v>
      </c>
      <c r="C33" s="1738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263" t="s">
        <v>523</v>
      </c>
      <c r="B34" s="1591" t="s">
        <v>41</v>
      </c>
      <c r="C34" s="159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5" t="s">
        <v>42</v>
      </c>
      <c r="B35" s="1772"/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772"/>
      <c r="C37" s="1772"/>
      <c r="D37" s="1"/>
      <c r="E37" s="1"/>
    </row>
    <row r="38" spans="1:24">
      <c r="A38" s="5" t="s">
        <v>44</v>
      </c>
      <c r="B38" s="1772"/>
      <c r="C38" s="1772"/>
      <c r="D38" s="1"/>
      <c r="E38" s="1"/>
    </row>
    <row r="40" spans="1:24" ht="23.25" customHeight="1"/>
  </sheetData>
  <mergeCells count="23">
    <mergeCell ref="B37:C37"/>
    <mergeCell ref="B38:C38"/>
    <mergeCell ref="Q21:Y21"/>
    <mergeCell ref="B31:D31"/>
    <mergeCell ref="J31:L31"/>
    <mergeCell ref="B33:C33"/>
    <mergeCell ref="B35:C35"/>
    <mergeCell ref="B36:C36"/>
    <mergeCell ref="H21:P21"/>
    <mergeCell ref="B34:C34"/>
    <mergeCell ref="Q1:Y1"/>
    <mergeCell ref="B11:D11"/>
    <mergeCell ref="J11:L11"/>
    <mergeCell ref="B16:C16"/>
    <mergeCell ref="B15:C15"/>
    <mergeCell ref="B14:C14"/>
    <mergeCell ref="B13:C13"/>
    <mergeCell ref="A1:F1"/>
    <mergeCell ref="B17:C17"/>
    <mergeCell ref="B18:C18"/>
    <mergeCell ref="B19:C19"/>
    <mergeCell ref="A21:F21"/>
    <mergeCell ref="H1:P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8412-5993-4051-A396-A673E6A16E38}">
  <sheetPr>
    <tabColor rgb="FF0070C0"/>
  </sheetPr>
  <dimension ref="A1:Z31"/>
  <sheetViews>
    <sheetView workbookViewId="0">
      <selection activeCell="E31" sqref="E31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9.140625" customWidth="1"/>
    <col min="22" max="22" width="16.28515625" customWidth="1"/>
    <col min="23" max="24" width="9.140625" bestFit="1" customWidth="1"/>
    <col min="25" max="25" width="19" customWidth="1"/>
  </cols>
  <sheetData>
    <row r="1" spans="1:26" ht="23.25">
      <c r="A1" s="1588" t="s">
        <v>576</v>
      </c>
      <c r="B1" s="1588"/>
      <c r="C1" s="1588"/>
      <c r="D1" s="1588"/>
      <c r="E1" s="1588"/>
      <c r="F1" s="1588"/>
      <c r="G1" s="1343"/>
      <c r="H1" s="1283"/>
      <c r="I1" s="1588" t="s">
        <v>577</v>
      </c>
      <c r="J1" s="1588"/>
      <c r="K1" s="1588"/>
      <c r="L1" s="1588"/>
      <c r="M1" s="1588"/>
      <c r="N1" s="1588"/>
      <c r="O1" s="1588"/>
      <c r="P1" s="1588"/>
      <c r="Q1" s="1588"/>
      <c r="R1" s="1589" t="s">
        <v>2</v>
      </c>
      <c r="S1" s="1590"/>
      <c r="T1" s="1589"/>
      <c r="U1" s="1589"/>
      <c r="V1" s="1589"/>
      <c r="W1" s="1589"/>
      <c r="X1" s="1589"/>
      <c r="Y1" s="1589"/>
      <c r="Z1" s="1589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23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>
      <c r="A3" s="1172" t="s">
        <v>563</v>
      </c>
      <c r="B3" s="1172" t="s">
        <v>404</v>
      </c>
      <c r="C3" s="1172"/>
      <c r="D3" s="1172"/>
      <c r="E3" s="1173"/>
      <c r="F3" s="1172"/>
      <c r="G3" s="1172"/>
      <c r="H3" s="1174"/>
      <c r="I3" s="1172"/>
      <c r="J3" s="1172"/>
      <c r="K3" s="1172"/>
      <c r="L3" s="1172"/>
      <c r="M3" s="1172">
        <v>81</v>
      </c>
      <c r="N3" s="1172">
        <v>26</v>
      </c>
      <c r="O3" s="1172">
        <v>1</v>
      </c>
      <c r="P3" s="1172"/>
      <c r="Q3" s="1175">
        <f>SUM(I3:P3)</f>
        <v>108</v>
      </c>
      <c r="R3" s="1175" t="s">
        <v>30</v>
      </c>
      <c r="S3" s="1175" t="s">
        <v>31</v>
      </c>
      <c r="T3" s="1175"/>
      <c r="U3" s="1175"/>
      <c r="V3" s="1239"/>
      <c r="W3" s="1181"/>
      <c r="X3" s="1181"/>
      <c r="Y3" s="1181"/>
      <c r="Z3" s="1181"/>
    </row>
    <row r="4" spans="1:26">
      <c r="A4" s="1172"/>
      <c r="B4" s="1172"/>
      <c r="C4" s="1172"/>
      <c r="D4" s="1172"/>
      <c r="E4" s="1173"/>
      <c r="F4" s="1172"/>
      <c r="G4" s="1172"/>
      <c r="H4" s="1174"/>
      <c r="I4" s="1172"/>
      <c r="J4" s="1172"/>
      <c r="K4" s="1172"/>
      <c r="L4" s="1172"/>
      <c r="M4" s="1172"/>
      <c r="N4" s="1172"/>
      <c r="O4" s="1172"/>
      <c r="P4" s="1172"/>
      <c r="Q4" s="1175">
        <f>SUM(I4:P4)</f>
        <v>0</v>
      </c>
      <c r="R4" s="1176" t="s">
        <v>32</v>
      </c>
      <c r="S4" s="1177" t="s">
        <v>33</v>
      </c>
      <c r="T4" s="1175"/>
      <c r="U4" s="1175"/>
      <c r="V4" s="1239"/>
      <c r="W4" s="1181"/>
      <c r="X4" s="1181"/>
      <c r="Y4" s="1181"/>
      <c r="Z4" s="1181"/>
    </row>
    <row r="5" spans="1:26">
      <c r="A5" s="1172"/>
      <c r="B5" s="1172"/>
      <c r="C5" s="1172"/>
      <c r="D5" s="1172"/>
      <c r="E5" s="1173"/>
      <c r="F5" s="1172"/>
      <c r="G5" s="1172"/>
      <c r="H5" s="1174"/>
      <c r="I5" s="1172"/>
      <c r="J5" s="1172"/>
      <c r="K5" s="1172"/>
      <c r="L5" s="1172"/>
      <c r="M5" s="1172"/>
      <c r="N5" s="1172"/>
      <c r="O5" s="1172"/>
      <c r="P5" s="1172"/>
      <c r="Q5" s="1175">
        <f>SUM(I5:P5)</f>
        <v>0</v>
      </c>
      <c r="R5" s="1176" t="s">
        <v>32</v>
      </c>
      <c r="S5" s="1177" t="s">
        <v>33</v>
      </c>
      <c r="T5" s="1175"/>
      <c r="U5" s="1175"/>
      <c r="V5" s="1239"/>
      <c r="W5" s="1181"/>
      <c r="X5" s="1181"/>
      <c r="Y5" s="1181"/>
      <c r="Z5" s="1181"/>
    </row>
    <row r="6" spans="1:26">
      <c r="A6" s="1172"/>
      <c r="B6" s="1172"/>
      <c r="C6" s="1172"/>
      <c r="D6" s="1172"/>
      <c r="E6" s="1173"/>
      <c r="F6" s="1172"/>
      <c r="G6" s="1172"/>
      <c r="H6" s="1174"/>
      <c r="I6" s="1172"/>
      <c r="J6" s="1172"/>
      <c r="K6" s="1172"/>
      <c r="L6" s="1172"/>
      <c r="M6" s="1172"/>
      <c r="N6" s="1172"/>
      <c r="O6" s="1172"/>
      <c r="P6" s="1172"/>
      <c r="Q6" s="1175">
        <f>SUM(I6:P6)</f>
        <v>0</v>
      </c>
      <c r="R6" s="1176" t="s">
        <v>32</v>
      </c>
      <c r="S6" s="1177" t="s">
        <v>33</v>
      </c>
      <c r="T6" s="1175"/>
      <c r="U6" s="1175"/>
      <c r="V6" s="1239"/>
      <c r="W6" s="1181"/>
      <c r="X6" s="1181"/>
      <c r="Y6" s="1181"/>
      <c r="Z6" s="1181"/>
    </row>
    <row r="7" spans="1:26">
      <c r="A7" s="1172"/>
      <c r="B7" s="1178"/>
      <c r="C7" s="1178"/>
      <c r="D7" s="1178"/>
      <c r="E7" s="1178"/>
      <c r="F7" s="1178"/>
      <c r="G7" s="1178"/>
      <c r="H7" s="1205"/>
      <c r="I7" s="1178"/>
      <c r="J7" s="1178"/>
      <c r="K7" s="1178"/>
      <c r="L7" s="1178"/>
      <c r="M7" s="1178"/>
      <c r="N7" s="1178"/>
      <c r="O7" s="1178"/>
      <c r="P7" s="1178"/>
      <c r="Q7" s="1175">
        <f>SUM(I7:P7)</f>
        <v>0</v>
      </c>
      <c r="R7" s="1175" t="s">
        <v>30</v>
      </c>
      <c r="S7" s="1175" t="s">
        <v>31</v>
      </c>
      <c r="T7" s="1175"/>
      <c r="U7" s="1175"/>
      <c r="V7" s="1181"/>
      <c r="W7" s="1181"/>
      <c r="X7" s="1181"/>
      <c r="Y7" s="1181"/>
      <c r="Z7" s="1181"/>
    </row>
    <row r="8" spans="1:26">
      <c r="A8" s="1214" t="s">
        <v>19</v>
      </c>
      <c r="B8" s="1209"/>
      <c r="C8" s="1209"/>
      <c r="D8" s="1209"/>
      <c r="E8" s="1214"/>
      <c r="F8" s="1209"/>
      <c r="G8" s="1209"/>
      <c r="H8" s="1209"/>
      <c r="I8" s="1214">
        <f>SUM(I3:I6)</f>
        <v>0</v>
      </c>
      <c r="J8" s="1214">
        <f>SUM(J3:J6)</f>
        <v>0</v>
      </c>
      <c r="K8" s="1214">
        <f t="shared" ref="K8:Q8" si="0">SUM(K3:K7)</f>
        <v>0</v>
      </c>
      <c r="L8" s="1214">
        <f t="shared" si="0"/>
        <v>0</v>
      </c>
      <c r="M8" s="1214">
        <f t="shared" si="0"/>
        <v>81</v>
      </c>
      <c r="N8" s="1214">
        <f t="shared" si="0"/>
        <v>26</v>
      </c>
      <c r="O8" s="1214">
        <f t="shared" si="0"/>
        <v>1</v>
      </c>
      <c r="P8" s="1214">
        <f t="shared" si="0"/>
        <v>0</v>
      </c>
      <c r="Q8" s="1214">
        <f t="shared" si="0"/>
        <v>108</v>
      </c>
      <c r="R8" s="1215"/>
      <c r="S8" s="1215"/>
      <c r="T8" s="1215"/>
      <c r="U8" s="1215"/>
      <c r="V8" s="1215"/>
      <c r="W8" s="1215"/>
      <c r="X8" s="1215"/>
      <c r="Y8" s="1215"/>
      <c r="Z8" s="1215"/>
    </row>
    <row r="9" spans="1:26">
      <c r="A9" s="1216"/>
      <c r="B9" s="1216"/>
      <c r="C9" s="1216"/>
      <c r="D9" s="1216"/>
      <c r="E9" s="1216"/>
      <c r="F9" s="1217"/>
      <c r="G9" s="1217"/>
      <c r="H9" s="1216"/>
      <c r="I9" s="1216"/>
      <c r="J9" s="1216"/>
      <c r="K9" s="1216"/>
      <c r="L9" s="1216"/>
      <c r="M9" s="1216"/>
      <c r="N9" s="1216"/>
      <c r="O9" s="1216"/>
      <c r="P9" s="1216"/>
      <c r="Q9" s="1216"/>
      <c r="R9" s="1216"/>
      <c r="S9" s="1216"/>
      <c r="T9" s="1216"/>
      <c r="U9" s="1216"/>
      <c r="V9" s="1216"/>
      <c r="W9" s="1216"/>
      <c r="X9" s="1216"/>
      <c r="Y9" s="1216"/>
    </row>
    <row r="10" spans="1:26">
      <c r="A10" s="1218" t="s">
        <v>34</v>
      </c>
      <c r="B10" s="1552"/>
      <c r="C10" s="1552"/>
      <c r="D10" s="1552"/>
      <c r="E10" s="1216"/>
      <c r="F10" s="1216"/>
      <c r="G10" s="1216"/>
      <c r="H10" s="1216"/>
      <c r="I10" s="1216"/>
      <c r="J10" s="1216"/>
      <c r="K10" s="1553"/>
      <c r="L10" s="1553"/>
      <c r="M10" s="1553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Y10" s="1216"/>
    </row>
    <row r="11" spans="1:26" ht="18">
      <c r="A11" s="1220" t="s">
        <v>35</v>
      </c>
      <c r="B11" s="1221" t="s">
        <v>36</v>
      </c>
      <c r="C11" s="1222" t="s">
        <v>37</v>
      </c>
      <c r="D11" s="1219"/>
      <c r="E11" s="1216"/>
      <c r="F11" s="1216"/>
      <c r="G11" s="1216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>
      <c r="A12" s="1194" t="s">
        <v>161</v>
      </c>
      <c r="B12" s="1548" t="s">
        <v>39</v>
      </c>
      <c r="C12" s="1548"/>
      <c r="D12" s="1223"/>
      <c r="E12" s="1224" t="s">
        <v>40</v>
      </c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6">
      <c r="A13" s="1195" t="s">
        <v>169</v>
      </c>
      <c r="B13" s="1554" t="s">
        <v>41</v>
      </c>
      <c r="C13" s="1554"/>
      <c r="D13" s="1216"/>
      <c r="E13" s="1216"/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 ht="15" customHeight="1">
      <c r="A14" s="1225" t="s">
        <v>42</v>
      </c>
      <c r="B14" s="1555"/>
      <c r="C14" s="1555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>
      <c r="A15" s="1225" t="s">
        <v>42</v>
      </c>
      <c r="B15" s="1555"/>
      <c r="C15" s="1555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>
      <c r="A16" s="1225" t="s">
        <v>43</v>
      </c>
      <c r="B16" s="1556"/>
      <c r="C16" s="1556"/>
      <c r="D16" s="1216"/>
      <c r="E16" s="1216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5">
      <c r="A17" s="1225" t="s">
        <v>44</v>
      </c>
      <c r="B17" s="1557"/>
      <c r="C17" s="1557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5">
      <c r="A18" s="1226"/>
      <c r="B18" s="1216"/>
      <c r="C18" s="1216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31" spans="1:25">
      <c r="E31">
        <v>228</v>
      </c>
    </row>
  </sheetData>
  <mergeCells count="11">
    <mergeCell ref="B12:C12"/>
    <mergeCell ref="A1:F1"/>
    <mergeCell ref="I1:Q1"/>
    <mergeCell ref="R1:Z1"/>
    <mergeCell ref="B10:D10"/>
    <mergeCell ref="K10:M10"/>
    <mergeCell ref="B13:C13"/>
    <mergeCell ref="B14:C14"/>
    <mergeCell ref="B15:C15"/>
    <mergeCell ref="B16:C16"/>
    <mergeCell ref="B17:C17"/>
  </mergeCell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CFF8-662D-4B57-8BD3-749834BC7471}">
  <sheetPr>
    <tabColor rgb="FF00B0F0"/>
  </sheetPr>
  <dimension ref="A1:Y88"/>
  <sheetViews>
    <sheetView topLeftCell="A26" workbookViewId="0">
      <selection activeCell="G52" sqref="G52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6.42578125" customWidth="1"/>
    <col min="6" max="6" width="9.140625" bestFit="1" customWidth="1"/>
    <col min="7" max="7" width="15.42578125" customWidth="1"/>
    <col min="8" max="12" width="7.42578125" customWidth="1"/>
    <col min="13" max="13" width="10.28515625" customWidth="1"/>
    <col min="14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6" customWidth="1"/>
  </cols>
  <sheetData>
    <row r="1" spans="1:25" ht="23.25">
      <c r="A1" s="1559" t="s">
        <v>1442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3866</v>
      </c>
      <c r="B3" s="15" t="s">
        <v>78</v>
      </c>
      <c r="C3" s="15" t="s">
        <v>6016</v>
      </c>
      <c r="D3" s="15" t="s">
        <v>88</v>
      </c>
      <c r="E3" s="24">
        <v>45998.166666666664</v>
      </c>
      <c r="F3" s="15">
        <v>10.3</v>
      </c>
      <c r="G3" s="37" t="s">
        <v>5745</v>
      </c>
      <c r="H3" s="15"/>
      <c r="I3" s="15"/>
      <c r="J3" s="15"/>
      <c r="K3" s="15"/>
      <c r="L3" s="35">
        <v>80</v>
      </c>
      <c r="M3" s="35">
        <v>54</v>
      </c>
      <c r="N3" s="35">
        <v>27</v>
      </c>
      <c r="O3" s="15"/>
      <c r="P3" s="14">
        <f t="shared" ref="P3:P8" si="0">SUM(H3:O3)</f>
        <v>161</v>
      </c>
      <c r="Q3" s="17" t="s">
        <v>32</v>
      </c>
      <c r="R3" s="290" t="b">
        <v>1</v>
      </c>
      <c r="S3" s="14">
        <v>116022</v>
      </c>
      <c r="T3" s="23" t="s">
        <v>33</v>
      </c>
      <c r="U3" s="231" t="s">
        <v>161</v>
      </c>
      <c r="V3" s="16" t="s">
        <v>90</v>
      </c>
      <c r="W3" s="16">
        <v>1016623</v>
      </c>
      <c r="X3" s="16" t="s">
        <v>6017</v>
      </c>
      <c r="Y3" s="16"/>
    </row>
    <row r="4" spans="1:25">
      <c r="A4" s="15" t="s">
        <v>519</v>
      </c>
      <c r="B4" s="15" t="s">
        <v>78</v>
      </c>
      <c r="C4" s="15" t="s">
        <v>6018</v>
      </c>
      <c r="D4" s="15" t="s">
        <v>88</v>
      </c>
      <c r="E4" s="24">
        <v>45998.166666666664</v>
      </c>
      <c r="F4" s="15">
        <v>10.3</v>
      </c>
      <c r="G4" s="37" t="s">
        <v>5745</v>
      </c>
      <c r="H4" s="15"/>
      <c r="I4" s="15"/>
      <c r="J4" s="15"/>
      <c r="K4" s="15"/>
      <c r="L4" s="35">
        <v>80</v>
      </c>
      <c r="M4" s="35">
        <v>54</v>
      </c>
      <c r="N4" s="35">
        <v>27</v>
      </c>
      <c r="O4" s="15"/>
      <c r="P4" s="14">
        <f t="shared" si="0"/>
        <v>161</v>
      </c>
      <c r="Q4" s="17" t="s">
        <v>32</v>
      </c>
      <c r="R4" s="290" t="b">
        <v>0</v>
      </c>
      <c r="S4" s="14">
        <v>116023</v>
      </c>
      <c r="T4" s="23" t="s">
        <v>33</v>
      </c>
      <c r="U4" s="231" t="s">
        <v>161</v>
      </c>
      <c r="V4" s="16" t="s">
        <v>90</v>
      </c>
      <c r="W4" s="16">
        <v>1016624</v>
      </c>
      <c r="X4" s="16" t="s">
        <v>6017</v>
      </c>
      <c r="Y4" s="16"/>
    </row>
    <row r="5" spans="1:25">
      <c r="A5" s="15" t="s">
        <v>150</v>
      </c>
      <c r="B5" s="15" t="s">
        <v>57</v>
      </c>
      <c r="C5" s="15" t="s">
        <v>6019</v>
      </c>
      <c r="D5" s="15" t="s">
        <v>56</v>
      </c>
      <c r="E5" s="24">
        <v>45998.253472222219</v>
      </c>
      <c r="F5" s="15">
        <v>10.3</v>
      </c>
      <c r="G5" s="37"/>
      <c r="H5" s="15"/>
      <c r="I5" s="15"/>
      <c r="J5" s="15"/>
      <c r="K5" s="35">
        <v>54</v>
      </c>
      <c r="L5" s="15"/>
      <c r="M5" s="15"/>
      <c r="N5" s="15"/>
      <c r="O5" s="15"/>
      <c r="P5" s="14">
        <f t="shared" si="0"/>
        <v>54</v>
      </c>
      <c r="Q5" s="14" t="s">
        <v>30</v>
      </c>
      <c r="R5" s="290" t="b">
        <v>0</v>
      </c>
      <c r="S5" s="14">
        <v>115984</v>
      </c>
      <c r="T5" s="14" t="s">
        <v>31</v>
      </c>
      <c r="U5" s="232" t="s">
        <v>169</v>
      </c>
      <c r="V5" s="16" t="s">
        <v>90</v>
      </c>
      <c r="W5" s="16">
        <v>1016625</v>
      </c>
      <c r="X5" s="16" t="s">
        <v>6020</v>
      </c>
      <c r="Y5" s="16"/>
    </row>
    <row r="6" spans="1:25">
      <c r="A6" s="15" t="s">
        <v>122</v>
      </c>
      <c r="B6" s="15" t="s">
        <v>62</v>
      </c>
      <c r="C6" s="15" t="s">
        <v>6021</v>
      </c>
      <c r="D6" s="15" t="s">
        <v>56</v>
      </c>
      <c r="E6" s="24">
        <v>45997.777777777781</v>
      </c>
      <c r="F6" s="15">
        <v>13</v>
      </c>
      <c r="G6" s="37"/>
      <c r="H6" s="15"/>
      <c r="I6" s="15"/>
      <c r="J6" s="35">
        <v>27</v>
      </c>
      <c r="K6" s="35">
        <v>81</v>
      </c>
      <c r="L6" s="15"/>
      <c r="M6" s="15"/>
      <c r="N6" s="15"/>
      <c r="O6" s="15"/>
      <c r="P6" s="14">
        <f t="shared" si="0"/>
        <v>108</v>
      </c>
      <c r="Q6" s="14" t="s">
        <v>30</v>
      </c>
      <c r="R6" s="290" t="b">
        <v>0</v>
      </c>
      <c r="S6" s="14">
        <v>115985</v>
      </c>
      <c r="T6" s="14" t="s">
        <v>31</v>
      </c>
      <c r="U6" s="232" t="s">
        <v>169</v>
      </c>
      <c r="V6" s="16" t="s">
        <v>90</v>
      </c>
      <c r="W6" s="16">
        <v>1016626</v>
      </c>
      <c r="X6" s="16" t="s">
        <v>6022</v>
      </c>
      <c r="Y6" s="16"/>
    </row>
    <row r="7" spans="1:25">
      <c r="A7" s="15" t="s">
        <v>219</v>
      </c>
      <c r="B7" s="15" t="s">
        <v>75</v>
      </c>
      <c r="C7" s="15" t="s">
        <v>6023</v>
      </c>
      <c r="D7" s="15" t="s">
        <v>74</v>
      </c>
      <c r="E7" s="24">
        <v>45998.534722222219</v>
      </c>
      <c r="F7" s="15">
        <v>15.8</v>
      </c>
      <c r="G7" s="37"/>
      <c r="H7" s="15"/>
      <c r="I7" s="15"/>
      <c r="J7" s="35">
        <v>27</v>
      </c>
      <c r="K7" s="15">
        <v>134</v>
      </c>
      <c r="L7" s="15"/>
      <c r="M7" s="15"/>
      <c r="N7" s="15"/>
      <c r="O7" s="15"/>
      <c r="P7" s="14">
        <f t="shared" si="0"/>
        <v>161</v>
      </c>
      <c r="Q7" s="14" t="s">
        <v>30</v>
      </c>
      <c r="R7" s="290" t="b">
        <v>0</v>
      </c>
      <c r="S7" s="14">
        <v>116020</v>
      </c>
      <c r="T7" s="14" t="s">
        <v>31</v>
      </c>
      <c r="U7" s="232" t="s">
        <v>169</v>
      </c>
      <c r="V7" s="16" t="s">
        <v>1693</v>
      </c>
      <c r="W7" s="16">
        <v>1016627</v>
      </c>
      <c r="X7" s="16" t="s">
        <v>6024</v>
      </c>
      <c r="Y7" s="16"/>
    </row>
    <row r="8" spans="1:25">
      <c r="A8" s="15" t="s">
        <v>120</v>
      </c>
      <c r="B8" s="15" t="s">
        <v>78</v>
      </c>
      <c r="C8" s="15" t="s">
        <v>6025</v>
      </c>
      <c r="D8" s="15" t="s">
        <v>99</v>
      </c>
      <c r="E8" s="24">
        <v>45998.277777777781</v>
      </c>
      <c r="F8" s="15">
        <v>10.95</v>
      </c>
      <c r="G8" s="37" t="s">
        <v>5745</v>
      </c>
      <c r="H8" s="15"/>
      <c r="I8" s="15"/>
      <c r="J8" s="15"/>
      <c r="K8" s="15"/>
      <c r="L8" s="35">
        <v>80</v>
      </c>
      <c r="M8" s="35">
        <v>54</v>
      </c>
      <c r="N8" s="35">
        <v>27</v>
      </c>
      <c r="O8" s="15"/>
      <c r="P8" s="14">
        <f t="shared" si="0"/>
        <v>161</v>
      </c>
      <c r="Q8" s="17" t="s">
        <v>32</v>
      </c>
      <c r="R8" s="290" t="b">
        <v>1</v>
      </c>
      <c r="S8" s="14">
        <v>116024</v>
      </c>
      <c r="T8" s="23" t="s">
        <v>33</v>
      </c>
      <c r="U8" s="255" t="s">
        <v>100</v>
      </c>
      <c r="V8" s="16" t="s">
        <v>90</v>
      </c>
      <c r="W8" s="16">
        <v>1016628</v>
      </c>
      <c r="X8" s="16" t="s">
        <v>6020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54</v>
      </c>
      <c r="K9" s="11">
        <f t="shared" si="1"/>
        <v>269</v>
      </c>
      <c r="L9" s="11">
        <f t="shared" si="1"/>
        <v>240</v>
      </c>
      <c r="M9" s="11">
        <f t="shared" si="1"/>
        <v>162</v>
      </c>
      <c r="N9" s="11">
        <f t="shared" si="1"/>
        <v>81</v>
      </c>
      <c r="O9" s="11">
        <f t="shared" si="1"/>
        <v>0</v>
      </c>
      <c r="P9" s="11">
        <f t="shared" si="1"/>
        <v>806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57" t="s">
        <v>100</v>
      </c>
      <c r="B13" s="1619" t="s">
        <v>39</v>
      </c>
      <c r="C13" s="1619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169</v>
      </c>
      <c r="B14" s="1564" t="s">
        <v>956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230" t="s">
        <v>161</v>
      </c>
      <c r="B15" s="1558" t="s">
        <v>41</v>
      </c>
      <c r="C15" s="1558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42</v>
      </c>
      <c r="B16" s="1565" t="s">
        <v>3097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43</v>
      </c>
      <c r="B18" s="1566">
        <v>358400393570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5" t="s">
        <v>44</v>
      </c>
      <c r="B19" s="1567">
        <v>0.5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23.25" customHeight="1">
      <c r="A21" s="1559" t="s">
        <v>1277</v>
      </c>
      <c r="B21" s="1559"/>
      <c r="C21" s="1559"/>
      <c r="D21" s="1559"/>
      <c r="E21" s="1559"/>
      <c r="F21" s="1559"/>
      <c r="G21" s="7"/>
      <c r="H21" s="1559" t="s">
        <v>4015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810</v>
      </c>
      <c r="R21" s="1742"/>
      <c r="S21" s="1742"/>
      <c r="T21" s="1742"/>
      <c r="U21" s="1742"/>
      <c r="V21" s="1742"/>
      <c r="W21" s="1742"/>
      <c r="X21" s="1742"/>
      <c r="Y21" s="1742"/>
    </row>
    <row r="22" spans="1:25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240" t="s">
        <v>22</v>
      </c>
      <c r="S22" s="18" t="s">
        <v>9</v>
      </c>
      <c r="T22" s="8" t="s">
        <v>21</v>
      </c>
      <c r="U22" s="8" t="s">
        <v>24</v>
      </c>
      <c r="V22" s="8" t="s">
        <v>25</v>
      </c>
      <c r="W22" s="8" t="s">
        <v>26</v>
      </c>
      <c r="X22" s="8" t="s">
        <v>27</v>
      </c>
      <c r="Y22" s="8" t="s">
        <v>28</v>
      </c>
    </row>
    <row r="23" spans="1:25">
      <c r="A23" s="15" t="s">
        <v>2561</v>
      </c>
      <c r="B23" s="15" t="s">
        <v>78</v>
      </c>
      <c r="C23" s="15" t="s">
        <v>6026</v>
      </c>
      <c r="D23" s="15" t="s">
        <v>88</v>
      </c>
      <c r="E23" s="24">
        <v>45998.166666666664</v>
      </c>
      <c r="F23" s="15">
        <v>10.3</v>
      </c>
      <c r="G23" s="37" t="s">
        <v>5745</v>
      </c>
      <c r="H23" s="15"/>
      <c r="I23" s="15"/>
      <c r="J23" s="15"/>
      <c r="K23" s="15"/>
      <c r="L23" s="35">
        <v>80</v>
      </c>
      <c r="M23" s="35">
        <v>54</v>
      </c>
      <c r="N23" s="35">
        <v>27</v>
      </c>
      <c r="O23" s="15"/>
      <c r="P23" s="14">
        <f>SUM(H23:O23)</f>
        <v>161</v>
      </c>
      <c r="Q23" s="17" t="s">
        <v>32</v>
      </c>
      <c r="R23" s="292" t="b">
        <v>0</v>
      </c>
      <c r="S23" s="340">
        <v>116027</v>
      </c>
      <c r="T23" s="237" t="s">
        <v>33</v>
      </c>
      <c r="U23" s="231" t="s">
        <v>161</v>
      </c>
      <c r="V23" s="16" t="s">
        <v>90</v>
      </c>
      <c r="W23" s="16">
        <v>1016629</v>
      </c>
      <c r="X23" s="16" t="s">
        <v>6017</v>
      </c>
      <c r="Y23" s="16"/>
    </row>
    <row r="24" spans="1:25">
      <c r="A24" s="15" t="s">
        <v>119</v>
      </c>
      <c r="B24" s="15" t="s">
        <v>92</v>
      </c>
      <c r="C24" s="15" t="s">
        <v>6027</v>
      </c>
      <c r="D24" s="15" t="s">
        <v>2294</v>
      </c>
      <c r="E24" s="24">
        <v>45998.604166666664</v>
      </c>
      <c r="F24" s="15">
        <v>10.3</v>
      </c>
      <c r="G24" s="37" t="s">
        <v>5745</v>
      </c>
      <c r="H24" s="15"/>
      <c r="I24" s="15"/>
      <c r="J24" s="15"/>
      <c r="K24" s="15"/>
      <c r="L24" s="15">
        <v>80</v>
      </c>
      <c r="M24" s="15">
        <v>54</v>
      </c>
      <c r="N24" s="35">
        <v>27</v>
      </c>
      <c r="O24" s="15"/>
      <c r="P24" s="14">
        <f>SUM(H24:O24)</f>
        <v>161</v>
      </c>
      <c r="Q24" s="17" t="s">
        <v>32</v>
      </c>
      <c r="R24" s="292" t="b">
        <v>0</v>
      </c>
      <c r="S24" s="340">
        <v>116028</v>
      </c>
      <c r="T24" s="237" t="s">
        <v>33</v>
      </c>
      <c r="U24" s="231" t="s">
        <v>161</v>
      </c>
      <c r="V24" s="16" t="s">
        <v>90</v>
      </c>
      <c r="W24" s="16">
        <v>1016630</v>
      </c>
      <c r="X24" s="16" t="s">
        <v>6017</v>
      </c>
      <c r="Y24" s="16"/>
    </row>
    <row r="25" spans="1:25">
      <c r="A25" s="15" t="s">
        <v>2561</v>
      </c>
      <c r="B25" s="15" t="s">
        <v>92</v>
      </c>
      <c r="C25" s="15" t="s">
        <v>6028</v>
      </c>
      <c r="D25" s="15" t="s">
        <v>2294</v>
      </c>
      <c r="E25" s="24">
        <v>45998.604166666664</v>
      </c>
      <c r="F25" s="15">
        <v>10.3</v>
      </c>
      <c r="G25" s="37" t="s">
        <v>401</v>
      </c>
      <c r="H25" s="15"/>
      <c r="I25" s="15"/>
      <c r="J25" s="15"/>
      <c r="K25" s="15"/>
      <c r="L25" s="15">
        <v>80</v>
      </c>
      <c r="M25" s="15">
        <v>81</v>
      </c>
      <c r="N25" s="15"/>
      <c r="O25" s="15"/>
      <c r="P25" s="14">
        <f>SUM(H25:O25)</f>
        <v>161</v>
      </c>
      <c r="Q25" s="17" t="s">
        <v>32</v>
      </c>
      <c r="R25" s="292" t="b">
        <v>0</v>
      </c>
      <c r="S25" s="340">
        <v>116029</v>
      </c>
      <c r="T25" s="237" t="s">
        <v>33</v>
      </c>
      <c r="U25" s="231" t="s">
        <v>161</v>
      </c>
      <c r="V25" s="16" t="s">
        <v>90</v>
      </c>
      <c r="W25" s="16">
        <v>1016631</v>
      </c>
      <c r="X25" s="16" t="s">
        <v>6017</v>
      </c>
      <c r="Y25" s="16"/>
    </row>
    <row r="26" spans="1:25">
      <c r="A26" s="15" t="s">
        <v>120</v>
      </c>
      <c r="B26" s="15" t="s">
        <v>78</v>
      </c>
      <c r="C26" s="15" t="s">
        <v>6029</v>
      </c>
      <c r="D26" s="15" t="s">
        <v>88</v>
      </c>
      <c r="E26" s="24">
        <v>45998.166666666664</v>
      </c>
      <c r="F26" s="15">
        <v>10.3</v>
      </c>
      <c r="G26" s="37" t="s">
        <v>5745</v>
      </c>
      <c r="H26" s="15"/>
      <c r="I26" s="15"/>
      <c r="J26" s="15"/>
      <c r="K26" s="15"/>
      <c r="L26" s="15">
        <v>80</v>
      </c>
      <c r="M26" s="15">
        <v>27</v>
      </c>
      <c r="N26" s="35">
        <v>27</v>
      </c>
      <c r="O26" s="15">
        <v>27</v>
      </c>
      <c r="P26" s="14">
        <f>SUM(H26:O26)</f>
        <v>161</v>
      </c>
      <c r="Q26" s="17" t="s">
        <v>32</v>
      </c>
      <c r="R26" s="292" t="b">
        <v>1</v>
      </c>
      <c r="S26" s="340">
        <v>116025</v>
      </c>
      <c r="T26" s="237" t="s">
        <v>33</v>
      </c>
      <c r="U26" s="231" t="s">
        <v>161</v>
      </c>
      <c r="V26" s="16" t="s">
        <v>90</v>
      </c>
      <c r="W26" s="16">
        <v>1016632</v>
      </c>
      <c r="X26" s="16" t="s">
        <v>6017</v>
      </c>
      <c r="Y26" s="16"/>
    </row>
    <row r="27" spans="1:25">
      <c r="A27" s="15" t="s">
        <v>120</v>
      </c>
      <c r="B27" s="15" t="s">
        <v>78</v>
      </c>
      <c r="C27" s="15" t="s">
        <v>6030</v>
      </c>
      <c r="D27" s="15" t="s">
        <v>88</v>
      </c>
      <c r="E27" s="24">
        <v>45998.166666666664</v>
      </c>
      <c r="F27" s="15">
        <v>10.3</v>
      </c>
      <c r="G27" s="37" t="s">
        <v>5745</v>
      </c>
      <c r="H27" s="15"/>
      <c r="I27" s="15"/>
      <c r="J27" s="15"/>
      <c r="K27" s="15"/>
      <c r="L27" s="15">
        <v>53</v>
      </c>
      <c r="M27" s="15">
        <v>54</v>
      </c>
      <c r="N27" s="35">
        <v>27</v>
      </c>
      <c r="O27" s="15">
        <v>27</v>
      </c>
      <c r="P27" s="14">
        <f>SUM(H27:O27)</f>
        <v>161</v>
      </c>
      <c r="Q27" s="17" t="s">
        <v>32</v>
      </c>
      <c r="R27" s="292" t="b">
        <v>1</v>
      </c>
      <c r="S27" s="340">
        <v>116026</v>
      </c>
      <c r="T27" s="237" t="s">
        <v>33</v>
      </c>
      <c r="U27" s="231" t="s">
        <v>161</v>
      </c>
      <c r="V27" s="16" t="s">
        <v>90</v>
      </c>
      <c r="W27" s="16">
        <v>1016633</v>
      </c>
      <c r="X27" s="16" t="s">
        <v>6017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 t="shared" ref="H28:P28" si="2">SUM(H23:H27)</f>
        <v>0</v>
      </c>
      <c r="I28" s="11">
        <f t="shared" si="2"/>
        <v>0</v>
      </c>
      <c r="J28" s="11">
        <f t="shared" si="2"/>
        <v>0</v>
      </c>
      <c r="K28" s="11">
        <f t="shared" si="2"/>
        <v>0</v>
      </c>
      <c r="L28" s="11">
        <f t="shared" si="2"/>
        <v>373</v>
      </c>
      <c r="M28" s="11">
        <f t="shared" si="2"/>
        <v>270</v>
      </c>
      <c r="N28" s="11">
        <f t="shared" si="2"/>
        <v>108</v>
      </c>
      <c r="O28" s="11">
        <f t="shared" si="2"/>
        <v>54</v>
      </c>
      <c r="P28" s="11">
        <f t="shared" si="2"/>
        <v>805</v>
      </c>
      <c r="Q28" s="12"/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230" t="s">
        <v>4605</v>
      </c>
      <c r="B32" s="1558"/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772" t="s">
        <v>487</v>
      </c>
      <c r="C33" s="1772"/>
      <c r="D33" s="1"/>
      <c r="E33" s="1"/>
    </row>
    <row r="34" spans="1:25">
      <c r="A34" s="5" t="s">
        <v>42</v>
      </c>
      <c r="B34" s="1772"/>
      <c r="C34" s="1772"/>
    </row>
    <row r="35" spans="1:25">
      <c r="A35" s="5" t="s">
        <v>43</v>
      </c>
      <c r="B35" s="1772" t="s">
        <v>6031</v>
      </c>
      <c r="C35" s="1772"/>
      <c r="D35" s="1"/>
      <c r="E35" s="1"/>
    </row>
    <row r="36" spans="1:25">
      <c r="A36" s="5" t="s">
        <v>44</v>
      </c>
      <c r="B36" s="1567">
        <v>0.625</v>
      </c>
      <c r="C36" s="1565"/>
      <c r="D36" s="1"/>
      <c r="E36" s="1"/>
    </row>
    <row r="38" spans="1:25" ht="23.25" customHeight="1">
      <c r="A38" s="1666" t="s">
        <v>394</v>
      </c>
      <c r="B38" s="1666"/>
      <c r="C38" s="1666"/>
      <c r="D38" s="1666"/>
      <c r="E38" s="1666"/>
      <c r="F38" s="1666"/>
      <c r="G38" s="270"/>
      <c r="H38" s="1666" t="s">
        <v>1015</v>
      </c>
      <c r="I38" s="1666"/>
      <c r="J38" s="1666"/>
      <c r="K38" s="1666"/>
      <c r="L38" s="1666"/>
      <c r="M38" s="1666"/>
      <c r="N38" s="1666"/>
      <c r="O38" s="1666"/>
      <c r="P38" s="1666"/>
      <c r="Q38" s="1801" t="s">
        <v>206</v>
      </c>
      <c r="R38" s="1802"/>
      <c r="S38" s="1802"/>
      <c r="T38" s="1802"/>
      <c r="U38" s="1802"/>
      <c r="V38" s="1802"/>
      <c r="W38" s="1802"/>
      <c r="X38" s="1802"/>
      <c r="Y38" s="1802"/>
    </row>
    <row r="39" spans="1:25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240" t="s">
        <v>22</v>
      </c>
      <c r="S39" s="18" t="s">
        <v>9</v>
      </c>
      <c r="T39" s="8" t="s">
        <v>21</v>
      </c>
      <c r="U39" s="8" t="s">
        <v>24</v>
      </c>
      <c r="V39" s="8" t="s">
        <v>25</v>
      </c>
      <c r="W39" s="8" t="s">
        <v>26</v>
      </c>
      <c r="X39" s="8" t="s">
        <v>27</v>
      </c>
      <c r="Y39" s="8" t="s">
        <v>28</v>
      </c>
    </row>
    <row r="40" spans="1:25">
      <c r="A40" s="15" t="s">
        <v>1141</v>
      </c>
      <c r="B40" s="15" t="s">
        <v>92</v>
      </c>
      <c r="C40" s="15" t="s">
        <v>6032</v>
      </c>
      <c r="D40" s="15" t="s">
        <v>2467</v>
      </c>
      <c r="E40" s="24">
        <v>45999.493055555555</v>
      </c>
      <c r="F40" s="15">
        <v>9.65</v>
      </c>
      <c r="G40" s="37" t="s">
        <v>5745</v>
      </c>
      <c r="H40" s="15"/>
      <c r="I40" s="15"/>
      <c r="J40" s="15"/>
      <c r="K40" s="15"/>
      <c r="L40" s="15">
        <v>80</v>
      </c>
      <c r="M40" s="15">
        <v>54</v>
      </c>
      <c r="N40" s="15">
        <v>27</v>
      </c>
      <c r="O40" s="15"/>
      <c r="P40" s="14">
        <f>SUM(H40:O40)</f>
        <v>161</v>
      </c>
      <c r="Q40" s="17" t="s">
        <v>32</v>
      </c>
      <c r="R40" s="292" t="b">
        <v>0</v>
      </c>
      <c r="S40" s="344">
        <v>116030</v>
      </c>
      <c r="T40" s="237" t="s">
        <v>33</v>
      </c>
      <c r="U40" s="261" t="s">
        <v>523</v>
      </c>
      <c r="V40" s="16" t="s">
        <v>90</v>
      </c>
      <c r="W40" s="16">
        <v>1016638</v>
      </c>
      <c r="X40" s="16" t="s">
        <v>6033</v>
      </c>
      <c r="Y40" s="16"/>
    </row>
    <row r="41" spans="1:25">
      <c r="A41" s="15" t="s">
        <v>102</v>
      </c>
      <c r="B41" s="15" t="s">
        <v>92</v>
      </c>
      <c r="C41" s="15" t="s">
        <v>6034</v>
      </c>
      <c r="D41" s="15" t="s">
        <v>2467</v>
      </c>
      <c r="E41" s="24">
        <v>45999.493055555555</v>
      </c>
      <c r="F41" s="15">
        <v>9.65</v>
      </c>
      <c r="G41" s="37" t="s">
        <v>5745</v>
      </c>
      <c r="H41" s="15"/>
      <c r="I41" s="15"/>
      <c r="J41" s="15"/>
      <c r="K41" s="15"/>
      <c r="L41" s="15">
        <v>27</v>
      </c>
      <c r="M41" s="15">
        <v>54</v>
      </c>
      <c r="N41" s="15">
        <v>27</v>
      </c>
      <c r="O41" s="15">
        <v>53</v>
      </c>
      <c r="P41" s="14">
        <f>SUM(H41:O41)</f>
        <v>161</v>
      </c>
      <c r="Q41" s="17" t="s">
        <v>32</v>
      </c>
      <c r="R41" s="292" t="b">
        <v>0</v>
      </c>
      <c r="S41" s="344">
        <v>116031</v>
      </c>
      <c r="T41" s="237" t="s">
        <v>33</v>
      </c>
      <c r="U41" s="261" t="s">
        <v>523</v>
      </c>
      <c r="V41" s="16" t="s">
        <v>90</v>
      </c>
      <c r="W41" s="16">
        <v>1016639</v>
      </c>
      <c r="X41" s="16" t="s">
        <v>6033</v>
      </c>
      <c r="Y41" s="16"/>
    </row>
    <row r="42" spans="1:25">
      <c r="A42" s="15" t="s">
        <v>86</v>
      </c>
      <c r="B42" s="15" t="s">
        <v>92</v>
      </c>
      <c r="C42" s="15" t="s">
        <v>6035</v>
      </c>
      <c r="D42" s="15" t="s">
        <v>2467</v>
      </c>
      <c r="E42" s="24">
        <v>45999.493055555555</v>
      </c>
      <c r="F42" s="15">
        <v>9.65</v>
      </c>
      <c r="G42" s="37" t="s">
        <v>5745</v>
      </c>
      <c r="H42" s="15"/>
      <c r="I42" s="15"/>
      <c r="J42" s="15"/>
      <c r="K42" s="15"/>
      <c r="L42" s="15">
        <v>54</v>
      </c>
      <c r="M42" s="15">
        <v>54</v>
      </c>
      <c r="N42" s="15">
        <v>27</v>
      </c>
      <c r="O42" s="15">
        <v>26</v>
      </c>
      <c r="P42" s="14">
        <f>SUM(H42:O42)</f>
        <v>161</v>
      </c>
      <c r="Q42" s="17" t="s">
        <v>32</v>
      </c>
      <c r="R42" s="292" t="b">
        <v>0</v>
      </c>
      <c r="S42" s="344">
        <v>116032</v>
      </c>
      <c r="T42" s="237" t="s">
        <v>33</v>
      </c>
      <c r="U42" s="261" t="s">
        <v>523</v>
      </c>
      <c r="V42" s="16" t="s">
        <v>90</v>
      </c>
      <c r="W42" s="16">
        <v>1016640</v>
      </c>
      <c r="X42" s="16" t="s">
        <v>6033</v>
      </c>
      <c r="Y42" s="16"/>
    </row>
    <row r="43" spans="1:25">
      <c r="A43" s="15" t="s">
        <v>133</v>
      </c>
      <c r="B43" s="15" t="s">
        <v>2047</v>
      </c>
      <c r="C43" s="15" t="s">
        <v>6036</v>
      </c>
      <c r="D43" s="15" t="s">
        <v>5919</v>
      </c>
      <c r="E43" s="24">
        <v>45999.559027777781</v>
      </c>
      <c r="F43" s="15">
        <v>10.1</v>
      </c>
      <c r="G43" s="319" t="s">
        <v>3986</v>
      </c>
      <c r="H43" s="15"/>
      <c r="I43" s="15"/>
      <c r="J43" s="15"/>
      <c r="K43" s="15"/>
      <c r="L43" s="15">
        <v>108</v>
      </c>
      <c r="M43" s="15">
        <v>53</v>
      </c>
      <c r="N43" s="15"/>
      <c r="O43" s="15"/>
      <c r="P43" s="14">
        <f>SUM(H43:O43)</f>
        <v>161</v>
      </c>
      <c r="Q43" s="17" t="s">
        <v>32</v>
      </c>
      <c r="R43" s="292" t="b">
        <v>0</v>
      </c>
      <c r="S43" s="371">
        <v>116033</v>
      </c>
      <c r="T43" s="237" t="s">
        <v>33</v>
      </c>
      <c r="U43" s="260" t="s">
        <v>508</v>
      </c>
      <c r="V43" s="16" t="s">
        <v>90</v>
      </c>
      <c r="W43" s="16">
        <v>1016641</v>
      </c>
      <c r="X43" s="16" t="s">
        <v>6037</v>
      </c>
      <c r="Y43" s="16"/>
    </row>
    <row r="44" spans="1:25">
      <c r="A44" s="15" t="s">
        <v>1141</v>
      </c>
      <c r="B44" s="15" t="s">
        <v>92</v>
      </c>
      <c r="C44" s="15" t="s">
        <v>6038</v>
      </c>
      <c r="D44" s="15" t="s">
        <v>620</v>
      </c>
      <c r="E44" s="24">
        <v>45999.958333333336</v>
      </c>
      <c r="F44" s="15">
        <v>9.6999999999999993</v>
      </c>
      <c r="G44" s="37" t="s">
        <v>5745</v>
      </c>
      <c r="H44" s="15"/>
      <c r="I44" s="15"/>
      <c r="J44" s="15"/>
      <c r="K44" s="15"/>
      <c r="L44" s="15">
        <v>27</v>
      </c>
      <c r="M44" s="15">
        <v>80</v>
      </c>
      <c r="N44" s="15">
        <v>27</v>
      </c>
      <c r="O44" s="15">
        <v>27</v>
      </c>
      <c r="P44" s="14">
        <f>SUM(H44:O44)</f>
        <v>161</v>
      </c>
      <c r="Q44" s="17" t="s">
        <v>32</v>
      </c>
      <c r="R44" s="292" t="b">
        <v>0</v>
      </c>
      <c r="S44" s="372">
        <v>116045</v>
      </c>
      <c r="T44" s="237" t="s">
        <v>33</v>
      </c>
      <c r="U44" s="261" t="s">
        <v>523</v>
      </c>
      <c r="V44" s="16" t="s">
        <v>90</v>
      </c>
      <c r="W44" s="16">
        <v>1016642</v>
      </c>
      <c r="X44" s="16" t="s">
        <v>6033</v>
      </c>
      <c r="Y44" s="16"/>
    </row>
    <row r="45" spans="1:25">
      <c r="A45" s="11" t="s">
        <v>19</v>
      </c>
      <c r="B45" s="7"/>
      <c r="C45" s="7"/>
      <c r="D45" s="7"/>
      <c r="E45" s="11"/>
      <c r="F45" s="7"/>
      <c r="G45" s="7"/>
      <c r="H45" s="11">
        <f>SUM(H40:H43)</f>
        <v>0</v>
      </c>
      <c r="I45" s="11">
        <f>SUM(I40:I43)</f>
        <v>0</v>
      </c>
      <c r="J45" s="11">
        <f>SUM(J40:J43)</f>
        <v>0</v>
      </c>
      <c r="K45" s="11">
        <f>SUM(K40:K43)</f>
        <v>0</v>
      </c>
      <c r="L45" s="11">
        <f>SUM(L40:L44)</f>
        <v>296</v>
      </c>
      <c r="M45" s="11">
        <f t="shared" ref="M45:O45" si="3">SUM(M40:M44)</f>
        <v>295</v>
      </c>
      <c r="N45" s="11">
        <f t="shared" si="3"/>
        <v>108</v>
      </c>
      <c r="O45" s="11">
        <f t="shared" si="3"/>
        <v>106</v>
      </c>
      <c r="P45" s="11">
        <f>SUM(P40:P44)</f>
        <v>805</v>
      </c>
      <c r="Q45" s="12"/>
      <c r="R45" s="12"/>
      <c r="S45" s="256"/>
      <c r="T45" s="12"/>
      <c r="U45" s="12"/>
      <c r="V45" s="12"/>
      <c r="W45" s="12"/>
      <c r="X45" s="12"/>
      <c r="Y45" s="12"/>
    </row>
    <row r="46" spans="1:25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>
      <c r="A47" s="166" t="s">
        <v>34</v>
      </c>
      <c r="B47" s="1562"/>
      <c r="C47" s="1562"/>
      <c r="D47" s="1562"/>
      <c r="E47" s="1"/>
      <c r="F47" s="1"/>
      <c r="G47" s="1"/>
      <c r="H47" s="1"/>
      <c r="I47" s="1"/>
      <c r="J47" s="1563"/>
      <c r="K47" s="1563"/>
      <c r="L47" s="156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 ht="18">
      <c r="A48" s="187" t="s">
        <v>35</v>
      </c>
      <c r="B48" s="186" t="s">
        <v>36</v>
      </c>
      <c r="C48" s="239" t="s">
        <v>37</v>
      </c>
      <c r="D48" s="24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262" t="s">
        <v>508</v>
      </c>
      <c r="B49" s="1738" t="s">
        <v>39</v>
      </c>
      <c r="C49" s="1738"/>
      <c r="D49" s="242"/>
      <c r="E49" s="243" t="s">
        <v>40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373" t="s">
        <v>523</v>
      </c>
      <c r="B50" s="1569" t="s">
        <v>41</v>
      </c>
      <c r="C50" s="156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5" t="s">
        <v>6039</v>
      </c>
      <c r="B51" s="1772" t="s">
        <v>6040</v>
      </c>
      <c r="C51" s="1772"/>
      <c r="D51" s="1"/>
      <c r="E51" s="1"/>
    </row>
    <row r="52" spans="1:25">
      <c r="A52" s="5" t="s">
        <v>42</v>
      </c>
      <c r="B52" s="1772" t="s">
        <v>6041</v>
      </c>
      <c r="C52" s="1772"/>
    </row>
    <row r="53" spans="1:25">
      <c r="A53" s="5" t="s">
        <v>43</v>
      </c>
      <c r="B53" s="1772"/>
      <c r="C53" s="1772"/>
      <c r="D53" s="1"/>
      <c r="E53" s="1"/>
    </row>
    <row r="54" spans="1:25">
      <c r="A54" s="5" t="s">
        <v>44</v>
      </c>
      <c r="B54" s="1772"/>
      <c r="C54" s="1772"/>
      <c r="D54" s="1"/>
      <c r="E54" s="1"/>
    </row>
    <row r="56" spans="1:25" ht="23.25">
      <c r="A56" s="1559" t="s">
        <v>415</v>
      </c>
      <c r="B56" s="1559"/>
      <c r="C56" s="1559"/>
      <c r="D56" s="1559"/>
      <c r="E56" s="1559"/>
      <c r="F56" s="1559"/>
      <c r="G56" s="7"/>
      <c r="H56" s="1559" t="s">
        <v>4015</v>
      </c>
      <c r="I56" s="1559"/>
      <c r="J56" s="1559"/>
      <c r="K56" s="1559"/>
      <c r="L56" s="1559"/>
      <c r="M56" s="1559"/>
      <c r="N56" s="1559"/>
      <c r="O56" s="1559"/>
      <c r="P56" s="1559"/>
      <c r="Q56" s="1741" t="s">
        <v>6042</v>
      </c>
      <c r="R56" s="1742"/>
      <c r="S56" s="1742"/>
      <c r="T56" s="1742"/>
      <c r="U56" s="1742"/>
      <c r="V56" s="1742"/>
      <c r="W56" s="1742"/>
      <c r="X56" s="1742"/>
      <c r="Y56" s="1742"/>
    </row>
    <row r="57" spans="1:25" ht="26.25">
      <c r="A57" s="8" t="s">
        <v>3</v>
      </c>
      <c r="B57" s="8" t="s">
        <v>4</v>
      </c>
      <c r="C57" s="18" t="s">
        <v>5</v>
      </c>
      <c r="D57" s="8" t="s">
        <v>6</v>
      </c>
      <c r="E57" s="8" t="s">
        <v>7</v>
      </c>
      <c r="F57" s="8" t="s">
        <v>8</v>
      </c>
      <c r="G57" s="33" t="s">
        <v>10</v>
      </c>
      <c r="H57" s="9" t="s">
        <v>11</v>
      </c>
      <c r="I57" s="9" t="s">
        <v>12</v>
      </c>
      <c r="J57" s="9" t="s">
        <v>13</v>
      </c>
      <c r="K57" s="9" t="s">
        <v>14</v>
      </c>
      <c r="L57" s="9" t="s">
        <v>15</v>
      </c>
      <c r="M57" s="9" t="s">
        <v>16</v>
      </c>
      <c r="N57" s="9" t="s">
        <v>17</v>
      </c>
      <c r="O57" s="10" t="s">
        <v>18</v>
      </c>
      <c r="P57" s="8" t="s">
        <v>19</v>
      </c>
      <c r="Q57" s="8" t="s">
        <v>20</v>
      </c>
      <c r="R57" s="240" t="s">
        <v>22</v>
      </c>
      <c r="S57" s="18" t="s">
        <v>9</v>
      </c>
      <c r="T57" s="8" t="s">
        <v>21</v>
      </c>
      <c r="U57" s="8" t="s">
        <v>24</v>
      </c>
      <c r="V57" s="8" t="s">
        <v>25</v>
      </c>
      <c r="W57" s="8" t="s">
        <v>26</v>
      </c>
      <c r="X57" s="8" t="s">
        <v>27</v>
      </c>
      <c r="Y57" s="8" t="s">
        <v>28</v>
      </c>
    </row>
    <row r="58" spans="1:25">
      <c r="A58" s="15" t="s">
        <v>152</v>
      </c>
      <c r="B58" s="26" t="s">
        <v>78</v>
      </c>
      <c r="C58" s="250" t="s">
        <v>6043</v>
      </c>
      <c r="D58" s="25" t="s">
        <v>99</v>
      </c>
      <c r="E58" s="24">
        <v>45998.319444444445</v>
      </c>
      <c r="F58" s="15">
        <v>10.95</v>
      </c>
      <c r="G58" s="319" t="s">
        <v>3986</v>
      </c>
      <c r="H58" s="15"/>
      <c r="I58" s="15"/>
      <c r="J58" s="15"/>
      <c r="K58" s="15"/>
      <c r="L58" s="15">
        <v>141</v>
      </c>
      <c r="M58" s="15"/>
      <c r="N58" s="15">
        <v>20</v>
      </c>
      <c r="O58" s="15"/>
      <c r="P58" s="14">
        <f>SUM(H58:O58)</f>
        <v>161</v>
      </c>
      <c r="Q58" s="17" t="s">
        <v>32</v>
      </c>
      <c r="R58" s="292" t="b">
        <v>0</v>
      </c>
      <c r="S58" s="340">
        <v>116037</v>
      </c>
      <c r="T58" s="237" t="s">
        <v>33</v>
      </c>
      <c r="U58" s="255" t="s">
        <v>100</v>
      </c>
      <c r="V58" s="16" t="s">
        <v>90</v>
      </c>
      <c r="W58" s="16">
        <v>1016651</v>
      </c>
      <c r="X58" s="16" t="s">
        <v>6020</v>
      </c>
      <c r="Y58" s="16"/>
    </row>
    <row r="59" spans="1:25">
      <c r="A59" s="15" t="s">
        <v>86</v>
      </c>
      <c r="B59" s="15" t="s">
        <v>78</v>
      </c>
      <c r="C59" s="45" t="s">
        <v>6044</v>
      </c>
      <c r="D59" s="15" t="s">
        <v>99</v>
      </c>
      <c r="E59" s="24">
        <v>45998.319444444445</v>
      </c>
      <c r="F59" s="15">
        <v>10.95</v>
      </c>
      <c r="G59" s="37" t="s">
        <v>5745</v>
      </c>
      <c r="H59" s="15"/>
      <c r="I59" s="15"/>
      <c r="J59" s="15"/>
      <c r="K59" s="15"/>
      <c r="L59" s="15">
        <v>80</v>
      </c>
      <c r="M59" s="15">
        <v>54</v>
      </c>
      <c r="N59" s="15">
        <v>0</v>
      </c>
      <c r="O59" s="15">
        <v>27</v>
      </c>
      <c r="P59" s="14">
        <f>SUM(H59:O59)</f>
        <v>161</v>
      </c>
      <c r="Q59" s="17" t="s">
        <v>32</v>
      </c>
      <c r="R59" s="292" t="b">
        <v>0</v>
      </c>
      <c r="S59" s="374">
        <v>116034</v>
      </c>
      <c r="T59" s="237" t="s">
        <v>33</v>
      </c>
      <c r="U59" s="255" t="s">
        <v>100</v>
      </c>
      <c r="V59" s="16" t="s">
        <v>90</v>
      </c>
      <c r="W59" s="16">
        <v>1016652</v>
      </c>
      <c r="X59" s="16" t="s">
        <v>6020</v>
      </c>
      <c r="Y59" s="16"/>
    </row>
    <row r="60" spans="1:25">
      <c r="A60" s="15" t="s">
        <v>2561</v>
      </c>
      <c r="B60" s="15" t="s">
        <v>78</v>
      </c>
      <c r="C60" s="15" t="s">
        <v>6045</v>
      </c>
      <c r="D60" s="15" t="s">
        <v>99</v>
      </c>
      <c r="E60" s="24">
        <v>45998.319444444445</v>
      </c>
      <c r="F60" s="15">
        <v>10.95</v>
      </c>
      <c r="G60" s="37" t="s">
        <v>5745</v>
      </c>
      <c r="H60" s="15"/>
      <c r="I60" s="15"/>
      <c r="J60" s="15"/>
      <c r="K60" s="15"/>
      <c r="L60" s="15">
        <v>80</v>
      </c>
      <c r="M60" s="15">
        <v>54</v>
      </c>
      <c r="N60" s="15">
        <v>0</v>
      </c>
      <c r="O60" s="15">
        <v>27</v>
      </c>
      <c r="P60" s="14">
        <f>SUM(H60:O60)</f>
        <v>161</v>
      </c>
      <c r="Q60" s="17" t="s">
        <v>32</v>
      </c>
      <c r="R60" s="292" t="b">
        <v>0</v>
      </c>
      <c r="S60" s="375">
        <v>116035</v>
      </c>
      <c r="T60" s="237" t="s">
        <v>33</v>
      </c>
      <c r="U60" s="255" t="s">
        <v>100</v>
      </c>
      <c r="V60" s="16" t="s">
        <v>90</v>
      </c>
      <c r="W60" s="16">
        <v>1016653</v>
      </c>
      <c r="X60" s="16" t="s">
        <v>6020</v>
      </c>
      <c r="Y60" s="16"/>
    </row>
    <row r="61" spans="1:25">
      <c r="A61" s="15" t="s">
        <v>4752</v>
      </c>
      <c r="B61" s="15" t="s">
        <v>78</v>
      </c>
      <c r="C61" s="15" t="s">
        <v>6046</v>
      </c>
      <c r="D61" s="15" t="s">
        <v>99</v>
      </c>
      <c r="E61" s="24">
        <v>45998.319444444445</v>
      </c>
      <c r="F61" s="15">
        <v>10.95</v>
      </c>
      <c r="G61" s="37" t="s">
        <v>5745</v>
      </c>
      <c r="H61" s="15"/>
      <c r="I61" s="15"/>
      <c r="J61" s="15"/>
      <c r="K61" s="15"/>
      <c r="L61" s="15">
        <v>80</v>
      </c>
      <c r="M61" s="15">
        <v>54</v>
      </c>
      <c r="N61" s="15">
        <v>0</v>
      </c>
      <c r="O61" s="15">
        <v>27</v>
      </c>
      <c r="P61" s="14">
        <f>SUM(H61:O61)</f>
        <v>161</v>
      </c>
      <c r="Q61" s="17" t="s">
        <v>32</v>
      </c>
      <c r="R61" s="292" t="b">
        <v>1</v>
      </c>
      <c r="S61" s="340">
        <v>116038</v>
      </c>
      <c r="T61" s="237" t="s">
        <v>33</v>
      </c>
      <c r="U61" s="255" t="s">
        <v>100</v>
      </c>
      <c r="V61" s="16" t="s">
        <v>90</v>
      </c>
      <c r="W61" s="16">
        <v>1016654</v>
      </c>
      <c r="X61" s="16" t="s">
        <v>6020</v>
      </c>
      <c r="Y61" s="16"/>
    </row>
    <row r="62" spans="1:25">
      <c r="A62" s="15" t="s">
        <v>120</v>
      </c>
      <c r="B62" s="15" t="s">
        <v>78</v>
      </c>
      <c r="C62" s="15" t="s">
        <v>6047</v>
      </c>
      <c r="D62" s="15" t="s">
        <v>99</v>
      </c>
      <c r="E62" s="24">
        <v>45998.319444444445</v>
      </c>
      <c r="F62" s="15">
        <v>10.95</v>
      </c>
      <c r="G62" s="37" t="s">
        <v>5745</v>
      </c>
      <c r="H62" s="15"/>
      <c r="I62" s="15"/>
      <c r="J62" s="15"/>
      <c r="K62" s="15"/>
      <c r="L62" s="15">
        <v>80</v>
      </c>
      <c r="M62" s="15">
        <v>54</v>
      </c>
      <c r="N62" s="15">
        <v>0</v>
      </c>
      <c r="O62" s="15">
        <v>27</v>
      </c>
      <c r="P62" s="14">
        <f>SUM(H62:O62)</f>
        <v>161</v>
      </c>
      <c r="Q62" s="17" t="s">
        <v>32</v>
      </c>
      <c r="R62" s="292" t="b">
        <v>1</v>
      </c>
      <c r="S62" s="340">
        <v>116036</v>
      </c>
      <c r="T62" s="237" t="s">
        <v>33</v>
      </c>
      <c r="U62" s="255" t="s">
        <v>100</v>
      </c>
      <c r="V62" s="16" t="s">
        <v>90</v>
      </c>
      <c r="W62" s="16">
        <v>1016655</v>
      </c>
      <c r="X62" s="16" t="s">
        <v>6020</v>
      </c>
      <c r="Y62" s="16"/>
    </row>
    <row r="63" spans="1:25">
      <c r="A63" s="11" t="s">
        <v>19</v>
      </c>
      <c r="B63" s="7"/>
      <c r="C63" s="7"/>
      <c r="D63" s="7"/>
      <c r="E63" s="11"/>
      <c r="F63" s="7"/>
      <c r="G63" s="7"/>
      <c r="H63" s="11">
        <f>SUM(H58:H61)</f>
        <v>0</v>
      </c>
      <c r="I63" s="11">
        <f>SUM(I58:I61)</f>
        <v>0</v>
      </c>
      <c r="J63" s="11">
        <f>SUM(J58:J61)</f>
        <v>0</v>
      </c>
      <c r="K63" s="11">
        <f>SUM(K58:K61)</f>
        <v>0</v>
      </c>
      <c r="L63" s="11">
        <f>SUM(L58:L62)</f>
        <v>461</v>
      </c>
      <c r="M63" s="11">
        <f t="shared" ref="M63:O63" si="4">SUM(M58:M62)</f>
        <v>216</v>
      </c>
      <c r="N63" s="11">
        <f t="shared" si="4"/>
        <v>20</v>
      </c>
      <c r="O63" s="11">
        <f t="shared" si="4"/>
        <v>108</v>
      </c>
      <c r="P63" s="11">
        <f>SUM(P58:P62)</f>
        <v>805</v>
      </c>
      <c r="Q63" s="12"/>
      <c r="R63" s="12"/>
      <c r="S63" s="256"/>
      <c r="T63" s="12"/>
      <c r="U63" s="12"/>
      <c r="V63" s="12"/>
      <c r="W63" s="12"/>
      <c r="X63" s="12"/>
      <c r="Y63" s="12"/>
    </row>
    <row r="64" spans="1:25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5">
      <c r="A65" s="166" t="s">
        <v>34</v>
      </c>
      <c r="B65" s="1562"/>
      <c r="C65" s="1562"/>
      <c r="D65" s="1562"/>
      <c r="E65" s="1"/>
      <c r="F65" s="1"/>
      <c r="G65" s="1"/>
      <c r="H65" s="1"/>
      <c r="I65" s="1"/>
      <c r="J65" s="1563"/>
      <c r="K65" s="1563"/>
      <c r="L65" s="156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5" ht="18">
      <c r="A66" s="187" t="s">
        <v>35</v>
      </c>
      <c r="B66" s="186" t="s">
        <v>36</v>
      </c>
      <c r="C66" s="239" t="s">
        <v>37</v>
      </c>
      <c r="D66" s="24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257" t="s">
        <v>5244</v>
      </c>
      <c r="B67" s="1619"/>
      <c r="C67" s="1619"/>
      <c r="D67" s="242"/>
      <c r="E67" s="243" t="s">
        <v>40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5" t="s">
        <v>42</v>
      </c>
      <c r="B68" s="1565" t="s">
        <v>566</v>
      </c>
      <c r="C68" s="1565"/>
      <c r="D68" s="1"/>
      <c r="E68" s="1"/>
    </row>
    <row r="69" spans="1:25">
      <c r="A69" s="5" t="s">
        <v>42</v>
      </c>
      <c r="B69" s="1565"/>
      <c r="C69" s="1565"/>
    </row>
    <row r="70" spans="1:25">
      <c r="A70" s="5" t="s">
        <v>43</v>
      </c>
      <c r="B70" s="1566">
        <v>358400321526</v>
      </c>
      <c r="C70" s="1565"/>
      <c r="D70" s="1"/>
      <c r="E70" s="1"/>
    </row>
    <row r="71" spans="1:25">
      <c r="A71" s="5" t="s">
        <v>44</v>
      </c>
      <c r="B71" s="1567">
        <v>0.29166666666666669</v>
      </c>
      <c r="C71" s="1565"/>
      <c r="D71" s="1"/>
      <c r="E71" s="1"/>
    </row>
    <row r="73" spans="1:25" ht="23.25" customHeight="1">
      <c r="A73" s="1559" t="s">
        <v>1311</v>
      </c>
      <c r="B73" s="1559"/>
      <c r="C73" s="1559"/>
      <c r="D73" s="1559"/>
      <c r="E73" s="1559"/>
      <c r="F73" s="1559"/>
      <c r="G73" s="7"/>
      <c r="H73" s="1559" t="s">
        <v>4015</v>
      </c>
      <c r="I73" s="1559"/>
      <c r="J73" s="1559"/>
      <c r="K73" s="1559"/>
      <c r="L73" s="1559"/>
      <c r="M73" s="1559"/>
      <c r="N73" s="1559"/>
      <c r="O73" s="1559"/>
      <c r="P73" s="1559"/>
      <c r="Q73" s="1741" t="s">
        <v>6042</v>
      </c>
      <c r="R73" s="1742"/>
      <c r="S73" s="1742"/>
      <c r="T73" s="1742"/>
      <c r="U73" s="1742"/>
      <c r="V73" s="1742"/>
      <c r="W73" s="1742"/>
      <c r="X73" s="1742"/>
      <c r="Y73" s="1742"/>
    </row>
    <row r="74" spans="1:25" ht="26.25">
      <c r="A74" s="8" t="s">
        <v>3</v>
      </c>
      <c r="B74" s="8" t="s">
        <v>4</v>
      </c>
      <c r="C74" s="8" t="s">
        <v>5</v>
      </c>
      <c r="D74" s="8" t="s">
        <v>6</v>
      </c>
      <c r="E74" s="8" t="s">
        <v>7</v>
      </c>
      <c r="F74" s="8" t="s">
        <v>8</v>
      </c>
      <c r="G74" s="33" t="s">
        <v>10</v>
      </c>
      <c r="H74" s="9" t="s">
        <v>11</v>
      </c>
      <c r="I74" s="9" t="s">
        <v>12</v>
      </c>
      <c r="J74" s="9" t="s">
        <v>13</v>
      </c>
      <c r="K74" s="9" t="s">
        <v>14</v>
      </c>
      <c r="L74" s="9" t="s">
        <v>15</v>
      </c>
      <c r="M74" s="9" t="s">
        <v>16</v>
      </c>
      <c r="N74" s="9" t="s">
        <v>17</v>
      </c>
      <c r="O74" s="10" t="s">
        <v>18</v>
      </c>
      <c r="P74" s="8" t="s">
        <v>19</v>
      </c>
      <c r="Q74" s="8" t="s">
        <v>20</v>
      </c>
      <c r="R74" s="240" t="s">
        <v>22</v>
      </c>
      <c r="S74" s="8" t="s">
        <v>9</v>
      </c>
      <c r="T74" s="8" t="s">
        <v>21</v>
      </c>
      <c r="U74" s="8" t="s">
        <v>24</v>
      </c>
      <c r="V74" s="8" t="s">
        <v>25</v>
      </c>
      <c r="W74" s="8" t="s">
        <v>26</v>
      </c>
      <c r="X74" s="8" t="s">
        <v>27</v>
      </c>
      <c r="Y74" s="8" t="s">
        <v>28</v>
      </c>
    </row>
    <row r="75" spans="1:25">
      <c r="A75" s="15" t="s">
        <v>141</v>
      </c>
      <c r="B75" s="15" t="s">
        <v>69</v>
      </c>
      <c r="C75" s="15" t="s">
        <v>6048</v>
      </c>
      <c r="D75" s="15" t="s">
        <v>68</v>
      </c>
      <c r="E75" s="24">
        <v>45997.795138888891</v>
      </c>
      <c r="F75" s="15">
        <v>14.5</v>
      </c>
      <c r="G75" s="37"/>
      <c r="H75" s="15"/>
      <c r="I75" s="15"/>
      <c r="J75" s="15"/>
      <c r="K75" s="15"/>
      <c r="L75" s="15">
        <v>81</v>
      </c>
      <c r="M75" s="15">
        <v>54</v>
      </c>
      <c r="N75" s="15">
        <v>26</v>
      </c>
      <c r="O75" s="15"/>
      <c r="P75" s="14">
        <f>SUM(H75:O75)</f>
        <v>161</v>
      </c>
      <c r="Q75" s="14" t="s">
        <v>30</v>
      </c>
      <c r="R75" s="290" t="b">
        <v>0</v>
      </c>
      <c r="S75" s="14">
        <v>115986</v>
      </c>
      <c r="T75" s="14" t="s">
        <v>31</v>
      </c>
      <c r="U75" s="232" t="s">
        <v>169</v>
      </c>
      <c r="V75" s="16"/>
      <c r="W75" s="16">
        <v>1016656</v>
      </c>
      <c r="X75" s="16" t="s">
        <v>6020</v>
      </c>
      <c r="Y75" s="16"/>
    </row>
    <row r="76" spans="1:25">
      <c r="A76" s="15" t="s">
        <v>142</v>
      </c>
      <c r="B76" s="15" t="s">
        <v>72</v>
      </c>
      <c r="C76" s="15" t="s">
        <v>6049</v>
      </c>
      <c r="D76" s="15" t="s">
        <v>71</v>
      </c>
      <c r="E76" s="24">
        <v>45998.711805555555</v>
      </c>
      <c r="F76" s="15">
        <v>14.5</v>
      </c>
      <c r="G76" s="37"/>
      <c r="H76" s="15"/>
      <c r="I76" s="15"/>
      <c r="J76" s="15"/>
      <c r="K76" s="15">
        <v>108</v>
      </c>
      <c r="L76" s="15">
        <v>53</v>
      </c>
      <c r="M76" s="15"/>
      <c r="N76" s="15"/>
      <c r="O76" s="15"/>
      <c r="P76" s="14">
        <f>SUM(H76:O76)</f>
        <v>161</v>
      </c>
      <c r="Q76" s="14" t="s">
        <v>30</v>
      </c>
      <c r="R76" s="290" t="b">
        <v>0</v>
      </c>
      <c r="S76" s="14">
        <v>115988</v>
      </c>
      <c r="T76" s="14" t="s">
        <v>31</v>
      </c>
      <c r="U76" s="232" t="s">
        <v>169</v>
      </c>
      <c r="V76" s="16"/>
      <c r="W76" s="16">
        <v>1016657</v>
      </c>
      <c r="X76" s="16" t="s">
        <v>5999</v>
      </c>
      <c r="Y76" s="16"/>
    </row>
    <row r="77" spans="1:25">
      <c r="A77" s="15" t="s">
        <v>142</v>
      </c>
      <c r="B77" s="15" t="s">
        <v>72</v>
      </c>
      <c r="C77" s="15" t="s">
        <v>6050</v>
      </c>
      <c r="D77" s="15" t="s">
        <v>71</v>
      </c>
      <c r="E77" s="24">
        <v>45998.711805555555</v>
      </c>
      <c r="F77" s="15">
        <v>14.5</v>
      </c>
      <c r="G77" s="37"/>
      <c r="H77" s="15"/>
      <c r="I77" s="15"/>
      <c r="J77" s="15"/>
      <c r="K77" s="15"/>
      <c r="L77" s="15"/>
      <c r="M77" s="15">
        <v>80</v>
      </c>
      <c r="N77" s="15">
        <v>81</v>
      </c>
      <c r="O77" s="15"/>
      <c r="P77" s="14">
        <f>SUM(H77:O77)</f>
        <v>161</v>
      </c>
      <c r="Q77" s="14" t="s">
        <v>30</v>
      </c>
      <c r="R77" s="290" t="b">
        <v>0</v>
      </c>
      <c r="S77" s="14">
        <v>115989</v>
      </c>
      <c r="T77" s="14" t="s">
        <v>31</v>
      </c>
      <c r="U77" s="232" t="s">
        <v>169</v>
      </c>
      <c r="V77" s="16"/>
      <c r="W77" s="16">
        <v>1016659</v>
      </c>
      <c r="X77" s="16" t="s">
        <v>5999</v>
      </c>
      <c r="Y77" s="16"/>
    </row>
    <row r="78" spans="1:25">
      <c r="A78" s="15" t="s">
        <v>113</v>
      </c>
      <c r="B78" s="15" t="s">
        <v>65</v>
      </c>
      <c r="C78" s="15" t="s">
        <v>6051</v>
      </c>
      <c r="D78" s="15" t="s">
        <v>64</v>
      </c>
      <c r="E78" s="24">
        <v>45998.517361111109</v>
      </c>
      <c r="F78" s="15">
        <v>14.8</v>
      </c>
      <c r="G78" s="37"/>
      <c r="H78" s="15"/>
      <c r="I78" s="15"/>
      <c r="J78" s="15"/>
      <c r="K78" s="15"/>
      <c r="L78" s="15">
        <v>54</v>
      </c>
      <c r="M78" s="15"/>
      <c r="N78" s="15"/>
      <c r="O78" s="15"/>
      <c r="P78" s="14">
        <f>SUM(H78:O78)</f>
        <v>54</v>
      </c>
      <c r="Q78" s="14" t="s">
        <v>30</v>
      </c>
      <c r="R78" s="290" t="b">
        <v>0</v>
      </c>
      <c r="S78" s="14">
        <v>115990</v>
      </c>
      <c r="T78" s="23" t="s">
        <v>33</v>
      </c>
      <c r="U78" s="232" t="s">
        <v>169</v>
      </c>
      <c r="V78" s="16" t="s">
        <v>90</v>
      </c>
      <c r="W78" s="16">
        <v>1016662</v>
      </c>
      <c r="X78" s="16" t="s">
        <v>6024</v>
      </c>
      <c r="Y78" s="16"/>
    </row>
    <row r="79" spans="1:25" ht="38.25">
      <c r="A79" s="15" t="s">
        <v>145</v>
      </c>
      <c r="B79" s="15" t="s">
        <v>57</v>
      </c>
      <c r="C79" s="15" t="s">
        <v>6052</v>
      </c>
      <c r="D79" s="15" t="s">
        <v>56</v>
      </c>
      <c r="E79" s="24">
        <v>45998.253472222219</v>
      </c>
      <c r="F79" s="15">
        <v>10.3</v>
      </c>
      <c r="G79" s="37"/>
      <c r="H79" s="15"/>
      <c r="I79" s="15"/>
      <c r="J79" s="15">
        <v>54</v>
      </c>
      <c r="K79" s="15">
        <v>228</v>
      </c>
      <c r="L79" s="15"/>
      <c r="M79" s="35" t="s">
        <v>6053</v>
      </c>
      <c r="N79" s="15"/>
      <c r="O79" s="15"/>
      <c r="P79" s="14">
        <v>283</v>
      </c>
      <c r="Q79" s="14" t="s">
        <v>30</v>
      </c>
      <c r="R79" s="290" t="b">
        <v>0</v>
      </c>
      <c r="S79" s="14">
        <v>115991</v>
      </c>
      <c r="T79" s="14" t="s">
        <v>31</v>
      </c>
      <c r="U79" s="232" t="s">
        <v>169</v>
      </c>
      <c r="V79" s="16" t="s">
        <v>90</v>
      </c>
      <c r="W79" s="16">
        <v>1016663</v>
      </c>
      <c r="X79" s="16" t="s">
        <v>6020</v>
      </c>
      <c r="Y79" s="16"/>
    </row>
    <row r="80" spans="1:25">
      <c r="A80" s="11" t="s">
        <v>19</v>
      </c>
      <c r="B80" s="7"/>
      <c r="C80" s="7"/>
      <c r="D80" s="7"/>
      <c r="E80" s="11"/>
      <c r="F80" s="7"/>
      <c r="G80" s="7"/>
      <c r="H80" s="11">
        <f t="shared" ref="H80:P80" si="5">SUM(H75:H79)</f>
        <v>0</v>
      </c>
      <c r="I80" s="11">
        <f t="shared" si="5"/>
        <v>0</v>
      </c>
      <c r="J80" s="11">
        <f t="shared" si="5"/>
        <v>54</v>
      </c>
      <c r="K80" s="11">
        <f t="shared" si="5"/>
        <v>336</v>
      </c>
      <c r="L80" s="11">
        <f t="shared" si="5"/>
        <v>188</v>
      </c>
      <c r="M80" s="11">
        <f t="shared" si="5"/>
        <v>134</v>
      </c>
      <c r="N80" s="11">
        <f t="shared" si="5"/>
        <v>107</v>
      </c>
      <c r="O80" s="11">
        <f t="shared" si="5"/>
        <v>0</v>
      </c>
      <c r="P80" s="11">
        <f t="shared" si="5"/>
        <v>820</v>
      </c>
      <c r="Q80" s="12"/>
      <c r="R80" s="12"/>
      <c r="S80" s="12"/>
      <c r="T80" s="12"/>
      <c r="U80" s="12"/>
      <c r="V80" s="12"/>
      <c r="W80" s="12"/>
      <c r="X80" s="12"/>
      <c r="Y80" s="12"/>
    </row>
    <row r="81" spans="1:24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>
      <c r="A82" s="166" t="s">
        <v>34</v>
      </c>
      <c r="B82" s="1562"/>
      <c r="C82" s="1562"/>
      <c r="D82" s="1562"/>
      <c r="E82" s="1"/>
      <c r="F82" s="1"/>
      <c r="G82" s="1"/>
      <c r="H82" s="1"/>
      <c r="I82" s="1"/>
      <c r="J82" s="1563"/>
      <c r="K82" s="1563"/>
      <c r="L82" s="1563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8">
      <c r="A83" s="187" t="s">
        <v>35</v>
      </c>
      <c r="B83" s="186" t="s">
        <v>36</v>
      </c>
      <c r="C83" s="239" t="s">
        <v>37</v>
      </c>
      <c r="D83" s="24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>
      <c r="A84" s="4" t="s">
        <v>4855</v>
      </c>
      <c r="B84" s="1564"/>
      <c r="C84" s="1564"/>
      <c r="D84" s="242"/>
      <c r="E84" s="243" t="s">
        <v>40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>
      <c r="A85" s="5" t="s">
        <v>42</v>
      </c>
      <c r="B85" s="1772" t="s">
        <v>6054</v>
      </c>
      <c r="C85" s="1772"/>
      <c r="D85" s="1"/>
      <c r="E85" s="1"/>
    </row>
    <row r="86" spans="1:24">
      <c r="A86" s="5" t="s">
        <v>42</v>
      </c>
      <c r="B86" s="1772"/>
      <c r="C86" s="1772"/>
    </row>
    <row r="87" spans="1:24">
      <c r="A87" s="5" t="s">
        <v>43</v>
      </c>
      <c r="B87" s="1772" t="s">
        <v>6055</v>
      </c>
      <c r="C87" s="1772"/>
      <c r="D87" s="1"/>
      <c r="E87" s="1"/>
    </row>
    <row r="88" spans="1:24">
      <c r="A88" s="5" t="s">
        <v>44</v>
      </c>
      <c r="B88" s="1567">
        <v>0.29166666666666669</v>
      </c>
      <c r="C88" s="1565"/>
      <c r="D88" s="1"/>
      <c r="E88" s="1"/>
    </row>
  </sheetData>
  <mergeCells count="51">
    <mergeCell ref="H73:P73"/>
    <mergeCell ref="B88:C88"/>
    <mergeCell ref="B82:D82"/>
    <mergeCell ref="J82:L82"/>
    <mergeCell ref="B84:C84"/>
    <mergeCell ref="B85:C85"/>
    <mergeCell ref="B86:C86"/>
    <mergeCell ref="B87:C87"/>
    <mergeCell ref="B51:C51"/>
    <mergeCell ref="B52:C52"/>
    <mergeCell ref="B53:C53"/>
    <mergeCell ref="B54:C54"/>
    <mergeCell ref="Q73:Y73"/>
    <mergeCell ref="H56:P56"/>
    <mergeCell ref="Q56:Y56"/>
    <mergeCell ref="B65:D65"/>
    <mergeCell ref="J65:L65"/>
    <mergeCell ref="B67:C67"/>
    <mergeCell ref="B68:C68"/>
    <mergeCell ref="A56:F56"/>
    <mergeCell ref="B69:C69"/>
    <mergeCell ref="B70:C70"/>
    <mergeCell ref="B71:C71"/>
    <mergeCell ref="A73:F73"/>
    <mergeCell ref="J47:L47"/>
    <mergeCell ref="Q21:Y21"/>
    <mergeCell ref="B30:D30"/>
    <mergeCell ref="B32:C32"/>
    <mergeCell ref="B33:C33"/>
    <mergeCell ref="B34:C34"/>
    <mergeCell ref="H21:P21"/>
    <mergeCell ref="B35:C35"/>
    <mergeCell ref="B36:C36"/>
    <mergeCell ref="A38:F38"/>
    <mergeCell ref="H38:P38"/>
    <mergeCell ref="Q38:Y38"/>
    <mergeCell ref="H1:P1"/>
    <mergeCell ref="Q1:Y1"/>
    <mergeCell ref="B11:D11"/>
    <mergeCell ref="B16:C16"/>
    <mergeCell ref="B17:C17"/>
    <mergeCell ref="B14:C14"/>
    <mergeCell ref="B15:C15"/>
    <mergeCell ref="B50:C50"/>
    <mergeCell ref="B13:C13"/>
    <mergeCell ref="A1:F1"/>
    <mergeCell ref="B18:C18"/>
    <mergeCell ref="B19:C19"/>
    <mergeCell ref="A21:F21"/>
    <mergeCell ref="B47:D47"/>
    <mergeCell ref="B49:C49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6911-169C-4D25-AB43-8F9822921A0B}">
  <sheetPr>
    <tabColor rgb="FF00B0F0"/>
  </sheetPr>
  <dimension ref="A1:AC20"/>
  <sheetViews>
    <sheetView workbookViewId="0">
      <selection activeCell="U20" sqref="U20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140625" customWidth="1"/>
    <col min="6" max="6" width="8.140625" customWidth="1"/>
    <col min="7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7.28515625" customWidth="1"/>
  </cols>
  <sheetData>
    <row r="1" spans="1:29" ht="23.25">
      <c r="A1" s="1666" t="s">
        <v>360</v>
      </c>
      <c r="B1" s="1666"/>
      <c r="C1" s="1666"/>
      <c r="D1" s="1666"/>
      <c r="E1" s="1666"/>
      <c r="F1" s="1666"/>
      <c r="G1" s="270"/>
      <c r="H1" s="1666" t="s">
        <v>1015</v>
      </c>
      <c r="I1" s="1666"/>
      <c r="J1" s="1666"/>
      <c r="K1" s="1666"/>
      <c r="L1" s="1666"/>
      <c r="M1" s="1666"/>
      <c r="N1" s="1666"/>
      <c r="O1" s="1666"/>
      <c r="P1" s="1666"/>
      <c r="Q1" s="1667" t="s">
        <v>6056</v>
      </c>
      <c r="R1" s="1668"/>
      <c r="S1" s="1668"/>
      <c r="T1" s="1668"/>
      <c r="U1" s="1668"/>
      <c r="V1" s="1668"/>
      <c r="W1" s="1668"/>
      <c r="X1" s="1668"/>
      <c r="Y1" s="1668"/>
    </row>
    <row r="2" spans="1:29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18" t="s">
        <v>20</v>
      </c>
      <c r="R2" s="310" t="s">
        <v>22</v>
      </c>
      <c r="S2" s="18" t="s">
        <v>9</v>
      </c>
      <c r="T2" s="1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9" ht="25.5">
      <c r="A3" s="15" t="s">
        <v>3866</v>
      </c>
      <c r="B3" s="15" t="s">
        <v>78</v>
      </c>
      <c r="C3" s="15" t="s">
        <v>6057</v>
      </c>
      <c r="D3" s="15" t="s">
        <v>88</v>
      </c>
      <c r="E3" s="24">
        <v>45998.166666666664</v>
      </c>
      <c r="F3" s="15">
        <v>10.3</v>
      </c>
      <c r="G3" s="37" t="s">
        <v>5745</v>
      </c>
      <c r="H3" s="15"/>
      <c r="I3" s="15"/>
      <c r="J3" s="15"/>
      <c r="K3" s="15"/>
      <c r="L3" s="15">
        <v>0</v>
      </c>
      <c r="M3" s="15">
        <v>30</v>
      </c>
      <c r="N3" s="15">
        <v>71</v>
      </c>
      <c r="O3" s="15">
        <v>60</v>
      </c>
      <c r="P3" s="360">
        <f t="shared" ref="P3:P9" si="0">SUM(H3:O3)</f>
        <v>161</v>
      </c>
      <c r="Q3" s="361" t="s">
        <v>32</v>
      </c>
      <c r="R3" s="362" t="b">
        <v>1</v>
      </c>
      <c r="S3" s="376">
        <v>116001</v>
      </c>
      <c r="T3" s="363" t="s">
        <v>33</v>
      </c>
      <c r="U3" s="369" t="s">
        <v>523</v>
      </c>
      <c r="V3" s="16" t="s">
        <v>90</v>
      </c>
      <c r="W3" s="16">
        <v>1016595</v>
      </c>
      <c r="X3" s="16" t="s">
        <v>6058</v>
      </c>
      <c r="Y3" s="16"/>
    </row>
    <row r="4" spans="1:29" ht="25.5">
      <c r="A4" s="15" t="s">
        <v>2561</v>
      </c>
      <c r="B4" s="15" t="s">
        <v>78</v>
      </c>
      <c r="C4" s="15" t="s">
        <v>6059</v>
      </c>
      <c r="D4" s="15" t="s">
        <v>3761</v>
      </c>
      <c r="E4" s="24">
        <v>45998.583333333336</v>
      </c>
      <c r="F4" s="15">
        <v>10.5</v>
      </c>
      <c r="G4" s="37" t="s">
        <v>5745</v>
      </c>
      <c r="H4" s="15"/>
      <c r="I4" s="15"/>
      <c r="J4" s="15"/>
      <c r="K4" s="15"/>
      <c r="L4" s="15">
        <v>0</v>
      </c>
      <c r="M4" s="15">
        <v>30</v>
      </c>
      <c r="N4" s="15">
        <v>71</v>
      </c>
      <c r="O4" s="15">
        <v>60</v>
      </c>
      <c r="P4" s="360">
        <f t="shared" si="0"/>
        <v>161</v>
      </c>
      <c r="Q4" s="361" t="s">
        <v>32</v>
      </c>
      <c r="R4" s="362" t="b">
        <v>0</v>
      </c>
      <c r="S4" s="376">
        <v>116002</v>
      </c>
      <c r="T4" s="363" t="s">
        <v>33</v>
      </c>
      <c r="U4" s="370" t="s">
        <v>508</v>
      </c>
      <c r="V4" s="16" t="s">
        <v>90</v>
      </c>
      <c r="W4" s="16">
        <v>1016596</v>
      </c>
      <c r="X4" s="16" t="s">
        <v>6060</v>
      </c>
      <c r="Y4" s="16"/>
      <c r="Z4" t="s">
        <v>6061</v>
      </c>
      <c r="AC4" t="s">
        <v>6062</v>
      </c>
    </row>
    <row r="5" spans="1:29" ht="25.5">
      <c r="A5" s="377" t="s">
        <v>120</v>
      </c>
      <c r="B5" s="15" t="s">
        <v>78</v>
      </c>
      <c r="C5" s="15" t="s">
        <v>6063</v>
      </c>
      <c r="D5" s="15" t="s">
        <v>3761</v>
      </c>
      <c r="E5" s="24">
        <v>45998.583333333336</v>
      </c>
      <c r="F5" s="15">
        <v>10.5</v>
      </c>
      <c r="G5" s="37" t="s">
        <v>5745</v>
      </c>
      <c r="H5" s="15"/>
      <c r="I5" s="15"/>
      <c r="J5" s="15"/>
      <c r="K5" s="15"/>
      <c r="L5" s="15">
        <v>0</v>
      </c>
      <c r="M5" s="35">
        <v>161</v>
      </c>
      <c r="N5" s="15">
        <v>0</v>
      </c>
      <c r="O5" s="15"/>
      <c r="P5" s="360">
        <f t="shared" si="0"/>
        <v>161</v>
      </c>
      <c r="Q5" s="361" t="s">
        <v>32</v>
      </c>
      <c r="R5" s="362" t="b">
        <v>1</v>
      </c>
      <c r="S5" s="376">
        <v>116003</v>
      </c>
      <c r="T5" s="363" t="s">
        <v>33</v>
      </c>
      <c r="U5" s="370" t="s">
        <v>508</v>
      </c>
      <c r="V5" s="16" t="s">
        <v>90</v>
      </c>
      <c r="W5" s="16">
        <v>1016597</v>
      </c>
      <c r="X5" s="16" t="s">
        <v>6060</v>
      </c>
      <c r="Y5" s="16"/>
      <c r="Z5" t="s">
        <v>6061</v>
      </c>
      <c r="AC5" t="s">
        <v>6064</v>
      </c>
    </row>
    <row r="6" spans="1:29" ht="25.5">
      <c r="A6" s="15" t="s">
        <v>120</v>
      </c>
      <c r="B6" s="15" t="s">
        <v>78</v>
      </c>
      <c r="C6" s="15" t="s">
        <v>6065</v>
      </c>
      <c r="D6" s="15" t="s">
        <v>239</v>
      </c>
      <c r="E6" s="24">
        <v>45998.333333333336</v>
      </c>
      <c r="F6" s="15">
        <v>9.9</v>
      </c>
      <c r="G6" s="37" t="s">
        <v>5745</v>
      </c>
      <c r="H6" s="15"/>
      <c r="I6" s="15"/>
      <c r="J6" s="15"/>
      <c r="K6" s="15"/>
      <c r="L6" s="15">
        <v>0</v>
      </c>
      <c r="M6" s="15">
        <v>30</v>
      </c>
      <c r="N6" s="15">
        <v>71</v>
      </c>
      <c r="O6" s="15">
        <v>60</v>
      </c>
      <c r="P6" s="360">
        <f t="shared" si="0"/>
        <v>161</v>
      </c>
      <c r="Q6" s="361" t="s">
        <v>32</v>
      </c>
      <c r="R6" s="362" t="b">
        <v>1</v>
      </c>
      <c r="S6" s="376">
        <v>116004</v>
      </c>
      <c r="T6" s="363" t="s">
        <v>33</v>
      </c>
      <c r="U6" s="370" t="s">
        <v>508</v>
      </c>
      <c r="V6" s="16" t="s">
        <v>90</v>
      </c>
      <c r="W6" s="16">
        <v>1016598</v>
      </c>
      <c r="X6" s="16" t="s">
        <v>6060</v>
      </c>
      <c r="Y6" s="16"/>
    </row>
    <row r="7" spans="1:29" ht="25.5">
      <c r="A7" s="15" t="s">
        <v>519</v>
      </c>
      <c r="B7" s="15" t="s">
        <v>78</v>
      </c>
      <c r="C7" s="15" t="s">
        <v>6066</v>
      </c>
      <c r="D7" s="15" t="s">
        <v>3761</v>
      </c>
      <c r="E7" s="24">
        <v>45998.583333333336</v>
      </c>
      <c r="F7" s="15">
        <v>10.3</v>
      </c>
      <c r="G7" s="37" t="s">
        <v>5745</v>
      </c>
      <c r="H7" s="15"/>
      <c r="I7" s="15"/>
      <c r="J7" s="15"/>
      <c r="K7" s="15"/>
      <c r="L7" s="15">
        <v>0</v>
      </c>
      <c r="M7" s="15">
        <v>30</v>
      </c>
      <c r="N7" s="15">
        <v>71</v>
      </c>
      <c r="O7" s="15">
        <v>60</v>
      </c>
      <c r="P7" s="360">
        <f t="shared" si="0"/>
        <v>161</v>
      </c>
      <c r="Q7" s="361" t="s">
        <v>32</v>
      </c>
      <c r="R7" s="362" t="b">
        <v>0</v>
      </c>
      <c r="S7" s="376">
        <v>116005</v>
      </c>
      <c r="T7" s="363" t="s">
        <v>33</v>
      </c>
      <c r="U7" s="370" t="s">
        <v>508</v>
      </c>
      <c r="V7" s="16" t="s">
        <v>90</v>
      </c>
      <c r="W7" s="16">
        <v>1016599</v>
      </c>
      <c r="X7" s="16" t="s">
        <v>6060</v>
      </c>
      <c r="Y7" s="16"/>
      <c r="Z7" t="s">
        <v>6061</v>
      </c>
      <c r="AC7" t="s">
        <v>6062</v>
      </c>
    </row>
    <row r="8" spans="1:29" ht="25.5">
      <c r="A8" s="377" t="s">
        <v>4752</v>
      </c>
      <c r="B8" s="15" t="s">
        <v>78</v>
      </c>
      <c r="C8" s="15" t="s">
        <v>6067</v>
      </c>
      <c r="D8" s="15" t="s">
        <v>3761</v>
      </c>
      <c r="E8" s="24">
        <v>45998.583333333336</v>
      </c>
      <c r="F8" s="15">
        <v>10.3</v>
      </c>
      <c r="G8" s="37" t="s">
        <v>5745</v>
      </c>
      <c r="H8" s="15"/>
      <c r="I8" s="15"/>
      <c r="J8" s="15"/>
      <c r="K8" s="15"/>
      <c r="L8" s="15">
        <v>0</v>
      </c>
      <c r="M8" s="35">
        <v>161</v>
      </c>
      <c r="N8" s="15">
        <v>0</v>
      </c>
      <c r="O8" s="15"/>
      <c r="P8" s="360">
        <f t="shared" si="0"/>
        <v>161</v>
      </c>
      <c r="Q8" s="361" t="s">
        <v>32</v>
      </c>
      <c r="R8" s="362" t="b">
        <v>1</v>
      </c>
      <c r="S8" s="376">
        <v>116006</v>
      </c>
      <c r="T8" s="363" t="s">
        <v>33</v>
      </c>
      <c r="U8" s="370" t="s">
        <v>508</v>
      </c>
      <c r="V8" s="16" t="s">
        <v>90</v>
      </c>
      <c r="W8" s="16">
        <v>1016600</v>
      </c>
      <c r="X8" s="16" t="s">
        <v>6060</v>
      </c>
      <c r="Y8" s="16"/>
      <c r="Z8" t="s">
        <v>6061</v>
      </c>
      <c r="AC8" t="s">
        <v>6062</v>
      </c>
    </row>
    <row r="9" spans="1:29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293"/>
      <c r="R9" s="293"/>
      <c r="S9" s="293"/>
      <c r="T9" s="293"/>
      <c r="U9" s="16"/>
      <c r="V9" s="16"/>
      <c r="W9" s="16"/>
      <c r="X9" s="16"/>
      <c r="Y9" s="16"/>
    </row>
    <row r="10" spans="1:29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0</v>
      </c>
      <c r="M10" s="11">
        <f t="shared" si="1"/>
        <v>442</v>
      </c>
      <c r="N10" s="11">
        <f t="shared" si="1"/>
        <v>284</v>
      </c>
      <c r="O10" s="11">
        <f t="shared" si="1"/>
        <v>240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  <c r="Y10" s="12"/>
    </row>
    <row r="11" spans="1:29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9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9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9">
      <c r="A14" s="263" t="s">
        <v>523</v>
      </c>
      <c r="B14" s="1591" t="s">
        <v>39</v>
      </c>
      <c r="C14" s="1591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9">
      <c r="A15" s="262" t="s">
        <v>508</v>
      </c>
      <c r="B15" s="1738" t="s">
        <v>41</v>
      </c>
      <c r="C15" s="1738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9" ht="15" customHeight="1">
      <c r="A16" s="5" t="s">
        <v>6039</v>
      </c>
      <c r="B16" s="1772" t="s">
        <v>6040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5" t="s">
        <v>43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5" t="s">
        <v>44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246"/>
      <c r="V20" s="1"/>
      <c r="W20" s="1"/>
      <c r="X20" s="1"/>
    </row>
  </sheetData>
  <mergeCells count="10">
    <mergeCell ref="B17:C17"/>
    <mergeCell ref="B18:C18"/>
    <mergeCell ref="B19:C19"/>
    <mergeCell ref="A1:F1"/>
    <mergeCell ref="B15:C15"/>
    <mergeCell ref="H1:P1"/>
    <mergeCell ref="Q1:Y1"/>
    <mergeCell ref="B12:D12"/>
    <mergeCell ref="B14:C14"/>
    <mergeCell ref="B16:C16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0B410-F3D9-4017-9563-9F4F914A58A2}">
  <sheetPr>
    <tabColor rgb="FF00B0F0"/>
  </sheetPr>
  <dimension ref="A1:Z57"/>
  <sheetViews>
    <sheetView workbookViewId="0">
      <selection activeCell="E24" sqref="E2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28515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5.7109375" customWidth="1"/>
  </cols>
  <sheetData>
    <row r="1" spans="1:25" ht="23.25">
      <c r="A1" s="1559" t="s">
        <v>128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5.5">
      <c r="A3" s="15" t="s">
        <v>3866</v>
      </c>
      <c r="B3" s="15" t="s">
        <v>78</v>
      </c>
      <c r="C3" s="15" t="s">
        <v>6068</v>
      </c>
      <c r="D3" s="15" t="s">
        <v>99</v>
      </c>
      <c r="E3" s="24">
        <v>45996.277777777781</v>
      </c>
      <c r="F3" s="15">
        <v>10.95</v>
      </c>
      <c r="G3" s="37" t="s">
        <v>5745</v>
      </c>
      <c r="H3" s="15"/>
      <c r="I3" s="15"/>
      <c r="J3" s="15"/>
      <c r="K3" s="15"/>
      <c r="L3" s="35">
        <v>54</v>
      </c>
      <c r="M3" s="35">
        <v>53</v>
      </c>
      <c r="N3" s="35">
        <v>54</v>
      </c>
      <c r="O3" s="15"/>
      <c r="P3" s="14">
        <f t="shared" ref="P3:P8" si="0">SUM(H3:O3)</f>
        <v>161</v>
      </c>
      <c r="Q3" s="320" t="s">
        <v>32</v>
      </c>
      <c r="R3" s="298" t="b">
        <v>1</v>
      </c>
      <c r="S3" s="340">
        <v>115964</v>
      </c>
      <c r="T3" s="334" t="s">
        <v>33</v>
      </c>
      <c r="U3" s="255" t="s">
        <v>100</v>
      </c>
      <c r="V3" s="16" t="s">
        <v>90</v>
      </c>
      <c r="W3" s="16">
        <v>1016550</v>
      </c>
      <c r="X3" s="16" t="s">
        <v>6069</v>
      </c>
      <c r="Y3" s="16"/>
    </row>
    <row r="4" spans="1:25" ht="21.75" customHeight="1">
      <c r="A4" s="15" t="s">
        <v>2561</v>
      </c>
      <c r="B4" s="15" t="s">
        <v>92</v>
      </c>
      <c r="C4" s="15" t="s">
        <v>6070</v>
      </c>
      <c r="D4" s="15" t="s">
        <v>6071</v>
      </c>
      <c r="E4" s="24">
        <v>45996.763888888891</v>
      </c>
      <c r="F4" s="15">
        <v>10.3</v>
      </c>
      <c r="G4" s="37" t="s">
        <v>401</v>
      </c>
      <c r="H4" s="15"/>
      <c r="I4" s="15"/>
      <c r="J4" s="15"/>
      <c r="K4" s="15"/>
      <c r="L4" s="35">
        <v>54</v>
      </c>
      <c r="M4" s="35">
        <v>107</v>
      </c>
      <c r="N4" s="15"/>
      <c r="O4" s="15"/>
      <c r="P4" s="14">
        <f t="shared" si="0"/>
        <v>161</v>
      </c>
      <c r="Q4" s="320" t="s">
        <v>32</v>
      </c>
      <c r="R4" s="298" t="b">
        <v>0</v>
      </c>
      <c r="S4" s="340">
        <v>115967</v>
      </c>
      <c r="T4" s="334" t="s">
        <v>33</v>
      </c>
      <c r="U4" s="231" t="s">
        <v>161</v>
      </c>
      <c r="V4" s="16" t="s">
        <v>90</v>
      </c>
      <c r="W4" s="16">
        <v>1016551</v>
      </c>
      <c r="X4" s="16" t="s">
        <v>6072</v>
      </c>
      <c r="Y4" s="16"/>
    </row>
    <row r="5" spans="1:25" ht="22.5" customHeight="1">
      <c r="A5" s="15" t="s">
        <v>133</v>
      </c>
      <c r="B5" s="15" t="s">
        <v>134</v>
      </c>
      <c r="C5" s="15" t="s">
        <v>6073</v>
      </c>
      <c r="D5" s="15" t="s">
        <v>3852</v>
      </c>
      <c r="E5" s="24">
        <v>45997.288194444445</v>
      </c>
      <c r="F5" s="15">
        <v>10.3</v>
      </c>
      <c r="G5" s="319" t="s">
        <v>3986</v>
      </c>
      <c r="H5" s="15"/>
      <c r="I5" s="15"/>
      <c r="J5" s="15"/>
      <c r="K5" s="15"/>
      <c r="L5" s="15">
        <v>161</v>
      </c>
      <c r="M5" s="15"/>
      <c r="N5" s="15"/>
      <c r="O5" s="15"/>
      <c r="P5" s="14">
        <f t="shared" si="0"/>
        <v>161</v>
      </c>
      <c r="Q5" s="320" t="s">
        <v>32</v>
      </c>
      <c r="R5" s="298" t="b">
        <v>0</v>
      </c>
      <c r="S5" s="340">
        <v>115973</v>
      </c>
      <c r="T5" s="334" t="s">
        <v>33</v>
      </c>
      <c r="U5" s="231" t="s">
        <v>161</v>
      </c>
      <c r="V5" s="16" t="s">
        <v>90</v>
      </c>
      <c r="W5" s="16">
        <v>1016552</v>
      </c>
      <c r="X5" s="16" t="s">
        <v>6074</v>
      </c>
      <c r="Y5" s="16"/>
    </row>
    <row r="6" spans="1:25" ht="25.5">
      <c r="A6" s="15" t="s">
        <v>120</v>
      </c>
      <c r="B6" s="15" t="s">
        <v>78</v>
      </c>
      <c r="C6" s="15" t="s">
        <v>6075</v>
      </c>
      <c r="D6" s="15" t="s">
        <v>932</v>
      </c>
      <c r="E6" s="24">
        <v>45997.048611111109</v>
      </c>
      <c r="F6" s="15">
        <v>10.3</v>
      </c>
      <c r="G6" s="37" t="s">
        <v>5745</v>
      </c>
      <c r="H6" s="15"/>
      <c r="I6" s="15"/>
      <c r="J6" s="15"/>
      <c r="K6" s="15"/>
      <c r="L6" s="15">
        <v>54</v>
      </c>
      <c r="M6" s="15">
        <v>53</v>
      </c>
      <c r="N6" s="15">
        <v>54</v>
      </c>
      <c r="O6" s="15"/>
      <c r="P6" s="14">
        <f t="shared" si="0"/>
        <v>161</v>
      </c>
      <c r="Q6" s="320" t="s">
        <v>32</v>
      </c>
      <c r="R6" s="298" t="b">
        <v>1</v>
      </c>
      <c r="S6" s="340">
        <v>115963</v>
      </c>
      <c r="T6" s="334" t="s">
        <v>33</v>
      </c>
      <c r="U6" s="231" t="s">
        <v>161</v>
      </c>
      <c r="V6" s="16" t="s">
        <v>90</v>
      </c>
      <c r="W6" s="16">
        <v>1016553</v>
      </c>
      <c r="X6" s="16" t="s">
        <v>6072</v>
      </c>
      <c r="Y6" s="16"/>
    </row>
    <row r="7" spans="1:25" ht="25.5">
      <c r="A7" s="15" t="s">
        <v>119</v>
      </c>
      <c r="B7" s="15" t="s">
        <v>92</v>
      </c>
      <c r="C7" s="15" t="s">
        <v>6076</v>
      </c>
      <c r="D7" s="15" t="s">
        <v>159</v>
      </c>
      <c r="E7" s="24">
        <v>45996.041666666664</v>
      </c>
      <c r="F7" s="15">
        <v>10.3</v>
      </c>
      <c r="G7" s="37" t="s">
        <v>5745</v>
      </c>
      <c r="H7" s="15"/>
      <c r="I7" s="15"/>
      <c r="J7" s="15"/>
      <c r="K7" s="15"/>
      <c r="L7" s="15">
        <v>54</v>
      </c>
      <c r="M7" s="15">
        <v>54</v>
      </c>
      <c r="N7" s="15">
        <v>53</v>
      </c>
      <c r="O7" s="15"/>
      <c r="P7" s="14">
        <f t="shared" si="0"/>
        <v>161</v>
      </c>
      <c r="Q7" s="320" t="s">
        <v>32</v>
      </c>
      <c r="R7" s="298" t="b">
        <v>0</v>
      </c>
      <c r="S7" s="340">
        <v>115965</v>
      </c>
      <c r="T7" s="334" t="s">
        <v>33</v>
      </c>
      <c r="U7" s="231" t="s">
        <v>161</v>
      </c>
      <c r="V7" s="16" t="s">
        <v>90</v>
      </c>
      <c r="W7" s="16">
        <v>1016554</v>
      </c>
      <c r="X7" s="16" t="s">
        <v>6072</v>
      </c>
      <c r="Y7" s="16"/>
    </row>
    <row r="8" spans="1:25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290" t="b">
        <v>0</v>
      </c>
      <c r="S8" s="293"/>
      <c r="T8" s="14"/>
      <c r="U8" s="16"/>
      <c r="V8" s="16"/>
      <c r="W8" s="16"/>
      <c r="X8" s="16"/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377</v>
      </c>
      <c r="M9" s="11">
        <f t="shared" si="1"/>
        <v>267</v>
      </c>
      <c r="N9" s="11">
        <f t="shared" si="1"/>
        <v>161</v>
      </c>
      <c r="O9" s="11">
        <f t="shared" si="1"/>
        <v>0</v>
      </c>
      <c r="P9" s="11">
        <f t="shared" si="1"/>
        <v>805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57" t="s">
        <v>100</v>
      </c>
      <c r="B14" s="1619" t="s">
        <v>41</v>
      </c>
      <c r="C14" s="16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772" t="s">
        <v>957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6">
      <c r="A17" s="5" t="s">
        <v>43</v>
      </c>
      <c r="B17" s="1772" t="s">
        <v>5406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6">
      <c r="A18" s="5" t="s">
        <v>44</v>
      </c>
      <c r="B18" s="1567">
        <v>0.45833333333333331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6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6" ht="23.25" customHeight="1">
      <c r="A20" s="1666" t="s">
        <v>139</v>
      </c>
      <c r="B20" s="1666"/>
      <c r="C20" s="1666"/>
      <c r="D20" s="1666"/>
      <c r="E20" s="1666"/>
      <c r="F20" s="1666"/>
      <c r="G20" s="270"/>
      <c r="H20" s="1666" t="s">
        <v>3509</v>
      </c>
      <c r="I20" s="1666"/>
      <c r="J20" s="1666"/>
      <c r="K20" s="1666"/>
      <c r="L20" s="1666"/>
      <c r="M20" s="1666"/>
      <c r="N20" s="1666"/>
      <c r="O20" s="1666"/>
      <c r="P20" s="1666"/>
      <c r="Q20" s="1801" t="s">
        <v>810</v>
      </c>
      <c r="R20" s="1802"/>
      <c r="S20" s="1802"/>
      <c r="T20" s="1802"/>
      <c r="U20" s="1802"/>
      <c r="V20" s="1802"/>
      <c r="W20" s="1802"/>
      <c r="X20" s="1802"/>
      <c r="Y20" s="1802"/>
    </row>
    <row r="21" spans="1:26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1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6" ht="25.5">
      <c r="A22" s="15" t="s">
        <v>2561</v>
      </c>
      <c r="B22" s="15" t="s">
        <v>78</v>
      </c>
      <c r="C22" s="15" t="s">
        <v>6077</v>
      </c>
      <c r="D22" s="15" t="s">
        <v>88</v>
      </c>
      <c r="E22" s="24">
        <v>45997.166666666664</v>
      </c>
      <c r="F22" s="15">
        <v>10.3</v>
      </c>
      <c r="G22" s="37" t="s">
        <v>5745</v>
      </c>
      <c r="H22" s="15"/>
      <c r="I22" s="15"/>
      <c r="J22" s="15"/>
      <c r="K22" s="15"/>
      <c r="L22" s="15">
        <v>60</v>
      </c>
      <c r="M22" s="15">
        <v>71</v>
      </c>
      <c r="N22" s="15">
        <v>30</v>
      </c>
      <c r="O22" s="15"/>
      <c r="P22" s="14">
        <f t="shared" ref="P22:P28" si="2">SUM(H22:O22)</f>
        <v>161</v>
      </c>
      <c r="Q22" s="320" t="s">
        <v>32</v>
      </c>
      <c r="R22" s="298" t="b">
        <v>0</v>
      </c>
      <c r="S22" s="344">
        <v>115968</v>
      </c>
      <c r="T22" s="334" t="s">
        <v>33</v>
      </c>
      <c r="U22" s="261" t="s">
        <v>523</v>
      </c>
      <c r="V22" s="16" t="s">
        <v>90</v>
      </c>
      <c r="W22" s="16">
        <v>1016558</v>
      </c>
      <c r="X22" s="16" t="s">
        <v>6078</v>
      </c>
      <c r="Y22" s="16"/>
    </row>
    <row r="23" spans="1:26" ht="25.5">
      <c r="A23" s="15" t="s">
        <v>120</v>
      </c>
      <c r="B23" s="15" t="s">
        <v>78</v>
      </c>
      <c r="C23" s="15" t="s">
        <v>6079</v>
      </c>
      <c r="D23" s="15" t="s">
        <v>1407</v>
      </c>
      <c r="E23" s="24">
        <v>45997.46875</v>
      </c>
      <c r="F23" s="15">
        <v>10.3</v>
      </c>
      <c r="G23" s="37" t="s">
        <v>5745</v>
      </c>
      <c r="H23" s="15"/>
      <c r="I23" s="15"/>
      <c r="J23" s="15"/>
      <c r="K23" s="15"/>
      <c r="L23" s="15">
        <v>60</v>
      </c>
      <c r="M23" s="15">
        <v>60</v>
      </c>
      <c r="N23" s="15">
        <v>41</v>
      </c>
      <c r="O23" s="15"/>
      <c r="P23" s="14">
        <f t="shared" si="2"/>
        <v>161</v>
      </c>
      <c r="Q23" s="320" t="s">
        <v>32</v>
      </c>
      <c r="R23" s="298" t="b">
        <v>1</v>
      </c>
      <c r="S23" s="344">
        <v>115961</v>
      </c>
      <c r="T23" s="334" t="s">
        <v>33</v>
      </c>
      <c r="U23" s="260" t="s">
        <v>508</v>
      </c>
      <c r="V23" s="16" t="s">
        <v>90</v>
      </c>
      <c r="W23" s="16">
        <v>1016559</v>
      </c>
      <c r="X23" s="16" t="s">
        <v>6069</v>
      </c>
      <c r="Y23" s="16"/>
    </row>
    <row r="24" spans="1:26" ht="25.5">
      <c r="A24" s="15" t="s">
        <v>4752</v>
      </c>
      <c r="B24" s="15" t="s">
        <v>78</v>
      </c>
      <c r="C24" s="15" t="s">
        <v>6080</v>
      </c>
      <c r="D24" s="15" t="s">
        <v>1407</v>
      </c>
      <c r="E24" s="24">
        <v>45997.46875</v>
      </c>
      <c r="F24" s="15">
        <v>10.3</v>
      </c>
      <c r="G24" s="37" t="s">
        <v>5745</v>
      </c>
      <c r="H24" s="15"/>
      <c r="I24" s="15"/>
      <c r="J24" s="15"/>
      <c r="K24" s="15"/>
      <c r="L24" s="15">
        <v>30</v>
      </c>
      <c r="M24" s="15">
        <v>101</v>
      </c>
      <c r="N24" s="15">
        <v>30</v>
      </c>
      <c r="O24" s="15"/>
      <c r="P24" s="14">
        <f t="shared" si="2"/>
        <v>161</v>
      </c>
      <c r="Q24" s="320" t="s">
        <v>32</v>
      </c>
      <c r="R24" s="298" t="b">
        <v>1</v>
      </c>
      <c r="S24" s="344">
        <v>115974</v>
      </c>
      <c r="T24" s="334" t="s">
        <v>33</v>
      </c>
      <c r="U24" s="260" t="s">
        <v>508</v>
      </c>
      <c r="V24" s="16" t="s">
        <v>90</v>
      </c>
      <c r="W24" s="16">
        <v>1016560</v>
      </c>
      <c r="X24" s="16" t="s">
        <v>6069</v>
      </c>
      <c r="Y24" s="16"/>
    </row>
    <row r="25" spans="1:26" ht="24" customHeight="1">
      <c r="A25" s="15" t="s">
        <v>152</v>
      </c>
      <c r="B25" s="15" t="s">
        <v>78</v>
      </c>
      <c r="C25" s="15" t="s">
        <v>6081</v>
      </c>
      <c r="D25" s="15" t="s">
        <v>1407</v>
      </c>
      <c r="E25" s="24">
        <v>45997.46875</v>
      </c>
      <c r="F25" s="15">
        <v>10.3</v>
      </c>
      <c r="G25" s="319" t="s">
        <v>3986</v>
      </c>
      <c r="H25" s="15"/>
      <c r="I25" s="15"/>
      <c r="J25" s="15"/>
      <c r="K25" s="15"/>
      <c r="L25" s="15">
        <v>141</v>
      </c>
      <c r="M25" s="15"/>
      <c r="N25" s="15">
        <v>20</v>
      </c>
      <c r="O25" s="15"/>
      <c r="P25" s="14">
        <f t="shared" si="2"/>
        <v>161</v>
      </c>
      <c r="Q25" s="320" t="s">
        <v>32</v>
      </c>
      <c r="R25" s="298" t="b">
        <v>0</v>
      </c>
      <c r="S25" s="344">
        <v>115972</v>
      </c>
      <c r="T25" s="334" t="s">
        <v>33</v>
      </c>
      <c r="U25" s="260" t="s">
        <v>508</v>
      </c>
      <c r="V25" s="16" t="s">
        <v>90</v>
      </c>
      <c r="W25" s="16">
        <v>1016561</v>
      </c>
      <c r="X25" s="16" t="s">
        <v>6069</v>
      </c>
      <c r="Y25" s="16"/>
    </row>
    <row r="26" spans="1:26" ht="25.5">
      <c r="A26" s="15" t="s">
        <v>107</v>
      </c>
      <c r="B26" s="15" t="s">
        <v>78</v>
      </c>
      <c r="C26" s="35" t="s">
        <v>6082</v>
      </c>
      <c r="D26" s="15" t="s">
        <v>1407</v>
      </c>
      <c r="E26" s="24">
        <v>45997.46875</v>
      </c>
      <c r="F26" s="15">
        <v>10.5</v>
      </c>
      <c r="G26" s="37" t="s">
        <v>5745</v>
      </c>
      <c r="H26" s="15"/>
      <c r="I26" s="15"/>
      <c r="J26" s="15"/>
      <c r="K26" s="15"/>
      <c r="L26" s="15">
        <v>30</v>
      </c>
      <c r="M26" s="15">
        <v>101</v>
      </c>
      <c r="N26" s="15">
        <v>30</v>
      </c>
      <c r="O26" s="15"/>
      <c r="P26" s="14">
        <f t="shared" si="2"/>
        <v>161</v>
      </c>
      <c r="Q26" s="320" t="s">
        <v>32</v>
      </c>
      <c r="R26" s="298" t="b">
        <v>0</v>
      </c>
      <c r="S26" s="344">
        <v>115971</v>
      </c>
      <c r="T26" s="334" t="s">
        <v>33</v>
      </c>
      <c r="U26" s="260" t="s">
        <v>508</v>
      </c>
      <c r="V26" s="16" t="s">
        <v>90</v>
      </c>
      <c r="W26" s="16">
        <v>1016562</v>
      </c>
      <c r="X26" s="16" t="s">
        <v>6069</v>
      </c>
      <c r="Y26" s="16"/>
      <c r="Z26" t="s">
        <v>6083</v>
      </c>
    </row>
    <row r="27" spans="1:26" ht="25.5">
      <c r="A27" s="15" t="s">
        <v>2561</v>
      </c>
      <c r="B27" s="15" t="s">
        <v>78</v>
      </c>
      <c r="C27" s="35" t="s">
        <v>6084</v>
      </c>
      <c r="D27" s="15" t="s">
        <v>1407</v>
      </c>
      <c r="E27" s="24">
        <v>45997.46875</v>
      </c>
      <c r="F27" s="15">
        <v>10.5</v>
      </c>
      <c r="G27" s="37" t="s">
        <v>5745</v>
      </c>
      <c r="H27" s="15"/>
      <c r="I27" s="15"/>
      <c r="J27" s="15"/>
      <c r="K27" s="15"/>
      <c r="L27" s="15">
        <v>30</v>
      </c>
      <c r="M27" s="15">
        <v>71</v>
      </c>
      <c r="N27" s="15">
        <v>30</v>
      </c>
      <c r="O27" s="15">
        <v>30</v>
      </c>
      <c r="P27" s="14">
        <f t="shared" si="2"/>
        <v>161</v>
      </c>
      <c r="Q27" s="320" t="s">
        <v>32</v>
      </c>
      <c r="R27" s="298" t="b">
        <v>0</v>
      </c>
      <c r="S27" s="344">
        <v>115969</v>
      </c>
      <c r="T27" s="334" t="s">
        <v>33</v>
      </c>
      <c r="U27" s="260" t="s">
        <v>508</v>
      </c>
      <c r="V27" s="16" t="s">
        <v>90</v>
      </c>
      <c r="W27" s="16">
        <v>1016563</v>
      </c>
      <c r="X27" s="16" t="s">
        <v>6069</v>
      </c>
      <c r="Y27" s="16"/>
      <c r="Z27" t="s">
        <v>6085</v>
      </c>
    </row>
    <row r="28" spans="1:26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/>
      <c r="R28" s="14"/>
      <c r="S28" s="293"/>
      <c r="T28" s="14"/>
      <c r="U28" s="16"/>
      <c r="V28" s="16"/>
      <c r="W28" s="16"/>
      <c r="X28" s="16"/>
      <c r="Y28" s="16"/>
    </row>
    <row r="29" spans="1:26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0</v>
      </c>
      <c r="K29" s="11">
        <f t="shared" si="3"/>
        <v>0</v>
      </c>
      <c r="L29" s="11">
        <f t="shared" si="3"/>
        <v>351</v>
      </c>
      <c r="M29" s="11">
        <f t="shared" si="3"/>
        <v>404</v>
      </c>
      <c r="N29" s="11">
        <f t="shared" si="3"/>
        <v>181</v>
      </c>
      <c r="O29" s="11">
        <f t="shared" si="3"/>
        <v>30</v>
      </c>
      <c r="P29" s="11">
        <f t="shared" si="3"/>
        <v>966</v>
      </c>
      <c r="Q29" s="12"/>
      <c r="R29" s="12"/>
      <c r="S29" s="12"/>
      <c r="T29" s="12"/>
      <c r="U29" s="12"/>
      <c r="V29" s="12"/>
      <c r="W29" s="12"/>
      <c r="X29" s="12"/>
      <c r="Y29" s="12"/>
    </row>
    <row r="30" spans="1:26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6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6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262" t="s">
        <v>508</v>
      </c>
      <c r="B33" s="1738" t="s">
        <v>39</v>
      </c>
      <c r="C33" s="1738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263" t="s">
        <v>523</v>
      </c>
      <c r="B34" s="1591" t="s">
        <v>41</v>
      </c>
      <c r="C34" s="159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6039</v>
      </c>
      <c r="B35" s="1772" t="s">
        <v>6086</v>
      </c>
      <c r="C35" s="1772"/>
      <c r="D35" s="1"/>
      <c r="E35" s="1"/>
    </row>
    <row r="36" spans="1:25">
      <c r="A36" s="5" t="s">
        <v>42</v>
      </c>
      <c r="B36" s="1772" t="s">
        <v>6087</v>
      </c>
      <c r="C36" s="1772"/>
    </row>
    <row r="37" spans="1:25">
      <c r="A37" s="5" t="s">
        <v>43</v>
      </c>
      <c r="B37" s="1772"/>
      <c r="C37" s="1772"/>
      <c r="D37" s="1"/>
      <c r="E37" s="1"/>
    </row>
    <row r="38" spans="1:25">
      <c r="A38" s="5" t="s">
        <v>44</v>
      </c>
      <c r="B38" s="1772"/>
      <c r="C38" s="1772"/>
      <c r="D38" s="1"/>
      <c r="E38" s="1"/>
    </row>
    <row r="40" spans="1:25" ht="23.25" customHeight="1">
      <c r="A40" s="1764" t="s">
        <v>6088</v>
      </c>
      <c r="B40" s="1764"/>
      <c r="C40" s="1764"/>
      <c r="D40" s="1764"/>
      <c r="E40" s="1764"/>
      <c r="F40" s="1764"/>
      <c r="G40" s="289"/>
      <c r="H40" s="1764" t="s">
        <v>4015</v>
      </c>
      <c r="I40" s="1764"/>
      <c r="J40" s="1764"/>
      <c r="K40" s="1764"/>
      <c r="L40" s="1764"/>
      <c r="M40" s="1764"/>
      <c r="N40" s="1764"/>
      <c r="O40" s="1764"/>
      <c r="P40" s="1764"/>
      <c r="Q40" s="1776" t="s">
        <v>206</v>
      </c>
      <c r="R40" s="1777"/>
      <c r="S40" s="1777"/>
      <c r="T40" s="1777"/>
      <c r="U40" s="1777"/>
      <c r="V40" s="1777"/>
      <c r="W40" s="1777"/>
      <c r="X40" s="1777"/>
      <c r="Y40" s="1777"/>
    </row>
    <row r="41" spans="1:25" ht="26.25">
      <c r="A41" s="378" t="s">
        <v>3</v>
      </c>
      <c r="B41" s="378" t="s">
        <v>4</v>
      </c>
      <c r="C41" s="378" t="s">
        <v>5</v>
      </c>
      <c r="D41" s="378" t="s">
        <v>6</v>
      </c>
      <c r="E41" s="378" t="s">
        <v>7</v>
      </c>
      <c r="F41" s="378" t="s">
        <v>8</v>
      </c>
      <c r="G41" s="379" t="s">
        <v>10</v>
      </c>
      <c r="H41" s="380" t="s">
        <v>11</v>
      </c>
      <c r="I41" s="380" t="s">
        <v>12</v>
      </c>
      <c r="J41" s="380" t="s">
        <v>13</v>
      </c>
      <c r="K41" s="380" t="s">
        <v>14</v>
      </c>
      <c r="L41" s="380" t="s">
        <v>15</v>
      </c>
      <c r="M41" s="380" t="s">
        <v>16</v>
      </c>
      <c r="N41" s="380" t="s">
        <v>17</v>
      </c>
      <c r="O41" s="381" t="s">
        <v>18</v>
      </c>
      <c r="P41" s="378" t="s">
        <v>19</v>
      </c>
      <c r="Q41" s="378" t="s">
        <v>20</v>
      </c>
      <c r="R41" s="382" t="s">
        <v>22</v>
      </c>
      <c r="S41" s="378" t="s">
        <v>9</v>
      </c>
      <c r="T41" s="378" t="s">
        <v>21</v>
      </c>
      <c r="U41" s="378" t="s">
        <v>24</v>
      </c>
      <c r="V41" s="378" t="s">
        <v>25</v>
      </c>
      <c r="W41" s="378" t="s">
        <v>26</v>
      </c>
      <c r="X41" s="378" t="s">
        <v>27</v>
      </c>
      <c r="Y41" s="378" t="s">
        <v>28</v>
      </c>
    </row>
    <row r="42" spans="1:25">
      <c r="A42" s="300"/>
      <c r="B42" s="300"/>
      <c r="C42" s="300"/>
      <c r="D42" s="300" t="s">
        <v>1373</v>
      </c>
      <c r="E42" s="300"/>
      <c r="F42" s="300"/>
      <c r="G42" s="302"/>
      <c r="H42" s="300"/>
      <c r="I42" s="300"/>
      <c r="J42" s="300"/>
      <c r="K42" s="300"/>
      <c r="L42" s="300"/>
      <c r="M42" s="300"/>
      <c r="N42" s="300"/>
      <c r="O42" s="300"/>
      <c r="P42" s="229">
        <f t="shared" ref="P42:P48" si="4">SUM(H42:O42)</f>
        <v>0</v>
      </c>
      <c r="Q42" s="17" t="s">
        <v>32</v>
      </c>
      <c r="R42" s="383" t="b">
        <v>1</v>
      </c>
      <c r="S42" s="229"/>
      <c r="T42" s="229" t="s">
        <v>33</v>
      </c>
      <c r="U42" s="289"/>
      <c r="V42" s="289"/>
      <c r="W42" s="289"/>
      <c r="X42" s="289"/>
      <c r="Y42" s="289"/>
    </row>
    <row r="43" spans="1:25">
      <c r="A43" s="300"/>
      <c r="B43" s="300"/>
      <c r="C43" s="300"/>
      <c r="D43" s="300"/>
      <c r="E43" s="300"/>
      <c r="F43" s="300"/>
      <c r="G43" s="302"/>
      <c r="H43" s="300"/>
      <c r="I43" s="300"/>
      <c r="J43" s="300"/>
      <c r="K43" s="300"/>
      <c r="L43" s="300"/>
      <c r="M43" s="300"/>
      <c r="N43" s="300"/>
      <c r="O43" s="300"/>
      <c r="P43" s="229">
        <f t="shared" si="4"/>
        <v>0</v>
      </c>
      <c r="Q43" s="17" t="s">
        <v>32</v>
      </c>
      <c r="R43" s="383" t="b">
        <v>0</v>
      </c>
      <c r="S43" s="229"/>
      <c r="T43" s="229" t="s">
        <v>33</v>
      </c>
      <c r="U43" s="289"/>
      <c r="V43" s="289"/>
      <c r="W43" s="289"/>
      <c r="X43" s="289"/>
      <c r="Y43" s="289"/>
    </row>
    <row r="44" spans="1:25">
      <c r="A44" s="300"/>
      <c r="B44" s="300"/>
      <c r="C44" s="300"/>
      <c r="D44" s="300"/>
      <c r="E44" s="300"/>
      <c r="F44" s="300"/>
      <c r="G44" s="302"/>
      <c r="H44" s="300"/>
      <c r="I44" s="300"/>
      <c r="J44" s="300"/>
      <c r="K44" s="300"/>
      <c r="L44" s="300"/>
      <c r="M44" s="300"/>
      <c r="N44" s="300"/>
      <c r="O44" s="300"/>
      <c r="P44" s="229">
        <f t="shared" si="4"/>
        <v>0</v>
      </c>
      <c r="Q44" s="229" t="s">
        <v>30</v>
      </c>
      <c r="R44" s="229"/>
      <c r="S44" s="229"/>
      <c r="T44" s="229" t="s">
        <v>33</v>
      </c>
      <c r="U44" s="289"/>
      <c r="V44" s="289"/>
      <c r="W44" s="289"/>
      <c r="X44" s="289"/>
      <c r="Y44" s="289"/>
    </row>
    <row r="45" spans="1:25">
      <c r="A45" s="300"/>
      <c r="B45" s="300"/>
      <c r="C45" s="300"/>
      <c r="D45" s="300"/>
      <c r="E45" s="300"/>
      <c r="F45" s="300"/>
      <c r="G45" s="302"/>
      <c r="H45" s="300"/>
      <c r="I45" s="300"/>
      <c r="J45" s="300"/>
      <c r="K45" s="300"/>
      <c r="L45" s="300"/>
      <c r="M45" s="300"/>
      <c r="N45" s="300"/>
      <c r="O45" s="300"/>
      <c r="P45" s="229">
        <f t="shared" si="4"/>
        <v>0</v>
      </c>
      <c r="Q45" s="229" t="s">
        <v>30</v>
      </c>
      <c r="R45" s="229"/>
      <c r="S45" s="229"/>
      <c r="T45" s="229" t="s">
        <v>31</v>
      </c>
      <c r="U45" s="289"/>
      <c r="V45" s="289"/>
      <c r="W45" s="289"/>
      <c r="X45" s="289"/>
      <c r="Y45" s="289"/>
    </row>
    <row r="46" spans="1:25">
      <c r="A46" s="300"/>
      <c r="B46" s="300"/>
      <c r="C46" s="300"/>
      <c r="D46" s="300"/>
      <c r="E46" s="300"/>
      <c r="F46" s="300"/>
      <c r="G46" s="302"/>
      <c r="H46" s="300"/>
      <c r="I46" s="300"/>
      <c r="J46" s="300"/>
      <c r="K46" s="300"/>
      <c r="L46" s="300"/>
      <c r="M46" s="300"/>
      <c r="N46" s="300"/>
      <c r="O46" s="300"/>
      <c r="P46" s="229">
        <f t="shared" si="4"/>
        <v>0</v>
      </c>
      <c r="Q46" s="229" t="s">
        <v>30</v>
      </c>
      <c r="R46" s="229"/>
      <c r="S46" s="229"/>
      <c r="T46" s="229" t="s">
        <v>31</v>
      </c>
      <c r="U46" s="289"/>
      <c r="V46" s="289"/>
      <c r="W46" s="289"/>
      <c r="X46" s="289"/>
      <c r="Y46" s="289"/>
    </row>
    <row r="47" spans="1:25">
      <c r="A47" s="300"/>
      <c r="B47" s="300"/>
      <c r="C47" s="300"/>
      <c r="D47" s="300"/>
      <c r="E47" s="300"/>
      <c r="F47" s="300"/>
      <c r="G47" s="302"/>
      <c r="H47" s="300"/>
      <c r="I47" s="300"/>
      <c r="J47" s="300"/>
      <c r="K47" s="300"/>
      <c r="L47" s="300"/>
      <c r="M47" s="300"/>
      <c r="N47" s="300"/>
      <c r="O47" s="300"/>
      <c r="P47" s="229">
        <f t="shared" si="4"/>
        <v>0</v>
      </c>
      <c r="Q47" s="229" t="s">
        <v>30</v>
      </c>
      <c r="R47" s="229"/>
      <c r="S47" s="229"/>
      <c r="T47" s="229" t="s">
        <v>31</v>
      </c>
      <c r="U47" s="289"/>
      <c r="V47" s="289"/>
      <c r="W47" s="289"/>
      <c r="X47" s="289"/>
      <c r="Y47" s="289"/>
    </row>
    <row r="48" spans="1:25">
      <c r="A48" s="300"/>
      <c r="B48" s="300"/>
      <c r="C48" s="300"/>
      <c r="D48" s="300"/>
      <c r="E48" s="300"/>
      <c r="F48" s="300"/>
      <c r="G48" s="302"/>
      <c r="H48" s="300"/>
      <c r="I48" s="300"/>
      <c r="J48" s="300"/>
      <c r="K48" s="300"/>
      <c r="L48" s="300"/>
      <c r="M48" s="300"/>
      <c r="N48" s="300"/>
      <c r="O48" s="300"/>
      <c r="P48" s="229">
        <f t="shared" si="4"/>
        <v>0</v>
      </c>
      <c r="Q48" s="229" t="s">
        <v>30</v>
      </c>
      <c r="R48" s="229"/>
      <c r="S48" s="229"/>
      <c r="T48" s="229" t="s">
        <v>31</v>
      </c>
      <c r="U48" s="289"/>
      <c r="V48" s="289"/>
      <c r="W48" s="289"/>
      <c r="X48" s="289"/>
      <c r="Y48" s="289"/>
    </row>
    <row r="49" spans="1:25">
      <c r="A49" s="378" t="s">
        <v>19</v>
      </c>
      <c r="B49" s="289"/>
      <c r="C49" s="289"/>
      <c r="D49" s="289"/>
      <c r="E49" s="378"/>
      <c r="F49" s="289"/>
      <c r="G49" s="289"/>
      <c r="H49" s="378">
        <f t="shared" ref="H49:P49" si="5">SUM(H42:H48)</f>
        <v>0</v>
      </c>
      <c r="I49" s="378">
        <f t="shared" si="5"/>
        <v>0</v>
      </c>
      <c r="J49" s="378">
        <f t="shared" si="5"/>
        <v>0</v>
      </c>
      <c r="K49" s="378">
        <f t="shared" si="5"/>
        <v>0</v>
      </c>
      <c r="L49" s="378">
        <f t="shared" si="5"/>
        <v>0</v>
      </c>
      <c r="M49" s="378">
        <f t="shared" si="5"/>
        <v>0</v>
      </c>
      <c r="N49" s="378">
        <f t="shared" si="5"/>
        <v>0</v>
      </c>
      <c r="O49" s="378">
        <f t="shared" si="5"/>
        <v>0</v>
      </c>
      <c r="P49" s="378">
        <f t="shared" si="5"/>
        <v>0</v>
      </c>
      <c r="Q49" s="289"/>
      <c r="R49" s="289"/>
      <c r="S49" s="289"/>
      <c r="T49" s="289"/>
      <c r="U49" s="289"/>
      <c r="V49" s="289"/>
      <c r="W49" s="289"/>
      <c r="X49" s="289"/>
      <c r="Y49" s="289"/>
    </row>
    <row r="50" spans="1:25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4"/>
      <c r="B53" s="1564"/>
      <c r="C53" s="1564"/>
      <c r="D53" s="242"/>
      <c r="E53" s="243" t="s">
        <v>40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772"/>
      <c r="C54" s="1772"/>
      <c r="D54" s="1"/>
      <c r="E54" s="1"/>
    </row>
    <row r="55" spans="1:25">
      <c r="A55" s="5" t="s">
        <v>42</v>
      </c>
      <c r="B55" s="1772"/>
      <c r="C55" s="1772"/>
    </row>
    <row r="56" spans="1:25">
      <c r="A56" s="5" t="s">
        <v>43</v>
      </c>
      <c r="B56" s="1772"/>
      <c r="C56" s="1772"/>
      <c r="D56" s="1"/>
      <c r="E56" s="1"/>
    </row>
    <row r="57" spans="1:25">
      <c r="A57" s="5" t="s">
        <v>44</v>
      </c>
      <c r="B57" s="1772"/>
      <c r="C57" s="1772"/>
      <c r="D57" s="1"/>
      <c r="E57" s="1"/>
    </row>
  </sheetData>
  <mergeCells count="32">
    <mergeCell ref="B53:C53"/>
    <mergeCell ref="B54:C54"/>
    <mergeCell ref="B55:C55"/>
    <mergeCell ref="B56:C56"/>
    <mergeCell ref="B57:C57"/>
    <mergeCell ref="B51:D51"/>
    <mergeCell ref="J51:L51"/>
    <mergeCell ref="Q20:Y20"/>
    <mergeCell ref="B31:D31"/>
    <mergeCell ref="J31:L31"/>
    <mergeCell ref="B33:C33"/>
    <mergeCell ref="B35:C35"/>
    <mergeCell ref="B36:C36"/>
    <mergeCell ref="H20:P20"/>
    <mergeCell ref="B37:C37"/>
    <mergeCell ref="B38:C38"/>
    <mergeCell ref="A40:F40"/>
    <mergeCell ref="H40:P40"/>
    <mergeCell ref="Q40:Y40"/>
    <mergeCell ref="B34:C34"/>
    <mergeCell ref="B17:C17"/>
    <mergeCell ref="B18:C18"/>
    <mergeCell ref="A20:F20"/>
    <mergeCell ref="Q1:Y1"/>
    <mergeCell ref="B11:D11"/>
    <mergeCell ref="J11:L11"/>
    <mergeCell ref="B15:C15"/>
    <mergeCell ref="B16:C16"/>
    <mergeCell ref="B14:C14"/>
    <mergeCell ref="B13:C13"/>
    <mergeCell ref="A1:F1"/>
    <mergeCell ref="H1:P1"/>
  </mergeCells>
  <pageMargins left="0.7" right="0.7" top="0.75" bottom="0.75" header="0.3" footer="0.3"/>
  <legacy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714F7-B835-49FA-9502-B52542E50587}">
  <sheetPr>
    <tabColor rgb="FF00B0F0"/>
  </sheetPr>
  <dimension ref="A1:Y112"/>
  <sheetViews>
    <sheetView topLeftCell="A82" workbookViewId="0">
      <selection activeCell="S23" sqref="S2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28515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6.5703125" customWidth="1"/>
  </cols>
  <sheetData>
    <row r="1" spans="1:25" ht="23.25" customHeight="1">
      <c r="A1" s="1559" t="s">
        <v>180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0"/>
      <c r="S1" s="1560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5.5">
      <c r="A3" s="15" t="s">
        <v>3866</v>
      </c>
      <c r="B3" s="15" t="s">
        <v>78</v>
      </c>
      <c r="C3" s="15" t="s">
        <v>6089</v>
      </c>
      <c r="D3" s="15" t="s">
        <v>99</v>
      </c>
      <c r="E3" s="24">
        <v>45994.319444444445</v>
      </c>
      <c r="F3" s="15">
        <v>10.95</v>
      </c>
      <c r="G3" s="37" t="s">
        <v>5745</v>
      </c>
      <c r="H3" s="15"/>
      <c r="I3" s="15"/>
      <c r="J3" s="15"/>
      <c r="K3" s="15"/>
      <c r="L3" s="15">
        <v>41</v>
      </c>
      <c r="M3" s="15">
        <v>60</v>
      </c>
      <c r="N3" s="15">
        <v>60</v>
      </c>
      <c r="O3" s="15"/>
      <c r="P3" s="14">
        <f t="shared" ref="P3:P8" si="0">SUM(H3:O3)</f>
        <v>161</v>
      </c>
      <c r="Q3" s="17" t="s">
        <v>32</v>
      </c>
      <c r="R3" s="292" t="b">
        <v>1</v>
      </c>
      <c r="S3" s="344">
        <v>115927</v>
      </c>
      <c r="T3" s="237" t="s">
        <v>33</v>
      </c>
      <c r="U3" s="255" t="s">
        <v>100</v>
      </c>
      <c r="V3" s="16" t="s">
        <v>90</v>
      </c>
      <c r="W3" s="16">
        <v>1016496</v>
      </c>
      <c r="X3" s="16" t="s">
        <v>6090</v>
      </c>
      <c r="Y3" s="16"/>
    </row>
    <row r="4" spans="1:25" ht="25.5">
      <c r="A4" s="15" t="s">
        <v>4752</v>
      </c>
      <c r="B4" s="15" t="s">
        <v>78</v>
      </c>
      <c r="C4" s="15" t="s">
        <v>6091</v>
      </c>
      <c r="D4" s="15" t="s">
        <v>99</v>
      </c>
      <c r="E4" s="24">
        <v>45994.319444444445</v>
      </c>
      <c r="F4" s="15">
        <v>10.95</v>
      </c>
      <c r="G4" s="37" t="s">
        <v>5745</v>
      </c>
      <c r="H4" s="15"/>
      <c r="I4" s="15"/>
      <c r="J4" s="15"/>
      <c r="K4" s="15"/>
      <c r="L4" s="15">
        <v>41</v>
      </c>
      <c r="M4" s="15">
        <v>60</v>
      </c>
      <c r="N4" s="15">
        <v>60</v>
      </c>
      <c r="O4" s="15"/>
      <c r="P4" s="14">
        <f t="shared" si="0"/>
        <v>161</v>
      </c>
      <c r="Q4" s="17" t="s">
        <v>32</v>
      </c>
      <c r="R4" s="292" t="b">
        <v>1</v>
      </c>
      <c r="S4" s="344">
        <v>115930</v>
      </c>
      <c r="T4" s="237" t="s">
        <v>33</v>
      </c>
      <c r="U4" s="255" t="s">
        <v>100</v>
      </c>
      <c r="V4" s="16" t="s">
        <v>90</v>
      </c>
      <c r="W4" s="16">
        <v>1016497</v>
      </c>
      <c r="X4" s="16" t="s">
        <v>6090</v>
      </c>
      <c r="Y4" s="16"/>
    </row>
    <row r="5" spans="1:25" ht="25.5">
      <c r="A5" s="15" t="s">
        <v>120</v>
      </c>
      <c r="B5" s="15" t="s">
        <v>78</v>
      </c>
      <c r="C5" s="15" t="s">
        <v>6092</v>
      </c>
      <c r="D5" s="15" t="s">
        <v>99</v>
      </c>
      <c r="E5" s="24">
        <v>45994.319444444445</v>
      </c>
      <c r="F5" s="15">
        <v>10.95</v>
      </c>
      <c r="G5" s="37" t="s">
        <v>5745</v>
      </c>
      <c r="H5" s="15"/>
      <c r="I5" s="15"/>
      <c r="J5" s="15"/>
      <c r="K5" s="15"/>
      <c r="L5" s="15">
        <v>41</v>
      </c>
      <c r="M5" s="15">
        <v>60</v>
      </c>
      <c r="N5" s="15">
        <v>60</v>
      </c>
      <c r="O5" s="15"/>
      <c r="P5" s="14">
        <f t="shared" si="0"/>
        <v>161</v>
      </c>
      <c r="Q5" s="17" t="s">
        <v>32</v>
      </c>
      <c r="R5" s="292" t="b">
        <v>1</v>
      </c>
      <c r="S5" s="344">
        <v>115928</v>
      </c>
      <c r="T5" s="237" t="s">
        <v>33</v>
      </c>
      <c r="U5" s="255" t="s">
        <v>100</v>
      </c>
      <c r="V5" s="16" t="s">
        <v>90</v>
      </c>
      <c r="W5" s="16">
        <v>1016498</v>
      </c>
      <c r="X5" s="16" t="s">
        <v>6090</v>
      </c>
      <c r="Y5" s="16"/>
    </row>
    <row r="6" spans="1:25" ht="25.5">
      <c r="A6" s="15" t="s">
        <v>2561</v>
      </c>
      <c r="B6" s="15" t="s">
        <v>78</v>
      </c>
      <c r="C6" s="15" t="s">
        <v>6093</v>
      </c>
      <c r="D6" s="15" t="s">
        <v>99</v>
      </c>
      <c r="E6" s="24">
        <v>45994.319444444445</v>
      </c>
      <c r="F6" s="15">
        <v>10.95</v>
      </c>
      <c r="G6" s="37" t="s">
        <v>5745</v>
      </c>
      <c r="H6" s="15"/>
      <c r="I6" s="15"/>
      <c r="J6" s="15"/>
      <c r="K6" s="15"/>
      <c r="L6" s="15">
        <v>60</v>
      </c>
      <c r="M6" s="15">
        <v>60</v>
      </c>
      <c r="N6" s="15">
        <v>41</v>
      </c>
      <c r="O6" s="15"/>
      <c r="P6" s="14">
        <f t="shared" si="0"/>
        <v>161</v>
      </c>
      <c r="Q6" s="17" t="s">
        <v>32</v>
      </c>
      <c r="R6" s="292" t="b">
        <v>0</v>
      </c>
      <c r="S6" s="344">
        <v>115929</v>
      </c>
      <c r="T6" s="237" t="s">
        <v>33</v>
      </c>
      <c r="U6" s="255" t="s">
        <v>100</v>
      </c>
      <c r="V6" s="16" t="s">
        <v>90</v>
      </c>
      <c r="W6" s="16">
        <v>1016499</v>
      </c>
      <c r="X6" s="16" t="s">
        <v>6090</v>
      </c>
      <c r="Y6" s="16"/>
    </row>
    <row r="7" spans="1:25">
      <c r="A7" s="15" t="s">
        <v>142</v>
      </c>
      <c r="B7" s="15" t="s">
        <v>72</v>
      </c>
      <c r="C7" s="15" t="s">
        <v>6094</v>
      </c>
      <c r="D7" s="15" t="s">
        <v>71</v>
      </c>
      <c r="E7" s="24">
        <v>45993.711805555555</v>
      </c>
      <c r="F7" s="15">
        <v>14.5</v>
      </c>
      <c r="G7" s="37"/>
      <c r="H7" s="15"/>
      <c r="I7" s="15"/>
      <c r="J7" s="15"/>
      <c r="K7" s="15"/>
      <c r="L7" s="15"/>
      <c r="M7" s="15">
        <v>80</v>
      </c>
      <c r="N7" s="15">
        <v>81</v>
      </c>
      <c r="O7" s="15"/>
      <c r="P7" s="14">
        <f t="shared" si="0"/>
        <v>161</v>
      </c>
      <c r="Q7" s="14" t="s">
        <v>30</v>
      </c>
      <c r="R7" s="290" t="b">
        <v>0</v>
      </c>
      <c r="S7" s="293">
        <v>115872</v>
      </c>
      <c r="T7" s="14" t="s">
        <v>31</v>
      </c>
      <c r="U7" s="232" t="s">
        <v>169</v>
      </c>
      <c r="V7" s="16"/>
      <c r="W7" s="16">
        <v>1016500</v>
      </c>
      <c r="X7" s="16" t="s">
        <v>6090</v>
      </c>
      <c r="Y7" s="16"/>
    </row>
    <row r="8" spans="1:25">
      <c r="A8" s="15" t="s">
        <v>142</v>
      </c>
      <c r="B8" s="15" t="s">
        <v>72</v>
      </c>
      <c r="C8" s="15" t="s">
        <v>6095</v>
      </c>
      <c r="D8" s="15" t="s">
        <v>71</v>
      </c>
      <c r="E8" s="24">
        <v>45993.711805555555</v>
      </c>
      <c r="F8" s="15">
        <v>14.5</v>
      </c>
      <c r="G8" s="37"/>
      <c r="H8" s="15"/>
      <c r="I8" s="15"/>
      <c r="J8" s="15"/>
      <c r="K8" s="15">
        <v>53</v>
      </c>
      <c r="L8" s="15">
        <v>108</v>
      </c>
      <c r="M8" s="15"/>
      <c r="N8" s="15"/>
      <c r="O8" s="15"/>
      <c r="P8" s="14">
        <f t="shared" si="0"/>
        <v>161</v>
      </c>
      <c r="Q8" s="14" t="s">
        <v>30</v>
      </c>
      <c r="R8" s="290" t="b">
        <v>0</v>
      </c>
      <c r="S8" s="14">
        <v>115873</v>
      </c>
      <c r="T8" s="14" t="s">
        <v>31</v>
      </c>
      <c r="U8" s="232" t="s">
        <v>169</v>
      </c>
      <c r="V8" s="16"/>
      <c r="W8" s="16">
        <v>1016501</v>
      </c>
      <c r="X8" s="16" t="s">
        <v>6090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53</v>
      </c>
      <c r="L9" s="11">
        <f t="shared" si="1"/>
        <v>291</v>
      </c>
      <c r="M9" s="11">
        <f t="shared" si="1"/>
        <v>320</v>
      </c>
      <c r="N9" s="11">
        <f t="shared" si="1"/>
        <v>302</v>
      </c>
      <c r="O9" s="11">
        <f t="shared" si="1"/>
        <v>0</v>
      </c>
      <c r="P9" s="11">
        <f t="shared" si="1"/>
        <v>966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169</v>
      </c>
      <c r="B13" s="1564" t="s">
        <v>39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57" t="s">
        <v>100</v>
      </c>
      <c r="B14" s="1619" t="s">
        <v>41</v>
      </c>
      <c r="C14" s="16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772" t="s">
        <v>5003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772" t="s">
        <v>4662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0.45833333333333331</v>
      </c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4015</v>
      </c>
      <c r="I20" s="1559"/>
      <c r="J20" s="1559"/>
      <c r="K20" s="1559"/>
      <c r="L20" s="1559"/>
      <c r="M20" s="1559"/>
      <c r="N20" s="1559"/>
      <c r="O20" s="1559"/>
      <c r="P20" s="1559"/>
      <c r="Q20" s="1560" t="s">
        <v>181</v>
      </c>
      <c r="R20" s="1560"/>
      <c r="S20" s="1560"/>
      <c r="T20" s="1560"/>
      <c r="U20" s="1560"/>
      <c r="V20" s="1560"/>
      <c r="W20" s="1560"/>
      <c r="X20" s="1560"/>
      <c r="Y20" s="1560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15" t="s">
        <v>111</v>
      </c>
      <c r="B22" s="15" t="s">
        <v>65</v>
      </c>
      <c r="C22" s="15" t="s">
        <v>6096</v>
      </c>
      <c r="D22" s="15" t="s">
        <v>64</v>
      </c>
      <c r="E22" s="24">
        <v>45994.517361111109</v>
      </c>
      <c r="F22" s="15">
        <v>14.8</v>
      </c>
      <c r="G22" s="37"/>
      <c r="H22" s="15"/>
      <c r="I22" s="15"/>
      <c r="J22" s="15"/>
      <c r="K22" s="15"/>
      <c r="L22" s="15">
        <v>161</v>
      </c>
      <c r="M22" s="15"/>
      <c r="N22" s="15"/>
      <c r="O22" s="15"/>
      <c r="P22" s="14">
        <f t="shared" ref="P22:P28" si="2">SUM(H22:O22)</f>
        <v>161</v>
      </c>
      <c r="Q22" s="14" t="s">
        <v>30</v>
      </c>
      <c r="R22" s="290" t="b">
        <v>0</v>
      </c>
      <c r="S22" s="14">
        <v>115874</v>
      </c>
      <c r="T22" s="23" t="s">
        <v>33</v>
      </c>
      <c r="U22" s="232" t="s">
        <v>169</v>
      </c>
      <c r="V22" s="16" t="s">
        <v>90</v>
      </c>
      <c r="W22" s="16">
        <v>1016508</v>
      </c>
      <c r="X22" s="16" t="s">
        <v>6090</v>
      </c>
      <c r="Y22" s="16"/>
    </row>
    <row r="23" spans="1:25">
      <c r="A23" s="15" t="s">
        <v>113</v>
      </c>
      <c r="B23" s="15" t="s">
        <v>65</v>
      </c>
      <c r="C23" s="15" t="s">
        <v>6097</v>
      </c>
      <c r="D23" s="15" t="s">
        <v>64</v>
      </c>
      <c r="E23" s="24">
        <v>45994.517361111109</v>
      </c>
      <c r="F23" s="15">
        <v>14.8</v>
      </c>
      <c r="G23" s="37"/>
      <c r="H23" s="15"/>
      <c r="I23" s="15"/>
      <c r="J23" s="15"/>
      <c r="K23" s="15"/>
      <c r="L23" s="15">
        <v>54</v>
      </c>
      <c r="M23" s="15"/>
      <c r="N23" s="15"/>
      <c r="O23" s="15"/>
      <c r="P23" s="14">
        <f t="shared" si="2"/>
        <v>54</v>
      </c>
      <c r="Q23" s="14" t="s">
        <v>30</v>
      </c>
      <c r="R23" s="290" t="b">
        <v>0</v>
      </c>
      <c r="S23" s="14">
        <v>115875</v>
      </c>
      <c r="T23" s="23" t="s">
        <v>33</v>
      </c>
      <c r="U23" s="232" t="s">
        <v>169</v>
      </c>
      <c r="V23" s="16" t="s">
        <v>90</v>
      </c>
      <c r="W23" s="16">
        <v>1016509</v>
      </c>
      <c r="X23" s="16" t="s">
        <v>6090</v>
      </c>
      <c r="Y23" s="16"/>
    </row>
    <row r="24" spans="1:25">
      <c r="A24" s="15" t="s">
        <v>122</v>
      </c>
      <c r="B24" s="15" t="s">
        <v>62</v>
      </c>
      <c r="C24" s="15" t="s">
        <v>6098</v>
      </c>
      <c r="D24" s="15" t="s">
        <v>3708</v>
      </c>
      <c r="E24" s="24">
        <v>45995.048611111109</v>
      </c>
      <c r="F24" s="15">
        <v>13.5</v>
      </c>
      <c r="G24" s="37"/>
      <c r="H24" s="15"/>
      <c r="I24" s="15"/>
      <c r="J24" s="15">
        <v>27</v>
      </c>
      <c r="K24" s="15">
        <v>81</v>
      </c>
      <c r="L24" s="15"/>
      <c r="M24" s="15"/>
      <c r="N24" s="15"/>
      <c r="O24" s="15"/>
      <c r="P24" s="14">
        <f t="shared" si="2"/>
        <v>108</v>
      </c>
      <c r="Q24" s="14" t="s">
        <v>30</v>
      </c>
      <c r="R24" s="290" t="b">
        <v>0</v>
      </c>
      <c r="S24" s="14">
        <v>115877</v>
      </c>
      <c r="T24" s="14" t="s">
        <v>31</v>
      </c>
      <c r="U24" s="231" t="s">
        <v>161</v>
      </c>
      <c r="V24" s="16" t="s">
        <v>90</v>
      </c>
      <c r="W24" s="16">
        <v>1016503</v>
      </c>
      <c r="X24" s="16" t="s">
        <v>6099</v>
      </c>
      <c r="Y24" s="16"/>
    </row>
    <row r="25" spans="1:25">
      <c r="A25" s="15" t="s">
        <v>144</v>
      </c>
      <c r="B25" s="15" t="s">
        <v>5658</v>
      </c>
      <c r="C25" s="15" t="s">
        <v>6100</v>
      </c>
      <c r="D25" s="15" t="s">
        <v>1105</v>
      </c>
      <c r="E25" s="24">
        <v>45994.600694444445</v>
      </c>
      <c r="F25" s="15">
        <v>15.3</v>
      </c>
      <c r="G25" s="37"/>
      <c r="H25" s="15"/>
      <c r="I25" s="15"/>
      <c r="J25" s="15">
        <v>27</v>
      </c>
      <c r="K25" s="15">
        <v>53</v>
      </c>
      <c r="L25" s="15"/>
      <c r="M25" s="15"/>
      <c r="N25" s="15"/>
      <c r="O25" s="15"/>
      <c r="P25" s="14">
        <f t="shared" si="2"/>
        <v>80</v>
      </c>
      <c r="Q25" s="14" t="s">
        <v>30</v>
      </c>
      <c r="R25" s="290" t="b">
        <v>0</v>
      </c>
      <c r="S25" s="264">
        <v>115898</v>
      </c>
      <c r="T25" s="14" t="s">
        <v>31</v>
      </c>
      <c r="U25" s="232" t="s">
        <v>169</v>
      </c>
      <c r="V25" s="16" t="s">
        <v>1693</v>
      </c>
      <c r="W25" s="16">
        <v>1016504</v>
      </c>
      <c r="X25" s="16" t="s">
        <v>6090</v>
      </c>
      <c r="Y25" s="16"/>
    </row>
    <row r="26" spans="1:25" ht="25.5">
      <c r="A26" s="15" t="s">
        <v>119</v>
      </c>
      <c r="B26" s="15" t="s">
        <v>2438</v>
      </c>
      <c r="C26" s="15" t="s">
        <v>6101</v>
      </c>
      <c r="D26" s="15" t="s">
        <v>159</v>
      </c>
      <c r="E26" s="24">
        <v>45995.041666666664</v>
      </c>
      <c r="F26" s="15">
        <v>10.3</v>
      </c>
      <c r="G26" s="37" t="s">
        <v>5745</v>
      </c>
      <c r="H26" s="15"/>
      <c r="I26" s="15"/>
      <c r="J26" s="15"/>
      <c r="K26" s="15"/>
      <c r="L26" s="15">
        <v>107</v>
      </c>
      <c r="M26" s="15">
        <v>27</v>
      </c>
      <c r="N26" s="15">
        <v>27</v>
      </c>
      <c r="O26" s="15"/>
      <c r="P26" s="14">
        <f t="shared" si="2"/>
        <v>161</v>
      </c>
      <c r="Q26" s="320" t="s">
        <v>32</v>
      </c>
      <c r="R26" s="292" t="b">
        <v>0</v>
      </c>
      <c r="S26" s="376">
        <v>115931</v>
      </c>
      <c r="T26" s="237" t="s">
        <v>33</v>
      </c>
      <c r="U26" s="231" t="s">
        <v>161</v>
      </c>
      <c r="V26" s="16" t="s">
        <v>90</v>
      </c>
      <c r="W26" s="16">
        <v>1016505</v>
      </c>
      <c r="X26" s="16" t="s">
        <v>6102</v>
      </c>
      <c r="Y26" s="16"/>
    </row>
    <row r="27" spans="1:25">
      <c r="A27" s="15" t="s">
        <v>2561</v>
      </c>
      <c r="B27" s="15" t="s">
        <v>2438</v>
      </c>
      <c r="C27" s="15" t="s">
        <v>6103</v>
      </c>
      <c r="D27" s="15" t="s">
        <v>159</v>
      </c>
      <c r="E27" s="24">
        <v>45995.041666666664</v>
      </c>
      <c r="F27" s="15">
        <v>10.3</v>
      </c>
      <c r="G27" s="37" t="s">
        <v>401</v>
      </c>
      <c r="H27" s="15"/>
      <c r="I27" s="15"/>
      <c r="J27" s="15"/>
      <c r="K27" s="15"/>
      <c r="L27" s="15">
        <v>27</v>
      </c>
      <c r="M27" s="15">
        <v>119</v>
      </c>
      <c r="N27" s="15">
        <v>15</v>
      </c>
      <c r="O27" s="15"/>
      <c r="P27" s="14">
        <f t="shared" si="2"/>
        <v>161</v>
      </c>
      <c r="Q27" s="320" t="s">
        <v>32</v>
      </c>
      <c r="R27" s="292" t="b">
        <v>0</v>
      </c>
      <c r="S27" s="376">
        <v>115932</v>
      </c>
      <c r="T27" s="237" t="s">
        <v>33</v>
      </c>
      <c r="U27" s="231" t="s">
        <v>161</v>
      </c>
      <c r="V27" s="16" t="s">
        <v>90</v>
      </c>
      <c r="W27" s="16">
        <v>1016506</v>
      </c>
      <c r="X27" s="16" t="s">
        <v>6102</v>
      </c>
      <c r="Y27" s="16"/>
    </row>
    <row r="28" spans="1:25" ht="25.5">
      <c r="A28" s="15" t="s">
        <v>1141</v>
      </c>
      <c r="B28" s="15" t="s">
        <v>2438</v>
      </c>
      <c r="C28" s="15" t="s">
        <v>6104</v>
      </c>
      <c r="D28" s="15" t="s">
        <v>2467</v>
      </c>
      <c r="E28" s="24">
        <v>45995.736111111109</v>
      </c>
      <c r="F28" s="15">
        <v>10.3</v>
      </c>
      <c r="G28" s="37" t="s">
        <v>5745</v>
      </c>
      <c r="H28" s="15"/>
      <c r="I28" s="15"/>
      <c r="J28" s="15"/>
      <c r="K28" s="15"/>
      <c r="L28" s="15">
        <v>0</v>
      </c>
      <c r="M28" s="15">
        <v>161</v>
      </c>
      <c r="N28" s="15"/>
      <c r="O28" s="15"/>
      <c r="P28" s="14">
        <f t="shared" si="2"/>
        <v>161</v>
      </c>
      <c r="Q28" s="320" t="s">
        <v>32</v>
      </c>
      <c r="R28" s="292" t="b">
        <v>0</v>
      </c>
      <c r="S28" s="376">
        <v>115933</v>
      </c>
      <c r="T28" s="237" t="s">
        <v>33</v>
      </c>
      <c r="U28" s="231" t="s">
        <v>161</v>
      </c>
      <c r="V28" s="16" t="s">
        <v>90</v>
      </c>
      <c r="W28" s="16">
        <v>1016507</v>
      </c>
      <c r="X28" s="16" t="s">
        <v>6102</v>
      </c>
      <c r="Y28" s="16"/>
    </row>
    <row r="29" spans="1:25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54</v>
      </c>
      <c r="K29" s="11">
        <f t="shared" si="3"/>
        <v>134</v>
      </c>
      <c r="L29" s="11">
        <f t="shared" si="3"/>
        <v>349</v>
      </c>
      <c r="M29" s="11">
        <f t="shared" si="3"/>
        <v>307</v>
      </c>
      <c r="N29" s="11">
        <f t="shared" si="3"/>
        <v>42</v>
      </c>
      <c r="O29" s="11">
        <f t="shared" si="3"/>
        <v>0</v>
      </c>
      <c r="P29" s="11">
        <f t="shared" si="3"/>
        <v>886</v>
      </c>
      <c r="Q29" s="12"/>
      <c r="R29" s="12"/>
      <c r="S29" s="256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230" t="s">
        <v>161</v>
      </c>
      <c r="B33" s="1558" t="s">
        <v>39</v>
      </c>
      <c r="C33" s="1558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4" t="s">
        <v>169</v>
      </c>
      <c r="B34" s="1564" t="s">
        <v>41</v>
      </c>
      <c r="C34" s="156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 t="s">
        <v>1489</v>
      </c>
      <c r="C35" s="1565"/>
      <c r="D35" s="1"/>
      <c r="E35" s="1"/>
    </row>
    <row r="36" spans="1:25">
      <c r="A36" s="5" t="s">
        <v>42</v>
      </c>
      <c r="B36" s="1565"/>
      <c r="C36" s="1565"/>
    </row>
    <row r="37" spans="1:25">
      <c r="A37" s="5" t="s">
        <v>43</v>
      </c>
      <c r="B37" s="1565" t="s">
        <v>4662</v>
      </c>
      <c r="C37" s="1565"/>
      <c r="D37" s="1"/>
      <c r="E37" s="1"/>
    </row>
    <row r="38" spans="1:25">
      <c r="A38" s="5" t="s">
        <v>44</v>
      </c>
      <c r="B38" s="1567">
        <v>0.45833333333333331</v>
      </c>
      <c r="C38" s="1567"/>
      <c r="D38" s="1"/>
      <c r="E38" s="1"/>
    </row>
    <row r="40" spans="1:25" ht="23.25" customHeight="1">
      <c r="A40" s="1559" t="s">
        <v>205</v>
      </c>
      <c r="B40" s="1559"/>
      <c r="C40" s="1559"/>
      <c r="D40" s="1559"/>
      <c r="E40" s="1559"/>
      <c r="F40" s="1559"/>
      <c r="G40" s="7"/>
      <c r="H40" s="1559" t="s">
        <v>4015</v>
      </c>
      <c r="I40" s="1559"/>
      <c r="J40" s="1559"/>
      <c r="K40" s="1559"/>
      <c r="L40" s="1559"/>
      <c r="M40" s="1559"/>
      <c r="N40" s="1559"/>
      <c r="O40" s="1559"/>
      <c r="P40" s="1559"/>
      <c r="Q40" s="1741" t="s">
        <v>810</v>
      </c>
      <c r="R40" s="1741"/>
      <c r="S40" s="1741"/>
      <c r="T40" s="1741"/>
      <c r="U40" s="1741"/>
      <c r="V40" s="1741"/>
      <c r="W40" s="1741"/>
      <c r="X40" s="1741"/>
      <c r="Y40" s="1741"/>
    </row>
    <row r="41" spans="1:25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240" t="s">
        <v>22</v>
      </c>
      <c r="S41" s="18" t="s">
        <v>9</v>
      </c>
      <c r="T41" s="8" t="s">
        <v>21</v>
      </c>
      <c r="U41" s="8" t="s">
        <v>24</v>
      </c>
      <c r="V41" s="8" t="s">
        <v>25</v>
      </c>
      <c r="W41" s="8" t="s">
        <v>26</v>
      </c>
      <c r="X41" s="8" t="s">
        <v>27</v>
      </c>
      <c r="Y41" s="8" t="s">
        <v>28</v>
      </c>
    </row>
    <row r="42" spans="1:25" ht="25.5">
      <c r="A42" s="15" t="s">
        <v>6105</v>
      </c>
      <c r="B42" s="15" t="s">
        <v>78</v>
      </c>
      <c r="C42" s="15" t="s">
        <v>6106</v>
      </c>
      <c r="D42" s="15" t="s">
        <v>932</v>
      </c>
      <c r="E42" s="24">
        <v>45995.003472222219</v>
      </c>
      <c r="F42" s="15">
        <v>10.3</v>
      </c>
      <c r="G42" s="37" t="s">
        <v>5745</v>
      </c>
      <c r="H42" s="15"/>
      <c r="I42" s="15"/>
      <c r="J42" s="15"/>
      <c r="K42" s="15"/>
      <c r="L42" s="15">
        <v>0</v>
      </c>
      <c r="M42" s="15">
        <v>71</v>
      </c>
      <c r="N42" s="15">
        <v>90</v>
      </c>
      <c r="O42" s="15"/>
      <c r="P42" s="14">
        <f t="shared" ref="P42:P47" si="4">SUM(H42:O42)</f>
        <v>161</v>
      </c>
      <c r="Q42" s="320" t="s">
        <v>32</v>
      </c>
      <c r="R42" s="298" t="b">
        <v>0</v>
      </c>
      <c r="S42" s="376">
        <v>115920</v>
      </c>
      <c r="T42" s="237" t="s">
        <v>33</v>
      </c>
      <c r="U42" s="231" t="s">
        <v>161</v>
      </c>
      <c r="V42" s="16" t="s">
        <v>90</v>
      </c>
      <c r="W42" s="16">
        <v>1016510</v>
      </c>
      <c r="X42" s="16" t="s">
        <v>6102</v>
      </c>
      <c r="Y42" s="16"/>
    </row>
    <row r="43" spans="1:25" ht="25.5">
      <c r="A43" s="15" t="s">
        <v>120</v>
      </c>
      <c r="B43" s="15" t="s">
        <v>134</v>
      </c>
      <c r="C43" s="15" t="s">
        <v>6107</v>
      </c>
      <c r="D43" s="15" t="s">
        <v>2892</v>
      </c>
      <c r="E43" s="24">
        <v>45996.277777777781</v>
      </c>
      <c r="F43" s="15">
        <v>10.3</v>
      </c>
      <c r="G43" s="37" t="s">
        <v>5745</v>
      </c>
      <c r="H43" s="15"/>
      <c r="I43" s="15"/>
      <c r="J43" s="15"/>
      <c r="K43" s="15"/>
      <c r="L43" s="15">
        <v>0</v>
      </c>
      <c r="M43" s="15">
        <v>90</v>
      </c>
      <c r="N43" s="15">
        <v>71</v>
      </c>
      <c r="O43" s="15"/>
      <c r="P43" s="14">
        <f t="shared" si="4"/>
        <v>161</v>
      </c>
      <c r="Q43" s="320" t="s">
        <v>32</v>
      </c>
      <c r="R43" s="298" t="b">
        <v>1</v>
      </c>
      <c r="S43" s="376">
        <v>115940</v>
      </c>
      <c r="T43" s="237" t="s">
        <v>33</v>
      </c>
      <c r="U43" s="231" t="s">
        <v>161</v>
      </c>
      <c r="V43" s="16" t="s">
        <v>90</v>
      </c>
      <c r="W43" s="16">
        <v>1016511</v>
      </c>
      <c r="X43" s="16" t="s">
        <v>6108</v>
      </c>
      <c r="Y43" s="16"/>
    </row>
    <row r="44" spans="1:25" ht="21" customHeight="1">
      <c r="A44" s="15" t="s">
        <v>133</v>
      </c>
      <c r="B44" s="15" t="s">
        <v>134</v>
      </c>
      <c r="C44" s="15" t="s">
        <v>6109</v>
      </c>
      <c r="D44" s="15" t="s">
        <v>2892</v>
      </c>
      <c r="E44" s="24">
        <v>45996.277777777781</v>
      </c>
      <c r="F44" s="15">
        <v>10.3</v>
      </c>
      <c r="G44" s="37" t="s">
        <v>3986</v>
      </c>
      <c r="H44" s="15"/>
      <c r="I44" s="15"/>
      <c r="J44" s="15"/>
      <c r="K44" s="15"/>
      <c r="L44" s="15">
        <v>54</v>
      </c>
      <c r="M44" s="15">
        <v>107</v>
      </c>
      <c r="N44" s="15"/>
      <c r="O44" s="15"/>
      <c r="P44" s="14">
        <f t="shared" si="4"/>
        <v>161</v>
      </c>
      <c r="Q44" s="320" t="s">
        <v>32</v>
      </c>
      <c r="R44" s="298" t="b">
        <v>0</v>
      </c>
      <c r="S44" s="376">
        <v>115942</v>
      </c>
      <c r="T44" s="237" t="s">
        <v>33</v>
      </c>
      <c r="U44" s="231" t="s">
        <v>161</v>
      </c>
      <c r="V44" s="16" t="s">
        <v>90</v>
      </c>
      <c r="W44" s="16">
        <v>1016512</v>
      </c>
      <c r="X44" s="16" t="s">
        <v>6108</v>
      </c>
      <c r="Y44" s="16"/>
    </row>
    <row r="45" spans="1:25" ht="25.5">
      <c r="A45" s="15" t="s">
        <v>133</v>
      </c>
      <c r="B45" s="15" t="s">
        <v>134</v>
      </c>
      <c r="C45" s="15" t="s">
        <v>6110</v>
      </c>
      <c r="D45" s="15" t="s">
        <v>2892</v>
      </c>
      <c r="E45" s="24">
        <v>45996.277777777781</v>
      </c>
      <c r="F45" s="15">
        <v>10.3</v>
      </c>
      <c r="G45" s="37" t="s">
        <v>5745</v>
      </c>
      <c r="H45" s="15"/>
      <c r="I45" s="15"/>
      <c r="J45" s="15"/>
      <c r="K45" s="15"/>
      <c r="L45" s="15">
        <v>0</v>
      </c>
      <c r="M45" s="15">
        <v>71</v>
      </c>
      <c r="N45" s="15">
        <v>60</v>
      </c>
      <c r="O45" s="15">
        <v>30</v>
      </c>
      <c r="P45" s="14">
        <f t="shared" si="4"/>
        <v>161</v>
      </c>
      <c r="Q45" s="320" t="s">
        <v>32</v>
      </c>
      <c r="R45" s="298" t="b">
        <v>0</v>
      </c>
      <c r="S45" s="376">
        <v>115943</v>
      </c>
      <c r="T45" s="237" t="s">
        <v>33</v>
      </c>
      <c r="U45" s="231" t="s">
        <v>161</v>
      </c>
      <c r="V45" s="16" t="s">
        <v>90</v>
      </c>
      <c r="W45" s="16">
        <v>1016513</v>
      </c>
      <c r="X45" s="16" t="s">
        <v>6108</v>
      </c>
      <c r="Y45" s="16"/>
    </row>
    <row r="46" spans="1:25" ht="25.5">
      <c r="A46" s="15" t="s">
        <v>120</v>
      </c>
      <c r="B46" s="15" t="s">
        <v>134</v>
      </c>
      <c r="C46" s="15" t="s">
        <v>6111</v>
      </c>
      <c r="D46" s="15" t="s">
        <v>2892</v>
      </c>
      <c r="E46" s="24">
        <v>45996.277777777781</v>
      </c>
      <c r="F46" s="15">
        <v>10.3</v>
      </c>
      <c r="G46" s="37" t="s">
        <v>5745</v>
      </c>
      <c r="H46" s="15"/>
      <c r="I46" s="15"/>
      <c r="J46" s="15"/>
      <c r="K46" s="15"/>
      <c r="L46" s="15">
        <v>41</v>
      </c>
      <c r="M46" s="15">
        <v>60</v>
      </c>
      <c r="N46" s="15">
        <v>60</v>
      </c>
      <c r="O46" s="15"/>
      <c r="P46" s="14">
        <f t="shared" si="4"/>
        <v>161</v>
      </c>
      <c r="Q46" s="320" t="s">
        <v>32</v>
      </c>
      <c r="R46" s="298" t="b">
        <v>1</v>
      </c>
      <c r="S46" s="376">
        <v>115941</v>
      </c>
      <c r="T46" s="237" t="s">
        <v>33</v>
      </c>
      <c r="U46" s="231" t="s">
        <v>161</v>
      </c>
      <c r="V46" s="16" t="s">
        <v>90</v>
      </c>
      <c r="W46" s="16">
        <v>1016514</v>
      </c>
      <c r="X46" s="16" t="s">
        <v>6108</v>
      </c>
      <c r="Y46" s="16"/>
    </row>
    <row r="47" spans="1:25" ht="21.75" customHeight="1">
      <c r="A47" s="15" t="s">
        <v>152</v>
      </c>
      <c r="B47" s="15" t="s">
        <v>78</v>
      </c>
      <c r="C47" s="15" t="s">
        <v>6112</v>
      </c>
      <c r="D47" s="15" t="s">
        <v>88</v>
      </c>
      <c r="E47" s="24">
        <v>45995.166666666664</v>
      </c>
      <c r="F47" s="15">
        <v>10.3</v>
      </c>
      <c r="G47" s="37" t="s">
        <v>3986</v>
      </c>
      <c r="H47" s="15"/>
      <c r="I47" s="15"/>
      <c r="J47" s="15"/>
      <c r="K47" s="15"/>
      <c r="L47" s="15">
        <v>141</v>
      </c>
      <c r="M47" s="15"/>
      <c r="N47" s="15">
        <v>7</v>
      </c>
      <c r="O47" s="15">
        <v>13</v>
      </c>
      <c r="P47" s="14">
        <f t="shared" si="4"/>
        <v>161</v>
      </c>
      <c r="Q47" s="320" t="s">
        <v>32</v>
      </c>
      <c r="R47" s="298" t="b">
        <v>0</v>
      </c>
      <c r="S47" s="376">
        <v>115944</v>
      </c>
      <c r="T47" s="237" t="s">
        <v>33</v>
      </c>
      <c r="U47" s="16" t="s">
        <v>161</v>
      </c>
      <c r="V47" s="16" t="s">
        <v>90</v>
      </c>
      <c r="W47" s="16">
        <v>1016515</v>
      </c>
      <c r="X47" s="16" t="s">
        <v>6102</v>
      </c>
      <c r="Y47" s="16"/>
    </row>
    <row r="48" spans="1:25">
      <c r="A48" s="11" t="s">
        <v>19</v>
      </c>
      <c r="B48" s="7"/>
      <c r="C48" s="7"/>
      <c r="D48" s="7"/>
      <c r="E48" s="11"/>
      <c r="F48" s="7"/>
      <c r="G48" s="7"/>
      <c r="H48" s="11">
        <f>SUM(H42:H44)</f>
        <v>0</v>
      </c>
      <c r="I48" s="11">
        <f>SUM(I42:I44)</f>
        <v>0</v>
      </c>
      <c r="J48" s="11">
        <f>SUM(J42:J44)</f>
        <v>0</v>
      </c>
      <c r="K48" s="11">
        <f>SUM(K42:K44)</f>
        <v>0</v>
      </c>
      <c r="L48" s="11">
        <f>SUM(L42:L47)</f>
        <v>236</v>
      </c>
      <c r="M48" s="11">
        <f t="shared" ref="M48:O48" si="5">SUM(M42:M47)</f>
        <v>399</v>
      </c>
      <c r="N48" s="11">
        <f t="shared" si="5"/>
        <v>288</v>
      </c>
      <c r="O48" s="11">
        <f t="shared" si="5"/>
        <v>43</v>
      </c>
      <c r="P48" s="11">
        <f>SUM(P42:P47)</f>
        <v>966</v>
      </c>
      <c r="Q48" s="12"/>
      <c r="R48" s="12"/>
      <c r="S48" s="256"/>
      <c r="T48" s="12"/>
      <c r="U48" s="12"/>
      <c r="V48" s="12"/>
      <c r="W48" s="12"/>
      <c r="X48" s="12"/>
      <c r="Y48" s="12"/>
    </row>
    <row r="49" spans="1:25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230" t="s">
        <v>4605</v>
      </c>
      <c r="B52" s="1558"/>
      <c r="C52" s="1558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42</v>
      </c>
      <c r="B53" s="1772" t="s">
        <v>500</v>
      </c>
      <c r="C53" s="1772"/>
      <c r="D53" s="1"/>
      <c r="E53" s="1"/>
    </row>
    <row r="54" spans="1:25">
      <c r="A54" s="5" t="s">
        <v>42</v>
      </c>
      <c r="B54" s="1772"/>
      <c r="C54" s="1772"/>
    </row>
    <row r="55" spans="1:25">
      <c r="A55" s="5" t="s">
        <v>43</v>
      </c>
      <c r="B55" s="1567" t="s">
        <v>5053</v>
      </c>
      <c r="C55" s="1567"/>
      <c r="D55" s="1"/>
      <c r="E55" s="1"/>
    </row>
    <row r="56" spans="1:25">
      <c r="A56" s="5" t="s">
        <v>44</v>
      </c>
      <c r="B56" s="1567">
        <v>0.625</v>
      </c>
      <c r="C56" s="1567"/>
      <c r="D56" s="1"/>
      <c r="E56" s="1"/>
    </row>
    <row r="58" spans="1:25" ht="23.25" customHeight="1">
      <c r="A58" s="1666" t="s">
        <v>155</v>
      </c>
      <c r="B58" s="1666"/>
      <c r="C58" s="1666"/>
      <c r="D58" s="1666"/>
      <c r="E58" s="1666"/>
      <c r="F58" s="1666"/>
      <c r="G58" s="270"/>
      <c r="H58" s="1666" t="s">
        <v>3509</v>
      </c>
      <c r="I58" s="1666"/>
      <c r="J58" s="1666"/>
      <c r="K58" s="1666"/>
      <c r="L58" s="1666"/>
      <c r="M58" s="1666"/>
      <c r="N58" s="1666"/>
      <c r="O58" s="1666"/>
      <c r="P58" s="1666"/>
      <c r="Q58" s="1801" t="s">
        <v>206</v>
      </c>
      <c r="R58" s="1801"/>
      <c r="S58" s="1801"/>
      <c r="T58" s="1801"/>
      <c r="U58" s="1801"/>
      <c r="V58" s="1801"/>
      <c r="W58" s="1801"/>
      <c r="X58" s="1801"/>
      <c r="Y58" s="1801"/>
    </row>
    <row r="59" spans="1:25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9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240" t="s">
        <v>22</v>
      </c>
      <c r="S59" s="18" t="s">
        <v>9</v>
      </c>
      <c r="T59" s="8" t="s">
        <v>21</v>
      </c>
      <c r="U59" s="8" t="s">
        <v>24</v>
      </c>
      <c r="V59" s="8" t="s">
        <v>25</v>
      </c>
      <c r="W59" s="8" t="s">
        <v>26</v>
      </c>
      <c r="X59" s="8" t="s">
        <v>27</v>
      </c>
      <c r="Y59" s="8" t="s">
        <v>28</v>
      </c>
    </row>
    <row r="60" spans="1:25" ht="25.5">
      <c r="A60" s="15" t="s">
        <v>519</v>
      </c>
      <c r="B60" s="15" t="s">
        <v>78</v>
      </c>
      <c r="C60" s="15" t="s">
        <v>6113</v>
      </c>
      <c r="D60" s="15" t="s">
        <v>6114</v>
      </c>
      <c r="E60" s="24">
        <v>45995.791666666664</v>
      </c>
      <c r="F60" s="15">
        <v>9.9</v>
      </c>
      <c r="G60" s="37" t="s">
        <v>5745</v>
      </c>
      <c r="H60" s="15"/>
      <c r="I60" s="15"/>
      <c r="J60" s="15"/>
      <c r="K60" s="15"/>
      <c r="L60" s="15">
        <v>0</v>
      </c>
      <c r="M60" s="15">
        <v>90</v>
      </c>
      <c r="N60" s="15">
        <v>71</v>
      </c>
      <c r="O60" s="15"/>
      <c r="P60" s="14">
        <f t="shared" ref="P60:P65" si="6">SUM(H60:O60)</f>
        <v>161</v>
      </c>
      <c r="Q60" s="17" t="s">
        <v>32</v>
      </c>
      <c r="R60" s="298" t="b">
        <v>0</v>
      </c>
      <c r="S60" s="376">
        <v>115939</v>
      </c>
      <c r="T60" s="237" t="s">
        <v>33</v>
      </c>
      <c r="U60" s="260" t="s">
        <v>508</v>
      </c>
      <c r="V60" s="16" t="s">
        <v>90</v>
      </c>
      <c r="W60" s="16">
        <v>1016516</v>
      </c>
      <c r="X60" s="16" t="s">
        <v>6115</v>
      </c>
      <c r="Y60" s="16"/>
    </row>
    <row r="61" spans="1:25" ht="38.25">
      <c r="A61" s="384" t="s">
        <v>2837</v>
      </c>
      <c r="B61" s="384" t="s">
        <v>4816</v>
      </c>
      <c r="C61" s="384" t="s">
        <v>6116</v>
      </c>
      <c r="D61" s="384" t="s">
        <v>5985</v>
      </c>
      <c r="E61" s="385">
        <v>45996.597222222219</v>
      </c>
      <c r="F61" s="384">
        <v>10.3</v>
      </c>
      <c r="G61" s="37" t="s">
        <v>5745</v>
      </c>
      <c r="H61" s="384" t="s">
        <v>6117</v>
      </c>
      <c r="I61" s="15"/>
      <c r="J61" s="15"/>
      <c r="K61" s="15"/>
      <c r="L61" s="15">
        <v>161</v>
      </c>
      <c r="M61" s="15">
        <v>0</v>
      </c>
      <c r="N61" s="15"/>
      <c r="O61" s="15"/>
      <c r="P61" s="14">
        <f t="shared" si="6"/>
        <v>161</v>
      </c>
      <c r="Q61" s="17" t="s">
        <v>32</v>
      </c>
      <c r="R61" s="298" t="b">
        <v>0</v>
      </c>
      <c r="S61" s="340">
        <v>115934</v>
      </c>
      <c r="T61" s="237" t="s">
        <v>33</v>
      </c>
      <c r="U61" s="261" t="s">
        <v>523</v>
      </c>
      <c r="V61" s="16" t="s">
        <v>90</v>
      </c>
      <c r="W61" s="16">
        <v>1016517</v>
      </c>
      <c r="X61" s="16" t="s">
        <v>6115</v>
      </c>
      <c r="Y61" s="16"/>
    </row>
    <row r="62" spans="1:25" ht="25.5">
      <c r="A62" s="15" t="s">
        <v>4752</v>
      </c>
      <c r="B62" s="15" t="s">
        <v>2438</v>
      </c>
      <c r="C62" s="15" t="s">
        <v>6118</v>
      </c>
      <c r="D62" s="15" t="s">
        <v>620</v>
      </c>
      <c r="E62" s="24">
        <v>45995.958333333336</v>
      </c>
      <c r="F62" s="15">
        <v>10.3</v>
      </c>
      <c r="G62" s="37" t="s">
        <v>5745</v>
      </c>
      <c r="H62" s="15"/>
      <c r="I62" s="15"/>
      <c r="J62" s="15"/>
      <c r="K62" s="15"/>
      <c r="L62" s="15">
        <v>0</v>
      </c>
      <c r="M62" s="15">
        <v>90</v>
      </c>
      <c r="N62" s="15">
        <v>71</v>
      </c>
      <c r="O62" s="15"/>
      <c r="P62" s="14">
        <f t="shared" si="6"/>
        <v>161</v>
      </c>
      <c r="Q62" s="17" t="s">
        <v>32</v>
      </c>
      <c r="R62" s="298" t="b">
        <v>1</v>
      </c>
      <c r="S62" s="376">
        <v>115924</v>
      </c>
      <c r="T62" s="237" t="s">
        <v>33</v>
      </c>
      <c r="U62" s="261" t="s">
        <v>523</v>
      </c>
      <c r="V62" s="16" t="s">
        <v>90</v>
      </c>
      <c r="W62" s="16">
        <v>1016518</v>
      </c>
      <c r="X62" s="16" t="s">
        <v>6115</v>
      </c>
      <c r="Y62" s="16"/>
    </row>
    <row r="63" spans="1:25" ht="25.5">
      <c r="A63" s="15" t="s">
        <v>4752</v>
      </c>
      <c r="B63" s="15" t="s">
        <v>2438</v>
      </c>
      <c r="C63" s="15" t="s">
        <v>6119</v>
      </c>
      <c r="D63" s="15" t="s">
        <v>620</v>
      </c>
      <c r="E63" s="24">
        <v>45995.958333333336</v>
      </c>
      <c r="F63" s="15">
        <v>10.3</v>
      </c>
      <c r="G63" s="37" t="s">
        <v>5745</v>
      </c>
      <c r="H63" s="15"/>
      <c r="I63" s="15"/>
      <c r="J63" s="15"/>
      <c r="K63" s="15"/>
      <c r="L63" s="15">
        <v>0</v>
      </c>
      <c r="M63" s="15">
        <v>90</v>
      </c>
      <c r="N63" s="15">
        <v>71</v>
      </c>
      <c r="O63" s="15"/>
      <c r="P63" s="14">
        <f t="shared" si="6"/>
        <v>161</v>
      </c>
      <c r="Q63" s="17" t="s">
        <v>32</v>
      </c>
      <c r="R63" s="298" t="b">
        <v>1</v>
      </c>
      <c r="S63" s="376">
        <v>115925</v>
      </c>
      <c r="T63" s="237" t="s">
        <v>33</v>
      </c>
      <c r="U63" s="261" t="s">
        <v>523</v>
      </c>
      <c r="V63" s="16" t="s">
        <v>90</v>
      </c>
      <c r="W63" s="16">
        <v>1016519</v>
      </c>
      <c r="X63" s="16" t="s">
        <v>6115</v>
      </c>
      <c r="Y63" s="16"/>
    </row>
    <row r="64" spans="1:25" ht="25.5">
      <c r="A64" s="15" t="s">
        <v>558</v>
      </c>
      <c r="B64" s="15" t="s">
        <v>2438</v>
      </c>
      <c r="C64" s="15" t="s">
        <v>6120</v>
      </c>
      <c r="D64" s="15" t="s">
        <v>2294</v>
      </c>
      <c r="E64" s="24">
        <v>45995.958333333336</v>
      </c>
      <c r="F64" s="15">
        <v>10.3</v>
      </c>
      <c r="G64" s="37" t="s">
        <v>5745</v>
      </c>
      <c r="H64" s="15"/>
      <c r="I64" s="15"/>
      <c r="J64" s="15"/>
      <c r="K64" s="15"/>
      <c r="L64" s="15">
        <v>41</v>
      </c>
      <c r="M64" s="15">
        <v>90</v>
      </c>
      <c r="N64" s="15">
        <v>30</v>
      </c>
      <c r="O64" s="15"/>
      <c r="P64" s="14">
        <f t="shared" si="6"/>
        <v>161</v>
      </c>
      <c r="Q64" s="17" t="s">
        <v>32</v>
      </c>
      <c r="R64" s="298" t="b">
        <v>0</v>
      </c>
      <c r="S64" s="376">
        <v>115926</v>
      </c>
      <c r="T64" s="237" t="s">
        <v>33</v>
      </c>
      <c r="U64" s="261" t="s">
        <v>523</v>
      </c>
      <c r="V64" s="16" t="s">
        <v>90</v>
      </c>
      <c r="W64" s="16">
        <v>1016520</v>
      </c>
      <c r="X64" s="16" t="s">
        <v>6115</v>
      </c>
      <c r="Y64" s="16"/>
    </row>
    <row r="65" spans="1:25" ht="38.25">
      <c r="A65" s="384" t="s">
        <v>2837</v>
      </c>
      <c r="B65" s="384" t="s">
        <v>4816</v>
      </c>
      <c r="C65" s="384" t="s">
        <v>6121</v>
      </c>
      <c r="D65" s="384" t="s">
        <v>5985</v>
      </c>
      <c r="E65" s="385">
        <v>45996.597222222219</v>
      </c>
      <c r="F65" s="384">
        <v>10.3</v>
      </c>
      <c r="G65" s="37" t="s">
        <v>5745</v>
      </c>
      <c r="H65" s="384" t="s">
        <v>6117</v>
      </c>
      <c r="I65" s="15"/>
      <c r="J65" s="15"/>
      <c r="K65" s="15"/>
      <c r="L65" s="15">
        <v>161</v>
      </c>
      <c r="M65" s="15">
        <v>0</v>
      </c>
      <c r="N65" s="15"/>
      <c r="O65" s="15"/>
      <c r="P65" s="14">
        <f t="shared" si="6"/>
        <v>161</v>
      </c>
      <c r="Q65" s="17" t="s">
        <v>32</v>
      </c>
      <c r="R65" s="298" t="b">
        <v>0</v>
      </c>
      <c r="S65" s="376">
        <v>115935</v>
      </c>
      <c r="T65" s="237" t="s">
        <v>33</v>
      </c>
      <c r="U65" s="261" t="s">
        <v>523</v>
      </c>
      <c r="V65" s="16" t="s">
        <v>90</v>
      </c>
      <c r="W65" s="16">
        <v>1016521</v>
      </c>
      <c r="X65" s="16" t="s">
        <v>6115</v>
      </c>
      <c r="Y65" s="16"/>
    </row>
    <row r="66" spans="1:25">
      <c r="A66" s="11" t="s">
        <v>19</v>
      </c>
      <c r="B66" s="7"/>
      <c r="C66" s="7"/>
      <c r="D66" s="7"/>
      <c r="E66" s="11"/>
      <c r="F66" s="7"/>
      <c r="G66" s="7"/>
      <c r="H66" s="11">
        <f t="shared" ref="H66:P66" si="7">SUM(H60:H65)</f>
        <v>0</v>
      </c>
      <c r="I66" s="11">
        <f t="shared" si="7"/>
        <v>0</v>
      </c>
      <c r="J66" s="11">
        <f t="shared" si="7"/>
        <v>0</v>
      </c>
      <c r="K66" s="11">
        <f t="shared" si="7"/>
        <v>0</v>
      </c>
      <c r="L66" s="11">
        <f t="shared" si="7"/>
        <v>363</v>
      </c>
      <c r="M66" s="11">
        <f t="shared" si="7"/>
        <v>360</v>
      </c>
      <c r="N66" s="11">
        <f t="shared" si="7"/>
        <v>243</v>
      </c>
      <c r="O66" s="11">
        <f t="shared" si="7"/>
        <v>0</v>
      </c>
      <c r="P66" s="11">
        <f t="shared" si="7"/>
        <v>966</v>
      </c>
      <c r="Q66" s="12"/>
      <c r="R66" s="12"/>
      <c r="S66" s="256"/>
      <c r="T66" s="12"/>
      <c r="U66" s="12"/>
      <c r="V66" s="12"/>
      <c r="W66" s="12"/>
      <c r="X66" s="12"/>
      <c r="Y66" s="12"/>
    </row>
    <row r="67" spans="1:25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262" t="s">
        <v>508</v>
      </c>
      <c r="B70" s="1738" t="s">
        <v>39</v>
      </c>
      <c r="C70" s="1738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263" t="s">
        <v>523</v>
      </c>
      <c r="B71" s="1591" t="s">
        <v>41</v>
      </c>
      <c r="C71" s="159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6039</v>
      </c>
      <c r="B72" s="1772" t="s">
        <v>6040</v>
      </c>
      <c r="C72" s="1772"/>
      <c r="D72" s="1"/>
      <c r="E72" s="1"/>
    </row>
    <row r="73" spans="1:25">
      <c r="A73" s="5" t="s">
        <v>42</v>
      </c>
      <c r="B73" s="1772"/>
      <c r="C73" s="1772"/>
    </row>
    <row r="74" spans="1:25">
      <c r="A74" s="5" t="s">
        <v>43</v>
      </c>
      <c r="B74" s="1772"/>
      <c r="C74" s="1772"/>
      <c r="D74" s="1"/>
      <c r="E74" s="1"/>
    </row>
    <row r="75" spans="1:25">
      <c r="A75" s="5" t="s">
        <v>44</v>
      </c>
      <c r="B75" s="1567">
        <v>0.66666666666666663</v>
      </c>
      <c r="C75" s="1567"/>
      <c r="D75" s="1"/>
      <c r="E75" s="1"/>
    </row>
    <row r="77" spans="1:25" ht="23.25" customHeight="1">
      <c r="A77" s="1559" t="s">
        <v>83</v>
      </c>
      <c r="B77" s="1559"/>
      <c r="C77" s="1559"/>
      <c r="D77" s="1559"/>
      <c r="E77" s="1559"/>
      <c r="F77" s="1559"/>
      <c r="G77" s="7"/>
      <c r="H77" s="1559" t="s">
        <v>4015</v>
      </c>
      <c r="I77" s="1559"/>
      <c r="J77" s="1559"/>
      <c r="K77" s="1559"/>
      <c r="L77" s="1559"/>
      <c r="M77" s="1559"/>
      <c r="N77" s="1559"/>
      <c r="O77" s="1559"/>
      <c r="P77" s="1559"/>
      <c r="Q77" s="1741" t="s">
        <v>975</v>
      </c>
      <c r="R77" s="1741"/>
      <c r="S77" s="1741"/>
      <c r="T77" s="1741"/>
      <c r="U77" s="1741"/>
      <c r="V77" s="1741"/>
      <c r="W77" s="1741"/>
      <c r="X77" s="1741"/>
      <c r="Y77" s="1741"/>
    </row>
    <row r="78" spans="1:25" ht="26.25">
      <c r="A78" s="8" t="s">
        <v>3</v>
      </c>
      <c r="B78" s="8" t="s">
        <v>4</v>
      </c>
      <c r="C78" s="8" t="s">
        <v>5</v>
      </c>
      <c r="D78" s="8" t="s">
        <v>6</v>
      </c>
      <c r="E78" s="8" t="s">
        <v>7</v>
      </c>
      <c r="F78" s="8" t="s">
        <v>8</v>
      </c>
      <c r="G78" s="33" t="s">
        <v>10</v>
      </c>
      <c r="H78" s="9" t="s">
        <v>11</v>
      </c>
      <c r="I78" s="9" t="s">
        <v>12</v>
      </c>
      <c r="J78" s="9" t="s">
        <v>13</v>
      </c>
      <c r="K78" s="9" t="s">
        <v>14</v>
      </c>
      <c r="L78" s="9" t="s">
        <v>15</v>
      </c>
      <c r="M78" s="9" t="s">
        <v>16</v>
      </c>
      <c r="N78" s="9" t="s">
        <v>17</v>
      </c>
      <c r="O78" s="10" t="s">
        <v>18</v>
      </c>
      <c r="P78" s="8" t="s">
        <v>19</v>
      </c>
      <c r="Q78" s="8" t="s">
        <v>20</v>
      </c>
      <c r="R78" s="240" t="s">
        <v>22</v>
      </c>
      <c r="S78" s="18" t="s">
        <v>9</v>
      </c>
      <c r="T78" s="8" t="s">
        <v>21</v>
      </c>
      <c r="U78" s="8" t="s">
        <v>24</v>
      </c>
      <c r="V78" s="8" t="s">
        <v>25</v>
      </c>
      <c r="W78" s="8" t="s">
        <v>26</v>
      </c>
      <c r="X78" s="8" t="s">
        <v>27</v>
      </c>
      <c r="Y78" s="8" t="s">
        <v>28</v>
      </c>
    </row>
    <row r="79" spans="1:25" ht="25.5">
      <c r="A79" s="15" t="s">
        <v>2561</v>
      </c>
      <c r="B79" s="15" t="s">
        <v>78</v>
      </c>
      <c r="C79" s="15" t="s">
        <v>6122</v>
      </c>
      <c r="D79" s="15" t="s">
        <v>88</v>
      </c>
      <c r="E79" s="24">
        <v>45996.166666666664</v>
      </c>
      <c r="F79" s="15">
        <v>10.3</v>
      </c>
      <c r="G79" s="37" t="s">
        <v>5745</v>
      </c>
      <c r="H79" s="15"/>
      <c r="I79" s="15"/>
      <c r="J79" s="15"/>
      <c r="K79" s="15"/>
      <c r="L79" s="15">
        <v>54</v>
      </c>
      <c r="M79" s="15">
        <v>54</v>
      </c>
      <c r="N79" s="15">
        <v>53</v>
      </c>
      <c r="O79" s="15"/>
      <c r="P79" s="14">
        <f>SUM(H79:O79)</f>
        <v>161</v>
      </c>
      <c r="Q79" s="320" t="s">
        <v>32</v>
      </c>
      <c r="R79" s="298" t="b">
        <v>0</v>
      </c>
      <c r="S79" s="376">
        <v>115938</v>
      </c>
      <c r="T79" s="237" t="s">
        <v>33</v>
      </c>
      <c r="U79" s="231" t="s">
        <v>161</v>
      </c>
      <c r="V79" s="16" t="s">
        <v>90</v>
      </c>
      <c r="W79" s="16">
        <v>1016534</v>
      </c>
      <c r="X79" s="16" t="s">
        <v>6072</v>
      </c>
      <c r="Y79" s="16"/>
    </row>
    <row r="80" spans="1:25" ht="25.5">
      <c r="A80" s="15" t="s">
        <v>4752</v>
      </c>
      <c r="B80" s="15" t="s">
        <v>78</v>
      </c>
      <c r="C80" s="15" t="s">
        <v>6123</v>
      </c>
      <c r="D80" s="15" t="s">
        <v>932</v>
      </c>
      <c r="E80" s="24">
        <v>45996.006944444445</v>
      </c>
      <c r="F80" s="15">
        <v>10.3</v>
      </c>
      <c r="G80" s="37" t="s">
        <v>5745</v>
      </c>
      <c r="H80" s="15"/>
      <c r="I80" s="15"/>
      <c r="J80" s="15"/>
      <c r="K80" s="15"/>
      <c r="L80" s="15">
        <v>54</v>
      </c>
      <c r="M80" s="15">
        <v>54</v>
      </c>
      <c r="N80" s="15">
        <v>53</v>
      </c>
      <c r="O80" s="15"/>
      <c r="P80" s="14">
        <f>SUM(H80:O80)</f>
        <v>161</v>
      </c>
      <c r="Q80" s="320" t="s">
        <v>32</v>
      </c>
      <c r="R80" s="298" t="b">
        <v>1</v>
      </c>
      <c r="S80" s="340">
        <v>115922</v>
      </c>
      <c r="T80" s="237" t="s">
        <v>33</v>
      </c>
      <c r="U80" s="231" t="s">
        <v>161</v>
      </c>
      <c r="V80" s="16" t="s">
        <v>90</v>
      </c>
      <c r="W80" s="16">
        <v>1016535</v>
      </c>
      <c r="X80" s="16" t="s">
        <v>6072</v>
      </c>
      <c r="Y80" s="16"/>
    </row>
    <row r="81" spans="1:25" ht="25.5">
      <c r="A81" s="15" t="s">
        <v>4752</v>
      </c>
      <c r="B81" s="15" t="s">
        <v>2438</v>
      </c>
      <c r="C81" s="15" t="s">
        <v>6124</v>
      </c>
      <c r="D81" s="15" t="s">
        <v>620</v>
      </c>
      <c r="E81" s="24">
        <v>45996.041666666664</v>
      </c>
      <c r="F81" s="15">
        <v>10.3</v>
      </c>
      <c r="G81" s="37" t="s">
        <v>5745</v>
      </c>
      <c r="H81" s="15"/>
      <c r="I81" s="15"/>
      <c r="J81" s="15"/>
      <c r="K81" s="15"/>
      <c r="L81" s="15">
        <v>54</v>
      </c>
      <c r="M81" s="15">
        <v>54</v>
      </c>
      <c r="N81" s="15">
        <v>53</v>
      </c>
      <c r="O81" s="15"/>
      <c r="P81" s="14">
        <f>SUM(H81:O81)</f>
        <v>161</v>
      </c>
      <c r="Q81" s="320" t="s">
        <v>32</v>
      </c>
      <c r="R81" s="298" t="b">
        <v>1</v>
      </c>
      <c r="S81" s="376">
        <v>115923</v>
      </c>
      <c r="T81" s="237" t="s">
        <v>33</v>
      </c>
      <c r="U81" s="231" t="s">
        <v>161</v>
      </c>
      <c r="V81" s="16" t="s">
        <v>90</v>
      </c>
      <c r="W81" s="16">
        <v>1016536</v>
      </c>
      <c r="X81" s="16" t="s">
        <v>6072</v>
      </c>
      <c r="Y81" s="16"/>
    </row>
    <row r="82" spans="1:25" ht="25.5">
      <c r="A82" s="15" t="s">
        <v>6105</v>
      </c>
      <c r="B82" s="15" t="s">
        <v>2438</v>
      </c>
      <c r="C82" s="15" t="s">
        <v>6125</v>
      </c>
      <c r="D82" s="15" t="s">
        <v>159</v>
      </c>
      <c r="E82" s="24">
        <v>45996.041666666664</v>
      </c>
      <c r="F82" s="15">
        <v>10.3</v>
      </c>
      <c r="G82" s="37" t="s">
        <v>5745</v>
      </c>
      <c r="H82" s="15"/>
      <c r="I82" s="15"/>
      <c r="J82" s="15"/>
      <c r="K82" s="15"/>
      <c r="L82" s="15">
        <v>54</v>
      </c>
      <c r="M82" s="15">
        <v>54</v>
      </c>
      <c r="N82" s="15">
        <v>53</v>
      </c>
      <c r="O82" s="15"/>
      <c r="P82" s="14">
        <f>SUM(H82:O82)</f>
        <v>161</v>
      </c>
      <c r="Q82" s="320" t="s">
        <v>32</v>
      </c>
      <c r="R82" s="298" t="b">
        <v>0</v>
      </c>
      <c r="S82" s="376">
        <v>115921</v>
      </c>
      <c r="T82" s="237" t="s">
        <v>33</v>
      </c>
      <c r="U82" s="231" t="s">
        <v>161</v>
      </c>
      <c r="V82" s="16" t="s">
        <v>90</v>
      </c>
      <c r="W82" s="16">
        <v>1016537</v>
      </c>
      <c r="X82" s="16" t="s">
        <v>6072</v>
      </c>
      <c r="Y82" s="16"/>
    </row>
    <row r="83" spans="1:25" ht="25.5">
      <c r="A83" s="15" t="s">
        <v>102</v>
      </c>
      <c r="B83" s="15" t="s">
        <v>2438</v>
      </c>
      <c r="C83" s="15" t="s">
        <v>6126</v>
      </c>
      <c r="D83" s="15" t="s">
        <v>159</v>
      </c>
      <c r="E83" s="24">
        <v>45996.041666666664</v>
      </c>
      <c r="F83" s="15">
        <v>10.3</v>
      </c>
      <c r="G83" s="37" t="s">
        <v>5745</v>
      </c>
      <c r="H83" s="15"/>
      <c r="I83" s="15"/>
      <c r="J83" s="15"/>
      <c r="K83" s="15"/>
      <c r="L83" s="15">
        <v>107</v>
      </c>
      <c r="M83" s="15">
        <v>54</v>
      </c>
      <c r="N83" s="15"/>
      <c r="O83" s="15"/>
      <c r="P83" s="14">
        <f>SUM(H83:O83)</f>
        <v>161</v>
      </c>
      <c r="Q83" s="320" t="s">
        <v>32</v>
      </c>
      <c r="R83" s="298" t="b">
        <v>0</v>
      </c>
      <c r="S83" s="376">
        <v>115936</v>
      </c>
      <c r="T83" s="237" t="s">
        <v>33</v>
      </c>
      <c r="U83" s="231" t="s">
        <v>161</v>
      </c>
      <c r="V83" s="16" t="s">
        <v>90</v>
      </c>
      <c r="W83" s="16">
        <v>1016538</v>
      </c>
      <c r="X83" s="16" t="s">
        <v>6072</v>
      </c>
      <c r="Y83" s="16"/>
    </row>
    <row r="84" spans="1:25">
      <c r="A84" s="11" t="s">
        <v>19</v>
      </c>
      <c r="B84" s="7"/>
      <c r="C84" s="7"/>
      <c r="D84" s="7"/>
      <c r="E84" s="11"/>
      <c r="F84" s="7"/>
      <c r="G84" s="7"/>
      <c r="H84" s="11">
        <f>SUM(H79:H80)</f>
        <v>0</v>
      </c>
      <c r="I84" s="11">
        <f>SUM(I79:I80)</f>
        <v>0</v>
      </c>
      <c r="J84" s="11">
        <f>SUM(J79:J80)</f>
        <v>0</v>
      </c>
      <c r="K84" s="11">
        <f>SUM(K79:K80)</f>
        <v>0</v>
      </c>
      <c r="L84" s="11">
        <f>SUM(L79:L83)</f>
        <v>323</v>
      </c>
      <c r="M84" s="11">
        <f>SUM(M79:M83)</f>
        <v>270</v>
      </c>
      <c r="N84" s="11">
        <f>SUM(N79:N83)</f>
        <v>212</v>
      </c>
      <c r="O84" s="11">
        <f>SUM(O79:O80)</f>
        <v>0</v>
      </c>
      <c r="P84" s="11">
        <f>SUM(P79:P83)</f>
        <v>805</v>
      </c>
      <c r="Q84" s="12"/>
      <c r="R84" s="12"/>
      <c r="S84" s="12"/>
      <c r="T84" s="12"/>
      <c r="U84" s="12"/>
      <c r="V84" s="12"/>
      <c r="W84" s="12"/>
      <c r="X84" s="12"/>
      <c r="Y84" s="12"/>
    </row>
    <row r="85" spans="1:25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>
      <c r="A86" s="166" t="s">
        <v>34</v>
      </c>
      <c r="B86" s="1562"/>
      <c r="C86" s="1562"/>
      <c r="D86" s="1562"/>
      <c r="E86" s="1"/>
      <c r="F86" s="1"/>
      <c r="G86" s="1"/>
      <c r="H86" s="1"/>
      <c r="I86" s="1"/>
      <c r="J86" s="1563"/>
      <c r="K86" s="1563"/>
      <c r="L86" s="156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 ht="18">
      <c r="A87" s="187" t="s">
        <v>35</v>
      </c>
      <c r="B87" s="186" t="s">
        <v>36</v>
      </c>
      <c r="C87" s="239" t="s">
        <v>37</v>
      </c>
      <c r="D87" s="24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230" t="s">
        <v>4605</v>
      </c>
      <c r="B88" s="1558"/>
      <c r="C88" s="1558"/>
      <c r="D88" s="242"/>
      <c r="E88" s="243" t="s">
        <v>40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5" t="s">
        <v>42</v>
      </c>
      <c r="B89" s="1772" t="s">
        <v>5866</v>
      </c>
      <c r="C89" s="1772"/>
      <c r="D89" s="1"/>
      <c r="E89" s="1"/>
    </row>
    <row r="90" spans="1:25">
      <c r="A90" s="5" t="s">
        <v>42</v>
      </c>
      <c r="B90" s="1772"/>
      <c r="C90" s="1772"/>
    </row>
    <row r="91" spans="1:25">
      <c r="A91" s="5" t="s">
        <v>43</v>
      </c>
      <c r="B91" s="1772" t="s">
        <v>6127</v>
      </c>
      <c r="C91" s="1772"/>
      <c r="D91" s="1"/>
      <c r="E91" s="1"/>
    </row>
    <row r="92" spans="1:25">
      <c r="A92" s="5" t="s">
        <v>44</v>
      </c>
      <c r="B92" s="1567">
        <v>0.29166666666666669</v>
      </c>
      <c r="C92" s="1565"/>
      <c r="D92" s="1"/>
      <c r="E92" s="1"/>
    </row>
    <row r="94" spans="1:25" ht="23.25" customHeight="1">
      <c r="A94" s="1559" t="s">
        <v>109</v>
      </c>
      <c r="B94" s="1559"/>
      <c r="C94" s="1559"/>
      <c r="D94" s="1559"/>
      <c r="E94" s="1559"/>
      <c r="F94" s="1559"/>
      <c r="G94" s="7"/>
      <c r="H94" s="1559" t="s">
        <v>4015</v>
      </c>
      <c r="I94" s="1559"/>
      <c r="J94" s="1559"/>
      <c r="K94" s="1559"/>
      <c r="L94" s="1559"/>
      <c r="M94" s="1559"/>
      <c r="N94" s="1559"/>
      <c r="O94" s="1559"/>
      <c r="P94" s="1559"/>
      <c r="Q94" s="1741" t="s">
        <v>975</v>
      </c>
      <c r="R94" s="1742"/>
      <c r="S94" s="1742"/>
      <c r="T94" s="1742"/>
      <c r="U94" s="1742"/>
      <c r="V94" s="1742"/>
      <c r="W94" s="1742"/>
      <c r="X94" s="1742"/>
      <c r="Y94" s="1742"/>
    </row>
    <row r="95" spans="1:25" ht="26.25">
      <c r="A95" s="8" t="s">
        <v>3</v>
      </c>
      <c r="B95" s="8" t="s">
        <v>4</v>
      </c>
      <c r="C95" s="8" t="s">
        <v>5</v>
      </c>
      <c r="D95" s="8" t="s">
        <v>6</v>
      </c>
      <c r="E95" s="8" t="s">
        <v>7</v>
      </c>
      <c r="F95" s="8" t="s">
        <v>8</v>
      </c>
      <c r="G95" s="33" t="s">
        <v>10</v>
      </c>
      <c r="H95" s="9" t="s">
        <v>11</v>
      </c>
      <c r="I95" s="9" t="s">
        <v>12</v>
      </c>
      <c r="J95" s="9" t="s">
        <v>13</v>
      </c>
      <c r="K95" s="9" t="s">
        <v>14</v>
      </c>
      <c r="L95" s="9" t="s">
        <v>15</v>
      </c>
      <c r="M95" s="9" t="s">
        <v>16</v>
      </c>
      <c r="N95" s="9" t="s">
        <v>17</v>
      </c>
      <c r="O95" s="10" t="s">
        <v>18</v>
      </c>
      <c r="P95" s="8" t="s">
        <v>19</v>
      </c>
      <c r="Q95" s="8" t="s">
        <v>20</v>
      </c>
      <c r="R95" s="240" t="s">
        <v>22</v>
      </c>
      <c r="S95" s="8" t="s">
        <v>9</v>
      </c>
      <c r="T95" s="8" t="s">
        <v>21</v>
      </c>
      <c r="U95" s="8" t="s">
        <v>24</v>
      </c>
      <c r="V95" s="8" t="s">
        <v>25</v>
      </c>
      <c r="W95" s="8" t="s">
        <v>26</v>
      </c>
      <c r="X95" s="8" t="s">
        <v>27</v>
      </c>
      <c r="Y95" s="8" t="s">
        <v>28</v>
      </c>
    </row>
    <row r="96" spans="1:25">
      <c r="A96" s="15" t="s">
        <v>141</v>
      </c>
      <c r="B96" s="15" t="s">
        <v>69</v>
      </c>
      <c r="C96" s="15" t="s">
        <v>6128</v>
      </c>
      <c r="D96" s="15" t="s">
        <v>68</v>
      </c>
      <c r="E96" s="24">
        <v>45994.760416666664</v>
      </c>
      <c r="F96" s="15">
        <v>14.5</v>
      </c>
      <c r="G96" s="37"/>
      <c r="H96" s="15"/>
      <c r="I96" s="15"/>
      <c r="J96" s="15"/>
      <c r="K96" s="15"/>
      <c r="L96" s="15"/>
      <c r="M96" s="15">
        <v>81</v>
      </c>
      <c r="N96" s="15">
        <v>80</v>
      </c>
      <c r="O96" s="15"/>
      <c r="P96" s="14">
        <f t="shared" ref="P96:P101" si="8">SUM(H96:O96)</f>
        <v>161</v>
      </c>
      <c r="Q96" s="14" t="s">
        <v>30</v>
      </c>
      <c r="R96" s="290" t="b">
        <v>0</v>
      </c>
      <c r="S96" s="14">
        <v>115878</v>
      </c>
      <c r="T96" s="14" t="s">
        <v>31</v>
      </c>
      <c r="U96" s="232" t="s">
        <v>169</v>
      </c>
      <c r="V96" s="16" t="s">
        <v>1693</v>
      </c>
      <c r="W96" s="16">
        <v>1016539</v>
      </c>
      <c r="X96" s="16" t="s">
        <v>6129</v>
      </c>
      <c r="Y96" s="16"/>
    </row>
    <row r="97" spans="1:25">
      <c r="A97" s="15" t="s">
        <v>150</v>
      </c>
      <c r="B97" s="15" t="s">
        <v>57</v>
      </c>
      <c r="C97" s="15" t="s">
        <v>6130</v>
      </c>
      <c r="D97" s="15" t="s">
        <v>56</v>
      </c>
      <c r="E97" s="24">
        <v>45995.253472222219</v>
      </c>
      <c r="F97" s="15">
        <v>10.3</v>
      </c>
      <c r="G97" s="37"/>
      <c r="H97" s="15"/>
      <c r="I97" s="15"/>
      <c r="J97" s="15"/>
      <c r="K97" s="15">
        <v>54</v>
      </c>
      <c r="L97" s="15"/>
      <c r="M97" s="15"/>
      <c r="N97" s="15"/>
      <c r="O97" s="15"/>
      <c r="P97" s="14">
        <f t="shared" si="8"/>
        <v>54</v>
      </c>
      <c r="Q97" s="14" t="s">
        <v>30</v>
      </c>
      <c r="R97" s="290" t="b">
        <v>0</v>
      </c>
      <c r="S97" s="14">
        <v>115879</v>
      </c>
      <c r="T97" s="14" t="s">
        <v>31</v>
      </c>
      <c r="U97" s="232" t="s">
        <v>169</v>
      </c>
      <c r="V97" s="16" t="s">
        <v>90</v>
      </c>
      <c r="W97" s="16">
        <v>1016540</v>
      </c>
      <c r="X97" s="16" t="s">
        <v>6129</v>
      </c>
      <c r="Y97" s="16"/>
    </row>
    <row r="98" spans="1:25">
      <c r="A98" s="15" t="s">
        <v>144</v>
      </c>
      <c r="B98" s="15" t="s">
        <v>75</v>
      </c>
      <c r="C98" s="15" t="s">
        <v>6131</v>
      </c>
      <c r="D98" s="15" t="s">
        <v>74</v>
      </c>
      <c r="E98" s="24">
        <v>45995.534722222219</v>
      </c>
      <c r="F98" s="15">
        <v>15.8</v>
      </c>
      <c r="G98" s="37"/>
      <c r="H98" s="15"/>
      <c r="I98" s="15"/>
      <c r="J98" s="15"/>
      <c r="K98" s="15">
        <v>81</v>
      </c>
      <c r="L98" s="15"/>
      <c r="M98" s="15"/>
      <c r="N98" s="15"/>
      <c r="O98" s="15"/>
      <c r="P98" s="14">
        <f t="shared" si="8"/>
        <v>81</v>
      </c>
      <c r="Q98" s="14" t="s">
        <v>30</v>
      </c>
      <c r="R98" s="290" t="b">
        <v>0</v>
      </c>
      <c r="S98" s="14">
        <v>115903</v>
      </c>
      <c r="T98" s="14" t="s">
        <v>31</v>
      </c>
      <c r="U98" s="232" t="s">
        <v>169</v>
      </c>
      <c r="V98" s="16" t="s">
        <v>1693</v>
      </c>
      <c r="W98" s="16">
        <v>1016541</v>
      </c>
      <c r="X98" s="16" t="s">
        <v>6132</v>
      </c>
      <c r="Y98" s="16"/>
    </row>
    <row r="99" spans="1:25" ht="25.5">
      <c r="A99" s="15" t="s">
        <v>6133</v>
      </c>
      <c r="B99" s="15" t="s">
        <v>6134</v>
      </c>
      <c r="C99" s="15" t="s">
        <v>6135</v>
      </c>
      <c r="D99" s="15" t="s">
        <v>6136</v>
      </c>
      <c r="E99" s="24">
        <v>45996.951388888891</v>
      </c>
      <c r="F99" s="15">
        <v>9.8000000000000007</v>
      </c>
      <c r="G99" s="37"/>
      <c r="H99" s="15"/>
      <c r="I99" s="15"/>
      <c r="J99" s="15">
        <v>81</v>
      </c>
      <c r="K99" s="15"/>
      <c r="L99" s="15"/>
      <c r="M99" s="15"/>
      <c r="N99" s="15"/>
      <c r="O99" s="15"/>
      <c r="P99" s="14">
        <f t="shared" si="8"/>
        <v>81</v>
      </c>
      <c r="Q99" s="14" t="s">
        <v>30</v>
      </c>
      <c r="R99" s="290" t="b">
        <v>0</v>
      </c>
      <c r="S99" s="264">
        <v>115880</v>
      </c>
      <c r="T99" s="14" t="s">
        <v>31</v>
      </c>
      <c r="U99" s="232" t="s">
        <v>169</v>
      </c>
      <c r="V99" s="16" t="s">
        <v>90</v>
      </c>
      <c r="W99" s="16">
        <v>1016542</v>
      </c>
      <c r="X99" s="16" t="s">
        <v>6137</v>
      </c>
      <c r="Y99" s="16"/>
    </row>
    <row r="100" spans="1:25">
      <c r="A100" s="15" t="s">
        <v>6105</v>
      </c>
      <c r="B100" s="15" t="s">
        <v>134</v>
      </c>
      <c r="C100" s="15" t="s">
        <v>6138</v>
      </c>
      <c r="D100" s="15" t="s">
        <v>2892</v>
      </c>
      <c r="E100" s="24">
        <v>45997.288194444445</v>
      </c>
      <c r="F100" s="15">
        <v>10.3</v>
      </c>
      <c r="G100" s="37"/>
      <c r="H100" s="15"/>
      <c r="I100" s="15"/>
      <c r="J100" s="15"/>
      <c r="K100" s="15"/>
      <c r="L100" s="15">
        <v>107</v>
      </c>
      <c r="M100" s="15">
        <v>27</v>
      </c>
      <c r="N100" s="15">
        <v>27</v>
      </c>
      <c r="O100" s="15"/>
      <c r="P100" s="14">
        <f t="shared" si="8"/>
        <v>161</v>
      </c>
      <c r="Q100" s="17" t="s">
        <v>32</v>
      </c>
      <c r="R100" s="292" t="b">
        <v>0</v>
      </c>
      <c r="S100" s="376">
        <v>115919</v>
      </c>
      <c r="T100" s="237" t="s">
        <v>33</v>
      </c>
      <c r="U100" s="231" t="s">
        <v>161</v>
      </c>
      <c r="V100" s="16" t="s">
        <v>90</v>
      </c>
      <c r="W100" s="16">
        <v>1016543</v>
      </c>
      <c r="X100" s="16" t="s">
        <v>6139</v>
      </c>
      <c r="Y100" s="16"/>
    </row>
    <row r="101" spans="1:25">
      <c r="A101" s="15" t="s">
        <v>133</v>
      </c>
      <c r="B101" s="15" t="s">
        <v>134</v>
      </c>
      <c r="C101" s="15" t="s">
        <v>6140</v>
      </c>
      <c r="D101" s="15" t="s">
        <v>2892</v>
      </c>
      <c r="E101" s="24">
        <v>45997.288194444445</v>
      </c>
      <c r="F101" s="15">
        <v>10.3</v>
      </c>
      <c r="G101" s="37" t="s">
        <v>3986</v>
      </c>
      <c r="H101" s="15"/>
      <c r="I101" s="15"/>
      <c r="J101" s="15"/>
      <c r="K101" s="15"/>
      <c r="L101" s="15">
        <v>161</v>
      </c>
      <c r="M101" s="15"/>
      <c r="N101" s="15"/>
      <c r="O101" s="15"/>
      <c r="P101" s="14">
        <f t="shared" si="8"/>
        <v>161</v>
      </c>
      <c r="Q101" s="17" t="s">
        <v>32</v>
      </c>
      <c r="R101" s="292" t="b">
        <v>0</v>
      </c>
      <c r="S101" s="376">
        <v>115937</v>
      </c>
      <c r="T101" s="237" t="s">
        <v>33</v>
      </c>
      <c r="U101" s="231" t="s">
        <v>161</v>
      </c>
      <c r="V101" s="16" t="s">
        <v>90</v>
      </c>
      <c r="W101" s="16">
        <v>1016544</v>
      </c>
      <c r="X101" s="16" t="s">
        <v>6139</v>
      </c>
      <c r="Y101" s="16"/>
    </row>
    <row r="102" spans="1:25">
      <c r="A102" s="15"/>
      <c r="B102" s="15"/>
      <c r="C102" s="15"/>
      <c r="D102" s="15"/>
      <c r="E102" s="24"/>
      <c r="F102" s="15"/>
      <c r="G102" s="37"/>
      <c r="H102" s="15"/>
      <c r="I102" s="15"/>
      <c r="J102" s="15"/>
      <c r="K102" s="15"/>
      <c r="L102" s="15"/>
      <c r="M102" s="15"/>
      <c r="N102" s="15"/>
      <c r="O102" s="15"/>
      <c r="P102" s="14"/>
      <c r="Q102" s="14"/>
      <c r="R102" s="14"/>
      <c r="S102" s="293"/>
      <c r="T102" s="16"/>
      <c r="U102" s="16"/>
      <c r="V102" s="16"/>
      <c r="W102" s="16"/>
      <c r="X102" s="16"/>
      <c r="Y102" s="16"/>
    </row>
    <row r="103" spans="1:25">
      <c r="A103" s="11" t="s">
        <v>19</v>
      </c>
      <c r="B103" s="7"/>
      <c r="C103" s="7"/>
      <c r="D103" s="7"/>
      <c r="E103" s="11"/>
      <c r="F103" s="7"/>
      <c r="G103" s="7"/>
      <c r="H103" s="11">
        <f>SUM(H96:H100)</f>
        <v>0</v>
      </c>
      <c r="I103" s="11">
        <f>SUM(I96:I100)</f>
        <v>0</v>
      </c>
      <c r="J103" s="11">
        <f>SUM(J96:J100)</f>
        <v>81</v>
      </c>
      <c r="K103" s="11">
        <f>SUM(K96:K100)</f>
        <v>135</v>
      </c>
      <c r="L103" s="11">
        <v>268</v>
      </c>
      <c r="M103" s="11">
        <f>SUM(M96:M100)</f>
        <v>108</v>
      </c>
      <c r="N103" s="11">
        <f>SUM(N96:N100)</f>
        <v>107</v>
      </c>
      <c r="O103" s="11">
        <f>SUM(O96:O100)</f>
        <v>0</v>
      </c>
      <c r="P103" s="11">
        <f>SUM(P96:P102)</f>
        <v>699</v>
      </c>
      <c r="Q103" s="12"/>
      <c r="R103" s="12"/>
      <c r="S103" s="12"/>
      <c r="T103" s="12"/>
      <c r="U103" s="12"/>
      <c r="V103" s="12"/>
      <c r="W103" s="12"/>
      <c r="X103" s="12"/>
      <c r="Y103" s="12"/>
    </row>
    <row r="104" spans="1:25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>
      <c r="A105" s="166" t="s">
        <v>34</v>
      </c>
      <c r="B105" s="1562"/>
      <c r="C105" s="1562"/>
      <c r="D105" s="1562"/>
      <c r="E105" s="1"/>
      <c r="F105" s="1"/>
      <c r="G105" s="1"/>
      <c r="H105" s="1"/>
      <c r="I105" s="1"/>
      <c r="J105" s="1563"/>
      <c r="K105" s="1563"/>
      <c r="L105" s="156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 ht="18">
      <c r="A106" s="187" t="s">
        <v>35</v>
      </c>
      <c r="B106" s="186" t="s">
        <v>36</v>
      </c>
      <c r="C106" s="239" t="s">
        <v>37</v>
      </c>
      <c r="D106" s="24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230" t="s">
        <v>161</v>
      </c>
      <c r="B107" s="1558" t="s">
        <v>39</v>
      </c>
      <c r="C107" s="1558"/>
      <c r="D107" s="242"/>
      <c r="E107" s="243" t="s">
        <v>40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4" t="s">
        <v>169</v>
      </c>
      <c r="B108" s="1564" t="s">
        <v>41</v>
      </c>
      <c r="C108" s="1564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>
      <c r="A109" s="5" t="s">
        <v>42</v>
      </c>
      <c r="B109" s="1772" t="s">
        <v>309</v>
      </c>
      <c r="C109" s="1772"/>
      <c r="D109" s="1"/>
      <c r="E109" s="1"/>
    </row>
    <row r="110" spans="1:25">
      <c r="A110" s="5" t="s">
        <v>42</v>
      </c>
      <c r="B110" s="1772"/>
      <c r="C110" s="1772"/>
    </row>
    <row r="111" spans="1:25">
      <c r="A111" s="5" t="s">
        <v>43</v>
      </c>
      <c r="B111" s="1772" t="s">
        <v>4720</v>
      </c>
      <c r="C111" s="1772"/>
      <c r="D111" s="1"/>
      <c r="E111" s="1"/>
    </row>
    <row r="112" spans="1:25">
      <c r="A112" s="5" t="s">
        <v>44</v>
      </c>
      <c r="B112" s="1567">
        <v>0.29166666666666669</v>
      </c>
      <c r="C112" s="1565"/>
      <c r="D112" s="1"/>
      <c r="E112" s="1"/>
    </row>
  </sheetData>
  <mergeCells count="64">
    <mergeCell ref="B111:C111"/>
    <mergeCell ref="B112:C112"/>
    <mergeCell ref="B105:D105"/>
    <mergeCell ref="B91:C91"/>
    <mergeCell ref="B52:C52"/>
    <mergeCell ref="B53:C53"/>
    <mergeCell ref="B54:C54"/>
    <mergeCell ref="B55:C55"/>
    <mergeCell ref="B56:C56"/>
    <mergeCell ref="J105:L105"/>
    <mergeCell ref="B107:C107"/>
    <mergeCell ref="B109:C109"/>
    <mergeCell ref="B110:C110"/>
    <mergeCell ref="B92:C92"/>
    <mergeCell ref="A94:F94"/>
    <mergeCell ref="H94:P94"/>
    <mergeCell ref="B108:C108"/>
    <mergeCell ref="Q94:Y94"/>
    <mergeCell ref="B86:D86"/>
    <mergeCell ref="J86:L86"/>
    <mergeCell ref="B88:C88"/>
    <mergeCell ref="B89:C89"/>
    <mergeCell ref="B90:C90"/>
    <mergeCell ref="H77:P77"/>
    <mergeCell ref="Q77:Y77"/>
    <mergeCell ref="H58:P58"/>
    <mergeCell ref="Q58:Y58"/>
    <mergeCell ref="B68:D68"/>
    <mergeCell ref="J68:L68"/>
    <mergeCell ref="B70:C70"/>
    <mergeCell ref="B72:C72"/>
    <mergeCell ref="A58:F58"/>
    <mergeCell ref="B73:C73"/>
    <mergeCell ref="B74:C74"/>
    <mergeCell ref="B75:C75"/>
    <mergeCell ref="A77:F77"/>
    <mergeCell ref="B71:C71"/>
    <mergeCell ref="J50:L50"/>
    <mergeCell ref="Q20:Y20"/>
    <mergeCell ref="B31:D31"/>
    <mergeCell ref="J31:L31"/>
    <mergeCell ref="B33:C33"/>
    <mergeCell ref="B35:C35"/>
    <mergeCell ref="B36:C36"/>
    <mergeCell ref="H20:P20"/>
    <mergeCell ref="B37:C37"/>
    <mergeCell ref="B38:C38"/>
    <mergeCell ref="A40:F40"/>
    <mergeCell ref="H40:P40"/>
    <mergeCell ref="Q40:Y40"/>
    <mergeCell ref="B34:C34"/>
    <mergeCell ref="B50:D50"/>
    <mergeCell ref="Q1:Y1"/>
    <mergeCell ref="B11:D11"/>
    <mergeCell ref="J11:L11"/>
    <mergeCell ref="B18:C18"/>
    <mergeCell ref="A20:F20"/>
    <mergeCell ref="B13:C13"/>
    <mergeCell ref="A1:F1"/>
    <mergeCell ref="H1:P1"/>
    <mergeCell ref="B14:C14"/>
    <mergeCell ref="B15:C15"/>
    <mergeCell ref="B16:C16"/>
    <mergeCell ref="B17:C17"/>
  </mergeCell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0CA6-15E8-4CE7-97FC-A6E4939BF96A}">
  <sheetPr>
    <tabColor rgb="FF00B050"/>
  </sheetPr>
  <dimension ref="A1:Y37"/>
  <sheetViews>
    <sheetView workbookViewId="0">
      <selection activeCell="M15" sqref="M1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5703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7" customWidth="1"/>
  </cols>
  <sheetData>
    <row r="1" spans="1:25" ht="23.25">
      <c r="A1" s="1559" t="s">
        <v>415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5.5">
      <c r="A3" s="15" t="s">
        <v>2561</v>
      </c>
      <c r="B3" s="15" t="s">
        <v>78</v>
      </c>
      <c r="C3" s="35" t="s">
        <v>6141</v>
      </c>
      <c r="D3" s="15" t="s">
        <v>99</v>
      </c>
      <c r="E3" s="24">
        <v>45991.319444444445</v>
      </c>
      <c r="F3" s="15">
        <v>10.95</v>
      </c>
      <c r="G3" s="37" t="s">
        <v>5745</v>
      </c>
      <c r="H3" s="15"/>
      <c r="I3" s="15"/>
      <c r="J3" s="15"/>
      <c r="K3" s="15"/>
      <c r="L3" s="35">
        <v>30</v>
      </c>
      <c r="M3" s="35">
        <v>30</v>
      </c>
      <c r="N3" s="35">
        <v>78</v>
      </c>
      <c r="O3" s="35">
        <v>23</v>
      </c>
      <c r="P3" s="14">
        <f t="shared" ref="P3:P8" si="0">SUM(H3:O3)</f>
        <v>161</v>
      </c>
      <c r="Q3" s="17" t="s">
        <v>32</v>
      </c>
      <c r="R3" s="292" t="b">
        <v>0</v>
      </c>
      <c r="S3" s="340">
        <v>115853</v>
      </c>
      <c r="T3" s="237" t="s">
        <v>33</v>
      </c>
      <c r="U3" s="255" t="s">
        <v>100</v>
      </c>
      <c r="V3" s="16" t="s">
        <v>90</v>
      </c>
      <c r="W3" s="16">
        <v>1016451</v>
      </c>
      <c r="X3" s="16" t="s">
        <v>6142</v>
      </c>
      <c r="Y3" s="16"/>
    </row>
    <row r="4" spans="1:25" ht="25.5">
      <c r="A4" s="15" t="s">
        <v>6143</v>
      </c>
      <c r="B4" s="15" t="s">
        <v>78</v>
      </c>
      <c r="C4" s="35" t="s">
        <v>6144</v>
      </c>
      <c r="D4" s="15" t="s">
        <v>99</v>
      </c>
      <c r="E4" s="24">
        <v>45991.319444444445</v>
      </c>
      <c r="F4" s="15">
        <v>10.95</v>
      </c>
      <c r="G4" s="37" t="s">
        <v>5745</v>
      </c>
      <c r="H4" s="15"/>
      <c r="I4" s="15"/>
      <c r="J4" s="15"/>
      <c r="K4" s="15"/>
      <c r="L4" s="15"/>
      <c r="M4" s="35">
        <v>131</v>
      </c>
      <c r="N4" s="15"/>
      <c r="O4" s="35">
        <v>30</v>
      </c>
      <c r="P4" s="14">
        <f t="shared" si="0"/>
        <v>161</v>
      </c>
      <c r="Q4" s="17" t="s">
        <v>32</v>
      </c>
      <c r="R4" s="292" t="b">
        <v>0</v>
      </c>
      <c r="S4" s="340">
        <v>115852</v>
      </c>
      <c r="T4" s="237" t="s">
        <v>33</v>
      </c>
      <c r="U4" s="255" t="s">
        <v>100</v>
      </c>
      <c r="V4" s="16" t="s">
        <v>90</v>
      </c>
      <c r="W4" s="16">
        <v>1016452</v>
      </c>
      <c r="X4" s="16" t="s">
        <v>6142</v>
      </c>
      <c r="Y4" s="16"/>
    </row>
    <row r="5" spans="1:25" ht="25.5">
      <c r="A5" s="15" t="s">
        <v>4752</v>
      </c>
      <c r="B5" s="15" t="s">
        <v>78</v>
      </c>
      <c r="C5" s="35" t="s">
        <v>6145</v>
      </c>
      <c r="D5" s="15" t="s">
        <v>99</v>
      </c>
      <c r="E5" s="24">
        <v>45991.319444444445</v>
      </c>
      <c r="F5" s="15">
        <v>10.95</v>
      </c>
      <c r="G5" s="37" t="s">
        <v>5745</v>
      </c>
      <c r="H5" s="15"/>
      <c r="I5" s="15"/>
      <c r="J5" s="15"/>
      <c r="K5" s="15"/>
      <c r="L5" s="15"/>
      <c r="M5" s="35">
        <v>131</v>
      </c>
      <c r="N5" s="15"/>
      <c r="O5" s="35">
        <v>30</v>
      </c>
      <c r="P5" s="14">
        <f t="shared" si="0"/>
        <v>161</v>
      </c>
      <c r="Q5" s="17" t="s">
        <v>32</v>
      </c>
      <c r="R5" s="292" t="b">
        <v>1</v>
      </c>
      <c r="S5" s="340">
        <v>115847</v>
      </c>
      <c r="T5" s="237" t="s">
        <v>33</v>
      </c>
      <c r="U5" s="255" t="s">
        <v>100</v>
      </c>
      <c r="V5" s="16" t="s">
        <v>90</v>
      </c>
      <c r="W5" s="16">
        <v>1016453</v>
      </c>
      <c r="X5" s="16" t="s">
        <v>6142</v>
      </c>
      <c r="Y5" s="16"/>
    </row>
    <row r="6" spans="1:25" ht="25.5">
      <c r="A6" s="15" t="s">
        <v>86</v>
      </c>
      <c r="B6" s="15" t="s">
        <v>78</v>
      </c>
      <c r="C6" s="35" t="s">
        <v>6146</v>
      </c>
      <c r="D6" s="15" t="s">
        <v>99</v>
      </c>
      <c r="E6" s="24">
        <v>45991.319444444445</v>
      </c>
      <c r="F6" s="15">
        <v>10.95</v>
      </c>
      <c r="G6" s="37" t="s">
        <v>5745</v>
      </c>
      <c r="H6" s="15"/>
      <c r="I6" s="15"/>
      <c r="J6" s="15"/>
      <c r="K6" s="15"/>
      <c r="L6" s="15"/>
      <c r="M6" s="35">
        <v>80</v>
      </c>
      <c r="N6" s="35">
        <v>81</v>
      </c>
      <c r="O6" s="15"/>
      <c r="P6" s="14">
        <f t="shared" si="0"/>
        <v>161</v>
      </c>
      <c r="Q6" s="17" t="s">
        <v>32</v>
      </c>
      <c r="R6" s="292" t="b">
        <v>0</v>
      </c>
      <c r="S6" s="340">
        <v>115856</v>
      </c>
      <c r="T6" s="237" t="s">
        <v>33</v>
      </c>
      <c r="U6" s="255" t="s">
        <v>100</v>
      </c>
      <c r="V6" s="16" t="s">
        <v>90</v>
      </c>
      <c r="W6" s="16">
        <v>1016454</v>
      </c>
      <c r="X6" s="16" t="s">
        <v>6142</v>
      </c>
      <c r="Y6" s="16"/>
    </row>
    <row r="7" spans="1:25" ht="25.5">
      <c r="A7" s="15" t="s">
        <v>2561</v>
      </c>
      <c r="B7" s="15" t="s">
        <v>78</v>
      </c>
      <c r="C7" s="35" t="s">
        <v>6147</v>
      </c>
      <c r="D7" s="15" t="s">
        <v>99</v>
      </c>
      <c r="E7" s="24">
        <v>45991.319444444445</v>
      </c>
      <c r="F7" s="15">
        <v>10.95</v>
      </c>
      <c r="G7" s="37" t="s">
        <v>5745</v>
      </c>
      <c r="H7" s="15"/>
      <c r="I7" s="15"/>
      <c r="J7" s="15"/>
      <c r="K7" s="15"/>
      <c r="L7" s="35">
        <v>80</v>
      </c>
      <c r="M7" s="15">
        <v>0</v>
      </c>
      <c r="N7" s="35">
        <v>81</v>
      </c>
      <c r="O7" s="15"/>
      <c r="P7" s="14">
        <f t="shared" si="0"/>
        <v>161</v>
      </c>
      <c r="Q7" s="17" t="s">
        <v>32</v>
      </c>
      <c r="R7" s="292" t="b">
        <v>0</v>
      </c>
      <c r="S7" s="340">
        <v>115855</v>
      </c>
      <c r="T7" s="237" t="s">
        <v>33</v>
      </c>
      <c r="U7" s="255" t="s">
        <v>100</v>
      </c>
      <c r="V7" s="16" t="s">
        <v>90</v>
      </c>
      <c r="W7" s="16">
        <v>1016455</v>
      </c>
      <c r="X7" s="16" t="s">
        <v>6142</v>
      </c>
      <c r="Y7" s="16"/>
    </row>
    <row r="8" spans="1:25" ht="24.75" customHeight="1">
      <c r="A8" s="15" t="s">
        <v>3293</v>
      </c>
      <c r="B8" s="15" t="s">
        <v>78</v>
      </c>
      <c r="C8" s="35" t="s">
        <v>6148</v>
      </c>
      <c r="D8" s="15" t="s">
        <v>168</v>
      </c>
      <c r="E8" s="24">
        <v>45993.746527777781</v>
      </c>
      <c r="F8" s="15">
        <v>11.7</v>
      </c>
      <c r="G8" s="37"/>
      <c r="H8" s="15"/>
      <c r="I8" s="15"/>
      <c r="J8" s="15"/>
      <c r="K8" s="15"/>
      <c r="L8" s="15"/>
      <c r="M8" s="35">
        <v>81</v>
      </c>
      <c r="N8" s="35">
        <v>27</v>
      </c>
      <c r="O8" s="15"/>
      <c r="P8" s="14">
        <f t="shared" si="0"/>
        <v>108</v>
      </c>
      <c r="Q8" s="17" t="s">
        <v>32</v>
      </c>
      <c r="R8" s="292" t="b">
        <v>0</v>
      </c>
      <c r="S8" s="340">
        <v>115857</v>
      </c>
      <c r="T8" s="237" t="s">
        <v>33</v>
      </c>
      <c r="U8" s="232" t="s">
        <v>169</v>
      </c>
      <c r="V8" s="16" t="s">
        <v>90</v>
      </c>
      <c r="W8" s="16">
        <v>1016456</v>
      </c>
      <c r="X8" s="16" t="s">
        <v>6149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110</v>
      </c>
      <c r="M9" s="11">
        <f t="shared" si="1"/>
        <v>453</v>
      </c>
      <c r="N9" s="11">
        <f t="shared" si="1"/>
        <v>267</v>
      </c>
      <c r="O9" s="11">
        <f t="shared" si="1"/>
        <v>83</v>
      </c>
      <c r="P9" s="11">
        <f t="shared" si="1"/>
        <v>913</v>
      </c>
      <c r="Q9" s="12"/>
      <c r="R9" s="12"/>
      <c r="S9" s="256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169</v>
      </c>
      <c r="B13" s="1564" t="s">
        <v>39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57" t="s">
        <v>100</v>
      </c>
      <c r="B14" s="1619" t="s">
        <v>41</v>
      </c>
      <c r="C14" s="16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772" t="s">
        <v>6150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358405352573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0.45833333333333331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97" t="s">
        <v>1311</v>
      </c>
      <c r="B20" s="1597"/>
      <c r="C20" s="1597"/>
      <c r="D20" s="1597"/>
      <c r="E20" s="1597"/>
      <c r="F20" s="1597"/>
      <c r="G20" s="325"/>
      <c r="H20" s="1597" t="s">
        <v>3509</v>
      </c>
      <c r="I20" s="1597"/>
      <c r="J20" s="1597"/>
      <c r="K20" s="1597"/>
      <c r="L20" s="1597"/>
      <c r="M20" s="1597"/>
      <c r="N20" s="1597"/>
      <c r="O20" s="1597"/>
      <c r="P20" s="1597"/>
      <c r="Q20" s="1796" t="s">
        <v>810</v>
      </c>
      <c r="R20" s="1797"/>
      <c r="S20" s="1797"/>
      <c r="T20" s="1797"/>
      <c r="U20" s="1797"/>
      <c r="V20" s="1797"/>
      <c r="W20" s="1797"/>
      <c r="X20" s="1797"/>
      <c r="Y20" s="1797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1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 ht="21" customHeight="1">
      <c r="A22" s="15" t="s">
        <v>2561</v>
      </c>
      <c r="B22" s="15" t="s">
        <v>92</v>
      </c>
      <c r="C22" s="35" t="s">
        <v>6151</v>
      </c>
      <c r="D22" s="15" t="s">
        <v>620</v>
      </c>
      <c r="E22" s="24">
        <v>45993.958333333336</v>
      </c>
      <c r="F22" s="15">
        <v>9.6999999999999993</v>
      </c>
      <c r="G22" s="37" t="s">
        <v>6152</v>
      </c>
      <c r="H22" s="15"/>
      <c r="I22" s="15"/>
      <c r="J22" s="15"/>
      <c r="K22" s="15"/>
      <c r="L22" s="35">
        <v>54</v>
      </c>
      <c r="M22" s="35">
        <v>92</v>
      </c>
      <c r="N22" s="35">
        <v>15</v>
      </c>
      <c r="O22" s="15"/>
      <c r="P22" s="14">
        <f t="shared" ref="P22:P27" si="2">SUM(H22:O22)</f>
        <v>161</v>
      </c>
      <c r="Q22" s="17" t="s">
        <v>32</v>
      </c>
      <c r="R22" s="292" t="b">
        <v>0</v>
      </c>
      <c r="S22" s="344">
        <v>115844</v>
      </c>
      <c r="T22" s="237" t="s">
        <v>33</v>
      </c>
      <c r="U22" s="261" t="s">
        <v>523</v>
      </c>
      <c r="V22" s="16" t="s">
        <v>90</v>
      </c>
      <c r="W22" s="16">
        <v>1016471</v>
      </c>
      <c r="X22" s="16" t="s">
        <v>6153</v>
      </c>
      <c r="Y22" s="16"/>
    </row>
    <row r="23" spans="1:25" ht="25.5">
      <c r="A23" s="15" t="s">
        <v>102</v>
      </c>
      <c r="B23" s="15" t="s">
        <v>92</v>
      </c>
      <c r="C23" s="35" t="s">
        <v>6154</v>
      </c>
      <c r="D23" s="15" t="s">
        <v>620</v>
      </c>
      <c r="E23" s="24">
        <v>45993.958333333336</v>
      </c>
      <c r="F23" s="15">
        <v>9.6999999999999993</v>
      </c>
      <c r="G23" s="37" t="s">
        <v>5745</v>
      </c>
      <c r="H23" s="15"/>
      <c r="I23" s="15"/>
      <c r="J23" s="15"/>
      <c r="K23" s="15"/>
      <c r="L23" s="35">
        <v>101</v>
      </c>
      <c r="M23" s="35">
        <v>30</v>
      </c>
      <c r="N23" s="35">
        <v>30</v>
      </c>
      <c r="O23" s="15"/>
      <c r="P23" s="14">
        <f t="shared" si="2"/>
        <v>161</v>
      </c>
      <c r="Q23" s="17" t="s">
        <v>32</v>
      </c>
      <c r="R23" s="292" t="b">
        <v>0</v>
      </c>
      <c r="S23" s="344">
        <v>115838</v>
      </c>
      <c r="T23" s="237" t="s">
        <v>33</v>
      </c>
      <c r="U23" s="261" t="s">
        <v>523</v>
      </c>
      <c r="V23" s="16" t="s">
        <v>90</v>
      </c>
      <c r="W23" s="16">
        <v>1016472</v>
      </c>
      <c r="X23" s="16" t="s">
        <v>6153</v>
      </c>
      <c r="Y23" s="16"/>
    </row>
    <row r="24" spans="1:25" ht="25.5">
      <c r="A24" s="15" t="s">
        <v>2837</v>
      </c>
      <c r="B24" s="15" t="s">
        <v>4816</v>
      </c>
      <c r="C24" s="35" t="s">
        <v>6155</v>
      </c>
      <c r="D24" s="15" t="s">
        <v>5985</v>
      </c>
      <c r="E24" s="24">
        <v>45993.583333333336</v>
      </c>
      <c r="F24" s="15">
        <v>10.3</v>
      </c>
      <c r="G24" s="37" t="s">
        <v>5745</v>
      </c>
      <c r="H24" s="15"/>
      <c r="I24" s="15"/>
      <c r="J24" s="15"/>
      <c r="K24" s="15"/>
      <c r="L24" s="35">
        <v>101</v>
      </c>
      <c r="M24" s="35">
        <v>30</v>
      </c>
      <c r="N24" s="35">
        <v>30</v>
      </c>
      <c r="O24" s="321"/>
      <c r="P24" s="14">
        <f t="shared" si="2"/>
        <v>161</v>
      </c>
      <c r="Q24" s="17" t="s">
        <v>32</v>
      </c>
      <c r="R24" s="292" t="b">
        <v>0</v>
      </c>
      <c r="S24" s="344">
        <v>115839</v>
      </c>
      <c r="T24" s="237" t="s">
        <v>33</v>
      </c>
      <c r="U24" s="261" t="s">
        <v>523</v>
      </c>
      <c r="V24" s="16" t="s">
        <v>90</v>
      </c>
      <c r="W24" s="16">
        <v>1016473</v>
      </c>
      <c r="X24" s="16" t="s">
        <v>6153</v>
      </c>
      <c r="Y24" s="16"/>
    </row>
    <row r="25" spans="1:25" ht="25.5">
      <c r="A25" s="15" t="s">
        <v>4752</v>
      </c>
      <c r="B25" s="15" t="s">
        <v>92</v>
      </c>
      <c r="C25" s="35" t="s">
        <v>6156</v>
      </c>
      <c r="D25" s="15" t="s">
        <v>620</v>
      </c>
      <c r="E25" s="24">
        <v>45993.958333333336</v>
      </c>
      <c r="F25" s="15">
        <v>9.6999999999999993</v>
      </c>
      <c r="G25" s="37" t="s">
        <v>5745</v>
      </c>
      <c r="H25" s="15"/>
      <c r="I25" s="15"/>
      <c r="J25" s="15"/>
      <c r="K25" s="26"/>
      <c r="L25" s="345">
        <v>60</v>
      </c>
      <c r="M25" s="221">
        <v>60</v>
      </c>
      <c r="N25" s="345">
        <v>41</v>
      </c>
      <c r="O25" s="340"/>
      <c r="P25" s="66">
        <f t="shared" si="2"/>
        <v>161</v>
      </c>
      <c r="Q25" s="17" t="s">
        <v>32</v>
      </c>
      <c r="R25" s="292" t="b">
        <v>1</v>
      </c>
      <c r="S25" s="344">
        <v>115845</v>
      </c>
      <c r="T25" s="237" t="s">
        <v>33</v>
      </c>
      <c r="U25" s="261" t="s">
        <v>523</v>
      </c>
      <c r="V25" s="16" t="s">
        <v>90</v>
      </c>
      <c r="W25" s="16">
        <v>1016474</v>
      </c>
      <c r="X25" s="16" t="s">
        <v>6153</v>
      </c>
      <c r="Y25" s="16"/>
    </row>
    <row r="26" spans="1:25" ht="25.5">
      <c r="A26" s="15" t="s">
        <v>4752</v>
      </c>
      <c r="B26" s="15" t="s">
        <v>78</v>
      </c>
      <c r="C26" s="35" t="s">
        <v>6157</v>
      </c>
      <c r="D26" s="15" t="s">
        <v>5699</v>
      </c>
      <c r="E26" s="24">
        <v>45992.628472222219</v>
      </c>
      <c r="F26" s="15">
        <v>11.1</v>
      </c>
      <c r="G26" s="37" t="s">
        <v>5745</v>
      </c>
      <c r="H26" s="15"/>
      <c r="I26" s="15"/>
      <c r="J26" s="15"/>
      <c r="K26" s="26"/>
      <c r="L26" s="340"/>
      <c r="M26" s="345">
        <v>41</v>
      </c>
      <c r="N26" s="345">
        <v>60</v>
      </c>
      <c r="O26" s="345">
        <v>60</v>
      </c>
      <c r="P26" s="66">
        <f t="shared" si="2"/>
        <v>161</v>
      </c>
      <c r="Q26" s="17" t="s">
        <v>32</v>
      </c>
      <c r="R26" s="292" t="b">
        <v>1</v>
      </c>
      <c r="S26" s="344">
        <v>115846</v>
      </c>
      <c r="T26" s="237" t="s">
        <v>33</v>
      </c>
      <c r="U26" s="261" t="s">
        <v>523</v>
      </c>
      <c r="V26" s="16" t="s">
        <v>90</v>
      </c>
      <c r="W26" s="16">
        <v>1016475</v>
      </c>
      <c r="X26" s="16" t="s">
        <v>6153</v>
      </c>
      <c r="Y26" s="16"/>
    </row>
    <row r="27" spans="1:25" ht="25.5">
      <c r="A27" s="15" t="s">
        <v>120</v>
      </c>
      <c r="B27" s="15" t="s">
        <v>78</v>
      </c>
      <c r="C27" s="35" t="s">
        <v>6158</v>
      </c>
      <c r="D27" s="15" t="s">
        <v>1407</v>
      </c>
      <c r="E27" s="24">
        <v>45993.513888888891</v>
      </c>
      <c r="F27" s="15">
        <v>10.3</v>
      </c>
      <c r="G27" s="37" t="s">
        <v>5745</v>
      </c>
      <c r="H27" s="15"/>
      <c r="I27" s="15"/>
      <c r="J27" s="15"/>
      <c r="K27" s="15"/>
      <c r="L27" s="35">
        <v>101</v>
      </c>
      <c r="M27" s="35">
        <v>30</v>
      </c>
      <c r="N27" s="35">
        <v>30</v>
      </c>
      <c r="O27" s="45"/>
      <c r="P27" s="14">
        <f t="shared" si="2"/>
        <v>161</v>
      </c>
      <c r="Q27" s="17" t="s">
        <v>32</v>
      </c>
      <c r="R27" s="292" t="b">
        <v>1</v>
      </c>
      <c r="S27" s="344">
        <v>115843</v>
      </c>
      <c r="T27" s="237" t="s">
        <v>33</v>
      </c>
      <c r="U27" s="270" t="s">
        <v>508</v>
      </c>
      <c r="V27" s="16" t="s">
        <v>90</v>
      </c>
      <c r="W27" s="16">
        <v>1016476</v>
      </c>
      <c r="X27" s="16" t="s">
        <v>6159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SUM(H22:H27)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417</v>
      </c>
      <c r="M28" s="11">
        <f t="shared" si="3"/>
        <v>283</v>
      </c>
      <c r="N28" s="11">
        <f t="shared" si="3"/>
        <v>206</v>
      </c>
      <c r="O28" s="11">
        <f t="shared" si="3"/>
        <v>60</v>
      </c>
      <c r="P28" s="11">
        <f t="shared" si="3"/>
        <v>966</v>
      </c>
      <c r="Q28" s="12"/>
      <c r="R28" s="12"/>
      <c r="S28" s="256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262" t="s">
        <v>508</v>
      </c>
      <c r="B32" s="1738" t="s">
        <v>39</v>
      </c>
      <c r="C32" s="173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263" t="s">
        <v>523</v>
      </c>
      <c r="B33" s="1591" t="s">
        <v>41</v>
      </c>
      <c r="C33" s="159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5" t="s">
        <v>6039</v>
      </c>
      <c r="B34" s="1772" t="s">
        <v>6040</v>
      </c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772"/>
      <c r="C36" s="1772"/>
      <c r="D36" s="1"/>
      <c r="E36" s="1"/>
    </row>
    <row r="37" spans="1:24">
      <c r="A37" s="5" t="s">
        <v>44</v>
      </c>
      <c r="B37" s="1772"/>
      <c r="C37" s="1772"/>
      <c r="D37" s="1"/>
      <c r="E37" s="1"/>
    </row>
  </sheetData>
  <mergeCells count="21">
    <mergeCell ref="B14:C14"/>
    <mergeCell ref="B36:C36"/>
    <mergeCell ref="B37:C37"/>
    <mergeCell ref="Q20:Y20"/>
    <mergeCell ref="B30:D30"/>
    <mergeCell ref="J30:L30"/>
    <mergeCell ref="B32:C32"/>
    <mergeCell ref="B34:C34"/>
    <mergeCell ref="B35:C35"/>
    <mergeCell ref="H20:P20"/>
    <mergeCell ref="B15:C15"/>
    <mergeCell ref="B16:C16"/>
    <mergeCell ref="B17:C17"/>
    <mergeCell ref="B18:C18"/>
    <mergeCell ref="A20:F20"/>
    <mergeCell ref="B33:C33"/>
    <mergeCell ref="B13:C13"/>
    <mergeCell ref="A1:F1"/>
    <mergeCell ref="H1:P1"/>
    <mergeCell ref="Q1:Y1"/>
    <mergeCell ref="B11:D11"/>
  </mergeCell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9E680-5507-4656-A29C-759AD0978B49}">
  <sheetPr>
    <tabColor rgb="FF00B050"/>
  </sheetPr>
  <dimension ref="A1:AA76"/>
  <sheetViews>
    <sheetView topLeftCell="W28" workbookViewId="0">
      <selection activeCell="W28" sqref="W2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6.28515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20.42578125" customWidth="1"/>
  </cols>
  <sheetData>
    <row r="1" spans="1:25" ht="23.25">
      <c r="A1" s="1559" t="s">
        <v>139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219</v>
      </c>
      <c r="B3" s="15" t="s">
        <v>75</v>
      </c>
      <c r="C3" s="35" t="s">
        <v>6160</v>
      </c>
      <c r="D3" s="15" t="s">
        <v>1105</v>
      </c>
      <c r="E3" s="24">
        <v>45990.534722222219</v>
      </c>
      <c r="F3" s="15">
        <v>15.8</v>
      </c>
      <c r="G3" s="37"/>
      <c r="H3" s="15"/>
      <c r="I3" s="15"/>
      <c r="J3" s="35">
        <v>27</v>
      </c>
      <c r="K3" s="35">
        <v>134</v>
      </c>
      <c r="L3" s="15"/>
      <c r="M3" s="15"/>
      <c r="N3" s="15"/>
      <c r="O3" s="15"/>
      <c r="P3" s="14">
        <f t="shared" ref="P3:P9" si="0">SUM(H3:O3)</f>
        <v>161</v>
      </c>
      <c r="Q3" s="14" t="s">
        <v>30</v>
      </c>
      <c r="R3" s="290" t="b">
        <v>0</v>
      </c>
      <c r="S3" s="14">
        <v>115792</v>
      </c>
      <c r="T3" s="14" t="s">
        <v>31</v>
      </c>
      <c r="U3" s="232" t="s">
        <v>169</v>
      </c>
      <c r="V3" s="16" t="s">
        <v>634</v>
      </c>
      <c r="W3" s="16">
        <v>1016405</v>
      </c>
      <c r="X3" s="16" t="s">
        <v>6161</v>
      </c>
      <c r="Y3" s="16"/>
    </row>
    <row r="4" spans="1:25">
      <c r="A4" s="15" t="s">
        <v>111</v>
      </c>
      <c r="B4" s="15" t="s">
        <v>65</v>
      </c>
      <c r="C4" s="35" t="s">
        <v>6162</v>
      </c>
      <c r="D4" s="15" t="s">
        <v>64</v>
      </c>
      <c r="E4" s="24">
        <v>45990.517361111109</v>
      </c>
      <c r="F4" s="15">
        <v>14.8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4" t="s">
        <v>30</v>
      </c>
      <c r="R4" s="290" t="b">
        <v>0</v>
      </c>
      <c r="S4" s="264">
        <v>115790</v>
      </c>
      <c r="T4" s="23" t="s">
        <v>33</v>
      </c>
      <c r="U4" s="232" t="s">
        <v>169</v>
      </c>
      <c r="V4" s="16" t="s">
        <v>90</v>
      </c>
      <c r="W4" s="16">
        <v>1016406</v>
      </c>
      <c r="X4" s="16" t="s">
        <v>6161</v>
      </c>
      <c r="Y4" s="16"/>
    </row>
    <row r="5" spans="1:25" ht="25.5">
      <c r="A5" s="15" t="s">
        <v>519</v>
      </c>
      <c r="B5" s="15" t="s">
        <v>78</v>
      </c>
      <c r="C5" s="35" t="s">
        <v>6163</v>
      </c>
      <c r="D5" s="15" t="s">
        <v>88</v>
      </c>
      <c r="E5" s="24">
        <v>45991.166666666664</v>
      </c>
      <c r="F5" s="15">
        <v>10.3</v>
      </c>
      <c r="G5" s="37" t="s">
        <v>5745</v>
      </c>
      <c r="H5" s="15"/>
      <c r="I5" s="15"/>
      <c r="J5" s="15"/>
      <c r="K5" s="15"/>
      <c r="L5" s="35">
        <v>81</v>
      </c>
      <c r="M5" s="35">
        <v>80</v>
      </c>
      <c r="N5" s="15"/>
      <c r="O5" s="15"/>
      <c r="P5" s="14">
        <f t="shared" si="0"/>
        <v>161</v>
      </c>
      <c r="Q5" s="17" t="s">
        <v>32</v>
      </c>
      <c r="R5" s="292" t="b">
        <v>0</v>
      </c>
      <c r="S5" s="340">
        <v>115818</v>
      </c>
      <c r="T5" s="237" t="s">
        <v>33</v>
      </c>
      <c r="U5" s="231" t="s">
        <v>161</v>
      </c>
      <c r="V5" s="16" t="s">
        <v>90</v>
      </c>
      <c r="W5" s="16">
        <v>1016407</v>
      </c>
      <c r="X5" s="16" t="s">
        <v>6164</v>
      </c>
      <c r="Y5" s="16"/>
    </row>
    <row r="6" spans="1:25" ht="25.5">
      <c r="A6" s="15" t="s">
        <v>107</v>
      </c>
      <c r="B6" s="15" t="s">
        <v>78</v>
      </c>
      <c r="C6" s="35" t="s">
        <v>6165</v>
      </c>
      <c r="D6" s="15" t="s">
        <v>88</v>
      </c>
      <c r="E6" s="24">
        <v>45991.166666666664</v>
      </c>
      <c r="F6" s="15">
        <v>10.3</v>
      </c>
      <c r="G6" s="37" t="s">
        <v>5745</v>
      </c>
      <c r="H6" s="15"/>
      <c r="I6" s="15"/>
      <c r="J6" s="15"/>
      <c r="K6" s="15"/>
      <c r="L6" s="35">
        <v>54</v>
      </c>
      <c r="M6" s="35">
        <v>80</v>
      </c>
      <c r="N6" s="35">
        <v>27</v>
      </c>
      <c r="O6" s="15"/>
      <c r="P6" s="14">
        <f t="shared" si="0"/>
        <v>161</v>
      </c>
      <c r="Q6" s="17" t="s">
        <v>32</v>
      </c>
      <c r="R6" s="292" t="b">
        <v>0</v>
      </c>
      <c r="S6" s="340">
        <v>115832</v>
      </c>
      <c r="T6" s="237" t="s">
        <v>33</v>
      </c>
      <c r="U6" s="231" t="s">
        <v>161</v>
      </c>
      <c r="V6" s="16" t="s">
        <v>90</v>
      </c>
      <c r="W6" s="16">
        <v>1016408</v>
      </c>
      <c r="X6" s="16" t="s">
        <v>6164</v>
      </c>
      <c r="Y6" s="16"/>
    </row>
    <row r="7" spans="1:25" ht="21" customHeight="1">
      <c r="A7" s="15" t="s">
        <v>152</v>
      </c>
      <c r="B7" s="15" t="s">
        <v>78</v>
      </c>
      <c r="C7" s="35" t="s">
        <v>6166</v>
      </c>
      <c r="D7" s="15" t="s">
        <v>88</v>
      </c>
      <c r="E7" s="24">
        <v>45991.166666666664</v>
      </c>
      <c r="F7" s="15">
        <v>10.3</v>
      </c>
      <c r="G7" s="332" t="s">
        <v>3986</v>
      </c>
      <c r="H7" s="15"/>
      <c r="I7" s="15"/>
      <c r="J7" s="15"/>
      <c r="K7" s="15"/>
      <c r="L7" s="35">
        <v>146</v>
      </c>
      <c r="M7" s="15"/>
      <c r="N7" s="35">
        <v>15</v>
      </c>
      <c r="O7" s="15"/>
      <c r="P7" s="14">
        <f t="shared" si="0"/>
        <v>161</v>
      </c>
      <c r="Q7" s="17" t="s">
        <v>32</v>
      </c>
      <c r="R7" s="292" t="b">
        <v>0</v>
      </c>
      <c r="S7" s="340">
        <v>115834</v>
      </c>
      <c r="T7" s="237" t="s">
        <v>33</v>
      </c>
      <c r="U7" s="231" t="s">
        <v>161</v>
      </c>
      <c r="V7" s="16" t="s">
        <v>90</v>
      </c>
      <c r="W7" s="16">
        <v>1016410</v>
      </c>
      <c r="X7" s="16" t="s">
        <v>6164</v>
      </c>
      <c r="Y7" s="16"/>
    </row>
    <row r="8" spans="1:25" ht="25.5">
      <c r="A8" s="15" t="s">
        <v>4752</v>
      </c>
      <c r="B8" s="15" t="s">
        <v>92</v>
      </c>
      <c r="C8" s="35" t="s">
        <v>6167</v>
      </c>
      <c r="D8" s="15" t="s">
        <v>2294</v>
      </c>
      <c r="E8" s="24">
        <v>45991.604166666664</v>
      </c>
      <c r="F8" s="15">
        <v>10.3</v>
      </c>
      <c r="G8" s="37" t="s">
        <v>5745</v>
      </c>
      <c r="H8" s="15"/>
      <c r="I8" s="15"/>
      <c r="J8" s="15"/>
      <c r="K8" s="15"/>
      <c r="L8" s="15"/>
      <c r="M8" s="35">
        <v>161</v>
      </c>
      <c r="N8" s="15"/>
      <c r="O8" s="15"/>
      <c r="P8" s="14">
        <f t="shared" si="0"/>
        <v>161</v>
      </c>
      <c r="Q8" s="17" t="s">
        <v>32</v>
      </c>
      <c r="R8" s="292" t="b">
        <v>1</v>
      </c>
      <c r="S8" s="340">
        <v>115835</v>
      </c>
      <c r="T8" s="237" t="s">
        <v>33</v>
      </c>
      <c r="U8" s="231" t="s">
        <v>161</v>
      </c>
      <c r="V8" s="16" t="s">
        <v>90</v>
      </c>
      <c r="W8" s="16">
        <v>1016413</v>
      </c>
      <c r="X8" s="16" t="s">
        <v>6164</v>
      </c>
      <c r="Y8" s="16"/>
    </row>
    <row r="9" spans="1:25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4"/>
      <c r="S9" s="293"/>
      <c r="T9" s="14"/>
      <c r="U9" s="16"/>
      <c r="V9" s="16"/>
      <c r="W9" s="16"/>
      <c r="X9" s="16"/>
      <c r="Y9" s="16"/>
    </row>
    <row r="10" spans="1:25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27</v>
      </c>
      <c r="K10" s="11">
        <f t="shared" si="1"/>
        <v>134</v>
      </c>
      <c r="L10" s="11">
        <f t="shared" si="1"/>
        <v>442</v>
      </c>
      <c r="M10" s="11">
        <f t="shared" si="1"/>
        <v>321</v>
      </c>
      <c r="N10" s="11">
        <f t="shared" si="1"/>
        <v>42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  <c r="Y10" s="12"/>
    </row>
    <row r="11" spans="1:25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30" t="s">
        <v>161</v>
      </c>
      <c r="B14" s="1558" t="s">
        <v>39</v>
      </c>
      <c r="C14" s="1558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4" t="s">
        <v>169</v>
      </c>
      <c r="B15" s="1564" t="s">
        <v>41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42</v>
      </c>
      <c r="B16" s="1772" t="s">
        <v>6168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43</v>
      </c>
      <c r="B18" s="1772" t="s">
        <v>6031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5" t="s">
        <v>44</v>
      </c>
      <c r="B19" s="1567">
        <v>0.45833333333333331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23.25" customHeight="1">
      <c r="A21" s="1559" t="s">
        <v>345</v>
      </c>
      <c r="B21" s="1559"/>
      <c r="C21" s="1559"/>
      <c r="D21" s="1559"/>
      <c r="E21" s="1559"/>
      <c r="F21" s="1559"/>
      <c r="G21" s="7"/>
      <c r="H21" s="1559" t="s">
        <v>4015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810</v>
      </c>
      <c r="R21" s="1742"/>
      <c r="S21" s="1742"/>
      <c r="T21" s="1742"/>
      <c r="U21" s="1742"/>
      <c r="V21" s="1742"/>
      <c r="W21" s="1742"/>
      <c r="X21" s="1742"/>
      <c r="Y21" s="1742"/>
    </row>
    <row r="22" spans="1:25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240" t="s">
        <v>22</v>
      </c>
      <c r="S22" s="18" t="s">
        <v>9</v>
      </c>
      <c r="T22" s="8" t="s">
        <v>21</v>
      </c>
      <c r="U22" s="8" t="s">
        <v>24</v>
      </c>
      <c r="V22" s="8" t="s">
        <v>25</v>
      </c>
      <c r="W22" s="8" t="s">
        <v>26</v>
      </c>
      <c r="X22" s="8" t="s">
        <v>27</v>
      </c>
      <c r="Y22" s="8" t="s">
        <v>28</v>
      </c>
    </row>
    <row r="23" spans="1:25">
      <c r="A23" s="15" t="s">
        <v>122</v>
      </c>
      <c r="B23" s="15" t="s">
        <v>62</v>
      </c>
      <c r="C23" s="35" t="s">
        <v>6169</v>
      </c>
      <c r="D23" s="15" t="s">
        <v>61</v>
      </c>
      <c r="E23" s="24">
        <v>45990.777777777781</v>
      </c>
      <c r="F23" s="15">
        <v>13</v>
      </c>
      <c r="G23" s="37"/>
      <c r="H23" s="15"/>
      <c r="I23" s="15"/>
      <c r="J23" s="35">
        <v>27</v>
      </c>
      <c r="K23" s="35">
        <v>108</v>
      </c>
      <c r="L23" s="15"/>
      <c r="M23" s="15"/>
      <c r="N23" s="15"/>
      <c r="O23" s="15"/>
      <c r="P23" s="14">
        <f>SUM(H23:O23)</f>
        <v>135</v>
      </c>
      <c r="Q23" s="14" t="s">
        <v>30</v>
      </c>
      <c r="R23" s="292" t="b">
        <v>0</v>
      </c>
      <c r="S23" s="250">
        <v>115791</v>
      </c>
      <c r="T23" s="66" t="s">
        <v>31</v>
      </c>
      <c r="U23" s="232" t="s">
        <v>126</v>
      </c>
      <c r="V23" s="16"/>
      <c r="W23" s="16">
        <v>1016423</v>
      </c>
      <c r="X23" s="16" t="s">
        <v>6170</v>
      </c>
      <c r="Y23" s="16"/>
    </row>
    <row r="24" spans="1:25" ht="25.5">
      <c r="A24" s="15" t="s">
        <v>3866</v>
      </c>
      <c r="B24" s="15" t="s">
        <v>78</v>
      </c>
      <c r="C24" s="35" t="s">
        <v>6171</v>
      </c>
      <c r="D24" s="15" t="s">
        <v>88</v>
      </c>
      <c r="E24" s="24">
        <v>45991.166666666664</v>
      </c>
      <c r="F24" s="15">
        <v>10.3</v>
      </c>
      <c r="G24" s="37" t="s">
        <v>5745</v>
      </c>
      <c r="H24" s="15"/>
      <c r="I24" s="15"/>
      <c r="J24" s="15"/>
      <c r="K24" s="15"/>
      <c r="L24" s="15">
        <v>0</v>
      </c>
      <c r="M24" s="35">
        <v>134</v>
      </c>
      <c r="N24" s="35">
        <v>27</v>
      </c>
      <c r="O24" s="15"/>
      <c r="P24" s="14">
        <f>SUM(H24:O24)</f>
        <v>161</v>
      </c>
      <c r="Q24" s="17" t="s">
        <v>32</v>
      </c>
      <c r="R24" s="292" t="b">
        <v>1</v>
      </c>
      <c r="S24" s="340">
        <v>115833</v>
      </c>
      <c r="T24" s="237" t="s">
        <v>33</v>
      </c>
      <c r="U24" s="231" t="s">
        <v>161</v>
      </c>
      <c r="V24" s="16" t="s">
        <v>90</v>
      </c>
      <c r="W24" s="16">
        <v>1016424</v>
      </c>
      <c r="X24" s="16" t="s">
        <v>6164</v>
      </c>
      <c r="Y24" s="16"/>
    </row>
    <row r="25" spans="1:25" ht="25.5">
      <c r="A25" s="15" t="s">
        <v>1141</v>
      </c>
      <c r="B25" s="15" t="s">
        <v>92</v>
      </c>
      <c r="C25" s="35" t="s">
        <v>6172</v>
      </c>
      <c r="D25" s="15" t="s">
        <v>2294</v>
      </c>
      <c r="E25" s="24">
        <v>45991.604166666664</v>
      </c>
      <c r="F25" s="15">
        <v>10.3</v>
      </c>
      <c r="G25" s="37" t="s">
        <v>5745</v>
      </c>
      <c r="H25" s="15"/>
      <c r="I25" s="15"/>
      <c r="J25" s="15"/>
      <c r="K25" s="15"/>
      <c r="L25" s="35">
        <v>107</v>
      </c>
      <c r="M25" s="35">
        <v>27</v>
      </c>
      <c r="N25" s="35">
        <v>27</v>
      </c>
      <c r="O25" s="15"/>
      <c r="P25" s="14">
        <f>SUM(H25:O25)</f>
        <v>161</v>
      </c>
      <c r="Q25" s="17" t="s">
        <v>32</v>
      </c>
      <c r="R25" s="292" t="b">
        <v>0</v>
      </c>
      <c r="S25" s="340">
        <v>115829</v>
      </c>
      <c r="T25" s="237" t="s">
        <v>33</v>
      </c>
      <c r="U25" s="231" t="s">
        <v>161</v>
      </c>
      <c r="V25" s="16" t="s">
        <v>90</v>
      </c>
      <c r="W25" s="16">
        <v>1016425</v>
      </c>
      <c r="X25" s="16" t="s">
        <v>6164</v>
      </c>
      <c r="Y25" s="16"/>
    </row>
    <row r="26" spans="1:25" ht="25.5">
      <c r="A26" s="15" t="s">
        <v>120</v>
      </c>
      <c r="B26" s="15" t="s">
        <v>78</v>
      </c>
      <c r="C26" s="35" t="s">
        <v>6173</v>
      </c>
      <c r="D26" s="15" t="s">
        <v>88</v>
      </c>
      <c r="E26" s="24">
        <v>45991.166666666664</v>
      </c>
      <c r="F26" s="15">
        <v>10.3</v>
      </c>
      <c r="G26" s="37" t="s">
        <v>5745</v>
      </c>
      <c r="H26" s="15"/>
      <c r="I26" s="15"/>
      <c r="J26" s="15"/>
      <c r="K26" s="15"/>
      <c r="L26" s="35">
        <v>107</v>
      </c>
      <c r="M26" s="35">
        <v>54</v>
      </c>
      <c r="N26" s="15"/>
      <c r="O26" s="15"/>
      <c r="P26" s="14">
        <f>SUM(H26:O26)</f>
        <v>161</v>
      </c>
      <c r="Q26" s="17" t="s">
        <v>32</v>
      </c>
      <c r="R26" s="292" t="b">
        <v>1</v>
      </c>
      <c r="S26" s="340">
        <v>115819</v>
      </c>
      <c r="T26" s="237" t="s">
        <v>33</v>
      </c>
      <c r="U26" s="231" t="s">
        <v>161</v>
      </c>
      <c r="V26" s="16" t="s">
        <v>90</v>
      </c>
      <c r="W26" s="16">
        <v>1016426</v>
      </c>
      <c r="X26" s="16" t="s">
        <v>6164</v>
      </c>
      <c r="Y26" s="16"/>
    </row>
    <row r="27" spans="1:25" ht="25.5">
      <c r="A27" s="15" t="s">
        <v>86</v>
      </c>
      <c r="B27" s="15" t="s">
        <v>92</v>
      </c>
      <c r="C27" s="35" t="s">
        <v>6174</v>
      </c>
      <c r="D27" s="15" t="s">
        <v>1384</v>
      </c>
      <c r="E27" s="24">
        <v>45932.173611111109</v>
      </c>
      <c r="F27" s="15">
        <v>10.3</v>
      </c>
      <c r="G27" s="37" t="s">
        <v>5745</v>
      </c>
      <c r="H27" s="15"/>
      <c r="I27" s="15"/>
      <c r="J27" s="15"/>
      <c r="K27" s="15"/>
      <c r="L27" s="15">
        <v>0</v>
      </c>
      <c r="M27" s="35">
        <v>81</v>
      </c>
      <c r="N27" s="35">
        <v>80</v>
      </c>
      <c r="O27" s="15"/>
      <c r="P27" s="14">
        <f>SUM(H27:O27)</f>
        <v>161</v>
      </c>
      <c r="Q27" s="17" t="s">
        <v>32</v>
      </c>
      <c r="R27" s="292" t="b">
        <v>0</v>
      </c>
      <c r="S27" s="340">
        <v>115827</v>
      </c>
      <c r="T27" s="237" t="s">
        <v>33</v>
      </c>
      <c r="U27" s="231" t="s">
        <v>161</v>
      </c>
      <c r="V27" s="16" t="s">
        <v>90</v>
      </c>
      <c r="W27" s="16">
        <v>1016427</v>
      </c>
      <c r="X27" s="16" t="s">
        <v>6175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>SUM(H23:H26)</f>
        <v>0</v>
      </c>
      <c r="I28" s="11">
        <f>SUM(I23:I26)</f>
        <v>0</v>
      </c>
      <c r="J28" s="11">
        <f>SUM(J23:J26)</f>
        <v>27</v>
      </c>
      <c r="K28" s="11">
        <f>SUM(K23:K26)</f>
        <v>108</v>
      </c>
      <c r="L28" s="11">
        <f>SUM(L23:L26)</f>
        <v>214</v>
      </c>
      <c r="M28" s="11">
        <v>296</v>
      </c>
      <c r="N28" s="11">
        <v>134</v>
      </c>
      <c r="O28" s="11">
        <f>SUM(O23:O26)</f>
        <v>0</v>
      </c>
      <c r="P28" s="11">
        <f>SUM(P23:P27)</f>
        <v>779</v>
      </c>
      <c r="Q28" s="12"/>
      <c r="R28" s="12"/>
      <c r="S28" s="256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4" t="s">
        <v>169</v>
      </c>
      <c r="B32" s="1564" t="s">
        <v>39</v>
      </c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230" t="s">
        <v>161</v>
      </c>
      <c r="B33" s="1558" t="s">
        <v>41</v>
      </c>
      <c r="C33" s="155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772" t="s">
        <v>4941</v>
      </c>
      <c r="C34" s="1772"/>
      <c r="D34" s="1"/>
      <c r="E34" s="1"/>
    </row>
    <row r="35" spans="1:25">
      <c r="A35" s="5" t="s">
        <v>42</v>
      </c>
      <c r="B35" s="1772"/>
      <c r="C35" s="1772"/>
    </row>
    <row r="36" spans="1:25">
      <c r="A36" s="5" t="s">
        <v>43</v>
      </c>
      <c r="B36" s="1772" t="s">
        <v>5951</v>
      </c>
      <c r="C36" s="1772"/>
      <c r="D36" s="1"/>
      <c r="E36" s="1"/>
    </row>
    <row r="37" spans="1:25">
      <c r="A37" s="5" t="s">
        <v>44</v>
      </c>
      <c r="B37" s="1567">
        <v>0.625</v>
      </c>
      <c r="C37" s="1565"/>
      <c r="D37" s="1"/>
      <c r="E37" s="1"/>
    </row>
    <row r="39" spans="1:25" ht="23.25" customHeight="1">
      <c r="A39" s="1597" t="s">
        <v>360</v>
      </c>
      <c r="B39" s="1597"/>
      <c r="C39" s="1597"/>
      <c r="D39" s="1597"/>
      <c r="E39" s="1597"/>
      <c r="F39" s="1597"/>
      <c r="G39" s="325"/>
      <c r="H39" s="1597" t="s">
        <v>3509</v>
      </c>
      <c r="I39" s="1597"/>
      <c r="J39" s="1597"/>
      <c r="K39" s="1597"/>
      <c r="L39" s="1597"/>
      <c r="M39" s="1597"/>
      <c r="N39" s="1597"/>
      <c r="O39" s="1597"/>
      <c r="P39" s="1597"/>
      <c r="Q39" s="1595" t="s">
        <v>810</v>
      </c>
      <c r="R39" s="1596"/>
      <c r="S39" s="1596"/>
      <c r="T39" s="1596"/>
      <c r="U39" s="1596"/>
      <c r="V39" s="1596"/>
      <c r="W39" s="1596"/>
      <c r="X39" s="1596"/>
      <c r="Y39" s="1596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240" t="s">
        <v>22</v>
      </c>
      <c r="S40" s="18" t="s">
        <v>9</v>
      </c>
      <c r="T40" s="8" t="s">
        <v>21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 ht="25.5">
      <c r="A41" s="15" t="s">
        <v>119</v>
      </c>
      <c r="B41" s="15" t="s">
        <v>92</v>
      </c>
      <c r="C41" s="35" t="s">
        <v>6176</v>
      </c>
      <c r="D41" s="15" t="s">
        <v>2467</v>
      </c>
      <c r="E41" s="24">
        <v>45992.5</v>
      </c>
      <c r="F41" s="15">
        <v>9.65</v>
      </c>
      <c r="G41" s="37" t="s">
        <v>5745</v>
      </c>
      <c r="H41" s="15"/>
      <c r="I41" s="15"/>
      <c r="J41" s="15"/>
      <c r="K41" s="15"/>
      <c r="L41" s="35">
        <v>26</v>
      </c>
      <c r="M41" s="35">
        <v>90</v>
      </c>
      <c r="N41" s="35">
        <v>30</v>
      </c>
      <c r="O41" s="35">
        <v>15</v>
      </c>
      <c r="P41" s="14">
        <f t="shared" ref="P41:P46" si="2">SUM(H41:O41)</f>
        <v>161</v>
      </c>
      <c r="Q41" s="17" t="s">
        <v>32</v>
      </c>
      <c r="R41" s="292" t="b">
        <v>0</v>
      </c>
      <c r="S41" s="250">
        <v>115824</v>
      </c>
      <c r="T41" s="237" t="s">
        <v>33</v>
      </c>
      <c r="U41" s="261" t="s">
        <v>523</v>
      </c>
      <c r="V41" s="16" t="s">
        <v>90</v>
      </c>
      <c r="W41" s="16">
        <v>1016417</v>
      </c>
      <c r="X41" s="16" t="s">
        <v>6177</v>
      </c>
      <c r="Y41" s="16"/>
    </row>
    <row r="42" spans="1:25" ht="25.5">
      <c r="A42" s="15" t="s">
        <v>120</v>
      </c>
      <c r="B42" s="15" t="s">
        <v>78</v>
      </c>
      <c r="C42" s="35" t="s">
        <v>6178</v>
      </c>
      <c r="D42" s="15" t="s">
        <v>1407</v>
      </c>
      <c r="E42" s="24">
        <v>45992.5</v>
      </c>
      <c r="F42" s="15">
        <v>10.3</v>
      </c>
      <c r="G42" s="37" t="s">
        <v>5745</v>
      </c>
      <c r="H42" s="15"/>
      <c r="I42" s="15"/>
      <c r="J42" s="15"/>
      <c r="K42" s="15"/>
      <c r="L42" s="35">
        <v>26</v>
      </c>
      <c r="M42" s="35">
        <v>90</v>
      </c>
      <c r="N42" s="35">
        <v>30</v>
      </c>
      <c r="O42" s="35">
        <v>15</v>
      </c>
      <c r="P42" s="14">
        <f t="shared" si="2"/>
        <v>161</v>
      </c>
      <c r="Q42" s="17" t="s">
        <v>32</v>
      </c>
      <c r="R42" s="292" t="b">
        <v>1</v>
      </c>
      <c r="S42" s="340">
        <v>115820</v>
      </c>
      <c r="T42" s="237" t="s">
        <v>33</v>
      </c>
      <c r="U42" s="270" t="s">
        <v>508</v>
      </c>
      <c r="V42" s="16" t="s">
        <v>90</v>
      </c>
      <c r="W42" s="16">
        <v>1016418</v>
      </c>
      <c r="X42" s="16" t="s">
        <v>6175</v>
      </c>
      <c r="Y42" s="16"/>
    </row>
    <row r="43" spans="1:25" ht="25.5">
      <c r="A43" s="15" t="s">
        <v>120</v>
      </c>
      <c r="B43" s="15" t="s">
        <v>2047</v>
      </c>
      <c r="C43" s="35" t="s">
        <v>6179</v>
      </c>
      <c r="D43" s="15" t="s">
        <v>5919</v>
      </c>
      <c r="E43" s="24">
        <v>45992.517361111109</v>
      </c>
      <c r="F43" s="15">
        <v>10.1</v>
      </c>
      <c r="G43" s="37" t="s">
        <v>5745</v>
      </c>
      <c r="H43" s="15"/>
      <c r="I43" s="15"/>
      <c r="J43" s="15"/>
      <c r="K43" s="15"/>
      <c r="L43" s="35">
        <v>41</v>
      </c>
      <c r="M43" s="35">
        <v>90</v>
      </c>
      <c r="N43" s="35">
        <v>30</v>
      </c>
      <c r="O43" s="15"/>
      <c r="P43" s="14">
        <f t="shared" si="2"/>
        <v>161</v>
      </c>
      <c r="Q43" s="17" t="s">
        <v>32</v>
      </c>
      <c r="R43" s="292" t="b">
        <v>1</v>
      </c>
      <c r="S43" s="340">
        <v>115825</v>
      </c>
      <c r="T43" s="237" t="s">
        <v>33</v>
      </c>
      <c r="U43" s="270" t="s">
        <v>508</v>
      </c>
      <c r="V43" s="16" t="s">
        <v>90</v>
      </c>
      <c r="W43" s="16">
        <v>1016419</v>
      </c>
      <c r="X43" s="16" t="s">
        <v>6175</v>
      </c>
      <c r="Y43" s="16"/>
    </row>
    <row r="44" spans="1:25" ht="25.5">
      <c r="A44" s="15" t="s">
        <v>120</v>
      </c>
      <c r="B44" s="15" t="s">
        <v>2047</v>
      </c>
      <c r="C44" s="35" t="s">
        <v>6180</v>
      </c>
      <c r="D44" s="15" t="s">
        <v>5919</v>
      </c>
      <c r="E44" s="24">
        <v>45992.517361111109</v>
      </c>
      <c r="F44" s="15">
        <v>10.1</v>
      </c>
      <c r="G44" s="37" t="s">
        <v>5745</v>
      </c>
      <c r="H44" s="15"/>
      <c r="I44" s="15"/>
      <c r="J44" s="15"/>
      <c r="K44" s="15"/>
      <c r="L44" s="35">
        <v>41</v>
      </c>
      <c r="M44" s="35">
        <v>90</v>
      </c>
      <c r="N44" s="35">
        <v>30</v>
      </c>
      <c r="O44" s="15"/>
      <c r="P44" s="14">
        <f t="shared" si="2"/>
        <v>161</v>
      </c>
      <c r="Q44" s="17" t="s">
        <v>32</v>
      </c>
      <c r="R44" s="292" t="b">
        <v>1</v>
      </c>
      <c r="S44" s="386">
        <v>115854</v>
      </c>
      <c r="T44" s="237" t="s">
        <v>33</v>
      </c>
      <c r="U44" s="270" t="s">
        <v>508</v>
      </c>
      <c r="V44" s="16" t="s">
        <v>90</v>
      </c>
      <c r="W44" s="16">
        <v>1016422</v>
      </c>
      <c r="X44" s="16" t="s">
        <v>6175</v>
      </c>
      <c r="Y44" s="16"/>
    </row>
    <row r="45" spans="1:25" ht="24.75" customHeight="1">
      <c r="A45" s="15" t="s">
        <v>133</v>
      </c>
      <c r="B45" s="15" t="s">
        <v>2047</v>
      </c>
      <c r="C45" s="35" t="s">
        <v>6181</v>
      </c>
      <c r="D45" s="15" t="s">
        <v>5919</v>
      </c>
      <c r="E45" s="24">
        <v>45992.517361111109</v>
      </c>
      <c r="F45" s="15">
        <v>10.1</v>
      </c>
      <c r="G45" s="387" t="s">
        <v>3986</v>
      </c>
      <c r="H45" s="15"/>
      <c r="I45" s="15"/>
      <c r="J45" s="15"/>
      <c r="K45" s="15"/>
      <c r="L45" s="35">
        <v>161</v>
      </c>
      <c r="M45" s="15"/>
      <c r="N45" s="15"/>
      <c r="O45" s="15"/>
      <c r="P45" s="14">
        <f t="shared" si="2"/>
        <v>161</v>
      </c>
      <c r="Q45" s="17" t="s">
        <v>32</v>
      </c>
      <c r="R45" s="292" t="b">
        <v>0</v>
      </c>
      <c r="S45" s="340">
        <v>115836</v>
      </c>
      <c r="T45" s="237" t="s">
        <v>33</v>
      </c>
      <c r="U45" s="270" t="s">
        <v>508</v>
      </c>
      <c r="V45" s="16" t="s">
        <v>90</v>
      </c>
      <c r="W45" s="16">
        <v>1016420</v>
      </c>
      <c r="X45" s="16" t="s">
        <v>6175</v>
      </c>
      <c r="Y45" s="16"/>
    </row>
    <row r="46" spans="1:25" ht="24" customHeight="1">
      <c r="A46" s="15" t="s">
        <v>133</v>
      </c>
      <c r="B46" s="15" t="s">
        <v>2047</v>
      </c>
      <c r="C46" s="35" t="s">
        <v>6182</v>
      </c>
      <c r="D46" s="15" t="s">
        <v>5919</v>
      </c>
      <c r="E46" s="24">
        <v>45992.517361111109</v>
      </c>
      <c r="F46" s="15">
        <v>10.1</v>
      </c>
      <c r="G46" s="387" t="s">
        <v>3986</v>
      </c>
      <c r="H46" s="15"/>
      <c r="I46" s="15"/>
      <c r="J46" s="15"/>
      <c r="K46" s="15"/>
      <c r="L46" s="35">
        <v>161</v>
      </c>
      <c r="M46" s="15"/>
      <c r="N46" s="15"/>
      <c r="O46" s="15"/>
      <c r="P46" s="14">
        <f t="shared" si="2"/>
        <v>161</v>
      </c>
      <c r="Q46" s="17" t="s">
        <v>32</v>
      </c>
      <c r="R46" s="292" t="b">
        <v>0</v>
      </c>
      <c r="S46" s="340">
        <v>115837</v>
      </c>
      <c r="T46" s="237" t="s">
        <v>33</v>
      </c>
      <c r="U46" s="270" t="s">
        <v>508</v>
      </c>
      <c r="V46" s="16" t="s">
        <v>90</v>
      </c>
      <c r="W46" s="16">
        <v>1016421</v>
      </c>
      <c r="X46" s="16" t="s">
        <v>6175</v>
      </c>
      <c r="Y46" s="16"/>
    </row>
    <row r="47" spans="1:25">
      <c r="A47" s="11" t="s">
        <v>19</v>
      </c>
      <c r="B47" s="7"/>
      <c r="C47" s="7"/>
      <c r="D47" s="7"/>
      <c r="E47" s="11"/>
      <c r="F47" s="7"/>
      <c r="G47" s="7"/>
      <c r="H47" s="11">
        <f>SUM(H41:H41)</f>
        <v>0</v>
      </c>
      <c r="I47" s="11">
        <f>SUM(I41:I41)</f>
        <v>0</v>
      </c>
      <c r="J47" s="11">
        <f>SUM(J41:J41)</f>
        <v>0</v>
      </c>
      <c r="K47" s="11">
        <f>SUM(K41:K41)</f>
        <v>0</v>
      </c>
      <c r="L47" s="11">
        <v>456</v>
      </c>
      <c r="M47" s="11">
        <v>360</v>
      </c>
      <c r="N47" s="11">
        <v>120</v>
      </c>
      <c r="O47" s="11">
        <v>30</v>
      </c>
      <c r="P47" s="11">
        <f>SUM(P41:P46)</f>
        <v>966</v>
      </c>
      <c r="Q47" s="12"/>
      <c r="R47" s="12"/>
      <c r="S47" s="256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262" t="s">
        <v>508</v>
      </c>
      <c r="B51" s="1738" t="s">
        <v>39</v>
      </c>
      <c r="C51" s="173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263" t="s">
        <v>523</v>
      </c>
      <c r="B52" s="1591" t="s">
        <v>41</v>
      </c>
      <c r="C52" s="159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6039</v>
      </c>
      <c r="B53" s="1772" t="s">
        <v>6040</v>
      </c>
      <c r="C53" s="177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772"/>
      <c r="C54" s="177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43</v>
      </c>
      <c r="B55" s="1772"/>
      <c r="C55" s="177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44</v>
      </c>
      <c r="B56" s="1772"/>
      <c r="C56" s="177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8" spans="1:25" ht="23.25" customHeight="1">
      <c r="A58" s="1559" t="s">
        <v>1442</v>
      </c>
      <c r="B58" s="1559"/>
      <c r="C58" s="1559"/>
      <c r="D58" s="1559"/>
      <c r="E58" s="1559"/>
      <c r="F58" s="1559"/>
      <c r="G58" s="7"/>
      <c r="H58" s="1559" t="s">
        <v>4015</v>
      </c>
      <c r="I58" s="1559"/>
      <c r="J58" s="1559"/>
      <c r="K58" s="1559"/>
      <c r="L58" s="1559"/>
      <c r="M58" s="1559"/>
      <c r="N58" s="1559"/>
      <c r="O58" s="1559"/>
      <c r="P58" s="1559"/>
      <c r="Q58" s="1560" t="s">
        <v>206</v>
      </c>
      <c r="R58" s="1561"/>
      <c r="S58" s="1561"/>
      <c r="T58" s="1561"/>
      <c r="U58" s="1561"/>
      <c r="V58" s="1561"/>
      <c r="W58" s="1561"/>
      <c r="X58" s="1561"/>
      <c r="Y58" s="1561"/>
    </row>
    <row r="59" spans="1:25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9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240" t="s">
        <v>22</v>
      </c>
      <c r="S59" s="8" t="s">
        <v>9</v>
      </c>
      <c r="T59" s="8" t="s">
        <v>21</v>
      </c>
      <c r="U59" s="8" t="s">
        <v>24</v>
      </c>
      <c r="V59" s="8" t="s">
        <v>25</v>
      </c>
      <c r="W59" s="8" t="s">
        <v>26</v>
      </c>
      <c r="X59" s="8" t="s">
        <v>27</v>
      </c>
      <c r="Y59" s="8" t="s">
        <v>28</v>
      </c>
    </row>
    <row r="60" spans="1:25">
      <c r="A60" s="15" t="s">
        <v>141</v>
      </c>
      <c r="B60" s="15" t="s">
        <v>69</v>
      </c>
      <c r="C60" s="35" t="s">
        <v>6183</v>
      </c>
      <c r="D60" s="15" t="s">
        <v>68</v>
      </c>
      <c r="E60" s="24">
        <v>45990.760416666664</v>
      </c>
      <c r="F60" s="15">
        <v>14.5</v>
      </c>
      <c r="G60" s="37"/>
      <c r="H60" s="15"/>
      <c r="I60" s="15"/>
      <c r="J60" s="15"/>
      <c r="K60" s="15"/>
      <c r="L60" s="35">
        <v>81</v>
      </c>
      <c r="M60" s="35">
        <v>80</v>
      </c>
      <c r="N60" s="15"/>
      <c r="O60" s="15"/>
      <c r="P60" s="14">
        <f t="shared" ref="P60:P66" si="3">SUM(H60:O60)</f>
        <v>161</v>
      </c>
      <c r="Q60" s="14" t="s">
        <v>30</v>
      </c>
      <c r="R60" s="290" t="b">
        <v>0</v>
      </c>
      <c r="S60" s="14">
        <v>115796</v>
      </c>
      <c r="T60" s="14" t="s">
        <v>31</v>
      </c>
      <c r="U60" s="232" t="s">
        <v>126</v>
      </c>
      <c r="V60" s="16"/>
      <c r="W60" s="16">
        <v>1016429</v>
      </c>
      <c r="X60" s="16" t="s">
        <v>6184</v>
      </c>
      <c r="Y60" s="16"/>
    </row>
    <row r="61" spans="1:25">
      <c r="A61" s="15" t="s">
        <v>142</v>
      </c>
      <c r="B61" s="15" t="s">
        <v>72</v>
      </c>
      <c r="C61" s="35" t="s">
        <v>6185</v>
      </c>
      <c r="D61" s="15" t="s">
        <v>71</v>
      </c>
      <c r="E61" s="24">
        <v>45991.711805555555</v>
      </c>
      <c r="F61" s="15">
        <v>14.5</v>
      </c>
      <c r="G61" s="37"/>
      <c r="H61" s="15"/>
      <c r="I61" s="15"/>
      <c r="J61" s="15"/>
      <c r="K61" s="15"/>
      <c r="L61" s="35">
        <v>60</v>
      </c>
      <c r="M61" s="35">
        <v>61</v>
      </c>
      <c r="N61" s="35">
        <v>40</v>
      </c>
      <c r="O61" s="15"/>
      <c r="P61" s="14">
        <f t="shared" si="3"/>
        <v>161</v>
      </c>
      <c r="Q61" s="14" t="s">
        <v>30</v>
      </c>
      <c r="R61" s="290" t="b">
        <v>0</v>
      </c>
      <c r="S61" s="14">
        <v>115721</v>
      </c>
      <c r="T61" s="14" t="s">
        <v>31</v>
      </c>
      <c r="U61" s="232" t="s">
        <v>126</v>
      </c>
      <c r="V61" s="16"/>
      <c r="W61" s="16">
        <v>1016430</v>
      </c>
      <c r="X61" s="16" t="s">
        <v>6184</v>
      </c>
      <c r="Y61" s="16"/>
    </row>
    <row r="62" spans="1:25">
      <c r="A62" s="15" t="s">
        <v>142</v>
      </c>
      <c r="B62" s="15" t="s">
        <v>72</v>
      </c>
      <c r="C62" s="35" t="s">
        <v>6186</v>
      </c>
      <c r="D62" s="15" t="s">
        <v>71</v>
      </c>
      <c r="E62" s="24">
        <v>45991.711805555555</v>
      </c>
      <c r="F62" s="15">
        <v>14.5</v>
      </c>
      <c r="G62" s="37"/>
      <c r="H62" s="15"/>
      <c r="I62" s="15"/>
      <c r="J62" s="15"/>
      <c r="K62" s="15"/>
      <c r="L62" s="35">
        <v>61</v>
      </c>
      <c r="M62" s="35">
        <v>60</v>
      </c>
      <c r="N62" s="35">
        <v>40</v>
      </c>
      <c r="O62" s="15"/>
      <c r="P62" s="14">
        <f t="shared" si="3"/>
        <v>161</v>
      </c>
      <c r="Q62" s="14" t="s">
        <v>30</v>
      </c>
      <c r="R62" s="290" t="b">
        <v>0</v>
      </c>
      <c r="S62" s="14">
        <v>115794</v>
      </c>
      <c r="T62" s="14" t="s">
        <v>31</v>
      </c>
      <c r="U62" s="232" t="s">
        <v>126</v>
      </c>
      <c r="V62" s="16"/>
      <c r="W62" s="16">
        <v>1016431</v>
      </c>
      <c r="X62" s="16" t="s">
        <v>6184</v>
      </c>
      <c r="Y62" s="16"/>
    </row>
    <row r="63" spans="1:25">
      <c r="A63" s="15" t="s">
        <v>113</v>
      </c>
      <c r="B63" s="15" t="s">
        <v>65</v>
      </c>
      <c r="C63" s="35" t="s">
        <v>6187</v>
      </c>
      <c r="D63" s="15" t="s">
        <v>64</v>
      </c>
      <c r="E63" s="24">
        <v>45991.517361111109</v>
      </c>
      <c r="F63" s="15">
        <v>14.8</v>
      </c>
      <c r="G63" s="37"/>
      <c r="H63" s="15"/>
      <c r="I63" s="15"/>
      <c r="J63" s="15"/>
      <c r="K63" s="15"/>
      <c r="L63" s="35">
        <v>54</v>
      </c>
      <c r="M63" s="15"/>
      <c r="N63" s="15"/>
      <c r="O63" s="15"/>
      <c r="P63" s="14">
        <f t="shared" si="3"/>
        <v>54</v>
      </c>
      <c r="Q63" s="14" t="s">
        <v>30</v>
      </c>
      <c r="R63" s="290" t="b">
        <v>0</v>
      </c>
      <c r="S63" s="14">
        <v>115797</v>
      </c>
      <c r="T63" s="14" t="s">
        <v>31</v>
      </c>
      <c r="U63" s="232" t="s">
        <v>126</v>
      </c>
      <c r="V63" s="16"/>
      <c r="W63" s="16">
        <v>1016432</v>
      </c>
      <c r="X63" s="16" t="s">
        <v>6142</v>
      </c>
      <c r="Y63" s="16"/>
    </row>
    <row r="64" spans="1:25">
      <c r="A64" s="15" t="s">
        <v>145</v>
      </c>
      <c r="B64" s="15" t="s">
        <v>57</v>
      </c>
      <c r="C64" s="35" t="s">
        <v>6188</v>
      </c>
      <c r="D64" s="15" t="s">
        <v>56</v>
      </c>
      <c r="E64" s="24">
        <v>45991.253472222219</v>
      </c>
      <c r="F64" s="15">
        <v>10.3</v>
      </c>
      <c r="G64" s="37"/>
      <c r="H64" s="15"/>
      <c r="I64" s="15"/>
      <c r="J64" s="272">
        <v>54</v>
      </c>
      <c r="K64" s="35">
        <v>103</v>
      </c>
      <c r="L64" s="15"/>
      <c r="M64" s="15"/>
      <c r="N64" s="15"/>
      <c r="O64" s="15"/>
      <c r="P64" s="14">
        <f t="shared" si="3"/>
        <v>157</v>
      </c>
      <c r="Q64" s="14" t="s">
        <v>30</v>
      </c>
      <c r="R64" s="290" t="b">
        <v>0</v>
      </c>
      <c r="S64" s="14">
        <v>115798</v>
      </c>
      <c r="T64" s="14" t="s">
        <v>31</v>
      </c>
      <c r="U64" s="232" t="s">
        <v>126</v>
      </c>
      <c r="V64" s="16"/>
      <c r="W64" s="16">
        <v>1016433</v>
      </c>
      <c r="X64" s="16" t="s">
        <v>6189</v>
      </c>
      <c r="Y64" s="16"/>
    </row>
    <row r="65" spans="1:27" ht="25.5">
      <c r="A65" s="15" t="s">
        <v>102</v>
      </c>
      <c r="B65" s="15" t="s">
        <v>92</v>
      </c>
      <c r="C65" s="35" t="s">
        <v>6190</v>
      </c>
      <c r="D65" s="15" t="s">
        <v>1384</v>
      </c>
      <c r="E65" s="24">
        <v>45932.173611111109</v>
      </c>
      <c r="F65" s="15">
        <v>10.3</v>
      </c>
      <c r="G65" s="37" t="s">
        <v>5745</v>
      </c>
      <c r="H65" s="15"/>
      <c r="I65" s="15"/>
      <c r="J65" s="15"/>
      <c r="K65" s="15"/>
      <c r="L65" s="15">
        <v>0</v>
      </c>
      <c r="M65" s="35">
        <v>134</v>
      </c>
      <c r="N65" s="35">
        <v>27</v>
      </c>
      <c r="O65" s="15"/>
      <c r="P65" s="14">
        <f t="shared" si="3"/>
        <v>161</v>
      </c>
      <c r="Q65" s="17" t="s">
        <v>32</v>
      </c>
      <c r="R65" s="290" t="b">
        <v>0</v>
      </c>
      <c r="S65" s="14">
        <v>115828</v>
      </c>
      <c r="T65" s="23" t="s">
        <v>33</v>
      </c>
      <c r="U65" s="231" t="s">
        <v>161</v>
      </c>
      <c r="V65" s="16" t="s">
        <v>90</v>
      </c>
      <c r="W65" s="16">
        <v>1016434</v>
      </c>
      <c r="X65" s="16" t="s">
        <v>6175</v>
      </c>
      <c r="Y65" s="16"/>
    </row>
    <row r="66" spans="1:27">
      <c r="A66" s="15"/>
      <c r="B66" s="15"/>
      <c r="C66" s="15"/>
      <c r="D66" s="15"/>
      <c r="E66" s="15"/>
      <c r="F66" s="15"/>
      <c r="G66" s="37"/>
      <c r="H66" s="15"/>
      <c r="I66" s="15"/>
      <c r="J66" s="15"/>
      <c r="K66" s="15"/>
      <c r="L66" s="15"/>
      <c r="M66" s="15"/>
      <c r="N66" s="15"/>
      <c r="O66" s="15"/>
      <c r="P66" s="14">
        <f t="shared" si="3"/>
        <v>0</v>
      </c>
      <c r="Q66" s="14"/>
      <c r="R66" s="14"/>
      <c r="S66" s="14"/>
      <c r="T66" s="14"/>
      <c r="U66" s="16"/>
      <c r="V66" s="16"/>
      <c r="W66" s="16"/>
      <c r="X66" s="16"/>
      <c r="Y66" s="16"/>
    </row>
    <row r="67" spans="1:27">
      <c r="A67" s="11" t="s">
        <v>19</v>
      </c>
      <c r="B67" s="7"/>
      <c r="C67" s="7"/>
      <c r="D67" s="7"/>
      <c r="E67" s="11"/>
      <c r="F67" s="7"/>
      <c r="G67" s="7"/>
      <c r="H67" s="11">
        <f t="shared" ref="H67:P67" si="4">SUM(H60:H66)</f>
        <v>0</v>
      </c>
      <c r="I67" s="11">
        <f t="shared" si="4"/>
        <v>0</v>
      </c>
      <c r="J67" s="11">
        <f t="shared" si="4"/>
        <v>54</v>
      </c>
      <c r="K67" s="11">
        <f t="shared" si="4"/>
        <v>103</v>
      </c>
      <c r="L67" s="11">
        <f t="shared" si="4"/>
        <v>256</v>
      </c>
      <c r="M67" s="11">
        <f t="shared" si="4"/>
        <v>335</v>
      </c>
      <c r="N67" s="11">
        <f t="shared" si="4"/>
        <v>107</v>
      </c>
      <c r="O67" s="11">
        <f t="shared" si="4"/>
        <v>0</v>
      </c>
      <c r="P67" s="11">
        <f t="shared" si="4"/>
        <v>855</v>
      </c>
      <c r="Q67" s="12"/>
      <c r="R67" s="12"/>
      <c r="S67" s="12"/>
      <c r="T67" s="12"/>
      <c r="U67" s="12"/>
      <c r="V67" s="12"/>
      <c r="W67" s="12"/>
      <c r="X67" s="12"/>
      <c r="Y67" s="12"/>
    </row>
    <row r="68" spans="1:27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7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563"/>
      <c r="K69" s="1563"/>
      <c r="L69" s="156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7" ht="18">
      <c r="A70" s="187" t="s">
        <v>35</v>
      </c>
      <c r="B70" s="186" t="s">
        <v>36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7">
      <c r="A71" s="4" t="s">
        <v>169</v>
      </c>
      <c r="B71" s="1564" t="s">
        <v>39</v>
      </c>
      <c r="C71" s="1564"/>
      <c r="D71" s="242"/>
      <c r="E71" s="243" t="s">
        <v>40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7">
      <c r="A72" s="230" t="s">
        <v>161</v>
      </c>
      <c r="B72" s="1558" t="s">
        <v>41</v>
      </c>
      <c r="C72" s="155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7">
      <c r="A73" s="5" t="s">
        <v>42</v>
      </c>
      <c r="B73" s="1565" t="s">
        <v>870</v>
      </c>
      <c r="C73" s="156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7">
      <c r="A74" s="5" t="s">
        <v>42</v>
      </c>
      <c r="B74" s="1565"/>
      <c r="C74" s="156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7">
      <c r="A75" s="5" t="s">
        <v>43</v>
      </c>
      <c r="B75" s="1565" t="s">
        <v>6191</v>
      </c>
      <c r="C75" s="156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AA75" t="s">
        <v>6192</v>
      </c>
    </row>
    <row r="76" spans="1:27">
      <c r="A76" s="5" t="s">
        <v>44</v>
      </c>
      <c r="B76" s="1567">
        <v>0.66666666666666663</v>
      </c>
      <c r="C76" s="156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</sheetData>
  <mergeCells count="44">
    <mergeCell ref="B15:C15"/>
    <mergeCell ref="B33:C33"/>
    <mergeCell ref="B52:C52"/>
    <mergeCell ref="B72:C72"/>
    <mergeCell ref="H58:P58"/>
    <mergeCell ref="B49:D49"/>
    <mergeCell ref="J49:L49"/>
    <mergeCell ref="B35:C35"/>
    <mergeCell ref="B36:C36"/>
    <mergeCell ref="B37:C37"/>
    <mergeCell ref="A39:F39"/>
    <mergeCell ref="H39:P39"/>
    <mergeCell ref="Q58:Y58"/>
    <mergeCell ref="B69:D69"/>
    <mergeCell ref="J69:L69"/>
    <mergeCell ref="B71:C71"/>
    <mergeCell ref="B73:C73"/>
    <mergeCell ref="A58:F58"/>
    <mergeCell ref="B74:C74"/>
    <mergeCell ref="B75:C75"/>
    <mergeCell ref="B76:C76"/>
    <mergeCell ref="B51:C51"/>
    <mergeCell ref="B53:C53"/>
    <mergeCell ref="B54:C54"/>
    <mergeCell ref="B55:C55"/>
    <mergeCell ref="B56:C56"/>
    <mergeCell ref="Q39:Y39"/>
    <mergeCell ref="B16:C16"/>
    <mergeCell ref="B17:C17"/>
    <mergeCell ref="B18:C18"/>
    <mergeCell ref="B19:C19"/>
    <mergeCell ref="A21:F21"/>
    <mergeCell ref="Q21:Y21"/>
    <mergeCell ref="B30:D30"/>
    <mergeCell ref="J30:L30"/>
    <mergeCell ref="B32:C32"/>
    <mergeCell ref="B34:C34"/>
    <mergeCell ref="H21:P21"/>
    <mergeCell ref="B14:C14"/>
    <mergeCell ref="A1:F1"/>
    <mergeCell ref="H1:P1"/>
    <mergeCell ref="Q1:Y1"/>
    <mergeCell ref="B12:D12"/>
    <mergeCell ref="J12:L12"/>
  </mergeCell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5D5C3-1E0E-49D0-AF31-23518E32CE37}">
  <sheetPr>
    <tabColor rgb="FF00B050"/>
  </sheetPr>
  <dimension ref="A1:Y56"/>
  <sheetViews>
    <sheetView topLeftCell="N27" workbookViewId="0">
      <selection activeCell="N27" sqref="N2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6.28515625" customWidth="1"/>
    <col min="6" max="6" width="9.140625" bestFit="1" customWidth="1"/>
    <col min="7" max="7" width="13.140625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24.7109375" customWidth="1"/>
  </cols>
  <sheetData>
    <row r="1" spans="1:25" ht="23.25">
      <c r="A1" s="1559" t="s">
        <v>109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5.5">
      <c r="A3" s="15" t="s">
        <v>120</v>
      </c>
      <c r="B3" s="15" t="s">
        <v>78</v>
      </c>
      <c r="C3" s="35" t="s">
        <v>6193</v>
      </c>
      <c r="D3" s="15" t="s">
        <v>168</v>
      </c>
      <c r="E3" s="24">
        <v>45989.708333333336</v>
      </c>
      <c r="F3" s="15">
        <v>11.7</v>
      </c>
      <c r="G3" s="37" t="s">
        <v>5745</v>
      </c>
      <c r="H3" s="15"/>
      <c r="I3" s="15"/>
      <c r="J3" s="15"/>
      <c r="K3" s="15"/>
      <c r="L3" s="35">
        <v>86</v>
      </c>
      <c r="M3" s="35">
        <v>30</v>
      </c>
      <c r="N3" s="35">
        <v>30</v>
      </c>
      <c r="O3" s="35">
        <v>15</v>
      </c>
      <c r="P3" s="14">
        <f t="shared" ref="P3:P8" si="0">SUM(H3:O3)</f>
        <v>161</v>
      </c>
      <c r="Q3" s="17" t="s">
        <v>32</v>
      </c>
      <c r="R3" s="292" t="b">
        <v>1</v>
      </c>
      <c r="S3" s="340">
        <v>115764</v>
      </c>
      <c r="T3" s="237" t="s">
        <v>33</v>
      </c>
      <c r="U3" s="232" t="s">
        <v>169</v>
      </c>
      <c r="V3" s="16" t="s">
        <v>90</v>
      </c>
      <c r="W3" s="16">
        <v>1016381</v>
      </c>
      <c r="X3" s="16" t="s">
        <v>6194</v>
      </c>
      <c r="Y3" s="16"/>
    </row>
    <row r="4" spans="1:25" ht="25.5">
      <c r="A4" s="15" t="s">
        <v>86</v>
      </c>
      <c r="B4" s="15" t="s">
        <v>92</v>
      </c>
      <c r="C4" s="35" t="s">
        <v>6195</v>
      </c>
      <c r="D4" s="15" t="s">
        <v>159</v>
      </c>
      <c r="E4" s="24">
        <v>45989.041666666664</v>
      </c>
      <c r="F4" s="15">
        <v>10.3</v>
      </c>
      <c r="G4" s="37" t="s">
        <v>5745</v>
      </c>
      <c r="H4" s="15"/>
      <c r="I4" s="15"/>
      <c r="J4" s="15"/>
      <c r="K4" s="15"/>
      <c r="L4" s="35">
        <v>41</v>
      </c>
      <c r="M4" s="35">
        <v>60</v>
      </c>
      <c r="N4" s="35">
        <v>45</v>
      </c>
      <c r="O4" s="35">
        <v>15</v>
      </c>
      <c r="P4" s="14">
        <f t="shared" si="0"/>
        <v>161</v>
      </c>
      <c r="Q4" s="17" t="s">
        <v>32</v>
      </c>
      <c r="R4" s="292" t="b">
        <v>0</v>
      </c>
      <c r="S4" s="340">
        <v>115780</v>
      </c>
      <c r="T4" s="237" t="s">
        <v>33</v>
      </c>
      <c r="U4" s="231" t="s">
        <v>161</v>
      </c>
      <c r="V4" s="16" t="s">
        <v>90</v>
      </c>
      <c r="W4" s="16">
        <v>1016382</v>
      </c>
      <c r="X4" s="16" t="s">
        <v>6196</v>
      </c>
      <c r="Y4" s="16"/>
    </row>
    <row r="5" spans="1:25" ht="23.25" customHeight="1">
      <c r="A5" s="15" t="s">
        <v>133</v>
      </c>
      <c r="B5" s="15" t="s">
        <v>134</v>
      </c>
      <c r="C5" s="35" t="s">
        <v>6197</v>
      </c>
      <c r="D5" s="15" t="s">
        <v>2892</v>
      </c>
      <c r="E5" s="24">
        <v>45990.288194444445</v>
      </c>
      <c r="F5" s="15">
        <v>10.3</v>
      </c>
      <c r="G5" s="388" t="s">
        <v>1699</v>
      </c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0"/>
        <v>161</v>
      </c>
      <c r="Q5" s="17" t="s">
        <v>32</v>
      </c>
      <c r="R5" s="292" t="b">
        <v>0</v>
      </c>
      <c r="S5" s="340">
        <v>115782</v>
      </c>
      <c r="T5" s="237" t="s">
        <v>33</v>
      </c>
      <c r="U5" s="231" t="s">
        <v>161</v>
      </c>
      <c r="V5" s="16" t="s">
        <v>90</v>
      </c>
      <c r="W5" s="16">
        <v>1016383</v>
      </c>
      <c r="X5" s="16" t="s">
        <v>6198</v>
      </c>
      <c r="Y5" s="16"/>
    </row>
    <row r="6" spans="1:25" ht="25.5">
      <c r="A6" s="15" t="s">
        <v>3866</v>
      </c>
      <c r="B6" s="15" t="s">
        <v>78</v>
      </c>
      <c r="C6" s="35" t="s">
        <v>6199</v>
      </c>
      <c r="D6" s="15" t="s">
        <v>932</v>
      </c>
      <c r="E6" s="24">
        <v>45990.003472222219</v>
      </c>
      <c r="F6" s="15">
        <v>10.3</v>
      </c>
      <c r="G6" s="37" t="s">
        <v>5745</v>
      </c>
      <c r="H6" s="15"/>
      <c r="I6" s="15"/>
      <c r="J6" s="15"/>
      <c r="K6" s="15"/>
      <c r="L6" s="35">
        <v>60</v>
      </c>
      <c r="M6" s="35">
        <v>56</v>
      </c>
      <c r="N6" s="35">
        <v>30</v>
      </c>
      <c r="O6" s="35">
        <v>15</v>
      </c>
      <c r="P6" s="14">
        <f t="shared" si="0"/>
        <v>161</v>
      </c>
      <c r="Q6" s="17" t="s">
        <v>32</v>
      </c>
      <c r="R6" s="292" t="b">
        <v>1</v>
      </c>
      <c r="S6" s="340">
        <v>115776</v>
      </c>
      <c r="T6" s="237" t="s">
        <v>33</v>
      </c>
      <c r="U6" s="231" t="s">
        <v>161</v>
      </c>
      <c r="V6" s="16" t="s">
        <v>90</v>
      </c>
      <c r="W6" s="16">
        <v>1016384</v>
      </c>
      <c r="X6" s="16" t="s">
        <v>6198</v>
      </c>
      <c r="Y6" s="16"/>
    </row>
    <row r="7" spans="1:25" ht="21.75" customHeight="1">
      <c r="A7" s="15" t="s">
        <v>2561</v>
      </c>
      <c r="B7" s="15" t="s">
        <v>92</v>
      </c>
      <c r="C7" s="35" t="s">
        <v>6200</v>
      </c>
      <c r="D7" s="15" t="s">
        <v>94</v>
      </c>
      <c r="E7" s="24">
        <v>45989.805555555555</v>
      </c>
      <c r="F7" s="15">
        <v>10.3</v>
      </c>
      <c r="G7" s="37" t="s">
        <v>6201</v>
      </c>
      <c r="H7" s="15"/>
      <c r="I7" s="15"/>
      <c r="J7" s="15"/>
      <c r="K7" s="15"/>
      <c r="L7" s="35">
        <v>60</v>
      </c>
      <c r="M7" s="35">
        <v>86</v>
      </c>
      <c r="N7" s="35">
        <v>15</v>
      </c>
      <c r="O7" s="15"/>
      <c r="P7" s="14">
        <f t="shared" si="0"/>
        <v>161</v>
      </c>
      <c r="Q7" s="17" t="s">
        <v>32</v>
      </c>
      <c r="R7" s="292" t="b">
        <v>0</v>
      </c>
      <c r="S7" s="340">
        <v>115778</v>
      </c>
      <c r="T7" s="237" t="s">
        <v>33</v>
      </c>
      <c r="U7" s="231" t="s">
        <v>161</v>
      </c>
      <c r="V7" s="16" t="s">
        <v>90</v>
      </c>
      <c r="W7" s="16">
        <v>1016385</v>
      </c>
      <c r="X7" s="16" t="s">
        <v>6196</v>
      </c>
      <c r="Y7" s="16"/>
    </row>
    <row r="8" spans="1:25" ht="25.5">
      <c r="A8" s="15" t="s">
        <v>6133</v>
      </c>
      <c r="B8" s="15" t="s">
        <v>6202</v>
      </c>
      <c r="C8" s="35" t="s">
        <v>6203</v>
      </c>
      <c r="D8" s="15" t="s">
        <v>6136</v>
      </c>
      <c r="E8" s="24">
        <v>45989.951388888891</v>
      </c>
      <c r="F8" s="15">
        <v>9.8000000000000007</v>
      </c>
      <c r="G8" s="37"/>
      <c r="H8" s="15"/>
      <c r="I8" s="15"/>
      <c r="J8" s="15"/>
      <c r="K8" s="35">
        <v>161</v>
      </c>
      <c r="L8" s="15"/>
      <c r="M8" s="15"/>
      <c r="N8" s="15"/>
      <c r="O8" s="15"/>
      <c r="P8" s="14">
        <f t="shared" si="0"/>
        <v>161</v>
      </c>
      <c r="Q8" s="14" t="s">
        <v>30</v>
      </c>
      <c r="R8" s="290" t="b">
        <v>0</v>
      </c>
      <c r="S8" s="293">
        <v>115766</v>
      </c>
      <c r="T8" s="14" t="s">
        <v>31</v>
      </c>
      <c r="U8" s="232" t="s">
        <v>169</v>
      </c>
      <c r="V8" s="16" t="s">
        <v>90</v>
      </c>
      <c r="W8" s="16">
        <v>1016386</v>
      </c>
      <c r="X8" s="16" t="s">
        <v>6204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161</v>
      </c>
      <c r="L9" s="11">
        <f t="shared" si="1"/>
        <v>408</v>
      </c>
      <c r="M9" s="11">
        <f t="shared" si="1"/>
        <v>232</v>
      </c>
      <c r="N9" s="11">
        <f t="shared" si="1"/>
        <v>120</v>
      </c>
      <c r="O9" s="11">
        <f t="shared" si="1"/>
        <v>45</v>
      </c>
      <c r="P9" s="11">
        <f t="shared" si="1"/>
        <v>966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169</v>
      </c>
      <c r="B13" s="1564" t="s">
        <v>39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30" t="s">
        <v>161</v>
      </c>
      <c r="B14" s="1558" t="s">
        <v>41</v>
      </c>
      <c r="C14" s="15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6205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46738247908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0.625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97" t="s">
        <v>128</v>
      </c>
      <c r="B20" s="1597"/>
      <c r="C20" s="1597"/>
      <c r="D20" s="1597"/>
      <c r="E20" s="1597"/>
      <c r="F20" s="1597"/>
      <c r="G20" s="325"/>
      <c r="H20" s="1597" t="s">
        <v>3509</v>
      </c>
      <c r="I20" s="1597"/>
      <c r="J20" s="1597"/>
      <c r="K20" s="1597"/>
      <c r="L20" s="1597"/>
      <c r="M20" s="1597"/>
      <c r="N20" s="1597"/>
      <c r="O20" s="1597"/>
      <c r="P20" s="1597"/>
      <c r="Q20" s="1796" t="s">
        <v>810</v>
      </c>
      <c r="R20" s="1797"/>
      <c r="S20" s="1797"/>
      <c r="T20" s="1797"/>
      <c r="U20" s="1797"/>
      <c r="V20" s="1797"/>
      <c r="W20" s="1797"/>
      <c r="X20" s="1797"/>
      <c r="Y20" s="1797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1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 ht="25.5">
      <c r="A22" s="15" t="s">
        <v>2561</v>
      </c>
      <c r="B22" s="15" t="s">
        <v>78</v>
      </c>
      <c r="C22" s="35" t="s">
        <v>6206</v>
      </c>
      <c r="D22" s="15" t="s">
        <v>1407</v>
      </c>
      <c r="E22" s="24">
        <v>45990.513888888891</v>
      </c>
      <c r="F22" s="15">
        <v>10.3</v>
      </c>
      <c r="G22" s="37" t="s">
        <v>5745</v>
      </c>
      <c r="H22" s="15"/>
      <c r="I22" s="15"/>
      <c r="J22" s="15"/>
      <c r="K22" s="15"/>
      <c r="L22" s="35">
        <v>60</v>
      </c>
      <c r="M22" s="35">
        <v>86</v>
      </c>
      <c r="N22" s="35">
        <v>15</v>
      </c>
      <c r="O22" s="15"/>
      <c r="P22" s="14">
        <f t="shared" ref="P22:P27" si="2">SUM(H22:O22)</f>
        <v>161</v>
      </c>
      <c r="Q22" s="17" t="s">
        <v>32</v>
      </c>
      <c r="R22" s="292" t="b">
        <v>0</v>
      </c>
      <c r="S22" s="344">
        <v>115777</v>
      </c>
      <c r="T22" s="237" t="s">
        <v>33</v>
      </c>
      <c r="U22" s="260" t="s">
        <v>508</v>
      </c>
      <c r="V22" s="16" t="s">
        <v>90</v>
      </c>
      <c r="W22" s="16">
        <v>1016375</v>
      </c>
      <c r="X22" s="16" t="s">
        <v>6207</v>
      </c>
      <c r="Y22" s="16"/>
    </row>
    <row r="23" spans="1:25" ht="25.5">
      <c r="A23" s="15" t="s">
        <v>519</v>
      </c>
      <c r="B23" s="15" t="s">
        <v>78</v>
      </c>
      <c r="C23" s="35" t="s">
        <v>6208</v>
      </c>
      <c r="D23" s="15" t="s">
        <v>1407</v>
      </c>
      <c r="E23" s="24">
        <v>45990.513888888891</v>
      </c>
      <c r="F23" s="15">
        <v>10.3</v>
      </c>
      <c r="G23" s="37" t="s">
        <v>5745</v>
      </c>
      <c r="H23" s="15"/>
      <c r="I23" s="15"/>
      <c r="J23" s="15"/>
      <c r="K23" s="15"/>
      <c r="L23" s="35">
        <v>60</v>
      </c>
      <c r="M23" s="35">
        <v>60</v>
      </c>
      <c r="N23" s="35">
        <v>41</v>
      </c>
      <c r="O23" s="15"/>
      <c r="P23" s="14">
        <f t="shared" si="2"/>
        <v>161</v>
      </c>
      <c r="Q23" s="17" t="s">
        <v>32</v>
      </c>
      <c r="R23" s="292" t="b">
        <v>0</v>
      </c>
      <c r="S23" s="344">
        <v>115779</v>
      </c>
      <c r="T23" s="237" t="s">
        <v>33</v>
      </c>
      <c r="U23" s="260" t="s">
        <v>508</v>
      </c>
      <c r="V23" s="16" t="s">
        <v>90</v>
      </c>
      <c r="W23" s="16">
        <v>1016376</v>
      </c>
      <c r="X23" s="16" t="s">
        <v>6207</v>
      </c>
      <c r="Y23" s="16"/>
    </row>
    <row r="24" spans="1:25" ht="25.5">
      <c r="A24" s="15" t="s">
        <v>120</v>
      </c>
      <c r="B24" s="15" t="s">
        <v>78</v>
      </c>
      <c r="C24" s="35" t="s">
        <v>6209</v>
      </c>
      <c r="D24" s="15" t="s">
        <v>1407</v>
      </c>
      <c r="E24" s="24">
        <v>45990.513888888891</v>
      </c>
      <c r="F24" s="15">
        <v>10.3</v>
      </c>
      <c r="G24" s="37" t="s">
        <v>5745</v>
      </c>
      <c r="H24" s="15"/>
      <c r="I24" s="15"/>
      <c r="J24" s="15"/>
      <c r="K24" s="15"/>
      <c r="L24" s="35">
        <v>71</v>
      </c>
      <c r="M24" s="35">
        <v>30</v>
      </c>
      <c r="N24" s="35">
        <v>30</v>
      </c>
      <c r="O24" s="35">
        <v>30</v>
      </c>
      <c r="P24" s="14">
        <f t="shared" si="2"/>
        <v>161</v>
      </c>
      <c r="Q24" s="17" t="s">
        <v>32</v>
      </c>
      <c r="R24" s="292" t="b">
        <v>1</v>
      </c>
      <c r="S24" s="344">
        <v>115769</v>
      </c>
      <c r="T24" s="237" t="s">
        <v>33</v>
      </c>
      <c r="U24" s="260" t="s">
        <v>508</v>
      </c>
      <c r="V24" s="16" t="s">
        <v>90</v>
      </c>
      <c r="W24" s="16">
        <v>1016377</v>
      </c>
      <c r="X24" s="16" t="s">
        <v>6207</v>
      </c>
      <c r="Y24" s="16"/>
    </row>
    <row r="25" spans="1:25" ht="25.5">
      <c r="A25" s="15" t="s">
        <v>119</v>
      </c>
      <c r="B25" s="15" t="s">
        <v>92</v>
      </c>
      <c r="C25" s="35" t="s">
        <v>6210</v>
      </c>
      <c r="D25" s="15" t="s">
        <v>1331</v>
      </c>
      <c r="E25" s="24">
        <v>45990.114583333336</v>
      </c>
      <c r="F25" s="15">
        <v>11.3</v>
      </c>
      <c r="G25" s="37" t="s">
        <v>5745</v>
      </c>
      <c r="H25" s="15"/>
      <c r="I25" s="15"/>
      <c r="J25" s="15"/>
      <c r="K25" s="15"/>
      <c r="L25" s="35">
        <v>71</v>
      </c>
      <c r="M25" s="35">
        <v>30</v>
      </c>
      <c r="N25" s="35">
        <v>30</v>
      </c>
      <c r="O25" s="35">
        <v>30</v>
      </c>
      <c r="P25" s="14">
        <f t="shared" si="2"/>
        <v>161</v>
      </c>
      <c r="Q25" s="17" t="s">
        <v>32</v>
      </c>
      <c r="R25" s="292" t="b">
        <v>0</v>
      </c>
      <c r="S25" s="344">
        <v>115771</v>
      </c>
      <c r="T25" s="237" t="s">
        <v>33</v>
      </c>
      <c r="U25" s="261" t="s">
        <v>523</v>
      </c>
      <c r="V25" s="16" t="s">
        <v>90</v>
      </c>
      <c r="W25" s="16">
        <v>1016378</v>
      </c>
      <c r="X25" s="16" t="s">
        <v>6211</v>
      </c>
      <c r="Y25" s="16"/>
    </row>
    <row r="26" spans="1:25" ht="25.5">
      <c r="A26" s="15" t="s">
        <v>102</v>
      </c>
      <c r="B26" s="15" t="s">
        <v>92</v>
      </c>
      <c r="C26" s="35" t="s">
        <v>6212</v>
      </c>
      <c r="D26" s="15" t="s">
        <v>4783</v>
      </c>
      <c r="E26" s="24">
        <v>45991.041666666664</v>
      </c>
      <c r="F26" s="15">
        <v>9.6999999999999993</v>
      </c>
      <c r="G26" s="37" t="s">
        <v>5745</v>
      </c>
      <c r="H26" s="15"/>
      <c r="I26" s="15"/>
      <c r="J26" s="15"/>
      <c r="K26" s="15"/>
      <c r="L26" s="35">
        <v>101</v>
      </c>
      <c r="M26" s="35">
        <v>30</v>
      </c>
      <c r="N26" s="35">
        <v>30</v>
      </c>
      <c r="O26" s="15"/>
      <c r="P26" s="14">
        <f t="shared" si="2"/>
        <v>161</v>
      </c>
      <c r="Q26" s="17" t="s">
        <v>32</v>
      </c>
      <c r="R26" s="292" t="b">
        <v>0</v>
      </c>
      <c r="S26" s="344">
        <v>115772</v>
      </c>
      <c r="T26" s="237" t="s">
        <v>33</v>
      </c>
      <c r="U26" s="261" t="s">
        <v>523</v>
      </c>
      <c r="V26" s="16" t="s">
        <v>90</v>
      </c>
      <c r="W26" s="16">
        <v>1016379</v>
      </c>
      <c r="X26" s="16" t="s">
        <v>6211</v>
      </c>
      <c r="Y26" s="16"/>
    </row>
    <row r="27" spans="1:25" ht="25.5">
      <c r="A27" s="15" t="s">
        <v>4752</v>
      </c>
      <c r="B27" s="15" t="s">
        <v>78</v>
      </c>
      <c r="C27" s="297" t="s">
        <v>6213</v>
      </c>
      <c r="D27" s="15" t="s">
        <v>932</v>
      </c>
      <c r="E27" s="24">
        <v>45989.979166666664</v>
      </c>
      <c r="F27" s="15">
        <v>10.3</v>
      </c>
      <c r="G27" s="37" t="s">
        <v>5745</v>
      </c>
      <c r="H27" s="15"/>
      <c r="I27" s="15"/>
      <c r="J27" s="15"/>
      <c r="K27" s="15"/>
      <c r="L27" s="35">
        <v>90</v>
      </c>
      <c r="M27" s="35">
        <v>60</v>
      </c>
      <c r="N27" s="35">
        <v>11</v>
      </c>
      <c r="O27" s="15"/>
      <c r="P27" s="14">
        <f t="shared" si="2"/>
        <v>161</v>
      </c>
      <c r="Q27" s="17" t="s">
        <v>32</v>
      </c>
      <c r="R27" s="292" t="b">
        <v>1</v>
      </c>
      <c r="S27" s="344">
        <v>115774</v>
      </c>
      <c r="T27" s="237" t="s">
        <v>33</v>
      </c>
      <c r="U27" s="261" t="s">
        <v>523</v>
      </c>
      <c r="V27" s="16" t="s">
        <v>90</v>
      </c>
      <c r="W27" s="16">
        <v>1016380</v>
      </c>
      <c r="X27" s="16" t="s">
        <v>6211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SUM(H22:H27)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453</v>
      </c>
      <c r="M28" s="11">
        <f t="shared" si="3"/>
        <v>296</v>
      </c>
      <c r="N28" s="11">
        <f t="shared" si="3"/>
        <v>157</v>
      </c>
      <c r="O28" s="11">
        <f t="shared" si="3"/>
        <v>60</v>
      </c>
      <c r="P28" s="11">
        <f t="shared" si="3"/>
        <v>966</v>
      </c>
      <c r="Q28" s="12"/>
      <c r="R28" s="12"/>
      <c r="S28" s="256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262" t="s">
        <v>2328</v>
      </c>
      <c r="B32" s="1738" t="s">
        <v>39</v>
      </c>
      <c r="C32" s="173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263" t="s">
        <v>523</v>
      </c>
      <c r="B33" s="1591" t="s">
        <v>41</v>
      </c>
      <c r="C33" s="159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6039</v>
      </c>
      <c r="B34" s="1772" t="s">
        <v>6040</v>
      </c>
      <c r="C34" s="1772"/>
      <c r="D34" s="1"/>
      <c r="E34" s="1"/>
    </row>
    <row r="35" spans="1:25">
      <c r="A35" s="5" t="s">
        <v>42</v>
      </c>
      <c r="B35" s="1772"/>
      <c r="C35" s="1772"/>
    </row>
    <row r="36" spans="1:25">
      <c r="A36" s="5" t="s">
        <v>43</v>
      </c>
      <c r="B36" s="1772"/>
      <c r="C36" s="1772"/>
      <c r="D36" s="1"/>
      <c r="E36" s="1"/>
    </row>
    <row r="37" spans="1:25">
      <c r="A37" s="5" t="s">
        <v>44</v>
      </c>
      <c r="B37" s="1772"/>
      <c r="C37" s="1772"/>
      <c r="D37" s="1"/>
      <c r="E37" s="1"/>
    </row>
    <row r="40" spans="1:25" ht="23.25" customHeight="1">
      <c r="A40" s="1666" t="s">
        <v>6214</v>
      </c>
      <c r="B40" s="1666"/>
      <c r="C40" s="1666"/>
      <c r="D40" s="1666"/>
      <c r="E40" s="1666"/>
      <c r="F40" s="1666"/>
      <c r="G40" s="270"/>
      <c r="H40" s="1666" t="s">
        <v>3509</v>
      </c>
      <c r="I40" s="1666"/>
      <c r="J40" s="1666"/>
      <c r="K40" s="1666"/>
      <c r="L40" s="1666"/>
      <c r="M40" s="1666"/>
      <c r="N40" s="1666"/>
      <c r="O40" s="1666"/>
      <c r="P40" s="1807"/>
      <c r="Q40" s="1808" t="s">
        <v>206</v>
      </c>
      <c r="R40" s="1808"/>
      <c r="S40" s="1808"/>
      <c r="T40" s="1808"/>
      <c r="U40" s="1808"/>
      <c r="V40" s="1808"/>
      <c r="W40" s="1808"/>
      <c r="X40" s="1808"/>
      <c r="Y40" s="1808"/>
    </row>
    <row r="41" spans="1:25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21" t="s">
        <v>15</v>
      </c>
      <c r="M41" s="21" t="s">
        <v>16</v>
      </c>
      <c r="N41" s="21" t="s">
        <v>17</v>
      </c>
      <c r="O41" s="10" t="s">
        <v>18</v>
      </c>
      <c r="P41" s="8" t="s">
        <v>19</v>
      </c>
      <c r="Q41" s="389" t="s">
        <v>20</v>
      </c>
      <c r="R41" s="390" t="s">
        <v>22</v>
      </c>
      <c r="S41" s="391" t="s">
        <v>9</v>
      </c>
      <c r="T41" s="389" t="s">
        <v>21</v>
      </c>
      <c r="U41" s="389" t="s">
        <v>24</v>
      </c>
      <c r="V41" s="389" t="s">
        <v>25</v>
      </c>
      <c r="W41" s="389" t="s">
        <v>26</v>
      </c>
      <c r="X41" s="389" t="s">
        <v>27</v>
      </c>
      <c r="Y41" s="389" t="s">
        <v>28</v>
      </c>
    </row>
    <row r="42" spans="1:25" ht="22.5" customHeight="1">
      <c r="A42" s="15" t="s">
        <v>2561</v>
      </c>
      <c r="B42" s="15" t="s">
        <v>78</v>
      </c>
      <c r="C42" s="35" t="s">
        <v>6215</v>
      </c>
      <c r="D42" s="15" t="s">
        <v>1407</v>
      </c>
      <c r="E42" s="24">
        <v>45990.46875</v>
      </c>
      <c r="F42" s="15">
        <v>10.3</v>
      </c>
      <c r="G42" s="37" t="s">
        <v>5745</v>
      </c>
      <c r="H42" s="15"/>
      <c r="I42" s="15"/>
      <c r="J42" s="15"/>
      <c r="K42" s="26"/>
      <c r="L42" s="340"/>
      <c r="M42" s="345">
        <v>80</v>
      </c>
      <c r="N42" s="345">
        <v>81</v>
      </c>
      <c r="O42" s="25"/>
      <c r="P42" s="14">
        <f>SUM(H42:O42)</f>
        <v>161</v>
      </c>
      <c r="Q42" s="17" t="s">
        <v>32</v>
      </c>
      <c r="R42" s="292" t="b">
        <v>0</v>
      </c>
      <c r="S42" s="340">
        <v>115783</v>
      </c>
      <c r="T42" s="237" t="s">
        <v>33</v>
      </c>
      <c r="U42" s="260" t="s">
        <v>573</v>
      </c>
      <c r="V42" s="16"/>
      <c r="W42" s="16">
        <v>1016388</v>
      </c>
      <c r="X42" s="16"/>
      <c r="Y42" s="16"/>
    </row>
    <row r="43" spans="1:25" ht="21" customHeight="1">
      <c r="A43" s="15" t="s">
        <v>2561</v>
      </c>
      <c r="B43" s="15" t="s">
        <v>78</v>
      </c>
      <c r="C43" s="35" t="s">
        <v>6216</v>
      </c>
      <c r="D43" s="15" t="s">
        <v>1407</v>
      </c>
      <c r="E43" s="24">
        <v>45990.46875</v>
      </c>
      <c r="F43" s="15">
        <v>10.3</v>
      </c>
      <c r="G43" s="37" t="s">
        <v>5745</v>
      </c>
      <c r="H43" s="15"/>
      <c r="I43" s="15"/>
      <c r="J43" s="15"/>
      <c r="K43" s="26"/>
      <c r="L43" s="340"/>
      <c r="M43" s="345">
        <v>80</v>
      </c>
      <c r="N43" s="345">
        <v>81</v>
      </c>
      <c r="O43" s="25"/>
      <c r="P43" s="14">
        <f>SUM(H43:O43)</f>
        <v>161</v>
      </c>
      <c r="Q43" s="17" t="s">
        <v>32</v>
      </c>
      <c r="R43" s="292" t="b">
        <v>0</v>
      </c>
      <c r="S43" s="340">
        <v>115784</v>
      </c>
      <c r="T43" s="237" t="s">
        <v>33</v>
      </c>
      <c r="U43" s="260" t="s">
        <v>573</v>
      </c>
      <c r="V43" s="16"/>
      <c r="W43" s="16">
        <v>1016389</v>
      </c>
      <c r="X43" s="16"/>
      <c r="Y43" s="16"/>
    </row>
    <row r="44" spans="1:25" ht="21.75" customHeight="1">
      <c r="A44" s="15" t="s">
        <v>2561</v>
      </c>
      <c r="B44" s="15" t="s">
        <v>78</v>
      </c>
      <c r="C44" s="35" t="s">
        <v>6217</v>
      </c>
      <c r="D44" s="35" t="s">
        <v>1407</v>
      </c>
      <c r="E44" s="271">
        <v>45990.46875</v>
      </c>
      <c r="F44" s="15">
        <v>10.3</v>
      </c>
      <c r="G44" s="37" t="s">
        <v>5745</v>
      </c>
      <c r="H44" s="15"/>
      <c r="I44" s="15"/>
      <c r="J44" s="15"/>
      <c r="K44" s="26"/>
      <c r="L44" s="340"/>
      <c r="M44" s="345">
        <v>80</v>
      </c>
      <c r="N44" s="345">
        <v>81</v>
      </c>
      <c r="O44" s="25"/>
      <c r="P44" s="14">
        <f>SUM(H44:O44)</f>
        <v>161</v>
      </c>
      <c r="Q44" s="17" t="s">
        <v>32</v>
      </c>
      <c r="R44" s="292" t="b">
        <v>0</v>
      </c>
      <c r="S44" s="340">
        <v>115785</v>
      </c>
      <c r="T44" s="237" t="s">
        <v>33</v>
      </c>
      <c r="U44" s="260" t="s">
        <v>573</v>
      </c>
      <c r="V44" s="16"/>
      <c r="W44" s="16">
        <v>1016391</v>
      </c>
      <c r="X44" s="232" t="s">
        <v>6218</v>
      </c>
      <c r="Y44" s="16"/>
    </row>
    <row r="45" spans="1:25" ht="24" customHeight="1">
      <c r="A45" s="15" t="s">
        <v>2561</v>
      </c>
      <c r="B45" s="15" t="s">
        <v>78</v>
      </c>
      <c r="C45" s="35" t="s">
        <v>6219</v>
      </c>
      <c r="D45" s="35" t="s">
        <v>1407</v>
      </c>
      <c r="E45" s="271">
        <v>45990.46875</v>
      </c>
      <c r="F45" s="15">
        <v>10.3</v>
      </c>
      <c r="G45" s="37" t="s">
        <v>5745</v>
      </c>
      <c r="H45" s="15"/>
      <c r="I45" s="15"/>
      <c r="J45" s="15"/>
      <c r="K45" s="26"/>
      <c r="L45" s="340"/>
      <c r="M45" s="345">
        <v>80</v>
      </c>
      <c r="N45" s="392">
        <v>81</v>
      </c>
      <c r="O45" s="25"/>
      <c r="P45" s="14">
        <f>SUM(H45:O45)</f>
        <v>161</v>
      </c>
      <c r="Q45" s="17" t="s">
        <v>32</v>
      </c>
      <c r="R45" s="292" t="b">
        <v>0</v>
      </c>
      <c r="S45" s="340">
        <v>115786</v>
      </c>
      <c r="T45" s="237" t="s">
        <v>33</v>
      </c>
      <c r="U45" s="260" t="s">
        <v>573</v>
      </c>
      <c r="V45" s="16"/>
      <c r="W45" s="16">
        <v>1016392</v>
      </c>
      <c r="X45" s="232" t="s">
        <v>6220</v>
      </c>
      <c r="Y45" s="16"/>
    </row>
    <row r="46" spans="1:25" ht="22.5" customHeight="1">
      <c r="A46" s="15" t="s">
        <v>2561</v>
      </c>
      <c r="B46" s="15" t="s">
        <v>92</v>
      </c>
      <c r="C46" s="297" t="s">
        <v>6221</v>
      </c>
      <c r="D46" s="15" t="s">
        <v>4780</v>
      </c>
      <c r="E46" s="24">
        <v>45990.833333333336</v>
      </c>
      <c r="F46" s="15">
        <v>12.3</v>
      </c>
      <c r="G46" s="388" t="s">
        <v>6222</v>
      </c>
      <c r="H46" s="15"/>
      <c r="I46" s="15"/>
      <c r="J46" s="15"/>
      <c r="K46" s="26"/>
      <c r="L46" s="345">
        <v>30</v>
      </c>
      <c r="M46" s="345">
        <v>131</v>
      </c>
      <c r="N46" s="340"/>
      <c r="O46" s="25"/>
      <c r="P46" s="14">
        <f>SUM(H46:O46)</f>
        <v>161</v>
      </c>
      <c r="Q46" s="17" t="s">
        <v>32</v>
      </c>
      <c r="R46" s="292" t="b">
        <v>0</v>
      </c>
      <c r="S46" s="340">
        <v>115781</v>
      </c>
      <c r="T46" s="237" t="s">
        <v>33</v>
      </c>
      <c r="U46" s="261" t="s">
        <v>6223</v>
      </c>
      <c r="V46" s="16"/>
      <c r="W46" s="16">
        <v>1016393</v>
      </c>
      <c r="X46" s="16"/>
      <c r="Y46" s="16"/>
    </row>
    <row r="47" spans="1:25">
      <c r="A47" s="11" t="s">
        <v>19</v>
      </c>
      <c r="B47" s="7"/>
      <c r="C47" s="7"/>
      <c r="D47" s="7"/>
      <c r="E47" s="11"/>
      <c r="F47" s="7"/>
      <c r="G47" s="7"/>
      <c r="H47" s="11">
        <f t="shared" ref="H47:P47" si="4">SUM(H42:H46)</f>
        <v>0</v>
      </c>
      <c r="I47" s="11">
        <f t="shared" si="4"/>
        <v>0</v>
      </c>
      <c r="J47" s="11">
        <f t="shared" si="4"/>
        <v>0</v>
      </c>
      <c r="K47" s="11">
        <f t="shared" si="4"/>
        <v>0</v>
      </c>
      <c r="L47" s="19">
        <f t="shared" si="4"/>
        <v>30</v>
      </c>
      <c r="M47" s="19">
        <f t="shared" si="4"/>
        <v>451</v>
      </c>
      <c r="N47" s="19">
        <f t="shared" si="4"/>
        <v>324</v>
      </c>
      <c r="O47" s="11">
        <f t="shared" si="4"/>
        <v>0</v>
      </c>
      <c r="P47" s="11">
        <f t="shared" si="4"/>
        <v>805</v>
      </c>
      <c r="Q47" s="12"/>
      <c r="R47" s="12"/>
      <c r="S47" s="256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263" t="s">
        <v>523</v>
      </c>
      <c r="B51" s="1591" t="s">
        <v>39</v>
      </c>
      <c r="C51" s="1591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262" t="s">
        <v>2328</v>
      </c>
      <c r="B52" s="1738" t="s">
        <v>41</v>
      </c>
      <c r="C52" s="1738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5" t="s">
        <v>6039</v>
      </c>
      <c r="B53" s="1772" t="s">
        <v>6040</v>
      </c>
      <c r="C53" s="1772"/>
      <c r="D53" s="1"/>
      <c r="E53" s="1"/>
    </row>
    <row r="54" spans="1:24">
      <c r="A54" s="5" t="s">
        <v>42</v>
      </c>
      <c r="B54" s="1772"/>
      <c r="C54" s="1772"/>
    </row>
    <row r="55" spans="1:24">
      <c r="A55" s="5" t="s">
        <v>43</v>
      </c>
      <c r="B55" s="1772"/>
      <c r="C55" s="1772"/>
      <c r="D55" s="1"/>
      <c r="E55" s="1"/>
    </row>
    <row r="56" spans="1:24">
      <c r="A56" s="5" t="s">
        <v>44</v>
      </c>
      <c r="B56" s="1772"/>
      <c r="C56" s="1772"/>
      <c r="D56" s="1"/>
      <c r="E56" s="1"/>
    </row>
  </sheetData>
  <mergeCells count="33">
    <mergeCell ref="B54:C54"/>
    <mergeCell ref="B55:C55"/>
    <mergeCell ref="B56:C56"/>
    <mergeCell ref="Q40:Y40"/>
    <mergeCell ref="B49:D49"/>
    <mergeCell ref="J49:L49"/>
    <mergeCell ref="B51:C51"/>
    <mergeCell ref="B53:C53"/>
    <mergeCell ref="B13:C13"/>
    <mergeCell ref="A1:F1"/>
    <mergeCell ref="H1:P1"/>
    <mergeCell ref="Q1:Y1"/>
    <mergeCell ref="B11:D11"/>
    <mergeCell ref="J11:L11"/>
    <mergeCell ref="Q20:Y20"/>
    <mergeCell ref="B30:D30"/>
    <mergeCell ref="J30:L30"/>
    <mergeCell ref="B32:C32"/>
    <mergeCell ref="B34:C34"/>
    <mergeCell ref="A20:F20"/>
    <mergeCell ref="B14:C14"/>
    <mergeCell ref="B33:C33"/>
    <mergeCell ref="B52:C52"/>
    <mergeCell ref="B35:C35"/>
    <mergeCell ref="H20:P20"/>
    <mergeCell ref="B36:C36"/>
    <mergeCell ref="B37:C37"/>
    <mergeCell ref="B15:C15"/>
    <mergeCell ref="B16:C16"/>
    <mergeCell ref="B17:C17"/>
    <mergeCell ref="B18:C18"/>
    <mergeCell ref="A40:F40"/>
    <mergeCell ref="H40:P40"/>
  </mergeCell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34932-3613-4859-90A1-AF45123BF446}">
  <sheetPr>
    <tabColor rgb="FF00B050"/>
  </sheetPr>
  <dimension ref="A1:Z94"/>
  <sheetViews>
    <sheetView topLeftCell="A19" workbookViewId="0">
      <selection activeCell="C59" sqref="C59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6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8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5.5">
      <c r="A3" s="15" t="s">
        <v>86</v>
      </c>
      <c r="B3" s="15" t="s">
        <v>78</v>
      </c>
      <c r="C3" s="35" t="s">
        <v>6224</v>
      </c>
      <c r="D3" s="15" t="s">
        <v>99</v>
      </c>
      <c r="E3" s="24">
        <v>45987.288194444445</v>
      </c>
      <c r="F3" s="15">
        <v>10.95</v>
      </c>
      <c r="G3" s="37" t="s">
        <v>5745</v>
      </c>
      <c r="H3" s="15"/>
      <c r="I3" s="26"/>
      <c r="J3" s="340"/>
      <c r="K3" s="340"/>
      <c r="L3" s="340">
        <v>54</v>
      </c>
      <c r="M3" s="340">
        <v>54</v>
      </c>
      <c r="N3" s="340">
        <v>38</v>
      </c>
      <c r="O3" s="25">
        <v>15</v>
      </c>
      <c r="P3" s="14">
        <f t="shared" ref="P3:P8" si="0">SUM(H3:O3)</f>
        <v>161</v>
      </c>
      <c r="Q3" s="17" t="s">
        <v>32</v>
      </c>
      <c r="R3" s="292" t="b">
        <v>0</v>
      </c>
      <c r="S3" s="344">
        <v>115726</v>
      </c>
      <c r="T3" s="237" t="s">
        <v>33</v>
      </c>
      <c r="U3" s="255" t="s">
        <v>100</v>
      </c>
      <c r="V3" s="16" t="s">
        <v>90</v>
      </c>
      <c r="W3" s="16">
        <v>1016316</v>
      </c>
      <c r="X3" s="16" t="s">
        <v>6225</v>
      </c>
      <c r="Y3" s="16"/>
    </row>
    <row r="4" spans="1:25" ht="25.5">
      <c r="A4" s="15" t="s">
        <v>120</v>
      </c>
      <c r="B4" s="15" t="s">
        <v>78</v>
      </c>
      <c r="C4" s="35" t="s">
        <v>6226</v>
      </c>
      <c r="D4" s="15" t="s">
        <v>99</v>
      </c>
      <c r="E4" s="24">
        <v>45987.288194444445</v>
      </c>
      <c r="F4" s="15">
        <v>10.95</v>
      </c>
      <c r="G4" s="37" t="s">
        <v>5745</v>
      </c>
      <c r="H4" s="15"/>
      <c r="I4" s="26"/>
      <c r="J4" s="340"/>
      <c r="K4" s="340"/>
      <c r="L4" s="340">
        <v>54</v>
      </c>
      <c r="M4" s="340">
        <v>54</v>
      </c>
      <c r="N4" s="340">
        <v>53</v>
      </c>
      <c r="O4" s="25">
        <v>0</v>
      </c>
      <c r="P4" s="14">
        <f t="shared" si="0"/>
        <v>161</v>
      </c>
      <c r="Q4" s="17" t="s">
        <v>32</v>
      </c>
      <c r="R4" s="292" t="b">
        <v>1</v>
      </c>
      <c r="S4" s="344">
        <v>115727</v>
      </c>
      <c r="T4" s="237" t="s">
        <v>33</v>
      </c>
      <c r="U4" s="255" t="s">
        <v>100</v>
      </c>
      <c r="V4" s="16" t="s">
        <v>90</v>
      </c>
      <c r="W4" s="16">
        <v>1016317</v>
      </c>
      <c r="X4" s="16" t="s">
        <v>6225</v>
      </c>
      <c r="Y4" s="16"/>
    </row>
    <row r="5" spans="1:25">
      <c r="A5" s="15" t="s">
        <v>144</v>
      </c>
      <c r="B5" s="15" t="s">
        <v>5658</v>
      </c>
      <c r="C5" s="35" t="s">
        <v>6227</v>
      </c>
      <c r="D5" s="15" t="s">
        <v>1105</v>
      </c>
      <c r="E5" s="15" t="s">
        <v>6228</v>
      </c>
      <c r="F5" s="15">
        <v>15.3</v>
      </c>
      <c r="G5" s="37"/>
      <c r="H5" s="15"/>
      <c r="I5" s="26"/>
      <c r="J5" s="340">
        <v>27</v>
      </c>
      <c r="K5" s="340">
        <v>53</v>
      </c>
      <c r="L5" s="340"/>
      <c r="M5" s="340"/>
      <c r="N5" s="340"/>
      <c r="O5" s="25"/>
      <c r="P5" s="14">
        <f t="shared" si="0"/>
        <v>80</v>
      </c>
      <c r="Q5" s="14" t="s">
        <v>30</v>
      </c>
      <c r="R5" s="292" t="b">
        <v>0</v>
      </c>
      <c r="S5" s="344">
        <v>115689</v>
      </c>
      <c r="T5" s="66" t="s">
        <v>31</v>
      </c>
      <c r="U5" s="232" t="s">
        <v>169</v>
      </c>
      <c r="V5" s="16"/>
      <c r="W5" s="16">
        <v>1016318</v>
      </c>
      <c r="X5" s="16" t="s">
        <v>6225</v>
      </c>
      <c r="Y5" s="16"/>
    </row>
    <row r="6" spans="1:25">
      <c r="A6" s="15" t="s">
        <v>3866</v>
      </c>
      <c r="B6" s="15" t="s">
        <v>78</v>
      </c>
      <c r="C6" s="35" t="s">
        <v>6229</v>
      </c>
      <c r="D6" s="15" t="s">
        <v>99</v>
      </c>
      <c r="E6" s="24">
        <v>45987.288194444445</v>
      </c>
      <c r="F6" s="15">
        <v>10.95</v>
      </c>
      <c r="G6" s="37" t="s">
        <v>5238</v>
      </c>
      <c r="H6" s="15"/>
      <c r="I6" s="26"/>
      <c r="J6" s="340"/>
      <c r="K6" s="340"/>
      <c r="L6" s="340"/>
      <c r="M6" s="340">
        <v>107</v>
      </c>
      <c r="N6" s="340">
        <v>54</v>
      </c>
      <c r="O6" s="25"/>
      <c r="P6" s="14">
        <f t="shared" si="0"/>
        <v>161</v>
      </c>
      <c r="Q6" s="17" t="s">
        <v>32</v>
      </c>
      <c r="R6" s="292" t="b">
        <v>1</v>
      </c>
      <c r="S6" s="344">
        <v>115741</v>
      </c>
      <c r="T6" s="237" t="s">
        <v>33</v>
      </c>
      <c r="U6" s="255" t="s">
        <v>100</v>
      </c>
      <c r="V6" s="16" t="s">
        <v>90</v>
      </c>
      <c r="W6" s="16">
        <v>1016319</v>
      </c>
      <c r="X6" s="16" t="s">
        <v>6225</v>
      </c>
      <c r="Y6" s="16"/>
    </row>
    <row r="7" spans="1:25" ht="25.5">
      <c r="A7" s="15" t="s">
        <v>519</v>
      </c>
      <c r="B7" s="15" t="s">
        <v>78</v>
      </c>
      <c r="C7" s="35" t="s">
        <v>6230</v>
      </c>
      <c r="D7" s="15" t="s">
        <v>99</v>
      </c>
      <c r="E7" s="24">
        <v>45987.288194444445</v>
      </c>
      <c r="F7" s="15">
        <v>10.95</v>
      </c>
      <c r="G7" s="37" t="s">
        <v>5745</v>
      </c>
      <c r="H7" s="15"/>
      <c r="I7" s="26"/>
      <c r="J7" s="340"/>
      <c r="K7" s="340"/>
      <c r="L7" s="340">
        <v>161</v>
      </c>
      <c r="M7" s="340">
        <v>0</v>
      </c>
      <c r="N7" s="340">
        <v>0</v>
      </c>
      <c r="O7" s="25"/>
      <c r="P7" s="14">
        <f t="shared" si="0"/>
        <v>161</v>
      </c>
      <c r="Q7" s="17" t="s">
        <v>32</v>
      </c>
      <c r="R7" s="292" t="b">
        <v>0</v>
      </c>
      <c r="S7" s="344">
        <v>115728</v>
      </c>
      <c r="T7" s="237" t="s">
        <v>33</v>
      </c>
      <c r="U7" s="255" t="s">
        <v>100</v>
      </c>
      <c r="V7" s="16" t="s">
        <v>90</v>
      </c>
      <c r="W7" s="16">
        <v>1016320</v>
      </c>
      <c r="X7" s="16" t="s">
        <v>6225</v>
      </c>
      <c r="Y7" s="16"/>
    </row>
    <row r="8" spans="1:25">
      <c r="A8" s="15" t="s">
        <v>133</v>
      </c>
      <c r="B8" s="15" t="s">
        <v>134</v>
      </c>
      <c r="C8" s="35" t="s">
        <v>6231</v>
      </c>
      <c r="D8" s="15" t="s">
        <v>6232</v>
      </c>
      <c r="E8" s="24">
        <v>45989.288194444445</v>
      </c>
      <c r="F8" s="15">
        <v>10.3</v>
      </c>
      <c r="G8" s="387" t="s">
        <v>3986</v>
      </c>
      <c r="H8" s="15"/>
      <c r="I8" s="15"/>
      <c r="J8" s="15"/>
      <c r="K8" s="15"/>
      <c r="L8" s="15">
        <v>54</v>
      </c>
      <c r="M8" s="15">
        <v>107</v>
      </c>
      <c r="N8" s="15"/>
      <c r="O8" s="15"/>
      <c r="P8" s="14">
        <f t="shared" si="0"/>
        <v>161</v>
      </c>
      <c r="Q8" s="17" t="s">
        <v>32</v>
      </c>
      <c r="R8" s="292" t="b">
        <v>0</v>
      </c>
      <c r="S8" s="344">
        <v>115744</v>
      </c>
      <c r="T8" s="237" t="s">
        <v>33</v>
      </c>
      <c r="U8" s="231" t="s">
        <v>161</v>
      </c>
      <c r="V8" s="16" t="s">
        <v>90</v>
      </c>
      <c r="W8" s="16">
        <v>1016322</v>
      </c>
      <c r="X8" s="16" t="s">
        <v>6233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>SUM(H3:H6)</f>
        <v>0</v>
      </c>
      <c r="I9" s="11">
        <f>SUM(I3:I6)</f>
        <v>0</v>
      </c>
      <c r="J9" s="19">
        <f>SUM(J3:J6)</f>
        <v>27</v>
      </c>
      <c r="K9" s="19">
        <f>SUM(K3:K6)</f>
        <v>53</v>
      </c>
      <c r="L9" s="19">
        <f>SUM(L3:L8)</f>
        <v>323</v>
      </c>
      <c r="M9" s="19">
        <f>SUM(M3:M8)</f>
        <v>322</v>
      </c>
      <c r="N9" s="19">
        <f>SUM(N3:N8)</f>
        <v>145</v>
      </c>
      <c r="O9" s="11">
        <f>SUM(O3:O6)</f>
        <v>15</v>
      </c>
      <c r="P9" s="11">
        <f>SUM(P3:P8)</f>
        <v>885</v>
      </c>
      <c r="Q9" s="12"/>
      <c r="R9" s="12"/>
      <c r="S9" s="256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169</v>
      </c>
      <c r="B14" s="1564" t="s">
        <v>956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257" t="s">
        <v>100</v>
      </c>
      <c r="B15" s="1619" t="s">
        <v>41</v>
      </c>
      <c r="C15" s="1619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42</v>
      </c>
      <c r="B16" s="1772" t="s">
        <v>566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43</v>
      </c>
      <c r="B18" s="1566">
        <v>358400321526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5" t="s">
        <v>44</v>
      </c>
      <c r="B19" s="1567">
        <v>0.45833333333333331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23.25" customHeight="1">
      <c r="A21" s="1559" t="s">
        <v>194</v>
      </c>
      <c r="B21" s="1559"/>
      <c r="C21" s="1559"/>
      <c r="D21" s="1559"/>
      <c r="E21" s="1559"/>
      <c r="F21" s="1559"/>
      <c r="G21" s="7"/>
      <c r="H21" s="1559" t="s">
        <v>4015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810</v>
      </c>
      <c r="R21" s="1742"/>
      <c r="S21" s="1742"/>
      <c r="T21" s="1742"/>
      <c r="U21" s="1742"/>
      <c r="V21" s="1742"/>
      <c r="W21" s="1742"/>
      <c r="X21" s="1742"/>
      <c r="Y21" s="1742"/>
    </row>
    <row r="22" spans="1:25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21" t="s">
        <v>15</v>
      </c>
      <c r="M22" s="21" t="s">
        <v>16</v>
      </c>
      <c r="N22" s="21" t="s">
        <v>17</v>
      </c>
      <c r="O22" s="10" t="s">
        <v>18</v>
      </c>
      <c r="P22" s="8" t="s">
        <v>19</v>
      </c>
      <c r="Q22" s="8" t="s">
        <v>20</v>
      </c>
      <c r="R22" s="240" t="s">
        <v>22</v>
      </c>
      <c r="S22" s="18" t="s">
        <v>9</v>
      </c>
      <c r="T22" s="8" t="s">
        <v>21</v>
      </c>
      <c r="U22" s="8" t="s">
        <v>24</v>
      </c>
      <c r="V22" s="8" t="s">
        <v>25</v>
      </c>
      <c r="W22" s="8" t="s">
        <v>26</v>
      </c>
      <c r="X22" s="8" t="s">
        <v>27</v>
      </c>
      <c r="Y22" s="8" t="s">
        <v>28</v>
      </c>
    </row>
    <row r="23" spans="1:25">
      <c r="A23" s="15" t="s">
        <v>2561</v>
      </c>
      <c r="B23" s="15" t="s">
        <v>2438</v>
      </c>
      <c r="C23" s="35" t="s">
        <v>6234</v>
      </c>
      <c r="D23" s="15" t="s">
        <v>159</v>
      </c>
      <c r="E23" s="24">
        <v>45988.041666666664</v>
      </c>
      <c r="F23" s="15">
        <v>10.3</v>
      </c>
      <c r="G23" s="387" t="s">
        <v>3986</v>
      </c>
      <c r="H23" s="15"/>
      <c r="I23" s="15"/>
      <c r="J23" s="15"/>
      <c r="K23" s="26"/>
      <c r="L23" s="340">
        <v>54</v>
      </c>
      <c r="M23" s="340">
        <v>92</v>
      </c>
      <c r="N23" s="340">
        <v>15</v>
      </c>
      <c r="O23" s="25"/>
      <c r="P23" s="14">
        <f t="shared" ref="P23:P28" si="1">SUM(H23:O23)</f>
        <v>161</v>
      </c>
      <c r="Q23" s="17" t="s">
        <v>32</v>
      </c>
      <c r="R23" s="292" t="b">
        <v>0</v>
      </c>
      <c r="S23" s="344">
        <v>115748</v>
      </c>
      <c r="T23" s="237" t="s">
        <v>33</v>
      </c>
      <c r="U23" s="231" t="s">
        <v>161</v>
      </c>
      <c r="V23" s="16" t="s">
        <v>90</v>
      </c>
      <c r="W23" s="16">
        <v>1016330</v>
      </c>
      <c r="X23" s="16" t="s">
        <v>6235</v>
      </c>
      <c r="Y23" s="16"/>
    </row>
    <row r="24" spans="1:25" ht="25.5">
      <c r="A24" s="15" t="s">
        <v>107</v>
      </c>
      <c r="B24" s="15" t="s">
        <v>78</v>
      </c>
      <c r="C24" s="35" t="s">
        <v>6236</v>
      </c>
      <c r="D24" s="15" t="s">
        <v>88</v>
      </c>
      <c r="E24" s="24">
        <v>45988.166666666664</v>
      </c>
      <c r="F24" s="15">
        <v>10.3</v>
      </c>
      <c r="G24" s="37" t="s">
        <v>5745</v>
      </c>
      <c r="H24" s="15"/>
      <c r="I24" s="15"/>
      <c r="J24" s="15"/>
      <c r="K24" s="26"/>
      <c r="L24" s="340">
        <v>60</v>
      </c>
      <c r="M24" s="340">
        <v>60</v>
      </c>
      <c r="N24" s="340">
        <v>26</v>
      </c>
      <c r="O24" s="25">
        <v>15</v>
      </c>
      <c r="P24" s="14">
        <f t="shared" si="1"/>
        <v>161</v>
      </c>
      <c r="Q24" s="17" t="s">
        <v>32</v>
      </c>
      <c r="R24" s="292" t="b">
        <v>0</v>
      </c>
      <c r="S24" s="344">
        <v>115729</v>
      </c>
      <c r="T24" s="237" t="s">
        <v>33</v>
      </c>
      <c r="U24" s="231" t="s">
        <v>161</v>
      </c>
      <c r="V24" s="16" t="s">
        <v>90</v>
      </c>
      <c r="W24" s="16">
        <v>1016331</v>
      </c>
      <c r="X24" s="16" t="s">
        <v>6235</v>
      </c>
      <c r="Y24" s="16"/>
    </row>
    <row r="25" spans="1:25" ht="25.5">
      <c r="A25" s="15" t="s">
        <v>119</v>
      </c>
      <c r="B25" s="15" t="s">
        <v>92</v>
      </c>
      <c r="C25" s="35" t="s">
        <v>6237</v>
      </c>
      <c r="D25" s="15" t="s">
        <v>159</v>
      </c>
      <c r="E25" s="24">
        <v>45988.041666666664</v>
      </c>
      <c r="F25" s="15">
        <v>10.3</v>
      </c>
      <c r="G25" s="37" t="s">
        <v>5745</v>
      </c>
      <c r="H25" s="15"/>
      <c r="I25" s="15"/>
      <c r="J25" s="15"/>
      <c r="K25" s="26"/>
      <c r="L25" s="340">
        <v>60</v>
      </c>
      <c r="M25" s="340">
        <v>60</v>
      </c>
      <c r="N25" s="340">
        <v>26</v>
      </c>
      <c r="O25" s="25">
        <v>15</v>
      </c>
      <c r="P25" s="14">
        <f t="shared" si="1"/>
        <v>161</v>
      </c>
      <c r="Q25" s="17" t="s">
        <v>32</v>
      </c>
      <c r="R25" s="292" t="b">
        <v>0</v>
      </c>
      <c r="S25" s="344">
        <v>115730</v>
      </c>
      <c r="T25" s="237" t="s">
        <v>33</v>
      </c>
      <c r="U25" s="231" t="s">
        <v>161</v>
      </c>
      <c r="V25" s="16" t="s">
        <v>90</v>
      </c>
      <c r="W25" s="16">
        <v>1016332</v>
      </c>
      <c r="X25" s="16" t="s">
        <v>6235</v>
      </c>
      <c r="Y25" s="16"/>
    </row>
    <row r="26" spans="1:25" ht="25.5">
      <c r="A26" s="15" t="s">
        <v>102</v>
      </c>
      <c r="B26" s="15" t="s">
        <v>92</v>
      </c>
      <c r="C26" s="35" t="s">
        <v>6238</v>
      </c>
      <c r="D26" s="15" t="s">
        <v>159</v>
      </c>
      <c r="E26" s="24">
        <v>45988.041666666664</v>
      </c>
      <c r="F26" s="15">
        <v>10.3</v>
      </c>
      <c r="G26" s="37" t="s">
        <v>5745</v>
      </c>
      <c r="H26" s="15"/>
      <c r="I26" s="15"/>
      <c r="J26" s="15"/>
      <c r="K26" s="26"/>
      <c r="L26" s="340">
        <v>60</v>
      </c>
      <c r="M26" s="340">
        <v>60</v>
      </c>
      <c r="N26" s="340">
        <v>26</v>
      </c>
      <c r="O26" s="25">
        <v>15</v>
      </c>
      <c r="P26" s="14">
        <f t="shared" si="1"/>
        <v>161</v>
      </c>
      <c r="Q26" s="17" t="s">
        <v>32</v>
      </c>
      <c r="R26" s="292" t="b">
        <v>0</v>
      </c>
      <c r="S26" s="344">
        <v>115731</v>
      </c>
      <c r="T26" s="237" t="s">
        <v>33</v>
      </c>
      <c r="U26" s="231" t="s">
        <v>161</v>
      </c>
      <c r="V26" s="16" t="s">
        <v>90</v>
      </c>
      <c r="W26" s="16">
        <v>1016333</v>
      </c>
      <c r="X26" s="16" t="s">
        <v>6235</v>
      </c>
      <c r="Y26" s="16"/>
    </row>
    <row r="27" spans="1:25" ht="25.5">
      <c r="A27" s="15" t="s">
        <v>2561</v>
      </c>
      <c r="B27" s="15" t="s">
        <v>78</v>
      </c>
      <c r="C27" s="35" t="s">
        <v>6239</v>
      </c>
      <c r="D27" s="15" t="s">
        <v>88</v>
      </c>
      <c r="E27" s="24">
        <v>45988.166666666664</v>
      </c>
      <c r="F27" s="15">
        <v>10.3</v>
      </c>
      <c r="G27" s="37" t="s">
        <v>5745</v>
      </c>
      <c r="H27" s="15"/>
      <c r="I27" s="15"/>
      <c r="J27" s="15"/>
      <c r="K27" s="26"/>
      <c r="L27" s="340"/>
      <c r="M27" s="340">
        <v>101</v>
      </c>
      <c r="N27" s="340">
        <v>60</v>
      </c>
      <c r="O27" s="25"/>
      <c r="P27" s="14">
        <f t="shared" si="1"/>
        <v>161</v>
      </c>
      <c r="Q27" s="17" t="s">
        <v>32</v>
      </c>
      <c r="R27" s="292" t="b">
        <v>0</v>
      </c>
      <c r="S27" s="344">
        <v>115742</v>
      </c>
      <c r="T27" s="237" t="s">
        <v>33</v>
      </c>
      <c r="U27" s="231" t="s">
        <v>161</v>
      </c>
      <c r="V27" s="16" t="s">
        <v>90</v>
      </c>
      <c r="W27" s="16">
        <v>1016334</v>
      </c>
      <c r="X27" s="16" t="s">
        <v>6235</v>
      </c>
      <c r="Y27" s="16"/>
    </row>
    <row r="28" spans="1:25">
      <c r="A28" s="15" t="s">
        <v>2561</v>
      </c>
      <c r="B28" s="15" t="s">
        <v>2438</v>
      </c>
      <c r="C28" s="35" t="s">
        <v>6240</v>
      </c>
      <c r="D28" s="15" t="s">
        <v>159</v>
      </c>
      <c r="E28" s="24">
        <v>45988.041666666664</v>
      </c>
      <c r="F28" s="15">
        <v>10.3</v>
      </c>
      <c r="G28" s="387" t="s">
        <v>3986</v>
      </c>
      <c r="H28" s="15"/>
      <c r="I28" s="15"/>
      <c r="J28" s="15"/>
      <c r="K28" s="26"/>
      <c r="L28" s="340">
        <v>54</v>
      </c>
      <c r="M28" s="340">
        <v>92</v>
      </c>
      <c r="N28" s="340">
        <v>15</v>
      </c>
      <c r="O28" s="25"/>
      <c r="P28" s="14">
        <f t="shared" si="1"/>
        <v>161</v>
      </c>
      <c r="Q28" s="17" t="s">
        <v>32</v>
      </c>
      <c r="R28" s="292" t="b">
        <v>0</v>
      </c>
      <c r="S28" s="344">
        <v>115749</v>
      </c>
      <c r="T28" s="237" t="s">
        <v>33</v>
      </c>
      <c r="U28" s="231" t="s">
        <v>161</v>
      </c>
      <c r="V28" s="16" t="s">
        <v>90</v>
      </c>
      <c r="W28" s="16">
        <v>1016335</v>
      </c>
      <c r="X28" s="16" t="s">
        <v>6235</v>
      </c>
      <c r="Y28" s="16"/>
    </row>
    <row r="29" spans="1:25">
      <c r="A29" s="11" t="s">
        <v>19</v>
      </c>
      <c r="B29" s="7"/>
      <c r="C29" s="7"/>
      <c r="D29" s="7"/>
      <c r="E29" s="11"/>
      <c r="F29" s="7"/>
      <c r="G29" s="7"/>
      <c r="H29" s="11">
        <f t="shared" ref="H29:P29" si="2">SUM(H23:H28)</f>
        <v>0</v>
      </c>
      <c r="I29" s="11">
        <f t="shared" si="2"/>
        <v>0</v>
      </c>
      <c r="J29" s="11">
        <f t="shared" si="2"/>
        <v>0</v>
      </c>
      <c r="K29" s="11">
        <f t="shared" si="2"/>
        <v>0</v>
      </c>
      <c r="L29" s="19">
        <f t="shared" si="2"/>
        <v>288</v>
      </c>
      <c r="M29" s="19">
        <f t="shared" si="2"/>
        <v>465</v>
      </c>
      <c r="N29" s="19">
        <f t="shared" si="2"/>
        <v>168</v>
      </c>
      <c r="O29" s="11">
        <f t="shared" si="2"/>
        <v>45</v>
      </c>
      <c r="P29" s="11">
        <f t="shared" si="2"/>
        <v>966</v>
      </c>
      <c r="Q29" s="12"/>
      <c r="R29" s="12"/>
      <c r="S29" s="256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230" t="s">
        <v>4605</v>
      </c>
      <c r="B33" s="1558"/>
      <c r="C33" s="1558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 t="s">
        <v>6241</v>
      </c>
      <c r="C34" s="1565"/>
      <c r="D34" s="1"/>
      <c r="E34" s="1"/>
    </row>
    <row r="35" spans="1:25">
      <c r="A35" s="5" t="s">
        <v>42</v>
      </c>
      <c r="B35" s="1565"/>
      <c r="C35" s="1565"/>
    </row>
    <row r="36" spans="1:25">
      <c r="A36" s="5" t="s">
        <v>43</v>
      </c>
      <c r="B36" s="1566" t="s">
        <v>6242</v>
      </c>
      <c r="C36" s="1565"/>
      <c r="D36" s="1"/>
      <c r="E36" s="1"/>
    </row>
    <row r="37" spans="1:25">
      <c r="A37" s="5" t="s">
        <v>44</v>
      </c>
      <c r="B37" s="1567">
        <v>0.625</v>
      </c>
      <c r="C37" s="1565"/>
      <c r="D37" s="1"/>
      <c r="E37" s="1"/>
    </row>
    <row r="39" spans="1:25" ht="23.25" customHeight="1">
      <c r="A39" s="1559" t="s">
        <v>205</v>
      </c>
      <c r="B39" s="1559"/>
      <c r="C39" s="1559"/>
      <c r="D39" s="1559"/>
      <c r="E39" s="1559"/>
      <c r="F39" s="1559"/>
      <c r="G39" s="7"/>
      <c r="H39" s="1559" t="s">
        <v>4015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6243</v>
      </c>
      <c r="R39" s="1742"/>
      <c r="S39" s="1742"/>
      <c r="T39" s="1742"/>
      <c r="U39" s="1742"/>
      <c r="V39" s="1742"/>
      <c r="W39" s="1742"/>
      <c r="X39" s="1742"/>
      <c r="Y39" s="1742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21" t="s">
        <v>13</v>
      </c>
      <c r="K40" s="21" t="s">
        <v>14</v>
      </c>
      <c r="L40" s="21" t="s">
        <v>15</v>
      </c>
      <c r="M40" s="21" t="s">
        <v>16</v>
      </c>
      <c r="N40" s="21" t="s">
        <v>17</v>
      </c>
      <c r="O40" s="10" t="s">
        <v>18</v>
      </c>
      <c r="P40" s="8" t="s">
        <v>19</v>
      </c>
      <c r="Q40" s="8" t="s">
        <v>20</v>
      </c>
      <c r="R40" s="240" t="s">
        <v>22</v>
      </c>
      <c r="S40" s="8" t="s">
        <v>9</v>
      </c>
      <c r="T40" s="8" t="s">
        <v>21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15" t="s">
        <v>122</v>
      </c>
      <c r="B41" s="15" t="s">
        <v>62</v>
      </c>
      <c r="C41" s="35" t="s">
        <v>6244</v>
      </c>
      <c r="D41" s="15" t="s">
        <v>3708</v>
      </c>
      <c r="E41" s="24">
        <v>45988.048611111109</v>
      </c>
      <c r="F41" s="15">
        <v>13.5</v>
      </c>
      <c r="G41" s="37"/>
      <c r="H41" s="15"/>
      <c r="I41" s="26"/>
      <c r="J41" s="340">
        <v>27</v>
      </c>
      <c r="K41" s="340">
        <v>108</v>
      </c>
      <c r="L41" s="340"/>
      <c r="M41" s="340"/>
      <c r="N41" s="340"/>
      <c r="O41" s="25"/>
      <c r="P41" s="14">
        <f>SUM(H41:O41)</f>
        <v>135</v>
      </c>
      <c r="Q41" s="14" t="s">
        <v>30</v>
      </c>
      <c r="R41" s="290" t="b">
        <v>0</v>
      </c>
      <c r="S41" s="264">
        <v>115692</v>
      </c>
      <c r="T41" s="14" t="s">
        <v>31</v>
      </c>
      <c r="U41" s="231" t="s">
        <v>161</v>
      </c>
      <c r="V41" s="16" t="s">
        <v>90</v>
      </c>
      <c r="W41" s="16">
        <v>1016324</v>
      </c>
      <c r="X41" s="16" t="s">
        <v>6235</v>
      </c>
      <c r="Y41" s="16"/>
    </row>
    <row r="42" spans="1:25" ht="25.5">
      <c r="A42" s="15" t="s">
        <v>120</v>
      </c>
      <c r="B42" s="15" t="s">
        <v>134</v>
      </c>
      <c r="C42" s="297" t="s">
        <v>6245</v>
      </c>
      <c r="D42" s="15" t="s">
        <v>2892</v>
      </c>
      <c r="E42" s="24">
        <v>45988.288194444445</v>
      </c>
      <c r="F42" s="15">
        <v>10.3</v>
      </c>
      <c r="G42" s="37" t="s">
        <v>5745</v>
      </c>
      <c r="H42" s="15"/>
      <c r="I42" s="26"/>
      <c r="J42" s="340"/>
      <c r="K42" s="340"/>
      <c r="L42" s="340">
        <v>101</v>
      </c>
      <c r="M42" s="340">
        <v>60</v>
      </c>
      <c r="N42" s="340">
        <v>0</v>
      </c>
      <c r="O42" s="25"/>
      <c r="P42" s="14">
        <f>SUM(H42:O42)</f>
        <v>161</v>
      </c>
      <c r="Q42" s="17" t="s">
        <v>32</v>
      </c>
      <c r="R42" s="292" t="b">
        <v>1</v>
      </c>
      <c r="S42" s="344">
        <v>115732</v>
      </c>
      <c r="T42" s="237" t="s">
        <v>33</v>
      </c>
      <c r="U42" s="231" t="s">
        <v>161</v>
      </c>
      <c r="V42" s="16" t="s">
        <v>90</v>
      </c>
      <c r="W42" s="16">
        <v>1016329</v>
      </c>
      <c r="X42" s="16" t="s">
        <v>6233</v>
      </c>
      <c r="Y42" s="16"/>
    </row>
    <row r="43" spans="1:25" ht="25.5">
      <c r="A43" s="15" t="s">
        <v>86</v>
      </c>
      <c r="B43" s="15" t="s">
        <v>134</v>
      </c>
      <c r="C43" s="35" t="s">
        <v>6246</v>
      </c>
      <c r="D43" s="15" t="s">
        <v>2892</v>
      </c>
      <c r="E43" s="24">
        <v>45988.288194444445</v>
      </c>
      <c r="F43" s="15">
        <v>10.3</v>
      </c>
      <c r="G43" s="37" t="s">
        <v>5745</v>
      </c>
      <c r="H43" s="15"/>
      <c r="I43" s="26"/>
      <c r="J43" s="340"/>
      <c r="K43" s="340"/>
      <c r="L43" s="340">
        <v>101</v>
      </c>
      <c r="M43" s="340">
        <v>60</v>
      </c>
      <c r="N43" s="340">
        <v>0</v>
      </c>
      <c r="O43" s="25"/>
      <c r="P43" s="14">
        <f>SUM(H43:O43)</f>
        <v>161</v>
      </c>
      <c r="Q43" s="17" t="s">
        <v>32</v>
      </c>
      <c r="R43" s="292" t="b">
        <v>0</v>
      </c>
      <c r="S43" s="344">
        <v>115733</v>
      </c>
      <c r="T43" s="237" t="s">
        <v>33</v>
      </c>
      <c r="U43" s="231" t="s">
        <v>6247</v>
      </c>
      <c r="V43" s="16" t="s">
        <v>90</v>
      </c>
      <c r="W43" s="16">
        <v>1016325</v>
      </c>
      <c r="X43" s="16" t="s">
        <v>6233</v>
      </c>
      <c r="Y43" s="16"/>
    </row>
    <row r="44" spans="1:25">
      <c r="A44" s="15" t="s">
        <v>133</v>
      </c>
      <c r="B44" s="15" t="s">
        <v>134</v>
      </c>
      <c r="C44" s="35" t="s">
        <v>6248</v>
      </c>
      <c r="D44" s="15" t="s">
        <v>2892</v>
      </c>
      <c r="E44" s="24">
        <v>45988.288194444445</v>
      </c>
      <c r="F44" s="15">
        <v>10.3</v>
      </c>
      <c r="G44" s="332" t="s">
        <v>3986</v>
      </c>
      <c r="H44" s="15"/>
      <c r="I44" s="26"/>
      <c r="J44" s="340"/>
      <c r="K44" s="340"/>
      <c r="L44" s="340">
        <v>161</v>
      </c>
      <c r="M44" s="340"/>
      <c r="N44" s="340"/>
      <c r="O44" s="25"/>
      <c r="P44" s="14">
        <f>SUM(H44:O44)</f>
        <v>161</v>
      </c>
      <c r="Q44" s="17" t="s">
        <v>32</v>
      </c>
      <c r="R44" s="292" t="b">
        <v>0</v>
      </c>
      <c r="S44" s="344">
        <v>115745</v>
      </c>
      <c r="T44" s="237" t="s">
        <v>33</v>
      </c>
      <c r="U44" s="231" t="s">
        <v>6247</v>
      </c>
      <c r="V44" s="16" t="s">
        <v>90</v>
      </c>
      <c r="W44" s="16">
        <v>1016326</v>
      </c>
      <c r="X44" s="16" t="s">
        <v>6233</v>
      </c>
      <c r="Y44" s="16"/>
    </row>
    <row r="45" spans="1:25">
      <c r="A45" s="15" t="s">
        <v>133</v>
      </c>
      <c r="B45" s="15" t="s">
        <v>134</v>
      </c>
      <c r="C45" s="35" t="s">
        <v>6249</v>
      </c>
      <c r="D45" s="15" t="s">
        <v>2892</v>
      </c>
      <c r="E45" s="24">
        <v>45988.288194444445</v>
      </c>
      <c r="F45" s="15">
        <v>10.3</v>
      </c>
      <c r="G45" s="332" t="s">
        <v>3986</v>
      </c>
      <c r="H45" s="15"/>
      <c r="I45" s="26"/>
      <c r="J45" s="340"/>
      <c r="K45" s="340"/>
      <c r="L45" s="340">
        <v>54</v>
      </c>
      <c r="M45" s="340">
        <v>54</v>
      </c>
      <c r="N45" s="340">
        <v>53</v>
      </c>
      <c r="O45" s="25"/>
      <c r="P45" s="14">
        <v>161</v>
      </c>
      <c r="Q45" s="17" t="s">
        <v>32</v>
      </c>
      <c r="R45" s="292" t="b">
        <v>0</v>
      </c>
      <c r="S45" s="344">
        <v>115734</v>
      </c>
      <c r="T45" s="237" t="s">
        <v>33</v>
      </c>
      <c r="U45" s="231" t="s">
        <v>6247</v>
      </c>
      <c r="V45" s="16" t="s">
        <v>90</v>
      </c>
      <c r="W45" s="16">
        <v>1016327</v>
      </c>
      <c r="X45" s="16" t="s">
        <v>6233</v>
      </c>
      <c r="Y45" s="16"/>
    </row>
    <row r="46" spans="1:25">
      <c r="A46" s="15" t="s">
        <v>152</v>
      </c>
      <c r="B46" s="15" t="s">
        <v>78</v>
      </c>
      <c r="C46" s="35" t="s">
        <v>6250</v>
      </c>
      <c r="D46" s="15" t="s">
        <v>932</v>
      </c>
      <c r="E46" s="24">
        <v>45988.003472222219</v>
      </c>
      <c r="F46" s="15">
        <v>10.3</v>
      </c>
      <c r="G46" s="37"/>
      <c r="H46" s="15"/>
      <c r="I46" s="26"/>
      <c r="J46" s="340"/>
      <c r="K46" s="340"/>
      <c r="L46" s="340">
        <v>141</v>
      </c>
      <c r="M46" s="340"/>
      <c r="N46" s="340">
        <v>20</v>
      </c>
      <c r="O46" s="25"/>
      <c r="P46" s="14">
        <f>SUM(H46:O46)</f>
        <v>161</v>
      </c>
      <c r="Q46" s="17" t="s">
        <v>32</v>
      </c>
      <c r="R46" s="292" t="b">
        <v>0</v>
      </c>
      <c r="S46" s="344">
        <v>115747</v>
      </c>
      <c r="T46" s="237" t="s">
        <v>33</v>
      </c>
      <c r="U46" s="231" t="s">
        <v>161</v>
      </c>
      <c r="V46" s="16" t="s">
        <v>90</v>
      </c>
      <c r="W46" s="16">
        <v>1016328</v>
      </c>
      <c r="X46" s="16" t="s">
        <v>6235</v>
      </c>
      <c r="Y46" s="16"/>
    </row>
    <row r="47" spans="1:25">
      <c r="A47" s="11" t="s">
        <v>19</v>
      </c>
      <c r="B47" s="7"/>
      <c r="C47" s="7"/>
      <c r="D47" s="7"/>
      <c r="E47" s="11"/>
      <c r="F47" s="7"/>
      <c r="G47" s="7"/>
      <c r="H47" s="11">
        <f>SUM(H41:H45)</f>
        <v>0</v>
      </c>
      <c r="I47" s="11">
        <f>SUM(I41:I45)</f>
        <v>0</v>
      </c>
      <c r="J47" s="19">
        <f>SUM(J41:J45)</f>
        <v>27</v>
      </c>
      <c r="K47" s="19">
        <f>SUM(K41:K45)</f>
        <v>108</v>
      </c>
      <c r="L47" s="19">
        <f>SUM(L41:L46)</f>
        <v>558</v>
      </c>
      <c r="M47" s="19">
        <f>SUM(M41:M46)</f>
        <v>174</v>
      </c>
      <c r="N47" s="19">
        <f>SUM(N41:N46)</f>
        <v>73</v>
      </c>
      <c r="O47" s="11">
        <f>SUM(O41:O45)</f>
        <v>0</v>
      </c>
      <c r="P47" s="11">
        <f>SUM(P41:P46)</f>
        <v>940</v>
      </c>
      <c r="Q47" s="12"/>
      <c r="R47" s="12"/>
      <c r="S47" s="256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6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6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6">
      <c r="A51" s="230" t="s">
        <v>4605</v>
      </c>
      <c r="B51" s="1558"/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6">
      <c r="A52" s="5" t="s">
        <v>42</v>
      </c>
      <c r="B52" s="1772" t="s">
        <v>4178</v>
      </c>
      <c r="C52" s="1772"/>
      <c r="D52" s="1"/>
      <c r="E52" s="1"/>
    </row>
    <row r="53" spans="1:26">
      <c r="A53" s="5" t="s">
        <v>42</v>
      </c>
      <c r="B53" s="1772"/>
      <c r="C53" s="1772"/>
    </row>
    <row r="54" spans="1:26">
      <c r="A54" s="5" t="s">
        <v>43</v>
      </c>
      <c r="B54" s="1772" t="s">
        <v>5646</v>
      </c>
      <c r="C54" s="1772"/>
      <c r="D54" s="1"/>
      <c r="E54" s="1"/>
    </row>
    <row r="55" spans="1:26">
      <c r="A55" s="5" t="s">
        <v>44</v>
      </c>
      <c r="B55" s="1567">
        <v>0.625</v>
      </c>
      <c r="C55" s="1565"/>
      <c r="D55" s="1"/>
      <c r="E55" s="1"/>
    </row>
    <row r="57" spans="1:26" ht="23.25" customHeight="1">
      <c r="A57" s="1597" t="s">
        <v>155</v>
      </c>
      <c r="B57" s="1597"/>
      <c r="C57" s="1597"/>
      <c r="D57" s="1597"/>
      <c r="E57" s="1597"/>
      <c r="F57" s="1597"/>
      <c r="G57" s="325"/>
      <c r="H57" s="1597" t="s">
        <v>3509</v>
      </c>
      <c r="I57" s="1597"/>
      <c r="J57" s="1597"/>
      <c r="K57" s="1597"/>
      <c r="L57" s="1597"/>
      <c r="M57" s="1597"/>
      <c r="N57" s="1597"/>
      <c r="O57" s="1597"/>
      <c r="P57" s="1597"/>
      <c r="Q57" s="1796" t="s">
        <v>206</v>
      </c>
      <c r="R57" s="1797"/>
      <c r="S57" s="1797"/>
      <c r="T57" s="1797"/>
      <c r="U57" s="1797"/>
      <c r="V57" s="1797"/>
      <c r="W57" s="1797"/>
      <c r="X57" s="1797"/>
      <c r="Y57" s="1797"/>
    </row>
    <row r="58" spans="1:26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9" t="s">
        <v>15</v>
      </c>
      <c r="M58" s="9" t="s">
        <v>16</v>
      </c>
      <c r="N58" s="9" t="s">
        <v>17</v>
      </c>
      <c r="O58" s="10" t="s">
        <v>18</v>
      </c>
      <c r="P58" s="8" t="s">
        <v>19</v>
      </c>
      <c r="Q58" s="8" t="s">
        <v>20</v>
      </c>
      <c r="R58" s="240" t="s">
        <v>22</v>
      </c>
      <c r="S58" s="18" t="s">
        <v>9</v>
      </c>
      <c r="T58" s="8" t="s">
        <v>21</v>
      </c>
      <c r="U58" s="8" t="s">
        <v>24</v>
      </c>
      <c r="V58" s="8" t="s">
        <v>25</v>
      </c>
      <c r="W58" s="8" t="s">
        <v>26</v>
      </c>
      <c r="X58" s="8" t="s">
        <v>27</v>
      </c>
      <c r="Y58" s="8" t="s">
        <v>28</v>
      </c>
    </row>
    <row r="59" spans="1:26" ht="25.5">
      <c r="A59" s="15" t="s">
        <v>2837</v>
      </c>
      <c r="B59" s="15" t="s">
        <v>4816</v>
      </c>
      <c r="C59" s="35" t="s">
        <v>6251</v>
      </c>
      <c r="D59" s="15" t="s">
        <v>6252</v>
      </c>
      <c r="E59" s="24">
        <v>45989.083333333336</v>
      </c>
      <c r="F59" s="15">
        <v>11.3</v>
      </c>
      <c r="G59" s="37" t="s">
        <v>5745</v>
      </c>
      <c r="H59" s="15"/>
      <c r="I59" s="15"/>
      <c r="J59" s="15"/>
      <c r="K59" s="15"/>
      <c r="L59" s="15">
        <v>101</v>
      </c>
      <c r="M59" s="15">
        <v>60</v>
      </c>
      <c r="N59" s="15">
        <v>0</v>
      </c>
      <c r="O59" s="15"/>
      <c r="P59" s="14">
        <f t="shared" ref="P59:P64" si="3">SUM(H59:O59)</f>
        <v>161</v>
      </c>
      <c r="Q59" s="17" t="s">
        <v>32</v>
      </c>
      <c r="R59" s="292" t="b">
        <v>0</v>
      </c>
      <c r="S59" s="344">
        <v>115751</v>
      </c>
      <c r="T59" s="237" t="s">
        <v>33</v>
      </c>
      <c r="U59" s="261" t="s">
        <v>523</v>
      </c>
      <c r="V59" s="16" t="s">
        <v>90</v>
      </c>
      <c r="W59" s="16">
        <v>1016353</v>
      </c>
      <c r="X59" s="16" t="s">
        <v>6253</v>
      </c>
      <c r="Y59" s="16"/>
    </row>
    <row r="60" spans="1:26" ht="25.5">
      <c r="A60" s="15" t="s">
        <v>1141</v>
      </c>
      <c r="B60" s="15" t="s">
        <v>92</v>
      </c>
      <c r="C60" s="35" t="s">
        <v>6254</v>
      </c>
      <c r="D60" s="15" t="s">
        <v>620</v>
      </c>
      <c r="E60" s="24">
        <v>45988.979166666664</v>
      </c>
      <c r="F60" s="15">
        <v>10.3</v>
      </c>
      <c r="G60" s="37" t="s">
        <v>5745</v>
      </c>
      <c r="H60" s="15"/>
      <c r="I60" s="15"/>
      <c r="J60" s="15"/>
      <c r="K60" s="26"/>
      <c r="L60" s="15">
        <v>101</v>
      </c>
      <c r="M60" s="15">
        <v>60</v>
      </c>
      <c r="N60" s="15">
        <v>0</v>
      </c>
      <c r="O60" s="25"/>
      <c r="P60" s="14">
        <f t="shared" si="3"/>
        <v>161</v>
      </c>
      <c r="Q60" s="17" t="s">
        <v>32</v>
      </c>
      <c r="R60" s="292" t="b">
        <v>0</v>
      </c>
      <c r="S60" s="344">
        <v>115735</v>
      </c>
      <c r="T60" s="237" t="s">
        <v>33</v>
      </c>
      <c r="U60" s="261" t="s">
        <v>523</v>
      </c>
      <c r="V60" s="16" t="s">
        <v>90</v>
      </c>
      <c r="W60" s="16">
        <v>1016354</v>
      </c>
      <c r="X60" s="16" t="s">
        <v>6253</v>
      </c>
      <c r="Y60" s="16"/>
    </row>
    <row r="61" spans="1:26" ht="25.5">
      <c r="A61" s="15" t="s">
        <v>157</v>
      </c>
      <c r="B61" s="15" t="s">
        <v>92</v>
      </c>
      <c r="C61" s="35" t="s">
        <v>6255</v>
      </c>
      <c r="D61" s="15" t="s">
        <v>2294</v>
      </c>
      <c r="E61" s="24">
        <v>45989.708333333336</v>
      </c>
      <c r="F61" s="15">
        <v>9.65</v>
      </c>
      <c r="G61" s="37" t="s">
        <v>5745</v>
      </c>
      <c r="H61" s="15"/>
      <c r="I61" s="15"/>
      <c r="J61" s="15"/>
      <c r="K61" s="26"/>
      <c r="L61" s="15">
        <v>101</v>
      </c>
      <c r="M61" s="15">
        <v>60</v>
      </c>
      <c r="N61" s="15">
        <v>0</v>
      </c>
      <c r="O61" s="25"/>
      <c r="P61" s="14">
        <f t="shared" si="3"/>
        <v>161</v>
      </c>
      <c r="Q61" s="17" t="s">
        <v>32</v>
      </c>
      <c r="R61" s="292" t="b">
        <v>0</v>
      </c>
      <c r="S61" s="344">
        <v>115736</v>
      </c>
      <c r="T61" s="237" t="s">
        <v>33</v>
      </c>
      <c r="U61" s="261" t="s">
        <v>523</v>
      </c>
      <c r="V61" s="16" t="s">
        <v>90</v>
      </c>
      <c r="W61" s="16">
        <v>1016355</v>
      </c>
      <c r="X61" s="16" t="s">
        <v>6253</v>
      </c>
      <c r="Y61" s="16"/>
    </row>
    <row r="62" spans="1:26" ht="25.5">
      <c r="A62" s="15" t="s">
        <v>120</v>
      </c>
      <c r="B62" s="15" t="s">
        <v>78</v>
      </c>
      <c r="C62" s="35" t="s">
        <v>6256</v>
      </c>
      <c r="D62" s="15" t="s">
        <v>1047</v>
      </c>
      <c r="E62" s="24">
        <v>45989.03125</v>
      </c>
      <c r="F62" s="15">
        <v>10.3</v>
      </c>
      <c r="G62" s="37" t="s">
        <v>5745</v>
      </c>
      <c r="H62" s="15"/>
      <c r="I62" s="15"/>
      <c r="J62" s="15"/>
      <c r="K62" s="26"/>
      <c r="L62" s="15">
        <v>101</v>
      </c>
      <c r="M62" s="15">
        <v>60</v>
      </c>
      <c r="N62" s="15">
        <v>0</v>
      </c>
      <c r="O62" s="25"/>
      <c r="P62" s="14">
        <f t="shared" si="3"/>
        <v>161</v>
      </c>
      <c r="Q62" s="17" t="s">
        <v>32</v>
      </c>
      <c r="R62" s="292" t="b">
        <v>1</v>
      </c>
      <c r="S62" s="344">
        <v>115750</v>
      </c>
      <c r="T62" s="237" t="s">
        <v>33</v>
      </c>
      <c r="U62" s="261" t="s">
        <v>523</v>
      </c>
      <c r="V62" s="16" t="s">
        <v>90</v>
      </c>
      <c r="W62" s="16">
        <v>1016356</v>
      </c>
      <c r="X62" s="16" t="s">
        <v>6253</v>
      </c>
      <c r="Y62" s="16" t="s">
        <v>6257</v>
      </c>
      <c r="Z62" t="s">
        <v>6258</v>
      </c>
    </row>
    <row r="63" spans="1:26" ht="25.5">
      <c r="A63" s="15" t="s">
        <v>4752</v>
      </c>
      <c r="B63" s="15" t="s">
        <v>2438</v>
      </c>
      <c r="C63" s="35" t="s">
        <v>6259</v>
      </c>
      <c r="D63" s="15" t="s">
        <v>2294</v>
      </c>
      <c r="E63" s="24">
        <v>45989.708333333336</v>
      </c>
      <c r="F63" s="15">
        <v>9.65</v>
      </c>
      <c r="G63" s="37" t="s">
        <v>5745</v>
      </c>
      <c r="H63" s="15"/>
      <c r="I63" s="15"/>
      <c r="J63" s="15"/>
      <c r="K63" s="26"/>
      <c r="L63" s="340">
        <v>131</v>
      </c>
      <c r="M63" s="340">
        <v>0</v>
      </c>
      <c r="N63" s="340">
        <v>30</v>
      </c>
      <c r="O63" s="25"/>
      <c r="P63" s="14">
        <f t="shared" si="3"/>
        <v>161</v>
      </c>
      <c r="Q63" s="17" t="s">
        <v>32</v>
      </c>
      <c r="R63" s="292" t="b">
        <v>1</v>
      </c>
      <c r="S63" s="344">
        <v>115737</v>
      </c>
      <c r="T63" s="237" t="s">
        <v>33</v>
      </c>
      <c r="U63" s="261" t="s">
        <v>523</v>
      </c>
      <c r="V63" s="16" t="s">
        <v>90</v>
      </c>
      <c r="W63" s="16">
        <v>1016358</v>
      </c>
      <c r="X63" s="16" t="s">
        <v>6253</v>
      </c>
      <c r="Y63" s="16"/>
    </row>
    <row r="64" spans="1:26">
      <c r="A64" s="15" t="s">
        <v>142</v>
      </c>
      <c r="B64" s="15" t="s">
        <v>72</v>
      </c>
      <c r="C64" s="35" t="s">
        <v>6260</v>
      </c>
      <c r="D64" s="15" t="s">
        <v>3542</v>
      </c>
      <c r="E64" s="24">
        <v>45988.666666666664</v>
      </c>
      <c r="F64" s="15">
        <v>16.7</v>
      </c>
      <c r="G64" s="37"/>
      <c r="H64" s="15"/>
      <c r="I64" s="15"/>
      <c r="J64" s="15"/>
      <c r="K64" s="26"/>
      <c r="L64" s="340"/>
      <c r="M64" s="340">
        <v>107</v>
      </c>
      <c r="N64" s="340">
        <v>54</v>
      </c>
      <c r="O64" s="25"/>
      <c r="P64" s="14">
        <f t="shared" si="3"/>
        <v>161</v>
      </c>
      <c r="Q64" s="14" t="s">
        <v>30</v>
      </c>
      <c r="R64" s="290" t="b">
        <v>0</v>
      </c>
      <c r="S64" s="293">
        <v>115693</v>
      </c>
      <c r="T64" s="14" t="s">
        <v>31</v>
      </c>
      <c r="U64" s="261" t="s">
        <v>523</v>
      </c>
      <c r="V64" s="16" t="s">
        <v>90</v>
      </c>
      <c r="W64" s="16">
        <v>1016357</v>
      </c>
      <c r="X64" s="16" t="s">
        <v>6253</v>
      </c>
      <c r="Y64" s="16"/>
    </row>
    <row r="65" spans="1:25">
      <c r="A65" s="11" t="s">
        <v>19</v>
      </c>
      <c r="B65" s="7"/>
      <c r="C65" s="7"/>
      <c r="D65" s="7"/>
      <c r="E65" s="11"/>
      <c r="F65" s="7"/>
      <c r="G65" s="7"/>
      <c r="H65" s="11">
        <f t="shared" ref="H65:P65" si="4">SUM(H59:H64)</f>
        <v>0</v>
      </c>
      <c r="I65" s="11">
        <f t="shared" si="4"/>
        <v>0</v>
      </c>
      <c r="J65" s="11">
        <f t="shared" si="4"/>
        <v>0</v>
      </c>
      <c r="K65" s="11">
        <f t="shared" si="4"/>
        <v>0</v>
      </c>
      <c r="L65" s="19">
        <f t="shared" si="4"/>
        <v>535</v>
      </c>
      <c r="M65" s="19">
        <f t="shared" si="4"/>
        <v>347</v>
      </c>
      <c r="N65" s="19">
        <f t="shared" si="4"/>
        <v>84</v>
      </c>
      <c r="O65" s="11">
        <f t="shared" si="4"/>
        <v>0</v>
      </c>
      <c r="P65" s="11">
        <f t="shared" si="4"/>
        <v>966</v>
      </c>
      <c r="Q65" s="12"/>
      <c r="R65" s="12"/>
      <c r="S65" s="12"/>
      <c r="T65" s="12"/>
      <c r="U65" s="12"/>
      <c r="V65" s="12"/>
      <c r="W65" s="12"/>
      <c r="X65" s="12"/>
      <c r="Y65" s="12"/>
    </row>
    <row r="66" spans="1:25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43"/>
      <c r="Q66" s="1"/>
      <c r="R66" s="1"/>
      <c r="S66" s="1"/>
      <c r="T66" s="1"/>
      <c r="U66" s="1"/>
      <c r="V66" s="1"/>
      <c r="W66" s="1"/>
      <c r="X66" s="1"/>
    </row>
    <row r="67" spans="1:25">
      <c r="A67" s="166" t="s">
        <v>34</v>
      </c>
      <c r="B67" s="1562"/>
      <c r="C67" s="1562"/>
      <c r="D67" s="1562"/>
      <c r="E67" s="1"/>
      <c r="F67" s="1"/>
      <c r="G67" s="1"/>
      <c r="H67" s="1"/>
      <c r="I67" s="1"/>
      <c r="J67" s="1563"/>
      <c r="K67" s="1563"/>
      <c r="L67" s="156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 ht="18">
      <c r="A68" s="187" t="s">
        <v>35</v>
      </c>
      <c r="B68" s="186" t="s">
        <v>36</v>
      </c>
      <c r="C68" s="239" t="s">
        <v>37</v>
      </c>
      <c r="D68" s="24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4"/>
      <c r="B69" s="1564"/>
      <c r="C69" s="1564"/>
      <c r="D69" s="242"/>
      <c r="E69" s="243" t="s">
        <v>40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5" t="s">
        <v>6039</v>
      </c>
      <c r="B70" s="1772" t="s">
        <v>6040</v>
      </c>
      <c r="C70" s="1772"/>
      <c r="D70" s="1"/>
      <c r="E70" s="1"/>
    </row>
    <row r="71" spans="1:25">
      <c r="A71" s="5" t="s">
        <v>42</v>
      </c>
      <c r="B71" s="1772"/>
      <c r="C71" s="1772"/>
    </row>
    <row r="72" spans="1:25">
      <c r="A72" s="5" t="s">
        <v>43</v>
      </c>
      <c r="B72" s="1772"/>
      <c r="C72" s="1772"/>
      <c r="D72" s="1"/>
      <c r="E72" s="1"/>
    </row>
    <row r="73" spans="1:25">
      <c r="A73" s="5" t="s">
        <v>44</v>
      </c>
      <c r="B73" s="1809">
        <v>0.66666666666666663</v>
      </c>
      <c r="C73" s="1772"/>
      <c r="D73" s="1"/>
      <c r="E73" s="1"/>
    </row>
    <row r="76" spans="1:25" ht="23.25" customHeight="1">
      <c r="A76" s="1559" t="s">
        <v>83</v>
      </c>
      <c r="B76" s="1559"/>
      <c r="C76" s="1559"/>
      <c r="D76" s="1559"/>
      <c r="E76" s="1559"/>
      <c r="F76" s="1559"/>
      <c r="G76" s="7"/>
      <c r="H76" s="1559" t="s">
        <v>4015</v>
      </c>
      <c r="I76" s="1559"/>
      <c r="J76" s="1559"/>
      <c r="K76" s="1559"/>
      <c r="L76" s="1559"/>
      <c r="M76" s="1559"/>
      <c r="N76" s="1559"/>
      <c r="O76" s="1559"/>
      <c r="P76" s="1559"/>
      <c r="Q76" s="1741" t="s">
        <v>6261</v>
      </c>
      <c r="R76" s="1742"/>
      <c r="S76" s="1742"/>
      <c r="T76" s="1742"/>
      <c r="U76" s="1742"/>
      <c r="V76" s="1742"/>
      <c r="W76" s="1742"/>
      <c r="X76" s="1742"/>
      <c r="Y76" s="1742"/>
    </row>
    <row r="77" spans="1:25" ht="26.25">
      <c r="A77" s="8" t="s">
        <v>3</v>
      </c>
      <c r="B77" s="8" t="s">
        <v>4</v>
      </c>
      <c r="C77" s="8" t="s">
        <v>5</v>
      </c>
      <c r="D77" s="8" t="s">
        <v>6</v>
      </c>
      <c r="E77" s="8" t="s">
        <v>7</v>
      </c>
      <c r="F77" s="8" t="s">
        <v>8</v>
      </c>
      <c r="G77" s="33" t="s">
        <v>10</v>
      </c>
      <c r="H77" s="9" t="s">
        <v>11</v>
      </c>
      <c r="I77" s="9" t="s">
        <v>12</v>
      </c>
      <c r="J77" s="9" t="s">
        <v>13</v>
      </c>
      <c r="K77" s="9" t="s">
        <v>14</v>
      </c>
      <c r="L77" s="9" t="s">
        <v>15</v>
      </c>
      <c r="M77" s="9" t="s">
        <v>16</v>
      </c>
      <c r="N77" s="9" t="s">
        <v>17</v>
      </c>
      <c r="O77" s="10" t="s">
        <v>18</v>
      </c>
      <c r="P77" s="8" t="s">
        <v>19</v>
      </c>
      <c r="Q77" s="8" t="s">
        <v>20</v>
      </c>
      <c r="R77" s="240" t="s">
        <v>22</v>
      </c>
      <c r="S77" s="18" t="s">
        <v>9</v>
      </c>
      <c r="T77" s="8" t="s">
        <v>21</v>
      </c>
      <c r="U77" s="8" t="s">
        <v>24</v>
      </c>
      <c r="V77" s="8" t="s">
        <v>25</v>
      </c>
      <c r="W77" s="8" t="s">
        <v>26</v>
      </c>
      <c r="X77" s="8" t="s">
        <v>27</v>
      </c>
      <c r="Y77" s="8" t="s">
        <v>28</v>
      </c>
    </row>
    <row r="78" spans="1:25">
      <c r="A78" s="15" t="s">
        <v>111</v>
      </c>
      <c r="B78" s="15" t="s">
        <v>65</v>
      </c>
      <c r="C78" s="35" t="s">
        <v>6262</v>
      </c>
      <c r="D78" s="15" t="s">
        <v>64</v>
      </c>
      <c r="E78" s="24">
        <v>45988.517361111109</v>
      </c>
      <c r="F78" s="15">
        <v>14.8</v>
      </c>
      <c r="G78" s="37"/>
      <c r="H78" s="15"/>
      <c r="I78" s="26"/>
      <c r="J78" s="340"/>
      <c r="K78" s="340"/>
      <c r="L78" s="340">
        <v>161</v>
      </c>
      <c r="M78" s="340"/>
      <c r="N78" s="340"/>
      <c r="O78" s="25"/>
      <c r="P78" s="14">
        <f>SUM(H78:O78)</f>
        <v>161</v>
      </c>
      <c r="Q78" s="14" t="s">
        <v>30</v>
      </c>
      <c r="R78" s="292" t="b">
        <v>0</v>
      </c>
      <c r="S78" s="344">
        <v>115694</v>
      </c>
      <c r="T78" s="237" t="s">
        <v>33</v>
      </c>
      <c r="U78" s="232" t="s">
        <v>169</v>
      </c>
      <c r="V78" s="16" t="s">
        <v>90</v>
      </c>
      <c r="W78" s="16">
        <v>1016346</v>
      </c>
      <c r="X78" s="16" t="s">
        <v>6263</v>
      </c>
      <c r="Y78" s="16"/>
    </row>
    <row r="79" spans="1:25">
      <c r="A79" s="15" t="s">
        <v>144</v>
      </c>
      <c r="B79" s="15" t="s">
        <v>75</v>
      </c>
      <c r="C79" s="15" t="s">
        <v>6264</v>
      </c>
      <c r="D79" s="15" t="s">
        <v>74</v>
      </c>
      <c r="E79" s="24">
        <v>45988.534722222219</v>
      </c>
      <c r="F79" s="15">
        <v>15.8</v>
      </c>
      <c r="G79" s="37"/>
      <c r="H79" s="15"/>
      <c r="I79" s="15"/>
      <c r="J79" s="15"/>
      <c r="K79" s="15">
        <v>81</v>
      </c>
      <c r="L79" s="15"/>
      <c r="M79" s="15"/>
      <c r="N79" s="15"/>
      <c r="O79" s="15"/>
      <c r="P79" s="14">
        <f>SUM(H79:O79)</f>
        <v>81</v>
      </c>
      <c r="Q79" s="14" t="s">
        <v>30</v>
      </c>
      <c r="R79" s="292" t="b">
        <v>0</v>
      </c>
      <c r="S79" s="344">
        <v>115690</v>
      </c>
      <c r="T79" s="66" t="s">
        <v>31</v>
      </c>
      <c r="U79" s="232" t="s">
        <v>169</v>
      </c>
      <c r="V79" s="16"/>
      <c r="W79" s="16">
        <v>1016347</v>
      </c>
      <c r="X79" s="16" t="s">
        <v>6263</v>
      </c>
      <c r="Y79" s="16"/>
    </row>
    <row r="80" spans="1:25" ht="25.5">
      <c r="A80" s="15" t="s">
        <v>2561</v>
      </c>
      <c r="B80" s="15" t="s">
        <v>78</v>
      </c>
      <c r="C80" s="15" t="s">
        <v>6265</v>
      </c>
      <c r="D80" s="15" t="s">
        <v>932</v>
      </c>
      <c r="E80" s="24">
        <v>45989.048611111109</v>
      </c>
      <c r="F80" s="15">
        <v>10.3</v>
      </c>
      <c r="G80" s="37" t="s">
        <v>5745</v>
      </c>
      <c r="H80" s="15"/>
      <c r="I80" s="15"/>
      <c r="J80" s="15"/>
      <c r="K80" s="15"/>
      <c r="L80" s="15"/>
      <c r="M80" s="15">
        <v>108</v>
      </c>
      <c r="N80" s="15">
        <v>53</v>
      </c>
      <c r="O80" s="15"/>
      <c r="P80" s="14">
        <f>SUM(H80:O80)</f>
        <v>161</v>
      </c>
      <c r="Q80" s="17" t="s">
        <v>32</v>
      </c>
      <c r="R80" s="292" t="b">
        <v>0</v>
      </c>
      <c r="S80" s="344">
        <v>115743</v>
      </c>
      <c r="T80" s="237" t="s">
        <v>33</v>
      </c>
      <c r="U80" s="231" t="s">
        <v>161</v>
      </c>
      <c r="V80" s="16" t="s">
        <v>90</v>
      </c>
      <c r="W80" s="16">
        <v>1016348</v>
      </c>
      <c r="X80" s="16" t="s">
        <v>6196</v>
      </c>
      <c r="Y80" s="16"/>
    </row>
    <row r="81" spans="1:25" ht="25.5">
      <c r="A81" s="15" t="s">
        <v>86</v>
      </c>
      <c r="B81" s="15" t="s">
        <v>92</v>
      </c>
      <c r="C81" s="15" t="s">
        <v>6266</v>
      </c>
      <c r="D81" s="15" t="s">
        <v>159</v>
      </c>
      <c r="E81" s="24">
        <v>45989.041666666664</v>
      </c>
      <c r="F81" s="15">
        <v>10.3</v>
      </c>
      <c r="G81" s="37" t="s">
        <v>5745</v>
      </c>
      <c r="H81" s="15"/>
      <c r="I81" s="15"/>
      <c r="J81" s="15"/>
      <c r="K81" s="15"/>
      <c r="L81" s="15">
        <v>54</v>
      </c>
      <c r="M81" s="15">
        <v>54</v>
      </c>
      <c r="N81" s="15">
        <v>53</v>
      </c>
      <c r="O81" s="15"/>
      <c r="P81" s="14">
        <f>SUM(H81:O81)</f>
        <v>161</v>
      </c>
      <c r="Q81" s="17" t="s">
        <v>32</v>
      </c>
      <c r="R81" s="292" t="b">
        <v>0</v>
      </c>
      <c r="S81" s="344">
        <v>115738</v>
      </c>
      <c r="T81" s="237" t="s">
        <v>33</v>
      </c>
      <c r="U81" s="231" t="s">
        <v>161</v>
      </c>
      <c r="V81" s="16" t="s">
        <v>90</v>
      </c>
      <c r="W81" s="16">
        <v>1016349</v>
      </c>
      <c r="X81" s="16" t="s">
        <v>6196</v>
      </c>
      <c r="Y81" s="16"/>
    </row>
    <row r="82" spans="1:25">
      <c r="A82" s="15" t="s">
        <v>113</v>
      </c>
      <c r="B82" s="15" t="s">
        <v>65</v>
      </c>
      <c r="C82" s="15" t="s">
        <v>6267</v>
      </c>
      <c r="D82" s="15" t="s">
        <v>64</v>
      </c>
      <c r="E82" s="24">
        <v>45988.517361111109</v>
      </c>
      <c r="F82" s="15">
        <v>14.8</v>
      </c>
      <c r="G82" s="37"/>
      <c r="H82" s="15"/>
      <c r="I82" s="15"/>
      <c r="J82" s="15"/>
      <c r="K82" s="15"/>
      <c r="L82" s="15">
        <v>81</v>
      </c>
      <c r="M82" s="15"/>
      <c r="N82" s="15"/>
      <c r="O82" s="15"/>
      <c r="P82" s="14">
        <v>108</v>
      </c>
      <c r="Q82" s="14" t="s">
        <v>30</v>
      </c>
      <c r="R82" s="292" t="b">
        <v>0</v>
      </c>
      <c r="S82" s="344">
        <v>115695</v>
      </c>
      <c r="T82" s="237" t="s">
        <v>33</v>
      </c>
      <c r="U82" s="232" t="s">
        <v>169</v>
      </c>
      <c r="V82" s="16" t="s">
        <v>6268</v>
      </c>
      <c r="W82" s="16">
        <v>1016350</v>
      </c>
      <c r="X82" s="16" t="s">
        <v>6263</v>
      </c>
      <c r="Y82" s="16"/>
    </row>
    <row r="83" spans="1:25">
      <c r="A83" s="15" t="s">
        <v>558</v>
      </c>
      <c r="B83" s="15" t="s">
        <v>2438</v>
      </c>
      <c r="C83" s="15" t="s">
        <v>6269</v>
      </c>
      <c r="D83" s="15" t="s">
        <v>159</v>
      </c>
      <c r="E83" s="24">
        <v>45989.041666666664</v>
      </c>
      <c r="F83" s="15">
        <v>10.3</v>
      </c>
      <c r="G83" s="388" t="s">
        <v>6270</v>
      </c>
      <c r="H83" s="15"/>
      <c r="I83" s="15"/>
      <c r="J83" s="15"/>
      <c r="K83" s="15"/>
      <c r="L83" s="15">
        <v>40</v>
      </c>
      <c r="M83" s="15">
        <v>54</v>
      </c>
      <c r="N83" s="15">
        <v>53</v>
      </c>
      <c r="O83" s="15"/>
      <c r="P83" s="14">
        <f>SUM(L83:N83)</f>
        <v>147</v>
      </c>
      <c r="Q83" s="17" t="s">
        <v>32</v>
      </c>
      <c r="R83" s="292" t="b">
        <v>0</v>
      </c>
      <c r="S83" s="344">
        <v>115755</v>
      </c>
      <c r="T83" s="237" t="s">
        <v>33</v>
      </c>
      <c r="U83" s="231" t="s">
        <v>161</v>
      </c>
      <c r="V83" s="16" t="s">
        <v>90</v>
      </c>
      <c r="W83" s="16">
        <v>1016351</v>
      </c>
      <c r="X83" s="16" t="s">
        <v>6196</v>
      </c>
      <c r="Y83" s="16"/>
    </row>
    <row r="84" spans="1:25">
      <c r="A84" s="15" t="s">
        <v>6271</v>
      </c>
      <c r="B84" s="15" t="s">
        <v>2438</v>
      </c>
      <c r="C84" s="15" t="s">
        <v>6272</v>
      </c>
      <c r="D84" s="15" t="s">
        <v>159</v>
      </c>
      <c r="E84" s="24">
        <v>45989.041666666664</v>
      </c>
      <c r="F84" s="15">
        <v>10.3</v>
      </c>
      <c r="G84" s="388" t="s">
        <v>6270</v>
      </c>
      <c r="H84" s="15"/>
      <c r="I84" s="15"/>
      <c r="J84" s="15"/>
      <c r="K84" s="15"/>
      <c r="L84" s="15">
        <v>40</v>
      </c>
      <c r="M84" s="15">
        <v>54</v>
      </c>
      <c r="N84" s="15">
        <v>53</v>
      </c>
      <c r="O84" s="15"/>
      <c r="P84" s="14">
        <f>SUM(L84:N84)</f>
        <v>147</v>
      </c>
      <c r="Q84" s="17" t="s">
        <v>32</v>
      </c>
      <c r="R84" s="292" t="b">
        <v>0</v>
      </c>
      <c r="S84" s="344">
        <v>115756</v>
      </c>
      <c r="T84" s="237" t="s">
        <v>33</v>
      </c>
      <c r="U84" s="231" t="s">
        <v>161</v>
      </c>
      <c r="V84" s="16" t="s">
        <v>90</v>
      </c>
      <c r="W84" s="16">
        <v>1016352</v>
      </c>
      <c r="X84" s="16" t="s">
        <v>6196</v>
      </c>
      <c r="Y84" s="16"/>
    </row>
    <row r="85" spans="1:25">
      <c r="A85" s="11" t="s">
        <v>19</v>
      </c>
      <c r="B85" s="7"/>
      <c r="C85" s="7"/>
      <c r="D85" s="7"/>
      <c r="E85" s="11"/>
      <c r="F85" s="7"/>
      <c r="G85" s="7"/>
      <c r="H85" s="11">
        <f>SUM(H78:H81)</f>
        <v>0</v>
      </c>
      <c r="I85" s="11">
        <f>SUM(I78:I81)</f>
        <v>0</v>
      </c>
      <c r="J85" s="11">
        <f>SUM(J78:J81)</f>
        <v>0</v>
      </c>
      <c r="K85" s="11">
        <f>SUM(K78:K81)</f>
        <v>81</v>
      </c>
      <c r="L85" s="11">
        <f>SUM(L78:L84)</f>
        <v>376</v>
      </c>
      <c r="M85" s="11">
        <f>SUM(M78:M84)</f>
        <v>270</v>
      </c>
      <c r="N85" s="11">
        <f>SUM(N78:N84)</f>
        <v>212</v>
      </c>
      <c r="O85" s="11">
        <f>SUM(O78:O81)</f>
        <v>0</v>
      </c>
      <c r="P85" s="11">
        <f>SUM(P78:P84)</f>
        <v>966</v>
      </c>
      <c r="Q85" s="12"/>
      <c r="R85" s="12"/>
      <c r="S85" s="256"/>
      <c r="T85" s="12"/>
      <c r="U85" s="12"/>
      <c r="V85" s="12"/>
      <c r="W85" s="12"/>
      <c r="X85" s="12"/>
      <c r="Y85" s="12"/>
    </row>
    <row r="86" spans="1:25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166" t="s">
        <v>34</v>
      </c>
      <c r="B87" s="1562"/>
      <c r="C87" s="1562"/>
      <c r="D87" s="1562"/>
      <c r="E87" s="1"/>
      <c r="F87" s="1"/>
      <c r="G87" s="1"/>
      <c r="H87" s="1"/>
      <c r="I87" s="1"/>
      <c r="J87" s="1563"/>
      <c r="K87" s="1563"/>
      <c r="L87" s="156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 ht="18">
      <c r="A88" s="187" t="s">
        <v>35</v>
      </c>
      <c r="B88" s="186" t="s">
        <v>36</v>
      </c>
      <c r="C88" s="239" t="s">
        <v>37</v>
      </c>
      <c r="D88" s="24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230" t="s">
        <v>161</v>
      </c>
      <c r="B89" s="1558" t="s">
        <v>39</v>
      </c>
      <c r="C89" s="1558"/>
      <c r="D89" s="242"/>
      <c r="E89" s="243" t="s">
        <v>40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4" t="s">
        <v>169</v>
      </c>
      <c r="B90" s="1564" t="s">
        <v>41</v>
      </c>
      <c r="C90" s="156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5" t="s">
        <v>42</v>
      </c>
      <c r="B91" s="1565" t="s">
        <v>4856</v>
      </c>
      <c r="C91" s="1565"/>
      <c r="D91" s="1"/>
      <c r="E91" s="1"/>
    </row>
    <row r="92" spans="1:25">
      <c r="A92" s="5" t="s">
        <v>42</v>
      </c>
      <c r="B92" s="1565"/>
      <c r="C92" s="1565"/>
    </row>
    <row r="93" spans="1:25">
      <c r="A93" s="5" t="s">
        <v>43</v>
      </c>
      <c r="B93" s="1565" t="s">
        <v>5650</v>
      </c>
      <c r="C93" s="1565"/>
      <c r="D93" s="1"/>
      <c r="E93" s="1"/>
    </row>
    <row r="94" spans="1:25">
      <c r="A94" s="5" t="s">
        <v>44</v>
      </c>
      <c r="B94" s="1567">
        <v>0.29166666666666669</v>
      </c>
      <c r="C94" s="1565"/>
      <c r="D94" s="1"/>
      <c r="E94" s="1"/>
    </row>
  </sheetData>
  <mergeCells count="53">
    <mergeCell ref="Q1:Y1"/>
    <mergeCell ref="B11:D11"/>
    <mergeCell ref="J11:L11"/>
    <mergeCell ref="B16:C16"/>
    <mergeCell ref="B17:C17"/>
    <mergeCell ref="B14:C14"/>
    <mergeCell ref="B15:C15"/>
    <mergeCell ref="B13:C13"/>
    <mergeCell ref="A1:F1"/>
    <mergeCell ref="H1:P1"/>
    <mergeCell ref="B18:C18"/>
    <mergeCell ref="B19:C19"/>
    <mergeCell ref="A21:F21"/>
    <mergeCell ref="B49:D49"/>
    <mergeCell ref="J49:L49"/>
    <mergeCell ref="B35:C35"/>
    <mergeCell ref="B36:C36"/>
    <mergeCell ref="B37:C37"/>
    <mergeCell ref="A39:F39"/>
    <mergeCell ref="H39:P39"/>
    <mergeCell ref="Q21:Y21"/>
    <mergeCell ref="B31:D31"/>
    <mergeCell ref="J31:L31"/>
    <mergeCell ref="B33:C33"/>
    <mergeCell ref="B34:C34"/>
    <mergeCell ref="H21:P21"/>
    <mergeCell ref="Q39:Y39"/>
    <mergeCell ref="B51:C51"/>
    <mergeCell ref="B52:C52"/>
    <mergeCell ref="B53:C53"/>
    <mergeCell ref="B54:C54"/>
    <mergeCell ref="B55:C55"/>
    <mergeCell ref="H57:P57"/>
    <mergeCell ref="Q57:Y57"/>
    <mergeCell ref="B67:D67"/>
    <mergeCell ref="J67:L67"/>
    <mergeCell ref="B69:C69"/>
    <mergeCell ref="B70:C70"/>
    <mergeCell ref="A57:F57"/>
    <mergeCell ref="B71:C71"/>
    <mergeCell ref="B72:C72"/>
    <mergeCell ref="B73:C73"/>
    <mergeCell ref="A76:F76"/>
    <mergeCell ref="H76:P76"/>
    <mergeCell ref="Q76:Y76"/>
    <mergeCell ref="B87:D87"/>
    <mergeCell ref="J87:L87"/>
    <mergeCell ref="B89:C89"/>
    <mergeCell ref="B91:C91"/>
    <mergeCell ref="B92:C92"/>
    <mergeCell ref="B93:C93"/>
    <mergeCell ref="B94:C94"/>
    <mergeCell ref="B90:C90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A3F0-2913-4303-8875-D3EBDDDFAFD7}">
  <sheetPr>
    <tabColor rgb="FF7030A0"/>
  </sheetPr>
  <dimension ref="A1:Y38"/>
  <sheetViews>
    <sheetView workbookViewId="0">
      <selection activeCell="H16" sqref="H1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855468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6.85546875" customWidth="1"/>
  </cols>
  <sheetData>
    <row r="1" spans="1:25" ht="23.25">
      <c r="A1" s="1597" t="s">
        <v>394</v>
      </c>
      <c r="B1" s="1597"/>
      <c r="C1" s="1597"/>
      <c r="D1" s="1597"/>
      <c r="E1" s="1597"/>
      <c r="F1" s="1597"/>
      <c r="G1" s="325"/>
      <c r="H1" s="1597" t="s">
        <v>3509</v>
      </c>
      <c r="I1" s="1597"/>
      <c r="J1" s="1597"/>
      <c r="K1" s="1597"/>
      <c r="L1" s="1597"/>
      <c r="M1" s="1597"/>
      <c r="N1" s="1597"/>
      <c r="O1" s="1597"/>
      <c r="P1" s="1597"/>
      <c r="Q1" s="1595" t="s">
        <v>206</v>
      </c>
      <c r="R1" s="1596"/>
      <c r="S1" s="1596"/>
      <c r="T1" s="1596"/>
      <c r="U1" s="1596"/>
      <c r="V1" s="1596"/>
      <c r="W1" s="1596"/>
      <c r="X1" s="1596"/>
      <c r="Y1" s="1596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3866</v>
      </c>
      <c r="B3" s="15" t="s">
        <v>78</v>
      </c>
      <c r="C3" s="35" t="s">
        <v>6273</v>
      </c>
      <c r="D3" s="15" t="s">
        <v>5699</v>
      </c>
      <c r="E3" s="24">
        <v>45986.513888888891</v>
      </c>
      <c r="F3" s="15">
        <v>10.3</v>
      </c>
      <c r="G3" s="37" t="s">
        <v>5238</v>
      </c>
      <c r="H3" s="15"/>
      <c r="I3" s="15"/>
      <c r="J3" s="15"/>
      <c r="K3" s="15"/>
      <c r="L3" s="15"/>
      <c r="M3" s="35">
        <v>80</v>
      </c>
      <c r="N3" s="35">
        <v>81</v>
      </c>
      <c r="O3" s="15"/>
      <c r="P3" s="14">
        <f t="shared" ref="P3:P9" si="0">SUM(H3:O3)</f>
        <v>161</v>
      </c>
      <c r="Q3" s="17" t="s">
        <v>32</v>
      </c>
      <c r="R3" s="292" t="b">
        <v>1</v>
      </c>
      <c r="S3" s="340">
        <v>115674</v>
      </c>
      <c r="T3" s="237" t="s">
        <v>33</v>
      </c>
      <c r="U3" s="274" t="s">
        <v>523</v>
      </c>
      <c r="V3" s="16" t="s">
        <v>90</v>
      </c>
      <c r="W3" s="16">
        <v>1016284</v>
      </c>
      <c r="X3" s="16" t="s">
        <v>6274</v>
      </c>
      <c r="Y3" s="16"/>
    </row>
    <row r="4" spans="1:25" ht="25.5">
      <c r="A4" s="15" t="s">
        <v>157</v>
      </c>
      <c r="B4" s="15" t="s">
        <v>92</v>
      </c>
      <c r="C4" s="15" t="s">
        <v>6275</v>
      </c>
      <c r="D4" s="15" t="s">
        <v>620</v>
      </c>
      <c r="E4" s="24">
        <v>45986.958333333336</v>
      </c>
      <c r="F4" s="15">
        <v>9.6999999999999993</v>
      </c>
      <c r="G4" s="37" t="s">
        <v>5745</v>
      </c>
      <c r="H4" s="15"/>
      <c r="I4" s="15"/>
      <c r="J4" s="15"/>
      <c r="K4" s="15"/>
      <c r="L4" s="35">
        <v>54</v>
      </c>
      <c r="M4" s="35">
        <v>54</v>
      </c>
      <c r="N4" s="35">
        <v>53</v>
      </c>
      <c r="O4" s="15"/>
      <c r="P4" s="14">
        <f t="shared" si="0"/>
        <v>161</v>
      </c>
      <c r="Q4" s="17" t="s">
        <v>32</v>
      </c>
      <c r="R4" s="292" t="b">
        <v>0</v>
      </c>
      <c r="S4" s="340">
        <v>115676</v>
      </c>
      <c r="T4" s="237" t="s">
        <v>33</v>
      </c>
      <c r="U4" s="274" t="s">
        <v>523</v>
      </c>
      <c r="V4" s="16" t="s">
        <v>90</v>
      </c>
      <c r="W4" s="16">
        <v>1016285</v>
      </c>
      <c r="X4" s="16" t="s">
        <v>6276</v>
      </c>
      <c r="Y4" s="16"/>
    </row>
    <row r="5" spans="1:25" ht="25.5">
      <c r="A5" s="15" t="s">
        <v>157</v>
      </c>
      <c r="B5" s="15" t="s">
        <v>1184</v>
      </c>
      <c r="C5" s="15" t="s">
        <v>6277</v>
      </c>
      <c r="D5" s="15" t="s">
        <v>6278</v>
      </c>
      <c r="E5" s="24">
        <v>45986.402777777781</v>
      </c>
      <c r="F5" s="15">
        <v>11.8</v>
      </c>
      <c r="G5" s="37" t="s">
        <v>5745</v>
      </c>
      <c r="H5" s="15"/>
      <c r="I5" s="15"/>
      <c r="J5" s="15"/>
      <c r="K5" s="15"/>
      <c r="L5" s="15"/>
      <c r="M5" s="35">
        <v>54</v>
      </c>
      <c r="N5" s="35">
        <v>107</v>
      </c>
      <c r="O5" s="15"/>
      <c r="P5" s="14">
        <f t="shared" si="0"/>
        <v>161</v>
      </c>
      <c r="Q5" s="17" t="s">
        <v>32</v>
      </c>
      <c r="R5" s="292" t="b">
        <v>0</v>
      </c>
      <c r="S5" s="340">
        <v>115678</v>
      </c>
      <c r="T5" s="237" t="s">
        <v>33</v>
      </c>
      <c r="U5" s="270" t="s">
        <v>508</v>
      </c>
      <c r="V5" s="16" t="s">
        <v>90</v>
      </c>
      <c r="W5" s="16">
        <v>1016286</v>
      </c>
      <c r="X5" s="16" t="s">
        <v>6274</v>
      </c>
      <c r="Y5" s="16"/>
    </row>
    <row r="6" spans="1:25" ht="25.5">
      <c r="A6" s="15" t="s">
        <v>6279</v>
      </c>
      <c r="B6" s="15" t="s">
        <v>92</v>
      </c>
      <c r="C6" s="15" t="s">
        <v>6280</v>
      </c>
      <c r="D6" s="15" t="s">
        <v>620</v>
      </c>
      <c r="E6" s="24">
        <v>45986.958333333336</v>
      </c>
      <c r="F6" s="15">
        <v>9.6999999999999993</v>
      </c>
      <c r="G6" s="37" t="s">
        <v>5745</v>
      </c>
      <c r="H6" s="15"/>
      <c r="I6" s="15"/>
      <c r="J6" s="15"/>
      <c r="K6" s="15"/>
      <c r="L6" s="35">
        <v>54</v>
      </c>
      <c r="M6" s="35">
        <v>54</v>
      </c>
      <c r="N6" s="35">
        <v>53</v>
      </c>
      <c r="O6" s="15"/>
      <c r="P6" s="14">
        <f t="shared" si="0"/>
        <v>161</v>
      </c>
      <c r="Q6" s="17" t="s">
        <v>32</v>
      </c>
      <c r="R6" s="292" t="b">
        <v>0</v>
      </c>
      <c r="S6" s="340">
        <v>115677</v>
      </c>
      <c r="T6" s="237" t="s">
        <v>33</v>
      </c>
      <c r="U6" s="261" t="s">
        <v>523</v>
      </c>
      <c r="V6" s="16" t="s">
        <v>90</v>
      </c>
      <c r="W6" s="16">
        <v>1016287</v>
      </c>
      <c r="X6" s="16" t="s">
        <v>6276</v>
      </c>
      <c r="Y6" s="16"/>
    </row>
    <row r="7" spans="1:25">
      <c r="A7" s="15" t="s">
        <v>937</v>
      </c>
      <c r="B7" s="15" t="s">
        <v>1184</v>
      </c>
      <c r="C7" s="15" t="s">
        <v>6281</v>
      </c>
      <c r="D7" s="15" t="s">
        <v>6278</v>
      </c>
      <c r="E7" s="24">
        <v>45986.402777777781</v>
      </c>
      <c r="F7" s="15">
        <v>11.8</v>
      </c>
      <c r="G7" s="37" t="s">
        <v>5238</v>
      </c>
      <c r="H7" s="15"/>
      <c r="I7" s="15"/>
      <c r="J7" s="15"/>
      <c r="K7" s="15"/>
      <c r="L7" s="15"/>
      <c r="M7" s="35">
        <v>40</v>
      </c>
      <c r="N7" s="35">
        <v>41</v>
      </c>
      <c r="O7" s="15"/>
      <c r="P7" s="14">
        <f t="shared" si="0"/>
        <v>81</v>
      </c>
      <c r="Q7" s="17" t="s">
        <v>32</v>
      </c>
      <c r="R7" s="292" t="b">
        <v>0</v>
      </c>
      <c r="S7" s="340">
        <v>115679</v>
      </c>
      <c r="T7" s="237" t="s">
        <v>33</v>
      </c>
      <c r="U7" s="270" t="s">
        <v>508</v>
      </c>
      <c r="V7" s="16" t="s">
        <v>90</v>
      </c>
      <c r="W7" s="16">
        <v>1016288</v>
      </c>
      <c r="X7" s="16" t="s">
        <v>6274</v>
      </c>
      <c r="Y7" s="16"/>
    </row>
    <row r="8" spans="1:25" ht="25.5">
      <c r="A8" s="15" t="s">
        <v>114</v>
      </c>
      <c r="B8" s="15" t="s">
        <v>78</v>
      </c>
      <c r="C8" s="35" t="s">
        <v>6282</v>
      </c>
      <c r="D8" s="15" t="s">
        <v>5699</v>
      </c>
      <c r="E8" s="24">
        <v>45986.513888888891</v>
      </c>
      <c r="F8" s="15">
        <v>10.3</v>
      </c>
      <c r="G8" s="37" t="s">
        <v>5745</v>
      </c>
      <c r="H8" s="15"/>
      <c r="I8" s="15"/>
      <c r="J8" s="15"/>
      <c r="K8" s="15"/>
      <c r="L8" s="35">
        <v>27</v>
      </c>
      <c r="M8" s="15">
        <v>54</v>
      </c>
      <c r="N8" s="15"/>
      <c r="O8" s="35">
        <v>80</v>
      </c>
      <c r="P8" s="14">
        <f t="shared" si="0"/>
        <v>161</v>
      </c>
      <c r="Q8" s="17" t="s">
        <v>32</v>
      </c>
      <c r="R8" s="292" t="b">
        <v>0</v>
      </c>
      <c r="S8" s="340">
        <v>115675</v>
      </c>
      <c r="T8" s="237" t="s">
        <v>33</v>
      </c>
      <c r="U8" s="274" t="s">
        <v>523</v>
      </c>
      <c r="V8" s="16" t="s">
        <v>90</v>
      </c>
      <c r="W8" s="16">
        <v>1116289</v>
      </c>
      <c r="X8" s="16" t="s">
        <v>6274</v>
      </c>
      <c r="Y8" s="16"/>
    </row>
    <row r="9" spans="1:25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7" t="s">
        <v>32</v>
      </c>
      <c r="R9" s="14"/>
      <c r="S9" s="293"/>
      <c r="T9" s="23" t="s">
        <v>33</v>
      </c>
      <c r="U9" s="16"/>
      <c r="V9" s="16"/>
      <c r="W9" s="16"/>
      <c r="X9" s="16"/>
      <c r="Y9" s="16"/>
    </row>
    <row r="10" spans="1:25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135</v>
      </c>
      <c r="M10" s="11">
        <f t="shared" si="1"/>
        <v>336</v>
      </c>
      <c r="N10" s="11">
        <f t="shared" si="1"/>
        <v>335</v>
      </c>
      <c r="O10" s="11">
        <f t="shared" si="1"/>
        <v>80</v>
      </c>
      <c r="P10" s="11">
        <f t="shared" si="1"/>
        <v>886</v>
      </c>
      <c r="Q10" s="12"/>
      <c r="R10" s="12"/>
      <c r="S10" s="12"/>
      <c r="T10" s="12"/>
      <c r="U10" s="12"/>
      <c r="V10" s="12"/>
      <c r="W10" s="12"/>
      <c r="X10" s="12"/>
      <c r="Y10" s="12"/>
    </row>
    <row r="11" spans="1:25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342" t="s">
        <v>508</v>
      </c>
      <c r="B14" s="1804" t="s">
        <v>39</v>
      </c>
      <c r="C14" s="180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263" t="s">
        <v>523</v>
      </c>
      <c r="B15" s="1591" t="s">
        <v>41</v>
      </c>
      <c r="C15" s="159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6039</v>
      </c>
      <c r="B16" s="1772" t="s">
        <v>6040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43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5" t="s">
        <v>44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23.25" customHeight="1">
      <c r="A21" s="1559" t="s">
        <v>6283</v>
      </c>
      <c r="B21" s="1559"/>
      <c r="C21" s="1559"/>
      <c r="D21" s="1559"/>
      <c r="E21" s="1559"/>
      <c r="F21" s="1559"/>
      <c r="G21" s="7"/>
      <c r="H21" s="1559" t="s">
        <v>6284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  <c r="Y21" s="1742"/>
    </row>
    <row r="22" spans="1:25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240" t="s">
        <v>22</v>
      </c>
      <c r="S22" s="8" t="s">
        <v>9</v>
      </c>
      <c r="T22" s="8" t="s">
        <v>21</v>
      </c>
      <c r="U22" s="8" t="s">
        <v>24</v>
      </c>
      <c r="V22" s="8" t="s">
        <v>25</v>
      </c>
      <c r="W22" s="8" t="s">
        <v>26</v>
      </c>
      <c r="X22" s="8" t="s">
        <v>27</v>
      </c>
      <c r="Y22" s="8" t="s">
        <v>28</v>
      </c>
    </row>
    <row r="23" spans="1:25">
      <c r="A23" s="15"/>
      <c r="B23" s="15"/>
      <c r="C23" s="15"/>
      <c r="D23" s="15" t="s">
        <v>1373</v>
      </c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ref="P23:P29" si="2">SUM(H23:O23)</f>
        <v>0</v>
      </c>
      <c r="Q23" s="17" t="s">
        <v>32</v>
      </c>
      <c r="R23" s="290" t="b">
        <v>1</v>
      </c>
      <c r="S23" s="14"/>
      <c r="T23" s="14" t="s">
        <v>33</v>
      </c>
      <c r="U23" s="16"/>
      <c r="V23" s="16"/>
      <c r="W23" s="16"/>
      <c r="X23" s="16"/>
      <c r="Y23" s="16"/>
    </row>
    <row r="24" spans="1:25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7" t="s">
        <v>32</v>
      </c>
      <c r="R24" s="290" t="b">
        <v>0</v>
      </c>
      <c r="S24" s="14"/>
      <c r="T24" s="14" t="s">
        <v>33</v>
      </c>
      <c r="U24" s="16"/>
      <c r="V24" s="16"/>
      <c r="W24" s="16"/>
      <c r="X24" s="16"/>
      <c r="Y24" s="16"/>
    </row>
    <row r="25" spans="1:25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14"/>
      <c r="T25" s="23" t="s">
        <v>33</v>
      </c>
      <c r="U25" s="16"/>
      <c r="V25" s="16"/>
      <c r="W25" s="16"/>
      <c r="X25" s="16"/>
      <c r="Y25" s="16"/>
    </row>
    <row r="26" spans="1:25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/>
      <c r="T26" s="14" t="s">
        <v>31</v>
      </c>
      <c r="U26" s="16"/>
      <c r="V26" s="16"/>
      <c r="W26" s="16"/>
      <c r="X26" s="16"/>
      <c r="Y26" s="16"/>
    </row>
    <row r="27" spans="1:25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/>
      <c r="T27" s="14" t="s">
        <v>31</v>
      </c>
      <c r="U27" s="16"/>
      <c r="V27" s="16"/>
      <c r="W27" s="16"/>
      <c r="X27" s="16"/>
      <c r="Y27" s="16"/>
    </row>
    <row r="28" spans="1:25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/>
      <c r="T28" s="14" t="s">
        <v>31</v>
      </c>
      <c r="U28" s="16"/>
      <c r="V28" s="16"/>
      <c r="W28" s="16"/>
      <c r="X28" s="16"/>
      <c r="Y28" s="16"/>
    </row>
    <row r="29" spans="1:25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/>
      <c r="T29" s="14" t="s">
        <v>31</v>
      </c>
      <c r="U29" s="16"/>
      <c r="V29" s="16"/>
      <c r="W29" s="16"/>
      <c r="X29" s="16"/>
      <c r="Y29" s="16"/>
    </row>
    <row r="30" spans="1:25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0</v>
      </c>
      <c r="M30" s="11">
        <f t="shared" si="3"/>
        <v>0</v>
      </c>
      <c r="N30" s="11">
        <f t="shared" si="3"/>
        <v>0</v>
      </c>
      <c r="O30" s="11">
        <f t="shared" si="3"/>
        <v>0</v>
      </c>
      <c r="P30" s="11">
        <f t="shared" si="3"/>
        <v>0</v>
      </c>
      <c r="Q30" s="12"/>
      <c r="R30" s="12"/>
      <c r="S30" s="12"/>
      <c r="T30" s="12"/>
      <c r="U30" s="12"/>
      <c r="V30" s="12"/>
      <c r="W30" s="12"/>
      <c r="X30" s="12"/>
      <c r="Y30" s="12"/>
    </row>
    <row r="31" spans="1:25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4"/>
      <c r="B34" s="1564"/>
      <c r="C34" s="1564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5" t="s">
        <v>42</v>
      </c>
      <c r="B35" s="1772"/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772"/>
      <c r="C37" s="1772"/>
      <c r="D37" s="1"/>
      <c r="E37" s="1"/>
    </row>
    <row r="38" spans="1:24">
      <c r="A38" s="5" t="s">
        <v>44</v>
      </c>
      <c r="B38" s="1772"/>
      <c r="C38" s="1772"/>
      <c r="D38" s="1"/>
      <c r="E38" s="1"/>
    </row>
  </sheetData>
  <mergeCells count="21">
    <mergeCell ref="B14:C14"/>
    <mergeCell ref="A1:F1"/>
    <mergeCell ref="H1:P1"/>
    <mergeCell ref="Q1:Y1"/>
    <mergeCell ref="B12:D12"/>
    <mergeCell ref="J12:L12"/>
    <mergeCell ref="B15:C15"/>
    <mergeCell ref="B37:C37"/>
    <mergeCell ref="B38:C38"/>
    <mergeCell ref="Q21:Y21"/>
    <mergeCell ref="B32:D32"/>
    <mergeCell ref="J32:L32"/>
    <mergeCell ref="B34:C34"/>
    <mergeCell ref="B35:C35"/>
    <mergeCell ref="B36:C36"/>
    <mergeCell ref="H21:P21"/>
    <mergeCell ref="B16:C16"/>
    <mergeCell ref="B17:C17"/>
    <mergeCell ref="B18:C18"/>
    <mergeCell ref="B19:C19"/>
    <mergeCell ref="A21:F21"/>
  </mergeCell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2204D-FFFA-4553-814A-A68D3750ED95}">
  <sheetPr>
    <tabColor rgb="FF7030A0"/>
  </sheetPr>
  <dimension ref="A1:Y87"/>
  <sheetViews>
    <sheetView workbookViewId="0">
      <selection activeCell="W46" sqref="W4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6.5703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6.7109375" customWidth="1"/>
  </cols>
  <sheetData>
    <row r="1" spans="1:25" ht="23.25" customHeight="1">
      <c r="A1" s="1559" t="s">
        <v>139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219</v>
      </c>
      <c r="B3" s="15" t="s">
        <v>75</v>
      </c>
      <c r="C3" s="15" t="s">
        <v>6285</v>
      </c>
      <c r="D3" s="15" t="s">
        <v>74</v>
      </c>
      <c r="E3" s="24">
        <v>45983.534722222219</v>
      </c>
      <c r="F3" s="15">
        <v>15.8</v>
      </c>
      <c r="G3" s="387" t="s">
        <v>3986</v>
      </c>
      <c r="H3" s="15"/>
      <c r="I3" s="15"/>
      <c r="J3" s="35">
        <v>27</v>
      </c>
      <c r="K3" s="35">
        <v>134</v>
      </c>
      <c r="L3" s="15"/>
      <c r="M3" s="15"/>
      <c r="N3" s="15"/>
      <c r="O3" s="15"/>
      <c r="P3" s="14">
        <f>SUM(H3:O3)</f>
        <v>161</v>
      </c>
      <c r="Q3" s="14" t="s">
        <v>30</v>
      </c>
      <c r="R3" s="290" t="b">
        <v>0</v>
      </c>
      <c r="S3" s="14">
        <v>115564</v>
      </c>
      <c r="T3" s="14" t="s">
        <v>31</v>
      </c>
      <c r="U3" s="232" t="s">
        <v>169</v>
      </c>
      <c r="V3" s="16" t="s">
        <v>634</v>
      </c>
      <c r="W3" s="16">
        <v>1016226</v>
      </c>
      <c r="X3" s="16" t="s">
        <v>6286</v>
      </c>
      <c r="Y3" s="16"/>
    </row>
    <row r="4" spans="1:25">
      <c r="A4" s="15" t="s">
        <v>111</v>
      </c>
      <c r="B4" s="15" t="s">
        <v>65</v>
      </c>
      <c r="C4" s="15" t="s">
        <v>6287</v>
      </c>
      <c r="D4" s="15" t="s">
        <v>64</v>
      </c>
      <c r="E4" s="24">
        <v>45983.517361111109</v>
      </c>
      <c r="F4" s="15">
        <v>14.8</v>
      </c>
      <c r="G4" s="387" t="s">
        <v>3986</v>
      </c>
      <c r="H4" s="15"/>
      <c r="I4" s="15"/>
      <c r="J4" s="15"/>
      <c r="K4" s="15"/>
      <c r="L4" s="35">
        <v>161</v>
      </c>
      <c r="M4" s="15"/>
      <c r="N4" s="15"/>
      <c r="O4" s="15"/>
      <c r="P4" s="14">
        <f>SUM(H4:O4)</f>
        <v>161</v>
      </c>
      <c r="Q4" s="14" t="s">
        <v>30</v>
      </c>
      <c r="R4" s="290" t="b">
        <v>0</v>
      </c>
      <c r="S4" s="14">
        <v>115621</v>
      </c>
      <c r="T4" s="23" t="s">
        <v>33</v>
      </c>
      <c r="U4" s="232" t="s">
        <v>169</v>
      </c>
      <c r="V4" s="16" t="s">
        <v>90</v>
      </c>
      <c r="W4" s="16">
        <v>1016227</v>
      </c>
      <c r="X4" s="16" t="s">
        <v>6286</v>
      </c>
      <c r="Y4" s="16"/>
    </row>
    <row r="5" spans="1:25" ht="25.5">
      <c r="A5" s="15" t="s">
        <v>113</v>
      </c>
      <c r="B5" s="15" t="s">
        <v>65</v>
      </c>
      <c r="C5" s="35" t="s">
        <v>6288</v>
      </c>
      <c r="D5" s="15" t="s">
        <v>64</v>
      </c>
      <c r="E5" s="24">
        <v>45983.517361111109</v>
      </c>
      <c r="F5" s="15">
        <v>14.8</v>
      </c>
      <c r="G5" s="387" t="s">
        <v>3986</v>
      </c>
      <c r="H5" s="15"/>
      <c r="I5" s="15"/>
      <c r="J5" s="15"/>
      <c r="K5" s="393" t="s">
        <v>6289</v>
      </c>
      <c r="L5" s="35">
        <v>81</v>
      </c>
      <c r="M5" s="15"/>
      <c r="N5" s="15"/>
      <c r="O5" s="15"/>
      <c r="P5" s="14">
        <v>162</v>
      </c>
      <c r="Q5" s="14" t="s">
        <v>30</v>
      </c>
      <c r="R5" s="290" t="b">
        <v>0</v>
      </c>
      <c r="S5" s="264">
        <v>115532</v>
      </c>
      <c r="T5" s="23" t="s">
        <v>33</v>
      </c>
      <c r="U5" s="232" t="s">
        <v>169</v>
      </c>
      <c r="V5" s="16" t="s">
        <v>90</v>
      </c>
      <c r="W5" s="16">
        <v>1016228</v>
      </c>
      <c r="X5" s="16" t="s">
        <v>6286</v>
      </c>
      <c r="Y5" s="16"/>
    </row>
    <row r="6" spans="1:25" ht="25.5">
      <c r="A6" s="15" t="s">
        <v>519</v>
      </c>
      <c r="B6" s="15" t="s">
        <v>78</v>
      </c>
      <c r="C6" s="15" t="s">
        <v>6290</v>
      </c>
      <c r="D6" s="15" t="s">
        <v>99</v>
      </c>
      <c r="E6" s="24">
        <v>45984.25</v>
      </c>
      <c r="F6" s="15">
        <v>10.95</v>
      </c>
      <c r="G6" s="37" t="s">
        <v>5745</v>
      </c>
      <c r="H6" s="15"/>
      <c r="I6" s="15"/>
      <c r="J6" s="15"/>
      <c r="K6" s="15"/>
      <c r="L6" s="15"/>
      <c r="M6" s="35">
        <v>161</v>
      </c>
      <c r="N6" s="15"/>
      <c r="O6" s="15"/>
      <c r="P6" s="14">
        <f>SUM(H6:O6)</f>
        <v>161</v>
      </c>
      <c r="Q6" s="17" t="s">
        <v>32</v>
      </c>
      <c r="R6" s="292" t="b">
        <v>0</v>
      </c>
      <c r="S6" s="344">
        <v>115628</v>
      </c>
      <c r="T6" s="237" t="s">
        <v>33</v>
      </c>
      <c r="U6" s="255" t="s">
        <v>100</v>
      </c>
      <c r="V6" s="16" t="s">
        <v>90</v>
      </c>
      <c r="W6" s="16">
        <v>1016229</v>
      </c>
      <c r="X6" s="16" t="s">
        <v>6291</v>
      </c>
      <c r="Y6" s="16"/>
    </row>
    <row r="7" spans="1:25" ht="25.5">
      <c r="A7" s="15" t="s">
        <v>3866</v>
      </c>
      <c r="B7" s="15" t="s">
        <v>78</v>
      </c>
      <c r="C7" s="15" t="s">
        <v>6292</v>
      </c>
      <c r="D7" s="15" t="s">
        <v>99</v>
      </c>
      <c r="E7" s="24">
        <v>45984.25</v>
      </c>
      <c r="F7" s="15">
        <v>10.95</v>
      </c>
      <c r="G7" s="37" t="s">
        <v>5745</v>
      </c>
      <c r="H7" s="15"/>
      <c r="I7" s="15"/>
      <c r="J7" s="15"/>
      <c r="K7" s="15"/>
      <c r="L7" s="15"/>
      <c r="M7" s="35">
        <v>161</v>
      </c>
      <c r="N7" s="15"/>
      <c r="O7" s="15"/>
      <c r="P7" s="14">
        <f>SUM(H7:O7)</f>
        <v>161</v>
      </c>
      <c r="Q7" s="17" t="s">
        <v>32</v>
      </c>
      <c r="R7" s="292" t="b">
        <v>1</v>
      </c>
      <c r="S7" s="344">
        <v>115629</v>
      </c>
      <c r="T7" s="237" t="s">
        <v>33</v>
      </c>
      <c r="U7" s="255" t="s">
        <v>100</v>
      </c>
      <c r="V7" s="16" t="s">
        <v>90</v>
      </c>
      <c r="W7" s="16">
        <v>1016230</v>
      </c>
      <c r="X7" s="16" t="s">
        <v>6291</v>
      </c>
      <c r="Y7" s="16"/>
    </row>
    <row r="8" spans="1:25">
      <c r="A8" s="15" t="s">
        <v>122</v>
      </c>
      <c r="B8" s="15" t="s">
        <v>62</v>
      </c>
      <c r="C8" s="15" t="s">
        <v>6293</v>
      </c>
      <c r="D8" s="15" t="s">
        <v>61</v>
      </c>
      <c r="E8" s="24">
        <v>45983.777777777781</v>
      </c>
      <c r="F8" s="15">
        <v>13</v>
      </c>
      <c r="G8" s="387" t="s">
        <v>3986</v>
      </c>
      <c r="H8" s="15"/>
      <c r="I8" s="15"/>
      <c r="J8" s="35">
        <v>54</v>
      </c>
      <c r="K8" s="35">
        <v>107</v>
      </c>
      <c r="L8" s="15"/>
      <c r="M8" s="15"/>
      <c r="N8" s="15"/>
      <c r="O8" s="15"/>
      <c r="P8" s="14">
        <f>SUM(H8:O8)</f>
        <v>161</v>
      </c>
      <c r="Q8" s="14" t="s">
        <v>30</v>
      </c>
      <c r="R8" s="292" t="b">
        <v>0</v>
      </c>
      <c r="S8" s="344">
        <v>115625</v>
      </c>
      <c r="T8" s="66" t="s">
        <v>31</v>
      </c>
      <c r="U8" s="232" t="s">
        <v>169</v>
      </c>
      <c r="V8" s="16" t="s">
        <v>90</v>
      </c>
      <c r="W8" s="16">
        <v>1016231</v>
      </c>
      <c r="X8" s="16" t="s">
        <v>6294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>SUM(H3:H8)</f>
        <v>0</v>
      </c>
      <c r="I9" s="11">
        <f t="shared" ref="I9:M9" si="0">SUM(I3:I8)</f>
        <v>0</v>
      </c>
      <c r="J9" s="11">
        <f t="shared" si="0"/>
        <v>81</v>
      </c>
      <c r="K9" s="11">
        <f t="shared" si="0"/>
        <v>241</v>
      </c>
      <c r="L9" s="11">
        <f t="shared" si="0"/>
        <v>242</v>
      </c>
      <c r="M9" s="11">
        <f t="shared" si="0"/>
        <v>322</v>
      </c>
      <c r="N9" s="11">
        <f ca="1">SUM(N3:N61)</f>
        <v>0</v>
      </c>
      <c r="O9" s="11">
        <f ca="1">SUM(O3:O61)</f>
        <v>0</v>
      </c>
      <c r="P9" s="11">
        <f>SUM(P3:P8)</f>
        <v>967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 ht="39">
      <c r="A10" s="1"/>
      <c r="B10" s="1"/>
      <c r="C10" s="1"/>
      <c r="D10" s="1"/>
      <c r="E10" s="1"/>
      <c r="F10" s="2"/>
      <c r="G10" s="1"/>
      <c r="H10" s="1"/>
      <c r="I10" s="1"/>
      <c r="J10" s="1"/>
      <c r="K10" s="394" t="s">
        <v>6295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57" t="s">
        <v>100</v>
      </c>
      <c r="B13" s="1619" t="s">
        <v>39</v>
      </c>
      <c r="C13" s="1619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169</v>
      </c>
      <c r="B14" s="1564" t="s">
        <v>41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772" t="s">
        <v>870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358405120586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0.45833333333333331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345</v>
      </c>
      <c r="B20" s="1559"/>
      <c r="C20" s="1559"/>
      <c r="D20" s="1559"/>
      <c r="E20" s="1559"/>
      <c r="F20" s="1559"/>
      <c r="G20" s="7"/>
      <c r="H20" s="1559" t="s">
        <v>4015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810</v>
      </c>
      <c r="R20" s="1742"/>
      <c r="S20" s="1742"/>
      <c r="T20" s="1742"/>
      <c r="U20" s="1742"/>
      <c r="V20" s="1742"/>
      <c r="W20" s="1742"/>
      <c r="X20" s="1742"/>
      <c r="Y20" s="1742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1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15" t="s">
        <v>133</v>
      </c>
      <c r="B22" s="15" t="s">
        <v>134</v>
      </c>
      <c r="C22" s="15" t="s">
        <v>6296</v>
      </c>
      <c r="D22" s="15" t="s">
        <v>6297</v>
      </c>
      <c r="E22" s="24">
        <v>45985.288194444445</v>
      </c>
      <c r="F22" s="15">
        <v>10.3</v>
      </c>
      <c r="G22" s="395" t="s">
        <v>3986</v>
      </c>
      <c r="H22" s="15"/>
      <c r="I22" s="15"/>
      <c r="J22" s="15"/>
      <c r="K22" s="15"/>
      <c r="L22" s="35">
        <v>161</v>
      </c>
      <c r="M22" s="15"/>
      <c r="N22" s="15"/>
      <c r="O22" s="15"/>
      <c r="P22" s="14">
        <f t="shared" ref="P22:P27" si="1">SUM(H22:O22)</f>
        <v>161</v>
      </c>
      <c r="Q22" s="17" t="s">
        <v>32</v>
      </c>
      <c r="R22" s="290" t="b">
        <v>0</v>
      </c>
      <c r="S22" s="14">
        <v>115630</v>
      </c>
      <c r="T22" s="23" t="s">
        <v>33</v>
      </c>
      <c r="U22" s="231" t="s">
        <v>161</v>
      </c>
      <c r="V22" s="16" t="s">
        <v>90</v>
      </c>
      <c r="W22" s="16">
        <v>1016233</v>
      </c>
      <c r="X22" s="16" t="s">
        <v>6298</v>
      </c>
      <c r="Y22" s="16"/>
    </row>
    <row r="23" spans="1:25" ht="25.5">
      <c r="A23" s="15" t="s">
        <v>2561</v>
      </c>
      <c r="B23" s="15" t="s">
        <v>78</v>
      </c>
      <c r="C23" s="15" t="s">
        <v>6299</v>
      </c>
      <c r="D23" s="15" t="s">
        <v>99</v>
      </c>
      <c r="E23" s="24">
        <v>45984.319444444445</v>
      </c>
      <c r="F23" s="15">
        <v>10.95</v>
      </c>
      <c r="G23" s="37" t="s">
        <v>5745</v>
      </c>
      <c r="H23" s="15"/>
      <c r="I23" s="15"/>
      <c r="J23" s="15"/>
      <c r="K23" s="15"/>
      <c r="L23" s="35">
        <v>30</v>
      </c>
      <c r="M23" s="35">
        <v>60</v>
      </c>
      <c r="N23" s="35">
        <v>60</v>
      </c>
      <c r="O23" s="35">
        <v>11</v>
      </c>
      <c r="P23" s="14">
        <f t="shared" si="1"/>
        <v>161</v>
      </c>
      <c r="Q23" s="17" t="s">
        <v>32</v>
      </c>
      <c r="R23" s="292" t="b">
        <v>0</v>
      </c>
      <c r="S23" s="344">
        <v>115631</v>
      </c>
      <c r="T23" s="237" t="s">
        <v>33</v>
      </c>
      <c r="U23" s="255" t="s">
        <v>100</v>
      </c>
      <c r="V23" s="16" t="s">
        <v>90</v>
      </c>
      <c r="W23" s="16">
        <v>1016234</v>
      </c>
      <c r="X23" s="16" t="s">
        <v>6300</v>
      </c>
      <c r="Y23" s="16"/>
    </row>
    <row r="24" spans="1:25" ht="25.5">
      <c r="A24" s="15" t="s">
        <v>119</v>
      </c>
      <c r="B24" s="15" t="s">
        <v>92</v>
      </c>
      <c r="C24" s="15" t="s">
        <v>6301</v>
      </c>
      <c r="D24" s="15" t="s">
        <v>2294</v>
      </c>
      <c r="E24" s="24">
        <v>45984.625</v>
      </c>
      <c r="F24" s="15">
        <v>10.3</v>
      </c>
      <c r="G24" s="37" t="s">
        <v>5745</v>
      </c>
      <c r="H24" s="15"/>
      <c r="I24" s="15"/>
      <c r="J24" s="15"/>
      <c r="K24" s="15"/>
      <c r="L24" s="35">
        <v>30</v>
      </c>
      <c r="M24" s="35">
        <v>60</v>
      </c>
      <c r="N24" s="35">
        <v>60</v>
      </c>
      <c r="O24" s="35">
        <v>11</v>
      </c>
      <c r="P24" s="14">
        <f t="shared" si="1"/>
        <v>161</v>
      </c>
      <c r="Q24" s="17" t="s">
        <v>32</v>
      </c>
      <c r="R24" s="292" t="b">
        <v>0</v>
      </c>
      <c r="S24" s="344">
        <v>115633</v>
      </c>
      <c r="T24" s="237" t="s">
        <v>33</v>
      </c>
      <c r="U24" s="231" t="s">
        <v>161</v>
      </c>
      <c r="V24" s="16" t="s">
        <v>90</v>
      </c>
      <c r="W24" s="16">
        <v>1016235</v>
      </c>
      <c r="X24" s="16" t="s">
        <v>6291</v>
      </c>
      <c r="Y24" s="16"/>
    </row>
    <row r="25" spans="1:25" ht="25.5">
      <c r="A25" s="15" t="s">
        <v>102</v>
      </c>
      <c r="B25" s="15" t="s">
        <v>92</v>
      </c>
      <c r="C25" s="15" t="s">
        <v>6302</v>
      </c>
      <c r="D25" s="15" t="s">
        <v>2294</v>
      </c>
      <c r="E25" s="24">
        <v>45984.625</v>
      </c>
      <c r="F25" s="15">
        <v>10.3</v>
      </c>
      <c r="G25" s="37" t="s">
        <v>5745</v>
      </c>
      <c r="H25" s="15"/>
      <c r="I25" s="15"/>
      <c r="J25" s="15"/>
      <c r="K25" s="15"/>
      <c r="L25" s="35">
        <v>30</v>
      </c>
      <c r="M25" s="35">
        <v>60</v>
      </c>
      <c r="N25" s="35">
        <v>60</v>
      </c>
      <c r="O25" s="35">
        <v>11</v>
      </c>
      <c r="P25" s="14">
        <f t="shared" si="1"/>
        <v>161</v>
      </c>
      <c r="Q25" s="17" t="s">
        <v>32</v>
      </c>
      <c r="R25" s="292" t="b">
        <v>0</v>
      </c>
      <c r="S25" s="344">
        <v>115640</v>
      </c>
      <c r="T25" s="237" t="s">
        <v>33</v>
      </c>
      <c r="U25" s="231" t="s">
        <v>161</v>
      </c>
      <c r="V25" s="16" t="s">
        <v>90</v>
      </c>
      <c r="W25" s="16">
        <v>1016236</v>
      </c>
      <c r="X25" s="16" t="s">
        <v>6291</v>
      </c>
      <c r="Y25" s="16"/>
    </row>
    <row r="26" spans="1:25" ht="25.5">
      <c r="A26" s="15" t="s">
        <v>6303</v>
      </c>
      <c r="B26" s="15" t="s">
        <v>78</v>
      </c>
      <c r="C26" s="15" t="s">
        <v>6304</v>
      </c>
      <c r="D26" s="15" t="s">
        <v>99</v>
      </c>
      <c r="E26" s="24">
        <v>45984.319444444445</v>
      </c>
      <c r="F26" s="15">
        <v>10.95</v>
      </c>
      <c r="G26" s="37" t="s">
        <v>5745</v>
      </c>
      <c r="H26" s="15"/>
      <c r="I26" s="15"/>
      <c r="J26" s="15"/>
      <c r="K26" s="15"/>
      <c r="L26" s="35">
        <v>30</v>
      </c>
      <c r="M26" s="35">
        <v>60</v>
      </c>
      <c r="N26" s="35">
        <v>60</v>
      </c>
      <c r="O26" s="35">
        <v>11</v>
      </c>
      <c r="P26" s="14">
        <f t="shared" si="1"/>
        <v>161</v>
      </c>
      <c r="Q26" s="17" t="s">
        <v>32</v>
      </c>
      <c r="R26" s="292" t="b">
        <v>0</v>
      </c>
      <c r="S26" s="344">
        <v>115632</v>
      </c>
      <c r="T26" s="237" t="s">
        <v>33</v>
      </c>
      <c r="U26" s="255" t="s">
        <v>100</v>
      </c>
      <c r="V26" s="16" t="s">
        <v>90</v>
      </c>
      <c r="W26" s="16">
        <v>1016237</v>
      </c>
      <c r="X26" s="16" t="s">
        <v>6300</v>
      </c>
      <c r="Y26" s="16"/>
    </row>
    <row r="27" spans="1:25">
      <c r="A27" s="15" t="s">
        <v>2777</v>
      </c>
      <c r="B27" s="15" t="s">
        <v>134</v>
      </c>
      <c r="C27" s="15" t="s">
        <v>6305</v>
      </c>
      <c r="D27" s="15" t="s">
        <v>2892</v>
      </c>
      <c r="E27" s="24">
        <v>45985.288194444445</v>
      </c>
      <c r="F27" s="15">
        <v>10.3</v>
      </c>
      <c r="G27" s="395" t="s">
        <v>3986</v>
      </c>
      <c r="H27" s="15"/>
      <c r="I27" s="15"/>
      <c r="J27" s="15"/>
      <c r="K27" s="15"/>
      <c r="L27" s="35">
        <v>80</v>
      </c>
      <c r="M27" s="35">
        <v>81</v>
      </c>
      <c r="N27" s="15"/>
      <c r="O27" s="15"/>
      <c r="P27" s="14">
        <f t="shared" si="1"/>
        <v>161</v>
      </c>
      <c r="Q27" s="17" t="s">
        <v>32</v>
      </c>
      <c r="R27" s="292" t="b">
        <v>0</v>
      </c>
      <c r="S27" s="344">
        <v>115641</v>
      </c>
      <c r="T27" s="237" t="s">
        <v>33</v>
      </c>
      <c r="U27" s="231" t="s">
        <v>161</v>
      </c>
      <c r="V27" s="16" t="s">
        <v>90</v>
      </c>
      <c r="W27" s="16">
        <v>1016238</v>
      </c>
      <c r="X27" s="16" t="s">
        <v>6306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 t="shared" ref="H28:K28" si="2">SUM(H22:H27)</f>
        <v>0</v>
      </c>
      <c r="I28" s="11">
        <f t="shared" si="2"/>
        <v>0</v>
      </c>
      <c r="J28" s="11">
        <f t="shared" si="2"/>
        <v>0</v>
      </c>
      <c r="K28" s="11">
        <f t="shared" si="2"/>
        <v>0</v>
      </c>
      <c r="L28" s="11">
        <f>SUM(L22:L27)</f>
        <v>361</v>
      </c>
      <c r="M28" s="11">
        <f t="shared" ref="M28:O28" si="3">SUM(M22:M27)</f>
        <v>321</v>
      </c>
      <c r="N28" s="11">
        <f t="shared" si="3"/>
        <v>240</v>
      </c>
      <c r="O28" s="11">
        <f t="shared" si="3"/>
        <v>44</v>
      </c>
      <c r="P28" s="11">
        <f>SUM(P22:P27)</f>
        <v>966</v>
      </c>
      <c r="Q28" s="12"/>
      <c r="R28" s="12"/>
      <c r="S28" s="256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257" t="s">
        <v>100</v>
      </c>
      <c r="B32" s="1619" t="s">
        <v>39</v>
      </c>
      <c r="C32" s="1619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230" t="s">
        <v>161</v>
      </c>
      <c r="B33" s="1558" t="s">
        <v>41</v>
      </c>
      <c r="C33" s="155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772" t="s">
        <v>1599</v>
      </c>
      <c r="C34" s="1772"/>
      <c r="D34" s="1"/>
      <c r="E34" s="1"/>
    </row>
    <row r="35" spans="1:25">
      <c r="A35" s="5" t="s">
        <v>42</v>
      </c>
      <c r="B35" s="1772"/>
      <c r="C35" s="1772"/>
    </row>
    <row r="36" spans="1:25">
      <c r="A36" s="5" t="s">
        <v>43</v>
      </c>
      <c r="B36" s="1566">
        <v>358401726394</v>
      </c>
      <c r="C36" s="1565"/>
      <c r="D36" s="1"/>
      <c r="E36" s="1"/>
    </row>
    <row r="37" spans="1:25">
      <c r="A37" s="5" t="s">
        <v>44</v>
      </c>
      <c r="B37" s="1567">
        <v>0.625</v>
      </c>
      <c r="C37" s="1565"/>
      <c r="D37" s="1"/>
      <c r="E37" s="1"/>
    </row>
    <row r="39" spans="1:25" ht="23.25" customHeight="1">
      <c r="A39" s="1597" t="s">
        <v>360</v>
      </c>
      <c r="B39" s="1597"/>
      <c r="C39" s="1597"/>
      <c r="D39" s="1597"/>
      <c r="E39" s="1597"/>
      <c r="F39" s="1597"/>
      <c r="G39" s="325"/>
      <c r="H39" s="1597" t="s">
        <v>3509</v>
      </c>
      <c r="I39" s="1597"/>
      <c r="J39" s="1597"/>
      <c r="K39" s="1597"/>
      <c r="L39" s="1597"/>
      <c r="M39" s="1597"/>
      <c r="N39" s="1597"/>
      <c r="O39" s="1597"/>
      <c r="P39" s="1597"/>
      <c r="Q39" s="1796" t="s">
        <v>206</v>
      </c>
      <c r="R39" s="1797"/>
      <c r="S39" s="1797"/>
      <c r="T39" s="1797"/>
      <c r="U39" s="1797"/>
      <c r="V39" s="1797"/>
      <c r="W39" s="1797"/>
      <c r="X39" s="1797"/>
      <c r="Y39" s="1797"/>
    </row>
    <row r="40" spans="1:25" ht="23.25" customHeight="1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240" t="s">
        <v>22</v>
      </c>
      <c r="S40" s="18" t="s">
        <v>9</v>
      </c>
      <c r="T40" s="8" t="s">
        <v>21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 ht="25.5">
      <c r="A41" s="15" t="s">
        <v>86</v>
      </c>
      <c r="B41" s="15" t="s">
        <v>92</v>
      </c>
      <c r="C41" s="35" t="s">
        <v>6307</v>
      </c>
      <c r="D41" s="15" t="s">
        <v>2467</v>
      </c>
      <c r="E41" s="24">
        <v>45985.5</v>
      </c>
      <c r="F41" s="15">
        <v>9.65</v>
      </c>
      <c r="G41" s="37" t="s">
        <v>5745</v>
      </c>
      <c r="H41" s="15"/>
      <c r="I41" s="15"/>
      <c r="J41" s="15"/>
      <c r="K41" s="15"/>
      <c r="L41" s="35">
        <v>27</v>
      </c>
      <c r="M41" s="35">
        <v>54</v>
      </c>
      <c r="N41" s="35">
        <v>54</v>
      </c>
      <c r="O41" s="35">
        <v>26</v>
      </c>
      <c r="P41" s="14">
        <f>SUM(H41:O41)</f>
        <v>161</v>
      </c>
      <c r="Q41" s="17" t="s">
        <v>32</v>
      </c>
      <c r="R41" s="292" t="b">
        <v>0</v>
      </c>
      <c r="S41" s="374">
        <v>115644</v>
      </c>
      <c r="T41" s="237" t="s">
        <v>33</v>
      </c>
      <c r="U41" s="261" t="s">
        <v>523</v>
      </c>
      <c r="V41" s="16" t="s">
        <v>90</v>
      </c>
      <c r="W41" s="16">
        <v>1016256</v>
      </c>
      <c r="X41" s="16" t="s">
        <v>6308</v>
      </c>
      <c r="Y41" s="16"/>
    </row>
    <row r="42" spans="1:25" ht="25.5">
      <c r="A42" s="15" t="s">
        <v>2837</v>
      </c>
      <c r="B42" s="15" t="s">
        <v>92</v>
      </c>
      <c r="C42" s="35" t="s">
        <v>6309</v>
      </c>
      <c r="D42" s="15" t="s">
        <v>2467</v>
      </c>
      <c r="E42" s="24">
        <v>45985.5</v>
      </c>
      <c r="F42" s="15">
        <v>9.65</v>
      </c>
      <c r="G42" s="37" t="s">
        <v>5745</v>
      </c>
      <c r="H42" s="15"/>
      <c r="I42" s="15"/>
      <c r="J42" s="15"/>
      <c r="K42" s="15"/>
      <c r="L42" s="35">
        <v>43</v>
      </c>
      <c r="M42" s="35">
        <v>54</v>
      </c>
      <c r="N42" s="35">
        <v>38</v>
      </c>
      <c r="O42" s="35">
        <v>26</v>
      </c>
      <c r="P42" s="14">
        <f>SUM(H42:O42)</f>
        <v>161</v>
      </c>
      <c r="Q42" s="17" t="s">
        <v>32</v>
      </c>
      <c r="R42" s="292" t="b">
        <v>0</v>
      </c>
      <c r="S42" s="340">
        <v>115645</v>
      </c>
      <c r="T42" s="237" t="s">
        <v>33</v>
      </c>
      <c r="U42" s="261" t="s">
        <v>523</v>
      </c>
      <c r="V42" s="16" t="s">
        <v>90</v>
      </c>
      <c r="W42" s="16">
        <v>1016257</v>
      </c>
      <c r="X42" s="16" t="s">
        <v>6308</v>
      </c>
      <c r="Y42" s="16"/>
    </row>
    <row r="43" spans="1:25" ht="25.5">
      <c r="A43" s="15" t="s">
        <v>558</v>
      </c>
      <c r="B43" s="15" t="s">
        <v>92</v>
      </c>
      <c r="C43" s="35" t="s">
        <v>6310</v>
      </c>
      <c r="D43" s="15" t="s">
        <v>620</v>
      </c>
      <c r="E43" s="24">
        <v>45985.958333333336</v>
      </c>
      <c r="F43" s="15">
        <v>9.6999999999999993</v>
      </c>
      <c r="G43" s="37" t="s">
        <v>5745</v>
      </c>
      <c r="H43" s="15"/>
      <c r="I43" s="15"/>
      <c r="J43" s="15"/>
      <c r="K43" s="15"/>
      <c r="L43" s="35">
        <v>89</v>
      </c>
      <c r="M43" s="35">
        <v>27</v>
      </c>
      <c r="N43" s="35">
        <v>27</v>
      </c>
      <c r="O43" s="35">
        <v>18</v>
      </c>
      <c r="P43" s="14">
        <f>SUM(H43:O43)</f>
        <v>161</v>
      </c>
      <c r="Q43" s="17" t="s">
        <v>32</v>
      </c>
      <c r="R43" s="292" t="b">
        <v>0</v>
      </c>
      <c r="S43" s="340">
        <v>115642</v>
      </c>
      <c r="T43" s="237" t="s">
        <v>33</v>
      </c>
      <c r="U43" s="261" t="s">
        <v>523</v>
      </c>
      <c r="V43" s="16" t="s">
        <v>90</v>
      </c>
      <c r="W43" s="16">
        <v>1016258</v>
      </c>
      <c r="X43" s="16" t="s">
        <v>6308</v>
      </c>
      <c r="Y43" s="16"/>
    </row>
    <row r="44" spans="1:25">
      <c r="A44" s="15" t="s">
        <v>2561</v>
      </c>
      <c r="B44" s="15" t="s">
        <v>92</v>
      </c>
      <c r="C44" s="35" t="s">
        <v>6311</v>
      </c>
      <c r="D44" s="15" t="s">
        <v>2467</v>
      </c>
      <c r="E44" s="24">
        <v>45985.5</v>
      </c>
      <c r="F44" s="15">
        <v>9.65</v>
      </c>
      <c r="G44" s="343" t="s">
        <v>401</v>
      </c>
      <c r="H44" s="15"/>
      <c r="I44" s="15"/>
      <c r="J44" s="15"/>
      <c r="K44" s="15"/>
      <c r="L44" s="35">
        <v>161</v>
      </c>
      <c r="M44" s="15">
        <v>0</v>
      </c>
      <c r="N44" s="15"/>
      <c r="O44" s="15"/>
      <c r="P44" s="14">
        <f>SUM(H44:O44)</f>
        <v>161</v>
      </c>
      <c r="Q44" s="17" t="s">
        <v>32</v>
      </c>
      <c r="R44" s="292" t="b">
        <v>0</v>
      </c>
      <c r="S44" s="340">
        <v>115643</v>
      </c>
      <c r="T44" s="237" t="s">
        <v>33</v>
      </c>
      <c r="U44" s="261" t="s">
        <v>523</v>
      </c>
      <c r="V44" s="16" t="s">
        <v>90</v>
      </c>
      <c r="W44" s="16">
        <v>1016259</v>
      </c>
      <c r="X44" s="16" t="s">
        <v>6308</v>
      </c>
      <c r="Y44" s="16"/>
    </row>
    <row r="45" spans="1:25">
      <c r="A45" s="15" t="s">
        <v>142</v>
      </c>
      <c r="B45" s="15" t="s">
        <v>72</v>
      </c>
      <c r="C45" s="35" t="s">
        <v>6312</v>
      </c>
      <c r="D45" s="15" t="s">
        <v>71</v>
      </c>
      <c r="E45" s="24">
        <v>45984.711805555555</v>
      </c>
      <c r="F45" s="15">
        <v>15</v>
      </c>
      <c r="G45" s="341" t="s">
        <v>1239</v>
      </c>
      <c r="H45" s="15"/>
      <c r="I45" s="15"/>
      <c r="J45" s="15"/>
      <c r="K45" s="15"/>
      <c r="L45" s="35">
        <v>80</v>
      </c>
      <c r="M45" s="35">
        <v>54</v>
      </c>
      <c r="N45" s="35">
        <v>27</v>
      </c>
      <c r="O45" s="15"/>
      <c r="P45" s="14">
        <f>SUM(H45:O45)</f>
        <v>161</v>
      </c>
      <c r="Q45" s="14" t="s">
        <v>30</v>
      </c>
      <c r="R45" s="290" t="b">
        <v>0</v>
      </c>
      <c r="S45" s="293">
        <v>115624</v>
      </c>
      <c r="T45" s="14" t="s">
        <v>31</v>
      </c>
      <c r="U45" s="261" t="s">
        <v>523</v>
      </c>
      <c r="V45" s="16" t="s">
        <v>90</v>
      </c>
      <c r="W45" s="16">
        <v>1016260</v>
      </c>
      <c r="X45" s="16" t="s">
        <v>6308</v>
      </c>
      <c r="Y45" s="16"/>
    </row>
    <row r="46" spans="1:25">
      <c r="A46" s="11" t="s">
        <v>19</v>
      </c>
      <c r="B46" s="7"/>
      <c r="C46" s="7"/>
      <c r="D46" s="7"/>
      <c r="E46" s="11"/>
      <c r="F46" s="7"/>
      <c r="G46" s="7"/>
      <c r="H46" s="11">
        <f t="shared" ref="H46:K46" si="4">SUM(H41:H45)</f>
        <v>0</v>
      </c>
      <c r="I46" s="11">
        <f t="shared" si="4"/>
        <v>0</v>
      </c>
      <c r="J46" s="11">
        <f t="shared" si="4"/>
        <v>0</v>
      </c>
      <c r="K46" s="11">
        <f t="shared" si="4"/>
        <v>0</v>
      </c>
      <c r="L46" s="11">
        <f>SUM(L41:L45)</f>
        <v>400</v>
      </c>
      <c r="M46" s="11">
        <f t="shared" ref="M46:O46" si="5">SUM(M41:M45)</f>
        <v>189</v>
      </c>
      <c r="N46" s="11">
        <f t="shared" si="5"/>
        <v>146</v>
      </c>
      <c r="O46" s="11">
        <f t="shared" si="5"/>
        <v>70</v>
      </c>
      <c r="P46" s="11">
        <f>SUM(P41:P45)</f>
        <v>805</v>
      </c>
      <c r="Q46" s="12"/>
      <c r="R46" s="12"/>
      <c r="S46" s="12"/>
      <c r="T46" s="12"/>
      <c r="U46" s="12"/>
      <c r="V46" s="12"/>
      <c r="W46" s="12"/>
      <c r="X46" s="12"/>
      <c r="Y46" s="12"/>
    </row>
    <row r="47" spans="1:25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166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 ht="18">
      <c r="A49" s="187" t="s">
        <v>35</v>
      </c>
      <c r="B49" s="186" t="s">
        <v>36</v>
      </c>
      <c r="C49" s="239" t="s">
        <v>37</v>
      </c>
      <c r="D49" s="24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5" customHeight="1">
      <c r="A50" s="263" t="s">
        <v>5263</v>
      </c>
      <c r="B50" s="1591"/>
      <c r="C50" s="1591"/>
      <c r="D50" s="242"/>
      <c r="E50" s="243" t="s">
        <v>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5" t="s">
        <v>6039</v>
      </c>
      <c r="B51" s="1772" t="s">
        <v>6040</v>
      </c>
      <c r="C51" s="1772"/>
      <c r="D51" s="1"/>
      <c r="E51" s="1"/>
    </row>
    <row r="52" spans="1:25">
      <c r="A52" s="5" t="s">
        <v>42</v>
      </c>
      <c r="B52" s="1772"/>
      <c r="C52" s="1772"/>
    </row>
    <row r="53" spans="1:25">
      <c r="A53" s="5" t="s">
        <v>43</v>
      </c>
      <c r="B53" s="1772"/>
      <c r="C53" s="1772"/>
      <c r="D53" s="1"/>
      <c r="E53" s="1"/>
    </row>
    <row r="54" spans="1:25">
      <c r="A54" s="5" t="s">
        <v>44</v>
      </c>
      <c r="B54" s="1567">
        <v>0.66666666666666663</v>
      </c>
      <c r="C54" s="1565"/>
      <c r="D54" s="1"/>
      <c r="E54" s="1"/>
    </row>
    <row r="57" spans="1:25" ht="23.25" customHeight="1">
      <c r="A57" s="1559" t="s">
        <v>1277</v>
      </c>
      <c r="B57" s="1559"/>
      <c r="C57" s="1559"/>
      <c r="D57" s="1559"/>
      <c r="E57" s="1559"/>
      <c r="F57" s="1559"/>
      <c r="G57" s="7"/>
      <c r="H57" s="1559" t="s">
        <v>4015</v>
      </c>
      <c r="I57" s="1559"/>
      <c r="J57" s="1559"/>
      <c r="K57" s="1559"/>
      <c r="L57" s="1559"/>
      <c r="M57" s="1559"/>
      <c r="N57" s="1559"/>
      <c r="O57" s="1559"/>
      <c r="P57" s="1559"/>
      <c r="Q57" s="1741" t="s">
        <v>6313</v>
      </c>
      <c r="R57" s="1742"/>
      <c r="S57" s="1742"/>
      <c r="T57" s="1742"/>
      <c r="U57" s="1742"/>
      <c r="V57" s="1742"/>
      <c r="W57" s="1742"/>
      <c r="X57" s="1742"/>
      <c r="Y57" s="1742"/>
    </row>
    <row r="58" spans="1:25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9" t="s">
        <v>15</v>
      </c>
      <c r="M58" s="9" t="s">
        <v>16</v>
      </c>
      <c r="N58" s="9" t="s">
        <v>17</v>
      </c>
      <c r="O58" s="10" t="s">
        <v>18</v>
      </c>
      <c r="P58" s="8" t="s">
        <v>19</v>
      </c>
      <c r="Q58" s="8" t="s">
        <v>20</v>
      </c>
      <c r="R58" s="240" t="s">
        <v>22</v>
      </c>
      <c r="S58" s="8" t="s">
        <v>9</v>
      </c>
      <c r="T58" s="8" t="s">
        <v>21</v>
      </c>
      <c r="U58" s="8" t="s">
        <v>24</v>
      </c>
      <c r="V58" s="8" t="s">
        <v>25</v>
      </c>
      <c r="W58" s="8" t="s">
        <v>26</v>
      </c>
      <c r="X58" s="8" t="s">
        <v>27</v>
      </c>
      <c r="Y58" s="8" t="s">
        <v>28</v>
      </c>
    </row>
    <row r="59" spans="1:25">
      <c r="A59" s="15" t="s">
        <v>141</v>
      </c>
      <c r="B59" s="15" t="s">
        <v>69</v>
      </c>
      <c r="C59" s="35" t="s">
        <v>6314</v>
      </c>
      <c r="D59" s="15" t="s">
        <v>68</v>
      </c>
      <c r="E59" s="24">
        <v>45983.753472222219</v>
      </c>
      <c r="F59" s="15">
        <v>14.5</v>
      </c>
      <c r="G59" s="37"/>
      <c r="H59" s="15"/>
      <c r="I59" s="15"/>
      <c r="J59" s="15"/>
      <c r="K59" s="15"/>
      <c r="L59" s="35">
        <v>81</v>
      </c>
      <c r="M59" s="35">
        <v>54</v>
      </c>
      <c r="N59" s="35">
        <v>26</v>
      </c>
      <c r="O59" s="15"/>
      <c r="P59" s="14">
        <f t="shared" ref="P59:P64" si="6">SUM(H59:O59)</f>
        <v>161</v>
      </c>
      <c r="Q59" s="14" t="s">
        <v>30</v>
      </c>
      <c r="R59" s="290" t="b">
        <v>0</v>
      </c>
      <c r="S59" s="14">
        <v>115622</v>
      </c>
      <c r="T59" s="14" t="s">
        <v>31</v>
      </c>
      <c r="U59" s="232" t="s">
        <v>169</v>
      </c>
      <c r="V59" s="16"/>
      <c r="W59" s="16">
        <v>1016244</v>
      </c>
      <c r="X59" s="16" t="s">
        <v>6300</v>
      </c>
      <c r="Y59" s="16"/>
    </row>
    <row r="60" spans="1:25">
      <c r="A60" s="15" t="s">
        <v>142</v>
      </c>
      <c r="B60" s="15" t="s">
        <v>72</v>
      </c>
      <c r="C60" s="35" t="s">
        <v>6315</v>
      </c>
      <c r="D60" s="15" t="s">
        <v>71</v>
      </c>
      <c r="E60" s="24">
        <v>45984.711805555555</v>
      </c>
      <c r="F60" s="15">
        <v>14.5</v>
      </c>
      <c r="G60" s="37"/>
      <c r="H60" s="15"/>
      <c r="I60" s="15"/>
      <c r="J60" s="15"/>
      <c r="K60" s="15"/>
      <c r="L60" s="35">
        <v>134</v>
      </c>
      <c r="M60" s="35">
        <v>27</v>
      </c>
      <c r="N60" s="15"/>
      <c r="O60" s="15"/>
      <c r="P60" s="14">
        <f t="shared" si="6"/>
        <v>161</v>
      </c>
      <c r="Q60" s="14" t="s">
        <v>30</v>
      </c>
      <c r="R60" s="290" t="b">
        <v>0</v>
      </c>
      <c r="S60" s="264">
        <v>115623</v>
      </c>
      <c r="T60" s="14" t="s">
        <v>31</v>
      </c>
      <c r="U60" s="232" t="s">
        <v>169</v>
      </c>
      <c r="V60" s="16"/>
      <c r="W60" s="16">
        <v>1016245</v>
      </c>
      <c r="X60" s="16" t="s">
        <v>6316</v>
      </c>
      <c r="Y60" s="16"/>
    </row>
    <row r="61" spans="1:25" ht="25.5">
      <c r="A61" s="15" t="s">
        <v>120</v>
      </c>
      <c r="B61" s="15" t="s">
        <v>134</v>
      </c>
      <c r="C61" s="35" t="s">
        <v>6317</v>
      </c>
      <c r="D61" s="15" t="s">
        <v>2892</v>
      </c>
      <c r="E61" s="24">
        <v>45985.288194444445</v>
      </c>
      <c r="F61" s="15">
        <v>10.3</v>
      </c>
      <c r="G61" s="37" t="s">
        <v>5745</v>
      </c>
      <c r="H61" s="15"/>
      <c r="I61" s="15"/>
      <c r="J61" s="15"/>
      <c r="K61" s="15"/>
      <c r="L61" s="15"/>
      <c r="M61" s="35">
        <v>71</v>
      </c>
      <c r="N61" s="35">
        <v>60</v>
      </c>
      <c r="O61" s="35">
        <v>30</v>
      </c>
      <c r="P61" s="14">
        <f t="shared" si="6"/>
        <v>161</v>
      </c>
      <c r="Q61" s="17" t="s">
        <v>32</v>
      </c>
      <c r="R61" s="292" t="b">
        <v>1</v>
      </c>
      <c r="S61" s="396">
        <v>115648</v>
      </c>
      <c r="T61" s="237" t="s">
        <v>33</v>
      </c>
      <c r="U61" s="231" t="s">
        <v>161</v>
      </c>
      <c r="V61" s="16" t="s">
        <v>90</v>
      </c>
      <c r="W61" s="16">
        <v>1016246</v>
      </c>
      <c r="X61" s="16" t="s">
        <v>6298</v>
      </c>
      <c r="Y61" s="16"/>
    </row>
    <row r="62" spans="1:25">
      <c r="A62" s="15" t="s">
        <v>145</v>
      </c>
      <c r="B62" s="15" t="s">
        <v>57</v>
      </c>
      <c r="C62" s="35" t="s">
        <v>6318</v>
      </c>
      <c r="D62" s="15" t="s">
        <v>56</v>
      </c>
      <c r="E62" s="24">
        <v>45984.253472222219</v>
      </c>
      <c r="F62" s="15">
        <v>10.3</v>
      </c>
      <c r="G62" s="387" t="s">
        <v>3986</v>
      </c>
      <c r="H62" s="15"/>
      <c r="I62" s="15"/>
      <c r="J62" s="35">
        <v>81</v>
      </c>
      <c r="K62" s="35">
        <v>181</v>
      </c>
      <c r="L62" s="15"/>
      <c r="M62" s="15"/>
      <c r="N62" s="15"/>
      <c r="O62" s="15"/>
      <c r="P62" s="14">
        <f t="shared" si="6"/>
        <v>262</v>
      </c>
      <c r="Q62" s="14" t="s">
        <v>30</v>
      </c>
      <c r="R62" s="290" t="b">
        <v>0</v>
      </c>
      <c r="S62" s="397">
        <v>115637</v>
      </c>
      <c r="T62" s="14" t="s">
        <v>31</v>
      </c>
      <c r="U62" s="232" t="s">
        <v>169</v>
      </c>
      <c r="V62" s="16" t="s">
        <v>90</v>
      </c>
      <c r="W62" s="16">
        <v>1016247</v>
      </c>
      <c r="X62" s="16" t="s">
        <v>6300</v>
      </c>
      <c r="Y62" s="16"/>
    </row>
    <row r="63" spans="1:25" ht="25.5">
      <c r="A63" s="15" t="s">
        <v>120</v>
      </c>
      <c r="B63" s="15" t="s">
        <v>134</v>
      </c>
      <c r="C63" s="35" t="s">
        <v>6319</v>
      </c>
      <c r="D63" s="15" t="s">
        <v>2892</v>
      </c>
      <c r="E63" s="24">
        <v>45985.288194444445</v>
      </c>
      <c r="F63" s="15">
        <v>10.3</v>
      </c>
      <c r="G63" s="37" t="s">
        <v>5745</v>
      </c>
      <c r="H63" s="15"/>
      <c r="I63" s="15"/>
      <c r="J63" s="15"/>
      <c r="K63" s="15"/>
      <c r="L63" s="15"/>
      <c r="M63" s="35">
        <v>109</v>
      </c>
      <c r="N63" s="35">
        <v>30</v>
      </c>
      <c r="O63" s="35">
        <v>22</v>
      </c>
      <c r="P63" s="14">
        <f t="shared" si="6"/>
        <v>161</v>
      </c>
      <c r="Q63" s="17" t="s">
        <v>32</v>
      </c>
      <c r="R63" s="292" t="b">
        <v>1</v>
      </c>
      <c r="S63" s="250">
        <v>115649</v>
      </c>
      <c r="T63" s="237" t="s">
        <v>33</v>
      </c>
      <c r="U63" s="231" t="s">
        <v>161</v>
      </c>
      <c r="V63" s="16" t="s">
        <v>90</v>
      </c>
      <c r="W63" s="16">
        <v>1016248</v>
      </c>
      <c r="X63" s="16" t="s">
        <v>6298</v>
      </c>
      <c r="Y63" s="16"/>
    </row>
    <row r="64" spans="1:25">
      <c r="A64" s="15"/>
      <c r="B64" s="15"/>
      <c r="C64" s="15"/>
      <c r="D64" s="15"/>
      <c r="E64" s="15"/>
      <c r="F64" s="15"/>
      <c r="G64" s="37"/>
      <c r="H64" s="15"/>
      <c r="I64" s="15"/>
      <c r="J64" s="15"/>
      <c r="K64" s="15"/>
      <c r="L64" s="15"/>
      <c r="M64" s="15"/>
      <c r="N64" s="15"/>
      <c r="O64" s="15"/>
      <c r="P64" s="14">
        <f t="shared" si="6"/>
        <v>0</v>
      </c>
      <c r="Q64" s="14"/>
      <c r="R64" s="14"/>
      <c r="S64" s="293"/>
      <c r="T64" s="14"/>
      <c r="U64" s="16"/>
      <c r="V64" s="16"/>
      <c r="W64" s="16"/>
      <c r="X64" s="16"/>
      <c r="Y64" s="16"/>
    </row>
    <row r="65" spans="1:25">
      <c r="A65" s="11" t="s">
        <v>19</v>
      </c>
      <c r="B65" s="7"/>
      <c r="C65" s="7"/>
      <c r="D65" s="7"/>
      <c r="E65" s="11"/>
      <c r="F65" s="7"/>
      <c r="G65" s="7"/>
      <c r="H65" s="11">
        <f t="shared" ref="H65:P65" si="7">SUM(H59:H64)</f>
        <v>0</v>
      </c>
      <c r="I65" s="11">
        <f t="shared" si="7"/>
        <v>0</v>
      </c>
      <c r="J65" s="11">
        <f t="shared" si="7"/>
        <v>81</v>
      </c>
      <c r="K65" s="11">
        <f t="shared" si="7"/>
        <v>181</v>
      </c>
      <c r="L65" s="11">
        <f t="shared" si="7"/>
        <v>215</v>
      </c>
      <c r="M65" s="11">
        <f t="shared" si="7"/>
        <v>261</v>
      </c>
      <c r="N65" s="11">
        <f t="shared" si="7"/>
        <v>116</v>
      </c>
      <c r="O65" s="11">
        <f t="shared" si="7"/>
        <v>52</v>
      </c>
      <c r="P65" s="11">
        <f t="shared" si="7"/>
        <v>906</v>
      </c>
      <c r="Q65" s="12"/>
      <c r="R65" s="12"/>
      <c r="S65" s="12"/>
      <c r="T65" s="12"/>
      <c r="U65" s="12"/>
      <c r="V65" s="12"/>
      <c r="W65" s="12"/>
      <c r="X65" s="12"/>
      <c r="Y65" s="12"/>
    </row>
    <row r="66" spans="1:25">
      <c r="A66" s="1"/>
      <c r="B66" s="1"/>
      <c r="C66" s="1"/>
      <c r="D66" s="1"/>
      <c r="E66" s="1"/>
      <c r="F66" s="2"/>
      <c r="G66" s="1"/>
      <c r="H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166" t="s">
        <v>34</v>
      </c>
      <c r="B67" s="1562"/>
      <c r="C67" s="1562"/>
      <c r="D67" s="1562"/>
      <c r="E67" s="1"/>
      <c r="F67" s="1"/>
      <c r="G67" s="1"/>
      <c r="H67" s="1"/>
      <c r="I67" s="1"/>
      <c r="J67" s="1563"/>
      <c r="K67" s="1563"/>
      <c r="L67" s="156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 ht="18">
      <c r="A68" s="187" t="s">
        <v>35</v>
      </c>
      <c r="B68" s="186" t="s">
        <v>36</v>
      </c>
      <c r="C68" s="239" t="s">
        <v>37</v>
      </c>
      <c r="D68" s="24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230" t="s">
        <v>161</v>
      </c>
      <c r="B69" s="1558" t="s">
        <v>39</v>
      </c>
      <c r="C69" s="1558"/>
      <c r="D69" s="242"/>
      <c r="E69" s="243" t="s">
        <v>40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4" t="s">
        <v>169</v>
      </c>
      <c r="B70" s="1564" t="s">
        <v>41</v>
      </c>
      <c r="C70" s="156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42</v>
      </c>
      <c r="B71" s="1772" t="s">
        <v>1586</v>
      </c>
      <c r="C71" s="1772"/>
      <c r="D71" s="1"/>
      <c r="E71" s="1"/>
    </row>
    <row r="72" spans="1:25">
      <c r="A72" s="5" t="s">
        <v>42</v>
      </c>
      <c r="B72" s="1772"/>
      <c r="C72" s="1772"/>
    </row>
    <row r="73" spans="1:25">
      <c r="A73" s="5" t="s">
        <v>43</v>
      </c>
      <c r="B73" s="1566">
        <v>358406731200</v>
      </c>
      <c r="C73" s="1565"/>
      <c r="D73" s="1"/>
      <c r="E73" s="1"/>
    </row>
    <row r="74" spans="1:25">
      <c r="A74" s="5" t="s">
        <v>44</v>
      </c>
      <c r="B74" s="1772" t="s">
        <v>6320</v>
      </c>
      <c r="C74" s="1772"/>
      <c r="D74" s="1"/>
      <c r="E74" s="1"/>
    </row>
    <row r="78" spans="1:25" ht="23.25" customHeight="1">
      <c r="A78" s="1559" t="s">
        <v>6321</v>
      </c>
      <c r="B78" s="1559"/>
      <c r="C78" s="1559"/>
      <c r="D78" s="1559"/>
      <c r="E78" s="1559"/>
      <c r="F78" s="1559"/>
      <c r="G78" s="7"/>
      <c r="H78" s="1559" t="s">
        <v>4015</v>
      </c>
      <c r="I78" s="1559"/>
      <c r="J78" s="1559"/>
      <c r="K78" s="1559"/>
      <c r="L78" s="1559"/>
      <c r="M78" s="1559"/>
      <c r="N78" s="1559"/>
      <c r="O78" s="1559"/>
      <c r="P78" s="1559"/>
      <c r="Q78" s="1741" t="s">
        <v>6313</v>
      </c>
      <c r="R78" s="1742"/>
      <c r="S78" s="1742"/>
      <c r="T78" s="1742"/>
      <c r="U78" s="1742"/>
      <c r="V78" s="1742"/>
      <c r="W78" s="1742"/>
      <c r="X78" s="1742"/>
      <c r="Y78" s="1742"/>
    </row>
    <row r="79" spans="1:25" ht="26.25">
      <c r="A79" s="8" t="s">
        <v>3</v>
      </c>
      <c r="B79" s="8" t="s">
        <v>4</v>
      </c>
      <c r="C79" s="8" t="s">
        <v>5</v>
      </c>
      <c r="D79" s="8" t="s">
        <v>6</v>
      </c>
      <c r="E79" s="8" t="s">
        <v>7</v>
      </c>
      <c r="F79" s="8" t="s">
        <v>8</v>
      </c>
      <c r="G79" s="33" t="s">
        <v>10</v>
      </c>
      <c r="H79" s="9" t="s">
        <v>11</v>
      </c>
      <c r="I79" s="9" t="s">
        <v>12</v>
      </c>
      <c r="J79" s="9" t="s">
        <v>13</v>
      </c>
      <c r="K79" s="9" t="s">
        <v>14</v>
      </c>
      <c r="L79" s="9" t="s">
        <v>15</v>
      </c>
      <c r="M79" s="9" t="s">
        <v>16</v>
      </c>
      <c r="N79" s="9" t="s">
        <v>17</v>
      </c>
      <c r="O79" s="10" t="s">
        <v>18</v>
      </c>
      <c r="P79" s="8" t="s">
        <v>19</v>
      </c>
      <c r="Q79" s="8" t="s">
        <v>20</v>
      </c>
      <c r="R79" s="240" t="s">
        <v>22</v>
      </c>
      <c r="S79" s="8" t="s">
        <v>9</v>
      </c>
      <c r="T79" s="8" t="s">
        <v>21</v>
      </c>
      <c r="U79" s="8" t="s">
        <v>24</v>
      </c>
      <c r="V79" s="8" t="s">
        <v>25</v>
      </c>
      <c r="W79" s="8" t="s">
        <v>26</v>
      </c>
      <c r="X79" s="8" t="s">
        <v>27</v>
      </c>
      <c r="Y79" s="8" t="s">
        <v>28</v>
      </c>
    </row>
    <row r="80" spans="1:25">
      <c r="A80" s="398" t="s">
        <v>6322</v>
      </c>
      <c r="B80" s="398" t="s">
        <v>134</v>
      </c>
      <c r="C80" s="398" t="s">
        <v>6317</v>
      </c>
      <c r="D80" s="398" t="s">
        <v>6297</v>
      </c>
      <c r="E80" s="399">
        <v>45985.288194444445</v>
      </c>
      <c r="F80" s="398">
        <v>10.3</v>
      </c>
      <c r="G80" s="400"/>
      <c r="H80" s="398"/>
      <c r="I80" s="398"/>
      <c r="J80" s="398"/>
      <c r="K80" s="398"/>
      <c r="L80" s="398"/>
      <c r="M80" s="398"/>
      <c r="N80" s="398"/>
      <c r="O80" s="398"/>
      <c r="P80" s="401">
        <f t="shared" ref="P80:P86" si="8">SUM(H80:O80)</f>
        <v>0</v>
      </c>
      <c r="Q80" s="72" t="s">
        <v>32</v>
      </c>
      <c r="R80" s="220" t="b">
        <v>1</v>
      </c>
      <c r="S80" s="401"/>
      <c r="T80" s="401" t="s">
        <v>33</v>
      </c>
      <c r="U80" s="402" t="s">
        <v>161</v>
      </c>
      <c r="V80" s="402" t="s">
        <v>90</v>
      </c>
      <c r="W80" s="402"/>
      <c r="X80" s="402" t="s">
        <v>6298</v>
      </c>
      <c r="Y80" s="289"/>
    </row>
    <row r="81" spans="1:25">
      <c r="A81" s="398"/>
      <c r="B81" s="398" t="s">
        <v>78</v>
      </c>
      <c r="C81" s="398" t="s">
        <v>6290</v>
      </c>
      <c r="D81" s="398" t="s">
        <v>99</v>
      </c>
      <c r="E81" s="399">
        <v>45984.319444444445</v>
      </c>
      <c r="F81" s="398">
        <v>10.95</v>
      </c>
      <c r="G81" s="400"/>
      <c r="H81" s="398"/>
      <c r="I81" s="398"/>
      <c r="J81" s="398"/>
      <c r="K81" s="398"/>
      <c r="L81" s="398"/>
      <c r="M81" s="398"/>
      <c r="N81" s="398"/>
      <c r="O81" s="398"/>
      <c r="P81" s="401">
        <f t="shared" si="8"/>
        <v>0</v>
      </c>
      <c r="Q81" s="72" t="s">
        <v>32</v>
      </c>
      <c r="R81" s="220" t="b">
        <v>0</v>
      </c>
      <c r="S81" s="401"/>
      <c r="T81" s="401" t="s">
        <v>33</v>
      </c>
      <c r="U81" s="402" t="s">
        <v>100</v>
      </c>
      <c r="V81" s="402" t="s">
        <v>90</v>
      </c>
      <c r="W81" s="402"/>
      <c r="X81" s="402" t="s">
        <v>6300</v>
      </c>
      <c r="Y81" s="289"/>
    </row>
    <row r="82" spans="1:25">
      <c r="A82" s="398" t="s">
        <v>6322</v>
      </c>
      <c r="B82" s="398" t="s">
        <v>134</v>
      </c>
      <c r="C82" s="398" t="s">
        <v>6319</v>
      </c>
      <c r="D82" s="398" t="s">
        <v>6297</v>
      </c>
      <c r="E82" s="399">
        <v>45985.288194444445</v>
      </c>
      <c r="F82" s="398">
        <v>10.3</v>
      </c>
      <c r="G82" s="400"/>
      <c r="H82" s="398"/>
      <c r="I82" s="398"/>
      <c r="J82" s="398"/>
      <c r="K82" s="398"/>
      <c r="L82" s="398"/>
      <c r="M82" s="398"/>
      <c r="N82" s="398"/>
      <c r="O82" s="398"/>
      <c r="P82" s="401">
        <f t="shared" si="8"/>
        <v>0</v>
      </c>
      <c r="Q82" s="72" t="s">
        <v>32</v>
      </c>
      <c r="R82" s="220" t="b">
        <v>1</v>
      </c>
      <c r="S82" s="401"/>
      <c r="T82" s="401" t="s">
        <v>33</v>
      </c>
      <c r="U82" s="402" t="s">
        <v>161</v>
      </c>
      <c r="V82" s="402" t="s">
        <v>90</v>
      </c>
      <c r="W82" s="402"/>
      <c r="X82" s="402" t="s">
        <v>6298</v>
      </c>
      <c r="Y82" s="289"/>
    </row>
    <row r="83" spans="1:25">
      <c r="A83" s="398" t="s">
        <v>6323</v>
      </c>
      <c r="B83" s="398" t="s">
        <v>134</v>
      </c>
      <c r="C83" s="398" t="s">
        <v>6296</v>
      </c>
      <c r="D83" s="398" t="s">
        <v>6297</v>
      </c>
      <c r="E83" s="399">
        <v>45985.288194444445</v>
      </c>
      <c r="F83" s="398">
        <v>10.3</v>
      </c>
      <c r="G83" s="400"/>
      <c r="H83" s="398"/>
      <c r="I83" s="398"/>
      <c r="J83" s="398"/>
      <c r="K83" s="398"/>
      <c r="L83" s="398"/>
      <c r="M83" s="398"/>
      <c r="N83" s="398"/>
      <c r="O83" s="398"/>
      <c r="P83" s="401">
        <f t="shared" si="8"/>
        <v>0</v>
      </c>
      <c r="Q83" s="72" t="s">
        <v>32</v>
      </c>
      <c r="R83" s="220" t="b">
        <v>0</v>
      </c>
      <c r="S83" s="401"/>
      <c r="T83" s="401" t="s">
        <v>33</v>
      </c>
      <c r="U83" s="402" t="s">
        <v>161</v>
      </c>
      <c r="V83" s="402" t="s">
        <v>90</v>
      </c>
      <c r="W83" s="402"/>
      <c r="X83" s="402" t="s">
        <v>6298</v>
      </c>
      <c r="Y83" s="289"/>
    </row>
    <row r="84" spans="1:25">
      <c r="A84" s="398"/>
      <c r="B84" s="398" t="s">
        <v>134</v>
      </c>
      <c r="C84" s="398" t="s">
        <v>6324</v>
      </c>
      <c r="D84" s="398" t="s">
        <v>6297</v>
      </c>
      <c r="E84" s="399">
        <v>45985.288194444445</v>
      </c>
      <c r="F84" s="398">
        <v>10.3</v>
      </c>
      <c r="G84" s="400"/>
      <c r="H84" s="398"/>
      <c r="I84" s="398"/>
      <c r="J84" s="398"/>
      <c r="K84" s="398"/>
      <c r="L84" s="398"/>
      <c r="M84" s="398"/>
      <c r="N84" s="398"/>
      <c r="O84" s="398"/>
      <c r="P84" s="401">
        <f t="shared" si="8"/>
        <v>0</v>
      </c>
      <c r="Q84" s="72" t="s">
        <v>32</v>
      </c>
      <c r="R84" s="220" t="b">
        <v>0</v>
      </c>
      <c r="S84" s="401"/>
      <c r="T84" s="401" t="s">
        <v>33</v>
      </c>
      <c r="U84" s="402" t="s">
        <v>161</v>
      </c>
      <c r="V84" s="402" t="s">
        <v>90</v>
      </c>
      <c r="W84" s="402"/>
      <c r="X84" s="402" t="s">
        <v>6298</v>
      </c>
      <c r="Y84" s="289"/>
    </row>
    <row r="85" spans="1:25">
      <c r="A85" s="398"/>
      <c r="B85" s="398" t="s">
        <v>78</v>
      </c>
      <c r="C85" s="398" t="s">
        <v>6292</v>
      </c>
      <c r="D85" s="398" t="s">
        <v>99</v>
      </c>
      <c r="E85" s="399">
        <v>45984.319444444445</v>
      </c>
      <c r="F85" s="398">
        <v>10.95</v>
      </c>
      <c r="G85" s="400"/>
      <c r="H85" s="398"/>
      <c r="I85" s="398"/>
      <c r="J85" s="398"/>
      <c r="K85" s="398"/>
      <c r="L85" s="398"/>
      <c r="M85" s="398"/>
      <c r="N85" s="398"/>
      <c r="O85" s="398"/>
      <c r="P85" s="401">
        <f t="shared" si="8"/>
        <v>0</v>
      </c>
      <c r="Q85" s="72" t="s">
        <v>32</v>
      </c>
      <c r="R85" s="220" t="b">
        <v>0</v>
      </c>
      <c r="S85" s="401"/>
      <c r="T85" s="401" t="s">
        <v>33</v>
      </c>
      <c r="U85" s="402" t="s">
        <v>100</v>
      </c>
      <c r="V85" s="402" t="s">
        <v>90</v>
      </c>
      <c r="W85" s="402"/>
      <c r="X85" s="402" t="s">
        <v>6300</v>
      </c>
      <c r="Y85" s="289"/>
    </row>
    <row r="86" spans="1:25">
      <c r="A86" s="300"/>
      <c r="B86" s="300"/>
      <c r="C86" s="300"/>
      <c r="D86" s="300"/>
      <c r="E86" s="300"/>
      <c r="F86" s="300"/>
      <c r="G86" s="302"/>
      <c r="H86" s="300"/>
      <c r="I86" s="300"/>
      <c r="J86" s="300"/>
      <c r="K86" s="300"/>
      <c r="L86" s="300"/>
      <c r="M86" s="300"/>
      <c r="N86" s="300"/>
      <c r="O86" s="300"/>
      <c r="P86" s="229">
        <f t="shared" si="8"/>
        <v>0</v>
      </c>
      <c r="Q86" s="229" t="s">
        <v>30</v>
      </c>
      <c r="R86" s="229"/>
      <c r="S86" s="229"/>
      <c r="T86" s="229" t="s">
        <v>31</v>
      </c>
      <c r="U86" s="289"/>
      <c r="V86" s="289"/>
      <c r="W86" s="289"/>
      <c r="X86" s="289"/>
      <c r="Y86" s="289"/>
    </row>
    <row r="87" spans="1:25">
      <c r="A87" s="11" t="s">
        <v>19</v>
      </c>
      <c r="B87" s="7"/>
      <c r="C87" s="7"/>
      <c r="D87" s="7"/>
      <c r="E87" s="11"/>
      <c r="F87" s="7"/>
      <c r="G87" s="7"/>
      <c r="H87" s="11">
        <f t="shared" ref="H87:P87" si="9">SUM(H80:H86)</f>
        <v>0</v>
      </c>
      <c r="I87" s="11">
        <f t="shared" si="9"/>
        <v>0</v>
      </c>
      <c r="J87" s="11">
        <f t="shared" si="9"/>
        <v>0</v>
      </c>
      <c r="K87" s="11">
        <f t="shared" si="9"/>
        <v>0</v>
      </c>
      <c r="L87" s="11">
        <f t="shared" si="9"/>
        <v>0</v>
      </c>
      <c r="M87" s="11">
        <f t="shared" si="9"/>
        <v>0</v>
      </c>
      <c r="N87" s="11">
        <f t="shared" si="9"/>
        <v>0</v>
      </c>
      <c r="O87" s="11">
        <f t="shared" si="9"/>
        <v>0</v>
      </c>
      <c r="P87" s="11">
        <f t="shared" si="9"/>
        <v>0</v>
      </c>
      <c r="Q87" s="12"/>
      <c r="R87" s="12"/>
      <c r="S87" s="12"/>
      <c r="T87" s="12"/>
      <c r="U87" s="12"/>
      <c r="V87" s="12"/>
      <c r="W87" s="12"/>
      <c r="X87" s="12"/>
      <c r="Y87" s="12"/>
    </row>
  </sheetData>
  <mergeCells count="46">
    <mergeCell ref="B13:C13"/>
    <mergeCell ref="A1:F1"/>
    <mergeCell ref="H1:P1"/>
    <mergeCell ref="Q1:Y1"/>
    <mergeCell ref="B11:D11"/>
    <mergeCell ref="J11:L11"/>
    <mergeCell ref="B50:C50"/>
    <mergeCell ref="B51:C51"/>
    <mergeCell ref="B52:C52"/>
    <mergeCell ref="B53:C53"/>
    <mergeCell ref="B54:C54"/>
    <mergeCell ref="Q39:Y39"/>
    <mergeCell ref="H39:P39"/>
    <mergeCell ref="A39:F39"/>
    <mergeCell ref="J48:L48"/>
    <mergeCell ref="B48:D48"/>
    <mergeCell ref="B36:C36"/>
    <mergeCell ref="B37:C37"/>
    <mergeCell ref="Q20:Y20"/>
    <mergeCell ref="B30:D30"/>
    <mergeCell ref="J30:L30"/>
    <mergeCell ref="B32:C32"/>
    <mergeCell ref="B34:C34"/>
    <mergeCell ref="H20:P20"/>
    <mergeCell ref="A20:F20"/>
    <mergeCell ref="B67:D67"/>
    <mergeCell ref="J67:L67"/>
    <mergeCell ref="A57:F57"/>
    <mergeCell ref="H57:P57"/>
    <mergeCell ref="B69:C69"/>
    <mergeCell ref="A78:F78"/>
    <mergeCell ref="H78:P78"/>
    <mergeCell ref="Q78:Y78"/>
    <mergeCell ref="B14:C14"/>
    <mergeCell ref="B33:C33"/>
    <mergeCell ref="B70:C70"/>
    <mergeCell ref="B71:C71"/>
    <mergeCell ref="B35:C35"/>
    <mergeCell ref="B15:C15"/>
    <mergeCell ref="B16:C16"/>
    <mergeCell ref="B17:C17"/>
    <mergeCell ref="B18:C18"/>
    <mergeCell ref="B72:C72"/>
    <mergeCell ref="B73:C73"/>
    <mergeCell ref="B74:C74"/>
    <mergeCell ref="Q57:Y5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82504-F167-42E9-A76B-E41743F1ECBF}">
  <sheetPr>
    <tabColor rgb="FF0070C0"/>
  </sheetPr>
  <dimension ref="A1:AO131"/>
  <sheetViews>
    <sheetView topLeftCell="A75" workbookViewId="0">
      <selection activeCell="E95" sqref="E9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12.140625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42578125" customWidth="1"/>
    <col min="22" max="22" width="16.28515625" customWidth="1"/>
    <col min="23" max="24" width="9.140625"/>
    <col min="25" max="25" width="25.140625" customWidth="1"/>
  </cols>
  <sheetData>
    <row r="1" spans="1:26" ht="23.25">
      <c r="A1" s="1559" t="s">
        <v>155</v>
      </c>
      <c r="B1" s="1559"/>
      <c r="C1" s="1559"/>
      <c r="D1" s="1559"/>
      <c r="E1" s="1559"/>
      <c r="F1" s="1559"/>
      <c r="G1" s="1067"/>
      <c r="H1" s="7"/>
      <c r="I1" s="1559" t="s">
        <v>446</v>
      </c>
      <c r="J1" s="1559"/>
      <c r="K1" s="1559"/>
      <c r="L1" s="1559"/>
      <c r="M1" s="1559"/>
      <c r="N1" s="1559"/>
      <c r="O1" s="1559"/>
      <c r="P1" s="1559"/>
      <c r="Q1" s="1559"/>
      <c r="R1" s="1560" t="s">
        <v>347</v>
      </c>
      <c r="S1" s="1561"/>
      <c r="T1" s="1560"/>
      <c r="U1" s="1560"/>
      <c r="V1" s="1560"/>
      <c r="W1" s="1560"/>
      <c r="X1" s="1560"/>
      <c r="Y1" s="1560"/>
      <c r="Z1" s="1560"/>
    </row>
    <row r="2" spans="1:26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1418" t="s">
        <v>23</v>
      </c>
      <c r="V2" s="8" t="s">
        <v>24</v>
      </c>
      <c r="W2" s="8" t="s">
        <v>25</v>
      </c>
      <c r="X2" s="8" t="s">
        <v>26</v>
      </c>
      <c r="Y2" s="8" t="s">
        <v>27</v>
      </c>
      <c r="Z2" s="8" t="s">
        <v>28</v>
      </c>
    </row>
    <row r="3" spans="1:26">
      <c r="A3" s="224" t="s">
        <v>111</v>
      </c>
      <c r="B3" s="224" t="s">
        <v>578</v>
      </c>
      <c r="C3" s="35" t="s">
        <v>579</v>
      </c>
      <c r="D3" s="224" t="s">
        <v>64</v>
      </c>
      <c r="E3" s="227">
        <v>46263.472222222219</v>
      </c>
      <c r="F3" s="224">
        <v>17</v>
      </c>
      <c r="G3" s="224">
        <v>122250</v>
      </c>
      <c r="H3" s="226"/>
      <c r="I3" s="224"/>
      <c r="J3" s="224"/>
      <c r="K3" s="224"/>
      <c r="L3" s="224"/>
      <c r="M3" s="35">
        <v>161</v>
      </c>
      <c r="N3" s="224"/>
      <c r="O3" s="224"/>
      <c r="P3" s="224"/>
      <c r="Q3" s="14">
        <f t="shared" ref="Q3:Q7" si="0">SUM(I3:P3)</f>
        <v>161</v>
      </c>
      <c r="R3" s="14" t="s">
        <v>30</v>
      </c>
      <c r="S3" s="23" t="s">
        <v>33</v>
      </c>
      <c r="T3" s="14"/>
      <c r="U3" s="481">
        <v>46260.5</v>
      </c>
      <c r="V3" s="228" t="s">
        <v>580</v>
      </c>
      <c r="W3" s="16" t="s">
        <v>90</v>
      </c>
      <c r="X3" s="16">
        <v>1022839</v>
      </c>
      <c r="Y3" s="16" t="s">
        <v>581</v>
      </c>
      <c r="Z3" s="16"/>
    </row>
    <row r="4" spans="1:26" ht="25.5">
      <c r="A4" s="15" t="s">
        <v>86</v>
      </c>
      <c r="B4" s="15" t="s">
        <v>92</v>
      </c>
      <c r="C4" s="35" t="s">
        <v>582</v>
      </c>
      <c r="D4" s="15" t="s">
        <v>94</v>
      </c>
      <c r="E4" s="24">
        <v>46264.597222222219</v>
      </c>
      <c r="F4" s="224">
        <v>12.8</v>
      </c>
      <c r="G4" s="224">
        <v>122277</v>
      </c>
      <c r="H4" s="226" t="s">
        <v>583</v>
      </c>
      <c r="I4" s="224"/>
      <c r="J4" s="224"/>
      <c r="K4" s="224"/>
      <c r="L4" s="224"/>
      <c r="M4" s="35">
        <v>71</v>
      </c>
      <c r="N4" s="35">
        <v>60</v>
      </c>
      <c r="O4" s="35">
        <v>30</v>
      </c>
      <c r="P4" s="224"/>
      <c r="Q4" s="14">
        <f t="shared" si="0"/>
        <v>161</v>
      </c>
      <c r="R4" s="229" t="s">
        <v>32</v>
      </c>
      <c r="S4" s="23" t="s">
        <v>33</v>
      </c>
      <c r="T4" s="14"/>
      <c r="U4" s="481">
        <v>46260.416666666664</v>
      </c>
      <c r="V4" s="16" t="s">
        <v>161</v>
      </c>
      <c r="W4" s="16" t="s">
        <v>90</v>
      </c>
      <c r="X4" s="16">
        <v>1022842</v>
      </c>
      <c r="Y4" s="16" t="s">
        <v>584</v>
      </c>
      <c r="Z4" s="16"/>
    </row>
    <row r="5" spans="1:26">
      <c r="A5" s="224" t="s">
        <v>97</v>
      </c>
      <c r="B5" s="224" t="s">
        <v>92</v>
      </c>
      <c r="C5" s="35" t="s">
        <v>585</v>
      </c>
      <c r="D5" s="15" t="s">
        <v>586</v>
      </c>
      <c r="E5" s="227">
        <v>46264.131944444445</v>
      </c>
      <c r="F5" s="224">
        <v>12.8</v>
      </c>
      <c r="G5" s="224">
        <v>122278</v>
      </c>
      <c r="H5" s="226" t="s">
        <v>587</v>
      </c>
      <c r="I5" s="224"/>
      <c r="J5" s="224"/>
      <c r="K5" s="224"/>
      <c r="L5" s="224"/>
      <c r="M5" s="35">
        <v>67</v>
      </c>
      <c r="N5" s="35">
        <v>60</v>
      </c>
      <c r="O5" s="35">
        <v>30</v>
      </c>
      <c r="P5" s="35">
        <v>4</v>
      </c>
      <c r="Q5" s="14">
        <f t="shared" si="0"/>
        <v>161</v>
      </c>
      <c r="R5" s="229" t="s">
        <v>32</v>
      </c>
      <c r="S5" s="23" t="s">
        <v>33</v>
      </c>
      <c r="T5" s="1454" t="b">
        <v>1</v>
      </c>
      <c r="U5" s="481">
        <v>46260.416666666664</v>
      </c>
      <c r="V5" s="228" t="s">
        <v>161</v>
      </c>
      <c r="W5" s="16" t="s">
        <v>90</v>
      </c>
      <c r="X5" s="16">
        <v>1022843</v>
      </c>
      <c r="Y5" s="16" t="s">
        <v>584</v>
      </c>
      <c r="Z5" s="16"/>
    </row>
    <row r="6" spans="1:26" ht="25.5">
      <c r="A6" s="1178" t="s">
        <v>86</v>
      </c>
      <c r="B6" s="1178" t="s">
        <v>78</v>
      </c>
      <c r="C6" s="1186" t="s">
        <v>588</v>
      </c>
      <c r="D6" s="15" t="s">
        <v>88</v>
      </c>
      <c r="E6" s="1179">
        <v>46264.166666666664</v>
      </c>
      <c r="F6" s="1178">
        <v>11.9</v>
      </c>
      <c r="G6" s="1178">
        <v>122281</v>
      </c>
      <c r="H6" s="1174" t="s">
        <v>583</v>
      </c>
      <c r="I6" s="1178"/>
      <c r="J6" s="1178"/>
      <c r="K6" s="1178"/>
      <c r="L6" s="1178"/>
      <c r="M6" s="1186">
        <v>36</v>
      </c>
      <c r="N6" s="1186">
        <v>60</v>
      </c>
      <c r="O6" s="1186">
        <v>60</v>
      </c>
      <c r="P6" s="1186">
        <v>5</v>
      </c>
      <c r="Q6" s="14">
        <f>SUM(I6:P6)</f>
        <v>161</v>
      </c>
      <c r="R6" s="1176" t="s">
        <v>32</v>
      </c>
      <c r="S6" s="1177" t="s">
        <v>33</v>
      </c>
      <c r="T6" s="14"/>
      <c r="U6" s="481">
        <v>46261.5</v>
      </c>
      <c r="V6" s="1181" t="s">
        <v>161</v>
      </c>
      <c r="W6" s="16" t="s">
        <v>90</v>
      </c>
      <c r="X6" s="16">
        <v>1022844</v>
      </c>
      <c r="Y6" s="16" t="s">
        <v>589</v>
      </c>
      <c r="Z6" s="16"/>
    </row>
    <row r="7" spans="1:26">
      <c r="A7" s="224" t="s">
        <v>97</v>
      </c>
      <c r="B7" s="224" t="s">
        <v>78</v>
      </c>
      <c r="C7" s="1186" t="s">
        <v>590</v>
      </c>
      <c r="D7" s="224" t="s">
        <v>99</v>
      </c>
      <c r="E7" s="227">
        <v>46263.277777777781</v>
      </c>
      <c r="F7" s="224">
        <v>13.3</v>
      </c>
      <c r="G7" s="224">
        <v>122279</v>
      </c>
      <c r="H7" s="226" t="s">
        <v>587</v>
      </c>
      <c r="I7" s="224"/>
      <c r="J7" s="224"/>
      <c r="K7" s="224"/>
      <c r="L7" s="224"/>
      <c r="M7" s="35">
        <v>69</v>
      </c>
      <c r="N7" s="35">
        <v>60</v>
      </c>
      <c r="O7" s="35">
        <v>30</v>
      </c>
      <c r="P7" s="35">
        <v>2</v>
      </c>
      <c r="Q7" s="14">
        <f t="shared" si="0"/>
        <v>161</v>
      </c>
      <c r="R7" s="229" t="s">
        <v>32</v>
      </c>
      <c r="S7" s="23" t="s">
        <v>33</v>
      </c>
      <c r="T7" s="1454" t="b">
        <v>1</v>
      </c>
      <c r="U7" s="481">
        <v>46259.666666666664</v>
      </c>
      <c r="V7" s="228" t="s">
        <v>100</v>
      </c>
      <c r="W7" s="16" t="s">
        <v>90</v>
      </c>
      <c r="X7" s="16">
        <v>1022845</v>
      </c>
      <c r="Y7" s="16" t="s">
        <v>591</v>
      </c>
      <c r="Z7" s="16"/>
    </row>
    <row r="8" spans="1:26">
      <c r="A8" s="15" t="s">
        <v>519</v>
      </c>
      <c r="B8" s="15" t="s">
        <v>78</v>
      </c>
      <c r="C8" s="35" t="s">
        <v>592</v>
      </c>
      <c r="D8" s="15" t="s">
        <v>99</v>
      </c>
      <c r="E8" s="24">
        <v>46263.277777777781</v>
      </c>
      <c r="F8" s="15">
        <v>13.3</v>
      </c>
      <c r="G8" s="15">
        <v>122280</v>
      </c>
      <c r="H8" s="1174" t="s">
        <v>587</v>
      </c>
      <c r="I8" s="15"/>
      <c r="J8" s="15"/>
      <c r="K8" s="15"/>
      <c r="L8" s="15"/>
      <c r="M8" s="35">
        <v>36</v>
      </c>
      <c r="N8" s="35">
        <v>60</v>
      </c>
      <c r="O8" s="35">
        <v>60</v>
      </c>
      <c r="P8" s="35">
        <v>5</v>
      </c>
      <c r="Q8" s="14">
        <f>SUM(I8:P8)</f>
        <v>161</v>
      </c>
      <c r="R8" s="1176" t="s">
        <v>32</v>
      </c>
      <c r="S8" s="1177" t="s">
        <v>33</v>
      </c>
      <c r="T8" s="1454" t="b">
        <v>1</v>
      </c>
      <c r="U8" s="481">
        <v>46167.666666666664</v>
      </c>
      <c r="V8" s="16" t="s">
        <v>100</v>
      </c>
      <c r="W8" s="16" t="s">
        <v>90</v>
      </c>
      <c r="X8" s="16">
        <v>1022846</v>
      </c>
      <c r="Y8" s="16" t="s">
        <v>591</v>
      </c>
      <c r="Z8" s="16"/>
    </row>
    <row r="9" spans="1:26">
      <c r="A9" s="11" t="s">
        <v>19</v>
      </c>
      <c r="B9" s="7"/>
      <c r="C9" s="7"/>
      <c r="D9" s="7"/>
      <c r="E9" s="11"/>
      <c r="F9" s="7"/>
      <c r="G9" s="7"/>
      <c r="H9" s="7"/>
      <c r="I9" s="11">
        <f>SUM(I3:I3)</f>
        <v>0</v>
      </c>
      <c r="J9" s="11">
        <f>SUM(J3:J3)</f>
        <v>0</v>
      </c>
      <c r="K9" s="11">
        <f>SUM(K3:K3)</f>
        <v>0</v>
      </c>
      <c r="L9" s="11">
        <f>SUM(L3:L3)</f>
        <v>0</v>
      </c>
      <c r="M9" s="11">
        <f>SUM(M3:M8)</f>
        <v>440</v>
      </c>
      <c r="N9" s="11">
        <f>SUM(N3:N8)</f>
        <v>300</v>
      </c>
      <c r="O9" s="11">
        <f>SUM(O3:O8)</f>
        <v>210</v>
      </c>
      <c r="P9" s="11">
        <f>SUM(P3:P8)</f>
        <v>16</v>
      </c>
      <c r="Q9" s="11">
        <f>SUM(Q3:Q8)</f>
        <v>966</v>
      </c>
      <c r="R9" s="12"/>
      <c r="S9" s="12"/>
      <c r="T9" s="12"/>
      <c r="U9" s="12"/>
      <c r="V9" s="12"/>
      <c r="W9" s="12"/>
      <c r="X9" s="12"/>
      <c r="Y9" s="12"/>
      <c r="Z9" s="12"/>
    </row>
    <row r="10" spans="1:26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18">
      <c r="A13" s="187"/>
      <c r="B13" s="186"/>
      <c r="C13" s="239"/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18">
      <c r="A14" s="187"/>
      <c r="B14" s="186"/>
      <c r="C14" s="239"/>
      <c r="D14" s="24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>
      <c r="A15" s="230" t="s">
        <v>161</v>
      </c>
      <c r="B15" s="1558" t="s">
        <v>39</v>
      </c>
      <c r="C15" s="1558"/>
      <c r="D15" s="242"/>
      <c r="E15" s="243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>
      <c r="A16" s="263" t="s">
        <v>169</v>
      </c>
      <c r="B16" s="1591" t="s">
        <v>179</v>
      </c>
      <c r="C16" s="1591"/>
      <c r="D16" s="242"/>
      <c r="E16" s="24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41">
      <c r="A17" s="4" t="s">
        <v>100</v>
      </c>
      <c r="B17" s="1564" t="s">
        <v>41</v>
      </c>
      <c r="C17" s="156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41" ht="15" customHeight="1">
      <c r="A18" s="5" t="s">
        <v>42</v>
      </c>
      <c r="B18" s="1565" t="s">
        <v>593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41">
      <c r="A19" s="5" t="s">
        <v>42</v>
      </c>
      <c r="B19" s="1565"/>
      <c r="C19" s="156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41">
      <c r="A20" s="5" t="s">
        <v>43</v>
      </c>
      <c r="B20" s="1566" t="s">
        <v>594</v>
      </c>
      <c r="C20" s="156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41">
      <c r="A21" s="5" t="s">
        <v>44</v>
      </c>
      <c r="B21" s="1567"/>
      <c r="C21" s="1567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AO21" s="141"/>
    </row>
    <row r="22" spans="1:41">
      <c r="A22" s="24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41" ht="23.25" customHeight="1">
      <c r="A23" s="1559" t="s">
        <v>83</v>
      </c>
      <c r="B23" s="1559"/>
      <c r="C23" s="1559"/>
      <c r="D23" s="1559"/>
      <c r="E23" s="1559"/>
      <c r="F23" s="1559"/>
      <c r="G23" s="1067"/>
      <c r="H23" s="7"/>
      <c r="I23" s="1559" t="s">
        <v>446</v>
      </c>
      <c r="J23" s="1559"/>
      <c r="K23" s="1559"/>
      <c r="L23" s="1559"/>
      <c r="M23" s="1559"/>
      <c r="N23" s="1559"/>
      <c r="O23" s="1559"/>
      <c r="P23" s="1559"/>
      <c r="Q23" s="1559"/>
      <c r="R23" s="1560" t="s">
        <v>595</v>
      </c>
      <c r="S23" s="1561"/>
      <c r="T23" s="1560"/>
      <c r="U23" s="1560"/>
      <c r="V23" s="1560"/>
      <c r="W23" s="1560"/>
      <c r="X23" s="1560"/>
      <c r="Y23" s="1560"/>
      <c r="Z23" s="1560"/>
    </row>
    <row r="24" spans="1:41" ht="26.25">
      <c r="A24" s="8" t="s">
        <v>3</v>
      </c>
      <c r="B24" s="8" t="s">
        <v>4</v>
      </c>
      <c r="C24" s="8" t="s">
        <v>5</v>
      </c>
      <c r="D24" s="8" t="s">
        <v>6</v>
      </c>
      <c r="E24" s="8" t="s">
        <v>7</v>
      </c>
      <c r="F24" s="8" t="s">
        <v>8</v>
      </c>
      <c r="G24" s="8" t="s">
        <v>9</v>
      </c>
      <c r="H24" s="33" t="s">
        <v>10</v>
      </c>
      <c r="I24" s="9" t="s">
        <v>11</v>
      </c>
      <c r="J24" s="9" t="s">
        <v>12</v>
      </c>
      <c r="K24" s="9" t="s">
        <v>13</v>
      </c>
      <c r="L24" s="9" t="s">
        <v>14</v>
      </c>
      <c r="M24" s="9" t="s">
        <v>15</v>
      </c>
      <c r="N24" s="9" t="s">
        <v>16</v>
      </c>
      <c r="O24" s="9" t="s">
        <v>17</v>
      </c>
      <c r="P24" s="10" t="s">
        <v>18</v>
      </c>
      <c r="Q24" s="8" t="s">
        <v>19</v>
      </c>
      <c r="R24" s="8" t="s">
        <v>20</v>
      </c>
      <c r="S24" s="240" t="s">
        <v>21</v>
      </c>
      <c r="T24" s="240" t="s">
        <v>22</v>
      </c>
      <c r="U24" s="1419" t="s">
        <v>23</v>
      </c>
      <c r="V24" s="8" t="s">
        <v>24</v>
      </c>
      <c r="W24" s="8" t="s">
        <v>25</v>
      </c>
      <c r="X24" s="8" t="s">
        <v>26</v>
      </c>
      <c r="Y24" s="8" t="s">
        <v>27</v>
      </c>
      <c r="Z24" s="8" t="s">
        <v>28</v>
      </c>
    </row>
    <row r="25" spans="1:41">
      <c r="A25" s="224" t="s">
        <v>111</v>
      </c>
      <c r="B25" s="224" t="s">
        <v>578</v>
      </c>
      <c r="C25" s="35" t="s">
        <v>596</v>
      </c>
      <c r="D25" s="224" t="s">
        <v>64</v>
      </c>
      <c r="E25" s="227">
        <v>46265.472222222219</v>
      </c>
      <c r="F25" s="224">
        <v>17</v>
      </c>
      <c r="G25" s="224">
        <v>122261</v>
      </c>
      <c r="H25" s="226"/>
      <c r="I25" s="224"/>
      <c r="J25" s="224"/>
      <c r="K25" s="224"/>
      <c r="L25" s="224"/>
      <c r="M25" s="35">
        <v>161</v>
      </c>
      <c r="N25" s="224"/>
      <c r="O25" s="224"/>
      <c r="P25" s="224"/>
      <c r="Q25" s="14">
        <f t="shared" ref="Q25:Q29" si="1">SUM(I25:P25)</f>
        <v>161</v>
      </c>
      <c r="R25" s="14" t="s">
        <v>30</v>
      </c>
      <c r="S25" s="23" t="s">
        <v>597</v>
      </c>
      <c r="T25" s="14"/>
      <c r="U25" s="1518">
        <v>46262</v>
      </c>
      <c r="V25" s="228" t="s">
        <v>580</v>
      </c>
      <c r="W25" s="16" t="s">
        <v>90</v>
      </c>
      <c r="X25" s="16">
        <v>1022867</v>
      </c>
      <c r="Y25" s="16" t="s">
        <v>598</v>
      </c>
      <c r="Z25" s="16"/>
    </row>
    <row r="26" spans="1:41">
      <c r="A26" s="1172" t="s">
        <v>122</v>
      </c>
      <c r="B26" s="1172" t="s">
        <v>62</v>
      </c>
      <c r="C26" s="1186" t="s">
        <v>599</v>
      </c>
      <c r="D26" s="1172" t="s">
        <v>61</v>
      </c>
      <c r="E26" s="1173">
        <v>46263.770833333336</v>
      </c>
      <c r="F26" s="1172">
        <v>15.3</v>
      </c>
      <c r="G26" s="1172">
        <v>122260</v>
      </c>
      <c r="H26" s="1174"/>
      <c r="I26" s="1172"/>
      <c r="J26" s="1172"/>
      <c r="K26" s="1172"/>
      <c r="L26" s="1186">
        <v>81</v>
      </c>
      <c r="M26" s="1172"/>
      <c r="N26" s="1172"/>
      <c r="O26" s="1172"/>
      <c r="P26" s="1172"/>
      <c r="Q26" s="14">
        <f t="shared" si="1"/>
        <v>81</v>
      </c>
      <c r="R26" s="1175" t="s">
        <v>30</v>
      </c>
      <c r="S26" s="1175" t="s">
        <v>31</v>
      </c>
      <c r="T26" s="14"/>
      <c r="U26" s="481">
        <v>46261.5</v>
      </c>
      <c r="V26" s="1239" t="s">
        <v>580</v>
      </c>
      <c r="W26" s="16" t="s">
        <v>90</v>
      </c>
      <c r="X26" s="16">
        <v>1022865</v>
      </c>
      <c r="Y26" s="16" t="s">
        <v>600</v>
      </c>
      <c r="Z26" s="16"/>
      <c r="AA26" s="16"/>
    </row>
    <row r="27" spans="1:41" ht="25.5">
      <c r="A27" s="224" t="s">
        <v>601</v>
      </c>
      <c r="B27" s="224" t="s">
        <v>80</v>
      </c>
      <c r="C27" s="35" t="s">
        <v>602</v>
      </c>
      <c r="D27" s="224" t="s">
        <v>117</v>
      </c>
      <c r="E27" s="227">
        <v>46264.072916666664</v>
      </c>
      <c r="F27" s="35">
        <v>12.3</v>
      </c>
      <c r="G27" s="224">
        <v>122282</v>
      </c>
      <c r="H27" s="226" t="s">
        <v>603</v>
      </c>
      <c r="I27" s="224"/>
      <c r="J27" s="224"/>
      <c r="K27" s="224"/>
      <c r="L27" s="224"/>
      <c r="M27" s="35">
        <v>11</v>
      </c>
      <c r="N27" s="35">
        <v>60</v>
      </c>
      <c r="O27" s="224">
        <v>90</v>
      </c>
      <c r="P27" s="224">
        <v>0</v>
      </c>
      <c r="Q27" s="14">
        <f t="shared" si="1"/>
        <v>161</v>
      </c>
      <c r="R27" s="229" t="s">
        <v>32</v>
      </c>
      <c r="S27" s="23" t="s">
        <v>33</v>
      </c>
      <c r="T27" s="14"/>
      <c r="U27" s="481">
        <v>46260.5</v>
      </c>
      <c r="V27" s="228" t="s">
        <v>100</v>
      </c>
      <c r="W27" s="16" t="s">
        <v>90</v>
      </c>
      <c r="X27" s="16">
        <v>1022864</v>
      </c>
      <c r="Y27" s="16" t="s">
        <v>604</v>
      </c>
      <c r="Z27" s="16"/>
    </row>
    <row r="28" spans="1:41">
      <c r="A28" s="224" t="s">
        <v>605</v>
      </c>
      <c r="B28" s="224" t="s">
        <v>57</v>
      </c>
      <c r="C28" s="1521" t="s">
        <v>606</v>
      </c>
      <c r="D28" s="224" t="s">
        <v>56</v>
      </c>
      <c r="E28" s="227">
        <v>46265.229166666664</v>
      </c>
      <c r="F28" s="224">
        <v>12.3</v>
      </c>
      <c r="G28" s="224">
        <v>122256</v>
      </c>
      <c r="H28" s="226"/>
      <c r="I28" s="224"/>
      <c r="J28" s="224"/>
      <c r="K28" s="224"/>
      <c r="L28" s="35">
        <v>54</v>
      </c>
      <c r="M28" s="224"/>
      <c r="N28" s="224"/>
      <c r="O28" s="224"/>
      <c r="P28" s="224"/>
      <c r="Q28" s="14">
        <f>SUM(I28:P28)</f>
        <v>54</v>
      </c>
      <c r="R28" s="229"/>
      <c r="S28" s="23"/>
      <c r="T28" s="14"/>
      <c r="U28" s="481">
        <v>46261.5</v>
      </c>
      <c r="V28" s="228" t="s">
        <v>169</v>
      </c>
      <c r="W28" s="16" t="s">
        <v>90</v>
      </c>
      <c r="X28" s="16">
        <v>1022866</v>
      </c>
      <c r="Y28" s="16" t="s">
        <v>607</v>
      </c>
      <c r="Z28" s="16"/>
    </row>
    <row r="29" spans="1:41">
      <c r="A29" s="15" t="s">
        <v>120</v>
      </c>
      <c r="B29" s="15" t="s">
        <v>608</v>
      </c>
      <c r="C29" s="35" t="s">
        <v>609</v>
      </c>
      <c r="D29" s="1172" t="s">
        <v>117</v>
      </c>
      <c r="E29" s="1173">
        <v>46264.763888888891</v>
      </c>
      <c r="F29" s="15">
        <v>14.8</v>
      </c>
      <c r="G29" s="15">
        <v>122283</v>
      </c>
      <c r="H29" s="1174" t="s">
        <v>587</v>
      </c>
      <c r="I29" s="15"/>
      <c r="J29" s="15"/>
      <c r="K29" s="15"/>
      <c r="L29" s="15"/>
      <c r="M29" s="35">
        <v>11</v>
      </c>
      <c r="N29" s="35">
        <v>90</v>
      </c>
      <c r="O29" s="15">
        <v>60</v>
      </c>
      <c r="P29" s="15">
        <v>0</v>
      </c>
      <c r="Q29" s="14">
        <f t="shared" si="1"/>
        <v>161</v>
      </c>
      <c r="R29" s="1176" t="s">
        <v>32</v>
      </c>
      <c r="S29" s="1177" t="s">
        <v>33</v>
      </c>
      <c r="T29" s="1454" t="b">
        <v>1</v>
      </c>
      <c r="U29" s="481">
        <v>46259.583333333336</v>
      </c>
      <c r="V29" s="1239" t="s">
        <v>100</v>
      </c>
      <c r="W29" s="16" t="s">
        <v>90</v>
      </c>
      <c r="X29" s="16">
        <v>1022863</v>
      </c>
      <c r="Y29" s="16" t="s">
        <v>604</v>
      </c>
      <c r="Z29" s="16"/>
    </row>
    <row r="30" spans="1:41">
      <c r="A30" s="15" t="s">
        <v>114</v>
      </c>
      <c r="B30" s="15" t="s">
        <v>78</v>
      </c>
      <c r="C30" s="35" t="s">
        <v>610</v>
      </c>
      <c r="D30" s="1172" t="s">
        <v>99</v>
      </c>
      <c r="E30" s="1173">
        <v>46264.277777777781</v>
      </c>
      <c r="F30" s="15">
        <v>13.3</v>
      </c>
      <c r="G30" s="15">
        <v>122328</v>
      </c>
      <c r="H30" s="1174" t="s">
        <v>611</v>
      </c>
      <c r="I30" s="15"/>
      <c r="J30" s="15"/>
      <c r="K30" s="15"/>
      <c r="L30" s="15"/>
      <c r="M30" s="15"/>
      <c r="N30" s="15">
        <v>71</v>
      </c>
      <c r="O30" s="15">
        <v>60</v>
      </c>
      <c r="P30" s="15">
        <v>30</v>
      </c>
      <c r="Q30" s="14">
        <f>SUM(I30:P30)</f>
        <v>161</v>
      </c>
      <c r="R30" s="1176" t="s">
        <v>32</v>
      </c>
      <c r="S30" s="1177" t="s">
        <v>33</v>
      </c>
      <c r="T30" s="1523" t="b">
        <v>1</v>
      </c>
      <c r="U30" s="481"/>
      <c r="V30" s="1239" t="s">
        <v>100</v>
      </c>
      <c r="W30" s="16" t="s">
        <v>90</v>
      </c>
      <c r="X30" s="16">
        <v>1022862</v>
      </c>
      <c r="Y30" s="16" t="s">
        <v>612</v>
      </c>
      <c r="Z30" s="16"/>
    </row>
    <row r="31" spans="1:41">
      <c r="A31" s="11" t="s">
        <v>19</v>
      </c>
      <c r="B31" s="7"/>
      <c r="C31" s="7"/>
      <c r="D31" s="7"/>
      <c r="E31" s="11"/>
      <c r="F31" s="7"/>
      <c r="G31" s="7"/>
      <c r="H31" s="7"/>
      <c r="I31" s="11">
        <f>SUM(I25:I29)</f>
        <v>0</v>
      </c>
      <c r="J31" s="11">
        <f>SUM(J25:J29)</f>
        <v>0</v>
      </c>
      <c r="K31" s="11">
        <f t="shared" ref="K31:L31" si="2">SUM(K25:K29)</f>
        <v>0</v>
      </c>
      <c r="L31" s="11">
        <f t="shared" si="2"/>
        <v>135</v>
      </c>
      <c r="M31" s="11">
        <f>SUM(M25:M30)</f>
        <v>183</v>
      </c>
      <c r="N31" s="11">
        <f>SUM(N25:N30)</f>
        <v>221</v>
      </c>
      <c r="O31" s="11">
        <f>SUM(O26:O30)</f>
        <v>210</v>
      </c>
      <c r="P31" s="11">
        <f>SUM(P26:P30)</f>
        <v>30</v>
      </c>
      <c r="Q31" s="11">
        <f>SUM(Q25:Q30)</f>
        <v>779</v>
      </c>
      <c r="R31" s="12"/>
      <c r="S31" s="12"/>
      <c r="T31" s="12"/>
      <c r="U31" s="12"/>
      <c r="V31" s="12"/>
      <c r="W31" s="12"/>
      <c r="X31" s="12"/>
      <c r="Y31" s="12"/>
      <c r="Z31" s="12"/>
    </row>
    <row r="32" spans="1:41">
      <c r="A32" s="1"/>
      <c r="B32" s="1"/>
      <c r="C32" s="1"/>
      <c r="D32" s="1"/>
      <c r="E32" s="1"/>
      <c r="F32" s="2"/>
      <c r="G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6">
      <c r="A33" s="166" t="s">
        <v>34</v>
      </c>
      <c r="B33" s="1562"/>
      <c r="C33" s="1562"/>
      <c r="D33" s="1562"/>
      <c r="E33" s="1"/>
      <c r="F33" s="1"/>
      <c r="G33" s="1"/>
      <c r="H33" s="1"/>
      <c r="I33" s="1"/>
      <c r="J33" s="1"/>
      <c r="K33" s="1563"/>
      <c r="L33" s="1563"/>
      <c r="M33" s="156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6" ht="15.75" customHeight="1">
      <c r="A34" s="187" t="s">
        <v>35</v>
      </c>
      <c r="B34" s="186" t="s">
        <v>36</v>
      </c>
      <c r="C34" s="239" t="s">
        <v>37</v>
      </c>
      <c r="D34" s="24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6" ht="15" customHeight="1">
      <c r="A35" s="1520" t="s">
        <v>100</v>
      </c>
      <c r="B35" s="1571" t="s">
        <v>39</v>
      </c>
      <c r="C35" s="1571"/>
      <c r="D35" s="242"/>
      <c r="E35" s="243" t="s">
        <v>40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6">
      <c r="A36" s="4" t="s">
        <v>169</v>
      </c>
      <c r="B36" s="4" t="s">
        <v>41</v>
      </c>
      <c r="C36" s="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6">
      <c r="A37" s="5" t="s">
        <v>42</v>
      </c>
      <c r="B37" s="1565" t="s">
        <v>613</v>
      </c>
      <c r="C37" s="156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6">
      <c r="A38" s="5" t="s">
        <v>42</v>
      </c>
      <c r="B38" s="1565"/>
      <c r="C38" s="156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6">
      <c r="A39" s="5" t="s">
        <v>43</v>
      </c>
      <c r="B39" s="1566"/>
      <c r="C39" s="156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6">
      <c r="A40" s="5" t="s">
        <v>44</v>
      </c>
      <c r="B40" s="1567"/>
      <c r="C40" s="156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2" spans="1:26" ht="23.25" customHeight="1">
      <c r="A42" s="1592" t="s">
        <v>109</v>
      </c>
      <c r="B42" s="1592"/>
      <c r="C42" s="1592"/>
      <c r="D42" s="1592"/>
      <c r="E42" s="1592"/>
      <c r="F42" s="1592"/>
      <c r="G42" s="1100"/>
      <c r="H42" s="408"/>
      <c r="I42" s="1592" t="s">
        <v>577</v>
      </c>
      <c r="J42" s="1592"/>
      <c r="K42" s="1592"/>
      <c r="L42" s="1592"/>
      <c r="M42" s="1592"/>
      <c r="N42" s="1592"/>
      <c r="O42" s="1592"/>
      <c r="P42" s="1592"/>
      <c r="Q42" s="1592"/>
      <c r="R42" s="1593" t="s">
        <v>614</v>
      </c>
      <c r="S42" s="1594"/>
      <c r="T42" s="1593"/>
      <c r="U42" s="1593"/>
      <c r="V42" s="1593"/>
      <c r="W42" s="1593"/>
      <c r="X42" s="1593"/>
      <c r="Y42" s="1593"/>
      <c r="Z42" s="1593"/>
    </row>
    <row r="43" spans="1:26" ht="26.25">
      <c r="A43" s="8" t="s">
        <v>3</v>
      </c>
      <c r="B43" s="8" t="s">
        <v>4</v>
      </c>
      <c r="C43" s="8" t="s">
        <v>5</v>
      </c>
      <c r="D43" s="8" t="s">
        <v>6</v>
      </c>
      <c r="E43" s="8" t="s">
        <v>7</v>
      </c>
      <c r="F43" s="8" t="s">
        <v>8</v>
      </c>
      <c r="G43" s="8" t="s">
        <v>9</v>
      </c>
      <c r="H43" s="33" t="s">
        <v>10</v>
      </c>
      <c r="I43" s="9" t="s">
        <v>11</v>
      </c>
      <c r="J43" s="9" t="s">
        <v>12</v>
      </c>
      <c r="K43" s="9" t="s">
        <v>13</v>
      </c>
      <c r="L43" s="9" t="s">
        <v>14</v>
      </c>
      <c r="M43" s="9" t="s">
        <v>15</v>
      </c>
      <c r="N43" s="9" t="s">
        <v>16</v>
      </c>
      <c r="O43" s="9" t="s">
        <v>17</v>
      </c>
      <c r="P43" s="10" t="s">
        <v>18</v>
      </c>
      <c r="Q43" s="8" t="s">
        <v>19</v>
      </c>
      <c r="R43" s="8" t="s">
        <v>20</v>
      </c>
      <c r="S43" s="240" t="s">
        <v>21</v>
      </c>
      <c r="T43" s="240" t="s">
        <v>22</v>
      </c>
      <c r="U43" s="1419" t="s">
        <v>23</v>
      </c>
      <c r="V43" s="8" t="s">
        <v>24</v>
      </c>
      <c r="W43" s="8" t="s">
        <v>25</v>
      </c>
      <c r="X43" s="8" t="s">
        <v>26</v>
      </c>
      <c r="Y43" s="8" t="s">
        <v>27</v>
      </c>
      <c r="Z43" s="8" t="s">
        <v>28</v>
      </c>
    </row>
    <row r="44" spans="1:26">
      <c r="A44" s="15" t="s">
        <v>119</v>
      </c>
      <c r="B44" s="15" t="s">
        <v>92</v>
      </c>
      <c r="C44" s="35" t="s">
        <v>615</v>
      </c>
      <c r="D44" s="15" t="s">
        <v>491</v>
      </c>
      <c r="E44" s="24">
        <v>46265.277777777781</v>
      </c>
      <c r="F44" s="224">
        <v>12.6</v>
      </c>
      <c r="G44" s="224">
        <v>122284</v>
      </c>
      <c r="H44" s="226" t="s">
        <v>587</v>
      </c>
      <c r="I44" s="224"/>
      <c r="J44" s="224"/>
      <c r="K44" s="224"/>
      <c r="L44" s="224"/>
      <c r="M44" s="35">
        <v>11</v>
      </c>
      <c r="N44" s="35">
        <v>60</v>
      </c>
      <c r="O44" s="35">
        <v>60</v>
      </c>
      <c r="P44" s="35">
        <v>30</v>
      </c>
      <c r="Q44" s="14">
        <f t="shared" ref="Q44:Q49" si="3">SUM(I44:P44)</f>
        <v>161</v>
      </c>
      <c r="R44" s="1176" t="s">
        <v>32</v>
      </c>
      <c r="S44" s="1177" t="s">
        <v>33</v>
      </c>
      <c r="T44" s="14"/>
      <c r="U44" s="481">
        <v>46261.416666666664</v>
      </c>
      <c r="V44" s="228" t="s">
        <v>523</v>
      </c>
      <c r="W44" s="16" t="s">
        <v>90</v>
      </c>
      <c r="X44" s="16">
        <v>1022850</v>
      </c>
      <c r="Y44" s="16" t="s">
        <v>616</v>
      </c>
      <c r="Z44" s="16"/>
    </row>
    <row r="45" spans="1:26">
      <c r="A45" s="15" t="s">
        <v>558</v>
      </c>
      <c r="B45" s="15" t="s">
        <v>92</v>
      </c>
      <c r="C45" s="35" t="s">
        <v>617</v>
      </c>
      <c r="D45" s="1178" t="s">
        <v>491</v>
      </c>
      <c r="E45" s="24">
        <v>46265.277777777781</v>
      </c>
      <c r="F45" s="224">
        <v>12.6</v>
      </c>
      <c r="G45" s="224">
        <v>122285</v>
      </c>
      <c r="H45" s="226" t="s">
        <v>587</v>
      </c>
      <c r="I45" s="224"/>
      <c r="J45" s="224"/>
      <c r="K45" s="224"/>
      <c r="L45" s="224"/>
      <c r="M45" s="35">
        <v>11</v>
      </c>
      <c r="N45" s="35">
        <v>60</v>
      </c>
      <c r="O45" s="35">
        <v>60</v>
      </c>
      <c r="P45" s="35">
        <v>30</v>
      </c>
      <c r="Q45" s="14">
        <f t="shared" si="3"/>
        <v>161</v>
      </c>
      <c r="R45" s="229" t="s">
        <v>32</v>
      </c>
      <c r="S45" s="23" t="s">
        <v>33</v>
      </c>
      <c r="T45" s="14"/>
      <c r="U45" s="481">
        <v>46261.416666666664</v>
      </c>
      <c r="V45" s="228" t="s">
        <v>523</v>
      </c>
      <c r="W45" s="16" t="s">
        <v>90</v>
      </c>
      <c r="X45" s="16">
        <v>1022851</v>
      </c>
      <c r="Y45" s="16" t="s">
        <v>616</v>
      </c>
      <c r="Z45" s="16"/>
    </row>
    <row r="46" spans="1:26">
      <c r="A46" s="15" t="s">
        <v>102</v>
      </c>
      <c r="B46" s="15" t="s">
        <v>92</v>
      </c>
      <c r="C46" s="35" t="s">
        <v>618</v>
      </c>
      <c r="D46" s="15" t="s">
        <v>491</v>
      </c>
      <c r="E46" s="24">
        <v>46265.277777777781</v>
      </c>
      <c r="F46" s="224">
        <v>12.6</v>
      </c>
      <c r="G46" s="224">
        <v>122286</v>
      </c>
      <c r="H46" s="226" t="s">
        <v>587</v>
      </c>
      <c r="I46" s="224"/>
      <c r="J46" s="224"/>
      <c r="K46" s="224"/>
      <c r="L46" s="224"/>
      <c r="M46" s="35">
        <v>11</v>
      </c>
      <c r="N46" s="35">
        <v>60</v>
      </c>
      <c r="O46" s="35">
        <v>90</v>
      </c>
      <c r="P46" s="224"/>
      <c r="Q46" s="14">
        <f t="shared" si="3"/>
        <v>161</v>
      </c>
      <c r="R46" s="229" t="s">
        <v>32</v>
      </c>
      <c r="S46" s="23" t="s">
        <v>33</v>
      </c>
      <c r="T46" s="14"/>
      <c r="U46" s="481">
        <v>46261.416666666664</v>
      </c>
      <c r="V46" s="228" t="s">
        <v>523</v>
      </c>
      <c r="W46" s="16" t="s">
        <v>90</v>
      </c>
      <c r="X46" s="16">
        <v>1022852</v>
      </c>
      <c r="Y46" s="16" t="s">
        <v>616</v>
      </c>
      <c r="Z46" s="16"/>
    </row>
    <row r="47" spans="1:26">
      <c r="A47" s="15" t="s">
        <v>102</v>
      </c>
      <c r="B47" s="15" t="s">
        <v>92</v>
      </c>
      <c r="C47" s="35" t="s">
        <v>619</v>
      </c>
      <c r="D47" s="15" t="s">
        <v>620</v>
      </c>
      <c r="E47" s="24">
        <v>46265.958333333336</v>
      </c>
      <c r="F47" s="224">
        <v>11.3</v>
      </c>
      <c r="G47" s="224">
        <v>122287</v>
      </c>
      <c r="H47" s="226" t="s">
        <v>587</v>
      </c>
      <c r="I47" s="224"/>
      <c r="J47" s="224"/>
      <c r="K47" s="224"/>
      <c r="L47" s="224"/>
      <c r="M47" s="35">
        <v>11</v>
      </c>
      <c r="N47" s="35">
        <v>60</v>
      </c>
      <c r="O47" s="35">
        <v>90</v>
      </c>
      <c r="P47" s="224"/>
      <c r="Q47" s="14">
        <f t="shared" si="3"/>
        <v>161</v>
      </c>
      <c r="R47" s="229" t="s">
        <v>32</v>
      </c>
      <c r="S47" s="23" t="s">
        <v>33</v>
      </c>
      <c r="T47" s="14"/>
      <c r="U47" s="481">
        <v>46262.5</v>
      </c>
      <c r="V47" s="228" t="s">
        <v>523</v>
      </c>
      <c r="W47" s="16" t="s">
        <v>90</v>
      </c>
      <c r="X47" s="16">
        <v>1022853</v>
      </c>
      <c r="Y47" s="16" t="s">
        <v>616</v>
      </c>
      <c r="Z47" s="16"/>
    </row>
    <row r="48" spans="1:26">
      <c r="A48" s="15" t="s">
        <v>621</v>
      </c>
      <c r="B48" s="15" t="s">
        <v>92</v>
      </c>
      <c r="C48" s="35" t="s">
        <v>622</v>
      </c>
      <c r="D48" s="1186" t="s">
        <v>491</v>
      </c>
      <c r="E48" s="271">
        <v>46265.277777777781</v>
      </c>
      <c r="F48" s="35">
        <v>12.6</v>
      </c>
      <c r="G48" s="15">
        <v>122288</v>
      </c>
      <c r="H48" s="1174" t="s">
        <v>587</v>
      </c>
      <c r="I48" s="15"/>
      <c r="J48" s="15"/>
      <c r="K48" s="15"/>
      <c r="L48" s="15"/>
      <c r="M48" s="35">
        <v>30</v>
      </c>
      <c r="N48" s="35">
        <v>71</v>
      </c>
      <c r="O48" s="35">
        <v>60</v>
      </c>
      <c r="P48" s="15">
        <v>0</v>
      </c>
      <c r="Q48" s="14">
        <f t="shared" si="3"/>
        <v>161</v>
      </c>
      <c r="R48" s="1176" t="s">
        <v>32</v>
      </c>
      <c r="S48" s="1177" t="s">
        <v>33</v>
      </c>
      <c r="T48" s="14"/>
      <c r="U48" s="481">
        <v>46261.416666666664</v>
      </c>
      <c r="V48" s="16" t="s">
        <v>523</v>
      </c>
      <c r="W48" s="16" t="s">
        <v>90</v>
      </c>
      <c r="X48" s="16">
        <v>1022855</v>
      </c>
      <c r="Y48" s="16" t="s">
        <v>616</v>
      </c>
      <c r="Z48" s="16"/>
    </row>
    <row r="49" spans="1:31">
      <c r="A49" s="15" t="s">
        <v>623</v>
      </c>
      <c r="B49" s="15" t="s">
        <v>92</v>
      </c>
      <c r="C49" s="35" t="s">
        <v>624</v>
      </c>
      <c r="D49" s="35" t="s">
        <v>491</v>
      </c>
      <c r="E49" s="271">
        <v>46265.277777777781</v>
      </c>
      <c r="F49" s="35">
        <v>12.6</v>
      </c>
      <c r="G49" s="224">
        <v>122289</v>
      </c>
      <c r="H49" s="226" t="s">
        <v>587</v>
      </c>
      <c r="I49" s="224"/>
      <c r="J49" s="224"/>
      <c r="K49" s="224"/>
      <c r="L49" s="224"/>
      <c r="M49" s="35">
        <v>90</v>
      </c>
      <c r="N49" s="35">
        <v>71</v>
      </c>
      <c r="O49" s="224">
        <v>0</v>
      </c>
      <c r="P49" s="224">
        <v>0</v>
      </c>
      <c r="Q49" s="14">
        <f t="shared" si="3"/>
        <v>161</v>
      </c>
      <c r="R49" s="229" t="s">
        <v>32</v>
      </c>
      <c r="S49" s="23" t="s">
        <v>33</v>
      </c>
      <c r="T49" s="14"/>
      <c r="U49" s="481">
        <v>46261.416666666664</v>
      </c>
      <c r="V49" s="228" t="s">
        <v>523</v>
      </c>
      <c r="W49" s="16" t="s">
        <v>90</v>
      </c>
      <c r="X49" s="16">
        <v>1022856</v>
      </c>
      <c r="Y49" s="16" t="s">
        <v>616</v>
      </c>
      <c r="Z49" s="16"/>
    </row>
    <row r="50" spans="1:31">
      <c r="A50" s="11"/>
      <c r="B50" s="7"/>
      <c r="C50" s="7"/>
      <c r="D50" s="7"/>
      <c r="E50" s="11"/>
      <c r="F50" s="7"/>
      <c r="G50" s="7"/>
      <c r="H50" s="7"/>
      <c r="I50" s="11">
        <f t="shared" ref="I50:Q50" si="4">SUM(I44:I49)</f>
        <v>0</v>
      </c>
      <c r="J50" s="11">
        <f t="shared" si="4"/>
        <v>0</v>
      </c>
      <c r="K50" s="11">
        <f t="shared" si="4"/>
        <v>0</v>
      </c>
      <c r="L50" s="11">
        <f t="shared" si="4"/>
        <v>0</v>
      </c>
      <c r="M50" s="11">
        <f t="shared" si="4"/>
        <v>164</v>
      </c>
      <c r="N50" s="11">
        <f t="shared" si="4"/>
        <v>382</v>
      </c>
      <c r="O50" s="11">
        <f t="shared" si="4"/>
        <v>360</v>
      </c>
      <c r="P50" s="11">
        <f t="shared" si="4"/>
        <v>60</v>
      </c>
      <c r="Q50" s="11">
        <f t="shared" si="4"/>
        <v>966</v>
      </c>
      <c r="R50" s="12"/>
      <c r="S50" s="12"/>
      <c r="T50" s="12"/>
      <c r="U50" s="12"/>
      <c r="V50" s="12"/>
      <c r="W50" s="12"/>
      <c r="X50" s="12"/>
      <c r="Y50" s="12"/>
      <c r="Z50" s="12"/>
    </row>
    <row r="51" spans="1:31">
      <c r="A51" s="1"/>
      <c r="B51" s="1"/>
      <c r="C51" s="1"/>
      <c r="D51" s="1"/>
      <c r="E51" s="1"/>
      <c r="F51" s="2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31">
      <c r="A52" s="166" t="s">
        <v>34</v>
      </c>
      <c r="B52" s="1562"/>
      <c r="C52" s="1562"/>
      <c r="D52" s="1562"/>
      <c r="E52" s="1"/>
      <c r="F52" s="1"/>
      <c r="G52" s="1"/>
      <c r="H52" s="1"/>
      <c r="I52" s="1"/>
      <c r="J52" s="1"/>
      <c r="K52" s="1563"/>
      <c r="L52" s="1563"/>
      <c r="M52" s="1563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31" ht="18">
      <c r="A53" s="187" t="s">
        <v>35</v>
      </c>
      <c r="B53" s="186" t="s">
        <v>36</v>
      </c>
      <c r="C53" s="239" t="s">
        <v>37</v>
      </c>
      <c r="D53" s="24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31">
      <c r="A54" s="230" t="s">
        <v>523</v>
      </c>
      <c r="B54" s="1558" t="s">
        <v>39</v>
      </c>
      <c r="C54" s="1558"/>
      <c r="D54" s="242"/>
      <c r="E54" s="243" t="s">
        <v>40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31">
      <c r="A55" s="5" t="s">
        <v>42</v>
      </c>
      <c r="B55" s="1565"/>
      <c r="C55" s="156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31">
      <c r="A56" s="5" t="s">
        <v>42</v>
      </c>
      <c r="B56" s="1565"/>
      <c r="C56" s="156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31">
      <c r="A57" s="5" t="s">
        <v>43</v>
      </c>
      <c r="B57" s="1566"/>
      <c r="C57" s="156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31">
      <c r="A58" s="5" t="s">
        <v>44</v>
      </c>
      <c r="B58" s="1567"/>
      <c r="C58" s="156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AE58" s="141"/>
    </row>
    <row r="60" spans="1:31" ht="23.25" customHeight="1">
      <c r="A60" s="1559" t="s">
        <v>128</v>
      </c>
      <c r="B60" s="1559"/>
      <c r="C60" s="1559"/>
      <c r="D60" s="1559"/>
      <c r="E60" s="1559"/>
      <c r="F60" s="1559"/>
      <c r="G60" s="1067"/>
      <c r="H60" s="7"/>
      <c r="I60" s="1559" t="s">
        <v>346</v>
      </c>
      <c r="J60" s="1559"/>
      <c r="K60" s="1559"/>
      <c r="L60" s="1559"/>
      <c r="M60" s="1559"/>
      <c r="N60" s="1559"/>
      <c r="O60" s="1559"/>
      <c r="P60" s="1559"/>
      <c r="Q60" s="1559"/>
      <c r="R60" s="1560" t="s">
        <v>625</v>
      </c>
      <c r="S60" s="1561"/>
      <c r="T60" s="1560"/>
      <c r="U60" s="1560"/>
      <c r="V60" s="1560"/>
      <c r="W60" s="1560"/>
      <c r="X60" s="1560"/>
      <c r="Y60" s="1560"/>
      <c r="Z60" s="1560"/>
    </row>
    <row r="61" spans="1:31" ht="26.25">
      <c r="A61" s="8" t="s">
        <v>3</v>
      </c>
      <c r="B61" s="8" t="s">
        <v>4</v>
      </c>
      <c r="C61" s="8" t="s">
        <v>5</v>
      </c>
      <c r="D61" s="8" t="s">
        <v>6</v>
      </c>
      <c r="E61" s="8" t="s">
        <v>7</v>
      </c>
      <c r="F61" s="8" t="s">
        <v>8</v>
      </c>
      <c r="G61" s="8" t="s">
        <v>9</v>
      </c>
      <c r="H61" s="33" t="s">
        <v>10</v>
      </c>
      <c r="I61" s="9" t="s">
        <v>11</v>
      </c>
      <c r="J61" s="9" t="s">
        <v>12</v>
      </c>
      <c r="K61" s="9" t="s">
        <v>13</v>
      </c>
      <c r="L61" s="9" t="s">
        <v>14</v>
      </c>
      <c r="M61" s="9" t="s">
        <v>15</v>
      </c>
      <c r="N61" s="9" t="s">
        <v>16</v>
      </c>
      <c r="O61" s="9" t="s">
        <v>17</v>
      </c>
      <c r="P61" s="10" t="s">
        <v>18</v>
      </c>
      <c r="Q61" s="8" t="s">
        <v>19</v>
      </c>
      <c r="R61" s="8" t="s">
        <v>20</v>
      </c>
      <c r="S61" s="240" t="s">
        <v>21</v>
      </c>
      <c r="T61" s="240" t="s">
        <v>22</v>
      </c>
      <c r="U61" s="1418" t="s">
        <v>23</v>
      </c>
      <c r="V61" s="8" t="s">
        <v>24</v>
      </c>
      <c r="W61" s="8" t="s">
        <v>25</v>
      </c>
      <c r="X61" s="8" t="s">
        <v>26</v>
      </c>
      <c r="Y61" s="8" t="s">
        <v>27</v>
      </c>
      <c r="Z61" s="8" t="s">
        <v>28</v>
      </c>
    </row>
    <row r="62" spans="1:31">
      <c r="A62" s="224" t="s">
        <v>398</v>
      </c>
      <c r="B62" s="224" t="s">
        <v>78</v>
      </c>
      <c r="C62" s="35" t="s">
        <v>626</v>
      </c>
      <c r="D62" s="224" t="s">
        <v>400</v>
      </c>
      <c r="E62" s="227">
        <v>46264.767361111109</v>
      </c>
      <c r="F62" s="224">
        <v>13.1</v>
      </c>
      <c r="G62" s="224">
        <v>122290</v>
      </c>
      <c r="H62" s="226" t="s">
        <v>587</v>
      </c>
      <c r="I62" s="224"/>
      <c r="J62" s="224"/>
      <c r="K62" s="224"/>
      <c r="L62" s="224"/>
      <c r="M62" s="224"/>
      <c r="N62" s="35">
        <v>90</v>
      </c>
      <c r="O62" s="224">
        <v>60</v>
      </c>
      <c r="P62" s="224">
        <v>11</v>
      </c>
      <c r="Q62" s="14">
        <f t="shared" ref="Q62:Q68" si="5">SUM(I62:P62)</f>
        <v>161</v>
      </c>
      <c r="R62" s="229" t="s">
        <v>32</v>
      </c>
      <c r="S62" s="23" t="s">
        <v>33</v>
      </c>
      <c r="T62" s="14"/>
      <c r="U62" s="481">
        <v>46261.5</v>
      </c>
      <c r="V62" s="228" t="s">
        <v>169</v>
      </c>
      <c r="W62" s="16" t="s">
        <v>90</v>
      </c>
      <c r="X62" s="16">
        <v>1022874</v>
      </c>
      <c r="Y62" s="16" t="s">
        <v>627</v>
      </c>
      <c r="Z62" s="16"/>
    </row>
    <row r="63" spans="1:31">
      <c r="A63" s="224" t="s">
        <v>219</v>
      </c>
      <c r="B63" s="224" t="s">
        <v>75</v>
      </c>
      <c r="C63" s="35" t="s">
        <v>628</v>
      </c>
      <c r="D63" s="224" t="s">
        <v>74</v>
      </c>
      <c r="E63" s="227">
        <v>46203.524305555555</v>
      </c>
      <c r="F63" s="224">
        <v>16.2</v>
      </c>
      <c r="G63" s="224">
        <v>122257</v>
      </c>
      <c r="H63" s="226"/>
      <c r="I63" s="224"/>
      <c r="J63" s="224"/>
      <c r="K63" s="224"/>
      <c r="L63" s="35">
        <v>81</v>
      </c>
      <c r="M63" s="224"/>
      <c r="N63" s="224"/>
      <c r="O63" s="224"/>
      <c r="P63" s="224"/>
      <c r="Q63" s="14">
        <f t="shared" si="5"/>
        <v>81</v>
      </c>
      <c r="R63" s="1175" t="s">
        <v>30</v>
      </c>
      <c r="S63" s="1175" t="s">
        <v>31</v>
      </c>
      <c r="T63" s="14"/>
      <c r="U63" s="481">
        <v>46260.5</v>
      </c>
      <c r="V63" s="228" t="s">
        <v>169</v>
      </c>
      <c r="W63" s="16"/>
      <c r="X63" s="16">
        <v>1022876</v>
      </c>
      <c r="Y63" s="16" t="s">
        <v>629</v>
      </c>
      <c r="Z63" s="16"/>
    </row>
    <row r="64" spans="1:31">
      <c r="A64" s="224" t="s">
        <v>150</v>
      </c>
      <c r="B64" s="224" t="s">
        <v>57</v>
      </c>
      <c r="C64" s="35" t="s">
        <v>630</v>
      </c>
      <c r="D64" s="224" t="s">
        <v>56</v>
      </c>
      <c r="E64" s="227">
        <v>46264.229166666664</v>
      </c>
      <c r="F64" s="224">
        <v>12.3</v>
      </c>
      <c r="G64" s="224">
        <v>122263</v>
      </c>
      <c r="H64" s="226"/>
      <c r="I64" s="224"/>
      <c r="J64" s="224"/>
      <c r="K64" s="224"/>
      <c r="L64" s="35">
        <v>108</v>
      </c>
      <c r="M64" s="224"/>
      <c r="N64" s="224"/>
      <c r="O64" s="224"/>
      <c r="P64" s="224"/>
      <c r="Q64" s="14">
        <f t="shared" si="5"/>
        <v>108</v>
      </c>
      <c r="R64" s="1175" t="s">
        <v>30</v>
      </c>
      <c r="S64" s="1175" t="s">
        <v>31</v>
      </c>
      <c r="T64" s="14"/>
      <c r="U64" s="481">
        <v>46261.5</v>
      </c>
      <c r="V64" s="228" t="s">
        <v>169</v>
      </c>
      <c r="W64" s="16" t="s">
        <v>90</v>
      </c>
      <c r="X64" s="16">
        <v>1022879</v>
      </c>
      <c r="Y64" s="16" t="s">
        <v>631</v>
      </c>
      <c r="Z64" s="16"/>
    </row>
    <row r="65" spans="1:26">
      <c r="A65" s="224" t="s">
        <v>145</v>
      </c>
      <c r="B65" s="224" t="s">
        <v>57</v>
      </c>
      <c r="C65" s="35" t="s">
        <v>632</v>
      </c>
      <c r="D65" s="224" t="s">
        <v>56</v>
      </c>
      <c r="E65" s="227">
        <v>46264.229166666664</v>
      </c>
      <c r="F65" s="224">
        <v>12.3</v>
      </c>
      <c r="G65" s="224">
        <v>122269</v>
      </c>
      <c r="H65" s="226"/>
      <c r="I65" s="224"/>
      <c r="J65" s="224"/>
      <c r="K65" s="35">
        <v>117</v>
      </c>
      <c r="L65" s="35">
        <v>30</v>
      </c>
      <c r="M65" s="224"/>
      <c r="N65" s="224"/>
      <c r="O65" s="224"/>
      <c r="P65" s="224"/>
      <c r="Q65" s="14">
        <f t="shared" si="5"/>
        <v>147</v>
      </c>
      <c r="R65" s="1175" t="s">
        <v>30</v>
      </c>
      <c r="S65" s="1175" t="s">
        <v>31</v>
      </c>
      <c r="T65" s="14"/>
      <c r="U65" s="1440">
        <v>46261.5</v>
      </c>
      <c r="V65" s="228" t="s">
        <v>169</v>
      </c>
      <c r="W65" s="16" t="s">
        <v>90</v>
      </c>
      <c r="X65" s="16">
        <v>1022880</v>
      </c>
      <c r="Y65" s="16" t="s">
        <v>631</v>
      </c>
      <c r="Z65" s="16"/>
    </row>
    <row r="66" spans="1:26">
      <c r="A66" s="15" t="s">
        <v>141</v>
      </c>
      <c r="B66" s="15" t="s">
        <v>69</v>
      </c>
      <c r="C66" s="35" t="s">
        <v>633</v>
      </c>
      <c r="D66" s="15" t="s">
        <v>68</v>
      </c>
      <c r="E66" s="24">
        <v>46263.798611111109</v>
      </c>
      <c r="F66" s="15">
        <v>16.899999999999999</v>
      </c>
      <c r="G66" s="224">
        <v>122264</v>
      </c>
      <c r="H66" s="226"/>
      <c r="I66" s="224"/>
      <c r="J66" s="224"/>
      <c r="K66" s="224"/>
      <c r="L66" s="224"/>
      <c r="M66" s="35">
        <v>107</v>
      </c>
      <c r="N66" s="224">
        <v>54</v>
      </c>
      <c r="O66" s="224"/>
      <c r="P66" s="224"/>
      <c r="Q66" s="14">
        <f>SUM(I66:P66)</f>
        <v>161</v>
      </c>
      <c r="R66" s="14" t="s">
        <v>30</v>
      </c>
      <c r="S66" s="14" t="s">
        <v>31</v>
      </c>
      <c r="T66" s="14"/>
      <c r="U66" s="481">
        <v>46255.666666666664</v>
      </c>
      <c r="V66" s="228" t="s">
        <v>100</v>
      </c>
      <c r="W66" s="16" t="s">
        <v>634</v>
      </c>
      <c r="X66" s="16">
        <v>1022877</v>
      </c>
      <c r="Y66" s="16" t="s">
        <v>635</v>
      </c>
      <c r="Z66" s="16"/>
    </row>
    <row r="67" spans="1:26">
      <c r="A67" s="1184" t="s">
        <v>636</v>
      </c>
      <c r="B67" s="1184" t="s">
        <v>423</v>
      </c>
      <c r="C67" s="35" t="s">
        <v>637</v>
      </c>
      <c r="D67" s="224" t="s">
        <v>425</v>
      </c>
      <c r="E67" s="227">
        <v>46264.736111111109</v>
      </c>
      <c r="F67" s="224">
        <v>10.3</v>
      </c>
      <c r="G67" s="224">
        <v>122291</v>
      </c>
      <c r="H67" s="226" t="s">
        <v>638</v>
      </c>
      <c r="I67" s="224"/>
      <c r="J67" s="224"/>
      <c r="K67" s="224"/>
      <c r="L67" s="224"/>
      <c r="M67" s="35">
        <v>81</v>
      </c>
      <c r="N67" s="224"/>
      <c r="O67" s="224"/>
      <c r="P67" s="224"/>
      <c r="Q67" s="14">
        <v>81</v>
      </c>
      <c r="R67" s="1176" t="s">
        <v>32</v>
      </c>
      <c r="S67" s="1177" t="s">
        <v>513</v>
      </c>
      <c r="T67" s="14"/>
      <c r="U67" s="1175">
        <v>46262.5</v>
      </c>
      <c r="V67" s="228" t="s">
        <v>169</v>
      </c>
      <c r="W67" s="16" t="s">
        <v>90</v>
      </c>
      <c r="X67" s="16">
        <v>1022875</v>
      </c>
      <c r="Y67" s="16" t="s">
        <v>639</v>
      </c>
      <c r="Z67" s="16"/>
    </row>
    <row r="68" spans="1:26">
      <c r="A68" s="1212" t="s">
        <v>157</v>
      </c>
      <c r="B68" s="15" t="s">
        <v>80</v>
      </c>
      <c r="C68" s="35" t="s">
        <v>640</v>
      </c>
      <c r="D68" s="15" t="s">
        <v>117</v>
      </c>
      <c r="E68" s="1173">
        <v>46264.072916666664</v>
      </c>
      <c r="F68" s="35">
        <v>12.3</v>
      </c>
      <c r="G68" s="15">
        <v>122292</v>
      </c>
      <c r="H68" s="1174" t="s">
        <v>641</v>
      </c>
      <c r="I68" s="15"/>
      <c r="J68" s="15"/>
      <c r="K68" s="15"/>
      <c r="L68" s="15"/>
      <c r="M68" s="15"/>
      <c r="N68" s="15">
        <v>101</v>
      </c>
      <c r="O68" s="15">
        <v>60</v>
      </c>
      <c r="P68" s="15">
        <v>0</v>
      </c>
      <c r="Q68" s="14">
        <f t="shared" si="5"/>
        <v>161</v>
      </c>
      <c r="R68" s="1176" t="s">
        <v>32</v>
      </c>
      <c r="S68" s="1177" t="s">
        <v>33</v>
      </c>
      <c r="T68" s="14"/>
      <c r="U68" s="481">
        <v>46261.5</v>
      </c>
      <c r="V68" s="1239" t="s">
        <v>100</v>
      </c>
      <c r="W68" s="16" t="s">
        <v>90</v>
      </c>
      <c r="X68" s="16">
        <v>1022873</v>
      </c>
      <c r="Y68" s="16" t="s">
        <v>604</v>
      </c>
      <c r="Z68" s="16"/>
    </row>
    <row r="69" spans="1:26">
      <c r="A69" s="11" t="s">
        <v>19</v>
      </c>
      <c r="B69" s="7"/>
      <c r="C69" s="7"/>
      <c r="D69" s="7"/>
      <c r="E69" s="11"/>
      <c r="F69" s="7"/>
      <c r="G69" s="7"/>
      <c r="H69" s="7"/>
      <c r="I69" s="11">
        <f>SUM(I62:I62)</f>
        <v>0</v>
      </c>
      <c r="J69" s="11">
        <f>SUM(J62:J62)</f>
        <v>0</v>
      </c>
      <c r="K69" s="11">
        <f t="shared" ref="K69:Q69" si="6">SUM(K62:K68)</f>
        <v>117</v>
      </c>
      <c r="L69" s="11">
        <f t="shared" si="6"/>
        <v>219</v>
      </c>
      <c r="M69" s="11">
        <f t="shared" si="6"/>
        <v>188</v>
      </c>
      <c r="N69" s="11">
        <f t="shared" si="6"/>
        <v>245</v>
      </c>
      <c r="O69" s="11">
        <f t="shared" si="6"/>
        <v>120</v>
      </c>
      <c r="P69" s="11">
        <f t="shared" si="6"/>
        <v>11</v>
      </c>
      <c r="Q69" s="11">
        <f t="shared" si="6"/>
        <v>900</v>
      </c>
      <c r="R69" s="12"/>
      <c r="S69" s="12"/>
      <c r="T69" s="12"/>
      <c r="U69" s="12"/>
      <c r="V69" s="12"/>
      <c r="W69" s="12"/>
      <c r="X69" s="12"/>
      <c r="Y69" s="12"/>
      <c r="Z69" s="12"/>
    </row>
    <row r="70" spans="1:26">
      <c r="A70" s="1"/>
      <c r="B70" s="1"/>
      <c r="C70" s="1"/>
      <c r="D70" s="1"/>
      <c r="E70" s="1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6">
      <c r="A71" s="166" t="s">
        <v>34</v>
      </c>
      <c r="B71" s="1562"/>
      <c r="C71" s="1562"/>
      <c r="D71" s="1562"/>
      <c r="E71" s="1"/>
      <c r="F71" s="1"/>
      <c r="G71" s="1"/>
      <c r="H71" s="1"/>
      <c r="I71" s="1"/>
      <c r="J71" s="1"/>
      <c r="K71" s="1563"/>
      <c r="L71" s="1563"/>
      <c r="M71" s="1563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6" ht="18">
      <c r="A72" s="187" t="s">
        <v>35</v>
      </c>
      <c r="B72" s="186" t="s">
        <v>36</v>
      </c>
      <c r="C72" s="239" t="s">
        <v>37</v>
      </c>
      <c r="D72" s="24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6">
      <c r="A73" s="230" t="s">
        <v>100</v>
      </c>
      <c r="B73" s="1558" t="s">
        <v>39</v>
      </c>
      <c r="C73" s="1558"/>
      <c r="D73" s="242"/>
      <c r="E73" s="243" t="s">
        <v>40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6">
      <c r="A74" s="4" t="s">
        <v>169</v>
      </c>
      <c r="B74" s="1564" t="s">
        <v>41</v>
      </c>
      <c r="C74" s="156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6">
      <c r="A75" s="5" t="s">
        <v>42</v>
      </c>
      <c r="B75" s="1555" t="s">
        <v>642</v>
      </c>
      <c r="C75" s="155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6">
      <c r="A76" s="5" t="s">
        <v>42</v>
      </c>
      <c r="B76" s="1565"/>
      <c r="C76" s="156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6">
      <c r="A77" s="5" t="s">
        <v>43</v>
      </c>
      <c r="B77" s="1566" t="s">
        <v>643</v>
      </c>
      <c r="C77" s="156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6">
      <c r="A78" s="5" t="s">
        <v>44</v>
      </c>
      <c r="B78" s="1567"/>
      <c r="C78" s="156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80" spans="1:26" ht="23.25" customHeight="1">
      <c r="A80" s="1559" t="s">
        <v>139</v>
      </c>
      <c r="B80" s="1559"/>
      <c r="C80" s="1559"/>
      <c r="D80" s="1559"/>
      <c r="E80" s="1559"/>
      <c r="F80" s="1559"/>
      <c r="G80" s="1067"/>
      <c r="H80" s="7"/>
      <c r="I80" s="1559" t="s">
        <v>346</v>
      </c>
      <c r="J80" s="1559"/>
      <c r="K80" s="1559"/>
      <c r="L80" s="1559"/>
      <c r="M80" s="1559"/>
      <c r="N80" s="1559"/>
      <c r="O80" s="1559"/>
      <c r="P80" s="1559"/>
      <c r="Q80" s="1559"/>
      <c r="R80" s="1560" t="s">
        <v>644</v>
      </c>
      <c r="S80" s="1561"/>
      <c r="T80" s="1560"/>
      <c r="U80" s="1560"/>
      <c r="V80" s="1560"/>
      <c r="W80" s="1560"/>
      <c r="X80" s="1560"/>
      <c r="Y80" s="1560"/>
      <c r="Z80" s="1560"/>
    </row>
    <row r="81" spans="1:26" ht="26.25">
      <c r="A81" s="8" t="s">
        <v>3</v>
      </c>
      <c r="B81" s="8" t="s">
        <v>4</v>
      </c>
      <c r="C81" s="8" t="s">
        <v>5</v>
      </c>
      <c r="D81" s="8" t="s">
        <v>6</v>
      </c>
      <c r="E81" s="8" t="s">
        <v>7</v>
      </c>
      <c r="F81" s="8" t="s">
        <v>8</v>
      </c>
      <c r="G81" s="8" t="s">
        <v>9</v>
      </c>
      <c r="H81" s="33" t="s">
        <v>10</v>
      </c>
      <c r="I81" s="9" t="s">
        <v>11</v>
      </c>
      <c r="J81" s="9" t="s">
        <v>12</v>
      </c>
      <c r="K81" s="9" t="s">
        <v>13</v>
      </c>
      <c r="L81" s="9" t="s">
        <v>14</v>
      </c>
      <c r="M81" s="9" t="s">
        <v>15</v>
      </c>
      <c r="N81" s="9" t="s">
        <v>16</v>
      </c>
      <c r="O81" s="9" t="s">
        <v>17</v>
      </c>
      <c r="P81" s="10" t="s">
        <v>18</v>
      </c>
      <c r="Q81" s="8" t="s">
        <v>19</v>
      </c>
      <c r="R81" s="8" t="s">
        <v>20</v>
      </c>
      <c r="S81" s="240" t="s">
        <v>21</v>
      </c>
      <c r="T81" s="240" t="s">
        <v>22</v>
      </c>
      <c r="U81" s="1418" t="s">
        <v>23</v>
      </c>
      <c r="V81" s="8" t="s">
        <v>24</v>
      </c>
      <c r="W81" s="8" t="s">
        <v>25</v>
      </c>
      <c r="X81" s="8" t="s">
        <v>26</v>
      </c>
      <c r="Y81" s="8" t="s">
        <v>27</v>
      </c>
      <c r="Z81" s="8" t="s">
        <v>28</v>
      </c>
    </row>
    <row r="82" spans="1:26">
      <c r="A82" s="15" t="s">
        <v>142</v>
      </c>
      <c r="B82" s="15" t="s">
        <v>72</v>
      </c>
      <c r="C82" s="35" t="s">
        <v>645</v>
      </c>
      <c r="D82" s="15" t="s">
        <v>71</v>
      </c>
      <c r="E82" s="24">
        <v>46264.715277777781</v>
      </c>
      <c r="F82" s="15">
        <v>16.2</v>
      </c>
      <c r="G82" s="15">
        <v>122303</v>
      </c>
      <c r="H82" s="226"/>
      <c r="I82" s="224"/>
      <c r="J82" s="224"/>
      <c r="K82" s="224"/>
      <c r="L82" s="224"/>
      <c r="M82" s="224">
        <v>54</v>
      </c>
      <c r="N82" s="224">
        <v>80</v>
      </c>
      <c r="O82" s="224">
        <v>27</v>
      </c>
      <c r="P82" s="224"/>
      <c r="Q82" s="14">
        <f t="shared" ref="Q82:Q87" si="7">SUM(I82:P82)</f>
        <v>161</v>
      </c>
      <c r="R82" s="14" t="s">
        <v>30</v>
      </c>
      <c r="S82" s="14" t="s">
        <v>31</v>
      </c>
      <c r="T82" s="14"/>
      <c r="U82" s="1440">
        <v>46255.666666666664</v>
      </c>
      <c r="V82" s="228" t="s">
        <v>100</v>
      </c>
      <c r="W82" s="16" t="s">
        <v>634</v>
      </c>
      <c r="X82" s="16">
        <v>1022881</v>
      </c>
      <c r="Y82" s="16" t="s">
        <v>646</v>
      </c>
      <c r="Z82" s="16"/>
    </row>
    <row r="83" spans="1:26">
      <c r="A83" s="224" t="s">
        <v>113</v>
      </c>
      <c r="B83" s="224" t="s">
        <v>578</v>
      </c>
      <c r="C83" s="35" t="s">
        <v>647</v>
      </c>
      <c r="D83" s="224" t="s">
        <v>64</v>
      </c>
      <c r="E83" s="227">
        <v>46265.472222222219</v>
      </c>
      <c r="F83" s="224">
        <v>17</v>
      </c>
      <c r="G83" s="224">
        <v>122266</v>
      </c>
      <c r="H83" s="226"/>
      <c r="I83" s="224"/>
      <c r="J83" s="224"/>
      <c r="K83" s="224"/>
      <c r="L83" s="224"/>
      <c r="M83" s="35">
        <v>54</v>
      </c>
      <c r="N83" s="224"/>
      <c r="O83" s="224"/>
      <c r="P83" s="224"/>
      <c r="Q83" s="14">
        <f>SUM(I83:P83)</f>
        <v>54</v>
      </c>
      <c r="R83" s="14" t="s">
        <v>30</v>
      </c>
      <c r="S83" s="23" t="s">
        <v>33</v>
      </c>
      <c r="T83" s="14"/>
      <c r="U83" s="1440">
        <v>46262.5</v>
      </c>
      <c r="V83" s="228" t="s">
        <v>169</v>
      </c>
      <c r="W83" s="16" t="s">
        <v>90</v>
      </c>
      <c r="X83" s="16">
        <v>1022883</v>
      </c>
      <c r="Y83" s="16" t="s">
        <v>598</v>
      </c>
      <c r="Z83" s="16"/>
    </row>
    <row r="84" spans="1:26" ht="15.75" customHeight="1">
      <c r="A84" s="398" t="s">
        <v>648</v>
      </c>
      <c r="B84" s="398" t="s">
        <v>78</v>
      </c>
      <c r="C84" s="398" t="s">
        <v>649</v>
      </c>
      <c r="D84" s="398" t="s">
        <v>99</v>
      </c>
      <c r="E84" s="399">
        <v>46265.28125</v>
      </c>
      <c r="F84" s="398">
        <v>13.3</v>
      </c>
      <c r="G84" s="398" t="s">
        <v>650</v>
      </c>
      <c r="H84" s="784"/>
      <c r="I84" s="782"/>
      <c r="J84" s="782"/>
      <c r="K84" s="782"/>
      <c r="L84" s="782"/>
      <c r="M84" s="782"/>
      <c r="N84" s="782"/>
      <c r="O84" s="782"/>
      <c r="P84" s="782"/>
      <c r="Q84" s="352">
        <f t="shared" si="7"/>
        <v>0</v>
      </c>
      <c r="R84" s="401" t="s">
        <v>32</v>
      </c>
      <c r="S84" s="353" t="s">
        <v>33</v>
      </c>
      <c r="T84" s="352"/>
      <c r="U84" s="1519">
        <v>46261.5</v>
      </c>
      <c r="V84" s="789" t="s">
        <v>100</v>
      </c>
      <c r="W84" s="354" t="s">
        <v>90</v>
      </c>
      <c r="X84" s="354"/>
      <c r="Y84" s="354" t="s">
        <v>651</v>
      </c>
      <c r="Z84" s="354"/>
    </row>
    <row r="85" spans="1:26">
      <c r="A85" s="1186" t="s">
        <v>133</v>
      </c>
      <c r="B85" s="1186" t="s">
        <v>652</v>
      </c>
      <c r="C85" s="1522" t="s">
        <v>653</v>
      </c>
      <c r="D85" s="1172" t="s">
        <v>136</v>
      </c>
      <c r="E85" s="1173">
        <v>46265.097222222219</v>
      </c>
      <c r="F85" s="1172">
        <v>11.9</v>
      </c>
      <c r="G85" s="1172">
        <v>122297</v>
      </c>
      <c r="H85" s="1174" t="s">
        <v>256</v>
      </c>
      <c r="I85" s="1172"/>
      <c r="J85" s="1172"/>
      <c r="K85" s="1172"/>
      <c r="L85" s="1172">
        <v>161</v>
      </c>
      <c r="M85" s="1172"/>
      <c r="N85" s="1172"/>
      <c r="O85" s="1172"/>
      <c r="P85" s="1172"/>
      <c r="Q85" s="1175">
        <f>SUM(I85:P85)</f>
        <v>161</v>
      </c>
      <c r="R85" s="229" t="s">
        <v>32</v>
      </c>
      <c r="S85" s="23" t="s">
        <v>33</v>
      </c>
      <c r="T85" s="1175"/>
      <c r="U85" s="1440">
        <v>46260.5</v>
      </c>
      <c r="V85" s="1239" t="s">
        <v>100</v>
      </c>
      <c r="W85" s="1181" t="s">
        <v>90</v>
      </c>
      <c r="X85" s="1181">
        <v>1022884</v>
      </c>
      <c r="Y85" s="1181" t="s">
        <v>654</v>
      </c>
      <c r="Z85" s="1181"/>
    </row>
    <row r="86" spans="1:26">
      <c r="A86" s="224" t="s">
        <v>655</v>
      </c>
      <c r="B86" s="224" t="s">
        <v>134</v>
      </c>
      <c r="C86" s="35" t="s">
        <v>656</v>
      </c>
      <c r="D86" s="224" t="s">
        <v>136</v>
      </c>
      <c r="E86" s="227">
        <v>46265.097222222219</v>
      </c>
      <c r="F86" s="224">
        <v>11.9</v>
      </c>
      <c r="G86" s="224">
        <v>122298</v>
      </c>
      <c r="H86" s="226" t="s">
        <v>401</v>
      </c>
      <c r="I86" s="224"/>
      <c r="J86" s="224"/>
      <c r="K86" s="224"/>
      <c r="L86" s="224"/>
      <c r="M86" s="224">
        <v>80</v>
      </c>
      <c r="N86" s="224">
        <v>81</v>
      </c>
      <c r="O86" s="224"/>
      <c r="P86" s="224"/>
      <c r="Q86" s="14">
        <f t="shared" si="7"/>
        <v>161</v>
      </c>
      <c r="R86" s="229" t="s">
        <v>32</v>
      </c>
      <c r="S86" s="23" t="s">
        <v>33</v>
      </c>
      <c r="T86" s="14"/>
      <c r="U86" s="481">
        <v>46260.5</v>
      </c>
      <c r="V86" s="228" t="s">
        <v>100</v>
      </c>
      <c r="W86" s="16" t="s">
        <v>90</v>
      </c>
      <c r="X86" s="16">
        <v>1022885</v>
      </c>
      <c r="Y86" s="16" t="s">
        <v>654</v>
      </c>
      <c r="Z86" s="16"/>
    </row>
    <row r="87" spans="1:26" ht="25.5">
      <c r="A87" s="224" t="s">
        <v>157</v>
      </c>
      <c r="B87" s="224" t="s">
        <v>134</v>
      </c>
      <c r="C87" s="35" t="s">
        <v>657</v>
      </c>
      <c r="D87" s="224" t="s">
        <v>136</v>
      </c>
      <c r="E87" s="227">
        <v>46265.097222222219</v>
      </c>
      <c r="F87" s="224">
        <v>11.9</v>
      </c>
      <c r="G87" s="224">
        <v>122299</v>
      </c>
      <c r="H87" s="226" t="s">
        <v>658</v>
      </c>
      <c r="I87" s="224"/>
      <c r="J87" s="224"/>
      <c r="K87" s="224"/>
      <c r="L87" s="224"/>
      <c r="M87" s="224">
        <v>54</v>
      </c>
      <c r="N87" s="224">
        <v>81</v>
      </c>
      <c r="O87" s="224">
        <v>26</v>
      </c>
      <c r="P87" s="224"/>
      <c r="Q87" s="14">
        <f t="shared" si="7"/>
        <v>161</v>
      </c>
      <c r="R87" s="229" t="s">
        <v>32</v>
      </c>
      <c r="S87" s="23" t="s">
        <v>33</v>
      </c>
      <c r="T87" s="14"/>
      <c r="U87" s="1440">
        <v>46260.5</v>
      </c>
      <c r="V87" s="228" t="s">
        <v>100</v>
      </c>
      <c r="W87" s="16" t="s">
        <v>90</v>
      </c>
      <c r="X87" s="16">
        <v>1022886</v>
      </c>
      <c r="Y87" s="16" t="s">
        <v>654</v>
      </c>
      <c r="Z87" s="16"/>
    </row>
    <row r="88" spans="1:26">
      <c r="A88" s="35" t="s">
        <v>563</v>
      </c>
      <c r="B88" s="35" t="s">
        <v>404</v>
      </c>
      <c r="C88" s="35" t="s">
        <v>659</v>
      </c>
      <c r="D88" s="224" t="s">
        <v>406</v>
      </c>
      <c r="E88" s="227">
        <v>46265.999305555553</v>
      </c>
      <c r="F88" s="224">
        <v>15.8</v>
      </c>
      <c r="G88" s="224">
        <v>122271</v>
      </c>
      <c r="H88" s="226"/>
      <c r="I88" s="224"/>
      <c r="J88" s="224"/>
      <c r="K88" s="224"/>
      <c r="L88" s="224"/>
      <c r="M88" s="224">
        <v>81</v>
      </c>
      <c r="N88" s="224">
        <v>26</v>
      </c>
      <c r="O88" s="224">
        <v>1</v>
      </c>
      <c r="P88" s="224"/>
      <c r="Q88" s="14">
        <f>SUM(I88:P88)</f>
        <v>108</v>
      </c>
      <c r="R88" s="14" t="s">
        <v>30</v>
      </c>
      <c r="S88" s="14" t="s">
        <v>31</v>
      </c>
      <c r="T88" s="14"/>
      <c r="U88" s="1440">
        <v>46260.416666666664</v>
      </c>
      <c r="V88" s="228" t="s">
        <v>100</v>
      </c>
      <c r="W88" s="16" t="s">
        <v>660</v>
      </c>
      <c r="X88" s="16">
        <v>1022887</v>
      </c>
      <c r="Y88" s="16" t="s">
        <v>661</v>
      </c>
      <c r="Z88" s="16"/>
    </row>
    <row r="89" spans="1:26">
      <c r="A89" s="11" t="s">
        <v>19</v>
      </c>
      <c r="B89" s="7"/>
      <c r="C89" s="7"/>
      <c r="D89" s="7"/>
      <c r="E89" s="11"/>
      <c r="F89" s="7"/>
      <c r="G89" s="7"/>
      <c r="H89" s="7"/>
      <c r="I89" s="11">
        <f>SUM(I82:I87)</f>
        <v>0</v>
      </c>
      <c r="J89" s="11">
        <f>SUM(J82:J87)</f>
        <v>0</v>
      </c>
      <c r="K89" s="11">
        <f>SUM(K82:K87)</f>
        <v>0</v>
      </c>
      <c r="L89" s="11">
        <f>SUM(L82:L88)</f>
        <v>161</v>
      </c>
      <c r="M89" s="11">
        <f>SUM(M82:M88)</f>
        <v>323</v>
      </c>
      <c r="N89" s="11">
        <f>SUM(N82:N88)</f>
        <v>268</v>
      </c>
      <c r="O89" s="11">
        <f>SUM(O82:O88)</f>
        <v>54</v>
      </c>
      <c r="P89" s="11">
        <f>SUM(P82:P87)</f>
        <v>0</v>
      </c>
      <c r="Q89" s="11">
        <f>SUM(Q82:Q88)</f>
        <v>806</v>
      </c>
      <c r="R89" s="12"/>
      <c r="S89" s="12"/>
      <c r="T89" s="12"/>
      <c r="U89" s="12"/>
      <c r="V89" s="12"/>
      <c r="W89" s="12"/>
      <c r="X89" s="12"/>
      <c r="Y89" s="12"/>
      <c r="Z89" s="12"/>
    </row>
    <row r="90" spans="1:26">
      <c r="A90" s="1"/>
      <c r="B90" s="1"/>
      <c r="C90" s="1"/>
      <c r="D90" s="1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6">
      <c r="A91" s="166" t="s">
        <v>34</v>
      </c>
      <c r="B91" s="1562"/>
      <c r="C91" s="1562"/>
      <c r="D91" s="1562"/>
      <c r="E91" s="4" t="s">
        <v>662</v>
      </c>
      <c r="F91" s="1"/>
      <c r="G91" s="1"/>
      <c r="H91" s="1"/>
      <c r="I91" s="1"/>
      <c r="J91" s="1"/>
      <c r="K91" s="1563"/>
      <c r="L91" s="1563"/>
      <c r="M91" s="1563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6" ht="18">
      <c r="A92" s="187" t="s">
        <v>35</v>
      </c>
      <c r="B92" s="186" t="s">
        <v>36</v>
      </c>
      <c r="C92" s="239" t="s">
        <v>37</v>
      </c>
      <c r="D92" s="24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6">
      <c r="A93" s="230" t="s">
        <v>169</v>
      </c>
      <c r="B93" s="1558" t="s">
        <v>39</v>
      </c>
      <c r="C93" s="1558"/>
      <c r="D93" s="242"/>
      <c r="E93" s="243" t="s">
        <v>40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6">
      <c r="A94" s="4" t="s">
        <v>100</v>
      </c>
      <c r="B94" s="1564" t="s">
        <v>41</v>
      </c>
      <c r="C94" s="1564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6">
      <c r="A95" s="5" t="s">
        <v>42</v>
      </c>
      <c r="B95" s="1565" t="s">
        <v>663</v>
      </c>
      <c r="C95" s="156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6">
      <c r="A96" s="5" t="s">
        <v>42</v>
      </c>
      <c r="B96" s="1565"/>
      <c r="C96" s="1565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6">
      <c r="A97" s="5" t="s">
        <v>43</v>
      </c>
      <c r="B97" s="1566"/>
      <c r="C97" s="156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6">
      <c r="A98" s="5" t="s">
        <v>44</v>
      </c>
      <c r="B98" s="1567"/>
      <c r="C98" s="1567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100" spans="1:26" ht="23.25" customHeight="1">
      <c r="A100" s="1592" t="s">
        <v>345</v>
      </c>
      <c r="B100" s="1592"/>
      <c r="C100" s="1592"/>
      <c r="D100" s="1592"/>
      <c r="E100" s="1592"/>
      <c r="F100" s="1592"/>
      <c r="G100" s="1100"/>
      <c r="H100" s="408"/>
      <c r="I100" s="1592" t="s">
        <v>577</v>
      </c>
      <c r="J100" s="1592"/>
      <c r="K100" s="1592"/>
      <c r="L100" s="1592"/>
      <c r="M100" s="1592"/>
      <c r="N100" s="1592"/>
      <c r="O100" s="1592"/>
      <c r="P100" s="1592"/>
      <c r="Q100" s="1592"/>
      <c r="R100" s="1593" t="s">
        <v>664</v>
      </c>
      <c r="S100" s="1594"/>
      <c r="T100" s="1593"/>
      <c r="U100" s="1593"/>
      <c r="V100" s="1593"/>
      <c r="W100" s="1593"/>
      <c r="X100" s="1593"/>
      <c r="Y100" s="1593"/>
      <c r="Z100" s="1593"/>
    </row>
    <row r="101" spans="1:26" ht="26.25">
      <c r="A101" s="8" t="s">
        <v>3</v>
      </c>
      <c r="B101" s="8" t="s">
        <v>4</v>
      </c>
      <c r="C101" s="8" t="s">
        <v>5</v>
      </c>
      <c r="D101" s="8" t="s">
        <v>6</v>
      </c>
      <c r="E101" s="8" t="s">
        <v>7</v>
      </c>
      <c r="F101" s="8" t="s">
        <v>8</v>
      </c>
      <c r="G101" s="8" t="s">
        <v>9</v>
      </c>
      <c r="H101" s="33" t="s">
        <v>10</v>
      </c>
      <c r="I101" s="9" t="s">
        <v>11</v>
      </c>
      <c r="J101" s="9" t="s">
        <v>12</v>
      </c>
      <c r="K101" s="9" t="s">
        <v>13</v>
      </c>
      <c r="L101" s="9" t="s">
        <v>14</v>
      </c>
      <c r="M101" s="9" t="s">
        <v>15</v>
      </c>
      <c r="N101" s="9" t="s">
        <v>16</v>
      </c>
      <c r="O101" s="9" t="s">
        <v>17</v>
      </c>
      <c r="P101" s="10" t="s">
        <v>18</v>
      </c>
      <c r="Q101" s="8" t="s">
        <v>19</v>
      </c>
      <c r="R101" s="8" t="s">
        <v>20</v>
      </c>
      <c r="S101" s="240" t="s">
        <v>21</v>
      </c>
      <c r="T101" s="240" t="s">
        <v>22</v>
      </c>
      <c r="U101" s="1418" t="s">
        <v>23</v>
      </c>
      <c r="V101" s="8" t="s">
        <v>24</v>
      </c>
      <c r="W101" s="8" t="s">
        <v>25</v>
      </c>
      <c r="X101" s="8" t="s">
        <v>26</v>
      </c>
      <c r="Y101" s="8" t="s">
        <v>27</v>
      </c>
      <c r="Z101" s="8" t="s">
        <v>28</v>
      </c>
    </row>
    <row r="102" spans="1:26">
      <c r="A102" s="15" t="s">
        <v>141</v>
      </c>
      <c r="B102" s="15" t="s">
        <v>69</v>
      </c>
      <c r="C102" s="35" t="s">
        <v>665</v>
      </c>
      <c r="D102" s="15" t="s">
        <v>666</v>
      </c>
      <c r="E102" s="24">
        <v>46265.527777777781</v>
      </c>
      <c r="F102" s="15">
        <v>11.5</v>
      </c>
      <c r="G102" s="224">
        <v>122305</v>
      </c>
      <c r="H102" s="226" t="s">
        <v>667</v>
      </c>
      <c r="I102" s="224"/>
      <c r="J102" s="224"/>
      <c r="K102" s="224"/>
      <c r="L102" s="224"/>
      <c r="M102" s="35">
        <v>322</v>
      </c>
      <c r="N102" s="224"/>
      <c r="O102" s="224"/>
      <c r="P102" s="224"/>
      <c r="Q102" s="14">
        <f t="shared" ref="Q102:Q104" si="8">SUM(I102:P102)</f>
        <v>322</v>
      </c>
      <c r="R102" s="14" t="s">
        <v>30</v>
      </c>
      <c r="S102" s="14" t="s">
        <v>31</v>
      </c>
      <c r="T102" s="14"/>
      <c r="U102" s="481">
        <v>46260.666666666664</v>
      </c>
      <c r="V102" s="228" t="s">
        <v>532</v>
      </c>
      <c r="W102" s="16" t="s">
        <v>634</v>
      </c>
      <c r="X102" s="16">
        <v>1022889</v>
      </c>
      <c r="Y102" s="16"/>
      <c r="Z102" s="16" t="s">
        <v>533</v>
      </c>
    </row>
    <row r="103" spans="1:26">
      <c r="A103" s="15" t="s">
        <v>141</v>
      </c>
      <c r="B103" s="15" t="s">
        <v>69</v>
      </c>
      <c r="C103" s="35" t="s">
        <v>668</v>
      </c>
      <c r="D103" s="15" t="s">
        <v>666</v>
      </c>
      <c r="E103" s="24">
        <v>46265.527777777781</v>
      </c>
      <c r="F103" s="15">
        <v>11.5</v>
      </c>
      <c r="G103" s="15">
        <v>122306</v>
      </c>
      <c r="H103" s="226" t="s">
        <v>667</v>
      </c>
      <c r="I103" s="224"/>
      <c r="J103" s="224"/>
      <c r="K103" s="224"/>
      <c r="L103" s="224"/>
      <c r="M103" s="35">
        <v>81</v>
      </c>
      <c r="N103" s="35">
        <v>241</v>
      </c>
      <c r="O103" s="224"/>
      <c r="P103" s="224"/>
      <c r="Q103" s="14">
        <f t="shared" si="8"/>
        <v>322</v>
      </c>
      <c r="R103" s="14" t="s">
        <v>30</v>
      </c>
      <c r="S103" s="14" t="s">
        <v>31</v>
      </c>
      <c r="T103" s="14"/>
      <c r="U103" s="481">
        <v>46260.666666666664</v>
      </c>
      <c r="V103" s="228" t="s">
        <v>532</v>
      </c>
      <c r="W103" s="16" t="s">
        <v>634</v>
      </c>
      <c r="X103" s="16">
        <v>1022890</v>
      </c>
      <c r="Y103" s="16"/>
      <c r="Z103" s="16" t="s">
        <v>533</v>
      </c>
    </row>
    <row r="104" spans="1:26">
      <c r="A104" s="1178" t="s">
        <v>141</v>
      </c>
      <c r="B104" s="1178" t="s">
        <v>442</v>
      </c>
      <c r="C104" s="1186" t="s">
        <v>669</v>
      </c>
      <c r="D104" s="1178" t="s">
        <v>670</v>
      </c>
      <c r="E104" s="1179">
        <v>46265.770833333336</v>
      </c>
      <c r="F104" s="1178">
        <v>13.2</v>
      </c>
      <c r="G104" s="1178">
        <v>122307</v>
      </c>
      <c r="H104" s="1205" t="s">
        <v>671</v>
      </c>
      <c r="I104" s="1178"/>
      <c r="J104" s="1178"/>
      <c r="K104" s="1178"/>
      <c r="L104" s="1178"/>
      <c r="M104" s="1186">
        <v>60</v>
      </c>
      <c r="N104" s="1186">
        <v>101</v>
      </c>
      <c r="O104" s="1178"/>
      <c r="P104" s="1178"/>
      <c r="Q104" s="14">
        <f t="shared" si="8"/>
        <v>161</v>
      </c>
      <c r="R104" s="14" t="s">
        <v>30</v>
      </c>
      <c r="S104" s="14" t="s">
        <v>31</v>
      </c>
      <c r="T104" s="14"/>
      <c r="U104" s="1517" t="s">
        <v>672</v>
      </c>
      <c r="V104" s="1181" t="s">
        <v>532</v>
      </c>
      <c r="W104" s="16" t="s">
        <v>634</v>
      </c>
      <c r="X104" s="16">
        <v>1022891</v>
      </c>
      <c r="Y104" s="16"/>
      <c r="Z104" s="16" t="s">
        <v>533</v>
      </c>
    </row>
    <row r="105" spans="1:26">
      <c r="A105" s="15" t="s">
        <v>403</v>
      </c>
      <c r="B105" s="15" t="s">
        <v>404</v>
      </c>
      <c r="C105" s="35" t="s">
        <v>673</v>
      </c>
      <c r="D105" s="15" t="s">
        <v>674</v>
      </c>
      <c r="E105" s="24">
        <v>46264.888888888891</v>
      </c>
      <c r="F105" s="15">
        <v>15</v>
      </c>
      <c r="G105" s="15">
        <v>122301</v>
      </c>
      <c r="H105" s="37" t="s">
        <v>675</v>
      </c>
      <c r="I105" s="15"/>
      <c r="J105" s="15"/>
      <c r="K105" s="15"/>
      <c r="L105" s="15"/>
      <c r="M105" s="15"/>
      <c r="N105" s="35">
        <v>161</v>
      </c>
      <c r="O105" s="15"/>
      <c r="P105" s="15"/>
      <c r="Q105" s="14">
        <v>161</v>
      </c>
      <c r="R105" s="14" t="s">
        <v>30</v>
      </c>
      <c r="S105" s="14" t="s">
        <v>31</v>
      </c>
      <c r="T105" s="14"/>
      <c r="U105" s="481">
        <v>46262.416666666664</v>
      </c>
      <c r="V105" s="16" t="s">
        <v>523</v>
      </c>
      <c r="W105" s="16" t="s">
        <v>660</v>
      </c>
      <c r="X105" s="16">
        <v>1022892</v>
      </c>
      <c r="Y105" s="16" t="s">
        <v>676</v>
      </c>
      <c r="Z105" s="16"/>
    </row>
    <row r="106" spans="1:26">
      <c r="A106" s="11" t="s">
        <v>19</v>
      </c>
      <c r="B106" s="7"/>
      <c r="C106" s="7"/>
      <c r="D106" s="7"/>
      <c r="E106" s="11"/>
      <c r="F106" s="7"/>
      <c r="G106" s="7"/>
      <c r="H106" s="7"/>
      <c r="I106" s="11">
        <f t="shared" ref="I106:Q106" si="9">SUM(I102:I105)</f>
        <v>0</v>
      </c>
      <c r="J106" s="11">
        <f t="shared" si="9"/>
        <v>0</v>
      </c>
      <c r="K106" s="11">
        <f t="shared" si="9"/>
        <v>0</v>
      </c>
      <c r="L106" s="11">
        <f t="shared" si="9"/>
        <v>0</v>
      </c>
      <c r="M106" s="11">
        <f t="shared" si="9"/>
        <v>463</v>
      </c>
      <c r="N106" s="11">
        <f t="shared" si="9"/>
        <v>503</v>
      </c>
      <c r="O106" s="11">
        <f t="shared" si="9"/>
        <v>0</v>
      </c>
      <c r="P106" s="11">
        <f t="shared" si="9"/>
        <v>0</v>
      </c>
      <c r="Q106" s="11">
        <f t="shared" si="9"/>
        <v>966</v>
      </c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>
      <c r="A107" s="224"/>
      <c r="B107" s="224"/>
      <c r="C107" s="224"/>
      <c r="D107" s="224"/>
      <c r="E107" s="227"/>
      <c r="F107" s="224"/>
      <c r="G107" s="224"/>
      <c r="H107" s="226"/>
      <c r="I107" s="224"/>
      <c r="J107" s="224"/>
      <c r="K107" s="224"/>
      <c r="L107" s="224"/>
      <c r="M107" s="224"/>
      <c r="N107" s="224"/>
      <c r="O107" s="224"/>
      <c r="P107" s="224"/>
      <c r="Q107" s="14"/>
      <c r="R107" s="14"/>
      <c r="S107" s="14"/>
      <c r="T107" s="14"/>
      <c r="U107" s="481"/>
      <c r="V107" s="228"/>
      <c r="W107" s="16"/>
      <c r="X107" s="16"/>
      <c r="Y107" s="16"/>
    </row>
    <row r="108" spans="1:26">
      <c r="A108" s="166" t="s">
        <v>34</v>
      </c>
      <c r="B108" s="1562"/>
      <c r="C108" s="1562"/>
      <c r="D108" s="1562"/>
      <c r="E108" s="1"/>
      <c r="F108" s="1"/>
      <c r="G108" s="1"/>
      <c r="H108" s="1"/>
      <c r="I108" s="1"/>
      <c r="J108" s="1"/>
      <c r="K108" s="1563"/>
      <c r="L108" s="1563"/>
      <c r="M108" s="1563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6" ht="18">
      <c r="A109" s="187" t="s">
        <v>35</v>
      </c>
      <c r="B109" s="186" t="s">
        <v>36</v>
      </c>
      <c r="C109" s="239" t="s">
        <v>37</v>
      </c>
      <c r="D109" s="24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6">
      <c r="A110" s="230" t="s">
        <v>161</v>
      </c>
      <c r="B110" s="1558" t="s">
        <v>39</v>
      </c>
      <c r="C110" s="1558"/>
      <c r="D110" s="242"/>
      <c r="E110" s="243" t="s">
        <v>40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6">
      <c r="A111" s="4" t="s">
        <v>169</v>
      </c>
      <c r="B111" s="1564" t="s">
        <v>41</v>
      </c>
      <c r="C111" s="1564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6">
      <c r="A112" s="5" t="s">
        <v>42</v>
      </c>
      <c r="B112" s="1565"/>
      <c r="C112" s="156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6">
      <c r="A113" s="5" t="s">
        <v>42</v>
      </c>
      <c r="B113" s="1565"/>
      <c r="C113" s="156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6">
      <c r="A114" s="5" t="s">
        <v>43</v>
      </c>
      <c r="B114" s="1566"/>
      <c r="C114" s="156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6">
      <c r="A115" s="5" t="s">
        <v>44</v>
      </c>
      <c r="B115" s="1567"/>
      <c r="C115" s="156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7" spans="1:26" ht="23.25" customHeight="1">
      <c r="A117" s="1597" t="s">
        <v>360</v>
      </c>
      <c r="B117" s="1597"/>
      <c r="C117" s="1597"/>
      <c r="D117" s="1597"/>
      <c r="E117" s="1597"/>
      <c r="F117" s="1597"/>
      <c r="G117" s="1353"/>
      <c r="H117" s="325"/>
      <c r="I117" s="1597" t="s">
        <v>577</v>
      </c>
      <c r="J117" s="1597"/>
      <c r="K117" s="1597"/>
      <c r="L117" s="1597"/>
      <c r="M117" s="1597"/>
      <c r="N117" s="1597"/>
      <c r="O117" s="1597"/>
      <c r="P117" s="1597"/>
      <c r="Q117" s="1597"/>
      <c r="R117" s="1595" t="s">
        <v>677</v>
      </c>
      <c r="S117" s="1596"/>
      <c r="T117" s="1595"/>
      <c r="U117" s="1595"/>
      <c r="V117" s="1595"/>
      <c r="W117" s="1595"/>
      <c r="X117" s="1595"/>
      <c r="Y117" s="1595"/>
      <c r="Z117" s="1595"/>
    </row>
    <row r="118" spans="1:26" ht="26.25">
      <c r="A118" s="8" t="s">
        <v>3</v>
      </c>
      <c r="B118" s="8" t="s">
        <v>4</v>
      </c>
      <c r="C118" s="8" t="s">
        <v>5</v>
      </c>
      <c r="D118" s="8" t="s">
        <v>6</v>
      </c>
      <c r="E118" s="8" t="s">
        <v>7</v>
      </c>
      <c r="F118" s="8" t="s">
        <v>8</v>
      </c>
      <c r="G118" s="8" t="s">
        <v>9</v>
      </c>
      <c r="H118" s="33" t="s">
        <v>10</v>
      </c>
      <c r="I118" s="9" t="s">
        <v>11</v>
      </c>
      <c r="J118" s="9" t="s">
        <v>12</v>
      </c>
      <c r="K118" s="9" t="s">
        <v>13</v>
      </c>
      <c r="L118" s="9" t="s">
        <v>14</v>
      </c>
      <c r="M118" s="9" t="s">
        <v>15</v>
      </c>
      <c r="N118" s="9" t="s">
        <v>16</v>
      </c>
      <c r="O118" s="9" t="s">
        <v>17</v>
      </c>
      <c r="P118" s="10" t="s">
        <v>18</v>
      </c>
      <c r="Q118" s="8" t="s">
        <v>19</v>
      </c>
      <c r="R118" s="8" t="s">
        <v>20</v>
      </c>
      <c r="S118" s="240" t="s">
        <v>21</v>
      </c>
      <c r="T118" s="240" t="s">
        <v>22</v>
      </c>
      <c r="U118" s="1418" t="s">
        <v>23</v>
      </c>
      <c r="V118" s="8" t="s">
        <v>24</v>
      </c>
      <c r="W118" s="8" t="s">
        <v>25</v>
      </c>
      <c r="X118" s="8" t="s">
        <v>26</v>
      </c>
      <c r="Y118" s="8" t="s">
        <v>27</v>
      </c>
      <c r="Z118" s="8" t="s">
        <v>28</v>
      </c>
    </row>
    <row r="119" spans="1:26">
      <c r="A119" s="15" t="s">
        <v>403</v>
      </c>
      <c r="B119" s="15" t="s">
        <v>404</v>
      </c>
      <c r="C119" s="35" t="s">
        <v>678</v>
      </c>
      <c r="D119" s="15" t="s">
        <v>679</v>
      </c>
      <c r="E119" s="24">
        <v>46266.746527777781</v>
      </c>
      <c r="F119" s="15">
        <v>14</v>
      </c>
      <c r="G119" s="224">
        <v>122302</v>
      </c>
      <c r="H119" s="1205" t="s">
        <v>675</v>
      </c>
      <c r="I119" s="224"/>
      <c r="J119" s="224"/>
      <c r="K119" s="224"/>
      <c r="L119" s="224"/>
      <c r="M119" s="224"/>
      <c r="N119" s="35">
        <v>90</v>
      </c>
      <c r="O119" s="35">
        <v>60</v>
      </c>
      <c r="P119" s="35">
        <v>11</v>
      </c>
      <c r="Q119" s="14">
        <f t="shared" ref="Q119:Q121" si="10">SUM(I119:P119)</f>
        <v>161</v>
      </c>
      <c r="R119" s="14" t="s">
        <v>30</v>
      </c>
      <c r="S119" s="14" t="s">
        <v>31</v>
      </c>
      <c r="T119" s="14"/>
      <c r="U119" s="481">
        <v>46262.5</v>
      </c>
      <c r="V119" s="228" t="s">
        <v>508</v>
      </c>
      <c r="W119" s="16" t="s">
        <v>660</v>
      </c>
      <c r="X119" s="16">
        <v>1022859</v>
      </c>
      <c r="Y119" s="16" t="s">
        <v>680</v>
      </c>
      <c r="Z119" s="16"/>
    </row>
    <row r="120" spans="1:26">
      <c r="A120" s="224" t="s">
        <v>636</v>
      </c>
      <c r="B120" s="224" t="s">
        <v>681</v>
      </c>
      <c r="C120" s="35" t="s">
        <v>682</v>
      </c>
      <c r="D120" s="224" t="s">
        <v>683</v>
      </c>
      <c r="E120" s="227">
        <v>46387.482638888891</v>
      </c>
      <c r="F120" s="224">
        <v>12.2</v>
      </c>
      <c r="G120" s="224">
        <v>122300</v>
      </c>
      <c r="H120" s="226" t="s">
        <v>587</v>
      </c>
      <c r="I120" s="224"/>
      <c r="J120" s="224"/>
      <c r="K120" s="224"/>
      <c r="L120" s="224"/>
      <c r="M120" s="35">
        <v>60</v>
      </c>
      <c r="N120" s="35">
        <v>90</v>
      </c>
      <c r="O120" s="35">
        <v>11</v>
      </c>
      <c r="P120" s="224"/>
      <c r="Q120" s="14">
        <v>161</v>
      </c>
      <c r="R120" s="229" t="s">
        <v>32</v>
      </c>
      <c r="S120" s="23" t="s">
        <v>33</v>
      </c>
      <c r="T120" s="14"/>
      <c r="U120" s="481">
        <v>46261.583333333336</v>
      </c>
      <c r="V120" s="228" t="s">
        <v>508</v>
      </c>
      <c r="W120" s="16" t="s">
        <v>90</v>
      </c>
      <c r="X120" s="16">
        <v>1022860</v>
      </c>
      <c r="Y120" s="232" t="s">
        <v>684</v>
      </c>
      <c r="Z120" s="16"/>
    </row>
    <row r="121" spans="1:26">
      <c r="A121" s="15" t="s">
        <v>142</v>
      </c>
      <c r="B121" s="15" t="s">
        <v>72</v>
      </c>
      <c r="C121" s="35" t="s">
        <v>685</v>
      </c>
      <c r="D121" s="15" t="s">
        <v>686</v>
      </c>
      <c r="E121" s="24">
        <v>46265.868055555555</v>
      </c>
      <c r="F121" s="15">
        <v>12.95</v>
      </c>
      <c r="G121" s="224">
        <v>122308</v>
      </c>
      <c r="H121" s="226" t="s">
        <v>284</v>
      </c>
      <c r="I121" s="224"/>
      <c r="J121" s="224"/>
      <c r="K121" s="224"/>
      <c r="L121" s="224"/>
      <c r="M121" s="35">
        <v>270</v>
      </c>
      <c r="N121" s="35">
        <v>210</v>
      </c>
      <c r="O121" s="35">
        <v>164</v>
      </c>
      <c r="P121" s="224"/>
      <c r="Q121" s="14">
        <f t="shared" si="10"/>
        <v>644</v>
      </c>
      <c r="R121" s="14" t="s">
        <v>30</v>
      </c>
      <c r="S121" s="14" t="s">
        <v>31</v>
      </c>
      <c r="T121" s="14"/>
      <c r="U121" s="481">
        <v>46261.416666666664</v>
      </c>
      <c r="V121" s="280" t="s">
        <v>687</v>
      </c>
      <c r="W121" s="16" t="s">
        <v>634</v>
      </c>
      <c r="X121" s="16">
        <v>1022861</v>
      </c>
      <c r="Y121" s="16" t="s">
        <v>688</v>
      </c>
      <c r="Z121" s="16" t="s">
        <v>533</v>
      </c>
    </row>
    <row r="122" spans="1:26">
      <c r="A122" s="11" t="s">
        <v>19</v>
      </c>
      <c r="B122" s="7"/>
      <c r="C122" s="7"/>
      <c r="D122" s="7"/>
      <c r="E122" s="11"/>
      <c r="F122" s="7"/>
      <c r="G122" s="7"/>
      <c r="H122" s="7"/>
      <c r="I122" s="11">
        <f t="shared" ref="I122:Q122" si="11">SUM(I119:I121)</f>
        <v>0</v>
      </c>
      <c r="J122" s="11">
        <f t="shared" si="11"/>
        <v>0</v>
      </c>
      <c r="K122" s="11">
        <f t="shared" si="11"/>
        <v>0</v>
      </c>
      <c r="L122" s="11">
        <f t="shared" si="11"/>
        <v>0</v>
      </c>
      <c r="M122" s="11">
        <f t="shared" si="11"/>
        <v>330</v>
      </c>
      <c r="N122" s="11">
        <f t="shared" si="11"/>
        <v>390</v>
      </c>
      <c r="O122" s="11">
        <f t="shared" si="11"/>
        <v>235</v>
      </c>
      <c r="P122" s="11">
        <f t="shared" si="11"/>
        <v>11</v>
      </c>
      <c r="Q122" s="11">
        <f t="shared" si="11"/>
        <v>966</v>
      </c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>
      <c r="A123" s="1"/>
      <c r="B123" s="1"/>
      <c r="C123" s="1"/>
      <c r="D123" s="1"/>
      <c r="E123" s="1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6">
      <c r="A124" s="166" t="s">
        <v>34</v>
      </c>
      <c r="B124" s="1562"/>
      <c r="C124" s="1562"/>
      <c r="D124" s="1562"/>
      <c r="E124" s="1"/>
      <c r="F124" s="1"/>
      <c r="G124" s="1"/>
      <c r="H124" s="1"/>
      <c r="I124" s="1"/>
      <c r="J124" s="1"/>
      <c r="K124" s="1563"/>
      <c r="L124" s="1563"/>
      <c r="M124" s="1563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6" ht="18">
      <c r="A125" s="187" t="s">
        <v>35</v>
      </c>
      <c r="B125" s="186" t="s">
        <v>36</v>
      </c>
      <c r="C125" s="239" t="s">
        <v>37</v>
      </c>
      <c r="D125" s="24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6">
      <c r="A126" s="230" t="s">
        <v>508</v>
      </c>
      <c r="B126" s="1558" t="s">
        <v>39</v>
      </c>
      <c r="C126" s="1558"/>
      <c r="D126" s="242"/>
      <c r="E126" s="243" t="s">
        <v>40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6">
      <c r="A127" s="4" t="s">
        <v>523</v>
      </c>
      <c r="B127" s="1564" t="s">
        <v>41</v>
      </c>
      <c r="C127" s="1564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6">
      <c r="A128" s="5" t="s">
        <v>42</v>
      </c>
      <c r="B128" s="1565" t="s">
        <v>309</v>
      </c>
      <c r="C128" s="156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5" t="s">
        <v>42</v>
      </c>
      <c r="B129" s="1565"/>
      <c r="C129" s="1565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5" t="s">
        <v>43</v>
      </c>
      <c r="B130" s="1566"/>
      <c r="C130" s="156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5" t="s">
        <v>44</v>
      </c>
      <c r="B131" s="1567"/>
      <c r="C131" s="1567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</sheetData>
  <mergeCells count="76">
    <mergeCell ref="B128:C128"/>
    <mergeCell ref="B129:C129"/>
    <mergeCell ref="B130:C130"/>
    <mergeCell ref="B131:C131"/>
    <mergeCell ref="I117:Q117"/>
    <mergeCell ref="R117:Z117"/>
    <mergeCell ref="B124:D124"/>
    <mergeCell ref="K124:M124"/>
    <mergeCell ref="B126:C126"/>
    <mergeCell ref="B127:C127"/>
    <mergeCell ref="A117:F117"/>
    <mergeCell ref="B111:C111"/>
    <mergeCell ref="B112:C112"/>
    <mergeCell ref="B113:C113"/>
    <mergeCell ref="B114:C114"/>
    <mergeCell ref="B115:C115"/>
    <mergeCell ref="R80:Z80"/>
    <mergeCell ref="B110:C110"/>
    <mergeCell ref="B93:C93"/>
    <mergeCell ref="B94:C94"/>
    <mergeCell ref="B95:C95"/>
    <mergeCell ref="B96:C96"/>
    <mergeCell ref="B97:C97"/>
    <mergeCell ref="B98:C98"/>
    <mergeCell ref="A100:F100"/>
    <mergeCell ref="I100:Q100"/>
    <mergeCell ref="R100:Z100"/>
    <mergeCell ref="B108:D108"/>
    <mergeCell ref="K108:M108"/>
    <mergeCell ref="B91:D91"/>
    <mergeCell ref="K91:M91"/>
    <mergeCell ref="B71:D71"/>
    <mergeCell ref="K71:M71"/>
    <mergeCell ref="B73:C73"/>
    <mergeCell ref="B74:C74"/>
    <mergeCell ref="B75:C75"/>
    <mergeCell ref="B76:C76"/>
    <mergeCell ref="B77:C77"/>
    <mergeCell ref="B78:C78"/>
    <mergeCell ref="A80:F80"/>
    <mergeCell ref="I80:Q80"/>
    <mergeCell ref="R60:Z60"/>
    <mergeCell ref="R42:Z42"/>
    <mergeCell ref="B52:D52"/>
    <mergeCell ref="K52:M52"/>
    <mergeCell ref="B54:C54"/>
    <mergeCell ref="B55:C55"/>
    <mergeCell ref="I42:Q42"/>
    <mergeCell ref="B56:C56"/>
    <mergeCell ref="B57:C57"/>
    <mergeCell ref="B58:C58"/>
    <mergeCell ref="A60:F60"/>
    <mergeCell ref="I60:Q60"/>
    <mergeCell ref="B37:C37"/>
    <mergeCell ref="B38:C38"/>
    <mergeCell ref="B39:C39"/>
    <mergeCell ref="B40:C40"/>
    <mergeCell ref="A42:F42"/>
    <mergeCell ref="I23:Q23"/>
    <mergeCell ref="R23:Z23"/>
    <mergeCell ref="B33:D33"/>
    <mergeCell ref="K33:M33"/>
    <mergeCell ref="B35:C35"/>
    <mergeCell ref="A23:F23"/>
    <mergeCell ref="B17:C17"/>
    <mergeCell ref="B18:C18"/>
    <mergeCell ref="B19:C19"/>
    <mergeCell ref="B20:C20"/>
    <mergeCell ref="B21:C21"/>
    <mergeCell ref="B16:C16"/>
    <mergeCell ref="B15:C15"/>
    <mergeCell ref="A1:F1"/>
    <mergeCell ref="I1:Q1"/>
    <mergeCell ref="R1:Z1"/>
    <mergeCell ref="B11:D11"/>
    <mergeCell ref="K11:M11"/>
  </mergeCell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C4122-25A6-42F7-89CA-9E90970D3CF2}">
  <sheetPr>
    <tabColor rgb="FF7030A0"/>
  </sheetPr>
  <dimension ref="A1:Y40"/>
  <sheetViews>
    <sheetView workbookViewId="0">
      <selection activeCell="C7" sqref="C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6.85546875" customWidth="1"/>
    <col min="6" max="6" width="12.85546875" customWidth="1"/>
    <col min="7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4.7109375" customWidth="1"/>
  </cols>
  <sheetData>
    <row r="1" spans="1:25" ht="23.25">
      <c r="A1" s="1559" t="s">
        <v>109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810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6.25" customHeight="1">
      <c r="A3" s="15" t="s">
        <v>133</v>
      </c>
      <c r="B3" s="15" t="s">
        <v>134</v>
      </c>
      <c r="C3" s="35" t="s">
        <v>6325</v>
      </c>
      <c r="D3" s="15" t="s">
        <v>2892</v>
      </c>
      <c r="E3" s="24">
        <v>45983.288194444445</v>
      </c>
      <c r="F3" s="15">
        <v>10.3</v>
      </c>
      <c r="G3" s="403" t="s">
        <v>6326</v>
      </c>
      <c r="H3" s="15"/>
      <c r="I3" s="15"/>
      <c r="J3" s="15"/>
      <c r="K3" s="35">
        <v>161</v>
      </c>
      <c r="L3" s="15"/>
      <c r="M3" s="15"/>
      <c r="N3" s="15"/>
      <c r="O3" s="15"/>
      <c r="P3" s="14">
        <f>SUM(H3:O3)</f>
        <v>161</v>
      </c>
      <c r="Q3" s="17" t="s">
        <v>32</v>
      </c>
      <c r="R3" s="292" t="b">
        <v>0</v>
      </c>
      <c r="S3" s="219">
        <v>115600</v>
      </c>
      <c r="T3" s="237" t="s">
        <v>33</v>
      </c>
      <c r="U3" s="231" t="s">
        <v>161</v>
      </c>
      <c r="V3" s="16" t="s">
        <v>90</v>
      </c>
      <c r="W3" s="16">
        <v>1016198</v>
      </c>
      <c r="X3" s="16" t="s">
        <v>6327</v>
      </c>
      <c r="Y3" s="16"/>
    </row>
    <row r="4" spans="1:25" ht="25.5">
      <c r="A4" s="15" t="s">
        <v>120</v>
      </c>
      <c r="B4" s="15" t="s">
        <v>78</v>
      </c>
      <c r="C4" s="35" t="s">
        <v>6328</v>
      </c>
      <c r="D4" s="15" t="s">
        <v>932</v>
      </c>
      <c r="E4" s="24">
        <v>45983.003472222219</v>
      </c>
      <c r="F4" s="15">
        <v>10.3</v>
      </c>
      <c r="G4" s="37" t="s">
        <v>5745</v>
      </c>
      <c r="H4" s="15"/>
      <c r="I4" s="15"/>
      <c r="J4" s="15"/>
      <c r="K4" s="15"/>
      <c r="L4" s="15">
        <v>120</v>
      </c>
      <c r="M4" s="15">
        <v>41</v>
      </c>
      <c r="N4" s="15"/>
      <c r="O4" s="15"/>
      <c r="P4" s="14">
        <f>SUM(H4:O4)</f>
        <v>161</v>
      </c>
      <c r="Q4" s="17" t="s">
        <v>32</v>
      </c>
      <c r="R4" s="292" t="b">
        <v>1</v>
      </c>
      <c r="S4" s="340">
        <v>115601</v>
      </c>
      <c r="T4" s="237" t="s">
        <v>33</v>
      </c>
      <c r="U4" s="231" t="s">
        <v>161</v>
      </c>
      <c r="V4" s="16" t="s">
        <v>90</v>
      </c>
      <c r="W4" s="16">
        <v>1016199</v>
      </c>
      <c r="X4" s="16" t="s">
        <v>6329</v>
      </c>
      <c r="Y4" s="16"/>
    </row>
    <row r="5" spans="1:25" ht="25.5">
      <c r="A5" s="15" t="s">
        <v>2561</v>
      </c>
      <c r="B5" s="15" t="s">
        <v>78</v>
      </c>
      <c r="C5" s="35" t="s">
        <v>6330</v>
      </c>
      <c r="D5" s="15" t="s">
        <v>168</v>
      </c>
      <c r="E5" s="24">
        <v>45982.708333333336</v>
      </c>
      <c r="F5" s="15">
        <v>11.7</v>
      </c>
      <c r="G5" s="37" t="s">
        <v>5745</v>
      </c>
      <c r="H5" s="15"/>
      <c r="I5" s="15"/>
      <c r="J5" s="15"/>
      <c r="K5" s="15"/>
      <c r="L5" s="35">
        <v>161</v>
      </c>
      <c r="M5" s="15"/>
      <c r="N5" s="15"/>
      <c r="O5" s="15"/>
      <c r="P5" s="14">
        <f>SUM(H5:O5)</f>
        <v>161</v>
      </c>
      <c r="Q5" s="17" t="s">
        <v>32</v>
      </c>
      <c r="R5" s="292" t="b">
        <v>0</v>
      </c>
      <c r="S5" s="340">
        <v>115602</v>
      </c>
      <c r="T5" s="237" t="s">
        <v>33</v>
      </c>
      <c r="U5" s="232" t="s">
        <v>169</v>
      </c>
      <c r="V5" s="16" t="s">
        <v>90</v>
      </c>
      <c r="W5" s="16">
        <v>1016200</v>
      </c>
      <c r="X5" s="16" t="s">
        <v>6329</v>
      </c>
      <c r="Y5" s="16"/>
    </row>
    <row r="6" spans="1:25" ht="25.5">
      <c r="A6" s="15" t="s">
        <v>6133</v>
      </c>
      <c r="B6" s="15" t="s">
        <v>6134</v>
      </c>
      <c r="C6" s="35" t="s">
        <v>6331</v>
      </c>
      <c r="D6" s="15" t="s">
        <v>6136</v>
      </c>
      <c r="E6" s="254" t="s">
        <v>6332</v>
      </c>
      <c r="F6" s="15">
        <v>9.8000000000000007</v>
      </c>
      <c r="G6" s="37"/>
      <c r="H6" s="15"/>
      <c r="I6" s="15"/>
      <c r="J6" s="15"/>
      <c r="K6" s="35">
        <v>322</v>
      </c>
      <c r="L6" s="15"/>
      <c r="M6" s="15"/>
      <c r="N6" s="15"/>
      <c r="O6" s="15"/>
      <c r="P6" s="14">
        <f>SUM(H6:O6)</f>
        <v>322</v>
      </c>
      <c r="Q6" s="14" t="s">
        <v>30</v>
      </c>
      <c r="R6" s="404"/>
      <c r="S6" s="293">
        <v>115563</v>
      </c>
      <c r="T6" s="14" t="s">
        <v>31</v>
      </c>
      <c r="U6" s="232" t="s">
        <v>169</v>
      </c>
      <c r="V6" s="16"/>
      <c r="W6" s="16">
        <v>1016201</v>
      </c>
      <c r="X6" s="16" t="s">
        <v>6333</v>
      </c>
      <c r="Y6" s="16"/>
    </row>
    <row r="7" spans="1:25">
      <c r="A7" s="15" t="s">
        <v>111</v>
      </c>
      <c r="B7" s="15" t="s">
        <v>65</v>
      </c>
      <c r="C7" s="35" t="s">
        <v>6334</v>
      </c>
      <c r="D7" s="15" t="s">
        <v>2790</v>
      </c>
      <c r="E7" s="24">
        <v>45982.0625</v>
      </c>
      <c r="F7" s="15">
        <v>15.4</v>
      </c>
      <c r="G7" s="37" t="s">
        <v>3986</v>
      </c>
      <c r="H7" s="15"/>
      <c r="I7" s="15"/>
      <c r="J7" s="15"/>
      <c r="K7" s="15"/>
      <c r="L7" s="15">
        <v>161</v>
      </c>
      <c r="M7" s="15"/>
      <c r="N7" s="15"/>
      <c r="O7" s="15"/>
      <c r="P7" s="14">
        <v>161</v>
      </c>
      <c r="Q7" s="14" t="s">
        <v>30</v>
      </c>
      <c r="R7" s="404"/>
      <c r="S7" s="293">
        <v>115605</v>
      </c>
      <c r="T7" s="237" t="s">
        <v>33</v>
      </c>
      <c r="U7" s="231" t="s">
        <v>161</v>
      </c>
      <c r="V7" s="16" t="s">
        <v>90</v>
      </c>
      <c r="W7" s="16">
        <v>1016202</v>
      </c>
      <c r="X7" s="16" t="s">
        <v>6329</v>
      </c>
      <c r="Y7" s="16"/>
    </row>
    <row r="8" spans="1:25">
      <c r="A8" s="11" t="s">
        <v>19</v>
      </c>
      <c r="B8" s="7"/>
      <c r="C8" s="7"/>
      <c r="D8" s="7"/>
      <c r="E8" s="11"/>
      <c r="F8" s="7"/>
      <c r="G8" s="7"/>
      <c r="H8" s="11">
        <f t="shared" ref="H8:K8" si="0">SUM(H3:H7)</f>
        <v>0</v>
      </c>
      <c r="I8" s="11">
        <f t="shared" si="0"/>
        <v>0</v>
      </c>
      <c r="J8" s="11">
        <f t="shared" si="0"/>
        <v>0</v>
      </c>
      <c r="K8" s="11">
        <f t="shared" si="0"/>
        <v>483</v>
      </c>
      <c r="L8" s="11">
        <f>SUM(L3:L7)</f>
        <v>442</v>
      </c>
      <c r="M8" s="11">
        <f t="shared" ref="M8:O8" si="1">SUM(M3:M7)</f>
        <v>41</v>
      </c>
      <c r="N8" s="11">
        <f t="shared" si="1"/>
        <v>0</v>
      </c>
      <c r="O8" s="11">
        <f t="shared" si="1"/>
        <v>0</v>
      </c>
      <c r="P8" s="11">
        <f>SUM(P3:P7)</f>
        <v>966</v>
      </c>
      <c r="Q8" s="12"/>
      <c r="R8" s="12"/>
      <c r="S8" s="12"/>
      <c r="T8" s="12"/>
      <c r="U8" s="12"/>
      <c r="V8" s="12"/>
      <c r="W8" s="12"/>
      <c r="X8" s="12"/>
      <c r="Y8" s="12"/>
    </row>
    <row r="9" spans="1:25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563"/>
      <c r="K10" s="1563"/>
      <c r="L10" s="156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4" t="s">
        <v>169</v>
      </c>
      <c r="B12" s="1564" t="s">
        <v>39</v>
      </c>
      <c r="C12" s="1564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41</v>
      </c>
      <c r="C13" s="155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1548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>
        <v>358400710649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>
        <v>0.625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764" t="s">
        <v>6335</v>
      </c>
      <c r="B19" s="1764"/>
      <c r="C19" s="1764"/>
      <c r="D19" s="1764"/>
      <c r="E19" s="1764"/>
      <c r="F19" s="1764"/>
      <c r="G19" s="325"/>
      <c r="H19" s="1597"/>
      <c r="I19" s="1597"/>
      <c r="J19" s="1597"/>
      <c r="K19" s="1597"/>
      <c r="L19" s="1597"/>
      <c r="M19" s="1597"/>
      <c r="N19" s="1597"/>
      <c r="O19" s="1597"/>
      <c r="P19" s="1597"/>
      <c r="Q19" s="1796" t="s">
        <v>206</v>
      </c>
      <c r="R19" s="1797"/>
      <c r="S19" s="1797"/>
      <c r="T19" s="1797"/>
      <c r="U19" s="1797"/>
      <c r="V19" s="1797"/>
      <c r="W19" s="1797"/>
      <c r="X19" s="1797"/>
      <c r="Y19" s="1797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240" t="s">
        <v>22</v>
      </c>
      <c r="S20" s="8" t="s">
        <v>9</v>
      </c>
      <c r="T20" s="8" t="s">
        <v>21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351" t="s">
        <v>2561</v>
      </c>
      <c r="B21" s="351" t="s">
        <v>92</v>
      </c>
      <c r="C21" s="351" t="s">
        <v>6336</v>
      </c>
      <c r="D21" s="351" t="s">
        <v>4780</v>
      </c>
      <c r="E21" s="405">
        <v>45983.833333333336</v>
      </c>
      <c r="F21" s="351">
        <v>12</v>
      </c>
      <c r="G21" s="46"/>
      <c r="H21" s="15"/>
      <c r="I21" s="15"/>
      <c r="J21" s="15"/>
      <c r="K21" s="15"/>
      <c r="L21" s="15"/>
      <c r="M21" s="15"/>
      <c r="N21" s="15"/>
      <c r="O21" s="15"/>
      <c r="P21" s="14">
        <f t="shared" ref="P21:P26" si="2">SUM(H21:O21)</f>
        <v>0</v>
      </c>
      <c r="Q21" s="14" t="s">
        <v>30</v>
      </c>
      <c r="R21" s="14"/>
      <c r="S21" s="14"/>
      <c r="T21" s="23" t="s">
        <v>33</v>
      </c>
      <c r="U21" s="354" t="s">
        <v>523</v>
      </c>
      <c r="V21" s="354" t="s">
        <v>90</v>
      </c>
      <c r="W21" s="354"/>
      <c r="X21" s="354" t="s">
        <v>6337</v>
      </c>
      <c r="Y21" s="16"/>
    </row>
    <row r="22" spans="1:25">
      <c r="A22" s="351" t="s">
        <v>937</v>
      </c>
      <c r="B22" s="351" t="s">
        <v>1184</v>
      </c>
      <c r="C22" s="351" t="s">
        <v>6338</v>
      </c>
      <c r="D22" s="351" t="s">
        <v>4325</v>
      </c>
      <c r="E22" s="405">
        <v>45983.392361111109</v>
      </c>
      <c r="F22" s="351">
        <v>11.1</v>
      </c>
      <c r="G22" s="46"/>
      <c r="H22" s="15"/>
      <c r="I22" s="15"/>
      <c r="J22" s="15"/>
      <c r="K22" s="15"/>
      <c r="L22" s="15"/>
      <c r="M22" s="15"/>
      <c r="N22" s="15"/>
      <c r="O22" s="15"/>
      <c r="P22" s="14">
        <f t="shared" si="2"/>
        <v>0</v>
      </c>
      <c r="Q22" s="14" t="s">
        <v>30</v>
      </c>
      <c r="R22" s="14"/>
      <c r="S22" s="14"/>
      <c r="T22" s="14" t="s">
        <v>31</v>
      </c>
      <c r="U22" s="354" t="s">
        <v>508</v>
      </c>
      <c r="V22" s="354" t="s">
        <v>90</v>
      </c>
      <c r="W22" s="354"/>
      <c r="X22" s="354" t="s">
        <v>6339</v>
      </c>
      <c r="Y22" s="16"/>
    </row>
    <row r="23" spans="1:25">
      <c r="A23" s="351" t="s">
        <v>3866</v>
      </c>
      <c r="B23" s="351" t="s">
        <v>78</v>
      </c>
      <c r="C23" s="351" t="s">
        <v>6340</v>
      </c>
      <c r="D23" s="351" t="s">
        <v>88</v>
      </c>
      <c r="E23" s="405">
        <v>45952.166666666664</v>
      </c>
      <c r="F23" s="351">
        <v>10.3</v>
      </c>
      <c r="G23" s="46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7" t="s">
        <v>32</v>
      </c>
      <c r="R23" s="290" t="b">
        <v>1</v>
      </c>
      <c r="S23" s="14"/>
      <c r="T23" s="14" t="s">
        <v>33</v>
      </c>
      <c r="U23" s="354" t="s">
        <v>523</v>
      </c>
      <c r="V23" s="354" t="s">
        <v>90</v>
      </c>
      <c r="W23" s="354"/>
      <c r="X23" s="354" t="s">
        <v>6337</v>
      </c>
      <c r="Y23" s="16"/>
    </row>
    <row r="24" spans="1:25">
      <c r="A24" s="351" t="s">
        <v>120</v>
      </c>
      <c r="B24" s="351" t="s">
        <v>78</v>
      </c>
      <c r="C24" s="351" t="s">
        <v>6341</v>
      </c>
      <c r="D24" s="351" t="s">
        <v>932</v>
      </c>
      <c r="E24" s="405">
        <v>45952.003472222219</v>
      </c>
      <c r="F24" s="351">
        <v>10.3</v>
      </c>
      <c r="G24" s="46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7" t="s">
        <v>32</v>
      </c>
      <c r="R24" s="290" t="b">
        <v>0</v>
      </c>
      <c r="S24" s="14"/>
      <c r="T24" s="14" t="s">
        <v>33</v>
      </c>
      <c r="U24" s="354" t="s">
        <v>523</v>
      </c>
      <c r="V24" s="354" t="s">
        <v>90</v>
      </c>
      <c r="W24" s="354"/>
      <c r="X24" s="354" t="s">
        <v>6337</v>
      </c>
      <c r="Y24" s="16"/>
    </row>
    <row r="25" spans="1:25">
      <c r="A25" s="351" t="s">
        <v>4752</v>
      </c>
      <c r="B25" s="351" t="s">
        <v>78</v>
      </c>
      <c r="C25" s="351" t="s">
        <v>6342</v>
      </c>
      <c r="D25" s="351" t="s">
        <v>932</v>
      </c>
      <c r="E25" s="405">
        <v>45952.003472222219</v>
      </c>
      <c r="F25" s="351">
        <v>10.3</v>
      </c>
      <c r="G25" s="46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14"/>
      <c r="T25" s="14" t="s">
        <v>31</v>
      </c>
      <c r="U25" s="354" t="s">
        <v>523</v>
      </c>
      <c r="V25" s="354" t="s">
        <v>90</v>
      </c>
      <c r="W25" s="354"/>
      <c r="X25" s="354" t="s">
        <v>6337</v>
      </c>
      <c r="Y25" s="16"/>
    </row>
    <row r="26" spans="1:25">
      <c r="A26" s="351" t="s">
        <v>2561</v>
      </c>
      <c r="B26" s="351" t="s">
        <v>78</v>
      </c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/>
      <c r="T26" s="23" t="s">
        <v>33</v>
      </c>
      <c r="U26" s="16"/>
      <c r="V26" s="16"/>
      <c r="W26" s="16"/>
      <c r="X26" s="16"/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11">
        <f t="shared" ref="H27:O27" si="3">SUM(H21:H21)</f>
        <v>0</v>
      </c>
      <c r="I27" s="11">
        <f t="shared" si="3"/>
        <v>0</v>
      </c>
      <c r="J27" s="11">
        <f t="shared" si="3"/>
        <v>0</v>
      </c>
      <c r="K27" s="11">
        <f t="shared" si="3"/>
        <v>0</v>
      </c>
      <c r="L27" s="11">
        <f t="shared" si="3"/>
        <v>0</v>
      </c>
      <c r="M27" s="11">
        <f t="shared" si="3"/>
        <v>0</v>
      </c>
      <c r="N27" s="11">
        <f t="shared" si="3"/>
        <v>0</v>
      </c>
      <c r="O27" s="11">
        <f t="shared" si="3"/>
        <v>0</v>
      </c>
      <c r="P27" s="11">
        <f>SUM(P21:P26)</f>
        <v>0</v>
      </c>
      <c r="Q27" s="12"/>
      <c r="R27" s="12"/>
      <c r="S27" s="12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5.75" customHeight="1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8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4"/>
      <c r="B31" s="1564"/>
      <c r="C31" s="1564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5" t="s">
        <v>42</v>
      </c>
      <c r="B32" s="1772"/>
      <c r="C32" s="1772"/>
      <c r="D32" s="1"/>
      <c r="E32" s="1"/>
    </row>
    <row r="33" spans="1:6">
      <c r="A33" s="5" t="s">
        <v>42</v>
      </c>
      <c r="B33" s="1772"/>
      <c r="C33" s="1772"/>
    </row>
    <row r="34" spans="1:6">
      <c r="A34" s="5" t="s">
        <v>43</v>
      </c>
      <c r="B34" s="1772"/>
      <c r="C34" s="1772"/>
      <c r="D34" s="1"/>
      <c r="E34" s="1"/>
    </row>
    <row r="35" spans="1:6">
      <c r="A35" s="5" t="s">
        <v>44</v>
      </c>
      <c r="B35" s="1772"/>
      <c r="C35" s="1772"/>
      <c r="D35" s="1"/>
      <c r="E35" s="1"/>
    </row>
    <row r="38" spans="1:6">
      <c r="A38" s="351" t="s">
        <v>133</v>
      </c>
      <c r="B38" s="351" t="s">
        <v>92</v>
      </c>
      <c r="C38" s="351" t="s">
        <v>6343</v>
      </c>
      <c r="D38" s="351" t="s">
        <v>159</v>
      </c>
      <c r="E38" s="405">
        <v>45982.041666666664</v>
      </c>
      <c r="F38" s="351">
        <v>10.3</v>
      </c>
    </row>
    <row r="39" spans="1:6">
      <c r="A39" s="351" t="s">
        <v>558</v>
      </c>
      <c r="B39" s="351" t="s">
        <v>92</v>
      </c>
      <c r="C39" s="351" t="s">
        <v>6334</v>
      </c>
      <c r="D39" s="351" t="s">
        <v>2294</v>
      </c>
      <c r="E39" s="405">
        <v>45982.763888888891</v>
      </c>
      <c r="F39" s="351">
        <v>10.3</v>
      </c>
    </row>
    <row r="40" spans="1:6">
      <c r="A40" s="351" t="s">
        <v>119</v>
      </c>
      <c r="B40" s="351" t="s">
        <v>92</v>
      </c>
      <c r="C40" s="351" t="s">
        <v>6344</v>
      </c>
      <c r="D40" s="351"/>
      <c r="E40" s="351"/>
      <c r="F40" s="351"/>
    </row>
  </sheetData>
  <mergeCells count="21">
    <mergeCell ref="B12:C12"/>
    <mergeCell ref="A1:F1"/>
    <mergeCell ref="H1:P1"/>
    <mergeCell ref="Q1:Y1"/>
    <mergeCell ref="B10:D10"/>
    <mergeCell ref="J10:L10"/>
    <mergeCell ref="B13:C13"/>
    <mergeCell ref="B34:C34"/>
    <mergeCell ref="B35:C35"/>
    <mergeCell ref="Q19:Y19"/>
    <mergeCell ref="B29:D29"/>
    <mergeCell ref="J29:L29"/>
    <mergeCell ref="B31:C31"/>
    <mergeCell ref="B32:C32"/>
    <mergeCell ref="B33:C33"/>
    <mergeCell ref="H19:P19"/>
    <mergeCell ref="B14:C14"/>
    <mergeCell ref="B15:C15"/>
    <mergeCell ref="B16:C16"/>
    <mergeCell ref="B17:C17"/>
    <mergeCell ref="A19:F19"/>
  </mergeCell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22F63-C0C6-4936-B575-1366B804D04A}">
  <sheetPr>
    <tabColor rgb="FF7030A0"/>
  </sheetPr>
  <dimension ref="A1:Y94"/>
  <sheetViews>
    <sheetView topLeftCell="A23" workbookViewId="0">
      <selection activeCell="W25" sqref="W2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7.140625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21" t="s">
        <v>15</v>
      </c>
      <c r="M2" s="21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2561</v>
      </c>
      <c r="B3" s="15" t="s">
        <v>78</v>
      </c>
      <c r="C3" s="15" t="s">
        <v>6345</v>
      </c>
      <c r="D3" s="15" t="s">
        <v>99</v>
      </c>
      <c r="E3" s="24">
        <v>45980.319444444445</v>
      </c>
      <c r="F3" s="15">
        <v>10.95</v>
      </c>
      <c r="G3" s="37" t="s">
        <v>3121</v>
      </c>
      <c r="H3" s="15"/>
      <c r="I3" s="15"/>
      <c r="J3" s="15"/>
      <c r="K3" s="26"/>
      <c r="L3" s="345">
        <v>80</v>
      </c>
      <c r="M3" s="345">
        <v>54</v>
      </c>
      <c r="N3" s="27">
        <v>27</v>
      </c>
      <c r="O3" s="15"/>
      <c r="P3" s="14">
        <f>SUM(H3:O3)</f>
        <v>161</v>
      </c>
      <c r="Q3" s="17" t="s">
        <v>32</v>
      </c>
      <c r="R3" s="292" t="b">
        <v>0</v>
      </c>
      <c r="S3" s="340">
        <v>115597</v>
      </c>
      <c r="T3" s="237" t="s">
        <v>33</v>
      </c>
      <c r="U3" s="255" t="s">
        <v>100</v>
      </c>
      <c r="V3" s="16" t="s">
        <v>90</v>
      </c>
      <c r="W3" s="16">
        <v>1016146</v>
      </c>
      <c r="X3" s="16" t="s">
        <v>6346</v>
      </c>
      <c r="Y3" s="16"/>
    </row>
    <row r="4" spans="1:25">
      <c r="A4" s="15" t="s">
        <v>4752</v>
      </c>
      <c r="B4" s="15" t="s">
        <v>78</v>
      </c>
      <c r="C4" s="15" t="s">
        <v>6347</v>
      </c>
      <c r="D4" s="15" t="s">
        <v>99</v>
      </c>
      <c r="E4" s="24">
        <v>45980.319444444445</v>
      </c>
      <c r="F4" s="15">
        <v>10.95</v>
      </c>
      <c r="G4" s="37" t="s">
        <v>3121</v>
      </c>
      <c r="H4" s="15"/>
      <c r="I4" s="15"/>
      <c r="J4" s="15"/>
      <c r="K4" s="26"/>
      <c r="L4" s="345">
        <v>54</v>
      </c>
      <c r="M4" s="345">
        <v>54</v>
      </c>
      <c r="N4" s="27">
        <v>53</v>
      </c>
      <c r="O4" s="15"/>
      <c r="P4" s="14">
        <f>SUM(H4:O4)</f>
        <v>161</v>
      </c>
      <c r="Q4" s="17" t="s">
        <v>32</v>
      </c>
      <c r="R4" s="292" t="b">
        <v>1</v>
      </c>
      <c r="S4" s="340">
        <v>115598</v>
      </c>
      <c r="T4" s="237" t="s">
        <v>33</v>
      </c>
      <c r="U4" s="255" t="s">
        <v>100</v>
      </c>
      <c r="V4" s="16" t="s">
        <v>90</v>
      </c>
      <c r="W4" s="16">
        <v>1016147</v>
      </c>
      <c r="X4" s="16" t="s">
        <v>6346</v>
      </c>
      <c r="Y4" s="16"/>
    </row>
    <row r="5" spans="1:25">
      <c r="A5" s="15" t="s">
        <v>144</v>
      </c>
      <c r="B5" s="15" t="s">
        <v>5658</v>
      </c>
      <c r="C5" s="15" t="s">
        <v>6348</v>
      </c>
      <c r="D5" s="15" t="s">
        <v>1105</v>
      </c>
      <c r="E5" s="24">
        <v>45980.600694444445</v>
      </c>
      <c r="F5" s="15">
        <v>15.3</v>
      </c>
      <c r="G5" s="37"/>
      <c r="H5" s="15"/>
      <c r="I5" s="15"/>
      <c r="J5" s="35">
        <v>27</v>
      </c>
      <c r="K5" s="406">
        <v>53</v>
      </c>
      <c r="L5" s="250"/>
      <c r="M5" s="250"/>
      <c r="N5" s="25"/>
      <c r="O5" s="15"/>
      <c r="P5" s="14">
        <f>SUM(H5:O5)</f>
        <v>80</v>
      </c>
      <c r="Q5" s="14" t="s">
        <v>30</v>
      </c>
      <c r="R5" s="290" t="b">
        <v>0</v>
      </c>
      <c r="S5" s="293">
        <v>115547</v>
      </c>
      <c r="T5" s="14" t="s">
        <v>31</v>
      </c>
      <c r="U5" s="232" t="s">
        <v>169</v>
      </c>
      <c r="V5" s="16" t="s">
        <v>634</v>
      </c>
      <c r="W5" s="16">
        <v>1016148</v>
      </c>
      <c r="X5" s="16" t="s">
        <v>6346</v>
      </c>
      <c r="Y5" s="16"/>
    </row>
    <row r="6" spans="1:25">
      <c r="A6" s="15" t="s">
        <v>120</v>
      </c>
      <c r="B6" s="15" t="s">
        <v>78</v>
      </c>
      <c r="C6" s="15" t="s">
        <v>6349</v>
      </c>
      <c r="D6" s="15" t="s">
        <v>99</v>
      </c>
      <c r="E6" s="24">
        <v>45980.319444444445</v>
      </c>
      <c r="F6" s="15">
        <v>10.95</v>
      </c>
      <c r="G6" s="37" t="s">
        <v>3121</v>
      </c>
      <c r="H6" s="15"/>
      <c r="I6" s="15"/>
      <c r="J6" s="15"/>
      <c r="K6" s="26"/>
      <c r="L6" s="345">
        <v>80</v>
      </c>
      <c r="M6" s="345">
        <v>81</v>
      </c>
      <c r="N6" s="25"/>
      <c r="O6" s="15"/>
      <c r="P6" s="14">
        <f>SUM(H6:O6)</f>
        <v>161</v>
      </c>
      <c r="Q6" s="17" t="s">
        <v>32</v>
      </c>
      <c r="R6" s="290" t="b">
        <v>1</v>
      </c>
      <c r="S6" s="14">
        <v>115599</v>
      </c>
      <c r="T6" s="23" t="s">
        <v>33</v>
      </c>
      <c r="U6" s="255" t="s">
        <v>100</v>
      </c>
      <c r="V6" s="16" t="s">
        <v>90</v>
      </c>
      <c r="W6" s="16">
        <v>1016149</v>
      </c>
      <c r="X6" s="16" t="s">
        <v>6346</v>
      </c>
      <c r="Y6" s="16"/>
    </row>
    <row r="7" spans="1:25">
      <c r="A7" s="15" t="s">
        <v>111</v>
      </c>
      <c r="B7" s="15" t="s">
        <v>65</v>
      </c>
      <c r="C7" s="15" t="s">
        <v>6350</v>
      </c>
      <c r="D7" s="15" t="s">
        <v>64</v>
      </c>
      <c r="E7" s="24">
        <v>45980.517361111109</v>
      </c>
      <c r="F7" s="15">
        <v>14.8</v>
      </c>
      <c r="G7" s="37"/>
      <c r="H7" s="15"/>
      <c r="I7" s="15"/>
      <c r="J7" s="15"/>
      <c r="K7" s="15"/>
      <c r="L7" s="324">
        <v>161</v>
      </c>
      <c r="M7" s="45"/>
      <c r="N7" s="15"/>
      <c r="O7" s="15"/>
      <c r="P7" s="14">
        <f>SUM(H7:O7)</f>
        <v>161</v>
      </c>
      <c r="Q7" s="14" t="s">
        <v>30</v>
      </c>
      <c r="R7" s="290" t="b">
        <v>0</v>
      </c>
      <c r="S7" s="14">
        <v>115546</v>
      </c>
      <c r="T7" s="23" t="s">
        <v>33</v>
      </c>
      <c r="U7" s="232" t="s">
        <v>169</v>
      </c>
      <c r="V7" s="16" t="s">
        <v>90</v>
      </c>
      <c r="W7" s="16">
        <v>1016150</v>
      </c>
      <c r="X7" s="16" t="s">
        <v>6346</v>
      </c>
      <c r="Y7" s="16"/>
    </row>
    <row r="8" spans="1:25" ht="25.5">
      <c r="A8" s="15" t="s">
        <v>113</v>
      </c>
      <c r="B8" s="15" t="s">
        <v>65</v>
      </c>
      <c r="C8" s="15" t="s">
        <v>6351</v>
      </c>
      <c r="D8" s="15" t="s">
        <v>64</v>
      </c>
      <c r="E8" s="24">
        <v>45980.517361111109</v>
      </c>
      <c r="F8" s="15">
        <v>14.8</v>
      </c>
      <c r="G8" s="37"/>
      <c r="H8" s="15"/>
      <c r="I8" s="35">
        <v>1</v>
      </c>
      <c r="J8" s="272" t="s">
        <v>6289</v>
      </c>
      <c r="K8" s="15"/>
      <c r="L8" s="35">
        <v>80</v>
      </c>
      <c r="M8" s="15"/>
      <c r="N8" s="15"/>
      <c r="O8" s="15"/>
      <c r="P8" s="14">
        <v>162</v>
      </c>
      <c r="Q8" s="14" t="s">
        <v>30</v>
      </c>
      <c r="R8" s="290" t="b">
        <v>0</v>
      </c>
      <c r="S8" s="14">
        <v>115523</v>
      </c>
      <c r="T8" s="23" t="s">
        <v>33</v>
      </c>
      <c r="U8" s="232" t="s">
        <v>169</v>
      </c>
      <c r="V8" s="16" t="s">
        <v>90</v>
      </c>
      <c r="W8" s="16">
        <v>1016151</v>
      </c>
      <c r="X8" s="16" t="s">
        <v>6346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>SUM(H3:H6)</f>
        <v>0</v>
      </c>
      <c r="I9" s="11">
        <f t="shared" ref="I9:K9" si="0">SUM(I3:I8)</f>
        <v>1</v>
      </c>
      <c r="J9" s="11">
        <f t="shared" si="0"/>
        <v>27</v>
      </c>
      <c r="K9" s="11">
        <f t="shared" si="0"/>
        <v>53</v>
      </c>
      <c r="L9" s="11">
        <f>SUM(L3:L8)</f>
        <v>455</v>
      </c>
      <c r="M9" s="11">
        <f t="shared" ref="M9:O9" si="1">SUM(M3:M8)</f>
        <v>189</v>
      </c>
      <c r="N9" s="11">
        <f t="shared" si="1"/>
        <v>80</v>
      </c>
      <c r="O9" s="11">
        <f t="shared" si="1"/>
        <v>0</v>
      </c>
      <c r="P9" s="11">
        <f>SUM(P3:P8)</f>
        <v>886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619" t="s">
        <v>6352</v>
      </c>
      <c r="K11" s="1619"/>
      <c r="L11" s="161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169</v>
      </c>
      <c r="B13" s="1564" t="s">
        <v>39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57" t="s">
        <v>100</v>
      </c>
      <c r="B14" s="1619" t="s">
        <v>41</v>
      </c>
      <c r="C14" s="16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854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358406877875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0.45833333333333331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4015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810</v>
      </c>
      <c r="R20" s="1742"/>
      <c r="S20" s="1742"/>
      <c r="T20" s="1742"/>
      <c r="U20" s="1742"/>
      <c r="V20" s="1742"/>
      <c r="W20" s="1742"/>
      <c r="X20" s="1742"/>
      <c r="Y20" s="1742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21" t="s">
        <v>15</v>
      </c>
      <c r="M21" s="21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1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15" t="s">
        <v>1141</v>
      </c>
      <c r="B22" s="15" t="s">
        <v>2438</v>
      </c>
      <c r="C22" s="15" t="s">
        <v>6353</v>
      </c>
      <c r="D22" s="15" t="s">
        <v>159</v>
      </c>
      <c r="E22" s="24">
        <v>45981.041666666664</v>
      </c>
      <c r="F22" s="15">
        <v>10.3</v>
      </c>
      <c r="G22" s="37" t="s">
        <v>3121</v>
      </c>
      <c r="H22" s="15"/>
      <c r="I22" s="15"/>
      <c r="J22" s="15"/>
      <c r="K22" s="26"/>
      <c r="L22" s="344"/>
      <c r="M22" s="345">
        <v>101</v>
      </c>
      <c r="N22" s="27">
        <v>60</v>
      </c>
      <c r="O22" s="15"/>
      <c r="P22" s="14">
        <f t="shared" ref="P22:P27" si="2">SUM(H22:O22)</f>
        <v>161</v>
      </c>
      <c r="Q22" s="17" t="s">
        <v>32</v>
      </c>
      <c r="R22" s="292" t="b">
        <v>0</v>
      </c>
      <c r="S22" s="340">
        <v>115576</v>
      </c>
      <c r="T22" s="237" t="s">
        <v>33</v>
      </c>
      <c r="U22" s="231" t="s">
        <v>161</v>
      </c>
      <c r="V22" s="16" t="s">
        <v>90</v>
      </c>
      <c r="W22" s="16">
        <v>1016156</v>
      </c>
      <c r="X22" s="16" t="s">
        <v>6354</v>
      </c>
      <c r="Y22" s="16"/>
    </row>
    <row r="23" spans="1:25" ht="25.5">
      <c r="A23" s="15" t="s">
        <v>3866</v>
      </c>
      <c r="B23" s="15" t="s">
        <v>78</v>
      </c>
      <c r="C23" s="15" t="s">
        <v>6355</v>
      </c>
      <c r="D23" s="15" t="s">
        <v>932</v>
      </c>
      <c r="E23" s="24">
        <v>45981.003472222219</v>
      </c>
      <c r="F23" s="15">
        <v>10.3</v>
      </c>
      <c r="G23" s="37" t="s">
        <v>5745</v>
      </c>
      <c r="H23" s="15"/>
      <c r="I23" s="15"/>
      <c r="J23" s="15"/>
      <c r="K23" s="26"/>
      <c r="L23" s="344"/>
      <c r="M23" s="345">
        <v>101</v>
      </c>
      <c r="N23" s="27">
        <v>60</v>
      </c>
      <c r="O23" s="15"/>
      <c r="P23" s="14">
        <f t="shared" si="2"/>
        <v>161</v>
      </c>
      <c r="Q23" s="17" t="s">
        <v>32</v>
      </c>
      <c r="R23" s="292" t="b">
        <v>1</v>
      </c>
      <c r="S23" s="340">
        <v>115579</v>
      </c>
      <c r="T23" s="237" t="s">
        <v>33</v>
      </c>
      <c r="U23" s="231" t="s">
        <v>161</v>
      </c>
      <c r="V23" s="16" t="s">
        <v>90</v>
      </c>
      <c r="W23" s="16">
        <v>1016157</v>
      </c>
      <c r="X23" s="16" t="s">
        <v>6354</v>
      </c>
      <c r="Y23" s="16"/>
    </row>
    <row r="24" spans="1:25">
      <c r="A24" s="15" t="s">
        <v>119</v>
      </c>
      <c r="B24" s="15" t="s">
        <v>92</v>
      </c>
      <c r="C24" s="15" t="s">
        <v>6356</v>
      </c>
      <c r="D24" s="15" t="s">
        <v>159</v>
      </c>
      <c r="E24" s="24">
        <v>45981.041666666664</v>
      </c>
      <c r="F24" s="15">
        <v>10.3</v>
      </c>
      <c r="G24" s="37" t="s">
        <v>3121</v>
      </c>
      <c r="H24" s="15"/>
      <c r="I24" s="15"/>
      <c r="J24" s="15"/>
      <c r="K24" s="26"/>
      <c r="L24" s="344"/>
      <c r="M24" s="345">
        <v>131</v>
      </c>
      <c r="N24" s="27">
        <v>30</v>
      </c>
      <c r="O24" s="15"/>
      <c r="P24" s="14">
        <f t="shared" si="2"/>
        <v>161</v>
      </c>
      <c r="Q24" s="17" t="s">
        <v>32</v>
      </c>
      <c r="R24" s="292" t="b">
        <v>0</v>
      </c>
      <c r="S24" s="340">
        <v>115577</v>
      </c>
      <c r="T24" s="237" t="s">
        <v>33</v>
      </c>
      <c r="U24" s="231" t="s">
        <v>161</v>
      </c>
      <c r="V24" s="16" t="s">
        <v>90</v>
      </c>
      <c r="W24" s="16">
        <v>1016158</v>
      </c>
      <c r="X24" s="16" t="s">
        <v>6354</v>
      </c>
      <c r="Y24" s="16"/>
    </row>
    <row r="25" spans="1:25">
      <c r="A25" s="15" t="s">
        <v>519</v>
      </c>
      <c r="B25" s="15" t="s">
        <v>78</v>
      </c>
      <c r="C25" s="15" t="s">
        <v>6357</v>
      </c>
      <c r="D25" s="15" t="s">
        <v>88</v>
      </c>
      <c r="E25" s="24">
        <v>45981.166666666664</v>
      </c>
      <c r="F25" s="15">
        <v>10.3</v>
      </c>
      <c r="G25" s="37" t="s">
        <v>3121</v>
      </c>
      <c r="H25" s="15"/>
      <c r="I25" s="15"/>
      <c r="J25" s="15"/>
      <c r="K25" s="26"/>
      <c r="L25" s="345">
        <v>30</v>
      </c>
      <c r="M25" s="345">
        <v>101</v>
      </c>
      <c r="N25" s="27">
        <v>30</v>
      </c>
      <c r="O25" s="15"/>
      <c r="P25" s="14">
        <f t="shared" si="2"/>
        <v>161</v>
      </c>
      <c r="Q25" s="17" t="s">
        <v>32</v>
      </c>
      <c r="R25" s="292" t="b">
        <v>0</v>
      </c>
      <c r="S25" s="340">
        <v>115580</v>
      </c>
      <c r="T25" s="237" t="s">
        <v>33</v>
      </c>
      <c r="U25" s="231" t="s">
        <v>161</v>
      </c>
      <c r="V25" s="16" t="s">
        <v>90</v>
      </c>
      <c r="W25" s="16">
        <v>1016159</v>
      </c>
      <c r="X25" s="16" t="s">
        <v>6354</v>
      </c>
      <c r="Y25" s="16"/>
    </row>
    <row r="26" spans="1:25">
      <c r="A26" s="15" t="s">
        <v>2561</v>
      </c>
      <c r="B26" s="15" t="s">
        <v>2438</v>
      </c>
      <c r="C26" s="15" t="s">
        <v>6358</v>
      </c>
      <c r="D26" s="15" t="s">
        <v>159</v>
      </c>
      <c r="E26" s="24">
        <v>45981.041666666664</v>
      </c>
      <c r="F26" s="15">
        <v>10.3</v>
      </c>
      <c r="G26" s="37" t="s">
        <v>3121</v>
      </c>
      <c r="H26" s="15"/>
      <c r="I26" s="15"/>
      <c r="J26" s="15"/>
      <c r="K26" s="26"/>
      <c r="L26" s="345">
        <v>30</v>
      </c>
      <c r="M26" s="345">
        <v>71</v>
      </c>
      <c r="N26" s="27">
        <v>60</v>
      </c>
      <c r="O26" s="15"/>
      <c r="P26" s="14">
        <f t="shared" si="2"/>
        <v>161</v>
      </c>
      <c r="Q26" s="17" t="s">
        <v>32</v>
      </c>
      <c r="R26" s="292" t="b">
        <v>0</v>
      </c>
      <c r="S26" s="340">
        <v>115578</v>
      </c>
      <c r="T26" s="237" t="s">
        <v>33</v>
      </c>
      <c r="U26" s="231" t="s">
        <v>161</v>
      </c>
      <c r="V26" s="16" t="s">
        <v>90</v>
      </c>
      <c r="W26" s="16">
        <v>1016160</v>
      </c>
      <c r="X26" s="16" t="s">
        <v>6354</v>
      </c>
      <c r="Y26" s="16"/>
    </row>
    <row r="27" spans="1:25">
      <c r="A27" s="15" t="s">
        <v>122</v>
      </c>
      <c r="B27" s="15" t="s">
        <v>62</v>
      </c>
      <c r="C27" s="15" t="s">
        <v>6359</v>
      </c>
      <c r="D27" s="15" t="s">
        <v>3708</v>
      </c>
      <c r="E27" s="24">
        <v>45981.048611111109</v>
      </c>
      <c r="F27" s="15">
        <v>13.5</v>
      </c>
      <c r="G27" s="37"/>
      <c r="H27" s="15"/>
      <c r="I27" s="15"/>
      <c r="J27" s="15"/>
      <c r="K27" s="35">
        <v>108</v>
      </c>
      <c r="L27" s="45"/>
      <c r="M27" s="45"/>
      <c r="N27" s="15"/>
      <c r="O27" s="15"/>
      <c r="P27" s="14">
        <f t="shared" si="2"/>
        <v>108</v>
      </c>
      <c r="Q27" s="14" t="s">
        <v>30</v>
      </c>
      <c r="R27" s="290" t="b">
        <v>0</v>
      </c>
      <c r="S27" s="293">
        <v>115550</v>
      </c>
      <c r="T27" s="14" t="s">
        <v>31</v>
      </c>
      <c r="U27" s="231" t="s">
        <v>161</v>
      </c>
      <c r="V27" s="16" t="s">
        <v>90</v>
      </c>
      <c r="W27" s="16">
        <v>1016161</v>
      </c>
      <c r="X27" s="16" t="s">
        <v>6360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 t="shared" ref="H28:O28" si="3">SUM(H22:H26)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60</v>
      </c>
      <c r="M28" s="11">
        <f t="shared" si="3"/>
        <v>505</v>
      </c>
      <c r="N28" s="11">
        <f t="shared" si="3"/>
        <v>240</v>
      </c>
      <c r="O28" s="11">
        <f t="shared" si="3"/>
        <v>0</v>
      </c>
      <c r="P28" s="11">
        <f>SUM(P22:P27)</f>
        <v>913</v>
      </c>
      <c r="Q28" s="12"/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230" t="s">
        <v>4605</v>
      </c>
      <c r="B32" s="1558"/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 t="s">
        <v>309</v>
      </c>
      <c r="C33" s="1565"/>
      <c r="D33" s="1"/>
      <c r="E33" s="1"/>
    </row>
    <row r="34" spans="1:25">
      <c r="A34" s="5" t="s">
        <v>42</v>
      </c>
      <c r="B34" s="1565"/>
      <c r="C34" s="1565"/>
    </row>
    <row r="35" spans="1:25">
      <c r="A35" s="5" t="s">
        <v>43</v>
      </c>
      <c r="B35" s="1566">
        <v>358407720495</v>
      </c>
      <c r="C35" s="1565"/>
      <c r="D35" s="1"/>
      <c r="E35" s="1"/>
    </row>
    <row r="36" spans="1:25">
      <c r="A36" s="5" t="s">
        <v>44</v>
      </c>
      <c r="B36" s="1567">
        <v>0.625</v>
      </c>
      <c r="C36" s="1565"/>
      <c r="D36" s="1"/>
      <c r="E36" s="1"/>
    </row>
    <row r="38" spans="1:25" ht="23.25" customHeight="1">
      <c r="A38" s="1597" t="s">
        <v>205</v>
      </c>
      <c r="B38" s="1597"/>
      <c r="C38" s="1597"/>
      <c r="D38" s="1597"/>
      <c r="E38" s="1597"/>
      <c r="F38" s="1597"/>
      <c r="G38" s="325"/>
      <c r="H38" s="1597" t="s">
        <v>3509</v>
      </c>
      <c r="I38" s="1597"/>
      <c r="J38" s="1597"/>
      <c r="K38" s="1597"/>
      <c r="L38" s="1597"/>
      <c r="M38" s="1597"/>
      <c r="N38" s="1597"/>
      <c r="O38" s="1597"/>
      <c r="P38" s="1597"/>
      <c r="Q38" s="1796" t="s">
        <v>206</v>
      </c>
      <c r="R38" s="1797"/>
      <c r="S38" s="1797"/>
      <c r="T38" s="1797"/>
      <c r="U38" s="1797"/>
      <c r="V38" s="1797"/>
      <c r="W38" s="1797"/>
      <c r="X38" s="1797"/>
      <c r="Y38" s="1797"/>
    </row>
    <row r="39" spans="1:25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240" t="s">
        <v>22</v>
      </c>
      <c r="S39" s="18" t="s">
        <v>9</v>
      </c>
      <c r="T39" s="8" t="s">
        <v>21</v>
      </c>
      <c r="U39" s="8" t="s">
        <v>24</v>
      </c>
      <c r="V39" s="8" t="s">
        <v>25</v>
      </c>
      <c r="W39" s="8" t="s">
        <v>26</v>
      </c>
      <c r="X39" s="8" t="s">
        <v>27</v>
      </c>
      <c r="Y39" s="8" t="s">
        <v>28</v>
      </c>
    </row>
    <row r="40" spans="1:25" ht="25.5">
      <c r="A40" s="15" t="s">
        <v>2561</v>
      </c>
      <c r="B40" s="15" t="s">
        <v>78</v>
      </c>
      <c r="C40" s="35" t="s">
        <v>6361</v>
      </c>
      <c r="D40" s="15" t="s">
        <v>932</v>
      </c>
      <c r="E40" s="24">
        <v>45982.003472222219</v>
      </c>
      <c r="F40" s="15">
        <v>10.3</v>
      </c>
      <c r="G40" s="37" t="s">
        <v>5745</v>
      </c>
      <c r="H40" s="15"/>
      <c r="I40" s="15"/>
      <c r="J40" s="15"/>
      <c r="K40" s="15"/>
      <c r="L40" s="35">
        <v>44</v>
      </c>
      <c r="M40" s="35">
        <v>90</v>
      </c>
      <c r="N40" s="35">
        <v>27</v>
      </c>
      <c r="O40" s="15"/>
      <c r="P40" s="14">
        <f>SUM(H40:O40)</f>
        <v>161</v>
      </c>
      <c r="Q40" s="17" t="s">
        <v>32</v>
      </c>
      <c r="R40" s="292" t="b">
        <v>0</v>
      </c>
      <c r="S40" s="340">
        <v>115584</v>
      </c>
      <c r="T40" s="237" t="s">
        <v>33</v>
      </c>
      <c r="U40" s="261" t="s">
        <v>755</v>
      </c>
      <c r="V40" s="16" t="s">
        <v>90</v>
      </c>
      <c r="W40" s="16">
        <v>1016184</v>
      </c>
      <c r="X40" s="16" t="s">
        <v>6362</v>
      </c>
      <c r="Y40" s="16"/>
    </row>
    <row r="41" spans="1:25" ht="25.5">
      <c r="A41" s="35" t="s">
        <v>86</v>
      </c>
      <c r="B41" s="35" t="s">
        <v>78</v>
      </c>
      <c r="C41" s="15" t="s">
        <v>6363</v>
      </c>
      <c r="D41" s="15" t="s">
        <v>4050</v>
      </c>
      <c r="E41" s="24">
        <v>45982.03125</v>
      </c>
      <c r="F41" s="15">
        <v>10.3</v>
      </c>
      <c r="G41" s="37" t="s">
        <v>5745</v>
      </c>
      <c r="H41" s="15"/>
      <c r="I41" s="15"/>
      <c r="J41" s="15"/>
      <c r="K41" s="15"/>
      <c r="L41" s="35">
        <v>14</v>
      </c>
      <c r="M41" s="15">
        <v>120</v>
      </c>
      <c r="N41" s="35">
        <v>27</v>
      </c>
      <c r="O41" s="15"/>
      <c r="P41" s="14">
        <f>SUM(H41:O41)</f>
        <v>161</v>
      </c>
      <c r="Q41" s="17" t="s">
        <v>32</v>
      </c>
      <c r="R41" s="292" t="b">
        <v>0</v>
      </c>
      <c r="S41" s="340">
        <v>115596</v>
      </c>
      <c r="T41" s="237" t="s">
        <v>33</v>
      </c>
      <c r="U41" s="261" t="s">
        <v>755</v>
      </c>
      <c r="V41" s="16" t="s">
        <v>90</v>
      </c>
      <c r="W41" s="16">
        <v>1016179</v>
      </c>
      <c r="X41" s="16" t="s">
        <v>6362</v>
      </c>
      <c r="Y41" s="16"/>
    </row>
    <row r="42" spans="1:25" ht="25.5">
      <c r="A42" s="15" t="s">
        <v>133</v>
      </c>
      <c r="B42" s="15" t="s">
        <v>2438</v>
      </c>
      <c r="C42" s="15" t="s">
        <v>6364</v>
      </c>
      <c r="D42" s="15" t="s">
        <v>620</v>
      </c>
      <c r="E42" s="24">
        <v>45981.958333333336</v>
      </c>
      <c r="F42" s="15">
        <v>10.3</v>
      </c>
      <c r="G42" s="37" t="s">
        <v>5745</v>
      </c>
      <c r="H42" s="15"/>
      <c r="I42" s="15"/>
      <c r="J42" s="15"/>
      <c r="K42" s="15"/>
      <c r="L42" s="35">
        <v>22</v>
      </c>
      <c r="M42" s="35">
        <v>109</v>
      </c>
      <c r="N42" s="35">
        <v>30</v>
      </c>
      <c r="O42" s="15"/>
      <c r="P42" s="14">
        <f>SUM(H42:O42)</f>
        <v>161</v>
      </c>
      <c r="Q42" s="17" t="s">
        <v>32</v>
      </c>
      <c r="R42" s="292" t="b">
        <v>0</v>
      </c>
      <c r="S42" s="340">
        <v>115581</v>
      </c>
      <c r="T42" s="237" t="s">
        <v>33</v>
      </c>
      <c r="U42" s="261" t="s">
        <v>523</v>
      </c>
      <c r="V42" s="16" t="s">
        <v>90</v>
      </c>
      <c r="W42" s="16">
        <v>1016185</v>
      </c>
      <c r="X42" s="16" t="s">
        <v>6362</v>
      </c>
      <c r="Y42" s="16"/>
    </row>
    <row r="43" spans="1:25" ht="25.5">
      <c r="A43" s="224" t="s">
        <v>2837</v>
      </c>
      <c r="B43" s="224" t="s">
        <v>2438</v>
      </c>
      <c r="C43" s="224" t="s">
        <v>6365</v>
      </c>
      <c r="D43" s="15" t="s">
        <v>620</v>
      </c>
      <c r="E43" s="24">
        <v>45981.958333333336</v>
      </c>
      <c r="F43" s="15">
        <v>10.3</v>
      </c>
      <c r="G43" s="37" t="s">
        <v>5745</v>
      </c>
      <c r="H43" s="224"/>
      <c r="I43" s="224"/>
      <c r="J43" s="224"/>
      <c r="K43" s="224"/>
      <c r="L43" s="35">
        <v>161</v>
      </c>
      <c r="M43" s="224"/>
      <c r="N43" s="224"/>
      <c r="O43" s="224"/>
      <c r="P43" s="280">
        <f>SUM(L43:O43)</f>
        <v>161</v>
      </c>
      <c r="Q43" s="17" t="s">
        <v>32</v>
      </c>
      <c r="R43" s="292" t="b">
        <v>0</v>
      </c>
      <c r="S43" s="340">
        <v>115582</v>
      </c>
      <c r="T43" s="237" t="s">
        <v>33</v>
      </c>
      <c r="U43" s="261" t="s">
        <v>523</v>
      </c>
      <c r="V43" s="16" t="s">
        <v>90</v>
      </c>
      <c r="W43" s="16">
        <v>1016186</v>
      </c>
      <c r="X43" s="16" t="s">
        <v>6362</v>
      </c>
      <c r="Y43" s="228"/>
    </row>
    <row r="44" spans="1:25" ht="23.25" customHeight="1">
      <c r="A44" s="15" t="s">
        <v>937</v>
      </c>
      <c r="B44" s="15" t="s">
        <v>1184</v>
      </c>
      <c r="C44" s="15" t="s">
        <v>6366</v>
      </c>
      <c r="D44" s="15" t="s">
        <v>4325</v>
      </c>
      <c r="E44" s="24">
        <v>45982.392361111109</v>
      </c>
      <c r="F44" s="15">
        <v>11</v>
      </c>
      <c r="G44" s="37" t="s">
        <v>3986</v>
      </c>
      <c r="H44" s="15"/>
      <c r="I44" s="15"/>
      <c r="J44" s="15"/>
      <c r="K44" s="15"/>
      <c r="L44" s="15"/>
      <c r="M44" s="272">
        <v>81</v>
      </c>
      <c r="N44" s="35">
        <v>26</v>
      </c>
      <c r="O44" s="15"/>
      <c r="P44" s="14">
        <f>SUM(H44:O44)</f>
        <v>107</v>
      </c>
      <c r="Q44" s="17" t="s">
        <v>32</v>
      </c>
      <c r="R44" s="292" t="b">
        <v>0</v>
      </c>
      <c r="S44" s="340">
        <v>115585</v>
      </c>
      <c r="T44" s="237" t="s">
        <v>33</v>
      </c>
      <c r="U44" s="270" t="s">
        <v>508</v>
      </c>
      <c r="V44" s="16" t="s">
        <v>90</v>
      </c>
      <c r="W44" s="16">
        <v>1016187</v>
      </c>
      <c r="X44" s="16" t="s">
        <v>6367</v>
      </c>
      <c r="Y44" s="16"/>
    </row>
    <row r="45" spans="1:25" ht="25.5">
      <c r="A45" s="15" t="s">
        <v>102</v>
      </c>
      <c r="B45" s="15" t="s">
        <v>92</v>
      </c>
      <c r="C45" s="15" t="s">
        <v>6368</v>
      </c>
      <c r="D45" s="15" t="s">
        <v>2294</v>
      </c>
      <c r="E45" s="24">
        <v>45982.736111111109</v>
      </c>
      <c r="F45" s="15">
        <v>10.3</v>
      </c>
      <c r="G45" s="37" t="s">
        <v>5745</v>
      </c>
      <c r="H45" s="15"/>
      <c r="I45" s="15"/>
      <c r="J45" s="15"/>
      <c r="K45" s="15"/>
      <c r="L45" s="35">
        <v>161</v>
      </c>
      <c r="M45" s="15"/>
      <c r="N45" s="15"/>
      <c r="O45" s="15"/>
      <c r="P45" s="14">
        <f>SUM(H45:O45)</f>
        <v>161</v>
      </c>
      <c r="Q45" s="17" t="s">
        <v>32</v>
      </c>
      <c r="R45" s="292" t="b">
        <v>0</v>
      </c>
      <c r="S45" s="340">
        <v>115583</v>
      </c>
      <c r="T45" s="237" t="s">
        <v>33</v>
      </c>
      <c r="U45" s="261" t="s">
        <v>523</v>
      </c>
      <c r="V45" s="16" t="s">
        <v>90</v>
      </c>
      <c r="W45" s="16">
        <v>1016188</v>
      </c>
      <c r="X45" s="16" t="s">
        <v>6362</v>
      </c>
      <c r="Y45" s="16"/>
    </row>
    <row r="46" spans="1:25">
      <c r="A46" s="11" t="s">
        <v>19</v>
      </c>
      <c r="B46" s="7"/>
      <c r="C46" s="7"/>
      <c r="D46" s="7"/>
      <c r="E46" s="11"/>
      <c r="F46" s="7"/>
      <c r="G46" s="7"/>
      <c r="H46" s="11">
        <f t="shared" ref="H46:P46" si="4">SUM(H40:H45)</f>
        <v>0</v>
      </c>
      <c r="I46" s="11">
        <f t="shared" si="4"/>
        <v>0</v>
      </c>
      <c r="J46" s="11">
        <f t="shared" si="4"/>
        <v>0</v>
      </c>
      <c r="K46" s="11">
        <f t="shared" si="4"/>
        <v>0</v>
      </c>
      <c r="L46" s="11">
        <f t="shared" si="4"/>
        <v>402</v>
      </c>
      <c r="M46" s="11">
        <f t="shared" si="4"/>
        <v>400</v>
      </c>
      <c r="N46" s="11">
        <f t="shared" si="4"/>
        <v>110</v>
      </c>
      <c r="O46" s="11">
        <f t="shared" si="4"/>
        <v>0</v>
      </c>
      <c r="P46" s="11">
        <f t="shared" si="4"/>
        <v>912</v>
      </c>
      <c r="Q46" s="12"/>
      <c r="R46" s="12"/>
      <c r="S46" s="256"/>
      <c r="T46" s="12"/>
      <c r="U46" s="12"/>
      <c r="V46" s="12"/>
      <c r="W46" s="12"/>
      <c r="X46" s="12"/>
      <c r="Y46" s="12"/>
    </row>
    <row r="47" spans="1:25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166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 ht="18">
      <c r="A49" s="187" t="s">
        <v>35</v>
      </c>
      <c r="B49" s="186" t="s">
        <v>36</v>
      </c>
      <c r="C49" s="239" t="s">
        <v>37</v>
      </c>
      <c r="D49" s="24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342" t="s">
        <v>508</v>
      </c>
      <c r="B50" s="1804" t="s">
        <v>39</v>
      </c>
      <c r="C50" s="1804"/>
      <c r="D50" s="242"/>
      <c r="E50" s="243" t="s">
        <v>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263" t="s">
        <v>523</v>
      </c>
      <c r="B51" s="1810" t="s">
        <v>41</v>
      </c>
      <c r="C51" s="18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6039</v>
      </c>
      <c r="B52" s="1772" t="s">
        <v>6040</v>
      </c>
      <c r="C52" s="1772"/>
      <c r="D52" s="1"/>
      <c r="E52" s="1"/>
    </row>
    <row r="53" spans="1:25">
      <c r="A53" s="5" t="s">
        <v>42</v>
      </c>
      <c r="B53" s="1772"/>
      <c r="C53" s="1772"/>
    </row>
    <row r="54" spans="1:25">
      <c r="A54" s="5" t="s">
        <v>43</v>
      </c>
      <c r="B54" s="1772"/>
      <c r="C54" s="1772"/>
      <c r="D54" s="1"/>
      <c r="E54" s="1"/>
    </row>
    <row r="55" spans="1:25">
      <c r="A55" s="5" t="s">
        <v>44</v>
      </c>
      <c r="B55" s="1772"/>
      <c r="C55" s="1772"/>
      <c r="D55" s="1"/>
      <c r="E55" s="1"/>
    </row>
    <row r="57" spans="1:25" ht="23.25" customHeight="1">
      <c r="A57" s="1559" t="s">
        <v>155</v>
      </c>
      <c r="B57" s="1559"/>
      <c r="C57" s="1559"/>
      <c r="D57" s="1559"/>
      <c r="E57" s="1559"/>
      <c r="F57" s="1559"/>
      <c r="G57" s="7"/>
      <c r="H57" s="1559" t="s">
        <v>4015</v>
      </c>
      <c r="I57" s="1559"/>
      <c r="J57" s="1559"/>
      <c r="K57" s="1559"/>
      <c r="L57" s="1559"/>
      <c r="M57" s="1559"/>
      <c r="N57" s="1559"/>
      <c r="O57" s="1559"/>
      <c r="P57" s="1559"/>
      <c r="Q57" s="1741" t="s">
        <v>1588</v>
      </c>
      <c r="R57" s="1742"/>
      <c r="S57" s="1742"/>
      <c r="T57" s="1742"/>
      <c r="U57" s="1742"/>
      <c r="V57" s="1742"/>
      <c r="W57" s="1742"/>
      <c r="X57" s="1742"/>
      <c r="Y57" s="1742"/>
    </row>
    <row r="58" spans="1:25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9" t="s">
        <v>15</v>
      </c>
      <c r="M58" s="9" t="s">
        <v>16</v>
      </c>
      <c r="N58" s="9" t="s">
        <v>17</v>
      </c>
      <c r="O58" s="10" t="s">
        <v>18</v>
      </c>
      <c r="P58" s="8" t="s">
        <v>19</v>
      </c>
      <c r="Q58" s="8" t="s">
        <v>20</v>
      </c>
      <c r="R58" s="240" t="s">
        <v>22</v>
      </c>
      <c r="S58" s="18" t="s">
        <v>9</v>
      </c>
      <c r="T58" s="8" t="s">
        <v>21</v>
      </c>
      <c r="U58" s="8" t="s">
        <v>24</v>
      </c>
      <c r="V58" s="8" t="s">
        <v>25</v>
      </c>
      <c r="W58" s="8" t="s">
        <v>26</v>
      </c>
      <c r="X58" s="8" t="s">
        <v>27</v>
      </c>
      <c r="Y58" s="8" t="s">
        <v>28</v>
      </c>
    </row>
    <row r="59" spans="1:25">
      <c r="A59" s="15" t="s">
        <v>141</v>
      </c>
      <c r="B59" s="15" t="s">
        <v>69</v>
      </c>
      <c r="C59" s="35" t="s">
        <v>6369</v>
      </c>
      <c r="D59" s="15" t="s">
        <v>68</v>
      </c>
      <c r="E59" s="24">
        <v>45980.753472222219</v>
      </c>
      <c r="F59" s="15">
        <v>14.5</v>
      </c>
      <c r="G59" s="37"/>
      <c r="H59" s="15"/>
      <c r="I59" s="15"/>
      <c r="J59" s="15"/>
      <c r="K59" s="15"/>
      <c r="L59" s="35">
        <v>60</v>
      </c>
      <c r="M59" s="35">
        <v>60</v>
      </c>
      <c r="N59" s="35">
        <v>41</v>
      </c>
      <c r="O59" s="15"/>
      <c r="P59" s="14">
        <f t="shared" ref="P59:P64" si="5">SUM(H59:O59)</f>
        <v>161</v>
      </c>
      <c r="Q59" s="14" t="s">
        <v>30</v>
      </c>
      <c r="R59" s="292" t="b">
        <v>0</v>
      </c>
      <c r="S59" s="344">
        <v>115555</v>
      </c>
      <c r="T59" s="66" t="s">
        <v>31</v>
      </c>
      <c r="U59" s="232" t="s">
        <v>169</v>
      </c>
      <c r="V59" s="16"/>
      <c r="W59" s="16">
        <v>1016167</v>
      </c>
      <c r="X59" s="16" t="s">
        <v>6370</v>
      </c>
      <c r="Y59" s="16"/>
    </row>
    <row r="60" spans="1:25" ht="25.5">
      <c r="A60" s="15" t="s">
        <v>120</v>
      </c>
      <c r="B60" s="15" t="s">
        <v>134</v>
      </c>
      <c r="C60" s="35" t="s">
        <v>6371</v>
      </c>
      <c r="D60" s="15" t="s">
        <v>2892</v>
      </c>
      <c r="E60" s="24">
        <v>45980.288194444445</v>
      </c>
      <c r="F60" s="15">
        <v>10.3</v>
      </c>
      <c r="G60" s="37" t="s">
        <v>5745</v>
      </c>
      <c r="H60" s="15"/>
      <c r="I60" s="15"/>
      <c r="J60" s="15"/>
      <c r="K60" s="15"/>
      <c r="L60" s="35">
        <v>121</v>
      </c>
      <c r="M60" s="35">
        <v>40</v>
      </c>
      <c r="N60" s="15"/>
      <c r="O60" s="15"/>
      <c r="P60" s="14">
        <f t="shared" si="5"/>
        <v>161</v>
      </c>
      <c r="Q60" s="17" t="s">
        <v>32</v>
      </c>
      <c r="R60" s="292" t="b">
        <v>1</v>
      </c>
      <c r="S60" s="344">
        <v>115591</v>
      </c>
      <c r="T60" s="237" t="s">
        <v>33</v>
      </c>
      <c r="U60" s="231" t="s">
        <v>161</v>
      </c>
      <c r="V60" s="16" t="s">
        <v>90</v>
      </c>
      <c r="W60" s="16">
        <v>1016162</v>
      </c>
      <c r="X60" s="16" t="s">
        <v>6372</v>
      </c>
      <c r="Y60" s="16"/>
    </row>
    <row r="61" spans="1:25">
      <c r="A61" s="15" t="s">
        <v>133</v>
      </c>
      <c r="B61" s="15" t="s">
        <v>134</v>
      </c>
      <c r="C61" s="35" t="s">
        <v>6373</v>
      </c>
      <c r="D61" s="15" t="s">
        <v>2892</v>
      </c>
      <c r="E61" s="24">
        <v>45981.288194444445</v>
      </c>
      <c r="F61" s="15">
        <v>10.3</v>
      </c>
      <c r="G61" s="343" t="s">
        <v>3986</v>
      </c>
      <c r="H61" s="15"/>
      <c r="I61" s="15"/>
      <c r="J61" s="15"/>
      <c r="K61" s="15"/>
      <c r="L61" s="35">
        <v>161</v>
      </c>
      <c r="M61" s="15"/>
      <c r="N61" s="15"/>
      <c r="O61" s="15"/>
      <c r="P61" s="14">
        <f t="shared" si="5"/>
        <v>161</v>
      </c>
      <c r="Q61" s="17" t="s">
        <v>32</v>
      </c>
      <c r="R61" s="292" t="b">
        <v>0</v>
      </c>
      <c r="S61" s="344">
        <v>115593</v>
      </c>
      <c r="T61" s="237" t="s">
        <v>33</v>
      </c>
      <c r="U61" s="231" t="s">
        <v>161</v>
      </c>
      <c r="V61" s="16" t="s">
        <v>90</v>
      </c>
      <c r="W61" s="16">
        <v>1016163</v>
      </c>
      <c r="X61" s="16" t="s">
        <v>6372</v>
      </c>
      <c r="Y61" s="228"/>
    </row>
    <row r="62" spans="1:25">
      <c r="A62" s="407" t="s">
        <v>86</v>
      </c>
      <c r="B62" s="407" t="s">
        <v>134</v>
      </c>
      <c r="C62" s="407" t="s">
        <v>6374</v>
      </c>
      <c r="D62" s="407" t="s">
        <v>2892</v>
      </c>
      <c r="E62" s="24">
        <v>45981.288194444445</v>
      </c>
      <c r="F62" s="15">
        <v>10.3</v>
      </c>
      <c r="G62" s="37" t="s">
        <v>3121</v>
      </c>
      <c r="H62" s="15"/>
      <c r="I62" s="15"/>
      <c r="J62" s="15"/>
      <c r="K62" s="15"/>
      <c r="L62" s="35">
        <v>161</v>
      </c>
      <c r="M62" s="15"/>
      <c r="N62" s="15"/>
      <c r="O62" s="15"/>
      <c r="P62" s="14">
        <f t="shared" si="5"/>
        <v>161</v>
      </c>
      <c r="Q62" s="17" t="s">
        <v>32</v>
      </c>
      <c r="R62" s="292" t="b">
        <v>0</v>
      </c>
      <c r="S62" s="344">
        <v>115592</v>
      </c>
      <c r="T62" s="237" t="s">
        <v>33</v>
      </c>
      <c r="U62" s="231" t="s">
        <v>161</v>
      </c>
      <c r="V62" s="16" t="s">
        <v>90</v>
      </c>
      <c r="W62" s="16">
        <v>1016164</v>
      </c>
      <c r="X62" s="16" t="s">
        <v>6372</v>
      </c>
      <c r="Y62" s="16"/>
    </row>
    <row r="63" spans="1:25">
      <c r="A63" s="15" t="s">
        <v>133</v>
      </c>
      <c r="B63" s="15" t="s">
        <v>134</v>
      </c>
      <c r="C63" s="35" t="s">
        <v>6375</v>
      </c>
      <c r="D63" s="15" t="s">
        <v>2892</v>
      </c>
      <c r="E63" s="24">
        <v>45981.288194444445</v>
      </c>
      <c r="F63" s="15">
        <v>10.3</v>
      </c>
      <c r="G63" s="343" t="s">
        <v>3986</v>
      </c>
      <c r="H63" s="15"/>
      <c r="I63" s="15"/>
      <c r="J63" s="15"/>
      <c r="K63" s="35">
        <v>54</v>
      </c>
      <c r="L63" s="15"/>
      <c r="M63" s="15">
        <v>107</v>
      </c>
      <c r="N63" s="15"/>
      <c r="O63" s="15"/>
      <c r="P63" s="14">
        <f t="shared" si="5"/>
        <v>161</v>
      </c>
      <c r="Q63" s="17" t="s">
        <v>32</v>
      </c>
      <c r="R63" s="292" t="b">
        <v>0</v>
      </c>
      <c r="S63" s="344">
        <v>115595</v>
      </c>
      <c r="T63" s="237" t="s">
        <v>33</v>
      </c>
      <c r="U63" s="231" t="s">
        <v>161</v>
      </c>
      <c r="V63" s="16" t="s">
        <v>90</v>
      </c>
      <c r="W63" s="16">
        <v>1016165</v>
      </c>
      <c r="X63" s="16" t="s">
        <v>6372</v>
      </c>
      <c r="Y63" s="16"/>
    </row>
    <row r="64" spans="1:25">
      <c r="A64" s="15" t="s">
        <v>142</v>
      </c>
      <c r="B64" s="15" t="s">
        <v>72</v>
      </c>
      <c r="C64" s="35" t="s">
        <v>6376</v>
      </c>
      <c r="D64" s="15" t="s">
        <v>71</v>
      </c>
      <c r="E64" s="24">
        <v>45981.711805555555</v>
      </c>
      <c r="F64" s="15">
        <v>14.5</v>
      </c>
      <c r="G64" s="37"/>
      <c r="H64" s="15"/>
      <c r="I64" s="15"/>
      <c r="J64" s="15"/>
      <c r="K64" s="15"/>
      <c r="L64" s="15"/>
      <c r="M64" s="15">
        <v>60</v>
      </c>
      <c r="N64" s="35">
        <v>101</v>
      </c>
      <c r="O64" s="15"/>
      <c r="P64" s="14">
        <f t="shared" si="5"/>
        <v>161</v>
      </c>
      <c r="Q64" s="14" t="s">
        <v>30</v>
      </c>
      <c r="R64" s="292" t="b">
        <v>0</v>
      </c>
      <c r="S64" s="344">
        <v>115556</v>
      </c>
      <c r="T64" s="66" t="s">
        <v>31</v>
      </c>
      <c r="U64" s="232" t="s">
        <v>169</v>
      </c>
      <c r="V64" s="16"/>
      <c r="W64" s="16">
        <v>1016166</v>
      </c>
      <c r="X64" s="16" t="s">
        <v>6377</v>
      </c>
      <c r="Y64" s="16"/>
    </row>
    <row r="65" spans="1:25">
      <c r="A65" s="11" t="s">
        <v>19</v>
      </c>
      <c r="B65" s="7"/>
      <c r="C65" s="7"/>
      <c r="D65" s="7"/>
      <c r="E65" s="11"/>
      <c r="F65" s="7"/>
      <c r="G65" s="7"/>
      <c r="H65" s="11">
        <f t="shared" ref="H65:P65" si="6">SUM(H59:H64)</f>
        <v>0</v>
      </c>
      <c r="I65" s="11">
        <f t="shared" si="6"/>
        <v>0</v>
      </c>
      <c r="J65" s="11">
        <f t="shared" si="6"/>
        <v>0</v>
      </c>
      <c r="K65" s="11">
        <f t="shared" si="6"/>
        <v>54</v>
      </c>
      <c r="L65" s="11">
        <f t="shared" si="6"/>
        <v>503</v>
      </c>
      <c r="M65" s="11">
        <f t="shared" si="6"/>
        <v>267</v>
      </c>
      <c r="N65" s="11">
        <f t="shared" si="6"/>
        <v>142</v>
      </c>
      <c r="O65" s="11">
        <f t="shared" si="6"/>
        <v>0</v>
      </c>
      <c r="P65" s="11">
        <f t="shared" si="6"/>
        <v>966</v>
      </c>
      <c r="Q65" s="12"/>
      <c r="R65" s="12"/>
      <c r="S65" s="256"/>
      <c r="T65" s="12"/>
      <c r="U65" s="12"/>
      <c r="V65" s="12"/>
      <c r="W65" s="12"/>
      <c r="X65" s="12"/>
      <c r="Y65" s="12"/>
    </row>
    <row r="66" spans="1:25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166" t="s">
        <v>34</v>
      </c>
      <c r="B67" s="1562"/>
      <c r="C67" s="1562"/>
      <c r="D67" s="1562"/>
      <c r="E67" s="1"/>
      <c r="F67" s="1"/>
      <c r="G67" s="1"/>
      <c r="H67" s="1"/>
      <c r="I67" s="1"/>
      <c r="J67" s="1563"/>
      <c r="K67" s="1563"/>
      <c r="L67" s="156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 ht="18">
      <c r="A68" s="187" t="s">
        <v>35</v>
      </c>
      <c r="B68" s="186" t="s">
        <v>36</v>
      </c>
      <c r="C68" s="239" t="s">
        <v>37</v>
      </c>
      <c r="D68" s="24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4" t="s">
        <v>169</v>
      </c>
      <c r="B69" s="1564" t="s">
        <v>39</v>
      </c>
      <c r="C69" s="1564"/>
      <c r="D69" s="242"/>
      <c r="E69" s="243" t="s">
        <v>40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230" t="s">
        <v>161</v>
      </c>
      <c r="B70" s="1558" t="s">
        <v>41</v>
      </c>
      <c r="C70" s="1558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42</v>
      </c>
      <c r="B71" s="1772" t="s">
        <v>6378</v>
      </c>
      <c r="C71" s="1772"/>
      <c r="D71" s="1"/>
      <c r="E71" s="1"/>
    </row>
    <row r="72" spans="1:25">
      <c r="A72" s="5" t="s">
        <v>42</v>
      </c>
      <c r="B72" s="1772"/>
      <c r="C72" s="1772"/>
    </row>
    <row r="73" spans="1:25">
      <c r="A73" s="5" t="s">
        <v>43</v>
      </c>
      <c r="B73" s="1566">
        <v>358405352573</v>
      </c>
      <c r="C73" s="1565"/>
      <c r="D73" s="1"/>
      <c r="E73" s="1"/>
    </row>
    <row r="74" spans="1:25">
      <c r="A74" s="5" t="s">
        <v>44</v>
      </c>
      <c r="B74" s="1567">
        <v>0.75</v>
      </c>
      <c r="C74" s="1565"/>
      <c r="D74" s="1"/>
      <c r="E74" s="1"/>
    </row>
    <row r="76" spans="1:25" ht="23.25" customHeight="1">
      <c r="A76" s="1559" t="s">
        <v>83</v>
      </c>
      <c r="B76" s="1559"/>
      <c r="C76" s="1559"/>
      <c r="D76" s="1559"/>
      <c r="E76" s="1559"/>
      <c r="F76" s="1559"/>
      <c r="G76" s="7"/>
      <c r="H76" s="1559" t="s">
        <v>4015</v>
      </c>
      <c r="I76" s="1559"/>
      <c r="J76" s="1559"/>
      <c r="K76" s="1559"/>
      <c r="L76" s="1559"/>
      <c r="M76" s="1559"/>
      <c r="N76" s="1559"/>
      <c r="O76" s="1559"/>
      <c r="P76" s="1559"/>
      <c r="Q76" s="1741" t="s">
        <v>975</v>
      </c>
      <c r="R76" s="1742"/>
      <c r="S76" s="1742"/>
      <c r="T76" s="1742"/>
      <c r="U76" s="1742"/>
      <c r="V76" s="1742"/>
      <c r="W76" s="1742"/>
      <c r="X76" s="1742"/>
      <c r="Y76" s="1742"/>
    </row>
    <row r="77" spans="1:25" ht="26.25">
      <c r="A77" s="8" t="s">
        <v>3</v>
      </c>
      <c r="B77" s="8" t="s">
        <v>4</v>
      </c>
      <c r="C77" s="8" t="s">
        <v>5</v>
      </c>
      <c r="D77" s="8" t="s">
        <v>6</v>
      </c>
      <c r="E77" s="8" t="s">
        <v>7</v>
      </c>
      <c r="F77" s="8" t="s">
        <v>8</v>
      </c>
      <c r="G77" s="33" t="s">
        <v>10</v>
      </c>
      <c r="H77" s="9" t="s">
        <v>11</v>
      </c>
      <c r="I77" s="9" t="s">
        <v>12</v>
      </c>
      <c r="J77" s="9" t="s">
        <v>13</v>
      </c>
      <c r="K77" s="9" t="s">
        <v>14</v>
      </c>
      <c r="L77" s="9" t="s">
        <v>15</v>
      </c>
      <c r="M77" s="9" t="s">
        <v>16</v>
      </c>
      <c r="N77" s="9" t="s">
        <v>17</v>
      </c>
      <c r="O77" s="10" t="s">
        <v>18</v>
      </c>
      <c r="P77" s="8" t="s">
        <v>19</v>
      </c>
      <c r="Q77" s="8" t="s">
        <v>20</v>
      </c>
      <c r="R77" s="240" t="s">
        <v>22</v>
      </c>
      <c r="S77" s="18" t="s">
        <v>9</v>
      </c>
      <c r="T77" s="8" t="s">
        <v>21</v>
      </c>
      <c r="U77" s="8" t="s">
        <v>24</v>
      </c>
      <c r="V77" s="8" t="s">
        <v>25</v>
      </c>
      <c r="W77" s="8" t="s">
        <v>26</v>
      </c>
      <c r="X77" s="8" t="s">
        <v>27</v>
      </c>
      <c r="Y77" s="8" t="s">
        <v>28</v>
      </c>
    </row>
    <row r="78" spans="1:25" ht="25.5">
      <c r="A78" s="15" t="s">
        <v>86</v>
      </c>
      <c r="B78" s="15" t="s">
        <v>2438</v>
      </c>
      <c r="C78" s="35" t="s">
        <v>6379</v>
      </c>
      <c r="D78" s="15" t="s">
        <v>159</v>
      </c>
      <c r="E78" s="24">
        <v>45982.041666666664</v>
      </c>
      <c r="F78" s="15">
        <v>10.3</v>
      </c>
      <c r="G78" s="37" t="s">
        <v>5745</v>
      </c>
      <c r="H78" s="15"/>
      <c r="I78" s="15"/>
      <c r="J78" s="15"/>
      <c r="K78" s="15"/>
      <c r="L78" s="15"/>
      <c r="M78" s="35">
        <v>56</v>
      </c>
      <c r="N78" s="35">
        <v>89</v>
      </c>
      <c r="O78" s="35">
        <v>15</v>
      </c>
      <c r="P78" s="14">
        <f t="shared" ref="P78:P83" si="7">SUM(H78:O78)</f>
        <v>160</v>
      </c>
      <c r="Q78" s="17" t="s">
        <v>32</v>
      </c>
      <c r="R78" s="292" t="b">
        <v>0</v>
      </c>
      <c r="S78" s="344">
        <v>115587</v>
      </c>
      <c r="T78" s="237" t="s">
        <v>33</v>
      </c>
      <c r="U78" s="231" t="s">
        <v>161</v>
      </c>
      <c r="V78" s="16" t="s">
        <v>90</v>
      </c>
      <c r="W78" s="16">
        <v>1016172</v>
      </c>
      <c r="X78" s="16" t="s">
        <v>6329</v>
      </c>
      <c r="Y78" s="16"/>
    </row>
    <row r="79" spans="1:25" ht="25.5">
      <c r="A79" s="15" t="s">
        <v>107</v>
      </c>
      <c r="B79" s="15" t="s">
        <v>78</v>
      </c>
      <c r="C79" s="35" t="s">
        <v>6380</v>
      </c>
      <c r="D79" s="15" t="s">
        <v>88</v>
      </c>
      <c r="E79" s="24">
        <v>45982.166666666664</v>
      </c>
      <c r="F79" s="15">
        <v>10.3</v>
      </c>
      <c r="G79" s="37" t="s">
        <v>5745</v>
      </c>
      <c r="H79" s="15"/>
      <c r="I79" s="15"/>
      <c r="J79" s="15"/>
      <c r="K79" s="15"/>
      <c r="L79" s="15"/>
      <c r="M79" s="35">
        <v>41</v>
      </c>
      <c r="N79" s="35">
        <v>100</v>
      </c>
      <c r="O79" s="35">
        <v>20</v>
      </c>
      <c r="P79" s="14">
        <f t="shared" si="7"/>
        <v>161</v>
      </c>
      <c r="Q79" s="17" t="s">
        <v>32</v>
      </c>
      <c r="R79" s="292" t="b">
        <v>0</v>
      </c>
      <c r="S79" s="344">
        <v>115589</v>
      </c>
      <c r="T79" s="237" t="s">
        <v>33</v>
      </c>
      <c r="U79" s="231" t="s">
        <v>161</v>
      </c>
      <c r="V79" s="16" t="s">
        <v>90</v>
      </c>
      <c r="W79" s="16">
        <v>1016173</v>
      </c>
      <c r="X79" s="16" t="s">
        <v>6329</v>
      </c>
      <c r="Y79" s="16"/>
    </row>
    <row r="80" spans="1:25" ht="25.5">
      <c r="A80" s="15" t="s">
        <v>2561</v>
      </c>
      <c r="B80" s="15" t="s">
        <v>92</v>
      </c>
      <c r="C80" s="35" t="s">
        <v>6381</v>
      </c>
      <c r="D80" s="15" t="s">
        <v>159</v>
      </c>
      <c r="E80" s="24">
        <v>45982.041666666664</v>
      </c>
      <c r="F80" s="15">
        <v>10.3</v>
      </c>
      <c r="G80" s="37" t="s">
        <v>5745</v>
      </c>
      <c r="H80" s="15"/>
      <c r="I80" s="15"/>
      <c r="J80" s="15"/>
      <c r="K80" s="15"/>
      <c r="L80" s="35">
        <v>8</v>
      </c>
      <c r="M80" s="35">
        <v>61</v>
      </c>
      <c r="N80" s="35">
        <v>78</v>
      </c>
      <c r="O80" s="35">
        <v>12</v>
      </c>
      <c r="P80" s="14">
        <f t="shared" si="7"/>
        <v>159</v>
      </c>
      <c r="Q80" s="17" t="s">
        <v>32</v>
      </c>
      <c r="R80" s="292" t="b">
        <v>0</v>
      </c>
      <c r="S80" s="344">
        <v>115588</v>
      </c>
      <c r="T80" s="237" t="s">
        <v>33</v>
      </c>
      <c r="U80" s="231" t="s">
        <v>161</v>
      </c>
      <c r="V80" s="16" t="s">
        <v>90</v>
      </c>
      <c r="W80" s="16">
        <v>1016174</v>
      </c>
      <c r="X80" s="16" t="s">
        <v>6329</v>
      </c>
      <c r="Y80" s="16"/>
    </row>
    <row r="81" spans="1:25">
      <c r="A81" s="15" t="s">
        <v>144</v>
      </c>
      <c r="B81" s="15" t="s">
        <v>75</v>
      </c>
      <c r="C81" s="35" t="s">
        <v>6382</v>
      </c>
      <c r="D81" s="15" t="s">
        <v>74</v>
      </c>
      <c r="E81" s="24">
        <v>45981.524305555555</v>
      </c>
      <c r="F81" s="15">
        <v>15.3</v>
      </c>
      <c r="G81" s="37"/>
      <c r="H81" s="15"/>
      <c r="I81" s="15"/>
      <c r="J81" s="15"/>
      <c r="K81" s="35">
        <v>81</v>
      </c>
      <c r="L81" s="15"/>
      <c r="M81" s="15"/>
      <c r="N81" s="15"/>
      <c r="O81" s="15"/>
      <c r="P81" s="14">
        <f t="shared" si="7"/>
        <v>81</v>
      </c>
      <c r="Q81" s="14" t="s">
        <v>30</v>
      </c>
      <c r="R81" s="292" t="b">
        <v>0</v>
      </c>
      <c r="S81" s="344">
        <v>115557</v>
      </c>
      <c r="T81" s="66" t="s">
        <v>31</v>
      </c>
      <c r="U81" s="232" t="s">
        <v>169</v>
      </c>
      <c r="V81" s="16" t="s">
        <v>660</v>
      </c>
      <c r="W81" s="16">
        <v>1016175</v>
      </c>
      <c r="X81" s="16" t="s">
        <v>6370</v>
      </c>
      <c r="Y81" s="16"/>
    </row>
    <row r="82" spans="1:25" ht="25.5">
      <c r="A82" s="15" t="s">
        <v>120</v>
      </c>
      <c r="B82" s="15" t="s">
        <v>78</v>
      </c>
      <c r="C82" s="35" t="s">
        <v>6383</v>
      </c>
      <c r="D82" s="15" t="s">
        <v>932</v>
      </c>
      <c r="E82" s="24">
        <v>45982.003472222219</v>
      </c>
      <c r="F82" s="15">
        <v>10.3</v>
      </c>
      <c r="G82" s="37" t="s">
        <v>5745</v>
      </c>
      <c r="H82" s="15"/>
      <c r="I82" s="15"/>
      <c r="J82" s="15"/>
      <c r="K82" s="15"/>
      <c r="L82" s="15"/>
      <c r="M82" s="35">
        <v>90</v>
      </c>
      <c r="N82" s="35">
        <v>71</v>
      </c>
      <c r="O82" s="15"/>
      <c r="P82" s="14">
        <f t="shared" si="7"/>
        <v>161</v>
      </c>
      <c r="Q82" s="17" t="s">
        <v>32</v>
      </c>
      <c r="R82" s="292" t="b">
        <v>1</v>
      </c>
      <c r="S82" s="344">
        <v>115590</v>
      </c>
      <c r="T82" s="237" t="s">
        <v>33</v>
      </c>
      <c r="U82" s="231" t="s">
        <v>161</v>
      </c>
      <c r="V82" s="16" t="s">
        <v>90</v>
      </c>
      <c r="W82" s="16">
        <v>1016176</v>
      </c>
      <c r="X82" s="16" t="s">
        <v>6329</v>
      </c>
      <c r="Y82" s="16"/>
    </row>
    <row r="83" spans="1:25" ht="25.5">
      <c r="A83" s="15" t="s">
        <v>157</v>
      </c>
      <c r="B83" s="15" t="s">
        <v>2438</v>
      </c>
      <c r="C83" s="35" t="s">
        <v>6384</v>
      </c>
      <c r="D83" s="15" t="s">
        <v>159</v>
      </c>
      <c r="E83" s="24">
        <v>45982.041666666664</v>
      </c>
      <c r="F83" s="15">
        <v>10.3</v>
      </c>
      <c r="G83" s="37" t="s">
        <v>5745</v>
      </c>
      <c r="H83" s="15"/>
      <c r="I83" s="15"/>
      <c r="J83" s="15"/>
      <c r="K83" s="15"/>
      <c r="L83" s="15"/>
      <c r="M83" s="35">
        <v>30</v>
      </c>
      <c r="N83" s="35">
        <v>77</v>
      </c>
      <c r="O83" s="35">
        <v>54</v>
      </c>
      <c r="P83" s="14">
        <f t="shared" si="7"/>
        <v>161</v>
      </c>
      <c r="Q83" s="17" t="s">
        <v>32</v>
      </c>
      <c r="R83" s="292" t="b">
        <v>0</v>
      </c>
      <c r="S83" s="344">
        <v>115586</v>
      </c>
      <c r="T83" s="237" t="s">
        <v>33</v>
      </c>
      <c r="U83" s="231" t="s">
        <v>161</v>
      </c>
      <c r="V83" s="16" t="s">
        <v>90</v>
      </c>
      <c r="W83" s="16">
        <v>1016177</v>
      </c>
      <c r="X83" s="16" t="s">
        <v>6329</v>
      </c>
      <c r="Y83" s="16"/>
    </row>
    <row r="84" spans="1:25">
      <c r="A84" s="15" t="s">
        <v>113</v>
      </c>
      <c r="B84" s="15" t="s">
        <v>65</v>
      </c>
      <c r="C84" s="35" t="s">
        <v>6385</v>
      </c>
      <c r="D84" s="15" t="s">
        <v>64</v>
      </c>
      <c r="E84" s="24">
        <v>45982.517361111109</v>
      </c>
      <c r="F84" s="15">
        <v>14.8</v>
      </c>
      <c r="G84" s="37"/>
      <c r="H84" s="15"/>
      <c r="I84" s="15"/>
      <c r="J84" s="15"/>
      <c r="K84" s="15"/>
      <c r="L84" s="35">
        <v>54</v>
      </c>
      <c r="M84" s="15"/>
      <c r="N84" s="15"/>
      <c r="O84" s="15"/>
      <c r="P84" s="14">
        <v>54</v>
      </c>
      <c r="Q84" s="14" t="s">
        <v>30</v>
      </c>
      <c r="R84" s="14"/>
      <c r="S84" s="293">
        <v>115620</v>
      </c>
      <c r="T84" s="237" t="s">
        <v>33</v>
      </c>
      <c r="U84" s="232" t="s">
        <v>169</v>
      </c>
      <c r="V84" s="16" t="s">
        <v>90</v>
      </c>
      <c r="W84" s="16">
        <v>1016178</v>
      </c>
      <c r="X84" s="16" t="s">
        <v>6370</v>
      </c>
      <c r="Y84" s="16"/>
    </row>
    <row r="85" spans="1:25">
      <c r="A85" s="11" t="s">
        <v>19</v>
      </c>
      <c r="B85" s="7"/>
      <c r="C85" s="7"/>
      <c r="D85" s="7"/>
      <c r="E85" s="11"/>
      <c r="F85" s="7"/>
      <c r="G85" s="7"/>
      <c r="H85" s="11">
        <f t="shared" ref="H85:P85" si="8">SUM(H78:H84)</f>
        <v>0</v>
      </c>
      <c r="I85" s="11">
        <f t="shared" si="8"/>
        <v>0</v>
      </c>
      <c r="J85" s="11">
        <f t="shared" si="8"/>
        <v>0</v>
      </c>
      <c r="K85" s="11">
        <f t="shared" si="8"/>
        <v>81</v>
      </c>
      <c r="L85" s="11">
        <f t="shared" si="8"/>
        <v>62</v>
      </c>
      <c r="M85" s="11">
        <f t="shared" si="8"/>
        <v>278</v>
      </c>
      <c r="N85" s="11">
        <f t="shared" si="8"/>
        <v>415</v>
      </c>
      <c r="O85" s="11">
        <f t="shared" si="8"/>
        <v>101</v>
      </c>
      <c r="P85" s="11">
        <f t="shared" si="8"/>
        <v>937</v>
      </c>
      <c r="Q85" s="12"/>
      <c r="R85" s="12"/>
      <c r="S85" s="12"/>
      <c r="T85" s="12"/>
      <c r="U85" s="12"/>
      <c r="V85" s="12"/>
      <c r="W85" s="12"/>
      <c r="X85" s="12"/>
      <c r="Y85" s="12"/>
    </row>
    <row r="86" spans="1:25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166" t="s">
        <v>34</v>
      </c>
      <c r="B87" s="1562"/>
      <c r="C87" s="1562"/>
      <c r="D87" s="1562"/>
      <c r="E87" s="1"/>
      <c r="F87" s="1"/>
      <c r="G87" s="1"/>
      <c r="H87" s="1"/>
      <c r="I87" s="1"/>
      <c r="J87" s="1563"/>
      <c r="K87" s="1563"/>
      <c r="L87" s="156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 ht="18">
      <c r="A88" s="187" t="s">
        <v>35</v>
      </c>
      <c r="B88" s="186" t="s">
        <v>36</v>
      </c>
      <c r="C88" s="239" t="s">
        <v>37</v>
      </c>
      <c r="D88" s="24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230" t="s">
        <v>161</v>
      </c>
      <c r="B89" s="1558" t="s">
        <v>39</v>
      </c>
      <c r="C89" s="1558"/>
      <c r="D89" s="242"/>
      <c r="E89" s="243" t="s">
        <v>40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4" t="s">
        <v>169</v>
      </c>
      <c r="B90" s="1564" t="s">
        <v>41</v>
      </c>
      <c r="C90" s="156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5" t="s">
        <v>42</v>
      </c>
      <c r="B91" s="1565" t="s">
        <v>500</v>
      </c>
      <c r="C91" s="1565"/>
      <c r="D91" s="1"/>
      <c r="E91" s="1"/>
    </row>
    <row r="92" spans="1:25">
      <c r="A92" s="5" t="s">
        <v>42</v>
      </c>
      <c r="B92" s="1565"/>
      <c r="C92" s="1565"/>
    </row>
    <row r="93" spans="1:25">
      <c r="A93" s="5" t="s">
        <v>43</v>
      </c>
      <c r="B93" s="1566">
        <v>358505099878</v>
      </c>
      <c r="C93" s="1565"/>
      <c r="D93" s="1"/>
      <c r="E93" s="1"/>
    </row>
    <row r="94" spans="1:25">
      <c r="A94" s="5" t="s">
        <v>44</v>
      </c>
      <c r="B94" s="1567">
        <v>0.29166666666666669</v>
      </c>
      <c r="C94" s="1565"/>
      <c r="D94" s="1"/>
      <c r="E94" s="1"/>
    </row>
  </sheetData>
  <mergeCells count="54">
    <mergeCell ref="B13:C13"/>
    <mergeCell ref="A1:F1"/>
    <mergeCell ref="H1:P1"/>
    <mergeCell ref="Q1:Y1"/>
    <mergeCell ref="B11:D11"/>
    <mergeCell ref="J11:L11"/>
    <mergeCell ref="J48:L48"/>
    <mergeCell ref="Q20:Y20"/>
    <mergeCell ref="B30:D30"/>
    <mergeCell ref="J30:L30"/>
    <mergeCell ref="B32:C32"/>
    <mergeCell ref="B33:C33"/>
    <mergeCell ref="B34:C34"/>
    <mergeCell ref="H20:P20"/>
    <mergeCell ref="B35:C35"/>
    <mergeCell ref="B36:C36"/>
    <mergeCell ref="A38:F38"/>
    <mergeCell ref="H38:P38"/>
    <mergeCell ref="Q38:Y38"/>
    <mergeCell ref="A20:F20"/>
    <mergeCell ref="Q76:Y76"/>
    <mergeCell ref="H57:P57"/>
    <mergeCell ref="Q57:Y57"/>
    <mergeCell ref="B67:D67"/>
    <mergeCell ref="J67:L67"/>
    <mergeCell ref="B69:C69"/>
    <mergeCell ref="B71:C71"/>
    <mergeCell ref="A57:F57"/>
    <mergeCell ref="B72:C72"/>
    <mergeCell ref="B73:C73"/>
    <mergeCell ref="B74:C74"/>
    <mergeCell ref="A76:F76"/>
    <mergeCell ref="H76:P76"/>
    <mergeCell ref="J87:L87"/>
    <mergeCell ref="B89:C89"/>
    <mergeCell ref="B91:C91"/>
    <mergeCell ref="B92:C92"/>
    <mergeCell ref="B93:C93"/>
    <mergeCell ref="B90:C90"/>
    <mergeCell ref="B14:C14"/>
    <mergeCell ref="B51:C51"/>
    <mergeCell ref="B70:C70"/>
    <mergeCell ref="B94:C94"/>
    <mergeCell ref="B87:D87"/>
    <mergeCell ref="B50:C50"/>
    <mergeCell ref="B52:C52"/>
    <mergeCell ref="B53:C53"/>
    <mergeCell ref="B54:C54"/>
    <mergeCell ref="B55:C55"/>
    <mergeCell ref="B48:D48"/>
    <mergeCell ref="B15:C15"/>
    <mergeCell ref="B16:C16"/>
    <mergeCell ref="B17:C17"/>
    <mergeCell ref="B18:C18"/>
  </mergeCells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77EA8-4B3C-4691-83BC-EB19E6BBF098}">
  <sheetPr>
    <tabColor rgb="FFFFFF00"/>
  </sheetPr>
  <dimension ref="A1:Y96"/>
  <sheetViews>
    <sheetView workbookViewId="0">
      <selection activeCell="D24" sqref="D2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42578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7.140625" customWidth="1"/>
  </cols>
  <sheetData>
    <row r="1" spans="1:25" ht="23.25">
      <c r="A1" s="1559" t="s">
        <v>1277</v>
      </c>
      <c r="B1" s="1559"/>
      <c r="C1" s="1559"/>
      <c r="D1" s="1559"/>
      <c r="E1" s="1559"/>
      <c r="F1" s="1559"/>
      <c r="G1" s="7"/>
      <c r="H1" s="1559" t="s">
        <v>5657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219</v>
      </c>
      <c r="B3" s="15" t="s">
        <v>75</v>
      </c>
      <c r="C3" s="15" t="s">
        <v>6386</v>
      </c>
      <c r="D3" s="15" t="s">
        <v>74</v>
      </c>
      <c r="E3" s="24">
        <v>45976.534722222219</v>
      </c>
      <c r="F3" s="15">
        <v>15.8</v>
      </c>
      <c r="G3" s="37"/>
      <c r="H3" s="15"/>
      <c r="I3" s="15"/>
      <c r="J3" s="35">
        <v>27</v>
      </c>
      <c r="K3" s="35">
        <v>134</v>
      </c>
      <c r="L3" s="15"/>
      <c r="M3" s="15"/>
      <c r="N3" s="15"/>
      <c r="O3" s="15"/>
      <c r="P3" s="14">
        <f t="shared" ref="P3:P8" si="0">SUM(H3:O3)</f>
        <v>161</v>
      </c>
      <c r="Q3" s="14" t="s">
        <v>30</v>
      </c>
      <c r="R3" s="292" t="b">
        <v>0</v>
      </c>
      <c r="S3" s="14">
        <v>115432</v>
      </c>
      <c r="T3" s="14" t="s">
        <v>31</v>
      </c>
      <c r="U3" s="232" t="s">
        <v>169</v>
      </c>
      <c r="V3" s="16" t="s">
        <v>1693</v>
      </c>
      <c r="W3" s="16">
        <v>1016052</v>
      </c>
      <c r="X3" s="16" t="s">
        <v>6387</v>
      </c>
      <c r="Y3" s="16"/>
    </row>
    <row r="4" spans="1:25">
      <c r="A4" s="15" t="s">
        <v>111</v>
      </c>
      <c r="B4" s="15" t="s">
        <v>65</v>
      </c>
      <c r="C4" s="15" t="s">
        <v>6388</v>
      </c>
      <c r="D4" s="15" t="s">
        <v>64</v>
      </c>
      <c r="E4" s="24">
        <v>45976.517361111109</v>
      </c>
      <c r="F4" s="15">
        <v>14.8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4" t="s">
        <v>30</v>
      </c>
      <c r="R4" s="292" t="b">
        <v>0</v>
      </c>
      <c r="S4" s="264">
        <v>115434</v>
      </c>
      <c r="T4" s="23" t="s">
        <v>33</v>
      </c>
      <c r="U4" s="232" t="s">
        <v>169</v>
      </c>
      <c r="V4" s="16" t="s">
        <v>90</v>
      </c>
      <c r="W4" s="16">
        <v>1016053</v>
      </c>
      <c r="X4" s="16" t="s">
        <v>6387</v>
      </c>
      <c r="Y4" s="16" t="s">
        <v>6389</v>
      </c>
    </row>
    <row r="5" spans="1:25" ht="25.5">
      <c r="A5" s="15" t="s">
        <v>519</v>
      </c>
      <c r="B5" s="15" t="s">
        <v>78</v>
      </c>
      <c r="C5" s="15" t="s">
        <v>6390</v>
      </c>
      <c r="D5" s="15" t="s">
        <v>88</v>
      </c>
      <c r="E5" s="24">
        <v>45977.166666666664</v>
      </c>
      <c r="F5" s="15">
        <v>10.3</v>
      </c>
      <c r="G5" s="37" t="s">
        <v>5745</v>
      </c>
      <c r="H5" s="15"/>
      <c r="I5" s="15"/>
      <c r="J5" s="15"/>
      <c r="K5" s="15"/>
      <c r="L5" s="35">
        <v>107</v>
      </c>
      <c r="M5" s="35">
        <v>54</v>
      </c>
      <c r="N5" s="15"/>
      <c r="O5" s="15"/>
      <c r="P5" s="14">
        <f t="shared" si="0"/>
        <v>161</v>
      </c>
      <c r="Q5" s="17" t="s">
        <v>32</v>
      </c>
      <c r="R5" s="292" t="b">
        <v>0</v>
      </c>
      <c r="S5" s="340">
        <v>115492</v>
      </c>
      <c r="T5" s="237" t="s">
        <v>33</v>
      </c>
      <c r="U5" s="231" t="s">
        <v>161</v>
      </c>
      <c r="V5" s="16" t="s">
        <v>90</v>
      </c>
      <c r="W5" s="16">
        <v>1016054</v>
      </c>
      <c r="X5" s="16" t="s">
        <v>6391</v>
      </c>
      <c r="Y5" s="16"/>
    </row>
    <row r="6" spans="1:25">
      <c r="A6" s="15" t="s">
        <v>2561</v>
      </c>
      <c r="B6" s="15" t="s">
        <v>78</v>
      </c>
      <c r="C6" s="15" t="s">
        <v>6392</v>
      </c>
      <c r="D6" s="15" t="s">
        <v>88</v>
      </c>
      <c r="E6" s="24">
        <v>45977.166666666664</v>
      </c>
      <c r="F6" s="15">
        <v>10.3</v>
      </c>
      <c r="G6" s="37" t="s">
        <v>3121</v>
      </c>
      <c r="H6" s="15"/>
      <c r="I6" s="15"/>
      <c r="J6" s="15"/>
      <c r="K6" s="15"/>
      <c r="L6" s="35">
        <v>80</v>
      </c>
      <c r="M6" s="35">
        <v>54</v>
      </c>
      <c r="N6" s="35">
        <v>27</v>
      </c>
      <c r="O6" s="15"/>
      <c r="P6" s="14">
        <f t="shared" si="0"/>
        <v>161</v>
      </c>
      <c r="Q6" s="17" t="s">
        <v>32</v>
      </c>
      <c r="R6" s="292" t="b">
        <v>0</v>
      </c>
      <c r="S6" s="340">
        <v>115513</v>
      </c>
      <c r="T6" s="237" t="s">
        <v>33</v>
      </c>
      <c r="U6" s="231" t="s">
        <v>161</v>
      </c>
      <c r="V6" s="16" t="s">
        <v>90</v>
      </c>
      <c r="W6" s="16">
        <v>1016055</v>
      </c>
      <c r="X6" s="16" t="s">
        <v>6391</v>
      </c>
      <c r="Y6" s="16"/>
    </row>
    <row r="7" spans="1:25">
      <c r="A7" s="15" t="s">
        <v>150</v>
      </c>
      <c r="B7" s="15" t="s">
        <v>57</v>
      </c>
      <c r="C7" s="15" t="s">
        <v>6393</v>
      </c>
      <c r="D7" s="15" t="s">
        <v>56</v>
      </c>
      <c r="E7" s="24">
        <v>45977.253472222219</v>
      </c>
      <c r="F7" s="15">
        <v>10.3</v>
      </c>
      <c r="G7" s="37"/>
      <c r="H7" s="15"/>
      <c r="I7" s="15"/>
      <c r="J7" s="15"/>
      <c r="K7" s="35">
        <v>108</v>
      </c>
      <c r="L7" s="15"/>
      <c r="M7" s="15"/>
      <c r="N7" s="15"/>
      <c r="O7" s="15"/>
      <c r="P7" s="14">
        <f t="shared" si="0"/>
        <v>108</v>
      </c>
      <c r="Q7" s="14" t="s">
        <v>30</v>
      </c>
      <c r="R7" s="292" t="b">
        <v>0</v>
      </c>
      <c r="S7" s="293">
        <v>115433</v>
      </c>
      <c r="T7" s="14" t="s">
        <v>31</v>
      </c>
      <c r="U7" s="232" t="s">
        <v>169</v>
      </c>
      <c r="V7" s="16" t="s">
        <v>90</v>
      </c>
      <c r="W7" s="16">
        <v>1016056</v>
      </c>
      <c r="X7" s="16" t="s">
        <v>6394</v>
      </c>
      <c r="Y7" s="16"/>
    </row>
    <row r="8" spans="1:25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14"/>
      <c r="S8" s="14"/>
      <c r="T8" s="14"/>
      <c r="U8" s="16"/>
      <c r="V8" s="16"/>
      <c r="W8" s="16"/>
      <c r="X8" s="16"/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27</v>
      </c>
      <c r="K9" s="11">
        <f t="shared" si="1"/>
        <v>242</v>
      </c>
      <c r="L9" s="11">
        <f t="shared" si="1"/>
        <v>348</v>
      </c>
      <c r="M9" s="11">
        <f t="shared" si="1"/>
        <v>108</v>
      </c>
      <c r="N9" s="11">
        <f t="shared" si="1"/>
        <v>27</v>
      </c>
      <c r="O9" s="11">
        <f t="shared" si="1"/>
        <v>0</v>
      </c>
      <c r="P9" s="11">
        <f t="shared" si="1"/>
        <v>752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169</v>
      </c>
      <c r="B14" s="1564" t="s">
        <v>41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772" t="s">
        <v>1599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358401726394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0.45833333333333331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394</v>
      </c>
      <c r="B20" s="1559"/>
      <c r="C20" s="1559"/>
      <c r="D20" s="1559"/>
      <c r="E20" s="1559"/>
      <c r="F20" s="1559"/>
      <c r="G20" s="7"/>
      <c r="H20" s="1559" t="s">
        <v>5657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810</v>
      </c>
      <c r="R20" s="1742"/>
      <c r="S20" s="1742"/>
      <c r="T20" s="1742"/>
      <c r="U20" s="1742"/>
      <c r="V20" s="1742"/>
      <c r="W20" s="1742"/>
      <c r="X20" s="1742"/>
      <c r="Y20" s="1742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15" t="s">
        <v>122</v>
      </c>
      <c r="B22" s="15" t="s">
        <v>62</v>
      </c>
      <c r="C22" s="15" t="s">
        <v>6395</v>
      </c>
      <c r="D22" s="15" t="s">
        <v>61</v>
      </c>
      <c r="E22" s="24">
        <v>45976.777777777781</v>
      </c>
      <c r="F22" s="15">
        <v>13</v>
      </c>
      <c r="G22" s="37"/>
      <c r="H22" s="15"/>
      <c r="I22" s="15"/>
      <c r="J22" s="35">
        <v>81</v>
      </c>
      <c r="K22" s="35">
        <v>80</v>
      </c>
      <c r="L22" s="15"/>
      <c r="M22" s="15"/>
      <c r="N22" s="15"/>
      <c r="O22" s="15"/>
      <c r="P22" s="14">
        <f t="shared" ref="P22:P28" si="2">SUM(H22:O22)</f>
        <v>161</v>
      </c>
      <c r="Q22" s="14" t="s">
        <v>30</v>
      </c>
      <c r="R22" s="292" t="b">
        <v>0</v>
      </c>
      <c r="S22" s="14">
        <v>115435</v>
      </c>
      <c r="T22" s="14" t="s">
        <v>31</v>
      </c>
      <c r="U22" s="232" t="s">
        <v>169</v>
      </c>
      <c r="V22" s="16" t="s">
        <v>90</v>
      </c>
      <c r="W22" s="16">
        <v>1016059</v>
      </c>
      <c r="X22" s="16" t="s">
        <v>6396</v>
      </c>
      <c r="Y22" s="16"/>
    </row>
    <row r="23" spans="1:25" ht="25.5">
      <c r="A23" s="15" t="s">
        <v>4752</v>
      </c>
      <c r="B23" s="15" t="s">
        <v>78</v>
      </c>
      <c r="C23" s="15" t="s">
        <v>6397</v>
      </c>
      <c r="D23" s="15" t="s">
        <v>99</v>
      </c>
      <c r="E23" s="24">
        <v>45977.319444444445</v>
      </c>
      <c r="F23" s="15">
        <v>10.8</v>
      </c>
      <c r="G23" s="37" t="s">
        <v>5745</v>
      </c>
      <c r="H23" s="15"/>
      <c r="I23" s="15"/>
      <c r="J23" s="15"/>
      <c r="K23" s="15"/>
      <c r="L23" s="35">
        <v>71</v>
      </c>
      <c r="M23" s="35">
        <v>60</v>
      </c>
      <c r="N23" s="35">
        <v>30</v>
      </c>
      <c r="O23" s="15"/>
      <c r="P23" s="14">
        <f t="shared" si="2"/>
        <v>161</v>
      </c>
      <c r="Q23" s="17" t="s">
        <v>32</v>
      </c>
      <c r="R23" s="292" t="b">
        <v>1</v>
      </c>
      <c r="S23" s="14">
        <v>115506</v>
      </c>
      <c r="T23" s="23" t="s">
        <v>33</v>
      </c>
      <c r="U23" s="255" t="s">
        <v>100</v>
      </c>
      <c r="V23" s="16" t="s">
        <v>90</v>
      </c>
      <c r="W23" s="16">
        <v>1016060</v>
      </c>
      <c r="X23" s="16" t="s">
        <v>6394</v>
      </c>
      <c r="Y23" s="16"/>
    </row>
    <row r="24" spans="1:25">
      <c r="A24" s="15" t="s">
        <v>2561</v>
      </c>
      <c r="B24" s="15" t="s">
        <v>92</v>
      </c>
      <c r="C24" s="15" t="s">
        <v>6398</v>
      </c>
      <c r="D24" s="15" t="s">
        <v>2294</v>
      </c>
      <c r="E24" s="24">
        <v>45977.625</v>
      </c>
      <c r="F24" s="15">
        <v>10.3</v>
      </c>
      <c r="G24" s="37" t="s">
        <v>5115</v>
      </c>
      <c r="H24" s="15"/>
      <c r="I24" s="15"/>
      <c r="J24" s="15"/>
      <c r="K24" s="15"/>
      <c r="L24" s="35">
        <v>71</v>
      </c>
      <c r="M24" s="35">
        <v>60</v>
      </c>
      <c r="N24" s="35">
        <v>30</v>
      </c>
      <c r="O24" s="15"/>
      <c r="P24" s="14">
        <f t="shared" si="2"/>
        <v>161</v>
      </c>
      <c r="Q24" s="17" t="s">
        <v>32</v>
      </c>
      <c r="R24" s="292" t="b">
        <v>0</v>
      </c>
      <c r="S24" s="14">
        <v>115515</v>
      </c>
      <c r="T24" s="23" t="s">
        <v>33</v>
      </c>
      <c r="U24" s="231" t="s">
        <v>161</v>
      </c>
      <c r="V24" s="16" t="s">
        <v>90</v>
      </c>
      <c r="W24" s="16">
        <v>1016061</v>
      </c>
      <c r="X24" s="16" t="s">
        <v>6391</v>
      </c>
      <c r="Y24" s="16"/>
    </row>
    <row r="25" spans="1:25">
      <c r="A25" s="15" t="s">
        <v>558</v>
      </c>
      <c r="B25" s="15" t="s">
        <v>92</v>
      </c>
      <c r="C25" s="15" t="s">
        <v>6399</v>
      </c>
      <c r="D25" s="15" t="s">
        <v>2294</v>
      </c>
      <c r="E25" s="24">
        <v>45977.625</v>
      </c>
      <c r="F25" s="15">
        <v>10.3</v>
      </c>
      <c r="G25" s="37" t="s">
        <v>3121</v>
      </c>
      <c r="H25" s="15"/>
      <c r="I25" s="15"/>
      <c r="J25" s="15"/>
      <c r="K25" s="15"/>
      <c r="L25" s="35">
        <v>101</v>
      </c>
      <c r="M25" s="35">
        <v>60</v>
      </c>
      <c r="N25" s="15"/>
      <c r="O25" s="15"/>
      <c r="P25" s="14">
        <f t="shared" si="2"/>
        <v>161</v>
      </c>
      <c r="Q25" s="17" t="s">
        <v>32</v>
      </c>
      <c r="R25" s="292" t="b">
        <v>0</v>
      </c>
      <c r="S25" s="14">
        <v>115494</v>
      </c>
      <c r="T25" s="23" t="s">
        <v>33</v>
      </c>
      <c r="U25" s="231" t="s">
        <v>161</v>
      </c>
      <c r="V25" s="16" t="s">
        <v>90</v>
      </c>
      <c r="W25" s="16">
        <v>1016062</v>
      </c>
      <c r="X25" s="16" t="s">
        <v>6391</v>
      </c>
      <c r="Y25" s="16"/>
    </row>
    <row r="26" spans="1:25" ht="25.5">
      <c r="A26" s="15" t="s">
        <v>107</v>
      </c>
      <c r="B26" s="15" t="s">
        <v>78</v>
      </c>
      <c r="C26" s="15" t="s">
        <v>6400</v>
      </c>
      <c r="D26" s="15" t="s">
        <v>99</v>
      </c>
      <c r="E26" s="24">
        <v>45977.319444444445</v>
      </c>
      <c r="F26" s="15">
        <v>10.8</v>
      </c>
      <c r="G26" s="37" t="s">
        <v>5745</v>
      </c>
      <c r="H26" s="15"/>
      <c r="I26" s="15"/>
      <c r="J26" s="15"/>
      <c r="K26" s="15"/>
      <c r="L26" s="35">
        <v>101</v>
      </c>
      <c r="M26" s="35">
        <v>60</v>
      </c>
      <c r="N26" s="15"/>
      <c r="O26" s="15"/>
      <c r="P26" s="14">
        <f t="shared" si="2"/>
        <v>161</v>
      </c>
      <c r="Q26" s="17" t="s">
        <v>32</v>
      </c>
      <c r="R26" s="292" t="b">
        <v>0</v>
      </c>
      <c r="S26" s="14">
        <v>115493</v>
      </c>
      <c r="T26" s="23" t="s">
        <v>33</v>
      </c>
      <c r="U26" s="255" t="s">
        <v>100</v>
      </c>
      <c r="V26" s="16" t="s">
        <v>90</v>
      </c>
      <c r="W26" s="16">
        <v>1016063</v>
      </c>
      <c r="X26" s="16" t="s">
        <v>6394</v>
      </c>
      <c r="Y26" s="16"/>
    </row>
    <row r="27" spans="1:25" ht="25.5">
      <c r="A27" s="15" t="s">
        <v>86</v>
      </c>
      <c r="B27" s="15" t="s">
        <v>78</v>
      </c>
      <c r="C27" s="15" t="s">
        <v>6401</v>
      </c>
      <c r="D27" s="15" t="s">
        <v>99</v>
      </c>
      <c r="E27" s="24">
        <v>45977.319444444445</v>
      </c>
      <c r="F27" s="15">
        <v>10.8</v>
      </c>
      <c r="G27" s="37" t="s">
        <v>5745</v>
      </c>
      <c r="H27" s="15"/>
      <c r="I27" s="15"/>
      <c r="J27" s="15"/>
      <c r="K27" s="15"/>
      <c r="L27" s="35">
        <v>101</v>
      </c>
      <c r="M27" s="35">
        <v>30</v>
      </c>
      <c r="N27" s="35">
        <v>30</v>
      </c>
      <c r="O27" s="15"/>
      <c r="P27" s="14">
        <f t="shared" si="2"/>
        <v>161</v>
      </c>
      <c r="Q27" s="17" t="s">
        <v>32</v>
      </c>
      <c r="R27" s="292" t="b">
        <v>0</v>
      </c>
      <c r="S27" s="14">
        <v>115505</v>
      </c>
      <c r="T27" s="23" t="s">
        <v>33</v>
      </c>
      <c r="U27" s="255" t="s">
        <v>100</v>
      </c>
      <c r="V27" s="16" t="s">
        <v>90</v>
      </c>
      <c r="W27" s="16">
        <v>1016064</v>
      </c>
      <c r="X27" s="16" t="s">
        <v>6394</v>
      </c>
      <c r="Y27" s="16"/>
    </row>
    <row r="28" spans="1:25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/>
      <c r="R28" s="14"/>
      <c r="S28" s="14"/>
      <c r="T28" s="14"/>
      <c r="U28" s="16"/>
      <c r="V28" s="16"/>
      <c r="W28" s="16"/>
      <c r="X28" s="16"/>
      <c r="Y28" s="16"/>
    </row>
    <row r="29" spans="1:25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81</v>
      </c>
      <c r="K29" s="11">
        <f t="shared" si="3"/>
        <v>80</v>
      </c>
      <c r="L29" s="11">
        <f t="shared" si="3"/>
        <v>445</v>
      </c>
      <c r="M29" s="11">
        <f t="shared" si="3"/>
        <v>270</v>
      </c>
      <c r="N29" s="11">
        <f t="shared" si="3"/>
        <v>90</v>
      </c>
      <c r="O29" s="11">
        <f t="shared" si="3"/>
        <v>0</v>
      </c>
      <c r="P29" s="11">
        <f t="shared" si="3"/>
        <v>966</v>
      </c>
      <c r="Q29" s="12"/>
      <c r="R29" s="12"/>
      <c r="S29" s="12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257" t="s">
        <v>100</v>
      </c>
      <c r="B33" s="1619" t="s">
        <v>39</v>
      </c>
      <c r="C33" s="1619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4" t="s">
        <v>169</v>
      </c>
      <c r="B34" s="1564" t="s">
        <v>956</v>
      </c>
      <c r="C34" s="156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230" t="s">
        <v>161</v>
      </c>
      <c r="B35" s="1558" t="s">
        <v>41</v>
      </c>
      <c r="C35" s="1558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42</v>
      </c>
      <c r="B36" s="1565" t="s">
        <v>4178</v>
      </c>
      <c r="C36" s="1565"/>
      <c r="D36" s="1"/>
      <c r="E36" s="1"/>
    </row>
    <row r="37" spans="1:25">
      <c r="A37" s="5" t="s">
        <v>42</v>
      </c>
      <c r="B37" s="1565"/>
      <c r="C37" s="1565"/>
    </row>
    <row r="38" spans="1:25">
      <c r="A38" s="5" t="s">
        <v>43</v>
      </c>
      <c r="B38" s="1566">
        <v>358406817228</v>
      </c>
      <c r="C38" s="1565"/>
      <c r="D38" s="1"/>
      <c r="E38" s="1"/>
    </row>
    <row r="39" spans="1:25">
      <c r="A39" s="5" t="s">
        <v>44</v>
      </c>
      <c r="B39" s="1567">
        <v>0.625</v>
      </c>
      <c r="C39" s="1565"/>
      <c r="D39" s="1"/>
      <c r="E39" s="1"/>
    </row>
    <row r="41" spans="1:25" ht="23.25" customHeight="1">
      <c r="A41" s="1592" t="s">
        <v>415</v>
      </c>
      <c r="B41" s="1592"/>
      <c r="C41" s="1592"/>
      <c r="D41" s="1592"/>
      <c r="E41" s="1592"/>
      <c r="F41" s="1592"/>
      <c r="G41" s="408"/>
      <c r="H41" s="1592" t="s">
        <v>3509</v>
      </c>
      <c r="I41" s="1592"/>
      <c r="J41" s="1592"/>
      <c r="K41" s="1592"/>
      <c r="L41" s="1592"/>
      <c r="M41" s="1592"/>
      <c r="N41" s="1592"/>
      <c r="O41" s="1592"/>
      <c r="P41" s="1592"/>
      <c r="Q41" s="1811" t="s">
        <v>6402</v>
      </c>
      <c r="R41" s="1812"/>
      <c r="S41" s="1812"/>
      <c r="T41" s="1812"/>
      <c r="U41" s="1812"/>
      <c r="V41" s="1812"/>
      <c r="W41" s="1812"/>
      <c r="X41" s="1812"/>
      <c r="Y41" s="1812"/>
    </row>
    <row r="42" spans="1:25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240" t="s">
        <v>22</v>
      </c>
      <c r="S42" s="18" t="s">
        <v>9</v>
      </c>
      <c r="T42" s="8" t="s">
        <v>21</v>
      </c>
      <c r="U42" s="8" t="s">
        <v>24</v>
      </c>
      <c r="V42" s="8" t="s">
        <v>25</v>
      </c>
      <c r="W42" s="8" t="s">
        <v>26</v>
      </c>
      <c r="X42" s="8" t="s">
        <v>27</v>
      </c>
      <c r="Y42" s="8" t="s">
        <v>28</v>
      </c>
    </row>
    <row r="43" spans="1:25" ht="25.5">
      <c r="A43" s="15" t="s">
        <v>2837</v>
      </c>
      <c r="B43" s="15" t="s">
        <v>92</v>
      </c>
      <c r="C43" s="15" t="s">
        <v>6403</v>
      </c>
      <c r="D43" s="15" t="s">
        <v>2467</v>
      </c>
      <c r="E43" s="24">
        <v>45978.5</v>
      </c>
      <c r="F43" s="15">
        <v>9.65</v>
      </c>
      <c r="G43" s="37" t="s">
        <v>5745</v>
      </c>
      <c r="H43" s="15"/>
      <c r="I43" s="15"/>
      <c r="J43" s="15"/>
      <c r="K43" s="15"/>
      <c r="L43" s="35">
        <v>101</v>
      </c>
      <c r="M43" s="35">
        <v>60</v>
      </c>
      <c r="N43" s="15"/>
      <c r="O43" s="15"/>
      <c r="P43" s="14">
        <f t="shared" ref="P43:P48" si="4">SUM(H43:O43)</f>
        <v>161</v>
      </c>
      <c r="Q43" s="17" t="s">
        <v>32</v>
      </c>
      <c r="R43" s="292" t="b">
        <v>0</v>
      </c>
      <c r="S43" s="340">
        <v>115495</v>
      </c>
      <c r="T43" s="237" t="s">
        <v>33</v>
      </c>
      <c r="U43" s="261" t="s">
        <v>523</v>
      </c>
      <c r="V43" s="16" t="s">
        <v>90</v>
      </c>
      <c r="W43" s="16">
        <v>1016073</v>
      </c>
      <c r="X43" s="16" t="s">
        <v>6404</v>
      </c>
      <c r="Y43" s="16"/>
    </row>
    <row r="44" spans="1:25" ht="25.5">
      <c r="A44" s="15" t="s">
        <v>4228</v>
      </c>
      <c r="B44" s="15" t="s">
        <v>92</v>
      </c>
      <c r="C44" s="15" t="s">
        <v>6405</v>
      </c>
      <c r="D44" s="15" t="s">
        <v>2467</v>
      </c>
      <c r="E44" s="24">
        <v>45978.5</v>
      </c>
      <c r="F44" s="15">
        <v>9.65</v>
      </c>
      <c r="G44" s="37" t="s">
        <v>6406</v>
      </c>
      <c r="H44" s="15"/>
      <c r="I44" s="15"/>
      <c r="J44" s="15"/>
      <c r="K44" s="15"/>
      <c r="L44" s="35">
        <v>101</v>
      </c>
      <c r="M44" s="35">
        <v>60</v>
      </c>
      <c r="N44" s="15"/>
      <c r="O44" s="15"/>
      <c r="P44" s="14">
        <f t="shared" si="4"/>
        <v>161</v>
      </c>
      <c r="Q44" s="17" t="s">
        <v>32</v>
      </c>
      <c r="R44" s="292" t="b">
        <v>0</v>
      </c>
      <c r="S44" s="375">
        <v>115496</v>
      </c>
      <c r="T44" s="237" t="s">
        <v>33</v>
      </c>
      <c r="U44" s="261" t="s">
        <v>523</v>
      </c>
      <c r="V44" s="16" t="s">
        <v>90</v>
      </c>
      <c r="W44" s="16">
        <v>1016074</v>
      </c>
      <c r="X44" s="16" t="s">
        <v>6404</v>
      </c>
      <c r="Y44" s="16"/>
    </row>
    <row r="45" spans="1:25" ht="25.5">
      <c r="A45" s="15" t="s">
        <v>86</v>
      </c>
      <c r="B45" s="15" t="s">
        <v>92</v>
      </c>
      <c r="C45" s="15" t="s">
        <v>6407</v>
      </c>
      <c r="D45" s="15" t="s">
        <v>2467</v>
      </c>
      <c r="E45" s="24">
        <v>45978.5</v>
      </c>
      <c r="F45" s="15">
        <v>9.65</v>
      </c>
      <c r="G45" s="37" t="s">
        <v>5745</v>
      </c>
      <c r="H45" s="15"/>
      <c r="I45" s="15"/>
      <c r="J45" s="15"/>
      <c r="K45" s="15"/>
      <c r="L45" s="35">
        <v>101</v>
      </c>
      <c r="M45" s="35">
        <v>30</v>
      </c>
      <c r="N45" s="35">
        <v>30</v>
      </c>
      <c r="O45" s="15"/>
      <c r="P45" s="14">
        <f t="shared" si="4"/>
        <v>161</v>
      </c>
      <c r="Q45" s="17" t="s">
        <v>32</v>
      </c>
      <c r="R45" s="292" t="b">
        <v>0</v>
      </c>
      <c r="S45" s="340">
        <v>115507</v>
      </c>
      <c r="T45" s="237" t="s">
        <v>33</v>
      </c>
      <c r="U45" s="261" t="s">
        <v>523</v>
      </c>
      <c r="V45" s="16" t="s">
        <v>90</v>
      </c>
      <c r="W45" s="16">
        <v>1016075</v>
      </c>
      <c r="X45" s="16" t="s">
        <v>6404</v>
      </c>
      <c r="Y45" s="16"/>
    </row>
    <row r="46" spans="1:25" ht="22.5" customHeight="1">
      <c r="A46" s="15" t="s">
        <v>102</v>
      </c>
      <c r="B46" s="15" t="s">
        <v>92</v>
      </c>
      <c r="C46" s="15" t="s">
        <v>6408</v>
      </c>
      <c r="D46" s="15" t="s">
        <v>620</v>
      </c>
      <c r="E46" s="24">
        <v>45978.958333333336</v>
      </c>
      <c r="F46" s="15">
        <v>9.6999999999999993</v>
      </c>
      <c r="G46" s="37" t="s">
        <v>3121</v>
      </c>
      <c r="H46" s="15"/>
      <c r="I46" s="15"/>
      <c r="J46" s="15"/>
      <c r="K46" s="15"/>
      <c r="L46" s="35">
        <v>101</v>
      </c>
      <c r="M46" s="35">
        <v>60</v>
      </c>
      <c r="N46" s="15"/>
      <c r="O46" s="15"/>
      <c r="P46" s="14">
        <f t="shared" si="4"/>
        <v>161</v>
      </c>
      <c r="Q46" s="17" t="s">
        <v>32</v>
      </c>
      <c r="R46" s="292" t="b">
        <v>0</v>
      </c>
      <c r="S46" s="340">
        <v>115497</v>
      </c>
      <c r="T46" s="237" t="s">
        <v>33</v>
      </c>
      <c r="U46" s="261" t="s">
        <v>523</v>
      </c>
      <c r="V46" s="16" t="s">
        <v>90</v>
      </c>
      <c r="W46" s="16">
        <v>1016076</v>
      </c>
      <c r="X46" s="16" t="s">
        <v>6404</v>
      </c>
      <c r="Y46" s="16"/>
    </row>
    <row r="47" spans="1:25" ht="25.5">
      <c r="A47" s="15" t="s">
        <v>157</v>
      </c>
      <c r="B47" s="15" t="s">
        <v>92</v>
      </c>
      <c r="C47" s="15" t="s">
        <v>6409</v>
      </c>
      <c r="D47" s="15" t="s">
        <v>620</v>
      </c>
      <c r="E47" s="24">
        <v>45978.958333333336</v>
      </c>
      <c r="F47" s="15">
        <v>9.6999999999999993</v>
      </c>
      <c r="G47" s="37" t="s">
        <v>5745</v>
      </c>
      <c r="H47" s="15"/>
      <c r="I47" s="15"/>
      <c r="J47" s="15"/>
      <c r="K47" s="15"/>
      <c r="L47" s="35">
        <v>101</v>
      </c>
      <c r="M47" s="35">
        <v>60</v>
      </c>
      <c r="N47" s="15"/>
      <c r="O47" s="15"/>
      <c r="P47" s="14">
        <f t="shared" si="4"/>
        <v>161</v>
      </c>
      <c r="Q47" s="17" t="s">
        <v>32</v>
      </c>
      <c r="R47" s="292" t="b">
        <v>0</v>
      </c>
      <c r="S47" s="340">
        <v>115498</v>
      </c>
      <c r="T47" s="237" t="s">
        <v>33</v>
      </c>
      <c r="U47" s="261" t="s">
        <v>523</v>
      </c>
      <c r="V47" s="16" t="s">
        <v>90</v>
      </c>
      <c r="W47" s="16">
        <v>1016077</v>
      </c>
      <c r="X47" s="16" t="s">
        <v>6404</v>
      </c>
      <c r="Y47" s="16"/>
    </row>
    <row r="48" spans="1:25" ht="25.5">
      <c r="A48" s="15" t="s">
        <v>119</v>
      </c>
      <c r="B48" s="15" t="s">
        <v>92</v>
      </c>
      <c r="C48" s="15" t="s">
        <v>6410</v>
      </c>
      <c r="D48" s="15" t="s">
        <v>620</v>
      </c>
      <c r="E48" s="24">
        <v>45978.958333333336</v>
      </c>
      <c r="F48" s="15">
        <v>9.6999999999999993</v>
      </c>
      <c r="G48" s="37" t="s">
        <v>5745</v>
      </c>
      <c r="H48" s="15"/>
      <c r="I48" s="15"/>
      <c r="J48" s="15"/>
      <c r="K48" s="15"/>
      <c r="L48" s="35">
        <v>101</v>
      </c>
      <c r="M48" s="35">
        <v>30</v>
      </c>
      <c r="N48" s="35">
        <v>30</v>
      </c>
      <c r="O48" s="15"/>
      <c r="P48" s="14">
        <f t="shared" si="4"/>
        <v>161</v>
      </c>
      <c r="Q48" s="17" t="s">
        <v>32</v>
      </c>
      <c r="R48" s="292" t="b">
        <v>0</v>
      </c>
      <c r="S48" s="340">
        <v>115508</v>
      </c>
      <c r="T48" s="237" t="s">
        <v>33</v>
      </c>
      <c r="U48" s="261" t="s">
        <v>523</v>
      </c>
      <c r="V48" s="16" t="s">
        <v>90</v>
      </c>
      <c r="W48" s="16">
        <v>1016078</v>
      </c>
      <c r="X48" s="16" t="s">
        <v>6404</v>
      </c>
      <c r="Y48" s="16"/>
    </row>
    <row r="49" spans="1:25">
      <c r="A49" s="11" t="s">
        <v>19</v>
      </c>
      <c r="B49" s="7"/>
      <c r="C49" s="7"/>
      <c r="D49" s="7"/>
      <c r="E49" s="11"/>
      <c r="F49" s="7"/>
      <c r="G49" s="7"/>
      <c r="H49" s="11">
        <f t="shared" ref="H49:P49" si="5">SUM(H43:H48)</f>
        <v>0</v>
      </c>
      <c r="I49" s="11">
        <f t="shared" si="5"/>
        <v>0</v>
      </c>
      <c r="J49" s="11">
        <f t="shared" si="5"/>
        <v>0</v>
      </c>
      <c r="K49" s="11">
        <f t="shared" si="5"/>
        <v>0</v>
      </c>
      <c r="L49" s="11">
        <f t="shared" si="5"/>
        <v>606</v>
      </c>
      <c r="M49" s="11">
        <f t="shared" si="5"/>
        <v>300</v>
      </c>
      <c r="N49" s="11">
        <f t="shared" si="5"/>
        <v>60</v>
      </c>
      <c r="O49" s="11">
        <f t="shared" si="5"/>
        <v>0</v>
      </c>
      <c r="P49" s="11">
        <f t="shared" si="5"/>
        <v>966</v>
      </c>
      <c r="Q49" s="12"/>
      <c r="R49" s="12"/>
      <c r="S49" s="256"/>
      <c r="T49" s="12"/>
      <c r="U49" s="12"/>
      <c r="V49" s="12"/>
      <c r="W49" s="12"/>
      <c r="X49" s="12"/>
      <c r="Y49" s="12"/>
    </row>
    <row r="50" spans="1:25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263" t="s">
        <v>5263</v>
      </c>
      <c r="B53" s="1591"/>
      <c r="C53" s="1591"/>
      <c r="D53" s="242"/>
      <c r="E53" s="243" t="s">
        <v>40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772" t="s">
        <v>6411</v>
      </c>
      <c r="C54" s="1772"/>
      <c r="D54" s="1"/>
      <c r="E54" s="1"/>
    </row>
    <row r="55" spans="1:25">
      <c r="A55" s="5" t="s">
        <v>42</v>
      </c>
      <c r="B55" s="1772"/>
      <c r="C55" s="1772"/>
    </row>
    <row r="56" spans="1:25">
      <c r="A56" s="5" t="s">
        <v>43</v>
      </c>
      <c r="B56" s="1772"/>
      <c r="C56" s="1772"/>
      <c r="D56" s="1"/>
      <c r="E56" s="1"/>
    </row>
    <row r="57" spans="1:25">
      <c r="A57" s="5" t="s">
        <v>44</v>
      </c>
      <c r="B57" s="1772"/>
      <c r="C57" s="1772"/>
      <c r="D57" s="1"/>
      <c r="E57" s="1"/>
    </row>
    <row r="59" spans="1:25" ht="23.25" customHeight="1">
      <c r="A59" s="1559" t="s">
        <v>1311</v>
      </c>
      <c r="B59" s="1559"/>
      <c r="C59" s="1559"/>
      <c r="D59" s="1559"/>
      <c r="E59" s="1559"/>
      <c r="F59" s="1559"/>
      <c r="G59" s="7"/>
      <c r="H59" s="1559" t="s">
        <v>5657</v>
      </c>
      <c r="I59" s="1559"/>
      <c r="J59" s="1559"/>
      <c r="K59" s="1559"/>
      <c r="L59" s="1559"/>
      <c r="M59" s="1559"/>
      <c r="N59" s="1559"/>
      <c r="O59" s="1559"/>
      <c r="P59" s="1559"/>
      <c r="Q59" s="1741" t="s">
        <v>6412</v>
      </c>
      <c r="R59" s="1742"/>
      <c r="S59" s="1742"/>
      <c r="T59" s="1742"/>
      <c r="U59" s="1742"/>
      <c r="V59" s="1742"/>
      <c r="W59" s="1742"/>
      <c r="X59" s="1742"/>
      <c r="Y59" s="1742"/>
    </row>
    <row r="60" spans="1:25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33" t="s">
        <v>10</v>
      </c>
      <c r="H60" s="9" t="s">
        <v>11</v>
      </c>
      <c r="I60" s="9" t="s">
        <v>12</v>
      </c>
      <c r="J60" s="9" t="s">
        <v>13</v>
      </c>
      <c r="K60" s="9" t="s">
        <v>14</v>
      </c>
      <c r="L60" s="9" t="s">
        <v>15</v>
      </c>
      <c r="M60" s="9" t="s">
        <v>16</v>
      </c>
      <c r="N60" s="9" t="s">
        <v>17</v>
      </c>
      <c r="O60" s="10" t="s">
        <v>18</v>
      </c>
      <c r="P60" s="8" t="s">
        <v>19</v>
      </c>
      <c r="Q60" s="8" t="s">
        <v>20</v>
      </c>
      <c r="R60" s="240" t="s">
        <v>22</v>
      </c>
      <c r="S60" s="18" t="s">
        <v>9</v>
      </c>
      <c r="T60" s="8" t="s">
        <v>21</v>
      </c>
      <c r="U60" s="8" t="s">
        <v>24</v>
      </c>
      <c r="V60" s="8" t="s">
        <v>25</v>
      </c>
      <c r="W60" s="8" t="s">
        <v>26</v>
      </c>
      <c r="X60" s="8" t="s">
        <v>27</v>
      </c>
      <c r="Y60" s="8" t="s">
        <v>28</v>
      </c>
    </row>
    <row r="61" spans="1:25">
      <c r="A61" s="15" t="s">
        <v>133</v>
      </c>
      <c r="B61" s="15" t="s">
        <v>134</v>
      </c>
      <c r="C61" s="15" t="s">
        <v>6413</v>
      </c>
      <c r="D61" s="15" t="s">
        <v>2892</v>
      </c>
      <c r="E61" s="24">
        <v>45978.288194444445</v>
      </c>
      <c r="F61" s="15">
        <v>10.3</v>
      </c>
      <c r="G61" s="37" t="s">
        <v>4155</v>
      </c>
      <c r="H61" s="15"/>
      <c r="I61" s="15"/>
      <c r="J61" s="15"/>
      <c r="K61" s="15"/>
      <c r="L61" s="35">
        <v>161</v>
      </c>
      <c r="M61" s="15"/>
      <c r="N61" s="15"/>
      <c r="O61" s="15"/>
      <c r="P61" s="14">
        <f t="shared" ref="P61:P67" si="6">SUM(H61:O61)</f>
        <v>161</v>
      </c>
      <c r="Q61" s="17" t="s">
        <v>32</v>
      </c>
      <c r="R61" s="292" t="b">
        <v>0</v>
      </c>
      <c r="S61" s="340">
        <v>115499</v>
      </c>
      <c r="T61" s="237" t="s">
        <v>33</v>
      </c>
      <c r="U61" s="231" t="s">
        <v>161</v>
      </c>
      <c r="V61" s="16" t="s">
        <v>90</v>
      </c>
      <c r="W61" s="16">
        <v>1016092</v>
      </c>
      <c r="X61" s="16" t="s">
        <v>6414</v>
      </c>
      <c r="Y61" s="16"/>
    </row>
    <row r="62" spans="1:25">
      <c r="A62" s="15" t="s">
        <v>152</v>
      </c>
      <c r="B62" s="15" t="s">
        <v>78</v>
      </c>
      <c r="C62" s="15" t="s">
        <v>6415</v>
      </c>
      <c r="D62" s="15" t="s">
        <v>99</v>
      </c>
      <c r="E62" s="24">
        <v>45977.319444444445</v>
      </c>
      <c r="F62" s="15">
        <v>10.8</v>
      </c>
      <c r="G62" s="37" t="s">
        <v>4155</v>
      </c>
      <c r="H62" s="15"/>
      <c r="I62" s="15"/>
      <c r="J62" s="15"/>
      <c r="K62" s="15"/>
      <c r="L62" s="35">
        <v>146</v>
      </c>
      <c r="M62" s="15"/>
      <c r="N62" s="15"/>
      <c r="O62" s="35">
        <v>15</v>
      </c>
      <c r="P62" s="14">
        <f t="shared" si="6"/>
        <v>161</v>
      </c>
      <c r="Q62" s="17" t="s">
        <v>32</v>
      </c>
      <c r="R62" s="292" t="b">
        <v>0</v>
      </c>
      <c r="S62" s="340">
        <v>115504</v>
      </c>
      <c r="T62" s="237" t="s">
        <v>33</v>
      </c>
      <c r="U62" s="255" t="s">
        <v>100</v>
      </c>
      <c r="V62" s="16" t="s">
        <v>90</v>
      </c>
      <c r="W62" s="16">
        <v>1016093</v>
      </c>
      <c r="X62" s="16" t="s">
        <v>6394</v>
      </c>
      <c r="Y62" s="16"/>
    </row>
    <row r="63" spans="1:25">
      <c r="A63" s="15" t="s">
        <v>133</v>
      </c>
      <c r="B63" s="15" t="s">
        <v>134</v>
      </c>
      <c r="C63" s="15" t="s">
        <v>6416</v>
      </c>
      <c r="D63" s="15" t="s">
        <v>2892</v>
      </c>
      <c r="E63" s="24">
        <v>45978.288194444445</v>
      </c>
      <c r="F63" s="15">
        <v>10.3</v>
      </c>
      <c r="G63" s="37" t="s">
        <v>4155</v>
      </c>
      <c r="H63" s="15" t="s">
        <v>1373</v>
      </c>
      <c r="I63" s="15"/>
      <c r="J63" s="15"/>
      <c r="K63" s="15"/>
      <c r="L63" s="35">
        <v>134</v>
      </c>
      <c r="M63" s="35">
        <v>27</v>
      </c>
      <c r="N63" s="15"/>
      <c r="O63" s="15"/>
      <c r="P63" s="14">
        <f t="shared" si="6"/>
        <v>161</v>
      </c>
      <c r="Q63" s="17" t="s">
        <v>32</v>
      </c>
      <c r="R63" s="292" t="b">
        <v>0</v>
      </c>
      <c r="S63" s="340">
        <v>115500</v>
      </c>
      <c r="T63" s="237" t="s">
        <v>33</v>
      </c>
      <c r="U63" s="231" t="s">
        <v>161</v>
      </c>
      <c r="V63" s="16" t="s">
        <v>90</v>
      </c>
      <c r="W63" s="16">
        <v>1016094</v>
      </c>
      <c r="X63" s="16" t="s">
        <v>6414</v>
      </c>
      <c r="Y63" s="16"/>
    </row>
    <row r="64" spans="1:25" ht="25.5">
      <c r="A64" s="15" t="s">
        <v>120</v>
      </c>
      <c r="B64" s="15" t="s">
        <v>134</v>
      </c>
      <c r="C64" s="15" t="s">
        <v>6417</v>
      </c>
      <c r="D64" s="15" t="s">
        <v>2892</v>
      </c>
      <c r="E64" s="24">
        <v>45978.288194444445</v>
      </c>
      <c r="F64" s="15">
        <v>10.3</v>
      </c>
      <c r="G64" s="37" t="s">
        <v>5745</v>
      </c>
      <c r="H64" s="15"/>
      <c r="I64" s="15"/>
      <c r="J64" s="15"/>
      <c r="K64" s="15"/>
      <c r="L64" s="35">
        <v>101</v>
      </c>
      <c r="M64" s="35">
        <v>60</v>
      </c>
      <c r="N64" s="15"/>
      <c r="O64" s="15"/>
      <c r="P64" s="14">
        <f t="shared" si="6"/>
        <v>161</v>
      </c>
      <c r="Q64" s="17" t="s">
        <v>32</v>
      </c>
      <c r="R64" s="292" t="b">
        <v>1</v>
      </c>
      <c r="S64" s="340">
        <v>115501</v>
      </c>
      <c r="T64" s="237" t="s">
        <v>33</v>
      </c>
      <c r="U64" s="231" t="s">
        <v>161</v>
      </c>
      <c r="V64" s="16" t="s">
        <v>90</v>
      </c>
      <c r="W64" s="16">
        <v>1016095</v>
      </c>
      <c r="X64" s="16" t="s">
        <v>6414</v>
      </c>
      <c r="Y64" s="16"/>
    </row>
    <row r="65" spans="1:25" ht="25.5">
      <c r="A65" s="15" t="s">
        <v>120</v>
      </c>
      <c r="B65" s="15" t="s">
        <v>134</v>
      </c>
      <c r="C65" s="15" t="s">
        <v>6418</v>
      </c>
      <c r="D65" s="15" t="s">
        <v>2892</v>
      </c>
      <c r="E65" s="24">
        <v>45978.288194444445</v>
      </c>
      <c r="F65" s="15">
        <v>10.3</v>
      </c>
      <c r="G65" s="37" t="s">
        <v>5745</v>
      </c>
      <c r="H65" s="15"/>
      <c r="I65" s="15"/>
      <c r="J65" s="15"/>
      <c r="K65" s="15"/>
      <c r="L65" s="35">
        <v>101</v>
      </c>
      <c r="M65" s="35">
        <v>60</v>
      </c>
      <c r="N65" s="15"/>
      <c r="O65" s="15"/>
      <c r="P65" s="14">
        <f t="shared" si="6"/>
        <v>161</v>
      </c>
      <c r="Q65" s="17" t="s">
        <v>32</v>
      </c>
      <c r="R65" s="292" t="b">
        <v>1</v>
      </c>
      <c r="S65" s="340">
        <v>115502</v>
      </c>
      <c r="T65" s="237" t="s">
        <v>33</v>
      </c>
      <c r="U65" s="231" t="s">
        <v>161</v>
      </c>
      <c r="V65" s="16" t="s">
        <v>90</v>
      </c>
      <c r="W65" s="16">
        <v>1016096</v>
      </c>
      <c r="X65" s="16" t="s">
        <v>6414</v>
      </c>
      <c r="Y65" s="16"/>
    </row>
    <row r="66" spans="1:25" ht="25.5">
      <c r="A66" s="15" t="s">
        <v>157</v>
      </c>
      <c r="B66" s="15" t="s">
        <v>78</v>
      </c>
      <c r="C66" s="15" t="s">
        <v>6419</v>
      </c>
      <c r="D66" s="15" t="s">
        <v>99</v>
      </c>
      <c r="E66" s="24">
        <v>45977.319444444445</v>
      </c>
      <c r="F66" s="15">
        <v>10.8</v>
      </c>
      <c r="G66" s="37" t="s">
        <v>5745</v>
      </c>
      <c r="H66" s="15"/>
      <c r="I66" s="15"/>
      <c r="J66" s="15"/>
      <c r="K66" s="15"/>
      <c r="L66" s="35">
        <v>41</v>
      </c>
      <c r="M66" s="35">
        <v>75</v>
      </c>
      <c r="N66" s="35">
        <v>30</v>
      </c>
      <c r="O66" s="35">
        <v>15</v>
      </c>
      <c r="P66" s="14">
        <f t="shared" si="6"/>
        <v>161</v>
      </c>
      <c r="Q66" s="17" t="s">
        <v>32</v>
      </c>
      <c r="R66" s="292" t="b">
        <v>0</v>
      </c>
      <c r="S66" s="340">
        <v>115503</v>
      </c>
      <c r="T66" s="237" t="s">
        <v>33</v>
      </c>
      <c r="U66" s="255" t="s">
        <v>100</v>
      </c>
      <c r="V66" s="16" t="s">
        <v>90</v>
      </c>
      <c r="W66" s="16">
        <v>1016097</v>
      </c>
      <c r="X66" s="16" t="s">
        <v>6394</v>
      </c>
      <c r="Y66" s="16"/>
    </row>
    <row r="67" spans="1:25">
      <c r="A67" s="15"/>
      <c r="B67" s="15"/>
      <c r="C67" s="15"/>
      <c r="D67" s="15"/>
      <c r="E67" s="15"/>
      <c r="F67" s="15"/>
      <c r="G67" s="37"/>
      <c r="H67" s="15"/>
      <c r="I67" s="15"/>
      <c r="J67" s="15"/>
      <c r="K67" s="15"/>
      <c r="L67" s="15"/>
      <c r="M67" s="15"/>
      <c r="N67" s="15"/>
      <c r="O67" s="15"/>
      <c r="P67" s="14">
        <f t="shared" si="6"/>
        <v>0</v>
      </c>
      <c r="Q67" s="14"/>
      <c r="R67" s="14"/>
      <c r="S67" s="293"/>
      <c r="T67" s="14"/>
      <c r="U67" s="16"/>
      <c r="V67" s="16"/>
      <c r="W67" s="16"/>
      <c r="X67" s="16"/>
      <c r="Y67" s="16"/>
    </row>
    <row r="68" spans="1:25">
      <c r="A68" s="11" t="s">
        <v>19</v>
      </c>
      <c r="B68" s="7"/>
      <c r="C68" s="7"/>
      <c r="D68" s="7"/>
      <c r="E68" s="11"/>
      <c r="F68" s="7"/>
      <c r="G68" s="7"/>
      <c r="H68" s="11">
        <f t="shared" ref="H68:P68" si="7">SUM(H61:H67)</f>
        <v>0</v>
      </c>
      <c r="I68" s="11">
        <f t="shared" si="7"/>
        <v>0</v>
      </c>
      <c r="J68" s="11">
        <f t="shared" si="7"/>
        <v>0</v>
      </c>
      <c r="K68" s="11">
        <f t="shared" si="7"/>
        <v>0</v>
      </c>
      <c r="L68" s="11">
        <f t="shared" si="7"/>
        <v>684</v>
      </c>
      <c r="M68" s="11">
        <f t="shared" si="7"/>
        <v>222</v>
      </c>
      <c r="N68" s="11">
        <f t="shared" si="7"/>
        <v>30</v>
      </c>
      <c r="O68" s="11">
        <f t="shared" si="7"/>
        <v>30</v>
      </c>
      <c r="P68" s="11">
        <f t="shared" si="7"/>
        <v>966</v>
      </c>
      <c r="Q68" s="12"/>
      <c r="R68" s="12"/>
      <c r="S68" s="12"/>
      <c r="T68" s="12"/>
      <c r="U68" s="12"/>
      <c r="V68" s="12"/>
      <c r="W68" s="12"/>
      <c r="X68" s="12"/>
      <c r="Y68" s="12"/>
    </row>
    <row r="69" spans="1:25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166" t="s">
        <v>34</v>
      </c>
      <c r="B70" s="1562"/>
      <c r="C70" s="1562"/>
      <c r="D70" s="1562"/>
      <c r="E70" s="1"/>
      <c r="F70" s="1"/>
      <c r="G70" s="1"/>
      <c r="H70" s="1"/>
      <c r="I70" s="1"/>
      <c r="J70" s="1563"/>
      <c r="K70" s="1563"/>
      <c r="L70" s="156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 ht="18">
      <c r="A71" s="187" t="s">
        <v>35</v>
      </c>
      <c r="B71" s="186" t="s">
        <v>36</v>
      </c>
      <c r="C71" s="239" t="s">
        <v>37</v>
      </c>
      <c r="D71" s="24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230" t="s">
        <v>161</v>
      </c>
      <c r="B72" s="1558" t="s">
        <v>39</v>
      </c>
      <c r="C72" s="1558"/>
      <c r="D72" s="242"/>
      <c r="E72" s="243" t="s">
        <v>40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257" t="s">
        <v>100</v>
      </c>
      <c r="B73" s="1619" t="s">
        <v>41</v>
      </c>
      <c r="C73" s="161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42</v>
      </c>
      <c r="B74" s="1772" t="s">
        <v>6420</v>
      </c>
      <c r="C74" s="1772"/>
      <c r="D74" s="1"/>
      <c r="E74" s="1"/>
    </row>
    <row r="75" spans="1:25">
      <c r="A75" s="5" t="s">
        <v>42</v>
      </c>
      <c r="B75" s="1565"/>
      <c r="C75" s="1565"/>
    </row>
    <row r="76" spans="1:25">
      <c r="A76" s="5" t="s">
        <v>43</v>
      </c>
      <c r="B76" s="1566">
        <v>358406624488</v>
      </c>
      <c r="C76" s="1565"/>
      <c r="D76" s="1"/>
      <c r="E76" s="1"/>
    </row>
    <row r="77" spans="1:25">
      <c r="A77" s="5" t="s">
        <v>44</v>
      </c>
      <c r="B77" s="1567">
        <v>0.29166666666666669</v>
      </c>
      <c r="C77" s="1565"/>
      <c r="D77" s="1"/>
      <c r="E77" s="1"/>
    </row>
    <row r="79" spans="1:25" ht="23.25" customHeight="1">
      <c r="A79" s="1559" t="s">
        <v>1321</v>
      </c>
      <c r="B79" s="1559"/>
      <c r="C79" s="1559"/>
      <c r="D79" s="1559"/>
      <c r="E79" s="1559"/>
      <c r="F79" s="1559"/>
      <c r="G79" s="7"/>
      <c r="H79" s="1559" t="s">
        <v>5657</v>
      </c>
      <c r="I79" s="1559"/>
      <c r="J79" s="1559"/>
      <c r="K79" s="1559"/>
      <c r="L79" s="1559"/>
      <c r="M79" s="1559"/>
      <c r="N79" s="1559"/>
      <c r="O79" s="1559"/>
      <c r="P79" s="1559"/>
      <c r="Q79" s="1741" t="s">
        <v>6421</v>
      </c>
      <c r="R79" s="1742"/>
      <c r="S79" s="1742"/>
      <c r="T79" s="1742"/>
      <c r="U79" s="1742"/>
      <c r="V79" s="1742"/>
      <c r="W79" s="1742"/>
      <c r="X79" s="1742"/>
      <c r="Y79" s="1742"/>
    </row>
    <row r="80" spans="1:25" ht="26.25">
      <c r="A80" s="8" t="s">
        <v>3</v>
      </c>
      <c r="B80" s="8" t="s">
        <v>4</v>
      </c>
      <c r="C80" s="8" t="s">
        <v>5</v>
      </c>
      <c r="D80" s="8" t="s">
        <v>6</v>
      </c>
      <c r="E80" s="8" t="s">
        <v>7</v>
      </c>
      <c r="F80" s="8" t="s">
        <v>8</v>
      </c>
      <c r="G80" s="33" t="s">
        <v>10</v>
      </c>
      <c r="H80" s="9" t="s">
        <v>11</v>
      </c>
      <c r="I80" s="9" t="s">
        <v>12</v>
      </c>
      <c r="J80" s="9" t="s">
        <v>13</v>
      </c>
      <c r="K80" s="9" t="s">
        <v>14</v>
      </c>
      <c r="L80" s="9" t="s">
        <v>15</v>
      </c>
      <c r="M80" s="9" t="s">
        <v>16</v>
      </c>
      <c r="N80" s="9" t="s">
        <v>17</v>
      </c>
      <c r="O80" s="10" t="s">
        <v>18</v>
      </c>
      <c r="P80" s="8" t="s">
        <v>19</v>
      </c>
      <c r="Q80" s="8" t="s">
        <v>20</v>
      </c>
      <c r="R80" s="8"/>
      <c r="S80" s="8" t="s">
        <v>9</v>
      </c>
      <c r="T80" s="8" t="s">
        <v>21</v>
      </c>
      <c r="U80" s="8" t="s">
        <v>24</v>
      </c>
      <c r="V80" s="8" t="s">
        <v>25</v>
      </c>
      <c r="W80" s="8" t="s">
        <v>26</v>
      </c>
      <c r="X80" s="8" t="s">
        <v>27</v>
      </c>
      <c r="Y80" s="8" t="s">
        <v>28</v>
      </c>
    </row>
    <row r="81" spans="1:25">
      <c r="A81" s="15" t="s">
        <v>141</v>
      </c>
      <c r="B81" s="15" t="s">
        <v>69</v>
      </c>
      <c r="C81" s="15" t="s">
        <v>6422</v>
      </c>
      <c r="D81" s="15" t="s">
        <v>68</v>
      </c>
      <c r="E81" s="24">
        <v>45976.753472222219</v>
      </c>
      <c r="F81" s="15">
        <v>14.5</v>
      </c>
      <c r="G81" s="37"/>
      <c r="H81" s="15"/>
      <c r="I81" s="15"/>
      <c r="J81" s="15"/>
      <c r="K81" s="15"/>
      <c r="L81" s="35">
        <v>81</v>
      </c>
      <c r="M81" s="35">
        <v>54</v>
      </c>
      <c r="N81" s="35">
        <v>26</v>
      </c>
      <c r="O81" s="15"/>
      <c r="P81" s="14">
        <f>SUM(H81:O81)</f>
        <v>161</v>
      </c>
      <c r="Q81" s="14" t="s">
        <v>30</v>
      </c>
      <c r="R81" s="14"/>
      <c r="S81" s="14">
        <v>115453</v>
      </c>
      <c r="T81" s="14" t="s">
        <v>31</v>
      </c>
      <c r="U81" s="232" t="s">
        <v>169</v>
      </c>
      <c r="V81" s="16"/>
      <c r="W81" s="16">
        <v>1016100</v>
      </c>
      <c r="X81" s="16" t="s">
        <v>6394</v>
      </c>
      <c r="Y81" s="16"/>
    </row>
    <row r="82" spans="1:25" ht="25.5">
      <c r="A82" s="15" t="s">
        <v>142</v>
      </c>
      <c r="B82" s="15" t="s">
        <v>72</v>
      </c>
      <c r="C82" s="15" t="s">
        <v>6423</v>
      </c>
      <c r="D82" s="15" t="s">
        <v>71</v>
      </c>
      <c r="E82" s="24">
        <v>45977.711805555555</v>
      </c>
      <c r="F82" s="15">
        <v>14.5</v>
      </c>
      <c r="G82" s="37"/>
      <c r="H82" s="15"/>
      <c r="I82" s="15"/>
      <c r="J82" s="15" t="s">
        <v>6424</v>
      </c>
      <c r="K82" s="35">
        <v>133</v>
      </c>
      <c r="L82" s="35">
        <v>27</v>
      </c>
      <c r="M82" s="15"/>
      <c r="N82" s="15"/>
      <c r="O82" s="15"/>
      <c r="P82" s="14">
        <v>161</v>
      </c>
      <c r="Q82" s="14" t="s">
        <v>30</v>
      </c>
      <c r="R82" s="14"/>
      <c r="S82" s="14">
        <v>115443</v>
      </c>
      <c r="T82" s="14" t="s">
        <v>31</v>
      </c>
      <c r="U82" s="232" t="s">
        <v>169</v>
      </c>
      <c r="V82" s="16"/>
      <c r="W82" s="16">
        <v>1016106</v>
      </c>
      <c r="X82" s="16" t="s">
        <v>6425</v>
      </c>
      <c r="Y82" s="16"/>
    </row>
    <row r="83" spans="1:25">
      <c r="A83" s="15" t="s">
        <v>142</v>
      </c>
      <c r="B83" s="15" t="s">
        <v>72</v>
      </c>
      <c r="C83" s="15" t="s">
        <v>6426</v>
      </c>
      <c r="D83" s="15" t="s">
        <v>71</v>
      </c>
      <c r="E83" s="24">
        <v>45977.711805555555</v>
      </c>
      <c r="F83" s="15">
        <v>14.5</v>
      </c>
      <c r="G83" s="37"/>
      <c r="H83" s="15"/>
      <c r="I83" s="15"/>
      <c r="J83" s="15"/>
      <c r="K83" s="35">
        <v>27</v>
      </c>
      <c r="L83" s="35">
        <v>54</v>
      </c>
      <c r="M83" s="15">
        <v>53</v>
      </c>
      <c r="N83" s="35">
        <v>27</v>
      </c>
      <c r="O83" s="15"/>
      <c r="P83" s="14">
        <f>SUM(H83:O83)</f>
        <v>161</v>
      </c>
      <c r="Q83" s="14" t="s">
        <v>30</v>
      </c>
      <c r="R83" s="14"/>
      <c r="S83" s="14">
        <v>115462</v>
      </c>
      <c r="T83" s="14" t="s">
        <v>31</v>
      </c>
      <c r="U83" s="232" t="s">
        <v>169</v>
      </c>
      <c r="V83" s="16"/>
      <c r="W83" s="16">
        <v>1016102</v>
      </c>
      <c r="X83" s="16" t="s">
        <v>6425</v>
      </c>
      <c r="Y83" s="16"/>
    </row>
    <row r="84" spans="1:25">
      <c r="A84" s="15" t="s">
        <v>113</v>
      </c>
      <c r="B84" s="15" t="s">
        <v>65</v>
      </c>
      <c r="C84" s="15" t="s">
        <v>6427</v>
      </c>
      <c r="D84" s="15" t="s">
        <v>64</v>
      </c>
      <c r="E84" s="15" t="s">
        <v>6428</v>
      </c>
      <c r="F84" s="15">
        <v>14.8</v>
      </c>
      <c r="G84" s="37"/>
      <c r="H84" s="15"/>
      <c r="I84" s="15"/>
      <c r="J84" s="15"/>
      <c r="K84" s="15"/>
      <c r="L84" s="35">
        <v>54</v>
      </c>
      <c r="M84" s="15"/>
      <c r="N84" s="15"/>
      <c r="O84" s="15"/>
      <c r="P84" s="14">
        <f>SUM(H84:O84)</f>
        <v>54</v>
      </c>
      <c r="Q84" s="14" t="s">
        <v>30</v>
      </c>
      <c r="R84" s="14"/>
      <c r="S84" s="14">
        <v>115452</v>
      </c>
      <c r="T84" s="14" t="s">
        <v>31</v>
      </c>
      <c r="U84" s="232" t="s">
        <v>169</v>
      </c>
      <c r="V84" s="16"/>
      <c r="W84" s="16">
        <v>1016098</v>
      </c>
      <c r="X84" s="16" t="s">
        <v>6429</v>
      </c>
      <c r="Y84" s="16"/>
    </row>
    <row r="85" spans="1:25">
      <c r="A85" s="15" t="s">
        <v>145</v>
      </c>
      <c r="B85" s="15" t="s">
        <v>57</v>
      </c>
      <c r="C85" s="15" t="s">
        <v>6430</v>
      </c>
      <c r="D85" s="15" t="s">
        <v>56</v>
      </c>
      <c r="E85" s="24">
        <v>45977.253472222219</v>
      </c>
      <c r="F85" s="15">
        <v>10.3</v>
      </c>
      <c r="G85" s="37"/>
      <c r="H85" s="15"/>
      <c r="I85" s="15"/>
      <c r="J85" s="35">
        <v>119</v>
      </c>
      <c r="K85" s="35">
        <v>196</v>
      </c>
      <c r="L85" s="15"/>
      <c r="M85" s="15"/>
      <c r="N85" s="15"/>
      <c r="O85" s="15"/>
      <c r="P85" s="14">
        <f>SUM(H85:O85)</f>
        <v>315</v>
      </c>
      <c r="Q85" s="14" t="s">
        <v>30</v>
      </c>
      <c r="R85" s="14"/>
      <c r="S85" s="14">
        <v>115460</v>
      </c>
      <c r="T85" s="14" t="s">
        <v>31</v>
      </c>
      <c r="U85" s="232" t="s">
        <v>169</v>
      </c>
      <c r="V85" s="16"/>
      <c r="W85" s="16">
        <v>1016099</v>
      </c>
      <c r="X85" s="16" t="s">
        <v>6394</v>
      </c>
      <c r="Y85" s="16"/>
    </row>
    <row r="86" spans="1:25">
      <c r="A86" s="15"/>
      <c r="B86" s="15"/>
      <c r="C86" s="15"/>
      <c r="D86" s="15"/>
      <c r="E86" s="15"/>
      <c r="F86" s="15"/>
      <c r="G86" s="37"/>
      <c r="H86" s="15"/>
      <c r="I86" s="15"/>
      <c r="J86" s="15"/>
      <c r="K86" s="15"/>
      <c r="L86" s="15"/>
      <c r="M86" s="15"/>
      <c r="N86" s="15"/>
      <c r="O86" s="15"/>
      <c r="P86" s="14">
        <f>SUM(H86:O86)</f>
        <v>0</v>
      </c>
      <c r="Q86" s="14"/>
      <c r="R86" s="14"/>
      <c r="S86" s="14"/>
      <c r="T86" s="14"/>
      <c r="U86" s="16"/>
      <c r="V86" s="16"/>
      <c r="W86" s="16"/>
      <c r="X86" s="16"/>
      <c r="Y86" s="16"/>
    </row>
    <row r="87" spans="1:25">
      <c r="A87" s="15"/>
      <c r="B87" s="15"/>
      <c r="C87" s="15"/>
      <c r="D87" s="15"/>
      <c r="E87" s="15"/>
      <c r="F87" s="15"/>
      <c r="G87" s="37"/>
      <c r="H87" s="15"/>
      <c r="I87" s="15"/>
      <c r="J87" s="15"/>
      <c r="K87" s="15"/>
      <c r="L87" s="15"/>
      <c r="M87" s="15"/>
      <c r="N87" s="15"/>
      <c r="O87" s="15"/>
      <c r="P87" s="14">
        <f>SUM(H87:O87)</f>
        <v>0</v>
      </c>
      <c r="Q87" s="14"/>
      <c r="R87" s="14"/>
      <c r="S87" s="14"/>
      <c r="T87" s="14"/>
      <c r="U87" s="16"/>
      <c r="V87" s="16"/>
      <c r="W87" s="16"/>
      <c r="X87" s="16"/>
      <c r="Y87" s="16"/>
    </row>
    <row r="88" spans="1:25">
      <c r="A88" s="11" t="s">
        <v>19</v>
      </c>
      <c r="B88" s="7"/>
      <c r="C88" s="7"/>
      <c r="D88" s="7"/>
      <c r="E88" s="11"/>
      <c r="F88" s="7"/>
      <c r="G88" s="7"/>
      <c r="H88" s="11">
        <f t="shared" ref="H88:P88" si="8">SUM(H81:H87)</f>
        <v>0</v>
      </c>
      <c r="I88" s="11">
        <f t="shared" si="8"/>
        <v>0</v>
      </c>
      <c r="J88" s="11">
        <f t="shared" si="8"/>
        <v>119</v>
      </c>
      <c r="K88" s="11">
        <f t="shared" si="8"/>
        <v>356</v>
      </c>
      <c r="L88" s="11">
        <f t="shared" si="8"/>
        <v>216</v>
      </c>
      <c r="M88" s="11">
        <f t="shared" si="8"/>
        <v>107</v>
      </c>
      <c r="N88" s="11">
        <f t="shared" si="8"/>
        <v>53</v>
      </c>
      <c r="O88" s="11">
        <f t="shared" si="8"/>
        <v>0</v>
      </c>
      <c r="P88" s="11">
        <f t="shared" si="8"/>
        <v>852</v>
      </c>
      <c r="Q88" s="12"/>
      <c r="R88" s="12"/>
      <c r="S88" s="12"/>
      <c r="T88" s="12"/>
      <c r="U88" s="12"/>
      <c r="V88" s="12"/>
      <c r="W88" s="12"/>
      <c r="X88" s="12"/>
      <c r="Y88" s="12"/>
    </row>
    <row r="89" spans="1:25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 ht="54">
      <c r="A90" s="166" t="s">
        <v>34</v>
      </c>
      <c r="B90" s="1562"/>
      <c r="C90" s="1562"/>
      <c r="D90" s="1562"/>
      <c r="E90" s="218" t="s">
        <v>6431</v>
      </c>
      <c r="F90" s="1"/>
      <c r="G90" s="1"/>
      <c r="H90" s="1"/>
      <c r="I90" s="1"/>
      <c r="J90" s="1563"/>
      <c r="K90" s="1563"/>
      <c r="L90" s="1563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 ht="18">
      <c r="A91" s="187" t="s">
        <v>35</v>
      </c>
      <c r="B91" s="186" t="s">
        <v>36</v>
      </c>
      <c r="C91" s="239" t="s">
        <v>37</v>
      </c>
      <c r="D91" s="24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4" t="s">
        <v>4855</v>
      </c>
      <c r="B92" s="1564"/>
      <c r="C92" s="1564"/>
      <c r="D92" s="242"/>
      <c r="E92" s="243" t="s">
        <v>40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>
      <c r="A93" s="5" t="s">
        <v>42</v>
      </c>
      <c r="B93" s="1565" t="s">
        <v>1586</v>
      </c>
      <c r="C93" s="1565"/>
      <c r="D93" s="1"/>
      <c r="E93" s="1"/>
    </row>
    <row r="94" spans="1:25">
      <c r="A94" s="5" t="s">
        <v>42</v>
      </c>
      <c r="B94" s="1565"/>
      <c r="C94" s="1565"/>
    </row>
    <row r="95" spans="1:25">
      <c r="A95" s="5" t="s">
        <v>43</v>
      </c>
      <c r="B95" s="1566">
        <v>358406731200</v>
      </c>
      <c r="C95" s="1565"/>
      <c r="D95" s="1"/>
      <c r="E95" s="1"/>
    </row>
    <row r="96" spans="1:25">
      <c r="A96" s="5" t="s">
        <v>44</v>
      </c>
      <c r="B96" s="1567">
        <v>0.29166666666666669</v>
      </c>
      <c r="C96" s="1565"/>
      <c r="D96" s="1"/>
      <c r="E96" s="1"/>
    </row>
  </sheetData>
  <mergeCells count="54">
    <mergeCell ref="B14:C14"/>
    <mergeCell ref="B35:C35"/>
    <mergeCell ref="B34:C34"/>
    <mergeCell ref="B73:C73"/>
    <mergeCell ref="B92:C92"/>
    <mergeCell ref="A59:F59"/>
    <mergeCell ref="A41:F41"/>
    <mergeCell ref="B37:C37"/>
    <mergeCell ref="B15:C15"/>
    <mergeCell ref="B16:C16"/>
    <mergeCell ref="B17:C17"/>
    <mergeCell ref="B18:C18"/>
    <mergeCell ref="B93:C93"/>
    <mergeCell ref="B94:C94"/>
    <mergeCell ref="B95:C95"/>
    <mergeCell ref="B96:C96"/>
    <mergeCell ref="A79:F79"/>
    <mergeCell ref="H79:P79"/>
    <mergeCell ref="Q79:Y79"/>
    <mergeCell ref="B90:D90"/>
    <mergeCell ref="J90:L90"/>
    <mergeCell ref="B72:C72"/>
    <mergeCell ref="B74:C74"/>
    <mergeCell ref="B75:C75"/>
    <mergeCell ref="B76:C76"/>
    <mergeCell ref="B77:C77"/>
    <mergeCell ref="H59:P59"/>
    <mergeCell ref="Q59:Y59"/>
    <mergeCell ref="B70:D70"/>
    <mergeCell ref="J70:L70"/>
    <mergeCell ref="B53:C53"/>
    <mergeCell ref="B54:C54"/>
    <mergeCell ref="B55:C55"/>
    <mergeCell ref="B56:C56"/>
    <mergeCell ref="B57:C57"/>
    <mergeCell ref="H41:P41"/>
    <mergeCell ref="Q41:Y41"/>
    <mergeCell ref="B51:D51"/>
    <mergeCell ref="J51:L51"/>
    <mergeCell ref="B38:C38"/>
    <mergeCell ref="B39:C39"/>
    <mergeCell ref="Q20:Y20"/>
    <mergeCell ref="B31:D31"/>
    <mergeCell ref="J31:L31"/>
    <mergeCell ref="B33:C33"/>
    <mergeCell ref="B36:C36"/>
    <mergeCell ref="H20:P20"/>
    <mergeCell ref="A20:F20"/>
    <mergeCell ref="B13:C13"/>
    <mergeCell ref="A1:F1"/>
    <mergeCell ref="H1:P1"/>
    <mergeCell ref="Q1:Y1"/>
    <mergeCell ref="B11:D11"/>
    <mergeCell ref="J11:L11"/>
  </mergeCells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639D7-DBC9-4693-AEF2-F31068FAAAD8}">
  <sheetPr>
    <tabColor rgb="FFFFFF00"/>
  </sheetPr>
  <dimension ref="A1:Y37"/>
  <sheetViews>
    <sheetView workbookViewId="0">
      <selection activeCell="S21" sqref="S21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42578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6" customWidth="1"/>
  </cols>
  <sheetData>
    <row r="1" spans="1:25" ht="23.25">
      <c r="A1" s="1559" t="s">
        <v>360</v>
      </c>
      <c r="B1" s="1559"/>
      <c r="C1" s="1559"/>
      <c r="D1" s="1559"/>
      <c r="E1" s="1559"/>
      <c r="F1" s="1559"/>
      <c r="G1" s="7"/>
      <c r="H1" s="1559" t="s">
        <v>5657</v>
      </c>
      <c r="I1" s="1559"/>
      <c r="J1" s="1559"/>
      <c r="K1" s="1559"/>
      <c r="L1" s="1559"/>
      <c r="M1" s="1559"/>
      <c r="N1" s="1559"/>
      <c r="O1" s="1559"/>
      <c r="P1" s="1559"/>
      <c r="Q1" s="1715" t="s">
        <v>6432</v>
      </c>
      <c r="R1" s="1813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5.5">
      <c r="A3" s="15" t="s">
        <v>4752</v>
      </c>
      <c r="B3" s="15" t="s">
        <v>78</v>
      </c>
      <c r="C3" s="35" t="s">
        <v>6433</v>
      </c>
      <c r="D3" s="15" t="s">
        <v>88</v>
      </c>
      <c r="E3" s="24">
        <v>45977.166666666664</v>
      </c>
      <c r="F3" s="15">
        <v>10.3</v>
      </c>
      <c r="G3" s="37" t="s">
        <v>5745</v>
      </c>
      <c r="H3" s="15"/>
      <c r="I3" s="15"/>
      <c r="J3" s="15"/>
      <c r="K3" s="15"/>
      <c r="L3" s="35">
        <v>80</v>
      </c>
      <c r="M3" s="35">
        <v>54</v>
      </c>
      <c r="N3" s="35">
        <v>27</v>
      </c>
      <c r="O3" s="15"/>
      <c r="P3" s="14">
        <f>SUM(H3:O3)</f>
        <v>161</v>
      </c>
      <c r="Q3" s="17" t="s">
        <v>32</v>
      </c>
      <c r="R3" s="292" t="b">
        <v>1</v>
      </c>
      <c r="S3" s="340">
        <v>115469</v>
      </c>
      <c r="T3" s="237" t="s">
        <v>33</v>
      </c>
      <c r="U3" s="231" t="s">
        <v>161</v>
      </c>
      <c r="V3" s="16" t="s">
        <v>90</v>
      </c>
      <c r="W3" s="16">
        <v>1016024</v>
      </c>
      <c r="X3" s="16" t="s">
        <v>6391</v>
      </c>
      <c r="Y3" s="16"/>
    </row>
    <row r="4" spans="1:25" ht="25.5">
      <c r="A4" s="15" t="s">
        <v>4752</v>
      </c>
      <c r="B4" s="15" t="s">
        <v>78</v>
      </c>
      <c r="C4" s="35" t="s">
        <v>6434</v>
      </c>
      <c r="D4" s="15" t="s">
        <v>88</v>
      </c>
      <c r="E4" s="24">
        <v>45977.166666666664</v>
      </c>
      <c r="F4" s="15">
        <v>10.3</v>
      </c>
      <c r="G4" s="37" t="s">
        <v>5745</v>
      </c>
      <c r="H4" s="15"/>
      <c r="I4" s="15"/>
      <c r="J4" s="15"/>
      <c r="K4" s="15"/>
      <c r="L4" s="35">
        <v>80</v>
      </c>
      <c r="M4" s="35">
        <v>81</v>
      </c>
      <c r="N4" s="15">
        <v>0</v>
      </c>
      <c r="O4" s="15"/>
      <c r="P4" s="14">
        <f>SUM(H4:O4)</f>
        <v>161</v>
      </c>
      <c r="Q4" s="17" t="s">
        <v>32</v>
      </c>
      <c r="R4" s="292" t="b">
        <v>1</v>
      </c>
      <c r="S4" s="340">
        <v>115470</v>
      </c>
      <c r="T4" s="237" t="s">
        <v>33</v>
      </c>
      <c r="U4" s="231" t="s">
        <v>161</v>
      </c>
      <c r="V4" s="16" t="s">
        <v>90</v>
      </c>
      <c r="W4" s="16">
        <v>1016025</v>
      </c>
      <c r="X4" s="16" t="s">
        <v>6391</v>
      </c>
      <c r="Y4" s="16"/>
    </row>
    <row r="5" spans="1:25">
      <c r="A5" s="15" t="s">
        <v>133</v>
      </c>
      <c r="B5" s="15" t="s">
        <v>134</v>
      </c>
      <c r="C5" s="35" t="s">
        <v>6435</v>
      </c>
      <c r="D5" s="15" t="s">
        <v>2892</v>
      </c>
      <c r="E5" s="24">
        <v>45976.288194444445</v>
      </c>
      <c r="F5" s="15">
        <v>10.3</v>
      </c>
      <c r="G5" s="37" t="s">
        <v>3986</v>
      </c>
      <c r="H5" s="15"/>
      <c r="I5" s="15"/>
      <c r="J5" s="15"/>
      <c r="K5" s="15"/>
      <c r="L5" s="35">
        <v>161</v>
      </c>
      <c r="M5" s="15"/>
      <c r="N5" s="15"/>
      <c r="O5" s="15"/>
      <c r="P5" s="14">
        <f>SUM(H5:O5)</f>
        <v>161</v>
      </c>
      <c r="Q5" s="17" t="s">
        <v>32</v>
      </c>
      <c r="R5" s="292" t="b">
        <v>0</v>
      </c>
      <c r="S5" s="340">
        <v>115479</v>
      </c>
      <c r="T5" s="237" t="s">
        <v>33</v>
      </c>
      <c r="U5" s="231" t="s">
        <v>161</v>
      </c>
      <c r="V5" s="16" t="s">
        <v>90</v>
      </c>
      <c r="W5" s="16">
        <v>1016026</v>
      </c>
      <c r="X5" s="16" t="s">
        <v>6436</v>
      </c>
      <c r="Y5" s="16"/>
    </row>
    <row r="6" spans="1:25">
      <c r="A6" s="15" t="s">
        <v>2561</v>
      </c>
      <c r="B6" s="15" t="s">
        <v>78</v>
      </c>
      <c r="C6" s="35" t="s">
        <v>6437</v>
      </c>
      <c r="D6" s="15" t="s">
        <v>88</v>
      </c>
      <c r="E6" s="24">
        <v>45977.166666666664</v>
      </c>
      <c r="F6" s="15">
        <v>10.3</v>
      </c>
      <c r="G6" s="37" t="s">
        <v>5115</v>
      </c>
      <c r="H6" s="15"/>
      <c r="I6" s="15"/>
      <c r="J6" s="15"/>
      <c r="K6" s="15"/>
      <c r="L6" s="35">
        <v>80</v>
      </c>
      <c r="M6" s="272">
        <v>81</v>
      </c>
      <c r="N6" s="15">
        <v>0</v>
      </c>
      <c r="O6" s="15"/>
      <c r="P6" s="14">
        <f>SUM(H6:O6)</f>
        <v>161</v>
      </c>
      <c r="Q6" s="17" t="s">
        <v>32</v>
      </c>
      <c r="R6" s="292" t="b">
        <v>0</v>
      </c>
      <c r="S6" s="340">
        <v>115471</v>
      </c>
      <c r="T6" s="237" t="s">
        <v>33</v>
      </c>
      <c r="U6" s="231" t="s">
        <v>161</v>
      </c>
      <c r="V6" s="16" t="s">
        <v>90</v>
      </c>
      <c r="W6" s="16">
        <v>1016027</v>
      </c>
      <c r="X6" s="16" t="s">
        <v>6391</v>
      </c>
      <c r="Y6" s="16"/>
    </row>
    <row r="7" spans="1:25" ht="25.5">
      <c r="A7" s="15" t="s">
        <v>519</v>
      </c>
      <c r="B7" s="15" t="s">
        <v>78</v>
      </c>
      <c r="C7" s="35" t="s">
        <v>6438</v>
      </c>
      <c r="D7" s="15" t="s">
        <v>88</v>
      </c>
      <c r="E7" s="24">
        <v>45977.166666666664</v>
      </c>
      <c r="F7" s="15">
        <v>10.3</v>
      </c>
      <c r="G7" s="37" t="s">
        <v>5745</v>
      </c>
      <c r="H7" s="15"/>
      <c r="I7" s="15"/>
      <c r="J7" s="15"/>
      <c r="K7" s="15"/>
      <c r="L7" s="272">
        <v>80</v>
      </c>
      <c r="M7" s="15">
        <v>81</v>
      </c>
      <c r="N7" s="15">
        <v>0</v>
      </c>
      <c r="O7" s="15"/>
      <c r="P7" s="14">
        <f>SUM(H7:O7)</f>
        <v>161</v>
      </c>
      <c r="Q7" s="17" t="s">
        <v>32</v>
      </c>
      <c r="R7" s="292" t="b">
        <v>0</v>
      </c>
      <c r="S7" s="340">
        <v>115472</v>
      </c>
      <c r="T7" s="237" t="s">
        <v>33</v>
      </c>
      <c r="U7" s="231" t="s">
        <v>161</v>
      </c>
      <c r="V7" s="16" t="s">
        <v>90</v>
      </c>
      <c r="W7" s="16">
        <v>1016028</v>
      </c>
      <c r="X7" s="16" t="s">
        <v>6439</v>
      </c>
      <c r="Y7" s="16"/>
    </row>
    <row r="8" spans="1:25">
      <c r="A8" s="15"/>
      <c r="B8" s="15"/>
      <c r="C8" s="15"/>
      <c r="D8" s="15"/>
      <c r="E8" s="24"/>
      <c r="F8" s="15"/>
      <c r="G8" s="37"/>
      <c r="H8" s="15"/>
      <c r="I8" s="15"/>
      <c r="J8" s="15"/>
      <c r="K8" s="15"/>
      <c r="L8" s="15"/>
      <c r="M8" s="15"/>
      <c r="N8" s="15"/>
      <c r="O8" s="15"/>
      <c r="P8" s="14"/>
      <c r="Q8" s="15"/>
      <c r="R8" s="15"/>
      <c r="S8" s="45"/>
      <c r="T8" s="15"/>
      <c r="U8" s="15"/>
      <c r="V8" s="15"/>
      <c r="W8" s="16"/>
      <c r="X8" s="16"/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P9" si="0">SUM(H3:H7)</f>
        <v>0</v>
      </c>
      <c r="I9" s="11">
        <f t="shared" si="0"/>
        <v>0</v>
      </c>
      <c r="J9" s="11">
        <f t="shared" si="0"/>
        <v>0</v>
      </c>
      <c r="K9" s="11">
        <f t="shared" si="0"/>
        <v>0</v>
      </c>
      <c r="L9" s="11">
        <f t="shared" si="0"/>
        <v>481</v>
      </c>
      <c r="M9" s="11">
        <f t="shared" si="0"/>
        <v>297</v>
      </c>
      <c r="N9" s="11">
        <f t="shared" si="0"/>
        <v>27</v>
      </c>
      <c r="O9" s="11">
        <f t="shared" si="0"/>
        <v>0</v>
      </c>
      <c r="P9" s="11">
        <f t="shared" si="0"/>
        <v>805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4605</v>
      </c>
      <c r="B13" s="1558"/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772" t="s">
        <v>500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>
        <v>358505099878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>
        <v>0.625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92" t="s">
        <v>1442</v>
      </c>
      <c r="B19" s="1592"/>
      <c r="C19" s="1592"/>
      <c r="D19" s="1592"/>
      <c r="E19" s="1592"/>
      <c r="F19" s="1592"/>
      <c r="G19" s="408"/>
      <c r="H19" s="1592" t="s">
        <v>3509</v>
      </c>
      <c r="I19" s="1592"/>
      <c r="J19" s="1592"/>
      <c r="K19" s="1592"/>
      <c r="L19" s="1592"/>
      <c r="M19" s="1592"/>
      <c r="N19" s="1592"/>
      <c r="O19" s="1592"/>
      <c r="P19" s="1592"/>
      <c r="Q19" s="1811" t="s">
        <v>6440</v>
      </c>
      <c r="R19" s="1812"/>
      <c r="S19" s="1812"/>
      <c r="T19" s="1812"/>
      <c r="U19" s="1812"/>
      <c r="V19" s="1812"/>
      <c r="W19" s="1812"/>
      <c r="X19" s="1812"/>
      <c r="Y19" s="1812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240" t="s">
        <v>22</v>
      </c>
      <c r="S20" s="18" t="s">
        <v>9</v>
      </c>
      <c r="T20" s="8" t="s">
        <v>21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15" t="s">
        <v>102</v>
      </c>
      <c r="B21" s="15" t="s">
        <v>92</v>
      </c>
      <c r="C21" s="35" t="s">
        <v>6441</v>
      </c>
      <c r="D21" s="15" t="s">
        <v>6442</v>
      </c>
      <c r="E21" s="271">
        <v>45978.125</v>
      </c>
      <c r="F21" s="15">
        <v>9.6999999999999993</v>
      </c>
      <c r="G21" s="37" t="s">
        <v>3121</v>
      </c>
      <c r="H21" s="15"/>
      <c r="I21" s="15"/>
      <c r="J21" s="15"/>
      <c r="K21" s="15"/>
      <c r="L21" s="15">
        <v>101</v>
      </c>
      <c r="M21" s="15">
        <v>60</v>
      </c>
      <c r="N21" s="15">
        <v>0</v>
      </c>
      <c r="O21" s="15"/>
      <c r="P21" s="14">
        <f t="shared" ref="P21:P26" si="1">SUM(H21:O21)</f>
        <v>161</v>
      </c>
      <c r="Q21" s="307" t="s">
        <v>32</v>
      </c>
      <c r="R21" s="292" t="b">
        <v>0</v>
      </c>
      <c r="S21" s="340">
        <v>115463</v>
      </c>
      <c r="T21" s="237" t="s">
        <v>33</v>
      </c>
      <c r="U21" s="270" t="s">
        <v>508</v>
      </c>
      <c r="V21" s="16" t="s">
        <v>90</v>
      </c>
      <c r="W21" s="16">
        <v>1016043</v>
      </c>
      <c r="X21" s="16" t="s">
        <v>6443</v>
      </c>
      <c r="Y21" s="16"/>
    </row>
    <row r="22" spans="1:25">
      <c r="A22" s="15" t="s">
        <v>2837</v>
      </c>
      <c r="B22" s="15" t="s">
        <v>92</v>
      </c>
      <c r="C22" s="35" t="s">
        <v>6444</v>
      </c>
      <c r="D22" s="15" t="s">
        <v>6442</v>
      </c>
      <c r="E22" s="271">
        <v>45978.125</v>
      </c>
      <c r="F22" s="15">
        <v>9.6999999999999993</v>
      </c>
      <c r="G22" s="37" t="s">
        <v>3121</v>
      </c>
      <c r="H22" s="15"/>
      <c r="I22" s="15"/>
      <c r="J22" s="15"/>
      <c r="K22" s="15"/>
      <c r="L22" s="15">
        <v>101</v>
      </c>
      <c r="M22" s="15">
        <v>60</v>
      </c>
      <c r="N22" s="15">
        <v>0</v>
      </c>
      <c r="O22" s="15"/>
      <c r="P22" s="14">
        <f t="shared" si="1"/>
        <v>161</v>
      </c>
      <c r="Q22" s="307" t="s">
        <v>32</v>
      </c>
      <c r="R22" s="292" t="b">
        <v>0</v>
      </c>
      <c r="S22" s="340">
        <v>115464</v>
      </c>
      <c r="T22" s="237" t="s">
        <v>33</v>
      </c>
      <c r="U22" s="270" t="s">
        <v>508</v>
      </c>
      <c r="V22" s="16" t="s">
        <v>90</v>
      </c>
      <c r="W22" s="16">
        <v>1016044</v>
      </c>
      <c r="X22" s="16" t="s">
        <v>6443</v>
      </c>
      <c r="Y22" s="16"/>
    </row>
    <row r="23" spans="1:25" ht="25.5">
      <c r="A23" s="15" t="s">
        <v>157</v>
      </c>
      <c r="B23" s="15" t="s">
        <v>78</v>
      </c>
      <c r="C23" s="15" t="s">
        <v>6445</v>
      </c>
      <c r="D23" s="15" t="s">
        <v>4050</v>
      </c>
      <c r="E23" s="24">
        <v>45977.03125</v>
      </c>
      <c r="F23" s="15">
        <v>10.3</v>
      </c>
      <c r="G23" s="37" t="s">
        <v>5745</v>
      </c>
      <c r="H23" s="15"/>
      <c r="I23" s="15"/>
      <c r="J23" s="15"/>
      <c r="K23" s="15"/>
      <c r="L23" s="15">
        <v>101</v>
      </c>
      <c r="M23" s="15">
        <v>60</v>
      </c>
      <c r="N23" s="15">
        <v>0</v>
      </c>
      <c r="O23" s="15"/>
      <c r="P23" s="14">
        <f t="shared" si="1"/>
        <v>161</v>
      </c>
      <c r="Q23" s="307" t="s">
        <v>32</v>
      </c>
      <c r="R23" s="292" t="b">
        <v>0</v>
      </c>
      <c r="S23" s="340">
        <v>115468</v>
      </c>
      <c r="T23" s="237" t="s">
        <v>33</v>
      </c>
      <c r="U23" s="261" t="s">
        <v>523</v>
      </c>
      <c r="V23" s="16" t="s">
        <v>90</v>
      </c>
      <c r="W23" s="16">
        <v>1016046</v>
      </c>
      <c r="X23" s="16" t="s">
        <v>6446</v>
      </c>
      <c r="Y23" s="16"/>
    </row>
    <row r="24" spans="1:25" ht="25.5">
      <c r="A24" s="15" t="s">
        <v>157</v>
      </c>
      <c r="B24" s="15" t="s">
        <v>92</v>
      </c>
      <c r="C24" s="35" t="s">
        <v>6447</v>
      </c>
      <c r="D24" s="15" t="s">
        <v>6442</v>
      </c>
      <c r="E24" s="271">
        <v>45978.125</v>
      </c>
      <c r="F24" s="15">
        <v>9.6999999999999993</v>
      </c>
      <c r="G24" s="37" t="s">
        <v>5745</v>
      </c>
      <c r="H24" s="15"/>
      <c r="I24" s="15"/>
      <c r="J24" s="15"/>
      <c r="K24" s="15"/>
      <c r="L24" s="15">
        <v>101</v>
      </c>
      <c r="M24" s="15">
        <v>60</v>
      </c>
      <c r="N24" s="15">
        <v>0</v>
      </c>
      <c r="O24" s="15"/>
      <c r="P24" s="14">
        <f t="shared" si="1"/>
        <v>161</v>
      </c>
      <c r="Q24" s="307" t="s">
        <v>32</v>
      </c>
      <c r="R24" s="292" t="b">
        <v>0</v>
      </c>
      <c r="S24" s="340">
        <v>115467</v>
      </c>
      <c r="T24" s="237" t="s">
        <v>33</v>
      </c>
      <c r="U24" s="270" t="s">
        <v>508</v>
      </c>
      <c r="V24" s="16" t="s">
        <v>90</v>
      </c>
      <c r="W24" s="16">
        <v>1016047</v>
      </c>
      <c r="X24" s="16" t="s">
        <v>6443</v>
      </c>
      <c r="Y24" s="16"/>
    </row>
    <row r="25" spans="1:25" ht="25.5">
      <c r="A25" s="15" t="s">
        <v>133</v>
      </c>
      <c r="B25" s="15" t="s">
        <v>92</v>
      </c>
      <c r="C25" s="35" t="s">
        <v>6448</v>
      </c>
      <c r="D25" s="15" t="s">
        <v>6442</v>
      </c>
      <c r="E25" s="271">
        <v>45978.125</v>
      </c>
      <c r="F25" s="15">
        <v>9.6999999999999993</v>
      </c>
      <c r="G25" s="37" t="s">
        <v>6449</v>
      </c>
      <c r="H25" s="15"/>
      <c r="I25" s="15"/>
      <c r="J25" s="15"/>
      <c r="K25" s="15"/>
      <c r="L25" s="15"/>
      <c r="M25" s="15">
        <v>161</v>
      </c>
      <c r="N25" s="15">
        <v>0</v>
      </c>
      <c r="O25" s="15"/>
      <c r="P25" s="14">
        <f t="shared" si="1"/>
        <v>161</v>
      </c>
      <c r="Q25" s="307" t="s">
        <v>32</v>
      </c>
      <c r="R25" s="292" t="b">
        <v>0</v>
      </c>
      <c r="S25" s="340">
        <v>115465</v>
      </c>
      <c r="T25" s="237" t="s">
        <v>33</v>
      </c>
      <c r="U25" s="270" t="s">
        <v>508</v>
      </c>
      <c r="V25" s="16" t="s">
        <v>90</v>
      </c>
      <c r="W25" s="16">
        <v>1016048</v>
      </c>
      <c r="X25" s="16" t="s">
        <v>6443</v>
      </c>
      <c r="Y25" s="16"/>
    </row>
    <row r="26" spans="1:25">
      <c r="A26" s="15" t="s">
        <v>2561</v>
      </c>
      <c r="B26" s="15" t="s">
        <v>92</v>
      </c>
      <c r="C26" s="15" t="s">
        <v>6450</v>
      </c>
      <c r="D26" s="15" t="s">
        <v>4780</v>
      </c>
      <c r="E26" s="24">
        <v>45977.833333333336</v>
      </c>
      <c r="F26" s="15">
        <v>12</v>
      </c>
      <c r="G26" s="37" t="s">
        <v>3121</v>
      </c>
      <c r="H26" s="15"/>
      <c r="I26" s="15"/>
      <c r="J26" s="15"/>
      <c r="K26" s="15"/>
      <c r="L26" s="15">
        <v>101</v>
      </c>
      <c r="M26" s="15">
        <v>60</v>
      </c>
      <c r="N26" s="15">
        <v>0</v>
      </c>
      <c r="O26" s="15"/>
      <c r="P26" s="14">
        <f t="shared" si="1"/>
        <v>161</v>
      </c>
      <c r="Q26" s="307" t="s">
        <v>32</v>
      </c>
      <c r="R26" s="292" t="b">
        <v>0</v>
      </c>
      <c r="S26" s="340">
        <v>115466</v>
      </c>
      <c r="T26" s="237" t="s">
        <v>33</v>
      </c>
      <c r="U26" s="261" t="s">
        <v>523</v>
      </c>
      <c r="V26" s="16" t="s">
        <v>90</v>
      </c>
      <c r="W26" s="16">
        <v>1016049</v>
      </c>
      <c r="X26" s="16" t="s">
        <v>6451</v>
      </c>
      <c r="Y26" s="16"/>
    </row>
    <row r="27" spans="1:25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/>
      <c r="Q27" s="15"/>
      <c r="R27" s="15"/>
      <c r="S27" s="15"/>
      <c r="T27" s="15"/>
      <c r="U27" s="16"/>
      <c r="V27" s="16"/>
      <c r="W27" s="16"/>
      <c r="X27" s="16"/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 t="shared" ref="H28:P28" si="2">SUM(H21:H26)</f>
        <v>0</v>
      </c>
      <c r="I28" s="11">
        <f t="shared" si="2"/>
        <v>0</v>
      </c>
      <c r="J28" s="11">
        <f t="shared" si="2"/>
        <v>0</v>
      </c>
      <c r="K28" s="11">
        <f t="shared" si="2"/>
        <v>0</v>
      </c>
      <c r="L28" s="11">
        <f t="shared" si="2"/>
        <v>505</v>
      </c>
      <c r="M28" s="11">
        <f t="shared" si="2"/>
        <v>461</v>
      </c>
      <c r="N28" s="11">
        <f t="shared" si="2"/>
        <v>0</v>
      </c>
      <c r="O28" s="11">
        <f t="shared" si="2"/>
        <v>0</v>
      </c>
      <c r="P28" s="11">
        <f t="shared" si="2"/>
        <v>966</v>
      </c>
      <c r="Q28" s="12"/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262" t="s">
        <v>508</v>
      </c>
      <c r="B32" s="1738" t="s">
        <v>39</v>
      </c>
      <c r="C32" s="173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263" t="s">
        <v>523</v>
      </c>
      <c r="B33" s="1591" t="s">
        <v>41</v>
      </c>
      <c r="C33" s="159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5" t="s">
        <v>42</v>
      </c>
      <c r="B34" s="1772"/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772"/>
      <c r="C36" s="1772"/>
      <c r="D36" s="1"/>
      <c r="E36" s="1"/>
    </row>
    <row r="37" spans="1:24">
      <c r="A37" s="5" t="s">
        <v>44</v>
      </c>
      <c r="B37" s="1567">
        <v>0.66666666666666663</v>
      </c>
      <c r="C37" s="1565"/>
      <c r="D37" s="1"/>
      <c r="E37" s="1"/>
    </row>
  </sheetData>
  <mergeCells count="21">
    <mergeCell ref="B36:C36"/>
    <mergeCell ref="B37:C37"/>
    <mergeCell ref="Q19:Y19"/>
    <mergeCell ref="B30:D30"/>
    <mergeCell ref="J30:L30"/>
    <mergeCell ref="B32:C32"/>
    <mergeCell ref="B34:C34"/>
    <mergeCell ref="B35:C35"/>
    <mergeCell ref="H19:P19"/>
    <mergeCell ref="B33:C33"/>
    <mergeCell ref="B14:C14"/>
    <mergeCell ref="B15:C15"/>
    <mergeCell ref="B16:C16"/>
    <mergeCell ref="B17:C17"/>
    <mergeCell ref="A19:F19"/>
    <mergeCell ref="B13:C13"/>
    <mergeCell ref="A1:F1"/>
    <mergeCell ref="H1:P1"/>
    <mergeCell ref="Q1:Y1"/>
    <mergeCell ref="B11:D11"/>
    <mergeCell ref="J11:L11"/>
  </mergeCells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516A9-CF86-45AD-A953-9D8D4C2FE197}">
  <sheetPr>
    <tabColor rgb="FFFFFF00"/>
  </sheetPr>
  <dimension ref="A1:Z38"/>
  <sheetViews>
    <sheetView workbookViewId="0">
      <selection activeCell="O14" sqref="H14:O1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28515625" customWidth="1"/>
    <col min="6" max="6" width="10.7109375" customWidth="1"/>
    <col min="7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8" customWidth="1"/>
    <col min="26" max="26" width="19" customWidth="1"/>
  </cols>
  <sheetData>
    <row r="1" spans="1:25" ht="23.25">
      <c r="A1" s="1559" t="s">
        <v>139</v>
      </c>
      <c r="B1" s="1559"/>
      <c r="C1" s="1559"/>
      <c r="D1" s="1559"/>
      <c r="E1" s="1559"/>
      <c r="F1" s="1559"/>
      <c r="G1" s="7"/>
      <c r="H1" s="1559" t="s">
        <v>5657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5.5">
      <c r="A3" s="15" t="s">
        <v>6133</v>
      </c>
      <c r="B3" s="15" t="s">
        <v>6134</v>
      </c>
      <c r="C3" s="15" t="s">
        <v>6452</v>
      </c>
      <c r="D3" s="15" t="s">
        <v>6136</v>
      </c>
      <c r="E3" s="24">
        <v>45975.951388888891</v>
      </c>
      <c r="F3" s="15">
        <v>9.8000000000000007</v>
      </c>
      <c r="G3" s="37"/>
      <c r="H3" s="15"/>
      <c r="I3" s="15"/>
      <c r="J3" s="15"/>
      <c r="K3" s="35">
        <v>81</v>
      </c>
      <c r="L3" s="15"/>
      <c r="M3" s="15"/>
      <c r="N3" s="15"/>
      <c r="O3" s="15"/>
      <c r="P3" s="14">
        <f t="shared" ref="P3:P9" si="0">SUM(H3:O3)</f>
        <v>81</v>
      </c>
      <c r="Q3" s="14" t="s">
        <v>30</v>
      </c>
      <c r="R3" s="292" t="b">
        <v>0</v>
      </c>
      <c r="S3" s="14">
        <v>115437</v>
      </c>
      <c r="T3" s="14" t="s">
        <v>31</v>
      </c>
      <c r="U3" s="232" t="s">
        <v>169</v>
      </c>
      <c r="V3" s="16" t="s">
        <v>90</v>
      </c>
      <c r="W3" s="16">
        <v>1015990</v>
      </c>
      <c r="X3" s="16" t="s">
        <v>6436</v>
      </c>
      <c r="Y3" s="16"/>
    </row>
    <row r="4" spans="1:25">
      <c r="A4" s="15" t="s">
        <v>133</v>
      </c>
      <c r="B4" s="15" t="s">
        <v>134</v>
      </c>
      <c r="C4" s="15" t="s">
        <v>6453</v>
      </c>
      <c r="D4" s="15" t="s">
        <v>2892</v>
      </c>
      <c r="E4" s="24">
        <v>45976.288194444445</v>
      </c>
      <c r="F4" s="15">
        <v>10.3</v>
      </c>
      <c r="G4" s="37" t="s">
        <v>6454</v>
      </c>
      <c r="H4" s="15"/>
      <c r="I4" s="15"/>
      <c r="J4" s="15"/>
      <c r="K4" s="35">
        <v>80</v>
      </c>
      <c r="L4" s="35">
        <v>81</v>
      </c>
      <c r="M4" s="15"/>
      <c r="N4" s="15"/>
      <c r="O4" s="15"/>
      <c r="P4" s="14">
        <f t="shared" si="0"/>
        <v>161</v>
      </c>
      <c r="Q4" s="17" t="s">
        <v>32</v>
      </c>
      <c r="R4" s="292" t="b">
        <v>0</v>
      </c>
      <c r="S4" s="14">
        <v>115419</v>
      </c>
      <c r="T4" s="23" t="s">
        <v>33</v>
      </c>
      <c r="U4" s="231" t="s">
        <v>161</v>
      </c>
      <c r="V4" s="16" t="s">
        <v>90</v>
      </c>
      <c r="W4" s="16">
        <v>1015985</v>
      </c>
      <c r="X4" s="16" t="s">
        <v>6436</v>
      </c>
      <c r="Y4" s="16"/>
    </row>
    <row r="5" spans="1:25">
      <c r="A5" s="15" t="s">
        <v>157</v>
      </c>
      <c r="B5" s="15" t="s">
        <v>92</v>
      </c>
      <c r="C5" s="15" t="s">
        <v>6455</v>
      </c>
      <c r="D5" s="15" t="s">
        <v>94</v>
      </c>
      <c r="E5" s="24">
        <v>45975.715277777781</v>
      </c>
      <c r="F5" s="15">
        <v>10.3</v>
      </c>
      <c r="G5" s="37" t="s">
        <v>5238</v>
      </c>
      <c r="H5" s="15"/>
      <c r="I5" s="15"/>
      <c r="J5" s="15"/>
      <c r="K5" s="15"/>
      <c r="L5" s="35">
        <v>80</v>
      </c>
      <c r="M5" s="35">
        <v>54</v>
      </c>
      <c r="N5" s="35">
        <v>27</v>
      </c>
      <c r="O5" s="15"/>
      <c r="P5" s="14">
        <f t="shared" si="0"/>
        <v>161</v>
      </c>
      <c r="Q5" s="17" t="s">
        <v>32</v>
      </c>
      <c r="R5" s="292" t="b">
        <v>0</v>
      </c>
      <c r="S5" s="14">
        <v>115425</v>
      </c>
      <c r="T5" s="23" t="s">
        <v>33</v>
      </c>
      <c r="U5" s="231" t="s">
        <v>161</v>
      </c>
      <c r="V5" s="16" t="s">
        <v>90</v>
      </c>
      <c r="W5" s="16">
        <v>1015986</v>
      </c>
      <c r="X5" s="16" t="s">
        <v>6456</v>
      </c>
      <c r="Y5" s="16"/>
    </row>
    <row r="6" spans="1:25">
      <c r="A6" s="15" t="s">
        <v>2561</v>
      </c>
      <c r="B6" s="15" t="s">
        <v>92</v>
      </c>
      <c r="C6" s="15" t="s">
        <v>6457</v>
      </c>
      <c r="D6" s="15" t="s">
        <v>159</v>
      </c>
      <c r="E6" s="24">
        <v>45975.041666666664</v>
      </c>
      <c r="F6" s="15">
        <v>10.3</v>
      </c>
      <c r="G6" s="37" t="s">
        <v>3121</v>
      </c>
      <c r="H6" s="15"/>
      <c r="I6" s="15"/>
      <c r="J6" s="15"/>
      <c r="K6" s="15"/>
      <c r="L6" s="35">
        <v>80</v>
      </c>
      <c r="M6" s="35">
        <v>54</v>
      </c>
      <c r="N6" s="35">
        <v>27</v>
      </c>
      <c r="O6" s="15"/>
      <c r="P6" s="14">
        <f t="shared" si="0"/>
        <v>161</v>
      </c>
      <c r="Q6" s="17" t="s">
        <v>32</v>
      </c>
      <c r="R6" s="292" t="b">
        <v>0</v>
      </c>
      <c r="S6" s="14">
        <v>115424</v>
      </c>
      <c r="T6" s="23" t="s">
        <v>33</v>
      </c>
      <c r="U6" s="231" t="s">
        <v>161</v>
      </c>
      <c r="V6" s="16" t="s">
        <v>90</v>
      </c>
      <c r="W6" s="16">
        <v>1015987</v>
      </c>
      <c r="X6" s="16" t="s">
        <v>6456</v>
      </c>
      <c r="Y6" s="16"/>
    </row>
    <row r="7" spans="1:25">
      <c r="A7" s="15" t="s">
        <v>2561</v>
      </c>
      <c r="B7" s="15" t="s">
        <v>78</v>
      </c>
      <c r="C7" s="15" t="s">
        <v>6458</v>
      </c>
      <c r="D7" s="15" t="s">
        <v>932</v>
      </c>
      <c r="E7" s="24">
        <v>45976.003472222219</v>
      </c>
      <c r="F7" s="15">
        <v>10.3</v>
      </c>
      <c r="G7" s="37" t="s">
        <v>3121</v>
      </c>
      <c r="H7" s="15"/>
      <c r="I7" s="15"/>
      <c r="J7" s="15"/>
      <c r="K7" s="15"/>
      <c r="L7" s="35">
        <v>26</v>
      </c>
      <c r="M7" s="35">
        <v>54</v>
      </c>
      <c r="N7" s="35">
        <v>81</v>
      </c>
      <c r="O7" s="15"/>
      <c r="P7" s="14">
        <f t="shared" si="0"/>
        <v>161</v>
      </c>
      <c r="Q7" s="17" t="s">
        <v>32</v>
      </c>
      <c r="R7" s="292" t="b">
        <v>0</v>
      </c>
      <c r="S7" s="14">
        <v>115426</v>
      </c>
      <c r="T7" s="23" t="s">
        <v>33</v>
      </c>
      <c r="U7" s="231" t="s">
        <v>161</v>
      </c>
      <c r="V7" s="16" t="s">
        <v>90</v>
      </c>
      <c r="W7" s="16">
        <v>1015989</v>
      </c>
      <c r="X7" s="16" t="s">
        <v>6439</v>
      </c>
      <c r="Y7" s="16"/>
    </row>
    <row r="8" spans="1:25" ht="25.5">
      <c r="A8" s="15" t="s">
        <v>519</v>
      </c>
      <c r="B8" s="15" t="s">
        <v>78</v>
      </c>
      <c r="C8" s="15" t="s">
        <v>6459</v>
      </c>
      <c r="D8" s="15" t="s">
        <v>88</v>
      </c>
      <c r="E8" s="24">
        <v>45976.166666666664</v>
      </c>
      <c r="F8" s="15">
        <v>10.3</v>
      </c>
      <c r="G8" s="37" t="s">
        <v>5745</v>
      </c>
      <c r="H8" s="15"/>
      <c r="I8" s="15"/>
      <c r="J8" s="15"/>
      <c r="K8" s="15"/>
      <c r="L8" s="35">
        <v>0</v>
      </c>
      <c r="M8" s="35">
        <v>108</v>
      </c>
      <c r="N8" s="35">
        <v>53</v>
      </c>
      <c r="O8" s="15"/>
      <c r="P8" s="14">
        <f t="shared" si="0"/>
        <v>161</v>
      </c>
      <c r="Q8" s="17" t="s">
        <v>32</v>
      </c>
      <c r="R8" s="292" t="b">
        <v>0</v>
      </c>
      <c r="S8" s="14">
        <v>115428</v>
      </c>
      <c r="T8" s="23" t="s">
        <v>33</v>
      </c>
      <c r="U8" s="231" t="s">
        <v>161</v>
      </c>
      <c r="V8" s="16" t="s">
        <v>90</v>
      </c>
      <c r="W8" s="16">
        <v>1015991</v>
      </c>
      <c r="X8" s="16" t="s">
        <v>6439</v>
      </c>
      <c r="Y8" s="16"/>
    </row>
    <row r="9" spans="1:25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4"/>
      <c r="S9" s="14"/>
      <c r="T9" s="14"/>
      <c r="U9" s="16"/>
      <c r="V9" s="16"/>
      <c r="W9" s="16"/>
      <c r="X9" s="16"/>
      <c r="Y9" s="16"/>
    </row>
    <row r="10" spans="1:25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161</v>
      </c>
      <c r="L10" s="11">
        <f t="shared" si="1"/>
        <v>267</v>
      </c>
      <c r="M10" s="11">
        <f t="shared" si="1"/>
        <v>270</v>
      </c>
      <c r="N10" s="11">
        <f t="shared" si="1"/>
        <v>188</v>
      </c>
      <c r="O10" s="11">
        <f t="shared" si="1"/>
        <v>0</v>
      </c>
      <c r="P10" s="11">
        <f t="shared" si="1"/>
        <v>886</v>
      </c>
      <c r="Q10" s="12"/>
      <c r="R10" s="12"/>
      <c r="S10" s="12"/>
      <c r="T10" s="12"/>
      <c r="U10" s="12"/>
      <c r="V10" s="12"/>
      <c r="W10" s="12"/>
      <c r="X10" s="12"/>
      <c r="Y10" s="12"/>
    </row>
    <row r="11" spans="1:25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169</v>
      </c>
      <c r="B14" s="1564" t="s">
        <v>39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230" t="s">
        <v>161</v>
      </c>
      <c r="B15" s="1558" t="s">
        <v>41</v>
      </c>
      <c r="C15" s="1558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42</v>
      </c>
      <c r="B16" s="1772" t="s">
        <v>4856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6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6">
      <c r="A18" s="5" t="s">
        <v>43</v>
      </c>
      <c r="B18" s="1566">
        <v>358407540350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6">
      <c r="A19" s="5" t="s">
        <v>44</v>
      </c>
      <c r="B19" s="1567">
        <v>0.625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6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6" ht="23.25" customHeight="1">
      <c r="A21" s="1592" t="s">
        <v>345</v>
      </c>
      <c r="B21" s="1592"/>
      <c r="C21" s="1592"/>
      <c r="D21" s="1592"/>
      <c r="E21" s="1592"/>
      <c r="F21" s="1592"/>
      <c r="G21" s="408"/>
      <c r="H21" s="1592" t="s">
        <v>3509</v>
      </c>
      <c r="I21" s="1592"/>
      <c r="J21" s="1592"/>
      <c r="K21" s="1592"/>
      <c r="L21" s="1592"/>
      <c r="M21" s="1592"/>
      <c r="N21" s="1592"/>
      <c r="O21" s="1592"/>
      <c r="P21" s="1592"/>
      <c r="Q21" s="1811" t="s">
        <v>6460</v>
      </c>
      <c r="R21" s="1812"/>
      <c r="S21" s="1812"/>
      <c r="T21" s="1812"/>
      <c r="U21" s="1812"/>
      <c r="V21" s="1812"/>
      <c r="W21" s="1812"/>
      <c r="X21" s="1812"/>
      <c r="Y21" s="1812"/>
    </row>
    <row r="22" spans="1:26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240" t="s">
        <v>22</v>
      </c>
      <c r="S22" s="18" t="s">
        <v>9</v>
      </c>
      <c r="T22" s="8" t="s">
        <v>21</v>
      </c>
      <c r="U22" s="8" t="s">
        <v>24</v>
      </c>
      <c r="V22" s="8" t="s">
        <v>25</v>
      </c>
      <c r="W22" s="8" t="s">
        <v>26</v>
      </c>
      <c r="X22" s="8" t="s">
        <v>27</v>
      </c>
      <c r="Y22" s="8" t="s">
        <v>28</v>
      </c>
    </row>
    <row r="23" spans="1:26" ht="25.5">
      <c r="A23" s="15" t="s">
        <v>4752</v>
      </c>
      <c r="B23" s="15" t="s">
        <v>92</v>
      </c>
      <c r="C23" s="15" t="s">
        <v>6461</v>
      </c>
      <c r="D23" s="15" t="s">
        <v>4780</v>
      </c>
      <c r="E23" s="24">
        <v>45976.833333333336</v>
      </c>
      <c r="F23" s="15">
        <v>12</v>
      </c>
      <c r="G23" s="37" t="s">
        <v>5745</v>
      </c>
      <c r="H23" s="15"/>
      <c r="I23" s="15"/>
      <c r="J23" s="15"/>
      <c r="K23" s="15"/>
      <c r="L23" s="35">
        <v>30</v>
      </c>
      <c r="M23" s="15">
        <v>41</v>
      </c>
      <c r="N23" s="15">
        <v>60</v>
      </c>
      <c r="O23" s="15">
        <v>30</v>
      </c>
      <c r="P23" s="14">
        <f t="shared" ref="P23:P29" si="2">SUM(H23:O23)</f>
        <v>161</v>
      </c>
      <c r="Q23" s="307" t="s">
        <v>32</v>
      </c>
      <c r="R23" s="292" t="b">
        <v>1</v>
      </c>
      <c r="S23" s="340">
        <v>115420</v>
      </c>
      <c r="T23" s="237" t="s">
        <v>33</v>
      </c>
      <c r="U23" s="261" t="s">
        <v>523</v>
      </c>
      <c r="V23" s="16" t="s">
        <v>90</v>
      </c>
      <c r="W23" s="16">
        <v>1016008</v>
      </c>
      <c r="X23" s="16" t="s">
        <v>6462</v>
      </c>
      <c r="Y23" s="16"/>
    </row>
    <row r="24" spans="1:26" ht="25.5">
      <c r="A24" s="15" t="s">
        <v>937</v>
      </c>
      <c r="B24" s="15" t="s">
        <v>92</v>
      </c>
      <c r="C24" s="15" t="s">
        <v>6463</v>
      </c>
      <c r="D24" s="15" t="s">
        <v>4780</v>
      </c>
      <c r="E24" s="24">
        <v>45976.833333333336</v>
      </c>
      <c r="F24" s="15">
        <v>12</v>
      </c>
      <c r="G24" s="37" t="s">
        <v>5745</v>
      </c>
      <c r="H24" s="15"/>
      <c r="I24" s="15"/>
      <c r="J24" s="15"/>
      <c r="K24" s="15"/>
      <c r="L24" s="35">
        <v>30</v>
      </c>
      <c r="M24" s="15">
        <v>41</v>
      </c>
      <c r="N24" s="15">
        <v>60</v>
      </c>
      <c r="O24" s="15">
        <v>30</v>
      </c>
      <c r="P24" s="14">
        <f t="shared" si="2"/>
        <v>161</v>
      </c>
      <c r="Q24" s="307" t="s">
        <v>32</v>
      </c>
      <c r="R24" s="292" t="b">
        <v>0</v>
      </c>
      <c r="S24" s="340">
        <v>115418</v>
      </c>
      <c r="T24" s="237" t="s">
        <v>33</v>
      </c>
      <c r="U24" s="261" t="s">
        <v>523</v>
      </c>
      <c r="V24" s="16" t="s">
        <v>90</v>
      </c>
      <c r="W24" s="16">
        <v>1016009</v>
      </c>
      <c r="X24" s="16" t="s">
        <v>6462</v>
      </c>
      <c r="Y24" s="16"/>
    </row>
    <row r="25" spans="1:26" ht="25.5" customHeight="1">
      <c r="A25" s="15" t="s">
        <v>2561</v>
      </c>
      <c r="B25" s="15" t="s">
        <v>92</v>
      </c>
      <c r="C25" s="15" t="s">
        <v>6464</v>
      </c>
      <c r="D25" s="15" t="s">
        <v>2467</v>
      </c>
      <c r="E25" s="24">
        <v>45977.041666666664</v>
      </c>
      <c r="F25" s="15">
        <v>9.65</v>
      </c>
      <c r="G25" s="37" t="s">
        <v>3121</v>
      </c>
      <c r="H25" s="15"/>
      <c r="I25" s="15"/>
      <c r="J25" s="15"/>
      <c r="K25" s="15"/>
      <c r="L25" s="35">
        <v>30</v>
      </c>
      <c r="M25" s="15">
        <v>90</v>
      </c>
      <c r="N25" s="15">
        <v>30</v>
      </c>
      <c r="O25" s="15">
        <v>11</v>
      </c>
      <c r="P25" s="14">
        <f t="shared" si="2"/>
        <v>161</v>
      </c>
      <c r="Q25" s="307" t="s">
        <v>32</v>
      </c>
      <c r="R25" s="292" t="b">
        <v>0</v>
      </c>
      <c r="S25" s="340">
        <v>115421</v>
      </c>
      <c r="T25" s="237" t="s">
        <v>33</v>
      </c>
      <c r="U25" s="261" t="s">
        <v>523</v>
      </c>
      <c r="V25" s="16" t="s">
        <v>90</v>
      </c>
      <c r="W25" s="16">
        <v>1016010</v>
      </c>
      <c r="X25" s="16" t="s">
        <v>6465</v>
      </c>
      <c r="Y25" s="16"/>
      <c r="Z25" t="s">
        <v>6466</v>
      </c>
    </row>
    <row r="26" spans="1:26" ht="25.5">
      <c r="A26" s="15" t="s">
        <v>157</v>
      </c>
      <c r="B26" s="15" t="s">
        <v>78</v>
      </c>
      <c r="C26" s="15" t="s">
        <v>6467</v>
      </c>
      <c r="D26" s="15" t="s">
        <v>6468</v>
      </c>
      <c r="E26" s="24">
        <v>45976.083333333336</v>
      </c>
      <c r="F26" s="15">
        <v>10.3</v>
      </c>
      <c r="G26" s="37" t="s">
        <v>5745</v>
      </c>
      <c r="H26" s="15"/>
      <c r="I26" s="15"/>
      <c r="J26" s="15"/>
      <c r="K26" s="15"/>
      <c r="L26" s="15">
        <v>0</v>
      </c>
      <c r="M26" s="15">
        <v>90</v>
      </c>
      <c r="N26" s="15">
        <v>41</v>
      </c>
      <c r="O26" s="15">
        <v>30</v>
      </c>
      <c r="P26" s="14">
        <f t="shared" si="2"/>
        <v>161</v>
      </c>
      <c r="Q26" s="307" t="s">
        <v>32</v>
      </c>
      <c r="R26" s="292" t="b">
        <v>0</v>
      </c>
      <c r="S26" s="340">
        <v>115427</v>
      </c>
      <c r="T26" s="237" t="s">
        <v>33</v>
      </c>
      <c r="U26" s="261" t="s">
        <v>523</v>
      </c>
      <c r="V26" s="16" t="s">
        <v>90</v>
      </c>
      <c r="W26" s="16">
        <v>1016011</v>
      </c>
      <c r="X26" s="16" t="s">
        <v>6465</v>
      </c>
      <c r="Y26" s="16"/>
    </row>
    <row r="27" spans="1:26" ht="25.5">
      <c r="A27" s="15" t="s">
        <v>119</v>
      </c>
      <c r="B27" s="15" t="s">
        <v>92</v>
      </c>
      <c r="C27" s="15" t="s">
        <v>6469</v>
      </c>
      <c r="D27" s="15" t="s">
        <v>2467</v>
      </c>
      <c r="E27" s="24">
        <v>45977.041666666664</v>
      </c>
      <c r="F27" s="15">
        <v>9.65</v>
      </c>
      <c r="G27" s="37" t="s">
        <v>5745</v>
      </c>
      <c r="H27" s="15"/>
      <c r="I27" s="15"/>
      <c r="J27" s="15"/>
      <c r="K27" s="15"/>
      <c r="L27" s="15">
        <v>0</v>
      </c>
      <c r="M27" s="15">
        <v>71</v>
      </c>
      <c r="N27" s="15">
        <v>30</v>
      </c>
      <c r="O27" s="15">
        <v>60</v>
      </c>
      <c r="P27" s="14">
        <f t="shared" si="2"/>
        <v>161</v>
      </c>
      <c r="Q27" s="307" t="s">
        <v>32</v>
      </c>
      <c r="R27" s="292" t="b">
        <v>0</v>
      </c>
      <c r="S27" s="340">
        <v>115422</v>
      </c>
      <c r="T27" s="237" t="s">
        <v>33</v>
      </c>
      <c r="U27" s="261" t="s">
        <v>523</v>
      </c>
      <c r="V27" s="16" t="s">
        <v>90</v>
      </c>
      <c r="W27" s="16">
        <v>1016012</v>
      </c>
      <c r="X27" s="16" t="s">
        <v>6465</v>
      </c>
      <c r="Y27" s="16"/>
    </row>
    <row r="28" spans="1:26" ht="25.5">
      <c r="A28" s="15" t="s">
        <v>102</v>
      </c>
      <c r="B28" s="15" t="s">
        <v>92</v>
      </c>
      <c r="C28" s="15" t="s">
        <v>6470</v>
      </c>
      <c r="D28" s="15" t="s">
        <v>6471</v>
      </c>
      <c r="E28" s="24">
        <v>45976.083333333336</v>
      </c>
      <c r="F28" s="15">
        <v>11.3</v>
      </c>
      <c r="G28" s="37" t="s">
        <v>5745</v>
      </c>
      <c r="H28" s="15"/>
      <c r="I28" s="15"/>
      <c r="J28" s="15"/>
      <c r="K28" s="15"/>
      <c r="L28" s="15">
        <v>0</v>
      </c>
      <c r="M28" s="15">
        <v>60</v>
      </c>
      <c r="N28" s="15">
        <v>11</v>
      </c>
      <c r="O28" s="15">
        <v>90</v>
      </c>
      <c r="P28" s="14">
        <f t="shared" si="2"/>
        <v>161</v>
      </c>
      <c r="Q28" s="307" t="s">
        <v>32</v>
      </c>
      <c r="R28" s="292" t="b">
        <v>0</v>
      </c>
      <c r="S28" s="340">
        <v>115423</v>
      </c>
      <c r="T28" s="237" t="s">
        <v>33</v>
      </c>
      <c r="U28" s="261" t="s">
        <v>523</v>
      </c>
      <c r="V28" s="16" t="s">
        <v>90</v>
      </c>
      <c r="W28" s="16">
        <v>1016013</v>
      </c>
      <c r="X28" s="16" t="s">
        <v>6465</v>
      </c>
      <c r="Y28" s="16"/>
    </row>
    <row r="29" spans="1:26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/>
      <c r="R29" s="293"/>
      <c r="S29" s="293"/>
      <c r="T29" s="14"/>
      <c r="U29" s="16"/>
      <c r="V29" s="16"/>
      <c r="W29" s="16"/>
      <c r="X29" s="16"/>
      <c r="Y29" s="16"/>
    </row>
    <row r="30" spans="1:26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90</v>
      </c>
      <c r="M30" s="11">
        <f t="shared" si="3"/>
        <v>393</v>
      </c>
      <c r="N30" s="11">
        <f t="shared" si="3"/>
        <v>232</v>
      </c>
      <c r="O30" s="11">
        <f t="shared" si="3"/>
        <v>251</v>
      </c>
      <c r="P30" s="11">
        <f t="shared" si="3"/>
        <v>966</v>
      </c>
      <c r="Q30" s="12"/>
      <c r="R30" s="12"/>
      <c r="S30" s="12"/>
      <c r="T30" s="12"/>
      <c r="U30" s="12"/>
      <c r="V30" s="12"/>
      <c r="W30" s="12"/>
      <c r="X30" s="12"/>
      <c r="Y30" s="12"/>
    </row>
    <row r="31" spans="1:26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6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263" t="s">
        <v>5263</v>
      </c>
      <c r="B34" s="1591"/>
      <c r="C34" s="1591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5" t="s">
        <v>42</v>
      </c>
      <c r="B35" s="1772"/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772"/>
      <c r="C37" s="1772"/>
      <c r="D37" s="1"/>
      <c r="E37" s="1"/>
    </row>
    <row r="38" spans="1:24">
      <c r="A38" s="5" t="s">
        <v>44</v>
      </c>
      <c r="B38" s="1567">
        <v>0.66666666666666663</v>
      </c>
      <c r="C38" s="1565"/>
      <c r="D38" s="1"/>
      <c r="E38" s="1"/>
    </row>
  </sheetData>
  <mergeCells count="21">
    <mergeCell ref="B37:C37"/>
    <mergeCell ref="B38:C38"/>
    <mergeCell ref="Q21:Y21"/>
    <mergeCell ref="B32:D32"/>
    <mergeCell ref="J32:L32"/>
    <mergeCell ref="B34:C34"/>
    <mergeCell ref="B35:C35"/>
    <mergeCell ref="B36:C36"/>
    <mergeCell ref="H21:P21"/>
    <mergeCell ref="B16:C16"/>
    <mergeCell ref="B17:C17"/>
    <mergeCell ref="B18:C18"/>
    <mergeCell ref="B19:C19"/>
    <mergeCell ref="A21:F21"/>
    <mergeCell ref="B15:C15"/>
    <mergeCell ref="B14:C14"/>
    <mergeCell ref="A1:F1"/>
    <mergeCell ref="H1:P1"/>
    <mergeCell ref="Q1:Y1"/>
    <mergeCell ref="B12:D12"/>
    <mergeCell ref="J12:L12"/>
  </mergeCells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1048-06C7-4ACE-A164-AE503C5EABAA}">
  <sheetPr>
    <tabColor rgb="FFFFFF00"/>
  </sheetPr>
  <dimension ref="A1:Y134"/>
  <sheetViews>
    <sheetView topLeftCell="A62" workbookViewId="0">
      <selection activeCell="K102" sqref="K102:O102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0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7.42578125" customWidth="1"/>
  </cols>
  <sheetData>
    <row r="1" spans="1:25" ht="23.25">
      <c r="A1" s="1559" t="s">
        <v>5043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5.5">
      <c r="A3" s="15" t="s">
        <v>120</v>
      </c>
      <c r="B3" s="15" t="s">
        <v>78</v>
      </c>
      <c r="C3" s="15" t="s">
        <v>6472</v>
      </c>
      <c r="D3" s="15" t="s">
        <v>99</v>
      </c>
      <c r="E3" s="24">
        <v>45973.319444444445</v>
      </c>
      <c r="F3" s="15">
        <v>10.8</v>
      </c>
      <c r="G3" s="37" t="s">
        <v>5745</v>
      </c>
      <c r="H3" s="15"/>
      <c r="I3" s="15"/>
      <c r="J3" s="15"/>
      <c r="K3" s="15"/>
      <c r="L3" s="15">
        <v>80</v>
      </c>
      <c r="M3" s="15">
        <v>54</v>
      </c>
      <c r="N3" s="15">
        <v>27</v>
      </c>
      <c r="O3" s="15"/>
      <c r="P3" s="14">
        <f>SUM(H3:O3)</f>
        <v>161</v>
      </c>
      <c r="Q3" s="17" t="s">
        <v>32</v>
      </c>
      <c r="R3" s="292" t="b">
        <v>1</v>
      </c>
      <c r="S3" s="344">
        <v>115374</v>
      </c>
      <c r="T3" s="237" t="s">
        <v>33</v>
      </c>
      <c r="U3" s="255" t="s">
        <v>100</v>
      </c>
      <c r="V3" s="16" t="s">
        <v>90</v>
      </c>
      <c r="W3" s="16">
        <v>1015929</v>
      </c>
      <c r="X3" s="16" t="s">
        <v>6473</v>
      </c>
      <c r="Y3" s="16"/>
    </row>
    <row r="4" spans="1:25" ht="25.5">
      <c r="A4" s="15" t="s">
        <v>3866</v>
      </c>
      <c r="B4" s="15" t="s">
        <v>78</v>
      </c>
      <c r="C4" s="15" t="s">
        <v>6474</v>
      </c>
      <c r="D4" s="15" t="s">
        <v>99</v>
      </c>
      <c r="E4" s="24">
        <v>45973.319444444445</v>
      </c>
      <c r="F4" s="15">
        <v>10.8</v>
      </c>
      <c r="G4" s="37" t="s">
        <v>5745</v>
      </c>
      <c r="H4" s="15"/>
      <c r="I4" s="15"/>
      <c r="J4" s="15"/>
      <c r="K4" s="15"/>
      <c r="L4" s="15">
        <v>107</v>
      </c>
      <c r="M4" s="15">
        <v>27</v>
      </c>
      <c r="N4" s="15">
        <v>27</v>
      </c>
      <c r="O4" s="15"/>
      <c r="P4" s="14">
        <f>SUM(H4:O4)</f>
        <v>161</v>
      </c>
      <c r="Q4" s="17" t="s">
        <v>32</v>
      </c>
      <c r="R4" s="292" t="b">
        <v>1</v>
      </c>
      <c r="S4" s="344">
        <v>115375</v>
      </c>
      <c r="T4" s="237" t="s">
        <v>33</v>
      </c>
      <c r="U4" s="255" t="s">
        <v>100</v>
      </c>
      <c r="V4" s="16" t="s">
        <v>90</v>
      </c>
      <c r="W4" s="16">
        <v>1015930</v>
      </c>
      <c r="X4" s="16" t="s">
        <v>6473</v>
      </c>
      <c r="Y4" s="16"/>
    </row>
    <row r="5" spans="1:25">
      <c r="A5" s="15" t="s">
        <v>111</v>
      </c>
      <c r="B5" s="15" t="s">
        <v>65</v>
      </c>
      <c r="C5" s="15" t="s">
        <v>6475</v>
      </c>
      <c r="D5" s="15" t="s">
        <v>64</v>
      </c>
      <c r="E5" s="24">
        <v>45973.517361111109</v>
      </c>
      <c r="F5" s="15">
        <v>14.8</v>
      </c>
      <c r="G5" s="37" t="s">
        <v>3986</v>
      </c>
      <c r="H5" s="15"/>
      <c r="I5" s="15"/>
      <c r="J5" s="15"/>
      <c r="K5" s="15"/>
      <c r="L5" s="15">
        <v>161</v>
      </c>
      <c r="M5" s="15"/>
      <c r="N5" s="15"/>
      <c r="O5" s="15"/>
      <c r="P5" s="14">
        <f>SUM(H5:O5)</f>
        <v>161</v>
      </c>
      <c r="Q5" s="14" t="s">
        <v>30</v>
      </c>
      <c r="R5" s="292" t="b">
        <v>0</v>
      </c>
      <c r="S5" s="344">
        <v>115344</v>
      </c>
      <c r="T5" s="237" t="s">
        <v>33</v>
      </c>
      <c r="U5" s="232" t="s">
        <v>169</v>
      </c>
      <c r="V5" s="16" t="s">
        <v>90</v>
      </c>
      <c r="W5" s="16">
        <v>1015936</v>
      </c>
      <c r="X5" s="16" t="s">
        <v>6473</v>
      </c>
      <c r="Y5" s="16" t="s">
        <v>6476</v>
      </c>
    </row>
    <row r="6" spans="1:25">
      <c r="A6" s="15" t="s">
        <v>144</v>
      </c>
      <c r="B6" s="15" t="s">
        <v>5658</v>
      </c>
      <c r="C6" s="15" t="s">
        <v>6477</v>
      </c>
      <c r="D6" s="15" t="s">
        <v>1105</v>
      </c>
      <c r="E6" s="24">
        <v>45973.600694444445</v>
      </c>
      <c r="F6" s="15">
        <v>15.3</v>
      </c>
      <c r="G6" s="37" t="s">
        <v>3986</v>
      </c>
      <c r="H6" s="15"/>
      <c r="I6" s="15"/>
      <c r="J6" s="15">
        <v>27</v>
      </c>
      <c r="K6" s="15">
        <v>53</v>
      </c>
      <c r="L6" s="15"/>
      <c r="M6" s="15"/>
      <c r="N6" s="15"/>
      <c r="O6" s="15"/>
      <c r="P6" s="14">
        <f>SUM(H6:O6)</f>
        <v>80</v>
      </c>
      <c r="Q6" s="14" t="s">
        <v>30</v>
      </c>
      <c r="R6" s="292" t="b">
        <v>0</v>
      </c>
      <c r="S6" s="344">
        <v>115346</v>
      </c>
      <c r="T6" s="66" t="s">
        <v>31</v>
      </c>
      <c r="U6" s="232" t="s">
        <v>169</v>
      </c>
      <c r="V6" s="16" t="s">
        <v>660</v>
      </c>
      <c r="W6" s="16">
        <v>1015931</v>
      </c>
      <c r="X6" s="16" t="s">
        <v>6473</v>
      </c>
      <c r="Y6" s="16" t="s">
        <v>6478</v>
      </c>
    </row>
    <row r="7" spans="1:25">
      <c r="A7" s="15" t="s">
        <v>142</v>
      </c>
      <c r="B7" s="15" t="s">
        <v>72</v>
      </c>
      <c r="C7" s="15" t="s">
        <v>6479</v>
      </c>
      <c r="D7" s="15" t="s">
        <v>71</v>
      </c>
      <c r="E7" s="24">
        <v>45972.711805555555</v>
      </c>
      <c r="F7" s="15">
        <v>14.5</v>
      </c>
      <c r="G7" s="37" t="s">
        <v>3986</v>
      </c>
      <c r="H7" s="15"/>
      <c r="I7" s="15"/>
      <c r="J7" s="15"/>
      <c r="K7" s="15"/>
      <c r="L7" s="15"/>
      <c r="M7" s="15">
        <v>80</v>
      </c>
      <c r="N7" s="15">
        <v>81</v>
      </c>
      <c r="O7" s="15"/>
      <c r="P7" s="14">
        <v>161</v>
      </c>
      <c r="Q7" s="14" t="s">
        <v>30</v>
      </c>
      <c r="R7" s="292" t="b">
        <v>0</v>
      </c>
      <c r="S7" s="344">
        <v>115347</v>
      </c>
      <c r="T7" s="66" t="s">
        <v>31</v>
      </c>
      <c r="U7" s="232" t="s">
        <v>169</v>
      </c>
      <c r="V7" s="16"/>
      <c r="W7" s="16">
        <v>1015933</v>
      </c>
      <c r="X7" s="16" t="s">
        <v>6473</v>
      </c>
      <c r="Y7" s="16"/>
    </row>
    <row r="8" spans="1:25" ht="25.5">
      <c r="A8" s="15" t="s">
        <v>86</v>
      </c>
      <c r="B8" s="15" t="s">
        <v>78</v>
      </c>
      <c r="C8" s="15" t="s">
        <v>6480</v>
      </c>
      <c r="D8" s="15" t="s">
        <v>99</v>
      </c>
      <c r="E8" s="24">
        <v>45973.319444444445</v>
      </c>
      <c r="F8" s="15">
        <v>10.8</v>
      </c>
      <c r="G8" s="37" t="s">
        <v>5745</v>
      </c>
      <c r="H8" s="15"/>
      <c r="I8" s="15"/>
      <c r="J8" s="15"/>
      <c r="K8" s="15"/>
      <c r="L8" s="15">
        <v>107</v>
      </c>
      <c r="M8" s="15">
        <v>27</v>
      </c>
      <c r="N8" s="15">
        <v>27</v>
      </c>
      <c r="O8" s="15"/>
      <c r="P8" s="14">
        <f>SUM(H8:O8)</f>
        <v>161</v>
      </c>
      <c r="Q8" s="17" t="s">
        <v>32</v>
      </c>
      <c r="R8" s="292" t="b">
        <v>0</v>
      </c>
      <c r="S8" s="344">
        <v>115376</v>
      </c>
      <c r="T8" s="237" t="s">
        <v>33</v>
      </c>
      <c r="U8" s="255" t="s">
        <v>100</v>
      </c>
      <c r="V8" s="16" t="s">
        <v>90</v>
      </c>
      <c r="W8" s="16">
        <v>1015934</v>
      </c>
      <c r="X8" s="16" t="s">
        <v>6473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>SUM(H3:H7)</f>
        <v>0</v>
      </c>
      <c r="I9" s="11">
        <f>SUM(I3:I7)</f>
        <v>0</v>
      </c>
      <c r="J9" s="11">
        <f t="shared" ref="J9:L9" si="0">SUM(J3:J8)</f>
        <v>27</v>
      </c>
      <c r="K9" s="11">
        <f t="shared" si="0"/>
        <v>53</v>
      </c>
      <c r="L9" s="11">
        <f t="shared" si="0"/>
        <v>455</v>
      </c>
      <c r="M9" s="11">
        <f>SUM(M3:M8)</f>
        <v>188</v>
      </c>
      <c r="N9" s="11">
        <f>SUM(N3:N8)</f>
        <v>162</v>
      </c>
      <c r="O9" s="11">
        <f>SUM(O3:O7)</f>
        <v>0</v>
      </c>
      <c r="P9" s="11">
        <f>SUM(P3:P8)</f>
        <v>885</v>
      </c>
      <c r="Q9" s="12"/>
      <c r="R9" s="12"/>
      <c r="S9" s="256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169</v>
      </c>
      <c r="B13" s="1564" t="s">
        <v>39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57" t="s">
        <v>100</v>
      </c>
      <c r="B14" s="1619" t="s">
        <v>41</v>
      </c>
      <c r="C14" s="16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1586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358406731200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0.45833333333333331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817" t="s">
        <v>810</v>
      </c>
      <c r="R20" s="1818"/>
      <c r="S20" s="1742"/>
      <c r="T20" s="1742"/>
      <c r="U20" s="1742"/>
      <c r="V20" s="1742"/>
      <c r="W20" s="1742"/>
      <c r="X20" s="1742"/>
      <c r="Y20" s="1742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1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35" t="s">
        <v>119</v>
      </c>
      <c r="B22" s="35" t="s">
        <v>2438</v>
      </c>
      <c r="C22" s="35" t="s">
        <v>6481</v>
      </c>
      <c r="D22" s="35" t="s">
        <v>159</v>
      </c>
      <c r="E22" s="271">
        <v>45974.041666666664</v>
      </c>
      <c r="F22" s="15">
        <v>10.3</v>
      </c>
      <c r="G22" s="37" t="s">
        <v>3121</v>
      </c>
      <c r="H22" s="15"/>
      <c r="I22" s="15"/>
      <c r="J22" s="15"/>
      <c r="K22" s="15"/>
      <c r="L22" s="15">
        <v>41</v>
      </c>
      <c r="M22" s="15">
        <v>30</v>
      </c>
      <c r="N22" s="15">
        <v>60</v>
      </c>
      <c r="O22" s="15">
        <v>30</v>
      </c>
      <c r="P22" s="14">
        <f t="shared" ref="P22:P27" si="1">SUM(H22:O22)</f>
        <v>161</v>
      </c>
      <c r="Q22" s="17" t="s">
        <v>32</v>
      </c>
      <c r="R22" s="292" t="b">
        <v>0</v>
      </c>
      <c r="S22" s="340">
        <v>115378</v>
      </c>
      <c r="T22" s="237" t="s">
        <v>33</v>
      </c>
      <c r="U22" s="231" t="s">
        <v>161</v>
      </c>
      <c r="V22" s="16" t="s">
        <v>90</v>
      </c>
      <c r="W22" s="16">
        <v>1015938</v>
      </c>
      <c r="X22" s="16" t="s">
        <v>6482</v>
      </c>
      <c r="Y22" s="16"/>
    </row>
    <row r="23" spans="1:25">
      <c r="A23" s="15" t="s">
        <v>157</v>
      </c>
      <c r="B23" s="15" t="s">
        <v>134</v>
      </c>
      <c r="C23" s="15" t="s">
        <v>6483</v>
      </c>
      <c r="D23" s="15" t="s">
        <v>2892</v>
      </c>
      <c r="E23" s="24">
        <v>45974.288194444445</v>
      </c>
      <c r="F23" s="15">
        <v>10.3</v>
      </c>
      <c r="G23" s="37" t="s">
        <v>5238</v>
      </c>
      <c r="H23" s="15"/>
      <c r="I23" s="15"/>
      <c r="J23" s="15"/>
      <c r="K23" s="15"/>
      <c r="L23" s="15"/>
      <c r="M23" s="15">
        <v>161</v>
      </c>
      <c r="N23" s="15"/>
      <c r="O23" s="15"/>
      <c r="P23" s="14">
        <f t="shared" si="1"/>
        <v>161</v>
      </c>
      <c r="Q23" s="17" t="s">
        <v>32</v>
      </c>
      <c r="R23" s="292" t="b">
        <v>0</v>
      </c>
      <c r="S23" s="340">
        <v>115390</v>
      </c>
      <c r="T23" s="237" t="s">
        <v>33</v>
      </c>
      <c r="U23" s="231" t="s">
        <v>161</v>
      </c>
      <c r="V23" s="16" t="s">
        <v>90</v>
      </c>
      <c r="W23" s="16">
        <v>1015941</v>
      </c>
      <c r="X23" s="16" t="s">
        <v>6484</v>
      </c>
      <c r="Y23" s="16"/>
    </row>
    <row r="24" spans="1:25">
      <c r="A24" s="15" t="s">
        <v>2561</v>
      </c>
      <c r="B24" s="15" t="s">
        <v>92</v>
      </c>
      <c r="C24" s="15" t="s">
        <v>6485</v>
      </c>
      <c r="D24" s="15" t="s">
        <v>159</v>
      </c>
      <c r="E24" s="24">
        <v>45974.041666666664</v>
      </c>
      <c r="F24" s="15">
        <v>10.3</v>
      </c>
      <c r="G24" s="37" t="s">
        <v>3121</v>
      </c>
      <c r="H24" s="15"/>
      <c r="I24" s="15"/>
      <c r="J24" s="15"/>
      <c r="K24" s="15"/>
      <c r="L24" s="15">
        <v>11</v>
      </c>
      <c r="M24" s="15">
        <v>60</v>
      </c>
      <c r="N24" s="15">
        <v>60</v>
      </c>
      <c r="O24" s="15">
        <v>30</v>
      </c>
      <c r="P24" s="14">
        <f t="shared" si="1"/>
        <v>161</v>
      </c>
      <c r="Q24" s="17" t="s">
        <v>32</v>
      </c>
      <c r="R24" s="292" t="b">
        <v>0</v>
      </c>
      <c r="S24" s="340">
        <v>115380</v>
      </c>
      <c r="T24" s="237" t="s">
        <v>33</v>
      </c>
      <c r="U24" s="231" t="s">
        <v>161</v>
      </c>
      <c r="V24" s="16" t="s">
        <v>90</v>
      </c>
      <c r="W24" s="16">
        <v>1015943</v>
      </c>
      <c r="X24" s="16" t="s">
        <v>6482</v>
      </c>
      <c r="Y24" s="16"/>
    </row>
    <row r="25" spans="1:25" ht="25.5">
      <c r="A25" s="15" t="s">
        <v>4752</v>
      </c>
      <c r="B25" s="15" t="s">
        <v>92</v>
      </c>
      <c r="C25" s="15" t="s">
        <v>6486</v>
      </c>
      <c r="D25" s="15" t="s">
        <v>159</v>
      </c>
      <c r="E25" s="24">
        <v>45974.041666666664</v>
      </c>
      <c r="F25" s="15">
        <v>10.3</v>
      </c>
      <c r="G25" s="37" t="s">
        <v>5745</v>
      </c>
      <c r="H25" s="15"/>
      <c r="I25" s="15"/>
      <c r="J25" s="15"/>
      <c r="K25" s="15"/>
      <c r="L25" s="15">
        <v>11</v>
      </c>
      <c r="M25" s="15">
        <v>60</v>
      </c>
      <c r="N25" s="15">
        <v>60</v>
      </c>
      <c r="O25" s="15">
        <v>30</v>
      </c>
      <c r="P25" s="14">
        <f t="shared" si="1"/>
        <v>161</v>
      </c>
      <c r="Q25" s="17" t="s">
        <v>32</v>
      </c>
      <c r="R25" s="292" t="b">
        <v>1</v>
      </c>
      <c r="S25" s="340">
        <v>115379</v>
      </c>
      <c r="T25" s="237" t="s">
        <v>33</v>
      </c>
      <c r="U25" s="231" t="s">
        <v>161</v>
      </c>
      <c r="V25" s="16" t="s">
        <v>90</v>
      </c>
      <c r="W25" s="16">
        <v>1015945</v>
      </c>
      <c r="X25" s="16" t="s">
        <v>6482</v>
      </c>
      <c r="Y25" s="16"/>
    </row>
    <row r="26" spans="1:25" ht="25.5">
      <c r="A26" s="15" t="s">
        <v>86</v>
      </c>
      <c r="B26" s="15" t="s">
        <v>92</v>
      </c>
      <c r="C26" s="15" t="s">
        <v>6487</v>
      </c>
      <c r="D26" s="15" t="s">
        <v>159</v>
      </c>
      <c r="E26" s="24">
        <v>45974.041666666664</v>
      </c>
      <c r="F26" s="15">
        <v>10.3</v>
      </c>
      <c r="G26" s="37" t="s">
        <v>5745</v>
      </c>
      <c r="H26" s="15"/>
      <c r="I26" s="15"/>
      <c r="J26" s="15"/>
      <c r="K26" s="15"/>
      <c r="L26" s="15">
        <v>11</v>
      </c>
      <c r="M26" s="15">
        <v>60</v>
      </c>
      <c r="N26" s="15">
        <v>90</v>
      </c>
      <c r="O26" s="15"/>
      <c r="P26" s="14">
        <f t="shared" si="1"/>
        <v>161</v>
      </c>
      <c r="Q26" s="17" t="s">
        <v>32</v>
      </c>
      <c r="R26" s="292" t="b">
        <v>0</v>
      </c>
      <c r="S26" s="340">
        <v>115377</v>
      </c>
      <c r="T26" s="237" t="s">
        <v>33</v>
      </c>
      <c r="U26" s="231" t="s">
        <v>161</v>
      </c>
      <c r="V26" s="16" t="s">
        <v>90</v>
      </c>
      <c r="W26" s="16">
        <v>1115947</v>
      </c>
      <c r="X26" s="16" t="s">
        <v>6482</v>
      </c>
      <c r="Y26" s="16"/>
    </row>
    <row r="27" spans="1:25">
      <c r="A27" s="15" t="s">
        <v>133</v>
      </c>
      <c r="B27" s="15" t="s">
        <v>134</v>
      </c>
      <c r="C27" s="409" t="s">
        <v>6488</v>
      </c>
      <c r="D27" s="15" t="s">
        <v>2892</v>
      </c>
      <c r="E27" s="24">
        <v>45974.288194444445</v>
      </c>
      <c r="F27" s="15">
        <v>10.3</v>
      </c>
      <c r="G27" s="37" t="s">
        <v>3986</v>
      </c>
      <c r="H27" s="15"/>
      <c r="I27" s="15"/>
      <c r="J27" s="15"/>
      <c r="K27" s="15"/>
      <c r="L27" s="15">
        <v>161</v>
      </c>
      <c r="M27" s="15"/>
      <c r="N27" s="15"/>
      <c r="O27" s="15"/>
      <c r="P27" s="14">
        <f t="shared" si="1"/>
        <v>161</v>
      </c>
      <c r="Q27" s="17" t="s">
        <v>32</v>
      </c>
      <c r="R27" s="292" t="b">
        <v>1</v>
      </c>
      <c r="S27" s="340">
        <v>115391</v>
      </c>
      <c r="T27" s="237" t="s">
        <v>33</v>
      </c>
      <c r="U27" s="231" t="s">
        <v>161</v>
      </c>
      <c r="V27" s="16" t="s">
        <v>90</v>
      </c>
      <c r="W27" s="16">
        <v>1115949</v>
      </c>
      <c r="X27" s="16" t="s">
        <v>6484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>SUM(H22:H24)</f>
        <v>0</v>
      </c>
      <c r="I28" s="11">
        <f>SUM(I22:I24)</f>
        <v>0</v>
      </c>
      <c r="J28" s="11">
        <f>SUM(J22:J24)</f>
        <v>0</v>
      </c>
      <c r="K28" s="11">
        <f>SUM(K22:K24)</f>
        <v>0</v>
      </c>
      <c r="L28" s="11">
        <f>SUM(L22:L27)</f>
        <v>235</v>
      </c>
      <c r="M28" s="11">
        <f t="shared" ref="M28:N28" si="2">SUM(M22:M27)</f>
        <v>371</v>
      </c>
      <c r="N28" s="11">
        <f t="shared" si="2"/>
        <v>270</v>
      </c>
      <c r="O28" s="11">
        <f>SUM(O22:O27)</f>
        <v>90</v>
      </c>
      <c r="P28" s="11">
        <f>SUM(P22:P27)</f>
        <v>966</v>
      </c>
      <c r="Q28" s="12"/>
      <c r="R28" s="12"/>
      <c r="S28" s="256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230" t="s">
        <v>4605</v>
      </c>
      <c r="B32" s="1558"/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 t="s">
        <v>487</v>
      </c>
      <c r="C33" s="1565"/>
      <c r="D33" s="1"/>
      <c r="E33" s="1"/>
    </row>
    <row r="34" spans="1:25">
      <c r="A34" s="5" t="s">
        <v>42</v>
      </c>
      <c r="B34" s="1565"/>
      <c r="C34" s="1565"/>
    </row>
    <row r="35" spans="1:25">
      <c r="A35" s="5" t="s">
        <v>43</v>
      </c>
      <c r="B35" s="1566">
        <v>358401802891</v>
      </c>
      <c r="C35" s="1565"/>
      <c r="D35" s="1"/>
      <c r="E35" s="1"/>
    </row>
    <row r="36" spans="1:25">
      <c r="A36" s="5" t="s">
        <v>44</v>
      </c>
      <c r="B36" s="1567">
        <v>0.625</v>
      </c>
      <c r="C36" s="1565"/>
      <c r="E36" s="1"/>
    </row>
    <row r="38" spans="1:25" ht="23.25" customHeight="1">
      <c r="A38" s="1559" t="s">
        <v>205</v>
      </c>
      <c r="B38" s="1559"/>
      <c r="C38" s="1559"/>
      <c r="D38" s="1559"/>
      <c r="E38" s="1559"/>
      <c r="F38" s="1559"/>
      <c r="G38" s="7"/>
      <c r="H38" s="1559" t="s">
        <v>346</v>
      </c>
      <c r="I38" s="1559"/>
      <c r="J38" s="1559"/>
      <c r="K38" s="1559"/>
      <c r="L38" s="1559"/>
      <c r="M38" s="1559"/>
      <c r="N38" s="1559"/>
      <c r="O38" s="1559"/>
      <c r="P38" s="1559"/>
      <c r="Q38" s="1817" t="s">
        <v>206</v>
      </c>
      <c r="R38" s="1818"/>
      <c r="S38" s="1742"/>
      <c r="T38" s="1742"/>
      <c r="U38" s="1742"/>
      <c r="V38" s="1742"/>
      <c r="W38" s="1742"/>
      <c r="X38" s="1742"/>
      <c r="Y38" s="1742"/>
    </row>
    <row r="39" spans="1:25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240" t="s">
        <v>22</v>
      </c>
      <c r="S39" s="18" t="s">
        <v>9</v>
      </c>
      <c r="T39" s="8" t="s">
        <v>21</v>
      </c>
      <c r="U39" s="8" t="s">
        <v>24</v>
      </c>
      <c r="V39" s="8" t="s">
        <v>25</v>
      </c>
      <c r="W39" s="8" t="s">
        <v>26</v>
      </c>
      <c r="X39" s="8" t="s">
        <v>27</v>
      </c>
      <c r="Y39" s="8" t="s">
        <v>28</v>
      </c>
    </row>
    <row r="40" spans="1:25">
      <c r="A40" s="15" t="s">
        <v>122</v>
      </c>
      <c r="B40" s="15" t="s">
        <v>62</v>
      </c>
      <c r="C40" s="15" t="s">
        <v>6489</v>
      </c>
      <c r="D40" s="15" t="s">
        <v>3708</v>
      </c>
      <c r="E40" s="24">
        <v>45974.048611111109</v>
      </c>
      <c r="F40" s="15">
        <v>13.5</v>
      </c>
      <c r="G40" s="37" t="s">
        <v>3986</v>
      </c>
      <c r="H40" s="15"/>
      <c r="I40" s="15"/>
      <c r="J40" s="15"/>
      <c r="K40" s="15">
        <v>108</v>
      </c>
      <c r="L40" s="15"/>
      <c r="M40" s="15"/>
      <c r="N40" s="15"/>
      <c r="O40" s="15"/>
      <c r="P40" s="14">
        <f t="shared" ref="P40:P45" si="3">SUM(H40:O40)</f>
        <v>108</v>
      </c>
      <c r="Q40" s="14" t="s">
        <v>30</v>
      </c>
      <c r="R40" s="292" t="b">
        <v>0</v>
      </c>
      <c r="S40" s="344">
        <v>115348</v>
      </c>
      <c r="T40" s="66" t="s">
        <v>31</v>
      </c>
      <c r="U40" s="231" t="s">
        <v>161</v>
      </c>
      <c r="V40" s="16" t="s">
        <v>90</v>
      </c>
      <c r="W40" s="16">
        <v>1015939</v>
      </c>
      <c r="X40" s="16" t="s">
        <v>6490</v>
      </c>
      <c r="Y40" s="16"/>
    </row>
    <row r="41" spans="1:25">
      <c r="A41" s="15" t="s">
        <v>4752</v>
      </c>
      <c r="B41" s="15" t="s">
        <v>78</v>
      </c>
      <c r="C41" s="15" t="s">
        <v>6491</v>
      </c>
      <c r="D41" s="15" t="s">
        <v>88</v>
      </c>
      <c r="E41" s="24">
        <v>45943.166666666664</v>
      </c>
      <c r="F41" s="15">
        <v>10.3</v>
      </c>
      <c r="G41" s="37" t="s">
        <v>3986</v>
      </c>
      <c r="H41" s="15"/>
      <c r="I41" s="15"/>
      <c r="J41" s="15"/>
      <c r="K41" s="15"/>
      <c r="L41" s="15">
        <v>80</v>
      </c>
      <c r="M41" s="15">
        <v>54</v>
      </c>
      <c r="N41" s="15">
        <v>27</v>
      </c>
      <c r="O41" s="15"/>
      <c r="P41" s="14">
        <f t="shared" si="3"/>
        <v>161</v>
      </c>
      <c r="Q41" s="17" t="s">
        <v>32</v>
      </c>
      <c r="R41" s="292" t="b">
        <v>1</v>
      </c>
      <c r="S41" s="344">
        <v>115396</v>
      </c>
      <c r="T41" s="237" t="s">
        <v>33</v>
      </c>
      <c r="U41" s="231" t="s">
        <v>161</v>
      </c>
      <c r="V41" s="16" t="s">
        <v>90</v>
      </c>
      <c r="W41" s="16">
        <v>1015940</v>
      </c>
      <c r="X41" s="16" t="s">
        <v>6482</v>
      </c>
      <c r="Y41" s="16"/>
    </row>
    <row r="42" spans="1:25">
      <c r="A42" s="15" t="s">
        <v>4752</v>
      </c>
      <c r="B42" s="15" t="s">
        <v>78</v>
      </c>
      <c r="C42" s="15" t="s">
        <v>6492</v>
      </c>
      <c r="D42" s="15" t="s">
        <v>932</v>
      </c>
      <c r="E42" s="24">
        <v>45974.003472222219</v>
      </c>
      <c r="F42" s="15">
        <v>10.3</v>
      </c>
      <c r="G42" s="37" t="s">
        <v>3986</v>
      </c>
      <c r="H42" s="15"/>
      <c r="I42" s="15"/>
      <c r="J42" s="15"/>
      <c r="K42" s="15"/>
      <c r="L42" s="15">
        <v>80</v>
      </c>
      <c r="M42" s="15">
        <v>54</v>
      </c>
      <c r="N42" s="15">
        <v>27</v>
      </c>
      <c r="O42" s="15"/>
      <c r="P42" s="14">
        <f t="shared" si="3"/>
        <v>161</v>
      </c>
      <c r="Q42" s="17" t="s">
        <v>32</v>
      </c>
      <c r="R42" s="292" t="b">
        <v>1</v>
      </c>
      <c r="S42" s="344">
        <v>115397</v>
      </c>
      <c r="T42" s="237" t="s">
        <v>33</v>
      </c>
      <c r="U42" s="231" t="s">
        <v>161</v>
      </c>
      <c r="V42" s="16" t="s">
        <v>90</v>
      </c>
      <c r="W42" s="16">
        <v>1015942</v>
      </c>
      <c r="X42" s="16" t="s">
        <v>6482</v>
      </c>
      <c r="Y42" s="16"/>
    </row>
    <row r="43" spans="1:25" ht="25.5">
      <c r="A43" s="15" t="s">
        <v>120</v>
      </c>
      <c r="B43" s="15" t="s">
        <v>134</v>
      </c>
      <c r="C43" s="15" t="s">
        <v>6493</v>
      </c>
      <c r="D43" s="15" t="s">
        <v>2892</v>
      </c>
      <c r="E43" s="24">
        <v>45974.288194444445</v>
      </c>
      <c r="F43" s="15">
        <v>10.3</v>
      </c>
      <c r="G43" s="37" t="s">
        <v>5745</v>
      </c>
      <c r="H43" s="15"/>
      <c r="I43" s="15"/>
      <c r="J43" s="15"/>
      <c r="K43" s="15"/>
      <c r="L43" s="15">
        <v>11</v>
      </c>
      <c r="M43" s="15">
        <v>60</v>
      </c>
      <c r="N43" s="15">
        <v>90</v>
      </c>
      <c r="O43" s="15"/>
      <c r="P43" s="14">
        <f t="shared" si="3"/>
        <v>161</v>
      </c>
      <c r="Q43" s="17" t="s">
        <v>32</v>
      </c>
      <c r="R43" s="292" t="b">
        <v>1</v>
      </c>
      <c r="S43" s="344">
        <v>115387</v>
      </c>
      <c r="T43" s="237" t="s">
        <v>33</v>
      </c>
      <c r="U43" s="231" t="s">
        <v>161</v>
      </c>
      <c r="V43" s="16" t="s">
        <v>90</v>
      </c>
      <c r="W43" s="16">
        <v>1015944</v>
      </c>
      <c r="X43" s="16" t="s">
        <v>6484</v>
      </c>
      <c r="Y43" s="16"/>
    </row>
    <row r="44" spans="1:25">
      <c r="A44" s="15" t="s">
        <v>133</v>
      </c>
      <c r="B44" s="15" t="s">
        <v>134</v>
      </c>
      <c r="C44" s="15" t="s">
        <v>6494</v>
      </c>
      <c r="D44" s="15" t="s">
        <v>2892</v>
      </c>
      <c r="E44" s="24">
        <v>45974.288194444445</v>
      </c>
      <c r="F44" s="15">
        <v>10.3</v>
      </c>
      <c r="G44" s="37" t="s">
        <v>3986</v>
      </c>
      <c r="H44" s="15"/>
      <c r="I44" s="15"/>
      <c r="J44" s="15"/>
      <c r="K44" s="15"/>
      <c r="L44" s="15"/>
      <c r="M44" s="15">
        <v>107</v>
      </c>
      <c r="N44" s="15">
        <v>54</v>
      </c>
      <c r="O44" s="15"/>
      <c r="P44" s="14">
        <f t="shared" si="3"/>
        <v>161</v>
      </c>
      <c r="Q44" s="17" t="s">
        <v>32</v>
      </c>
      <c r="R44" s="292" t="b">
        <v>0</v>
      </c>
      <c r="S44" s="344">
        <v>115388</v>
      </c>
      <c r="T44" s="237" t="s">
        <v>1373</v>
      </c>
      <c r="U44" s="231" t="s">
        <v>161</v>
      </c>
      <c r="V44" s="16" t="s">
        <v>90</v>
      </c>
      <c r="W44" s="16">
        <v>1015946</v>
      </c>
      <c r="X44" s="16" t="s">
        <v>6484</v>
      </c>
      <c r="Y44" s="16"/>
    </row>
    <row r="45" spans="1:25">
      <c r="A45" s="15" t="s">
        <v>86</v>
      </c>
      <c r="B45" s="15" t="s">
        <v>134</v>
      </c>
      <c r="C45" s="15" t="s">
        <v>6495</v>
      </c>
      <c r="D45" s="15" t="s">
        <v>2892</v>
      </c>
      <c r="E45" s="24">
        <v>45974.288194444445</v>
      </c>
      <c r="F45" s="15">
        <v>10.3</v>
      </c>
      <c r="G45" s="37" t="s">
        <v>3121</v>
      </c>
      <c r="H45" s="15"/>
      <c r="I45" s="15"/>
      <c r="J45" s="15"/>
      <c r="K45" s="15"/>
      <c r="L45" s="15">
        <v>11</v>
      </c>
      <c r="M45" s="15">
        <v>60</v>
      </c>
      <c r="N45" s="15">
        <v>90</v>
      </c>
      <c r="O45" s="15"/>
      <c r="P45" s="14">
        <f t="shared" si="3"/>
        <v>161</v>
      </c>
      <c r="Q45" s="17" t="s">
        <v>32</v>
      </c>
      <c r="R45" s="292" t="b">
        <v>1</v>
      </c>
      <c r="S45" s="344">
        <v>115389</v>
      </c>
      <c r="T45" s="237" t="s">
        <v>33</v>
      </c>
      <c r="U45" s="231" t="s">
        <v>161</v>
      </c>
      <c r="V45" s="16" t="s">
        <v>90</v>
      </c>
      <c r="W45" s="16">
        <v>1015948</v>
      </c>
      <c r="X45" s="16" t="s">
        <v>6484</v>
      </c>
      <c r="Y45" s="16"/>
    </row>
    <row r="46" spans="1:25">
      <c r="A46" s="11" t="s">
        <v>19</v>
      </c>
      <c r="B46" s="7"/>
      <c r="C46" s="7"/>
      <c r="D46" s="7"/>
      <c r="E46" s="11"/>
      <c r="F46" s="7"/>
      <c r="G46" s="7"/>
      <c r="H46" s="11">
        <f>SUM(H40:H43)</f>
        <v>0</v>
      </c>
      <c r="I46" s="11">
        <f>SUM(I40:I43)</f>
        <v>0</v>
      </c>
      <c r="J46" s="11">
        <f>SUM(J40:J43)</f>
        <v>0</v>
      </c>
      <c r="K46" s="11">
        <f>SUM(K40:K43)</f>
        <v>108</v>
      </c>
      <c r="L46" s="11">
        <f>SUM(L40:L45)</f>
        <v>182</v>
      </c>
      <c r="M46" s="11">
        <f t="shared" ref="M46:N46" si="4">SUM(M40:M45)</f>
        <v>335</v>
      </c>
      <c r="N46" s="11">
        <f t="shared" si="4"/>
        <v>288</v>
      </c>
      <c r="O46" s="11">
        <f>SUM(O40:O43)</f>
        <v>0</v>
      </c>
      <c r="P46" s="11">
        <f>SUM(P40:P45)</f>
        <v>913</v>
      </c>
      <c r="Q46" s="12"/>
      <c r="R46" s="12"/>
      <c r="S46" s="256"/>
      <c r="T46" s="12"/>
      <c r="U46" s="12"/>
      <c r="V46" s="12"/>
      <c r="W46" s="12"/>
      <c r="X46" s="12"/>
      <c r="Y46" s="12"/>
    </row>
    <row r="47" spans="1:25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 ht="23.25" customHeight="1">
      <c r="A48" s="166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 ht="18">
      <c r="A49" s="187" t="s">
        <v>35</v>
      </c>
      <c r="B49" s="186" t="s">
        <v>36</v>
      </c>
      <c r="C49" s="239" t="s">
        <v>37</v>
      </c>
      <c r="D49" s="24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230" t="s">
        <v>4605</v>
      </c>
      <c r="B50" s="1558"/>
      <c r="C50" s="1558"/>
      <c r="D50" s="242"/>
      <c r="E50" s="243" t="s">
        <v>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5" t="s">
        <v>42</v>
      </c>
      <c r="B51" s="1772" t="s">
        <v>6496</v>
      </c>
      <c r="C51" s="1772"/>
      <c r="D51" s="1"/>
      <c r="E51" s="1"/>
    </row>
    <row r="52" spans="1:25">
      <c r="A52" s="5" t="s">
        <v>42</v>
      </c>
      <c r="B52" s="1772"/>
      <c r="C52" s="1772"/>
    </row>
    <row r="53" spans="1:25">
      <c r="A53" s="5" t="s">
        <v>43</v>
      </c>
      <c r="B53" s="1566">
        <v>358400865340</v>
      </c>
      <c r="C53" s="1565"/>
      <c r="D53" s="1"/>
      <c r="E53" s="1"/>
    </row>
    <row r="54" spans="1:25">
      <c r="A54" s="5" t="s">
        <v>44</v>
      </c>
      <c r="B54" s="1567">
        <v>0.66666666666666663</v>
      </c>
      <c r="C54" s="1565"/>
      <c r="D54" s="1"/>
      <c r="E54" s="1"/>
    </row>
    <row r="57" spans="1:25" ht="23.25" customHeight="1">
      <c r="A57" s="1814" t="s">
        <v>155</v>
      </c>
      <c r="B57" s="1815"/>
      <c r="C57" s="1815"/>
      <c r="D57" s="1815"/>
      <c r="E57" s="1815"/>
      <c r="F57" s="1816"/>
      <c r="G57" s="408"/>
      <c r="H57" s="1814" t="s">
        <v>959</v>
      </c>
      <c r="I57" s="1815"/>
      <c r="J57" s="1815"/>
      <c r="K57" s="1815"/>
      <c r="L57" s="1815"/>
      <c r="M57" s="1815"/>
      <c r="N57" s="1815"/>
      <c r="O57" s="1815"/>
      <c r="P57" s="1816"/>
      <c r="Q57" s="1593" t="s">
        <v>6497</v>
      </c>
      <c r="R57" s="1594"/>
      <c r="S57" s="1594"/>
      <c r="T57" s="1594"/>
      <c r="U57" s="1594"/>
      <c r="V57" s="1594"/>
      <c r="W57" s="1594"/>
      <c r="X57" s="1594"/>
      <c r="Y57" s="1594"/>
    </row>
    <row r="58" spans="1:25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9" t="s">
        <v>15</v>
      </c>
      <c r="M58" s="9" t="s">
        <v>16</v>
      </c>
      <c r="N58" s="9" t="s">
        <v>17</v>
      </c>
      <c r="O58" s="10" t="s">
        <v>18</v>
      </c>
      <c r="P58" s="8" t="s">
        <v>19</v>
      </c>
      <c r="Q58" s="8" t="s">
        <v>20</v>
      </c>
      <c r="R58" s="240" t="s">
        <v>22</v>
      </c>
      <c r="S58" s="18" t="s">
        <v>9</v>
      </c>
      <c r="T58" s="8" t="s">
        <v>21</v>
      </c>
      <c r="U58" s="8" t="s">
        <v>24</v>
      </c>
      <c r="V58" s="8" t="s">
        <v>25</v>
      </c>
      <c r="W58" s="8" t="s">
        <v>26</v>
      </c>
      <c r="X58" s="8" t="s">
        <v>27</v>
      </c>
      <c r="Y58" s="8" t="s">
        <v>28</v>
      </c>
    </row>
    <row r="59" spans="1:25">
      <c r="A59" s="15" t="s">
        <v>558</v>
      </c>
      <c r="B59" s="15" t="s">
        <v>2438</v>
      </c>
      <c r="C59" s="15" t="s">
        <v>6498</v>
      </c>
      <c r="D59" s="15" t="s">
        <v>159</v>
      </c>
      <c r="E59" s="24">
        <v>45975.041666666664</v>
      </c>
      <c r="F59" s="15">
        <v>10.3</v>
      </c>
      <c r="G59" s="37" t="s">
        <v>3121</v>
      </c>
      <c r="H59" s="15"/>
      <c r="I59" s="15"/>
      <c r="J59" s="15"/>
      <c r="K59" s="15"/>
      <c r="L59" s="15">
        <v>81</v>
      </c>
      <c r="M59" s="15">
        <v>80</v>
      </c>
      <c r="N59" s="15">
        <v>0</v>
      </c>
      <c r="O59" s="15"/>
      <c r="P59" s="14">
        <f>SUM(H59:O59)</f>
        <v>161</v>
      </c>
      <c r="Q59" s="17" t="s">
        <v>32</v>
      </c>
      <c r="R59" s="292" t="b">
        <v>0</v>
      </c>
      <c r="S59" s="340">
        <v>115382</v>
      </c>
      <c r="T59" s="237" t="s">
        <v>33</v>
      </c>
      <c r="U59" s="261" t="s">
        <v>523</v>
      </c>
      <c r="V59" s="16" t="s">
        <v>90</v>
      </c>
      <c r="W59" s="16">
        <v>1015950</v>
      </c>
      <c r="X59" s="16" t="s">
        <v>6499</v>
      </c>
      <c r="Y59" s="16"/>
    </row>
    <row r="60" spans="1:25">
      <c r="A60" s="15" t="s">
        <v>120</v>
      </c>
      <c r="B60" s="15" t="s">
        <v>78</v>
      </c>
      <c r="C60" s="15" t="s">
        <v>6500</v>
      </c>
      <c r="D60" s="15" t="s">
        <v>932</v>
      </c>
      <c r="E60" s="24">
        <v>45974.989583333336</v>
      </c>
      <c r="F60" s="15">
        <v>10.3</v>
      </c>
      <c r="G60" s="37" t="s">
        <v>3121</v>
      </c>
      <c r="H60" s="15"/>
      <c r="I60" s="15"/>
      <c r="J60" s="15"/>
      <c r="K60" s="15"/>
      <c r="L60" s="15">
        <v>27</v>
      </c>
      <c r="M60" s="15">
        <v>81</v>
      </c>
      <c r="N60" s="15">
        <v>53</v>
      </c>
      <c r="O60" s="15"/>
      <c r="P60" s="14">
        <f>SUM(H60:O60)</f>
        <v>161</v>
      </c>
      <c r="Q60" s="17" t="s">
        <v>32</v>
      </c>
      <c r="R60" s="292" t="b">
        <v>1</v>
      </c>
      <c r="S60" s="340">
        <v>115386</v>
      </c>
      <c r="T60" s="237" t="s">
        <v>33</v>
      </c>
      <c r="U60" s="261" t="s">
        <v>523</v>
      </c>
      <c r="V60" s="16" t="s">
        <v>90</v>
      </c>
      <c r="W60" s="16">
        <v>1015951</v>
      </c>
      <c r="X60" s="16" t="s">
        <v>6499</v>
      </c>
      <c r="Y60" s="16"/>
    </row>
    <row r="61" spans="1:25">
      <c r="A61" s="15" t="s">
        <v>937</v>
      </c>
      <c r="B61" s="15" t="s">
        <v>92</v>
      </c>
      <c r="C61" s="15" t="s">
        <v>6501</v>
      </c>
      <c r="D61" s="15" t="s">
        <v>159</v>
      </c>
      <c r="E61" s="24">
        <v>45975.041666666664</v>
      </c>
      <c r="F61" s="15">
        <v>10.3</v>
      </c>
      <c r="G61" s="37" t="s">
        <v>3121</v>
      </c>
      <c r="H61" s="15"/>
      <c r="I61" s="15"/>
      <c r="J61" s="15"/>
      <c r="K61" s="15"/>
      <c r="L61" s="15">
        <v>27</v>
      </c>
      <c r="M61" s="15">
        <v>81</v>
      </c>
      <c r="N61" s="15">
        <v>53</v>
      </c>
      <c r="O61" s="15"/>
      <c r="P61" s="14">
        <f>SUM(H61:O61)</f>
        <v>161</v>
      </c>
      <c r="Q61" s="17" t="s">
        <v>32</v>
      </c>
      <c r="R61" s="292" t="b">
        <v>0</v>
      </c>
      <c r="S61" s="340">
        <v>115384</v>
      </c>
      <c r="T61" s="237" t="s">
        <v>33</v>
      </c>
      <c r="U61" s="261" t="s">
        <v>523</v>
      </c>
      <c r="V61" s="16" t="s">
        <v>90</v>
      </c>
      <c r="W61" s="16">
        <v>1015952</v>
      </c>
      <c r="X61" s="16" t="s">
        <v>6499</v>
      </c>
      <c r="Y61" s="16"/>
    </row>
    <row r="62" spans="1:25">
      <c r="A62" s="15" t="s">
        <v>102</v>
      </c>
      <c r="B62" s="15" t="s">
        <v>92</v>
      </c>
      <c r="C62" s="15" t="s">
        <v>6502</v>
      </c>
      <c r="D62" s="15" t="s">
        <v>2294</v>
      </c>
      <c r="E62" s="24">
        <v>45975.736111111109</v>
      </c>
      <c r="F62" s="15">
        <v>10.3</v>
      </c>
      <c r="G62" s="37" t="s">
        <v>3121</v>
      </c>
      <c r="H62" s="15"/>
      <c r="I62" s="15"/>
      <c r="J62" s="15"/>
      <c r="K62" s="15"/>
      <c r="L62" s="15">
        <v>27</v>
      </c>
      <c r="M62" s="15">
        <v>27</v>
      </c>
      <c r="N62" s="15">
        <v>107</v>
      </c>
      <c r="O62" s="15"/>
      <c r="P62" s="14">
        <f>SUM(H62:O62)</f>
        <v>161</v>
      </c>
      <c r="Q62" s="17" t="s">
        <v>32</v>
      </c>
      <c r="R62" s="292" t="b">
        <v>0</v>
      </c>
      <c r="S62" s="340">
        <v>115383</v>
      </c>
      <c r="T62" s="237" t="s">
        <v>33</v>
      </c>
      <c r="U62" s="261" t="s">
        <v>523</v>
      </c>
      <c r="V62" s="16" t="s">
        <v>90</v>
      </c>
      <c r="W62" s="16">
        <v>1015953</v>
      </c>
      <c r="X62" s="16" t="s">
        <v>6499</v>
      </c>
      <c r="Y62" s="16"/>
    </row>
    <row r="63" spans="1:25">
      <c r="A63" s="15" t="s">
        <v>937</v>
      </c>
      <c r="B63" s="15" t="s">
        <v>1184</v>
      </c>
      <c r="C63" s="15" t="s">
        <v>6503</v>
      </c>
      <c r="D63" s="15" t="s">
        <v>6504</v>
      </c>
      <c r="E63" s="24">
        <v>45975.486111111109</v>
      </c>
      <c r="F63" s="15">
        <v>11.8</v>
      </c>
      <c r="G63" s="37" t="s">
        <v>5238</v>
      </c>
      <c r="H63" s="15"/>
      <c r="I63" s="15"/>
      <c r="J63" s="15"/>
      <c r="K63" s="15"/>
      <c r="L63" s="15">
        <v>0</v>
      </c>
      <c r="M63" s="15">
        <v>0</v>
      </c>
      <c r="N63" s="15">
        <v>54</v>
      </c>
      <c r="O63" s="15">
        <v>27</v>
      </c>
      <c r="P63" s="14">
        <f>SUM(G63:O63)</f>
        <v>81</v>
      </c>
      <c r="Q63" s="17" t="s">
        <v>32</v>
      </c>
      <c r="R63" s="292" t="b">
        <v>0</v>
      </c>
      <c r="S63" s="340">
        <v>115385</v>
      </c>
      <c r="T63" s="237" t="s">
        <v>33</v>
      </c>
      <c r="U63" s="260" t="s">
        <v>508</v>
      </c>
      <c r="V63" s="16" t="s">
        <v>90</v>
      </c>
      <c r="W63" s="16">
        <v>1015954</v>
      </c>
      <c r="X63" s="16" t="s">
        <v>6505</v>
      </c>
      <c r="Y63" s="16"/>
    </row>
    <row r="64" spans="1:25" ht="33" customHeight="1">
      <c r="A64" s="15" t="s">
        <v>157</v>
      </c>
      <c r="B64" s="15" t="s">
        <v>2438</v>
      </c>
      <c r="C64" s="327" t="s">
        <v>6506</v>
      </c>
      <c r="D64" s="15" t="s">
        <v>4780</v>
      </c>
      <c r="E64" s="24">
        <v>45975.875</v>
      </c>
      <c r="F64" s="15">
        <v>12</v>
      </c>
      <c r="G64" s="37" t="s">
        <v>3121</v>
      </c>
      <c r="H64" s="15"/>
      <c r="I64" s="15"/>
      <c r="J64" s="15"/>
      <c r="K64" s="15"/>
      <c r="L64" s="15">
        <v>0</v>
      </c>
      <c r="M64" s="15">
        <v>107</v>
      </c>
      <c r="N64" s="15">
        <v>54</v>
      </c>
      <c r="O64" s="15"/>
      <c r="P64" s="14">
        <f>SUM(H64:O64)</f>
        <v>161</v>
      </c>
      <c r="Q64" s="17" t="s">
        <v>32</v>
      </c>
      <c r="R64" s="292" t="b">
        <v>0</v>
      </c>
      <c r="S64" s="340">
        <v>115381</v>
      </c>
      <c r="T64" s="237" t="s">
        <v>33</v>
      </c>
      <c r="U64" s="261" t="s">
        <v>523</v>
      </c>
      <c r="V64" s="16" t="s">
        <v>90</v>
      </c>
      <c r="W64" s="16">
        <v>1015955</v>
      </c>
      <c r="X64" s="16" t="s">
        <v>6505</v>
      </c>
      <c r="Y64" s="16"/>
    </row>
    <row r="65" spans="1:25">
      <c r="A65" s="15"/>
      <c r="B65" s="15"/>
      <c r="C65" s="15"/>
      <c r="D65" s="15"/>
      <c r="E65" s="15"/>
      <c r="F65" s="15"/>
      <c r="G65" s="37"/>
      <c r="H65" s="15"/>
      <c r="I65" s="15"/>
      <c r="J65" s="15"/>
      <c r="K65" s="15"/>
      <c r="L65" s="15"/>
      <c r="M65" s="15"/>
      <c r="N65" s="15"/>
      <c r="O65" s="15"/>
      <c r="P65" s="14">
        <f>SUM(H65:O65)</f>
        <v>0</v>
      </c>
      <c r="Q65" s="14"/>
      <c r="R65" s="14"/>
      <c r="S65" s="293"/>
      <c r="T65" s="14"/>
      <c r="U65" s="16"/>
      <c r="V65" s="16"/>
      <c r="W65" s="16"/>
      <c r="X65" s="16"/>
      <c r="Y65" s="16"/>
    </row>
    <row r="66" spans="1:25">
      <c r="A66" s="11" t="s">
        <v>19</v>
      </c>
      <c r="B66" s="7"/>
      <c r="C66" s="7"/>
      <c r="D66" s="7"/>
      <c r="E66" s="11"/>
      <c r="F66" s="7"/>
      <c r="G66" s="7"/>
      <c r="H66" s="11">
        <f t="shared" ref="H66:P66" si="5">SUM(H59:H65)</f>
        <v>0</v>
      </c>
      <c r="I66" s="11">
        <f t="shared" si="5"/>
        <v>0</v>
      </c>
      <c r="J66" s="11">
        <f t="shared" si="5"/>
        <v>0</v>
      </c>
      <c r="K66" s="11">
        <f t="shared" si="5"/>
        <v>0</v>
      </c>
      <c r="L66" s="11">
        <f t="shared" si="5"/>
        <v>162</v>
      </c>
      <c r="M66" s="11">
        <f t="shared" si="5"/>
        <v>376</v>
      </c>
      <c r="N66" s="11">
        <f t="shared" si="5"/>
        <v>321</v>
      </c>
      <c r="O66" s="11">
        <f t="shared" si="5"/>
        <v>27</v>
      </c>
      <c r="P66" s="11">
        <f t="shared" si="5"/>
        <v>886</v>
      </c>
      <c r="Q66" s="12"/>
      <c r="R66" s="12"/>
      <c r="S66" s="12"/>
      <c r="T66" s="12"/>
      <c r="U66" s="12"/>
      <c r="V66" s="12"/>
      <c r="W66" s="12"/>
      <c r="X66" s="12"/>
      <c r="Y66" s="12"/>
    </row>
    <row r="67" spans="1:25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166" t="s">
        <v>34</v>
      </c>
      <c r="B68" s="1562"/>
      <c r="C68" s="1562"/>
      <c r="D68" s="1562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 ht="18">
      <c r="A69" s="187" t="s">
        <v>35</v>
      </c>
      <c r="B69" s="186" t="s">
        <v>36</v>
      </c>
      <c r="C69" s="239" t="s">
        <v>37</v>
      </c>
      <c r="D69" s="24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262" t="s">
        <v>508</v>
      </c>
      <c r="B70" s="1738" t="s">
        <v>6507</v>
      </c>
      <c r="C70" s="1738"/>
      <c r="D70" s="242"/>
      <c r="E70" s="243" t="s">
        <v>40</v>
      </c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263" t="s">
        <v>523</v>
      </c>
      <c r="B71" s="1591" t="s">
        <v>6508</v>
      </c>
      <c r="C71" s="159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42</v>
      </c>
      <c r="B72" s="1772"/>
      <c r="C72" s="1772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42</v>
      </c>
      <c r="B73" s="1772"/>
      <c r="C73" s="177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43</v>
      </c>
      <c r="B74" s="1772"/>
      <c r="C74" s="1772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5">
      <c r="A75" s="5" t="s">
        <v>44</v>
      </c>
      <c r="B75" s="1772"/>
      <c r="C75" s="1772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5">
      <c r="A76" s="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5" ht="23.25">
      <c r="A77" s="1592" t="s">
        <v>83</v>
      </c>
      <c r="B77" s="1592"/>
      <c r="C77" s="1592"/>
      <c r="D77" s="1592"/>
      <c r="E77" s="1592"/>
      <c r="F77" s="1592"/>
      <c r="G77" s="408"/>
      <c r="H77" s="1592" t="s">
        <v>959</v>
      </c>
      <c r="I77" s="1592"/>
      <c r="J77" s="1592"/>
      <c r="K77" s="1592"/>
      <c r="L77" s="1592"/>
      <c r="M77" s="1592"/>
      <c r="N77" s="1592"/>
      <c r="O77" s="1592"/>
      <c r="P77" s="1592"/>
      <c r="Q77" s="1811" t="s">
        <v>6509</v>
      </c>
      <c r="R77" s="1812"/>
      <c r="S77" s="1812"/>
      <c r="T77" s="1812"/>
      <c r="U77" s="1812"/>
      <c r="V77" s="1812"/>
      <c r="W77" s="1812"/>
      <c r="X77" s="1812"/>
      <c r="Y77" s="1812"/>
    </row>
    <row r="78" spans="1:25" ht="26.25">
      <c r="A78" s="8" t="s">
        <v>3</v>
      </c>
      <c r="B78" s="8" t="s">
        <v>4</v>
      </c>
      <c r="C78" s="8" t="s">
        <v>5</v>
      </c>
      <c r="D78" s="8" t="s">
        <v>6</v>
      </c>
      <c r="E78" s="8" t="s">
        <v>7</v>
      </c>
      <c r="F78" s="8" t="s">
        <v>8</v>
      </c>
      <c r="G78" s="33" t="s">
        <v>10</v>
      </c>
      <c r="H78" s="9" t="s">
        <v>11</v>
      </c>
      <c r="I78" s="9" t="s">
        <v>12</v>
      </c>
      <c r="J78" s="9" t="s">
        <v>13</v>
      </c>
      <c r="K78" s="9" t="s">
        <v>14</v>
      </c>
      <c r="L78" s="21" t="s">
        <v>15</v>
      </c>
      <c r="M78" s="21" t="s">
        <v>16</v>
      </c>
      <c r="N78" s="21" t="s">
        <v>17</v>
      </c>
      <c r="O78" s="67" t="s">
        <v>18</v>
      </c>
      <c r="P78" s="8" t="s">
        <v>19</v>
      </c>
      <c r="Q78" s="8" t="s">
        <v>20</v>
      </c>
      <c r="R78" s="240" t="s">
        <v>22</v>
      </c>
      <c r="S78" s="18" t="s">
        <v>9</v>
      </c>
      <c r="T78" s="8" t="s">
        <v>21</v>
      </c>
      <c r="U78" s="8" t="s">
        <v>24</v>
      </c>
      <c r="V78" s="8" t="s">
        <v>25</v>
      </c>
      <c r="W78" s="8" t="s">
        <v>26</v>
      </c>
      <c r="X78" s="8" t="s">
        <v>27</v>
      </c>
      <c r="Y78" s="8" t="s">
        <v>28</v>
      </c>
    </row>
    <row r="79" spans="1:25" ht="25.5">
      <c r="A79" s="15" t="s">
        <v>4228</v>
      </c>
      <c r="B79" s="15" t="s">
        <v>78</v>
      </c>
      <c r="C79" s="15" t="s">
        <v>6510</v>
      </c>
      <c r="D79" s="15" t="s">
        <v>1089</v>
      </c>
      <c r="E79" s="24">
        <v>45975.541666666664</v>
      </c>
      <c r="F79" s="15">
        <v>10.3</v>
      </c>
      <c r="G79" s="37" t="s">
        <v>6511</v>
      </c>
      <c r="H79" s="15"/>
      <c r="I79" s="15"/>
      <c r="J79" s="15"/>
      <c r="K79" s="26"/>
      <c r="L79" s="340">
        <v>0</v>
      </c>
      <c r="M79" s="345">
        <v>54</v>
      </c>
      <c r="N79" s="345">
        <v>90</v>
      </c>
      <c r="O79" s="345">
        <v>17</v>
      </c>
      <c r="P79" s="66">
        <f t="shared" ref="P79:P84" si="6">SUM(H79:O79)</f>
        <v>161</v>
      </c>
      <c r="Q79" s="17" t="s">
        <v>32</v>
      </c>
      <c r="R79" s="292" t="b">
        <v>0</v>
      </c>
      <c r="S79" s="344">
        <v>115405</v>
      </c>
      <c r="T79" s="237" t="s">
        <v>33</v>
      </c>
      <c r="U79" s="260" t="s">
        <v>508</v>
      </c>
      <c r="V79" s="16" t="s">
        <v>90</v>
      </c>
      <c r="W79" s="16">
        <v>1015977</v>
      </c>
      <c r="X79" s="16" t="s">
        <v>6505</v>
      </c>
      <c r="Y79" s="16"/>
    </row>
    <row r="80" spans="1:25">
      <c r="A80" s="15" t="s">
        <v>157</v>
      </c>
      <c r="B80" s="15" t="s">
        <v>78</v>
      </c>
      <c r="C80" s="15" t="s">
        <v>6512</v>
      </c>
      <c r="D80" s="15" t="s">
        <v>1407</v>
      </c>
      <c r="E80" s="24">
        <v>45975.513888888891</v>
      </c>
      <c r="F80" s="15">
        <v>10.3</v>
      </c>
      <c r="G80" s="37" t="s">
        <v>3121</v>
      </c>
      <c r="H80" s="15"/>
      <c r="I80" s="15"/>
      <c r="J80" s="15"/>
      <c r="K80" s="26"/>
      <c r="L80" s="340">
        <v>0</v>
      </c>
      <c r="M80" s="345">
        <v>101</v>
      </c>
      <c r="N80" s="345">
        <v>60</v>
      </c>
      <c r="O80" s="340"/>
      <c r="P80" s="66">
        <f t="shared" si="6"/>
        <v>161</v>
      </c>
      <c r="Q80" s="17" t="s">
        <v>32</v>
      </c>
      <c r="R80" s="292" t="b">
        <v>0</v>
      </c>
      <c r="S80" s="344">
        <v>115407</v>
      </c>
      <c r="T80" s="237" t="s">
        <v>33</v>
      </c>
      <c r="U80" s="260" t="s">
        <v>508</v>
      </c>
      <c r="V80" s="16" t="s">
        <v>90</v>
      </c>
      <c r="W80" s="16">
        <v>1015978</v>
      </c>
      <c r="X80" s="16" t="s">
        <v>6505</v>
      </c>
      <c r="Y80" s="16"/>
    </row>
    <row r="81" spans="1:25" ht="25.5">
      <c r="A81" s="15" t="s">
        <v>157</v>
      </c>
      <c r="B81" s="15" t="s">
        <v>1184</v>
      </c>
      <c r="C81" s="15" t="s">
        <v>6513</v>
      </c>
      <c r="D81" s="15" t="s">
        <v>6504</v>
      </c>
      <c r="E81" s="24">
        <v>45975.486111111109</v>
      </c>
      <c r="F81" s="15">
        <v>11.8</v>
      </c>
      <c r="G81" s="37" t="s">
        <v>6511</v>
      </c>
      <c r="H81" s="15"/>
      <c r="I81" s="15"/>
      <c r="J81" s="15"/>
      <c r="K81" s="26"/>
      <c r="L81" s="340"/>
      <c r="M81" s="345">
        <v>90</v>
      </c>
      <c r="N81" s="345">
        <v>57</v>
      </c>
      <c r="O81" s="345">
        <v>14</v>
      </c>
      <c r="P81" s="66">
        <f t="shared" si="6"/>
        <v>161</v>
      </c>
      <c r="Q81" s="17" t="s">
        <v>32</v>
      </c>
      <c r="R81" s="292" t="b">
        <v>0</v>
      </c>
      <c r="S81" s="344">
        <v>115410</v>
      </c>
      <c r="T81" s="237" t="s">
        <v>33</v>
      </c>
      <c r="U81" s="260" t="s">
        <v>508</v>
      </c>
      <c r="V81" s="16" t="s">
        <v>90</v>
      </c>
      <c r="W81" s="16">
        <v>1015980</v>
      </c>
      <c r="X81" s="16" t="s">
        <v>6505</v>
      </c>
      <c r="Y81" s="16"/>
    </row>
    <row r="82" spans="1:25" ht="25.5">
      <c r="A82" s="15" t="s">
        <v>519</v>
      </c>
      <c r="B82" s="15" t="s">
        <v>78</v>
      </c>
      <c r="C82" s="15" t="s">
        <v>6514</v>
      </c>
      <c r="D82" s="15" t="s">
        <v>3923</v>
      </c>
      <c r="E82" s="24">
        <v>45975.520833333336</v>
      </c>
      <c r="F82" s="15">
        <v>10.8</v>
      </c>
      <c r="G82" s="37" t="s">
        <v>5745</v>
      </c>
      <c r="H82" s="15"/>
      <c r="I82" s="15"/>
      <c r="J82" s="15"/>
      <c r="K82" s="26"/>
      <c r="L82" s="340">
        <v>0</v>
      </c>
      <c r="M82" s="345">
        <v>60</v>
      </c>
      <c r="N82" s="345">
        <v>90</v>
      </c>
      <c r="O82" s="345">
        <v>11</v>
      </c>
      <c r="P82" s="66">
        <f t="shared" si="6"/>
        <v>161</v>
      </c>
      <c r="Q82" s="17" t="s">
        <v>32</v>
      </c>
      <c r="R82" s="292" t="b">
        <v>0</v>
      </c>
      <c r="S82" s="344">
        <v>115408</v>
      </c>
      <c r="T82" s="237" t="s">
        <v>33</v>
      </c>
      <c r="U82" s="260" t="s">
        <v>508</v>
      </c>
      <c r="V82" s="16" t="s">
        <v>90</v>
      </c>
      <c r="W82" s="16">
        <v>1015981</v>
      </c>
      <c r="X82" s="16" t="s">
        <v>6505</v>
      </c>
      <c r="Y82" s="16"/>
    </row>
    <row r="83" spans="1:25">
      <c r="A83" s="15" t="s">
        <v>152</v>
      </c>
      <c r="B83" s="15" t="s">
        <v>78</v>
      </c>
      <c r="C83" s="15" t="s">
        <v>6515</v>
      </c>
      <c r="D83" s="15" t="s">
        <v>1089</v>
      </c>
      <c r="E83" s="24">
        <v>45975.541666666664</v>
      </c>
      <c r="F83" s="15">
        <v>10.3</v>
      </c>
      <c r="G83" s="37" t="s">
        <v>3986</v>
      </c>
      <c r="H83" s="15"/>
      <c r="I83" s="15"/>
      <c r="J83" s="15"/>
      <c r="K83" s="26"/>
      <c r="L83" s="345">
        <v>161</v>
      </c>
      <c r="M83" s="340"/>
      <c r="N83" s="340"/>
      <c r="O83" s="340"/>
      <c r="P83" s="66">
        <f t="shared" si="6"/>
        <v>161</v>
      </c>
      <c r="Q83" s="17" t="s">
        <v>32</v>
      </c>
      <c r="R83" s="292" t="b">
        <v>1</v>
      </c>
      <c r="S83" s="344">
        <v>115409</v>
      </c>
      <c r="T83" s="237" t="s">
        <v>33</v>
      </c>
      <c r="U83" s="260" t="s">
        <v>508</v>
      </c>
      <c r="V83" s="16" t="s">
        <v>90</v>
      </c>
      <c r="W83" s="16">
        <v>1015982</v>
      </c>
      <c r="X83" s="16" t="s">
        <v>6505</v>
      </c>
      <c r="Y83" s="16"/>
    </row>
    <row r="84" spans="1:25" ht="25.5">
      <c r="A84" s="15" t="s">
        <v>3866</v>
      </c>
      <c r="B84" s="15" t="s">
        <v>78</v>
      </c>
      <c r="C84" s="15" t="s">
        <v>6516</v>
      </c>
      <c r="D84" s="15" t="s">
        <v>3923</v>
      </c>
      <c r="E84" s="24">
        <v>45975.520833333336</v>
      </c>
      <c r="F84" s="15">
        <v>10.8</v>
      </c>
      <c r="G84" s="37" t="s">
        <v>5745</v>
      </c>
      <c r="H84" s="15"/>
      <c r="I84" s="15"/>
      <c r="J84" s="15"/>
      <c r="K84" s="26"/>
      <c r="L84" s="345">
        <v>60</v>
      </c>
      <c r="M84" s="345">
        <v>30</v>
      </c>
      <c r="N84" s="345">
        <v>71</v>
      </c>
      <c r="O84" s="340"/>
      <c r="P84" s="66">
        <f t="shared" si="6"/>
        <v>161</v>
      </c>
      <c r="Q84" s="17" t="s">
        <v>32</v>
      </c>
      <c r="R84" s="292" t="b">
        <v>1</v>
      </c>
      <c r="S84" s="344">
        <v>115406</v>
      </c>
      <c r="T84" s="237" t="s">
        <v>33</v>
      </c>
      <c r="U84" s="260" t="s">
        <v>508</v>
      </c>
      <c r="V84" s="16" t="s">
        <v>90</v>
      </c>
      <c r="W84" s="16">
        <v>1015983</v>
      </c>
      <c r="X84" s="16" t="s">
        <v>6505</v>
      </c>
      <c r="Y84" s="16"/>
    </row>
    <row r="85" spans="1:25">
      <c r="A85" s="11" t="s">
        <v>19</v>
      </c>
      <c r="B85" s="7"/>
      <c r="C85" s="7"/>
      <c r="D85" s="7"/>
      <c r="E85" s="11"/>
      <c r="F85" s="7"/>
      <c r="G85" s="7"/>
      <c r="H85" s="11">
        <f t="shared" ref="H85:P85" si="7">SUM(H79:H84)</f>
        <v>0</v>
      </c>
      <c r="I85" s="11">
        <f t="shared" si="7"/>
        <v>0</v>
      </c>
      <c r="J85" s="11">
        <f t="shared" si="7"/>
        <v>0</v>
      </c>
      <c r="K85" s="11">
        <f t="shared" si="7"/>
        <v>0</v>
      </c>
      <c r="L85" s="19">
        <f t="shared" si="7"/>
        <v>221</v>
      </c>
      <c r="M85" s="19">
        <f t="shared" si="7"/>
        <v>335</v>
      </c>
      <c r="N85" s="19">
        <f t="shared" si="7"/>
        <v>368</v>
      </c>
      <c r="O85" s="19">
        <f t="shared" si="7"/>
        <v>42</v>
      </c>
      <c r="P85" s="11">
        <f t="shared" si="7"/>
        <v>966</v>
      </c>
      <c r="Q85" s="12"/>
      <c r="R85" s="12"/>
      <c r="S85" s="256"/>
      <c r="T85" s="12"/>
      <c r="U85" s="12"/>
      <c r="V85" s="12"/>
      <c r="W85" s="12"/>
      <c r="X85" s="12"/>
      <c r="Y85" s="12"/>
    </row>
    <row r="86" spans="1:25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166" t="s">
        <v>34</v>
      </c>
      <c r="B87" s="1562"/>
      <c r="C87" s="1562"/>
      <c r="D87" s="1562"/>
      <c r="E87" s="1"/>
      <c r="F87" s="1"/>
      <c r="G87" s="1"/>
      <c r="H87" s="1"/>
      <c r="I87" s="1"/>
      <c r="J87" s="1563"/>
      <c r="K87" s="1563"/>
      <c r="L87" s="156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 ht="18">
      <c r="A88" s="187" t="s">
        <v>35</v>
      </c>
      <c r="B88" s="186" t="s">
        <v>36</v>
      </c>
      <c r="C88" s="239" t="s">
        <v>37</v>
      </c>
      <c r="D88" s="24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262" t="s">
        <v>4547</v>
      </c>
      <c r="B89" s="1738"/>
      <c r="C89" s="1738"/>
      <c r="D89" s="242"/>
      <c r="E89" s="243" t="s">
        <v>40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5" t="s">
        <v>42</v>
      </c>
      <c r="B90" s="1772"/>
      <c r="C90" s="1772"/>
      <c r="D90" s="1"/>
      <c r="E90" s="1"/>
    </row>
    <row r="91" spans="1:25">
      <c r="A91" s="5" t="s">
        <v>42</v>
      </c>
      <c r="B91" s="1772"/>
      <c r="C91" s="1772"/>
    </row>
    <row r="92" spans="1:25">
      <c r="A92" s="5" t="s">
        <v>43</v>
      </c>
      <c r="B92" s="1772"/>
      <c r="C92" s="1772"/>
      <c r="D92" s="1"/>
      <c r="E92" s="1"/>
    </row>
    <row r="93" spans="1:25">
      <c r="A93" s="5" t="s">
        <v>44</v>
      </c>
      <c r="B93" s="1772"/>
      <c r="C93" s="1772"/>
      <c r="D93" s="1"/>
      <c r="E93" s="1"/>
    </row>
    <row r="95" spans="1:25" ht="23.25">
      <c r="A95" s="1733" t="s">
        <v>109</v>
      </c>
      <c r="B95" s="1734"/>
      <c r="C95" s="1734"/>
      <c r="D95" s="1734"/>
      <c r="E95" s="1734"/>
      <c r="F95" s="1735"/>
      <c r="G95" s="7"/>
      <c r="H95" s="1733" t="s">
        <v>346</v>
      </c>
      <c r="I95" s="1734"/>
      <c r="J95" s="1734"/>
      <c r="K95" s="1734"/>
      <c r="L95" s="1734"/>
      <c r="M95" s="1734"/>
      <c r="N95" s="1734"/>
      <c r="O95" s="1734"/>
      <c r="P95" s="1735"/>
      <c r="Q95" s="1599" t="s">
        <v>6517</v>
      </c>
      <c r="R95" s="1600"/>
      <c r="S95" s="1600"/>
      <c r="T95" s="1600"/>
      <c r="U95" s="1600"/>
      <c r="V95" s="1600"/>
      <c r="W95" s="1600"/>
      <c r="X95" s="1600"/>
      <c r="Y95" s="1600"/>
    </row>
    <row r="96" spans="1:25" ht="26.25">
      <c r="A96" s="8" t="s">
        <v>3</v>
      </c>
      <c r="B96" s="8" t="s">
        <v>4</v>
      </c>
      <c r="C96" s="8" t="s">
        <v>5</v>
      </c>
      <c r="D96" s="8" t="s">
        <v>6</v>
      </c>
      <c r="E96" s="8" t="s">
        <v>7</v>
      </c>
      <c r="F96" s="8" t="s">
        <v>8</v>
      </c>
      <c r="G96" s="33" t="s">
        <v>10</v>
      </c>
      <c r="H96" s="9" t="s">
        <v>11</v>
      </c>
      <c r="I96" s="9" t="s">
        <v>12</v>
      </c>
      <c r="J96" s="9" t="s">
        <v>13</v>
      </c>
      <c r="K96" s="9" t="s">
        <v>14</v>
      </c>
      <c r="L96" s="9" t="s">
        <v>15</v>
      </c>
      <c r="M96" s="9" t="s">
        <v>16</v>
      </c>
      <c r="N96" s="9" t="s">
        <v>17</v>
      </c>
      <c r="O96" s="10" t="s">
        <v>18</v>
      </c>
      <c r="P96" s="8" t="s">
        <v>19</v>
      </c>
      <c r="Q96" s="8" t="s">
        <v>20</v>
      </c>
      <c r="R96" s="240" t="s">
        <v>22</v>
      </c>
      <c r="S96" s="18" t="s">
        <v>9</v>
      </c>
      <c r="T96" s="8" t="s">
        <v>21</v>
      </c>
      <c r="U96" s="8" t="s">
        <v>24</v>
      </c>
      <c r="V96" s="8" t="s">
        <v>25</v>
      </c>
      <c r="W96" s="8" t="s">
        <v>26</v>
      </c>
      <c r="X96" s="8" t="s">
        <v>27</v>
      </c>
      <c r="Y96" s="8" t="s">
        <v>28</v>
      </c>
    </row>
    <row r="97" spans="1:25">
      <c r="A97" s="15" t="s">
        <v>133</v>
      </c>
      <c r="B97" s="15" t="s">
        <v>2438</v>
      </c>
      <c r="C97" s="15" t="s">
        <v>6518</v>
      </c>
      <c r="D97" s="15" t="s">
        <v>159</v>
      </c>
      <c r="E97" s="24">
        <v>45975.041666666664</v>
      </c>
      <c r="F97" s="15">
        <v>10.3</v>
      </c>
      <c r="G97" s="37" t="s">
        <v>3986</v>
      </c>
      <c r="H97" s="15"/>
      <c r="I97" s="15"/>
      <c r="J97" s="15"/>
      <c r="K97" s="15"/>
      <c r="L97" s="15"/>
      <c r="M97" s="35">
        <v>80</v>
      </c>
      <c r="N97" s="35">
        <v>81</v>
      </c>
      <c r="O97" s="15"/>
      <c r="P97" s="14">
        <f>SUM(H97:O97)</f>
        <v>161</v>
      </c>
      <c r="Q97" s="17" t="s">
        <v>32</v>
      </c>
      <c r="R97" s="292" t="b">
        <v>0</v>
      </c>
      <c r="S97" s="344">
        <v>115392</v>
      </c>
      <c r="T97" s="237" t="s">
        <v>33</v>
      </c>
      <c r="U97" s="231" t="s">
        <v>161</v>
      </c>
      <c r="V97" s="16" t="s">
        <v>90</v>
      </c>
      <c r="W97" s="16">
        <v>1015965</v>
      </c>
      <c r="X97" s="16" t="s">
        <v>6456</v>
      </c>
      <c r="Y97" s="16"/>
    </row>
    <row r="98" spans="1:25">
      <c r="A98" s="15" t="s">
        <v>2561</v>
      </c>
      <c r="B98" s="15" t="s">
        <v>78</v>
      </c>
      <c r="C98" s="15" t="s">
        <v>6519</v>
      </c>
      <c r="D98" s="15" t="s">
        <v>932</v>
      </c>
      <c r="E98" s="24">
        <v>45974.979166666664</v>
      </c>
      <c r="F98" s="15">
        <v>10.3</v>
      </c>
      <c r="G98" s="37" t="s">
        <v>3986</v>
      </c>
      <c r="H98" s="15"/>
      <c r="I98" s="15"/>
      <c r="J98" s="15"/>
      <c r="K98" s="15"/>
      <c r="L98" s="35">
        <v>76</v>
      </c>
      <c r="M98" s="35">
        <v>70</v>
      </c>
      <c r="N98" s="35">
        <v>15</v>
      </c>
      <c r="O98" s="15"/>
      <c r="P98" s="14">
        <f>SUM(H98:O98)</f>
        <v>161</v>
      </c>
      <c r="Q98" s="17" t="s">
        <v>32</v>
      </c>
      <c r="R98" s="292" t="b">
        <v>0</v>
      </c>
      <c r="S98" s="344">
        <v>115394</v>
      </c>
      <c r="T98" s="237" t="s">
        <v>33</v>
      </c>
      <c r="U98" s="231" t="s">
        <v>161</v>
      </c>
      <c r="V98" s="16" t="s">
        <v>90</v>
      </c>
      <c r="W98" s="16">
        <v>1015966</v>
      </c>
      <c r="X98" s="16" t="s">
        <v>6456</v>
      </c>
      <c r="Y98" s="16"/>
    </row>
    <row r="99" spans="1:25">
      <c r="A99" s="15" t="s">
        <v>2561</v>
      </c>
      <c r="B99" s="15" t="s">
        <v>92</v>
      </c>
      <c r="C99" s="15" t="s">
        <v>6520</v>
      </c>
      <c r="D99" s="15" t="s">
        <v>620</v>
      </c>
      <c r="E99" s="24">
        <v>45974.979166666664</v>
      </c>
      <c r="F99" s="15">
        <v>10.3</v>
      </c>
      <c r="G99" s="37" t="s">
        <v>3986</v>
      </c>
      <c r="H99" s="15"/>
      <c r="I99" s="15"/>
      <c r="J99" s="15"/>
      <c r="K99" s="15"/>
      <c r="L99" s="35">
        <v>68</v>
      </c>
      <c r="M99" s="35">
        <v>78</v>
      </c>
      <c r="N99" s="35">
        <v>15</v>
      </c>
      <c r="O99" s="15"/>
      <c r="P99" s="14">
        <f>SUM(H99:O99)</f>
        <v>161</v>
      </c>
      <c r="Q99" s="17" t="s">
        <v>32</v>
      </c>
      <c r="R99" s="292" t="b">
        <v>0</v>
      </c>
      <c r="S99" s="344">
        <v>115393</v>
      </c>
      <c r="T99" s="237" t="s">
        <v>33</v>
      </c>
      <c r="U99" s="231" t="s">
        <v>161</v>
      </c>
      <c r="V99" s="16" t="s">
        <v>90</v>
      </c>
      <c r="W99" s="16">
        <v>1015967</v>
      </c>
      <c r="X99" s="16" t="s">
        <v>6456</v>
      </c>
      <c r="Y99" s="16"/>
    </row>
    <row r="100" spans="1:25">
      <c r="A100" s="15" t="s">
        <v>144</v>
      </c>
      <c r="B100" s="15" t="s">
        <v>75</v>
      </c>
      <c r="C100" s="15" t="s">
        <v>6521</v>
      </c>
      <c r="D100" s="15" t="s">
        <v>74</v>
      </c>
      <c r="E100" s="24">
        <v>45974.534722222219</v>
      </c>
      <c r="F100" s="15">
        <v>15.8</v>
      </c>
      <c r="G100" s="37" t="s">
        <v>3986</v>
      </c>
      <c r="H100" s="15"/>
      <c r="I100" s="15"/>
      <c r="J100" s="15"/>
      <c r="K100" s="35">
        <v>81</v>
      </c>
      <c r="L100" s="15"/>
      <c r="M100" s="15"/>
      <c r="N100" s="15"/>
      <c r="O100" s="15"/>
      <c r="P100" s="14">
        <f>SUM(H100:O100)</f>
        <v>81</v>
      </c>
      <c r="Q100" s="14" t="s">
        <v>30</v>
      </c>
      <c r="R100" s="292" t="b">
        <v>0</v>
      </c>
      <c r="S100" s="344">
        <v>115349</v>
      </c>
      <c r="T100" s="66" t="s">
        <v>31</v>
      </c>
      <c r="U100" s="232" t="s">
        <v>169</v>
      </c>
      <c r="V100" s="16" t="s">
        <v>660</v>
      </c>
      <c r="W100" s="16">
        <v>1015968</v>
      </c>
      <c r="X100" s="16" t="s">
        <v>6522</v>
      </c>
      <c r="Y100" s="16" t="s">
        <v>6478</v>
      </c>
    </row>
    <row r="101" spans="1:25" ht="25.5">
      <c r="A101" s="35" t="s">
        <v>4752</v>
      </c>
      <c r="B101" s="35" t="s">
        <v>78</v>
      </c>
      <c r="C101" s="35" t="s">
        <v>6523</v>
      </c>
      <c r="D101" s="35" t="s">
        <v>168</v>
      </c>
      <c r="E101" s="271">
        <v>45975.708333333336</v>
      </c>
      <c r="F101" s="35">
        <v>11.6</v>
      </c>
      <c r="G101" s="37" t="s">
        <v>5745</v>
      </c>
      <c r="H101" s="15"/>
      <c r="I101" s="15"/>
      <c r="J101" s="15"/>
      <c r="K101" s="15"/>
      <c r="L101" s="35">
        <v>80</v>
      </c>
      <c r="M101" s="35">
        <v>54</v>
      </c>
      <c r="N101" s="35">
        <v>27</v>
      </c>
      <c r="O101" s="15"/>
      <c r="P101" s="14">
        <f>SUM(H101:O101)</f>
        <v>161</v>
      </c>
      <c r="Q101" s="17" t="s">
        <v>32</v>
      </c>
      <c r="R101" s="292" t="b">
        <v>1</v>
      </c>
      <c r="S101" s="344">
        <v>115395</v>
      </c>
      <c r="T101" s="237" t="s">
        <v>33</v>
      </c>
      <c r="U101" s="232" t="s">
        <v>169</v>
      </c>
      <c r="V101" s="16" t="s">
        <v>90</v>
      </c>
      <c r="W101" s="16">
        <v>115395</v>
      </c>
      <c r="X101" s="16" t="s">
        <v>6456</v>
      </c>
      <c r="Y101" s="16"/>
    </row>
    <row r="102" spans="1:25">
      <c r="A102" s="11" t="s">
        <v>19</v>
      </c>
      <c r="B102" s="7"/>
      <c r="C102" s="7"/>
      <c r="D102" s="7"/>
      <c r="E102" s="11"/>
      <c r="F102" s="7"/>
      <c r="G102" s="7"/>
      <c r="H102" s="11">
        <f>SUM(H97:H99)</f>
        <v>0</v>
      </c>
      <c r="I102" s="11">
        <f>SUM(I97:I99)</f>
        <v>0</v>
      </c>
      <c r="J102" s="11">
        <f>SUM(J97:J99)</f>
        <v>0</v>
      </c>
      <c r="K102" s="11">
        <f>SUM(K97:K101)</f>
        <v>81</v>
      </c>
      <c r="L102" s="11">
        <f t="shared" ref="L102:O102" si="8">SUM(L97:L101)</f>
        <v>224</v>
      </c>
      <c r="M102" s="11">
        <f t="shared" si="8"/>
        <v>282</v>
      </c>
      <c r="N102" s="11">
        <f t="shared" si="8"/>
        <v>138</v>
      </c>
      <c r="O102" s="11">
        <f t="shared" si="8"/>
        <v>0</v>
      </c>
      <c r="P102" s="11">
        <f>SUM(P97:P101)</f>
        <v>725</v>
      </c>
      <c r="Q102" s="12"/>
      <c r="R102" s="12"/>
      <c r="S102" s="256"/>
      <c r="T102" s="12"/>
      <c r="U102" s="12"/>
      <c r="V102" s="12"/>
      <c r="W102" s="12"/>
      <c r="X102" s="12"/>
      <c r="Y102" s="12"/>
    </row>
    <row r="103" spans="1:25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5">
      <c r="A104" s="166" t="s">
        <v>34</v>
      </c>
      <c r="B104" s="1562"/>
      <c r="C104" s="1562"/>
      <c r="D104" s="1562"/>
      <c r="E104" s="1"/>
      <c r="F104" s="1"/>
      <c r="G104" s="1"/>
      <c r="H104" s="1"/>
      <c r="I104" s="1"/>
      <c r="J104" s="1563"/>
      <c r="K104" s="1563"/>
      <c r="L104" s="156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 ht="18">
      <c r="A105" s="187" t="s">
        <v>35</v>
      </c>
      <c r="B105" s="186" t="s">
        <v>36</v>
      </c>
      <c r="C105" s="239" t="s">
        <v>37</v>
      </c>
      <c r="D105" s="24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>
      <c r="A106" s="230" t="s">
        <v>161</v>
      </c>
      <c r="B106" s="1558" t="s">
        <v>39</v>
      </c>
      <c r="C106" s="1558"/>
      <c r="D106" s="242"/>
      <c r="E106" s="243" t="s">
        <v>40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4" t="s">
        <v>169</v>
      </c>
      <c r="B107" s="1564" t="s">
        <v>41</v>
      </c>
      <c r="C107" s="156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5" t="s">
        <v>42</v>
      </c>
      <c r="B108" s="1772" t="s">
        <v>957</v>
      </c>
      <c r="C108" s="1772"/>
      <c r="D108" s="1"/>
      <c r="E108" s="1"/>
    </row>
    <row r="109" spans="1:25">
      <c r="A109" s="5" t="s">
        <v>42</v>
      </c>
      <c r="B109" s="1772"/>
      <c r="C109" s="1772"/>
    </row>
    <row r="110" spans="1:25">
      <c r="A110" s="5" t="s">
        <v>43</v>
      </c>
      <c r="B110" s="1772" t="s">
        <v>5406</v>
      </c>
      <c r="C110" s="1772"/>
      <c r="D110" s="1"/>
      <c r="E110" s="1"/>
    </row>
    <row r="111" spans="1:25">
      <c r="A111" s="5" t="s">
        <v>44</v>
      </c>
      <c r="B111" s="1567">
        <v>0.29166666666666669</v>
      </c>
      <c r="C111" s="1565"/>
      <c r="D111" s="1"/>
      <c r="E111" s="1"/>
    </row>
    <row r="113" spans="1:25" ht="23.25" customHeight="1">
      <c r="A113" s="1559" t="s">
        <v>128</v>
      </c>
      <c r="B113" s="1559"/>
      <c r="C113" s="1559"/>
      <c r="D113" s="1559"/>
      <c r="E113" s="1559"/>
      <c r="F113" s="1559"/>
      <c r="G113" s="7"/>
      <c r="H113" s="1559" t="s">
        <v>346</v>
      </c>
      <c r="I113" s="1559"/>
      <c r="J113" s="1559"/>
      <c r="K113" s="1559"/>
      <c r="L113" s="1559"/>
      <c r="M113" s="1559"/>
      <c r="N113" s="1559"/>
      <c r="O113" s="1559"/>
      <c r="P113" s="1559"/>
      <c r="Q113" s="1819" t="s">
        <v>6524</v>
      </c>
      <c r="R113" s="1820"/>
      <c r="S113" s="1820"/>
      <c r="T113" s="1820"/>
      <c r="U113" s="1820"/>
      <c r="V113" s="1820"/>
      <c r="W113" s="1820"/>
      <c r="X113" s="1820"/>
      <c r="Y113" s="1820"/>
    </row>
    <row r="114" spans="1:25" ht="26.25">
      <c r="A114" s="8" t="s">
        <v>3</v>
      </c>
      <c r="B114" s="8" t="s">
        <v>4</v>
      </c>
      <c r="C114" s="8" t="s">
        <v>5</v>
      </c>
      <c r="D114" s="8" t="s">
        <v>6</v>
      </c>
      <c r="E114" s="8" t="s">
        <v>7</v>
      </c>
      <c r="F114" s="8" t="s">
        <v>8</v>
      </c>
      <c r="G114" s="33" t="s">
        <v>10</v>
      </c>
      <c r="H114" s="9" t="s">
        <v>11</v>
      </c>
      <c r="I114" s="9" t="s">
        <v>12</v>
      </c>
      <c r="J114" s="9" t="s">
        <v>13</v>
      </c>
      <c r="K114" s="9" t="s">
        <v>14</v>
      </c>
      <c r="L114" s="9" t="s">
        <v>15</v>
      </c>
      <c r="M114" s="9" t="s">
        <v>16</v>
      </c>
      <c r="N114" s="9" t="s">
        <v>17</v>
      </c>
      <c r="O114" s="10" t="s">
        <v>18</v>
      </c>
      <c r="P114" s="8" t="s">
        <v>19</v>
      </c>
      <c r="Q114" s="8" t="s">
        <v>20</v>
      </c>
      <c r="R114" s="240" t="s">
        <v>22</v>
      </c>
      <c r="S114" s="8" t="s">
        <v>9</v>
      </c>
      <c r="T114" s="8" t="s">
        <v>21</v>
      </c>
      <c r="U114" s="8" t="s">
        <v>24</v>
      </c>
      <c r="V114" s="8" t="s">
        <v>25</v>
      </c>
      <c r="W114" s="8" t="s">
        <v>26</v>
      </c>
      <c r="X114" s="8" t="s">
        <v>27</v>
      </c>
      <c r="Y114" s="8" t="s">
        <v>28</v>
      </c>
    </row>
    <row r="115" spans="1:25">
      <c r="A115" s="15" t="s">
        <v>141</v>
      </c>
      <c r="B115" s="15" t="s">
        <v>69</v>
      </c>
      <c r="C115" s="15" t="s">
        <v>6525</v>
      </c>
      <c r="D115" s="15" t="s">
        <v>68</v>
      </c>
      <c r="E115" s="24">
        <v>45973.760416666664</v>
      </c>
      <c r="F115" s="15">
        <v>14.5</v>
      </c>
      <c r="G115" s="37" t="s">
        <v>3986</v>
      </c>
      <c r="H115" s="15"/>
      <c r="I115" s="15"/>
      <c r="J115" s="15"/>
      <c r="K115" s="15"/>
      <c r="L115" s="15"/>
      <c r="M115" s="35">
        <v>54</v>
      </c>
      <c r="N115" s="15"/>
      <c r="O115" s="15"/>
      <c r="P115" s="14">
        <f t="shared" ref="P115:P120" si="9">SUM(H115:O115)</f>
        <v>54</v>
      </c>
      <c r="Q115" s="14" t="s">
        <v>30</v>
      </c>
      <c r="R115" s="290" t="b">
        <v>0</v>
      </c>
      <c r="S115" s="14">
        <v>115350</v>
      </c>
      <c r="T115" s="14" t="s">
        <v>31</v>
      </c>
      <c r="U115" s="232" t="s">
        <v>580</v>
      </c>
      <c r="V115" s="16" t="s">
        <v>90</v>
      </c>
      <c r="W115" s="16">
        <v>1015971</v>
      </c>
      <c r="X115" s="16" t="s">
        <v>6505</v>
      </c>
      <c r="Y115" s="16"/>
    </row>
    <row r="116" spans="1:25">
      <c r="A116" s="15" t="s">
        <v>113</v>
      </c>
      <c r="B116" s="15" t="s">
        <v>65</v>
      </c>
      <c r="C116" s="15" t="s">
        <v>6526</v>
      </c>
      <c r="D116" s="15" t="s">
        <v>64</v>
      </c>
      <c r="E116" s="24">
        <v>45974.517361111109</v>
      </c>
      <c r="F116" s="15">
        <v>14.8</v>
      </c>
      <c r="G116" s="37" t="s">
        <v>3986</v>
      </c>
      <c r="H116" s="15"/>
      <c r="I116" s="15"/>
      <c r="J116" s="15"/>
      <c r="K116" s="15"/>
      <c r="L116" s="35">
        <v>54</v>
      </c>
      <c r="M116" s="15"/>
      <c r="N116" s="15"/>
      <c r="O116" s="15"/>
      <c r="P116" s="14">
        <f t="shared" si="9"/>
        <v>54</v>
      </c>
      <c r="Q116" s="14" t="s">
        <v>30</v>
      </c>
      <c r="R116" s="290" t="b">
        <v>0</v>
      </c>
      <c r="S116" s="14">
        <v>115351</v>
      </c>
      <c r="T116" s="23" t="s">
        <v>33</v>
      </c>
      <c r="U116" s="232" t="s">
        <v>169</v>
      </c>
      <c r="V116" s="16" t="s">
        <v>90</v>
      </c>
      <c r="W116" s="16">
        <v>1015972</v>
      </c>
      <c r="X116" s="16" t="s">
        <v>6522</v>
      </c>
      <c r="Y116" s="16" t="s">
        <v>6476</v>
      </c>
    </row>
    <row r="117" spans="1:25">
      <c r="A117" s="15" t="s">
        <v>150</v>
      </c>
      <c r="B117" s="15" t="s">
        <v>57</v>
      </c>
      <c r="C117" s="15" t="s">
        <v>6527</v>
      </c>
      <c r="D117" s="15" t="s">
        <v>56</v>
      </c>
      <c r="E117" s="24">
        <v>45974.253472222219</v>
      </c>
      <c r="F117" s="15">
        <v>10.3</v>
      </c>
      <c r="G117" s="37" t="s">
        <v>3986</v>
      </c>
      <c r="H117" s="15"/>
      <c r="I117" s="15"/>
      <c r="J117" s="15"/>
      <c r="K117" s="35">
        <v>108</v>
      </c>
      <c r="L117" s="15"/>
      <c r="M117" s="15"/>
      <c r="N117" s="15"/>
      <c r="O117" s="15"/>
      <c r="P117" s="14">
        <f t="shared" si="9"/>
        <v>108</v>
      </c>
      <c r="Q117" s="14" t="s">
        <v>30</v>
      </c>
      <c r="R117" s="290" t="b">
        <v>0</v>
      </c>
      <c r="S117" s="264">
        <v>115355</v>
      </c>
      <c r="T117" s="14" t="s">
        <v>31</v>
      </c>
      <c r="U117" s="232" t="s">
        <v>580</v>
      </c>
      <c r="V117" s="16" t="s">
        <v>90</v>
      </c>
      <c r="W117" s="16">
        <v>1015973</v>
      </c>
      <c r="X117" s="16" t="s">
        <v>6528</v>
      </c>
      <c r="Y117" s="16"/>
    </row>
    <row r="118" spans="1:25">
      <c r="A118" s="15" t="s">
        <v>2837</v>
      </c>
      <c r="B118" s="15" t="s">
        <v>2438</v>
      </c>
      <c r="C118" s="15" t="s">
        <v>6529</v>
      </c>
      <c r="D118" s="15" t="s">
        <v>159</v>
      </c>
      <c r="E118" s="24">
        <v>45974.979166666664</v>
      </c>
      <c r="F118" s="15">
        <v>10.3</v>
      </c>
      <c r="G118" s="37" t="s">
        <v>3121</v>
      </c>
      <c r="H118" s="15"/>
      <c r="I118" s="15"/>
      <c r="J118" s="15"/>
      <c r="K118" s="15"/>
      <c r="L118" s="35">
        <v>54</v>
      </c>
      <c r="M118" s="35">
        <v>80</v>
      </c>
      <c r="N118" s="35">
        <v>27</v>
      </c>
      <c r="O118" s="15"/>
      <c r="P118" s="14">
        <f t="shared" si="9"/>
        <v>161</v>
      </c>
      <c r="Q118" s="17" t="s">
        <v>32</v>
      </c>
      <c r="R118" s="292" t="b">
        <v>0</v>
      </c>
      <c r="S118" s="340">
        <v>115400</v>
      </c>
      <c r="T118" s="237" t="s">
        <v>33</v>
      </c>
      <c r="U118" s="231" t="s">
        <v>161</v>
      </c>
      <c r="V118" s="16" t="s">
        <v>90</v>
      </c>
      <c r="W118" s="16">
        <v>1015974</v>
      </c>
      <c r="X118" s="16" t="s">
        <v>6456</v>
      </c>
      <c r="Y118" s="16"/>
    </row>
    <row r="119" spans="1:25">
      <c r="A119" s="15" t="s">
        <v>1141</v>
      </c>
      <c r="B119" s="15" t="s">
        <v>2438</v>
      </c>
      <c r="C119" s="15" t="s">
        <v>6530</v>
      </c>
      <c r="D119" s="15" t="s">
        <v>159</v>
      </c>
      <c r="E119" s="24">
        <v>45974.979166666664</v>
      </c>
      <c r="F119" s="15">
        <v>10.3</v>
      </c>
      <c r="G119" s="37" t="s">
        <v>3121</v>
      </c>
      <c r="H119" s="15"/>
      <c r="I119" s="15"/>
      <c r="J119" s="15"/>
      <c r="K119" s="15"/>
      <c r="L119" s="35">
        <v>30</v>
      </c>
      <c r="M119" s="35">
        <v>131</v>
      </c>
      <c r="N119" s="15"/>
      <c r="O119" s="15"/>
      <c r="P119" s="14">
        <f t="shared" si="9"/>
        <v>161</v>
      </c>
      <c r="Q119" s="17" t="s">
        <v>32</v>
      </c>
      <c r="R119" s="292" t="b">
        <v>0</v>
      </c>
      <c r="S119" s="340">
        <v>115399</v>
      </c>
      <c r="T119" s="237" t="s">
        <v>33</v>
      </c>
      <c r="U119" s="231" t="s">
        <v>161</v>
      </c>
      <c r="V119" s="16" t="s">
        <v>90</v>
      </c>
      <c r="W119" s="16">
        <v>1015975</v>
      </c>
      <c r="X119" s="16" t="s">
        <v>6456</v>
      </c>
      <c r="Y119" s="16"/>
    </row>
    <row r="120" spans="1:25" ht="25.5">
      <c r="A120" s="15" t="s">
        <v>4752</v>
      </c>
      <c r="B120" s="15" t="s">
        <v>2438</v>
      </c>
      <c r="C120" s="15" t="s">
        <v>6531</v>
      </c>
      <c r="D120" s="15" t="s">
        <v>159</v>
      </c>
      <c r="E120" s="24">
        <v>45974.958333333336</v>
      </c>
      <c r="F120" s="15">
        <v>10.3</v>
      </c>
      <c r="G120" s="37" t="s">
        <v>5745</v>
      </c>
      <c r="H120" s="15"/>
      <c r="I120" s="15"/>
      <c r="J120" s="15"/>
      <c r="K120" s="15"/>
      <c r="L120" s="35">
        <v>80</v>
      </c>
      <c r="M120" s="35">
        <v>54</v>
      </c>
      <c r="N120" s="35">
        <v>27</v>
      </c>
      <c r="O120" s="15"/>
      <c r="P120" s="14">
        <f t="shared" si="9"/>
        <v>161</v>
      </c>
      <c r="Q120" s="17" t="s">
        <v>32</v>
      </c>
      <c r="R120" s="292" t="b">
        <v>1</v>
      </c>
      <c r="S120" s="340">
        <v>115398</v>
      </c>
      <c r="T120" s="237" t="s">
        <v>33</v>
      </c>
      <c r="U120" s="231" t="s">
        <v>161</v>
      </c>
      <c r="V120" s="16" t="s">
        <v>90</v>
      </c>
      <c r="W120" s="16">
        <v>1015976</v>
      </c>
      <c r="X120" s="16" t="s">
        <v>6456</v>
      </c>
      <c r="Y120" s="16"/>
    </row>
    <row r="121" spans="1:25">
      <c r="A121" s="11" t="s">
        <v>19</v>
      </c>
      <c r="B121" s="7"/>
      <c r="C121" s="7"/>
      <c r="D121" s="7"/>
      <c r="E121" s="11"/>
      <c r="F121" s="7"/>
      <c r="G121" s="7"/>
      <c r="H121" s="11">
        <f t="shared" ref="H121:P121" si="10">SUM(H115:H120)</f>
        <v>0</v>
      </c>
      <c r="I121" s="11">
        <f t="shared" si="10"/>
        <v>0</v>
      </c>
      <c r="J121" s="11">
        <f t="shared" si="10"/>
        <v>0</v>
      </c>
      <c r="K121" s="11">
        <f t="shared" si="10"/>
        <v>108</v>
      </c>
      <c r="L121" s="11">
        <f t="shared" si="10"/>
        <v>218</v>
      </c>
      <c r="M121" s="11">
        <f t="shared" si="10"/>
        <v>319</v>
      </c>
      <c r="N121" s="11">
        <f t="shared" si="10"/>
        <v>54</v>
      </c>
      <c r="O121" s="11">
        <f t="shared" si="10"/>
        <v>0</v>
      </c>
      <c r="P121" s="11">
        <f t="shared" si="10"/>
        <v>699</v>
      </c>
      <c r="Q121" s="12"/>
      <c r="R121" s="12"/>
      <c r="S121" s="256"/>
      <c r="T121" s="12"/>
      <c r="U121" s="12"/>
      <c r="V121" s="12"/>
      <c r="W121" s="12"/>
      <c r="X121" s="12"/>
      <c r="Y121" s="12"/>
    </row>
    <row r="122" spans="1:25">
      <c r="A122" s="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5">
      <c r="A123" s="166" t="s">
        <v>34</v>
      </c>
      <c r="B123" s="1562"/>
      <c r="C123" s="1562"/>
      <c r="D123" s="1562"/>
      <c r="E123" s="1"/>
      <c r="F123" s="1"/>
      <c r="G123" s="1"/>
      <c r="H123" s="1"/>
      <c r="I123" s="1"/>
      <c r="J123" s="1563"/>
      <c r="K123" s="1563"/>
      <c r="L123" s="1563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5" ht="18">
      <c r="A124" s="187" t="s">
        <v>35</v>
      </c>
      <c r="B124" s="186" t="s">
        <v>36</v>
      </c>
      <c r="C124" s="239" t="s">
        <v>37</v>
      </c>
      <c r="D124" s="24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5">
      <c r="A125" s="230" t="s">
        <v>161</v>
      </c>
      <c r="B125" s="1558" t="s">
        <v>39</v>
      </c>
      <c r="C125" s="1558"/>
      <c r="D125" s="242"/>
      <c r="E125" s="243" t="s">
        <v>40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5">
      <c r="A126" s="4" t="s">
        <v>169</v>
      </c>
      <c r="B126" s="1564" t="s">
        <v>41</v>
      </c>
      <c r="C126" s="1564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>
      <c r="A127" s="5" t="s">
        <v>42</v>
      </c>
      <c r="B127" s="1565" t="s">
        <v>566</v>
      </c>
      <c r="C127" s="1565"/>
      <c r="D127" s="1"/>
      <c r="E127" s="1"/>
    </row>
    <row r="128" spans="1:25">
      <c r="A128" s="5" t="s">
        <v>42</v>
      </c>
      <c r="B128" s="1565"/>
      <c r="C128" s="1565"/>
    </row>
    <row r="129" spans="1:5">
      <c r="A129" s="5" t="s">
        <v>43</v>
      </c>
      <c r="B129" s="1566">
        <v>358400321526</v>
      </c>
      <c r="C129" s="1565"/>
      <c r="D129" s="1"/>
      <c r="E129" s="1"/>
    </row>
    <row r="130" spans="1:5">
      <c r="A130" s="5" t="s">
        <v>44</v>
      </c>
      <c r="B130" s="1567">
        <v>0.29166666666666669</v>
      </c>
      <c r="C130" s="1565"/>
      <c r="D130" s="1"/>
      <c r="E130" s="1"/>
    </row>
    <row r="132" spans="1:5" ht="23.25" customHeight="1"/>
    <row r="134" spans="1:5" ht="23.25" customHeight="1"/>
  </sheetData>
  <mergeCells count="72">
    <mergeCell ref="B128:C128"/>
    <mergeCell ref="B129:C129"/>
    <mergeCell ref="B130:C130"/>
    <mergeCell ref="H113:P113"/>
    <mergeCell ref="Q113:Y113"/>
    <mergeCell ref="B123:D123"/>
    <mergeCell ref="J123:L123"/>
    <mergeCell ref="B125:C125"/>
    <mergeCell ref="B127:C127"/>
    <mergeCell ref="A113:F113"/>
    <mergeCell ref="B126:C126"/>
    <mergeCell ref="B89:C89"/>
    <mergeCell ref="B90:C90"/>
    <mergeCell ref="B91:C91"/>
    <mergeCell ref="B92:C92"/>
    <mergeCell ref="B93:C93"/>
    <mergeCell ref="Q57:Y57"/>
    <mergeCell ref="B87:D87"/>
    <mergeCell ref="J87:L87"/>
    <mergeCell ref="B72:C72"/>
    <mergeCell ref="B73:C73"/>
    <mergeCell ref="B74:C74"/>
    <mergeCell ref="B75:C75"/>
    <mergeCell ref="A77:F77"/>
    <mergeCell ref="H77:P77"/>
    <mergeCell ref="Q77:Y77"/>
    <mergeCell ref="B68:D68"/>
    <mergeCell ref="B70:C70"/>
    <mergeCell ref="B71:C71"/>
    <mergeCell ref="Q38:Y38"/>
    <mergeCell ref="B51:C51"/>
    <mergeCell ref="B50:C50"/>
    <mergeCell ref="J48:L48"/>
    <mergeCell ref="B48:D48"/>
    <mergeCell ref="Q1:Y1"/>
    <mergeCell ref="B11:D11"/>
    <mergeCell ref="B34:C34"/>
    <mergeCell ref="B15:C15"/>
    <mergeCell ref="B16:C16"/>
    <mergeCell ref="B17:C17"/>
    <mergeCell ref="B18:C18"/>
    <mergeCell ref="A20:F20"/>
    <mergeCell ref="Q20:Y20"/>
    <mergeCell ref="B30:D30"/>
    <mergeCell ref="J30:L30"/>
    <mergeCell ref="B32:C32"/>
    <mergeCell ref="B33:C33"/>
    <mergeCell ref="H20:P20"/>
    <mergeCell ref="B13:C13"/>
    <mergeCell ref="A1:F1"/>
    <mergeCell ref="H1:P1"/>
    <mergeCell ref="B35:C35"/>
    <mergeCell ref="B36:C36"/>
    <mergeCell ref="A38:F38"/>
    <mergeCell ref="H38:P38"/>
    <mergeCell ref="B14:C14"/>
    <mergeCell ref="B54:C54"/>
    <mergeCell ref="B53:C53"/>
    <mergeCell ref="B52:C52"/>
    <mergeCell ref="A57:F57"/>
    <mergeCell ref="H57:P57"/>
    <mergeCell ref="B106:C106"/>
    <mergeCell ref="B108:C108"/>
    <mergeCell ref="B109:C109"/>
    <mergeCell ref="B110:C110"/>
    <mergeCell ref="B111:C111"/>
    <mergeCell ref="B107:C107"/>
    <mergeCell ref="A95:F95"/>
    <mergeCell ref="H95:P95"/>
    <mergeCell ref="Q95:Y95"/>
    <mergeCell ref="B104:D104"/>
    <mergeCell ref="J104:L104"/>
  </mergeCells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33302-5C4A-401F-AC1B-FAB88EA61071}">
  <sheetPr>
    <tabColor rgb="FF00B050"/>
  </sheetPr>
  <dimension ref="A1:Y95"/>
  <sheetViews>
    <sheetView topLeftCell="T34" workbookViewId="0">
      <selection activeCell="T34" sqref="T3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0" customWidth="1"/>
    <col min="6" max="6" width="9.140625" bestFit="1" customWidth="1"/>
    <col min="7" max="7" width="12.5703125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7.7109375" customWidth="1"/>
  </cols>
  <sheetData>
    <row r="1" spans="1:25" ht="23.25">
      <c r="A1" s="1559" t="s">
        <v>1442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219</v>
      </c>
      <c r="B3" s="15" t="s">
        <v>75</v>
      </c>
      <c r="C3" s="35" t="s">
        <v>6532</v>
      </c>
      <c r="D3" s="15" t="s">
        <v>74</v>
      </c>
      <c r="E3" s="24">
        <v>45969.534722222219</v>
      </c>
      <c r="F3" s="15">
        <v>15.3</v>
      </c>
      <c r="G3" s="37"/>
      <c r="H3" s="15"/>
      <c r="I3" s="15"/>
      <c r="J3" s="35">
        <v>27</v>
      </c>
      <c r="K3" s="35">
        <v>134</v>
      </c>
      <c r="L3" s="15"/>
      <c r="M3" s="15"/>
      <c r="N3" s="15"/>
      <c r="O3" s="15"/>
      <c r="P3" s="14">
        <f t="shared" ref="P3:P8" si="0">SUM(H3:O3)</f>
        <v>161</v>
      </c>
      <c r="Q3" s="14" t="s">
        <v>30</v>
      </c>
      <c r="R3" s="410" t="b">
        <v>0</v>
      </c>
      <c r="S3" s="14">
        <v>115274</v>
      </c>
      <c r="T3" s="14" t="s">
        <v>31</v>
      </c>
      <c r="U3" s="232" t="s">
        <v>169</v>
      </c>
      <c r="V3" s="16" t="s">
        <v>634</v>
      </c>
      <c r="W3" s="16">
        <v>1015876</v>
      </c>
      <c r="X3" s="16" t="s">
        <v>6533</v>
      </c>
      <c r="Y3" s="16"/>
    </row>
    <row r="4" spans="1:25">
      <c r="A4" s="15" t="s">
        <v>111</v>
      </c>
      <c r="B4" s="15" t="s">
        <v>65</v>
      </c>
      <c r="C4" s="35" t="s">
        <v>6534</v>
      </c>
      <c r="D4" s="15" t="s">
        <v>64</v>
      </c>
      <c r="E4" s="24">
        <v>45969.517361111109</v>
      </c>
      <c r="F4" s="15">
        <v>14.8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4" t="s">
        <v>30</v>
      </c>
      <c r="R4" s="410" t="b">
        <v>0</v>
      </c>
      <c r="S4" s="14">
        <v>115275</v>
      </c>
      <c r="T4" s="23" t="s">
        <v>33</v>
      </c>
      <c r="U4" s="232" t="s">
        <v>169</v>
      </c>
      <c r="V4" s="16" t="s">
        <v>90</v>
      </c>
      <c r="W4" s="16">
        <v>1015877</v>
      </c>
      <c r="X4" s="16" t="s">
        <v>6533</v>
      </c>
      <c r="Y4" s="16"/>
    </row>
    <row r="5" spans="1:25">
      <c r="A5" s="15" t="s">
        <v>403</v>
      </c>
      <c r="B5" s="15" t="s">
        <v>404</v>
      </c>
      <c r="C5" s="35" t="s">
        <v>6535</v>
      </c>
      <c r="D5" s="15" t="s">
        <v>406</v>
      </c>
      <c r="E5" s="24">
        <v>45969.996527777781</v>
      </c>
      <c r="F5" s="15">
        <v>14.8</v>
      </c>
      <c r="G5" s="37" t="s">
        <v>1348</v>
      </c>
      <c r="H5" s="15"/>
      <c r="I5" s="15"/>
      <c r="J5" s="15"/>
      <c r="K5" s="15"/>
      <c r="L5" s="15"/>
      <c r="M5" s="35">
        <v>60</v>
      </c>
      <c r="N5" s="35">
        <v>101</v>
      </c>
      <c r="O5" s="15"/>
      <c r="P5" s="14">
        <f t="shared" si="0"/>
        <v>161</v>
      </c>
      <c r="Q5" s="14" t="s">
        <v>30</v>
      </c>
      <c r="R5" s="410" t="b">
        <v>0</v>
      </c>
      <c r="S5" s="14">
        <v>115276</v>
      </c>
      <c r="T5" s="14" t="s">
        <v>31</v>
      </c>
      <c r="U5" s="411" t="s">
        <v>100</v>
      </c>
      <c r="V5" s="16" t="s">
        <v>634</v>
      </c>
      <c r="W5" s="16">
        <v>1015878</v>
      </c>
      <c r="X5" s="16" t="s">
        <v>6533</v>
      </c>
      <c r="Y5" s="16"/>
    </row>
    <row r="6" spans="1:25">
      <c r="A6" s="15" t="s">
        <v>120</v>
      </c>
      <c r="B6" s="15" t="s">
        <v>78</v>
      </c>
      <c r="C6" s="35" t="s">
        <v>6536</v>
      </c>
      <c r="D6" s="15" t="s">
        <v>99</v>
      </c>
      <c r="E6" s="24">
        <v>45970.319444444445</v>
      </c>
      <c r="F6" s="15">
        <v>10.8</v>
      </c>
      <c r="G6" s="37" t="s">
        <v>3121</v>
      </c>
      <c r="H6" s="15"/>
      <c r="I6" s="15"/>
      <c r="J6" s="15"/>
      <c r="K6" s="15"/>
      <c r="L6" s="15">
        <v>0</v>
      </c>
      <c r="M6" s="35">
        <v>56</v>
      </c>
      <c r="N6" s="35">
        <v>90</v>
      </c>
      <c r="O6" s="35">
        <v>15</v>
      </c>
      <c r="P6" s="14">
        <f t="shared" si="0"/>
        <v>161</v>
      </c>
      <c r="Q6" s="17" t="s">
        <v>32</v>
      </c>
      <c r="R6" s="410" t="b">
        <v>1</v>
      </c>
      <c r="S6" s="14">
        <v>115293</v>
      </c>
      <c r="T6" s="23" t="s">
        <v>33</v>
      </c>
      <c r="U6" s="411" t="s">
        <v>100</v>
      </c>
      <c r="V6" s="16" t="s">
        <v>90</v>
      </c>
      <c r="W6" s="16">
        <v>1015880</v>
      </c>
      <c r="X6" s="16" t="s">
        <v>6537</v>
      </c>
      <c r="Y6" s="16"/>
    </row>
    <row r="7" spans="1:25">
      <c r="A7" s="15" t="s">
        <v>122</v>
      </c>
      <c r="B7" s="15" t="s">
        <v>62</v>
      </c>
      <c r="C7" s="35" t="s">
        <v>6538</v>
      </c>
      <c r="D7" s="15" t="s">
        <v>61</v>
      </c>
      <c r="E7" s="254" t="s">
        <v>6539</v>
      </c>
      <c r="F7" s="15">
        <v>13</v>
      </c>
      <c r="G7" s="37"/>
      <c r="H7" s="15"/>
      <c r="I7" s="15"/>
      <c r="J7" s="35">
        <v>81</v>
      </c>
      <c r="K7" s="35">
        <v>80</v>
      </c>
      <c r="L7" s="15"/>
      <c r="M7" s="15"/>
      <c r="N7" s="15"/>
      <c r="O7" s="15"/>
      <c r="P7" s="14">
        <f t="shared" si="0"/>
        <v>161</v>
      </c>
      <c r="Q7" s="14" t="s">
        <v>30</v>
      </c>
      <c r="R7" s="410" t="b">
        <v>0</v>
      </c>
      <c r="S7" s="14">
        <v>115273</v>
      </c>
      <c r="T7" s="14" t="s">
        <v>31</v>
      </c>
      <c r="U7" s="232" t="s">
        <v>169</v>
      </c>
      <c r="V7" s="16"/>
      <c r="W7" s="16">
        <v>1015881</v>
      </c>
      <c r="X7" s="16" t="s">
        <v>6540</v>
      </c>
      <c r="Y7" s="16"/>
    </row>
    <row r="8" spans="1:25">
      <c r="A8" s="15" t="s">
        <v>150</v>
      </c>
      <c r="B8" s="15" t="s">
        <v>57</v>
      </c>
      <c r="C8" s="35" t="s">
        <v>6541</v>
      </c>
      <c r="D8" s="15" t="s">
        <v>56</v>
      </c>
      <c r="E8" s="24">
        <v>45970.253472222219</v>
      </c>
      <c r="F8" s="15">
        <v>10.3</v>
      </c>
      <c r="G8" s="37"/>
      <c r="H8" s="15"/>
      <c r="I8" s="15"/>
      <c r="J8" s="35">
        <v>18</v>
      </c>
      <c r="K8" s="35">
        <v>93</v>
      </c>
      <c r="L8" s="15"/>
      <c r="M8" s="15"/>
      <c r="N8" s="15"/>
      <c r="O8" s="15"/>
      <c r="P8" s="14">
        <f t="shared" si="0"/>
        <v>111</v>
      </c>
      <c r="Q8" s="14" t="s">
        <v>30</v>
      </c>
      <c r="R8" s="410" t="b">
        <v>0</v>
      </c>
      <c r="S8" s="14">
        <v>115279</v>
      </c>
      <c r="T8" s="14" t="s">
        <v>31</v>
      </c>
      <c r="U8" s="232" t="s">
        <v>169</v>
      </c>
      <c r="V8" s="16"/>
      <c r="W8" s="16">
        <v>1015882</v>
      </c>
      <c r="X8" s="16" t="s">
        <v>6542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126</v>
      </c>
      <c r="K9" s="11">
        <f t="shared" si="1"/>
        <v>307</v>
      </c>
      <c r="L9" s="11">
        <f t="shared" si="1"/>
        <v>161</v>
      </c>
      <c r="M9" s="11">
        <f t="shared" si="1"/>
        <v>116</v>
      </c>
      <c r="N9" s="11">
        <f t="shared" si="1"/>
        <v>191</v>
      </c>
      <c r="O9" s="11">
        <f t="shared" si="1"/>
        <v>15</v>
      </c>
      <c r="P9" s="11">
        <f t="shared" si="1"/>
        <v>916</v>
      </c>
      <c r="Q9" s="12"/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12" t="s">
        <v>100</v>
      </c>
      <c r="B13" s="1821" t="s">
        <v>1096</v>
      </c>
      <c r="C13" s="1821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169</v>
      </c>
      <c r="B14" s="4" t="s">
        <v>715</v>
      </c>
      <c r="C14" s="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6543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 t="s">
        <v>6544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0.45833333333333331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1277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4488</v>
      </c>
      <c r="R20" s="1742"/>
      <c r="S20" s="1742"/>
      <c r="T20" s="1742"/>
      <c r="U20" s="1742"/>
      <c r="V20" s="1742"/>
      <c r="W20" s="1742"/>
      <c r="X20" s="1742"/>
      <c r="Y20" s="1742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240" t="s">
        <v>22</v>
      </c>
      <c r="S21" s="18" t="s">
        <v>9</v>
      </c>
      <c r="T21" s="8" t="s">
        <v>21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15" t="s">
        <v>519</v>
      </c>
      <c r="B22" s="15" t="s">
        <v>78</v>
      </c>
      <c r="C22" s="35" t="s">
        <v>6545</v>
      </c>
      <c r="D22" s="15" t="s">
        <v>88</v>
      </c>
      <c r="E22" s="24">
        <v>45970.166666666664</v>
      </c>
      <c r="F22" s="15">
        <v>10.3</v>
      </c>
      <c r="G22" s="37" t="s">
        <v>3121</v>
      </c>
      <c r="H22" s="15"/>
      <c r="I22" s="15"/>
      <c r="J22" s="15"/>
      <c r="K22" s="15"/>
      <c r="L22" s="35">
        <v>30</v>
      </c>
      <c r="M22" s="35">
        <v>86</v>
      </c>
      <c r="N22" s="35">
        <v>35</v>
      </c>
      <c r="O22" s="35">
        <v>10</v>
      </c>
      <c r="P22" s="14">
        <f t="shared" ref="P22:P27" si="2">SUM(H22:O22)</f>
        <v>161</v>
      </c>
      <c r="Q22" s="307" t="s">
        <v>32</v>
      </c>
      <c r="R22" s="410" t="b">
        <v>0</v>
      </c>
      <c r="S22" s="344">
        <v>115294</v>
      </c>
      <c r="T22" s="237" t="s">
        <v>33</v>
      </c>
      <c r="U22" s="413" t="s">
        <v>161</v>
      </c>
      <c r="V22" s="16" t="s">
        <v>90</v>
      </c>
      <c r="W22" s="16">
        <v>1015883</v>
      </c>
      <c r="X22" s="16" t="s">
        <v>6546</v>
      </c>
      <c r="Y22" s="16"/>
    </row>
    <row r="23" spans="1:25">
      <c r="A23" s="35" t="s">
        <v>2561</v>
      </c>
      <c r="B23" s="15" t="s">
        <v>78</v>
      </c>
      <c r="C23" s="35" t="s">
        <v>6547</v>
      </c>
      <c r="D23" s="15" t="s">
        <v>88</v>
      </c>
      <c r="E23" s="24">
        <v>45970.166666666664</v>
      </c>
      <c r="F23" s="15">
        <v>10.3</v>
      </c>
      <c r="G23" s="37" t="s">
        <v>3121</v>
      </c>
      <c r="H23" s="15"/>
      <c r="I23" s="15"/>
      <c r="J23" s="15"/>
      <c r="K23" s="15"/>
      <c r="L23" s="15">
        <v>0</v>
      </c>
      <c r="M23" s="35">
        <v>86</v>
      </c>
      <c r="N23" s="35">
        <v>65</v>
      </c>
      <c r="O23" s="35">
        <v>10</v>
      </c>
      <c r="P23" s="14">
        <f t="shared" si="2"/>
        <v>161</v>
      </c>
      <c r="Q23" s="307" t="s">
        <v>32</v>
      </c>
      <c r="R23" s="410" t="b">
        <v>0</v>
      </c>
      <c r="S23" s="414">
        <v>115302</v>
      </c>
      <c r="T23" s="237" t="s">
        <v>33</v>
      </c>
      <c r="U23" s="413" t="s">
        <v>161</v>
      </c>
      <c r="V23" s="16" t="s">
        <v>90</v>
      </c>
      <c r="W23" s="16">
        <v>1015884</v>
      </c>
      <c r="X23" s="16" t="s">
        <v>6546</v>
      </c>
      <c r="Y23" s="16"/>
    </row>
    <row r="24" spans="1:25">
      <c r="A24" s="15" t="s">
        <v>157</v>
      </c>
      <c r="B24" s="15" t="s">
        <v>92</v>
      </c>
      <c r="C24" s="35" t="s">
        <v>6548</v>
      </c>
      <c r="D24" s="15" t="s">
        <v>2294</v>
      </c>
      <c r="E24" s="24">
        <v>45970.625</v>
      </c>
      <c r="F24" s="15">
        <v>10.3</v>
      </c>
      <c r="G24" s="37" t="s">
        <v>3121</v>
      </c>
      <c r="H24" s="15"/>
      <c r="I24" s="15"/>
      <c r="J24" s="15"/>
      <c r="K24" s="15"/>
      <c r="L24" s="15">
        <v>0</v>
      </c>
      <c r="M24" s="35">
        <v>86</v>
      </c>
      <c r="N24" s="35">
        <v>65</v>
      </c>
      <c r="O24" s="35">
        <v>10</v>
      </c>
      <c r="P24" s="14">
        <f t="shared" si="2"/>
        <v>161</v>
      </c>
      <c r="Q24" s="307" t="s">
        <v>32</v>
      </c>
      <c r="R24" s="410" t="b">
        <v>0</v>
      </c>
      <c r="S24" s="344">
        <v>115307</v>
      </c>
      <c r="T24" s="237" t="s">
        <v>33</v>
      </c>
      <c r="U24" s="413" t="s">
        <v>161</v>
      </c>
      <c r="V24" s="16" t="s">
        <v>90</v>
      </c>
      <c r="W24" s="16">
        <v>1015886</v>
      </c>
      <c r="X24" s="16" t="s">
        <v>6549</v>
      </c>
      <c r="Y24" s="16"/>
    </row>
    <row r="25" spans="1:25">
      <c r="A25" s="15" t="s">
        <v>558</v>
      </c>
      <c r="B25" s="15" t="s">
        <v>92</v>
      </c>
      <c r="C25" s="35" t="s">
        <v>6550</v>
      </c>
      <c r="D25" s="15" t="s">
        <v>159</v>
      </c>
      <c r="E25" s="24">
        <v>45970.041666666664</v>
      </c>
      <c r="F25" s="15">
        <v>10.3</v>
      </c>
      <c r="G25" s="37" t="s">
        <v>3121</v>
      </c>
      <c r="H25" s="15"/>
      <c r="I25" s="15"/>
      <c r="J25" s="15"/>
      <c r="K25" s="15"/>
      <c r="L25" s="15">
        <v>0</v>
      </c>
      <c r="M25" s="35">
        <v>86</v>
      </c>
      <c r="N25" s="35">
        <v>65</v>
      </c>
      <c r="O25" s="35">
        <v>10</v>
      </c>
      <c r="P25" s="14">
        <f t="shared" si="2"/>
        <v>161</v>
      </c>
      <c r="Q25" s="307" t="s">
        <v>32</v>
      </c>
      <c r="R25" s="410" t="b">
        <v>0</v>
      </c>
      <c r="S25" s="344">
        <v>115308</v>
      </c>
      <c r="T25" s="237" t="s">
        <v>33</v>
      </c>
      <c r="U25" s="413" t="s">
        <v>161</v>
      </c>
      <c r="V25" s="16" t="s">
        <v>90</v>
      </c>
      <c r="W25" s="16">
        <v>1015887</v>
      </c>
      <c r="X25" s="16" t="s">
        <v>6546</v>
      </c>
      <c r="Y25" s="16"/>
    </row>
    <row r="26" spans="1:25">
      <c r="A26" s="15" t="s">
        <v>119</v>
      </c>
      <c r="B26" s="15" t="s">
        <v>92</v>
      </c>
      <c r="C26" s="35" t="s">
        <v>6551</v>
      </c>
      <c r="D26" s="15" t="s">
        <v>159</v>
      </c>
      <c r="E26" s="24">
        <v>45970.041666666664</v>
      </c>
      <c r="F26" s="15">
        <v>10.3</v>
      </c>
      <c r="G26" s="37" t="s">
        <v>3121</v>
      </c>
      <c r="H26" s="15"/>
      <c r="I26" s="15"/>
      <c r="J26" s="15"/>
      <c r="K26" s="15"/>
      <c r="L26" s="15">
        <v>0</v>
      </c>
      <c r="M26" s="35">
        <v>86</v>
      </c>
      <c r="N26" s="35">
        <v>65</v>
      </c>
      <c r="O26" s="35">
        <v>10</v>
      </c>
      <c r="P26" s="14">
        <f t="shared" si="2"/>
        <v>161</v>
      </c>
      <c r="Q26" s="307" t="s">
        <v>32</v>
      </c>
      <c r="R26" s="410" t="b">
        <v>0</v>
      </c>
      <c r="S26" s="344">
        <v>115310</v>
      </c>
      <c r="T26" s="237" t="s">
        <v>33</v>
      </c>
      <c r="U26" s="413" t="s">
        <v>161</v>
      </c>
      <c r="V26" s="16" t="s">
        <v>90</v>
      </c>
      <c r="W26" s="16">
        <v>1015888</v>
      </c>
      <c r="X26" s="16" t="s">
        <v>6546</v>
      </c>
      <c r="Y26" s="16"/>
    </row>
    <row r="27" spans="1:25">
      <c r="A27" s="15" t="s">
        <v>2561</v>
      </c>
      <c r="B27" s="15" t="s">
        <v>92</v>
      </c>
      <c r="C27" s="35" t="s">
        <v>6552</v>
      </c>
      <c r="D27" s="15" t="s">
        <v>159</v>
      </c>
      <c r="E27" s="24">
        <v>45970.041666666664</v>
      </c>
      <c r="F27" s="15">
        <v>10.3</v>
      </c>
      <c r="G27" s="37" t="s">
        <v>3121</v>
      </c>
      <c r="H27" s="15"/>
      <c r="I27" s="15"/>
      <c r="J27" s="15"/>
      <c r="K27" s="15"/>
      <c r="L27" s="15">
        <v>0</v>
      </c>
      <c r="M27" s="35">
        <v>86</v>
      </c>
      <c r="N27" s="272">
        <v>65</v>
      </c>
      <c r="O27" s="272">
        <v>10</v>
      </c>
      <c r="P27" s="14">
        <f t="shared" si="2"/>
        <v>161</v>
      </c>
      <c r="Q27" s="307" t="s">
        <v>32</v>
      </c>
      <c r="R27" s="410" t="b">
        <v>0</v>
      </c>
      <c r="S27" s="414">
        <v>115325</v>
      </c>
      <c r="T27" s="237" t="s">
        <v>33</v>
      </c>
      <c r="U27" s="413" t="s">
        <v>161</v>
      </c>
      <c r="V27" s="16" t="s">
        <v>90</v>
      </c>
      <c r="W27" s="16">
        <v>1015925</v>
      </c>
      <c r="X27" s="16" t="s">
        <v>6546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SUM(H22:H27)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30</v>
      </c>
      <c r="M28" s="11">
        <f t="shared" si="3"/>
        <v>516</v>
      </c>
      <c r="N28" s="11">
        <f t="shared" si="3"/>
        <v>360</v>
      </c>
      <c r="O28" s="11">
        <f t="shared" si="3"/>
        <v>60</v>
      </c>
      <c r="P28" s="11">
        <f t="shared" si="3"/>
        <v>966</v>
      </c>
      <c r="Q28" s="12"/>
      <c r="R28" s="256"/>
      <c r="S28" s="256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4" t="s">
        <v>161</v>
      </c>
      <c r="B32" s="1564"/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4"/>
      <c r="B33" s="4"/>
      <c r="C33" s="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772" t="s">
        <v>1599</v>
      </c>
      <c r="C34" s="1772"/>
      <c r="D34" s="1"/>
      <c r="E34" s="1"/>
    </row>
    <row r="35" spans="1:25">
      <c r="A35" s="5" t="s">
        <v>42</v>
      </c>
      <c r="B35" s="1565"/>
      <c r="C35" s="1565"/>
    </row>
    <row r="36" spans="1:25">
      <c r="A36" s="5" t="s">
        <v>43</v>
      </c>
      <c r="B36" s="1566" t="s">
        <v>6553</v>
      </c>
      <c r="C36" s="1565"/>
      <c r="D36" s="1"/>
      <c r="E36" s="1"/>
    </row>
    <row r="37" spans="1:25">
      <c r="A37" s="5" t="s">
        <v>44</v>
      </c>
      <c r="B37" s="1567">
        <v>0.625</v>
      </c>
      <c r="C37" s="1565"/>
      <c r="D37" s="1"/>
      <c r="E37" s="1"/>
    </row>
    <row r="39" spans="1:25" ht="23.25" customHeight="1">
      <c r="A39" s="1592" t="s">
        <v>394</v>
      </c>
      <c r="B39" s="1592"/>
      <c r="C39" s="1592"/>
      <c r="D39" s="1592"/>
      <c r="E39" s="1592"/>
      <c r="F39" s="1592"/>
      <c r="G39" s="408"/>
      <c r="H39" s="1592" t="s">
        <v>959</v>
      </c>
      <c r="I39" s="1592"/>
      <c r="J39" s="1592"/>
      <c r="K39" s="1592"/>
      <c r="L39" s="1592"/>
      <c r="M39" s="1592"/>
      <c r="N39" s="1592"/>
      <c r="O39" s="1592"/>
      <c r="P39" s="1592"/>
      <c r="Q39" s="1811" t="s">
        <v>2868</v>
      </c>
      <c r="R39" s="1812"/>
      <c r="S39" s="1812"/>
      <c r="T39" s="1812"/>
      <c r="U39" s="1812"/>
      <c r="V39" s="1812"/>
      <c r="W39" s="1812"/>
      <c r="X39" s="1812"/>
      <c r="Y39" s="1812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240" t="s">
        <v>22</v>
      </c>
      <c r="S40" s="18" t="s">
        <v>9</v>
      </c>
      <c r="T40" s="8" t="s">
        <v>21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15" t="s">
        <v>2561</v>
      </c>
      <c r="B41" s="15" t="s">
        <v>92</v>
      </c>
      <c r="C41" s="35" t="s">
        <v>6554</v>
      </c>
      <c r="D41" s="15" t="s">
        <v>2467</v>
      </c>
      <c r="E41" s="24">
        <v>45971.5</v>
      </c>
      <c r="F41" s="15">
        <v>9.6999999999999993</v>
      </c>
      <c r="G41" s="37" t="s">
        <v>3121</v>
      </c>
      <c r="H41" s="15"/>
      <c r="I41" s="15"/>
      <c r="J41" s="15"/>
      <c r="K41" s="15"/>
      <c r="L41" s="15">
        <v>0</v>
      </c>
      <c r="M41" s="35">
        <v>101</v>
      </c>
      <c r="N41" s="35">
        <v>60</v>
      </c>
      <c r="O41" s="15"/>
      <c r="P41" s="14">
        <f t="shared" ref="P41:P46" si="4">SUM(H41:O41)</f>
        <v>161</v>
      </c>
      <c r="Q41" s="307" t="s">
        <v>32</v>
      </c>
      <c r="R41" s="410" t="b">
        <v>0</v>
      </c>
      <c r="S41" s="374">
        <v>115303</v>
      </c>
      <c r="T41" s="237" t="s">
        <v>33</v>
      </c>
      <c r="U41" s="274" t="s">
        <v>755</v>
      </c>
      <c r="V41" s="16" t="s">
        <v>90</v>
      </c>
      <c r="W41" s="16">
        <v>1015893</v>
      </c>
      <c r="X41" s="16" t="s">
        <v>6555</v>
      </c>
      <c r="Y41" s="16"/>
    </row>
    <row r="42" spans="1:25">
      <c r="A42" s="15" t="s">
        <v>2837</v>
      </c>
      <c r="B42" s="15" t="s">
        <v>92</v>
      </c>
      <c r="C42" s="35" t="s">
        <v>6556</v>
      </c>
      <c r="D42" s="15" t="s">
        <v>2467</v>
      </c>
      <c r="E42" s="24">
        <v>45971.5</v>
      </c>
      <c r="F42" s="15">
        <v>9.6999999999999993</v>
      </c>
      <c r="G42" s="37" t="s">
        <v>3121</v>
      </c>
      <c r="H42" s="15"/>
      <c r="I42" s="15"/>
      <c r="J42" s="15"/>
      <c r="K42" s="15"/>
      <c r="L42" s="15">
        <v>0</v>
      </c>
      <c r="M42" s="35">
        <v>101</v>
      </c>
      <c r="N42" s="35">
        <v>60</v>
      </c>
      <c r="O42" s="15"/>
      <c r="P42" s="14">
        <f t="shared" si="4"/>
        <v>161</v>
      </c>
      <c r="Q42" s="307" t="s">
        <v>32</v>
      </c>
      <c r="R42" s="410" t="b">
        <v>0</v>
      </c>
      <c r="S42" s="374">
        <v>115306</v>
      </c>
      <c r="T42" s="237" t="s">
        <v>33</v>
      </c>
      <c r="U42" s="274" t="s">
        <v>755</v>
      </c>
      <c r="V42" s="16" t="s">
        <v>90</v>
      </c>
      <c r="W42" s="16">
        <v>1015894</v>
      </c>
      <c r="X42" s="16" t="s">
        <v>6555</v>
      </c>
      <c r="Y42" s="16"/>
    </row>
    <row r="43" spans="1:25">
      <c r="A43" s="15" t="s">
        <v>4228</v>
      </c>
      <c r="B43" s="15" t="s">
        <v>92</v>
      </c>
      <c r="C43" s="35" t="s">
        <v>6557</v>
      </c>
      <c r="D43" s="15" t="s">
        <v>2467</v>
      </c>
      <c r="E43" s="24">
        <v>45971.5</v>
      </c>
      <c r="F43" s="15">
        <v>9.6999999999999993</v>
      </c>
      <c r="G43" s="37" t="s">
        <v>3121</v>
      </c>
      <c r="H43" s="15"/>
      <c r="I43" s="15"/>
      <c r="J43" s="15"/>
      <c r="K43" s="15"/>
      <c r="L43" s="15">
        <v>0</v>
      </c>
      <c r="M43" s="35">
        <v>101</v>
      </c>
      <c r="N43" s="35">
        <v>60</v>
      </c>
      <c r="O43" s="15"/>
      <c r="P43" s="14">
        <f t="shared" si="4"/>
        <v>161</v>
      </c>
      <c r="Q43" s="307" t="s">
        <v>32</v>
      </c>
      <c r="R43" s="410" t="b">
        <v>0</v>
      </c>
      <c r="S43" s="340">
        <v>115305</v>
      </c>
      <c r="T43" s="237" t="s">
        <v>33</v>
      </c>
      <c r="U43" s="274" t="s">
        <v>755</v>
      </c>
      <c r="V43" s="16" t="s">
        <v>90</v>
      </c>
      <c r="W43" s="16">
        <v>1015895</v>
      </c>
      <c r="X43" s="16" t="s">
        <v>6555</v>
      </c>
      <c r="Y43" s="16"/>
    </row>
    <row r="44" spans="1:25">
      <c r="A44" s="15" t="s">
        <v>102</v>
      </c>
      <c r="B44" s="15" t="s">
        <v>92</v>
      </c>
      <c r="C44" s="35" t="s">
        <v>6558</v>
      </c>
      <c r="D44" s="15" t="s">
        <v>620</v>
      </c>
      <c r="E44" s="24">
        <v>45971.958333333336</v>
      </c>
      <c r="F44" s="15">
        <v>9.6999999999999993</v>
      </c>
      <c r="G44" s="37" t="s">
        <v>3121</v>
      </c>
      <c r="H44" s="15"/>
      <c r="I44" s="15"/>
      <c r="J44" s="15"/>
      <c r="K44" s="15"/>
      <c r="L44" s="15">
        <v>0</v>
      </c>
      <c r="M44" s="35">
        <v>101</v>
      </c>
      <c r="N44" s="35">
        <v>60</v>
      </c>
      <c r="O44" s="15"/>
      <c r="P44" s="14">
        <f t="shared" si="4"/>
        <v>161</v>
      </c>
      <c r="Q44" s="307" t="s">
        <v>32</v>
      </c>
      <c r="R44" s="410" t="b">
        <v>0</v>
      </c>
      <c r="S44" s="340">
        <v>115304</v>
      </c>
      <c r="T44" s="237" t="s">
        <v>33</v>
      </c>
      <c r="U44" s="274" t="s">
        <v>755</v>
      </c>
      <c r="V44" s="16" t="s">
        <v>90</v>
      </c>
      <c r="W44" s="16">
        <v>1015896</v>
      </c>
      <c r="X44" s="16" t="s">
        <v>6555</v>
      </c>
      <c r="Y44" s="16"/>
    </row>
    <row r="45" spans="1:25">
      <c r="A45" s="15" t="s">
        <v>86</v>
      </c>
      <c r="B45" s="15" t="s">
        <v>92</v>
      </c>
      <c r="C45" s="35" t="s">
        <v>6559</v>
      </c>
      <c r="D45" s="15" t="s">
        <v>620</v>
      </c>
      <c r="E45" s="24">
        <v>45971.958333333336</v>
      </c>
      <c r="F45" s="15">
        <v>9.6999999999999993</v>
      </c>
      <c r="G45" s="37" t="s">
        <v>3121</v>
      </c>
      <c r="H45" s="15"/>
      <c r="I45" s="15"/>
      <c r="J45" s="15"/>
      <c r="K45" s="15"/>
      <c r="L45" s="15">
        <v>0</v>
      </c>
      <c r="M45" s="35">
        <v>101</v>
      </c>
      <c r="N45" s="35">
        <v>60</v>
      </c>
      <c r="O45" s="15"/>
      <c r="P45" s="14">
        <f t="shared" si="4"/>
        <v>161</v>
      </c>
      <c r="Q45" s="307" t="s">
        <v>32</v>
      </c>
      <c r="R45" s="410" t="b">
        <v>0</v>
      </c>
      <c r="S45" s="340">
        <v>115300</v>
      </c>
      <c r="T45" s="237" t="s">
        <v>33</v>
      </c>
      <c r="U45" s="274" t="s">
        <v>755</v>
      </c>
      <c r="V45" s="16" t="s">
        <v>90</v>
      </c>
      <c r="W45" s="16">
        <v>1015897</v>
      </c>
      <c r="X45" s="16" t="s">
        <v>6555</v>
      </c>
      <c r="Y45" s="16"/>
    </row>
    <row r="46" spans="1:25">
      <c r="A46" s="15"/>
      <c r="B46" s="15"/>
      <c r="C46" s="15"/>
      <c r="D46" s="15"/>
      <c r="E46" s="15"/>
      <c r="F46" s="15"/>
      <c r="G46" s="37"/>
      <c r="H46" s="15"/>
      <c r="I46" s="15"/>
      <c r="J46" s="15"/>
      <c r="K46" s="15"/>
      <c r="L46" s="15"/>
      <c r="M46" s="15"/>
      <c r="N46" s="15"/>
      <c r="O46" s="15"/>
      <c r="P46" s="14">
        <f t="shared" si="4"/>
        <v>0</v>
      </c>
      <c r="Q46" s="14"/>
      <c r="R46" s="293"/>
      <c r="S46" s="293"/>
      <c r="T46" s="14"/>
      <c r="U46" s="16"/>
      <c r="V46" s="16"/>
      <c r="W46" s="16"/>
      <c r="X46" s="16"/>
      <c r="Y46" s="16"/>
    </row>
    <row r="47" spans="1:25">
      <c r="A47" s="11" t="s">
        <v>19</v>
      </c>
      <c r="B47" s="7"/>
      <c r="C47" s="7"/>
      <c r="D47" s="7"/>
      <c r="E47" s="11"/>
      <c r="F47" s="7"/>
      <c r="G47" s="7"/>
      <c r="H47" s="11">
        <f t="shared" ref="H47:P47" si="5">SUM(H41:H46)</f>
        <v>0</v>
      </c>
      <c r="I47" s="11">
        <f t="shared" si="5"/>
        <v>0</v>
      </c>
      <c r="J47" s="11">
        <f t="shared" si="5"/>
        <v>0</v>
      </c>
      <c r="K47" s="11">
        <f t="shared" si="5"/>
        <v>0</v>
      </c>
      <c r="L47" s="11">
        <f t="shared" si="5"/>
        <v>0</v>
      </c>
      <c r="M47" s="11">
        <f t="shared" si="5"/>
        <v>505</v>
      </c>
      <c r="N47" s="11">
        <f t="shared" si="5"/>
        <v>300</v>
      </c>
      <c r="O47" s="11">
        <f t="shared" si="5"/>
        <v>0</v>
      </c>
      <c r="P47" s="11">
        <f t="shared" si="5"/>
        <v>805</v>
      </c>
      <c r="Q47" s="12"/>
      <c r="R47" s="12"/>
      <c r="S47" s="12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4" t="s">
        <v>6560</v>
      </c>
      <c r="B51" s="1564"/>
      <c r="C51" s="1564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4"/>
      <c r="B52" s="4"/>
      <c r="C52" s="4"/>
      <c r="D52" s="242"/>
      <c r="E52" s="24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6039</v>
      </c>
      <c r="B53" s="1772" t="s">
        <v>6040</v>
      </c>
      <c r="C53" s="1772"/>
      <c r="D53" s="1"/>
      <c r="E53" s="1"/>
    </row>
    <row r="54" spans="1:25">
      <c r="A54" s="5" t="s">
        <v>42</v>
      </c>
      <c r="B54" s="1772"/>
      <c r="C54" s="1772"/>
    </row>
    <row r="55" spans="1:25">
      <c r="A55" s="5" t="s">
        <v>43</v>
      </c>
      <c r="B55" s="1772"/>
      <c r="C55" s="1772"/>
      <c r="D55" s="1"/>
      <c r="E55" s="1"/>
    </row>
    <row r="56" spans="1:25">
      <c r="A56" s="5" t="s">
        <v>44</v>
      </c>
      <c r="B56" s="1772"/>
      <c r="C56" s="1772"/>
      <c r="D56" s="1"/>
      <c r="E56" s="1"/>
    </row>
    <row r="58" spans="1:25" ht="23.25" customHeight="1">
      <c r="A58" s="1559" t="s">
        <v>415</v>
      </c>
      <c r="B58" s="1559"/>
      <c r="C58" s="1559"/>
      <c r="D58" s="1559"/>
      <c r="E58" s="1559"/>
      <c r="F58" s="1559"/>
      <c r="G58" s="7"/>
      <c r="H58" s="1559" t="s">
        <v>346</v>
      </c>
      <c r="I58" s="1559"/>
      <c r="J58" s="1559"/>
      <c r="K58" s="1559"/>
      <c r="L58" s="1559"/>
      <c r="M58" s="1559"/>
      <c r="N58" s="1559"/>
      <c r="O58" s="1559"/>
      <c r="P58" s="1559"/>
      <c r="Q58" s="1741" t="s">
        <v>5850</v>
      </c>
      <c r="R58" s="1742"/>
      <c r="S58" s="1742"/>
      <c r="T58" s="1742"/>
      <c r="U58" s="1742"/>
      <c r="V58" s="1742"/>
      <c r="W58" s="1742"/>
      <c r="X58" s="1742"/>
      <c r="Y58" s="1742"/>
    </row>
    <row r="59" spans="1:25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9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240" t="s">
        <v>22</v>
      </c>
      <c r="S59" s="8" t="s">
        <v>9</v>
      </c>
      <c r="T59" s="8" t="s">
        <v>21</v>
      </c>
      <c r="U59" s="8" t="s">
        <v>24</v>
      </c>
      <c r="V59" s="8" t="s">
        <v>25</v>
      </c>
      <c r="W59" s="8" t="s">
        <v>26</v>
      </c>
      <c r="X59" s="8" t="s">
        <v>27</v>
      </c>
      <c r="Y59" s="8" t="s">
        <v>28</v>
      </c>
    </row>
    <row r="60" spans="1:25">
      <c r="A60" s="35" t="s">
        <v>152</v>
      </c>
      <c r="B60" s="35" t="s">
        <v>78</v>
      </c>
      <c r="C60" s="35" t="s">
        <v>6561</v>
      </c>
      <c r="D60" s="35" t="s">
        <v>99</v>
      </c>
      <c r="E60" s="271">
        <v>45971.319444444445</v>
      </c>
      <c r="F60" s="35">
        <v>10.8</v>
      </c>
      <c r="G60" s="37" t="s">
        <v>2573</v>
      </c>
      <c r="H60" s="15"/>
      <c r="I60" s="15"/>
      <c r="J60" s="15"/>
      <c r="K60" s="35">
        <v>110</v>
      </c>
      <c r="L60" s="15">
        <v>20</v>
      </c>
      <c r="M60" s="15">
        <v>31</v>
      </c>
      <c r="N60" s="15"/>
      <c r="O60" s="15"/>
      <c r="P60" s="14">
        <f t="shared" ref="P60:P66" si="6">SUM(H60:O60)</f>
        <v>161</v>
      </c>
      <c r="Q60" s="17" t="s">
        <v>32</v>
      </c>
      <c r="R60" s="410" t="b">
        <v>0</v>
      </c>
      <c r="S60" s="14">
        <v>115316</v>
      </c>
      <c r="T60" s="23" t="s">
        <v>33</v>
      </c>
      <c r="U60" s="415" t="s">
        <v>100</v>
      </c>
      <c r="V60" s="16" t="s">
        <v>90</v>
      </c>
      <c r="W60" s="16">
        <v>1015900</v>
      </c>
      <c r="X60" s="16" t="s">
        <v>6562</v>
      </c>
      <c r="Y60" s="16"/>
    </row>
    <row r="61" spans="1:25">
      <c r="A61" s="15" t="s">
        <v>133</v>
      </c>
      <c r="B61" s="15" t="s">
        <v>134</v>
      </c>
      <c r="C61" s="297" t="s">
        <v>6563</v>
      </c>
      <c r="D61" s="15" t="s">
        <v>2892</v>
      </c>
      <c r="E61" s="24">
        <v>45971.288194444445</v>
      </c>
      <c r="F61" s="15">
        <v>10.3</v>
      </c>
      <c r="G61" s="37" t="s">
        <v>2573</v>
      </c>
      <c r="H61" s="15"/>
      <c r="I61" s="15"/>
      <c r="J61" s="15"/>
      <c r="K61" s="272">
        <v>81</v>
      </c>
      <c r="L61" s="15">
        <v>80</v>
      </c>
      <c r="M61" s="15"/>
      <c r="N61" s="15"/>
      <c r="O61" s="15"/>
      <c r="P61" s="14">
        <f t="shared" si="6"/>
        <v>161</v>
      </c>
      <c r="Q61" s="307" t="s">
        <v>32</v>
      </c>
      <c r="R61" s="410" t="b">
        <v>0</v>
      </c>
      <c r="S61" s="344">
        <v>115299</v>
      </c>
      <c r="T61" s="237" t="s">
        <v>33</v>
      </c>
      <c r="U61" s="232" t="s">
        <v>161</v>
      </c>
      <c r="V61" s="16" t="s">
        <v>90</v>
      </c>
      <c r="W61" s="16">
        <v>1015901</v>
      </c>
      <c r="X61" s="16" t="s">
        <v>6537</v>
      </c>
      <c r="Y61" s="16"/>
    </row>
    <row r="62" spans="1:25">
      <c r="A62" s="15" t="s">
        <v>86</v>
      </c>
      <c r="B62" s="15" t="s">
        <v>78</v>
      </c>
      <c r="C62" s="35" t="s">
        <v>6564</v>
      </c>
      <c r="D62" s="15" t="s">
        <v>99</v>
      </c>
      <c r="E62" s="24">
        <v>45970.319444444445</v>
      </c>
      <c r="F62" s="15">
        <v>10.8</v>
      </c>
      <c r="G62" s="37" t="s">
        <v>3121</v>
      </c>
      <c r="H62" s="15"/>
      <c r="I62" s="15"/>
      <c r="J62" s="15"/>
      <c r="K62" s="15"/>
      <c r="L62" s="15">
        <v>0</v>
      </c>
      <c r="M62" s="15">
        <v>116</v>
      </c>
      <c r="N62" s="15">
        <v>30</v>
      </c>
      <c r="O62" s="15">
        <v>15</v>
      </c>
      <c r="P62" s="14">
        <f t="shared" si="6"/>
        <v>161</v>
      </c>
      <c r="Q62" s="307" t="s">
        <v>32</v>
      </c>
      <c r="R62" s="410" t="b">
        <v>0</v>
      </c>
      <c r="S62" s="344">
        <v>115296</v>
      </c>
      <c r="T62" s="237" t="s">
        <v>33</v>
      </c>
      <c r="U62" s="415" t="s">
        <v>100</v>
      </c>
      <c r="V62" s="16" t="s">
        <v>90</v>
      </c>
      <c r="W62" s="16">
        <v>1015902</v>
      </c>
      <c r="X62" s="16" t="s">
        <v>6562</v>
      </c>
      <c r="Y62" s="16"/>
    </row>
    <row r="63" spans="1:25">
      <c r="A63" s="15" t="s">
        <v>120</v>
      </c>
      <c r="B63" s="15" t="s">
        <v>134</v>
      </c>
      <c r="C63" s="35" t="s">
        <v>6565</v>
      </c>
      <c r="D63" s="15" t="s">
        <v>2892</v>
      </c>
      <c r="E63" s="24">
        <v>45971.288194444445</v>
      </c>
      <c r="F63" s="15">
        <v>10.3</v>
      </c>
      <c r="G63" s="37" t="s">
        <v>3121</v>
      </c>
      <c r="H63" s="15"/>
      <c r="I63" s="15"/>
      <c r="J63" s="15"/>
      <c r="K63" s="15"/>
      <c r="L63" s="15">
        <v>0</v>
      </c>
      <c r="M63" s="15">
        <v>116</v>
      </c>
      <c r="N63" s="15">
        <v>30</v>
      </c>
      <c r="O63" s="15">
        <v>15</v>
      </c>
      <c r="P63" s="14">
        <f t="shared" si="6"/>
        <v>161</v>
      </c>
      <c r="Q63" s="307" t="s">
        <v>32</v>
      </c>
      <c r="R63" s="410" t="b">
        <v>1</v>
      </c>
      <c r="S63" s="344">
        <v>115298</v>
      </c>
      <c r="T63" s="237" t="s">
        <v>33</v>
      </c>
      <c r="U63" s="232" t="s">
        <v>161</v>
      </c>
      <c r="V63" s="16" t="s">
        <v>90</v>
      </c>
      <c r="W63" s="16">
        <v>1015903</v>
      </c>
      <c r="X63" s="16" t="s">
        <v>6566</v>
      </c>
      <c r="Y63" s="16"/>
    </row>
    <row r="64" spans="1:25">
      <c r="A64" s="15" t="s">
        <v>120</v>
      </c>
      <c r="B64" s="15" t="s">
        <v>134</v>
      </c>
      <c r="C64" s="35" t="s">
        <v>6567</v>
      </c>
      <c r="D64" s="15" t="s">
        <v>2892</v>
      </c>
      <c r="E64" s="24">
        <v>45971.288194444445</v>
      </c>
      <c r="F64" s="15">
        <v>10.3</v>
      </c>
      <c r="G64" s="37" t="s">
        <v>3121</v>
      </c>
      <c r="H64" s="15"/>
      <c r="I64" s="15"/>
      <c r="J64" s="15"/>
      <c r="K64" s="15"/>
      <c r="L64" s="15">
        <v>0</v>
      </c>
      <c r="M64" s="15">
        <v>116</v>
      </c>
      <c r="N64" s="15">
        <v>30</v>
      </c>
      <c r="O64" s="15">
        <v>15</v>
      </c>
      <c r="P64" s="14">
        <f t="shared" si="6"/>
        <v>161</v>
      </c>
      <c r="Q64" s="307" t="s">
        <v>32</v>
      </c>
      <c r="R64" s="410" t="b">
        <v>1</v>
      </c>
      <c r="S64" s="344">
        <v>115297</v>
      </c>
      <c r="T64" s="237" t="s">
        <v>33</v>
      </c>
      <c r="U64" s="232" t="s">
        <v>161</v>
      </c>
      <c r="V64" s="16" t="s">
        <v>90</v>
      </c>
      <c r="W64" s="16">
        <v>1015904</v>
      </c>
      <c r="X64" s="16" t="s">
        <v>6566</v>
      </c>
      <c r="Y64" s="16"/>
    </row>
    <row r="65" spans="1:25">
      <c r="A65" s="15" t="s">
        <v>3866</v>
      </c>
      <c r="B65" s="15" t="s">
        <v>78</v>
      </c>
      <c r="C65" s="35" t="s">
        <v>6568</v>
      </c>
      <c r="D65" s="15" t="s">
        <v>99</v>
      </c>
      <c r="E65" s="24">
        <v>45970.319444444445</v>
      </c>
      <c r="F65" s="15">
        <v>10.8</v>
      </c>
      <c r="G65" s="37" t="s">
        <v>3121</v>
      </c>
      <c r="H65" s="15"/>
      <c r="I65" s="15"/>
      <c r="J65" s="15"/>
      <c r="K65" s="15"/>
      <c r="L65" s="15">
        <v>0</v>
      </c>
      <c r="M65" s="15">
        <v>116</v>
      </c>
      <c r="N65" s="15">
        <v>30</v>
      </c>
      <c r="O65" s="15">
        <v>15</v>
      </c>
      <c r="P65" s="14">
        <f t="shared" si="6"/>
        <v>161</v>
      </c>
      <c r="Q65" s="307" t="s">
        <v>32</v>
      </c>
      <c r="R65" s="410" t="b">
        <v>1</v>
      </c>
      <c r="S65" s="344">
        <v>115295</v>
      </c>
      <c r="T65" s="237" t="s">
        <v>33</v>
      </c>
      <c r="U65" s="415" t="s">
        <v>100</v>
      </c>
      <c r="V65" s="16" t="s">
        <v>90</v>
      </c>
      <c r="W65" s="16">
        <v>1015905</v>
      </c>
      <c r="X65" s="16" t="s">
        <v>6537</v>
      </c>
      <c r="Y65" s="16" t="s">
        <v>6569</v>
      </c>
    </row>
    <row r="66" spans="1:25">
      <c r="A66" s="15"/>
      <c r="B66" s="15"/>
      <c r="C66" s="15"/>
      <c r="D66" s="15"/>
      <c r="E66" s="15"/>
      <c r="F66" s="15"/>
      <c r="G66" s="37"/>
      <c r="H66" s="15"/>
      <c r="I66" s="15"/>
      <c r="J66" s="15"/>
      <c r="K66" s="15"/>
      <c r="L66" s="15"/>
      <c r="M66" s="15"/>
      <c r="N66" s="15"/>
      <c r="O66" s="15"/>
      <c r="P66" s="14">
        <f t="shared" si="6"/>
        <v>0</v>
      </c>
      <c r="Q66" s="14"/>
      <c r="R66" s="293"/>
      <c r="S66" s="293"/>
      <c r="T66" s="14"/>
      <c r="U66" s="16"/>
      <c r="V66" s="16"/>
      <c r="W66" s="16"/>
      <c r="X66" s="16"/>
      <c r="Y66" s="16"/>
    </row>
    <row r="67" spans="1:25">
      <c r="A67" s="11" t="s">
        <v>19</v>
      </c>
      <c r="B67" s="7"/>
      <c r="C67" s="7"/>
      <c r="D67" s="7"/>
      <c r="E67" s="11"/>
      <c r="F67" s="7"/>
      <c r="G67" s="7"/>
      <c r="H67" s="11">
        <f t="shared" ref="H67:P67" si="7">SUM(H60:H66)</f>
        <v>0</v>
      </c>
      <c r="I67" s="11">
        <f t="shared" si="7"/>
        <v>0</v>
      </c>
      <c r="J67" s="11">
        <f t="shared" si="7"/>
        <v>0</v>
      </c>
      <c r="K67" s="11">
        <f t="shared" si="7"/>
        <v>191</v>
      </c>
      <c r="L67" s="11">
        <f t="shared" si="7"/>
        <v>100</v>
      </c>
      <c r="M67" s="11">
        <f t="shared" si="7"/>
        <v>495</v>
      </c>
      <c r="N67" s="11">
        <f t="shared" si="7"/>
        <v>120</v>
      </c>
      <c r="O67" s="11">
        <f t="shared" si="7"/>
        <v>60</v>
      </c>
      <c r="P67" s="11">
        <f t="shared" si="7"/>
        <v>966</v>
      </c>
      <c r="Q67" s="12"/>
      <c r="R67" s="12"/>
      <c r="S67" s="12"/>
      <c r="T67" s="12"/>
      <c r="U67" s="12"/>
      <c r="V67" s="12"/>
      <c r="W67" s="12"/>
      <c r="X67" s="12"/>
      <c r="Y67" s="12"/>
    </row>
    <row r="68" spans="1:25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563"/>
      <c r="K69" s="1563"/>
      <c r="L69" s="156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 ht="18">
      <c r="A70" s="187" t="s">
        <v>35</v>
      </c>
      <c r="B70" s="186" t="s">
        <v>36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416" t="s">
        <v>6570</v>
      </c>
      <c r="B71" s="1757" t="s">
        <v>1096</v>
      </c>
      <c r="C71" s="1757"/>
      <c r="D71" s="242"/>
      <c r="E71" s="243" t="s">
        <v>40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4" t="s">
        <v>161</v>
      </c>
      <c r="B72" s="4" t="s">
        <v>715</v>
      </c>
      <c r="C72" s="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42</v>
      </c>
      <c r="B73" s="1772" t="s">
        <v>6571</v>
      </c>
      <c r="C73" s="1772"/>
      <c r="D73" s="1"/>
      <c r="E73" s="1"/>
    </row>
    <row r="74" spans="1:25">
      <c r="A74" s="5" t="s">
        <v>42</v>
      </c>
      <c r="B74" s="1772"/>
      <c r="C74" s="1772"/>
    </row>
    <row r="75" spans="1:25">
      <c r="A75" s="5" t="s">
        <v>43</v>
      </c>
      <c r="B75" s="1566" t="s">
        <v>6572</v>
      </c>
      <c r="C75" s="1565"/>
      <c r="D75" s="1"/>
      <c r="E75" s="1"/>
    </row>
    <row r="76" spans="1:25">
      <c r="A76" s="5" t="s">
        <v>44</v>
      </c>
      <c r="B76" s="1567">
        <v>0.95833333333333337</v>
      </c>
      <c r="C76" s="1565"/>
      <c r="D76" s="1"/>
      <c r="E76" s="1"/>
    </row>
    <row r="78" spans="1:25" ht="23.25" customHeight="1">
      <c r="A78" s="1559" t="s">
        <v>1311</v>
      </c>
      <c r="B78" s="1559"/>
      <c r="C78" s="1559"/>
      <c r="D78" s="1559"/>
      <c r="E78" s="1559"/>
      <c r="F78" s="1559"/>
      <c r="G78" s="7"/>
      <c r="H78" s="1559" t="s">
        <v>346</v>
      </c>
      <c r="I78" s="1559"/>
      <c r="J78" s="1559"/>
      <c r="K78" s="1559"/>
      <c r="L78" s="1559"/>
      <c r="M78" s="1559"/>
      <c r="N78" s="1559"/>
      <c r="O78" s="1559"/>
      <c r="P78" s="1559"/>
      <c r="Q78" s="1741" t="s">
        <v>6573</v>
      </c>
      <c r="R78" s="1742"/>
      <c r="S78" s="1742"/>
      <c r="T78" s="1742"/>
      <c r="U78" s="1742"/>
      <c r="V78" s="1742"/>
      <c r="W78" s="1742"/>
      <c r="X78" s="1742"/>
      <c r="Y78" s="1742"/>
    </row>
    <row r="79" spans="1:25" ht="26.25">
      <c r="A79" s="8" t="s">
        <v>3</v>
      </c>
      <c r="B79" s="8" t="s">
        <v>4</v>
      </c>
      <c r="C79" s="8" t="s">
        <v>5</v>
      </c>
      <c r="D79" s="8" t="s">
        <v>6</v>
      </c>
      <c r="E79" s="8" t="s">
        <v>7</v>
      </c>
      <c r="F79" s="8" t="s">
        <v>8</v>
      </c>
      <c r="G79" s="33" t="s">
        <v>10</v>
      </c>
      <c r="H79" s="9" t="s">
        <v>11</v>
      </c>
      <c r="I79" s="9" t="s">
        <v>12</v>
      </c>
      <c r="J79" s="9" t="s">
        <v>13</v>
      </c>
      <c r="K79" s="9" t="s">
        <v>14</v>
      </c>
      <c r="L79" s="9" t="s">
        <v>15</v>
      </c>
      <c r="M79" s="9" t="s">
        <v>16</v>
      </c>
      <c r="N79" s="9" t="s">
        <v>17</v>
      </c>
      <c r="O79" s="10" t="s">
        <v>18</v>
      </c>
      <c r="P79" s="8" t="s">
        <v>19</v>
      </c>
      <c r="Q79" s="8" t="s">
        <v>20</v>
      </c>
      <c r="R79" s="240" t="s">
        <v>22</v>
      </c>
      <c r="S79" s="8" t="s">
        <v>9</v>
      </c>
      <c r="T79" s="8" t="s">
        <v>21</v>
      </c>
      <c r="U79" s="8" t="s">
        <v>24</v>
      </c>
      <c r="V79" s="8" t="s">
        <v>25</v>
      </c>
      <c r="W79" s="8" t="s">
        <v>26</v>
      </c>
      <c r="X79" s="8" t="s">
        <v>27</v>
      </c>
      <c r="Y79" s="8" t="s">
        <v>28</v>
      </c>
    </row>
    <row r="80" spans="1:25">
      <c r="A80" s="15" t="s">
        <v>141</v>
      </c>
      <c r="B80" s="15" t="s">
        <v>69</v>
      </c>
      <c r="C80" s="35" t="s">
        <v>6574</v>
      </c>
      <c r="D80" s="15" t="s">
        <v>68</v>
      </c>
      <c r="E80" s="24">
        <v>45969.795138888891</v>
      </c>
      <c r="F80" s="15">
        <v>14.5</v>
      </c>
      <c r="G80" s="37"/>
      <c r="H80" s="15"/>
      <c r="I80" s="15"/>
      <c r="J80" s="15"/>
      <c r="K80" s="15"/>
      <c r="L80" s="15">
        <v>81</v>
      </c>
      <c r="M80" s="15">
        <v>54</v>
      </c>
      <c r="N80" s="272">
        <v>26</v>
      </c>
      <c r="O80" s="15"/>
      <c r="P80" s="14">
        <f t="shared" ref="P80:P85" si="8">SUM(H80:O80)</f>
        <v>161</v>
      </c>
      <c r="Q80" s="14" t="s">
        <v>30</v>
      </c>
      <c r="R80" s="410" t="b">
        <v>0</v>
      </c>
      <c r="S80" s="14">
        <v>115272</v>
      </c>
      <c r="T80" s="14" t="s">
        <v>31</v>
      </c>
      <c r="U80" s="232" t="s">
        <v>169</v>
      </c>
      <c r="V80" s="16"/>
      <c r="W80" s="16">
        <v>1015906</v>
      </c>
      <c r="X80" s="16" t="s">
        <v>6537</v>
      </c>
      <c r="Y80" s="16"/>
    </row>
    <row r="81" spans="1:25">
      <c r="A81" s="15" t="s">
        <v>142</v>
      </c>
      <c r="B81" s="15" t="s">
        <v>72</v>
      </c>
      <c r="C81" s="35" t="s">
        <v>6575</v>
      </c>
      <c r="D81" s="15" t="s">
        <v>71</v>
      </c>
      <c r="E81" s="24">
        <v>45970.711805555555</v>
      </c>
      <c r="F81" s="15">
        <v>14.5</v>
      </c>
      <c r="G81" s="37"/>
      <c r="H81" s="15"/>
      <c r="I81" s="15"/>
      <c r="J81" s="15"/>
      <c r="K81" s="35">
        <v>134</v>
      </c>
      <c r="L81" s="15">
        <v>27</v>
      </c>
      <c r="M81" s="15"/>
      <c r="N81" s="15"/>
      <c r="O81" s="15"/>
      <c r="P81" s="14">
        <f t="shared" si="8"/>
        <v>161</v>
      </c>
      <c r="Q81" s="14" t="s">
        <v>30</v>
      </c>
      <c r="R81" s="410" t="b">
        <v>0</v>
      </c>
      <c r="S81" s="14">
        <v>115271</v>
      </c>
      <c r="T81" s="14" t="s">
        <v>31</v>
      </c>
      <c r="U81" s="232" t="s">
        <v>169</v>
      </c>
      <c r="V81" s="16"/>
      <c r="W81" s="16">
        <v>1015907</v>
      </c>
      <c r="X81" s="16" t="s">
        <v>6562</v>
      </c>
      <c r="Y81" s="16"/>
    </row>
    <row r="82" spans="1:25">
      <c r="A82" s="15" t="s">
        <v>142</v>
      </c>
      <c r="B82" s="15" t="s">
        <v>72</v>
      </c>
      <c r="C82" s="35" t="s">
        <v>6576</v>
      </c>
      <c r="D82" s="15" t="s">
        <v>71</v>
      </c>
      <c r="E82" s="24">
        <v>45970.711805555555</v>
      </c>
      <c r="F82" s="15">
        <v>14.5</v>
      </c>
      <c r="G82" s="37"/>
      <c r="H82" s="15"/>
      <c r="I82" s="15"/>
      <c r="J82" s="15"/>
      <c r="K82" s="35">
        <v>27</v>
      </c>
      <c r="L82" s="15">
        <v>54</v>
      </c>
      <c r="M82" s="15">
        <v>53</v>
      </c>
      <c r="N82" s="15">
        <v>27</v>
      </c>
      <c r="O82" s="15"/>
      <c r="P82" s="14">
        <f t="shared" si="8"/>
        <v>161</v>
      </c>
      <c r="Q82" s="14" t="s">
        <v>30</v>
      </c>
      <c r="R82" s="410" t="b">
        <v>0</v>
      </c>
      <c r="S82" s="14">
        <v>115270</v>
      </c>
      <c r="T82" s="14" t="s">
        <v>31</v>
      </c>
      <c r="U82" s="232" t="s">
        <v>169</v>
      </c>
      <c r="V82" s="16"/>
      <c r="W82" s="16">
        <v>1015908</v>
      </c>
      <c r="X82" s="16" t="s">
        <v>6562</v>
      </c>
      <c r="Y82" s="16"/>
    </row>
    <row r="83" spans="1:25">
      <c r="A83" s="15" t="s">
        <v>113</v>
      </c>
      <c r="B83" s="15" t="s">
        <v>65</v>
      </c>
      <c r="C83" s="35" t="s">
        <v>6577</v>
      </c>
      <c r="D83" s="15" t="s">
        <v>64</v>
      </c>
      <c r="E83" s="24">
        <v>45970.517361111109</v>
      </c>
      <c r="F83" s="15">
        <v>14.8</v>
      </c>
      <c r="G83" s="37"/>
      <c r="H83" s="15"/>
      <c r="I83" s="15"/>
      <c r="J83" s="15"/>
      <c r="K83" s="15"/>
      <c r="L83" s="15">
        <v>54</v>
      </c>
      <c r="M83" s="15"/>
      <c r="N83" s="15"/>
      <c r="O83" s="15"/>
      <c r="P83" s="14">
        <f t="shared" si="8"/>
        <v>54</v>
      </c>
      <c r="Q83" s="14" t="s">
        <v>30</v>
      </c>
      <c r="R83" s="410" t="b">
        <v>0</v>
      </c>
      <c r="S83" s="14">
        <v>115269</v>
      </c>
      <c r="T83" s="23" t="s">
        <v>33</v>
      </c>
      <c r="U83" s="232" t="s">
        <v>169</v>
      </c>
      <c r="V83" s="16" t="s">
        <v>90</v>
      </c>
      <c r="W83" s="16">
        <v>1015909</v>
      </c>
      <c r="X83" s="16" t="s">
        <v>6578</v>
      </c>
      <c r="Y83" s="16"/>
    </row>
    <row r="84" spans="1:25">
      <c r="A84" s="15" t="s">
        <v>145</v>
      </c>
      <c r="B84" s="15" t="s">
        <v>57</v>
      </c>
      <c r="C84" s="35" t="s">
        <v>6579</v>
      </c>
      <c r="D84" s="15" t="s">
        <v>56</v>
      </c>
      <c r="E84" s="24">
        <v>45970.253472222219</v>
      </c>
      <c r="F84" s="15">
        <v>10.3</v>
      </c>
      <c r="G84" s="37"/>
      <c r="H84" s="15"/>
      <c r="I84" s="15"/>
      <c r="J84" s="272">
        <v>185</v>
      </c>
      <c r="K84" s="35">
        <v>217</v>
      </c>
      <c r="L84" s="15"/>
      <c r="M84" s="15"/>
      <c r="N84" s="15"/>
      <c r="O84" s="15"/>
      <c r="P84" s="14">
        <f t="shared" si="8"/>
        <v>402</v>
      </c>
      <c r="Q84" s="14" t="s">
        <v>30</v>
      </c>
      <c r="R84" s="410" t="b">
        <v>0</v>
      </c>
      <c r="S84" s="14">
        <v>115282</v>
      </c>
      <c r="T84" s="14" t="s">
        <v>31</v>
      </c>
      <c r="U84" s="232" t="s">
        <v>169</v>
      </c>
      <c r="V84" s="16"/>
      <c r="W84" s="16">
        <v>1015910</v>
      </c>
      <c r="X84" s="16" t="s">
        <v>6542</v>
      </c>
      <c r="Y84" s="16"/>
    </row>
    <row r="85" spans="1:25">
      <c r="A85" s="15"/>
      <c r="B85" s="15"/>
      <c r="C85" s="15"/>
      <c r="D85" s="15"/>
      <c r="E85" s="24"/>
      <c r="F85" s="15"/>
      <c r="G85" s="37"/>
      <c r="H85" s="15"/>
      <c r="I85" s="15"/>
      <c r="J85" s="15"/>
      <c r="K85" s="15"/>
      <c r="L85" s="15"/>
      <c r="M85" s="15"/>
      <c r="N85" s="15"/>
      <c r="O85" s="15"/>
      <c r="P85" s="14">
        <f t="shared" si="8"/>
        <v>0</v>
      </c>
      <c r="Q85" s="14"/>
      <c r="R85" s="14"/>
      <c r="S85" s="14"/>
      <c r="T85" s="14"/>
      <c r="U85" s="16"/>
      <c r="V85" s="16"/>
      <c r="W85" s="16"/>
      <c r="X85" s="16"/>
      <c r="Y85" s="16"/>
    </row>
    <row r="86" spans="1:25">
      <c r="A86" s="11" t="s">
        <v>19</v>
      </c>
      <c r="B86" s="7"/>
      <c r="C86" s="7"/>
      <c r="D86" s="7"/>
      <c r="E86" s="11"/>
      <c r="F86" s="7"/>
      <c r="G86" s="7"/>
      <c r="H86" s="11">
        <f t="shared" ref="H86:P86" si="9">SUM(H80:H85)</f>
        <v>0</v>
      </c>
      <c r="I86" s="11">
        <f t="shared" si="9"/>
        <v>0</v>
      </c>
      <c r="J86" s="11">
        <f t="shared" si="9"/>
        <v>185</v>
      </c>
      <c r="K86" s="11">
        <f t="shared" si="9"/>
        <v>378</v>
      </c>
      <c r="L86" s="11">
        <f t="shared" si="9"/>
        <v>216</v>
      </c>
      <c r="M86" s="11">
        <f t="shared" si="9"/>
        <v>107</v>
      </c>
      <c r="N86" s="11">
        <f t="shared" si="9"/>
        <v>53</v>
      </c>
      <c r="O86" s="11">
        <f t="shared" si="9"/>
        <v>0</v>
      </c>
      <c r="P86" s="11">
        <f t="shared" si="9"/>
        <v>939</v>
      </c>
      <c r="Q86" s="12"/>
      <c r="R86" s="12"/>
      <c r="S86" s="12"/>
      <c r="T86" s="12"/>
      <c r="U86" s="12"/>
      <c r="V86" s="12"/>
      <c r="W86" s="12"/>
      <c r="X86" s="12"/>
      <c r="Y86" s="12"/>
    </row>
    <row r="87" spans="1:25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166" t="s">
        <v>34</v>
      </c>
      <c r="B88" s="1562"/>
      <c r="C88" s="1562"/>
      <c r="D88" s="1562"/>
      <c r="E88" s="1"/>
      <c r="F88" s="1"/>
      <c r="G88" s="1"/>
      <c r="H88" s="1"/>
      <c r="I88" s="1"/>
      <c r="J88" s="1563"/>
      <c r="K88" s="1563"/>
      <c r="L88" s="1563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 ht="18">
      <c r="A89" s="187" t="s">
        <v>35</v>
      </c>
      <c r="B89" s="186" t="s">
        <v>36</v>
      </c>
      <c r="C89" s="239" t="s">
        <v>37</v>
      </c>
      <c r="D89" s="24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4" t="s">
        <v>169</v>
      </c>
      <c r="B90" s="1564"/>
      <c r="C90" s="1564"/>
      <c r="D90" s="242"/>
      <c r="E90" s="243" t="s">
        <v>40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4"/>
      <c r="B91" s="4"/>
      <c r="C91" s="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5" t="s">
        <v>42</v>
      </c>
      <c r="B92" s="1565" t="s">
        <v>500</v>
      </c>
      <c r="C92" s="1565"/>
      <c r="D92" s="1"/>
      <c r="E92" s="1"/>
    </row>
    <row r="93" spans="1:25">
      <c r="A93" s="5" t="s">
        <v>42</v>
      </c>
      <c r="B93" s="1565"/>
      <c r="C93" s="1565"/>
    </row>
    <row r="94" spans="1:25">
      <c r="A94" s="5" t="s">
        <v>43</v>
      </c>
      <c r="B94" s="1566" t="s">
        <v>6580</v>
      </c>
      <c r="C94" s="1565"/>
      <c r="D94" s="1"/>
      <c r="E94" s="1"/>
    </row>
    <row r="95" spans="1:25">
      <c r="A95" s="5" t="s">
        <v>44</v>
      </c>
      <c r="B95" s="1567">
        <v>0.29166666666666669</v>
      </c>
      <c r="C95" s="1565"/>
      <c r="D95" s="1"/>
      <c r="E95" s="1"/>
    </row>
  </sheetData>
  <mergeCells count="50">
    <mergeCell ref="B13:C13"/>
    <mergeCell ref="A1:F1"/>
    <mergeCell ref="H1:P1"/>
    <mergeCell ref="Q1:Y1"/>
    <mergeCell ref="B11:D11"/>
    <mergeCell ref="J11:L11"/>
    <mergeCell ref="B15:C15"/>
    <mergeCell ref="B16:C16"/>
    <mergeCell ref="B17:C17"/>
    <mergeCell ref="B18:C18"/>
    <mergeCell ref="A20:F20"/>
    <mergeCell ref="B49:D49"/>
    <mergeCell ref="J49:L49"/>
    <mergeCell ref="Q20:Y20"/>
    <mergeCell ref="B30:D30"/>
    <mergeCell ref="J30:L30"/>
    <mergeCell ref="B32:C32"/>
    <mergeCell ref="B34:C34"/>
    <mergeCell ref="B35:C35"/>
    <mergeCell ref="H20:P20"/>
    <mergeCell ref="B36:C36"/>
    <mergeCell ref="B37:C37"/>
    <mergeCell ref="A39:F39"/>
    <mergeCell ref="H39:P39"/>
    <mergeCell ref="Q39:Y39"/>
    <mergeCell ref="B51:C51"/>
    <mergeCell ref="B53:C53"/>
    <mergeCell ref="B54:C54"/>
    <mergeCell ref="B55:C55"/>
    <mergeCell ref="B56:C56"/>
    <mergeCell ref="Q78:Y78"/>
    <mergeCell ref="H58:P58"/>
    <mergeCell ref="Q58:Y58"/>
    <mergeCell ref="B69:D69"/>
    <mergeCell ref="J69:L69"/>
    <mergeCell ref="B71:C71"/>
    <mergeCell ref="B73:C73"/>
    <mergeCell ref="A58:F58"/>
    <mergeCell ref="B74:C74"/>
    <mergeCell ref="B75:C75"/>
    <mergeCell ref="B76:C76"/>
    <mergeCell ref="A78:F78"/>
    <mergeCell ref="H78:P78"/>
    <mergeCell ref="B95:C95"/>
    <mergeCell ref="B88:D88"/>
    <mergeCell ref="J88:L88"/>
    <mergeCell ref="B90:C90"/>
    <mergeCell ref="B92:C92"/>
    <mergeCell ref="B93:C93"/>
    <mergeCell ref="B94:C94"/>
  </mergeCells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6FB0-468C-4DC3-A19B-8828696ED68E}">
  <sheetPr>
    <tabColor rgb="FF00B050"/>
  </sheetPr>
  <dimension ref="A1:Y75"/>
  <sheetViews>
    <sheetView topLeftCell="A10" workbookViewId="0">
      <selection activeCell="Q21" sqref="Q21:Y21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0.855468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140625" customWidth="1"/>
    <col min="19" max="20" width="9.140625" bestFit="1" customWidth="1"/>
    <col min="21" max="21" width="16.28515625" customWidth="1"/>
    <col min="24" max="24" width="18.42578125" customWidth="1"/>
  </cols>
  <sheetData>
    <row r="1" spans="1:25" ht="23.25">
      <c r="A1" s="1559" t="s">
        <v>128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  <c r="Y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240" t="s">
        <v>22</v>
      </c>
      <c r="S2" s="18" t="s">
        <v>9</v>
      </c>
      <c r="T2" s="8" t="s">
        <v>21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133</v>
      </c>
      <c r="B3" s="15" t="s">
        <v>134</v>
      </c>
      <c r="C3" s="35" t="s">
        <v>6581</v>
      </c>
      <c r="D3" s="15" t="s">
        <v>2892</v>
      </c>
      <c r="E3" s="24">
        <v>45969.288194444445</v>
      </c>
      <c r="F3" s="15">
        <v>10.3</v>
      </c>
      <c r="G3" s="37" t="s">
        <v>3121</v>
      </c>
      <c r="H3" s="15"/>
      <c r="I3" s="15"/>
      <c r="J3" s="15"/>
      <c r="K3" s="15"/>
      <c r="L3" s="35">
        <v>51</v>
      </c>
      <c r="M3" s="35">
        <v>60</v>
      </c>
      <c r="N3" s="35">
        <v>50</v>
      </c>
      <c r="O3" s="15"/>
      <c r="P3" s="14">
        <f t="shared" ref="P3:P9" si="0">SUM(H3:O3)</f>
        <v>161</v>
      </c>
      <c r="Q3" s="307" t="s">
        <v>32</v>
      </c>
      <c r="R3" s="367" t="b">
        <v>0</v>
      </c>
      <c r="S3" s="344">
        <v>115235</v>
      </c>
      <c r="T3" s="237" t="s">
        <v>33</v>
      </c>
      <c r="U3" s="411" t="s">
        <v>161</v>
      </c>
      <c r="V3" s="16"/>
      <c r="W3" s="16">
        <v>1015807</v>
      </c>
      <c r="X3" s="16"/>
      <c r="Y3" s="16"/>
    </row>
    <row r="4" spans="1:25">
      <c r="A4" s="15" t="s">
        <v>119</v>
      </c>
      <c r="B4" s="15" t="s">
        <v>92</v>
      </c>
      <c r="C4" s="35" t="s">
        <v>6582</v>
      </c>
      <c r="D4" s="15" t="s">
        <v>2294</v>
      </c>
      <c r="E4" s="24">
        <v>45968.743055555555</v>
      </c>
      <c r="F4" s="15">
        <v>10.3</v>
      </c>
      <c r="G4" s="37" t="s">
        <v>3121</v>
      </c>
      <c r="H4" s="15"/>
      <c r="I4" s="15"/>
      <c r="J4" s="15"/>
      <c r="K4" s="15"/>
      <c r="L4" s="35">
        <v>46</v>
      </c>
      <c r="M4" s="35">
        <v>50</v>
      </c>
      <c r="N4" s="35">
        <v>50</v>
      </c>
      <c r="O4" s="35">
        <v>15</v>
      </c>
      <c r="P4" s="14">
        <f t="shared" si="0"/>
        <v>161</v>
      </c>
      <c r="Q4" s="307" t="s">
        <v>32</v>
      </c>
      <c r="R4" s="367" t="b">
        <v>0</v>
      </c>
      <c r="S4" s="344">
        <v>115237</v>
      </c>
      <c r="T4" s="237" t="s">
        <v>33</v>
      </c>
      <c r="U4" s="411" t="s">
        <v>161</v>
      </c>
      <c r="V4" s="16"/>
      <c r="W4" s="16">
        <v>1015808</v>
      </c>
      <c r="X4" s="16"/>
      <c r="Y4" s="16"/>
    </row>
    <row r="5" spans="1:25">
      <c r="A5" s="15" t="s">
        <v>558</v>
      </c>
      <c r="B5" s="15" t="s">
        <v>92</v>
      </c>
      <c r="C5" s="35" t="s">
        <v>6583</v>
      </c>
      <c r="D5" s="15" t="s">
        <v>159</v>
      </c>
      <c r="E5" s="24">
        <v>45968.041666666664</v>
      </c>
      <c r="F5" s="15">
        <v>10.3</v>
      </c>
      <c r="G5" s="37" t="s">
        <v>3121</v>
      </c>
      <c r="H5" s="15"/>
      <c r="I5" s="15"/>
      <c r="J5" s="15"/>
      <c r="K5" s="15"/>
      <c r="L5" s="35">
        <v>56</v>
      </c>
      <c r="M5" s="35">
        <v>75</v>
      </c>
      <c r="N5" s="35">
        <v>30</v>
      </c>
      <c r="O5" s="15"/>
      <c r="P5" s="14">
        <f t="shared" si="0"/>
        <v>161</v>
      </c>
      <c r="Q5" s="307" t="s">
        <v>32</v>
      </c>
      <c r="R5" s="367" t="b">
        <v>0</v>
      </c>
      <c r="S5" s="344">
        <v>115244</v>
      </c>
      <c r="T5" s="237" t="s">
        <v>33</v>
      </c>
      <c r="U5" s="411" t="s">
        <v>161</v>
      </c>
      <c r="V5" s="16"/>
      <c r="W5" s="16">
        <v>1015809</v>
      </c>
      <c r="X5" s="16"/>
      <c r="Y5" s="16"/>
    </row>
    <row r="6" spans="1:25">
      <c r="A6" s="15" t="s">
        <v>2561</v>
      </c>
      <c r="B6" s="15" t="s">
        <v>92</v>
      </c>
      <c r="C6" s="35" t="s">
        <v>6584</v>
      </c>
      <c r="D6" s="15" t="s">
        <v>159</v>
      </c>
      <c r="E6" s="24">
        <v>45968.041666666664</v>
      </c>
      <c r="F6" s="15">
        <v>10.3</v>
      </c>
      <c r="G6" s="37" t="s">
        <v>3121</v>
      </c>
      <c r="H6" s="15"/>
      <c r="I6" s="15"/>
      <c r="J6" s="15"/>
      <c r="K6" s="15"/>
      <c r="L6" s="35">
        <v>51</v>
      </c>
      <c r="M6" s="35">
        <v>60</v>
      </c>
      <c r="N6" s="35">
        <v>50</v>
      </c>
      <c r="O6" s="15"/>
      <c r="P6" s="14">
        <f t="shared" si="0"/>
        <v>161</v>
      </c>
      <c r="Q6" s="307" t="s">
        <v>32</v>
      </c>
      <c r="R6" s="367" t="b">
        <v>0</v>
      </c>
      <c r="S6" s="344">
        <v>115238</v>
      </c>
      <c r="T6" s="237" t="s">
        <v>33</v>
      </c>
      <c r="U6" s="411" t="s">
        <v>161</v>
      </c>
      <c r="V6" s="16"/>
      <c r="W6" s="16">
        <v>1015810</v>
      </c>
      <c r="X6" s="16"/>
      <c r="Y6" s="16"/>
    </row>
    <row r="7" spans="1:25">
      <c r="A7" s="15" t="s">
        <v>2561</v>
      </c>
      <c r="B7" s="15" t="s">
        <v>78</v>
      </c>
      <c r="C7" s="35" t="s">
        <v>6585</v>
      </c>
      <c r="D7" s="15" t="s">
        <v>6586</v>
      </c>
      <c r="E7" s="24">
        <v>45969.010416666664</v>
      </c>
      <c r="F7" s="15">
        <v>10.3</v>
      </c>
      <c r="G7" s="37" t="s">
        <v>3121</v>
      </c>
      <c r="H7" s="15"/>
      <c r="I7" s="15"/>
      <c r="J7" s="15"/>
      <c r="K7" s="15"/>
      <c r="L7" s="35">
        <v>71</v>
      </c>
      <c r="M7" s="35">
        <v>60</v>
      </c>
      <c r="N7" s="35">
        <v>30</v>
      </c>
      <c r="O7" s="15"/>
      <c r="P7" s="14">
        <f t="shared" si="0"/>
        <v>161</v>
      </c>
      <c r="Q7" s="307" t="s">
        <v>32</v>
      </c>
      <c r="R7" s="367" t="b">
        <v>0</v>
      </c>
      <c r="S7" s="344">
        <v>115240</v>
      </c>
      <c r="T7" s="237" t="s">
        <v>33</v>
      </c>
      <c r="U7" s="411" t="s">
        <v>161</v>
      </c>
      <c r="V7" s="16"/>
      <c r="W7" s="16">
        <v>1015811</v>
      </c>
      <c r="X7" s="16"/>
      <c r="Y7" s="16"/>
    </row>
    <row r="8" spans="1:25">
      <c r="A8" s="15" t="s">
        <v>4752</v>
      </c>
      <c r="B8" s="15" t="s">
        <v>78</v>
      </c>
      <c r="C8" s="35" t="s">
        <v>6587</v>
      </c>
      <c r="D8" s="15" t="s">
        <v>168</v>
      </c>
      <c r="E8" s="24">
        <v>45968.75</v>
      </c>
      <c r="F8" s="35">
        <v>11.8</v>
      </c>
      <c r="G8" s="37" t="s">
        <v>3121</v>
      </c>
      <c r="H8" s="15"/>
      <c r="I8" s="15"/>
      <c r="J8" s="15"/>
      <c r="K8" s="15"/>
      <c r="L8" s="35">
        <v>71</v>
      </c>
      <c r="M8" s="35">
        <v>60</v>
      </c>
      <c r="N8" s="35">
        <v>30</v>
      </c>
      <c r="O8" s="15"/>
      <c r="P8" s="14">
        <f t="shared" si="0"/>
        <v>161</v>
      </c>
      <c r="Q8" s="307" t="s">
        <v>32</v>
      </c>
      <c r="R8" s="367" t="b">
        <v>0</v>
      </c>
      <c r="S8" s="344">
        <v>115243</v>
      </c>
      <c r="T8" s="237" t="s">
        <v>33</v>
      </c>
      <c r="U8" s="232" t="s">
        <v>169</v>
      </c>
      <c r="V8" s="16"/>
      <c r="W8" s="16">
        <v>1015812</v>
      </c>
      <c r="X8" s="16"/>
      <c r="Y8" s="16"/>
    </row>
    <row r="9" spans="1:25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293"/>
      <c r="S9" s="293"/>
      <c r="T9" s="14" t="s">
        <v>31</v>
      </c>
      <c r="U9" s="16"/>
      <c r="V9" s="16"/>
      <c r="W9" s="16"/>
      <c r="X9" s="16"/>
      <c r="Y9" s="16"/>
    </row>
    <row r="10" spans="1:25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346</v>
      </c>
      <c r="M10" s="11">
        <f t="shared" si="1"/>
        <v>365</v>
      </c>
      <c r="N10" s="11">
        <f t="shared" si="1"/>
        <v>240</v>
      </c>
      <c r="O10" s="11">
        <f t="shared" si="1"/>
        <v>15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  <c r="Y10" s="12"/>
    </row>
    <row r="11" spans="1:25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12" t="s">
        <v>89</v>
      </c>
      <c r="B14" s="1821" t="s">
        <v>1096</v>
      </c>
      <c r="C14" s="1821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4" t="s">
        <v>169</v>
      </c>
      <c r="B15" s="4" t="s">
        <v>715</v>
      </c>
      <c r="C15" s="4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42</v>
      </c>
      <c r="B16" s="1772" t="s">
        <v>4856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43</v>
      </c>
      <c r="B18" s="1772" t="s">
        <v>6588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5" t="s">
        <v>44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23.25" customHeight="1">
      <c r="A21" s="1592" t="s">
        <v>139</v>
      </c>
      <c r="B21" s="1592"/>
      <c r="C21" s="1592"/>
      <c r="D21" s="1592"/>
      <c r="E21" s="1592"/>
      <c r="F21" s="1592"/>
      <c r="G21" s="408"/>
      <c r="H21" s="1592" t="s">
        <v>959</v>
      </c>
      <c r="I21" s="1592"/>
      <c r="J21" s="1592"/>
      <c r="K21" s="1592"/>
      <c r="L21" s="1592"/>
      <c r="M21" s="1592"/>
      <c r="N21" s="1592"/>
      <c r="O21" s="1592"/>
      <c r="P21" s="1592"/>
      <c r="Q21" s="1811" t="s">
        <v>6589</v>
      </c>
      <c r="R21" s="1812"/>
      <c r="S21" s="1812"/>
      <c r="T21" s="1812"/>
      <c r="U21" s="1812"/>
      <c r="V21" s="1812"/>
      <c r="W21" s="1812"/>
      <c r="X21" s="1812"/>
      <c r="Y21" s="1812"/>
    </row>
    <row r="22" spans="1:25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21" t="s">
        <v>15</v>
      </c>
      <c r="M22" s="21" t="s">
        <v>16</v>
      </c>
      <c r="N22" s="21" t="s">
        <v>17</v>
      </c>
      <c r="O22" s="67" t="s">
        <v>18</v>
      </c>
      <c r="P22" s="8" t="s">
        <v>19</v>
      </c>
      <c r="Q22" s="417" t="s">
        <v>20</v>
      </c>
      <c r="R22" s="240" t="s">
        <v>22</v>
      </c>
      <c r="S22" s="418" t="s">
        <v>9</v>
      </c>
      <c r="T22" s="8" t="s">
        <v>21</v>
      </c>
      <c r="U22" s="8" t="s">
        <v>24</v>
      </c>
      <c r="V22" s="8" t="s">
        <v>25</v>
      </c>
      <c r="W22" s="8" t="s">
        <v>26</v>
      </c>
      <c r="X22" s="8" t="s">
        <v>27</v>
      </c>
      <c r="Y22" s="8" t="s">
        <v>28</v>
      </c>
    </row>
    <row r="23" spans="1:25">
      <c r="A23" s="15" t="s">
        <v>3866</v>
      </c>
      <c r="B23" s="15" t="s">
        <v>78</v>
      </c>
      <c r="C23" s="35" t="s">
        <v>6590</v>
      </c>
      <c r="D23" s="15" t="s">
        <v>5908</v>
      </c>
      <c r="E23" s="24">
        <v>45969.430555555555</v>
      </c>
      <c r="F23" s="15">
        <v>10.3</v>
      </c>
      <c r="G23" s="37" t="s">
        <v>3121</v>
      </c>
      <c r="H23" s="15"/>
      <c r="I23" s="15"/>
      <c r="J23" s="15"/>
      <c r="K23" s="26"/>
      <c r="L23" s="345">
        <v>41</v>
      </c>
      <c r="M23" s="345">
        <v>90</v>
      </c>
      <c r="N23" s="345">
        <v>30</v>
      </c>
      <c r="O23" s="340"/>
      <c r="P23" s="66">
        <f t="shared" ref="P23:P28" si="2">SUM(H23:O23)</f>
        <v>161</v>
      </c>
      <c r="Q23" s="307" t="s">
        <v>32</v>
      </c>
      <c r="R23" s="410" t="b">
        <v>1</v>
      </c>
      <c r="S23" s="340">
        <v>115245</v>
      </c>
      <c r="T23" s="237" t="s">
        <v>33</v>
      </c>
      <c r="U23" s="261" t="s">
        <v>2328</v>
      </c>
      <c r="V23" s="16" t="s">
        <v>90</v>
      </c>
      <c r="W23" s="16">
        <v>1015824</v>
      </c>
      <c r="X23" s="16" t="s">
        <v>6591</v>
      </c>
      <c r="Y23" s="16"/>
    </row>
    <row r="24" spans="1:25">
      <c r="A24" s="15" t="s">
        <v>3866</v>
      </c>
      <c r="B24" s="15" t="s">
        <v>78</v>
      </c>
      <c r="C24" s="35" t="s">
        <v>6592</v>
      </c>
      <c r="D24" s="15" t="s">
        <v>5908</v>
      </c>
      <c r="E24" s="24">
        <v>45969.430555555555</v>
      </c>
      <c r="F24" s="15">
        <v>10.3</v>
      </c>
      <c r="G24" s="37" t="s">
        <v>3121</v>
      </c>
      <c r="H24" s="15"/>
      <c r="I24" s="15"/>
      <c r="J24" s="15"/>
      <c r="K24" s="26"/>
      <c r="L24" s="345">
        <v>51</v>
      </c>
      <c r="M24" s="345">
        <v>80</v>
      </c>
      <c r="N24" s="345">
        <v>30</v>
      </c>
      <c r="O24" s="340"/>
      <c r="P24" s="66">
        <f t="shared" si="2"/>
        <v>161</v>
      </c>
      <c r="Q24" s="307" t="s">
        <v>32</v>
      </c>
      <c r="R24" s="410" t="b">
        <v>1</v>
      </c>
      <c r="S24" s="340">
        <v>115246</v>
      </c>
      <c r="T24" s="237" t="s">
        <v>33</v>
      </c>
      <c r="U24" s="261" t="s">
        <v>2328</v>
      </c>
      <c r="V24" s="16" t="s">
        <v>90</v>
      </c>
      <c r="W24" s="16">
        <v>1015825</v>
      </c>
      <c r="X24" s="16" t="s">
        <v>6591</v>
      </c>
      <c r="Y24" s="16"/>
    </row>
    <row r="25" spans="1:25">
      <c r="A25" s="35" t="s">
        <v>157</v>
      </c>
      <c r="B25" s="15" t="s">
        <v>1184</v>
      </c>
      <c r="C25" s="35" t="s">
        <v>6593</v>
      </c>
      <c r="D25" s="15" t="s">
        <v>6594</v>
      </c>
      <c r="E25" s="24">
        <v>45969.413194444445</v>
      </c>
      <c r="F25" s="15">
        <v>12.3</v>
      </c>
      <c r="G25" s="37" t="s">
        <v>3121</v>
      </c>
      <c r="H25" s="15"/>
      <c r="I25" s="15"/>
      <c r="J25" s="15"/>
      <c r="K25" s="15"/>
      <c r="L25" s="35">
        <v>51</v>
      </c>
      <c r="M25" s="35">
        <v>80</v>
      </c>
      <c r="N25" s="35">
        <v>30</v>
      </c>
      <c r="O25" s="15"/>
      <c r="P25" s="14">
        <f t="shared" si="2"/>
        <v>161</v>
      </c>
      <c r="Q25" s="17" t="s">
        <v>32</v>
      </c>
      <c r="R25" s="410" t="b">
        <v>0</v>
      </c>
      <c r="S25" s="340">
        <v>115258</v>
      </c>
      <c r="T25" s="237" t="s">
        <v>33</v>
      </c>
      <c r="U25" s="232" t="s">
        <v>523</v>
      </c>
      <c r="V25" s="232" t="s">
        <v>90</v>
      </c>
      <c r="W25" s="232">
        <v>1015826</v>
      </c>
      <c r="X25" s="232" t="s">
        <v>6595</v>
      </c>
      <c r="Y25" s="16"/>
    </row>
    <row r="26" spans="1:25">
      <c r="A26" s="15" t="s">
        <v>157</v>
      </c>
      <c r="B26" s="15" t="s">
        <v>1184</v>
      </c>
      <c r="C26" s="35" t="s">
        <v>6596</v>
      </c>
      <c r="D26" s="15" t="s">
        <v>4325</v>
      </c>
      <c r="E26" s="24">
        <v>45969.392361111109</v>
      </c>
      <c r="F26" s="15">
        <v>11.2</v>
      </c>
      <c r="G26" s="37" t="s">
        <v>3121</v>
      </c>
      <c r="H26" s="15"/>
      <c r="I26" s="15"/>
      <c r="J26" s="15"/>
      <c r="K26" s="26"/>
      <c r="L26" s="340"/>
      <c r="M26" s="392">
        <v>90</v>
      </c>
      <c r="N26" s="345">
        <v>66</v>
      </c>
      <c r="O26" s="345">
        <v>5</v>
      </c>
      <c r="P26" s="66">
        <f t="shared" si="2"/>
        <v>161</v>
      </c>
      <c r="Q26" s="307" t="s">
        <v>32</v>
      </c>
      <c r="R26" s="410" t="b">
        <v>0</v>
      </c>
      <c r="S26" s="340">
        <v>115259</v>
      </c>
      <c r="T26" s="237" t="s">
        <v>33</v>
      </c>
      <c r="U26" s="261" t="s">
        <v>2328</v>
      </c>
      <c r="V26" s="16" t="s">
        <v>90</v>
      </c>
      <c r="W26" s="16">
        <v>1015828</v>
      </c>
      <c r="X26" s="16" t="s">
        <v>6597</v>
      </c>
      <c r="Y26" s="16"/>
    </row>
    <row r="27" spans="1:25">
      <c r="A27" s="15" t="s">
        <v>120</v>
      </c>
      <c r="B27" s="15" t="s">
        <v>78</v>
      </c>
      <c r="C27" s="311" t="s">
        <v>6598</v>
      </c>
      <c r="D27" s="15" t="s">
        <v>5908</v>
      </c>
      <c r="E27" s="24">
        <v>45969.430555555555</v>
      </c>
      <c r="F27" s="15">
        <v>10.3</v>
      </c>
      <c r="G27" s="37" t="s">
        <v>3121</v>
      </c>
      <c r="H27" s="15"/>
      <c r="I27" s="15"/>
      <c r="J27" s="15"/>
      <c r="K27" s="26"/>
      <c r="L27" s="345">
        <v>77</v>
      </c>
      <c r="M27" s="340">
        <v>30</v>
      </c>
      <c r="N27" s="340">
        <v>54</v>
      </c>
      <c r="O27" s="340"/>
      <c r="P27" s="66">
        <f t="shared" si="2"/>
        <v>161</v>
      </c>
      <c r="Q27" s="307" t="s">
        <v>32</v>
      </c>
      <c r="R27" s="410" t="b">
        <v>1</v>
      </c>
      <c r="S27" s="340">
        <v>115248</v>
      </c>
      <c r="T27" s="237" t="s">
        <v>33</v>
      </c>
      <c r="U27" s="261" t="s">
        <v>2328</v>
      </c>
      <c r="V27" s="16" t="s">
        <v>90</v>
      </c>
      <c r="W27" s="16">
        <v>1015830</v>
      </c>
      <c r="X27" s="16" t="s">
        <v>6591</v>
      </c>
      <c r="Y27" s="16"/>
    </row>
    <row r="28" spans="1:25">
      <c r="A28" s="35" t="s">
        <v>937</v>
      </c>
      <c r="B28" s="406" t="s">
        <v>92</v>
      </c>
      <c r="C28" s="323" t="s">
        <v>6599</v>
      </c>
      <c r="D28" s="27" t="s">
        <v>6471</v>
      </c>
      <c r="E28" s="271">
        <v>45969.083333333336</v>
      </c>
      <c r="F28" s="35">
        <v>11.4</v>
      </c>
      <c r="G28" s="37" t="s">
        <v>3121</v>
      </c>
      <c r="H28" s="15"/>
      <c r="I28" s="15"/>
      <c r="J28" s="15"/>
      <c r="K28" s="26"/>
      <c r="L28" s="345">
        <v>101</v>
      </c>
      <c r="M28" s="340">
        <v>0</v>
      </c>
      <c r="N28" s="419">
        <v>60</v>
      </c>
      <c r="O28" s="15"/>
      <c r="P28" s="14">
        <f t="shared" si="2"/>
        <v>161</v>
      </c>
      <c r="Q28" s="17" t="s">
        <v>32</v>
      </c>
      <c r="R28" s="410" t="b">
        <v>0</v>
      </c>
      <c r="S28" s="340">
        <v>115261</v>
      </c>
      <c r="T28" s="237" t="s">
        <v>33</v>
      </c>
      <c r="U28" s="232" t="s">
        <v>523</v>
      </c>
      <c r="V28" s="232" t="s">
        <v>90</v>
      </c>
      <c r="W28" s="232">
        <v>1015832</v>
      </c>
      <c r="X28" s="232" t="s">
        <v>6591</v>
      </c>
      <c r="Y28" s="16"/>
    </row>
    <row r="29" spans="1:25">
      <c r="A29" s="11" t="s">
        <v>19</v>
      </c>
      <c r="B29" s="7"/>
      <c r="C29" s="20"/>
      <c r="D29" s="7"/>
      <c r="E29" s="11"/>
      <c r="F29" s="7"/>
      <c r="G29" s="7"/>
      <c r="H29" s="11">
        <f t="shared" ref="H29:P29" si="3">SUM(H23:H28)</f>
        <v>0</v>
      </c>
      <c r="I29" s="11">
        <f t="shared" si="3"/>
        <v>0</v>
      </c>
      <c r="J29" s="11">
        <f t="shared" si="3"/>
        <v>0</v>
      </c>
      <c r="K29" s="11">
        <f t="shared" si="3"/>
        <v>0</v>
      </c>
      <c r="L29" s="11">
        <f t="shared" si="3"/>
        <v>321</v>
      </c>
      <c r="M29" s="11">
        <f t="shared" si="3"/>
        <v>370</v>
      </c>
      <c r="N29" s="11">
        <f t="shared" si="3"/>
        <v>270</v>
      </c>
      <c r="O29" s="11">
        <f t="shared" si="3"/>
        <v>5</v>
      </c>
      <c r="P29" s="11">
        <f t="shared" si="3"/>
        <v>966</v>
      </c>
      <c r="Q29" s="12"/>
      <c r="R29" s="420"/>
      <c r="S29" s="421"/>
      <c r="T29" s="42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263" t="s">
        <v>508</v>
      </c>
      <c r="B33" s="1591" t="s">
        <v>1096</v>
      </c>
      <c r="C33" s="1591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4" t="s">
        <v>755</v>
      </c>
      <c r="B34" s="4" t="s">
        <v>715</v>
      </c>
      <c r="C34" s="4"/>
      <c r="D34" s="242"/>
      <c r="E34" s="24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6039</v>
      </c>
      <c r="B35" s="1772" t="s">
        <v>6040</v>
      </c>
      <c r="C35" s="1772"/>
      <c r="D35" s="1"/>
      <c r="E35" s="1"/>
    </row>
    <row r="36" spans="1:25">
      <c r="A36" s="5" t="s">
        <v>42</v>
      </c>
      <c r="B36" s="1772"/>
      <c r="C36" s="1772"/>
    </row>
    <row r="37" spans="1:25">
      <c r="A37" s="5" t="s">
        <v>43</v>
      </c>
      <c r="B37" s="1772"/>
      <c r="C37" s="1772"/>
      <c r="D37" s="1"/>
      <c r="E37" s="1"/>
    </row>
    <row r="38" spans="1:25">
      <c r="A38" s="5" t="s">
        <v>44</v>
      </c>
      <c r="B38" s="1772"/>
      <c r="C38" s="1772"/>
      <c r="D38" s="1"/>
      <c r="E38" s="1"/>
    </row>
    <row r="40" spans="1:25" ht="23.25" customHeight="1">
      <c r="A40" s="1592" t="s">
        <v>345</v>
      </c>
      <c r="B40" s="1592"/>
      <c r="C40" s="1592"/>
      <c r="D40" s="1592"/>
      <c r="E40" s="1592"/>
      <c r="F40" s="1592"/>
      <c r="G40" s="408"/>
      <c r="H40" s="1592" t="s">
        <v>959</v>
      </c>
      <c r="I40" s="1592"/>
      <c r="J40" s="1592"/>
      <c r="K40" s="1592"/>
      <c r="L40" s="1592"/>
      <c r="M40" s="1592"/>
      <c r="N40" s="1592"/>
      <c r="O40" s="1592"/>
      <c r="P40" s="1592"/>
      <c r="Q40" s="1811" t="s">
        <v>2599</v>
      </c>
      <c r="R40" s="1812"/>
      <c r="S40" s="1812"/>
      <c r="T40" s="1812"/>
      <c r="U40" s="1812"/>
      <c r="V40" s="1812"/>
      <c r="W40" s="1812"/>
      <c r="X40" s="1812"/>
      <c r="Y40" s="1812"/>
    </row>
    <row r="41" spans="1:25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240" t="s">
        <v>22</v>
      </c>
      <c r="S41" s="18" t="s">
        <v>9</v>
      </c>
      <c r="T41" s="8" t="s">
        <v>21</v>
      </c>
      <c r="U41" s="8" t="s">
        <v>24</v>
      </c>
      <c r="V41" s="8" t="s">
        <v>25</v>
      </c>
      <c r="W41" s="8" t="s">
        <v>26</v>
      </c>
      <c r="X41" s="8" t="s">
        <v>27</v>
      </c>
      <c r="Y41" s="8" t="s">
        <v>28</v>
      </c>
    </row>
    <row r="42" spans="1:25">
      <c r="A42" s="15" t="s">
        <v>2561</v>
      </c>
      <c r="B42" s="15" t="s">
        <v>6600</v>
      </c>
      <c r="C42" s="35" t="s">
        <v>6601</v>
      </c>
      <c r="D42" s="15" t="s">
        <v>6602</v>
      </c>
      <c r="E42" s="24">
        <v>45968.479166666664</v>
      </c>
      <c r="F42" s="15">
        <v>10.8</v>
      </c>
      <c r="G42" s="37" t="s">
        <v>3121</v>
      </c>
      <c r="H42" s="15"/>
      <c r="I42" s="15"/>
      <c r="J42" s="15"/>
      <c r="K42" s="15"/>
      <c r="L42" s="15">
        <v>21</v>
      </c>
      <c r="M42" s="35">
        <v>80</v>
      </c>
      <c r="N42" s="272">
        <v>60</v>
      </c>
      <c r="O42" s="15"/>
      <c r="P42" s="14">
        <f t="shared" ref="P42:P47" si="4">SUM(H42:O42)</f>
        <v>161</v>
      </c>
      <c r="Q42" s="17" t="s">
        <v>32</v>
      </c>
      <c r="R42" s="410" t="b">
        <v>0</v>
      </c>
      <c r="S42" s="340">
        <v>115255</v>
      </c>
      <c r="T42" s="237" t="s">
        <v>33</v>
      </c>
      <c r="U42" s="261" t="s">
        <v>2328</v>
      </c>
      <c r="V42" s="16" t="s">
        <v>90</v>
      </c>
      <c r="W42" s="16">
        <v>1015833</v>
      </c>
      <c r="X42" s="16" t="s">
        <v>6597</v>
      </c>
      <c r="Y42" s="16"/>
    </row>
    <row r="43" spans="1:25">
      <c r="A43" s="15" t="s">
        <v>2837</v>
      </c>
      <c r="B43" s="15" t="s">
        <v>6600</v>
      </c>
      <c r="C43" s="35" t="s">
        <v>6603</v>
      </c>
      <c r="D43" s="15" t="s">
        <v>6602</v>
      </c>
      <c r="E43" s="24">
        <v>45968.479166666664</v>
      </c>
      <c r="F43" s="15">
        <v>10.8</v>
      </c>
      <c r="G43" s="37" t="s">
        <v>3121</v>
      </c>
      <c r="H43" s="15"/>
      <c r="I43" s="15"/>
      <c r="J43" s="15"/>
      <c r="K43" s="15"/>
      <c r="L43" s="321">
        <v>51</v>
      </c>
      <c r="M43" s="311">
        <v>80</v>
      </c>
      <c r="N43" s="15">
        <v>30</v>
      </c>
      <c r="O43" s="15"/>
      <c r="P43" s="14">
        <f t="shared" si="4"/>
        <v>161</v>
      </c>
      <c r="Q43" s="17" t="s">
        <v>32</v>
      </c>
      <c r="R43" s="410" t="b">
        <v>0</v>
      </c>
      <c r="S43" s="340">
        <v>115256</v>
      </c>
      <c r="T43" s="237" t="s">
        <v>33</v>
      </c>
      <c r="U43" s="261" t="s">
        <v>2328</v>
      </c>
      <c r="V43" s="16" t="s">
        <v>90</v>
      </c>
      <c r="W43" s="16">
        <v>1015834</v>
      </c>
      <c r="X43" s="16" t="s">
        <v>6597</v>
      </c>
      <c r="Y43" s="16"/>
    </row>
    <row r="44" spans="1:25">
      <c r="A44" s="15" t="s">
        <v>120</v>
      </c>
      <c r="B44" s="15" t="s">
        <v>78</v>
      </c>
      <c r="C44" s="35" t="s">
        <v>6604</v>
      </c>
      <c r="D44" s="15" t="s">
        <v>1407</v>
      </c>
      <c r="E44" s="24">
        <v>45969.46875</v>
      </c>
      <c r="F44" s="15">
        <v>10.8</v>
      </c>
      <c r="G44" s="37" t="s">
        <v>3121</v>
      </c>
      <c r="H44" s="15"/>
      <c r="I44" s="15"/>
      <c r="J44" s="15"/>
      <c r="K44" s="26"/>
      <c r="L44" s="340">
        <v>81</v>
      </c>
      <c r="M44" s="392">
        <v>80</v>
      </c>
      <c r="N44" s="25"/>
      <c r="O44" s="15"/>
      <c r="P44" s="14">
        <f t="shared" si="4"/>
        <v>161</v>
      </c>
      <c r="Q44" s="17" t="s">
        <v>32</v>
      </c>
      <c r="R44" s="410" t="b">
        <v>1</v>
      </c>
      <c r="S44" s="340">
        <v>115250</v>
      </c>
      <c r="T44" s="237" t="s">
        <v>33</v>
      </c>
      <c r="U44" s="261" t="s">
        <v>2328</v>
      </c>
      <c r="V44" s="16" t="s">
        <v>90</v>
      </c>
      <c r="W44" s="16">
        <v>1015836</v>
      </c>
      <c r="X44" s="16" t="s">
        <v>6597</v>
      </c>
      <c r="Y44" s="16"/>
    </row>
    <row r="45" spans="1:25">
      <c r="A45" s="15" t="s">
        <v>120</v>
      </c>
      <c r="B45" s="15" t="s">
        <v>78</v>
      </c>
      <c r="C45" s="35" t="s">
        <v>6605</v>
      </c>
      <c r="D45" s="15" t="s">
        <v>1407</v>
      </c>
      <c r="E45" s="24">
        <v>45969.46875</v>
      </c>
      <c r="F45" s="15">
        <v>10.8</v>
      </c>
      <c r="G45" s="37" t="s">
        <v>3121</v>
      </c>
      <c r="H45" s="15"/>
      <c r="I45" s="15"/>
      <c r="J45" s="15"/>
      <c r="K45" s="26"/>
      <c r="L45" s="340">
        <v>51</v>
      </c>
      <c r="M45" s="340">
        <v>80</v>
      </c>
      <c r="N45" s="25">
        <v>30</v>
      </c>
      <c r="O45" s="15"/>
      <c r="P45" s="14">
        <f t="shared" si="4"/>
        <v>161</v>
      </c>
      <c r="Q45" s="17" t="s">
        <v>32</v>
      </c>
      <c r="R45" s="410" t="b">
        <v>1</v>
      </c>
      <c r="S45" s="340">
        <v>115249</v>
      </c>
      <c r="T45" s="237" t="s">
        <v>33</v>
      </c>
      <c r="U45" s="261" t="s">
        <v>2328</v>
      </c>
      <c r="V45" s="16" t="s">
        <v>90</v>
      </c>
      <c r="W45" s="16">
        <v>1015837</v>
      </c>
      <c r="X45" s="16" t="s">
        <v>6597</v>
      </c>
      <c r="Y45" s="16"/>
    </row>
    <row r="46" spans="1:25">
      <c r="A46" s="15" t="s">
        <v>157</v>
      </c>
      <c r="B46" s="15" t="s">
        <v>6600</v>
      </c>
      <c r="C46" s="35" t="s">
        <v>6606</v>
      </c>
      <c r="D46" s="15" t="s">
        <v>6602</v>
      </c>
      <c r="E46" s="24">
        <v>45968.479166666664</v>
      </c>
      <c r="F46" s="15">
        <v>10.8</v>
      </c>
      <c r="G46" s="37" t="s">
        <v>3121</v>
      </c>
      <c r="H46" s="15"/>
      <c r="I46" s="15"/>
      <c r="J46" s="15"/>
      <c r="K46" s="15"/>
      <c r="L46" s="15">
        <v>30</v>
      </c>
      <c r="M46" s="15">
        <v>101</v>
      </c>
      <c r="N46" s="15">
        <v>30</v>
      </c>
      <c r="O46" s="15"/>
      <c r="P46" s="14">
        <f t="shared" si="4"/>
        <v>161</v>
      </c>
      <c r="Q46" s="17" t="s">
        <v>32</v>
      </c>
      <c r="R46" s="410" t="b">
        <v>0</v>
      </c>
      <c r="S46" s="340">
        <v>115253</v>
      </c>
      <c r="T46" s="237" t="s">
        <v>33</v>
      </c>
      <c r="U46" s="261" t="s">
        <v>2328</v>
      </c>
      <c r="V46" s="16" t="s">
        <v>90</v>
      </c>
      <c r="W46" s="16">
        <v>1015838</v>
      </c>
      <c r="X46" s="16" t="s">
        <v>6607</v>
      </c>
      <c r="Y46" s="16"/>
    </row>
    <row r="47" spans="1:25">
      <c r="A47" s="15" t="s">
        <v>157</v>
      </c>
      <c r="B47" s="15" t="s">
        <v>6600</v>
      </c>
      <c r="C47" s="15" t="s">
        <v>6608</v>
      </c>
      <c r="D47" s="15" t="s">
        <v>6602</v>
      </c>
      <c r="E47" s="24">
        <v>45968.479166666664</v>
      </c>
      <c r="F47" s="15">
        <v>10.8</v>
      </c>
      <c r="G47" s="37" t="s">
        <v>3121</v>
      </c>
      <c r="H47" s="15"/>
      <c r="I47" s="15"/>
      <c r="J47" s="15"/>
      <c r="K47" s="15"/>
      <c r="L47" s="15">
        <v>60</v>
      </c>
      <c r="M47" s="15">
        <v>101</v>
      </c>
      <c r="N47" s="15"/>
      <c r="O47" s="15"/>
      <c r="P47" s="14">
        <f t="shared" si="4"/>
        <v>161</v>
      </c>
      <c r="Q47" s="17" t="s">
        <v>32</v>
      </c>
      <c r="R47" s="410" t="b">
        <v>0</v>
      </c>
      <c r="S47" s="340">
        <v>115254</v>
      </c>
      <c r="T47" s="237" t="s">
        <v>33</v>
      </c>
      <c r="U47" s="261" t="s">
        <v>2328</v>
      </c>
      <c r="V47" s="16" t="s">
        <v>90</v>
      </c>
      <c r="W47" s="16">
        <v>1015840</v>
      </c>
      <c r="X47" s="16" t="s">
        <v>6607</v>
      </c>
      <c r="Y47" s="16"/>
    </row>
    <row r="48" spans="1:25">
      <c r="A48" s="11" t="s">
        <v>19</v>
      </c>
      <c r="B48" s="7"/>
      <c r="C48" s="7"/>
      <c r="D48" s="7"/>
      <c r="E48" s="11"/>
      <c r="F48" s="7"/>
      <c r="G48" s="7"/>
      <c r="H48" s="11">
        <f t="shared" ref="H48:P48" si="5">SUM(H42:H47)</f>
        <v>0</v>
      </c>
      <c r="I48" s="11">
        <f t="shared" si="5"/>
        <v>0</v>
      </c>
      <c r="J48" s="11">
        <f t="shared" si="5"/>
        <v>0</v>
      </c>
      <c r="K48" s="11">
        <f t="shared" si="5"/>
        <v>0</v>
      </c>
      <c r="L48" s="11">
        <f t="shared" si="5"/>
        <v>294</v>
      </c>
      <c r="M48" s="11">
        <f t="shared" si="5"/>
        <v>522</v>
      </c>
      <c r="N48" s="11">
        <f t="shared" si="5"/>
        <v>150</v>
      </c>
      <c r="O48" s="11">
        <f t="shared" si="5"/>
        <v>0</v>
      </c>
      <c r="P48" s="11">
        <f t="shared" si="5"/>
        <v>966</v>
      </c>
      <c r="Q48" s="12"/>
      <c r="R48" s="12"/>
      <c r="S48" s="256"/>
      <c r="T48" s="12"/>
      <c r="U48" s="12"/>
      <c r="V48" s="12"/>
      <c r="W48" s="12"/>
      <c r="X48" s="12"/>
      <c r="Y48" s="12"/>
    </row>
    <row r="49" spans="1:25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4" t="s">
        <v>508</v>
      </c>
      <c r="B52" s="1564"/>
      <c r="C52" s="1564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6039</v>
      </c>
      <c r="B53" s="1772" t="s">
        <v>6609</v>
      </c>
      <c r="C53" s="1772"/>
      <c r="D53" s="1"/>
      <c r="E53" s="1"/>
    </row>
    <row r="54" spans="1:25">
      <c r="A54" s="5" t="s">
        <v>42</v>
      </c>
      <c r="B54" s="1772"/>
      <c r="C54" s="1772"/>
    </row>
    <row r="55" spans="1:25">
      <c r="A55" s="5" t="s">
        <v>43</v>
      </c>
      <c r="B55" s="1772"/>
      <c r="C55" s="1772"/>
      <c r="D55" s="1"/>
      <c r="E55" s="1"/>
    </row>
    <row r="56" spans="1:25">
      <c r="A56" s="5" t="s">
        <v>44</v>
      </c>
      <c r="B56" s="1772"/>
      <c r="C56" s="1772"/>
      <c r="D56" s="1"/>
      <c r="E56" s="1"/>
    </row>
    <row r="58" spans="1:25" ht="23.25" customHeight="1">
      <c r="A58" s="1764" t="s">
        <v>6610</v>
      </c>
      <c r="B58" s="1764"/>
      <c r="C58" s="1764"/>
      <c r="D58" s="1764"/>
      <c r="E58" s="1764"/>
      <c r="F58" s="1764"/>
      <c r="G58" s="289"/>
      <c r="H58" s="1764" t="s">
        <v>959</v>
      </c>
      <c r="I58" s="1764"/>
      <c r="J58" s="1764"/>
      <c r="K58" s="1764"/>
      <c r="L58" s="1764"/>
      <c r="M58" s="1764"/>
      <c r="N58" s="1764"/>
      <c r="O58" s="1764"/>
      <c r="P58" s="1764"/>
      <c r="Q58" s="1776" t="s">
        <v>2599</v>
      </c>
      <c r="R58" s="1777"/>
      <c r="S58" s="1777"/>
      <c r="T58" s="1777"/>
      <c r="U58" s="1777"/>
      <c r="V58" s="1777"/>
      <c r="W58" s="1777"/>
      <c r="X58" s="1777"/>
      <c r="Y58" s="1777"/>
    </row>
    <row r="59" spans="1:25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9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240" t="s">
        <v>22</v>
      </c>
      <c r="S59" s="8" t="s">
        <v>9</v>
      </c>
      <c r="T59" s="8" t="s">
        <v>21</v>
      </c>
      <c r="U59" s="8" t="s">
        <v>24</v>
      </c>
      <c r="V59" s="8" t="s">
        <v>25</v>
      </c>
      <c r="W59" s="8" t="s">
        <v>26</v>
      </c>
      <c r="X59" s="8" t="s">
        <v>27</v>
      </c>
      <c r="Y59" s="8" t="s">
        <v>28</v>
      </c>
    </row>
    <row r="60" spans="1:25">
      <c r="A60" s="224"/>
      <c r="B60" s="224"/>
      <c r="C60" s="224"/>
      <c r="D60" s="224"/>
      <c r="E60" s="227"/>
      <c r="F60" s="224"/>
      <c r="G60" s="37"/>
      <c r="H60" s="15"/>
      <c r="I60" s="15"/>
      <c r="J60" s="15"/>
      <c r="K60" s="15"/>
      <c r="L60" s="15"/>
      <c r="M60" s="15"/>
      <c r="N60" s="15"/>
      <c r="O60" s="15"/>
      <c r="P60" s="14">
        <f>SUM(H60:O60)</f>
        <v>0</v>
      </c>
      <c r="Q60" s="17" t="s">
        <v>32</v>
      </c>
      <c r="R60" s="367" t="b">
        <v>0</v>
      </c>
      <c r="S60" s="14"/>
      <c r="T60" s="23" t="s">
        <v>33</v>
      </c>
      <c r="U60" s="16"/>
      <c r="V60" s="16"/>
      <c r="W60" s="16"/>
      <c r="X60" s="16"/>
      <c r="Y60" s="16"/>
    </row>
    <row r="61" spans="1:25">
      <c r="A61" s="224"/>
      <c r="B61" s="224"/>
      <c r="C61" s="224"/>
      <c r="D61" s="224"/>
      <c r="E61" s="227"/>
      <c r="F61" s="224"/>
      <c r="G61" s="37"/>
      <c r="H61" s="15"/>
      <c r="I61" s="15"/>
      <c r="J61" s="15"/>
      <c r="K61" s="15"/>
      <c r="L61" s="15"/>
      <c r="M61" s="15"/>
      <c r="N61" s="15"/>
      <c r="O61" s="15"/>
      <c r="P61" s="14">
        <f>SUM(H61:O61)</f>
        <v>0</v>
      </c>
      <c r="Q61" s="17" t="s">
        <v>32</v>
      </c>
      <c r="R61" s="367" t="b">
        <v>0</v>
      </c>
      <c r="S61" s="14"/>
      <c r="T61" s="23" t="s">
        <v>33</v>
      </c>
      <c r="U61" s="16"/>
      <c r="V61" s="16"/>
      <c r="W61" s="16"/>
      <c r="X61" s="16"/>
      <c r="Y61" s="16"/>
    </row>
    <row r="62" spans="1:25">
      <c r="A62" s="15"/>
      <c r="B62" s="15"/>
      <c r="C62" s="15"/>
      <c r="D62" s="15"/>
      <c r="E62" s="24"/>
      <c r="F62" s="15"/>
      <c r="G62" s="37"/>
      <c r="H62" s="15"/>
      <c r="I62" s="15"/>
      <c r="J62" s="15"/>
      <c r="K62" s="15"/>
      <c r="L62" s="15"/>
      <c r="M62" s="15"/>
      <c r="N62" s="15"/>
      <c r="O62" s="15"/>
      <c r="P62" s="14"/>
      <c r="Q62" s="17"/>
      <c r="R62" s="367" t="b">
        <v>0</v>
      </c>
      <c r="S62" s="14"/>
      <c r="T62" s="23"/>
      <c r="U62" s="16"/>
      <c r="V62" s="16"/>
      <c r="W62" s="16"/>
      <c r="X62" s="16"/>
      <c r="Y62" s="16"/>
    </row>
    <row r="63" spans="1:25">
      <c r="A63" s="15"/>
      <c r="B63" s="15"/>
      <c r="C63" s="15"/>
      <c r="D63" s="15"/>
      <c r="E63" s="24"/>
      <c r="F63" s="15"/>
      <c r="G63" s="37"/>
      <c r="H63" s="15"/>
      <c r="I63" s="15"/>
      <c r="J63" s="15"/>
      <c r="K63" s="15"/>
      <c r="L63" s="15"/>
      <c r="M63" s="15"/>
      <c r="N63" s="15"/>
      <c r="O63" s="15"/>
      <c r="P63" s="14"/>
      <c r="Q63" s="17"/>
      <c r="R63" s="367" t="b">
        <v>0</v>
      </c>
      <c r="S63" s="14"/>
      <c r="T63" s="23"/>
      <c r="U63" s="232"/>
      <c r="V63" s="232"/>
      <c r="W63" s="232"/>
      <c r="X63" s="232"/>
      <c r="Y63" s="16"/>
    </row>
    <row r="64" spans="1:25">
      <c r="A64" s="15"/>
      <c r="B64" s="15"/>
      <c r="C64" s="15"/>
      <c r="D64" s="15"/>
      <c r="E64" s="24"/>
      <c r="F64" s="15"/>
      <c r="G64" s="37"/>
      <c r="H64" s="15"/>
      <c r="I64" s="15"/>
      <c r="J64" s="15"/>
      <c r="K64" s="15"/>
      <c r="L64" s="15"/>
      <c r="M64" s="15"/>
      <c r="N64" s="15"/>
      <c r="O64" s="15"/>
      <c r="P64" s="14"/>
      <c r="Q64" s="17"/>
      <c r="R64" s="367" t="b">
        <v>0</v>
      </c>
      <c r="S64" s="14"/>
      <c r="T64" s="23"/>
      <c r="U64" s="16"/>
      <c r="V64" s="16"/>
      <c r="W64" s="16"/>
      <c r="X64" s="16"/>
      <c r="Y64" s="16"/>
    </row>
    <row r="65" spans="1:25">
      <c r="A65" s="224"/>
      <c r="B65" s="224"/>
      <c r="C65" s="224"/>
      <c r="D65" s="224"/>
      <c r="E65" s="227"/>
      <c r="F65" s="224"/>
      <c r="G65" s="37"/>
      <c r="H65" s="15"/>
      <c r="I65" s="15"/>
      <c r="J65" s="15"/>
      <c r="K65" s="15"/>
      <c r="L65" s="15"/>
      <c r="M65" s="15"/>
      <c r="N65" s="15"/>
      <c r="O65" s="15"/>
      <c r="P65" s="14"/>
      <c r="Q65" s="17"/>
      <c r="R65" s="367" t="b">
        <v>0</v>
      </c>
      <c r="S65" s="14"/>
      <c r="T65" s="23"/>
      <c r="U65" s="16"/>
      <c r="V65" s="16"/>
      <c r="W65" s="16"/>
      <c r="X65" s="16"/>
      <c r="Y65" s="16"/>
    </row>
    <row r="66" spans="1:25">
      <c r="A66" s="15"/>
      <c r="B66" s="15"/>
      <c r="C66" s="15"/>
      <c r="D66" s="15"/>
      <c r="E66" s="15"/>
      <c r="F66" s="15"/>
      <c r="G66" s="37"/>
      <c r="H66" s="15"/>
      <c r="I66" s="15"/>
      <c r="J66" s="15"/>
      <c r="K66" s="15"/>
      <c r="L66" s="15"/>
      <c r="M66" s="15"/>
      <c r="N66" s="15"/>
      <c r="O66" s="15"/>
      <c r="P66" s="14">
        <f>SUM(H66:O66)</f>
        <v>0</v>
      </c>
      <c r="Q66" s="14" t="s">
        <v>30</v>
      </c>
      <c r="R66" s="14"/>
      <c r="S66" s="14"/>
      <c r="T66" s="14" t="s">
        <v>31</v>
      </c>
      <c r="U66" s="16"/>
      <c r="V66" s="16"/>
      <c r="W66" s="16"/>
      <c r="X66" s="16"/>
      <c r="Y66" s="16"/>
    </row>
    <row r="67" spans="1:25">
      <c r="A67" s="11" t="s">
        <v>19</v>
      </c>
      <c r="B67" s="7"/>
      <c r="C67" s="7"/>
      <c r="D67" s="7"/>
      <c r="E67" s="11"/>
      <c r="F67" s="7"/>
      <c r="G67" s="7"/>
      <c r="H67" s="11">
        <f t="shared" ref="H67:P67" si="6">SUM(H60:H66)</f>
        <v>0</v>
      </c>
      <c r="I67" s="11">
        <f t="shared" si="6"/>
        <v>0</v>
      </c>
      <c r="J67" s="11">
        <f t="shared" si="6"/>
        <v>0</v>
      </c>
      <c r="K67" s="11">
        <f t="shared" si="6"/>
        <v>0</v>
      </c>
      <c r="L67" s="11">
        <f t="shared" si="6"/>
        <v>0</v>
      </c>
      <c r="M67" s="11">
        <f t="shared" si="6"/>
        <v>0</v>
      </c>
      <c r="N67" s="11">
        <f t="shared" si="6"/>
        <v>0</v>
      </c>
      <c r="O67" s="11">
        <f t="shared" si="6"/>
        <v>0</v>
      </c>
      <c r="P67" s="11">
        <f t="shared" si="6"/>
        <v>0</v>
      </c>
      <c r="Q67" s="12"/>
      <c r="R67" s="12"/>
      <c r="S67" s="12"/>
      <c r="T67" s="12"/>
      <c r="U67" s="12"/>
      <c r="V67" s="12"/>
      <c r="W67" s="12"/>
      <c r="X67" s="12"/>
      <c r="Y67" s="12"/>
    </row>
    <row r="68" spans="1:25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563"/>
      <c r="K69" s="1563"/>
      <c r="L69" s="156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 ht="18">
      <c r="A70" s="187" t="s">
        <v>35</v>
      </c>
      <c r="B70" s="186" t="s">
        <v>36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4"/>
      <c r="B71" s="1564"/>
      <c r="C71" s="1564"/>
      <c r="D71" s="242"/>
      <c r="E71" s="243" t="s">
        <v>40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6039</v>
      </c>
      <c r="B72" s="1772" t="s">
        <v>6086</v>
      </c>
      <c r="C72" s="1772"/>
      <c r="D72" s="1"/>
      <c r="E72" s="1"/>
    </row>
    <row r="73" spans="1:25">
      <c r="A73" s="5" t="s">
        <v>42</v>
      </c>
      <c r="B73" s="1772"/>
      <c r="C73" s="1772"/>
    </row>
    <row r="74" spans="1:25">
      <c r="A74" s="5" t="s">
        <v>43</v>
      </c>
      <c r="B74" s="1772"/>
      <c r="C74" s="1772"/>
      <c r="D74" s="1"/>
      <c r="E74" s="1"/>
    </row>
    <row r="75" spans="1:25">
      <c r="A75" s="5" t="s">
        <v>44</v>
      </c>
      <c r="B75" s="1772"/>
      <c r="C75" s="1772"/>
      <c r="D75" s="1"/>
      <c r="E75" s="1"/>
    </row>
  </sheetData>
  <mergeCells count="40">
    <mergeCell ref="B14:C14"/>
    <mergeCell ref="A1:F1"/>
    <mergeCell ref="H1:P1"/>
    <mergeCell ref="Q1:Y1"/>
    <mergeCell ref="B12:D12"/>
    <mergeCell ref="J12:L12"/>
    <mergeCell ref="B16:C16"/>
    <mergeCell ref="B17:C17"/>
    <mergeCell ref="B18:C18"/>
    <mergeCell ref="B19:C19"/>
    <mergeCell ref="A21:F21"/>
    <mergeCell ref="B50:D50"/>
    <mergeCell ref="J50:L50"/>
    <mergeCell ref="Q21:Y21"/>
    <mergeCell ref="B31:D31"/>
    <mergeCell ref="J31:L31"/>
    <mergeCell ref="B33:C33"/>
    <mergeCell ref="B35:C35"/>
    <mergeCell ref="B36:C36"/>
    <mergeCell ref="H21:P21"/>
    <mergeCell ref="B37:C37"/>
    <mergeCell ref="B38:C38"/>
    <mergeCell ref="A40:F40"/>
    <mergeCell ref="H40:P40"/>
    <mergeCell ref="Q40:Y40"/>
    <mergeCell ref="B52:C52"/>
    <mergeCell ref="B53:C53"/>
    <mergeCell ref="B54:C54"/>
    <mergeCell ref="B55:C55"/>
    <mergeCell ref="B56:C56"/>
    <mergeCell ref="B73:C73"/>
    <mergeCell ref="B74:C74"/>
    <mergeCell ref="B75:C75"/>
    <mergeCell ref="H58:P58"/>
    <mergeCell ref="Q58:Y58"/>
    <mergeCell ref="B69:D69"/>
    <mergeCell ref="J69:L69"/>
    <mergeCell ref="B71:C71"/>
    <mergeCell ref="B72:C72"/>
    <mergeCell ref="A58:F58"/>
  </mergeCells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5772-AC17-42CF-A291-9C01B54989A4}">
  <sheetPr>
    <tabColor rgb="FF00B050"/>
  </sheetPr>
  <dimension ref="A1:X135"/>
  <sheetViews>
    <sheetView topLeftCell="A112" workbookViewId="0">
      <selection activeCell="H113" sqref="H113"/>
    </sheetView>
  </sheetViews>
  <sheetFormatPr defaultColWidth="11.42578125" defaultRowHeight="15"/>
  <cols>
    <col min="1" max="1" width="35.140625" customWidth="1"/>
    <col min="2" max="2" width="11.85546875" customWidth="1"/>
    <col min="3" max="3" width="15.85546875" customWidth="1"/>
    <col min="4" max="4" width="12.42578125" customWidth="1"/>
    <col min="5" max="5" width="19.140625" customWidth="1"/>
    <col min="6" max="6" width="9.140625" bestFit="1" customWidth="1"/>
    <col min="7" max="7" width="12.85546875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7.1406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21" t="s">
        <v>15</v>
      </c>
      <c r="M2" s="21" t="s">
        <v>16</v>
      </c>
      <c r="N2" s="21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18" t="s">
        <v>519</v>
      </c>
      <c r="B3" s="15" t="s">
        <v>78</v>
      </c>
      <c r="C3" s="35" t="s">
        <v>6611</v>
      </c>
      <c r="D3" s="15" t="s">
        <v>99</v>
      </c>
      <c r="E3" s="24">
        <v>45966.319444444445</v>
      </c>
      <c r="F3" s="15">
        <v>10.8</v>
      </c>
      <c r="G3" s="37" t="s">
        <v>3121</v>
      </c>
      <c r="H3" s="15"/>
      <c r="I3" s="15"/>
      <c r="J3" s="15"/>
      <c r="K3" s="26"/>
      <c r="L3" s="423">
        <v>50</v>
      </c>
      <c r="M3" s="423">
        <v>67</v>
      </c>
      <c r="N3" s="423">
        <v>27</v>
      </c>
      <c r="O3" s="27">
        <v>17</v>
      </c>
      <c r="P3" s="14">
        <f t="shared" ref="P3:P9" si="0">SUM(H3:O3)</f>
        <v>161</v>
      </c>
      <c r="Q3" s="17" t="s">
        <v>32</v>
      </c>
      <c r="R3" s="14">
        <v>115198</v>
      </c>
      <c r="S3" s="23" t="s">
        <v>33</v>
      </c>
      <c r="T3" s="411" t="s">
        <v>100</v>
      </c>
      <c r="U3" s="16" t="s">
        <v>90</v>
      </c>
      <c r="V3" s="16">
        <v>1015748</v>
      </c>
      <c r="W3" s="16" t="s">
        <v>6612</v>
      </c>
      <c r="X3" s="16"/>
    </row>
    <row r="4" spans="1:24">
      <c r="A4" s="424" t="s">
        <v>119</v>
      </c>
      <c r="B4" s="15" t="s">
        <v>92</v>
      </c>
      <c r="C4" s="35" t="s">
        <v>6613</v>
      </c>
      <c r="D4" s="15" t="s">
        <v>159</v>
      </c>
      <c r="E4" s="24">
        <v>45967.041666666664</v>
      </c>
      <c r="F4" s="15">
        <v>10.3</v>
      </c>
      <c r="G4" s="37" t="s">
        <v>3121</v>
      </c>
      <c r="H4" s="15"/>
      <c r="I4" s="15"/>
      <c r="J4" s="15"/>
      <c r="K4" s="26"/>
      <c r="L4" s="423">
        <v>50</v>
      </c>
      <c r="M4" s="423">
        <v>69</v>
      </c>
      <c r="N4" s="423">
        <v>27</v>
      </c>
      <c r="O4" s="27">
        <v>15</v>
      </c>
      <c r="P4" s="14">
        <f t="shared" si="0"/>
        <v>161</v>
      </c>
      <c r="Q4" s="17" t="s">
        <v>32</v>
      </c>
      <c r="R4" s="14">
        <v>115201</v>
      </c>
      <c r="S4" s="23" t="s">
        <v>33</v>
      </c>
      <c r="T4" s="231" t="s">
        <v>161</v>
      </c>
      <c r="U4" s="16" t="s">
        <v>90</v>
      </c>
      <c r="V4" s="16">
        <v>1015749</v>
      </c>
      <c r="W4" s="16" t="s">
        <v>6614</v>
      </c>
      <c r="X4" s="16"/>
    </row>
    <row r="5" spans="1:24">
      <c r="A5" s="318" t="s">
        <v>111</v>
      </c>
      <c r="B5" s="15" t="s">
        <v>65</v>
      </c>
      <c r="C5" s="35" t="s">
        <v>6615</v>
      </c>
      <c r="D5" s="15" t="s">
        <v>64</v>
      </c>
      <c r="E5" s="24">
        <v>45966.517361111109</v>
      </c>
      <c r="F5" s="15">
        <v>14.8</v>
      </c>
      <c r="G5" s="37"/>
      <c r="H5" s="15"/>
      <c r="I5" s="15"/>
      <c r="J5" s="15"/>
      <c r="K5" s="26"/>
      <c r="L5" s="423">
        <v>161</v>
      </c>
      <c r="M5" s="425"/>
      <c r="N5" s="425"/>
      <c r="O5" s="25"/>
      <c r="P5" s="14">
        <f t="shared" si="0"/>
        <v>161</v>
      </c>
      <c r="Q5" s="14" t="s">
        <v>30</v>
      </c>
      <c r="R5" s="14">
        <v>115153</v>
      </c>
      <c r="S5" s="23" t="s">
        <v>33</v>
      </c>
      <c r="T5" s="232" t="s">
        <v>169</v>
      </c>
      <c r="U5" s="16" t="s">
        <v>90</v>
      </c>
      <c r="V5" s="16">
        <v>1015750</v>
      </c>
      <c r="W5" s="16" t="s">
        <v>6616</v>
      </c>
      <c r="X5" s="16"/>
    </row>
    <row r="6" spans="1:24">
      <c r="A6" s="318" t="s">
        <v>113</v>
      </c>
      <c r="B6" s="15" t="s">
        <v>65</v>
      </c>
      <c r="C6" s="35" t="s">
        <v>6617</v>
      </c>
      <c r="D6" s="15" t="s">
        <v>64</v>
      </c>
      <c r="E6" s="24">
        <v>45966.517361111109</v>
      </c>
      <c r="F6" s="15">
        <v>14.8</v>
      </c>
      <c r="G6" s="37"/>
      <c r="H6" s="15"/>
      <c r="I6" s="15"/>
      <c r="J6" s="15"/>
      <c r="K6" s="26"/>
      <c r="L6" s="423">
        <v>81</v>
      </c>
      <c r="M6" s="425"/>
      <c r="N6" s="425"/>
      <c r="O6" s="25"/>
      <c r="P6" s="14">
        <f t="shared" si="0"/>
        <v>81</v>
      </c>
      <c r="Q6" s="14" t="s">
        <v>30</v>
      </c>
      <c r="R6" s="14">
        <v>115154</v>
      </c>
      <c r="S6" s="23" t="s">
        <v>33</v>
      </c>
      <c r="T6" s="232" t="s">
        <v>169</v>
      </c>
      <c r="U6" s="16" t="s">
        <v>90</v>
      </c>
      <c r="V6" s="16">
        <v>1015751</v>
      </c>
      <c r="W6" s="16" t="s">
        <v>6616</v>
      </c>
      <c r="X6" s="16"/>
    </row>
    <row r="7" spans="1:24">
      <c r="A7" s="15" t="s">
        <v>937</v>
      </c>
      <c r="B7" s="15" t="s">
        <v>78</v>
      </c>
      <c r="C7" s="35" t="s">
        <v>6618</v>
      </c>
      <c r="D7" s="15" t="s">
        <v>99</v>
      </c>
      <c r="E7" s="24">
        <v>45966.319444444445</v>
      </c>
      <c r="F7" s="15">
        <v>10.8</v>
      </c>
      <c r="G7" s="37" t="s">
        <v>3121</v>
      </c>
      <c r="H7" s="15"/>
      <c r="I7" s="15"/>
      <c r="J7" s="15"/>
      <c r="K7" s="26"/>
      <c r="L7" s="423">
        <v>50</v>
      </c>
      <c r="M7" s="423">
        <v>69</v>
      </c>
      <c r="N7" s="423">
        <v>27</v>
      </c>
      <c r="O7" s="27">
        <v>15</v>
      </c>
      <c r="P7" s="14">
        <f t="shared" si="0"/>
        <v>161</v>
      </c>
      <c r="Q7" s="17" t="s">
        <v>32</v>
      </c>
      <c r="R7" s="14">
        <v>115199</v>
      </c>
      <c r="S7" s="23" t="s">
        <v>33</v>
      </c>
      <c r="T7" s="411" t="s">
        <v>100</v>
      </c>
      <c r="U7" s="16" t="s">
        <v>90</v>
      </c>
      <c r="V7" s="16">
        <v>1015752</v>
      </c>
      <c r="W7" s="16" t="s">
        <v>6612</v>
      </c>
      <c r="X7" s="16"/>
    </row>
    <row r="8" spans="1:24">
      <c r="A8" s="424" t="s">
        <v>120</v>
      </c>
      <c r="B8" s="15" t="s">
        <v>78</v>
      </c>
      <c r="C8" s="35" t="s">
        <v>6619</v>
      </c>
      <c r="D8" s="15" t="s">
        <v>88</v>
      </c>
      <c r="E8" s="24">
        <v>45967.166666666664</v>
      </c>
      <c r="F8" s="15">
        <v>10.3</v>
      </c>
      <c r="G8" s="37" t="s">
        <v>3121</v>
      </c>
      <c r="H8" s="15"/>
      <c r="I8" s="15"/>
      <c r="J8" s="15"/>
      <c r="K8" s="26"/>
      <c r="L8" s="426"/>
      <c r="M8" s="423">
        <v>119</v>
      </c>
      <c r="N8" s="423">
        <v>27</v>
      </c>
      <c r="O8" s="27">
        <v>15</v>
      </c>
      <c r="P8" s="14">
        <f t="shared" si="0"/>
        <v>161</v>
      </c>
      <c r="Q8" s="17" t="s">
        <v>32</v>
      </c>
      <c r="R8" s="14">
        <v>115200</v>
      </c>
      <c r="S8" s="23" t="s">
        <v>33</v>
      </c>
      <c r="T8" s="231" t="s">
        <v>161</v>
      </c>
      <c r="U8" s="16" t="s">
        <v>90</v>
      </c>
      <c r="V8" s="16">
        <v>1015754</v>
      </c>
      <c r="W8" s="16" t="s">
        <v>6614</v>
      </c>
      <c r="X8" s="16"/>
    </row>
    <row r="9" spans="1:24">
      <c r="A9" s="318" t="s">
        <v>144</v>
      </c>
      <c r="B9" s="15" t="s">
        <v>5658</v>
      </c>
      <c r="C9" s="35" t="s">
        <v>6620</v>
      </c>
      <c r="D9" s="15" t="s">
        <v>1105</v>
      </c>
      <c r="E9" s="24">
        <v>45966.600694444445</v>
      </c>
      <c r="F9" s="15">
        <v>15.3</v>
      </c>
      <c r="G9" s="37"/>
      <c r="H9" s="15"/>
      <c r="I9" s="15"/>
      <c r="J9" s="35">
        <v>27</v>
      </c>
      <c r="K9" s="35">
        <v>53</v>
      </c>
      <c r="L9" s="45"/>
      <c r="M9" s="45"/>
      <c r="N9" s="45"/>
      <c r="O9" s="15"/>
      <c r="P9" s="14">
        <f t="shared" si="0"/>
        <v>80</v>
      </c>
      <c r="Q9" s="14" t="s">
        <v>30</v>
      </c>
      <c r="R9" s="14">
        <v>115162</v>
      </c>
      <c r="S9" s="14" t="s">
        <v>31</v>
      </c>
      <c r="T9" s="232" t="s">
        <v>169</v>
      </c>
      <c r="U9" s="16" t="s">
        <v>634</v>
      </c>
      <c r="V9" s="16">
        <v>1015756</v>
      </c>
      <c r="W9" s="16" t="s">
        <v>6612</v>
      </c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27</v>
      </c>
      <c r="K10" s="11">
        <f t="shared" si="1"/>
        <v>53</v>
      </c>
      <c r="L10" s="11">
        <f t="shared" si="1"/>
        <v>392</v>
      </c>
      <c r="M10" s="11">
        <f t="shared" si="1"/>
        <v>324</v>
      </c>
      <c r="N10" s="11">
        <f t="shared" si="1"/>
        <v>108</v>
      </c>
      <c r="O10" s="11">
        <f t="shared" si="1"/>
        <v>62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39">
      <c r="A14" s="412" t="s">
        <v>100</v>
      </c>
      <c r="B14" s="1821" t="s">
        <v>6621</v>
      </c>
      <c r="C14" s="1821"/>
      <c r="D14" s="242"/>
      <c r="E14" s="243" t="s">
        <v>40</v>
      </c>
      <c r="F14" s="1"/>
      <c r="G14" s="427" t="s">
        <v>6622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39">
      <c r="A15" s="4" t="s">
        <v>169</v>
      </c>
      <c r="B15" s="4" t="s">
        <v>6623</v>
      </c>
      <c r="C15" s="4"/>
      <c r="D15" s="242"/>
      <c r="E15" s="243"/>
      <c r="F15" s="1"/>
      <c r="G15" s="428" t="s">
        <v>6624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230" t="s">
        <v>161</v>
      </c>
      <c r="B16" s="230" t="s">
        <v>715</v>
      </c>
      <c r="C16" s="230"/>
      <c r="D16" s="242"/>
      <c r="E16" s="24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15" customHeight="1">
      <c r="A17" s="5" t="s">
        <v>42</v>
      </c>
      <c r="B17" s="1772" t="s">
        <v>500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42</v>
      </c>
      <c r="B18" s="1772"/>
      <c r="C18" s="177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43</v>
      </c>
      <c r="B19" s="1772" t="s">
        <v>6625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5" t="s">
        <v>44</v>
      </c>
      <c r="B20" s="1772"/>
      <c r="C20" s="177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24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 ht="23.25" customHeight="1">
      <c r="A22" s="1559" t="s">
        <v>194</v>
      </c>
      <c r="B22" s="1559"/>
      <c r="C22" s="1559"/>
      <c r="D22" s="1559"/>
      <c r="E22" s="1559"/>
      <c r="F22" s="1559"/>
      <c r="G22" s="7"/>
      <c r="H22" s="1559" t="s">
        <v>346</v>
      </c>
      <c r="I22" s="1559"/>
      <c r="J22" s="1559"/>
      <c r="K22" s="1559"/>
      <c r="L22" s="1559"/>
      <c r="M22" s="1559"/>
      <c r="N22" s="1559"/>
      <c r="O22" s="1559"/>
      <c r="P22" s="1559"/>
      <c r="Q22" s="1741" t="s">
        <v>4488</v>
      </c>
      <c r="R22" s="1742"/>
      <c r="S22" s="1742"/>
      <c r="T22" s="1742"/>
      <c r="U22" s="1742"/>
      <c r="V22" s="1742"/>
      <c r="W22" s="1742"/>
      <c r="X22" s="1742"/>
    </row>
    <row r="23" spans="1:24" ht="26.25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9" t="s">
        <v>14</v>
      </c>
      <c r="L23" s="9" t="s">
        <v>15</v>
      </c>
      <c r="M23" s="9" t="s">
        <v>16</v>
      </c>
      <c r="N23" s="9" t="s">
        <v>17</v>
      </c>
      <c r="O23" s="10" t="s">
        <v>18</v>
      </c>
      <c r="P23" s="8" t="s">
        <v>19</v>
      </c>
      <c r="Q23" s="8" t="s">
        <v>20</v>
      </c>
      <c r="R23" s="1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  <c r="X23" s="8" t="s">
        <v>28</v>
      </c>
    </row>
    <row r="24" spans="1:24">
      <c r="A24" s="424" t="s">
        <v>122</v>
      </c>
      <c r="B24" s="15" t="s">
        <v>62</v>
      </c>
      <c r="C24" s="35" t="s">
        <v>6626</v>
      </c>
      <c r="D24" s="15" t="s">
        <v>6627</v>
      </c>
      <c r="E24" s="24">
        <v>45967.048611111109</v>
      </c>
      <c r="F24" s="15">
        <v>13.5</v>
      </c>
      <c r="G24" s="37"/>
      <c r="H24" s="15"/>
      <c r="I24" s="15"/>
      <c r="J24" s="35">
        <v>81</v>
      </c>
      <c r="K24" s="311">
        <v>80</v>
      </c>
      <c r="L24" s="321"/>
      <c r="M24" s="321"/>
      <c r="N24" s="321"/>
      <c r="O24" s="321"/>
      <c r="P24" s="14">
        <v>161</v>
      </c>
      <c r="Q24" s="360" t="s">
        <v>30</v>
      </c>
      <c r="R24" s="344">
        <v>115156</v>
      </c>
      <c r="S24" s="66" t="s">
        <v>31</v>
      </c>
      <c r="T24" s="232" t="s">
        <v>161</v>
      </c>
      <c r="U24" s="16" t="s">
        <v>90</v>
      </c>
      <c r="V24" s="16">
        <v>1015763</v>
      </c>
      <c r="W24" s="16" t="s">
        <v>6628</v>
      </c>
      <c r="X24" s="16"/>
    </row>
    <row r="25" spans="1:24">
      <c r="A25" s="424" t="s">
        <v>3950</v>
      </c>
      <c r="B25" s="15" t="s">
        <v>92</v>
      </c>
      <c r="C25" s="35" t="s">
        <v>6629</v>
      </c>
      <c r="D25" s="15" t="s">
        <v>159</v>
      </c>
      <c r="E25" s="24">
        <v>45967.041666666664</v>
      </c>
      <c r="F25" s="15">
        <v>10.3</v>
      </c>
      <c r="G25" s="37" t="s">
        <v>3121</v>
      </c>
      <c r="H25" s="15"/>
      <c r="I25" s="15"/>
      <c r="J25" s="26"/>
      <c r="K25" s="344"/>
      <c r="L25" s="344">
        <v>0</v>
      </c>
      <c r="M25" s="345">
        <v>81</v>
      </c>
      <c r="N25" s="345">
        <v>50</v>
      </c>
      <c r="O25" s="345">
        <v>30</v>
      </c>
      <c r="P25" s="66">
        <f t="shared" ref="P25:P30" si="2">SUM(H25:O25)</f>
        <v>161</v>
      </c>
      <c r="Q25" s="307" t="s">
        <v>32</v>
      </c>
      <c r="R25" s="344">
        <v>115219</v>
      </c>
      <c r="S25" s="237" t="s">
        <v>33</v>
      </c>
      <c r="T25" s="232" t="s">
        <v>161</v>
      </c>
      <c r="U25" s="16" t="s">
        <v>90</v>
      </c>
      <c r="V25" s="16">
        <v>1015764</v>
      </c>
      <c r="W25" s="16" t="s">
        <v>6614</v>
      </c>
      <c r="X25" s="16"/>
    </row>
    <row r="26" spans="1:24">
      <c r="A26" s="424" t="s">
        <v>102</v>
      </c>
      <c r="B26" s="15" t="s">
        <v>92</v>
      </c>
      <c r="C26" s="35" t="s">
        <v>6630</v>
      </c>
      <c r="D26" s="15" t="s">
        <v>159</v>
      </c>
      <c r="E26" s="24">
        <v>45967.041666666664</v>
      </c>
      <c r="F26" s="15">
        <v>10.3</v>
      </c>
      <c r="G26" s="37" t="s">
        <v>3121</v>
      </c>
      <c r="H26" s="15"/>
      <c r="I26" s="15"/>
      <c r="J26" s="26"/>
      <c r="K26" s="344"/>
      <c r="L26" s="344">
        <v>0</v>
      </c>
      <c r="M26" s="345">
        <v>81</v>
      </c>
      <c r="N26" s="345">
        <v>50</v>
      </c>
      <c r="O26" s="345">
        <v>30</v>
      </c>
      <c r="P26" s="66">
        <f t="shared" si="2"/>
        <v>161</v>
      </c>
      <c r="Q26" s="307" t="s">
        <v>32</v>
      </c>
      <c r="R26" s="344">
        <v>115220</v>
      </c>
      <c r="S26" s="237" t="s">
        <v>33</v>
      </c>
      <c r="T26" s="232" t="s">
        <v>161</v>
      </c>
      <c r="U26" s="16" t="s">
        <v>90</v>
      </c>
      <c r="V26" s="16">
        <v>1015765</v>
      </c>
      <c r="W26" s="16" t="s">
        <v>6614</v>
      </c>
      <c r="X26" s="16"/>
    </row>
    <row r="27" spans="1:24">
      <c r="A27" s="424" t="s">
        <v>152</v>
      </c>
      <c r="B27" s="15" t="s">
        <v>78</v>
      </c>
      <c r="C27" s="311" t="s">
        <v>6631</v>
      </c>
      <c r="D27" s="321" t="s">
        <v>88</v>
      </c>
      <c r="E27" s="24">
        <v>45967.166666666664</v>
      </c>
      <c r="F27" s="15">
        <v>10.3</v>
      </c>
      <c r="G27" s="37" t="s">
        <v>2573</v>
      </c>
      <c r="H27" s="15"/>
      <c r="I27" s="15"/>
      <c r="J27" s="26"/>
      <c r="K27" s="392">
        <v>107</v>
      </c>
      <c r="L27" s="345">
        <v>54</v>
      </c>
      <c r="M27" s="344"/>
      <c r="N27" s="344"/>
      <c r="O27" s="344"/>
      <c r="P27" s="66">
        <f t="shared" si="2"/>
        <v>161</v>
      </c>
      <c r="Q27" s="307" t="s">
        <v>32</v>
      </c>
      <c r="R27" s="344">
        <v>115218</v>
      </c>
      <c r="S27" s="237" t="s">
        <v>33</v>
      </c>
      <c r="T27" s="232" t="s">
        <v>161</v>
      </c>
      <c r="U27" s="16" t="s">
        <v>90</v>
      </c>
      <c r="V27" s="16">
        <v>1015766</v>
      </c>
      <c r="W27" s="16" t="s">
        <v>6614</v>
      </c>
      <c r="X27" s="16"/>
    </row>
    <row r="28" spans="1:24">
      <c r="A28" s="424" t="s">
        <v>2837</v>
      </c>
      <c r="B28" s="26" t="s">
        <v>92</v>
      </c>
      <c r="C28" s="323" t="s">
        <v>6632</v>
      </c>
      <c r="D28" s="250" t="s">
        <v>2467</v>
      </c>
      <c r="E28" s="251">
        <v>45967.826388888891</v>
      </c>
      <c r="F28" s="15">
        <v>10.3</v>
      </c>
      <c r="G28" s="37" t="s">
        <v>3121</v>
      </c>
      <c r="H28" s="15"/>
      <c r="I28" s="15"/>
      <c r="J28" s="26"/>
      <c r="K28" s="344"/>
      <c r="L28" s="344"/>
      <c r="M28" s="345">
        <v>78</v>
      </c>
      <c r="N28" s="345">
        <v>53</v>
      </c>
      <c r="O28" s="345">
        <v>30</v>
      </c>
      <c r="P28" s="66">
        <f t="shared" si="2"/>
        <v>161</v>
      </c>
      <c r="Q28" s="307" t="s">
        <v>32</v>
      </c>
      <c r="R28" s="344">
        <v>115221</v>
      </c>
      <c r="S28" s="237" t="s">
        <v>33</v>
      </c>
      <c r="T28" s="232" t="s">
        <v>161</v>
      </c>
      <c r="U28" s="16" t="s">
        <v>90</v>
      </c>
      <c r="V28" s="16">
        <v>1015767</v>
      </c>
      <c r="W28" s="16" t="s">
        <v>6628</v>
      </c>
      <c r="X28" s="16"/>
    </row>
    <row r="29" spans="1:24">
      <c r="A29" s="15" t="s">
        <v>3866</v>
      </c>
      <c r="B29" s="26" t="s">
        <v>78</v>
      </c>
      <c r="C29" s="323" t="s">
        <v>6633</v>
      </c>
      <c r="D29" s="250" t="s">
        <v>1047</v>
      </c>
      <c r="E29" s="251">
        <v>45968.010416666664</v>
      </c>
      <c r="F29" s="15">
        <v>10.3</v>
      </c>
      <c r="G29" s="37" t="s">
        <v>3121</v>
      </c>
      <c r="H29" s="15"/>
      <c r="I29" s="15"/>
      <c r="J29" s="26"/>
      <c r="K29" s="344"/>
      <c r="L29" s="345">
        <v>27</v>
      </c>
      <c r="M29" s="345">
        <v>81</v>
      </c>
      <c r="N29" s="345">
        <v>27</v>
      </c>
      <c r="O29" s="345">
        <v>26</v>
      </c>
      <c r="P29" s="66">
        <f t="shared" si="2"/>
        <v>161</v>
      </c>
      <c r="Q29" s="307" t="s">
        <v>32</v>
      </c>
      <c r="R29" s="344">
        <v>115217</v>
      </c>
      <c r="S29" s="237" t="s">
        <v>33</v>
      </c>
      <c r="T29" s="232" t="s">
        <v>161</v>
      </c>
      <c r="U29" s="16" t="s">
        <v>90</v>
      </c>
      <c r="V29" s="16">
        <v>1015768</v>
      </c>
      <c r="W29" s="16" t="s">
        <v>6634</v>
      </c>
      <c r="X29" s="16"/>
    </row>
    <row r="30" spans="1:24">
      <c r="A30" s="15"/>
      <c r="B30" s="15"/>
      <c r="C30" s="45"/>
      <c r="D30" s="45"/>
      <c r="E30" s="15"/>
      <c r="F30" s="15"/>
      <c r="G30" s="37"/>
      <c r="H30" s="15"/>
      <c r="I30" s="15"/>
      <c r="J30" s="15"/>
      <c r="K30" s="45"/>
      <c r="L30" s="45"/>
      <c r="M30" s="45"/>
      <c r="N30" s="45"/>
      <c r="O30" s="45"/>
      <c r="P30" s="14">
        <f t="shared" si="2"/>
        <v>0</v>
      </c>
      <c r="Q30" s="14"/>
      <c r="R30" s="293"/>
      <c r="S30" s="14"/>
      <c r="T30" s="16"/>
      <c r="U30" s="16"/>
      <c r="V30" s="16"/>
      <c r="W30" s="16"/>
      <c r="X30" s="16"/>
    </row>
    <row r="31" spans="1:24">
      <c r="A31" s="11" t="s">
        <v>19</v>
      </c>
      <c r="B31" s="7"/>
      <c r="C31" s="7"/>
      <c r="D31" s="7"/>
      <c r="E31" s="11"/>
      <c r="F31" s="7"/>
      <c r="G31" s="7"/>
      <c r="H31" s="11">
        <f t="shared" ref="H31:P31" si="3">SUM(H24:H30)</f>
        <v>0</v>
      </c>
      <c r="I31" s="11">
        <f t="shared" si="3"/>
        <v>0</v>
      </c>
      <c r="J31" s="11">
        <f t="shared" si="3"/>
        <v>81</v>
      </c>
      <c r="K31" s="11">
        <f t="shared" si="3"/>
        <v>187</v>
      </c>
      <c r="L31" s="11">
        <f t="shared" si="3"/>
        <v>81</v>
      </c>
      <c r="M31" s="11">
        <f t="shared" si="3"/>
        <v>321</v>
      </c>
      <c r="N31" s="11">
        <f t="shared" si="3"/>
        <v>180</v>
      </c>
      <c r="O31" s="11">
        <f t="shared" si="3"/>
        <v>116</v>
      </c>
      <c r="P31" s="11">
        <f t="shared" si="3"/>
        <v>966</v>
      </c>
      <c r="Q31" s="12"/>
      <c r="R31" s="12"/>
      <c r="S31" s="12"/>
      <c r="T31" s="12"/>
      <c r="U31" s="12"/>
      <c r="V31" s="12"/>
      <c r="W31" s="12"/>
      <c r="X31" s="12"/>
    </row>
    <row r="32" spans="1:24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5.75" customHeight="1">
      <c r="A33" s="166" t="s">
        <v>34</v>
      </c>
      <c r="B33" s="1562"/>
      <c r="C33" s="1562"/>
      <c r="D33" s="1562"/>
      <c r="E33" s="1"/>
      <c r="F33" s="1"/>
      <c r="G33" s="1"/>
      <c r="H33" s="1"/>
      <c r="I33" s="1"/>
      <c r="J33" s="1563"/>
      <c r="K33" s="1563"/>
      <c r="L33" s="156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39">
      <c r="A34" s="187" t="s">
        <v>35</v>
      </c>
      <c r="B34" s="186" t="s">
        <v>36</v>
      </c>
      <c r="C34" s="239" t="s">
        <v>37</v>
      </c>
      <c r="D34" s="241"/>
      <c r="E34" s="1"/>
      <c r="F34" s="1"/>
      <c r="G34" s="427" t="s">
        <v>6622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 ht="39">
      <c r="A35" s="4" t="s">
        <v>161</v>
      </c>
      <c r="B35" s="1564"/>
      <c r="C35" s="1564"/>
      <c r="D35" s="242"/>
      <c r="E35" s="243" t="s">
        <v>40</v>
      </c>
      <c r="F35" s="1"/>
      <c r="G35" s="428" t="s">
        <v>6635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5" t="s">
        <v>42</v>
      </c>
      <c r="B36" s="1772" t="s">
        <v>4346</v>
      </c>
      <c r="C36" s="1772"/>
      <c r="D36" s="1"/>
      <c r="E36" s="1"/>
    </row>
    <row r="37" spans="1:24">
      <c r="A37" s="5" t="s">
        <v>42</v>
      </c>
      <c r="B37" s="1772"/>
      <c r="C37" s="1772"/>
    </row>
    <row r="38" spans="1:24">
      <c r="A38" s="5" t="s">
        <v>43</v>
      </c>
      <c r="B38" s="1772" t="s">
        <v>6636</v>
      </c>
      <c r="C38" s="1772"/>
      <c r="D38" s="1"/>
      <c r="E38" s="1"/>
    </row>
    <row r="39" spans="1:24">
      <c r="A39" s="5" t="s">
        <v>44</v>
      </c>
      <c r="B39" s="1772"/>
      <c r="C39" s="1772"/>
      <c r="D39" s="1"/>
      <c r="E39" s="1"/>
    </row>
    <row r="41" spans="1:24" ht="23.25" customHeight="1">
      <c r="A41" s="1559" t="s">
        <v>205</v>
      </c>
      <c r="B41" s="1559"/>
      <c r="C41" s="1559"/>
      <c r="D41" s="1559"/>
      <c r="E41" s="1559"/>
      <c r="F41" s="1559"/>
      <c r="G41" s="7"/>
      <c r="H41" s="1559" t="s">
        <v>346</v>
      </c>
      <c r="I41" s="1559"/>
      <c r="J41" s="1559"/>
      <c r="K41" s="1559"/>
      <c r="L41" s="1559"/>
      <c r="M41" s="1559"/>
      <c r="N41" s="1559"/>
      <c r="O41" s="1559"/>
      <c r="P41" s="1559"/>
      <c r="Q41" s="1741" t="s">
        <v>6637</v>
      </c>
      <c r="R41" s="1742"/>
      <c r="S41" s="1742"/>
      <c r="T41" s="1742"/>
      <c r="U41" s="1742"/>
      <c r="V41" s="1742"/>
      <c r="W41" s="1742"/>
      <c r="X41" s="1742"/>
    </row>
    <row r="42" spans="1:24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1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424" t="s">
        <v>133</v>
      </c>
      <c r="B43" s="15" t="s">
        <v>134</v>
      </c>
      <c r="C43" s="35" t="s">
        <v>6638</v>
      </c>
      <c r="D43" s="15" t="s">
        <v>2892</v>
      </c>
      <c r="E43" s="24">
        <v>45967.288194444445</v>
      </c>
      <c r="F43" s="15">
        <v>10.3</v>
      </c>
      <c r="G43" s="37" t="s">
        <v>2573</v>
      </c>
      <c r="H43" s="15"/>
      <c r="I43" s="15"/>
      <c r="J43" s="15"/>
      <c r="K43" s="15">
        <v>81</v>
      </c>
      <c r="L43" s="35">
        <v>80</v>
      </c>
      <c r="M43" s="15"/>
      <c r="N43" s="15"/>
      <c r="O43" s="15"/>
      <c r="P43" s="14">
        <f>SUM(H43:O43)</f>
        <v>161</v>
      </c>
      <c r="Q43" s="307" t="s">
        <v>32</v>
      </c>
      <c r="R43" s="340">
        <v>115208</v>
      </c>
      <c r="S43" s="237" t="s">
        <v>33</v>
      </c>
      <c r="T43" s="232" t="s">
        <v>161</v>
      </c>
      <c r="U43" s="16" t="s">
        <v>90</v>
      </c>
      <c r="V43" s="16">
        <v>1015769</v>
      </c>
      <c r="W43" s="16" t="s">
        <v>6639</v>
      </c>
      <c r="X43" s="16"/>
    </row>
    <row r="44" spans="1:24">
      <c r="A44" s="424" t="s">
        <v>133</v>
      </c>
      <c r="B44" s="15" t="s">
        <v>134</v>
      </c>
      <c r="C44" s="35" t="s">
        <v>6640</v>
      </c>
      <c r="D44" s="15" t="s">
        <v>2892</v>
      </c>
      <c r="E44" s="24">
        <v>45967.288194444445</v>
      </c>
      <c r="F44" s="15">
        <v>10.3</v>
      </c>
      <c r="G44" s="37" t="s">
        <v>2573</v>
      </c>
      <c r="H44" s="15"/>
      <c r="I44" s="15"/>
      <c r="J44" s="15"/>
      <c r="K44" s="15"/>
      <c r="L44" s="311">
        <v>27</v>
      </c>
      <c r="M44" s="311">
        <v>81</v>
      </c>
      <c r="N44" s="311">
        <v>53</v>
      </c>
      <c r="O44" s="15"/>
      <c r="P44" s="14">
        <f>SUM(H44:O44)</f>
        <v>161</v>
      </c>
      <c r="Q44" s="307" t="s">
        <v>32</v>
      </c>
      <c r="R44" s="340">
        <v>115209</v>
      </c>
      <c r="S44" s="237" t="s">
        <v>33</v>
      </c>
      <c r="T44" s="232" t="s">
        <v>161</v>
      </c>
      <c r="U44" s="16" t="s">
        <v>90</v>
      </c>
      <c r="V44" s="16">
        <v>1015770</v>
      </c>
      <c r="W44" s="16" t="s">
        <v>6639</v>
      </c>
      <c r="X44" s="16"/>
    </row>
    <row r="45" spans="1:24">
      <c r="A45" s="424" t="s">
        <v>86</v>
      </c>
      <c r="B45" s="15" t="s">
        <v>134</v>
      </c>
      <c r="C45" s="35" t="s">
        <v>6641</v>
      </c>
      <c r="D45" s="15" t="s">
        <v>2892</v>
      </c>
      <c r="E45" s="24">
        <v>45967.288194444445</v>
      </c>
      <c r="F45" s="15">
        <v>10.3</v>
      </c>
      <c r="G45" s="37" t="s">
        <v>3121</v>
      </c>
      <c r="H45" s="15"/>
      <c r="I45" s="15"/>
      <c r="J45" s="15"/>
      <c r="K45" s="26"/>
      <c r="L45" s="345">
        <v>53</v>
      </c>
      <c r="M45" s="392">
        <v>54</v>
      </c>
      <c r="N45" s="345">
        <v>54</v>
      </c>
      <c r="O45" s="25"/>
      <c r="P45" s="14">
        <f>SUM(H45:O45)</f>
        <v>161</v>
      </c>
      <c r="Q45" s="307" t="s">
        <v>32</v>
      </c>
      <c r="R45" s="340">
        <v>115211</v>
      </c>
      <c r="S45" s="237" t="s">
        <v>33</v>
      </c>
      <c r="T45" s="232" t="s">
        <v>161</v>
      </c>
      <c r="U45" s="16" t="s">
        <v>90</v>
      </c>
      <c r="V45" s="16">
        <v>1015771</v>
      </c>
      <c r="W45" s="16" t="s">
        <v>6639</v>
      </c>
      <c r="X45" s="16"/>
    </row>
    <row r="46" spans="1:24">
      <c r="A46" s="424" t="s">
        <v>157</v>
      </c>
      <c r="B46" s="15" t="s">
        <v>134</v>
      </c>
      <c r="C46" s="35" t="s">
        <v>6642</v>
      </c>
      <c r="D46" s="15" t="s">
        <v>2892</v>
      </c>
      <c r="E46" s="24">
        <v>45967.288194444445</v>
      </c>
      <c r="F46" s="15">
        <v>10.3</v>
      </c>
      <c r="G46" s="37" t="s">
        <v>3121</v>
      </c>
      <c r="H46" s="15"/>
      <c r="I46" s="15"/>
      <c r="J46" s="15"/>
      <c r="K46" s="15"/>
      <c r="L46" s="324">
        <v>27</v>
      </c>
      <c r="M46" s="45">
        <v>81</v>
      </c>
      <c r="N46" s="324">
        <v>27</v>
      </c>
      <c r="O46" s="35">
        <v>26</v>
      </c>
      <c r="P46" s="14">
        <f>SUM(H46:O46)</f>
        <v>161</v>
      </c>
      <c r="Q46" s="307" t="s">
        <v>32</v>
      </c>
      <c r="R46" s="340">
        <v>115210</v>
      </c>
      <c r="S46" s="237" t="s">
        <v>33</v>
      </c>
      <c r="T46" s="232" t="s">
        <v>161</v>
      </c>
      <c r="U46" s="16" t="s">
        <v>90</v>
      </c>
      <c r="V46" s="16">
        <v>1015772</v>
      </c>
      <c r="W46" s="16" t="s">
        <v>6639</v>
      </c>
      <c r="X46" s="16"/>
    </row>
    <row r="47" spans="1:24">
      <c r="A47" s="15"/>
      <c r="B47" s="15"/>
      <c r="C47" s="15"/>
      <c r="D47" s="15"/>
      <c r="E47" s="15"/>
      <c r="F47" s="15"/>
      <c r="G47" s="37"/>
      <c r="H47" s="15"/>
      <c r="I47" s="15"/>
      <c r="J47" s="15"/>
      <c r="K47" s="15"/>
      <c r="L47" s="15"/>
      <c r="M47" s="15"/>
      <c r="N47" s="15"/>
      <c r="O47" s="15"/>
      <c r="P47" s="14"/>
      <c r="Q47" s="14"/>
      <c r="R47" s="293"/>
      <c r="S47" s="14"/>
      <c r="T47" s="16"/>
      <c r="U47" s="16"/>
      <c r="V47" s="16"/>
      <c r="W47" s="16"/>
      <c r="X47" s="16"/>
    </row>
    <row r="48" spans="1:24">
      <c r="A48" s="15"/>
      <c r="B48" s="15"/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>
        <f>SUM(H48:O48)</f>
        <v>0</v>
      </c>
      <c r="Q48" s="14"/>
      <c r="R48" s="14"/>
      <c r="S48" s="14"/>
      <c r="T48" s="16"/>
      <c r="U48" s="16"/>
      <c r="V48" s="16"/>
      <c r="W48" s="16"/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4">SUM(H43:H48)</f>
        <v>0</v>
      </c>
      <c r="I49" s="11">
        <f t="shared" si="4"/>
        <v>0</v>
      </c>
      <c r="J49" s="11">
        <f t="shared" si="4"/>
        <v>0</v>
      </c>
      <c r="K49" s="11">
        <f t="shared" si="4"/>
        <v>81</v>
      </c>
      <c r="L49" s="11">
        <f t="shared" si="4"/>
        <v>187</v>
      </c>
      <c r="M49" s="11">
        <f t="shared" si="4"/>
        <v>216</v>
      </c>
      <c r="N49" s="11">
        <f t="shared" si="4"/>
        <v>134</v>
      </c>
      <c r="O49" s="11">
        <f t="shared" si="4"/>
        <v>26</v>
      </c>
      <c r="P49" s="11">
        <f t="shared" si="4"/>
        <v>644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 ht="39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427" t="s">
        <v>6622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 ht="39">
      <c r="A53" s="4" t="s">
        <v>161</v>
      </c>
      <c r="B53" s="1564"/>
      <c r="C53" s="1564"/>
      <c r="D53" s="242"/>
      <c r="E53" s="243" t="s">
        <v>40</v>
      </c>
      <c r="F53" s="1"/>
      <c r="G53" s="428" t="s">
        <v>6635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5" t="s">
        <v>42</v>
      </c>
      <c r="B54" s="1772" t="s">
        <v>6241</v>
      </c>
      <c r="C54" s="1772"/>
      <c r="D54" s="1"/>
      <c r="E54" s="1"/>
    </row>
    <row r="55" spans="1:24">
      <c r="A55" s="5" t="s">
        <v>42</v>
      </c>
      <c r="B55" s="1772"/>
      <c r="C55" s="1772"/>
    </row>
    <row r="56" spans="1:24">
      <c r="A56" s="5" t="s">
        <v>43</v>
      </c>
      <c r="B56" s="1772" t="s">
        <v>6643</v>
      </c>
      <c r="C56" s="1772"/>
      <c r="D56" s="1"/>
      <c r="E56" s="1"/>
    </row>
    <row r="57" spans="1:24">
      <c r="A57" s="5" t="s">
        <v>44</v>
      </c>
      <c r="B57" s="1772"/>
      <c r="C57" s="1772"/>
      <c r="D57" s="1"/>
      <c r="E57" s="1"/>
    </row>
    <row r="59" spans="1:24" ht="23.25" customHeight="1">
      <c r="A59" s="1592" t="s">
        <v>155</v>
      </c>
      <c r="B59" s="1592"/>
      <c r="C59" s="1592"/>
      <c r="D59" s="1592"/>
      <c r="E59" s="1592"/>
      <c r="F59" s="1592"/>
      <c r="G59" s="408"/>
      <c r="H59" s="1592" t="s">
        <v>959</v>
      </c>
      <c r="I59" s="1592"/>
      <c r="J59" s="1592"/>
      <c r="K59" s="1592"/>
      <c r="L59" s="1592"/>
      <c r="M59" s="1592"/>
      <c r="N59" s="1592"/>
      <c r="O59" s="1592"/>
      <c r="P59" s="1592"/>
      <c r="Q59" s="1811" t="s">
        <v>2599</v>
      </c>
      <c r="R59" s="1812"/>
      <c r="S59" s="1812"/>
      <c r="T59" s="1812"/>
      <c r="U59" s="1812"/>
      <c r="V59" s="1812"/>
      <c r="W59" s="1812"/>
      <c r="X59" s="1812"/>
    </row>
    <row r="60" spans="1:24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33" t="s">
        <v>10</v>
      </c>
      <c r="H60" s="9" t="s">
        <v>11</v>
      </c>
      <c r="I60" s="9" t="s">
        <v>12</v>
      </c>
      <c r="J60" s="9" t="s">
        <v>13</v>
      </c>
      <c r="K60" s="9" t="s">
        <v>14</v>
      </c>
      <c r="L60" s="21" t="s">
        <v>15</v>
      </c>
      <c r="M60" s="21" t="s">
        <v>16</v>
      </c>
      <c r="N60" s="21" t="s">
        <v>17</v>
      </c>
      <c r="O60" s="67" t="s">
        <v>18</v>
      </c>
      <c r="P60" s="8" t="s">
        <v>19</v>
      </c>
      <c r="Q60" s="8" t="s">
        <v>20</v>
      </c>
      <c r="R60" s="18" t="s">
        <v>9</v>
      </c>
      <c r="S60" s="8" t="s">
        <v>21</v>
      </c>
      <c r="T60" s="8" t="s">
        <v>24</v>
      </c>
      <c r="U60" s="8" t="s">
        <v>25</v>
      </c>
      <c r="V60" s="8" t="s">
        <v>26</v>
      </c>
      <c r="W60" s="8" t="s">
        <v>27</v>
      </c>
      <c r="X60" s="8" t="s">
        <v>28</v>
      </c>
    </row>
    <row r="61" spans="1:24">
      <c r="A61" s="15" t="s">
        <v>86</v>
      </c>
      <c r="B61" s="15" t="s">
        <v>1184</v>
      </c>
      <c r="C61" s="35" t="s">
        <v>6644</v>
      </c>
      <c r="D61" s="15" t="s">
        <v>6278</v>
      </c>
      <c r="E61" s="24">
        <v>45968.402777777781</v>
      </c>
      <c r="F61" s="15">
        <v>11.8</v>
      </c>
      <c r="G61" s="37" t="s">
        <v>160</v>
      </c>
      <c r="H61" s="15"/>
      <c r="I61" s="15"/>
      <c r="J61" s="15"/>
      <c r="K61" s="26"/>
      <c r="L61" s="340"/>
      <c r="M61" s="340">
        <v>71</v>
      </c>
      <c r="N61" s="340">
        <v>60</v>
      </c>
      <c r="O61" s="344">
        <v>30</v>
      </c>
      <c r="P61" s="66">
        <f t="shared" ref="P61:P67" si="5">SUM(H61:O61)</f>
        <v>161</v>
      </c>
      <c r="Q61" s="307" t="s">
        <v>32</v>
      </c>
      <c r="R61" s="344">
        <v>115226</v>
      </c>
      <c r="S61" s="237" t="s">
        <v>33</v>
      </c>
      <c r="T61" s="232" t="s">
        <v>508</v>
      </c>
      <c r="U61" s="16" t="s">
        <v>90</v>
      </c>
      <c r="V61" s="16">
        <v>1015790</v>
      </c>
      <c r="W61" s="232" t="s">
        <v>6645</v>
      </c>
      <c r="X61" s="16"/>
    </row>
    <row r="62" spans="1:24">
      <c r="A62" s="15" t="s">
        <v>105</v>
      </c>
      <c r="B62" s="15" t="s">
        <v>78</v>
      </c>
      <c r="C62" s="35" t="s">
        <v>6646</v>
      </c>
      <c r="D62" s="15" t="s">
        <v>3923</v>
      </c>
      <c r="E62" s="24">
        <v>45968.541666666664</v>
      </c>
      <c r="F62" s="15">
        <v>10.8</v>
      </c>
      <c r="G62" s="37" t="s">
        <v>3121</v>
      </c>
      <c r="H62" s="15"/>
      <c r="I62" s="15"/>
      <c r="J62" s="15"/>
      <c r="K62" s="26"/>
      <c r="L62" s="340">
        <v>30</v>
      </c>
      <c r="M62" s="340">
        <v>71</v>
      </c>
      <c r="N62" s="340">
        <v>30</v>
      </c>
      <c r="O62" s="340">
        <v>30</v>
      </c>
      <c r="P62" s="66">
        <f t="shared" si="5"/>
        <v>161</v>
      </c>
      <c r="Q62" s="307" t="s">
        <v>32</v>
      </c>
      <c r="R62" s="344">
        <v>115222</v>
      </c>
      <c r="S62" s="237" t="s">
        <v>33</v>
      </c>
      <c r="T62" s="232" t="s">
        <v>508</v>
      </c>
      <c r="U62" s="16" t="s">
        <v>90</v>
      </c>
      <c r="V62" s="16">
        <v>1015792</v>
      </c>
      <c r="W62" s="232" t="s">
        <v>6645</v>
      </c>
      <c r="X62" s="16"/>
    </row>
    <row r="63" spans="1:24">
      <c r="A63" s="424" t="s">
        <v>2561</v>
      </c>
      <c r="B63" s="15" t="s">
        <v>92</v>
      </c>
      <c r="C63" s="35" t="s">
        <v>6647</v>
      </c>
      <c r="D63" s="15" t="s">
        <v>620</v>
      </c>
      <c r="E63" s="24">
        <v>45967.958333333336</v>
      </c>
      <c r="F63" s="15">
        <v>10.3</v>
      </c>
      <c r="G63" s="37" t="s">
        <v>3121</v>
      </c>
      <c r="H63" s="15"/>
      <c r="I63" s="15"/>
      <c r="J63" s="15"/>
      <c r="K63" s="26"/>
      <c r="L63" s="345">
        <v>30</v>
      </c>
      <c r="M63" s="345">
        <v>60</v>
      </c>
      <c r="N63" s="345">
        <v>41</v>
      </c>
      <c r="O63" s="345">
        <v>30</v>
      </c>
      <c r="P63" s="66">
        <f t="shared" si="5"/>
        <v>161</v>
      </c>
      <c r="Q63" s="307" t="s">
        <v>32</v>
      </c>
      <c r="R63" s="344">
        <v>115223</v>
      </c>
      <c r="S63" s="237" t="s">
        <v>33</v>
      </c>
      <c r="T63" s="411" t="s">
        <v>523</v>
      </c>
      <c r="U63" s="16" t="s">
        <v>90</v>
      </c>
      <c r="V63" s="16">
        <v>1015794</v>
      </c>
      <c r="W63" s="411" t="s">
        <v>6648</v>
      </c>
      <c r="X63" s="16"/>
    </row>
    <row r="64" spans="1:24">
      <c r="A64" s="424" t="s">
        <v>86</v>
      </c>
      <c r="B64" s="15" t="s">
        <v>92</v>
      </c>
      <c r="C64" s="35" t="s">
        <v>6649</v>
      </c>
      <c r="D64" s="15" t="s">
        <v>620</v>
      </c>
      <c r="E64" s="24">
        <v>45967.958333333336</v>
      </c>
      <c r="F64" s="15">
        <v>10.3</v>
      </c>
      <c r="G64" s="37" t="s">
        <v>3121</v>
      </c>
      <c r="H64" s="15"/>
      <c r="I64" s="15"/>
      <c r="J64" s="15"/>
      <c r="K64" s="26"/>
      <c r="L64" s="345">
        <v>20</v>
      </c>
      <c r="M64" s="340">
        <v>90</v>
      </c>
      <c r="N64" s="345">
        <v>30</v>
      </c>
      <c r="O64" s="345">
        <v>21</v>
      </c>
      <c r="P64" s="66">
        <f t="shared" si="5"/>
        <v>161</v>
      </c>
      <c r="Q64" s="307" t="s">
        <v>32</v>
      </c>
      <c r="R64" s="344">
        <v>115224</v>
      </c>
      <c r="S64" s="237" t="s">
        <v>33</v>
      </c>
      <c r="T64" s="411" t="s">
        <v>523</v>
      </c>
      <c r="U64" s="16" t="s">
        <v>90</v>
      </c>
      <c r="V64" s="16">
        <v>1015796</v>
      </c>
      <c r="W64" s="411" t="s">
        <v>6648</v>
      </c>
      <c r="X64" s="16"/>
    </row>
    <row r="65" spans="1:24">
      <c r="A65" s="15" t="s">
        <v>86</v>
      </c>
      <c r="B65" s="15" t="s">
        <v>78</v>
      </c>
      <c r="C65" s="35" t="s">
        <v>6650</v>
      </c>
      <c r="D65" s="15" t="s">
        <v>3923</v>
      </c>
      <c r="E65" s="24">
        <v>45968.541666666664</v>
      </c>
      <c r="F65" s="15">
        <v>10.8</v>
      </c>
      <c r="G65" s="37" t="s">
        <v>3121</v>
      </c>
      <c r="H65" s="15"/>
      <c r="I65" s="15"/>
      <c r="J65" s="15"/>
      <c r="K65" s="26"/>
      <c r="L65" s="340">
        <v>30</v>
      </c>
      <c r="M65" s="340">
        <v>90</v>
      </c>
      <c r="N65" s="340">
        <v>11</v>
      </c>
      <c r="O65" s="340">
        <v>30</v>
      </c>
      <c r="P65" s="66">
        <f t="shared" si="5"/>
        <v>161</v>
      </c>
      <c r="Q65" s="307" t="s">
        <v>32</v>
      </c>
      <c r="R65" s="344">
        <v>115225</v>
      </c>
      <c r="S65" s="237" t="s">
        <v>33</v>
      </c>
      <c r="T65" s="232" t="s">
        <v>508</v>
      </c>
      <c r="U65" s="16" t="s">
        <v>90</v>
      </c>
      <c r="V65" s="16">
        <v>1015798</v>
      </c>
      <c r="W65" s="232" t="s">
        <v>6645</v>
      </c>
      <c r="X65" s="16"/>
    </row>
    <row r="66" spans="1:24">
      <c r="A66" s="15" t="s">
        <v>107</v>
      </c>
      <c r="B66" s="15" t="s">
        <v>78</v>
      </c>
      <c r="C66" s="35" t="s">
        <v>6651</v>
      </c>
      <c r="D66" s="15" t="s">
        <v>3923</v>
      </c>
      <c r="E66" s="24">
        <v>45968.541666666664</v>
      </c>
      <c r="F66" s="15">
        <v>10.8</v>
      </c>
      <c r="G66" s="37" t="s">
        <v>3121</v>
      </c>
      <c r="H66" s="15"/>
      <c r="I66" s="15"/>
      <c r="J66" s="15"/>
      <c r="K66" s="26"/>
      <c r="L66" s="340">
        <v>60</v>
      </c>
      <c r="M66" s="340">
        <v>60</v>
      </c>
      <c r="N66" s="340">
        <v>41</v>
      </c>
      <c r="O66" s="340"/>
      <c r="P66" s="66">
        <f t="shared" si="5"/>
        <v>161</v>
      </c>
      <c r="Q66" s="307" t="s">
        <v>32</v>
      </c>
      <c r="R66" s="344">
        <v>115227</v>
      </c>
      <c r="S66" s="237" t="s">
        <v>33</v>
      </c>
      <c r="T66" s="232" t="s">
        <v>508</v>
      </c>
      <c r="U66" s="16" t="s">
        <v>90</v>
      </c>
      <c r="V66" s="16">
        <v>1015801</v>
      </c>
      <c r="W66" s="232" t="s">
        <v>6645</v>
      </c>
      <c r="X66" s="16"/>
    </row>
    <row r="67" spans="1:24">
      <c r="A67" s="15"/>
      <c r="B67" s="15"/>
      <c r="C67" s="15"/>
      <c r="D67" s="15"/>
      <c r="E67" s="15"/>
      <c r="F67" s="15"/>
      <c r="G67" s="37"/>
      <c r="H67" s="15"/>
      <c r="I67" s="15"/>
      <c r="J67" s="15"/>
      <c r="K67" s="15"/>
      <c r="L67" s="45"/>
      <c r="M67" s="45"/>
      <c r="N67" s="45"/>
      <c r="O67" s="45"/>
      <c r="P67" s="14">
        <f t="shared" si="5"/>
        <v>0</v>
      </c>
      <c r="Q67" s="14"/>
      <c r="R67" s="293"/>
      <c r="S67" s="14"/>
      <c r="T67" s="16"/>
      <c r="U67" s="16"/>
      <c r="V67" s="16"/>
      <c r="W67" s="16"/>
      <c r="X67" s="16"/>
    </row>
    <row r="68" spans="1:24">
      <c r="A68" s="11" t="s">
        <v>19</v>
      </c>
      <c r="B68" s="7"/>
      <c r="C68" s="7"/>
      <c r="D68" s="7"/>
      <c r="E68" s="11"/>
      <c r="F68" s="7"/>
      <c r="G68" s="7"/>
      <c r="H68" s="11">
        <f t="shared" ref="H68:P68" si="6">SUM(H61:H67)</f>
        <v>0</v>
      </c>
      <c r="I68" s="11">
        <f t="shared" si="6"/>
        <v>0</v>
      </c>
      <c r="J68" s="11">
        <f t="shared" si="6"/>
        <v>0</v>
      </c>
      <c r="K68" s="11">
        <f t="shared" si="6"/>
        <v>0</v>
      </c>
      <c r="L68" s="11">
        <f t="shared" si="6"/>
        <v>170</v>
      </c>
      <c r="M68" s="11">
        <f t="shared" si="6"/>
        <v>442</v>
      </c>
      <c r="N68" s="11">
        <f t="shared" si="6"/>
        <v>213</v>
      </c>
      <c r="O68" s="11">
        <f t="shared" si="6"/>
        <v>141</v>
      </c>
      <c r="P68" s="11">
        <f t="shared" si="6"/>
        <v>966</v>
      </c>
      <c r="Q68" s="12"/>
      <c r="R68" s="12"/>
      <c r="S68" s="12"/>
      <c r="T68" s="12"/>
      <c r="U68" s="12"/>
      <c r="V68" s="12"/>
      <c r="W68" s="12"/>
      <c r="X68" s="12"/>
    </row>
    <row r="69" spans="1:24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166" t="s">
        <v>34</v>
      </c>
      <c r="B70" s="1562"/>
      <c r="C70" s="1562"/>
      <c r="D70" s="1562"/>
      <c r="E70" s="1"/>
      <c r="F70" s="1"/>
      <c r="G70" s="1"/>
      <c r="H70" s="1"/>
      <c r="I70" s="1"/>
      <c r="J70" s="1563"/>
      <c r="K70" s="1563"/>
      <c r="L70" s="156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 ht="39">
      <c r="A71" s="187" t="s">
        <v>35</v>
      </c>
      <c r="B71" s="186" t="s">
        <v>36</v>
      </c>
      <c r="C71" s="239" t="s">
        <v>37</v>
      </c>
      <c r="D71" s="241"/>
      <c r="E71" s="1"/>
      <c r="F71" s="1"/>
      <c r="G71" s="427" t="s">
        <v>6622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 ht="39">
      <c r="A72" s="4" t="s">
        <v>508</v>
      </c>
      <c r="B72" s="1564" t="s">
        <v>1096</v>
      </c>
      <c r="C72" s="1564"/>
      <c r="D72" s="242"/>
      <c r="E72" s="243" t="s">
        <v>40</v>
      </c>
      <c r="F72" s="1"/>
      <c r="G72" s="428" t="s">
        <v>6635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412" t="s">
        <v>523</v>
      </c>
      <c r="B73" s="412" t="s">
        <v>715</v>
      </c>
      <c r="C73" s="412"/>
      <c r="D73" s="242"/>
      <c r="E73" s="24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5" t="s">
        <v>6039</v>
      </c>
      <c r="B74" s="1772" t="s">
        <v>6086</v>
      </c>
      <c r="C74" s="1772"/>
      <c r="D74" s="1"/>
      <c r="E74" s="1"/>
    </row>
    <row r="75" spans="1:24">
      <c r="A75" s="5" t="s">
        <v>42</v>
      </c>
      <c r="B75" s="1772" t="s">
        <v>6652</v>
      </c>
      <c r="C75" s="1772"/>
    </row>
    <row r="76" spans="1:24">
      <c r="A76" s="5" t="s">
        <v>43</v>
      </c>
      <c r="B76" s="1772"/>
      <c r="C76" s="1772"/>
      <c r="D76" s="1"/>
      <c r="E76" s="1"/>
    </row>
    <row r="77" spans="1:24">
      <c r="A77" s="5" t="s">
        <v>44</v>
      </c>
      <c r="B77" s="1772"/>
      <c r="C77" s="1772"/>
      <c r="D77" s="1"/>
      <c r="E77" s="1"/>
    </row>
    <row r="79" spans="1:24" ht="23.25" customHeight="1">
      <c r="A79" s="1559" t="s">
        <v>83</v>
      </c>
      <c r="B79" s="1559"/>
      <c r="C79" s="1559"/>
      <c r="D79" s="1559"/>
      <c r="E79" s="1559"/>
      <c r="F79" s="1559"/>
      <c r="G79" s="7"/>
      <c r="H79" s="1559" t="s">
        <v>346</v>
      </c>
      <c r="I79" s="1559"/>
      <c r="J79" s="1559"/>
      <c r="K79" s="1559"/>
      <c r="L79" s="1559"/>
      <c r="M79" s="1559"/>
      <c r="N79" s="1559"/>
      <c r="O79" s="1559"/>
      <c r="P79" s="1559"/>
      <c r="Q79" s="1741" t="s">
        <v>5850</v>
      </c>
      <c r="R79" s="1742"/>
      <c r="S79" s="1742"/>
      <c r="T79" s="1742"/>
      <c r="U79" s="1742"/>
      <c r="V79" s="1742"/>
      <c r="W79" s="1742"/>
      <c r="X79" s="1742"/>
    </row>
    <row r="80" spans="1:24" ht="26.25">
      <c r="A80" s="8" t="s">
        <v>3</v>
      </c>
      <c r="B80" s="8" t="s">
        <v>4</v>
      </c>
      <c r="C80" s="8" t="s">
        <v>5</v>
      </c>
      <c r="D80" s="8" t="s">
        <v>6</v>
      </c>
      <c r="E80" s="8" t="s">
        <v>7</v>
      </c>
      <c r="F80" s="8" t="s">
        <v>8</v>
      </c>
      <c r="G80" s="33" t="s">
        <v>10</v>
      </c>
      <c r="H80" s="9" t="s">
        <v>11</v>
      </c>
      <c r="I80" s="9" t="s">
        <v>12</v>
      </c>
      <c r="J80" s="9" t="s">
        <v>13</v>
      </c>
      <c r="K80" s="9" t="s">
        <v>14</v>
      </c>
      <c r="L80" s="9" t="s">
        <v>15</v>
      </c>
      <c r="M80" s="9" t="s">
        <v>16</v>
      </c>
      <c r="N80" s="9" t="s">
        <v>17</v>
      </c>
      <c r="O80" s="10" t="s">
        <v>18</v>
      </c>
      <c r="P80" s="8" t="s">
        <v>19</v>
      </c>
      <c r="Q80" s="8" t="s">
        <v>20</v>
      </c>
      <c r="R80" s="8" t="s">
        <v>9</v>
      </c>
      <c r="S80" s="8" t="s">
        <v>21</v>
      </c>
      <c r="T80" s="8" t="s">
        <v>24</v>
      </c>
      <c r="U80" s="8" t="s">
        <v>25</v>
      </c>
      <c r="V80" s="8" t="s">
        <v>26</v>
      </c>
      <c r="W80" s="8" t="s">
        <v>27</v>
      </c>
      <c r="X80" s="8" t="s">
        <v>28</v>
      </c>
    </row>
    <row r="81" spans="1:24">
      <c r="A81" s="318" t="s">
        <v>141</v>
      </c>
      <c r="B81" s="15" t="s">
        <v>69</v>
      </c>
      <c r="C81" s="35" t="s">
        <v>6653</v>
      </c>
      <c r="D81" s="15" t="s">
        <v>68</v>
      </c>
      <c r="E81" s="24">
        <v>45966.795138888891</v>
      </c>
      <c r="F81" s="15">
        <v>14.5</v>
      </c>
      <c r="G81" s="37"/>
      <c r="H81" s="15"/>
      <c r="I81" s="15"/>
      <c r="J81" s="15"/>
      <c r="K81" s="15"/>
      <c r="L81" s="15">
        <v>27</v>
      </c>
      <c r="M81" s="15">
        <v>27</v>
      </c>
      <c r="N81" s="15"/>
      <c r="O81" s="15"/>
      <c r="P81" s="14">
        <f t="shared" ref="P81:P86" si="7">SUM(H81:O81)</f>
        <v>54</v>
      </c>
      <c r="Q81" s="14" t="s">
        <v>30</v>
      </c>
      <c r="R81" s="14">
        <v>115159</v>
      </c>
      <c r="S81" s="14" t="s">
        <v>31</v>
      </c>
      <c r="T81" s="232" t="s">
        <v>169</v>
      </c>
      <c r="U81" s="16"/>
      <c r="V81" s="16">
        <v>1015778</v>
      </c>
      <c r="W81" s="16" t="s">
        <v>6654</v>
      </c>
      <c r="X81" s="16"/>
    </row>
    <row r="82" spans="1:24">
      <c r="A82" s="424" t="s">
        <v>150</v>
      </c>
      <c r="B82" s="15" t="s">
        <v>57</v>
      </c>
      <c r="C82" s="35" t="s">
        <v>6655</v>
      </c>
      <c r="D82" s="15" t="s">
        <v>56</v>
      </c>
      <c r="E82" s="24">
        <v>45967.253472222219</v>
      </c>
      <c r="F82" s="15">
        <v>10.3</v>
      </c>
      <c r="G82" s="37"/>
      <c r="H82" s="15"/>
      <c r="I82" s="15"/>
      <c r="J82" s="15"/>
      <c r="K82" s="15">
        <v>113</v>
      </c>
      <c r="L82" s="15"/>
      <c r="M82" s="15"/>
      <c r="N82" s="15"/>
      <c r="O82" s="15"/>
      <c r="P82" s="14">
        <f t="shared" si="7"/>
        <v>113</v>
      </c>
      <c r="Q82" s="14" t="s">
        <v>30</v>
      </c>
      <c r="R82" s="14">
        <v>115160</v>
      </c>
      <c r="S82" s="14" t="s">
        <v>31</v>
      </c>
      <c r="T82" s="232" t="s">
        <v>169</v>
      </c>
      <c r="U82" s="16"/>
      <c r="V82" s="16">
        <v>1015779</v>
      </c>
      <c r="W82" s="16" t="s">
        <v>6656</v>
      </c>
      <c r="X82" s="16"/>
    </row>
    <row r="83" spans="1:24">
      <c r="A83" s="424" t="s">
        <v>142</v>
      </c>
      <c r="B83" s="15" t="s">
        <v>72</v>
      </c>
      <c r="C83" s="35" t="s">
        <v>6657</v>
      </c>
      <c r="D83" s="15" t="s">
        <v>71</v>
      </c>
      <c r="E83" s="24">
        <v>45967.711805555555</v>
      </c>
      <c r="F83" s="15">
        <v>14.5</v>
      </c>
      <c r="G83" s="37"/>
      <c r="H83" s="15"/>
      <c r="I83" s="15"/>
      <c r="J83" s="15"/>
      <c r="K83" s="15"/>
      <c r="L83" s="15"/>
      <c r="M83" s="15">
        <v>80</v>
      </c>
      <c r="N83" s="15">
        <v>81</v>
      </c>
      <c r="O83" s="15"/>
      <c r="P83" s="14">
        <f t="shared" si="7"/>
        <v>161</v>
      </c>
      <c r="Q83" s="14" t="s">
        <v>30</v>
      </c>
      <c r="R83" s="14">
        <v>115161</v>
      </c>
      <c r="S83" s="14" t="s">
        <v>31</v>
      </c>
      <c r="T83" s="232" t="s">
        <v>169</v>
      </c>
      <c r="U83" s="16"/>
      <c r="V83" s="16">
        <v>1015780</v>
      </c>
      <c r="W83" s="16" t="s">
        <v>6607</v>
      </c>
      <c r="X83" s="16"/>
    </row>
    <row r="84" spans="1:24">
      <c r="A84" s="424" t="s">
        <v>144</v>
      </c>
      <c r="B84" s="15" t="s">
        <v>75</v>
      </c>
      <c r="C84" s="35" t="s">
        <v>6658</v>
      </c>
      <c r="D84" s="15" t="s">
        <v>74</v>
      </c>
      <c r="E84" s="24">
        <v>45967.534722222219</v>
      </c>
      <c r="F84" s="15">
        <v>15.3</v>
      </c>
      <c r="G84" s="37"/>
      <c r="H84" s="15"/>
      <c r="I84" s="15"/>
      <c r="J84" s="15"/>
      <c r="K84" s="15">
        <v>81</v>
      </c>
      <c r="L84" s="15"/>
      <c r="M84" s="15"/>
      <c r="N84" s="15"/>
      <c r="O84" s="15"/>
      <c r="P84" s="14">
        <f t="shared" si="7"/>
        <v>81</v>
      </c>
      <c r="Q84" s="14" t="s">
        <v>30</v>
      </c>
      <c r="R84" s="14">
        <v>115163</v>
      </c>
      <c r="S84" s="14" t="s">
        <v>31</v>
      </c>
      <c r="T84" s="232" t="s">
        <v>169</v>
      </c>
      <c r="U84" s="16"/>
      <c r="V84" s="16">
        <v>1015781</v>
      </c>
      <c r="W84" s="16" t="s">
        <v>6659</v>
      </c>
      <c r="X84" s="16"/>
    </row>
    <row r="85" spans="1:24">
      <c r="A85" s="15" t="s">
        <v>2837</v>
      </c>
      <c r="B85" s="15" t="s">
        <v>78</v>
      </c>
      <c r="C85" s="35" t="s">
        <v>6660</v>
      </c>
      <c r="D85" s="15" t="s">
        <v>99</v>
      </c>
      <c r="E85" s="24">
        <v>45968.25</v>
      </c>
      <c r="F85" s="15">
        <v>10.8</v>
      </c>
      <c r="G85" s="37" t="s">
        <v>3121</v>
      </c>
      <c r="H85" s="15"/>
      <c r="I85" s="15"/>
      <c r="J85" s="15"/>
      <c r="K85" s="15"/>
      <c r="L85" s="15">
        <v>27</v>
      </c>
      <c r="M85" s="15">
        <v>27</v>
      </c>
      <c r="N85" s="15">
        <v>54</v>
      </c>
      <c r="O85" s="15">
        <v>53</v>
      </c>
      <c r="P85" s="14">
        <f t="shared" si="7"/>
        <v>161</v>
      </c>
      <c r="Q85" s="17" t="s">
        <v>32</v>
      </c>
      <c r="R85" s="14">
        <v>115207</v>
      </c>
      <c r="S85" s="23" t="s">
        <v>33</v>
      </c>
      <c r="T85" s="411" t="s">
        <v>100</v>
      </c>
      <c r="U85" s="16" t="s">
        <v>90</v>
      </c>
      <c r="V85" s="16">
        <v>1015782</v>
      </c>
      <c r="W85" s="16" t="s">
        <v>6661</v>
      </c>
      <c r="X85" s="16"/>
    </row>
    <row r="86" spans="1:24">
      <c r="A86" s="15"/>
      <c r="B86" s="15"/>
      <c r="C86" s="15"/>
      <c r="D86" s="15"/>
      <c r="E86" s="24"/>
      <c r="F86" s="15"/>
      <c r="G86" s="37"/>
      <c r="H86" s="15"/>
      <c r="I86" s="15"/>
      <c r="J86" s="15"/>
      <c r="K86" s="15"/>
      <c r="L86" s="15"/>
      <c r="M86" s="15"/>
      <c r="N86" s="15"/>
      <c r="O86" s="15"/>
      <c r="P86" s="14">
        <f t="shared" si="7"/>
        <v>0</v>
      </c>
      <c r="Q86" s="44"/>
      <c r="R86" s="14"/>
      <c r="S86" s="14"/>
      <c r="T86" s="16"/>
      <c r="U86" s="16"/>
      <c r="V86" s="16"/>
      <c r="W86" s="16"/>
      <c r="X86" s="16"/>
    </row>
    <row r="87" spans="1:24">
      <c r="A87" s="11" t="s">
        <v>19</v>
      </c>
      <c r="B87" s="7"/>
      <c r="C87" s="7"/>
      <c r="D87" s="7"/>
      <c r="E87" s="11"/>
      <c r="F87" s="7"/>
      <c r="G87" s="7"/>
      <c r="H87" s="11">
        <f t="shared" ref="H87:P87" si="8">SUM(H81:H86)</f>
        <v>0</v>
      </c>
      <c r="I87" s="11">
        <f t="shared" si="8"/>
        <v>0</v>
      </c>
      <c r="J87" s="11">
        <f t="shared" si="8"/>
        <v>0</v>
      </c>
      <c r="K87" s="11">
        <f t="shared" si="8"/>
        <v>194</v>
      </c>
      <c r="L87" s="11">
        <f t="shared" si="8"/>
        <v>54</v>
      </c>
      <c r="M87" s="11">
        <f t="shared" si="8"/>
        <v>134</v>
      </c>
      <c r="N87" s="11">
        <f t="shared" si="8"/>
        <v>135</v>
      </c>
      <c r="O87" s="11">
        <f t="shared" si="8"/>
        <v>53</v>
      </c>
      <c r="P87" s="11">
        <f t="shared" si="8"/>
        <v>570</v>
      </c>
      <c r="Q87" s="12"/>
      <c r="R87" s="12"/>
      <c r="S87" s="12"/>
      <c r="T87" s="12"/>
      <c r="U87" s="12"/>
      <c r="V87" s="12"/>
      <c r="W87" s="12"/>
      <c r="X87" s="12"/>
    </row>
    <row r="88" spans="1:24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>
      <c r="A89" s="166" t="s">
        <v>34</v>
      </c>
      <c r="B89" s="1562"/>
      <c r="C89" s="1562"/>
      <c r="D89" s="1562"/>
      <c r="E89" s="1"/>
      <c r="F89" s="1"/>
      <c r="G89" s="1"/>
      <c r="H89" s="1"/>
      <c r="I89" s="1"/>
      <c r="J89" s="1563"/>
      <c r="K89" s="1563"/>
      <c r="L89" s="1563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 ht="39">
      <c r="A90" s="187" t="s">
        <v>35</v>
      </c>
      <c r="B90" s="186" t="s">
        <v>36</v>
      </c>
      <c r="C90" s="239" t="s">
        <v>37</v>
      </c>
      <c r="D90" s="241"/>
      <c r="E90" s="1"/>
      <c r="F90" s="1"/>
      <c r="G90" s="427" t="s">
        <v>6622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 ht="39">
      <c r="A91" s="4" t="s">
        <v>169</v>
      </c>
      <c r="B91" s="1564" t="s">
        <v>1096</v>
      </c>
      <c r="C91" s="1564"/>
      <c r="D91" s="242"/>
      <c r="E91" s="243" t="s">
        <v>40</v>
      </c>
      <c r="F91" s="1"/>
      <c r="G91" s="428" t="s">
        <v>6635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>
      <c r="A92" s="412" t="s">
        <v>100</v>
      </c>
      <c r="B92" s="412" t="s">
        <v>715</v>
      </c>
      <c r="C92" s="412"/>
      <c r="D92" s="242"/>
      <c r="E92" s="24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>
      <c r="A93" s="5" t="s">
        <v>42</v>
      </c>
      <c r="B93" s="1772" t="s">
        <v>6662</v>
      </c>
      <c r="C93" s="1772"/>
      <c r="D93" s="1"/>
      <c r="E93" s="1"/>
    </row>
    <row r="94" spans="1:24">
      <c r="A94" s="5" t="s">
        <v>42</v>
      </c>
      <c r="B94" s="1772"/>
      <c r="C94" s="1772"/>
    </row>
    <row r="95" spans="1:24">
      <c r="A95" s="5" t="s">
        <v>43</v>
      </c>
      <c r="B95" s="1772" t="s">
        <v>2464</v>
      </c>
      <c r="C95" s="1772"/>
      <c r="D95" s="1"/>
      <c r="E95" s="1"/>
    </row>
    <row r="96" spans="1:24">
      <c r="A96" s="5" t="s">
        <v>44</v>
      </c>
      <c r="B96" s="1772"/>
      <c r="C96" s="1772"/>
      <c r="D96" s="1"/>
      <c r="E96" s="1"/>
    </row>
    <row r="98" spans="1:24" ht="23.25" customHeight="1">
      <c r="A98" s="1559" t="s">
        <v>109</v>
      </c>
      <c r="B98" s="1559"/>
      <c r="C98" s="1559"/>
      <c r="D98" s="1559"/>
      <c r="E98" s="1559"/>
      <c r="F98" s="1559"/>
      <c r="G98" s="7"/>
      <c r="H98" s="1559" t="s">
        <v>346</v>
      </c>
      <c r="I98" s="1559"/>
      <c r="J98" s="1559"/>
      <c r="K98" s="1559"/>
      <c r="L98" s="1559"/>
      <c r="M98" s="1559"/>
      <c r="N98" s="1559"/>
      <c r="O98" s="1559"/>
      <c r="P98" s="1559"/>
      <c r="Q98" s="1741" t="s">
        <v>6663</v>
      </c>
      <c r="R98" s="1742"/>
      <c r="S98" s="1742"/>
      <c r="T98" s="1742"/>
      <c r="U98" s="1742"/>
      <c r="V98" s="1742"/>
      <c r="W98" s="1742"/>
      <c r="X98" s="1742"/>
    </row>
    <row r="99" spans="1:24" ht="26.25">
      <c r="A99" s="8" t="s">
        <v>3</v>
      </c>
      <c r="B99" s="8" t="s">
        <v>4</v>
      </c>
      <c r="C99" s="8" t="s">
        <v>5</v>
      </c>
      <c r="D99" s="8" t="s">
        <v>6</v>
      </c>
      <c r="E99" s="8" t="s">
        <v>7</v>
      </c>
      <c r="F99" s="8" t="s">
        <v>8</v>
      </c>
      <c r="G99" s="33" t="s">
        <v>10</v>
      </c>
      <c r="H99" s="9" t="s">
        <v>11</v>
      </c>
      <c r="I99" s="9" t="s">
        <v>12</v>
      </c>
      <c r="J99" s="9" t="s">
        <v>13</v>
      </c>
      <c r="K99" s="9" t="s">
        <v>14</v>
      </c>
      <c r="L99" s="21" t="s">
        <v>15</v>
      </c>
      <c r="M99" s="21" t="s">
        <v>16</v>
      </c>
      <c r="N99" s="21" t="s">
        <v>17</v>
      </c>
      <c r="O99" s="67" t="s">
        <v>18</v>
      </c>
      <c r="P99" s="8" t="s">
        <v>19</v>
      </c>
      <c r="Q99" s="8" t="s">
        <v>20</v>
      </c>
      <c r="R99" s="18" t="s">
        <v>9</v>
      </c>
      <c r="S99" s="8" t="s">
        <v>21</v>
      </c>
      <c r="T99" s="8" t="s">
        <v>24</v>
      </c>
      <c r="U99" s="8" t="s">
        <v>25</v>
      </c>
      <c r="V99" s="8" t="s">
        <v>26</v>
      </c>
      <c r="W99" s="8" t="s">
        <v>27</v>
      </c>
      <c r="X99" s="8" t="s">
        <v>28</v>
      </c>
    </row>
    <row r="100" spans="1:24">
      <c r="A100" s="15" t="s">
        <v>4752</v>
      </c>
      <c r="B100" s="15" t="s">
        <v>92</v>
      </c>
      <c r="C100" s="35" t="s">
        <v>6664</v>
      </c>
      <c r="D100" s="15" t="s">
        <v>159</v>
      </c>
      <c r="E100" s="24">
        <v>45968.041666666664</v>
      </c>
      <c r="F100" s="15">
        <v>10.3</v>
      </c>
      <c r="G100" s="37" t="s">
        <v>3121</v>
      </c>
      <c r="H100" s="15"/>
      <c r="I100" s="15"/>
      <c r="J100" s="15"/>
      <c r="K100" s="26"/>
      <c r="L100" s="340">
        <v>27</v>
      </c>
      <c r="M100" s="340">
        <v>81</v>
      </c>
      <c r="N100" s="340">
        <v>27</v>
      </c>
      <c r="O100" s="340">
        <v>26</v>
      </c>
      <c r="P100" s="66">
        <f t="shared" ref="P100:P105" si="9">SUM(H100:O100)</f>
        <v>161</v>
      </c>
      <c r="Q100" s="307" t="s">
        <v>32</v>
      </c>
      <c r="R100" s="344">
        <v>115212</v>
      </c>
      <c r="S100" s="237" t="s">
        <v>33</v>
      </c>
      <c r="T100" s="411" t="s">
        <v>161</v>
      </c>
      <c r="U100" s="16" t="s">
        <v>90</v>
      </c>
      <c r="V100" s="16">
        <v>1015783</v>
      </c>
      <c r="W100" s="16" t="s">
        <v>6634</v>
      </c>
      <c r="X100" s="16"/>
    </row>
    <row r="101" spans="1:24">
      <c r="A101" s="15" t="s">
        <v>157</v>
      </c>
      <c r="B101" s="15" t="s">
        <v>2438</v>
      </c>
      <c r="C101" s="35" t="s">
        <v>6665</v>
      </c>
      <c r="D101" s="15" t="s">
        <v>159</v>
      </c>
      <c r="E101" s="24">
        <v>45968.041666666664</v>
      </c>
      <c r="F101" s="15">
        <v>10.3</v>
      </c>
      <c r="G101" s="37" t="s">
        <v>3121</v>
      </c>
      <c r="H101" s="15"/>
      <c r="I101" s="15"/>
      <c r="J101" s="15"/>
      <c r="K101" s="26"/>
      <c r="L101" s="340">
        <v>27</v>
      </c>
      <c r="M101" s="340">
        <v>81</v>
      </c>
      <c r="N101" s="340">
        <v>53</v>
      </c>
      <c r="O101" s="340"/>
      <c r="P101" s="66">
        <f t="shared" si="9"/>
        <v>161</v>
      </c>
      <c r="Q101" s="307" t="s">
        <v>32</v>
      </c>
      <c r="R101" s="344">
        <v>115215</v>
      </c>
      <c r="S101" s="237" t="s">
        <v>33</v>
      </c>
      <c r="T101" s="411" t="s">
        <v>161</v>
      </c>
      <c r="U101" s="16" t="s">
        <v>90</v>
      </c>
      <c r="V101" s="16">
        <v>1015784</v>
      </c>
      <c r="W101" s="16" t="s">
        <v>6634</v>
      </c>
      <c r="X101" s="16"/>
    </row>
    <row r="102" spans="1:24">
      <c r="A102" s="15" t="s">
        <v>4752</v>
      </c>
      <c r="B102" s="15" t="s">
        <v>78</v>
      </c>
      <c r="C102" s="35" t="s">
        <v>6666</v>
      </c>
      <c r="D102" s="15" t="s">
        <v>99</v>
      </c>
      <c r="E102" s="24">
        <v>45968.25</v>
      </c>
      <c r="F102" s="15">
        <v>10.8</v>
      </c>
      <c r="G102" s="37" t="s">
        <v>160</v>
      </c>
      <c r="H102" s="15"/>
      <c r="I102" s="15"/>
      <c r="J102" s="15"/>
      <c r="K102" s="26"/>
      <c r="L102" s="340"/>
      <c r="M102" s="340">
        <v>81</v>
      </c>
      <c r="N102" s="340">
        <v>65</v>
      </c>
      <c r="O102" s="340">
        <v>15</v>
      </c>
      <c r="P102" s="66">
        <f t="shared" si="9"/>
        <v>161</v>
      </c>
      <c r="Q102" s="307" t="s">
        <v>32</v>
      </c>
      <c r="R102" s="344">
        <v>115214</v>
      </c>
      <c r="S102" s="237" t="s">
        <v>33</v>
      </c>
      <c r="T102" s="232" t="s">
        <v>100</v>
      </c>
      <c r="U102" s="16" t="s">
        <v>90</v>
      </c>
      <c r="V102" s="16">
        <v>1015785</v>
      </c>
      <c r="W102" s="16" t="s">
        <v>6661</v>
      </c>
      <c r="X102" s="16"/>
    </row>
    <row r="103" spans="1:24">
      <c r="A103" s="15" t="s">
        <v>120</v>
      </c>
      <c r="B103" s="15" t="s">
        <v>78</v>
      </c>
      <c r="C103" s="35" t="s">
        <v>6667</v>
      </c>
      <c r="D103" s="15" t="s">
        <v>99</v>
      </c>
      <c r="E103" s="24">
        <v>45968.25</v>
      </c>
      <c r="F103" s="15">
        <v>10.8</v>
      </c>
      <c r="G103" s="37" t="s">
        <v>3121</v>
      </c>
      <c r="H103" s="15"/>
      <c r="I103" s="15"/>
      <c r="J103" s="15"/>
      <c r="K103" s="26"/>
      <c r="L103" s="340">
        <v>54</v>
      </c>
      <c r="M103" s="340">
        <v>54</v>
      </c>
      <c r="N103" s="340">
        <v>53</v>
      </c>
      <c r="O103" s="340">
        <v>0</v>
      </c>
      <c r="P103" s="66">
        <f t="shared" si="9"/>
        <v>161</v>
      </c>
      <c r="Q103" s="307" t="s">
        <v>32</v>
      </c>
      <c r="R103" s="344">
        <v>115216</v>
      </c>
      <c r="S103" s="237" t="s">
        <v>33</v>
      </c>
      <c r="T103" s="232" t="s">
        <v>100</v>
      </c>
      <c r="U103" s="16" t="s">
        <v>90</v>
      </c>
      <c r="V103" s="16">
        <v>1015786</v>
      </c>
      <c r="W103" s="16" t="s">
        <v>6661</v>
      </c>
      <c r="X103" s="16"/>
    </row>
    <row r="104" spans="1:24">
      <c r="A104" s="15" t="s">
        <v>4752</v>
      </c>
      <c r="B104" s="15" t="s">
        <v>2438</v>
      </c>
      <c r="C104" s="35" t="s">
        <v>6668</v>
      </c>
      <c r="D104" s="15" t="s">
        <v>159</v>
      </c>
      <c r="E104" s="24">
        <v>45968.041666666664</v>
      </c>
      <c r="F104" s="15">
        <v>10.3</v>
      </c>
      <c r="G104" s="37" t="s">
        <v>3121</v>
      </c>
      <c r="H104" s="15"/>
      <c r="I104" s="15"/>
      <c r="J104" s="15"/>
      <c r="K104" s="26"/>
      <c r="L104" s="340">
        <v>54</v>
      </c>
      <c r="M104" s="340">
        <v>54</v>
      </c>
      <c r="N104" s="340">
        <v>53</v>
      </c>
      <c r="O104" s="340">
        <v>0</v>
      </c>
      <c r="P104" s="66">
        <f t="shared" si="9"/>
        <v>161</v>
      </c>
      <c r="Q104" s="307" t="s">
        <v>32</v>
      </c>
      <c r="R104" s="344">
        <v>115213</v>
      </c>
      <c r="S104" s="237" t="s">
        <v>33</v>
      </c>
      <c r="T104" s="411" t="s">
        <v>161</v>
      </c>
      <c r="U104" s="16" t="s">
        <v>90</v>
      </c>
      <c r="V104" s="16">
        <v>1015787</v>
      </c>
      <c r="W104" s="16" t="s">
        <v>6634</v>
      </c>
      <c r="X104" s="16"/>
    </row>
    <row r="105" spans="1:24">
      <c r="A105" s="15"/>
      <c r="B105" s="15"/>
      <c r="C105" s="15"/>
      <c r="D105" s="15"/>
      <c r="E105" s="15"/>
      <c r="F105" s="15"/>
      <c r="G105" s="37"/>
      <c r="H105" s="15"/>
      <c r="I105" s="15"/>
      <c r="J105" s="15"/>
      <c r="K105" s="15"/>
      <c r="L105" s="45"/>
      <c r="M105" s="45"/>
      <c r="N105" s="45"/>
      <c r="O105" s="45"/>
      <c r="P105" s="14">
        <f t="shared" si="9"/>
        <v>0</v>
      </c>
      <c r="Q105" s="14"/>
      <c r="R105" s="293"/>
      <c r="S105" s="14"/>
      <c r="T105" s="16"/>
      <c r="U105" s="16"/>
      <c r="V105" s="16"/>
      <c r="W105" s="16"/>
      <c r="X105" s="16"/>
    </row>
    <row r="106" spans="1:24">
      <c r="A106" s="11" t="s">
        <v>19</v>
      </c>
      <c r="B106" s="7"/>
      <c r="C106" s="7"/>
      <c r="D106" s="7"/>
      <c r="E106" s="11"/>
      <c r="F106" s="7"/>
      <c r="G106" s="7"/>
      <c r="H106" s="11">
        <f t="shared" ref="H106:P106" si="10">SUM(H100:H105)</f>
        <v>0</v>
      </c>
      <c r="I106" s="11">
        <f t="shared" si="10"/>
        <v>0</v>
      </c>
      <c r="J106" s="11">
        <f t="shared" si="10"/>
        <v>0</v>
      </c>
      <c r="K106" s="11">
        <f t="shared" si="10"/>
        <v>0</v>
      </c>
      <c r="L106" s="11">
        <f t="shared" si="10"/>
        <v>162</v>
      </c>
      <c r="M106" s="11">
        <f t="shared" si="10"/>
        <v>351</v>
      </c>
      <c r="N106" s="11">
        <f t="shared" si="10"/>
        <v>251</v>
      </c>
      <c r="O106" s="11">
        <f t="shared" si="10"/>
        <v>41</v>
      </c>
      <c r="P106" s="11">
        <f t="shared" si="10"/>
        <v>805</v>
      </c>
      <c r="Q106" s="12"/>
      <c r="R106" s="12"/>
      <c r="S106" s="12"/>
      <c r="T106" s="12"/>
      <c r="U106" s="12"/>
      <c r="V106" s="12"/>
      <c r="W106" s="12"/>
      <c r="X106" s="12"/>
    </row>
    <row r="107" spans="1:24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4">
      <c r="A108" s="166" t="s">
        <v>34</v>
      </c>
      <c r="B108" s="1562"/>
      <c r="C108" s="1562"/>
      <c r="D108" s="1562"/>
      <c r="E108" s="1"/>
      <c r="F108" s="1"/>
      <c r="G108" s="1"/>
      <c r="H108" s="1"/>
      <c r="I108" s="1"/>
      <c r="J108" s="1563"/>
      <c r="K108" s="1563"/>
      <c r="L108" s="1563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4" ht="18">
      <c r="A109" s="187" t="s">
        <v>35</v>
      </c>
      <c r="B109" s="186" t="s">
        <v>36</v>
      </c>
      <c r="C109" s="239" t="s">
        <v>37</v>
      </c>
      <c r="D109" s="24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4">
      <c r="A110" s="412" t="s">
        <v>161</v>
      </c>
      <c r="B110" s="1821" t="s">
        <v>1096</v>
      </c>
      <c r="C110" s="1821"/>
      <c r="D110" s="242"/>
      <c r="E110" s="243" t="s">
        <v>40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4">
      <c r="A111" s="4" t="s">
        <v>100</v>
      </c>
      <c r="B111" s="4" t="s">
        <v>715</v>
      </c>
      <c r="C111" s="4"/>
      <c r="D111" s="242"/>
      <c r="E111" s="24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4">
      <c r="A112" s="5" t="s">
        <v>42</v>
      </c>
      <c r="B112" s="1772" t="s">
        <v>957</v>
      </c>
      <c r="C112" s="1772"/>
      <c r="D112" s="1"/>
      <c r="E112" s="1"/>
    </row>
    <row r="113" spans="1:24">
      <c r="A113" s="5" t="s">
        <v>42</v>
      </c>
      <c r="B113" s="1772"/>
      <c r="C113" s="1772"/>
    </row>
    <row r="114" spans="1:24">
      <c r="A114" s="5" t="s">
        <v>43</v>
      </c>
      <c r="B114" s="1772" t="s">
        <v>6669</v>
      </c>
      <c r="C114" s="1772"/>
      <c r="D114" s="1"/>
      <c r="E114" s="1"/>
    </row>
    <row r="115" spans="1:24">
      <c r="A115" s="5" t="s">
        <v>44</v>
      </c>
      <c r="B115" s="1772"/>
      <c r="C115" s="1772"/>
      <c r="D115" s="1"/>
      <c r="E115" s="1"/>
    </row>
    <row r="117" spans="1:24" ht="23.25" customHeight="1">
      <c r="A117" s="1822" t="s">
        <v>4628</v>
      </c>
      <c r="B117" s="1822"/>
      <c r="C117" s="1822"/>
      <c r="D117" s="1822"/>
      <c r="E117" s="1822"/>
      <c r="F117" s="1822"/>
      <c r="G117" s="429"/>
      <c r="H117" s="1822" t="s">
        <v>959</v>
      </c>
      <c r="I117" s="1822"/>
      <c r="J117" s="1822"/>
      <c r="K117" s="1822"/>
      <c r="L117" s="1822"/>
      <c r="M117" s="1822"/>
      <c r="N117" s="1822"/>
      <c r="O117" s="1822"/>
      <c r="P117" s="1822"/>
      <c r="Q117" s="1823" t="s">
        <v>6670</v>
      </c>
      <c r="R117" s="1824"/>
      <c r="S117" s="1824"/>
      <c r="T117" s="1824"/>
      <c r="U117" s="1824"/>
      <c r="V117" s="1824"/>
      <c r="W117" s="1824"/>
      <c r="X117" s="1824"/>
    </row>
    <row r="118" spans="1:24" ht="26.25">
      <c r="A118" s="8" t="s">
        <v>3</v>
      </c>
      <c r="B118" s="8" t="s">
        <v>4</v>
      </c>
      <c r="C118" s="8" t="s">
        <v>5</v>
      </c>
      <c r="D118" s="8" t="s">
        <v>6</v>
      </c>
      <c r="E118" s="8" t="s">
        <v>7</v>
      </c>
      <c r="F118" s="8" t="s">
        <v>8</v>
      </c>
      <c r="G118" s="33" t="s">
        <v>10</v>
      </c>
      <c r="H118" s="9" t="s">
        <v>11</v>
      </c>
      <c r="I118" s="9" t="s">
        <v>12</v>
      </c>
      <c r="J118" s="9" t="s">
        <v>13</v>
      </c>
      <c r="K118" s="9" t="s">
        <v>14</v>
      </c>
      <c r="L118" s="21" t="s">
        <v>15</v>
      </c>
      <c r="M118" s="21" t="s">
        <v>16</v>
      </c>
      <c r="N118" s="21" t="s">
        <v>17</v>
      </c>
      <c r="O118" s="67" t="s">
        <v>18</v>
      </c>
      <c r="P118" s="8" t="s">
        <v>19</v>
      </c>
      <c r="Q118" s="8" t="s">
        <v>20</v>
      </c>
      <c r="R118" s="18" t="s">
        <v>9</v>
      </c>
      <c r="S118" s="8" t="s">
        <v>21</v>
      </c>
      <c r="T118" s="8" t="s">
        <v>24</v>
      </c>
      <c r="U118" s="8" t="s">
        <v>25</v>
      </c>
      <c r="V118" s="8" t="s">
        <v>26</v>
      </c>
      <c r="W118" s="8" t="s">
        <v>27</v>
      </c>
      <c r="X118" s="8" t="s">
        <v>28</v>
      </c>
    </row>
    <row r="119" spans="1:24">
      <c r="A119" s="15" t="s">
        <v>2561</v>
      </c>
      <c r="B119" s="15" t="s">
        <v>78</v>
      </c>
      <c r="C119" s="35" t="s">
        <v>6671</v>
      </c>
      <c r="D119" s="15" t="s">
        <v>3923</v>
      </c>
      <c r="E119" s="24">
        <v>45968.541666666664</v>
      </c>
      <c r="F119" s="15">
        <v>10.8</v>
      </c>
      <c r="G119" s="430" t="s">
        <v>6672</v>
      </c>
      <c r="H119" s="15"/>
      <c r="I119" s="15"/>
      <c r="J119" s="15"/>
      <c r="K119" s="26"/>
      <c r="L119" s="345">
        <v>27</v>
      </c>
      <c r="M119" s="345">
        <v>81</v>
      </c>
      <c r="N119" s="345">
        <v>30</v>
      </c>
      <c r="O119" s="216">
        <v>23</v>
      </c>
      <c r="P119" s="66">
        <f t="shared" ref="P119:P125" si="11">SUM(H119:O119)</f>
        <v>161</v>
      </c>
      <c r="Q119" s="307" t="s">
        <v>32</v>
      </c>
      <c r="R119" s="340">
        <v>115204</v>
      </c>
      <c r="S119" s="237" t="s">
        <v>33</v>
      </c>
      <c r="T119" s="411" t="s">
        <v>508</v>
      </c>
      <c r="U119" s="16" t="s">
        <v>90</v>
      </c>
      <c r="V119" s="16">
        <v>1015757</v>
      </c>
      <c r="W119" s="16" t="s">
        <v>6673</v>
      </c>
      <c r="X119" s="16"/>
    </row>
    <row r="120" spans="1:24">
      <c r="A120" s="15" t="s">
        <v>152</v>
      </c>
      <c r="B120" s="15" t="s">
        <v>78</v>
      </c>
      <c r="C120" s="35" t="s">
        <v>6674</v>
      </c>
      <c r="D120" s="15" t="s">
        <v>1407</v>
      </c>
      <c r="E120" s="24">
        <v>45968.46875</v>
      </c>
      <c r="F120" s="15">
        <v>10.8</v>
      </c>
      <c r="G120" s="387" t="s">
        <v>2573</v>
      </c>
      <c r="H120" s="15"/>
      <c r="I120" s="15"/>
      <c r="J120" s="15"/>
      <c r="K120" s="26"/>
      <c r="L120" s="386">
        <v>27</v>
      </c>
      <c r="M120" s="431">
        <v>81</v>
      </c>
      <c r="N120" s="431">
        <v>53</v>
      </c>
      <c r="O120" s="432"/>
      <c r="P120" s="66">
        <f t="shared" si="11"/>
        <v>161</v>
      </c>
      <c r="Q120" s="307" t="s">
        <v>32</v>
      </c>
      <c r="R120" s="340">
        <v>115205</v>
      </c>
      <c r="S120" s="237" t="s">
        <v>33</v>
      </c>
      <c r="T120" s="411" t="s">
        <v>508</v>
      </c>
      <c r="U120" s="16" t="s">
        <v>90</v>
      </c>
      <c r="V120" s="16">
        <v>1015758</v>
      </c>
      <c r="W120" s="16" t="s">
        <v>6673</v>
      </c>
      <c r="X120" s="16"/>
    </row>
    <row r="121" spans="1:24">
      <c r="A121" s="15" t="s">
        <v>937</v>
      </c>
      <c r="B121" s="15" t="s">
        <v>2438</v>
      </c>
      <c r="C121" s="35" t="s">
        <v>6675</v>
      </c>
      <c r="D121" s="15" t="s">
        <v>2294</v>
      </c>
      <c r="E121" s="24">
        <v>45968.743055555555</v>
      </c>
      <c r="F121" s="15">
        <v>9.6999999999999993</v>
      </c>
      <c r="G121" s="430" t="s">
        <v>6672</v>
      </c>
      <c r="H121" s="15"/>
      <c r="I121" s="15"/>
      <c r="J121" s="15"/>
      <c r="K121" s="26"/>
      <c r="L121" s="340">
        <v>0</v>
      </c>
      <c r="M121" s="345">
        <v>81</v>
      </c>
      <c r="N121" s="345">
        <v>54</v>
      </c>
      <c r="O121" s="217">
        <v>26</v>
      </c>
      <c r="P121" s="66">
        <f t="shared" si="11"/>
        <v>161</v>
      </c>
      <c r="Q121" s="307" t="s">
        <v>32</v>
      </c>
      <c r="R121" s="340">
        <v>115203</v>
      </c>
      <c r="S121" s="237" t="s">
        <v>33</v>
      </c>
      <c r="T121" s="232" t="s">
        <v>523</v>
      </c>
      <c r="U121" s="16" t="s">
        <v>90</v>
      </c>
      <c r="V121" s="16">
        <v>1015759</v>
      </c>
      <c r="W121" s="16" t="s">
        <v>6676</v>
      </c>
      <c r="X121" s="16"/>
    </row>
    <row r="122" spans="1:24">
      <c r="A122" s="15" t="s">
        <v>157</v>
      </c>
      <c r="B122" s="15" t="s">
        <v>2438</v>
      </c>
      <c r="C122" s="35" t="s">
        <v>6677</v>
      </c>
      <c r="D122" s="15" t="s">
        <v>2294</v>
      </c>
      <c r="E122" s="24">
        <v>45968.743055555555</v>
      </c>
      <c r="F122" s="15">
        <v>9.6999999999999993</v>
      </c>
      <c r="G122" s="430" t="s">
        <v>6672</v>
      </c>
      <c r="H122" s="15"/>
      <c r="I122" s="15"/>
      <c r="J122" s="15"/>
      <c r="K122" s="26"/>
      <c r="L122" s="340">
        <v>0</v>
      </c>
      <c r="M122" s="345">
        <v>108</v>
      </c>
      <c r="N122" s="345">
        <v>53</v>
      </c>
      <c r="O122" s="340"/>
      <c r="P122" s="66">
        <f t="shared" si="11"/>
        <v>161</v>
      </c>
      <c r="Q122" s="307" t="s">
        <v>32</v>
      </c>
      <c r="R122" s="340">
        <v>115202</v>
      </c>
      <c r="S122" s="237" t="s">
        <v>33</v>
      </c>
      <c r="T122" s="232" t="s">
        <v>523</v>
      </c>
      <c r="U122" s="16" t="s">
        <v>90</v>
      </c>
      <c r="V122" s="16">
        <v>1015760</v>
      </c>
      <c r="W122" s="16" t="s">
        <v>6676</v>
      </c>
      <c r="X122" s="16"/>
    </row>
    <row r="123" spans="1:24">
      <c r="A123" s="15" t="s">
        <v>403</v>
      </c>
      <c r="B123" s="15" t="s">
        <v>404</v>
      </c>
      <c r="C123" s="35" t="s">
        <v>6678</v>
      </c>
      <c r="D123" s="15" t="s">
        <v>6679</v>
      </c>
      <c r="E123" s="24">
        <v>45968.850694444445</v>
      </c>
      <c r="F123" s="15">
        <v>15.8</v>
      </c>
      <c r="G123" s="37" t="s">
        <v>1348</v>
      </c>
      <c r="H123" s="15"/>
      <c r="I123" s="15"/>
      <c r="J123" s="15"/>
      <c r="K123" s="15"/>
      <c r="L123" s="45"/>
      <c r="M123" s="45"/>
      <c r="N123" s="324">
        <v>161</v>
      </c>
      <c r="O123" s="45"/>
      <c r="P123" s="14">
        <f t="shared" si="11"/>
        <v>161</v>
      </c>
      <c r="Q123" s="14" t="s">
        <v>30</v>
      </c>
      <c r="R123" s="293">
        <v>115172</v>
      </c>
      <c r="S123" s="14" t="s">
        <v>31</v>
      </c>
      <c r="T123" s="411" t="s">
        <v>508</v>
      </c>
      <c r="U123" s="16"/>
      <c r="V123" s="16">
        <v>1015761</v>
      </c>
      <c r="W123" s="16" t="s">
        <v>6673</v>
      </c>
      <c r="X123" s="16"/>
    </row>
    <row r="124" spans="1:24">
      <c r="A124" s="15"/>
      <c r="B124" s="15"/>
      <c r="C124" s="15"/>
      <c r="D124" s="15"/>
      <c r="E124" s="15"/>
      <c r="F124" s="15"/>
      <c r="G124" s="37"/>
      <c r="H124" s="15"/>
      <c r="I124" s="15"/>
      <c r="J124" s="15"/>
      <c r="K124" s="15"/>
      <c r="L124" s="15"/>
      <c r="M124" s="15"/>
      <c r="N124" s="15"/>
      <c r="O124" s="15"/>
      <c r="P124" s="14">
        <f t="shared" si="11"/>
        <v>0</v>
      </c>
      <c r="Q124" s="14"/>
      <c r="R124" s="14"/>
      <c r="S124" s="14"/>
      <c r="T124" s="16"/>
      <c r="U124" s="16"/>
      <c r="V124" s="16"/>
      <c r="W124" s="16"/>
      <c r="X124" s="16"/>
    </row>
    <row r="125" spans="1:24">
      <c r="A125" s="15"/>
      <c r="B125" s="15"/>
      <c r="C125" s="15"/>
      <c r="D125" s="15"/>
      <c r="E125" s="15"/>
      <c r="F125" s="15"/>
      <c r="G125" s="37"/>
      <c r="H125" s="15"/>
      <c r="I125" s="15"/>
      <c r="J125" s="15"/>
      <c r="K125" s="15"/>
      <c r="L125" s="15"/>
      <c r="M125" s="15"/>
      <c r="N125" s="15"/>
      <c r="O125" s="15"/>
      <c r="P125" s="14">
        <f t="shared" si="11"/>
        <v>0</v>
      </c>
      <c r="Q125" s="14"/>
      <c r="R125" s="14"/>
      <c r="S125" s="14"/>
      <c r="T125" s="16"/>
      <c r="U125" s="16"/>
      <c r="V125" s="16"/>
      <c r="W125" s="16"/>
      <c r="X125" s="16"/>
    </row>
    <row r="126" spans="1:24">
      <c r="A126" s="11" t="s">
        <v>19</v>
      </c>
      <c r="B126" s="7"/>
      <c r="C126" s="7"/>
      <c r="D126" s="7"/>
      <c r="E126" s="11"/>
      <c r="F126" s="7"/>
      <c r="G126" s="7"/>
      <c r="H126" s="11">
        <f t="shared" ref="H126:P126" si="12">SUM(H119:H125)</f>
        <v>0</v>
      </c>
      <c r="I126" s="11">
        <f t="shared" si="12"/>
        <v>0</v>
      </c>
      <c r="J126" s="11">
        <f t="shared" si="12"/>
        <v>0</v>
      </c>
      <c r="K126" s="11">
        <f t="shared" si="12"/>
        <v>0</v>
      </c>
      <c r="L126" s="11">
        <f t="shared" si="12"/>
        <v>54</v>
      </c>
      <c r="M126" s="11">
        <f t="shared" si="12"/>
        <v>351</v>
      </c>
      <c r="N126" s="11">
        <f t="shared" si="12"/>
        <v>351</v>
      </c>
      <c r="O126" s="11">
        <f t="shared" si="12"/>
        <v>49</v>
      </c>
      <c r="P126" s="11">
        <f t="shared" si="12"/>
        <v>805</v>
      </c>
      <c r="Q126" s="12"/>
      <c r="R126" s="12"/>
      <c r="S126" s="12"/>
      <c r="T126" s="12"/>
      <c r="U126" s="12"/>
      <c r="V126" s="12"/>
      <c r="W126" s="12"/>
      <c r="X126" s="12"/>
    </row>
    <row r="127" spans="1:24">
      <c r="A127" s="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4">
      <c r="A128" s="166" t="s">
        <v>34</v>
      </c>
      <c r="B128" s="1562"/>
      <c r="C128" s="1562"/>
      <c r="D128" s="1562"/>
      <c r="E128" s="1"/>
      <c r="F128" s="1"/>
      <c r="G128" s="1"/>
      <c r="H128" s="1"/>
      <c r="I128" s="1"/>
      <c r="J128" s="1563"/>
      <c r="K128" s="1563"/>
      <c r="L128" s="1563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8">
      <c r="A129" s="187" t="s">
        <v>35</v>
      </c>
      <c r="B129" s="186" t="s">
        <v>36</v>
      </c>
      <c r="C129" s="239" t="s">
        <v>37</v>
      </c>
      <c r="D129" s="24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4" t="s">
        <v>523</v>
      </c>
      <c r="B130" s="1564" t="s">
        <v>1096</v>
      </c>
      <c r="C130" s="1564"/>
      <c r="D130" s="242"/>
      <c r="E130" s="243" t="s">
        <v>40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412" t="s">
        <v>508</v>
      </c>
      <c r="B131" s="412" t="s">
        <v>715</v>
      </c>
      <c r="C131" s="412"/>
      <c r="D131" s="242"/>
      <c r="E131" s="24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5" t="s">
        <v>6039</v>
      </c>
      <c r="B132" s="1772" t="s">
        <v>6040</v>
      </c>
      <c r="C132" s="177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5" t="s">
        <v>42</v>
      </c>
      <c r="B133" s="1772" t="s">
        <v>6680</v>
      </c>
      <c r="C133" s="177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5" t="s">
        <v>43</v>
      </c>
      <c r="B134" s="1772"/>
      <c r="C134" s="177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5" t="s">
        <v>44</v>
      </c>
      <c r="B135" s="1772"/>
      <c r="C135" s="177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</sheetData>
  <mergeCells count="70">
    <mergeCell ref="B130:C130"/>
    <mergeCell ref="B132:C132"/>
    <mergeCell ref="B133:C133"/>
    <mergeCell ref="B134:C134"/>
    <mergeCell ref="B135:C135"/>
    <mergeCell ref="A117:F117"/>
    <mergeCell ref="H117:P117"/>
    <mergeCell ref="Q117:X117"/>
    <mergeCell ref="B128:D128"/>
    <mergeCell ref="J128:L128"/>
    <mergeCell ref="B38:C38"/>
    <mergeCell ref="B39:C39"/>
    <mergeCell ref="Q22:X22"/>
    <mergeCell ref="B33:D33"/>
    <mergeCell ref="J33:L33"/>
    <mergeCell ref="B35:C35"/>
    <mergeCell ref="B36:C36"/>
    <mergeCell ref="B37:C37"/>
    <mergeCell ref="H22:P22"/>
    <mergeCell ref="B17:C17"/>
    <mergeCell ref="B18:C18"/>
    <mergeCell ref="B19:C19"/>
    <mergeCell ref="B20:C20"/>
    <mergeCell ref="A22:F22"/>
    <mergeCell ref="B14:C14"/>
    <mergeCell ref="A1:F1"/>
    <mergeCell ref="H1:P1"/>
    <mergeCell ref="Q1:X1"/>
    <mergeCell ref="B12:D12"/>
    <mergeCell ref="J12:L12"/>
    <mergeCell ref="A41:F41"/>
    <mergeCell ref="H41:P41"/>
    <mergeCell ref="Q41:X41"/>
    <mergeCell ref="B51:D51"/>
    <mergeCell ref="J51:L51"/>
    <mergeCell ref="B53:C53"/>
    <mergeCell ref="B54:C54"/>
    <mergeCell ref="B55:C55"/>
    <mergeCell ref="B56:C56"/>
    <mergeCell ref="B57:C57"/>
    <mergeCell ref="A59:F59"/>
    <mergeCell ref="H59:P59"/>
    <mergeCell ref="Q59:X59"/>
    <mergeCell ref="B70:D70"/>
    <mergeCell ref="J70:L70"/>
    <mergeCell ref="B72:C72"/>
    <mergeCell ref="B74:C74"/>
    <mergeCell ref="B75:C75"/>
    <mergeCell ref="B76:C76"/>
    <mergeCell ref="B77:C77"/>
    <mergeCell ref="A79:F79"/>
    <mergeCell ref="H79:P79"/>
    <mergeCell ref="Q79:X79"/>
    <mergeCell ref="B89:D89"/>
    <mergeCell ref="J89:L89"/>
    <mergeCell ref="B91:C91"/>
    <mergeCell ref="B93:C93"/>
    <mergeCell ref="B94:C94"/>
    <mergeCell ref="B95:C95"/>
    <mergeCell ref="B96:C96"/>
    <mergeCell ref="A98:F98"/>
    <mergeCell ref="H98:P98"/>
    <mergeCell ref="Q98:X98"/>
    <mergeCell ref="B108:D108"/>
    <mergeCell ref="J108:L108"/>
    <mergeCell ref="B110:C110"/>
    <mergeCell ref="B112:C112"/>
    <mergeCell ref="B113:C113"/>
    <mergeCell ref="B114:C114"/>
    <mergeCell ref="B115:C115"/>
  </mergeCells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C2C31-DE5A-480A-BCE4-DA463093E039}">
  <sheetPr>
    <tabColor rgb="FF00B050"/>
  </sheetPr>
  <dimension ref="A1:X36"/>
  <sheetViews>
    <sheetView workbookViewId="0">
      <selection activeCell="R23" sqref="R23"/>
    </sheetView>
  </sheetViews>
  <sheetFormatPr defaultColWidth="11.42578125" defaultRowHeight="15"/>
  <cols>
    <col min="1" max="1" width="25.42578125" customWidth="1"/>
    <col min="2" max="2" width="11.85546875" customWidth="1"/>
    <col min="3" max="3" width="17.140625" customWidth="1"/>
    <col min="4" max="4" width="12.42578125" customWidth="1"/>
    <col min="5" max="5" width="17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4.7109375" customWidth="1"/>
  </cols>
  <sheetData>
    <row r="1" spans="1:24" ht="23.25">
      <c r="A1" s="1559"/>
      <c r="B1" s="1559"/>
      <c r="C1" s="1559"/>
      <c r="D1" s="1559"/>
      <c r="E1" s="1559"/>
      <c r="F1" s="1559"/>
      <c r="G1" s="7"/>
      <c r="H1" s="1559" t="s">
        <v>959</v>
      </c>
      <c r="I1" s="1559"/>
      <c r="J1" s="1559"/>
      <c r="K1" s="1559"/>
      <c r="L1" s="1559"/>
      <c r="M1" s="1559"/>
      <c r="N1" s="1559"/>
      <c r="O1" s="1559"/>
      <c r="P1" s="1559"/>
      <c r="Q1" s="1560"/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/>
      <c r="B3" s="15"/>
      <c r="C3" s="15"/>
      <c r="D3" s="15"/>
      <c r="E3" s="24"/>
      <c r="F3" s="15"/>
      <c r="G3" s="37"/>
      <c r="H3" s="15"/>
      <c r="I3" s="15"/>
      <c r="J3" s="15"/>
      <c r="K3" s="15"/>
      <c r="L3" s="15"/>
      <c r="M3" s="15"/>
      <c r="N3" s="15"/>
      <c r="O3" s="15"/>
      <c r="P3" s="14">
        <f t="shared" ref="P3:P9" si="0">SUM(H3:O3)</f>
        <v>0</v>
      </c>
      <c r="Q3" s="17" t="s">
        <v>32</v>
      </c>
      <c r="R3" s="14"/>
      <c r="S3" s="14" t="s">
        <v>33</v>
      </c>
      <c r="T3" s="16"/>
      <c r="U3" s="16"/>
      <c r="V3" s="16"/>
      <c r="W3" s="16"/>
      <c r="X3" s="16"/>
    </row>
    <row r="4" spans="1:24">
      <c r="A4" s="15"/>
      <c r="B4" s="15"/>
      <c r="C4" s="15"/>
      <c r="D4" s="15"/>
      <c r="E4" s="24"/>
      <c r="F4" s="15"/>
      <c r="G4" s="37"/>
      <c r="H4" s="15"/>
      <c r="I4" s="15"/>
      <c r="J4" s="15"/>
      <c r="K4" s="15"/>
      <c r="L4" s="15"/>
      <c r="M4" s="15"/>
      <c r="N4" s="15"/>
      <c r="O4" s="15"/>
      <c r="P4" s="14">
        <f t="shared" si="0"/>
        <v>0</v>
      </c>
      <c r="Q4" s="17" t="s">
        <v>32</v>
      </c>
      <c r="R4" s="14"/>
      <c r="S4" s="14" t="s">
        <v>33</v>
      </c>
      <c r="T4" s="16"/>
      <c r="U4" s="16"/>
      <c r="V4" s="16"/>
      <c r="W4" s="16"/>
      <c r="X4" s="16"/>
    </row>
    <row r="5" spans="1:24">
      <c r="A5" s="15"/>
      <c r="B5" s="15"/>
      <c r="C5" s="15"/>
      <c r="D5" s="15"/>
      <c r="E5" s="24"/>
      <c r="F5" s="15"/>
      <c r="G5" s="37"/>
      <c r="H5" s="15"/>
      <c r="I5" s="15"/>
      <c r="J5" s="15"/>
      <c r="K5" s="15"/>
      <c r="L5" s="15"/>
      <c r="M5" s="15"/>
      <c r="N5" s="15"/>
      <c r="O5" s="15"/>
      <c r="P5" s="14">
        <f t="shared" si="0"/>
        <v>0</v>
      </c>
      <c r="Q5" s="14" t="s">
        <v>30</v>
      </c>
      <c r="R5" s="14"/>
      <c r="S5" s="23" t="s">
        <v>33</v>
      </c>
      <c r="T5" s="16"/>
      <c r="U5" s="16"/>
      <c r="V5" s="16"/>
      <c r="W5" s="16"/>
      <c r="X5" s="16"/>
    </row>
    <row r="6" spans="1:24">
      <c r="A6" s="15"/>
      <c r="B6" s="15"/>
      <c r="C6" s="15"/>
      <c r="D6" s="15"/>
      <c r="E6" s="24"/>
      <c r="F6" s="15"/>
      <c r="G6" s="37"/>
      <c r="H6" s="15"/>
      <c r="I6" s="15"/>
      <c r="J6" s="15"/>
      <c r="K6" s="15"/>
      <c r="L6" s="15"/>
      <c r="M6" s="15"/>
      <c r="N6" s="15"/>
      <c r="O6" s="15"/>
      <c r="P6" s="14">
        <f t="shared" si="0"/>
        <v>0</v>
      </c>
      <c r="Q6" s="14" t="s">
        <v>30</v>
      </c>
      <c r="R6" s="14"/>
      <c r="S6" s="14" t="s">
        <v>31</v>
      </c>
      <c r="T6" s="16"/>
      <c r="U6" s="16"/>
      <c r="V6" s="16"/>
      <c r="W6" s="16"/>
      <c r="X6" s="16"/>
    </row>
    <row r="7" spans="1:24">
      <c r="A7" s="15"/>
      <c r="B7" s="15"/>
      <c r="C7" s="15"/>
      <c r="D7" s="15"/>
      <c r="E7" s="24"/>
      <c r="F7" s="15"/>
      <c r="G7" s="37"/>
      <c r="H7" s="15"/>
      <c r="I7" s="15"/>
      <c r="J7" s="15"/>
      <c r="K7" s="15"/>
      <c r="L7" s="15"/>
      <c r="M7" s="15"/>
      <c r="N7" s="15"/>
      <c r="O7" s="15"/>
      <c r="P7" s="14">
        <f t="shared" si="0"/>
        <v>0</v>
      </c>
      <c r="Q7" s="14" t="s">
        <v>30</v>
      </c>
      <c r="R7" s="14"/>
      <c r="S7" s="14" t="s">
        <v>31</v>
      </c>
      <c r="T7" s="16"/>
      <c r="U7" s="16"/>
      <c r="V7" s="16"/>
      <c r="W7" s="16"/>
      <c r="X7" s="16"/>
    </row>
    <row r="8" spans="1:24">
      <c r="A8" s="15"/>
      <c r="B8" s="15"/>
      <c r="C8" s="15"/>
      <c r="D8" s="15"/>
      <c r="E8" s="24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 t="s">
        <v>30</v>
      </c>
      <c r="R8" s="14"/>
      <c r="S8" s="14" t="s">
        <v>31</v>
      </c>
      <c r="T8" s="16"/>
      <c r="U8" s="16"/>
      <c r="V8" s="16"/>
      <c r="W8" s="16"/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0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0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/>
      <c r="B14" s="1564"/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6681</v>
      </c>
      <c r="B20" s="1559"/>
      <c r="C20" s="1559"/>
      <c r="D20" s="1559"/>
      <c r="E20" s="1559"/>
      <c r="F20" s="1559"/>
      <c r="G20" s="7"/>
      <c r="H20" s="1559" t="s">
        <v>959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4488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21" t="s">
        <v>15</v>
      </c>
      <c r="M21" s="21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1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2837</v>
      </c>
      <c r="B22" s="15" t="s">
        <v>4816</v>
      </c>
      <c r="C22" s="35" t="s">
        <v>6682</v>
      </c>
      <c r="D22" s="15" t="s">
        <v>5381</v>
      </c>
      <c r="E22" s="24">
        <v>45966.597222222219</v>
      </c>
      <c r="F22" s="15">
        <v>11.4</v>
      </c>
      <c r="G22" s="37" t="s">
        <v>3121</v>
      </c>
      <c r="H22" s="15"/>
      <c r="I22" s="15"/>
      <c r="J22" s="15"/>
      <c r="K22" s="26"/>
      <c r="L22" s="433">
        <v>81</v>
      </c>
      <c r="M22" s="433">
        <v>80</v>
      </c>
      <c r="N22" s="25"/>
      <c r="O22" s="15"/>
      <c r="P22" s="14">
        <f t="shared" ref="P22:P27" si="2">SUM(H22:O22)</f>
        <v>161</v>
      </c>
      <c r="Q22" s="307" t="s">
        <v>32</v>
      </c>
      <c r="R22" s="344">
        <v>115191</v>
      </c>
      <c r="S22" s="237" t="s">
        <v>33</v>
      </c>
      <c r="T22" s="16" t="s">
        <v>755</v>
      </c>
      <c r="U22" s="16" t="s">
        <v>90</v>
      </c>
      <c r="V22" s="16">
        <v>1015738</v>
      </c>
      <c r="W22" s="16" t="s">
        <v>2548</v>
      </c>
      <c r="X22" s="16"/>
    </row>
    <row r="23" spans="1:24">
      <c r="A23" s="15" t="s">
        <v>558</v>
      </c>
      <c r="B23" s="15" t="s">
        <v>92</v>
      </c>
      <c r="C23" s="35" t="s">
        <v>6683</v>
      </c>
      <c r="D23" s="15" t="s">
        <v>620</v>
      </c>
      <c r="E23" s="24">
        <v>45966.958333333336</v>
      </c>
      <c r="F23" s="15">
        <v>10.3</v>
      </c>
      <c r="G23" s="37" t="s">
        <v>3121</v>
      </c>
      <c r="H23" s="15"/>
      <c r="I23" s="15"/>
      <c r="J23" s="15"/>
      <c r="K23" s="26"/>
      <c r="L23" s="433">
        <v>101</v>
      </c>
      <c r="M23" s="433">
        <v>60</v>
      </c>
      <c r="N23" s="25"/>
      <c r="O23" s="15"/>
      <c r="P23" s="14">
        <f t="shared" si="2"/>
        <v>161</v>
      </c>
      <c r="Q23" s="307" t="s">
        <v>32</v>
      </c>
      <c r="R23" s="344">
        <v>115192</v>
      </c>
      <c r="S23" s="237" t="s">
        <v>33</v>
      </c>
      <c r="T23" s="16" t="s">
        <v>755</v>
      </c>
      <c r="U23" s="16" t="s">
        <v>90</v>
      </c>
      <c r="V23" s="16">
        <v>1015739</v>
      </c>
      <c r="W23" s="16" t="s">
        <v>2548</v>
      </c>
      <c r="X23" s="16"/>
    </row>
    <row r="24" spans="1:24">
      <c r="A24" s="15" t="s">
        <v>3866</v>
      </c>
      <c r="B24" s="15" t="s">
        <v>78</v>
      </c>
      <c r="C24" s="35" t="s">
        <v>6684</v>
      </c>
      <c r="D24" s="15" t="s">
        <v>521</v>
      </c>
      <c r="E24" s="24">
        <v>45966.611111111109</v>
      </c>
      <c r="F24" s="15">
        <v>10.4</v>
      </c>
      <c r="G24" s="37" t="s">
        <v>3121</v>
      </c>
      <c r="H24" s="15"/>
      <c r="I24" s="15"/>
      <c r="J24" s="15"/>
      <c r="K24" s="26"/>
      <c r="L24" s="433">
        <v>161</v>
      </c>
      <c r="M24" s="340">
        <v>0</v>
      </c>
      <c r="N24" s="25"/>
      <c r="O24" s="15"/>
      <c r="P24" s="14">
        <f t="shared" si="2"/>
        <v>161</v>
      </c>
      <c r="Q24" s="307" t="s">
        <v>32</v>
      </c>
      <c r="R24" s="344">
        <v>115194</v>
      </c>
      <c r="S24" s="237" t="s">
        <v>33</v>
      </c>
      <c r="T24" s="16" t="s">
        <v>755</v>
      </c>
      <c r="U24" s="16" t="s">
        <v>90</v>
      </c>
      <c r="V24" s="16">
        <v>1015740</v>
      </c>
      <c r="W24" s="16" t="s">
        <v>2548</v>
      </c>
      <c r="X24" s="16"/>
    </row>
    <row r="25" spans="1:24">
      <c r="A25" s="15" t="s">
        <v>3950</v>
      </c>
      <c r="B25" s="15" t="s">
        <v>78</v>
      </c>
      <c r="C25" s="35" t="s">
        <v>6685</v>
      </c>
      <c r="D25" s="15" t="s">
        <v>521</v>
      </c>
      <c r="E25" s="24">
        <v>45966.611111111109</v>
      </c>
      <c r="F25" s="15">
        <v>10.4</v>
      </c>
      <c r="G25" s="37" t="s">
        <v>3121</v>
      </c>
      <c r="H25" s="15"/>
      <c r="I25" s="15"/>
      <c r="J25" s="15"/>
      <c r="K25" s="26"/>
      <c r="L25" s="433">
        <v>161</v>
      </c>
      <c r="M25" s="340">
        <v>0</v>
      </c>
      <c r="N25" s="25"/>
      <c r="O25" s="15"/>
      <c r="P25" s="14">
        <f t="shared" si="2"/>
        <v>161</v>
      </c>
      <c r="Q25" s="307" t="s">
        <v>32</v>
      </c>
      <c r="R25" s="344">
        <v>115195</v>
      </c>
      <c r="S25" s="237" t="s">
        <v>33</v>
      </c>
      <c r="T25" s="16" t="s">
        <v>755</v>
      </c>
      <c r="U25" s="16" t="s">
        <v>90</v>
      </c>
      <c r="V25" s="16">
        <v>1015741</v>
      </c>
      <c r="W25" s="16" t="s">
        <v>2548</v>
      </c>
      <c r="X25" s="16"/>
    </row>
    <row r="26" spans="1:24">
      <c r="A26" s="15" t="s">
        <v>4228</v>
      </c>
      <c r="B26" s="15" t="s">
        <v>78</v>
      </c>
      <c r="C26" s="35" t="s">
        <v>6686</v>
      </c>
      <c r="D26" s="15" t="s">
        <v>5699</v>
      </c>
      <c r="E26" s="15" t="s">
        <v>6687</v>
      </c>
      <c r="F26" s="15">
        <v>10.9</v>
      </c>
      <c r="G26" s="37" t="s">
        <v>3121</v>
      </c>
      <c r="H26" s="15"/>
      <c r="I26" s="15"/>
      <c r="J26" s="15"/>
      <c r="K26" s="26"/>
      <c r="L26" s="433">
        <v>161</v>
      </c>
      <c r="M26" s="340">
        <v>0</v>
      </c>
      <c r="N26" s="25"/>
      <c r="O26" s="15"/>
      <c r="P26" s="14">
        <f t="shared" si="2"/>
        <v>161</v>
      </c>
      <c r="Q26" s="307" t="s">
        <v>32</v>
      </c>
      <c r="R26" s="344">
        <v>115196</v>
      </c>
      <c r="S26" s="237" t="s">
        <v>33</v>
      </c>
      <c r="T26" s="16" t="s">
        <v>755</v>
      </c>
      <c r="U26" s="16" t="s">
        <v>90</v>
      </c>
      <c r="V26" s="16">
        <v>1015742</v>
      </c>
      <c r="W26" s="16" t="s">
        <v>2548</v>
      </c>
      <c r="X26" s="16"/>
    </row>
    <row r="27" spans="1:24">
      <c r="A27" s="15" t="s">
        <v>3950</v>
      </c>
      <c r="B27" s="15" t="s">
        <v>92</v>
      </c>
      <c r="C27" s="35" t="s">
        <v>6688</v>
      </c>
      <c r="D27" s="15" t="s">
        <v>6471</v>
      </c>
      <c r="E27" s="24">
        <v>45967.083333333336</v>
      </c>
      <c r="F27" s="15">
        <v>11.4</v>
      </c>
      <c r="G27" s="37" t="s">
        <v>3121</v>
      </c>
      <c r="H27" s="15"/>
      <c r="I27" s="15"/>
      <c r="J27" s="15"/>
      <c r="K27" s="26"/>
      <c r="L27" s="433">
        <v>161</v>
      </c>
      <c r="M27" s="340">
        <v>0</v>
      </c>
      <c r="N27" s="25"/>
      <c r="O27" s="15"/>
      <c r="P27" s="14">
        <f t="shared" si="2"/>
        <v>161</v>
      </c>
      <c r="Q27" s="307" t="s">
        <v>32</v>
      </c>
      <c r="R27" s="344">
        <v>115193</v>
      </c>
      <c r="S27" s="237" t="s">
        <v>33</v>
      </c>
      <c r="T27" s="16" t="s">
        <v>755</v>
      </c>
      <c r="U27" s="16" t="s">
        <v>90</v>
      </c>
      <c r="V27" s="16">
        <v>1015743</v>
      </c>
      <c r="W27" s="16" t="s">
        <v>2548</v>
      </c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SUM(H22:H27)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9">
        <f t="shared" si="3"/>
        <v>826</v>
      </c>
      <c r="M28" s="19">
        <f t="shared" si="3"/>
        <v>140</v>
      </c>
      <c r="N28" s="11">
        <f t="shared" si="3"/>
        <v>0</v>
      </c>
      <c r="O28" s="11">
        <f t="shared" si="3"/>
        <v>0</v>
      </c>
      <c r="P28" s="11">
        <f t="shared" si="3"/>
        <v>966</v>
      </c>
      <c r="Q28" s="12"/>
      <c r="R28" s="256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523</v>
      </c>
      <c r="B32" s="1564"/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>
      <c r="A33" s="5" t="s">
        <v>6039</v>
      </c>
      <c r="B33" s="1772" t="s">
        <v>6689</v>
      </c>
      <c r="C33" s="1772"/>
      <c r="D33" s="1"/>
      <c r="E33" s="1"/>
    </row>
    <row r="34" spans="1:5">
      <c r="A34" s="5" t="s">
        <v>42</v>
      </c>
      <c r="B34" s="1772"/>
      <c r="C34" s="1772"/>
    </row>
    <row r="35" spans="1:5">
      <c r="A35" s="5" t="s">
        <v>43</v>
      </c>
      <c r="B35" s="1772"/>
      <c r="C35" s="1772"/>
      <c r="D35" s="1"/>
      <c r="E35" s="1"/>
    </row>
    <row r="36" spans="1:5">
      <c r="A36" s="5" t="s">
        <v>44</v>
      </c>
      <c r="B36" s="1772"/>
      <c r="C36" s="1772"/>
      <c r="D36" s="1"/>
      <c r="E36" s="1"/>
    </row>
  </sheetData>
  <mergeCells count="20">
    <mergeCell ref="B14:C14"/>
    <mergeCell ref="A1:F1"/>
    <mergeCell ref="H1:P1"/>
    <mergeCell ref="Q1:X1"/>
    <mergeCell ref="B12:D12"/>
    <mergeCell ref="J12:L12"/>
    <mergeCell ref="B15:C15"/>
    <mergeCell ref="B16:C16"/>
    <mergeCell ref="B17:C17"/>
    <mergeCell ref="B18:C18"/>
    <mergeCell ref="A20:F20"/>
    <mergeCell ref="B35:C35"/>
    <mergeCell ref="B36:C36"/>
    <mergeCell ref="Q20:X20"/>
    <mergeCell ref="B30:D30"/>
    <mergeCell ref="J30:L30"/>
    <mergeCell ref="B32:C32"/>
    <mergeCell ref="B33:C33"/>
    <mergeCell ref="B34:C34"/>
    <mergeCell ref="H20:P2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553E4-EF86-469A-B311-BC9A74352954}">
  <sheetPr>
    <tabColor rgb="FF0070C0"/>
  </sheetPr>
  <dimension ref="A1:Z62"/>
  <sheetViews>
    <sheetView topLeftCell="A8" workbookViewId="0">
      <selection activeCell="T29" sqref="T29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8" customWidth="1"/>
    <col min="22" max="22" width="16.28515625" customWidth="1"/>
    <col min="23" max="24" width="9.140625"/>
    <col min="25" max="25" width="19" customWidth="1"/>
  </cols>
  <sheetData>
    <row r="1" spans="1:26" ht="23.25">
      <c r="A1" s="1559" t="s">
        <v>180</v>
      </c>
      <c r="B1" s="1559"/>
      <c r="C1" s="1559"/>
      <c r="D1" s="1559"/>
      <c r="E1" s="1559"/>
      <c r="F1" s="1559"/>
      <c r="G1" s="1067"/>
      <c r="H1" s="7"/>
      <c r="I1" s="1559" t="s">
        <v>446</v>
      </c>
      <c r="J1" s="1559"/>
      <c r="K1" s="1559"/>
      <c r="L1" s="1559"/>
      <c r="M1" s="1559"/>
      <c r="N1" s="1559"/>
      <c r="O1" s="1559"/>
      <c r="P1" s="1559"/>
      <c r="Q1" s="1559"/>
      <c r="R1" s="1560" t="s">
        <v>689</v>
      </c>
      <c r="S1" s="1561"/>
      <c r="T1" s="1560"/>
      <c r="U1" s="1560"/>
      <c r="V1" s="1560"/>
      <c r="W1" s="1560"/>
      <c r="X1" s="1560"/>
      <c r="Y1" s="1560"/>
      <c r="Z1" s="1560"/>
    </row>
    <row r="2" spans="1:26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1418" t="s">
        <v>23</v>
      </c>
      <c r="V2" s="8" t="s">
        <v>24</v>
      </c>
      <c r="W2" s="8" t="s">
        <v>25</v>
      </c>
      <c r="X2" s="8" t="s">
        <v>26</v>
      </c>
      <c r="Y2" s="8" t="s">
        <v>27</v>
      </c>
      <c r="Z2" s="8" t="s">
        <v>28</v>
      </c>
    </row>
    <row r="3" spans="1:26">
      <c r="A3" s="224" t="s">
        <v>111</v>
      </c>
      <c r="B3" s="224" t="s">
        <v>65</v>
      </c>
      <c r="C3" s="35" t="s">
        <v>690</v>
      </c>
      <c r="D3" s="224" t="s">
        <v>64</v>
      </c>
      <c r="E3" s="227">
        <v>46260.472222222219</v>
      </c>
      <c r="F3" s="224">
        <v>17</v>
      </c>
      <c r="G3" s="224">
        <v>122149</v>
      </c>
      <c r="H3" s="226"/>
      <c r="I3" s="224"/>
      <c r="J3" s="224"/>
      <c r="K3" s="224"/>
      <c r="L3" s="224"/>
      <c r="M3" s="35">
        <v>161</v>
      </c>
      <c r="N3" s="224"/>
      <c r="O3" s="224"/>
      <c r="P3" s="224"/>
      <c r="Q3" s="14">
        <f t="shared" ref="Q3:Q8" si="0">SUM(I3:P3)</f>
        <v>161</v>
      </c>
      <c r="R3" s="14" t="s">
        <v>30</v>
      </c>
      <c r="S3" s="23" t="s">
        <v>33</v>
      </c>
      <c r="T3" s="14"/>
      <c r="U3" s="481">
        <v>46255.5</v>
      </c>
      <c r="V3" s="232" t="s">
        <v>169</v>
      </c>
      <c r="W3" s="16" t="s">
        <v>90</v>
      </c>
      <c r="X3" s="16">
        <v>1022754</v>
      </c>
      <c r="Y3" s="16" t="s">
        <v>691</v>
      </c>
      <c r="Z3" s="16"/>
    </row>
    <row r="4" spans="1:26">
      <c r="A4" s="224" t="s">
        <v>219</v>
      </c>
      <c r="B4" s="224" t="s">
        <v>75</v>
      </c>
      <c r="C4" s="35" t="s">
        <v>692</v>
      </c>
      <c r="D4" s="224" t="s">
        <v>74</v>
      </c>
      <c r="E4" s="227">
        <v>46260.524305555555</v>
      </c>
      <c r="F4" s="224">
        <v>16.7</v>
      </c>
      <c r="G4" s="224">
        <v>122152</v>
      </c>
      <c r="H4" s="226"/>
      <c r="I4" s="224"/>
      <c r="J4" s="224"/>
      <c r="K4" s="224"/>
      <c r="L4" s="35">
        <v>54</v>
      </c>
      <c r="M4" s="224"/>
      <c r="N4" s="224"/>
      <c r="O4" s="224"/>
      <c r="P4" s="224"/>
      <c r="Q4" s="14">
        <f t="shared" si="0"/>
        <v>54</v>
      </c>
      <c r="R4" s="14" t="s">
        <v>30</v>
      </c>
      <c r="S4" s="14" t="s">
        <v>31</v>
      </c>
      <c r="T4" s="14"/>
      <c r="U4" s="1510">
        <v>46262.666666666664</v>
      </c>
      <c r="V4" s="232" t="s">
        <v>169</v>
      </c>
      <c r="W4" s="16"/>
      <c r="X4" s="16">
        <v>1022755</v>
      </c>
      <c r="Y4" s="16" t="s">
        <v>693</v>
      </c>
      <c r="Z4" s="16"/>
    </row>
    <row r="5" spans="1:26">
      <c r="A5" s="224" t="s">
        <v>122</v>
      </c>
      <c r="B5" s="224" t="s">
        <v>62</v>
      </c>
      <c r="C5" s="35" t="s">
        <v>694</v>
      </c>
      <c r="D5" s="224" t="s">
        <v>61</v>
      </c>
      <c r="E5" s="227">
        <v>46260.770833333336</v>
      </c>
      <c r="F5" s="224">
        <v>15.3</v>
      </c>
      <c r="G5" s="224">
        <v>122154</v>
      </c>
      <c r="H5" s="226"/>
      <c r="I5" s="224"/>
      <c r="J5" s="224"/>
      <c r="K5" s="224"/>
      <c r="L5" s="35">
        <v>81</v>
      </c>
      <c r="M5" s="224"/>
      <c r="N5" s="224"/>
      <c r="O5" s="224"/>
      <c r="P5" s="224"/>
      <c r="Q5" s="14">
        <f t="shared" si="0"/>
        <v>81</v>
      </c>
      <c r="R5" s="14" t="s">
        <v>30</v>
      </c>
      <c r="S5" s="14" t="s">
        <v>31</v>
      </c>
      <c r="T5" s="14"/>
      <c r="U5" s="481">
        <v>46258.5</v>
      </c>
      <c r="V5" s="232" t="s">
        <v>169</v>
      </c>
      <c r="W5" s="16" t="s">
        <v>90</v>
      </c>
      <c r="X5" s="16">
        <v>1022756</v>
      </c>
      <c r="Y5" s="16" t="s">
        <v>695</v>
      </c>
      <c r="Z5" s="16"/>
    </row>
    <row r="6" spans="1:26">
      <c r="A6" s="224" t="s">
        <v>519</v>
      </c>
      <c r="B6" s="224" t="s">
        <v>78</v>
      </c>
      <c r="C6" s="1186" t="s">
        <v>696</v>
      </c>
      <c r="D6" s="224" t="s">
        <v>99</v>
      </c>
      <c r="E6" s="227">
        <v>46260.277777777781</v>
      </c>
      <c r="F6" s="224">
        <v>13.3</v>
      </c>
      <c r="G6" s="224">
        <v>122193</v>
      </c>
      <c r="H6" s="226" t="s">
        <v>587</v>
      </c>
      <c r="I6" s="224"/>
      <c r="J6" s="224"/>
      <c r="K6" s="224"/>
      <c r="L6" s="224"/>
      <c r="M6" s="35">
        <v>120</v>
      </c>
      <c r="N6" s="35">
        <v>30</v>
      </c>
      <c r="O6" s="35">
        <v>11</v>
      </c>
      <c r="P6" s="224"/>
      <c r="Q6" s="14">
        <f t="shared" si="0"/>
        <v>161</v>
      </c>
      <c r="R6" s="229" t="s">
        <v>32</v>
      </c>
      <c r="S6" s="23" t="s">
        <v>33</v>
      </c>
      <c r="T6" s="1454" t="b">
        <v>1</v>
      </c>
      <c r="U6" s="481">
        <v>46254.5</v>
      </c>
      <c r="V6" s="231" t="s">
        <v>100</v>
      </c>
      <c r="W6" s="16" t="s">
        <v>90</v>
      </c>
      <c r="X6" s="16">
        <v>1022757</v>
      </c>
      <c r="Y6" s="16" t="s">
        <v>691</v>
      </c>
      <c r="Z6" s="16"/>
    </row>
    <row r="7" spans="1:26">
      <c r="A7" s="224" t="s">
        <v>97</v>
      </c>
      <c r="B7" s="224" t="s">
        <v>78</v>
      </c>
      <c r="C7" s="1186" t="s">
        <v>697</v>
      </c>
      <c r="D7" s="224" t="s">
        <v>99</v>
      </c>
      <c r="E7" s="227">
        <v>46260.277777777781</v>
      </c>
      <c r="F7" s="224">
        <v>13.3</v>
      </c>
      <c r="G7" s="224">
        <v>122194</v>
      </c>
      <c r="H7" s="1174" t="s">
        <v>587</v>
      </c>
      <c r="I7" s="224"/>
      <c r="J7" s="224"/>
      <c r="K7" s="224"/>
      <c r="L7" s="224"/>
      <c r="M7" s="35">
        <v>131</v>
      </c>
      <c r="N7" s="35">
        <v>30</v>
      </c>
      <c r="O7" s="224">
        <v>0</v>
      </c>
      <c r="P7" s="224"/>
      <c r="Q7" s="14">
        <f t="shared" si="0"/>
        <v>161</v>
      </c>
      <c r="R7" s="229" t="s">
        <v>32</v>
      </c>
      <c r="S7" s="23" t="s">
        <v>33</v>
      </c>
      <c r="T7" s="1454" t="b">
        <v>1</v>
      </c>
      <c r="U7" s="1440">
        <v>46254.5</v>
      </c>
      <c r="V7" s="231" t="s">
        <v>100</v>
      </c>
      <c r="W7" s="16" t="s">
        <v>90</v>
      </c>
      <c r="X7" s="16">
        <v>1022758</v>
      </c>
      <c r="Y7" s="16" t="s">
        <v>691</v>
      </c>
      <c r="Z7" s="16"/>
    </row>
    <row r="8" spans="1:26">
      <c r="A8" s="15" t="s">
        <v>698</v>
      </c>
      <c r="B8" s="15" t="s">
        <v>78</v>
      </c>
      <c r="C8" s="1186" t="s">
        <v>699</v>
      </c>
      <c r="D8" s="15" t="s">
        <v>99</v>
      </c>
      <c r="E8" s="24">
        <v>46260.277777777781</v>
      </c>
      <c r="F8" s="15">
        <v>11.9</v>
      </c>
      <c r="G8" s="15">
        <v>122195</v>
      </c>
      <c r="H8" s="1174" t="s">
        <v>587</v>
      </c>
      <c r="I8" s="15"/>
      <c r="J8" s="15"/>
      <c r="K8" s="15"/>
      <c r="L8" s="15"/>
      <c r="M8" s="35">
        <v>131</v>
      </c>
      <c r="N8" s="35">
        <v>30</v>
      </c>
      <c r="O8" s="15">
        <v>0</v>
      </c>
      <c r="P8" s="15"/>
      <c r="Q8" s="14">
        <f t="shared" si="0"/>
        <v>161</v>
      </c>
      <c r="R8" s="229" t="s">
        <v>32</v>
      </c>
      <c r="S8" s="23" t="s">
        <v>33</v>
      </c>
      <c r="T8" s="1454" t="b">
        <v>1</v>
      </c>
      <c r="U8" s="481">
        <v>46258.375</v>
      </c>
      <c r="V8" s="231" t="s">
        <v>100</v>
      </c>
      <c r="W8" s="16" t="s">
        <v>90</v>
      </c>
      <c r="X8" s="16">
        <v>1022759</v>
      </c>
      <c r="Y8" s="16" t="s">
        <v>691</v>
      </c>
      <c r="Z8" s="16"/>
    </row>
    <row r="9" spans="1:26">
      <c r="A9" s="1364" t="s">
        <v>601</v>
      </c>
      <c r="B9" s="1508" t="s">
        <v>80</v>
      </c>
      <c r="C9" s="1516" t="s">
        <v>700</v>
      </c>
      <c r="D9" s="224" t="s">
        <v>117</v>
      </c>
      <c r="E9" s="227">
        <v>46260.402777777781</v>
      </c>
      <c r="F9" s="224">
        <v>12.5</v>
      </c>
      <c r="G9" s="224">
        <v>122196</v>
      </c>
      <c r="H9" s="388" t="s">
        <v>587</v>
      </c>
      <c r="I9" s="224"/>
      <c r="J9" s="224"/>
      <c r="K9" s="224"/>
      <c r="L9" s="224"/>
      <c r="M9" s="272">
        <v>161</v>
      </c>
      <c r="N9" s="224">
        <v>0</v>
      </c>
      <c r="O9" s="224">
        <v>0</v>
      </c>
      <c r="P9" s="224"/>
      <c r="Q9" s="14">
        <f>SUM(I9:P9)</f>
        <v>161</v>
      </c>
      <c r="R9" s="229" t="s">
        <v>32</v>
      </c>
      <c r="S9" s="23" t="s">
        <v>33</v>
      </c>
      <c r="T9" s="14"/>
      <c r="U9" s="1440">
        <v>46255.666666666664</v>
      </c>
      <c r="V9" s="231" t="s">
        <v>100</v>
      </c>
      <c r="W9" s="16" t="s">
        <v>90</v>
      </c>
      <c r="X9" s="16">
        <v>1022760</v>
      </c>
      <c r="Y9" s="16" t="s">
        <v>701</v>
      </c>
      <c r="Z9" s="16"/>
    </row>
    <row r="10" spans="1:26">
      <c r="A10" s="11"/>
      <c r="B10" s="7"/>
      <c r="C10" s="7"/>
      <c r="D10" s="7"/>
      <c r="E10" s="11"/>
      <c r="F10" s="7"/>
      <c r="G10" s="7"/>
      <c r="H10" s="7"/>
      <c r="I10" s="11">
        <f>SUM(I3:I7)</f>
        <v>0</v>
      </c>
      <c r="J10" s="11">
        <f>SUM(J3:J7)</f>
        <v>0</v>
      </c>
      <c r="K10" s="11">
        <f>SUM(K3:K8)</f>
        <v>0</v>
      </c>
      <c r="L10" s="11">
        <f>SUM(L3:L9)</f>
        <v>135</v>
      </c>
      <c r="M10" s="11">
        <f t="shared" ref="M10:O10" si="1">SUM(M3:M9)</f>
        <v>704</v>
      </c>
      <c r="N10" s="11">
        <f t="shared" si="1"/>
        <v>90</v>
      </c>
      <c r="O10" s="11">
        <f t="shared" si="1"/>
        <v>11</v>
      </c>
      <c r="P10" s="11">
        <f>SUM(P3:P8)</f>
        <v>0</v>
      </c>
      <c r="Q10" s="11">
        <f ca="1">SUM(Q3:Q28)</f>
        <v>940</v>
      </c>
      <c r="R10" s="12"/>
      <c r="S10" s="12"/>
      <c r="T10" s="12"/>
      <c r="U10" s="12"/>
      <c r="V10" s="12"/>
      <c r="W10" s="12"/>
      <c r="X10" s="12"/>
      <c r="Y10" s="12"/>
      <c r="Z10" s="12"/>
    </row>
    <row r="11" spans="1:26">
      <c r="A11" s="1"/>
      <c r="B11" s="1"/>
      <c r="C11" s="1"/>
      <c r="D11" s="1"/>
      <c r="E11" s="1"/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"/>
      <c r="K12" s="1563"/>
      <c r="L12" s="1563"/>
      <c r="M12" s="156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>
      <c r="A14" s="230" t="s">
        <v>100</v>
      </c>
      <c r="B14" s="1558" t="s">
        <v>41</v>
      </c>
      <c r="C14" s="1558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>
      <c r="A15" s="4" t="s">
        <v>169</v>
      </c>
      <c r="B15" s="1564" t="s">
        <v>39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 ht="15" customHeight="1">
      <c r="A16" s="5" t="s">
        <v>42</v>
      </c>
      <c r="B16" s="1565" t="s">
        <v>702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6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>
      <c r="A18" s="5" t="s">
        <v>43</v>
      </c>
      <c r="B18" s="1566" t="s">
        <v>703</v>
      </c>
      <c r="C18" s="156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>
      <c r="A19" s="5" t="s">
        <v>44</v>
      </c>
      <c r="B19" s="1567"/>
      <c r="C19" s="156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6" ht="23.25" customHeight="1">
      <c r="A21" s="1598" t="s">
        <v>194</v>
      </c>
      <c r="B21" s="1598"/>
      <c r="C21" s="1598"/>
      <c r="D21" s="1598"/>
      <c r="E21" s="1598"/>
      <c r="F21" s="1598"/>
      <c r="G21" s="1277"/>
      <c r="H21" s="1278"/>
      <c r="I21" s="1598" t="s">
        <v>446</v>
      </c>
      <c r="J21" s="1598"/>
      <c r="K21" s="1598"/>
      <c r="L21" s="1598"/>
      <c r="M21" s="1598"/>
      <c r="N21" s="1598"/>
      <c r="O21" s="1598"/>
      <c r="P21" s="1598"/>
      <c r="Q21" s="1598"/>
      <c r="R21" s="1599" t="s">
        <v>704</v>
      </c>
      <c r="S21" s="1600"/>
      <c r="T21" s="1599"/>
      <c r="U21" s="1599"/>
      <c r="V21" s="1599"/>
      <c r="W21" s="1599"/>
      <c r="X21" s="1599"/>
      <c r="Y21" s="1599"/>
      <c r="Z21" s="1599"/>
    </row>
    <row r="22" spans="1:26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8" t="s">
        <v>9</v>
      </c>
      <c r="H22" s="33" t="s">
        <v>10</v>
      </c>
      <c r="I22" s="9" t="s">
        <v>11</v>
      </c>
      <c r="J22" s="9" t="s">
        <v>12</v>
      </c>
      <c r="K22" s="9" t="s">
        <v>13</v>
      </c>
      <c r="L22" s="9" t="s">
        <v>14</v>
      </c>
      <c r="M22" s="9" t="s">
        <v>15</v>
      </c>
      <c r="N22" s="9" t="s">
        <v>16</v>
      </c>
      <c r="O22" s="9" t="s">
        <v>17</v>
      </c>
      <c r="P22" s="10" t="s">
        <v>18</v>
      </c>
      <c r="Q22" s="8" t="s">
        <v>19</v>
      </c>
      <c r="R22" s="8" t="s">
        <v>20</v>
      </c>
      <c r="S22" s="240" t="s">
        <v>21</v>
      </c>
      <c r="T22" s="240" t="s">
        <v>22</v>
      </c>
      <c r="U22" s="1419" t="s">
        <v>23</v>
      </c>
      <c r="V22" s="8" t="s">
        <v>24</v>
      </c>
      <c r="W22" s="8" t="s">
        <v>25</v>
      </c>
      <c r="X22" s="8" t="s">
        <v>26</v>
      </c>
      <c r="Y22" s="8" t="s">
        <v>27</v>
      </c>
      <c r="Z22" s="8" t="s">
        <v>28</v>
      </c>
    </row>
    <row r="23" spans="1:26">
      <c r="A23" s="224" t="s">
        <v>655</v>
      </c>
      <c r="B23" s="224" t="s">
        <v>134</v>
      </c>
      <c r="C23" s="35" t="s">
        <v>705</v>
      </c>
      <c r="D23" s="224" t="s">
        <v>136</v>
      </c>
      <c r="E23" s="227">
        <v>46261.083333333336</v>
      </c>
      <c r="F23" s="224">
        <v>11.9</v>
      </c>
      <c r="G23" s="224">
        <v>122197</v>
      </c>
      <c r="H23" s="226" t="s">
        <v>256</v>
      </c>
      <c r="I23" s="224"/>
      <c r="J23" s="224"/>
      <c r="K23" s="224"/>
      <c r="L23" s="35">
        <v>161</v>
      </c>
      <c r="M23" s="224"/>
      <c r="N23" s="224"/>
      <c r="O23" s="224"/>
      <c r="P23" s="224"/>
      <c r="Q23" s="14">
        <f t="shared" ref="Q23:Q26" si="2">SUM(I23:P23)</f>
        <v>161</v>
      </c>
      <c r="R23" s="229" t="s">
        <v>32</v>
      </c>
      <c r="S23" s="23" t="s">
        <v>33</v>
      </c>
      <c r="T23" s="14"/>
      <c r="U23" s="1440">
        <v>46255.666666666664</v>
      </c>
      <c r="V23" s="231" t="s">
        <v>100</v>
      </c>
      <c r="W23" s="16" t="s">
        <v>90</v>
      </c>
      <c r="X23" s="16">
        <v>1022747</v>
      </c>
      <c r="Y23" s="16" t="s">
        <v>706</v>
      </c>
      <c r="Z23" s="16"/>
    </row>
    <row r="24" spans="1:26">
      <c r="A24" s="224" t="s">
        <v>120</v>
      </c>
      <c r="B24" s="224" t="s">
        <v>707</v>
      </c>
      <c r="C24" s="297" t="s">
        <v>708</v>
      </c>
      <c r="D24" s="224" t="s">
        <v>136</v>
      </c>
      <c r="E24" s="227">
        <v>46261.8125</v>
      </c>
      <c r="F24" s="224">
        <v>14.8</v>
      </c>
      <c r="G24" s="224">
        <v>122198</v>
      </c>
      <c r="H24" s="226" t="s">
        <v>256</v>
      </c>
      <c r="I24" s="224"/>
      <c r="J24" s="224"/>
      <c r="K24" s="224"/>
      <c r="L24" s="35">
        <v>161</v>
      </c>
      <c r="M24" s="224"/>
      <c r="N24" s="224"/>
      <c r="O24" s="224"/>
      <c r="P24" s="224"/>
      <c r="Q24" s="14">
        <f t="shared" si="2"/>
        <v>161</v>
      </c>
      <c r="R24" s="229" t="s">
        <v>32</v>
      </c>
      <c r="S24" s="23" t="s">
        <v>33</v>
      </c>
      <c r="T24" s="1454" t="b">
        <v>0</v>
      </c>
      <c r="U24" s="1440">
        <v>46255.666666666664</v>
      </c>
      <c r="V24" s="231" t="s">
        <v>100</v>
      </c>
      <c r="W24" s="16" t="s">
        <v>90</v>
      </c>
      <c r="X24" s="16">
        <v>1022748</v>
      </c>
      <c r="Y24" s="16" t="s">
        <v>706</v>
      </c>
      <c r="Z24" s="16"/>
    </row>
    <row r="25" spans="1:26">
      <c r="A25" s="224" t="s">
        <v>120</v>
      </c>
      <c r="B25" s="224" t="s">
        <v>707</v>
      </c>
      <c r="C25" s="35" t="s">
        <v>709</v>
      </c>
      <c r="D25" s="224" t="s">
        <v>136</v>
      </c>
      <c r="E25" s="227">
        <v>46261.8125</v>
      </c>
      <c r="F25" s="224">
        <v>14.8</v>
      </c>
      <c r="G25" s="224">
        <v>122199</v>
      </c>
      <c r="H25" s="1174" t="s">
        <v>256</v>
      </c>
      <c r="I25" s="224"/>
      <c r="J25" s="224"/>
      <c r="K25" s="224"/>
      <c r="L25" s="35">
        <v>161</v>
      </c>
      <c r="M25" s="224"/>
      <c r="N25" s="224"/>
      <c r="O25" s="224"/>
      <c r="P25" s="224"/>
      <c r="Q25" s="14">
        <f t="shared" si="2"/>
        <v>161</v>
      </c>
      <c r="R25" s="229" t="s">
        <v>32</v>
      </c>
      <c r="S25" s="23" t="s">
        <v>33</v>
      </c>
      <c r="T25" s="1454" t="b">
        <v>1</v>
      </c>
      <c r="U25" s="1440">
        <v>46255.666666666664</v>
      </c>
      <c r="V25" s="231" t="s">
        <v>100</v>
      </c>
      <c r="W25" s="16" t="s">
        <v>90</v>
      </c>
      <c r="X25" s="16">
        <v>1022749</v>
      </c>
      <c r="Y25" s="16" t="s">
        <v>706</v>
      </c>
      <c r="Z25" s="16"/>
    </row>
    <row r="26" spans="1:26" ht="38.25">
      <c r="A26" s="15" t="s">
        <v>120</v>
      </c>
      <c r="B26" s="15" t="s">
        <v>707</v>
      </c>
      <c r="C26" s="35" t="s">
        <v>710</v>
      </c>
      <c r="D26" s="1172" t="s">
        <v>136</v>
      </c>
      <c r="E26" s="1173">
        <v>46261.8125</v>
      </c>
      <c r="F26" s="15">
        <v>14.8</v>
      </c>
      <c r="G26" s="15">
        <v>122200</v>
      </c>
      <c r="H26" s="37" t="s">
        <v>711</v>
      </c>
      <c r="I26" s="15"/>
      <c r="J26" s="15"/>
      <c r="K26" s="15"/>
      <c r="L26" s="35">
        <v>15</v>
      </c>
      <c r="M26" s="35">
        <v>112</v>
      </c>
      <c r="N26" s="35">
        <v>30</v>
      </c>
      <c r="O26" s="35">
        <v>4</v>
      </c>
      <c r="P26" s="15"/>
      <c r="Q26" s="14">
        <f t="shared" si="2"/>
        <v>161</v>
      </c>
      <c r="R26" s="229" t="s">
        <v>32</v>
      </c>
      <c r="S26" s="23" t="s">
        <v>33</v>
      </c>
      <c r="T26" s="1454" t="b">
        <v>1</v>
      </c>
      <c r="U26" s="1440">
        <v>46255.666666666664</v>
      </c>
      <c r="V26" s="1189" t="s">
        <v>100</v>
      </c>
      <c r="W26" s="16" t="s">
        <v>90</v>
      </c>
      <c r="X26" s="16">
        <v>1022750</v>
      </c>
      <c r="Y26" s="16" t="s">
        <v>706</v>
      </c>
      <c r="Z26" s="16"/>
    </row>
    <row r="27" spans="1:26">
      <c r="A27" s="1511" t="s">
        <v>86</v>
      </c>
      <c r="B27" s="1511" t="s">
        <v>92</v>
      </c>
      <c r="C27" s="1186" t="s">
        <v>712</v>
      </c>
      <c r="D27" s="1178" t="s">
        <v>159</v>
      </c>
      <c r="E27" s="1179">
        <v>46261.041666666664</v>
      </c>
      <c r="F27" s="1178">
        <v>11.9</v>
      </c>
      <c r="G27" s="1178">
        <v>122201</v>
      </c>
      <c r="H27" s="1174" t="s">
        <v>587</v>
      </c>
      <c r="I27" s="1178"/>
      <c r="J27" s="1178"/>
      <c r="K27" s="1178"/>
      <c r="L27" s="1178"/>
      <c r="M27" s="1186">
        <v>128</v>
      </c>
      <c r="N27" s="1186">
        <v>30</v>
      </c>
      <c r="O27" s="1186">
        <v>3</v>
      </c>
      <c r="P27" s="1178"/>
      <c r="Q27" s="14">
        <f>SUM(I27:P27)</f>
        <v>161</v>
      </c>
      <c r="R27" s="229" t="s">
        <v>32</v>
      </c>
      <c r="S27" s="23" t="s">
        <v>33</v>
      </c>
      <c r="T27" s="14"/>
      <c r="U27" s="1440">
        <v>46255.666666666664</v>
      </c>
      <c r="V27" s="1190" t="s">
        <v>161</v>
      </c>
      <c r="W27" s="16" t="s">
        <v>90</v>
      </c>
      <c r="X27" s="16">
        <v>1022751</v>
      </c>
      <c r="Y27" s="16" t="s">
        <v>713</v>
      </c>
      <c r="Z27" s="16"/>
    </row>
    <row r="28" spans="1:26">
      <c r="A28" s="15" t="s">
        <v>119</v>
      </c>
      <c r="B28" s="15" t="s">
        <v>92</v>
      </c>
      <c r="C28" s="35" t="s">
        <v>714</v>
      </c>
      <c r="D28" s="15" t="s">
        <v>159</v>
      </c>
      <c r="E28" s="24">
        <v>46261.041666666664</v>
      </c>
      <c r="F28" s="15">
        <v>11.9</v>
      </c>
      <c r="G28" s="15">
        <v>122202</v>
      </c>
      <c r="H28" s="1174" t="s">
        <v>587</v>
      </c>
      <c r="I28" s="15"/>
      <c r="J28" s="15"/>
      <c r="K28" s="15"/>
      <c r="L28" s="15"/>
      <c r="M28" s="35">
        <v>128</v>
      </c>
      <c r="N28" s="35">
        <v>30</v>
      </c>
      <c r="O28" s="35">
        <v>3</v>
      </c>
      <c r="P28" s="15"/>
      <c r="Q28" s="14">
        <f>SUM(I28:P28)</f>
        <v>161</v>
      </c>
      <c r="R28" s="229" t="s">
        <v>32</v>
      </c>
      <c r="S28" s="23" t="s">
        <v>33</v>
      </c>
      <c r="T28" s="14"/>
      <c r="U28" s="481">
        <v>46258.375</v>
      </c>
      <c r="V28" s="232" t="s">
        <v>161</v>
      </c>
      <c r="W28" s="16" t="s">
        <v>90</v>
      </c>
      <c r="X28" s="16">
        <v>1022752</v>
      </c>
      <c r="Y28" s="16" t="s">
        <v>713</v>
      </c>
      <c r="Z28" s="16"/>
    </row>
    <row r="29" spans="1:26">
      <c r="A29" s="11" t="s">
        <v>19</v>
      </c>
      <c r="B29" s="7"/>
      <c r="C29" s="7"/>
      <c r="D29" s="7"/>
      <c r="E29" s="11"/>
      <c r="F29" s="7"/>
      <c r="G29" s="7"/>
      <c r="H29" s="7"/>
      <c r="I29" s="11">
        <f>SUM(I23:I25)</f>
        <v>0</v>
      </c>
      <c r="J29" s="11">
        <f>SUM(J23:J25)</f>
        <v>0</v>
      </c>
      <c r="K29" s="11">
        <f>SUM(K23:K26)</f>
        <v>0</v>
      </c>
      <c r="L29" s="11">
        <f>SUM(L23:L28)</f>
        <v>498</v>
      </c>
      <c r="M29" s="11">
        <f t="shared" ref="M29:O29" si="3">SUM(M23:M28)</f>
        <v>368</v>
      </c>
      <c r="N29" s="11">
        <f t="shared" si="3"/>
        <v>90</v>
      </c>
      <c r="O29" s="11">
        <f t="shared" si="3"/>
        <v>10</v>
      </c>
      <c r="P29" s="11">
        <f>SUM(P23:P26)</f>
        <v>0</v>
      </c>
      <c r="Q29" s="11">
        <f>SUM(Q23:Q28)</f>
        <v>966</v>
      </c>
      <c r="R29" s="12"/>
      <c r="S29" s="12"/>
      <c r="T29" s="12"/>
      <c r="U29" s="12"/>
      <c r="V29" s="12"/>
      <c r="W29" s="12"/>
      <c r="X29" s="12"/>
      <c r="Y29" s="12"/>
      <c r="Z29" s="12"/>
    </row>
    <row r="30" spans="1:26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"/>
      <c r="K31" s="1563"/>
      <c r="L31" s="1563"/>
      <c r="M31" s="156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 ht="15.75" customHeight="1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6" ht="15" customHeight="1">
      <c r="A33" s="230" t="s">
        <v>161</v>
      </c>
      <c r="B33" s="1558" t="s">
        <v>41</v>
      </c>
      <c r="C33" s="1558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6">
      <c r="A34" s="4" t="s">
        <v>100</v>
      </c>
      <c r="B34" s="1564" t="s">
        <v>715</v>
      </c>
      <c r="C34" s="156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6">
      <c r="A35" s="5" t="s">
        <v>42</v>
      </c>
      <c r="B35" s="1565" t="s">
        <v>642</v>
      </c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6">
      <c r="A36" s="5" t="s">
        <v>42</v>
      </c>
      <c r="B36" s="1565"/>
      <c r="C36" s="156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6">
      <c r="A37" s="5" t="s">
        <v>43</v>
      </c>
      <c r="B37" s="1566" t="s">
        <v>716</v>
      </c>
      <c r="C37" s="156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6">
      <c r="A38" s="5" t="s">
        <v>44</v>
      </c>
      <c r="B38" s="1567"/>
      <c r="C38" s="156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40" spans="1:26" ht="23.25" customHeight="1">
      <c r="A40" s="1559" t="s">
        <v>205</v>
      </c>
      <c r="B40" s="1559"/>
      <c r="C40" s="1559"/>
      <c r="D40" s="1559"/>
      <c r="E40" s="1559"/>
      <c r="F40" s="1559"/>
      <c r="G40" s="1067"/>
      <c r="H40" s="7"/>
      <c r="I40" s="1559" t="s">
        <v>446</v>
      </c>
      <c r="J40" s="1559"/>
      <c r="K40" s="1559"/>
      <c r="L40" s="1559"/>
      <c r="M40" s="1559"/>
      <c r="N40" s="1559"/>
      <c r="O40" s="1559"/>
      <c r="P40" s="1559"/>
      <c r="Q40" s="1559"/>
      <c r="R40" s="1560" t="s">
        <v>717</v>
      </c>
      <c r="S40" s="1561"/>
      <c r="T40" s="1560"/>
      <c r="U40" s="1560"/>
      <c r="V40" s="1560"/>
      <c r="W40" s="1560"/>
      <c r="X40" s="1560"/>
      <c r="Y40" s="1560"/>
      <c r="Z40" s="1560"/>
    </row>
    <row r="41" spans="1:26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8" t="s">
        <v>9</v>
      </c>
      <c r="H41" s="33" t="s">
        <v>10</v>
      </c>
      <c r="I41" s="9" t="s">
        <v>11</v>
      </c>
      <c r="J41" s="9" t="s">
        <v>12</v>
      </c>
      <c r="K41" s="9" t="s">
        <v>13</v>
      </c>
      <c r="L41" s="9" t="s">
        <v>14</v>
      </c>
      <c r="M41" s="9" t="s">
        <v>15</v>
      </c>
      <c r="N41" s="9" t="s">
        <v>16</v>
      </c>
      <c r="O41" s="9" t="s">
        <v>17</v>
      </c>
      <c r="P41" s="10" t="s">
        <v>18</v>
      </c>
      <c r="Q41" s="8" t="s">
        <v>19</v>
      </c>
      <c r="R41" s="8" t="s">
        <v>20</v>
      </c>
      <c r="S41" s="240" t="s">
        <v>21</v>
      </c>
      <c r="T41" s="240" t="s">
        <v>22</v>
      </c>
      <c r="U41" s="1419" t="s">
        <v>23</v>
      </c>
      <c r="V41" s="8" t="s">
        <v>24</v>
      </c>
      <c r="W41" s="8" t="s">
        <v>25</v>
      </c>
      <c r="X41" s="8" t="s">
        <v>26</v>
      </c>
      <c r="Y41" s="8" t="s">
        <v>27</v>
      </c>
      <c r="Z41" s="8" t="s">
        <v>28</v>
      </c>
    </row>
    <row r="42" spans="1:26">
      <c r="A42" s="224" t="s">
        <v>141</v>
      </c>
      <c r="B42" s="224" t="s">
        <v>69</v>
      </c>
      <c r="C42" s="35" t="s">
        <v>718</v>
      </c>
      <c r="D42" s="224" t="s">
        <v>68</v>
      </c>
      <c r="E42" s="227">
        <v>46260.798611111109</v>
      </c>
      <c r="F42" s="224">
        <v>16.899999999999999</v>
      </c>
      <c r="G42" s="224">
        <v>122160</v>
      </c>
      <c r="H42" s="226" t="s">
        <v>719</v>
      </c>
      <c r="I42" s="224"/>
      <c r="J42" s="224"/>
      <c r="K42" s="224"/>
      <c r="L42" s="35">
        <v>60</v>
      </c>
      <c r="M42" s="272">
        <v>101</v>
      </c>
      <c r="N42" s="224"/>
      <c r="O42" s="224"/>
      <c r="P42" s="224"/>
      <c r="Q42" s="14">
        <f t="shared" ref="Q42:Q47" si="4">SUM(I42:P42)</f>
        <v>161</v>
      </c>
      <c r="R42" s="14" t="s">
        <v>30</v>
      </c>
      <c r="S42" s="14" t="s">
        <v>31</v>
      </c>
      <c r="T42" s="14"/>
      <c r="U42" s="481">
        <v>46255.666666666664</v>
      </c>
      <c r="V42" s="228" t="s">
        <v>169</v>
      </c>
      <c r="W42" s="16"/>
      <c r="X42" s="16">
        <v>1022761</v>
      </c>
      <c r="Y42" s="16" t="s">
        <v>720</v>
      </c>
      <c r="Z42" s="16"/>
    </row>
    <row r="43" spans="1:26">
      <c r="A43" s="224" t="s">
        <v>142</v>
      </c>
      <c r="B43" s="224" t="s">
        <v>72</v>
      </c>
      <c r="C43" s="35" t="s">
        <v>721</v>
      </c>
      <c r="D43" s="224" t="s">
        <v>71</v>
      </c>
      <c r="E43" s="227">
        <v>46260.715277777781</v>
      </c>
      <c r="F43" s="224">
        <v>16.2</v>
      </c>
      <c r="G43" s="224">
        <v>122161</v>
      </c>
      <c r="H43" s="226" t="s">
        <v>719</v>
      </c>
      <c r="I43" s="224"/>
      <c r="J43" s="224"/>
      <c r="K43" s="224"/>
      <c r="L43" s="35">
        <v>60</v>
      </c>
      <c r="M43" s="224">
        <v>101</v>
      </c>
      <c r="N43" s="224"/>
      <c r="O43" s="224"/>
      <c r="P43" s="224"/>
      <c r="Q43" s="14">
        <f t="shared" si="4"/>
        <v>161</v>
      </c>
      <c r="R43" s="14" t="s">
        <v>30</v>
      </c>
      <c r="S43" s="14" t="s">
        <v>31</v>
      </c>
      <c r="T43" s="14"/>
      <c r="U43" s="481">
        <v>46255.666666666664</v>
      </c>
      <c r="V43" s="228" t="s">
        <v>169</v>
      </c>
      <c r="W43" s="16"/>
      <c r="X43" s="16">
        <v>1022762</v>
      </c>
      <c r="Y43" s="16" t="s">
        <v>720</v>
      </c>
      <c r="Z43" s="16"/>
    </row>
    <row r="44" spans="1:26">
      <c r="A44" s="247" t="s">
        <v>655</v>
      </c>
      <c r="B44" s="247" t="s">
        <v>134</v>
      </c>
      <c r="C44" s="35" t="s">
        <v>722</v>
      </c>
      <c r="D44" s="224" t="s">
        <v>136</v>
      </c>
      <c r="E44" s="227">
        <v>46261.083333333336</v>
      </c>
      <c r="F44" s="224">
        <v>11.9</v>
      </c>
      <c r="G44" s="224">
        <v>122203</v>
      </c>
      <c r="H44" s="226" t="s">
        <v>256</v>
      </c>
      <c r="I44" s="224"/>
      <c r="J44" s="224"/>
      <c r="K44" s="224"/>
      <c r="L44" s="224">
        <v>161</v>
      </c>
      <c r="M44" s="224"/>
      <c r="N44" s="224"/>
      <c r="O44" s="224"/>
      <c r="P44" s="224"/>
      <c r="Q44" s="14">
        <f t="shared" si="4"/>
        <v>161</v>
      </c>
      <c r="R44" s="229" t="s">
        <v>32</v>
      </c>
      <c r="S44" s="23" t="s">
        <v>33</v>
      </c>
      <c r="T44" s="14"/>
      <c r="U44" s="481">
        <v>46255.666666666664</v>
      </c>
      <c r="V44" s="228" t="s">
        <v>100</v>
      </c>
      <c r="W44" s="16" t="s">
        <v>90</v>
      </c>
      <c r="X44" s="16">
        <v>1022763</v>
      </c>
      <c r="Y44" s="16" t="s">
        <v>706</v>
      </c>
      <c r="Z44" s="16"/>
    </row>
    <row r="45" spans="1:26">
      <c r="A45" s="1172" t="s">
        <v>107</v>
      </c>
      <c r="B45" s="1172" t="s">
        <v>78</v>
      </c>
      <c r="C45" s="1186" t="s">
        <v>723</v>
      </c>
      <c r="D45" s="224" t="s">
        <v>99</v>
      </c>
      <c r="E45" s="227">
        <v>46261.277777777781</v>
      </c>
      <c r="F45" s="224">
        <v>13.3</v>
      </c>
      <c r="G45" s="224">
        <v>122204</v>
      </c>
      <c r="H45" s="226" t="s">
        <v>587</v>
      </c>
      <c r="I45" s="224"/>
      <c r="J45" s="224"/>
      <c r="K45" s="224"/>
      <c r="L45" s="224"/>
      <c r="M45" s="224">
        <v>131</v>
      </c>
      <c r="N45" s="224">
        <v>30</v>
      </c>
      <c r="O45" s="224"/>
      <c r="P45" s="224"/>
      <c r="Q45" s="14">
        <f t="shared" si="4"/>
        <v>161</v>
      </c>
      <c r="R45" s="229" t="s">
        <v>32</v>
      </c>
      <c r="S45" s="23" t="s">
        <v>33</v>
      </c>
      <c r="T45" s="14"/>
      <c r="U45" s="481">
        <v>46255.666666666664</v>
      </c>
      <c r="V45" s="228" t="s">
        <v>100</v>
      </c>
      <c r="W45" s="16" t="s">
        <v>90</v>
      </c>
      <c r="X45" s="16">
        <v>1022764</v>
      </c>
      <c r="Y45" s="16" t="s">
        <v>693</v>
      </c>
      <c r="Z45" s="16"/>
    </row>
    <row r="46" spans="1:26">
      <c r="A46" s="1172" t="s">
        <v>157</v>
      </c>
      <c r="B46" s="1172" t="s">
        <v>134</v>
      </c>
      <c r="C46" s="27" t="s">
        <v>724</v>
      </c>
      <c r="D46" s="224" t="s">
        <v>136</v>
      </c>
      <c r="E46" s="227">
        <v>46261.083333333336</v>
      </c>
      <c r="F46" s="224">
        <v>11.9</v>
      </c>
      <c r="G46" s="224">
        <v>122205</v>
      </c>
      <c r="H46" s="226" t="s">
        <v>587</v>
      </c>
      <c r="I46" s="224"/>
      <c r="J46" s="224"/>
      <c r="K46" s="224"/>
      <c r="L46" s="224"/>
      <c r="M46" s="224">
        <v>126</v>
      </c>
      <c r="N46" s="224">
        <v>30</v>
      </c>
      <c r="O46" s="224">
        <v>5</v>
      </c>
      <c r="P46" s="224"/>
      <c r="Q46" s="14">
        <f t="shared" si="4"/>
        <v>161</v>
      </c>
      <c r="R46" s="229" t="s">
        <v>32</v>
      </c>
      <c r="S46" s="23" t="s">
        <v>33</v>
      </c>
      <c r="T46" s="14"/>
      <c r="U46" s="1440">
        <v>46255.666666666664</v>
      </c>
      <c r="V46" s="228" t="s">
        <v>100</v>
      </c>
      <c r="W46" s="16" t="s">
        <v>90</v>
      </c>
      <c r="X46" s="16">
        <v>1022765</v>
      </c>
      <c r="Y46" s="16" t="s">
        <v>706</v>
      </c>
      <c r="Z46" s="16"/>
    </row>
    <row r="47" spans="1:26" ht="51">
      <c r="A47" s="1172" t="s">
        <v>725</v>
      </c>
      <c r="B47" s="1186" t="s">
        <v>417</v>
      </c>
      <c r="C47" s="1186" t="s">
        <v>726</v>
      </c>
      <c r="D47" s="1172" t="s">
        <v>117</v>
      </c>
      <c r="E47" s="1173">
        <v>46262.763888888891</v>
      </c>
      <c r="F47" s="1172">
        <v>14.8</v>
      </c>
      <c r="G47" s="1172">
        <v>122206</v>
      </c>
      <c r="H47" s="1174" t="s">
        <v>727</v>
      </c>
      <c r="I47" s="1172"/>
      <c r="J47" s="1172"/>
      <c r="K47" s="1172"/>
      <c r="L47" s="1172"/>
      <c r="M47" s="1172">
        <v>131</v>
      </c>
      <c r="N47" s="1172">
        <v>30</v>
      </c>
      <c r="O47" s="1172"/>
      <c r="P47" s="1172"/>
      <c r="Q47" s="14">
        <f t="shared" si="4"/>
        <v>161</v>
      </c>
      <c r="R47" s="229" t="s">
        <v>32</v>
      </c>
      <c r="S47" s="23" t="s">
        <v>33</v>
      </c>
      <c r="T47" s="14"/>
      <c r="U47" s="481">
        <v>46255.666666666664</v>
      </c>
      <c r="V47" s="1239" t="s">
        <v>100</v>
      </c>
      <c r="W47" s="16" t="s">
        <v>90</v>
      </c>
      <c r="X47" s="16">
        <v>1022766</v>
      </c>
      <c r="Y47" s="16" t="s">
        <v>728</v>
      </c>
      <c r="Z47" s="16"/>
    </row>
    <row r="48" spans="1:26">
      <c r="A48" s="11" t="s">
        <v>19</v>
      </c>
      <c r="B48" s="7"/>
      <c r="C48" s="7"/>
      <c r="D48" s="7"/>
      <c r="E48" s="11"/>
      <c r="F48" s="7"/>
      <c r="G48" s="7"/>
      <c r="H48" s="7"/>
      <c r="I48" s="11">
        <f>SUM(I42:I46)</f>
        <v>0</v>
      </c>
      <c r="J48" s="11">
        <f>SUM(J42:J46)</f>
        <v>0</v>
      </c>
      <c r="K48" s="11">
        <f t="shared" ref="K48:P48" si="5">SUM(K42:K47)</f>
        <v>0</v>
      </c>
      <c r="L48" s="11">
        <f>SUM(L42:L47)</f>
        <v>281</v>
      </c>
      <c r="M48" s="11">
        <f>SUM(M42:M47)</f>
        <v>590</v>
      </c>
      <c r="N48" s="11">
        <f>SUM(N42:N47)</f>
        <v>90</v>
      </c>
      <c r="O48" s="11">
        <f>SUM(O42:O47)</f>
        <v>5</v>
      </c>
      <c r="P48" s="11">
        <f t="shared" si="5"/>
        <v>0</v>
      </c>
      <c r="Q48" s="11">
        <f>SUM(Q42:Q47)</f>
        <v>966</v>
      </c>
      <c r="R48" s="12"/>
      <c r="S48" s="12"/>
      <c r="T48" s="12"/>
      <c r="U48" s="12"/>
      <c r="V48" s="12"/>
      <c r="W48" s="12"/>
      <c r="X48" s="12"/>
      <c r="Y48" s="12"/>
      <c r="Z48" s="12"/>
    </row>
    <row r="49" spans="1:25">
      <c r="A49" s="1"/>
      <c r="B49" s="1"/>
      <c r="C49" s="1"/>
      <c r="D49" s="1"/>
      <c r="E49" s="1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"/>
      <c r="K50" s="1563"/>
      <c r="L50" s="1563"/>
      <c r="M50" s="156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230" t="s">
        <v>169</v>
      </c>
      <c r="B52" s="1558" t="s">
        <v>39</v>
      </c>
      <c r="C52" s="1558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4" t="s">
        <v>473</v>
      </c>
      <c r="B53" s="1564" t="s">
        <v>41</v>
      </c>
      <c r="C53" s="156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5" t="s">
        <v>42</v>
      </c>
      <c r="B54" s="1565" t="s">
        <v>549</v>
      </c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5" t="s">
        <v>42</v>
      </c>
      <c r="B55" s="1565"/>
      <c r="C55" s="156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5" t="s">
        <v>43</v>
      </c>
      <c r="B56" s="1566" t="s">
        <v>729</v>
      </c>
      <c r="C56" s="156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5" t="s">
        <v>44</v>
      </c>
      <c r="B57" s="1567"/>
      <c r="C57" s="156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61" spans="1:25">
      <c r="A61" s="1512"/>
      <c r="B61" s="1513"/>
      <c r="C61" s="1514"/>
      <c r="D61" s="1514"/>
      <c r="E61" s="1515"/>
      <c r="F61" s="1514"/>
      <c r="G61" s="1514"/>
      <c r="H61" s="1451"/>
      <c r="I61" s="1514"/>
      <c r="J61" s="1514"/>
      <c r="K61" s="1514"/>
      <c r="L61" s="1514"/>
      <c r="M61" s="1514"/>
      <c r="N61" s="1514"/>
      <c r="O61" s="1514"/>
      <c r="P61" s="1514"/>
      <c r="Q61" s="1268"/>
      <c r="R61" s="1268"/>
      <c r="S61" s="1268"/>
      <c r="T61" s="1268"/>
      <c r="U61" s="1268"/>
      <c r="V61" s="1357"/>
      <c r="W61" s="1357"/>
      <c r="X61" s="1357"/>
      <c r="Y61" s="1357"/>
    </row>
    <row r="62" spans="1:25">
      <c r="A62" s="1514"/>
      <c r="B62" s="1514"/>
      <c r="C62" s="1514"/>
      <c r="D62" s="1514"/>
      <c r="E62" s="1515"/>
      <c r="F62" s="1514"/>
      <c r="G62" s="1514"/>
      <c r="H62" s="1451"/>
      <c r="I62" s="1514"/>
      <c r="J62" s="1514"/>
      <c r="K62" s="1514"/>
      <c r="L62" s="1514"/>
      <c r="M62" s="1514"/>
      <c r="N62" s="1514"/>
      <c r="O62" s="1514"/>
      <c r="P62" s="1514"/>
      <c r="Q62" s="1268"/>
      <c r="R62" s="1268"/>
      <c r="S62" s="1268"/>
      <c r="T62" s="1268"/>
      <c r="U62" s="1268"/>
      <c r="V62" s="1357"/>
      <c r="W62" s="1357"/>
      <c r="X62" s="1357"/>
      <c r="Y62" s="1357"/>
    </row>
  </sheetData>
  <mergeCells count="33">
    <mergeCell ref="B55:C55"/>
    <mergeCell ref="B56:C56"/>
    <mergeCell ref="B57:C57"/>
    <mergeCell ref="R40:Z40"/>
    <mergeCell ref="B50:D50"/>
    <mergeCell ref="K50:M50"/>
    <mergeCell ref="B52:C52"/>
    <mergeCell ref="B53:C53"/>
    <mergeCell ref="B54:C54"/>
    <mergeCell ref="I40:Q40"/>
    <mergeCell ref="B35:C35"/>
    <mergeCell ref="B36:C36"/>
    <mergeCell ref="B37:C37"/>
    <mergeCell ref="B38:C38"/>
    <mergeCell ref="A40:F40"/>
    <mergeCell ref="I21:Q21"/>
    <mergeCell ref="R21:Z21"/>
    <mergeCell ref="B31:D31"/>
    <mergeCell ref="K31:M31"/>
    <mergeCell ref="B33:C33"/>
    <mergeCell ref="B34:C34"/>
    <mergeCell ref="B15:C15"/>
    <mergeCell ref="B16:C16"/>
    <mergeCell ref="B17:C17"/>
    <mergeCell ref="B18:C18"/>
    <mergeCell ref="B19:C19"/>
    <mergeCell ref="A21:F21"/>
    <mergeCell ref="B14:C14"/>
    <mergeCell ref="A1:F1"/>
    <mergeCell ref="I1:Q1"/>
    <mergeCell ref="R1:Z1"/>
    <mergeCell ref="B12:D12"/>
    <mergeCell ref="K12:M12"/>
  </mergeCells>
  <pageMargins left="0.7" right="0.7" top="0.75" bottom="0.75" header="0.3" footer="0.3"/>
  <legacyDrawing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FC3B0-1152-4390-9AD3-E777F8A5D951}">
  <sheetPr>
    <tabColor rgb="FFEBBCE2"/>
  </sheetPr>
  <dimension ref="A1:X53"/>
  <sheetViews>
    <sheetView workbookViewId="0">
      <selection activeCell="O36" sqref="O3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425781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6.7109375" customWidth="1"/>
  </cols>
  <sheetData>
    <row r="1" spans="1:24" ht="23.25">
      <c r="A1" s="1559" t="s">
        <v>1321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1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3866</v>
      </c>
      <c r="B3" s="15" t="s">
        <v>78</v>
      </c>
      <c r="C3" s="15" t="s">
        <v>6690</v>
      </c>
      <c r="D3" s="15" t="s">
        <v>99</v>
      </c>
      <c r="E3" s="24">
        <v>45964.319444444445</v>
      </c>
      <c r="F3" s="15">
        <v>10.8</v>
      </c>
      <c r="G3" s="37" t="s">
        <v>3121</v>
      </c>
      <c r="H3" s="15"/>
      <c r="I3" s="15"/>
      <c r="J3" s="15"/>
      <c r="K3" s="15"/>
      <c r="L3" s="15">
        <v>60</v>
      </c>
      <c r="M3" s="15">
        <v>101</v>
      </c>
      <c r="N3" s="15"/>
      <c r="O3" s="15"/>
      <c r="P3" s="14">
        <f t="shared" ref="P3:P8" si="0">SUM(H3:O3)</f>
        <v>161</v>
      </c>
      <c r="Q3" s="307" t="s">
        <v>32</v>
      </c>
      <c r="R3" s="344">
        <v>115117</v>
      </c>
      <c r="S3" s="237" t="s">
        <v>33</v>
      </c>
      <c r="T3" s="232" t="s">
        <v>100</v>
      </c>
      <c r="U3" s="16" t="s">
        <v>90</v>
      </c>
      <c r="V3" s="16">
        <v>1015700</v>
      </c>
      <c r="W3" s="16" t="s">
        <v>6691</v>
      </c>
      <c r="X3" s="16"/>
    </row>
    <row r="4" spans="1:24">
      <c r="A4" s="15" t="s">
        <v>2561</v>
      </c>
      <c r="B4" s="15" t="s">
        <v>78</v>
      </c>
      <c r="C4" s="15" t="s">
        <v>6692</v>
      </c>
      <c r="D4" s="15" t="s">
        <v>99</v>
      </c>
      <c r="E4" s="24">
        <v>45964.319444444445</v>
      </c>
      <c r="F4" s="15">
        <v>10.8</v>
      </c>
      <c r="G4" s="37" t="s">
        <v>3121</v>
      </c>
      <c r="H4" s="15"/>
      <c r="I4" s="15"/>
      <c r="J4" s="15"/>
      <c r="K4" s="15"/>
      <c r="L4" s="15">
        <v>60</v>
      </c>
      <c r="M4" s="15">
        <v>101</v>
      </c>
      <c r="N4" s="15"/>
      <c r="O4" s="15"/>
      <c r="P4" s="14">
        <f t="shared" si="0"/>
        <v>161</v>
      </c>
      <c r="Q4" s="307" t="s">
        <v>32</v>
      </c>
      <c r="R4" s="344">
        <v>115118</v>
      </c>
      <c r="S4" s="237" t="s">
        <v>33</v>
      </c>
      <c r="T4" s="232" t="s">
        <v>100</v>
      </c>
      <c r="U4" s="16" t="s">
        <v>90</v>
      </c>
      <c r="V4" s="16">
        <v>1015701</v>
      </c>
      <c r="W4" s="16" t="s">
        <v>6691</v>
      </c>
      <c r="X4" s="16"/>
    </row>
    <row r="5" spans="1:24">
      <c r="A5" s="15" t="s">
        <v>133</v>
      </c>
      <c r="B5" s="15" t="s">
        <v>134</v>
      </c>
      <c r="C5" s="15" t="s">
        <v>6693</v>
      </c>
      <c r="D5" s="15" t="s">
        <v>2892</v>
      </c>
      <c r="E5" s="24">
        <v>45964.288194444445</v>
      </c>
      <c r="F5" s="15">
        <v>10.3</v>
      </c>
      <c r="G5" s="37" t="s">
        <v>3986</v>
      </c>
      <c r="H5" s="15"/>
      <c r="I5" s="15"/>
      <c r="J5" s="15"/>
      <c r="K5" s="15"/>
      <c r="L5" s="15">
        <v>80</v>
      </c>
      <c r="M5" s="15">
        <v>54</v>
      </c>
      <c r="N5" s="15">
        <v>27</v>
      </c>
      <c r="O5" s="15"/>
      <c r="P5" s="14">
        <f t="shared" si="0"/>
        <v>161</v>
      </c>
      <c r="Q5" s="307" t="s">
        <v>32</v>
      </c>
      <c r="R5" s="344">
        <v>115121</v>
      </c>
      <c r="S5" s="237" t="s">
        <v>33</v>
      </c>
      <c r="T5" s="231" t="s">
        <v>161</v>
      </c>
      <c r="U5" s="16" t="s">
        <v>90</v>
      </c>
      <c r="V5" s="16">
        <v>1015702</v>
      </c>
      <c r="W5" s="16" t="s">
        <v>6694</v>
      </c>
      <c r="X5" s="16"/>
    </row>
    <row r="6" spans="1:24">
      <c r="A6" s="15" t="s">
        <v>120</v>
      </c>
      <c r="B6" s="15" t="s">
        <v>134</v>
      </c>
      <c r="C6" s="15" t="s">
        <v>6695</v>
      </c>
      <c r="D6" s="15" t="s">
        <v>2892</v>
      </c>
      <c r="E6" s="24">
        <v>45964.288194444445</v>
      </c>
      <c r="F6" s="15">
        <v>10.3</v>
      </c>
      <c r="G6" s="37" t="s">
        <v>3121</v>
      </c>
      <c r="H6" s="15"/>
      <c r="I6" s="15"/>
      <c r="J6" s="15"/>
      <c r="K6" s="15"/>
      <c r="L6" s="15">
        <v>60</v>
      </c>
      <c r="M6" s="15">
        <v>60</v>
      </c>
      <c r="N6" s="15">
        <v>30</v>
      </c>
      <c r="O6" s="15">
        <v>11</v>
      </c>
      <c r="P6" s="14">
        <f t="shared" si="0"/>
        <v>161</v>
      </c>
      <c r="Q6" s="307" t="s">
        <v>32</v>
      </c>
      <c r="R6" s="344">
        <v>115122</v>
      </c>
      <c r="S6" s="237" t="s">
        <v>33</v>
      </c>
      <c r="T6" s="231" t="s">
        <v>161</v>
      </c>
      <c r="U6" s="16" t="s">
        <v>90</v>
      </c>
      <c r="V6" s="16">
        <v>1015703</v>
      </c>
      <c r="W6" s="16" t="s">
        <v>6694</v>
      </c>
      <c r="X6" s="16"/>
    </row>
    <row r="7" spans="1:24">
      <c r="A7" s="15" t="s">
        <v>2837</v>
      </c>
      <c r="B7" s="15" t="s">
        <v>78</v>
      </c>
      <c r="C7" s="15" t="s">
        <v>6696</v>
      </c>
      <c r="D7" s="15" t="s">
        <v>99</v>
      </c>
      <c r="E7" s="24">
        <v>45964.319444444445</v>
      </c>
      <c r="F7" s="15">
        <v>10.8</v>
      </c>
      <c r="G7" s="37" t="s">
        <v>3121</v>
      </c>
      <c r="H7" s="15"/>
      <c r="I7" s="15"/>
      <c r="J7" s="15"/>
      <c r="K7" s="15"/>
      <c r="L7" s="15">
        <v>60</v>
      </c>
      <c r="M7" s="15">
        <v>101</v>
      </c>
      <c r="N7" s="15"/>
      <c r="O7" s="15"/>
      <c r="P7" s="14">
        <f t="shared" si="0"/>
        <v>161</v>
      </c>
      <c r="Q7" s="307" t="s">
        <v>32</v>
      </c>
      <c r="R7" s="344">
        <v>115119</v>
      </c>
      <c r="S7" s="237" t="s">
        <v>33</v>
      </c>
      <c r="T7" s="232" t="s">
        <v>100</v>
      </c>
      <c r="U7" s="16" t="s">
        <v>90</v>
      </c>
      <c r="V7" s="16">
        <v>1015704</v>
      </c>
      <c r="W7" s="16" t="s">
        <v>6691</v>
      </c>
      <c r="X7" s="16"/>
    </row>
    <row r="8" spans="1:24">
      <c r="A8" s="15" t="s">
        <v>107</v>
      </c>
      <c r="B8" s="15" t="s">
        <v>78</v>
      </c>
      <c r="C8" s="15" t="s">
        <v>6697</v>
      </c>
      <c r="D8" s="15" t="s">
        <v>99</v>
      </c>
      <c r="E8" s="24">
        <v>45964.319444444445</v>
      </c>
      <c r="F8" s="15">
        <v>10.8</v>
      </c>
      <c r="G8" s="37" t="s">
        <v>3121</v>
      </c>
      <c r="H8" s="15"/>
      <c r="I8" s="15"/>
      <c r="J8" s="15"/>
      <c r="K8" s="15"/>
      <c r="L8" s="15">
        <v>60</v>
      </c>
      <c r="M8" s="15">
        <v>101</v>
      </c>
      <c r="N8" s="15"/>
      <c r="O8" s="15"/>
      <c r="P8" s="14">
        <f t="shared" si="0"/>
        <v>161</v>
      </c>
      <c r="Q8" s="307" t="s">
        <v>32</v>
      </c>
      <c r="R8" s="344">
        <v>115120</v>
      </c>
      <c r="S8" s="237" t="s">
        <v>33</v>
      </c>
      <c r="T8" s="232" t="s">
        <v>100</v>
      </c>
      <c r="U8" s="16" t="s">
        <v>90</v>
      </c>
      <c r="V8" s="16">
        <v>1015705</v>
      </c>
      <c r="W8" s="16" t="s">
        <v>6691</v>
      </c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380</v>
      </c>
      <c r="M9" s="11">
        <f t="shared" si="1"/>
        <v>518</v>
      </c>
      <c r="N9" s="11">
        <f t="shared" si="1"/>
        <v>57</v>
      </c>
      <c r="O9" s="11">
        <f t="shared" si="1"/>
        <v>11</v>
      </c>
      <c r="P9" s="11">
        <f t="shared" si="1"/>
        <v>966</v>
      </c>
      <c r="Q9" s="12"/>
      <c r="R9" s="256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100</v>
      </c>
      <c r="B13" s="1564" t="s">
        <v>715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230" t="s">
        <v>161</v>
      </c>
      <c r="B14" s="230" t="s">
        <v>1096</v>
      </c>
      <c r="C14" s="230"/>
      <c r="D14" s="242"/>
      <c r="E14" s="24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1489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 t="s">
        <v>1373</v>
      </c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 t="s">
        <v>6698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702" t="s">
        <v>1332</v>
      </c>
      <c r="B20" s="1702"/>
      <c r="C20" s="1702"/>
      <c r="D20" s="1702"/>
      <c r="E20" s="1702"/>
      <c r="F20" s="1702"/>
      <c r="G20" s="333"/>
      <c r="H20" s="1702" t="s">
        <v>959</v>
      </c>
      <c r="I20" s="1702"/>
      <c r="J20" s="1702"/>
      <c r="K20" s="1702"/>
      <c r="L20" s="1702"/>
      <c r="M20" s="1702"/>
      <c r="N20" s="1702"/>
      <c r="O20" s="1702"/>
      <c r="P20" s="1828"/>
      <c r="Q20" s="1827" t="s">
        <v>6699</v>
      </c>
      <c r="R20" s="1827"/>
      <c r="S20" s="1827"/>
      <c r="T20" s="1827"/>
      <c r="U20" s="1827"/>
      <c r="V20" s="1827"/>
      <c r="W20" s="1827"/>
      <c r="X20" s="1827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389" t="s">
        <v>20</v>
      </c>
      <c r="R21" s="391" t="s">
        <v>9</v>
      </c>
      <c r="S21" s="389" t="s">
        <v>21</v>
      </c>
      <c r="T21" s="389" t="s">
        <v>24</v>
      </c>
      <c r="U21" s="389" t="s">
        <v>25</v>
      </c>
      <c r="V21" s="389" t="s">
        <v>26</v>
      </c>
      <c r="W21" s="389" t="s">
        <v>27</v>
      </c>
      <c r="X21" s="389" t="s">
        <v>28</v>
      </c>
    </row>
    <row r="22" spans="1:24">
      <c r="A22" s="15" t="s">
        <v>2561</v>
      </c>
      <c r="B22" s="15" t="s">
        <v>92</v>
      </c>
      <c r="C22" s="15" t="s">
        <v>6700</v>
      </c>
      <c r="D22" s="15" t="s">
        <v>620</v>
      </c>
      <c r="E22" s="24">
        <v>45965.958333333336</v>
      </c>
      <c r="F22" s="15">
        <v>10.3</v>
      </c>
      <c r="G22" s="37" t="s">
        <v>3121</v>
      </c>
      <c r="H22" s="15"/>
      <c r="I22" s="15"/>
      <c r="J22" s="15"/>
      <c r="K22" s="15"/>
      <c r="L22" s="15">
        <v>60</v>
      </c>
      <c r="M22" s="15">
        <v>60</v>
      </c>
      <c r="N22" s="15">
        <v>41</v>
      </c>
      <c r="O22" s="15"/>
      <c r="P22" s="14">
        <f>SUM(H22:O22)</f>
        <v>161</v>
      </c>
      <c r="Q22" s="307" t="s">
        <v>32</v>
      </c>
      <c r="R22" s="340">
        <v>115123</v>
      </c>
      <c r="S22" s="237" t="s">
        <v>33</v>
      </c>
      <c r="T22" s="16" t="s">
        <v>523</v>
      </c>
      <c r="U22" s="16" t="s">
        <v>90</v>
      </c>
      <c r="V22" s="16">
        <v>1015709</v>
      </c>
      <c r="W22" s="232" t="s">
        <v>6701</v>
      </c>
      <c r="X22" s="16"/>
    </row>
    <row r="23" spans="1:24">
      <c r="A23" s="15" t="s">
        <v>102</v>
      </c>
      <c r="B23" s="15" t="s">
        <v>92</v>
      </c>
      <c r="C23" s="15" t="s">
        <v>6702</v>
      </c>
      <c r="D23" s="15" t="s">
        <v>620</v>
      </c>
      <c r="E23" s="24">
        <v>45965.958333333336</v>
      </c>
      <c r="F23" s="15">
        <v>10.3</v>
      </c>
      <c r="G23" s="37" t="s">
        <v>3121</v>
      </c>
      <c r="H23" s="15"/>
      <c r="I23" s="15"/>
      <c r="J23" s="15"/>
      <c r="K23" s="15"/>
      <c r="L23" s="15">
        <v>60</v>
      </c>
      <c r="M23" s="15">
        <v>60</v>
      </c>
      <c r="N23" s="15">
        <v>41</v>
      </c>
      <c r="O23" s="15"/>
      <c r="P23" s="14">
        <f>SUM(H23:O23)</f>
        <v>161</v>
      </c>
      <c r="Q23" s="307" t="s">
        <v>32</v>
      </c>
      <c r="R23" s="340">
        <v>115124</v>
      </c>
      <c r="S23" s="237" t="s">
        <v>33</v>
      </c>
      <c r="T23" s="16" t="s">
        <v>523</v>
      </c>
      <c r="U23" s="16" t="s">
        <v>90</v>
      </c>
      <c r="V23" s="16">
        <v>1015711</v>
      </c>
      <c r="W23" s="232" t="s">
        <v>6701</v>
      </c>
      <c r="X23" s="16"/>
    </row>
    <row r="24" spans="1:24">
      <c r="A24" s="15" t="s">
        <v>119</v>
      </c>
      <c r="B24" s="15" t="s">
        <v>92</v>
      </c>
      <c r="C24" s="15" t="s">
        <v>6703</v>
      </c>
      <c r="D24" s="15" t="s">
        <v>620</v>
      </c>
      <c r="E24" s="24">
        <v>45965.958333333336</v>
      </c>
      <c r="F24" s="15">
        <v>10.3</v>
      </c>
      <c r="G24" s="37" t="s">
        <v>3121</v>
      </c>
      <c r="H24" s="15"/>
      <c r="I24" s="15"/>
      <c r="J24" s="15"/>
      <c r="K24" s="15"/>
      <c r="L24" s="15">
        <v>60</v>
      </c>
      <c r="M24" s="15">
        <v>101</v>
      </c>
      <c r="N24" s="15"/>
      <c r="O24" s="15"/>
      <c r="P24" s="14">
        <f>SUM(H24:O24)</f>
        <v>161</v>
      </c>
      <c r="Q24" s="307" t="s">
        <v>32</v>
      </c>
      <c r="R24" s="340">
        <v>115125</v>
      </c>
      <c r="S24" s="237" t="s">
        <v>33</v>
      </c>
      <c r="T24" s="16" t="s">
        <v>523</v>
      </c>
      <c r="U24" s="16" t="s">
        <v>90</v>
      </c>
      <c r="V24" s="16">
        <v>1015712</v>
      </c>
      <c r="W24" s="232" t="s">
        <v>6701</v>
      </c>
      <c r="X24" s="16"/>
    </row>
    <row r="25" spans="1:24">
      <c r="A25" s="15" t="s">
        <v>157</v>
      </c>
      <c r="B25" s="15" t="s">
        <v>134</v>
      </c>
      <c r="C25" s="15" t="s">
        <v>6704</v>
      </c>
      <c r="D25" s="15" t="s">
        <v>6705</v>
      </c>
      <c r="E25" s="24">
        <v>45965.541666666664</v>
      </c>
      <c r="F25" s="15">
        <v>12.5</v>
      </c>
      <c r="G25" s="37" t="s">
        <v>3121</v>
      </c>
      <c r="H25" s="15"/>
      <c r="I25" s="15"/>
      <c r="J25" s="15"/>
      <c r="K25" s="15"/>
      <c r="L25" s="15">
        <v>60</v>
      </c>
      <c r="M25" s="15">
        <v>101</v>
      </c>
      <c r="N25" s="15"/>
      <c r="O25" s="15"/>
      <c r="P25" s="14">
        <v>161</v>
      </c>
      <c r="Q25" s="307" t="s">
        <v>32</v>
      </c>
      <c r="R25" s="340">
        <v>115128</v>
      </c>
      <c r="S25" s="237" t="s">
        <v>33</v>
      </c>
      <c r="T25" s="16" t="s">
        <v>523</v>
      </c>
      <c r="U25" s="16" t="s">
        <v>90</v>
      </c>
      <c r="V25" s="16">
        <v>1015713</v>
      </c>
      <c r="W25" s="232" t="s">
        <v>6701</v>
      </c>
      <c r="X25" s="16"/>
    </row>
    <row r="26" spans="1:24">
      <c r="A26" s="15" t="s">
        <v>157</v>
      </c>
      <c r="B26" s="15" t="s">
        <v>92</v>
      </c>
      <c r="C26" s="15" t="s">
        <v>6706</v>
      </c>
      <c r="D26" s="15" t="s">
        <v>620</v>
      </c>
      <c r="E26" s="24">
        <v>45965.958333333336</v>
      </c>
      <c r="F26" s="15">
        <v>10.3</v>
      </c>
      <c r="G26" s="37" t="s">
        <v>3121</v>
      </c>
      <c r="H26" s="15"/>
      <c r="I26" s="15"/>
      <c r="J26" s="15"/>
      <c r="K26" s="15"/>
      <c r="L26" s="15">
        <v>60</v>
      </c>
      <c r="M26" s="15">
        <v>101</v>
      </c>
      <c r="N26" s="15"/>
      <c r="O26" s="15"/>
      <c r="P26" s="14">
        <v>161</v>
      </c>
      <c r="Q26" s="307" t="s">
        <v>32</v>
      </c>
      <c r="R26" s="340">
        <v>115126</v>
      </c>
      <c r="S26" s="237" t="s">
        <v>33</v>
      </c>
      <c r="T26" s="16" t="s">
        <v>523</v>
      </c>
      <c r="U26" s="16" t="s">
        <v>90</v>
      </c>
      <c r="V26" s="16">
        <v>1015714</v>
      </c>
      <c r="W26" s="232" t="s">
        <v>6701</v>
      </c>
      <c r="X26" s="16"/>
    </row>
    <row r="27" spans="1:24">
      <c r="A27" s="15" t="s">
        <v>157</v>
      </c>
      <c r="B27" s="15" t="s">
        <v>92</v>
      </c>
      <c r="C27" s="15" t="s">
        <v>6707</v>
      </c>
      <c r="D27" s="15" t="s">
        <v>620</v>
      </c>
      <c r="E27" s="24">
        <v>45965.958333333336</v>
      </c>
      <c r="F27" s="15">
        <v>10.3</v>
      </c>
      <c r="G27" s="37" t="s">
        <v>3121</v>
      </c>
      <c r="H27" s="15"/>
      <c r="I27" s="15"/>
      <c r="J27" s="15"/>
      <c r="K27" s="15"/>
      <c r="L27" s="15">
        <v>60</v>
      </c>
      <c r="M27" s="15">
        <v>101</v>
      </c>
      <c r="N27" s="15"/>
      <c r="O27" s="15"/>
      <c r="P27" s="14">
        <f>SUM(H27:O27)</f>
        <v>161</v>
      </c>
      <c r="Q27" s="307" t="s">
        <v>32</v>
      </c>
      <c r="R27" s="340">
        <v>115127</v>
      </c>
      <c r="S27" s="237" t="s">
        <v>33</v>
      </c>
      <c r="T27" s="16" t="s">
        <v>523</v>
      </c>
      <c r="U27" s="16" t="s">
        <v>90</v>
      </c>
      <c r="V27" s="16">
        <v>1015715</v>
      </c>
      <c r="W27" s="232" t="s">
        <v>6701</v>
      </c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2">SUM(H22:H27)</f>
        <v>0</v>
      </c>
      <c r="I28" s="11">
        <f t="shared" si="2"/>
        <v>0</v>
      </c>
      <c r="J28" s="11">
        <f t="shared" si="2"/>
        <v>0</v>
      </c>
      <c r="K28" s="11">
        <f t="shared" si="2"/>
        <v>0</v>
      </c>
      <c r="L28" s="11">
        <f t="shared" si="2"/>
        <v>360</v>
      </c>
      <c r="M28" s="11">
        <f t="shared" si="2"/>
        <v>524</v>
      </c>
      <c r="N28" s="11">
        <f t="shared" si="2"/>
        <v>82</v>
      </c>
      <c r="O28" s="11">
        <f t="shared" si="2"/>
        <v>0</v>
      </c>
      <c r="P28" s="11">
        <f t="shared" si="2"/>
        <v>966</v>
      </c>
      <c r="Q28" s="12"/>
      <c r="R28" s="256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523</v>
      </c>
      <c r="B32" s="1564"/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/>
      <c r="B33" s="4"/>
      <c r="C33" s="4"/>
      <c r="D33" s="242"/>
      <c r="E33" s="24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6039</v>
      </c>
      <c r="B34" s="1772" t="s">
        <v>6040</v>
      </c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772"/>
      <c r="C36" s="1772"/>
      <c r="D36" s="1"/>
      <c r="E36" s="1"/>
    </row>
    <row r="37" spans="1:24">
      <c r="A37" s="5" t="s">
        <v>44</v>
      </c>
      <c r="B37" s="1772"/>
      <c r="C37" s="1772"/>
      <c r="D37" s="1"/>
      <c r="E37" s="1"/>
    </row>
    <row r="39" spans="1:24" ht="23.25" customHeight="1">
      <c r="A39" s="1702" t="s">
        <v>1243</v>
      </c>
      <c r="B39" s="1702"/>
      <c r="C39" s="1702"/>
      <c r="D39" s="1702"/>
      <c r="E39" s="1702"/>
      <c r="F39" s="1702"/>
      <c r="G39" s="333"/>
      <c r="H39" s="1702" t="s">
        <v>959</v>
      </c>
      <c r="I39" s="1702"/>
      <c r="J39" s="1702"/>
      <c r="K39" s="1702"/>
      <c r="L39" s="1702"/>
      <c r="M39" s="1702"/>
      <c r="N39" s="1702"/>
      <c r="O39" s="1702"/>
      <c r="P39" s="1702"/>
      <c r="Q39" s="1825" t="s">
        <v>2599</v>
      </c>
      <c r="R39" s="1826"/>
      <c r="S39" s="1826"/>
      <c r="T39" s="1826"/>
      <c r="U39" s="1826"/>
      <c r="V39" s="1826"/>
      <c r="W39" s="1826"/>
      <c r="X39" s="1826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15" t="s">
        <v>173</v>
      </c>
      <c r="B41" s="15" t="s">
        <v>1015</v>
      </c>
      <c r="C41" s="15"/>
      <c r="D41" s="15" t="s">
        <v>1373</v>
      </c>
      <c r="E41" s="15"/>
      <c r="F41" s="15"/>
      <c r="G41" s="37"/>
      <c r="H41" s="15"/>
      <c r="I41" s="15"/>
      <c r="J41" s="15"/>
      <c r="K41" s="15"/>
      <c r="L41" s="15">
        <v>483</v>
      </c>
      <c r="M41" s="15"/>
      <c r="N41" s="15"/>
      <c r="O41" s="15"/>
      <c r="P41" s="14">
        <f>SUM(H41:O41)</f>
        <v>483</v>
      </c>
      <c r="Q41" s="14" t="s">
        <v>30</v>
      </c>
      <c r="R41" s="264">
        <v>115135</v>
      </c>
      <c r="S41" s="14" t="s">
        <v>31</v>
      </c>
      <c r="T41" s="16" t="s">
        <v>508</v>
      </c>
      <c r="U41" s="16"/>
      <c r="V41" s="16"/>
      <c r="W41" s="16"/>
      <c r="X41" s="16"/>
    </row>
    <row r="42" spans="1:24">
      <c r="A42" s="15" t="s">
        <v>157</v>
      </c>
      <c r="B42" s="15" t="s">
        <v>1184</v>
      </c>
      <c r="C42" s="15" t="s">
        <v>6708</v>
      </c>
      <c r="D42" s="15" t="s">
        <v>6278</v>
      </c>
      <c r="E42" s="24">
        <v>45965.402777777781</v>
      </c>
      <c r="F42" s="15">
        <v>11.8</v>
      </c>
      <c r="G42" s="37" t="s">
        <v>3121</v>
      </c>
      <c r="H42" s="15"/>
      <c r="I42" s="15"/>
      <c r="J42" s="15"/>
      <c r="K42" s="15"/>
      <c r="L42" s="15">
        <v>60</v>
      </c>
      <c r="M42" s="15">
        <v>101</v>
      </c>
      <c r="N42" s="15"/>
      <c r="O42" s="15"/>
      <c r="P42" s="14">
        <f>SUM(H42:O42)</f>
        <v>161</v>
      </c>
      <c r="Q42" s="307" t="s">
        <v>32</v>
      </c>
      <c r="R42" s="340">
        <v>115129</v>
      </c>
      <c r="S42" s="237" t="s">
        <v>33</v>
      </c>
      <c r="T42" s="16" t="s">
        <v>508</v>
      </c>
      <c r="U42" s="16" t="s">
        <v>90</v>
      </c>
      <c r="V42" s="16">
        <v>1015718</v>
      </c>
      <c r="W42" s="16" t="s">
        <v>6691</v>
      </c>
      <c r="X42" s="16"/>
    </row>
    <row r="43" spans="1:24">
      <c r="A43" s="15" t="s">
        <v>4752</v>
      </c>
      <c r="B43" s="15" t="s">
        <v>78</v>
      </c>
      <c r="C43" s="35" t="s">
        <v>6709</v>
      </c>
      <c r="D43" s="15" t="s">
        <v>1407</v>
      </c>
      <c r="E43" s="24">
        <v>45965.465277777781</v>
      </c>
      <c r="F43" s="15">
        <v>10.8</v>
      </c>
      <c r="G43" s="37" t="s">
        <v>3121</v>
      </c>
      <c r="H43" s="15"/>
      <c r="I43" s="15"/>
      <c r="J43" s="15"/>
      <c r="K43" s="15"/>
      <c r="L43" s="15">
        <v>60</v>
      </c>
      <c r="M43" s="15">
        <v>60</v>
      </c>
      <c r="N43" s="15">
        <v>41</v>
      </c>
      <c r="O43" s="15"/>
      <c r="P43" s="14">
        <f>SUM(H43:O43)</f>
        <v>161</v>
      </c>
      <c r="Q43" s="307" t="s">
        <v>32</v>
      </c>
      <c r="R43" s="340">
        <v>115131</v>
      </c>
      <c r="S43" s="237" t="s">
        <v>33</v>
      </c>
      <c r="T43" s="16" t="s">
        <v>508</v>
      </c>
      <c r="U43" s="16" t="s">
        <v>90</v>
      </c>
      <c r="V43" s="16">
        <v>1015719</v>
      </c>
      <c r="W43" s="16" t="s">
        <v>6710</v>
      </c>
      <c r="X43" s="16"/>
    </row>
    <row r="44" spans="1:24">
      <c r="A44" s="15" t="s">
        <v>119</v>
      </c>
      <c r="B44" s="15" t="s">
        <v>78</v>
      </c>
      <c r="C44" s="35" t="s">
        <v>6711</v>
      </c>
      <c r="D44" s="15" t="s">
        <v>1407</v>
      </c>
      <c r="E44" s="24">
        <v>45965.472222222219</v>
      </c>
      <c r="F44" s="35">
        <v>10.8</v>
      </c>
      <c r="G44" s="37" t="s">
        <v>3121</v>
      </c>
      <c r="H44" s="15"/>
      <c r="I44" s="15"/>
      <c r="J44" s="15"/>
      <c r="K44" s="15"/>
      <c r="L44" s="15">
        <v>60</v>
      </c>
      <c r="M44" s="15">
        <v>101</v>
      </c>
      <c r="N44" s="15"/>
      <c r="O44" s="15"/>
      <c r="P44" s="14">
        <v>161</v>
      </c>
      <c r="Q44" s="307" t="s">
        <v>32</v>
      </c>
      <c r="R44" s="340">
        <v>115130</v>
      </c>
      <c r="S44" s="237" t="s">
        <v>33</v>
      </c>
      <c r="T44" s="16" t="s">
        <v>508</v>
      </c>
      <c r="U44" s="16" t="s">
        <v>90</v>
      </c>
      <c r="V44" s="16">
        <v>1015720</v>
      </c>
      <c r="W44" s="16" t="s">
        <v>6710</v>
      </c>
      <c r="X44" s="16"/>
    </row>
    <row r="45" spans="1:24">
      <c r="A45" s="11" t="s">
        <v>19</v>
      </c>
      <c r="B45" s="7"/>
      <c r="C45" s="7"/>
      <c r="D45" s="7"/>
      <c r="E45" s="11"/>
      <c r="F45" s="7"/>
      <c r="G45" s="7"/>
      <c r="H45" s="11">
        <f t="shared" ref="H45:P45" si="3">SUM(H41:H44)</f>
        <v>0</v>
      </c>
      <c r="I45" s="11">
        <f t="shared" si="3"/>
        <v>0</v>
      </c>
      <c r="J45" s="11">
        <f t="shared" si="3"/>
        <v>0</v>
      </c>
      <c r="K45" s="11">
        <f t="shared" si="3"/>
        <v>0</v>
      </c>
      <c r="L45" s="11">
        <f t="shared" si="3"/>
        <v>663</v>
      </c>
      <c r="M45" s="11">
        <f t="shared" si="3"/>
        <v>262</v>
      </c>
      <c r="N45" s="11">
        <f t="shared" si="3"/>
        <v>41</v>
      </c>
      <c r="O45" s="11">
        <f t="shared" si="3"/>
        <v>0</v>
      </c>
      <c r="P45" s="11">
        <f t="shared" si="3"/>
        <v>966</v>
      </c>
      <c r="Q45" s="12"/>
      <c r="R45" s="256"/>
      <c r="S45" s="12"/>
      <c r="T45" s="12"/>
      <c r="U45" s="12"/>
      <c r="V45" s="12"/>
      <c r="W45" s="12"/>
      <c r="X45" s="12"/>
    </row>
    <row r="46" spans="1:24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4">
      <c r="A47" s="166" t="s">
        <v>34</v>
      </c>
      <c r="B47" s="1562"/>
      <c r="C47" s="1562"/>
      <c r="D47" s="1562"/>
      <c r="E47" s="1"/>
      <c r="F47" s="1"/>
      <c r="G47" s="1"/>
      <c r="H47" s="1"/>
      <c r="I47" s="1"/>
      <c r="J47" s="1563"/>
      <c r="K47" s="1563"/>
      <c r="L47" s="156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 ht="18">
      <c r="A48" s="187" t="s">
        <v>35</v>
      </c>
      <c r="B48" s="186" t="s">
        <v>36</v>
      </c>
      <c r="C48" s="239" t="s">
        <v>37</v>
      </c>
      <c r="D48" s="24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4" t="s">
        <v>508</v>
      </c>
      <c r="B49" s="1564"/>
      <c r="C49" s="1564"/>
      <c r="D49" s="242"/>
      <c r="E49" s="243" t="s">
        <v>40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5" t="s">
        <v>6039</v>
      </c>
      <c r="B50" s="1772" t="s">
        <v>6040</v>
      </c>
      <c r="C50" s="1772"/>
      <c r="D50" s="1"/>
      <c r="E50" s="1"/>
    </row>
    <row r="51" spans="1:23">
      <c r="A51" s="5" t="s">
        <v>42</v>
      </c>
      <c r="B51" s="1772"/>
      <c r="C51" s="1772"/>
    </row>
    <row r="52" spans="1:23">
      <c r="A52" s="5" t="s">
        <v>43</v>
      </c>
      <c r="B52" s="1772"/>
      <c r="C52" s="1772"/>
      <c r="D52" s="1"/>
      <c r="E52" s="1"/>
    </row>
    <row r="53" spans="1:23">
      <c r="A53" s="5" t="s">
        <v>44</v>
      </c>
      <c r="B53" s="1772"/>
      <c r="C53" s="1772"/>
      <c r="D53" s="1"/>
      <c r="E53" s="1"/>
    </row>
  </sheetData>
  <mergeCells count="30">
    <mergeCell ref="Q1:X1"/>
    <mergeCell ref="B11:D11"/>
    <mergeCell ref="J11:L11"/>
    <mergeCell ref="B13:C13"/>
    <mergeCell ref="A39:F39"/>
    <mergeCell ref="H39:P39"/>
    <mergeCell ref="Q39:X39"/>
    <mergeCell ref="Q20:X20"/>
    <mergeCell ref="B32:C32"/>
    <mergeCell ref="B34:C34"/>
    <mergeCell ref="B35:C35"/>
    <mergeCell ref="H20:P20"/>
    <mergeCell ref="A1:F1"/>
    <mergeCell ref="H1:P1"/>
    <mergeCell ref="B47:D47"/>
    <mergeCell ref="J47:L47"/>
    <mergeCell ref="B15:C15"/>
    <mergeCell ref="B16:C16"/>
    <mergeCell ref="B17:C17"/>
    <mergeCell ref="B18:C18"/>
    <mergeCell ref="A20:F20"/>
    <mergeCell ref="B36:C36"/>
    <mergeCell ref="B37:C37"/>
    <mergeCell ref="B30:D30"/>
    <mergeCell ref="J30:L30"/>
    <mergeCell ref="B49:C49"/>
    <mergeCell ref="B50:C50"/>
    <mergeCell ref="B51:C51"/>
    <mergeCell ref="B52:C52"/>
    <mergeCell ref="B53:C53"/>
  </mergeCells>
  <pageMargins left="0.7" right="0.7" top="0.75" bottom="0.75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37A57-82BD-4DB7-BDE2-EACD878425EA}">
  <sheetPr>
    <tabColor rgb="FFEBBCE2"/>
  </sheetPr>
  <dimension ref="A1:X93"/>
  <sheetViews>
    <sheetView topLeftCell="B29" workbookViewId="0">
      <selection activeCell="B53" sqref="B53:C5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5.855468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7.5703125" customWidth="1"/>
  </cols>
  <sheetData>
    <row r="1" spans="1:24" ht="23.25">
      <c r="A1" s="1559" t="s">
        <v>1442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219</v>
      </c>
      <c r="B3" s="15" t="s">
        <v>75</v>
      </c>
      <c r="C3" s="15" t="s">
        <v>6712</v>
      </c>
      <c r="D3" s="15" t="s">
        <v>74</v>
      </c>
      <c r="E3" s="24">
        <v>45962.534722222219</v>
      </c>
      <c r="F3" s="15">
        <v>15.8</v>
      </c>
      <c r="G3" s="37"/>
      <c r="H3" s="15"/>
      <c r="I3" s="15"/>
      <c r="J3" s="35">
        <v>27</v>
      </c>
      <c r="K3" s="35">
        <v>134</v>
      </c>
      <c r="L3" s="15"/>
      <c r="M3" s="15"/>
      <c r="N3" s="15"/>
      <c r="O3" s="15"/>
      <c r="P3" s="14">
        <f t="shared" ref="P3:P9" si="0">SUM(H3:O3)</f>
        <v>161</v>
      </c>
      <c r="Q3" s="14" t="s">
        <v>30</v>
      </c>
      <c r="R3" s="14">
        <v>115043</v>
      </c>
      <c r="S3" s="14" t="s">
        <v>31</v>
      </c>
      <c r="T3" s="232" t="s">
        <v>169</v>
      </c>
      <c r="U3" s="16" t="s">
        <v>634</v>
      </c>
      <c r="V3" s="16">
        <v>1015651</v>
      </c>
      <c r="W3" s="16" t="s">
        <v>6713</v>
      </c>
      <c r="X3" s="16"/>
    </row>
    <row r="4" spans="1:24">
      <c r="A4" s="15" t="s">
        <v>111</v>
      </c>
      <c r="B4" s="15" t="s">
        <v>65</v>
      </c>
      <c r="C4" s="15" t="s">
        <v>6714</v>
      </c>
      <c r="D4" s="15" t="s">
        <v>64</v>
      </c>
      <c r="E4" s="24">
        <v>45962.517361111109</v>
      </c>
      <c r="F4" s="15">
        <v>14.8</v>
      </c>
      <c r="G4" s="37"/>
      <c r="H4" s="15"/>
      <c r="I4" s="15"/>
      <c r="J4" s="15"/>
      <c r="K4" s="15"/>
      <c r="L4" s="35">
        <v>108</v>
      </c>
      <c r="M4" s="15"/>
      <c r="N4" s="15"/>
      <c r="O4" s="15"/>
      <c r="P4" s="14">
        <f t="shared" si="0"/>
        <v>108</v>
      </c>
      <c r="Q4" s="14" t="s">
        <v>30</v>
      </c>
      <c r="R4" s="264">
        <v>115044</v>
      </c>
      <c r="S4" s="23" t="s">
        <v>33</v>
      </c>
      <c r="T4" s="232" t="s">
        <v>169</v>
      </c>
      <c r="U4" s="16" t="s">
        <v>90</v>
      </c>
      <c r="V4" s="16">
        <v>1015652</v>
      </c>
      <c r="W4" s="16" t="s">
        <v>6713</v>
      </c>
      <c r="X4" s="16"/>
    </row>
    <row r="5" spans="1:24">
      <c r="A5" s="15" t="s">
        <v>3866</v>
      </c>
      <c r="B5" s="15" t="s">
        <v>78</v>
      </c>
      <c r="C5" s="15" t="s">
        <v>6715</v>
      </c>
      <c r="D5" s="15" t="s">
        <v>88</v>
      </c>
      <c r="E5" s="24">
        <v>45963.166666666664</v>
      </c>
      <c r="F5" s="15">
        <v>10.3</v>
      </c>
      <c r="G5" s="37" t="s">
        <v>3121</v>
      </c>
      <c r="H5" s="15"/>
      <c r="I5" s="15"/>
      <c r="J5" s="15"/>
      <c r="K5" s="15"/>
      <c r="L5" s="35">
        <v>101</v>
      </c>
      <c r="M5" s="35">
        <v>60</v>
      </c>
      <c r="N5" s="15"/>
      <c r="O5" s="15"/>
      <c r="P5" s="14">
        <f t="shared" si="0"/>
        <v>161</v>
      </c>
      <c r="Q5" s="307" t="s">
        <v>32</v>
      </c>
      <c r="R5" s="344">
        <v>115090</v>
      </c>
      <c r="S5" s="237" t="s">
        <v>33</v>
      </c>
      <c r="T5" s="231" t="s">
        <v>161</v>
      </c>
      <c r="U5" s="16" t="s">
        <v>90</v>
      </c>
      <c r="V5" s="16">
        <v>1015653</v>
      </c>
      <c r="W5" s="273" t="s">
        <v>6716</v>
      </c>
      <c r="X5" s="16"/>
    </row>
    <row r="6" spans="1:24">
      <c r="A6" s="15" t="s">
        <v>519</v>
      </c>
      <c r="B6" s="15" t="s">
        <v>78</v>
      </c>
      <c r="C6" s="15" t="s">
        <v>6717</v>
      </c>
      <c r="D6" s="15" t="s">
        <v>88</v>
      </c>
      <c r="E6" s="24">
        <v>45963.166666666664</v>
      </c>
      <c r="F6" s="15">
        <v>10.3</v>
      </c>
      <c r="G6" s="37" t="s">
        <v>3121</v>
      </c>
      <c r="H6" s="15"/>
      <c r="I6" s="15"/>
      <c r="J6" s="15"/>
      <c r="K6" s="15"/>
      <c r="L6" s="35">
        <v>101</v>
      </c>
      <c r="M6" s="35">
        <v>60</v>
      </c>
      <c r="N6" s="15"/>
      <c r="O6" s="15"/>
      <c r="P6" s="14">
        <f t="shared" si="0"/>
        <v>161</v>
      </c>
      <c r="Q6" s="307" t="s">
        <v>32</v>
      </c>
      <c r="R6" s="344">
        <v>115091</v>
      </c>
      <c r="S6" s="237" t="s">
        <v>33</v>
      </c>
      <c r="T6" s="231" t="s">
        <v>161</v>
      </c>
      <c r="U6" s="16" t="s">
        <v>90</v>
      </c>
      <c r="V6" s="16">
        <v>1015654</v>
      </c>
      <c r="W6" s="16" t="s">
        <v>6718</v>
      </c>
      <c r="X6" s="16"/>
    </row>
    <row r="7" spans="1:24">
      <c r="A7" s="15" t="s">
        <v>120</v>
      </c>
      <c r="B7" s="15" t="s">
        <v>78</v>
      </c>
      <c r="C7" s="15" t="s">
        <v>6719</v>
      </c>
      <c r="D7" s="15" t="s">
        <v>932</v>
      </c>
      <c r="E7" s="24">
        <v>45963.003472222219</v>
      </c>
      <c r="F7" s="15">
        <v>10.3</v>
      </c>
      <c r="G7" s="37" t="s">
        <v>3121</v>
      </c>
      <c r="H7" s="15"/>
      <c r="I7" s="15"/>
      <c r="J7" s="15"/>
      <c r="K7" s="15"/>
      <c r="L7" s="35">
        <v>101</v>
      </c>
      <c r="M7" s="35">
        <v>60</v>
      </c>
      <c r="N7" s="15"/>
      <c r="O7" s="15"/>
      <c r="P7" s="14">
        <f t="shared" si="0"/>
        <v>161</v>
      </c>
      <c r="Q7" s="307" t="s">
        <v>32</v>
      </c>
      <c r="R7" s="344">
        <v>115093</v>
      </c>
      <c r="S7" s="237" t="s">
        <v>33</v>
      </c>
      <c r="T7" s="231" t="s">
        <v>161</v>
      </c>
      <c r="U7" s="16" t="s">
        <v>90</v>
      </c>
      <c r="V7" s="16">
        <v>1015655</v>
      </c>
      <c r="W7" s="16" t="s">
        <v>6718</v>
      </c>
      <c r="X7" s="16"/>
    </row>
    <row r="8" spans="1:24">
      <c r="A8" s="15" t="s">
        <v>4752</v>
      </c>
      <c r="B8" s="15" t="s">
        <v>78</v>
      </c>
      <c r="C8" s="15" t="s">
        <v>6720</v>
      </c>
      <c r="D8" s="15" t="s">
        <v>88</v>
      </c>
      <c r="E8" s="24">
        <v>45963.166666666664</v>
      </c>
      <c r="F8" s="15">
        <v>10.3</v>
      </c>
      <c r="G8" s="37" t="s">
        <v>3121</v>
      </c>
      <c r="H8" s="15"/>
      <c r="I8" s="15"/>
      <c r="J8" s="15"/>
      <c r="K8" s="15"/>
      <c r="L8" s="35">
        <v>120</v>
      </c>
      <c r="M8" s="35">
        <v>41</v>
      </c>
      <c r="N8" s="15"/>
      <c r="O8" s="15"/>
      <c r="P8" s="14">
        <f t="shared" si="0"/>
        <v>161</v>
      </c>
      <c r="Q8" s="307" t="s">
        <v>32</v>
      </c>
      <c r="R8" s="344">
        <v>115092</v>
      </c>
      <c r="S8" s="237" t="s">
        <v>33</v>
      </c>
      <c r="T8" s="231" t="s">
        <v>161</v>
      </c>
      <c r="U8" s="16" t="s">
        <v>90</v>
      </c>
      <c r="V8" s="16">
        <v>1015656</v>
      </c>
      <c r="W8" s="16" t="s">
        <v>6716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293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27</v>
      </c>
      <c r="K10" s="11">
        <f t="shared" si="1"/>
        <v>134</v>
      </c>
      <c r="L10" s="11">
        <f t="shared" si="1"/>
        <v>531</v>
      </c>
      <c r="M10" s="11">
        <f t="shared" si="1"/>
        <v>221</v>
      </c>
      <c r="N10" s="11">
        <f t="shared" si="1"/>
        <v>0</v>
      </c>
      <c r="O10" s="11">
        <f t="shared" si="1"/>
        <v>0</v>
      </c>
      <c r="P10" s="11">
        <f t="shared" si="1"/>
        <v>913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1564" t="s">
        <v>1096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16" t="s">
        <v>161</v>
      </c>
      <c r="B15" s="416" t="s">
        <v>715</v>
      </c>
      <c r="C15" s="416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957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6669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1277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4488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122</v>
      </c>
      <c r="B23" s="15" t="s">
        <v>62</v>
      </c>
      <c r="C23" s="15" t="s">
        <v>6721</v>
      </c>
      <c r="D23" s="15" t="s">
        <v>61</v>
      </c>
      <c r="E23" s="24">
        <v>45962.777777777781</v>
      </c>
      <c r="F23" s="15">
        <v>13</v>
      </c>
      <c r="G23" s="37"/>
      <c r="H23" s="15"/>
      <c r="I23" s="15"/>
      <c r="J23" s="35">
        <v>81</v>
      </c>
      <c r="K23" s="35">
        <v>80</v>
      </c>
      <c r="L23" s="15"/>
      <c r="M23" s="15"/>
      <c r="N23" s="15"/>
      <c r="O23" s="15"/>
      <c r="P23" s="14">
        <f t="shared" ref="P23:P27" si="2">SUM(H23:O23)</f>
        <v>161</v>
      </c>
      <c r="Q23" s="14" t="s">
        <v>30</v>
      </c>
      <c r="R23" s="264">
        <v>115046</v>
      </c>
      <c r="S23" s="14" t="s">
        <v>31</v>
      </c>
      <c r="T23" s="232" t="s">
        <v>169</v>
      </c>
      <c r="U23" s="16" t="s">
        <v>90</v>
      </c>
      <c r="V23" s="16">
        <v>1015659</v>
      </c>
      <c r="W23" s="16" t="s">
        <v>6722</v>
      </c>
      <c r="X23" s="16"/>
    </row>
    <row r="24" spans="1:24">
      <c r="A24" s="15" t="s">
        <v>4752</v>
      </c>
      <c r="B24" s="15" t="s">
        <v>78</v>
      </c>
      <c r="C24" s="15" t="s">
        <v>6723</v>
      </c>
      <c r="D24" s="15" t="s">
        <v>88</v>
      </c>
      <c r="E24" s="24">
        <v>45963.166666666664</v>
      </c>
      <c r="F24" s="15">
        <v>10.3</v>
      </c>
      <c r="G24" s="37" t="s">
        <v>3121</v>
      </c>
      <c r="H24" s="15"/>
      <c r="I24" s="15"/>
      <c r="J24" s="15"/>
      <c r="K24" s="15"/>
      <c r="L24" s="35">
        <v>107</v>
      </c>
      <c r="M24" s="35">
        <v>54</v>
      </c>
      <c r="N24" s="15"/>
      <c r="O24" s="15"/>
      <c r="P24" s="14">
        <v>161</v>
      </c>
      <c r="Q24" s="307" t="s">
        <v>32</v>
      </c>
      <c r="R24" s="340">
        <v>115094</v>
      </c>
      <c r="S24" s="237" t="s">
        <v>33</v>
      </c>
      <c r="T24" s="231" t="s">
        <v>161</v>
      </c>
      <c r="U24" s="16" t="s">
        <v>90</v>
      </c>
      <c r="V24" s="16">
        <v>1015660</v>
      </c>
      <c r="W24" s="16" t="s">
        <v>6716</v>
      </c>
      <c r="X24" s="16"/>
    </row>
    <row r="25" spans="1:24">
      <c r="A25" s="15" t="s">
        <v>107</v>
      </c>
      <c r="B25" s="15" t="s">
        <v>78</v>
      </c>
      <c r="C25" s="15" t="s">
        <v>6724</v>
      </c>
      <c r="D25" s="15" t="s">
        <v>88</v>
      </c>
      <c r="E25" s="24">
        <v>45963.166666666664</v>
      </c>
      <c r="F25" s="15">
        <v>10.8</v>
      </c>
      <c r="G25" s="37" t="s">
        <v>3121</v>
      </c>
      <c r="H25" s="15"/>
      <c r="I25" s="15"/>
      <c r="J25" s="15"/>
      <c r="K25" s="15"/>
      <c r="L25" s="35">
        <v>107</v>
      </c>
      <c r="M25" s="35">
        <v>54</v>
      </c>
      <c r="N25" s="15"/>
      <c r="O25" s="15"/>
      <c r="P25" s="14">
        <f>SUM(H25:O25)</f>
        <v>161</v>
      </c>
      <c r="Q25" s="307" t="s">
        <v>32</v>
      </c>
      <c r="R25" s="340">
        <v>115095</v>
      </c>
      <c r="S25" s="237" t="s">
        <v>33</v>
      </c>
      <c r="T25" s="231" t="s">
        <v>161</v>
      </c>
      <c r="U25" s="16" t="s">
        <v>90</v>
      </c>
      <c r="V25" s="16">
        <v>1015661</v>
      </c>
      <c r="W25" s="16" t="s">
        <v>6716</v>
      </c>
      <c r="X25" s="16"/>
    </row>
    <row r="26" spans="1:24">
      <c r="A26" s="15" t="s">
        <v>120</v>
      </c>
      <c r="B26" s="15" t="s">
        <v>78</v>
      </c>
      <c r="C26" s="15" t="s">
        <v>6725</v>
      </c>
      <c r="D26" s="15" t="s">
        <v>88</v>
      </c>
      <c r="E26" s="24">
        <v>45963.166666666664</v>
      </c>
      <c r="F26" s="15">
        <v>10.3</v>
      </c>
      <c r="G26" s="37" t="s">
        <v>3121</v>
      </c>
      <c r="H26" s="15"/>
      <c r="I26" s="15"/>
      <c r="J26" s="15"/>
      <c r="K26" s="15"/>
      <c r="L26" s="35">
        <v>54</v>
      </c>
      <c r="M26" s="35">
        <v>107</v>
      </c>
      <c r="N26" s="15"/>
      <c r="O26" s="15"/>
      <c r="P26" s="14">
        <f>SUM(H26:O26)</f>
        <v>161</v>
      </c>
      <c r="Q26" s="307" t="s">
        <v>32</v>
      </c>
      <c r="R26" s="340">
        <v>115096</v>
      </c>
      <c r="S26" s="237" t="s">
        <v>33</v>
      </c>
      <c r="T26" s="231" t="s">
        <v>161</v>
      </c>
      <c r="U26" s="16" t="s">
        <v>90</v>
      </c>
      <c r="V26" s="16">
        <v>1015662</v>
      </c>
      <c r="W26" s="16" t="s">
        <v>6716</v>
      </c>
      <c r="X26" s="16"/>
    </row>
    <row r="27" spans="1:24">
      <c r="A27" s="15" t="s">
        <v>119</v>
      </c>
      <c r="B27" s="15" t="s">
        <v>92</v>
      </c>
      <c r="C27" s="15" t="s">
        <v>6726</v>
      </c>
      <c r="D27" s="15" t="s">
        <v>2294</v>
      </c>
      <c r="E27" s="24">
        <v>45963.618055555555</v>
      </c>
      <c r="F27" s="15">
        <v>10.3</v>
      </c>
      <c r="G27" s="37" t="s">
        <v>3121</v>
      </c>
      <c r="H27" s="15"/>
      <c r="I27" s="15"/>
      <c r="J27" s="15"/>
      <c r="K27" s="15"/>
      <c r="L27" s="35">
        <v>80</v>
      </c>
      <c r="M27" s="35">
        <v>81</v>
      </c>
      <c r="N27" s="15"/>
      <c r="O27" s="15"/>
      <c r="P27" s="14">
        <f t="shared" si="2"/>
        <v>161</v>
      </c>
      <c r="Q27" s="307" t="s">
        <v>32</v>
      </c>
      <c r="R27" s="340">
        <v>115097</v>
      </c>
      <c r="S27" s="237" t="s">
        <v>33</v>
      </c>
      <c r="T27" s="231" t="s">
        <v>161</v>
      </c>
      <c r="U27" s="16" t="s">
        <v>90</v>
      </c>
      <c r="V27" s="16">
        <v>1015663</v>
      </c>
      <c r="W27" s="16" t="s">
        <v>6716</v>
      </c>
      <c r="X27" s="16"/>
    </row>
    <row r="28" spans="1:24">
      <c r="A28" s="15"/>
      <c r="B28" s="15"/>
      <c r="C28" s="15"/>
      <c r="D28" s="15"/>
      <c r="E28" s="24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/>
      <c r="Q28" s="17"/>
      <c r="R28" s="293"/>
      <c r="S28" s="14"/>
      <c r="T28" s="231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SUM(H23:H28)</f>
        <v>0</v>
      </c>
      <c r="I29" s="11">
        <f t="shared" si="3"/>
        <v>0</v>
      </c>
      <c r="J29" s="11">
        <f t="shared" si="3"/>
        <v>81</v>
      </c>
      <c r="K29" s="11">
        <f t="shared" si="3"/>
        <v>80</v>
      </c>
      <c r="L29" s="11">
        <f t="shared" si="3"/>
        <v>348</v>
      </c>
      <c r="M29" s="11">
        <f t="shared" si="3"/>
        <v>296</v>
      </c>
      <c r="N29" s="11">
        <f t="shared" si="3"/>
        <v>0</v>
      </c>
      <c r="O29" s="11">
        <f t="shared" si="3"/>
        <v>0</v>
      </c>
      <c r="P29" s="11">
        <f t="shared" si="3"/>
        <v>805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169</v>
      </c>
      <c r="B33" s="1564" t="s">
        <v>715</v>
      </c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16" t="s">
        <v>161</v>
      </c>
      <c r="B34" s="416" t="s">
        <v>1096</v>
      </c>
      <c r="C34" s="416"/>
      <c r="D34" s="242"/>
      <c r="E34" s="24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870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772" t="s">
        <v>6727</v>
      </c>
      <c r="C37" s="1772"/>
      <c r="D37" s="1"/>
      <c r="E37" s="1"/>
    </row>
    <row r="38" spans="1:24">
      <c r="A38" s="5" t="s">
        <v>44</v>
      </c>
      <c r="B38" s="1772"/>
      <c r="C38" s="1772"/>
      <c r="D38" s="1"/>
      <c r="E38" s="1"/>
    </row>
    <row r="40" spans="1:24" ht="23.25" customHeight="1">
      <c r="A40" s="1829" t="s">
        <v>394</v>
      </c>
      <c r="B40" s="1829"/>
      <c r="C40" s="1829"/>
      <c r="D40" s="1829"/>
      <c r="E40" s="1829"/>
      <c r="F40" s="1829"/>
      <c r="G40" s="434"/>
      <c r="H40" s="1829" t="s">
        <v>346</v>
      </c>
      <c r="I40" s="1829"/>
      <c r="J40" s="1829"/>
      <c r="K40" s="1829"/>
      <c r="L40" s="1829"/>
      <c r="M40" s="1829"/>
      <c r="N40" s="1829"/>
      <c r="O40" s="1829"/>
      <c r="P40" s="1829"/>
      <c r="Q40" s="1830" t="s">
        <v>5850</v>
      </c>
      <c r="R40" s="1831"/>
      <c r="S40" s="1831"/>
      <c r="T40" s="1831"/>
      <c r="U40" s="1831"/>
      <c r="V40" s="1831"/>
      <c r="W40" s="1831"/>
      <c r="X40" s="1831"/>
    </row>
    <row r="41" spans="1:24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>
      <c r="X42" s="16"/>
    </row>
    <row r="43" spans="1:24">
      <c r="A43" s="15" t="s">
        <v>133</v>
      </c>
      <c r="B43" s="15" t="s">
        <v>134</v>
      </c>
      <c r="C43" s="35" t="s">
        <v>6728</v>
      </c>
      <c r="D43" s="15" t="s">
        <v>3852</v>
      </c>
      <c r="E43" s="24">
        <v>45964.288194444445</v>
      </c>
      <c r="F43" s="15">
        <v>10.3</v>
      </c>
      <c r="G43" s="37" t="s">
        <v>3986</v>
      </c>
      <c r="H43" s="15"/>
      <c r="I43" s="15"/>
      <c r="J43" s="15"/>
      <c r="K43" s="35">
        <v>134</v>
      </c>
      <c r="L43" s="35">
        <v>27</v>
      </c>
      <c r="M43" s="15"/>
      <c r="N43" s="15"/>
      <c r="O43" s="15"/>
      <c r="P43" s="14">
        <f>SUM(H43:O43)</f>
        <v>161</v>
      </c>
      <c r="Q43" s="307" t="s">
        <v>32</v>
      </c>
      <c r="R43" s="340">
        <v>115101</v>
      </c>
      <c r="S43" s="237" t="s">
        <v>33</v>
      </c>
      <c r="T43" s="231" t="s">
        <v>161</v>
      </c>
      <c r="U43" s="16" t="s">
        <v>90</v>
      </c>
      <c r="V43" s="16">
        <v>1015676</v>
      </c>
      <c r="W43" s="16" t="s">
        <v>6694</v>
      </c>
      <c r="X43" s="16"/>
    </row>
    <row r="44" spans="1:24">
      <c r="A44" s="15" t="s">
        <v>4752</v>
      </c>
      <c r="B44" s="15" t="s">
        <v>92</v>
      </c>
      <c r="C44" s="35" t="s">
        <v>6729</v>
      </c>
      <c r="D44" s="15" t="s">
        <v>1384</v>
      </c>
      <c r="E44" s="24">
        <v>45965.201388888891</v>
      </c>
      <c r="F44" s="15">
        <v>10.3</v>
      </c>
      <c r="G44" s="37" t="s">
        <v>3121</v>
      </c>
      <c r="H44" s="15"/>
      <c r="I44" s="15"/>
      <c r="J44" s="15"/>
      <c r="K44" s="15"/>
      <c r="L44" s="35">
        <v>27</v>
      </c>
      <c r="M44" s="35">
        <v>27</v>
      </c>
      <c r="N44" s="35">
        <v>54</v>
      </c>
      <c r="O44" s="35">
        <v>53</v>
      </c>
      <c r="P44" s="14">
        <f>SUM(H44:O44)</f>
        <v>161</v>
      </c>
      <c r="Q44" s="307" t="s">
        <v>32</v>
      </c>
      <c r="R44" s="340">
        <v>115098</v>
      </c>
      <c r="S44" s="237" t="s">
        <v>33</v>
      </c>
      <c r="T44" s="231" t="s">
        <v>161</v>
      </c>
      <c r="U44" s="16" t="s">
        <v>90</v>
      </c>
      <c r="V44" s="16">
        <v>1015677</v>
      </c>
      <c r="W44" s="16" t="s">
        <v>6730</v>
      </c>
      <c r="X44" s="16"/>
    </row>
    <row r="45" spans="1:24">
      <c r="A45" s="15" t="s">
        <v>86</v>
      </c>
      <c r="B45" s="15" t="s">
        <v>92</v>
      </c>
      <c r="C45" s="35" t="s">
        <v>6731</v>
      </c>
      <c r="D45" s="15" t="s">
        <v>1384</v>
      </c>
      <c r="E45" s="24">
        <v>45965.239583333336</v>
      </c>
      <c r="F45" s="15">
        <v>10.3</v>
      </c>
      <c r="G45" s="37" t="s">
        <v>3121</v>
      </c>
      <c r="H45" s="15"/>
      <c r="I45" s="15"/>
      <c r="J45" s="15"/>
      <c r="K45" s="15"/>
      <c r="L45" s="35">
        <v>27</v>
      </c>
      <c r="M45" s="35">
        <v>27</v>
      </c>
      <c r="N45" s="35">
        <v>54</v>
      </c>
      <c r="O45" s="35">
        <v>53</v>
      </c>
      <c r="P45" s="14">
        <f>SUM(H45:O45)</f>
        <v>161</v>
      </c>
      <c r="Q45" s="307" t="s">
        <v>32</v>
      </c>
      <c r="R45" s="340">
        <v>115100</v>
      </c>
      <c r="S45" s="237" t="s">
        <v>33</v>
      </c>
      <c r="T45" s="231" t="s">
        <v>161</v>
      </c>
      <c r="U45" s="16" t="s">
        <v>90</v>
      </c>
      <c r="V45" s="16">
        <v>1015678</v>
      </c>
      <c r="W45" s="16" t="s">
        <v>6730</v>
      </c>
      <c r="X45" s="16"/>
    </row>
    <row r="46" spans="1:24">
      <c r="A46" s="15" t="s">
        <v>6279</v>
      </c>
      <c r="B46" s="15" t="s">
        <v>92</v>
      </c>
      <c r="C46" s="35" t="s">
        <v>6732</v>
      </c>
      <c r="D46" s="15" t="s">
        <v>1384</v>
      </c>
      <c r="E46" s="24">
        <v>45934.201388888891</v>
      </c>
      <c r="F46" s="15">
        <v>10.3</v>
      </c>
      <c r="G46" s="37" t="s">
        <v>3121</v>
      </c>
      <c r="H46" s="15"/>
      <c r="I46" s="15"/>
      <c r="J46" s="15"/>
      <c r="K46" s="15"/>
      <c r="L46" s="35">
        <v>27</v>
      </c>
      <c r="M46" s="35">
        <v>27</v>
      </c>
      <c r="N46" s="272">
        <v>54</v>
      </c>
      <c r="O46" s="272">
        <v>53</v>
      </c>
      <c r="P46" s="14">
        <f>SUM(H46:O46)</f>
        <v>161</v>
      </c>
      <c r="Q46" s="307" t="s">
        <v>32</v>
      </c>
      <c r="R46" s="340">
        <v>115099</v>
      </c>
      <c r="S46" s="237" t="s">
        <v>33</v>
      </c>
      <c r="T46" s="231" t="s">
        <v>161</v>
      </c>
      <c r="U46" s="16" t="s">
        <v>90</v>
      </c>
      <c r="V46" s="16">
        <v>1015679</v>
      </c>
      <c r="W46" s="16" t="s">
        <v>6730</v>
      </c>
      <c r="X46" s="16"/>
    </row>
    <row r="47" spans="1:24">
      <c r="A47" s="15"/>
      <c r="B47" s="15"/>
      <c r="C47" s="15"/>
      <c r="D47" s="15"/>
      <c r="E47" s="15"/>
      <c r="F47" s="15"/>
      <c r="G47" s="37"/>
      <c r="H47" s="15"/>
      <c r="I47" s="15"/>
      <c r="J47" s="15"/>
      <c r="K47" s="15"/>
      <c r="L47" s="15"/>
      <c r="M47" s="15"/>
      <c r="N47" s="15"/>
      <c r="O47" s="15"/>
      <c r="P47" s="14">
        <f>SUM(H47:O47)</f>
        <v>0</v>
      </c>
      <c r="Q47" s="14"/>
      <c r="R47" s="293"/>
      <c r="S47" s="14"/>
      <c r="T47" s="16"/>
      <c r="U47" s="16"/>
      <c r="V47" s="16"/>
      <c r="W47" s="16"/>
      <c r="X47" s="16"/>
    </row>
    <row r="48" spans="1:24">
      <c r="A48" s="11" t="s">
        <v>19</v>
      </c>
      <c r="B48" s="7"/>
      <c r="C48" s="7"/>
      <c r="D48" s="7"/>
      <c r="E48" s="11"/>
      <c r="F48" s="7"/>
      <c r="G48" s="7"/>
      <c r="H48" s="11">
        <f t="shared" ref="H48:P48" si="4">SUM(H42:H47)</f>
        <v>0</v>
      </c>
      <c r="I48" s="11">
        <f t="shared" si="4"/>
        <v>0</v>
      </c>
      <c r="J48" s="11">
        <f t="shared" si="4"/>
        <v>0</v>
      </c>
      <c r="K48" s="11">
        <f t="shared" si="4"/>
        <v>134</v>
      </c>
      <c r="L48" s="11">
        <f t="shared" si="4"/>
        <v>108</v>
      </c>
      <c r="M48" s="11">
        <f t="shared" si="4"/>
        <v>81</v>
      </c>
      <c r="N48" s="11">
        <f t="shared" si="4"/>
        <v>162</v>
      </c>
      <c r="O48" s="11">
        <f t="shared" si="4"/>
        <v>159</v>
      </c>
      <c r="P48" s="11">
        <f t="shared" si="4"/>
        <v>644</v>
      </c>
      <c r="Q48" s="12"/>
      <c r="R48" s="12"/>
      <c r="S48" s="12"/>
      <c r="T48" s="12"/>
      <c r="U48" s="12"/>
      <c r="V48" s="12"/>
      <c r="W48" s="12"/>
      <c r="X48" s="12"/>
    </row>
    <row r="49" spans="1:24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 t="s">
        <v>161</v>
      </c>
      <c r="B52" s="1564"/>
      <c r="C52" s="1564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5" t="s">
        <v>42</v>
      </c>
      <c r="B53" s="1772" t="s">
        <v>1586</v>
      </c>
      <c r="C53" s="1772"/>
      <c r="D53" s="1"/>
      <c r="E53" s="1"/>
    </row>
    <row r="54" spans="1:24">
      <c r="A54" s="5" t="s">
        <v>42</v>
      </c>
      <c r="B54" s="1772"/>
      <c r="C54" s="1772"/>
    </row>
    <row r="55" spans="1:24">
      <c r="A55" s="5" t="s">
        <v>43</v>
      </c>
      <c r="B55" s="1772" t="s">
        <v>2452</v>
      </c>
      <c r="C55" s="1772"/>
      <c r="D55" s="1"/>
      <c r="E55" s="1"/>
    </row>
    <row r="56" spans="1:24">
      <c r="A56" s="5" t="s">
        <v>44</v>
      </c>
      <c r="B56" s="1772"/>
      <c r="C56" s="1772"/>
      <c r="D56" s="1"/>
      <c r="E56" s="1"/>
    </row>
    <row r="58" spans="1:24" ht="23.25" customHeight="1">
      <c r="A58" s="1621" t="s">
        <v>415</v>
      </c>
      <c r="B58" s="1621"/>
      <c r="C58" s="1621"/>
      <c r="D58" s="1621"/>
      <c r="E58" s="1621"/>
      <c r="F58" s="1621"/>
      <c r="G58" s="231"/>
      <c r="H58" s="1621" t="s">
        <v>6733</v>
      </c>
      <c r="I58" s="1621"/>
      <c r="J58" s="1621"/>
      <c r="K58" s="1621"/>
      <c r="L58" s="1621"/>
      <c r="M58" s="1621"/>
      <c r="N58" s="1621"/>
      <c r="O58" s="1621"/>
      <c r="P58" s="1621"/>
      <c r="Q58" s="1789" t="s">
        <v>2868</v>
      </c>
      <c r="R58" s="1790"/>
      <c r="S58" s="1790"/>
      <c r="T58" s="1790"/>
      <c r="U58" s="1790"/>
      <c r="V58" s="1790"/>
      <c r="W58" s="1790"/>
      <c r="X58" s="1790"/>
    </row>
    <row r="59" spans="1:24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9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18" t="s">
        <v>9</v>
      </c>
      <c r="S59" s="8" t="s">
        <v>21</v>
      </c>
      <c r="T59" s="8" t="s">
        <v>24</v>
      </c>
      <c r="U59" s="8" t="s">
        <v>25</v>
      </c>
      <c r="V59" s="8" t="s">
        <v>26</v>
      </c>
      <c r="W59" s="8" t="s">
        <v>27</v>
      </c>
      <c r="X59" s="8" t="s">
        <v>28</v>
      </c>
    </row>
    <row r="60" spans="1:24">
      <c r="A60" s="15" t="s">
        <v>102</v>
      </c>
      <c r="B60" s="15" t="s">
        <v>92</v>
      </c>
      <c r="C60" s="15" t="s">
        <v>6734</v>
      </c>
      <c r="D60" s="15" t="s">
        <v>2467</v>
      </c>
      <c r="E60" s="24">
        <v>45964.625</v>
      </c>
      <c r="F60" s="15">
        <v>9.6999999999999993</v>
      </c>
      <c r="G60" s="37" t="s">
        <v>3121</v>
      </c>
      <c r="H60" s="15"/>
      <c r="I60" s="15"/>
      <c r="J60" s="15"/>
      <c r="K60" s="15"/>
      <c r="L60" s="15"/>
      <c r="M60" s="35">
        <v>90</v>
      </c>
      <c r="N60" s="35">
        <v>71</v>
      </c>
      <c r="O60" s="15"/>
      <c r="P60" s="14">
        <f t="shared" ref="P60:P65" si="5">SUM(H60:O60)</f>
        <v>161</v>
      </c>
      <c r="Q60" s="307" t="s">
        <v>32</v>
      </c>
      <c r="R60" s="340">
        <v>115108</v>
      </c>
      <c r="S60" s="237" t="s">
        <v>33</v>
      </c>
      <c r="T60" s="232" t="s">
        <v>523</v>
      </c>
      <c r="U60" s="16" t="s">
        <v>90</v>
      </c>
      <c r="V60" s="16">
        <v>1015664</v>
      </c>
      <c r="W60" s="16" t="s">
        <v>6735</v>
      </c>
      <c r="X60" s="16"/>
    </row>
    <row r="61" spans="1:24">
      <c r="A61" s="15" t="s">
        <v>558</v>
      </c>
      <c r="B61" s="15" t="s">
        <v>92</v>
      </c>
      <c r="C61" s="15" t="s">
        <v>6736</v>
      </c>
      <c r="D61" s="15" t="s">
        <v>2467</v>
      </c>
      <c r="E61" s="24">
        <v>45964.625</v>
      </c>
      <c r="F61" s="15">
        <v>9.6999999999999993</v>
      </c>
      <c r="G61" s="37" t="s">
        <v>3121</v>
      </c>
      <c r="H61" s="15"/>
      <c r="I61" s="15"/>
      <c r="J61" s="15"/>
      <c r="K61" s="15"/>
      <c r="L61" s="35">
        <v>101</v>
      </c>
      <c r="M61" s="35">
        <v>60</v>
      </c>
      <c r="N61" s="15"/>
      <c r="O61" s="15"/>
      <c r="P61" s="14">
        <f t="shared" si="5"/>
        <v>161</v>
      </c>
      <c r="Q61" s="307" t="s">
        <v>32</v>
      </c>
      <c r="R61" s="340">
        <v>115109</v>
      </c>
      <c r="S61" s="237" t="s">
        <v>33</v>
      </c>
      <c r="T61" s="232" t="s">
        <v>523</v>
      </c>
      <c r="U61" s="16" t="s">
        <v>90</v>
      </c>
      <c r="V61" s="16">
        <v>1015665</v>
      </c>
      <c r="W61" s="16" t="s">
        <v>6735</v>
      </c>
      <c r="X61" s="16"/>
    </row>
    <row r="62" spans="1:24">
      <c r="A62" s="15" t="s">
        <v>2837</v>
      </c>
      <c r="B62" s="15" t="s">
        <v>92</v>
      </c>
      <c r="C62" s="15" t="s">
        <v>6737</v>
      </c>
      <c r="D62" s="15" t="s">
        <v>620</v>
      </c>
      <c r="E62" s="24">
        <v>45964.958333333336</v>
      </c>
      <c r="F62" s="15">
        <v>9.6999999999999993</v>
      </c>
      <c r="G62" s="37" t="s">
        <v>3121</v>
      </c>
      <c r="H62" s="15"/>
      <c r="I62" s="15"/>
      <c r="J62" s="15"/>
      <c r="K62" s="15"/>
      <c r="L62" s="35">
        <v>90</v>
      </c>
      <c r="M62" s="35">
        <v>71</v>
      </c>
      <c r="N62" s="15"/>
      <c r="O62" s="15"/>
      <c r="P62" s="14">
        <f t="shared" si="5"/>
        <v>161</v>
      </c>
      <c r="Q62" s="307" t="s">
        <v>32</v>
      </c>
      <c r="R62" s="340">
        <v>115110</v>
      </c>
      <c r="S62" s="237" t="s">
        <v>33</v>
      </c>
      <c r="T62" s="232" t="s">
        <v>523</v>
      </c>
      <c r="U62" s="16" t="s">
        <v>90</v>
      </c>
      <c r="V62" s="16">
        <v>1015666</v>
      </c>
      <c r="W62" s="16" t="s">
        <v>6735</v>
      </c>
      <c r="X62" s="16"/>
    </row>
    <row r="63" spans="1:24">
      <c r="A63" s="15" t="s">
        <v>152</v>
      </c>
      <c r="B63" s="15" t="s">
        <v>78</v>
      </c>
      <c r="C63" s="15" t="s">
        <v>6738</v>
      </c>
      <c r="D63" s="15" t="s">
        <v>3761</v>
      </c>
      <c r="E63" s="24">
        <v>45964.597222222219</v>
      </c>
      <c r="F63" s="15">
        <v>10.6</v>
      </c>
      <c r="G63" s="37" t="s">
        <v>3986</v>
      </c>
      <c r="H63" s="15"/>
      <c r="I63" s="15"/>
      <c r="J63" s="15"/>
      <c r="K63" s="35">
        <v>110</v>
      </c>
      <c r="L63" s="35">
        <v>20</v>
      </c>
      <c r="M63" s="35">
        <v>31</v>
      </c>
      <c r="N63" s="15"/>
      <c r="O63" s="15"/>
      <c r="P63" s="14">
        <f t="shared" si="5"/>
        <v>161</v>
      </c>
      <c r="Q63" s="307" t="s">
        <v>32</v>
      </c>
      <c r="R63" s="340">
        <v>115113</v>
      </c>
      <c r="S63" s="237" t="s">
        <v>33</v>
      </c>
      <c r="T63" s="415" t="s">
        <v>508</v>
      </c>
      <c r="U63" s="16" t="s">
        <v>90</v>
      </c>
      <c r="V63" s="16">
        <v>1015667</v>
      </c>
      <c r="W63" s="16" t="s">
        <v>6739</v>
      </c>
      <c r="X63" s="16"/>
    </row>
    <row r="64" spans="1:24">
      <c r="A64" s="15" t="s">
        <v>4752</v>
      </c>
      <c r="B64" s="15" t="s">
        <v>92</v>
      </c>
      <c r="C64" s="15" t="s">
        <v>6740</v>
      </c>
      <c r="D64" s="15" t="s">
        <v>620</v>
      </c>
      <c r="E64" s="24">
        <v>45964.958333333336</v>
      </c>
      <c r="F64" s="15">
        <v>9.6999999999999993</v>
      </c>
      <c r="G64" s="37" t="s">
        <v>3121</v>
      </c>
      <c r="H64" s="15"/>
      <c r="I64" s="15"/>
      <c r="J64" s="15"/>
      <c r="K64" s="15"/>
      <c r="L64" s="35">
        <v>60</v>
      </c>
      <c r="M64" s="35">
        <v>101</v>
      </c>
      <c r="N64" s="15"/>
      <c r="O64" s="15"/>
      <c r="P64" s="14">
        <f t="shared" si="5"/>
        <v>161</v>
      </c>
      <c r="Q64" s="307" t="s">
        <v>32</v>
      </c>
      <c r="R64" s="340">
        <v>115111</v>
      </c>
      <c r="S64" s="237" t="s">
        <v>33</v>
      </c>
      <c r="T64" s="232" t="s">
        <v>523</v>
      </c>
      <c r="U64" s="16" t="s">
        <v>90</v>
      </c>
      <c r="V64" s="16">
        <v>1015668</v>
      </c>
      <c r="W64" s="16" t="s">
        <v>6735</v>
      </c>
      <c r="X64" s="16"/>
    </row>
    <row r="65" spans="1:24">
      <c r="A65" s="15" t="s">
        <v>3950</v>
      </c>
      <c r="B65" s="15" t="s">
        <v>92</v>
      </c>
      <c r="C65" s="15" t="s">
        <v>6741</v>
      </c>
      <c r="D65" s="15" t="s">
        <v>620</v>
      </c>
      <c r="E65" s="24">
        <v>45964.958333333336</v>
      </c>
      <c r="F65" s="15">
        <v>9.6999999999999993</v>
      </c>
      <c r="G65" s="37" t="s">
        <v>3121</v>
      </c>
      <c r="H65" s="15"/>
      <c r="I65" s="15"/>
      <c r="J65" s="15"/>
      <c r="K65" s="15"/>
      <c r="L65" s="35">
        <v>101</v>
      </c>
      <c r="M65" s="35">
        <v>60</v>
      </c>
      <c r="N65" s="15"/>
      <c r="O65" s="15"/>
      <c r="P65" s="14">
        <f t="shared" si="5"/>
        <v>161</v>
      </c>
      <c r="Q65" s="307" t="s">
        <v>32</v>
      </c>
      <c r="R65" s="340">
        <v>115112</v>
      </c>
      <c r="S65" s="237" t="s">
        <v>33</v>
      </c>
      <c r="T65" s="232" t="s">
        <v>523</v>
      </c>
      <c r="U65" s="16" t="s">
        <v>90</v>
      </c>
      <c r="V65" s="16">
        <v>1015669</v>
      </c>
      <c r="W65" s="16" t="s">
        <v>6735</v>
      </c>
      <c r="X65" s="16"/>
    </row>
    <row r="66" spans="1:24">
      <c r="A66" s="11" t="s">
        <v>19</v>
      </c>
      <c r="B66" s="7"/>
      <c r="C66" s="7"/>
      <c r="D66" s="7"/>
      <c r="E66" s="11"/>
      <c r="F66" s="7"/>
      <c r="G66" s="7"/>
      <c r="H66" s="11">
        <f t="shared" ref="H66:P66" si="6">SUM(H60:H65)</f>
        <v>0</v>
      </c>
      <c r="I66" s="11">
        <f t="shared" si="6"/>
        <v>0</v>
      </c>
      <c r="J66" s="11">
        <f t="shared" si="6"/>
        <v>0</v>
      </c>
      <c r="K66" s="11">
        <f t="shared" si="6"/>
        <v>110</v>
      </c>
      <c r="L66" s="11">
        <f t="shared" si="6"/>
        <v>372</v>
      </c>
      <c r="M66" s="11">
        <f t="shared" si="6"/>
        <v>413</v>
      </c>
      <c r="N66" s="11">
        <f t="shared" si="6"/>
        <v>71</v>
      </c>
      <c r="O66" s="11">
        <f t="shared" si="6"/>
        <v>0</v>
      </c>
      <c r="P66" s="11">
        <f t="shared" si="6"/>
        <v>966</v>
      </c>
      <c r="Q66" s="12"/>
      <c r="R66" s="256"/>
      <c r="S66" s="12"/>
      <c r="T66" s="12"/>
      <c r="U66" s="12"/>
      <c r="V66" s="12"/>
      <c r="W66" s="12"/>
      <c r="X66" s="12"/>
    </row>
    <row r="67" spans="1:24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4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4" t="s">
        <v>755</v>
      </c>
      <c r="B70" s="1564" t="s">
        <v>1096</v>
      </c>
      <c r="C70" s="1564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416" t="s">
        <v>508</v>
      </c>
      <c r="B71" s="416" t="s">
        <v>715</v>
      </c>
      <c r="C71" s="416"/>
      <c r="D71" s="242"/>
      <c r="E71" s="24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5" t="s">
        <v>42</v>
      </c>
      <c r="B72" s="1772"/>
      <c r="C72" s="1772"/>
      <c r="D72" s="1"/>
      <c r="E72" s="1"/>
    </row>
    <row r="73" spans="1:24">
      <c r="A73" s="5" t="s">
        <v>42</v>
      </c>
      <c r="B73" s="1772"/>
      <c r="C73" s="1772"/>
    </row>
    <row r="74" spans="1:24">
      <c r="A74" s="5" t="s">
        <v>43</v>
      </c>
      <c r="B74" s="1772"/>
      <c r="C74" s="1772"/>
      <c r="D74" s="1"/>
      <c r="E74" s="1"/>
    </row>
    <row r="75" spans="1:24">
      <c r="A75" s="5" t="s">
        <v>44</v>
      </c>
      <c r="B75" s="1772"/>
      <c r="C75" s="1772"/>
      <c r="D75" s="1"/>
      <c r="E75" s="1"/>
    </row>
    <row r="77" spans="1:24" ht="23.25" customHeight="1">
      <c r="A77" s="1559" t="s">
        <v>1311</v>
      </c>
      <c r="B77" s="1559"/>
      <c r="C77" s="1559"/>
      <c r="D77" s="1559"/>
      <c r="E77" s="1559"/>
      <c r="F77" s="1559"/>
      <c r="G77" s="7"/>
      <c r="H77" s="1559" t="s">
        <v>346</v>
      </c>
      <c r="I77" s="1559"/>
      <c r="J77" s="1559"/>
      <c r="K77" s="1559"/>
      <c r="L77" s="1559"/>
      <c r="M77" s="1559"/>
      <c r="N77" s="1559"/>
      <c r="O77" s="1559"/>
      <c r="P77" s="1559"/>
      <c r="Q77" s="1741" t="s">
        <v>6573</v>
      </c>
      <c r="R77" s="1742"/>
      <c r="S77" s="1742"/>
      <c r="T77" s="1742"/>
      <c r="U77" s="1742"/>
      <c r="V77" s="1742"/>
      <c r="W77" s="1742"/>
      <c r="X77" s="1742"/>
    </row>
    <row r="78" spans="1:24" ht="26.25">
      <c r="A78" s="8" t="s">
        <v>3</v>
      </c>
      <c r="B78" s="8" t="s">
        <v>4</v>
      </c>
      <c r="C78" s="8" t="s">
        <v>5</v>
      </c>
      <c r="D78" s="8" t="s">
        <v>6</v>
      </c>
      <c r="E78" s="8" t="s">
        <v>7</v>
      </c>
      <c r="F78" s="8" t="s">
        <v>8</v>
      </c>
      <c r="G78" s="33" t="s">
        <v>10</v>
      </c>
      <c r="H78" s="9" t="s">
        <v>11</v>
      </c>
      <c r="I78" s="9" t="s">
        <v>12</v>
      </c>
      <c r="J78" s="9" t="s">
        <v>13</v>
      </c>
      <c r="K78" s="9" t="s">
        <v>14</v>
      </c>
      <c r="L78" s="9" t="s">
        <v>15</v>
      </c>
      <c r="M78" s="9" t="s">
        <v>16</v>
      </c>
      <c r="N78" s="9" t="s">
        <v>17</v>
      </c>
      <c r="O78" s="10" t="s">
        <v>18</v>
      </c>
      <c r="P78" s="8" t="s">
        <v>19</v>
      </c>
      <c r="Q78" s="8" t="s">
        <v>20</v>
      </c>
      <c r="R78" s="8" t="s">
        <v>9</v>
      </c>
      <c r="S78" s="8" t="s">
        <v>21</v>
      </c>
      <c r="T78" s="8" t="s">
        <v>24</v>
      </c>
      <c r="U78" s="8" t="s">
        <v>25</v>
      </c>
      <c r="V78" s="8" t="s">
        <v>26</v>
      </c>
      <c r="W78" s="8" t="s">
        <v>27</v>
      </c>
      <c r="X78" s="8" t="s">
        <v>28</v>
      </c>
    </row>
    <row r="79" spans="1:24">
      <c r="A79" s="15" t="s">
        <v>141</v>
      </c>
      <c r="B79" s="15" t="s">
        <v>69</v>
      </c>
      <c r="C79" s="15" t="s">
        <v>6742</v>
      </c>
      <c r="D79" s="15" t="s">
        <v>68</v>
      </c>
      <c r="E79" s="24">
        <v>45962.760416666664</v>
      </c>
      <c r="F79" s="15">
        <v>14.5</v>
      </c>
      <c r="G79" s="37"/>
      <c r="H79" s="15"/>
      <c r="I79" s="15"/>
      <c r="J79" s="15"/>
      <c r="K79" s="15"/>
      <c r="L79" s="35">
        <v>81</v>
      </c>
      <c r="M79" s="35">
        <v>54</v>
      </c>
      <c r="N79" s="35">
        <v>26</v>
      </c>
      <c r="O79" s="15"/>
      <c r="P79" s="14">
        <f t="shared" ref="P79:P84" si="7">SUM(H79:O79)</f>
        <v>161</v>
      </c>
      <c r="Q79" s="14" t="s">
        <v>30</v>
      </c>
      <c r="R79" s="14">
        <v>115048</v>
      </c>
      <c r="S79" s="14" t="s">
        <v>31</v>
      </c>
      <c r="T79" s="232" t="s">
        <v>169</v>
      </c>
      <c r="U79" s="16"/>
      <c r="V79" s="16">
        <v>1015680</v>
      </c>
      <c r="W79" s="16" t="s">
        <v>6743</v>
      </c>
      <c r="X79" s="16"/>
    </row>
    <row r="80" spans="1:24">
      <c r="A80" s="300" t="s">
        <v>6744</v>
      </c>
      <c r="B80" s="300" t="s">
        <v>72</v>
      </c>
      <c r="C80" s="300" t="s">
        <v>6745</v>
      </c>
      <c r="D80" s="300" t="s">
        <v>71</v>
      </c>
      <c r="E80" s="301">
        <v>45963.711805555555</v>
      </c>
      <c r="F80" s="15">
        <v>14.5</v>
      </c>
      <c r="G80" s="37"/>
      <c r="H80" s="15"/>
      <c r="I80" s="15"/>
      <c r="J80" s="15"/>
      <c r="K80" s="15"/>
      <c r="L80" s="15"/>
      <c r="M80" s="15"/>
      <c r="N80" s="15"/>
      <c r="O80" s="15"/>
      <c r="P80" s="14">
        <f t="shared" si="7"/>
        <v>0</v>
      </c>
      <c r="Q80" s="14" t="s">
        <v>30</v>
      </c>
      <c r="R80" s="14">
        <v>115049</v>
      </c>
      <c r="S80" s="14" t="s">
        <v>31</v>
      </c>
      <c r="T80" s="232" t="s">
        <v>169</v>
      </c>
      <c r="U80" s="16"/>
      <c r="V80" s="16"/>
      <c r="W80" s="16" t="s">
        <v>6691</v>
      </c>
      <c r="X80" s="16"/>
    </row>
    <row r="81" spans="1:24">
      <c r="A81" s="15" t="s">
        <v>142</v>
      </c>
      <c r="B81" s="15" t="s">
        <v>72</v>
      </c>
      <c r="C81" s="35" t="s">
        <v>6746</v>
      </c>
      <c r="D81" s="15" t="s">
        <v>71</v>
      </c>
      <c r="E81" s="24">
        <v>45963.711805555555</v>
      </c>
      <c r="F81" s="15">
        <v>14.5</v>
      </c>
      <c r="G81" s="37"/>
      <c r="H81" s="15"/>
      <c r="I81" s="15"/>
      <c r="J81" s="15"/>
      <c r="K81" s="35">
        <v>54</v>
      </c>
      <c r="L81" s="15">
        <v>54</v>
      </c>
      <c r="M81" s="35">
        <v>53</v>
      </c>
      <c r="N81" s="15"/>
      <c r="O81" s="15"/>
      <c r="P81" s="14">
        <f t="shared" si="7"/>
        <v>161</v>
      </c>
      <c r="Q81" s="14" t="s">
        <v>30</v>
      </c>
      <c r="R81" s="14">
        <v>115050</v>
      </c>
      <c r="S81" s="14" t="s">
        <v>31</v>
      </c>
      <c r="T81" s="232" t="s">
        <v>169</v>
      </c>
      <c r="U81" s="16"/>
      <c r="V81" s="16">
        <v>1015681</v>
      </c>
      <c r="W81" s="16" t="s">
        <v>6691</v>
      </c>
      <c r="X81" s="16"/>
    </row>
    <row r="82" spans="1:24">
      <c r="A82" s="15" t="s">
        <v>113</v>
      </c>
      <c r="B82" s="15" t="s">
        <v>65</v>
      </c>
      <c r="C82" s="35" t="s">
        <v>6747</v>
      </c>
      <c r="D82" s="15" t="s">
        <v>64</v>
      </c>
      <c r="E82" s="24">
        <v>45963.517361111109</v>
      </c>
      <c r="F82" s="15">
        <v>14.8</v>
      </c>
      <c r="G82" s="37"/>
      <c r="H82" s="15"/>
      <c r="I82" s="15"/>
      <c r="J82" s="15"/>
      <c r="K82" s="15"/>
      <c r="L82" s="15">
        <v>54</v>
      </c>
      <c r="M82" s="15"/>
      <c r="N82" s="15"/>
      <c r="O82" s="15"/>
      <c r="P82" s="14">
        <f t="shared" si="7"/>
        <v>54</v>
      </c>
      <c r="Q82" s="14" t="s">
        <v>30</v>
      </c>
      <c r="R82" s="14">
        <v>115045</v>
      </c>
      <c r="S82" s="23" t="s">
        <v>33</v>
      </c>
      <c r="T82" s="232" t="s">
        <v>169</v>
      </c>
      <c r="U82" s="16" t="s">
        <v>90</v>
      </c>
      <c r="V82" s="16">
        <v>1015682</v>
      </c>
      <c r="W82" s="16" t="s">
        <v>6748</v>
      </c>
      <c r="X82" s="16"/>
    </row>
    <row r="83" spans="1:24">
      <c r="A83" s="15" t="s">
        <v>150</v>
      </c>
      <c r="B83" s="15" t="s">
        <v>57</v>
      </c>
      <c r="C83" s="35" t="s">
        <v>6749</v>
      </c>
      <c r="D83" s="15" t="s">
        <v>56</v>
      </c>
      <c r="E83" s="254" t="s">
        <v>6750</v>
      </c>
      <c r="F83" s="15">
        <v>10.3</v>
      </c>
      <c r="G83" s="37"/>
      <c r="H83" s="15"/>
      <c r="I83" s="15"/>
      <c r="J83" s="15"/>
      <c r="K83" s="35">
        <v>137</v>
      </c>
      <c r="L83" s="15"/>
      <c r="M83" s="15"/>
      <c r="N83" s="15"/>
      <c r="O83" s="15"/>
      <c r="P83" s="14">
        <f t="shared" si="7"/>
        <v>137</v>
      </c>
      <c r="Q83" s="14" t="s">
        <v>30</v>
      </c>
      <c r="R83" s="14">
        <v>115052</v>
      </c>
      <c r="S83" s="14" t="s">
        <v>31</v>
      </c>
      <c r="T83" s="232" t="s">
        <v>169</v>
      </c>
      <c r="U83" s="16"/>
      <c r="V83" s="16">
        <v>1015683</v>
      </c>
      <c r="W83" s="16" t="s">
        <v>6751</v>
      </c>
      <c r="X83" s="16"/>
    </row>
    <row r="84" spans="1:24">
      <c r="A84" s="15" t="s">
        <v>145</v>
      </c>
      <c r="B84" s="15" t="s">
        <v>57</v>
      </c>
      <c r="C84" s="35" t="s">
        <v>6752</v>
      </c>
      <c r="D84" s="15" t="s">
        <v>56</v>
      </c>
      <c r="E84" s="254" t="s">
        <v>6750</v>
      </c>
      <c r="F84" s="15">
        <v>10.3</v>
      </c>
      <c r="G84" s="37"/>
      <c r="H84" s="15"/>
      <c r="I84" s="15"/>
      <c r="J84" s="272">
        <v>161</v>
      </c>
      <c r="K84" s="35">
        <v>60</v>
      </c>
      <c r="L84" s="15"/>
      <c r="M84" s="15"/>
      <c r="N84" s="15"/>
      <c r="O84" s="15"/>
      <c r="P84" s="14">
        <f t="shared" si="7"/>
        <v>221</v>
      </c>
      <c r="Q84" s="14" t="s">
        <v>30</v>
      </c>
      <c r="R84" s="264">
        <v>115053</v>
      </c>
      <c r="S84" s="14" t="s">
        <v>31</v>
      </c>
      <c r="T84" s="232" t="s">
        <v>169</v>
      </c>
      <c r="U84" s="16"/>
      <c r="V84" s="16">
        <v>1015684</v>
      </c>
      <c r="W84" s="16" t="s">
        <v>6751</v>
      </c>
      <c r="X84" s="16"/>
    </row>
    <row r="85" spans="1:24">
      <c r="A85" s="11" t="s">
        <v>19</v>
      </c>
      <c r="B85" s="7"/>
      <c r="C85" s="7"/>
      <c r="D85" s="7"/>
      <c r="E85" s="11"/>
      <c r="F85" s="7"/>
      <c r="G85" s="7"/>
      <c r="H85" s="11">
        <f t="shared" ref="H85:P85" si="8">SUM(H79:H84)</f>
        <v>0</v>
      </c>
      <c r="I85" s="11">
        <f t="shared" si="8"/>
        <v>0</v>
      </c>
      <c r="J85" s="11">
        <f t="shared" si="8"/>
        <v>161</v>
      </c>
      <c r="K85" s="11">
        <f t="shared" si="8"/>
        <v>251</v>
      </c>
      <c r="L85" s="11">
        <f t="shared" si="8"/>
        <v>189</v>
      </c>
      <c r="M85" s="11">
        <f t="shared" si="8"/>
        <v>107</v>
      </c>
      <c r="N85" s="11">
        <f t="shared" si="8"/>
        <v>26</v>
      </c>
      <c r="O85" s="11">
        <f t="shared" si="8"/>
        <v>0</v>
      </c>
      <c r="P85" s="11">
        <f t="shared" si="8"/>
        <v>734</v>
      </c>
      <c r="Q85" s="12"/>
      <c r="R85" s="12"/>
      <c r="S85" s="12"/>
      <c r="T85" s="12"/>
      <c r="U85" s="12"/>
      <c r="V85" s="12"/>
      <c r="W85" s="12"/>
      <c r="X85" s="12"/>
    </row>
    <row r="86" spans="1:24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4">
      <c r="A87" s="166" t="s">
        <v>34</v>
      </c>
      <c r="B87" s="1562"/>
      <c r="C87" s="1562"/>
      <c r="D87" s="1562"/>
      <c r="E87" s="1"/>
      <c r="F87" s="1"/>
      <c r="G87" s="1"/>
      <c r="H87" s="1"/>
      <c r="I87" s="1"/>
      <c r="J87" s="1563"/>
      <c r="K87" s="1563"/>
      <c r="L87" s="156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 ht="18">
      <c r="A88" s="187" t="s">
        <v>35</v>
      </c>
      <c r="B88" s="186" t="s">
        <v>36</v>
      </c>
      <c r="C88" s="239" t="s">
        <v>37</v>
      </c>
      <c r="D88" s="24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>
      <c r="A89" s="4" t="s">
        <v>169</v>
      </c>
      <c r="B89" s="1564"/>
      <c r="C89" s="1564"/>
      <c r="D89" s="242"/>
      <c r="E89" s="243" t="s">
        <v>40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>
      <c r="A90" s="5" t="s">
        <v>42</v>
      </c>
      <c r="B90" s="1772" t="s">
        <v>309</v>
      </c>
      <c r="C90" s="1772"/>
      <c r="D90" s="1"/>
      <c r="E90" s="1"/>
    </row>
    <row r="91" spans="1:24">
      <c r="A91" s="5" t="s">
        <v>42</v>
      </c>
      <c r="B91" s="1772"/>
      <c r="C91" s="1772"/>
    </row>
    <row r="92" spans="1:24">
      <c r="A92" s="5" t="s">
        <v>43</v>
      </c>
      <c r="B92" s="1772" t="s">
        <v>4074</v>
      </c>
      <c r="C92" s="1772"/>
      <c r="D92" s="1"/>
      <c r="E92" s="1"/>
    </row>
    <row r="93" spans="1:24">
      <c r="A93" s="5" t="s">
        <v>44</v>
      </c>
      <c r="B93" s="1772"/>
      <c r="C93" s="1772"/>
      <c r="D93" s="1"/>
      <c r="E93" s="1"/>
    </row>
  </sheetData>
  <mergeCells count="50">
    <mergeCell ref="B89:C89"/>
    <mergeCell ref="B90:C90"/>
    <mergeCell ref="B91:C91"/>
    <mergeCell ref="B92:C92"/>
    <mergeCell ref="B93:C93"/>
    <mergeCell ref="A77:F77"/>
    <mergeCell ref="H77:P77"/>
    <mergeCell ref="Q77:X77"/>
    <mergeCell ref="B87:D87"/>
    <mergeCell ref="J87:L87"/>
    <mergeCell ref="B70:C70"/>
    <mergeCell ref="B72:C72"/>
    <mergeCell ref="B73:C73"/>
    <mergeCell ref="B74:C74"/>
    <mergeCell ref="B75:C75"/>
    <mergeCell ref="A58:F58"/>
    <mergeCell ref="H58:P58"/>
    <mergeCell ref="Q58:X58"/>
    <mergeCell ref="B68:D68"/>
    <mergeCell ref="J68:L68"/>
    <mergeCell ref="B52:C52"/>
    <mergeCell ref="B53:C53"/>
    <mergeCell ref="B54:C54"/>
    <mergeCell ref="B55:C55"/>
    <mergeCell ref="B56:C56"/>
    <mergeCell ref="A40:F40"/>
    <mergeCell ref="H40:P40"/>
    <mergeCell ref="Q40:X40"/>
    <mergeCell ref="B50:D50"/>
    <mergeCell ref="J50:L50"/>
    <mergeCell ref="B14:C14"/>
    <mergeCell ref="A1:F1"/>
    <mergeCell ref="H1:P1"/>
    <mergeCell ref="Q1:X1"/>
    <mergeCell ref="B12:D12"/>
    <mergeCell ref="J12:L12"/>
    <mergeCell ref="B16:C16"/>
    <mergeCell ref="B17:C17"/>
    <mergeCell ref="B18:C18"/>
    <mergeCell ref="B19:C19"/>
    <mergeCell ref="A21:F21"/>
    <mergeCell ref="B37:C37"/>
    <mergeCell ref="B38:C38"/>
    <mergeCell ref="Q21:X21"/>
    <mergeCell ref="B31:D31"/>
    <mergeCell ref="J31:L31"/>
    <mergeCell ref="B33:C33"/>
    <mergeCell ref="B35:C35"/>
    <mergeCell ref="B36:C36"/>
    <mergeCell ref="H21:P21"/>
  </mergeCells>
  <pageMargins left="0.7" right="0.7" top="0.75" bottom="0.75" header="0.3" footer="0.3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FF021-FD99-48A7-8BC1-5A59EC305BDB}">
  <sheetPr>
    <tabColor rgb="FFEBBCE2"/>
  </sheetPr>
  <dimension ref="A1:X70"/>
  <sheetViews>
    <sheetView topLeftCell="A27" workbookViewId="0">
      <selection activeCell="V44" sqref="V4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7.42578125" customWidth="1"/>
  </cols>
  <sheetData>
    <row r="1" spans="1:24" ht="23.25">
      <c r="A1" s="1559" t="s">
        <v>128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6753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5" t="s">
        <v>120</v>
      </c>
      <c r="B3" s="35" t="s">
        <v>134</v>
      </c>
      <c r="C3" s="15" t="s">
        <v>6754</v>
      </c>
      <c r="D3" s="15" t="s">
        <v>2892</v>
      </c>
      <c r="E3" s="24">
        <v>45962.288194444445</v>
      </c>
      <c r="F3" s="15">
        <v>10.3</v>
      </c>
      <c r="G3" s="37" t="s">
        <v>3121</v>
      </c>
      <c r="H3" s="15"/>
      <c r="I3" s="15"/>
      <c r="J3" s="15"/>
      <c r="K3" s="15"/>
      <c r="L3" s="35">
        <v>81</v>
      </c>
      <c r="M3" s="35">
        <v>80</v>
      </c>
      <c r="N3" s="15"/>
      <c r="O3" s="15"/>
      <c r="P3" s="14">
        <f t="shared" ref="P3:P6" si="0">SUM(H3:O3)</f>
        <v>161</v>
      </c>
      <c r="Q3" s="307" t="s">
        <v>32</v>
      </c>
      <c r="R3" s="264">
        <v>115071</v>
      </c>
      <c r="S3" s="237" t="s">
        <v>33</v>
      </c>
      <c r="T3" s="231" t="s">
        <v>161</v>
      </c>
      <c r="U3" s="16" t="s">
        <v>90</v>
      </c>
      <c r="V3" s="16">
        <v>1015595</v>
      </c>
      <c r="W3" s="16" t="s">
        <v>6755</v>
      </c>
      <c r="X3" s="16"/>
    </row>
    <row r="4" spans="1:24">
      <c r="A4" s="15" t="s">
        <v>133</v>
      </c>
      <c r="B4" s="15" t="s">
        <v>134</v>
      </c>
      <c r="C4" s="15" t="s">
        <v>6756</v>
      </c>
      <c r="D4" s="15" t="s">
        <v>2892</v>
      </c>
      <c r="E4" s="24">
        <v>45962.288194444445</v>
      </c>
      <c r="F4" s="15">
        <v>10.3</v>
      </c>
      <c r="G4" s="37" t="s">
        <v>3986</v>
      </c>
      <c r="H4" s="15"/>
      <c r="I4" s="15"/>
      <c r="J4" s="15"/>
      <c r="K4" s="35">
        <v>54</v>
      </c>
      <c r="L4" s="35">
        <v>80</v>
      </c>
      <c r="M4" s="35">
        <v>27</v>
      </c>
      <c r="N4" s="15"/>
      <c r="O4" s="15"/>
      <c r="P4" s="14">
        <f t="shared" si="0"/>
        <v>161</v>
      </c>
      <c r="Q4" s="307" t="s">
        <v>32</v>
      </c>
      <c r="R4" s="340">
        <v>115051</v>
      </c>
      <c r="S4" s="237" t="s">
        <v>33</v>
      </c>
      <c r="T4" s="231" t="s">
        <v>161</v>
      </c>
      <c r="U4" s="16" t="s">
        <v>90</v>
      </c>
      <c r="V4" s="16">
        <v>1015596</v>
      </c>
      <c r="W4" s="16" t="s">
        <v>6755</v>
      </c>
      <c r="X4" s="16"/>
    </row>
    <row r="5" spans="1:24">
      <c r="A5" s="15" t="s">
        <v>4752</v>
      </c>
      <c r="B5" s="15" t="s">
        <v>78</v>
      </c>
      <c r="C5" s="15" t="s">
        <v>6757</v>
      </c>
      <c r="D5" s="15" t="s">
        <v>168</v>
      </c>
      <c r="E5" s="24">
        <v>45961.715277777781</v>
      </c>
      <c r="F5" s="15">
        <v>11.8</v>
      </c>
      <c r="G5" s="37" t="s">
        <v>3121</v>
      </c>
      <c r="H5" s="15"/>
      <c r="I5" s="15"/>
      <c r="J5" s="15"/>
      <c r="K5" s="15"/>
      <c r="L5" s="35">
        <v>80</v>
      </c>
      <c r="M5" s="35">
        <v>75</v>
      </c>
      <c r="N5" s="35">
        <v>6</v>
      </c>
      <c r="O5" s="15"/>
      <c r="P5" s="14">
        <f t="shared" si="0"/>
        <v>161</v>
      </c>
      <c r="Q5" s="307" t="s">
        <v>32</v>
      </c>
      <c r="R5" s="340">
        <v>115054</v>
      </c>
      <c r="S5" s="237" t="s">
        <v>33</v>
      </c>
      <c r="T5" s="261" t="s">
        <v>169</v>
      </c>
      <c r="U5" s="16" t="s">
        <v>90</v>
      </c>
      <c r="V5" s="16">
        <v>1015597</v>
      </c>
      <c r="W5" s="16" t="s">
        <v>6758</v>
      </c>
      <c r="X5" s="16"/>
    </row>
    <row r="6" spans="1:24">
      <c r="A6" s="15" t="s">
        <v>2561</v>
      </c>
      <c r="B6" s="15" t="s">
        <v>92</v>
      </c>
      <c r="C6" s="15" t="s">
        <v>6759</v>
      </c>
      <c r="D6" s="15" t="s">
        <v>159</v>
      </c>
      <c r="E6" s="24">
        <v>45961.041666666664</v>
      </c>
      <c r="F6" s="15">
        <v>10.3</v>
      </c>
      <c r="G6" s="37" t="s">
        <v>3121</v>
      </c>
      <c r="H6" s="15"/>
      <c r="I6" s="15"/>
      <c r="J6" s="15"/>
      <c r="K6" s="15"/>
      <c r="L6" s="35">
        <v>81</v>
      </c>
      <c r="M6" s="35">
        <v>80</v>
      </c>
      <c r="N6" s="15"/>
      <c r="O6" s="15"/>
      <c r="P6" s="14">
        <f t="shared" si="0"/>
        <v>161</v>
      </c>
      <c r="Q6" s="307" t="s">
        <v>32</v>
      </c>
      <c r="R6" s="340">
        <v>115057</v>
      </c>
      <c r="S6" s="237" t="s">
        <v>33</v>
      </c>
      <c r="T6" s="231" t="s">
        <v>161</v>
      </c>
      <c r="U6" s="16" t="s">
        <v>90</v>
      </c>
      <c r="V6" s="16">
        <v>1015598</v>
      </c>
      <c r="W6" s="16" t="s">
        <v>6760</v>
      </c>
      <c r="X6" s="16"/>
    </row>
    <row r="7" spans="1:24">
      <c r="A7" s="15" t="s">
        <v>2561</v>
      </c>
      <c r="B7" s="15" t="s">
        <v>78</v>
      </c>
      <c r="C7" s="15" t="s">
        <v>6761</v>
      </c>
      <c r="D7" s="15" t="s">
        <v>932</v>
      </c>
      <c r="E7" s="24">
        <v>45961.003472222219</v>
      </c>
      <c r="F7" s="15">
        <v>10.3</v>
      </c>
      <c r="G7" s="37" t="s">
        <v>3121</v>
      </c>
      <c r="H7" s="15"/>
      <c r="I7" s="15"/>
      <c r="J7" s="15"/>
      <c r="K7" s="15"/>
      <c r="L7" s="35">
        <v>134</v>
      </c>
      <c r="M7" s="35">
        <v>27</v>
      </c>
      <c r="N7" s="15"/>
      <c r="O7" s="15"/>
      <c r="P7" s="14">
        <f>SUM(H7:O7)</f>
        <v>161</v>
      </c>
      <c r="Q7" s="307" t="s">
        <v>32</v>
      </c>
      <c r="R7" s="340">
        <v>115058</v>
      </c>
      <c r="S7" s="237" t="s">
        <v>33</v>
      </c>
      <c r="T7" s="231" t="s">
        <v>161</v>
      </c>
      <c r="U7" s="16" t="s">
        <v>90</v>
      </c>
      <c r="V7" s="16">
        <v>1015599</v>
      </c>
      <c r="W7" s="16" t="s">
        <v>6760</v>
      </c>
      <c r="X7" s="16"/>
    </row>
    <row r="8" spans="1:24">
      <c r="A8" s="11" t="s">
        <v>19</v>
      </c>
      <c r="B8" s="7"/>
      <c r="C8" s="7"/>
      <c r="D8" s="7"/>
      <c r="E8" s="11"/>
      <c r="F8" s="7"/>
      <c r="G8" s="7"/>
      <c r="H8" s="11">
        <f t="shared" ref="H8:P8" si="1">SUM(H3:H7)</f>
        <v>0</v>
      </c>
      <c r="I8" s="11">
        <f t="shared" si="1"/>
        <v>0</v>
      </c>
      <c r="J8" s="11">
        <f t="shared" si="1"/>
        <v>0</v>
      </c>
      <c r="K8" s="11">
        <f t="shared" si="1"/>
        <v>54</v>
      </c>
      <c r="L8" s="11">
        <f t="shared" si="1"/>
        <v>456</v>
      </c>
      <c r="M8" s="11">
        <f t="shared" si="1"/>
        <v>289</v>
      </c>
      <c r="N8" s="11">
        <f t="shared" si="1"/>
        <v>6</v>
      </c>
      <c r="O8" s="11">
        <f t="shared" si="1"/>
        <v>0</v>
      </c>
      <c r="P8" s="11">
        <f t="shared" si="1"/>
        <v>805</v>
      </c>
      <c r="Q8" s="12"/>
      <c r="R8" s="256"/>
      <c r="S8" s="12"/>
      <c r="T8" s="12"/>
      <c r="U8" s="12"/>
      <c r="V8" s="12"/>
      <c r="W8" s="12"/>
      <c r="X8" s="12"/>
    </row>
    <row r="9" spans="1:24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563"/>
      <c r="K10" s="1563"/>
      <c r="L10" s="156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230" t="s">
        <v>161</v>
      </c>
      <c r="B12" s="1558" t="s">
        <v>41</v>
      </c>
      <c r="C12" s="1558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373" t="s">
        <v>169</v>
      </c>
      <c r="B13" s="215" t="s">
        <v>39</v>
      </c>
      <c r="C13" s="373"/>
      <c r="D13" s="242"/>
      <c r="E13" s="24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6571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772" t="s">
        <v>6762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702" t="s">
        <v>139</v>
      </c>
      <c r="B19" s="1702"/>
      <c r="C19" s="1702"/>
      <c r="D19" s="1702"/>
      <c r="E19" s="1702"/>
      <c r="F19" s="1702"/>
      <c r="G19" s="333"/>
      <c r="H19" s="1702" t="s">
        <v>959</v>
      </c>
      <c r="I19" s="1702"/>
      <c r="J19" s="1702"/>
      <c r="K19" s="1702"/>
      <c r="L19" s="1702"/>
      <c r="M19" s="1702"/>
      <c r="N19" s="1702"/>
      <c r="O19" s="1702"/>
      <c r="P19" s="1702"/>
      <c r="Q19" s="1825" t="s">
        <v>2599</v>
      </c>
      <c r="R19" s="1826"/>
      <c r="S19" s="1826"/>
      <c r="T19" s="1826"/>
      <c r="U19" s="1826"/>
      <c r="V19" s="1826"/>
      <c r="W19" s="1826"/>
      <c r="X19" s="1826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21" t="s">
        <v>15</v>
      </c>
      <c r="M20" s="21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1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 t="s">
        <v>2561</v>
      </c>
      <c r="B21" s="15" t="s">
        <v>92</v>
      </c>
      <c r="C21" s="15" t="s">
        <v>6763</v>
      </c>
      <c r="D21" s="15" t="s">
        <v>6442</v>
      </c>
      <c r="E21" s="24">
        <v>45962.979166666664</v>
      </c>
      <c r="F21" s="15">
        <v>9.5</v>
      </c>
      <c r="G21" s="37" t="s">
        <v>3121</v>
      </c>
      <c r="H21" s="15"/>
      <c r="I21" s="15"/>
      <c r="J21" s="15"/>
      <c r="K21" s="26"/>
      <c r="L21" s="345">
        <v>107</v>
      </c>
      <c r="M21" s="345">
        <v>54</v>
      </c>
      <c r="N21" s="25"/>
      <c r="O21" s="15"/>
      <c r="P21" s="14">
        <f t="shared" ref="P21:P24" si="2">SUM(H21:O21)</f>
        <v>161</v>
      </c>
      <c r="Q21" s="307" t="s">
        <v>32</v>
      </c>
      <c r="R21" s="344">
        <v>115065</v>
      </c>
      <c r="S21" s="237" t="s">
        <v>33</v>
      </c>
      <c r="T21" s="232" t="s">
        <v>508</v>
      </c>
      <c r="U21" s="16" t="s">
        <v>90</v>
      </c>
      <c r="V21" s="16">
        <v>1015630</v>
      </c>
      <c r="W21" s="16" t="s">
        <v>6764</v>
      </c>
      <c r="X21" s="16"/>
    </row>
    <row r="22" spans="1:24">
      <c r="A22" s="15" t="s">
        <v>6279</v>
      </c>
      <c r="B22" s="15" t="s">
        <v>92</v>
      </c>
      <c r="C22" s="15" t="s">
        <v>6765</v>
      </c>
      <c r="D22" s="15" t="s">
        <v>6442</v>
      </c>
      <c r="E22" s="24">
        <v>45962.979166666664</v>
      </c>
      <c r="F22" s="15">
        <v>9.5</v>
      </c>
      <c r="G22" s="37" t="s">
        <v>3121</v>
      </c>
      <c r="H22" s="15"/>
      <c r="I22" s="15"/>
      <c r="J22" s="15"/>
      <c r="K22" s="26"/>
      <c r="L22" s="345">
        <v>107</v>
      </c>
      <c r="M22" s="345">
        <v>54</v>
      </c>
      <c r="N22" s="25"/>
      <c r="O22" s="15"/>
      <c r="P22" s="14">
        <f t="shared" si="2"/>
        <v>161</v>
      </c>
      <c r="Q22" s="307" t="s">
        <v>32</v>
      </c>
      <c r="R22" s="344">
        <v>115066</v>
      </c>
      <c r="S22" s="237" t="s">
        <v>33</v>
      </c>
      <c r="T22" s="232" t="s">
        <v>508</v>
      </c>
      <c r="U22" s="16" t="s">
        <v>90</v>
      </c>
      <c r="V22" s="16">
        <v>1015631</v>
      </c>
      <c r="W22" s="16" t="s">
        <v>6764</v>
      </c>
      <c r="X22" s="16"/>
    </row>
    <row r="23" spans="1:24">
      <c r="A23" s="318" t="s">
        <v>4752</v>
      </c>
      <c r="B23" s="318" t="s">
        <v>6766</v>
      </c>
      <c r="C23" s="15" t="s">
        <v>6767</v>
      </c>
      <c r="D23" s="15" t="s">
        <v>6602</v>
      </c>
      <c r="E23" s="24">
        <v>45961.430555555555</v>
      </c>
      <c r="F23" s="15">
        <v>9.8000000000000007</v>
      </c>
      <c r="G23" s="37" t="s">
        <v>3121</v>
      </c>
      <c r="H23" s="15"/>
      <c r="I23" s="15"/>
      <c r="J23" s="15"/>
      <c r="K23" s="26"/>
      <c r="L23" s="431">
        <v>161</v>
      </c>
      <c r="M23" s="386"/>
      <c r="N23" s="25"/>
      <c r="O23" s="15"/>
      <c r="P23" s="14">
        <f t="shared" si="2"/>
        <v>161</v>
      </c>
      <c r="Q23" s="307" t="s">
        <v>32</v>
      </c>
      <c r="R23" s="344">
        <v>115061</v>
      </c>
      <c r="S23" s="237" t="s">
        <v>33</v>
      </c>
      <c r="T23" s="232" t="s">
        <v>508</v>
      </c>
      <c r="U23" s="16" t="s">
        <v>90</v>
      </c>
      <c r="V23" s="16">
        <v>1015632</v>
      </c>
      <c r="W23" s="16" t="s">
        <v>6764</v>
      </c>
      <c r="X23" s="16"/>
    </row>
    <row r="24" spans="1:24">
      <c r="A24" s="35" t="s">
        <v>3866</v>
      </c>
      <c r="B24" s="35" t="s">
        <v>78</v>
      </c>
      <c r="C24" s="15" t="s">
        <v>6768</v>
      </c>
      <c r="D24" s="15" t="s">
        <v>3923</v>
      </c>
      <c r="E24" s="24">
        <v>45962.541666666664</v>
      </c>
      <c r="F24" s="15">
        <v>10.6</v>
      </c>
      <c r="G24" s="37" t="s">
        <v>3121</v>
      </c>
      <c r="H24" s="15"/>
      <c r="I24" s="15"/>
      <c r="J24" s="15"/>
      <c r="K24" s="26"/>
      <c r="L24" s="345">
        <v>81</v>
      </c>
      <c r="M24" s="345">
        <v>80</v>
      </c>
      <c r="N24" s="25"/>
      <c r="O24" s="15"/>
      <c r="P24" s="14">
        <f t="shared" si="2"/>
        <v>161</v>
      </c>
      <c r="Q24" s="307" t="s">
        <v>32</v>
      </c>
      <c r="R24" s="344">
        <v>115067</v>
      </c>
      <c r="S24" s="237" t="s">
        <v>33</v>
      </c>
      <c r="T24" s="232" t="s">
        <v>508</v>
      </c>
      <c r="U24" s="16" t="s">
        <v>90</v>
      </c>
      <c r="V24" s="16">
        <v>1015633</v>
      </c>
      <c r="W24" s="16" t="s">
        <v>6764</v>
      </c>
      <c r="X24" s="16"/>
    </row>
    <row r="25" spans="1:24">
      <c r="A25" s="15" t="s">
        <v>4752</v>
      </c>
      <c r="B25" s="15" t="s">
        <v>78</v>
      </c>
      <c r="C25" s="435" t="s">
        <v>6769</v>
      </c>
      <c r="D25" s="15" t="s">
        <v>1407</v>
      </c>
      <c r="E25" s="24">
        <v>45962.458333333336</v>
      </c>
      <c r="F25" s="15">
        <v>10.3</v>
      </c>
      <c r="G25" s="37" t="s">
        <v>3121</v>
      </c>
      <c r="H25" s="15"/>
      <c r="I25" s="15"/>
      <c r="J25" s="15"/>
      <c r="K25" s="26"/>
      <c r="L25" s="340">
        <v>81</v>
      </c>
      <c r="M25" s="345">
        <v>80</v>
      </c>
      <c r="N25" s="25"/>
      <c r="O25" s="15"/>
      <c r="P25" s="14">
        <f>SUM(H25:O25)</f>
        <v>161</v>
      </c>
      <c r="Q25" s="307" t="s">
        <v>32</v>
      </c>
      <c r="R25" s="344">
        <v>115055</v>
      </c>
      <c r="S25" s="237" t="s">
        <v>33</v>
      </c>
      <c r="T25" s="232" t="s">
        <v>508</v>
      </c>
      <c r="U25" s="16" t="s">
        <v>90</v>
      </c>
      <c r="V25" s="16">
        <v>1015634</v>
      </c>
      <c r="W25" s="16" t="s">
        <v>6764</v>
      </c>
      <c r="X25" s="16"/>
    </row>
    <row r="26" spans="1:24">
      <c r="A26" s="11" t="s">
        <v>19</v>
      </c>
      <c r="B26" s="7"/>
      <c r="C26" s="20"/>
      <c r="D26" s="7"/>
      <c r="E26" s="11"/>
      <c r="F26" s="7"/>
      <c r="G26" s="7"/>
      <c r="H26" s="11">
        <f t="shared" ref="H26:P26" si="3">SUM(H21:H25)</f>
        <v>0</v>
      </c>
      <c r="I26" s="11">
        <f t="shared" si="3"/>
        <v>0</v>
      </c>
      <c r="J26" s="11">
        <f t="shared" si="3"/>
        <v>0</v>
      </c>
      <c r="K26" s="11">
        <f t="shared" si="3"/>
        <v>0</v>
      </c>
      <c r="L26" s="19">
        <f t="shared" si="3"/>
        <v>537</v>
      </c>
      <c r="M26" s="19">
        <f t="shared" si="3"/>
        <v>268</v>
      </c>
      <c r="N26" s="11">
        <f t="shared" si="3"/>
        <v>0</v>
      </c>
      <c r="O26" s="11">
        <f t="shared" si="3"/>
        <v>0</v>
      </c>
      <c r="P26" s="11">
        <f t="shared" si="3"/>
        <v>805</v>
      </c>
      <c r="Q26" s="12"/>
      <c r="R26" s="256"/>
      <c r="S26" s="12"/>
      <c r="T26" s="12"/>
      <c r="U26" s="12"/>
      <c r="V26" s="12"/>
      <c r="W26" s="12"/>
      <c r="X26" s="12"/>
    </row>
    <row r="27" spans="1:24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4" ht="15.75" customHeight="1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8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>
      <c r="A30" s="4" t="s">
        <v>2328</v>
      </c>
      <c r="B30" s="1564"/>
      <c r="C30" s="1564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26.25">
      <c r="A31" s="5" t="s">
        <v>6039</v>
      </c>
      <c r="B31" s="1772" t="s">
        <v>6609</v>
      </c>
      <c r="C31" s="1772"/>
      <c r="D31" s="1"/>
      <c r="E31" s="427" t="s">
        <v>6770</v>
      </c>
    </row>
    <row r="32" spans="1:24">
      <c r="A32" s="5" t="s">
        <v>42</v>
      </c>
      <c r="B32" s="1772" t="s">
        <v>6771</v>
      </c>
      <c r="C32" s="1772"/>
    </row>
    <row r="33" spans="1:24">
      <c r="A33" s="5" t="s">
        <v>43</v>
      </c>
      <c r="B33" s="1772"/>
      <c r="C33" s="1772"/>
      <c r="D33" s="1"/>
      <c r="E33" s="1"/>
    </row>
    <row r="34" spans="1:24">
      <c r="A34" s="5" t="s">
        <v>44</v>
      </c>
      <c r="B34" s="1772"/>
      <c r="C34" s="1772"/>
      <c r="D34" s="1"/>
      <c r="E34" s="1"/>
    </row>
    <row r="36" spans="1:24" ht="23.25">
      <c r="A36" s="1702" t="s">
        <v>345</v>
      </c>
      <c r="B36" s="1702"/>
      <c r="C36" s="1702"/>
      <c r="D36" s="1702"/>
      <c r="E36" s="1702"/>
      <c r="F36" s="1702"/>
      <c r="G36" s="333"/>
      <c r="H36" s="1702" t="s">
        <v>959</v>
      </c>
      <c r="I36" s="1702"/>
      <c r="J36" s="1702"/>
      <c r="K36" s="1702"/>
      <c r="L36" s="1702"/>
      <c r="M36" s="1702"/>
      <c r="N36" s="1702"/>
      <c r="O36" s="1702"/>
      <c r="P36" s="1702"/>
      <c r="Q36" s="1825" t="s">
        <v>6772</v>
      </c>
      <c r="R36" s="1826"/>
      <c r="S36" s="1826"/>
      <c r="T36" s="1826"/>
      <c r="U36" s="1826"/>
      <c r="V36" s="1826"/>
      <c r="W36" s="1826"/>
      <c r="X36" s="1826"/>
    </row>
    <row r="37" spans="1:24" ht="26.25">
      <c r="A37" s="8" t="s">
        <v>3</v>
      </c>
      <c r="B37" s="8" t="s">
        <v>4</v>
      </c>
      <c r="C37" s="8" t="s">
        <v>5</v>
      </c>
      <c r="D37" s="8" t="s">
        <v>6</v>
      </c>
      <c r="E37" s="8" t="s">
        <v>7</v>
      </c>
      <c r="F37" s="8" t="s">
        <v>8</v>
      </c>
      <c r="G37" s="33" t="s">
        <v>10</v>
      </c>
      <c r="H37" s="9" t="s">
        <v>11</v>
      </c>
      <c r="I37" s="9" t="s">
        <v>12</v>
      </c>
      <c r="J37" s="9" t="s">
        <v>13</v>
      </c>
      <c r="K37" s="9" t="s">
        <v>14</v>
      </c>
      <c r="L37" s="21" t="s">
        <v>15</v>
      </c>
      <c r="M37" s="21" t="s">
        <v>16</v>
      </c>
      <c r="N37" s="21" t="s">
        <v>17</v>
      </c>
      <c r="O37" s="67" t="s">
        <v>18</v>
      </c>
      <c r="P37" s="8" t="s">
        <v>19</v>
      </c>
      <c r="Q37" s="8" t="s">
        <v>20</v>
      </c>
      <c r="R37" s="18" t="s">
        <v>9</v>
      </c>
      <c r="S37" s="8" t="s">
        <v>21</v>
      </c>
      <c r="T37" s="8" t="s">
        <v>24</v>
      </c>
      <c r="U37" s="8" t="s">
        <v>25</v>
      </c>
      <c r="V37" s="8" t="s">
        <v>26</v>
      </c>
      <c r="W37" s="8" t="s">
        <v>27</v>
      </c>
      <c r="X37" s="8" t="s">
        <v>28</v>
      </c>
    </row>
    <row r="38" spans="1:24">
      <c r="A38" s="15" t="s">
        <v>4752</v>
      </c>
      <c r="B38" s="15" t="s">
        <v>78</v>
      </c>
      <c r="C38" s="15" t="s">
        <v>6773</v>
      </c>
      <c r="D38" s="15" t="s">
        <v>5908</v>
      </c>
      <c r="E38" s="24">
        <v>45962.378472222219</v>
      </c>
      <c r="F38" s="15">
        <v>10.3</v>
      </c>
      <c r="G38" s="37" t="s">
        <v>3121</v>
      </c>
      <c r="H38" s="15"/>
      <c r="I38" s="15"/>
      <c r="J38" s="15"/>
      <c r="K38" s="26"/>
      <c r="L38" s="345">
        <v>101</v>
      </c>
      <c r="M38" s="345">
        <v>60</v>
      </c>
      <c r="N38" s="340"/>
      <c r="O38" s="340"/>
      <c r="P38" s="66">
        <f t="shared" ref="P38:P42" si="4">SUM(H38:O38)</f>
        <v>161</v>
      </c>
      <c r="Q38" s="307" t="s">
        <v>32</v>
      </c>
      <c r="R38" s="340">
        <v>115074</v>
      </c>
      <c r="S38" s="237" t="s">
        <v>33</v>
      </c>
      <c r="T38" s="232" t="s">
        <v>508</v>
      </c>
      <c r="U38" s="16" t="s">
        <v>90</v>
      </c>
      <c r="V38" s="16">
        <v>1015604</v>
      </c>
      <c r="W38" s="16" t="s">
        <v>6774</v>
      </c>
      <c r="X38" s="16"/>
    </row>
    <row r="39" spans="1:24">
      <c r="A39" s="15" t="s">
        <v>107</v>
      </c>
      <c r="B39" s="15" t="s">
        <v>78</v>
      </c>
      <c r="C39" s="15" t="s">
        <v>6775</v>
      </c>
      <c r="D39" s="15" t="s">
        <v>5908</v>
      </c>
      <c r="E39" s="24">
        <v>45962.378472222219</v>
      </c>
      <c r="F39" s="15">
        <v>10.3</v>
      </c>
      <c r="G39" s="37" t="s">
        <v>3121</v>
      </c>
      <c r="H39" s="15"/>
      <c r="I39" s="15"/>
      <c r="J39" s="15"/>
      <c r="K39" s="26"/>
      <c r="L39" s="345">
        <v>101</v>
      </c>
      <c r="M39" s="345">
        <v>60</v>
      </c>
      <c r="N39" s="340"/>
      <c r="O39" s="340"/>
      <c r="P39" s="66">
        <f t="shared" si="4"/>
        <v>161</v>
      </c>
      <c r="Q39" s="307" t="s">
        <v>32</v>
      </c>
      <c r="R39" s="340">
        <v>115075</v>
      </c>
      <c r="S39" s="237" t="s">
        <v>33</v>
      </c>
      <c r="T39" s="232" t="s">
        <v>508</v>
      </c>
      <c r="U39" s="16" t="s">
        <v>90</v>
      </c>
      <c r="V39" s="16">
        <v>1015605</v>
      </c>
      <c r="W39" s="16" t="s">
        <v>6774</v>
      </c>
      <c r="X39" s="16"/>
    </row>
    <row r="40" spans="1:24">
      <c r="A40" s="318" t="s">
        <v>157</v>
      </c>
      <c r="B40" s="318" t="s">
        <v>6766</v>
      </c>
      <c r="C40" s="15" t="s">
        <v>6776</v>
      </c>
      <c r="D40" s="15" t="s">
        <v>6602</v>
      </c>
      <c r="E40" s="24">
        <v>45961.430555555555</v>
      </c>
      <c r="F40" s="15">
        <v>9.8000000000000007</v>
      </c>
      <c r="G40" s="37" t="s">
        <v>3121</v>
      </c>
      <c r="H40" s="15"/>
      <c r="I40" s="15"/>
      <c r="J40" s="15"/>
      <c r="K40" s="26"/>
      <c r="L40" s="345">
        <v>161</v>
      </c>
      <c r="M40" s="340"/>
      <c r="N40" s="340"/>
      <c r="O40" s="340"/>
      <c r="P40" s="66">
        <f t="shared" si="4"/>
        <v>161</v>
      </c>
      <c r="Q40" s="307" t="s">
        <v>32</v>
      </c>
      <c r="R40" s="340">
        <v>115059</v>
      </c>
      <c r="S40" s="237" t="s">
        <v>33</v>
      </c>
      <c r="T40" s="232" t="s">
        <v>508</v>
      </c>
      <c r="U40" s="16" t="s">
        <v>90</v>
      </c>
      <c r="V40" s="16">
        <v>1015606</v>
      </c>
      <c r="W40" s="16" t="s">
        <v>6764</v>
      </c>
      <c r="X40" s="16"/>
    </row>
    <row r="41" spans="1:24">
      <c r="A41" s="15" t="s">
        <v>157</v>
      </c>
      <c r="B41" s="15" t="s">
        <v>1184</v>
      </c>
      <c r="C41" s="15" t="s">
        <v>6777</v>
      </c>
      <c r="D41" s="15" t="s">
        <v>6278</v>
      </c>
      <c r="E41" s="24">
        <v>45962.399305555555</v>
      </c>
      <c r="F41" s="15">
        <v>11.8</v>
      </c>
      <c r="G41" s="37" t="s">
        <v>3121</v>
      </c>
      <c r="H41" s="15"/>
      <c r="I41" s="15"/>
      <c r="J41" s="15"/>
      <c r="K41" s="26"/>
      <c r="L41" s="340"/>
      <c r="M41" s="345">
        <v>150</v>
      </c>
      <c r="N41" s="345">
        <v>6</v>
      </c>
      <c r="O41" s="345">
        <v>5</v>
      </c>
      <c r="P41" s="66">
        <f t="shared" si="4"/>
        <v>161</v>
      </c>
      <c r="Q41" s="307" t="s">
        <v>32</v>
      </c>
      <c r="R41" s="340">
        <v>115072</v>
      </c>
      <c r="S41" s="237" t="s">
        <v>33</v>
      </c>
      <c r="T41" s="232" t="s">
        <v>508</v>
      </c>
      <c r="U41" s="16" t="s">
        <v>90</v>
      </c>
      <c r="V41" s="16">
        <v>1015607</v>
      </c>
      <c r="W41" s="16" t="s">
        <v>6764</v>
      </c>
      <c r="X41" s="16"/>
    </row>
    <row r="42" spans="1:24">
      <c r="A42" s="15" t="s">
        <v>120</v>
      </c>
      <c r="B42" s="15" t="s">
        <v>78</v>
      </c>
      <c r="C42" s="15" t="s">
        <v>6778</v>
      </c>
      <c r="D42" s="15" t="s">
        <v>5908</v>
      </c>
      <c r="E42" s="24">
        <v>45962.378472222219</v>
      </c>
      <c r="F42" s="15">
        <v>10.3</v>
      </c>
      <c r="G42" s="37" t="s">
        <v>3121</v>
      </c>
      <c r="H42" s="15"/>
      <c r="I42" s="15"/>
      <c r="J42" s="15"/>
      <c r="K42" s="26"/>
      <c r="L42" s="345">
        <v>101</v>
      </c>
      <c r="M42" s="345">
        <v>60</v>
      </c>
      <c r="N42" s="340"/>
      <c r="O42" s="340"/>
      <c r="P42" s="66">
        <f t="shared" si="4"/>
        <v>161</v>
      </c>
      <c r="Q42" s="307" t="s">
        <v>32</v>
      </c>
      <c r="R42" s="340">
        <v>115070</v>
      </c>
      <c r="S42" s="237" t="s">
        <v>33</v>
      </c>
      <c r="T42" s="232" t="s">
        <v>508</v>
      </c>
      <c r="U42" s="16" t="s">
        <v>90</v>
      </c>
      <c r="V42" s="16">
        <v>1015608</v>
      </c>
      <c r="W42" s="16" t="s">
        <v>6774</v>
      </c>
      <c r="X42" s="16"/>
    </row>
    <row r="43" spans="1:24">
      <c r="A43" s="15" t="s">
        <v>119</v>
      </c>
      <c r="B43" s="15" t="s">
        <v>78</v>
      </c>
      <c r="C43" s="15" t="s">
        <v>6779</v>
      </c>
      <c r="D43" s="15" t="s">
        <v>5908</v>
      </c>
      <c r="E43" s="24">
        <v>45962.378472222219</v>
      </c>
      <c r="F43" s="15">
        <v>10.3</v>
      </c>
      <c r="G43" s="37" t="s">
        <v>3121</v>
      </c>
      <c r="H43" s="15"/>
      <c r="I43" s="15"/>
      <c r="J43" s="15"/>
      <c r="K43" s="26"/>
      <c r="L43" s="345">
        <v>161</v>
      </c>
      <c r="M43" s="340"/>
      <c r="N43" s="340"/>
      <c r="O43" s="340"/>
      <c r="P43" s="66">
        <v>161</v>
      </c>
      <c r="Q43" s="307" t="s">
        <v>32</v>
      </c>
      <c r="R43" s="340">
        <v>115073</v>
      </c>
      <c r="S43" s="237" t="s">
        <v>33</v>
      </c>
      <c r="T43" s="232" t="s">
        <v>508</v>
      </c>
      <c r="U43" s="16" t="s">
        <v>90</v>
      </c>
      <c r="V43" s="16">
        <v>1015609</v>
      </c>
      <c r="W43" s="16" t="s">
        <v>6774</v>
      </c>
      <c r="X43" s="16"/>
    </row>
    <row r="44" spans="1:24">
      <c r="A44" s="11" t="s">
        <v>19</v>
      </c>
      <c r="B44" s="7"/>
      <c r="C44" s="7"/>
      <c r="D44" s="7"/>
      <c r="E44" s="11"/>
      <c r="F44" s="7"/>
      <c r="G44" s="7"/>
      <c r="H44" s="11">
        <f t="shared" ref="H44:P44" si="5">SUM(H38:H43)</f>
        <v>0</v>
      </c>
      <c r="I44" s="11">
        <f t="shared" si="5"/>
        <v>0</v>
      </c>
      <c r="J44" s="11">
        <f t="shared" si="5"/>
        <v>0</v>
      </c>
      <c r="K44" s="11">
        <f t="shared" si="5"/>
        <v>0</v>
      </c>
      <c r="L44" s="19">
        <f t="shared" si="5"/>
        <v>625</v>
      </c>
      <c r="M44" s="19">
        <f t="shared" si="5"/>
        <v>330</v>
      </c>
      <c r="N44" s="19">
        <f t="shared" si="5"/>
        <v>6</v>
      </c>
      <c r="O44" s="19">
        <f t="shared" si="5"/>
        <v>5</v>
      </c>
      <c r="P44" s="11">
        <f t="shared" si="5"/>
        <v>966</v>
      </c>
      <c r="Q44" s="12"/>
      <c r="R44" s="256"/>
      <c r="S44" s="12"/>
      <c r="T44" s="12"/>
      <c r="U44" s="12"/>
      <c r="V44" s="12"/>
      <c r="W44" s="12"/>
      <c r="X44" s="12"/>
    </row>
    <row r="45" spans="1:24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4">
      <c r="A46" s="166" t="s">
        <v>34</v>
      </c>
      <c r="B46" s="1562"/>
      <c r="C46" s="1562"/>
      <c r="D46" s="1562"/>
      <c r="E46" s="1"/>
      <c r="F46" s="1"/>
      <c r="G46" s="1"/>
      <c r="H46" s="1"/>
      <c r="I46" s="1"/>
      <c r="J46" s="1563"/>
      <c r="K46" s="1563"/>
      <c r="L46" s="156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4" ht="18">
      <c r="A47" s="187" t="s">
        <v>35</v>
      </c>
      <c r="B47" s="186" t="s">
        <v>36</v>
      </c>
      <c r="C47" s="239" t="s">
        <v>37</v>
      </c>
      <c r="D47" s="24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>
      <c r="A48" s="4" t="s">
        <v>2328</v>
      </c>
      <c r="B48" s="1564"/>
      <c r="C48" s="1564"/>
      <c r="D48" s="242"/>
      <c r="E48" s="243" t="s">
        <v>40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 ht="26.25">
      <c r="A49" s="5" t="s">
        <v>6039</v>
      </c>
      <c r="B49" s="1772" t="s">
        <v>6086</v>
      </c>
      <c r="C49" s="1772"/>
      <c r="D49" s="1"/>
      <c r="E49" s="427" t="s">
        <v>6770</v>
      </c>
    </row>
    <row r="50" spans="1:24">
      <c r="A50" s="5" t="s">
        <v>42</v>
      </c>
      <c r="B50" s="1772" t="s">
        <v>6780</v>
      </c>
      <c r="C50" s="1772"/>
    </row>
    <row r="51" spans="1:24">
      <c r="A51" s="5" t="s">
        <v>43</v>
      </c>
      <c r="B51" s="1772"/>
      <c r="C51" s="1772"/>
      <c r="D51" s="1"/>
      <c r="E51" s="1"/>
    </row>
    <row r="52" spans="1:24">
      <c r="A52" s="5" t="s">
        <v>44</v>
      </c>
      <c r="B52" s="1772"/>
      <c r="C52" s="1772"/>
      <c r="D52" s="1"/>
      <c r="E52" s="1"/>
    </row>
    <row r="54" spans="1:24" ht="23.25" customHeight="1">
      <c r="A54" s="1702" t="s">
        <v>360</v>
      </c>
      <c r="B54" s="1702"/>
      <c r="C54" s="1702"/>
      <c r="D54" s="1702"/>
      <c r="E54" s="1702"/>
      <c r="F54" s="1702"/>
      <c r="G54" s="333"/>
      <c r="H54" s="1702" t="s">
        <v>577</v>
      </c>
      <c r="I54" s="1702"/>
      <c r="J54" s="1702"/>
      <c r="K54" s="1702"/>
      <c r="L54" s="1702"/>
      <c r="M54" s="1702"/>
      <c r="N54" s="1702"/>
      <c r="O54" s="1702"/>
      <c r="P54" s="1702"/>
      <c r="Q54" s="1825" t="s">
        <v>2599</v>
      </c>
      <c r="R54" s="1826"/>
      <c r="S54" s="1826"/>
      <c r="T54" s="1826"/>
      <c r="U54" s="1826"/>
      <c r="V54" s="1826"/>
      <c r="W54" s="1826"/>
      <c r="X54" s="1826"/>
    </row>
    <row r="55" spans="1:24" ht="26.25">
      <c r="A55" s="8" t="s">
        <v>3</v>
      </c>
      <c r="B55" s="8" t="s">
        <v>4</v>
      </c>
      <c r="C55" s="8" t="s">
        <v>5</v>
      </c>
      <c r="D55" s="8" t="s">
        <v>6</v>
      </c>
      <c r="E55" s="8" t="s">
        <v>7</v>
      </c>
      <c r="F55" s="8" t="s">
        <v>8</v>
      </c>
      <c r="G55" s="33" t="s">
        <v>10</v>
      </c>
      <c r="H55" s="9" t="s">
        <v>11</v>
      </c>
      <c r="I55" s="9" t="s">
        <v>12</v>
      </c>
      <c r="J55" s="9" t="s">
        <v>13</v>
      </c>
      <c r="K55" s="9" t="s">
        <v>14</v>
      </c>
      <c r="L55" s="21" t="s">
        <v>15</v>
      </c>
      <c r="M55" s="21" t="s">
        <v>16</v>
      </c>
      <c r="N55" s="9" t="s">
        <v>17</v>
      </c>
      <c r="O55" s="10" t="s">
        <v>18</v>
      </c>
      <c r="P55" s="8" t="s">
        <v>19</v>
      </c>
      <c r="Q55" s="8" t="s">
        <v>20</v>
      </c>
      <c r="R55" s="18" t="s">
        <v>9</v>
      </c>
      <c r="S55" s="8" t="s">
        <v>21</v>
      </c>
      <c r="T55" s="8" t="s">
        <v>24</v>
      </c>
      <c r="U55" s="8" t="s">
        <v>25</v>
      </c>
      <c r="V55" s="8" t="s">
        <v>26</v>
      </c>
      <c r="W55" s="8" t="s">
        <v>27</v>
      </c>
      <c r="X55" s="8" t="s">
        <v>28</v>
      </c>
    </row>
    <row r="56" spans="1:24">
      <c r="A56" s="15" t="s">
        <v>3866</v>
      </c>
      <c r="B56" s="15" t="s">
        <v>78</v>
      </c>
      <c r="C56" s="15" t="s">
        <v>6781</v>
      </c>
      <c r="D56" s="15" t="s">
        <v>1407</v>
      </c>
      <c r="E56" s="24">
        <v>45962.458333333336</v>
      </c>
      <c r="F56" s="15">
        <v>10.3</v>
      </c>
      <c r="G56" s="37" t="s">
        <v>3121</v>
      </c>
      <c r="H56" s="15"/>
      <c r="I56" s="15"/>
      <c r="J56" s="15"/>
      <c r="K56" s="26"/>
      <c r="L56" s="340">
        <v>60</v>
      </c>
      <c r="M56" s="340">
        <v>101</v>
      </c>
      <c r="N56" s="25"/>
      <c r="O56" s="15"/>
      <c r="P56" s="14">
        <f>SUM(H56:O56)</f>
        <v>161</v>
      </c>
      <c r="Q56" s="307" t="s">
        <v>32</v>
      </c>
      <c r="R56" s="340">
        <v>115068</v>
      </c>
      <c r="S56" s="237" t="s">
        <v>33</v>
      </c>
      <c r="T56" s="232" t="s">
        <v>508</v>
      </c>
      <c r="U56" s="16" t="s">
        <v>90</v>
      </c>
      <c r="V56" s="16">
        <v>1015620</v>
      </c>
      <c r="W56" s="16" t="s">
        <v>6764</v>
      </c>
      <c r="X56" s="16"/>
    </row>
    <row r="57" spans="1:24">
      <c r="A57" s="15" t="s">
        <v>120</v>
      </c>
      <c r="B57" s="15" t="s">
        <v>78</v>
      </c>
      <c r="C57" s="15" t="s">
        <v>6782</v>
      </c>
      <c r="D57" s="15" t="s">
        <v>1407</v>
      </c>
      <c r="E57" s="24">
        <v>45962.458333333336</v>
      </c>
      <c r="F57" s="15">
        <v>10.3</v>
      </c>
      <c r="G57" s="37" t="s">
        <v>3121</v>
      </c>
      <c r="H57" s="15"/>
      <c r="I57" s="15"/>
      <c r="J57" s="15"/>
      <c r="K57" s="26"/>
      <c r="L57" s="340">
        <v>60</v>
      </c>
      <c r="M57" s="340">
        <v>101</v>
      </c>
      <c r="N57" s="25"/>
      <c r="O57" s="15"/>
      <c r="P57" s="14">
        <f>SUM(H57:O57)</f>
        <v>161</v>
      </c>
      <c r="Q57" s="307" t="s">
        <v>32</v>
      </c>
      <c r="R57" s="340">
        <v>115069</v>
      </c>
      <c r="S57" s="237" t="s">
        <v>33</v>
      </c>
      <c r="T57" s="232" t="s">
        <v>508</v>
      </c>
      <c r="U57" s="16" t="s">
        <v>90</v>
      </c>
      <c r="V57" s="16">
        <v>1015621</v>
      </c>
      <c r="W57" s="16" t="s">
        <v>6764</v>
      </c>
      <c r="X57" s="16"/>
    </row>
    <row r="58" spans="1:24">
      <c r="A58" s="318" t="s">
        <v>6783</v>
      </c>
      <c r="B58" s="318" t="s">
        <v>6766</v>
      </c>
      <c r="C58" s="15" t="s">
        <v>6784</v>
      </c>
      <c r="D58" s="15" t="s">
        <v>6602</v>
      </c>
      <c r="E58" s="24">
        <v>45961.430555555555</v>
      </c>
      <c r="F58" s="15">
        <v>9.8000000000000007</v>
      </c>
      <c r="G58" s="37" t="s">
        <v>3121</v>
      </c>
      <c r="H58" s="15"/>
      <c r="I58" s="15"/>
      <c r="J58" s="15"/>
      <c r="K58" s="26"/>
      <c r="L58" s="345">
        <v>161</v>
      </c>
      <c r="M58" s="340"/>
      <c r="N58" s="25"/>
      <c r="O58" s="15"/>
      <c r="P58" s="14">
        <f>SUM(H58:O58)</f>
        <v>161</v>
      </c>
      <c r="Q58" s="307" t="s">
        <v>32</v>
      </c>
      <c r="R58" s="340">
        <v>115064</v>
      </c>
      <c r="S58" s="237" t="s">
        <v>33</v>
      </c>
      <c r="T58" s="232" t="s">
        <v>508</v>
      </c>
      <c r="U58" s="16" t="s">
        <v>90</v>
      </c>
      <c r="V58" s="16">
        <v>1015622</v>
      </c>
      <c r="W58" s="16" t="s">
        <v>6764</v>
      </c>
      <c r="X58" s="16"/>
    </row>
    <row r="59" spans="1:24">
      <c r="A59" s="318" t="s">
        <v>4752</v>
      </c>
      <c r="B59" s="318" t="s">
        <v>6766</v>
      </c>
      <c r="C59" s="15" t="s">
        <v>6785</v>
      </c>
      <c r="D59" s="15" t="s">
        <v>6602</v>
      </c>
      <c r="E59" s="24">
        <v>45961.430555555555</v>
      </c>
      <c r="F59" s="15">
        <v>9.8000000000000007</v>
      </c>
      <c r="G59" s="37" t="s">
        <v>3121</v>
      </c>
      <c r="H59" s="15"/>
      <c r="I59" s="15"/>
      <c r="J59" s="15"/>
      <c r="K59" s="26"/>
      <c r="L59" s="345">
        <v>161</v>
      </c>
      <c r="M59" s="340"/>
      <c r="N59" s="25"/>
      <c r="O59" s="15"/>
      <c r="P59" s="14">
        <f>SUM(H59:O59)</f>
        <v>161</v>
      </c>
      <c r="Q59" s="307" t="s">
        <v>32</v>
      </c>
      <c r="R59" s="340">
        <v>115062</v>
      </c>
      <c r="S59" s="237" t="s">
        <v>33</v>
      </c>
      <c r="T59" s="232" t="s">
        <v>508</v>
      </c>
      <c r="U59" s="16" t="s">
        <v>90</v>
      </c>
      <c r="V59" s="16">
        <v>1015624</v>
      </c>
      <c r="W59" s="16" t="s">
        <v>6764</v>
      </c>
      <c r="X59" s="16"/>
    </row>
    <row r="60" spans="1:24">
      <c r="A60" s="318" t="s">
        <v>6783</v>
      </c>
      <c r="B60" s="318" t="s">
        <v>6766</v>
      </c>
      <c r="C60" s="15" t="s">
        <v>6786</v>
      </c>
      <c r="D60" s="15" t="s">
        <v>6602</v>
      </c>
      <c r="E60" s="24">
        <v>45961.430555555555</v>
      </c>
      <c r="F60" s="15">
        <v>9.8000000000000007</v>
      </c>
      <c r="G60" s="37" t="s">
        <v>3121</v>
      </c>
      <c r="H60" s="15"/>
      <c r="I60" s="15"/>
      <c r="J60" s="15"/>
      <c r="K60" s="26"/>
      <c r="L60" s="345">
        <v>161</v>
      </c>
      <c r="M60" s="340"/>
      <c r="N60" s="25"/>
      <c r="O60" s="15"/>
      <c r="P60" s="14">
        <f>SUM(H60:O60)</f>
        <v>161</v>
      </c>
      <c r="Q60" s="307" t="s">
        <v>32</v>
      </c>
      <c r="R60" s="340">
        <v>115063</v>
      </c>
      <c r="S60" s="237" t="s">
        <v>33</v>
      </c>
      <c r="T60" s="232" t="s">
        <v>508</v>
      </c>
      <c r="U60" s="16" t="s">
        <v>90</v>
      </c>
      <c r="V60" s="16">
        <v>1015625</v>
      </c>
      <c r="W60" s="16" t="s">
        <v>6764</v>
      </c>
      <c r="X60" s="16"/>
    </row>
    <row r="61" spans="1:24">
      <c r="A61" s="318" t="s">
        <v>157</v>
      </c>
      <c r="B61" s="318" t="s">
        <v>6766</v>
      </c>
      <c r="C61" s="15" t="s">
        <v>6787</v>
      </c>
      <c r="D61" s="15" t="s">
        <v>6602</v>
      </c>
      <c r="E61" s="24">
        <v>45961.430555555555</v>
      </c>
      <c r="F61" s="15">
        <v>9.8000000000000007</v>
      </c>
      <c r="G61" s="37" t="s">
        <v>3121</v>
      </c>
      <c r="H61" s="15"/>
      <c r="I61" s="15"/>
      <c r="J61" s="15"/>
      <c r="K61" s="26"/>
      <c r="L61" s="340">
        <v>161</v>
      </c>
      <c r="M61" s="340"/>
      <c r="N61" s="25"/>
      <c r="O61" s="15"/>
      <c r="P61" s="14">
        <f t="shared" ref="P61" si="6">SUM(H61:O61)</f>
        <v>161</v>
      </c>
      <c r="Q61" s="307" t="s">
        <v>32</v>
      </c>
      <c r="R61" s="340">
        <v>115060</v>
      </c>
      <c r="S61" s="237" t="s">
        <v>33</v>
      </c>
      <c r="T61" s="232" t="s">
        <v>508</v>
      </c>
      <c r="U61" s="16" t="s">
        <v>90</v>
      </c>
      <c r="V61" s="16">
        <v>1015627</v>
      </c>
      <c r="W61" s="16" t="s">
        <v>6764</v>
      </c>
      <c r="X61" s="16"/>
    </row>
    <row r="62" spans="1:24">
      <c r="A62" s="11" t="s">
        <v>19</v>
      </c>
      <c r="B62" s="7"/>
      <c r="C62" s="7"/>
      <c r="D62" s="7"/>
      <c r="E62" s="11"/>
      <c r="F62" s="7"/>
      <c r="G62" s="7"/>
      <c r="H62" s="11">
        <f t="shared" ref="H62:P62" si="7">SUM(H56:H61)</f>
        <v>0</v>
      </c>
      <c r="I62" s="11">
        <f t="shared" si="7"/>
        <v>0</v>
      </c>
      <c r="J62" s="11">
        <f t="shared" si="7"/>
        <v>0</v>
      </c>
      <c r="K62" s="11">
        <f t="shared" si="7"/>
        <v>0</v>
      </c>
      <c r="L62" s="19">
        <f t="shared" si="7"/>
        <v>764</v>
      </c>
      <c r="M62" s="19">
        <f t="shared" si="7"/>
        <v>202</v>
      </c>
      <c r="N62" s="11">
        <f t="shared" si="7"/>
        <v>0</v>
      </c>
      <c r="O62" s="11">
        <f t="shared" si="7"/>
        <v>0</v>
      </c>
      <c r="P62" s="11">
        <f t="shared" si="7"/>
        <v>966</v>
      </c>
      <c r="Q62" s="12"/>
      <c r="R62" s="256"/>
      <c r="S62" s="12"/>
      <c r="T62" s="12"/>
      <c r="U62" s="12"/>
      <c r="V62" s="12"/>
      <c r="W62" s="12"/>
      <c r="X62" s="12"/>
    </row>
    <row r="63" spans="1:24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4">
      <c r="A64" s="166" t="s">
        <v>34</v>
      </c>
      <c r="B64" s="1562"/>
      <c r="C64" s="1562"/>
      <c r="D64" s="1562"/>
      <c r="E64" s="1"/>
      <c r="F64" s="1"/>
      <c r="G64" s="1"/>
      <c r="H64" s="1"/>
      <c r="I64" s="1"/>
      <c r="J64" s="1563"/>
      <c r="K64" s="1563"/>
      <c r="L64" s="156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8">
      <c r="A65" s="187" t="s">
        <v>35</v>
      </c>
      <c r="B65" s="186" t="s">
        <v>36</v>
      </c>
      <c r="C65" s="239" t="s">
        <v>37</v>
      </c>
      <c r="D65" s="24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4" t="s">
        <v>2328</v>
      </c>
      <c r="B66" s="1564"/>
      <c r="C66" s="1564"/>
      <c r="D66" s="242"/>
      <c r="E66" s="243" t="s">
        <v>40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6.25">
      <c r="A67" s="5" t="s">
        <v>6039</v>
      </c>
      <c r="B67" s="1772" t="s">
        <v>6040</v>
      </c>
      <c r="C67" s="1772"/>
      <c r="D67" s="1"/>
      <c r="E67" s="427" t="s">
        <v>6770</v>
      </c>
    </row>
    <row r="68" spans="1:23">
      <c r="A68" s="5" t="s">
        <v>42</v>
      </c>
      <c r="B68" s="1772" t="s">
        <v>6788</v>
      </c>
      <c r="C68" s="1772"/>
    </row>
    <row r="69" spans="1:23">
      <c r="A69" s="5" t="s">
        <v>43</v>
      </c>
      <c r="B69" s="1772"/>
      <c r="C69" s="1772"/>
      <c r="D69" s="1"/>
      <c r="E69" s="1"/>
    </row>
    <row r="70" spans="1:23">
      <c r="A70" s="5" t="s">
        <v>44</v>
      </c>
      <c r="B70" s="1772"/>
      <c r="C70" s="1772"/>
      <c r="D70" s="1"/>
      <c r="E70" s="1"/>
    </row>
  </sheetData>
  <mergeCells count="40">
    <mergeCell ref="B66:C66"/>
    <mergeCell ref="B67:C67"/>
    <mergeCell ref="B68:C68"/>
    <mergeCell ref="B69:C69"/>
    <mergeCell ref="B70:C70"/>
    <mergeCell ref="A54:F54"/>
    <mergeCell ref="H54:P54"/>
    <mergeCell ref="Q54:X54"/>
    <mergeCell ref="B64:D64"/>
    <mergeCell ref="J64:L64"/>
    <mergeCell ref="B12:C12"/>
    <mergeCell ref="A1:F1"/>
    <mergeCell ref="H1:P1"/>
    <mergeCell ref="Q1:X1"/>
    <mergeCell ref="B10:D10"/>
    <mergeCell ref="J10:L10"/>
    <mergeCell ref="B14:C14"/>
    <mergeCell ref="B15:C15"/>
    <mergeCell ref="B16:C16"/>
    <mergeCell ref="B17:C17"/>
    <mergeCell ref="A19:F19"/>
    <mergeCell ref="B46:D46"/>
    <mergeCell ref="J46:L46"/>
    <mergeCell ref="Q19:X19"/>
    <mergeCell ref="B28:D28"/>
    <mergeCell ref="J28:L28"/>
    <mergeCell ref="B30:C30"/>
    <mergeCell ref="B31:C31"/>
    <mergeCell ref="B32:C32"/>
    <mergeCell ref="H19:P19"/>
    <mergeCell ref="B33:C33"/>
    <mergeCell ref="B34:C34"/>
    <mergeCell ref="A36:F36"/>
    <mergeCell ref="H36:P36"/>
    <mergeCell ref="Q36:X36"/>
    <mergeCell ref="B48:C48"/>
    <mergeCell ref="B49:C49"/>
    <mergeCell ref="B50:C50"/>
    <mergeCell ref="B51:C51"/>
    <mergeCell ref="B52:C52"/>
  </mergeCells>
  <pageMargins left="0.7" right="0.7" top="0.75" bottom="0.75" header="0.3" footer="0.3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31F7-34B7-4DA7-9C51-9153491D1D73}">
  <sheetPr>
    <tabColor rgb="FFEBBCE2"/>
  </sheetPr>
  <dimension ref="A1:X116"/>
  <sheetViews>
    <sheetView topLeftCell="A41" workbookViewId="0">
      <selection activeCell="Z61" sqref="Z61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425781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9.1406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3866</v>
      </c>
      <c r="B3" s="15" t="s">
        <v>78</v>
      </c>
      <c r="C3" s="15" t="s">
        <v>6789</v>
      </c>
      <c r="D3" s="15" t="s">
        <v>99</v>
      </c>
      <c r="E3" s="24">
        <v>45959.319444444445</v>
      </c>
      <c r="F3" s="15">
        <v>10.8</v>
      </c>
      <c r="G3" s="37" t="s">
        <v>3121</v>
      </c>
      <c r="H3" s="15"/>
      <c r="I3" s="15"/>
      <c r="J3" s="15"/>
      <c r="K3" s="15"/>
      <c r="L3" s="35">
        <v>131</v>
      </c>
      <c r="M3" s="35">
        <v>30</v>
      </c>
      <c r="N3" s="15"/>
      <c r="O3" s="15"/>
      <c r="P3" s="14">
        <f t="shared" ref="P3" si="0">SUM(H3:O3)</f>
        <v>161</v>
      </c>
      <c r="Q3" s="17" t="s">
        <v>32</v>
      </c>
      <c r="R3" s="14">
        <v>115007</v>
      </c>
      <c r="S3" s="23" t="s">
        <v>33</v>
      </c>
      <c r="T3" s="232" t="s">
        <v>100</v>
      </c>
      <c r="U3" s="16" t="s">
        <v>90</v>
      </c>
      <c r="V3" s="16">
        <v>1015542</v>
      </c>
      <c r="W3" s="16" t="s">
        <v>6790</v>
      </c>
      <c r="X3" s="16"/>
    </row>
    <row r="4" spans="1:24">
      <c r="A4" s="15" t="s">
        <v>111</v>
      </c>
      <c r="B4" s="15" t="s">
        <v>65</v>
      </c>
      <c r="C4" s="15" t="s">
        <v>6791</v>
      </c>
      <c r="D4" s="15" t="s">
        <v>64</v>
      </c>
      <c r="E4" s="24">
        <v>47055.517361111109</v>
      </c>
      <c r="F4" s="15">
        <v>14.8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 t="shared" ref="P4:P9" si="1">SUM(H4:O4)</f>
        <v>161</v>
      </c>
      <c r="Q4" s="14" t="s">
        <v>30</v>
      </c>
      <c r="R4" s="14">
        <v>114976</v>
      </c>
      <c r="S4" s="23" t="s">
        <v>33</v>
      </c>
      <c r="T4" s="231" t="s">
        <v>169</v>
      </c>
      <c r="U4" s="16" t="s">
        <v>90</v>
      </c>
      <c r="V4" s="16">
        <v>1015546</v>
      </c>
      <c r="W4" s="16" t="s">
        <v>6790</v>
      </c>
      <c r="X4" s="16"/>
    </row>
    <row r="5" spans="1:24">
      <c r="A5" s="15" t="s">
        <v>111</v>
      </c>
      <c r="B5" s="15" t="s">
        <v>65</v>
      </c>
      <c r="C5" s="15" t="s">
        <v>6792</v>
      </c>
      <c r="D5" s="15" t="s">
        <v>64</v>
      </c>
      <c r="E5" s="24">
        <v>47055.517361111109</v>
      </c>
      <c r="F5" s="15">
        <v>14.8</v>
      </c>
      <c r="G5" s="37"/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1"/>
        <v>161</v>
      </c>
      <c r="Q5" s="14" t="s">
        <v>30</v>
      </c>
      <c r="R5" s="14">
        <v>114977</v>
      </c>
      <c r="S5" s="23" t="s">
        <v>33</v>
      </c>
      <c r="T5" s="231" t="s">
        <v>169</v>
      </c>
      <c r="U5" s="16" t="s">
        <v>90</v>
      </c>
      <c r="V5" s="16">
        <v>1015547</v>
      </c>
      <c r="W5" s="16" t="s">
        <v>6790</v>
      </c>
      <c r="X5" s="16"/>
    </row>
    <row r="6" spans="1:24">
      <c r="A6" s="15" t="s">
        <v>113</v>
      </c>
      <c r="B6" s="15" t="s">
        <v>65</v>
      </c>
      <c r="C6" s="15" t="s">
        <v>6793</v>
      </c>
      <c r="D6" s="15" t="s">
        <v>64</v>
      </c>
      <c r="E6" s="24">
        <v>47055.517361111109</v>
      </c>
      <c r="F6" s="15">
        <v>14.8</v>
      </c>
      <c r="G6" s="37"/>
      <c r="H6" s="15"/>
      <c r="I6" s="15"/>
      <c r="J6" s="15"/>
      <c r="K6" s="15"/>
      <c r="L6" s="35">
        <v>81</v>
      </c>
      <c r="M6" s="15"/>
      <c r="N6" s="15"/>
      <c r="O6" s="15"/>
      <c r="P6" s="14">
        <f t="shared" si="1"/>
        <v>81</v>
      </c>
      <c r="Q6" s="14" t="s">
        <v>30</v>
      </c>
      <c r="R6" s="14">
        <v>114978</v>
      </c>
      <c r="S6" s="23" t="s">
        <v>33</v>
      </c>
      <c r="T6" s="231" t="s">
        <v>169</v>
      </c>
      <c r="U6" s="16" t="s">
        <v>90</v>
      </c>
      <c r="V6" s="16">
        <v>1015549</v>
      </c>
      <c r="W6" s="16" t="s">
        <v>6790</v>
      </c>
      <c r="X6" s="16"/>
    </row>
    <row r="7" spans="1:24">
      <c r="A7" s="15" t="s">
        <v>519</v>
      </c>
      <c r="B7" s="15" t="s">
        <v>78</v>
      </c>
      <c r="C7" s="15" t="s">
        <v>6794</v>
      </c>
      <c r="D7" s="15" t="s">
        <v>99</v>
      </c>
      <c r="E7" s="24">
        <v>45959.319444444445</v>
      </c>
      <c r="F7" s="15">
        <v>10.8</v>
      </c>
      <c r="G7" s="37" t="s">
        <v>3121</v>
      </c>
      <c r="H7" s="15"/>
      <c r="I7" s="15"/>
      <c r="J7" s="15"/>
      <c r="K7" s="15"/>
      <c r="L7" s="35">
        <v>131</v>
      </c>
      <c r="M7" s="35">
        <v>30</v>
      </c>
      <c r="N7" s="15"/>
      <c r="O7" s="15"/>
      <c r="P7" s="14">
        <f t="shared" si="1"/>
        <v>161</v>
      </c>
      <c r="Q7" s="17" t="s">
        <v>32</v>
      </c>
      <c r="R7" s="14">
        <v>115008</v>
      </c>
      <c r="S7" s="23" t="s">
        <v>33</v>
      </c>
      <c r="T7" s="232" t="s">
        <v>100</v>
      </c>
      <c r="U7" s="16" t="s">
        <v>90</v>
      </c>
      <c r="V7" s="16">
        <v>1015543</v>
      </c>
      <c r="W7" s="16" t="s">
        <v>6790</v>
      </c>
      <c r="X7" s="16"/>
    </row>
    <row r="8" spans="1:24">
      <c r="A8" s="15" t="s">
        <v>120</v>
      </c>
      <c r="B8" s="15" t="s">
        <v>78</v>
      </c>
      <c r="C8" s="15" t="s">
        <v>6795</v>
      </c>
      <c r="D8" s="15" t="s">
        <v>99</v>
      </c>
      <c r="E8" s="24">
        <v>45959.319444444445</v>
      </c>
      <c r="F8" s="15">
        <v>10.8</v>
      </c>
      <c r="G8" s="37" t="s">
        <v>3121</v>
      </c>
      <c r="H8" s="15"/>
      <c r="I8" s="15"/>
      <c r="J8" s="15"/>
      <c r="K8" s="15"/>
      <c r="L8" s="35">
        <v>131</v>
      </c>
      <c r="M8" s="35">
        <v>30</v>
      </c>
      <c r="N8" s="15"/>
      <c r="O8" s="15"/>
      <c r="P8" s="14">
        <f t="shared" si="1"/>
        <v>161</v>
      </c>
      <c r="Q8" s="17" t="s">
        <v>32</v>
      </c>
      <c r="R8" s="14">
        <v>115009</v>
      </c>
      <c r="S8" s="23" t="s">
        <v>33</v>
      </c>
      <c r="T8" s="232" t="s">
        <v>100</v>
      </c>
      <c r="U8" s="16" t="s">
        <v>90</v>
      </c>
      <c r="V8" s="16">
        <v>1015544</v>
      </c>
      <c r="W8" s="16" t="s">
        <v>6790</v>
      </c>
      <c r="X8" s="16"/>
    </row>
    <row r="9" spans="1:24">
      <c r="A9" s="15" t="s">
        <v>144</v>
      </c>
      <c r="B9" s="15" t="s">
        <v>5658</v>
      </c>
      <c r="C9" s="15" t="s">
        <v>6796</v>
      </c>
      <c r="D9" s="15" t="s">
        <v>1105</v>
      </c>
      <c r="E9" s="24">
        <v>45959.600694444445</v>
      </c>
      <c r="F9" s="15">
        <v>15.3</v>
      </c>
      <c r="G9" s="37"/>
      <c r="H9" s="15"/>
      <c r="I9" s="15"/>
      <c r="J9" s="35">
        <v>27</v>
      </c>
      <c r="K9" s="35">
        <v>53</v>
      </c>
      <c r="L9" s="15"/>
      <c r="M9" s="15"/>
      <c r="N9" s="15"/>
      <c r="O9" s="15"/>
      <c r="P9" s="14">
        <f t="shared" si="1"/>
        <v>80</v>
      </c>
      <c r="Q9" s="14" t="s">
        <v>30</v>
      </c>
      <c r="R9" s="14">
        <v>114979</v>
      </c>
      <c r="S9" s="14" t="s">
        <v>31</v>
      </c>
      <c r="T9" s="231" t="s">
        <v>169</v>
      </c>
      <c r="U9" s="16" t="s">
        <v>660</v>
      </c>
      <c r="V9" s="16">
        <v>1015545</v>
      </c>
      <c r="W9" s="16" t="s">
        <v>6790</v>
      </c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2">SUM(H3:H9)</f>
        <v>0</v>
      </c>
      <c r="I10" s="11">
        <f t="shared" si="2"/>
        <v>0</v>
      </c>
      <c r="J10" s="11">
        <f t="shared" si="2"/>
        <v>27</v>
      </c>
      <c r="K10" s="11">
        <f t="shared" si="2"/>
        <v>53</v>
      </c>
      <c r="L10" s="11">
        <f t="shared" si="2"/>
        <v>796</v>
      </c>
      <c r="M10" s="11">
        <f t="shared" si="2"/>
        <v>90</v>
      </c>
      <c r="N10" s="11">
        <f t="shared" si="2"/>
        <v>0</v>
      </c>
      <c r="O10" s="11">
        <f t="shared" si="2"/>
        <v>0</v>
      </c>
      <c r="P10" s="11">
        <f t="shared" si="2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100</v>
      </c>
      <c r="B14" s="1564" t="s">
        <v>6797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230" t="s">
        <v>169</v>
      </c>
      <c r="B15" s="230" t="s">
        <v>6798</v>
      </c>
      <c r="C15" s="230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4856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6799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194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4488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1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119</v>
      </c>
      <c r="B23" s="15" t="s">
        <v>92</v>
      </c>
      <c r="C23" s="15" t="s">
        <v>6800</v>
      </c>
      <c r="D23" s="15" t="s">
        <v>159</v>
      </c>
      <c r="E23" s="24">
        <v>45960.041666666664</v>
      </c>
      <c r="F23" s="15">
        <v>10.3</v>
      </c>
      <c r="G23" s="37" t="s">
        <v>3121</v>
      </c>
      <c r="H23" s="15"/>
      <c r="I23" s="15"/>
      <c r="J23" s="15"/>
      <c r="K23" s="15"/>
      <c r="L23" s="35">
        <v>131</v>
      </c>
      <c r="M23" s="35">
        <v>30</v>
      </c>
      <c r="N23" s="15"/>
      <c r="O23" s="15"/>
      <c r="P23" s="14">
        <f t="shared" ref="P23:P28" si="3">SUM(H23:O23)</f>
        <v>161</v>
      </c>
      <c r="Q23" s="307" t="s">
        <v>32</v>
      </c>
      <c r="R23" s="340">
        <v>115029</v>
      </c>
      <c r="S23" s="237" t="s">
        <v>33</v>
      </c>
      <c r="T23" s="232" t="s">
        <v>161</v>
      </c>
      <c r="U23" s="16" t="s">
        <v>90</v>
      </c>
      <c r="V23" s="16">
        <v>1015550</v>
      </c>
      <c r="W23" s="16" t="s">
        <v>6801</v>
      </c>
      <c r="X23" s="16"/>
    </row>
    <row r="24" spans="1:24">
      <c r="A24" s="15" t="s">
        <v>2561</v>
      </c>
      <c r="B24" s="15" t="s">
        <v>92</v>
      </c>
      <c r="C24" s="15" t="s">
        <v>6802</v>
      </c>
      <c r="D24" s="15" t="s">
        <v>159</v>
      </c>
      <c r="E24" s="24">
        <v>45960.041666666664</v>
      </c>
      <c r="F24" s="15">
        <v>10.3</v>
      </c>
      <c r="G24" s="37" t="s">
        <v>3121</v>
      </c>
      <c r="H24" s="15"/>
      <c r="I24" s="15"/>
      <c r="J24" s="15"/>
      <c r="K24" s="15"/>
      <c r="L24" s="35">
        <v>131</v>
      </c>
      <c r="M24" s="35">
        <v>30</v>
      </c>
      <c r="N24" s="15"/>
      <c r="O24" s="15"/>
      <c r="P24" s="14">
        <f t="shared" si="3"/>
        <v>161</v>
      </c>
      <c r="Q24" s="307" t="s">
        <v>32</v>
      </c>
      <c r="R24" s="340">
        <v>115027</v>
      </c>
      <c r="S24" s="237" t="s">
        <v>33</v>
      </c>
      <c r="T24" s="232" t="s">
        <v>161</v>
      </c>
      <c r="U24" s="16" t="s">
        <v>90</v>
      </c>
      <c r="V24" s="16">
        <v>1015551</v>
      </c>
      <c r="W24" s="16" t="s">
        <v>6801</v>
      </c>
      <c r="X24" s="16"/>
    </row>
    <row r="25" spans="1:24">
      <c r="A25" s="15" t="s">
        <v>558</v>
      </c>
      <c r="B25" s="15" t="s">
        <v>92</v>
      </c>
      <c r="C25" s="15" t="s">
        <v>6803</v>
      </c>
      <c r="D25" s="15" t="s">
        <v>2467</v>
      </c>
      <c r="E25" s="24">
        <v>45960.732638888891</v>
      </c>
      <c r="F25" s="15">
        <v>10.3</v>
      </c>
      <c r="G25" s="37" t="s">
        <v>3121</v>
      </c>
      <c r="H25" s="15"/>
      <c r="I25" s="15"/>
      <c r="J25" s="15"/>
      <c r="K25" s="15"/>
      <c r="L25" s="35">
        <v>90</v>
      </c>
      <c r="M25" s="35">
        <v>71</v>
      </c>
      <c r="N25" s="15"/>
      <c r="O25" s="15"/>
      <c r="P25" s="14">
        <f t="shared" si="3"/>
        <v>161</v>
      </c>
      <c r="Q25" s="307" t="s">
        <v>32</v>
      </c>
      <c r="R25" s="340">
        <v>115030</v>
      </c>
      <c r="S25" s="237" t="s">
        <v>33</v>
      </c>
      <c r="T25" s="232" t="s">
        <v>161</v>
      </c>
      <c r="U25" s="16" t="s">
        <v>90</v>
      </c>
      <c r="V25" s="16">
        <v>1015552</v>
      </c>
      <c r="W25" s="16" t="s">
        <v>6801</v>
      </c>
      <c r="X25" s="16"/>
    </row>
    <row r="26" spans="1:24">
      <c r="A26" s="15" t="s">
        <v>152</v>
      </c>
      <c r="B26" s="15" t="s">
        <v>78</v>
      </c>
      <c r="C26" s="15" t="s">
        <v>6804</v>
      </c>
      <c r="D26" s="15" t="s">
        <v>88</v>
      </c>
      <c r="E26" s="24">
        <v>45960.166666666664</v>
      </c>
      <c r="F26" s="15">
        <v>10.3</v>
      </c>
      <c r="G26" s="37" t="s">
        <v>3986</v>
      </c>
      <c r="H26" s="15"/>
      <c r="I26" s="15"/>
      <c r="J26" s="15"/>
      <c r="K26" s="35">
        <v>107</v>
      </c>
      <c r="L26" s="35">
        <v>54</v>
      </c>
      <c r="M26" s="15"/>
      <c r="N26" s="15"/>
      <c r="O26" s="15"/>
      <c r="P26" s="14">
        <f t="shared" si="3"/>
        <v>161</v>
      </c>
      <c r="Q26" s="307" t="s">
        <v>32</v>
      </c>
      <c r="R26" s="340">
        <v>115026</v>
      </c>
      <c r="S26" s="237" t="s">
        <v>33</v>
      </c>
      <c r="T26" s="232" t="s">
        <v>161</v>
      </c>
      <c r="U26" s="16" t="s">
        <v>90</v>
      </c>
      <c r="V26" s="16">
        <v>1015553</v>
      </c>
      <c r="W26" s="16" t="s">
        <v>6801</v>
      </c>
      <c r="X26" s="16"/>
    </row>
    <row r="27" spans="1:24">
      <c r="A27" s="15" t="s">
        <v>102</v>
      </c>
      <c r="B27" s="15" t="s">
        <v>92</v>
      </c>
      <c r="C27" s="15" t="s">
        <v>6805</v>
      </c>
      <c r="D27" s="15" t="s">
        <v>159</v>
      </c>
      <c r="E27" s="24">
        <v>45960.041666666664</v>
      </c>
      <c r="F27" s="15">
        <v>10.3</v>
      </c>
      <c r="G27" s="37" t="s">
        <v>3121</v>
      </c>
      <c r="H27" s="15"/>
      <c r="I27" s="15"/>
      <c r="J27" s="15"/>
      <c r="K27" s="15"/>
      <c r="L27" s="35">
        <v>71</v>
      </c>
      <c r="M27" s="35">
        <v>90</v>
      </c>
      <c r="N27" s="15"/>
      <c r="O27" s="15"/>
      <c r="P27" s="14">
        <f t="shared" si="3"/>
        <v>161</v>
      </c>
      <c r="Q27" s="307" t="s">
        <v>32</v>
      </c>
      <c r="R27" s="340">
        <v>115031</v>
      </c>
      <c r="S27" s="237" t="s">
        <v>33</v>
      </c>
      <c r="T27" s="232" t="s">
        <v>161</v>
      </c>
      <c r="U27" s="16" t="s">
        <v>90</v>
      </c>
      <c r="V27" s="16">
        <v>1015554</v>
      </c>
      <c r="W27" s="16" t="s">
        <v>6801</v>
      </c>
      <c r="X27" s="16"/>
    </row>
    <row r="28" spans="1:24">
      <c r="A28" s="35" t="s">
        <v>2561</v>
      </c>
      <c r="B28" s="15" t="s">
        <v>78</v>
      </c>
      <c r="C28" s="15" t="s">
        <v>6806</v>
      </c>
      <c r="D28" s="15" t="s">
        <v>88</v>
      </c>
      <c r="E28" s="24">
        <v>45960.166666666664</v>
      </c>
      <c r="F28" s="15">
        <v>10.3</v>
      </c>
      <c r="G28" s="37" t="s">
        <v>3121</v>
      </c>
      <c r="H28" s="15"/>
      <c r="I28" s="15"/>
      <c r="J28" s="15"/>
      <c r="K28" s="15"/>
      <c r="L28" s="35">
        <v>71</v>
      </c>
      <c r="M28" s="35">
        <v>90</v>
      </c>
      <c r="N28" s="15"/>
      <c r="O28" s="15"/>
      <c r="P28" s="14">
        <f t="shared" si="3"/>
        <v>161</v>
      </c>
      <c r="Q28" s="307" t="s">
        <v>32</v>
      </c>
      <c r="R28" s="340">
        <v>115028</v>
      </c>
      <c r="S28" s="237" t="s">
        <v>33</v>
      </c>
      <c r="T28" s="232" t="s">
        <v>161</v>
      </c>
      <c r="U28" s="16" t="s">
        <v>90</v>
      </c>
      <c r="V28" s="16">
        <v>1015555</v>
      </c>
      <c r="W28" s="16" t="s">
        <v>6801</v>
      </c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4">SUM(H23:H28)</f>
        <v>0</v>
      </c>
      <c r="I29" s="11">
        <f t="shared" si="4"/>
        <v>0</v>
      </c>
      <c r="J29" s="11">
        <f t="shared" si="4"/>
        <v>0</v>
      </c>
      <c r="K29" s="11">
        <f t="shared" si="4"/>
        <v>107</v>
      </c>
      <c r="L29" s="11">
        <f t="shared" si="4"/>
        <v>548</v>
      </c>
      <c r="M29" s="11">
        <f t="shared" si="4"/>
        <v>311</v>
      </c>
      <c r="N29" s="11">
        <f t="shared" si="4"/>
        <v>0</v>
      </c>
      <c r="O29" s="11">
        <f t="shared" si="4"/>
        <v>0</v>
      </c>
      <c r="P29" s="11">
        <f t="shared" si="4"/>
        <v>966</v>
      </c>
      <c r="Q29" s="12"/>
      <c r="R29" s="256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161</v>
      </c>
      <c r="B33" s="1564"/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230"/>
      <c r="B34" s="230"/>
      <c r="C34" s="230"/>
      <c r="D34" s="242"/>
      <c r="E34" s="24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4178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772" t="s">
        <v>2491</v>
      </c>
      <c r="C37" s="1772"/>
      <c r="D37" s="1"/>
      <c r="E37" s="1"/>
    </row>
    <row r="38" spans="1:24">
      <c r="A38" s="5" t="s">
        <v>44</v>
      </c>
      <c r="B38" s="1772"/>
      <c r="C38" s="1772"/>
      <c r="D38" s="1"/>
      <c r="E38" s="1"/>
    </row>
    <row r="40" spans="1:24" ht="23.25">
      <c r="A40" s="1559" t="s">
        <v>205</v>
      </c>
      <c r="B40" s="1559"/>
      <c r="C40" s="1559"/>
      <c r="D40" s="1559"/>
      <c r="E40" s="1559"/>
      <c r="F40" s="1559"/>
      <c r="G40" s="7"/>
      <c r="H40" s="1559" t="s">
        <v>346</v>
      </c>
      <c r="I40" s="1559"/>
      <c r="J40" s="1559"/>
      <c r="K40" s="1559"/>
      <c r="L40" s="1559"/>
      <c r="M40" s="1559"/>
      <c r="N40" s="1559"/>
      <c r="O40" s="1559"/>
      <c r="P40" s="1559"/>
      <c r="Q40" s="1741" t="s">
        <v>2868</v>
      </c>
      <c r="R40" s="1742"/>
      <c r="S40" s="1742"/>
      <c r="T40" s="1742"/>
      <c r="U40" s="1742"/>
      <c r="V40" s="1742"/>
      <c r="W40" s="1742"/>
      <c r="X40" s="1742"/>
    </row>
    <row r="41" spans="1:24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>
      <c r="A42" s="15" t="s">
        <v>122</v>
      </c>
      <c r="B42" s="15" t="s">
        <v>62</v>
      </c>
      <c r="C42" s="15" t="s">
        <v>6807</v>
      </c>
      <c r="D42" s="15" t="s">
        <v>3708</v>
      </c>
      <c r="E42" s="254" t="s">
        <v>6808</v>
      </c>
      <c r="F42" s="15">
        <v>13.5</v>
      </c>
      <c r="G42" s="37"/>
      <c r="H42" s="15"/>
      <c r="I42" s="15"/>
      <c r="J42" s="35">
        <v>81</v>
      </c>
      <c r="K42" s="35">
        <v>80</v>
      </c>
      <c r="L42" s="15"/>
      <c r="M42" s="15"/>
      <c r="N42" s="15"/>
      <c r="O42" s="15"/>
      <c r="P42" s="14">
        <f t="shared" ref="P42:P45" si="5">SUM(H42:O42)</f>
        <v>161</v>
      </c>
      <c r="Q42" s="14" t="s">
        <v>30</v>
      </c>
      <c r="R42" s="264">
        <v>114969</v>
      </c>
      <c r="S42" s="14" t="s">
        <v>31</v>
      </c>
      <c r="T42" s="232" t="s">
        <v>161</v>
      </c>
      <c r="U42" s="16" t="s">
        <v>90</v>
      </c>
      <c r="V42" s="16">
        <v>1015557</v>
      </c>
      <c r="W42" s="16" t="s">
        <v>6801</v>
      </c>
      <c r="X42" s="16"/>
    </row>
    <row r="43" spans="1:24">
      <c r="A43" s="15" t="s">
        <v>133</v>
      </c>
      <c r="B43" s="15" t="s">
        <v>134</v>
      </c>
      <c r="C43" s="15" t="s">
        <v>6809</v>
      </c>
      <c r="D43" s="15" t="s">
        <v>2892</v>
      </c>
      <c r="E43" s="24">
        <v>45960.288194444445</v>
      </c>
      <c r="F43" s="15">
        <v>10.3</v>
      </c>
      <c r="G43" s="37" t="s">
        <v>3986</v>
      </c>
      <c r="H43" s="15"/>
      <c r="I43" s="15"/>
      <c r="J43" s="15"/>
      <c r="K43" s="35">
        <v>136</v>
      </c>
      <c r="L43" s="15"/>
      <c r="M43" s="15"/>
      <c r="N43" s="35">
        <v>25</v>
      </c>
      <c r="O43" s="15"/>
      <c r="P43" s="14">
        <f t="shared" si="5"/>
        <v>161</v>
      </c>
      <c r="Q43" s="307" t="s">
        <v>32</v>
      </c>
      <c r="R43" s="436">
        <v>115011</v>
      </c>
      <c r="S43" s="237" t="s">
        <v>33</v>
      </c>
      <c r="T43" s="232" t="s">
        <v>161</v>
      </c>
      <c r="U43" s="16" t="s">
        <v>90</v>
      </c>
      <c r="V43" s="16">
        <v>1015558</v>
      </c>
      <c r="W43" s="16" t="s">
        <v>6810</v>
      </c>
      <c r="X43" s="16"/>
    </row>
    <row r="44" spans="1:24">
      <c r="A44" s="15" t="s">
        <v>133</v>
      </c>
      <c r="B44" s="15" t="s">
        <v>134</v>
      </c>
      <c r="C44" s="15" t="s">
        <v>6811</v>
      </c>
      <c r="D44" s="15" t="s">
        <v>2892</v>
      </c>
      <c r="E44" s="24">
        <v>45960.288194444445</v>
      </c>
      <c r="F44" s="15">
        <v>10.3</v>
      </c>
      <c r="G44" s="37" t="s">
        <v>3986</v>
      </c>
      <c r="H44" s="15"/>
      <c r="I44" s="15"/>
      <c r="J44" s="15"/>
      <c r="K44" s="15"/>
      <c r="L44" s="35">
        <v>107</v>
      </c>
      <c r="M44" s="35">
        <v>54</v>
      </c>
      <c r="N44" s="15"/>
      <c r="O44" s="15"/>
      <c r="P44" s="14">
        <f t="shared" si="5"/>
        <v>161</v>
      </c>
      <c r="Q44" s="307" t="s">
        <v>32</v>
      </c>
      <c r="R44" s="436">
        <v>115010</v>
      </c>
      <c r="S44" s="237" t="s">
        <v>33</v>
      </c>
      <c r="T44" s="232" t="s">
        <v>161</v>
      </c>
      <c r="U44" s="16" t="s">
        <v>90</v>
      </c>
      <c r="V44" s="16">
        <v>1015559</v>
      </c>
      <c r="W44" s="16" t="s">
        <v>6810</v>
      </c>
      <c r="X44" s="16"/>
    </row>
    <row r="45" spans="1:24">
      <c r="A45" s="15" t="s">
        <v>6812</v>
      </c>
      <c r="B45" s="15" t="s">
        <v>134</v>
      </c>
      <c r="C45" s="15" t="s">
        <v>6813</v>
      </c>
      <c r="D45" s="15" t="s">
        <v>2892</v>
      </c>
      <c r="E45" s="24">
        <v>45960.288194444445</v>
      </c>
      <c r="F45" s="15">
        <v>10.3</v>
      </c>
      <c r="G45" s="37" t="s">
        <v>3121</v>
      </c>
      <c r="H45" s="15"/>
      <c r="I45" s="15"/>
      <c r="J45" s="15"/>
      <c r="K45" s="15"/>
      <c r="L45" s="35">
        <v>107</v>
      </c>
      <c r="M45" s="35">
        <v>54</v>
      </c>
      <c r="N45" s="15"/>
      <c r="O45" s="15"/>
      <c r="P45" s="14">
        <f t="shared" si="5"/>
        <v>161</v>
      </c>
      <c r="Q45" s="307" t="s">
        <v>32</v>
      </c>
      <c r="R45" s="436">
        <v>115018</v>
      </c>
      <c r="S45" s="237" t="s">
        <v>33</v>
      </c>
      <c r="T45" s="232" t="s">
        <v>161</v>
      </c>
      <c r="U45" s="16" t="s">
        <v>90</v>
      </c>
      <c r="V45" s="16">
        <v>1015560</v>
      </c>
      <c r="W45" s="16" t="s">
        <v>6810</v>
      </c>
      <c r="X45" s="16"/>
    </row>
    <row r="46" spans="1:24">
      <c r="A46" s="15" t="s">
        <v>157</v>
      </c>
      <c r="B46" s="15" t="s">
        <v>134</v>
      </c>
      <c r="C46" s="15" t="s">
        <v>6814</v>
      </c>
      <c r="D46" s="15" t="s">
        <v>2892</v>
      </c>
      <c r="E46" s="24">
        <v>45960.288194444445</v>
      </c>
      <c r="F46" s="15">
        <v>10.3</v>
      </c>
      <c r="G46" s="37" t="s">
        <v>3121</v>
      </c>
      <c r="H46" s="15"/>
      <c r="I46" s="15"/>
      <c r="J46" s="15"/>
      <c r="K46" s="15"/>
      <c r="L46" s="35">
        <v>81</v>
      </c>
      <c r="M46" s="35">
        <v>80</v>
      </c>
      <c r="N46" s="15"/>
      <c r="O46" s="15"/>
      <c r="P46" s="14">
        <f>SUM(H46:O46)</f>
        <v>161</v>
      </c>
      <c r="Q46" s="307" t="s">
        <v>32</v>
      </c>
      <c r="R46" s="436">
        <v>115019</v>
      </c>
      <c r="S46" s="237" t="s">
        <v>33</v>
      </c>
      <c r="T46" s="232" t="s">
        <v>161</v>
      </c>
      <c r="U46" s="16" t="s">
        <v>90</v>
      </c>
      <c r="V46" s="16">
        <v>1015561</v>
      </c>
      <c r="W46" s="16" t="s">
        <v>6810</v>
      </c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6">SUM(H42:H46)</f>
        <v>0</v>
      </c>
      <c r="I47" s="11">
        <f t="shared" si="6"/>
        <v>0</v>
      </c>
      <c r="J47" s="11">
        <f t="shared" si="6"/>
        <v>81</v>
      </c>
      <c r="K47" s="11">
        <f t="shared" si="6"/>
        <v>216</v>
      </c>
      <c r="L47" s="11">
        <f t="shared" si="6"/>
        <v>295</v>
      </c>
      <c r="M47" s="11">
        <f t="shared" si="6"/>
        <v>188</v>
      </c>
      <c r="N47" s="11">
        <f t="shared" si="6"/>
        <v>25</v>
      </c>
      <c r="O47" s="11">
        <f t="shared" si="6"/>
        <v>0</v>
      </c>
      <c r="P47" s="11">
        <f t="shared" si="6"/>
        <v>805</v>
      </c>
      <c r="Q47" s="12"/>
      <c r="R47" s="256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4" t="s">
        <v>161</v>
      </c>
      <c r="B51" s="1564"/>
      <c r="C51" s="1564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/>
      <c r="B52" s="4"/>
      <c r="C52" s="4"/>
      <c r="D52" s="242"/>
      <c r="E52" s="24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5" t="s">
        <v>42</v>
      </c>
      <c r="B53" s="1772" t="s">
        <v>309</v>
      </c>
      <c r="C53" s="1772"/>
      <c r="D53" s="1"/>
      <c r="E53" s="1"/>
    </row>
    <row r="54" spans="1:24">
      <c r="A54" s="5" t="s">
        <v>42</v>
      </c>
      <c r="B54" s="1772"/>
      <c r="C54" s="1772"/>
    </row>
    <row r="55" spans="1:24">
      <c r="A55" s="5" t="s">
        <v>43</v>
      </c>
      <c r="B55" s="1772" t="s">
        <v>4074</v>
      </c>
      <c r="C55" s="1772"/>
      <c r="D55" s="1"/>
      <c r="E55" s="1"/>
    </row>
    <row r="56" spans="1:24">
      <c r="A56" s="5" t="s">
        <v>44</v>
      </c>
      <c r="B56" s="1772"/>
      <c r="C56" s="1772"/>
      <c r="D56" s="1"/>
      <c r="E56" s="1"/>
    </row>
    <row r="58" spans="1:24" ht="23.25">
      <c r="A58" s="1702" t="s">
        <v>155</v>
      </c>
      <c r="B58" s="1702"/>
      <c r="C58" s="1702"/>
      <c r="D58" s="1702"/>
      <c r="E58" s="1702"/>
      <c r="F58" s="1702"/>
      <c r="G58" s="333"/>
      <c r="H58" s="1702" t="s">
        <v>959</v>
      </c>
      <c r="I58" s="1702"/>
      <c r="J58" s="1702"/>
      <c r="K58" s="1702"/>
      <c r="L58" s="1702"/>
      <c r="M58" s="1702"/>
      <c r="N58" s="1702"/>
      <c r="O58" s="1702"/>
      <c r="P58" s="1702"/>
      <c r="Q58" s="1825" t="s">
        <v>6815</v>
      </c>
      <c r="R58" s="1826"/>
      <c r="S58" s="1826"/>
      <c r="T58" s="1826"/>
      <c r="U58" s="1826"/>
      <c r="V58" s="1826"/>
      <c r="W58" s="1826"/>
      <c r="X58" s="1826"/>
    </row>
    <row r="59" spans="1:24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9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18" t="s">
        <v>9</v>
      </c>
      <c r="S59" s="8" t="s">
        <v>21</v>
      </c>
      <c r="T59" s="8" t="s">
        <v>24</v>
      </c>
      <c r="U59" s="8" t="s">
        <v>25</v>
      </c>
      <c r="V59" s="8" t="s">
        <v>26</v>
      </c>
      <c r="W59" s="8" t="s">
        <v>27</v>
      </c>
      <c r="X59" s="8" t="s">
        <v>28</v>
      </c>
    </row>
    <row r="60" spans="1:24">
      <c r="A60" s="15" t="s">
        <v>4752</v>
      </c>
      <c r="B60" s="15" t="s">
        <v>78</v>
      </c>
      <c r="C60" s="35" t="s">
        <v>6816</v>
      </c>
      <c r="D60" s="15" t="s">
        <v>3923</v>
      </c>
      <c r="E60" s="24">
        <v>45961.552083333336</v>
      </c>
      <c r="F60" s="15">
        <v>10.8</v>
      </c>
      <c r="G60" s="37" t="s">
        <v>3121</v>
      </c>
      <c r="H60" s="15"/>
      <c r="I60" s="15"/>
      <c r="J60" s="15"/>
      <c r="K60" s="15"/>
      <c r="L60" s="35">
        <v>101</v>
      </c>
      <c r="M60" s="35">
        <v>60</v>
      </c>
      <c r="N60" s="15"/>
      <c r="O60" s="15"/>
      <c r="P60" s="14">
        <f t="shared" ref="P60:P66" si="7">SUM(H60:O60)</f>
        <v>161</v>
      </c>
      <c r="Q60" s="307" t="s">
        <v>32</v>
      </c>
      <c r="R60" s="340">
        <v>115021</v>
      </c>
      <c r="S60" s="237" t="s">
        <v>33</v>
      </c>
      <c r="T60" s="232" t="s">
        <v>508</v>
      </c>
      <c r="U60" s="16" t="s">
        <v>90</v>
      </c>
      <c r="V60" s="16">
        <v>1015576</v>
      </c>
      <c r="W60" s="16" t="s">
        <v>6817</v>
      </c>
      <c r="X60" s="16"/>
    </row>
    <row r="61" spans="1:24">
      <c r="A61" s="15" t="s">
        <v>4228</v>
      </c>
      <c r="B61" s="15" t="s">
        <v>78</v>
      </c>
      <c r="C61" s="35" t="s">
        <v>6818</v>
      </c>
      <c r="D61" s="15" t="s">
        <v>3923</v>
      </c>
      <c r="E61" s="24">
        <v>45961.552083333336</v>
      </c>
      <c r="F61" s="15">
        <v>10.8</v>
      </c>
      <c r="G61" s="37" t="s">
        <v>3121</v>
      </c>
      <c r="H61" s="15"/>
      <c r="I61" s="15"/>
      <c r="J61" s="15"/>
      <c r="K61" s="15"/>
      <c r="L61" s="35">
        <v>101</v>
      </c>
      <c r="M61" s="35">
        <v>60</v>
      </c>
      <c r="N61" s="15"/>
      <c r="O61" s="15"/>
      <c r="P61" s="14">
        <f t="shared" si="7"/>
        <v>161</v>
      </c>
      <c r="Q61" s="307" t="s">
        <v>32</v>
      </c>
      <c r="R61" s="340">
        <v>115024</v>
      </c>
      <c r="S61" s="237" t="s">
        <v>33</v>
      </c>
      <c r="T61" s="232" t="s">
        <v>508</v>
      </c>
      <c r="U61" s="16" t="s">
        <v>90</v>
      </c>
      <c r="V61" s="16">
        <v>1015577</v>
      </c>
      <c r="W61" s="16" t="s">
        <v>6817</v>
      </c>
      <c r="X61" s="16"/>
    </row>
    <row r="62" spans="1:24">
      <c r="A62" s="15" t="s">
        <v>6812</v>
      </c>
      <c r="B62" s="15" t="s">
        <v>92</v>
      </c>
      <c r="C62" s="35" t="s">
        <v>6819</v>
      </c>
      <c r="D62" s="15" t="s">
        <v>159</v>
      </c>
      <c r="E62" s="24">
        <v>45961.041666666664</v>
      </c>
      <c r="F62" s="15">
        <v>10.3</v>
      </c>
      <c r="G62" s="37" t="s">
        <v>3121</v>
      </c>
      <c r="H62" s="15"/>
      <c r="I62" s="15"/>
      <c r="J62" s="15"/>
      <c r="K62" s="15"/>
      <c r="L62" s="35">
        <v>101</v>
      </c>
      <c r="M62" s="35">
        <v>60</v>
      </c>
      <c r="N62" s="15"/>
      <c r="O62" s="15"/>
      <c r="P62" s="14">
        <f t="shared" si="7"/>
        <v>161</v>
      </c>
      <c r="Q62" s="307" t="s">
        <v>32</v>
      </c>
      <c r="R62" s="340">
        <v>115023</v>
      </c>
      <c r="S62" s="237" t="s">
        <v>33</v>
      </c>
      <c r="T62" s="231" t="s">
        <v>523</v>
      </c>
      <c r="U62" s="16" t="s">
        <v>90</v>
      </c>
      <c r="V62" s="16">
        <v>1015578</v>
      </c>
      <c r="W62" s="16" t="s">
        <v>6820</v>
      </c>
      <c r="X62" s="16"/>
    </row>
    <row r="63" spans="1:24">
      <c r="A63" s="15" t="s">
        <v>4752</v>
      </c>
      <c r="B63" s="15" t="s">
        <v>92</v>
      </c>
      <c r="C63" s="35" t="s">
        <v>6821</v>
      </c>
      <c r="D63" s="15" t="s">
        <v>159</v>
      </c>
      <c r="E63" s="24">
        <v>45961.041666666664</v>
      </c>
      <c r="F63" s="15">
        <v>10.3</v>
      </c>
      <c r="G63" s="37" t="s">
        <v>3121</v>
      </c>
      <c r="H63" s="15"/>
      <c r="I63" s="15"/>
      <c r="J63" s="15"/>
      <c r="K63" s="15"/>
      <c r="L63" s="35">
        <v>101</v>
      </c>
      <c r="M63" s="35">
        <v>60</v>
      </c>
      <c r="N63" s="15"/>
      <c r="O63" s="15"/>
      <c r="P63" s="14">
        <f t="shared" si="7"/>
        <v>161</v>
      </c>
      <c r="Q63" s="307" t="s">
        <v>32</v>
      </c>
      <c r="R63" s="340">
        <v>115020</v>
      </c>
      <c r="S63" s="237" t="s">
        <v>33</v>
      </c>
      <c r="T63" s="231" t="s">
        <v>523</v>
      </c>
      <c r="U63" s="16" t="s">
        <v>90</v>
      </c>
      <c r="V63" s="16">
        <v>1015579</v>
      </c>
      <c r="W63" s="16" t="s">
        <v>6820</v>
      </c>
      <c r="X63" s="16"/>
    </row>
    <row r="64" spans="1:24">
      <c r="A64" s="15" t="s">
        <v>120</v>
      </c>
      <c r="B64" s="15" t="s">
        <v>78</v>
      </c>
      <c r="C64" s="35" t="s">
        <v>6822</v>
      </c>
      <c r="D64" s="15" t="s">
        <v>3923</v>
      </c>
      <c r="E64" s="24">
        <v>45961.552083333336</v>
      </c>
      <c r="F64" s="15">
        <v>10.8</v>
      </c>
      <c r="G64" s="37" t="s">
        <v>3121</v>
      </c>
      <c r="H64" s="15"/>
      <c r="I64" s="15"/>
      <c r="J64" s="15"/>
      <c r="K64" s="15"/>
      <c r="L64" s="437">
        <v>33</v>
      </c>
      <c r="M64" s="35">
        <v>60</v>
      </c>
      <c r="N64" s="15"/>
      <c r="O64" s="15"/>
      <c r="P64" s="14">
        <f t="shared" si="7"/>
        <v>93</v>
      </c>
      <c r="Q64" s="307" t="s">
        <v>32</v>
      </c>
      <c r="R64" s="340">
        <v>115025</v>
      </c>
      <c r="S64" s="237" t="s">
        <v>33</v>
      </c>
      <c r="T64" s="232" t="s">
        <v>508</v>
      </c>
      <c r="U64" s="16" t="s">
        <v>90</v>
      </c>
      <c r="V64" s="16">
        <v>1015580</v>
      </c>
      <c r="W64" s="16" t="s">
        <v>6817</v>
      </c>
      <c r="X64" s="16"/>
    </row>
    <row r="65" spans="1:24">
      <c r="A65" s="15" t="s">
        <v>4752</v>
      </c>
      <c r="B65" s="15" t="s">
        <v>78</v>
      </c>
      <c r="C65" s="35" t="s">
        <v>6823</v>
      </c>
      <c r="D65" s="15" t="s">
        <v>3923</v>
      </c>
      <c r="E65" s="24">
        <v>45961.552083333336</v>
      </c>
      <c r="F65" s="15">
        <v>10.8</v>
      </c>
      <c r="G65" s="37" t="s">
        <v>3121</v>
      </c>
      <c r="H65" s="15"/>
      <c r="I65" s="15"/>
      <c r="J65" s="15"/>
      <c r="K65" s="15"/>
      <c r="L65" s="437">
        <v>39</v>
      </c>
      <c r="M65" s="35">
        <v>60</v>
      </c>
      <c r="N65" s="15"/>
      <c r="O65" s="15"/>
      <c r="P65" s="14">
        <f t="shared" si="7"/>
        <v>99</v>
      </c>
      <c r="Q65" s="307" t="s">
        <v>32</v>
      </c>
      <c r="R65" s="340">
        <v>115022</v>
      </c>
      <c r="S65" s="237" t="s">
        <v>33</v>
      </c>
      <c r="T65" s="232" t="s">
        <v>508</v>
      </c>
      <c r="U65" s="16" t="s">
        <v>90</v>
      </c>
      <c r="V65" s="16">
        <v>1015582</v>
      </c>
      <c r="W65" s="16" t="s">
        <v>6817</v>
      </c>
      <c r="X65" s="16"/>
    </row>
    <row r="66" spans="1:24">
      <c r="A66" s="15"/>
      <c r="B66" s="15"/>
      <c r="C66" s="15"/>
      <c r="D66" s="15"/>
      <c r="E66" s="15"/>
      <c r="F66" s="15"/>
      <c r="G66" s="37"/>
      <c r="H66" s="15"/>
      <c r="I66" s="15"/>
      <c r="J66" s="15"/>
      <c r="K66" s="15"/>
      <c r="L66" s="15"/>
      <c r="M66" s="15"/>
      <c r="N66" s="15"/>
      <c r="O66" s="15"/>
      <c r="P66" s="14">
        <f t="shared" si="7"/>
        <v>0</v>
      </c>
      <c r="Q66" s="14"/>
      <c r="R66" s="293"/>
      <c r="S66" s="14"/>
      <c r="T66" s="16"/>
      <c r="U66" s="16"/>
      <c r="V66" s="16"/>
      <c r="W66" s="16"/>
      <c r="X66" s="16"/>
    </row>
    <row r="67" spans="1:24">
      <c r="A67" s="11" t="s">
        <v>19</v>
      </c>
      <c r="B67" s="7"/>
      <c r="C67" s="7"/>
      <c r="D67" s="7"/>
      <c r="E67" s="11"/>
      <c r="F67" s="7"/>
      <c r="G67" s="7"/>
      <c r="H67" s="11">
        <f t="shared" ref="H67:P67" si="8">SUM(H60:H66)</f>
        <v>0</v>
      </c>
      <c r="I67" s="11">
        <f t="shared" si="8"/>
        <v>0</v>
      </c>
      <c r="J67" s="11">
        <f t="shared" si="8"/>
        <v>0</v>
      </c>
      <c r="K67" s="11">
        <f t="shared" si="8"/>
        <v>0</v>
      </c>
      <c r="L67" s="11">
        <f t="shared" si="8"/>
        <v>476</v>
      </c>
      <c r="M67" s="11">
        <f t="shared" si="8"/>
        <v>360</v>
      </c>
      <c r="N67" s="11">
        <f t="shared" si="8"/>
        <v>0</v>
      </c>
      <c r="O67" s="11">
        <f t="shared" si="8"/>
        <v>0</v>
      </c>
      <c r="P67" s="11">
        <f t="shared" si="8"/>
        <v>836</v>
      </c>
      <c r="Q67" s="12"/>
      <c r="R67" s="12"/>
      <c r="S67" s="12"/>
      <c r="T67" s="12"/>
      <c r="U67" s="12"/>
      <c r="V67" s="12"/>
      <c r="W67" s="12"/>
      <c r="X67" s="12"/>
    </row>
    <row r="68" spans="1:24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563"/>
      <c r="K69" s="1563"/>
      <c r="L69" s="156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 ht="18">
      <c r="A70" s="187" t="s">
        <v>35</v>
      </c>
      <c r="B70" s="186" t="s">
        <v>36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4" t="s">
        <v>508</v>
      </c>
      <c r="B71" s="1564" t="s">
        <v>6797</v>
      </c>
      <c r="C71" s="1564"/>
      <c r="D71" s="242"/>
      <c r="E71" s="243" t="s">
        <v>40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230" t="s">
        <v>523</v>
      </c>
      <c r="B72" s="230" t="s">
        <v>6798</v>
      </c>
      <c r="C72" s="230"/>
      <c r="D72" s="242"/>
      <c r="E72" s="24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5" t="s">
        <v>42</v>
      </c>
      <c r="B73" s="1772" t="s">
        <v>6824</v>
      </c>
      <c r="C73" s="1772"/>
      <c r="D73" s="1"/>
      <c r="E73" s="1"/>
    </row>
    <row r="74" spans="1:24">
      <c r="A74" s="5" t="s">
        <v>42</v>
      </c>
      <c r="B74" s="1772"/>
      <c r="C74" s="1772"/>
    </row>
    <row r="75" spans="1:24">
      <c r="A75" s="5" t="s">
        <v>43</v>
      </c>
      <c r="B75" s="1772"/>
      <c r="C75" s="1772"/>
      <c r="D75" s="1"/>
      <c r="E75" s="1"/>
    </row>
    <row r="76" spans="1:24">
      <c r="A76" s="5" t="s">
        <v>44</v>
      </c>
      <c r="B76" s="1772"/>
      <c r="C76" s="1772"/>
      <c r="D76" s="1"/>
      <c r="E76" s="1"/>
    </row>
    <row r="78" spans="1:24" ht="23.25">
      <c r="A78" s="1559" t="s">
        <v>83</v>
      </c>
      <c r="B78" s="1559"/>
      <c r="C78" s="1559"/>
      <c r="D78" s="1559"/>
      <c r="E78" s="1559"/>
      <c r="F78" s="1559"/>
      <c r="G78" s="7"/>
      <c r="H78" s="1559" t="s">
        <v>346</v>
      </c>
      <c r="I78" s="1559"/>
      <c r="J78" s="1559"/>
      <c r="K78" s="1559"/>
      <c r="L78" s="1559"/>
      <c r="M78" s="1559"/>
      <c r="N78" s="1559"/>
      <c r="O78" s="1559"/>
      <c r="P78" s="1559"/>
      <c r="Q78" s="1741" t="s">
        <v>6825</v>
      </c>
      <c r="R78" s="1742"/>
      <c r="S78" s="1742"/>
      <c r="T78" s="1742"/>
      <c r="U78" s="1742"/>
      <c r="V78" s="1742"/>
      <c r="W78" s="1742"/>
      <c r="X78" s="1742"/>
    </row>
    <row r="79" spans="1:24" ht="26.25">
      <c r="A79" s="8" t="s">
        <v>3</v>
      </c>
      <c r="B79" s="8" t="s">
        <v>4</v>
      </c>
      <c r="C79" s="8" t="s">
        <v>5</v>
      </c>
      <c r="D79" s="8" t="s">
        <v>6</v>
      </c>
      <c r="E79" s="8" t="s">
        <v>7</v>
      </c>
      <c r="F79" s="8" t="s">
        <v>8</v>
      </c>
      <c r="G79" s="33" t="s">
        <v>10</v>
      </c>
      <c r="H79" s="9" t="s">
        <v>11</v>
      </c>
      <c r="I79" s="9" t="s">
        <v>12</v>
      </c>
      <c r="J79" s="9" t="s">
        <v>13</v>
      </c>
      <c r="K79" s="9" t="s">
        <v>14</v>
      </c>
      <c r="L79" s="9" t="s">
        <v>15</v>
      </c>
      <c r="M79" s="9" t="s">
        <v>16</v>
      </c>
      <c r="N79" s="9" t="s">
        <v>17</v>
      </c>
      <c r="O79" s="10" t="s">
        <v>18</v>
      </c>
      <c r="P79" s="8" t="s">
        <v>19</v>
      </c>
      <c r="Q79" s="8" t="s">
        <v>20</v>
      </c>
      <c r="R79" s="8" t="s">
        <v>9</v>
      </c>
      <c r="S79" s="8" t="s">
        <v>21</v>
      </c>
      <c r="T79" s="8" t="s">
        <v>24</v>
      </c>
      <c r="U79" s="8" t="s">
        <v>25</v>
      </c>
      <c r="V79" s="8" t="s">
        <v>26</v>
      </c>
      <c r="W79" s="8" t="s">
        <v>27</v>
      </c>
      <c r="X79" s="8" t="s">
        <v>28</v>
      </c>
    </row>
    <row r="80" spans="1:24">
      <c r="A80" s="15" t="s">
        <v>141</v>
      </c>
      <c r="B80" s="15" t="s">
        <v>69</v>
      </c>
      <c r="C80" s="35" t="s">
        <v>6826</v>
      </c>
      <c r="D80" s="15" t="s">
        <v>68</v>
      </c>
      <c r="E80" s="24">
        <v>45959.795138888891</v>
      </c>
      <c r="F80" s="15">
        <v>14.5</v>
      </c>
      <c r="G80" s="37"/>
      <c r="H80" s="15"/>
      <c r="I80" s="15"/>
      <c r="J80" s="15"/>
      <c r="K80" s="15"/>
      <c r="L80" s="35">
        <v>27</v>
      </c>
      <c r="M80" s="35">
        <v>27</v>
      </c>
      <c r="N80" s="15"/>
      <c r="O80" s="15"/>
      <c r="P80" s="14">
        <f t="shared" ref="P80:P86" si="9">SUM(H80:O80)</f>
        <v>54</v>
      </c>
      <c r="Q80" s="14" t="s">
        <v>30</v>
      </c>
      <c r="R80" s="14">
        <v>114967</v>
      </c>
      <c r="S80" s="14" t="s">
        <v>31</v>
      </c>
      <c r="T80" s="232" t="s">
        <v>169</v>
      </c>
      <c r="U80" s="16"/>
      <c r="V80" s="16">
        <v>1015565</v>
      </c>
      <c r="W80" s="16" t="s">
        <v>6820</v>
      </c>
      <c r="X80" s="16"/>
    </row>
    <row r="81" spans="1:24">
      <c r="A81" s="15" t="s">
        <v>150</v>
      </c>
      <c r="B81" s="15" t="s">
        <v>57</v>
      </c>
      <c r="C81" s="35" t="s">
        <v>6827</v>
      </c>
      <c r="D81" s="15" t="s">
        <v>56</v>
      </c>
      <c r="E81" s="254" t="s">
        <v>6828</v>
      </c>
      <c r="F81" s="15">
        <v>10.3</v>
      </c>
      <c r="G81" s="37"/>
      <c r="H81" s="15"/>
      <c r="I81" s="15"/>
      <c r="J81" s="35">
        <v>185</v>
      </c>
      <c r="K81" s="35">
        <v>186</v>
      </c>
      <c r="L81" s="15"/>
      <c r="M81" s="15"/>
      <c r="N81" s="15"/>
      <c r="O81" s="15"/>
      <c r="P81" s="14">
        <f>SUM(H81:O81)</f>
        <v>371</v>
      </c>
      <c r="Q81" s="14" t="s">
        <v>30</v>
      </c>
      <c r="R81" s="14">
        <v>114966</v>
      </c>
      <c r="S81" s="14" t="s">
        <v>31</v>
      </c>
      <c r="T81" s="232" t="s">
        <v>169</v>
      </c>
      <c r="U81" s="16"/>
      <c r="V81" s="16">
        <v>1015567</v>
      </c>
      <c r="W81" s="16" t="s">
        <v>6829</v>
      </c>
      <c r="X81" s="232" t="s">
        <v>6830</v>
      </c>
    </row>
    <row r="82" spans="1:24">
      <c r="A82" s="15" t="s">
        <v>142</v>
      </c>
      <c r="B82" s="15" t="s">
        <v>72</v>
      </c>
      <c r="C82" s="35" t="s">
        <v>6831</v>
      </c>
      <c r="D82" s="15" t="s">
        <v>71</v>
      </c>
      <c r="E82" s="24">
        <v>45960.753472222219</v>
      </c>
      <c r="F82" s="15">
        <v>14.5</v>
      </c>
      <c r="G82" s="37"/>
      <c r="H82" s="15"/>
      <c r="I82" s="15"/>
      <c r="J82" s="15"/>
      <c r="K82" s="35">
        <v>108</v>
      </c>
      <c r="L82" s="15"/>
      <c r="M82" s="15"/>
      <c r="N82" s="35">
        <v>53</v>
      </c>
      <c r="O82" s="15"/>
      <c r="P82" s="14">
        <f t="shared" si="9"/>
        <v>161</v>
      </c>
      <c r="Q82" s="14" t="s">
        <v>30</v>
      </c>
      <c r="R82" s="14">
        <v>114964</v>
      </c>
      <c r="S82" s="14" t="s">
        <v>31</v>
      </c>
      <c r="T82" s="232" t="s">
        <v>169</v>
      </c>
      <c r="U82" s="16"/>
      <c r="V82" s="16">
        <v>1015569</v>
      </c>
      <c r="W82" s="16" t="s">
        <v>6829</v>
      </c>
      <c r="X82" s="16"/>
    </row>
    <row r="83" spans="1:24">
      <c r="A83" s="15" t="s">
        <v>142</v>
      </c>
      <c r="B83" s="15" t="s">
        <v>72</v>
      </c>
      <c r="C83" s="35" t="s">
        <v>6832</v>
      </c>
      <c r="D83" s="15" t="s">
        <v>71</v>
      </c>
      <c r="E83" s="24">
        <v>45960.753472222219</v>
      </c>
      <c r="F83" s="15">
        <v>14.5</v>
      </c>
      <c r="G83" s="37"/>
      <c r="H83" s="15"/>
      <c r="I83" s="15"/>
      <c r="J83" s="15"/>
      <c r="K83" s="15"/>
      <c r="L83" s="35">
        <v>81</v>
      </c>
      <c r="M83" s="35">
        <v>80</v>
      </c>
      <c r="N83" s="15"/>
      <c r="O83" s="15"/>
      <c r="P83" s="14">
        <f t="shared" si="9"/>
        <v>161</v>
      </c>
      <c r="Q83" s="14" t="s">
        <v>30</v>
      </c>
      <c r="R83" s="14">
        <v>114962</v>
      </c>
      <c r="S83" s="14" t="s">
        <v>31</v>
      </c>
      <c r="T83" s="232" t="s">
        <v>169</v>
      </c>
      <c r="U83" s="16"/>
      <c r="V83" s="16">
        <v>1015570</v>
      </c>
      <c r="W83" s="16" t="s">
        <v>6829</v>
      </c>
      <c r="X83" s="16"/>
    </row>
    <row r="84" spans="1:24">
      <c r="A84" s="15" t="s">
        <v>144</v>
      </c>
      <c r="B84" s="15" t="s">
        <v>75</v>
      </c>
      <c r="C84" s="35" t="s">
        <v>6833</v>
      </c>
      <c r="D84" s="15" t="s">
        <v>74</v>
      </c>
      <c r="E84" s="24">
        <v>45960.534722222219</v>
      </c>
      <c r="F84" s="15">
        <v>15.8</v>
      </c>
      <c r="G84" s="37"/>
      <c r="H84" s="15"/>
      <c r="I84" s="15"/>
      <c r="J84" s="15"/>
      <c r="K84" s="35">
        <v>81</v>
      </c>
      <c r="L84" s="15"/>
      <c r="M84" s="15"/>
      <c r="N84" s="15"/>
      <c r="O84" s="15"/>
      <c r="P84" s="14">
        <f>SUM(H84:O84)</f>
        <v>81</v>
      </c>
      <c r="Q84" s="14" t="s">
        <v>30</v>
      </c>
      <c r="R84" s="14">
        <v>114981</v>
      </c>
      <c r="S84" s="14" t="s">
        <v>31</v>
      </c>
      <c r="T84" s="232" t="s">
        <v>169</v>
      </c>
      <c r="U84" s="16"/>
      <c r="V84" s="16">
        <v>1015573</v>
      </c>
      <c r="W84" s="438" t="s">
        <v>6834</v>
      </c>
      <c r="X84" s="16"/>
    </row>
    <row r="85" spans="1:24">
      <c r="A85" s="15"/>
      <c r="B85" s="15"/>
      <c r="C85" s="15"/>
      <c r="D85" s="15"/>
      <c r="E85" s="15"/>
      <c r="F85" s="15"/>
      <c r="G85" s="37"/>
      <c r="H85" s="15"/>
      <c r="I85" s="15"/>
      <c r="J85" s="15"/>
      <c r="K85" s="15"/>
      <c r="L85" s="15"/>
      <c r="M85" s="15"/>
      <c r="N85" s="15"/>
      <c r="O85" s="15"/>
      <c r="P85" s="14">
        <f t="shared" si="9"/>
        <v>0</v>
      </c>
      <c r="Q85" s="14"/>
      <c r="R85" s="14"/>
      <c r="S85" s="14"/>
      <c r="T85" s="16"/>
      <c r="U85" s="16"/>
      <c r="V85" s="16"/>
      <c r="W85" s="16"/>
      <c r="X85" s="16"/>
    </row>
    <row r="86" spans="1:24">
      <c r="A86" s="15"/>
      <c r="B86" s="15"/>
      <c r="C86" s="15"/>
      <c r="D86" s="15"/>
      <c r="E86" s="15"/>
      <c r="F86" s="15"/>
      <c r="G86" s="37"/>
      <c r="H86" s="15"/>
      <c r="I86" s="15"/>
      <c r="J86" s="15"/>
      <c r="K86" s="15"/>
      <c r="L86" s="15"/>
      <c r="M86" s="15"/>
      <c r="N86" s="15"/>
      <c r="O86" s="15"/>
      <c r="P86" s="14">
        <f t="shared" si="9"/>
        <v>0</v>
      </c>
      <c r="Q86" s="14"/>
      <c r="R86" s="14"/>
      <c r="S86" s="14"/>
      <c r="T86" s="16"/>
      <c r="U86" s="16"/>
      <c r="V86" s="16"/>
      <c r="W86" s="16"/>
      <c r="X86" s="16"/>
    </row>
    <row r="87" spans="1:24">
      <c r="A87" s="11" t="s">
        <v>19</v>
      </c>
      <c r="B87" s="7"/>
      <c r="C87" s="7"/>
      <c r="D87" s="7"/>
      <c r="E87" s="11"/>
      <c r="F87" s="7"/>
      <c r="G87" s="7"/>
      <c r="H87" s="11">
        <f t="shared" ref="H87:P87" si="10">SUM(H80:H86)</f>
        <v>0</v>
      </c>
      <c r="I87" s="11">
        <f t="shared" si="10"/>
        <v>0</v>
      </c>
      <c r="J87" s="11">
        <f t="shared" si="10"/>
        <v>185</v>
      </c>
      <c r="K87" s="11">
        <f t="shared" si="10"/>
        <v>375</v>
      </c>
      <c r="L87" s="11">
        <f t="shared" si="10"/>
        <v>108</v>
      </c>
      <c r="M87" s="11">
        <f t="shared" si="10"/>
        <v>107</v>
      </c>
      <c r="N87" s="11">
        <f t="shared" si="10"/>
        <v>53</v>
      </c>
      <c r="O87" s="11">
        <f t="shared" si="10"/>
        <v>0</v>
      </c>
      <c r="P87" s="11">
        <f t="shared" si="10"/>
        <v>828</v>
      </c>
      <c r="Q87" s="12"/>
      <c r="R87" s="12"/>
      <c r="S87" s="12"/>
      <c r="T87" s="12"/>
      <c r="U87" s="12"/>
      <c r="V87" s="12"/>
      <c r="W87" s="12"/>
      <c r="X87" s="12"/>
    </row>
    <row r="88" spans="1:24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>
      <c r="A89" s="166" t="s">
        <v>34</v>
      </c>
      <c r="B89" s="1562"/>
      <c r="C89" s="1562"/>
      <c r="D89" s="1562"/>
      <c r="E89" s="1"/>
      <c r="F89" s="1"/>
      <c r="G89" s="1"/>
      <c r="H89" s="1"/>
      <c r="I89" s="1"/>
      <c r="J89" s="1563"/>
      <c r="K89" s="1563"/>
      <c r="L89" s="1563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 ht="18">
      <c r="A90" s="187" t="s">
        <v>35</v>
      </c>
      <c r="B90" s="186" t="s">
        <v>36</v>
      </c>
      <c r="C90" s="239" t="s">
        <v>37</v>
      </c>
      <c r="D90" s="24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>
      <c r="A91" s="4" t="s">
        <v>169</v>
      </c>
      <c r="B91" s="1564"/>
      <c r="C91" s="1564"/>
      <c r="D91" s="242"/>
      <c r="E91" s="243" t="s">
        <v>40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>
      <c r="A92" s="4"/>
      <c r="B92" s="4"/>
      <c r="C92" s="4"/>
      <c r="D92" s="242"/>
      <c r="E92" s="24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>
      <c r="A93" s="5" t="s">
        <v>42</v>
      </c>
      <c r="B93" s="1772" t="s">
        <v>4941</v>
      </c>
      <c r="C93" s="1772"/>
      <c r="D93" s="1"/>
      <c r="E93" s="230"/>
    </row>
    <row r="94" spans="1:24">
      <c r="A94" s="5" t="s">
        <v>42</v>
      </c>
      <c r="B94" s="1772"/>
      <c r="C94" s="1772"/>
    </row>
    <row r="95" spans="1:24">
      <c r="A95" s="5" t="s">
        <v>43</v>
      </c>
      <c r="B95" s="1772" t="s">
        <v>6835</v>
      </c>
      <c r="C95" s="1772"/>
      <c r="D95" s="1"/>
      <c r="E95" s="1"/>
    </row>
    <row r="96" spans="1:24">
      <c r="A96" s="5" t="s">
        <v>44</v>
      </c>
      <c r="B96" s="1772"/>
      <c r="C96" s="1772"/>
      <c r="D96" s="1"/>
      <c r="E96" s="1"/>
    </row>
    <row r="98" spans="1:24" ht="23.25">
      <c r="A98" s="1559" t="s">
        <v>109</v>
      </c>
      <c r="B98" s="1559"/>
      <c r="C98" s="1559"/>
      <c r="D98" s="1559"/>
      <c r="E98" s="1559"/>
      <c r="F98" s="1559"/>
      <c r="G98" s="7"/>
      <c r="H98" s="1559" t="s">
        <v>346</v>
      </c>
      <c r="I98" s="1559"/>
      <c r="J98" s="1559"/>
      <c r="K98" s="1559"/>
      <c r="L98" s="1559"/>
      <c r="M98" s="1559"/>
      <c r="N98" s="1559"/>
      <c r="O98" s="1559"/>
      <c r="P98" s="1559"/>
      <c r="Q98" s="1741" t="s">
        <v>6836</v>
      </c>
      <c r="R98" s="1742"/>
      <c r="S98" s="1742"/>
      <c r="T98" s="1742"/>
      <c r="U98" s="1742"/>
      <c r="V98" s="1742"/>
      <c r="W98" s="1742"/>
      <c r="X98" s="1742"/>
    </row>
    <row r="99" spans="1:24" ht="26.25">
      <c r="A99" s="8" t="s">
        <v>3</v>
      </c>
      <c r="B99" s="8" t="s">
        <v>4</v>
      </c>
      <c r="C99" s="8" t="s">
        <v>5</v>
      </c>
      <c r="D99" s="8" t="s">
        <v>6</v>
      </c>
      <c r="E99" s="8" t="s">
        <v>7</v>
      </c>
      <c r="F99" s="8" t="s">
        <v>8</v>
      </c>
      <c r="G99" s="33" t="s">
        <v>10</v>
      </c>
      <c r="H99" s="9" t="s">
        <v>11</v>
      </c>
      <c r="I99" s="9" t="s">
        <v>12</v>
      </c>
      <c r="J99" s="9" t="s">
        <v>13</v>
      </c>
      <c r="K99" s="9" t="s">
        <v>14</v>
      </c>
      <c r="L99" s="9" t="s">
        <v>15</v>
      </c>
      <c r="M99" s="9" t="s">
        <v>16</v>
      </c>
      <c r="N99" s="9" t="s">
        <v>17</v>
      </c>
      <c r="O99" s="10" t="s">
        <v>18</v>
      </c>
      <c r="P99" s="8" t="s">
        <v>19</v>
      </c>
      <c r="Q99" s="8" t="s">
        <v>20</v>
      </c>
      <c r="R99" s="18" t="s">
        <v>9</v>
      </c>
      <c r="S99" s="8" t="s">
        <v>21</v>
      </c>
      <c r="T99" s="8" t="s">
        <v>24</v>
      </c>
      <c r="U99" s="8" t="s">
        <v>25</v>
      </c>
      <c r="V99" s="8" t="s">
        <v>26</v>
      </c>
      <c r="W99" s="8" t="s">
        <v>27</v>
      </c>
      <c r="X99" s="8" t="s">
        <v>28</v>
      </c>
    </row>
    <row r="100" spans="1:24">
      <c r="A100" s="15" t="s">
        <v>4752</v>
      </c>
      <c r="B100" s="15" t="s">
        <v>92</v>
      </c>
      <c r="C100" s="35" t="s">
        <v>6837</v>
      </c>
      <c r="D100" s="15" t="s">
        <v>94</v>
      </c>
      <c r="E100" s="24">
        <v>45961.732638888891</v>
      </c>
      <c r="F100" s="15">
        <v>10.3</v>
      </c>
      <c r="G100" s="37" t="s">
        <v>3121</v>
      </c>
      <c r="H100" s="15"/>
      <c r="I100" s="15"/>
      <c r="J100" s="15"/>
      <c r="K100" s="15"/>
      <c r="L100" s="35">
        <v>81</v>
      </c>
      <c r="M100" s="35">
        <v>80</v>
      </c>
      <c r="N100" s="15"/>
      <c r="O100" s="15"/>
      <c r="P100" s="14">
        <f t="shared" ref="P100:P106" si="11">SUM(H100:O100)</f>
        <v>161</v>
      </c>
      <c r="Q100" s="307" t="s">
        <v>32</v>
      </c>
      <c r="R100" s="340">
        <v>115016</v>
      </c>
      <c r="S100" s="237" t="s">
        <v>33</v>
      </c>
      <c r="T100" s="231" t="s">
        <v>161</v>
      </c>
      <c r="U100" s="16" t="s">
        <v>90</v>
      </c>
      <c r="V100" s="16">
        <v>1015566</v>
      </c>
      <c r="W100" s="16" t="s">
        <v>6760</v>
      </c>
      <c r="X100" s="16"/>
    </row>
    <row r="101" spans="1:24">
      <c r="A101" s="15" t="s">
        <v>152</v>
      </c>
      <c r="B101" s="15" t="s">
        <v>78</v>
      </c>
      <c r="C101" s="35" t="s">
        <v>6838</v>
      </c>
      <c r="D101" s="15" t="s">
        <v>932</v>
      </c>
      <c r="E101" s="24">
        <v>45961.003472222219</v>
      </c>
      <c r="F101" s="15">
        <v>10.3</v>
      </c>
      <c r="G101" s="37" t="s">
        <v>3986</v>
      </c>
      <c r="H101" s="15"/>
      <c r="I101" s="15"/>
      <c r="J101" s="15"/>
      <c r="K101" s="35">
        <v>70</v>
      </c>
      <c r="L101" s="15"/>
      <c r="M101" s="35">
        <v>40</v>
      </c>
      <c r="N101" s="35">
        <v>51</v>
      </c>
      <c r="O101" s="15"/>
      <c r="P101" s="14">
        <f t="shared" si="11"/>
        <v>161</v>
      </c>
      <c r="Q101" s="307" t="s">
        <v>32</v>
      </c>
      <c r="R101" s="340">
        <v>115013</v>
      </c>
      <c r="S101" s="237" t="s">
        <v>33</v>
      </c>
      <c r="T101" s="231" t="s">
        <v>161</v>
      </c>
      <c r="U101" s="16" t="s">
        <v>90</v>
      </c>
      <c r="V101" s="16">
        <v>1015568</v>
      </c>
      <c r="W101" s="16" t="s">
        <v>6760</v>
      </c>
      <c r="X101" s="16"/>
    </row>
    <row r="102" spans="1:24">
      <c r="A102" s="15" t="s">
        <v>2837</v>
      </c>
      <c r="B102" s="15" t="s">
        <v>2438</v>
      </c>
      <c r="C102" s="35" t="s">
        <v>6839</v>
      </c>
      <c r="D102" s="15" t="s">
        <v>620</v>
      </c>
      <c r="E102" s="24">
        <v>45960.958333333336</v>
      </c>
      <c r="F102" s="15">
        <v>10.3</v>
      </c>
      <c r="G102" s="37" t="s">
        <v>3121</v>
      </c>
      <c r="H102" s="15"/>
      <c r="I102" s="15"/>
      <c r="J102" s="15"/>
      <c r="K102" s="15"/>
      <c r="L102" s="35">
        <v>131</v>
      </c>
      <c r="M102" s="35">
        <v>30</v>
      </c>
      <c r="N102" s="15"/>
      <c r="O102" s="15"/>
      <c r="P102" s="14">
        <f>SUM(H102:O102)</f>
        <v>161</v>
      </c>
      <c r="Q102" s="307" t="s">
        <v>32</v>
      </c>
      <c r="R102" s="340">
        <v>115014</v>
      </c>
      <c r="S102" s="237" t="s">
        <v>33</v>
      </c>
      <c r="T102" s="231" t="s">
        <v>161</v>
      </c>
      <c r="U102" s="16" t="s">
        <v>90</v>
      </c>
      <c r="V102" s="16">
        <v>1015571</v>
      </c>
      <c r="W102" s="16" t="s">
        <v>6760</v>
      </c>
      <c r="X102" s="16"/>
    </row>
    <row r="103" spans="1:24">
      <c r="A103" s="15" t="s">
        <v>2837</v>
      </c>
      <c r="B103" s="15" t="s">
        <v>92</v>
      </c>
      <c r="C103" s="35" t="s">
        <v>6840</v>
      </c>
      <c r="D103" s="15" t="s">
        <v>159</v>
      </c>
      <c r="E103" s="24">
        <v>45961.041666666664</v>
      </c>
      <c r="F103" s="15">
        <v>10.3</v>
      </c>
      <c r="G103" s="37" t="s">
        <v>3121</v>
      </c>
      <c r="H103" s="15"/>
      <c r="I103" s="15"/>
      <c r="J103" s="15"/>
      <c r="K103" s="15"/>
      <c r="L103" s="35">
        <v>81</v>
      </c>
      <c r="M103" s="35">
        <v>80</v>
      </c>
      <c r="N103" s="15"/>
      <c r="O103" s="15"/>
      <c r="P103" s="14">
        <f t="shared" si="11"/>
        <v>161</v>
      </c>
      <c r="Q103" s="307" t="s">
        <v>32</v>
      </c>
      <c r="R103" s="340">
        <v>115015</v>
      </c>
      <c r="S103" s="237" t="s">
        <v>33</v>
      </c>
      <c r="T103" s="231" t="s">
        <v>161</v>
      </c>
      <c r="U103" s="16" t="s">
        <v>90</v>
      </c>
      <c r="V103" s="16">
        <v>1015572</v>
      </c>
      <c r="W103" s="16" t="s">
        <v>6760</v>
      </c>
      <c r="X103" s="16"/>
    </row>
    <row r="104" spans="1:24">
      <c r="A104" s="15" t="s">
        <v>4752</v>
      </c>
      <c r="B104" s="15" t="s">
        <v>78</v>
      </c>
      <c r="C104" s="35" t="s">
        <v>6841</v>
      </c>
      <c r="D104" s="15" t="s">
        <v>99</v>
      </c>
      <c r="E104" s="24">
        <v>45961.277777777781</v>
      </c>
      <c r="F104" s="15">
        <v>10.8</v>
      </c>
      <c r="G104" s="37" t="s">
        <v>3121</v>
      </c>
      <c r="H104" s="15"/>
      <c r="I104" s="15"/>
      <c r="J104" s="15"/>
      <c r="K104" s="15"/>
      <c r="L104" s="35">
        <v>81</v>
      </c>
      <c r="M104" s="35">
        <v>80</v>
      </c>
      <c r="N104" s="15"/>
      <c r="O104" s="15"/>
      <c r="P104" s="14">
        <f t="shared" si="11"/>
        <v>161</v>
      </c>
      <c r="Q104" s="307" t="s">
        <v>32</v>
      </c>
      <c r="R104" s="340">
        <v>115017</v>
      </c>
      <c r="S104" s="237" t="s">
        <v>33</v>
      </c>
      <c r="T104" s="232" t="s">
        <v>100</v>
      </c>
      <c r="U104" s="16" t="s">
        <v>90</v>
      </c>
      <c r="V104" s="16">
        <v>1015574</v>
      </c>
      <c r="W104" s="16" t="s">
        <v>6764</v>
      </c>
      <c r="X104" s="16"/>
    </row>
    <row r="105" spans="1:24">
      <c r="A105" s="15" t="s">
        <v>133</v>
      </c>
      <c r="B105" s="15" t="s">
        <v>2438</v>
      </c>
      <c r="C105" s="35" t="s">
        <v>6842</v>
      </c>
      <c r="D105" s="15" t="s">
        <v>159</v>
      </c>
      <c r="E105" s="24">
        <v>45961.041666666664</v>
      </c>
      <c r="F105" s="15">
        <v>10.3</v>
      </c>
      <c r="G105" s="37" t="s">
        <v>3121</v>
      </c>
      <c r="H105" s="15"/>
      <c r="I105" s="15"/>
      <c r="J105" s="15"/>
      <c r="K105" s="15"/>
      <c r="L105" s="35">
        <v>71</v>
      </c>
      <c r="M105" s="35">
        <v>70</v>
      </c>
      <c r="N105" s="35">
        <v>20</v>
      </c>
      <c r="O105" s="15"/>
      <c r="P105" s="14">
        <f t="shared" si="11"/>
        <v>161</v>
      </c>
      <c r="Q105" s="307" t="s">
        <v>32</v>
      </c>
      <c r="R105" s="340">
        <v>115012</v>
      </c>
      <c r="S105" s="237" t="s">
        <v>33</v>
      </c>
      <c r="T105" s="231" t="s">
        <v>161</v>
      </c>
      <c r="U105" s="16" t="s">
        <v>90</v>
      </c>
      <c r="V105" s="16">
        <v>1015575</v>
      </c>
      <c r="W105" s="16" t="s">
        <v>6760</v>
      </c>
      <c r="X105" s="16"/>
    </row>
    <row r="106" spans="1:24">
      <c r="A106" s="15"/>
      <c r="B106" s="15"/>
      <c r="C106" s="15"/>
      <c r="D106" s="15"/>
      <c r="E106" s="15"/>
      <c r="F106" s="15"/>
      <c r="G106" s="37"/>
      <c r="H106" s="15"/>
      <c r="I106" s="15"/>
      <c r="J106" s="15"/>
      <c r="K106" s="15"/>
      <c r="L106" s="15"/>
      <c r="M106" s="15"/>
      <c r="N106" s="15"/>
      <c r="O106" s="15"/>
      <c r="P106" s="14">
        <f t="shared" si="11"/>
        <v>0</v>
      </c>
      <c r="Q106" s="14"/>
      <c r="R106" s="293"/>
      <c r="S106" s="14"/>
      <c r="T106" s="16"/>
      <c r="U106" s="16"/>
      <c r="V106" s="16"/>
      <c r="W106" s="16"/>
      <c r="X106" s="16"/>
    </row>
    <row r="107" spans="1:24">
      <c r="A107" s="11" t="s">
        <v>19</v>
      </c>
      <c r="B107" s="7"/>
      <c r="C107" s="7"/>
      <c r="D107" s="7"/>
      <c r="E107" s="11"/>
      <c r="F107" s="7"/>
      <c r="G107" s="7"/>
      <c r="H107" s="11">
        <f t="shared" ref="H107:P107" si="12">SUM(H100:H106)</f>
        <v>0</v>
      </c>
      <c r="I107" s="11">
        <f t="shared" si="12"/>
        <v>0</v>
      </c>
      <c r="J107" s="11">
        <f t="shared" si="12"/>
        <v>0</v>
      </c>
      <c r="K107" s="11">
        <f t="shared" si="12"/>
        <v>70</v>
      </c>
      <c r="L107" s="11">
        <f t="shared" si="12"/>
        <v>445</v>
      </c>
      <c r="M107" s="11">
        <f t="shared" si="12"/>
        <v>380</v>
      </c>
      <c r="N107" s="11">
        <f t="shared" si="12"/>
        <v>71</v>
      </c>
      <c r="O107" s="11">
        <f t="shared" si="12"/>
        <v>0</v>
      </c>
      <c r="P107" s="11">
        <f t="shared" si="12"/>
        <v>966</v>
      </c>
      <c r="Q107" s="12"/>
      <c r="R107" s="12"/>
      <c r="S107" s="12"/>
      <c r="T107" s="12"/>
      <c r="U107" s="12"/>
      <c r="V107" s="12"/>
      <c r="W107" s="12"/>
      <c r="X107" s="12"/>
    </row>
    <row r="108" spans="1:24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4">
      <c r="A109" s="166" t="s">
        <v>34</v>
      </c>
      <c r="B109" s="1562"/>
      <c r="C109" s="1562"/>
      <c r="D109" s="1562"/>
      <c r="E109" s="1"/>
      <c r="F109" s="1"/>
      <c r="G109" s="1"/>
      <c r="H109" s="1"/>
      <c r="I109" s="1"/>
      <c r="J109" s="1563"/>
      <c r="K109" s="1563"/>
      <c r="L109" s="156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4" ht="18">
      <c r="A110" s="187" t="s">
        <v>35</v>
      </c>
      <c r="B110" s="186" t="s">
        <v>36</v>
      </c>
      <c r="C110" s="239" t="s">
        <v>37</v>
      </c>
      <c r="D110" s="24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4">
      <c r="A111" s="4" t="s">
        <v>6843</v>
      </c>
      <c r="B111" s="1564" t="s">
        <v>6798</v>
      </c>
      <c r="C111" s="1564"/>
      <c r="D111" s="242"/>
      <c r="E111" s="243" t="s">
        <v>40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4">
      <c r="A112" s="230" t="s">
        <v>161</v>
      </c>
      <c r="B112" s="230" t="s">
        <v>6797</v>
      </c>
      <c r="C112" s="230"/>
      <c r="D112" s="242"/>
      <c r="E112" s="24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5">
      <c r="A113" s="5" t="s">
        <v>42</v>
      </c>
      <c r="B113" s="1772" t="s">
        <v>487</v>
      </c>
      <c r="C113" s="1772"/>
      <c r="D113" s="1"/>
      <c r="E113" s="1"/>
    </row>
    <row r="114" spans="1:5">
      <c r="A114" s="5" t="s">
        <v>42</v>
      </c>
      <c r="B114" s="1772"/>
      <c r="C114" s="1772"/>
    </row>
    <row r="115" spans="1:5">
      <c r="A115" s="5" t="s">
        <v>43</v>
      </c>
      <c r="B115" s="1772" t="s">
        <v>4027</v>
      </c>
      <c r="C115" s="1772"/>
      <c r="D115" s="1"/>
      <c r="E115" s="1"/>
    </row>
    <row r="116" spans="1:5">
      <c r="A116" s="5" t="s">
        <v>44</v>
      </c>
      <c r="B116" s="1772"/>
      <c r="C116" s="1772"/>
      <c r="D116" s="1"/>
      <c r="E116" s="1"/>
    </row>
  </sheetData>
  <mergeCells count="60">
    <mergeCell ref="B14:C14"/>
    <mergeCell ref="A1:F1"/>
    <mergeCell ref="H1:P1"/>
    <mergeCell ref="Q1:X1"/>
    <mergeCell ref="B12:D12"/>
    <mergeCell ref="J12:L12"/>
    <mergeCell ref="B16:C16"/>
    <mergeCell ref="B17:C17"/>
    <mergeCell ref="B18:C18"/>
    <mergeCell ref="B19:C19"/>
    <mergeCell ref="A21:F21"/>
    <mergeCell ref="B37:C37"/>
    <mergeCell ref="B38:C38"/>
    <mergeCell ref="Q21:X21"/>
    <mergeCell ref="B31:D31"/>
    <mergeCell ref="J31:L31"/>
    <mergeCell ref="B33:C33"/>
    <mergeCell ref="B35:C35"/>
    <mergeCell ref="B36:C36"/>
    <mergeCell ref="H21:P21"/>
    <mergeCell ref="A40:F40"/>
    <mergeCell ref="H40:P40"/>
    <mergeCell ref="Q40:X40"/>
    <mergeCell ref="B49:D49"/>
    <mergeCell ref="J49:L49"/>
    <mergeCell ref="B51:C51"/>
    <mergeCell ref="B53:C53"/>
    <mergeCell ref="B54:C54"/>
    <mergeCell ref="B55:C55"/>
    <mergeCell ref="B56:C56"/>
    <mergeCell ref="A58:F58"/>
    <mergeCell ref="H58:P58"/>
    <mergeCell ref="Q58:X58"/>
    <mergeCell ref="B69:D69"/>
    <mergeCell ref="J69:L69"/>
    <mergeCell ref="B71:C71"/>
    <mergeCell ref="B73:C73"/>
    <mergeCell ref="B74:C74"/>
    <mergeCell ref="B75:C75"/>
    <mergeCell ref="B76:C76"/>
    <mergeCell ref="A78:F78"/>
    <mergeCell ref="H78:P78"/>
    <mergeCell ref="Q78:X78"/>
    <mergeCell ref="B89:D89"/>
    <mergeCell ref="J89:L89"/>
    <mergeCell ref="B91:C91"/>
    <mergeCell ref="B93:C93"/>
    <mergeCell ref="B94:C94"/>
    <mergeCell ref="B95:C95"/>
    <mergeCell ref="B96:C96"/>
    <mergeCell ref="A98:F98"/>
    <mergeCell ref="H98:P98"/>
    <mergeCell ref="Q98:X98"/>
    <mergeCell ref="B109:D109"/>
    <mergeCell ref="J109:L109"/>
    <mergeCell ref="B111:C111"/>
    <mergeCell ref="B113:C113"/>
    <mergeCell ref="B114:C114"/>
    <mergeCell ref="B115:C115"/>
    <mergeCell ref="B116:C116"/>
  </mergeCells>
  <pageMargins left="0.7" right="0.7" top="0.75" bottom="0.75" header="0.3" footer="0.3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CBBF-A9A5-482B-9C3B-8C46F9E06F7F}">
  <sheetPr>
    <tabColor rgb="FF00B0F0"/>
  </sheetPr>
  <dimension ref="A1:X101"/>
  <sheetViews>
    <sheetView workbookViewId="0">
      <selection activeCell="J13" sqref="J13"/>
    </sheetView>
  </sheetViews>
  <sheetFormatPr defaultColWidth="9.1406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8.85546875" customWidth="1"/>
    <col min="21" max="22" width="11.42578125" bestFit="1" customWidth="1"/>
    <col min="23" max="23" width="17.7109375" customWidth="1"/>
  </cols>
  <sheetData>
    <row r="1" spans="1:24" ht="23.25">
      <c r="A1" s="1559" t="s">
        <v>360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6844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56" t="s">
        <v>219</v>
      </c>
      <c r="B3" s="15" t="s">
        <v>75</v>
      </c>
      <c r="C3" s="15" t="s">
        <v>6845</v>
      </c>
      <c r="D3" s="15" t="s">
        <v>74</v>
      </c>
      <c r="E3" s="24">
        <v>45955.524305555555</v>
      </c>
      <c r="F3" s="15">
        <v>15.3</v>
      </c>
      <c r="G3" s="37"/>
      <c r="H3" s="15"/>
      <c r="I3" s="15"/>
      <c r="J3" s="15">
        <v>27</v>
      </c>
      <c r="K3" s="15">
        <v>134</v>
      </c>
      <c r="L3" s="15"/>
      <c r="M3" s="15"/>
      <c r="N3" s="15"/>
      <c r="O3" s="15"/>
      <c r="P3" s="14">
        <f t="shared" ref="P3:P9" si="0">SUM(H3:O3)</f>
        <v>161</v>
      </c>
      <c r="Q3" s="14" t="s">
        <v>30</v>
      </c>
      <c r="R3" s="14">
        <v>114878</v>
      </c>
      <c r="S3" s="14" t="s">
        <v>31</v>
      </c>
      <c r="T3" s="232" t="s">
        <v>169</v>
      </c>
      <c r="U3" s="16"/>
      <c r="V3" s="16">
        <v>1015457</v>
      </c>
      <c r="W3" s="313">
        <v>45954.458333333336</v>
      </c>
      <c r="X3" s="16"/>
    </row>
    <row r="4" spans="1:24">
      <c r="A4" s="356" t="s">
        <v>113</v>
      </c>
      <c r="B4" s="15" t="s">
        <v>65</v>
      </c>
      <c r="C4" s="15" t="s">
        <v>6846</v>
      </c>
      <c r="D4" s="15" t="s">
        <v>64</v>
      </c>
      <c r="E4" s="24">
        <v>45955.472222222219</v>
      </c>
      <c r="F4" s="15">
        <v>14.8</v>
      </c>
      <c r="G4" s="37"/>
      <c r="H4" s="15"/>
      <c r="I4" s="15"/>
      <c r="J4" s="15"/>
      <c r="K4" s="15"/>
      <c r="L4" s="15">
        <v>54</v>
      </c>
      <c r="M4" s="15"/>
      <c r="N4" s="15"/>
      <c r="O4" s="15"/>
      <c r="P4" s="14">
        <f t="shared" si="0"/>
        <v>54</v>
      </c>
      <c r="Q4" s="14" t="s">
        <v>30</v>
      </c>
      <c r="R4" s="14">
        <v>114879</v>
      </c>
      <c r="S4" s="23" t="s">
        <v>33</v>
      </c>
      <c r="T4" s="232" t="s">
        <v>169</v>
      </c>
      <c r="U4" s="16" t="s">
        <v>90</v>
      </c>
      <c r="V4" s="16">
        <v>1015458</v>
      </c>
      <c r="W4" s="16" t="s">
        <v>6847</v>
      </c>
      <c r="X4" s="16"/>
    </row>
    <row r="5" spans="1:24">
      <c r="A5" s="439" t="s">
        <v>111</v>
      </c>
      <c r="B5" s="15" t="s">
        <v>65</v>
      </c>
      <c r="C5" s="15" t="s">
        <v>6848</v>
      </c>
      <c r="D5" s="15" t="s">
        <v>64</v>
      </c>
      <c r="E5" s="24">
        <v>45955.472222222219</v>
      </c>
      <c r="F5" s="15">
        <v>14.8</v>
      </c>
      <c r="G5" s="37"/>
      <c r="H5" s="15"/>
      <c r="I5" s="15"/>
      <c r="J5" s="15"/>
      <c r="K5" s="15"/>
      <c r="L5" s="15">
        <v>161</v>
      </c>
      <c r="M5" s="15"/>
      <c r="N5" s="15"/>
      <c r="O5" s="15"/>
      <c r="P5" s="14">
        <f t="shared" si="0"/>
        <v>161</v>
      </c>
      <c r="Q5" s="14" t="s">
        <v>30</v>
      </c>
      <c r="R5" s="14">
        <v>114880</v>
      </c>
      <c r="S5" s="23" t="s">
        <v>33</v>
      </c>
      <c r="T5" s="232" t="s">
        <v>169</v>
      </c>
      <c r="U5" s="16" t="s">
        <v>90</v>
      </c>
      <c r="V5" s="16">
        <v>1015459</v>
      </c>
      <c r="W5" s="16" t="s">
        <v>6847</v>
      </c>
      <c r="X5" s="16"/>
    </row>
    <row r="6" spans="1:24">
      <c r="A6" s="440" t="s">
        <v>150</v>
      </c>
      <c r="B6" s="340" t="s">
        <v>57</v>
      </c>
      <c r="C6" s="25" t="s">
        <v>6849</v>
      </c>
      <c r="D6" s="15" t="s">
        <v>56</v>
      </c>
      <c r="E6" s="24">
        <v>45956.229166666664</v>
      </c>
      <c r="F6" s="15">
        <v>10.3</v>
      </c>
      <c r="G6" s="37"/>
      <c r="H6" s="15"/>
      <c r="I6" s="26"/>
      <c r="J6" s="340"/>
      <c r="K6" s="340">
        <v>182</v>
      </c>
      <c r="L6" s="340"/>
      <c r="M6" s="340"/>
      <c r="N6" s="340"/>
      <c r="O6" s="25"/>
      <c r="P6" s="14">
        <f t="shared" si="0"/>
        <v>182</v>
      </c>
      <c r="Q6" s="14" t="s">
        <v>30</v>
      </c>
      <c r="R6" s="14">
        <v>114883</v>
      </c>
      <c r="S6" s="14" t="s">
        <v>31</v>
      </c>
      <c r="T6" s="232" t="s">
        <v>169</v>
      </c>
      <c r="U6" s="16" t="s">
        <v>90</v>
      </c>
      <c r="V6" s="16">
        <v>1015460</v>
      </c>
      <c r="W6" s="16" t="s">
        <v>6850</v>
      </c>
      <c r="X6" s="16"/>
    </row>
    <row r="7" spans="1:24">
      <c r="A7" s="440" t="s">
        <v>3866</v>
      </c>
      <c r="B7" s="25" t="s">
        <v>78</v>
      </c>
      <c r="C7" s="15" t="s">
        <v>6851</v>
      </c>
      <c r="D7" s="15" t="s">
        <v>932</v>
      </c>
      <c r="E7" s="24">
        <v>45956.003472222219</v>
      </c>
      <c r="F7" s="15">
        <v>10.3</v>
      </c>
      <c r="G7" s="37" t="s">
        <v>3121</v>
      </c>
      <c r="H7" s="15"/>
      <c r="I7" s="15"/>
      <c r="J7" s="15"/>
      <c r="K7" s="15"/>
      <c r="L7" s="15">
        <v>131</v>
      </c>
      <c r="M7" s="15">
        <v>30</v>
      </c>
      <c r="N7" s="15"/>
      <c r="O7" s="15"/>
      <c r="P7" s="14">
        <f t="shared" si="0"/>
        <v>161</v>
      </c>
      <c r="Q7" s="17" t="s">
        <v>32</v>
      </c>
      <c r="R7" s="14">
        <v>114928</v>
      </c>
      <c r="S7" s="23" t="s">
        <v>33</v>
      </c>
      <c r="T7" s="231" t="s">
        <v>161</v>
      </c>
      <c r="U7" s="16" t="s">
        <v>90</v>
      </c>
      <c r="V7" s="16">
        <v>1015461</v>
      </c>
      <c r="W7" s="16" t="s">
        <v>6852</v>
      </c>
      <c r="X7" s="16"/>
    </row>
    <row r="8" spans="1:24">
      <c r="A8" s="440" t="s">
        <v>122</v>
      </c>
      <c r="B8" s="340" t="s">
        <v>62</v>
      </c>
      <c r="C8" s="25" t="s">
        <v>6853</v>
      </c>
      <c r="D8" s="15" t="s">
        <v>61</v>
      </c>
      <c r="E8" s="24">
        <v>45955.767361111109</v>
      </c>
      <c r="F8" s="15">
        <v>13</v>
      </c>
      <c r="G8" s="37"/>
      <c r="H8" s="15"/>
      <c r="I8" s="26"/>
      <c r="J8" s="340">
        <v>0</v>
      </c>
      <c r="K8" s="340">
        <v>81</v>
      </c>
      <c r="L8" s="340"/>
      <c r="M8" s="340"/>
      <c r="N8" s="25"/>
      <c r="O8" s="15"/>
      <c r="P8" s="14">
        <f t="shared" si="0"/>
        <v>81</v>
      </c>
      <c r="Q8" s="14" t="s">
        <v>30</v>
      </c>
      <c r="R8" s="14">
        <v>114881</v>
      </c>
      <c r="S8" s="14" t="s">
        <v>31</v>
      </c>
      <c r="T8" s="232" t="s">
        <v>169</v>
      </c>
      <c r="U8" s="16" t="s">
        <v>90</v>
      </c>
      <c r="V8" s="16">
        <v>1015462</v>
      </c>
      <c r="W8" s="16" t="s">
        <v>6854</v>
      </c>
      <c r="X8" s="16"/>
    </row>
    <row r="9" spans="1:24">
      <c r="A9" s="440" t="s">
        <v>152</v>
      </c>
      <c r="B9" s="344" t="s">
        <v>78</v>
      </c>
      <c r="C9" s="15" t="s">
        <v>6855</v>
      </c>
      <c r="D9" s="15" t="s">
        <v>88</v>
      </c>
      <c r="E9" s="24">
        <v>45956.166666666664</v>
      </c>
      <c r="F9" s="15">
        <v>10.3</v>
      </c>
      <c r="G9" s="37" t="s">
        <v>3986</v>
      </c>
      <c r="H9" s="15"/>
      <c r="I9" s="15"/>
      <c r="J9" s="15"/>
      <c r="K9" s="15">
        <v>81</v>
      </c>
      <c r="L9" s="15"/>
      <c r="M9" s="15"/>
      <c r="N9" s="15"/>
      <c r="O9" s="15"/>
      <c r="P9" s="14">
        <f t="shared" si="0"/>
        <v>81</v>
      </c>
      <c r="Q9" s="17" t="s">
        <v>32</v>
      </c>
      <c r="R9" s="14">
        <v>114930</v>
      </c>
      <c r="S9" s="23" t="s">
        <v>33</v>
      </c>
      <c r="T9" s="231" t="s">
        <v>161</v>
      </c>
      <c r="U9" s="16" t="s">
        <v>90</v>
      </c>
      <c r="V9" s="16">
        <v>1015463</v>
      </c>
      <c r="W9" s="16" t="s">
        <v>6852</v>
      </c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27</v>
      </c>
      <c r="K10" s="11">
        <f t="shared" si="1"/>
        <v>478</v>
      </c>
      <c r="L10" s="11">
        <f t="shared" si="1"/>
        <v>346</v>
      </c>
      <c r="M10" s="11">
        <f t="shared" si="1"/>
        <v>30</v>
      </c>
      <c r="N10" s="11">
        <f t="shared" si="1"/>
        <v>0</v>
      </c>
      <c r="O10" s="11">
        <f t="shared" si="1"/>
        <v>0</v>
      </c>
      <c r="P10" s="11">
        <f t="shared" si="1"/>
        <v>881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230" t="s">
        <v>161</v>
      </c>
      <c r="B14" s="1558" t="s">
        <v>39</v>
      </c>
      <c r="C14" s="1558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169</v>
      </c>
      <c r="B15" s="1564" t="s">
        <v>41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565" t="s">
        <v>3181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565"/>
      <c r="C17" s="1565"/>
      <c r="E17" s="213" t="s">
        <v>6856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358201202574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0.45833333333333331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1442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6857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18" t="s">
        <v>3</v>
      </c>
      <c r="B22" s="1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21" t="s">
        <v>13</v>
      </c>
      <c r="K22" s="21" t="s">
        <v>14</v>
      </c>
      <c r="L22" s="21" t="s">
        <v>15</v>
      </c>
      <c r="M22" s="21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1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440" t="s">
        <v>120</v>
      </c>
      <c r="B23" s="25" t="s">
        <v>78</v>
      </c>
      <c r="C23" s="15" t="s">
        <v>6858</v>
      </c>
      <c r="D23" s="15" t="s">
        <v>99</v>
      </c>
      <c r="E23" s="24">
        <v>45956.277777777781</v>
      </c>
      <c r="F23" s="15">
        <v>10.8</v>
      </c>
      <c r="G23" s="37" t="s">
        <v>3121</v>
      </c>
      <c r="H23" s="15"/>
      <c r="I23" s="15"/>
      <c r="J23" s="15"/>
      <c r="K23" s="26"/>
      <c r="L23" s="344">
        <v>131</v>
      </c>
      <c r="M23" s="344">
        <v>30</v>
      </c>
      <c r="N23" s="25"/>
      <c r="O23" s="15"/>
      <c r="P23" s="14">
        <f t="shared" ref="P23:P28" si="2">SUM(H23:O23)</f>
        <v>161</v>
      </c>
      <c r="Q23" s="307" t="s">
        <v>32</v>
      </c>
      <c r="R23" s="344">
        <v>114939</v>
      </c>
      <c r="S23" s="237" t="s">
        <v>33</v>
      </c>
      <c r="T23" s="255" t="s">
        <v>100</v>
      </c>
      <c r="U23" s="16" t="s">
        <v>90</v>
      </c>
      <c r="V23" s="16">
        <v>1015464</v>
      </c>
      <c r="W23" s="16" t="s">
        <v>6850</v>
      </c>
      <c r="X23" s="16"/>
    </row>
    <row r="24" spans="1:24">
      <c r="A24" s="440" t="s">
        <v>86</v>
      </c>
      <c r="B24" s="340" t="s">
        <v>78</v>
      </c>
      <c r="C24" s="441" t="s">
        <v>6859</v>
      </c>
      <c r="D24" s="321" t="s">
        <v>99</v>
      </c>
      <c r="E24" s="24">
        <v>45956.277777777781</v>
      </c>
      <c r="F24" s="15">
        <v>10.8</v>
      </c>
      <c r="G24" s="37" t="s">
        <v>3121</v>
      </c>
      <c r="H24" s="15"/>
      <c r="I24" s="26"/>
      <c r="J24" s="212"/>
      <c r="K24" s="214"/>
      <c r="L24" s="344">
        <v>131</v>
      </c>
      <c r="M24" s="344">
        <v>30</v>
      </c>
      <c r="N24" s="25"/>
      <c r="O24" s="15"/>
      <c r="P24" s="14">
        <f t="shared" si="2"/>
        <v>161</v>
      </c>
      <c r="Q24" s="307" t="s">
        <v>32</v>
      </c>
      <c r="R24" s="344">
        <v>114944</v>
      </c>
      <c r="S24" s="237" t="s">
        <v>33</v>
      </c>
      <c r="T24" s="255" t="s">
        <v>100</v>
      </c>
      <c r="U24" s="16"/>
      <c r="V24" s="16">
        <v>1015469</v>
      </c>
      <c r="W24" s="16" t="s">
        <v>6850</v>
      </c>
      <c r="X24" s="16"/>
    </row>
    <row r="25" spans="1:24">
      <c r="A25" s="340" t="s">
        <v>2837</v>
      </c>
      <c r="B25" s="442" t="s">
        <v>2438</v>
      </c>
      <c r="C25" s="250" t="s">
        <v>6860</v>
      </c>
      <c r="D25" s="250" t="s">
        <v>1384</v>
      </c>
      <c r="E25" s="251">
        <v>45958.197916666664</v>
      </c>
      <c r="F25" s="15">
        <v>10.3</v>
      </c>
      <c r="G25" s="37" t="s">
        <v>3121</v>
      </c>
      <c r="H25" s="15"/>
      <c r="I25" s="26"/>
      <c r="J25" s="340"/>
      <c r="K25" s="443"/>
      <c r="L25" s="344">
        <v>131</v>
      </c>
      <c r="M25" s="344">
        <v>30</v>
      </c>
      <c r="N25" s="25"/>
      <c r="O25" s="15"/>
      <c r="P25" s="14">
        <f t="shared" si="2"/>
        <v>161</v>
      </c>
      <c r="Q25" s="307" t="s">
        <v>32</v>
      </c>
      <c r="R25" s="344">
        <v>114938</v>
      </c>
      <c r="S25" s="237" t="s">
        <v>33</v>
      </c>
      <c r="T25" s="231" t="s">
        <v>161</v>
      </c>
      <c r="U25" s="16" t="s">
        <v>90</v>
      </c>
      <c r="V25" s="16">
        <v>1015470</v>
      </c>
      <c r="W25" s="16" t="s">
        <v>6861</v>
      </c>
      <c r="X25" s="16"/>
    </row>
    <row r="26" spans="1:24">
      <c r="A26" s="340" t="s">
        <v>102</v>
      </c>
      <c r="B26" s="443" t="s">
        <v>92</v>
      </c>
      <c r="C26" s="250" t="s">
        <v>6862</v>
      </c>
      <c r="D26" s="250" t="s">
        <v>1384</v>
      </c>
      <c r="E26" s="251">
        <v>45958.197916666664</v>
      </c>
      <c r="F26" s="15">
        <v>10.3</v>
      </c>
      <c r="G26" s="37" t="s">
        <v>3121</v>
      </c>
      <c r="H26" s="15"/>
      <c r="I26" s="26"/>
      <c r="J26" s="340"/>
      <c r="K26" s="443"/>
      <c r="L26" s="344">
        <v>101</v>
      </c>
      <c r="M26" s="344">
        <v>60</v>
      </c>
      <c r="N26" s="25"/>
      <c r="O26" s="15"/>
      <c r="P26" s="14">
        <f t="shared" si="2"/>
        <v>161</v>
      </c>
      <c r="Q26" s="307" t="s">
        <v>32</v>
      </c>
      <c r="R26" s="344">
        <v>114940</v>
      </c>
      <c r="S26" s="237" t="s">
        <v>33</v>
      </c>
      <c r="T26" s="231" t="s">
        <v>161</v>
      </c>
      <c r="U26" s="16" t="s">
        <v>90</v>
      </c>
      <c r="V26" s="16">
        <v>1015471</v>
      </c>
      <c r="W26" s="16" t="s">
        <v>6861</v>
      </c>
      <c r="X26" s="16"/>
    </row>
    <row r="27" spans="1:24">
      <c r="A27" s="340" t="s">
        <v>2561</v>
      </c>
      <c r="B27" s="443" t="s">
        <v>92</v>
      </c>
      <c r="C27" s="250" t="s">
        <v>6863</v>
      </c>
      <c r="D27" s="250" t="s">
        <v>1384</v>
      </c>
      <c r="E27" s="251">
        <v>45958.197916666664</v>
      </c>
      <c r="F27" s="15">
        <v>10.3</v>
      </c>
      <c r="G27" s="37" t="s">
        <v>3121</v>
      </c>
      <c r="H27" s="15"/>
      <c r="I27" s="26"/>
      <c r="J27" s="340"/>
      <c r="K27" s="443"/>
      <c r="L27" s="344">
        <v>131</v>
      </c>
      <c r="M27" s="344">
        <v>30</v>
      </c>
      <c r="N27" s="25"/>
      <c r="O27" s="15"/>
      <c r="P27" s="14">
        <f t="shared" si="2"/>
        <v>161</v>
      </c>
      <c r="Q27" s="307" t="s">
        <v>32</v>
      </c>
      <c r="R27" s="344">
        <v>114946</v>
      </c>
      <c r="S27" s="237" t="s">
        <v>33</v>
      </c>
      <c r="T27" s="231" t="s">
        <v>161</v>
      </c>
      <c r="U27" s="16" t="s">
        <v>90</v>
      </c>
      <c r="V27" s="16">
        <v>1015472</v>
      </c>
      <c r="W27" s="16" t="s">
        <v>6861</v>
      </c>
      <c r="X27" s="16"/>
    </row>
    <row r="28" spans="1:24">
      <c r="A28" s="340" t="s">
        <v>86</v>
      </c>
      <c r="B28" s="443" t="s">
        <v>92</v>
      </c>
      <c r="C28" s="250" t="s">
        <v>6864</v>
      </c>
      <c r="D28" s="250" t="s">
        <v>1384</v>
      </c>
      <c r="E28" s="251">
        <v>45958.197916666664</v>
      </c>
      <c r="F28" s="15">
        <v>10.3</v>
      </c>
      <c r="G28" s="37" t="s">
        <v>3121</v>
      </c>
      <c r="H28" s="15"/>
      <c r="I28" s="26"/>
      <c r="J28" s="340"/>
      <c r="K28" s="443"/>
      <c r="L28" s="344">
        <v>101</v>
      </c>
      <c r="M28" s="344">
        <v>30</v>
      </c>
      <c r="N28" s="25">
        <v>30</v>
      </c>
      <c r="O28" s="15"/>
      <c r="P28" s="14">
        <f t="shared" si="2"/>
        <v>161</v>
      </c>
      <c r="Q28" s="307" t="s">
        <v>32</v>
      </c>
      <c r="R28" s="344">
        <v>114945</v>
      </c>
      <c r="S28" s="237" t="s">
        <v>33</v>
      </c>
      <c r="T28" s="231" t="s">
        <v>161</v>
      </c>
      <c r="U28" s="16" t="s">
        <v>90</v>
      </c>
      <c r="V28" s="16">
        <v>1015473</v>
      </c>
      <c r="W28" s="16" t="s">
        <v>6861</v>
      </c>
      <c r="X28" s="16"/>
    </row>
    <row r="29" spans="1:24">
      <c r="A29" s="45"/>
      <c r="B29" s="45"/>
      <c r="C29" s="45"/>
      <c r="D29" s="45"/>
      <c r="E29" s="15"/>
      <c r="F29" s="15"/>
      <c r="G29" s="37"/>
      <c r="H29" s="15"/>
      <c r="I29" s="15"/>
      <c r="J29" s="45"/>
      <c r="K29" s="45"/>
      <c r="L29" s="45"/>
      <c r="M29" s="45"/>
      <c r="N29" s="15"/>
      <c r="O29" s="15"/>
      <c r="P29" s="14"/>
      <c r="Q29" s="44"/>
      <c r="R29" s="293"/>
      <c r="S29" s="14"/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726</v>
      </c>
      <c r="M30" s="11">
        <f t="shared" si="3"/>
        <v>210</v>
      </c>
      <c r="N30" s="11">
        <f t="shared" si="3"/>
        <v>30</v>
      </c>
      <c r="O30" s="11">
        <f t="shared" si="3"/>
        <v>0</v>
      </c>
      <c r="P30" s="11">
        <f t="shared" si="3"/>
        <v>966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257" t="s">
        <v>100</v>
      </c>
      <c r="B34" s="1619" t="s">
        <v>39</v>
      </c>
      <c r="C34" s="1619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230" t="s">
        <v>161</v>
      </c>
      <c r="B35" s="1558" t="s">
        <v>41</v>
      </c>
      <c r="C35" s="1558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5" t="s">
        <v>42</v>
      </c>
      <c r="B36" s="1565" t="s">
        <v>309</v>
      </c>
      <c r="C36" s="1565"/>
      <c r="D36" s="1"/>
      <c r="E36" s="1"/>
    </row>
    <row r="37" spans="1:24">
      <c r="A37" s="5" t="s">
        <v>42</v>
      </c>
      <c r="B37" s="1565"/>
      <c r="C37" s="1565"/>
    </row>
    <row r="38" spans="1:24">
      <c r="A38" s="5" t="s">
        <v>43</v>
      </c>
      <c r="B38" s="1566">
        <v>358407720495</v>
      </c>
      <c r="C38" s="1565"/>
      <c r="D38" s="1"/>
      <c r="E38" s="1"/>
    </row>
    <row r="39" spans="1:24">
      <c r="A39" s="5" t="s">
        <v>44</v>
      </c>
      <c r="B39" s="1567">
        <v>0.625</v>
      </c>
      <c r="C39" s="1565"/>
      <c r="D39" s="1"/>
      <c r="E39" s="1"/>
    </row>
    <row r="41" spans="1:24" ht="23.25" customHeight="1">
      <c r="A41" s="1559" t="s">
        <v>1277</v>
      </c>
      <c r="B41" s="1559"/>
      <c r="C41" s="1559"/>
      <c r="D41" s="1559"/>
      <c r="E41" s="1559"/>
      <c r="F41" s="1559"/>
      <c r="G41" s="7"/>
      <c r="H41" s="1559" t="s">
        <v>346</v>
      </c>
      <c r="I41" s="1559"/>
      <c r="J41" s="1559"/>
      <c r="K41" s="1559"/>
      <c r="L41" s="1559"/>
      <c r="M41" s="1559"/>
      <c r="N41" s="1559"/>
      <c r="O41" s="1559"/>
      <c r="P41" s="1559"/>
      <c r="Q41" s="1741" t="s">
        <v>6865</v>
      </c>
      <c r="R41" s="1742"/>
      <c r="S41" s="1742"/>
      <c r="T41" s="1742"/>
      <c r="U41" s="1742"/>
      <c r="V41" s="1742"/>
      <c r="W41" s="1742"/>
      <c r="X41" s="1742"/>
    </row>
    <row r="42" spans="1:24" ht="26.25">
      <c r="A42" s="18" t="s">
        <v>3</v>
      </c>
      <c r="B42" s="1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21" t="s">
        <v>13</v>
      </c>
      <c r="K42" s="21" t="s">
        <v>14</v>
      </c>
      <c r="L42" s="21" t="s">
        <v>15</v>
      </c>
      <c r="M42" s="21" t="s">
        <v>16</v>
      </c>
      <c r="N42" s="21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440" t="s">
        <v>519</v>
      </c>
      <c r="B43" s="25" t="s">
        <v>78</v>
      </c>
      <c r="C43" s="15" t="s">
        <v>6866</v>
      </c>
      <c r="D43" s="15" t="s">
        <v>99</v>
      </c>
      <c r="E43" s="24">
        <v>45956.277777777781</v>
      </c>
      <c r="F43" s="15">
        <v>10.8</v>
      </c>
      <c r="G43" s="37" t="s">
        <v>3121</v>
      </c>
      <c r="H43" s="15"/>
      <c r="I43" s="15"/>
      <c r="J43" s="15"/>
      <c r="K43" s="15"/>
      <c r="L43" s="15">
        <v>90</v>
      </c>
      <c r="M43" s="15">
        <v>41</v>
      </c>
      <c r="N43" s="15">
        <v>30</v>
      </c>
      <c r="O43" s="15"/>
      <c r="P43" s="14">
        <f t="shared" ref="P43" si="4">SUM(H43:O43)</f>
        <v>161</v>
      </c>
      <c r="Q43" s="17" t="s">
        <v>32</v>
      </c>
      <c r="R43" s="14">
        <v>114948</v>
      </c>
      <c r="S43" s="23" t="s">
        <v>33</v>
      </c>
      <c r="T43" s="255" t="s">
        <v>100</v>
      </c>
      <c r="U43" s="16" t="s">
        <v>90</v>
      </c>
      <c r="V43" s="16">
        <v>1015479</v>
      </c>
      <c r="W43" s="16" t="s">
        <v>6850</v>
      </c>
      <c r="X43" s="16"/>
    </row>
    <row r="44" spans="1:24">
      <c r="A44" s="440" t="s">
        <v>145</v>
      </c>
      <c r="B44" s="211" t="s">
        <v>57</v>
      </c>
      <c r="C44" s="25" t="s">
        <v>6867</v>
      </c>
      <c r="D44" s="15" t="s">
        <v>56</v>
      </c>
      <c r="E44" s="24">
        <v>45956.229166666664</v>
      </c>
      <c r="F44" s="15">
        <v>10.3</v>
      </c>
      <c r="G44" s="37"/>
      <c r="H44" s="15"/>
      <c r="I44" s="26"/>
      <c r="J44" s="340">
        <v>175</v>
      </c>
      <c r="K44" s="340">
        <v>59</v>
      </c>
      <c r="L44" s="340"/>
      <c r="M44" s="340"/>
      <c r="N44" s="340"/>
      <c r="O44" s="25"/>
      <c r="P44" s="14">
        <f t="shared" ref="P44:P49" si="5">SUM(H44:O44)</f>
        <v>234</v>
      </c>
      <c r="Q44" s="14" t="s">
        <v>30</v>
      </c>
      <c r="R44" s="264">
        <v>114884</v>
      </c>
      <c r="S44" s="14" t="s">
        <v>31</v>
      </c>
      <c r="T44" s="232" t="s">
        <v>169</v>
      </c>
      <c r="U44" s="16" t="s">
        <v>90</v>
      </c>
      <c r="V44" s="16">
        <v>1015477</v>
      </c>
      <c r="W44" s="16" t="s">
        <v>6850</v>
      </c>
      <c r="X44" s="16"/>
    </row>
    <row r="45" spans="1:24">
      <c r="A45" s="340" t="s">
        <v>133</v>
      </c>
      <c r="B45" s="340" t="s">
        <v>134</v>
      </c>
      <c r="C45" s="25" t="s">
        <v>6868</v>
      </c>
      <c r="D45" s="15" t="s">
        <v>2892</v>
      </c>
      <c r="E45" s="24">
        <v>45957.277777777781</v>
      </c>
      <c r="F45" s="15">
        <v>10.3</v>
      </c>
      <c r="G45" s="37" t="s">
        <v>3986</v>
      </c>
      <c r="H45" s="15"/>
      <c r="I45" s="26"/>
      <c r="J45" s="340"/>
      <c r="K45" s="340">
        <v>54</v>
      </c>
      <c r="L45" s="340">
        <v>70</v>
      </c>
      <c r="M45" s="340">
        <v>27</v>
      </c>
      <c r="N45" s="340">
        <v>10</v>
      </c>
      <c r="O45" s="25"/>
      <c r="P45" s="14">
        <f t="shared" si="5"/>
        <v>161</v>
      </c>
      <c r="Q45" s="307" t="s">
        <v>32</v>
      </c>
      <c r="R45" s="340">
        <v>114947</v>
      </c>
      <c r="S45" s="237" t="s">
        <v>33</v>
      </c>
      <c r="T45" s="231" t="s">
        <v>161</v>
      </c>
      <c r="U45" s="16" t="s">
        <v>90</v>
      </c>
      <c r="V45" s="16">
        <v>1015478</v>
      </c>
      <c r="W45" s="16" t="s">
        <v>6869</v>
      </c>
      <c r="X45" s="16"/>
    </row>
    <row r="46" spans="1:24">
      <c r="A46" s="340" t="s">
        <v>4752</v>
      </c>
      <c r="B46" s="340" t="s">
        <v>92</v>
      </c>
      <c r="C46" s="25" t="s">
        <v>6870</v>
      </c>
      <c r="D46" s="15" t="s">
        <v>1384</v>
      </c>
      <c r="E46" s="24">
        <v>45958.197916666664</v>
      </c>
      <c r="F46" s="15">
        <v>10.3</v>
      </c>
      <c r="G46" s="37" t="s">
        <v>3121</v>
      </c>
      <c r="H46" s="15"/>
      <c r="I46" s="26"/>
      <c r="J46" s="340"/>
      <c r="K46" s="340"/>
      <c r="L46" s="340">
        <v>71</v>
      </c>
      <c r="M46" s="340">
        <v>60</v>
      </c>
      <c r="N46" s="340">
        <v>30</v>
      </c>
      <c r="O46" s="25"/>
      <c r="P46" s="14">
        <f t="shared" si="5"/>
        <v>161</v>
      </c>
      <c r="Q46" s="307" t="s">
        <v>32</v>
      </c>
      <c r="R46" s="340">
        <v>114949</v>
      </c>
      <c r="S46" s="237" t="s">
        <v>33</v>
      </c>
      <c r="T46" s="231" t="s">
        <v>161</v>
      </c>
      <c r="U46" s="16" t="s">
        <v>90</v>
      </c>
      <c r="V46" s="16">
        <v>1015480</v>
      </c>
      <c r="W46" s="16" t="s">
        <v>6861</v>
      </c>
      <c r="X46" s="16"/>
    </row>
    <row r="47" spans="1:24">
      <c r="A47" s="340" t="s">
        <v>157</v>
      </c>
      <c r="B47" s="340" t="s">
        <v>92</v>
      </c>
      <c r="C47" s="25" t="s">
        <v>6871</v>
      </c>
      <c r="D47" s="15" t="s">
        <v>1384</v>
      </c>
      <c r="E47" s="24">
        <v>45958.197916666664</v>
      </c>
      <c r="F47" s="15">
        <v>10.3</v>
      </c>
      <c r="G47" s="37" t="s">
        <v>3121</v>
      </c>
      <c r="H47" s="15"/>
      <c r="I47" s="26"/>
      <c r="J47" s="340"/>
      <c r="K47" s="386"/>
      <c r="L47" s="386">
        <v>60</v>
      </c>
      <c r="M47" s="386">
        <v>71</v>
      </c>
      <c r="N47" s="340">
        <v>30</v>
      </c>
      <c r="O47" s="25"/>
      <c r="P47" s="14">
        <f t="shared" si="5"/>
        <v>161</v>
      </c>
      <c r="Q47" s="307" t="s">
        <v>32</v>
      </c>
      <c r="R47" s="340">
        <v>114942</v>
      </c>
      <c r="S47" s="237" t="s">
        <v>33</v>
      </c>
      <c r="T47" s="231" t="s">
        <v>161</v>
      </c>
      <c r="U47" s="16" t="s">
        <v>90</v>
      </c>
      <c r="V47" s="16">
        <v>1015481</v>
      </c>
      <c r="W47" s="16" t="s">
        <v>6861</v>
      </c>
      <c r="X47" s="16"/>
    </row>
    <row r="48" spans="1:24">
      <c r="A48" s="440" t="s">
        <v>152</v>
      </c>
      <c r="B48" s="344" t="s">
        <v>78</v>
      </c>
      <c r="C48" s="15" t="s">
        <v>6872</v>
      </c>
      <c r="D48" s="15" t="s">
        <v>88</v>
      </c>
      <c r="E48" s="24">
        <v>45956.166666666664</v>
      </c>
      <c r="F48" s="15">
        <v>10.3</v>
      </c>
      <c r="G48" s="37" t="s">
        <v>3986</v>
      </c>
      <c r="H48" s="15"/>
      <c r="I48" s="15"/>
      <c r="J48" s="444"/>
      <c r="K48" s="340">
        <v>54</v>
      </c>
      <c r="L48" s="211">
        <v>10</v>
      </c>
      <c r="M48" s="340">
        <v>16</v>
      </c>
      <c r="N48" s="445"/>
      <c r="O48" s="15"/>
      <c r="P48" s="14">
        <f t="shared" si="5"/>
        <v>80</v>
      </c>
      <c r="Q48" s="307" t="s">
        <v>32</v>
      </c>
      <c r="R48" s="340">
        <v>114929</v>
      </c>
      <c r="S48" s="237" t="s">
        <v>33</v>
      </c>
      <c r="T48" s="231" t="s">
        <v>161</v>
      </c>
      <c r="U48" s="16" t="s">
        <v>90</v>
      </c>
      <c r="V48" s="16">
        <v>1015482</v>
      </c>
      <c r="W48" s="16" t="s">
        <v>6852</v>
      </c>
      <c r="X48" s="16"/>
    </row>
    <row r="49" spans="1:24">
      <c r="A49" s="15"/>
      <c r="B49" s="15"/>
      <c r="C49" s="15"/>
      <c r="D49" s="15"/>
      <c r="E49" s="15"/>
      <c r="F49" s="15"/>
      <c r="G49" s="37"/>
      <c r="H49" s="15"/>
      <c r="I49" s="15"/>
      <c r="J49" s="15"/>
      <c r="K49" s="45"/>
      <c r="L49" s="45"/>
      <c r="M49" s="45"/>
      <c r="N49" s="15"/>
      <c r="O49" s="15"/>
      <c r="P49" s="14">
        <f t="shared" si="5"/>
        <v>0</v>
      </c>
      <c r="Q49" s="14"/>
      <c r="R49" s="293"/>
      <c r="S49" s="14"/>
      <c r="T49" s="16"/>
      <c r="U49" s="16"/>
      <c r="V49" s="16"/>
      <c r="W49" s="16"/>
      <c r="X49" s="16"/>
    </row>
    <row r="50" spans="1:24">
      <c r="A50" s="11" t="s">
        <v>19</v>
      </c>
      <c r="B50" s="7"/>
      <c r="C50" s="7"/>
      <c r="D50" s="7"/>
      <c r="E50" s="11"/>
      <c r="F50" s="7"/>
      <c r="G50" s="7"/>
      <c r="H50" s="11">
        <f t="shared" ref="H50:P50" si="6">SUM(H43:H49)</f>
        <v>0</v>
      </c>
      <c r="I50" s="11">
        <f t="shared" si="6"/>
        <v>0</v>
      </c>
      <c r="J50" s="11">
        <f t="shared" si="6"/>
        <v>175</v>
      </c>
      <c r="K50" s="11">
        <f t="shared" si="6"/>
        <v>167</v>
      </c>
      <c r="L50" s="11">
        <f t="shared" si="6"/>
        <v>301</v>
      </c>
      <c r="M50" s="11">
        <f t="shared" si="6"/>
        <v>215</v>
      </c>
      <c r="N50" s="11">
        <f t="shared" si="6"/>
        <v>100</v>
      </c>
      <c r="O50" s="11">
        <f t="shared" si="6"/>
        <v>0</v>
      </c>
      <c r="P50" s="11">
        <f t="shared" si="6"/>
        <v>958</v>
      </c>
      <c r="Q50" s="12"/>
      <c r="R50" s="12"/>
      <c r="S50" s="12"/>
      <c r="T50" s="12"/>
      <c r="U50" s="12"/>
      <c r="V50" s="12"/>
      <c r="W50" s="12"/>
      <c r="X50" s="12"/>
    </row>
    <row r="51" spans="1:24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166" t="s">
        <v>34</v>
      </c>
      <c r="B52" s="1562"/>
      <c r="C52" s="1562"/>
      <c r="D52" s="1562"/>
      <c r="E52" s="1"/>
      <c r="F52" s="1"/>
      <c r="G52" s="1"/>
      <c r="H52" s="1"/>
      <c r="I52" s="1"/>
      <c r="J52" s="1563"/>
      <c r="K52" s="1563"/>
      <c r="L52" s="156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 ht="18">
      <c r="A53" s="187" t="s">
        <v>35</v>
      </c>
      <c r="B53" s="186" t="s">
        <v>36</v>
      </c>
      <c r="C53" s="239" t="s">
        <v>37</v>
      </c>
      <c r="D53" s="24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257" t="s">
        <v>100</v>
      </c>
      <c r="B54" s="1619" t="s">
        <v>39</v>
      </c>
      <c r="C54" s="1619"/>
      <c r="D54" s="242"/>
      <c r="E54" s="243" t="s">
        <v>40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4" t="s">
        <v>169</v>
      </c>
      <c r="B55" s="1564" t="s">
        <v>956</v>
      </c>
      <c r="C55" s="156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230" t="s">
        <v>161</v>
      </c>
      <c r="B56" s="1558" t="s">
        <v>41</v>
      </c>
      <c r="C56" s="155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4">
      <c r="A57" s="5" t="s">
        <v>42</v>
      </c>
      <c r="B57" s="1565" t="s">
        <v>6873</v>
      </c>
      <c r="C57" s="1565"/>
    </row>
    <row r="58" spans="1:24">
      <c r="A58" s="5" t="s">
        <v>42</v>
      </c>
      <c r="B58" s="1565"/>
      <c r="C58" s="1565"/>
    </row>
    <row r="59" spans="1:24">
      <c r="A59" s="5" t="s">
        <v>43</v>
      </c>
      <c r="B59" s="1566">
        <v>358414440292</v>
      </c>
      <c r="C59" s="1565"/>
      <c r="D59" s="1"/>
      <c r="E59" s="1"/>
    </row>
    <row r="60" spans="1:24">
      <c r="A60" s="5" t="s">
        <v>44</v>
      </c>
      <c r="B60" s="1567">
        <v>0.66666666666666663</v>
      </c>
      <c r="C60" s="1565"/>
      <c r="D60" s="1"/>
      <c r="E60" s="1"/>
    </row>
    <row r="62" spans="1:24" ht="23.25" customHeight="1">
      <c r="A62" s="1559" t="s">
        <v>394</v>
      </c>
      <c r="B62" s="1559"/>
      <c r="C62" s="1559"/>
      <c r="D62" s="1559"/>
      <c r="E62" s="1559"/>
      <c r="F62" s="1559"/>
      <c r="G62" s="7"/>
      <c r="H62" s="1559" t="s">
        <v>959</v>
      </c>
      <c r="I62" s="1559"/>
      <c r="J62" s="1559"/>
      <c r="K62" s="1559"/>
      <c r="L62" s="1559"/>
      <c r="M62" s="1559"/>
      <c r="N62" s="1559"/>
      <c r="O62" s="1559"/>
      <c r="P62" s="1559"/>
      <c r="Q62" s="1741" t="s">
        <v>6865</v>
      </c>
      <c r="R62" s="1742"/>
      <c r="S62" s="1742"/>
      <c r="T62" s="1742"/>
      <c r="U62" s="1742"/>
      <c r="V62" s="1742"/>
      <c r="W62" s="1742"/>
      <c r="X62" s="1742"/>
    </row>
    <row r="63" spans="1:24" ht="26.25">
      <c r="A63" s="18" t="s">
        <v>3</v>
      </c>
      <c r="B63" s="18" t="s">
        <v>4</v>
      </c>
      <c r="C63" s="8" t="s">
        <v>5</v>
      </c>
      <c r="D63" s="8" t="s">
        <v>6</v>
      </c>
      <c r="E63" s="8" t="s">
        <v>7</v>
      </c>
      <c r="F63" s="8" t="s">
        <v>8</v>
      </c>
      <c r="G63" s="33" t="s">
        <v>10</v>
      </c>
      <c r="H63" s="9" t="s">
        <v>11</v>
      </c>
      <c r="I63" s="9" t="s">
        <v>12</v>
      </c>
      <c r="J63" s="9" t="s">
        <v>13</v>
      </c>
      <c r="K63" s="9" t="s">
        <v>14</v>
      </c>
      <c r="L63" s="21" t="s">
        <v>15</v>
      </c>
      <c r="M63" s="21" t="s">
        <v>16</v>
      </c>
      <c r="N63" s="21" t="s">
        <v>17</v>
      </c>
      <c r="O63" s="10" t="s">
        <v>18</v>
      </c>
      <c r="P63" s="8" t="s">
        <v>19</v>
      </c>
      <c r="Q63" s="8" t="s">
        <v>20</v>
      </c>
      <c r="R63" s="18" t="s">
        <v>9</v>
      </c>
      <c r="S63" s="8" t="s">
        <v>21</v>
      </c>
      <c r="T63" s="8" t="s">
        <v>24</v>
      </c>
      <c r="U63" s="8" t="s">
        <v>25</v>
      </c>
      <c r="V63" s="8" t="s">
        <v>26</v>
      </c>
      <c r="W63" s="8" t="s">
        <v>27</v>
      </c>
      <c r="X63" s="8" t="s">
        <v>28</v>
      </c>
    </row>
    <row r="64" spans="1:24">
      <c r="A64" s="340" t="s">
        <v>119</v>
      </c>
      <c r="B64" s="340" t="s">
        <v>92</v>
      </c>
      <c r="C64" s="25" t="s">
        <v>6874</v>
      </c>
      <c r="D64" s="15" t="s">
        <v>2467</v>
      </c>
      <c r="E64" s="24">
        <v>45957.496527777781</v>
      </c>
      <c r="F64" s="15">
        <v>9.65</v>
      </c>
      <c r="G64" s="37" t="s">
        <v>3121</v>
      </c>
      <c r="H64" s="15"/>
      <c r="I64" s="15"/>
      <c r="J64" s="15"/>
      <c r="K64" s="26"/>
      <c r="L64" s="340">
        <v>107</v>
      </c>
      <c r="M64" s="340">
        <v>27</v>
      </c>
      <c r="N64" s="340">
        <v>27</v>
      </c>
      <c r="O64" s="25"/>
      <c r="P64" s="14">
        <f t="shared" ref="P64:P68" si="7">SUM(H64:O64)</f>
        <v>161</v>
      </c>
      <c r="Q64" s="307" t="s">
        <v>32</v>
      </c>
      <c r="R64" s="340">
        <v>114950</v>
      </c>
      <c r="S64" s="237" t="s">
        <v>33</v>
      </c>
      <c r="T64" s="231" t="s">
        <v>6875</v>
      </c>
      <c r="U64" s="16" t="s">
        <v>90</v>
      </c>
      <c r="V64" s="16">
        <v>1015490</v>
      </c>
      <c r="W64" s="16"/>
      <c r="X64" s="16"/>
    </row>
    <row r="65" spans="1:24">
      <c r="A65" s="340" t="s">
        <v>558</v>
      </c>
      <c r="B65" s="340" t="s">
        <v>92</v>
      </c>
      <c r="C65" s="25" t="s">
        <v>6876</v>
      </c>
      <c r="D65" s="15" t="s">
        <v>2467</v>
      </c>
      <c r="E65" s="24">
        <v>45957.496527777781</v>
      </c>
      <c r="F65" s="15">
        <v>9.65</v>
      </c>
      <c r="G65" s="37" t="s">
        <v>3121</v>
      </c>
      <c r="H65" s="15"/>
      <c r="I65" s="15"/>
      <c r="J65" s="15"/>
      <c r="K65" s="26"/>
      <c r="L65" s="340">
        <v>107</v>
      </c>
      <c r="M65" s="340">
        <v>27</v>
      </c>
      <c r="N65" s="340">
        <v>27</v>
      </c>
      <c r="O65" s="25"/>
      <c r="P65" s="14">
        <f t="shared" si="7"/>
        <v>161</v>
      </c>
      <c r="Q65" s="307" t="s">
        <v>32</v>
      </c>
      <c r="R65" s="340">
        <v>114951</v>
      </c>
      <c r="S65" s="237" t="s">
        <v>33</v>
      </c>
      <c r="T65" s="231" t="s">
        <v>6875</v>
      </c>
      <c r="U65" s="16" t="s">
        <v>90</v>
      </c>
      <c r="V65" s="16">
        <v>1015491</v>
      </c>
      <c r="W65" s="16"/>
      <c r="X65" s="16"/>
    </row>
    <row r="66" spans="1:24">
      <c r="A66" s="340" t="s">
        <v>102</v>
      </c>
      <c r="B66" s="340" t="s">
        <v>92</v>
      </c>
      <c r="C66" s="25" t="s">
        <v>6877</v>
      </c>
      <c r="D66" s="15" t="s">
        <v>620</v>
      </c>
      <c r="E66" s="24">
        <v>45957.958333333336</v>
      </c>
      <c r="F66" s="15">
        <v>9.6999999999999993</v>
      </c>
      <c r="G66" s="37" t="s">
        <v>3121</v>
      </c>
      <c r="H66" s="15"/>
      <c r="I66" s="15"/>
      <c r="J66" s="15"/>
      <c r="K66" s="26"/>
      <c r="L66" s="340">
        <v>107</v>
      </c>
      <c r="M66" s="340">
        <v>27</v>
      </c>
      <c r="N66" s="340">
        <v>27</v>
      </c>
      <c r="O66" s="25"/>
      <c r="P66" s="14">
        <f t="shared" si="7"/>
        <v>161</v>
      </c>
      <c r="Q66" s="307" t="s">
        <v>32</v>
      </c>
      <c r="R66" s="340">
        <v>114941</v>
      </c>
      <c r="S66" s="237" t="s">
        <v>33</v>
      </c>
      <c r="T66" s="231" t="s">
        <v>6875</v>
      </c>
      <c r="U66" s="16" t="s">
        <v>90</v>
      </c>
      <c r="V66" s="16">
        <v>1015492</v>
      </c>
      <c r="W66" s="16"/>
      <c r="X66" s="16"/>
    </row>
    <row r="67" spans="1:24">
      <c r="A67" s="340" t="s">
        <v>2837</v>
      </c>
      <c r="B67" s="340" t="s">
        <v>92</v>
      </c>
      <c r="C67" s="25" t="s">
        <v>6878</v>
      </c>
      <c r="D67" s="15" t="s">
        <v>620</v>
      </c>
      <c r="E67" s="24">
        <v>45957.958333333336</v>
      </c>
      <c r="F67" s="15">
        <v>9.6999999999999993</v>
      </c>
      <c r="G67" s="37" t="s">
        <v>3121</v>
      </c>
      <c r="H67" s="15"/>
      <c r="I67" s="15"/>
      <c r="J67" s="15"/>
      <c r="K67" s="26"/>
      <c r="L67" s="340">
        <v>107</v>
      </c>
      <c r="M67" s="340">
        <v>54</v>
      </c>
      <c r="N67" s="340"/>
      <c r="O67" s="25"/>
      <c r="P67" s="14">
        <f t="shared" si="7"/>
        <v>161</v>
      </c>
      <c r="Q67" s="307" t="s">
        <v>32</v>
      </c>
      <c r="R67" s="340">
        <v>114937</v>
      </c>
      <c r="S67" s="237" t="s">
        <v>33</v>
      </c>
      <c r="T67" s="231" t="s">
        <v>6875</v>
      </c>
      <c r="U67" s="16" t="s">
        <v>90</v>
      </c>
      <c r="V67" s="16">
        <v>1015494</v>
      </c>
      <c r="W67" s="16"/>
      <c r="X67" s="16"/>
    </row>
    <row r="68" spans="1:24">
      <c r="A68" s="340" t="s">
        <v>157</v>
      </c>
      <c r="B68" s="340" t="s">
        <v>92</v>
      </c>
      <c r="C68" s="25" t="s">
        <v>6879</v>
      </c>
      <c r="D68" s="15" t="s">
        <v>620</v>
      </c>
      <c r="E68" s="24">
        <v>45957.958333333336</v>
      </c>
      <c r="F68" s="15">
        <v>9.6999999999999993</v>
      </c>
      <c r="G68" s="37" t="s">
        <v>3121</v>
      </c>
      <c r="H68" s="15"/>
      <c r="I68" s="15"/>
      <c r="J68" s="15"/>
      <c r="K68" s="26"/>
      <c r="L68" s="340">
        <v>107</v>
      </c>
      <c r="M68" s="340">
        <v>27</v>
      </c>
      <c r="N68" s="340">
        <v>27</v>
      </c>
      <c r="O68" s="25"/>
      <c r="P68" s="14">
        <f t="shared" si="7"/>
        <v>161</v>
      </c>
      <c r="Q68" s="307" t="s">
        <v>32</v>
      </c>
      <c r="R68" s="340">
        <v>114943</v>
      </c>
      <c r="S68" s="237" t="s">
        <v>33</v>
      </c>
      <c r="T68" s="231" t="s">
        <v>6875</v>
      </c>
      <c r="U68" s="16" t="s">
        <v>90</v>
      </c>
      <c r="V68" s="16">
        <v>1015495</v>
      </c>
      <c r="W68" s="16"/>
      <c r="X68" s="16"/>
    </row>
    <row r="69" spans="1:24">
      <c r="A69" s="371" t="s">
        <v>937</v>
      </c>
      <c r="B69" s="371" t="s">
        <v>1184</v>
      </c>
      <c r="C69" s="446" t="s">
        <v>6880</v>
      </c>
      <c r="D69" s="446" t="s">
        <v>6278</v>
      </c>
      <c r="E69" s="447">
        <v>45957.413194444445</v>
      </c>
      <c r="F69" s="446">
        <v>11.8</v>
      </c>
      <c r="G69" s="448" t="s">
        <v>3121</v>
      </c>
      <c r="H69" s="446"/>
      <c r="I69" s="446"/>
      <c r="J69" s="446"/>
      <c r="K69" s="386"/>
      <c r="L69" s="386"/>
      <c r="M69" s="386">
        <v>54</v>
      </c>
      <c r="N69" s="386">
        <v>27</v>
      </c>
      <c r="O69" s="446"/>
      <c r="P69" s="359">
        <f>SUM(H69:O69)</f>
        <v>81</v>
      </c>
      <c r="Q69" s="307" t="s">
        <v>32</v>
      </c>
      <c r="R69" s="340">
        <v>114952</v>
      </c>
      <c r="S69" s="237" t="s">
        <v>33</v>
      </c>
      <c r="T69" s="232" t="s">
        <v>6881</v>
      </c>
      <c r="U69" s="16" t="s">
        <v>90</v>
      </c>
      <c r="V69" s="16">
        <v>1015496</v>
      </c>
      <c r="W69" s="16"/>
      <c r="X69" s="16"/>
    </row>
    <row r="70" spans="1:24">
      <c r="A70" s="344"/>
      <c r="B70" s="344"/>
      <c r="C70" s="250"/>
      <c r="D70" s="250"/>
      <c r="E70" s="337"/>
      <c r="F70" s="250"/>
      <c r="G70" s="339"/>
      <c r="H70" s="446"/>
      <c r="I70" s="446"/>
      <c r="J70" s="446"/>
      <c r="K70" s="386"/>
      <c r="L70" s="386"/>
      <c r="M70" s="386"/>
      <c r="N70" s="386"/>
      <c r="O70" s="446"/>
      <c r="P70" s="359"/>
      <c r="Q70" s="449"/>
      <c r="R70" s="293"/>
      <c r="S70" s="14"/>
      <c r="T70" s="16"/>
      <c r="U70" s="16"/>
      <c r="V70" s="16"/>
      <c r="W70" s="16"/>
      <c r="X70" s="16"/>
    </row>
    <row r="71" spans="1:24">
      <c r="A71" s="19" t="s">
        <v>19</v>
      </c>
      <c r="B71" s="20"/>
      <c r="C71" s="20"/>
      <c r="D71" s="20"/>
      <c r="E71" s="19"/>
      <c r="F71" s="20"/>
      <c r="G71" s="20"/>
      <c r="H71" s="19">
        <f t="shared" ref="H71:O71" si="8">SUM(H64:H69)</f>
        <v>0</v>
      </c>
      <c r="I71" s="19">
        <f t="shared" si="8"/>
        <v>0</v>
      </c>
      <c r="J71" s="19">
        <f t="shared" si="8"/>
        <v>0</v>
      </c>
      <c r="K71" s="19">
        <f>SUM(K64:K70)</f>
        <v>0</v>
      </c>
      <c r="L71" s="19">
        <f t="shared" si="8"/>
        <v>535</v>
      </c>
      <c r="M71" s="19">
        <f t="shared" si="8"/>
        <v>216</v>
      </c>
      <c r="N71" s="19">
        <f t="shared" si="8"/>
        <v>135</v>
      </c>
      <c r="O71" s="19">
        <f t="shared" si="8"/>
        <v>0</v>
      </c>
      <c r="P71" s="19">
        <f>SUM(P64:P70)</f>
        <v>886</v>
      </c>
      <c r="Q71" s="12"/>
      <c r="R71" s="12"/>
      <c r="S71" s="12"/>
      <c r="T71" s="12"/>
      <c r="U71" s="12"/>
      <c r="V71" s="12"/>
      <c r="W71" s="12"/>
      <c r="X71" s="12"/>
    </row>
    <row r="72" spans="1:24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166" t="s">
        <v>34</v>
      </c>
      <c r="B73" s="1562"/>
      <c r="C73" s="1562"/>
      <c r="D73" s="1562"/>
      <c r="E73" s="1"/>
      <c r="F73" s="1"/>
      <c r="G73" s="1"/>
      <c r="H73" s="1"/>
      <c r="I73" s="1"/>
      <c r="J73" s="1563"/>
      <c r="K73" s="1563"/>
      <c r="L73" s="1563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 ht="18">
      <c r="A74" s="187" t="s">
        <v>35</v>
      </c>
      <c r="B74" s="186" t="s">
        <v>36</v>
      </c>
      <c r="C74" s="239" t="s">
        <v>37</v>
      </c>
      <c r="D74" s="24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4" t="s">
        <v>508</v>
      </c>
      <c r="B75" s="1564" t="s">
        <v>39</v>
      </c>
      <c r="C75" s="1564"/>
      <c r="D75" s="242"/>
      <c r="E75" s="243" t="s">
        <v>40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4">
      <c r="A76" s="230" t="s">
        <v>523</v>
      </c>
      <c r="B76" s="1558" t="s">
        <v>41</v>
      </c>
      <c r="C76" s="155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4">
      <c r="A77" s="5" t="s">
        <v>42</v>
      </c>
      <c r="B77" s="1772"/>
      <c r="C77" s="1772"/>
      <c r="D77" s="1"/>
      <c r="E77" s="1"/>
    </row>
    <row r="78" spans="1:24">
      <c r="A78" s="5" t="s">
        <v>42</v>
      </c>
      <c r="B78" s="1772"/>
      <c r="C78" s="1772"/>
    </row>
    <row r="79" spans="1:24">
      <c r="A79" s="5" t="s">
        <v>43</v>
      </c>
      <c r="B79" s="1772"/>
      <c r="C79" s="1772"/>
      <c r="D79" s="1"/>
      <c r="E79" s="1"/>
    </row>
    <row r="80" spans="1:24">
      <c r="A80" s="5" t="s">
        <v>44</v>
      </c>
      <c r="B80" s="1772"/>
      <c r="C80" s="1772"/>
      <c r="D80" s="1"/>
      <c r="E80" s="1"/>
    </row>
    <row r="82" spans="1:24" ht="23.25" customHeight="1">
      <c r="A82" s="1559" t="s">
        <v>415</v>
      </c>
      <c r="B82" s="1559"/>
      <c r="C82" s="1559"/>
      <c r="D82" s="1559"/>
      <c r="E82" s="1559"/>
      <c r="F82" s="1559"/>
      <c r="G82" s="7"/>
      <c r="H82" s="1559" t="s">
        <v>346</v>
      </c>
      <c r="I82" s="1559"/>
      <c r="J82" s="1559"/>
      <c r="K82" s="1559"/>
      <c r="L82" s="1559"/>
      <c r="M82" s="1559"/>
      <c r="N82" s="1559"/>
      <c r="O82" s="1559"/>
      <c r="P82" s="1559"/>
      <c r="Q82" s="1741" t="s">
        <v>3371</v>
      </c>
      <c r="R82" s="1742"/>
      <c r="S82" s="1742"/>
      <c r="T82" s="1742"/>
      <c r="U82" s="1742"/>
      <c r="V82" s="1742"/>
      <c r="W82" s="1742"/>
      <c r="X82" s="1742"/>
    </row>
    <row r="83" spans="1:24" ht="26.25">
      <c r="A83" s="18" t="s">
        <v>3</v>
      </c>
      <c r="B83" s="18" t="s">
        <v>4</v>
      </c>
      <c r="C83" s="18" t="s">
        <v>5</v>
      </c>
      <c r="D83" s="18" t="s">
        <v>6</v>
      </c>
      <c r="E83" s="18" t="s">
        <v>7</v>
      </c>
      <c r="F83" s="18" t="s">
        <v>8</v>
      </c>
      <c r="G83" s="336" t="s">
        <v>10</v>
      </c>
      <c r="H83" s="21" t="s">
        <v>11</v>
      </c>
      <c r="I83" s="21" t="s">
        <v>12</v>
      </c>
      <c r="J83" s="21" t="s">
        <v>13</v>
      </c>
      <c r="K83" s="21" t="s">
        <v>14</v>
      </c>
      <c r="L83" s="21" t="s">
        <v>15</v>
      </c>
      <c r="M83" s="21" t="s">
        <v>16</v>
      </c>
      <c r="N83" s="21" t="s">
        <v>17</v>
      </c>
      <c r="O83" s="67" t="s">
        <v>18</v>
      </c>
      <c r="P83" s="8" t="s">
        <v>19</v>
      </c>
      <c r="Q83" s="8" t="s">
        <v>20</v>
      </c>
      <c r="R83" s="8" t="s">
        <v>9</v>
      </c>
      <c r="S83" s="8" t="s">
        <v>21</v>
      </c>
      <c r="T83" s="8" t="s">
        <v>24</v>
      </c>
      <c r="U83" s="8" t="s">
        <v>25</v>
      </c>
      <c r="V83" s="8" t="s">
        <v>26</v>
      </c>
      <c r="W83" s="8" t="s">
        <v>27</v>
      </c>
      <c r="X83" s="8" t="s">
        <v>28</v>
      </c>
    </row>
    <row r="84" spans="1:24">
      <c r="A84" s="440" t="s">
        <v>141</v>
      </c>
      <c r="B84" s="340" t="s">
        <v>69</v>
      </c>
      <c r="C84" s="250" t="s">
        <v>6882</v>
      </c>
      <c r="D84" s="250" t="s">
        <v>68</v>
      </c>
      <c r="E84" s="337">
        <v>45955.795138888891</v>
      </c>
      <c r="F84" s="250">
        <v>14.5</v>
      </c>
      <c r="G84" s="339" t="s">
        <v>160</v>
      </c>
      <c r="H84" s="250"/>
      <c r="I84" s="250"/>
      <c r="J84" s="250"/>
      <c r="K84" s="340"/>
      <c r="L84" s="340"/>
      <c r="M84" s="340">
        <v>102</v>
      </c>
      <c r="N84" s="340">
        <v>59</v>
      </c>
      <c r="O84" s="250"/>
      <c r="P84" s="66">
        <f>SUM(H84:O84)</f>
        <v>161</v>
      </c>
      <c r="Q84" s="14" t="s">
        <v>30</v>
      </c>
      <c r="R84" s="264">
        <v>114886</v>
      </c>
      <c r="S84" s="14" t="s">
        <v>31</v>
      </c>
      <c r="T84" s="232" t="s">
        <v>169</v>
      </c>
      <c r="U84" s="16"/>
      <c r="V84" s="16">
        <v>1015484</v>
      </c>
      <c r="W84" s="16" t="s">
        <v>6850</v>
      </c>
      <c r="X84" s="16"/>
    </row>
    <row r="85" spans="1:24">
      <c r="A85" s="340" t="s">
        <v>6883</v>
      </c>
      <c r="B85" s="340" t="s">
        <v>78</v>
      </c>
      <c r="C85" s="250" t="s">
        <v>6884</v>
      </c>
      <c r="D85" s="250" t="s">
        <v>99</v>
      </c>
      <c r="E85" s="337">
        <v>45957.277777777781</v>
      </c>
      <c r="F85" s="250">
        <v>10.8</v>
      </c>
      <c r="G85" s="37" t="s">
        <v>3121</v>
      </c>
      <c r="H85" s="250"/>
      <c r="I85" s="250"/>
      <c r="J85" s="250"/>
      <c r="K85" s="340"/>
      <c r="L85" s="340">
        <v>71</v>
      </c>
      <c r="M85" s="340">
        <v>30</v>
      </c>
      <c r="N85" s="340">
        <v>60</v>
      </c>
      <c r="O85" s="250"/>
      <c r="P85" s="66">
        <f>SUM(H85:O85)</f>
        <v>161</v>
      </c>
      <c r="Q85" s="307" t="s">
        <v>32</v>
      </c>
      <c r="R85" s="340">
        <v>114933</v>
      </c>
      <c r="S85" s="237" t="s">
        <v>33</v>
      </c>
      <c r="T85" s="255" t="s">
        <v>100</v>
      </c>
      <c r="U85" s="16" t="s">
        <v>90</v>
      </c>
      <c r="V85" s="16">
        <v>1015485</v>
      </c>
      <c r="W85" s="16" t="s">
        <v>6885</v>
      </c>
      <c r="X85" s="16"/>
    </row>
    <row r="86" spans="1:24">
      <c r="A86" s="340" t="s">
        <v>6279</v>
      </c>
      <c r="B86" s="340" t="s">
        <v>2438</v>
      </c>
      <c r="C86" s="250" t="s">
        <v>6886</v>
      </c>
      <c r="D86" s="15" t="s">
        <v>1384</v>
      </c>
      <c r="E86" s="24">
        <v>45958.197916666664</v>
      </c>
      <c r="F86" s="15">
        <v>10.3</v>
      </c>
      <c r="G86" s="37" t="s">
        <v>3121</v>
      </c>
      <c r="H86" s="250"/>
      <c r="I86" s="250"/>
      <c r="J86" s="250"/>
      <c r="K86" s="340"/>
      <c r="L86" s="340">
        <v>60</v>
      </c>
      <c r="M86" s="340">
        <v>30</v>
      </c>
      <c r="N86" s="340">
        <v>71</v>
      </c>
      <c r="O86" s="250"/>
      <c r="P86" s="66">
        <f>SUM(H86:O86)</f>
        <v>161</v>
      </c>
      <c r="Q86" s="307" t="s">
        <v>32</v>
      </c>
      <c r="R86" s="340">
        <v>114934</v>
      </c>
      <c r="S86" s="237" t="s">
        <v>33</v>
      </c>
      <c r="T86" s="231" t="s">
        <v>161</v>
      </c>
      <c r="U86" s="16" t="s">
        <v>90</v>
      </c>
      <c r="V86" s="16">
        <v>1015486</v>
      </c>
      <c r="W86" s="16" t="s">
        <v>6861</v>
      </c>
      <c r="X86" s="16"/>
    </row>
    <row r="87" spans="1:24">
      <c r="A87" s="344" t="s">
        <v>2837</v>
      </c>
      <c r="B87" s="344" t="s">
        <v>92</v>
      </c>
      <c r="C87" s="25" t="s">
        <v>6887</v>
      </c>
      <c r="D87" s="15" t="s">
        <v>1384</v>
      </c>
      <c r="E87" s="24">
        <v>45958.197916666664</v>
      </c>
      <c r="F87" s="15">
        <v>10.3</v>
      </c>
      <c r="G87" s="37" t="s">
        <v>3121</v>
      </c>
      <c r="H87" s="15"/>
      <c r="I87" s="15"/>
      <c r="J87" s="15"/>
      <c r="K87" s="26"/>
      <c r="L87" s="340">
        <v>71</v>
      </c>
      <c r="M87" s="340">
        <v>30</v>
      </c>
      <c r="N87" s="340">
        <v>60</v>
      </c>
      <c r="O87" s="25"/>
      <c r="P87" s="14">
        <f t="shared" ref="P87" si="9">SUM(H87:O87)</f>
        <v>161</v>
      </c>
      <c r="Q87" s="307" t="s">
        <v>32</v>
      </c>
      <c r="R87" s="340">
        <v>114936</v>
      </c>
      <c r="S87" s="237" t="s">
        <v>33</v>
      </c>
      <c r="T87" s="231" t="s">
        <v>161</v>
      </c>
      <c r="U87" s="16" t="s">
        <v>90</v>
      </c>
      <c r="V87" s="16">
        <v>1015487</v>
      </c>
      <c r="W87" s="16" t="s">
        <v>6861</v>
      </c>
      <c r="X87" s="16"/>
    </row>
    <row r="88" spans="1:24">
      <c r="A88" s="340" t="s">
        <v>152</v>
      </c>
      <c r="B88" s="340" t="s">
        <v>78</v>
      </c>
      <c r="C88" s="250" t="s">
        <v>6888</v>
      </c>
      <c r="D88" s="250" t="s">
        <v>99</v>
      </c>
      <c r="E88" s="337">
        <v>45957.277777777781</v>
      </c>
      <c r="F88" s="250">
        <v>10.8</v>
      </c>
      <c r="G88" s="37" t="s">
        <v>3986</v>
      </c>
      <c r="H88" s="250"/>
      <c r="I88" s="250"/>
      <c r="J88" s="250"/>
      <c r="K88" s="340">
        <v>125</v>
      </c>
      <c r="L88" s="340">
        <v>10</v>
      </c>
      <c r="M88" s="340">
        <v>21</v>
      </c>
      <c r="N88" s="340">
        <v>5</v>
      </c>
      <c r="O88" s="250"/>
      <c r="P88" s="66">
        <f>SUM(H88:O88)</f>
        <v>161</v>
      </c>
      <c r="Q88" s="307" t="s">
        <v>32</v>
      </c>
      <c r="R88" s="340">
        <v>114931</v>
      </c>
      <c r="S88" s="237" t="s">
        <v>33</v>
      </c>
      <c r="T88" s="255" t="s">
        <v>100</v>
      </c>
      <c r="U88" s="16" t="s">
        <v>90</v>
      </c>
      <c r="V88" s="16">
        <v>1015488</v>
      </c>
      <c r="W88" s="16" t="s">
        <v>6885</v>
      </c>
      <c r="X88" s="16"/>
    </row>
    <row r="89" spans="1:24">
      <c r="A89" s="45" t="s">
        <v>120</v>
      </c>
      <c r="B89" s="45" t="s">
        <v>78</v>
      </c>
      <c r="C89" s="45" t="s">
        <v>6889</v>
      </c>
      <c r="D89" s="45" t="s">
        <v>99</v>
      </c>
      <c r="E89" s="450">
        <v>45957.277777777781</v>
      </c>
      <c r="F89" s="45">
        <v>10.8</v>
      </c>
      <c r="G89" s="37" t="s">
        <v>3121</v>
      </c>
      <c r="H89" s="45"/>
      <c r="I89" s="45"/>
      <c r="J89" s="45"/>
      <c r="K89" s="45"/>
      <c r="L89" s="45">
        <v>90</v>
      </c>
      <c r="M89" s="45">
        <v>71</v>
      </c>
      <c r="N89" s="45"/>
      <c r="O89" s="45"/>
      <c r="P89" s="14">
        <v>161</v>
      </c>
      <c r="Q89" s="307" t="s">
        <v>32</v>
      </c>
      <c r="R89" s="340">
        <v>114932</v>
      </c>
      <c r="S89" s="237" t="s">
        <v>33</v>
      </c>
      <c r="T89" s="255" t="s">
        <v>100</v>
      </c>
      <c r="U89" s="16" t="s">
        <v>90</v>
      </c>
      <c r="V89" s="16">
        <v>1015489</v>
      </c>
      <c r="W89" s="16" t="s">
        <v>6885</v>
      </c>
      <c r="X89" s="16"/>
    </row>
    <row r="90" spans="1:24">
      <c r="A90" s="15"/>
      <c r="B90" s="15"/>
      <c r="C90" s="15"/>
      <c r="D90" s="15"/>
      <c r="E90" s="15"/>
      <c r="F90" s="15"/>
      <c r="G90" s="37"/>
      <c r="H90" s="15"/>
      <c r="I90" s="15"/>
      <c r="J90" s="15"/>
      <c r="K90" s="15"/>
      <c r="L90" s="15"/>
      <c r="M90" s="15"/>
      <c r="N90" s="15"/>
      <c r="O90" s="15"/>
      <c r="P90" s="14"/>
      <c r="Q90" s="14"/>
      <c r="R90" s="293"/>
      <c r="S90" s="14"/>
      <c r="T90" s="16"/>
      <c r="U90" s="16"/>
      <c r="V90" s="16"/>
      <c r="W90" s="16"/>
      <c r="X90" s="16"/>
    </row>
    <row r="91" spans="1:24">
      <c r="A91" s="11" t="s">
        <v>19</v>
      </c>
      <c r="B91" s="7"/>
      <c r="C91" s="7"/>
      <c r="D91" s="7"/>
      <c r="E91" s="11"/>
      <c r="F91" s="7"/>
      <c r="G91" s="7"/>
      <c r="H91" s="11">
        <f t="shared" ref="H91:P91" si="10">SUM(H84:H90)</f>
        <v>0</v>
      </c>
      <c r="I91" s="11">
        <f t="shared" si="10"/>
        <v>0</v>
      </c>
      <c r="J91" s="11">
        <f t="shared" si="10"/>
        <v>0</v>
      </c>
      <c r="K91" s="11">
        <f t="shared" si="10"/>
        <v>125</v>
      </c>
      <c r="L91" s="11">
        <f t="shared" si="10"/>
        <v>302</v>
      </c>
      <c r="M91" s="11">
        <f t="shared" si="10"/>
        <v>284</v>
      </c>
      <c r="N91" s="11">
        <f t="shared" si="10"/>
        <v>255</v>
      </c>
      <c r="O91" s="11">
        <f t="shared" si="10"/>
        <v>0</v>
      </c>
      <c r="P91" s="11">
        <f t="shared" si="10"/>
        <v>966</v>
      </c>
      <c r="Q91" s="12"/>
      <c r="R91" s="12"/>
      <c r="S91" s="12"/>
      <c r="T91" s="12"/>
      <c r="U91" s="12"/>
      <c r="V91" s="12"/>
      <c r="W91" s="12"/>
      <c r="X91" s="12"/>
    </row>
    <row r="92" spans="1:24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>
      <c r="A93" s="166" t="s">
        <v>34</v>
      </c>
      <c r="B93" s="1562"/>
      <c r="C93" s="1562"/>
      <c r="D93" s="1562"/>
      <c r="E93" s="1"/>
      <c r="F93" s="1"/>
      <c r="G93" s="1"/>
      <c r="H93" s="1"/>
      <c r="I93" s="1"/>
      <c r="J93" s="1563"/>
      <c r="K93" s="1563"/>
      <c r="L93" s="156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4" ht="18">
      <c r="A94" s="187" t="s">
        <v>35</v>
      </c>
      <c r="B94" s="186" t="s">
        <v>36</v>
      </c>
      <c r="C94" s="239" t="s">
        <v>37</v>
      </c>
      <c r="D94" s="24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4">
      <c r="A95" s="257" t="s">
        <v>100</v>
      </c>
      <c r="B95" s="1619" t="s">
        <v>39</v>
      </c>
      <c r="C95" s="1619"/>
      <c r="D95" s="242"/>
      <c r="E95" s="243" t="s">
        <v>40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4">
      <c r="A96" s="4" t="s">
        <v>169</v>
      </c>
      <c r="B96" s="1564" t="s">
        <v>956</v>
      </c>
      <c r="C96" s="1564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230" t="s">
        <v>161</v>
      </c>
      <c r="B97" s="1558" t="s">
        <v>41</v>
      </c>
      <c r="C97" s="1558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5" t="s">
        <v>42</v>
      </c>
      <c r="B98" s="1565" t="s">
        <v>1599</v>
      </c>
      <c r="C98" s="1565"/>
      <c r="D98" s="1"/>
      <c r="E98" s="1"/>
    </row>
    <row r="99" spans="1:23">
      <c r="A99" s="5" t="s">
        <v>42</v>
      </c>
      <c r="B99" s="1565"/>
      <c r="C99" s="1565"/>
    </row>
    <row r="100" spans="1:23">
      <c r="A100" s="5" t="s">
        <v>43</v>
      </c>
      <c r="B100" s="1566">
        <v>358401726394</v>
      </c>
      <c r="C100" s="1565"/>
      <c r="D100" s="1"/>
      <c r="E100" s="1"/>
    </row>
    <row r="101" spans="1:23">
      <c r="A101" s="5" t="s">
        <v>44</v>
      </c>
      <c r="B101" s="1567">
        <v>0.29166666666666669</v>
      </c>
      <c r="C101" s="1565"/>
      <c r="D101" s="1"/>
      <c r="E101" s="1"/>
    </row>
  </sheetData>
  <mergeCells count="57">
    <mergeCell ref="B15:C15"/>
    <mergeCell ref="B35:C35"/>
    <mergeCell ref="B56:C56"/>
    <mergeCell ref="B55:C55"/>
    <mergeCell ref="B76:C76"/>
    <mergeCell ref="B54:C54"/>
    <mergeCell ref="B57:C57"/>
    <mergeCell ref="B58:C58"/>
    <mergeCell ref="B59:C59"/>
    <mergeCell ref="B60:C60"/>
    <mergeCell ref="B52:D52"/>
    <mergeCell ref="B16:C16"/>
    <mergeCell ref="B17:C17"/>
    <mergeCell ref="B18:C18"/>
    <mergeCell ref="B19:C19"/>
    <mergeCell ref="B101:C101"/>
    <mergeCell ref="B93:D93"/>
    <mergeCell ref="J93:L93"/>
    <mergeCell ref="B95:C95"/>
    <mergeCell ref="B98:C98"/>
    <mergeCell ref="B99:C99"/>
    <mergeCell ref="B100:C100"/>
    <mergeCell ref="B97:C97"/>
    <mergeCell ref="B96:C96"/>
    <mergeCell ref="Q82:X82"/>
    <mergeCell ref="H62:P62"/>
    <mergeCell ref="Q62:X62"/>
    <mergeCell ref="B73:D73"/>
    <mergeCell ref="J73:L73"/>
    <mergeCell ref="B75:C75"/>
    <mergeCell ref="B77:C77"/>
    <mergeCell ref="A62:F62"/>
    <mergeCell ref="B78:C78"/>
    <mergeCell ref="B79:C79"/>
    <mergeCell ref="B80:C80"/>
    <mergeCell ref="A82:F82"/>
    <mergeCell ref="H82:P82"/>
    <mergeCell ref="J52:L52"/>
    <mergeCell ref="Q21:X21"/>
    <mergeCell ref="B32:D32"/>
    <mergeCell ref="J32:L32"/>
    <mergeCell ref="B34:C34"/>
    <mergeCell ref="B36:C36"/>
    <mergeCell ref="B37:C37"/>
    <mergeCell ref="H21:P21"/>
    <mergeCell ref="B38:C38"/>
    <mergeCell ref="B39:C39"/>
    <mergeCell ref="A41:F41"/>
    <mergeCell ref="H41:P41"/>
    <mergeCell ref="Q41:X41"/>
    <mergeCell ref="A21:F21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35F30-5973-4C96-AEAE-E2E901508140}">
  <sheetPr>
    <tabColor rgb="FF00B0F0"/>
  </sheetPr>
  <dimension ref="A1:X33"/>
  <sheetViews>
    <sheetView workbookViewId="0">
      <selection activeCell="V9" sqref="V9"/>
    </sheetView>
  </sheetViews>
  <sheetFormatPr defaultColWidth="9.1406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1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1" max="22" width="11.42578125" bestFit="1" customWidth="1"/>
    <col min="23" max="23" width="23.85546875" customWidth="1"/>
  </cols>
  <sheetData>
    <row r="1" spans="1:24" ht="23.25">
      <c r="A1" s="1559" t="s">
        <v>345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44" t="s">
        <v>133</v>
      </c>
      <c r="B3" s="376" t="s">
        <v>134</v>
      </c>
      <c r="C3" s="25" t="s">
        <v>6890</v>
      </c>
      <c r="D3" s="15" t="s">
        <v>2892</v>
      </c>
      <c r="E3" s="24">
        <v>45955.288194444445</v>
      </c>
      <c r="F3" s="15">
        <v>10.3</v>
      </c>
      <c r="G3" s="37" t="s">
        <v>3986</v>
      </c>
      <c r="H3" s="15"/>
      <c r="I3" s="15"/>
      <c r="J3" s="26"/>
      <c r="K3" s="376">
        <v>134</v>
      </c>
      <c r="L3" s="376">
        <v>27</v>
      </c>
      <c r="M3" s="376"/>
      <c r="N3" s="376"/>
      <c r="O3" s="25"/>
      <c r="P3" s="14">
        <f t="shared" ref="P3:P9" si="0">SUM(H3:O3)</f>
        <v>161</v>
      </c>
      <c r="Q3" s="17" t="s">
        <v>32</v>
      </c>
      <c r="R3" s="14">
        <v>114906</v>
      </c>
      <c r="S3" s="23" t="s">
        <v>33</v>
      </c>
      <c r="T3" s="231" t="s">
        <v>161</v>
      </c>
      <c r="U3" s="16" t="s">
        <v>90</v>
      </c>
      <c r="V3" s="16">
        <v>1015432</v>
      </c>
      <c r="W3" s="16" t="s">
        <v>6891</v>
      </c>
      <c r="X3" s="16"/>
    </row>
    <row r="4" spans="1:24">
      <c r="A4" s="344" t="s">
        <v>120</v>
      </c>
      <c r="B4" s="376" t="s">
        <v>78</v>
      </c>
      <c r="C4" s="25" t="s">
        <v>6892</v>
      </c>
      <c r="D4" s="15" t="s">
        <v>99</v>
      </c>
      <c r="E4" s="24">
        <v>45956.274305555555</v>
      </c>
      <c r="F4" s="15">
        <v>10.8</v>
      </c>
      <c r="G4" s="37" t="s">
        <v>3121</v>
      </c>
      <c r="H4" s="15"/>
      <c r="I4" s="15"/>
      <c r="J4" s="26"/>
      <c r="K4" s="376"/>
      <c r="L4" s="376">
        <v>90</v>
      </c>
      <c r="M4" s="376">
        <v>71</v>
      </c>
      <c r="N4" s="376"/>
      <c r="O4" s="25"/>
      <c r="P4" s="14">
        <f t="shared" si="0"/>
        <v>161</v>
      </c>
      <c r="Q4" s="17" t="s">
        <v>32</v>
      </c>
      <c r="R4" s="14">
        <v>114908</v>
      </c>
      <c r="S4" s="23" t="s">
        <v>33</v>
      </c>
      <c r="T4" s="255" t="s">
        <v>100</v>
      </c>
      <c r="U4" s="16" t="s">
        <v>90</v>
      </c>
      <c r="V4" s="16">
        <v>1015433</v>
      </c>
      <c r="W4" s="16" t="s">
        <v>6850</v>
      </c>
      <c r="X4" s="16"/>
    </row>
    <row r="5" spans="1:24">
      <c r="A5" s="344" t="s">
        <v>4752</v>
      </c>
      <c r="B5" s="376" t="s">
        <v>78</v>
      </c>
      <c r="C5" s="25" t="s">
        <v>6893</v>
      </c>
      <c r="D5" s="15" t="s">
        <v>99</v>
      </c>
      <c r="E5" s="24">
        <v>45956.274305555555</v>
      </c>
      <c r="F5" s="15">
        <v>10.8</v>
      </c>
      <c r="G5" s="37" t="s">
        <v>3121</v>
      </c>
      <c r="H5" s="15"/>
      <c r="I5" s="15"/>
      <c r="J5" s="26"/>
      <c r="K5" s="376"/>
      <c r="L5" s="376">
        <v>0</v>
      </c>
      <c r="M5" s="376">
        <v>161</v>
      </c>
      <c r="N5" s="376"/>
      <c r="O5" s="25"/>
      <c r="P5" s="14">
        <f t="shared" si="0"/>
        <v>161</v>
      </c>
      <c r="Q5" s="17" t="s">
        <v>32</v>
      </c>
      <c r="R5" s="14">
        <v>114909</v>
      </c>
      <c r="S5" s="23" t="s">
        <v>33</v>
      </c>
      <c r="T5" s="255" t="s">
        <v>100</v>
      </c>
      <c r="U5" s="16" t="s">
        <v>90</v>
      </c>
      <c r="V5" s="16">
        <v>1015434</v>
      </c>
      <c r="W5" s="16" t="s">
        <v>6850</v>
      </c>
      <c r="X5" s="16"/>
    </row>
    <row r="6" spans="1:24">
      <c r="A6" s="344" t="s">
        <v>157</v>
      </c>
      <c r="B6" s="376" t="s">
        <v>134</v>
      </c>
      <c r="C6" s="25" t="s">
        <v>6894</v>
      </c>
      <c r="D6" s="15" t="s">
        <v>2892</v>
      </c>
      <c r="E6" s="24">
        <v>45955.288194444445</v>
      </c>
      <c r="F6" s="15">
        <v>10.3</v>
      </c>
      <c r="G6" s="37" t="s">
        <v>3121</v>
      </c>
      <c r="H6" s="15"/>
      <c r="I6" s="15"/>
      <c r="J6" s="26"/>
      <c r="K6" s="376"/>
      <c r="L6" s="376">
        <v>0</v>
      </c>
      <c r="M6" s="376">
        <v>161</v>
      </c>
      <c r="N6" s="376"/>
      <c r="O6" s="25"/>
      <c r="P6" s="14">
        <f t="shared" si="0"/>
        <v>161</v>
      </c>
      <c r="Q6" s="17" t="s">
        <v>32</v>
      </c>
      <c r="R6" s="14">
        <v>114907</v>
      </c>
      <c r="S6" s="23" t="s">
        <v>33</v>
      </c>
      <c r="T6" s="231" t="s">
        <v>161</v>
      </c>
      <c r="U6" s="16" t="s">
        <v>90</v>
      </c>
      <c r="V6" s="16">
        <v>1015435</v>
      </c>
      <c r="W6" s="16" t="s">
        <v>6891</v>
      </c>
      <c r="X6" s="16"/>
    </row>
    <row r="7" spans="1:24">
      <c r="A7" s="344" t="s">
        <v>102</v>
      </c>
      <c r="B7" s="376" t="s">
        <v>92</v>
      </c>
      <c r="C7" s="25" t="s">
        <v>6895</v>
      </c>
      <c r="D7" s="15" t="s">
        <v>2294</v>
      </c>
      <c r="E7" s="24">
        <v>45956.625</v>
      </c>
      <c r="F7" s="15">
        <v>10.3</v>
      </c>
      <c r="G7" s="37" t="s">
        <v>3121</v>
      </c>
      <c r="H7" s="15"/>
      <c r="I7" s="15"/>
      <c r="J7" s="26"/>
      <c r="K7" s="376"/>
      <c r="L7" s="376">
        <v>71</v>
      </c>
      <c r="M7" s="211">
        <v>30</v>
      </c>
      <c r="N7" s="376">
        <v>60</v>
      </c>
      <c r="O7" s="25"/>
      <c r="P7" s="14">
        <f t="shared" si="0"/>
        <v>161</v>
      </c>
      <c r="Q7" s="17" t="s">
        <v>32</v>
      </c>
      <c r="R7" s="14">
        <v>114910</v>
      </c>
      <c r="S7" s="23" t="s">
        <v>33</v>
      </c>
      <c r="T7" s="231" t="s">
        <v>161</v>
      </c>
      <c r="U7" s="16" t="s">
        <v>90</v>
      </c>
      <c r="V7" s="16">
        <v>1015436</v>
      </c>
      <c r="W7" s="16" t="s">
        <v>6852</v>
      </c>
      <c r="X7" s="16"/>
    </row>
    <row r="8" spans="1:24">
      <c r="A8" s="344" t="s">
        <v>2837</v>
      </c>
      <c r="B8" s="376" t="s">
        <v>92</v>
      </c>
      <c r="C8" s="25" t="s">
        <v>6896</v>
      </c>
      <c r="D8" s="15" t="s">
        <v>586</v>
      </c>
      <c r="E8" s="24">
        <v>45955.131944444445</v>
      </c>
      <c r="F8" s="15">
        <v>10.3</v>
      </c>
      <c r="G8" s="37" t="s">
        <v>3121</v>
      </c>
      <c r="H8" s="15"/>
      <c r="I8" s="15"/>
      <c r="J8" s="26"/>
      <c r="K8" s="376"/>
      <c r="L8" s="376">
        <v>11</v>
      </c>
      <c r="M8" s="376">
        <v>60</v>
      </c>
      <c r="N8" s="376">
        <v>90</v>
      </c>
      <c r="O8" s="25"/>
      <c r="P8" s="14">
        <f t="shared" si="0"/>
        <v>161</v>
      </c>
      <c r="Q8" s="17" t="s">
        <v>32</v>
      </c>
      <c r="R8" s="14">
        <v>114911</v>
      </c>
      <c r="S8" s="23" t="s">
        <v>33</v>
      </c>
      <c r="T8" s="231" t="s">
        <v>161</v>
      </c>
      <c r="U8" s="16" t="s">
        <v>90</v>
      </c>
      <c r="V8" s="16">
        <v>1015437</v>
      </c>
      <c r="W8" s="16" t="s">
        <v>6891</v>
      </c>
      <c r="X8" s="16"/>
    </row>
    <row r="9" spans="1:24">
      <c r="A9" s="45"/>
      <c r="B9" s="45"/>
      <c r="C9" s="15"/>
      <c r="D9" s="15"/>
      <c r="E9" s="15"/>
      <c r="F9" s="15"/>
      <c r="G9" s="37"/>
      <c r="H9" s="15"/>
      <c r="I9" s="15"/>
      <c r="J9" s="15"/>
      <c r="K9" s="45"/>
      <c r="L9" s="45"/>
      <c r="M9" s="45"/>
      <c r="N9" s="45"/>
      <c r="O9" s="15"/>
      <c r="P9" s="14">
        <f t="shared" si="0"/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134</v>
      </c>
      <c r="L10" s="11">
        <f t="shared" si="1"/>
        <v>199</v>
      </c>
      <c r="M10" s="11">
        <f t="shared" si="1"/>
        <v>483</v>
      </c>
      <c r="N10" s="11">
        <f t="shared" si="1"/>
        <v>150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257" t="s">
        <v>100</v>
      </c>
      <c r="B14" s="1619" t="s">
        <v>6897</v>
      </c>
      <c r="C14" s="1619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230" t="s">
        <v>161</v>
      </c>
      <c r="B15" s="1558" t="s">
        <v>6898</v>
      </c>
      <c r="C15" s="1558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565" t="s">
        <v>487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5" t="s">
        <v>43</v>
      </c>
      <c r="B18" s="1566">
        <v>358401802891</v>
      </c>
      <c r="C18" s="1565"/>
      <c r="D18" s="1"/>
      <c r="E18" s="4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5" t="s">
        <v>44</v>
      </c>
      <c r="B19" s="1567">
        <v>0.45833333333333331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1" spans="1:23" ht="23.25" customHeight="1"/>
    <row r="22" spans="1:23" ht="26.25" customHeight="1"/>
    <row r="32" spans="1:23" ht="15.75" customHeight="1"/>
    <row r="33" ht="18" customHeight="1"/>
  </sheetData>
  <mergeCells count="11">
    <mergeCell ref="B16:C16"/>
    <mergeCell ref="B17:C17"/>
    <mergeCell ref="B18:C18"/>
    <mergeCell ref="B19:C19"/>
    <mergeCell ref="A1:F1"/>
    <mergeCell ref="B15:C15"/>
    <mergeCell ref="H1:P1"/>
    <mergeCell ref="Q1:X1"/>
    <mergeCell ref="B12:D12"/>
    <mergeCell ref="J12:L12"/>
    <mergeCell ref="B14:C14"/>
  </mergeCells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74FDD-2158-455F-95EE-E717AFCAC8E8}">
  <sheetPr>
    <tabColor rgb="FF00B0F0"/>
  </sheetPr>
  <dimension ref="A1:X57"/>
  <sheetViews>
    <sheetView workbookViewId="0">
      <selection activeCell="L7" sqref="L7"/>
    </sheetView>
  </sheetViews>
  <sheetFormatPr defaultColWidth="9.1406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1" max="22" width="11.42578125" bestFit="1" customWidth="1"/>
    <col min="23" max="23" width="19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311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1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3866</v>
      </c>
      <c r="B3" s="15" t="s">
        <v>78</v>
      </c>
      <c r="C3" s="15" t="s">
        <v>6899</v>
      </c>
      <c r="D3" s="15" t="s">
        <v>88</v>
      </c>
      <c r="E3" s="24">
        <v>45955.166666666664</v>
      </c>
      <c r="F3" s="15">
        <v>10.3</v>
      </c>
      <c r="G3" s="37" t="s">
        <v>3121</v>
      </c>
      <c r="H3" s="15"/>
      <c r="I3" s="15"/>
      <c r="J3" s="15"/>
      <c r="K3" s="15"/>
      <c r="L3" s="15">
        <v>90</v>
      </c>
      <c r="M3" s="15">
        <v>71</v>
      </c>
      <c r="N3" s="15"/>
      <c r="O3" s="15"/>
      <c r="P3" s="14">
        <f t="shared" ref="P3:P8" si="0">SUM(H3:O3)</f>
        <v>161</v>
      </c>
      <c r="Q3" s="307" t="s">
        <v>32</v>
      </c>
      <c r="R3" s="376">
        <v>114857</v>
      </c>
      <c r="S3" s="237" t="s">
        <v>33</v>
      </c>
      <c r="T3" s="231" t="s">
        <v>161</v>
      </c>
      <c r="U3" s="16" t="s">
        <v>90</v>
      </c>
      <c r="V3" s="16">
        <v>1015417</v>
      </c>
      <c r="W3" s="16" t="s">
        <v>6900</v>
      </c>
      <c r="X3" s="16"/>
    </row>
    <row r="4" spans="1:24">
      <c r="A4" s="15" t="s">
        <v>3866</v>
      </c>
      <c r="B4" s="15" t="s">
        <v>78</v>
      </c>
      <c r="C4" s="15" t="s">
        <v>6901</v>
      </c>
      <c r="D4" s="15" t="s">
        <v>88</v>
      </c>
      <c r="E4" s="24">
        <v>45955.166666666664</v>
      </c>
      <c r="F4" s="15">
        <v>10.3</v>
      </c>
      <c r="G4" s="37" t="s">
        <v>3121</v>
      </c>
      <c r="H4" s="15"/>
      <c r="I4" s="15"/>
      <c r="J4" s="15"/>
      <c r="K4" s="15"/>
      <c r="L4" s="15">
        <v>0</v>
      </c>
      <c r="M4" s="15">
        <v>161</v>
      </c>
      <c r="N4" s="15"/>
      <c r="O4" s="15"/>
      <c r="P4" s="14">
        <f t="shared" si="0"/>
        <v>161</v>
      </c>
      <c r="Q4" s="307" t="s">
        <v>32</v>
      </c>
      <c r="R4" s="376">
        <v>114858</v>
      </c>
      <c r="S4" s="237" t="s">
        <v>33</v>
      </c>
      <c r="T4" s="231" t="s">
        <v>161</v>
      </c>
      <c r="U4" s="16" t="s">
        <v>90</v>
      </c>
      <c r="V4" s="16">
        <v>1015418</v>
      </c>
      <c r="W4" s="16" t="s">
        <v>6900</v>
      </c>
      <c r="X4" s="16"/>
    </row>
    <row r="5" spans="1:24">
      <c r="A5" s="15" t="s">
        <v>133</v>
      </c>
      <c r="B5" s="15" t="s">
        <v>134</v>
      </c>
      <c r="C5" s="15" t="s">
        <v>6902</v>
      </c>
      <c r="D5" s="15" t="s">
        <v>2892</v>
      </c>
      <c r="E5" s="24">
        <v>45955.288194444445</v>
      </c>
      <c r="F5" s="15">
        <v>10.3</v>
      </c>
      <c r="G5" s="37" t="s">
        <v>3986</v>
      </c>
      <c r="H5" s="15"/>
      <c r="I5" s="15"/>
      <c r="J5" s="15"/>
      <c r="K5" s="15">
        <v>54</v>
      </c>
      <c r="L5" s="15">
        <v>80</v>
      </c>
      <c r="M5" s="15">
        <v>27</v>
      </c>
      <c r="N5" s="15"/>
      <c r="O5" s="15"/>
      <c r="P5" s="14">
        <f t="shared" si="0"/>
        <v>161</v>
      </c>
      <c r="Q5" s="307" t="s">
        <v>32</v>
      </c>
      <c r="R5" s="376">
        <v>114859</v>
      </c>
      <c r="S5" s="237" t="s">
        <v>33</v>
      </c>
      <c r="T5" s="231" t="s">
        <v>161</v>
      </c>
      <c r="U5" s="16" t="s">
        <v>90</v>
      </c>
      <c r="V5" s="16">
        <v>1015420</v>
      </c>
      <c r="W5" s="16" t="s">
        <v>6891</v>
      </c>
      <c r="X5" s="16"/>
    </row>
    <row r="6" spans="1:24">
      <c r="A6" s="15" t="s">
        <v>120</v>
      </c>
      <c r="B6" s="15" t="s">
        <v>78</v>
      </c>
      <c r="C6" s="15" t="s">
        <v>6903</v>
      </c>
      <c r="D6" s="15" t="s">
        <v>99</v>
      </c>
      <c r="E6" s="24">
        <v>45954.277777777781</v>
      </c>
      <c r="F6" s="15">
        <v>10.8</v>
      </c>
      <c r="G6" s="37" t="s">
        <v>3121</v>
      </c>
      <c r="H6" s="15"/>
      <c r="I6" s="15"/>
      <c r="J6" s="15"/>
      <c r="K6" s="15"/>
      <c r="L6" s="15">
        <v>80</v>
      </c>
      <c r="M6" s="15">
        <v>60</v>
      </c>
      <c r="N6" s="15">
        <v>15</v>
      </c>
      <c r="O6" s="15">
        <v>6</v>
      </c>
      <c r="P6" s="14">
        <f t="shared" si="0"/>
        <v>161</v>
      </c>
      <c r="Q6" s="307" t="s">
        <v>32</v>
      </c>
      <c r="R6" s="376">
        <v>114860</v>
      </c>
      <c r="S6" s="237" t="s">
        <v>33</v>
      </c>
      <c r="T6" s="255" t="s">
        <v>100</v>
      </c>
      <c r="U6" s="16" t="s">
        <v>90</v>
      </c>
      <c r="V6" s="16">
        <v>1015422</v>
      </c>
      <c r="W6" s="16" t="s">
        <v>6904</v>
      </c>
      <c r="X6" s="16"/>
    </row>
    <row r="7" spans="1:24">
      <c r="A7" s="15" t="s">
        <v>4752</v>
      </c>
      <c r="B7" s="15" t="s">
        <v>92</v>
      </c>
      <c r="C7" s="15" t="s">
        <v>6905</v>
      </c>
      <c r="D7" s="15" t="s">
        <v>6471</v>
      </c>
      <c r="E7" s="24">
        <v>45955.083333333336</v>
      </c>
      <c r="F7" s="15">
        <v>11.3</v>
      </c>
      <c r="G7" s="37" t="s">
        <v>3121</v>
      </c>
      <c r="H7" s="15"/>
      <c r="I7" s="15"/>
      <c r="J7" s="15"/>
      <c r="K7" s="15"/>
      <c r="L7" s="15">
        <v>71</v>
      </c>
      <c r="M7" s="15">
        <v>90</v>
      </c>
      <c r="N7" s="15"/>
      <c r="O7" s="15"/>
      <c r="P7" s="14">
        <f t="shared" si="0"/>
        <v>161</v>
      </c>
      <c r="Q7" s="307" t="s">
        <v>32</v>
      </c>
      <c r="R7" s="376">
        <v>114862</v>
      </c>
      <c r="S7" s="237" t="s">
        <v>33</v>
      </c>
      <c r="T7" s="232" t="s">
        <v>169</v>
      </c>
      <c r="U7" s="16" t="s">
        <v>90</v>
      </c>
      <c r="V7" s="16">
        <v>1015421</v>
      </c>
      <c r="W7" s="16" t="s">
        <v>6904</v>
      </c>
      <c r="X7" s="16"/>
    </row>
    <row r="8" spans="1:24">
      <c r="A8" s="15" t="s">
        <v>6279</v>
      </c>
      <c r="B8" s="15" t="s">
        <v>92</v>
      </c>
      <c r="C8" s="15" t="s">
        <v>6906</v>
      </c>
      <c r="D8" s="15" t="s">
        <v>6471</v>
      </c>
      <c r="E8" s="24">
        <v>45955.083333333336</v>
      </c>
      <c r="F8" s="15">
        <v>11.3</v>
      </c>
      <c r="G8" s="37" t="s">
        <v>3121</v>
      </c>
      <c r="H8" s="15"/>
      <c r="I8" s="15"/>
      <c r="J8" s="15"/>
      <c r="K8" s="15"/>
      <c r="L8" s="15">
        <v>90</v>
      </c>
      <c r="M8" s="15">
        <v>41</v>
      </c>
      <c r="N8" s="15">
        <v>30</v>
      </c>
      <c r="O8" s="15"/>
      <c r="P8" s="14">
        <f t="shared" si="0"/>
        <v>161</v>
      </c>
      <c r="Q8" s="307" t="s">
        <v>32</v>
      </c>
      <c r="R8" s="376">
        <v>114863</v>
      </c>
      <c r="S8" s="237" t="s">
        <v>33</v>
      </c>
      <c r="T8" s="232" t="s">
        <v>169</v>
      </c>
      <c r="U8" s="16" t="s">
        <v>90</v>
      </c>
      <c r="V8" s="16">
        <v>1015419</v>
      </c>
      <c r="W8" s="16" t="s">
        <v>6904</v>
      </c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54</v>
      </c>
      <c r="L9" s="11">
        <f t="shared" si="1"/>
        <v>411</v>
      </c>
      <c r="M9" s="11">
        <f t="shared" si="1"/>
        <v>450</v>
      </c>
      <c r="N9" s="11">
        <f t="shared" si="1"/>
        <v>45</v>
      </c>
      <c r="O9" s="11">
        <f t="shared" si="1"/>
        <v>6</v>
      </c>
      <c r="P9" s="11">
        <f t="shared" si="1"/>
        <v>966</v>
      </c>
      <c r="Q9" s="12"/>
      <c r="R9" s="256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257" t="s">
        <v>100</v>
      </c>
      <c r="B14" s="1619" t="s">
        <v>956</v>
      </c>
      <c r="C14" s="16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169</v>
      </c>
      <c r="B15" s="1564" t="s">
        <v>41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565" t="s">
        <v>4084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358405323015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0.95833333333333337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128</v>
      </c>
      <c r="B21" s="1559"/>
      <c r="C21" s="1559"/>
      <c r="D21" s="1559"/>
      <c r="E21" s="1559"/>
      <c r="F21" s="1559"/>
      <c r="G21" s="7"/>
      <c r="H21" s="1559" t="s">
        <v>959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810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1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2561</v>
      </c>
      <c r="B23" s="15" t="s">
        <v>92</v>
      </c>
      <c r="C23" s="15" t="s">
        <v>6907</v>
      </c>
      <c r="D23" s="15" t="s">
        <v>6442</v>
      </c>
      <c r="E23" s="24">
        <v>45955.979166666664</v>
      </c>
      <c r="F23" s="15">
        <v>9.5</v>
      </c>
      <c r="G23" s="37" t="s">
        <v>3121</v>
      </c>
      <c r="H23" s="15"/>
      <c r="I23" s="15"/>
      <c r="J23" s="15"/>
      <c r="K23" s="15"/>
      <c r="L23" s="35">
        <v>90</v>
      </c>
      <c r="M23" s="35">
        <v>71</v>
      </c>
      <c r="N23" s="15"/>
      <c r="O23" s="15"/>
      <c r="P23" s="14">
        <f t="shared" ref="P23:P28" si="2">SUM(H23:O23)</f>
        <v>161</v>
      </c>
      <c r="Q23" s="307" t="s">
        <v>32</v>
      </c>
      <c r="R23" s="376">
        <v>114864</v>
      </c>
      <c r="S23" s="237" t="s">
        <v>33</v>
      </c>
      <c r="T23" s="16" t="s">
        <v>6908</v>
      </c>
      <c r="U23" s="16" t="s">
        <v>90</v>
      </c>
      <c r="V23" s="16">
        <v>1015400</v>
      </c>
      <c r="W23" s="16"/>
      <c r="X23" s="16"/>
    </row>
    <row r="24" spans="1:24">
      <c r="A24" s="15" t="s">
        <v>119</v>
      </c>
      <c r="B24" s="15" t="s">
        <v>92</v>
      </c>
      <c r="C24" s="15" t="s">
        <v>6909</v>
      </c>
      <c r="D24" s="15" t="s">
        <v>6442</v>
      </c>
      <c r="E24" s="24">
        <v>45955.979166666664</v>
      </c>
      <c r="F24" s="15">
        <v>9.5</v>
      </c>
      <c r="G24" s="37" t="s">
        <v>3121</v>
      </c>
      <c r="H24" s="15"/>
      <c r="I24" s="15"/>
      <c r="J24" s="15"/>
      <c r="K24" s="15"/>
      <c r="L24" s="35">
        <v>71</v>
      </c>
      <c r="M24" s="15">
        <v>90</v>
      </c>
      <c r="N24" s="15"/>
      <c r="O24" s="15"/>
      <c r="P24" s="14">
        <f t="shared" si="2"/>
        <v>161</v>
      </c>
      <c r="Q24" s="307" t="s">
        <v>32</v>
      </c>
      <c r="R24" s="376">
        <v>114865</v>
      </c>
      <c r="S24" s="237" t="s">
        <v>33</v>
      </c>
      <c r="T24" s="16" t="s">
        <v>6908</v>
      </c>
      <c r="U24" s="16" t="s">
        <v>90</v>
      </c>
      <c r="V24" s="16">
        <v>1015402</v>
      </c>
      <c r="W24" s="16"/>
      <c r="X24" s="16"/>
    </row>
    <row r="25" spans="1:24">
      <c r="A25" s="15" t="s">
        <v>558</v>
      </c>
      <c r="B25" s="15" t="s">
        <v>92</v>
      </c>
      <c r="C25" s="15" t="s">
        <v>6910</v>
      </c>
      <c r="D25" s="15" t="s">
        <v>6442</v>
      </c>
      <c r="E25" s="24">
        <v>45955.979166666664</v>
      </c>
      <c r="F25" s="15">
        <v>9.5</v>
      </c>
      <c r="G25" s="37" t="s">
        <v>3121</v>
      </c>
      <c r="H25" s="15"/>
      <c r="I25" s="15"/>
      <c r="J25" s="15"/>
      <c r="K25" s="15"/>
      <c r="L25" s="15">
        <v>86</v>
      </c>
      <c r="M25" s="15">
        <v>60</v>
      </c>
      <c r="N25" s="15">
        <v>15</v>
      </c>
      <c r="O25" s="15"/>
      <c r="P25" s="14">
        <f t="shared" si="2"/>
        <v>161</v>
      </c>
      <c r="Q25" s="307" t="s">
        <v>32</v>
      </c>
      <c r="R25" s="376">
        <v>114866</v>
      </c>
      <c r="S25" s="237" t="s">
        <v>33</v>
      </c>
      <c r="T25" s="16" t="s">
        <v>6908</v>
      </c>
      <c r="U25" s="16" t="s">
        <v>90</v>
      </c>
      <c r="V25" s="16">
        <v>1015403</v>
      </c>
      <c r="W25" s="16"/>
      <c r="X25" s="16"/>
    </row>
    <row r="26" spans="1:24">
      <c r="A26" s="15" t="s">
        <v>102</v>
      </c>
      <c r="B26" s="15" t="s">
        <v>92</v>
      </c>
      <c r="C26" s="15" t="s">
        <v>6911</v>
      </c>
      <c r="D26" s="15" t="s">
        <v>6442</v>
      </c>
      <c r="E26" s="24">
        <v>45955.979166666664</v>
      </c>
      <c r="F26" s="15">
        <v>9.5</v>
      </c>
      <c r="G26" s="37" t="s">
        <v>3121</v>
      </c>
      <c r="H26" s="15"/>
      <c r="I26" s="15"/>
      <c r="J26" s="15"/>
      <c r="K26" s="15"/>
      <c r="L26" s="15">
        <v>90</v>
      </c>
      <c r="M26" s="15">
        <v>71</v>
      </c>
      <c r="N26" s="15"/>
      <c r="O26" s="15"/>
      <c r="P26" s="14">
        <f t="shared" si="2"/>
        <v>161</v>
      </c>
      <c r="Q26" s="307" t="s">
        <v>32</v>
      </c>
      <c r="R26" s="376">
        <v>114867</v>
      </c>
      <c r="S26" s="237" t="s">
        <v>33</v>
      </c>
      <c r="T26" s="16" t="s">
        <v>6908</v>
      </c>
      <c r="U26" s="16" t="s">
        <v>90</v>
      </c>
      <c r="V26" s="16">
        <v>1015404</v>
      </c>
      <c r="W26" s="16"/>
      <c r="X26" s="16"/>
    </row>
    <row r="27" spans="1:24">
      <c r="A27" s="15" t="s">
        <v>102</v>
      </c>
      <c r="B27" s="15" t="s">
        <v>92</v>
      </c>
      <c r="C27" s="15" t="s">
        <v>6912</v>
      </c>
      <c r="D27" s="15" t="s">
        <v>6442</v>
      </c>
      <c r="E27" s="24">
        <v>45955.979166666664</v>
      </c>
      <c r="F27" s="15">
        <v>9.5</v>
      </c>
      <c r="G27" s="37" t="s">
        <v>3121</v>
      </c>
      <c r="H27" s="15"/>
      <c r="I27" s="15"/>
      <c r="J27" s="15"/>
      <c r="K27" s="15"/>
      <c r="L27" s="15">
        <v>101</v>
      </c>
      <c r="M27" s="15">
        <v>60</v>
      </c>
      <c r="N27" s="15">
        <v>0</v>
      </c>
      <c r="O27" s="15"/>
      <c r="P27" s="14">
        <f t="shared" si="2"/>
        <v>161</v>
      </c>
      <c r="Q27" s="307" t="s">
        <v>32</v>
      </c>
      <c r="R27" s="376">
        <v>114868</v>
      </c>
      <c r="S27" s="237" t="s">
        <v>33</v>
      </c>
      <c r="T27" s="16" t="s">
        <v>6908</v>
      </c>
      <c r="U27" s="16" t="s">
        <v>90</v>
      </c>
      <c r="V27" s="16">
        <v>1015405</v>
      </c>
      <c r="W27" s="16"/>
      <c r="X27" s="16"/>
    </row>
    <row r="28" spans="1:24">
      <c r="A28" s="15" t="s">
        <v>2837</v>
      </c>
      <c r="B28" s="15" t="s">
        <v>92</v>
      </c>
      <c r="C28" s="15" t="s">
        <v>6913</v>
      </c>
      <c r="D28" s="15" t="s">
        <v>6442</v>
      </c>
      <c r="E28" s="24">
        <v>45955.979166666664</v>
      </c>
      <c r="F28" s="15">
        <v>9.5</v>
      </c>
      <c r="G28" s="37" t="s">
        <v>3121</v>
      </c>
      <c r="H28" s="15"/>
      <c r="I28" s="15"/>
      <c r="J28" s="15"/>
      <c r="K28" s="15"/>
      <c r="L28" s="15">
        <v>101</v>
      </c>
      <c r="M28" s="15">
        <v>60</v>
      </c>
      <c r="N28" s="15">
        <v>0</v>
      </c>
      <c r="O28" s="15"/>
      <c r="P28" s="14">
        <f t="shared" si="2"/>
        <v>161</v>
      </c>
      <c r="Q28" s="307" t="s">
        <v>32</v>
      </c>
      <c r="R28" s="376">
        <v>114869</v>
      </c>
      <c r="S28" s="237" t="s">
        <v>33</v>
      </c>
      <c r="T28" s="16" t="s">
        <v>6908</v>
      </c>
      <c r="U28" s="16" t="s">
        <v>90</v>
      </c>
      <c r="V28" s="16">
        <v>1015406</v>
      </c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/>
      <c r="Q29" s="14"/>
      <c r="R29" s="293"/>
      <c r="S29" s="14"/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539</v>
      </c>
      <c r="M30" s="11">
        <f t="shared" si="3"/>
        <v>412</v>
      </c>
      <c r="N30" s="11">
        <f t="shared" si="3"/>
        <v>15</v>
      </c>
      <c r="O30" s="11">
        <f t="shared" si="3"/>
        <v>0</v>
      </c>
      <c r="P30" s="11">
        <f t="shared" si="3"/>
        <v>966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4547</v>
      </c>
      <c r="B34" s="1564"/>
      <c r="C34" s="1564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6914</v>
      </c>
      <c r="B35" s="1772" t="s">
        <v>6915</v>
      </c>
      <c r="C35" s="1772"/>
      <c r="D35" s="1"/>
      <c r="E35" s="1"/>
    </row>
    <row r="36" spans="1:24">
      <c r="A36" s="5" t="s">
        <v>6916</v>
      </c>
      <c r="B36" s="1772" t="s">
        <v>6609</v>
      </c>
      <c r="C36" s="1772"/>
    </row>
    <row r="37" spans="1:24">
      <c r="A37" s="5" t="s">
        <v>43</v>
      </c>
      <c r="B37" s="1772"/>
      <c r="C37" s="1772"/>
      <c r="D37" s="1"/>
      <c r="E37" s="1"/>
    </row>
    <row r="38" spans="1:24">
      <c r="A38" s="5" t="s">
        <v>6917</v>
      </c>
      <c r="B38" s="1772"/>
      <c r="C38" s="1772"/>
      <c r="D38" s="1"/>
      <c r="E38" s="1"/>
    </row>
    <row r="39" spans="1:24">
      <c r="F39" s="141"/>
    </row>
    <row r="40" spans="1:24" ht="23.25" customHeight="1">
      <c r="A40" s="1559" t="s">
        <v>139</v>
      </c>
      <c r="B40" s="1559"/>
      <c r="C40" s="1559"/>
      <c r="D40" s="1559"/>
      <c r="E40" s="1559"/>
      <c r="F40" s="1559"/>
      <c r="G40" s="7"/>
      <c r="H40" s="1559" t="s">
        <v>959</v>
      </c>
      <c r="I40" s="1559"/>
      <c r="J40" s="1559"/>
      <c r="K40" s="1559"/>
      <c r="L40" s="1559"/>
      <c r="M40" s="1559"/>
      <c r="N40" s="1559"/>
      <c r="O40" s="1559"/>
      <c r="P40" s="1559"/>
      <c r="Q40" s="1741" t="s">
        <v>1588</v>
      </c>
      <c r="R40" s="1742"/>
      <c r="S40" s="1742"/>
      <c r="T40" s="1742"/>
      <c r="U40" s="1742"/>
      <c r="V40" s="1742"/>
      <c r="W40" s="1742"/>
      <c r="X40" s="1742"/>
    </row>
    <row r="41" spans="1:24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1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>
      <c r="A42" s="15" t="s">
        <v>2837</v>
      </c>
      <c r="B42" s="15" t="s">
        <v>92</v>
      </c>
      <c r="C42" s="15" t="s">
        <v>6918</v>
      </c>
      <c r="D42" s="15" t="s">
        <v>6442</v>
      </c>
      <c r="E42" s="24">
        <v>45955.979166666664</v>
      </c>
      <c r="F42" s="15">
        <v>9.5</v>
      </c>
      <c r="G42" s="37" t="s">
        <v>3121</v>
      </c>
      <c r="H42" s="15"/>
      <c r="I42" s="15"/>
      <c r="J42" s="15"/>
      <c r="K42" s="15"/>
      <c r="L42" s="15">
        <v>90</v>
      </c>
      <c r="M42" s="15">
        <v>71</v>
      </c>
      <c r="N42" s="15"/>
      <c r="O42" s="15"/>
      <c r="P42" s="14">
        <f t="shared" ref="P42:P48" si="4">SUM(H42:O42)</f>
        <v>161</v>
      </c>
      <c r="Q42" s="307" t="s">
        <v>32</v>
      </c>
      <c r="R42" s="376">
        <v>114870</v>
      </c>
      <c r="S42" s="237" t="s">
        <v>33</v>
      </c>
      <c r="T42" s="16" t="s">
        <v>6908</v>
      </c>
      <c r="U42" s="16" t="s">
        <v>90</v>
      </c>
      <c r="V42" s="16">
        <v>1015407</v>
      </c>
      <c r="W42" s="16"/>
      <c r="X42" s="16"/>
    </row>
    <row r="43" spans="1:24">
      <c r="A43" s="15" t="s">
        <v>4752</v>
      </c>
      <c r="B43" s="15" t="s">
        <v>78</v>
      </c>
      <c r="C43" s="15" t="s">
        <v>6919</v>
      </c>
      <c r="D43" s="15" t="s">
        <v>1407</v>
      </c>
      <c r="E43" s="24">
        <v>45955.472222222219</v>
      </c>
      <c r="F43" s="15">
        <v>10.8</v>
      </c>
      <c r="G43" s="37" t="s">
        <v>3121</v>
      </c>
      <c r="H43" s="15"/>
      <c r="I43" s="15"/>
      <c r="J43" s="15"/>
      <c r="K43" s="15"/>
      <c r="L43" s="15">
        <v>101</v>
      </c>
      <c r="M43" s="15">
        <v>60</v>
      </c>
      <c r="N43" s="15"/>
      <c r="O43" s="15"/>
      <c r="P43" s="14">
        <f t="shared" si="4"/>
        <v>161</v>
      </c>
      <c r="Q43" s="307" t="s">
        <v>32</v>
      </c>
      <c r="R43" s="376">
        <v>114872</v>
      </c>
      <c r="S43" s="237" t="s">
        <v>33</v>
      </c>
      <c r="T43" s="16" t="s">
        <v>6908</v>
      </c>
      <c r="U43" s="16" t="s">
        <v>90</v>
      </c>
      <c r="V43" s="16">
        <v>1015408</v>
      </c>
      <c r="W43" s="16"/>
      <c r="X43" s="16"/>
    </row>
    <row r="44" spans="1:24">
      <c r="A44" s="15" t="s">
        <v>4752</v>
      </c>
      <c r="B44" s="15" t="s">
        <v>78</v>
      </c>
      <c r="C44" s="15" t="s">
        <v>6920</v>
      </c>
      <c r="D44" s="15" t="s">
        <v>1407</v>
      </c>
      <c r="E44" s="24">
        <v>45955.472222222219</v>
      </c>
      <c r="F44" s="15">
        <v>10.8</v>
      </c>
      <c r="G44" s="37" t="s">
        <v>3121</v>
      </c>
      <c r="H44" s="15"/>
      <c r="I44" s="15"/>
      <c r="J44" s="15"/>
      <c r="K44" s="15"/>
      <c r="L44" s="15">
        <v>161</v>
      </c>
      <c r="M44" s="15">
        <v>0</v>
      </c>
      <c r="N44" s="15">
        <v>0</v>
      </c>
      <c r="O44" s="15"/>
      <c r="P44" s="14">
        <f t="shared" si="4"/>
        <v>161</v>
      </c>
      <c r="Q44" s="307" t="s">
        <v>32</v>
      </c>
      <c r="R44" s="376">
        <v>114871</v>
      </c>
      <c r="S44" s="237" t="s">
        <v>33</v>
      </c>
      <c r="T44" s="16" t="s">
        <v>6908</v>
      </c>
      <c r="U44" s="16" t="s">
        <v>90</v>
      </c>
      <c r="V44" s="16">
        <v>1015409</v>
      </c>
      <c r="W44" s="16"/>
      <c r="X44" s="16"/>
    </row>
    <row r="45" spans="1:24">
      <c r="A45" s="15" t="s">
        <v>4752</v>
      </c>
      <c r="B45" s="15" t="s">
        <v>78</v>
      </c>
      <c r="C45" s="15" t="s">
        <v>6921</v>
      </c>
      <c r="D45" s="15" t="s">
        <v>1407</v>
      </c>
      <c r="E45" s="24">
        <v>45955.472222222219</v>
      </c>
      <c r="F45" s="15">
        <v>10.8</v>
      </c>
      <c r="G45" s="37" t="s">
        <v>3121</v>
      </c>
      <c r="H45" s="15"/>
      <c r="I45" s="15"/>
      <c r="J45" s="15"/>
      <c r="K45" s="15"/>
      <c r="L45" s="15">
        <v>161</v>
      </c>
      <c r="M45" s="15">
        <v>0</v>
      </c>
      <c r="N45" s="15"/>
      <c r="O45" s="15"/>
      <c r="P45" s="14">
        <f t="shared" si="4"/>
        <v>161</v>
      </c>
      <c r="Q45" s="307" t="s">
        <v>32</v>
      </c>
      <c r="R45" s="376">
        <v>114873</v>
      </c>
      <c r="S45" s="237" t="s">
        <v>33</v>
      </c>
      <c r="T45" s="16" t="s">
        <v>6908</v>
      </c>
      <c r="U45" s="16" t="s">
        <v>90</v>
      </c>
      <c r="V45" s="16">
        <v>1015410</v>
      </c>
      <c r="W45" s="16"/>
      <c r="X45" s="16"/>
    </row>
    <row r="46" spans="1:24">
      <c r="A46" s="15" t="s">
        <v>120</v>
      </c>
      <c r="B46" s="15" t="s">
        <v>78</v>
      </c>
      <c r="C46" s="15" t="s">
        <v>6922</v>
      </c>
      <c r="D46" s="15" t="s">
        <v>1407</v>
      </c>
      <c r="E46" s="24">
        <v>45955.472222222219</v>
      </c>
      <c r="F46" s="15">
        <v>10.8</v>
      </c>
      <c r="G46" s="37" t="s">
        <v>3121</v>
      </c>
      <c r="H46" s="15"/>
      <c r="I46" s="15"/>
      <c r="J46" s="15"/>
      <c r="K46" s="15"/>
      <c r="L46" s="15">
        <v>161</v>
      </c>
      <c r="M46" s="15"/>
      <c r="N46" s="15"/>
      <c r="O46" s="15"/>
      <c r="P46" s="14">
        <f t="shared" si="4"/>
        <v>161</v>
      </c>
      <c r="Q46" s="307" t="s">
        <v>32</v>
      </c>
      <c r="R46" s="376">
        <v>114874</v>
      </c>
      <c r="S46" s="237" t="s">
        <v>33</v>
      </c>
      <c r="T46" s="16" t="s">
        <v>6908</v>
      </c>
      <c r="U46" s="16" t="s">
        <v>90</v>
      </c>
      <c r="V46" s="16">
        <v>1015411</v>
      </c>
      <c r="W46" s="16"/>
      <c r="X46" s="16"/>
    </row>
    <row r="47" spans="1:24">
      <c r="A47" s="15" t="s">
        <v>2837</v>
      </c>
      <c r="B47" s="15" t="s">
        <v>78</v>
      </c>
      <c r="C47" s="15" t="s">
        <v>6923</v>
      </c>
      <c r="D47" s="15" t="s">
        <v>1407</v>
      </c>
      <c r="E47" s="24">
        <v>45955.472222222219</v>
      </c>
      <c r="F47" s="15">
        <v>10.8</v>
      </c>
      <c r="G47" s="37" t="s">
        <v>3121</v>
      </c>
      <c r="H47" s="15"/>
      <c r="I47" s="15"/>
      <c r="J47" s="15"/>
      <c r="K47" s="15"/>
      <c r="L47" s="15">
        <v>161</v>
      </c>
      <c r="M47" s="15">
        <v>0</v>
      </c>
      <c r="N47" s="15"/>
      <c r="O47" s="15"/>
      <c r="P47" s="14">
        <f t="shared" si="4"/>
        <v>161</v>
      </c>
      <c r="Q47" s="307" t="s">
        <v>32</v>
      </c>
      <c r="R47" s="376">
        <v>114875</v>
      </c>
      <c r="S47" s="237" t="s">
        <v>33</v>
      </c>
      <c r="T47" s="16" t="s">
        <v>6908</v>
      </c>
      <c r="U47" s="16" t="s">
        <v>90</v>
      </c>
      <c r="V47" s="16">
        <v>1015412</v>
      </c>
      <c r="W47" s="16"/>
      <c r="X47" s="16"/>
    </row>
    <row r="48" spans="1:24">
      <c r="A48" s="15"/>
      <c r="B48" s="15"/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>
        <f t="shared" si="4"/>
        <v>0</v>
      </c>
      <c r="Q48" s="14" t="s">
        <v>30</v>
      </c>
      <c r="R48" s="293"/>
      <c r="S48" s="14" t="s">
        <v>31</v>
      </c>
      <c r="T48" s="16"/>
      <c r="U48" s="16"/>
      <c r="V48" s="16"/>
      <c r="W48" s="16"/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5">SUM(H42:H48)</f>
        <v>0</v>
      </c>
      <c r="I49" s="11">
        <f t="shared" si="5"/>
        <v>0</v>
      </c>
      <c r="J49" s="11">
        <f t="shared" si="5"/>
        <v>0</v>
      </c>
      <c r="K49" s="11">
        <f t="shared" si="5"/>
        <v>0</v>
      </c>
      <c r="L49" s="11">
        <f t="shared" si="5"/>
        <v>835</v>
      </c>
      <c r="M49" s="11">
        <f t="shared" si="5"/>
        <v>131</v>
      </c>
      <c r="N49" s="11">
        <f t="shared" si="5"/>
        <v>0</v>
      </c>
      <c r="O49" s="11">
        <f t="shared" si="5"/>
        <v>0</v>
      </c>
      <c r="P49" s="11">
        <f t="shared" si="5"/>
        <v>966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4547</v>
      </c>
      <c r="B53" s="1564"/>
      <c r="C53" s="1564"/>
      <c r="D53" s="242"/>
      <c r="E53" s="243" t="s">
        <v>40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5" t="s">
        <v>6914</v>
      </c>
      <c r="B54" s="1772" t="s">
        <v>6680</v>
      </c>
      <c r="C54" s="1772"/>
      <c r="D54" s="1"/>
      <c r="E54" s="1"/>
    </row>
    <row r="55" spans="1:24">
      <c r="A55" s="5" t="s">
        <v>6924</v>
      </c>
      <c r="B55" s="1772" t="s">
        <v>6040</v>
      </c>
      <c r="C55" s="1772"/>
    </row>
    <row r="56" spans="1:24">
      <c r="A56" s="5" t="s">
        <v>43</v>
      </c>
      <c r="B56" s="1772"/>
      <c r="C56" s="1772"/>
      <c r="D56" s="1"/>
      <c r="E56" s="1"/>
    </row>
    <row r="57" spans="1:24">
      <c r="A57" s="5" t="s">
        <v>6917</v>
      </c>
      <c r="B57" s="1772"/>
      <c r="C57" s="1772"/>
      <c r="D57" s="1"/>
      <c r="E57" s="1"/>
    </row>
  </sheetData>
  <mergeCells count="32">
    <mergeCell ref="B57:C57"/>
    <mergeCell ref="Q40:X40"/>
    <mergeCell ref="B53:C53"/>
    <mergeCell ref="B54:C54"/>
    <mergeCell ref="B55:C55"/>
    <mergeCell ref="B56:C56"/>
    <mergeCell ref="Q21:X21"/>
    <mergeCell ref="B32:D32"/>
    <mergeCell ref="J32:L32"/>
    <mergeCell ref="B34:C34"/>
    <mergeCell ref="B35:C35"/>
    <mergeCell ref="H21:P21"/>
    <mergeCell ref="B18:C18"/>
    <mergeCell ref="B19:C19"/>
    <mergeCell ref="A21:F21"/>
    <mergeCell ref="B51:D51"/>
    <mergeCell ref="J51:L51"/>
    <mergeCell ref="B36:C36"/>
    <mergeCell ref="B37:C37"/>
    <mergeCell ref="B38:C38"/>
    <mergeCell ref="A40:F40"/>
    <mergeCell ref="H40:P40"/>
    <mergeCell ref="Q1:X1"/>
    <mergeCell ref="B11:D11"/>
    <mergeCell ref="J11:L11"/>
    <mergeCell ref="B16:C16"/>
    <mergeCell ref="B17:C17"/>
    <mergeCell ref="B15:C15"/>
    <mergeCell ref="B14:C14"/>
    <mergeCell ref="B13:C13"/>
    <mergeCell ref="A1:F1"/>
    <mergeCell ref="H1:P1"/>
  </mergeCells>
  <pageMargins left="0.7" right="0.7" top="0.75" bottom="0.75" header="0.3" footer="0.3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6251A-6E79-437E-8942-5D7C4CA5460E}">
  <sheetPr>
    <tabColor rgb="FF00B0F0"/>
  </sheetPr>
  <dimension ref="A1:X94"/>
  <sheetViews>
    <sheetView topLeftCell="A59" workbookViewId="0">
      <selection activeCell="D72" sqref="D72"/>
    </sheetView>
  </sheetViews>
  <sheetFormatPr defaultColWidth="9.1406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6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1" max="22" width="11.42578125" bestFit="1" customWidth="1"/>
    <col min="23" max="23" width="18.425781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144</v>
      </c>
      <c r="B3" s="15" t="s">
        <v>75</v>
      </c>
      <c r="C3" s="15" t="s">
        <v>6925</v>
      </c>
      <c r="D3" s="15" t="s">
        <v>74</v>
      </c>
      <c r="E3" s="24">
        <v>45952.524305555555</v>
      </c>
      <c r="F3" s="15">
        <v>15.3</v>
      </c>
      <c r="G3" s="37"/>
      <c r="H3" s="15"/>
      <c r="I3" s="15"/>
      <c r="J3" s="15">
        <v>27</v>
      </c>
      <c r="K3" s="15">
        <v>134</v>
      </c>
      <c r="L3" s="15"/>
      <c r="M3" s="15"/>
      <c r="N3" s="15"/>
      <c r="O3" s="15"/>
      <c r="P3" s="14">
        <f t="shared" ref="P3:P8" si="0">SUM(H3:O3)</f>
        <v>161</v>
      </c>
      <c r="Q3" s="14" t="s">
        <v>30</v>
      </c>
      <c r="R3" s="14">
        <v>114792</v>
      </c>
      <c r="S3" s="14" t="s">
        <v>31</v>
      </c>
      <c r="T3" s="232" t="s">
        <v>169</v>
      </c>
      <c r="U3" s="16"/>
      <c r="V3" s="16">
        <v>1015350</v>
      </c>
      <c r="W3" s="451" t="s">
        <v>6926</v>
      </c>
      <c r="X3" s="16"/>
    </row>
    <row r="4" spans="1:24">
      <c r="A4" s="15" t="s">
        <v>111</v>
      </c>
      <c r="B4" s="15" t="s">
        <v>65</v>
      </c>
      <c r="C4" s="15" t="s">
        <v>6927</v>
      </c>
      <c r="D4" s="15" t="s">
        <v>64</v>
      </c>
      <c r="E4" s="24">
        <v>45952.472222222219</v>
      </c>
      <c r="F4" s="15">
        <v>14.8</v>
      </c>
      <c r="G4" s="37"/>
      <c r="H4" s="15"/>
      <c r="I4" s="15"/>
      <c r="J4" s="15"/>
      <c r="K4" s="15"/>
      <c r="L4" s="15">
        <v>161</v>
      </c>
      <c r="M4" s="15"/>
      <c r="N4" s="15"/>
      <c r="O4" s="15"/>
      <c r="P4" s="14">
        <f t="shared" si="0"/>
        <v>161</v>
      </c>
      <c r="Q4" s="14" t="s">
        <v>30</v>
      </c>
      <c r="R4" s="14">
        <v>114793</v>
      </c>
      <c r="S4" s="23" t="s">
        <v>33</v>
      </c>
      <c r="T4" s="232" t="s">
        <v>169</v>
      </c>
      <c r="U4" s="16" t="s">
        <v>90</v>
      </c>
      <c r="V4" s="16">
        <v>1015363</v>
      </c>
      <c r="W4" s="16" t="s">
        <v>6926</v>
      </c>
      <c r="X4" s="16"/>
    </row>
    <row r="5" spans="1:24">
      <c r="A5" s="15" t="s">
        <v>113</v>
      </c>
      <c r="B5" s="15" t="s">
        <v>65</v>
      </c>
      <c r="C5" s="15" t="s">
        <v>6928</v>
      </c>
      <c r="D5" s="15" t="s">
        <v>64</v>
      </c>
      <c r="E5" s="24">
        <v>45952.472222222219</v>
      </c>
      <c r="F5" s="15">
        <v>14.8</v>
      </c>
      <c r="G5" s="37"/>
      <c r="H5" s="15"/>
      <c r="I5" s="15"/>
      <c r="J5" s="15"/>
      <c r="K5" s="15"/>
      <c r="L5" s="15">
        <v>81</v>
      </c>
      <c r="M5" s="15"/>
      <c r="N5" s="15"/>
      <c r="O5" s="15"/>
      <c r="P5" s="14">
        <f t="shared" si="0"/>
        <v>81</v>
      </c>
      <c r="Q5" s="14" t="s">
        <v>30</v>
      </c>
      <c r="R5" s="264">
        <v>114797</v>
      </c>
      <c r="S5" s="23" t="s">
        <v>33</v>
      </c>
      <c r="T5" s="232" t="s">
        <v>169</v>
      </c>
      <c r="U5" s="16" t="s">
        <v>90</v>
      </c>
      <c r="V5" s="16">
        <v>1015364</v>
      </c>
      <c r="W5" s="16" t="s">
        <v>6926</v>
      </c>
      <c r="X5" s="16"/>
    </row>
    <row r="6" spans="1:24">
      <c r="A6" s="376" t="s">
        <v>3866</v>
      </c>
      <c r="B6" s="25" t="s">
        <v>78</v>
      </c>
      <c r="C6" s="15" t="s">
        <v>6929</v>
      </c>
      <c r="D6" s="15" t="s">
        <v>99</v>
      </c>
      <c r="E6" s="24">
        <v>45952.277777777781</v>
      </c>
      <c r="F6" s="15">
        <v>10.8</v>
      </c>
      <c r="G6" s="37" t="s">
        <v>3121</v>
      </c>
      <c r="H6" s="15"/>
      <c r="I6" s="26"/>
      <c r="J6" s="376"/>
      <c r="K6" s="376"/>
      <c r="L6" s="376">
        <v>130</v>
      </c>
      <c r="M6" s="376">
        <v>31</v>
      </c>
      <c r="N6" s="25"/>
      <c r="O6" s="15"/>
      <c r="P6" s="14">
        <f t="shared" si="0"/>
        <v>161</v>
      </c>
      <c r="Q6" s="307" t="s">
        <v>32</v>
      </c>
      <c r="R6" s="376">
        <v>114824</v>
      </c>
      <c r="S6" s="237" t="s">
        <v>33</v>
      </c>
      <c r="T6" s="255" t="s">
        <v>100</v>
      </c>
      <c r="U6" s="16" t="s">
        <v>90</v>
      </c>
      <c r="V6" s="16">
        <v>1015351</v>
      </c>
      <c r="W6" s="16" t="s">
        <v>6926</v>
      </c>
      <c r="X6" s="16"/>
    </row>
    <row r="7" spans="1:24">
      <c r="A7" s="376" t="s">
        <v>120</v>
      </c>
      <c r="B7" s="376" t="s">
        <v>78</v>
      </c>
      <c r="C7" s="25" t="s">
        <v>6930</v>
      </c>
      <c r="D7" s="15" t="s">
        <v>99</v>
      </c>
      <c r="E7" s="24">
        <v>45952.277777777781</v>
      </c>
      <c r="F7" s="15">
        <v>10.8</v>
      </c>
      <c r="G7" s="37" t="s">
        <v>3121</v>
      </c>
      <c r="H7" s="15"/>
      <c r="I7" s="15"/>
      <c r="J7" s="15"/>
      <c r="K7" s="15"/>
      <c r="L7" s="15">
        <v>130</v>
      </c>
      <c r="M7" s="15">
        <v>31</v>
      </c>
      <c r="N7" s="15"/>
      <c r="O7" s="15"/>
      <c r="P7" s="14">
        <f t="shared" si="0"/>
        <v>161</v>
      </c>
      <c r="Q7" s="307" t="s">
        <v>32</v>
      </c>
      <c r="R7" s="376">
        <v>114825</v>
      </c>
      <c r="S7" s="237" t="s">
        <v>33</v>
      </c>
      <c r="T7" s="255" t="s">
        <v>100</v>
      </c>
      <c r="U7" s="16" t="s">
        <v>90</v>
      </c>
      <c r="V7" s="16">
        <v>1015353</v>
      </c>
      <c r="W7" s="16" t="s">
        <v>6926</v>
      </c>
      <c r="X7" s="16"/>
    </row>
    <row r="8" spans="1:24">
      <c r="A8" s="376" t="s">
        <v>86</v>
      </c>
      <c r="B8" s="376" t="s">
        <v>78</v>
      </c>
      <c r="C8" s="25" t="s">
        <v>6931</v>
      </c>
      <c r="D8" s="15" t="s">
        <v>99</v>
      </c>
      <c r="E8" s="24">
        <v>45952.277777777781</v>
      </c>
      <c r="F8" s="15">
        <v>10.8</v>
      </c>
      <c r="G8" s="37" t="s">
        <v>3121</v>
      </c>
      <c r="H8" s="15"/>
      <c r="I8" s="15"/>
      <c r="J8" s="15"/>
      <c r="K8" s="15"/>
      <c r="L8" s="15">
        <v>130</v>
      </c>
      <c r="M8" s="15">
        <v>31</v>
      </c>
      <c r="N8" s="15"/>
      <c r="O8" s="15"/>
      <c r="P8" s="14">
        <f t="shared" si="0"/>
        <v>161</v>
      </c>
      <c r="Q8" s="307" t="s">
        <v>32</v>
      </c>
      <c r="R8" s="376">
        <v>114826</v>
      </c>
      <c r="S8" s="237" t="s">
        <v>33</v>
      </c>
      <c r="T8" s="255" t="s">
        <v>100</v>
      </c>
      <c r="U8" s="16" t="s">
        <v>90</v>
      </c>
      <c r="V8" s="16">
        <v>1015355</v>
      </c>
      <c r="W8" s="16" t="s">
        <v>6926</v>
      </c>
      <c r="X8" s="16"/>
    </row>
    <row r="9" spans="1:24">
      <c r="A9" s="45"/>
      <c r="B9" s="4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/>
      <c r="Q9" s="14"/>
      <c r="R9" s="293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27</v>
      </c>
      <c r="K10" s="11">
        <f t="shared" si="1"/>
        <v>134</v>
      </c>
      <c r="L10" s="11">
        <f t="shared" si="1"/>
        <v>632</v>
      </c>
      <c r="M10" s="11">
        <f t="shared" si="1"/>
        <v>93</v>
      </c>
      <c r="N10" s="11">
        <f t="shared" si="1"/>
        <v>0</v>
      </c>
      <c r="O10" s="11">
        <f t="shared" si="1"/>
        <v>0</v>
      </c>
      <c r="P10" s="11">
        <f t="shared" si="1"/>
        <v>886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1564" t="s">
        <v>39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257" t="s">
        <v>100</v>
      </c>
      <c r="B15" s="1619" t="s">
        <v>41</v>
      </c>
      <c r="C15" s="1619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565" t="s">
        <v>309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358407720495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0.45833333333333331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194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810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1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21" t="s">
        <v>13</v>
      </c>
      <c r="K22" s="21" t="s">
        <v>14</v>
      </c>
      <c r="L22" s="21" t="s">
        <v>15</v>
      </c>
      <c r="M22" s="21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1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344" t="s">
        <v>86</v>
      </c>
      <c r="B23" s="25" t="s">
        <v>92</v>
      </c>
      <c r="C23" s="15" t="s">
        <v>6932</v>
      </c>
      <c r="D23" s="15" t="s">
        <v>159</v>
      </c>
      <c r="E23" s="24">
        <v>45953.041666666664</v>
      </c>
      <c r="F23" s="15">
        <v>10.3</v>
      </c>
      <c r="G23" s="37" t="s">
        <v>3121</v>
      </c>
      <c r="H23" s="15"/>
      <c r="I23" s="15"/>
      <c r="J23" s="15"/>
      <c r="K23" s="26"/>
      <c r="L23" s="376">
        <v>60</v>
      </c>
      <c r="M23" s="376">
        <v>60</v>
      </c>
      <c r="N23" s="376">
        <v>41</v>
      </c>
      <c r="O23" s="25"/>
      <c r="P23" s="14">
        <f t="shared" ref="P23:P28" si="2">SUM(H23:O23)</f>
        <v>161</v>
      </c>
      <c r="Q23" s="307" t="s">
        <v>32</v>
      </c>
      <c r="R23" s="344">
        <v>114841</v>
      </c>
      <c r="S23" s="237" t="s">
        <v>33</v>
      </c>
      <c r="T23" s="231" t="s">
        <v>161</v>
      </c>
      <c r="U23" s="16" t="s">
        <v>90</v>
      </c>
      <c r="V23" s="16">
        <v>1015357</v>
      </c>
      <c r="W23" s="232" t="s">
        <v>6933</v>
      </c>
      <c r="X23" s="16"/>
    </row>
    <row r="24" spans="1:24">
      <c r="A24" s="376" t="s">
        <v>558</v>
      </c>
      <c r="B24" s="25" t="s">
        <v>92</v>
      </c>
      <c r="C24" s="15" t="s">
        <v>6934</v>
      </c>
      <c r="D24" s="15" t="s">
        <v>159</v>
      </c>
      <c r="E24" s="24">
        <v>45953.041666666664</v>
      </c>
      <c r="F24" s="15">
        <v>10.3</v>
      </c>
      <c r="G24" s="37" t="s">
        <v>3121</v>
      </c>
      <c r="H24" s="15"/>
      <c r="I24" s="26"/>
      <c r="J24" s="376"/>
      <c r="K24" s="376"/>
      <c r="L24" s="376">
        <v>131</v>
      </c>
      <c r="M24" s="376">
        <v>30</v>
      </c>
      <c r="N24" s="25"/>
      <c r="O24" s="15"/>
      <c r="P24" s="14">
        <f t="shared" si="2"/>
        <v>161</v>
      </c>
      <c r="Q24" s="307" t="s">
        <v>32</v>
      </c>
      <c r="R24" s="344">
        <v>114842</v>
      </c>
      <c r="S24" s="237" t="s">
        <v>33</v>
      </c>
      <c r="T24" s="231" t="s">
        <v>161</v>
      </c>
      <c r="U24" s="16" t="s">
        <v>90</v>
      </c>
      <c r="V24" s="16">
        <v>1015358</v>
      </c>
      <c r="W24" s="16" t="s">
        <v>6933</v>
      </c>
      <c r="X24" s="16"/>
    </row>
    <row r="25" spans="1:24">
      <c r="A25" s="376" t="s">
        <v>102</v>
      </c>
      <c r="B25" s="25" t="s">
        <v>92</v>
      </c>
      <c r="C25" s="15" t="s">
        <v>6935</v>
      </c>
      <c r="D25" s="15" t="s">
        <v>159</v>
      </c>
      <c r="E25" s="24">
        <v>45953.041666666664</v>
      </c>
      <c r="F25" s="15">
        <v>10.3</v>
      </c>
      <c r="G25" s="37" t="s">
        <v>3121</v>
      </c>
      <c r="H25" s="15"/>
      <c r="I25" s="26"/>
      <c r="J25" s="376"/>
      <c r="K25" s="376"/>
      <c r="L25" s="376">
        <v>131</v>
      </c>
      <c r="M25" s="376">
        <v>30</v>
      </c>
      <c r="N25" s="25"/>
      <c r="O25" s="15"/>
      <c r="P25" s="14">
        <f t="shared" si="2"/>
        <v>161</v>
      </c>
      <c r="Q25" s="307" t="s">
        <v>32</v>
      </c>
      <c r="R25" s="344">
        <v>114843</v>
      </c>
      <c r="S25" s="237" t="s">
        <v>33</v>
      </c>
      <c r="T25" s="231" t="s">
        <v>161</v>
      </c>
      <c r="U25" s="16" t="s">
        <v>90</v>
      </c>
      <c r="V25" s="16">
        <v>1015359</v>
      </c>
      <c r="W25" s="16" t="s">
        <v>6933</v>
      </c>
      <c r="X25" s="16"/>
    </row>
    <row r="26" spans="1:24">
      <c r="A26" s="376" t="s">
        <v>152</v>
      </c>
      <c r="B26" s="25" t="s">
        <v>78</v>
      </c>
      <c r="C26" s="15" t="s">
        <v>6936</v>
      </c>
      <c r="D26" s="15" t="s">
        <v>932</v>
      </c>
      <c r="E26" s="24">
        <v>45953.010416666664</v>
      </c>
      <c r="F26" s="15">
        <v>10.3</v>
      </c>
      <c r="G26" s="37" t="s">
        <v>3986</v>
      </c>
      <c r="H26" s="15"/>
      <c r="I26" s="26"/>
      <c r="J26" s="376"/>
      <c r="K26" s="376">
        <v>107</v>
      </c>
      <c r="L26" s="376">
        <v>54</v>
      </c>
      <c r="M26" s="376"/>
      <c r="N26" s="25"/>
      <c r="O26" s="15"/>
      <c r="P26" s="14">
        <f t="shared" si="2"/>
        <v>161</v>
      </c>
      <c r="Q26" s="307" t="s">
        <v>32</v>
      </c>
      <c r="R26" s="344">
        <v>114840</v>
      </c>
      <c r="S26" s="237" t="s">
        <v>33</v>
      </c>
      <c r="T26" s="231" t="s">
        <v>161</v>
      </c>
      <c r="U26" s="16" t="s">
        <v>90</v>
      </c>
      <c r="V26" s="16">
        <v>1015360</v>
      </c>
      <c r="W26" s="16" t="s">
        <v>6933</v>
      </c>
      <c r="X26" s="16"/>
    </row>
    <row r="27" spans="1:24">
      <c r="A27" s="376" t="s">
        <v>2561</v>
      </c>
      <c r="B27" s="25" t="s">
        <v>92</v>
      </c>
      <c r="C27" s="15" t="s">
        <v>6937</v>
      </c>
      <c r="D27" s="15" t="s">
        <v>159</v>
      </c>
      <c r="E27" s="24">
        <v>45953.041666666664</v>
      </c>
      <c r="F27" s="15">
        <v>10.3</v>
      </c>
      <c r="G27" s="37" t="s">
        <v>3121</v>
      </c>
      <c r="H27" s="15"/>
      <c r="I27" s="26"/>
      <c r="J27" s="376"/>
      <c r="K27" s="376"/>
      <c r="L27" s="376">
        <v>131</v>
      </c>
      <c r="M27" s="376">
        <v>30</v>
      </c>
      <c r="N27" s="25"/>
      <c r="O27" s="15"/>
      <c r="P27" s="14">
        <f t="shared" si="2"/>
        <v>161</v>
      </c>
      <c r="Q27" s="307" t="s">
        <v>32</v>
      </c>
      <c r="R27" s="344">
        <v>114844</v>
      </c>
      <c r="S27" s="237" t="s">
        <v>33</v>
      </c>
      <c r="T27" s="231" t="s">
        <v>161</v>
      </c>
      <c r="U27" s="16" t="s">
        <v>90</v>
      </c>
      <c r="V27" s="16">
        <v>1015361</v>
      </c>
      <c r="W27" s="16" t="s">
        <v>6933</v>
      </c>
      <c r="X27" s="16"/>
    </row>
    <row r="28" spans="1:24">
      <c r="A28" s="452" t="s">
        <v>157</v>
      </c>
      <c r="B28" s="25" t="s">
        <v>92</v>
      </c>
      <c r="C28" s="15" t="s">
        <v>6938</v>
      </c>
      <c r="D28" s="15" t="s">
        <v>159</v>
      </c>
      <c r="E28" s="24">
        <v>45953.041666666664</v>
      </c>
      <c r="F28" s="15">
        <v>10.3</v>
      </c>
      <c r="G28" s="37" t="s">
        <v>3121</v>
      </c>
      <c r="H28" s="15"/>
      <c r="I28" s="15"/>
      <c r="J28" s="15"/>
      <c r="K28" s="26"/>
      <c r="L28" s="376">
        <v>60</v>
      </c>
      <c r="M28" s="376">
        <v>101</v>
      </c>
      <c r="N28" s="376"/>
      <c r="O28" s="376"/>
      <c r="P28" s="66">
        <f t="shared" si="2"/>
        <v>161</v>
      </c>
      <c r="Q28" s="307" t="s">
        <v>32</v>
      </c>
      <c r="R28" s="344">
        <v>114845</v>
      </c>
      <c r="S28" s="237" t="s">
        <v>33</v>
      </c>
      <c r="T28" s="231" t="s">
        <v>161</v>
      </c>
      <c r="U28" s="16" t="s">
        <v>90</v>
      </c>
      <c r="V28" s="16">
        <v>1015362</v>
      </c>
      <c r="W28" s="232" t="s">
        <v>6933</v>
      </c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SUM(H23:H28)</f>
        <v>0</v>
      </c>
      <c r="I29" s="11">
        <f t="shared" si="3"/>
        <v>0</v>
      </c>
      <c r="J29" s="11">
        <f t="shared" si="3"/>
        <v>0</v>
      </c>
      <c r="K29" s="11">
        <f t="shared" si="3"/>
        <v>107</v>
      </c>
      <c r="L29" s="11">
        <f t="shared" si="3"/>
        <v>567</v>
      </c>
      <c r="M29" s="11">
        <f t="shared" si="3"/>
        <v>251</v>
      </c>
      <c r="N29" s="11">
        <f t="shared" si="3"/>
        <v>41</v>
      </c>
      <c r="O29" s="11">
        <f t="shared" si="3"/>
        <v>0</v>
      </c>
      <c r="P29" s="11">
        <f t="shared" si="3"/>
        <v>966</v>
      </c>
      <c r="Q29" s="12"/>
      <c r="R29" s="256"/>
      <c r="S29" s="12"/>
      <c r="T29" s="12"/>
      <c r="U29" s="12"/>
      <c r="V29" s="12"/>
      <c r="W29" s="12"/>
      <c r="X29" s="12"/>
    </row>
    <row r="31" spans="1:24" ht="1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230" t="s">
        <v>4605</v>
      </c>
      <c r="B33" s="1558"/>
      <c r="C33" s="1558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565" t="s">
        <v>2760</v>
      </c>
      <c r="C34" s="1565"/>
      <c r="D34" s="1"/>
      <c r="E34" s="1"/>
    </row>
    <row r="35" spans="1:24">
      <c r="A35" s="5" t="s">
        <v>42</v>
      </c>
      <c r="B35" s="1565"/>
      <c r="C35" s="1565"/>
    </row>
    <row r="36" spans="1:24">
      <c r="A36" s="5" t="s">
        <v>43</v>
      </c>
      <c r="B36" s="1566">
        <v>358400122145</v>
      </c>
      <c r="C36" s="1565"/>
      <c r="D36" s="1"/>
      <c r="E36" s="1"/>
    </row>
    <row r="37" spans="1:24">
      <c r="A37" s="5" t="s">
        <v>44</v>
      </c>
      <c r="B37" s="1567">
        <v>0.625</v>
      </c>
      <c r="C37" s="1565"/>
      <c r="D37" s="1"/>
      <c r="E37" s="1"/>
    </row>
    <row r="39" spans="1:24" ht="23.25">
      <c r="A39" s="1559" t="s">
        <v>205</v>
      </c>
      <c r="B39" s="1559"/>
      <c r="C39" s="1559"/>
      <c r="D39" s="1559"/>
      <c r="E39" s="1559"/>
      <c r="F39" s="1559"/>
      <c r="G39" s="7"/>
      <c r="H39" s="1559" t="s">
        <v>346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2785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21" t="s">
        <v>13</v>
      </c>
      <c r="K40" s="21" t="s">
        <v>14</v>
      </c>
      <c r="L40" s="21" t="s">
        <v>15</v>
      </c>
      <c r="M40" s="21" t="s">
        <v>16</v>
      </c>
      <c r="N40" s="21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321" t="s">
        <v>122</v>
      </c>
      <c r="B41" s="15" t="s">
        <v>62</v>
      </c>
      <c r="C41" s="15" t="s">
        <v>6939</v>
      </c>
      <c r="D41" s="15" t="s">
        <v>61</v>
      </c>
      <c r="E41" s="24">
        <v>45952.751388888886</v>
      </c>
      <c r="F41" s="15">
        <v>13</v>
      </c>
      <c r="G41" s="37"/>
      <c r="H41" s="15"/>
      <c r="I41" s="26"/>
      <c r="J41" s="376">
        <v>81</v>
      </c>
      <c r="K41" s="376">
        <v>80</v>
      </c>
      <c r="L41" s="376"/>
      <c r="M41" s="376"/>
      <c r="N41" s="376"/>
      <c r="O41" s="25"/>
      <c r="P41" s="14">
        <f>SUM(H41:O41)</f>
        <v>161</v>
      </c>
      <c r="Q41" s="14" t="s">
        <v>30</v>
      </c>
      <c r="R41" s="264">
        <v>114799</v>
      </c>
      <c r="S41" s="14" t="s">
        <v>31</v>
      </c>
      <c r="T41" s="232" t="s">
        <v>169</v>
      </c>
      <c r="U41" s="16" t="s">
        <v>90</v>
      </c>
      <c r="V41" s="16">
        <v>1015365</v>
      </c>
      <c r="W41" s="16" t="s">
        <v>6940</v>
      </c>
      <c r="X41" s="16"/>
    </row>
    <row r="42" spans="1:24">
      <c r="A42" s="376" t="s">
        <v>133</v>
      </c>
      <c r="B42" s="25" t="s">
        <v>134</v>
      </c>
      <c r="C42" s="15" t="s">
        <v>6941</v>
      </c>
      <c r="D42" s="15" t="s">
        <v>2892</v>
      </c>
      <c r="E42" s="24">
        <v>45953.288194444445</v>
      </c>
      <c r="F42" s="15">
        <v>10.3</v>
      </c>
      <c r="G42" s="37" t="s">
        <v>3986</v>
      </c>
      <c r="H42" s="15"/>
      <c r="I42" s="26"/>
      <c r="J42" s="376"/>
      <c r="K42" s="376">
        <v>136</v>
      </c>
      <c r="L42" s="376"/>
      <c r="M42" s="376"/>
      <c r="N42" s="376">
        <v>25</v>
      </c>
      <c r="O42" s="25"/>
      <c r="P42" s="14">
        <f>SUM(H42:O42)</f>
        <v>161</v>
      </c>
      <c r="Q42" s="307" t="s">
        <v>32</v>
      </c>
      <c r="R42" s="376">
        <v>114836</v>
      </c>
      <c r="S42" s="237" t="s">
        <v>33</v>
      </c>
      <c r="T42" s="231" t="s">
        <v>161</v>
      </c>
      <c r="U42" s="16" t="s">
        <v>90</v>
      </c>
      <c r="V42" s="16">
        <v>1015367</v>
      </c>
      <c r="W42" s="16" t="s">
        <v>6942</v>
      </c>
      <c r="X42" s="16"/>
    </row>
    <row r="43" spans="1:24">
      <c r="A43" s="376" t="s">
        <v>133</v>
      </c>
      <c r="B43" s="25" t="s">
        <v>134</v>
      </c>
      <c r="C43" s="15" t="s">
        <v>6943</v>
      </c>
      <c r="D43" s="15" t="s">
        <v>2892</v>
      </c>
      <c r="E43" s="24">
        <v>45953.288194444445</v>
      </c>
      <c r="F43" s="15">
        <v>10.3</v>
      </c>
      <c r="G43" s="37" t="s">
        <v>3986</v>
      </c>
      <c r="H43" s="15"/>
      <c r="I43" s="26"/>
      <c r="J43" s="376"/>
      <c r="K43" s="376"/>
      <c r="L43" s="376">
        <v>107</v>
      </c>
      <c r="M43" s="376">
        <v>54</v>
      </c>
      <c r="N43" s="376"/>
      <c r="O43" s="25"/>
      <c r="P43" s="14">
        <f>SUM(H43:O43)</f>
        <v>161</v>
      </c>
      <c r="Q43" s="307" t="s">
        <v>32</v>
      </c>
      <c r="R43" s="376">
        <v>114835</v>
      </c>
      <c r="S43" s="237" t="s">
        <v>33</v>
      </c>
      <c r="T43" s="231" t="s">
        <v>161</v>
      </c>
      <c r="U43" s="16" t="s">
        <v>90</v>
      </c>
      <c r="V43" s="16">
        <v>1015368</v>
      </c>
      <c r="W43" s="16" t="s">
        <v>6942</v>
      </c>
      <c r="X43" s="16"/>
    </row>
    <row r="44" spans="1:24">
      <c r="A44" s="376" t="s">
        <v>86</v>
      </c>
      <c r="B44" s="25" t="s">
        <v>134</v>
      </c>
      <c r="C44" s="15" t="s">
        <v>6944</v>
      </c>
      <c r="D44" s="15" t="s">
        <v>2892</v>
      </c>
      <c r="E44" s="24">
        <v>45953.288194444445</v>
      </c>
      <c r="F44" s="15">
        <v>10.3</v>
      </c>
      <c r="G44" s="37" t="s">
        <v>3121</v>
      </c>
      <c r="H44" s="15"/>
      <c r="I44" s="26"/>
      <c r="J44" s="376"/>
      <c r="K44" s="376"/>
      <c r="L44" s="376">
        <v>161</v>
      </c>
      <c r="M44" s="376"/>
      <c r="N44" s="376"/>
      <c r="O44" s="25"/>
      <c r="P44" s="14">
        <f>SUM(H44:O44)</f>
        <v>161</v>
      </c>
      <c r="Q44" s="307" t="s">
        <v>32</v>
      </c>
      <c r="R44" s="376">
        <v>114837</v>
      </c>
      <c r="S44" s="237" t="s">
        <v>33</v>
      </c>
      <c r="T44" s="231" t="s">
        <v>161</v>
      </c>
      <c r="U44" s="16" t="s">
        <v>90</v>
      </c>
      <c r="V44" s="16">
        <v>1015369</v>
      </c>
      <c r="W44" s="16" t="s">
        <v>6942</v>
      </c>
      <c r="X44" s="16"/>
    </row>
    <row r="45" spans="1:24">
      <c r="A45" s="376" t="s">
        <v>4752</v>
      </c>
      <c r="B45" s="25" t="s">
        <v>92</v>
      </c>
      <c r="C45" s="15" t="s">
        <v>6945</v>
      </c>
      <c r="D45" s="15" t="s">
        <v>2467</v>
      </c>
      <c r="E45" s="24">
        <v>45953.743055555555</v>
      </c>
      <c r="F45" s="15">
        <v>10.3</v>
      </c>
      <c r="G45" s="37" t="s">
        <v>3121</v>
      </c>
      <c r="H45" s="15"/>
      <c r="I45" s="26"/>
      <c r="J45" s="376"/>
      <c r="K45" s="376"/>
      <c r="L45" s="376">
        <v>130</v>
      </c>
      <c r="M45" s="376">
        <v>31</v>
      </c>
      <c r="N45" s="376"/>
      <c r="O45" s="25"/>
      <c r="P45" s="14">
        <f>SUM(H45:O45)</f>
        <v>161</v>
      </c>
      <c r="Q45" s="307" t="s">
        <v>32</v>
      </c>
      <c r="R45" s="376">
        <v>114839</v>
      </c>
      <c r="S45" s="237" t="s">
        <v>33</v>
      </c>
      <c r="T45" s="231" t="s">
        <v>161</v>
      </c>
      <c r="U45" s="16" t="s">
        <v>90</v>
      </c>
      <c r="V45" s="16">
        <v>1015370</v>
      </c>
      <c r="W45" s="16" t="s">
        <v>6946</v>
      </c>
      <c r="X45" s="16"/>
    </row>
    <row r="46" spans="1:24">
      <c r="A46" s="344" t="s">
        <v>4752</v>
      </c>
      <c r="B46" s="25" t="s">
        <v>78</v>
      </c>
      <c r="C46" s="15" t="s">
        <v>6947</v>
      </c>
      <c r="D46" s="15" t="s">
        <v>168</v>
      </c>
      <c r="E46" s="24">
        <v>45954.756944444445</v>
      </c>
      <c r="F46" s="15">
        <v>11.8</v>
      </c>
      <c r="G46" s="37" t="s">
        <v>3121</v>
      </c>
      <c r="H46" s="15"/>
      <c r="I46" s="15"/>
      <c r="J46" s="15"/>
      <c r="K46" s="26"/>
      <c r="L46" s="345">
        <v>90</v>
      </c>
      <c r="M46" s="345">
        <v>71</v>
      </c>
      <c r="N46" s="376"/>
      <c r="O46" s="25"/>
      <c r="P46" s="14">
        <v>161</v>
      </c>
      <c r="Q46" s="307" t="s">
        <v>32</v>
      </c>
      <c r="R46" s="376">
        <v>114838</v>
      </c>
      <c r="S46" s="237" t="s">
        <v>33</v>
      </c>
      <c r="T46" s="232" t="s">
        <v>169</v>
      </c>
      <c r="U46" s="16" t="s">
        <v>90</v>
      </c>
      <c r="V46" s="16">
        <v>1015371</v>
      </c>
      <c r="W46" s="16" t="s">
        <v>6946</v>
      </c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4">SUM(H41:H46)</f>
        <v>0</v>
      </c>
      <c r="I47" s="11">
        <f t="shared" si="4"/>
        <v>0</v>
      </c>
      <c r="J47" s="11">
        <f t="shared" si="4"/>
        <v>81</v>
      </c>
      <c r="K47" s="11">
        <f t="shared" si="4"/>
        <v>216</v>
      </c>
      <c r="L47" s="11">
        <f t="shared" si="4"/>
        <v>488</v>
      </c>
      <c r="M47" s="11">
        <f t="shared" si="4"/>
        <v>156</v>
      </c>
      <c r="N47" s="11">
        <f t="shared" si="4"/>
        <v>25</v>
      </c>
      <c r="O47" s="11">
        <f t="shared" si="4"/>
        <v>0</v>
      </c>
      <c r="P47" s="11">
        <f t="shared" si="4"/>
        <v>966</v>
      </c>
      <c r="Q47" s="12"/>
      <c r="R47" s="256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4" t="s">
        <v>169</v>
      </c>
      <c r="B51" s="1564" t="s">
        <v>39</v>
      </c>
      <c r="C51" s="1564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230" t="s">
        <v>161</v>
      </c>
      <c r="B52" s="1791" t="s">
        <v>41</v>
      </c>
      <c r="C52" s="179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5" t="s">
        <v>42</v>
      </c>
      <c r="B53" s="1772" t="s">
        <v>4178</v>
      </c>
      <c r="C53" s="1772"/>
      <c r="D53" s="1"/>
      <c r="E53" s="1"/>
    </row>
    <row r="54" spans="1:24">
      <c r="A54" s="5" t="s">
        <v>42</v>
      </c>
      <c r="B54" s="1565"/>
      <c r="C54" s="1565"/>
    </row>
    <row r="55" spans="1:24">
      <c r="A55" s="5" t="s">
        <v>43</v>
      </c>
      <c r="B55" s="1566">
        <v>358406817228</v>
      </c>
      <c r="C55" s="1565"/>
      <c r="D55" s="1"/>
      <c r="E55" s="1"/>
    </row>
    <row r="56" spans="1:24">
      <c r="A56" s="5" t="s">
        <v>44</v>
      </c>
      <c r="B56" s="1567">
        <v>0.625</v>
      </c>
      <c r="C56" s="1565"/>
      <c r="D56" s="1"/>
      <c r="E56" s="1"/>
    </row>
    <row r="58" spans="1:24" ht="23.25">
      <c r="A58" s="1559" t="s">
        <v>155</v>
      </c>
      <c r="B58" s="1559"/>
      <c r="C58" s="1559"/>
      <c r="D58" s="1559"/>
      <c r="E58" s="1559"/>
      <c r="F58" s="1559"/>
      <c r="G58" s="7"/>
      <c r="H58" s="1559" t="s">
        <v>346</v>
      </c>
      <c r="I58" s="1559"/>
      <c r="J58" s="1559"/>
      <c r="K58" s="1559"/>
      <c r="L58" s="1559"/>
      <c r="M58" s="1559"/>
      <c r="N58" s="1559"/>
      <c r="O58" s="1559"/>
      <c r="P58" s="1559"/>
      <c r="Q58" s="1741" t="s">
        <v>311</v>
      </c>
      <c r="R58" s="1742"/>
      <c r="S58" s="1742"/>
      <c r="T58" s="1742"/>
      <c r="U58" s="1742"/>
      <c r="V58" s="1742"/>
      <c r="W58" s="1742"/>
      <c r="X58" s="1742"/>
    </row>
    <row r="59" spans="1:24" ht="26.25">
      <c r="A59" s="1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21" t="s">
        <v>15</v>
      </c>
      <c r="M59" s="21" t="s">
        <v>16</v>
      </c>
      <c r="N59" s="21" t="s">
        <v>17</v>
      </c>
      <c r="O59" s="10" t="s">
        <v>18</v>
      </c>
      <c r="P59" s="8" t="s">
        <v>19</v>
      </c>
      <c r="Q59" s="8" t="s">
        <v>20</v>
      </c>
      <c r="R59" s="18" t="s">
        <v>9</v>
      </c>
      <c r="S59" s="8" t="s">
        <v>21</v>
      </c>
      <c r="T59" s="8" t="s">
        <v>24</v>
      </c>
      <c r="U59" s="8" t="s">
        <v>25</v>
      </c>
      <c r="V59" s="8" t="s">
        <v>26</v>
      </c>
      <c r="W59" s="8" t="s">
        <v>27</v>
      </c>
      <c r="X59" s="8" t="s">
        <v>28</v>
      </c>
    </row>
    <row r="60" spans="1:24">
      <c r="A60" s="376" t="s">
        <v>2561</v>
      </c>
      <c r="B60" s="25" t="s">
        <v>92</v>
      </c>
      <c r="C60" s="15" t="s">
        <v>6948</v>
      </c>
      <c r="D60" s="15" t="s">
        <v>159</v>
      </c>
      <c r="E60" s="24">
        <v>45954.979166666664</v>
      </c>
      <c r="F60" s="15">
        <v>10.3</v>
      </c>
      <c r="G60" s="37" t="s">
        <v>3121</v>
      </c>
      <c r="H60" s="15"/>
      <c r="I60" s="15"/>
      <c r="J60" s="15"/>
      <c r="K60" s="26"/>
      <c r="L60" s="376">
        <v>81</v>
      </c>
      <c r="M60" s="376">
        <v>80</v>
      </c>
      <c r="N60" s="376"/>
      <c r="O60" s="25"/>
      <c r="P60" s="14">
        <f>SUM(H60:O60)</f>
        <v>161</v>
      </c>
      <c r="Q60" s="307" t="s">
        <v>32</v>
      </c>
      <c r="R60" s="376">
        <v>114846</v>
      </c>
      <c r="S60" s="237" t="s">
        <v>33</v>
      </c>
      <c r="T60" s="231" t="s">
        <v>161</v>
      </c>
      <c r="U60" s="16" t="s">
        <v>90</v>
      </c>
      <c r="V60" s="16">
        <v>1015377</v>
      </c>
      <c r="W60" s="16" t="s">
        <v>6949</v>
      </c>
      <c r="X60" s="16"/>
    </row>
    <row r="61" spans="1:24">
      <c r="A61" s="376" t="s">
        <v>2561</v>
      </c>
      <c r="B61" s="25" t="s">
        <v>78</v>
      </c>
      <c r="C61" s="15" t="s">
        <v>6950</v>
      </c>
      <c r="D61" s="15" t="s">
        <v>932</v>
      </c>
      <c r="E61" s="24">
        <v>45954.010416666664</v>
      </c>
      <c r="F61" s="15">
        <v>10.3</v>
      </c>
      <c r="G61" s="37" t="s">
        <v>3121</v>
      </c>
      <c r="H61" s="15"/>
      <c r="I61" s="26"/>
      <c r="J61" s="376"/>
      <c r="K61" s="376"/>
      <c r="L61" s="376">
        <v>130</v>
      </c>
      <c r="M61" s="376">
        <v>31</v>
      </c>
      <c r="N61" s="376"/>
      <c r="O61" s="25"/>
      <c r="P61" s="14">
        <f>SUM(H61:O61)</f>
        <v>161</v>
      </c>
      <c r="Q61" s="307" t="s">
        <v>32</v>
      </c>
      <c r="R61" s="340">
        <v>114847</v>
      </c>
      <c r="S61" s="237" t="s">
        <v>33</v>
      </c>
      <c r="T61" s="231" t="s">
        <v>161</v>
      </c>
      <c r="U61" s="16" t="s">
        <v>90</v>
      </c>
      <c r="V61" s="16">
        <v>1015378</v>
      </c>
      <c r="W61" s="16" t="s">
        <v>6951</v>
      </c>
      <c r="X61" s="16"/>
    </row>
    <row r="62" spans="1:24">
      <c r="A62" s="376" t="s">
        <v>2837</v>
      </c>
      <c r="B62" s="25" t="s">
        <v>92</v>
      </c>
      <c r="C62" s="15" t="s">
        <v>6952</v>
      </c>
      <c r="D62" s="15" t="s">
        <v>159</v>
      </c>
      <c r="E62" s="24">
        <v>45954.979166666664</v>
      </c>
      <c r="F62" s="15">
        <v>10.3</v>
      </c>
      <c r="G62" s="37" t="s">
        <v>3121</v>
      </c>
      <c r="H62" s="15"/>
      <c r="I62" s="15"/>
      <c r="J62" s="15"/>
      <c r="K62" s="26"/>
      <c r="L62" s="376">
        <v>81</v>
      </c>
      <c r="M62" s="376">
        <v>80</v>
      </c>
      <c r="N62" s="376"/>
      <c r="O62" s="25"/>
      <c r="P62" s="14">
        <f>SUM(H62:O62)</f>
        <v>161</v>
      </c>
      <c r="Q62" s="307" t="s">
        <v>32</v>
      </c>
      <c r="R62" s="376">
        <v>114848</v>
      </c>
      <c r="S62" s="237" t="s">
        <v>33</v>
      </c>
      <c r="T62" s="231" t="s">
        <v>161</v>
      </c>
      <c r="U62" s="16" t="s">
        <v>90</v>
      </c>
      <c r="V62" s="16">
        <v>1015379</v>
      </c>
      <c r="W62" s="16" t="s">
        <v>6949</v>
      </c>
      <c r="X62" s="16"/>
    </row>
    <row r="63" spans="1:24">
      <c r="A63" s="376" t="s">
        <v>119</v>
      </c>
      <c r="B63" s="278" t="s">
        <v>92</v>
      </c>
      <c r="C63" s="224" t="s">
        <v>6953</v>
      </c>
      <c r="D63" s="224" t="s">
        <v>94</v>
      </c>
      <c r="E63" s="227">
        <v>45954.743055555555</v>
      </c>
      <c r="F63" s="224">
        <v>10.3</v>
      </c>
      <c r="G63" s="37" t="s">
        <v>3121</v>
      </c>
      <c r="H63" s="15"/>
      <c r="I63" s="15"/>
      <c r="J63" s="15"/>
      <c r="K63" s="26"/>
      <c r="L63" s="376">
        <v>27</v>
      </c>
      <c r="M63" s="376">
        <v>80</v>
      </c>
      <c r="N63" s="376">
        <v>54</v>
      </c>
      <c r="O63" s="25"/>
      <c r="P63" s="14">
        <f>SUM(H63:O63)</f>
        <v>161</v>
      </c>
      <c r="Q63" s="307" t="s">
        <v>32</v>
      </c>
      <c r="R63" s="376">
        <v>114849</v>
      </c>
      <c r="S63" s="237" t="s">
        <v>33</v>
      </c>
      <c r="T63" s="231" t="s">
        <v>161</v>
      </c>
      <c r="U63" s="16" t="s">
        <v>90</v>
      </c>
      <c r="V63" s="16">
        <v>1015381</v>
      </c>
      <c r="W63" s="16" t="s">
        <v>6949</v>
      </c>
      <c r="X63" s="16"/>
    </row>
    <row r="64" spans="1:24">
      <c r="A64" s="376" t="s">
        <v>519</v>
      </c>
      <c r="B64" s="25" t="s">
        <v>78</v>
      </c>
      <c r="C64" s="15" t="s">
        <v>6954</v>
      </c>
      <c r="D64" s="15" t="s">
        <v>99</v>
      </c>
      <c r="E64" s="24">
        <v>45954.277777777781</v>
      </c>
      <c r="F64" s="15">
        <v>10.8</v>
      </c>
      <c r="G64" s="37" t="s">
        <v>3121</v>
      </c>
      <c r="H64" s="15"/>
      <c r="I64" s="26"/>
      <c r="J64" s="376"/>
      <c r="K64" s="376"/>
      <c r="L64" s="376">
        <v>130</v>
      </c>
      <c r="M64" s="376">
        <v>31</v>
      </c>
      <c r="N64" s="25"/>
      <c r="O64" s="15"/>
      <c r="P64" s="14">
        <f>SUM(H64:O64)</f>
        <v>161</v>
      </c>
      <c r="Q64" s="307" t="s">
        <v>32</v>
      </c>
      <c r="R64" s="376">
        <v>114850</v>
      </c>
      <c r="S64" s="237" t="s">
        <v>33</v>
      </c>
      <c r="T64" s="255" t="s">
        <v>100</v>
      </c>
      <c r="U64" s="16" t="s">
        <v>90</v>
      </c>
      <c r="V64" s="16">
        <v>1015380</v>
      </c>
      <c r="W64" s="261" t="s">
        <v>6904</v>
      </c>
      <c r="X64" s="16"/>
    </row>
    <row r="65" spans="1:24">
      <c r="A65" s="45"/>
      <c r="B65" s="15"/>
      <c r="C65" s="15"/>
      <c r="D65" s="15"/>
      <c r="E65" s="15"/>
      <c r="F65" s="15"/>
      <c r="G65" s="37"/>
      <c r="H65" s="15"/>
      <c r="I65" s="15"/>
      <c r="J65" s="15"/>
      <c r="K65" s="15"/>
      <c r="L65" s="45"/>
      <c r="M65" s="45"/>
      <c r="N65" s="45"/>
      <c r="O65" s="15"/>
      <c r="P65" s="14"/>
      <c r="Q65" s="14"/>
      <c r="R65" s="293"/>
      <c r="S65" s="14"/>
      <c r="T65" s="16"/>
      <c r="U65" s="16"/>
      <c r="V65" s="16"/>
      <c r="W65" s="16"/>
      <c r="X65" s="16"/>
    </row>
    <row r="66" spans="1:24">
      <c r="A66" s="11" t="s">
        <v>19</v>
      </c>
      <c r="B66" s="7"/>
      <c r="C66" s="7"/>
      <c r="D66" s="7"/>
      <c r="E66" s="11"/>
      <c r="F66" s="7"/>
      <c r="G66" s="7"/>
      <c r="H66" s="11">
        <f t="shared" ref="H66:P66" si="5">SUM(H60:H65)</f>
        <v>0</v>
      </c>
      <c r="I66" s="11">
        <f t="shared" si="5"/>
        <v>0</v>
      </c>
      <c r="J66" s="11">
        <f t="shared" si="5"/>
        <v>0</v>
      </c>
      <c r="K66" s="11">
        <f t="shared" si="5"/>
        <v>0</v>
      </c>
      <c r="L66" s="11">
        <f t="shared" si="5"/>
        <v>449</v>
      </c>
      <c r="M66" s="11">
        <f t="shared" si="5"/>
        <v>302</v>
      </c>
      <c r="N66" s="11">
        <f t="shared" si="5"/>
        <v>54</v>
      </c>
      <c r="O66" s="11">
        <f t="shared" si="5"/>
        <v>0</v>
      </c>
      <c r="P66" s="11">
        <f t="shared" si="5"/>
        <v>805</v>
      </c>
      <c r="Q66" s="12"/>
      <c r="R66" s="12"/>
      <c r="S66" s="12"/>
      <c r="T66" s="12"/>
      <c r="U66" s="12"/>
      <c r="V66" s="12"/>
      <c r="W66" s="12"/>
      <c r="X66" s="12"/>
    </row>
    <row r="67" spans="1:24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4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257" t="s">
        <v>100</v>
      </c>
      <c r="B70" s="1619" t="s">
        <v>39</v>
      </c>
      <c r="C70" s="1619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230" t="s">
        <v>161</v>
      </c>
      <c r="B71" s="1558" t="s">
        <v>41</v>
      </c>
      <c r="C71" s="1558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5" t="s">
        <v>42</v>
      </c>
      <c r="B72" s="1565" t="s">
        <v>4941</v>
      </c>
      <c r="C72" s="1565"/>
      <c r="D72" s="1"/>
      <c r="E72" s="1"/>
    </row>
    <row r="73" spans="1:24">
      <c r="A73" s="5" t="s">
        <v>42</v>
      </c>
      <c r="B73" s="1565"/>
      <c r="C73" s="1565"/>
    </row>
    <row r="74" spans="1:24">
      <c r="A74" s="5" t="s">
        <v>43</v>
      </c>
      <c r="B74" s="1566">
        <v>358401430448</v>
      </c>
      <c r="C74" s="1565"/>
      <c r="D74" s="1"/>
      <c r="E74" s="1"/>
    </row>
    <row r="75" spans="1:24">
      <c r="A75" s="5" t="s">
        <v>44</v>
      </c>
      <c r="B75" s="1567">
        <v>0.95833333333333337</v>
      </c>
      <c r="C75" s="1565"/>
      <c r="D75" s="1"/>
      <c r="E75" s="1"/>
    </row>
    <row r="77" spans="1:24" ht="23.25">
      <c r="A77" s="1559" t="s">
        <v>83</v>
      </c>
      <c r="B77" s="1559"/>
      <c r="C77" s="1559"/>
      <c r="D77" s="1559"/>
      <c r="E77" s="1559"/>
      <c r="F77" s="1559"/>
      <c r="G77" s="7"/>
      <c r="H77" s="1559" t="s">
        <v>346</v>
      </c>
      <c r="I77" s="1559"/>
      <c r="J77" s="1559"/>
      <c r="K77" s="1559"/>
      <c r="L77" s="1559"/>
      <c r="M77" s="1559"/>
      <c r="N77" s="1559"/>
      <c r="O77" s="1559"/>
      <c r="P77" s="1559"/>
      <c r="Q77" s="1741" t="s">
        <v>6955</v>
      </c>
      <c r="R77" s="1742"/>
      <c r="S77" s="1742"/>
      <c r="T77" s="1742"/>
      <c r="U77" s="1742"/>
      <c r="V77" s="1742"/>
      <c r="W77" s="1742"/>
      <c r="X77" s="1742"/>
    </row>
    <row r="78" spans="1:24" ht="26.25">
      <c r="A78" s="8" t="s">
        <v>3</v>
      </c>
      <c r="B78" s="8" t="s">
        <v>4</v>
      </c>
      <c r="C78" s="8" t="s">
        <v>5</v>
      </c>
      <c r="D78" s="8" t="s">
        <v>6</v>
      </c>
      <c r="E78" s="8" t="s">
        <v>7</v>
      </c>
      <c r="F78" s="8" t="s">
        <v>8</v>
      </c>
      <c r="G78" s="33" t="s">
        <v>10</v>
      </c>
      <c r="H78" s="9" t="s">
        <v>11</v>
      </c>
      <c r="I78" s="9" t="s">
        <v>12</v>
      </c>
      <c r="J78" s="9" t="s">
        <v>13</v>
      </c>
      <c r="K78" s="9" t="s">
        <v>14</v>
      </c>
      <c r="L78" s="9" t="s">
        <v>15</v>
      </c>
      <c r="M78" s="9" t="s">
        <v>16</v>
      </c>
      <c r="N78" s="9" t="s">
        <v>17</v>
      </c>
      <c r="O78" s="10" t="s">
        <v>18</v>
      </c>
      <c r="P78" s="8" t="s">
        <v>19</v>
      </c>
      <c r="Q78" s="8" t="s">
        <v>20</v>
      </c>
      <c r="R78" s="8" t="s">
        <v>9</v>
      </c>
      <c r="S78" s="8" t="s">
        <v>21</v>
      </c>
      <c r="T78" s="8" t="s">
        <v>24</v>
      </c>
      <c r="U78" s="8" t="s">
        <v>25</v>
      </c>
      <c r="V78" s="8" t="s">
        <v>26</v>
      </c>
      <c r="W78" s="8" t="s">
        <v>27</v>
      </c>
      <c r="X78" s="8" t="s">
        <v>28</v>
      </c>
    </row>
    <row r="79" spans="1:24">
      <c r="A79" s="15" t="s">
        <v>150</v>
      </c>
      <c r="B79" s="15" t="s">
        <v>57</v>
      </c>
      <c r="C79" s="15" t="s">
        <v>6956</v>
      </c>
      <c r="D79" s="15" t="s">
        <v>56</v>
      </c>
      <c r="E79" s="24">
        <v>45953.229166666664</v>
      </c>
      <c r="F79" s="15">
        <v>10.3</v>
      </c>
      <c r="G79" s="37"/>
      <c r="H79" s="15"/>
      <c r="I79" s="15"/>
      <c r="J79" s="15"/>
      <c r="K79" s="15">
        <v>117</v>
      </c>
      <c r="L79" s="15"/>
      <c r="M79" s="15"/>
      <c r="N79" s="15"/>
      <c r="O79" s="15"/>
      <c r="P79" s="14">
        <f>SUM(H79:O79)</f>
        <v>117</v>
      </c>
      <c r="Q79" s="14" t="s">
        <v>30</v>
      </c>
      <c r="R79" s="264">
        <v>114803</v>
      </c>
      <c r="S79" s="14" t="s">
        <v>31</v>
      </c>
      <c r="T79" s="232" t="s">
        <v>169</v>
      </c>
      <c r="U79" s="16" t="s">
        <v>90</v>
      </c>
      <c r="V79" s="16">
        <v>1015382</v>
      </c>
      <c r="W79" s="16" t="s">
        <v>6957</v>
      </c>
      <c r="X79" s="16"/>
    </row>
    <row r="80" spans="1:24">
      <c r="A80" s="340" t="s">
        <v>6883</v>
      </c>
      <c r="B80" s="15" t="s">
        <v>78</v>
      </c>
      <c r="C80" s="15" t="s">
        <v>6958</v>
      </c>
      <c r="D80" s="15" t="s">
        <v>99</v>
      </c>
      <c r="E80" s="24">
        <v>45954.277777777781</v>
      </c>
      <c r="F80" s="15">
        <v>10.8</v>
      </c>
      <c r="G80" s="37" t="s">
        <v>3121</v>
      </c>
      <c r="H80" s="15"/>
      <c r="I80" s="15"/>
      <c r="J80" s="15"/>
      <c r="K80" s="15"/>
      <c r="L80" s="15">
        <v>54</v>
      </c>
      <c r="M80" s="15">
        <v>80</v>
      </c>
      <c r="N80" s="15">
        <v>27</v>
      </c>
      <c r="O80" s="15"/>
      <c r="P80" s="14">
        <f>SUM(H80:O80)</f>
        <v>161</v>
      </c>
      <c r="Q80" s="307" t="s">
        <v>32</v>
      </c>
      <c r="R80" s="340">
        <v>114827</v>
      </c>
      <c r="S80" s="237" t="s">
        <v>33</v>
      </c>
      <c r="T80" s="255" t="s">
        <v>100</v>
      </c>
      <c r="U80" s="16" t="s">
        <v>90</v>
      </c>
      <c r="V80" s="16">
        <v>1015383</v>
      </c>
      <c r="W80" s="16" t="s">
        <v>6904</v>
      </c>
      <c r="X80" s="16"/>
    </row>
    <row r="81" spans="1:24">
      <c r="A81" s="376" t="s">
        <v>120</v>
      </c>
      <c r="B81" s="25" t="s">
        <v>78</v>
      </c>
      <c r="C81" s="15" t="s">
        <v>6959</v>
      </c>
      <c r="D81" s="15" t="s">
        <v>99</v>
      </c>
      <c r="E81" s="24">
        <v>45954.277777777781</v>
      </c>
      <c r="F81" s="15">
        <v>10.8</v>
      </c>
      <c r="G81" s="37" t="s">
        <v>3121</v>
      </c>
      <c r="H81" s="15"/>
      <c r="I81" s="15"/>
      <c r="J81" s="15"/>
      <c r="K81" s="26"/>
      <c r="L81" s="376">
        <v>80</v>
      </c>
      <c r="M81" s="376">
        <v>54</v>
      </c>
      <c r="N81" s="376">
        <v>27</v>
      </c>
      <c r="O81" s="25"/>
      <c r="P81" s="14">
        <f>SUM(H81:O81)</f>
        <v>161</v>
      </c>
      <c r="Q81" s="307" t="s">
        <v>32</v>
      </c>
      <c r="R81" s="376">
        <v>114828</v>
      </c>
      <c r="S81" s="237" t="s">
        <v>33</v>
      </c>
      <c r="T81" s="255" t="s">
        <v>100</v>
      </c>
      <c r="U81" s="16" t="s">
        <v>90</v>
      </c>
      <c r="V81" s="16">
        <v>1015384</v>
      </c>
      <c r="W81" s="16" t="s">
        <v>6904</v>
      </c>
      <c r="X81" s="16"/>
    </row>
    <row r="82" spans="1:24">
      <c r="A82" s="344" t="s">
        <v>133</v>
      </c>
      <c r="B82" s="25" t="s">
        <v>92</v>
      </c>
      <c r="C82" s="15" t="s">
        <v>6960</v>
      </c>
      <c r="D82" s="15" t="s">
        <v>159</v>
      </c>
      <c r="E82" s="24">
        <v>45954.041666666664</v>
      </c>
      <c r="F82" s="15">
        <v>10.3</v>
      </c>
      <c r="G82" s="37" t="s">
        <v>3121</v>
      </c>
      <c r="H82" s="15"/>
      <c r="I82" s="15"/>
      <c r="J82" s="15"/>
      <c r="K82" s="26"/>
      <c r="L82" s="376"/>
      <c r="M82" s="376">
        <v>130</v>
      </c>
      <c r="N82" s="376">
        <v>16</v>
      </c>
      <c r="O82" s="376">
        <v>15</v>
      </c>
      <c r="P82" s="66">
        <f>SUM(H82:O82)</f>
        <v>161</v>
      </c>
      <c r="Q82" s="307" t="s">
        <v>32</v>
      </c>
      <c r="R82" s="376">
        <v>114829</v>
      </c>
      <c r="S82" s="237" t="s">
        <v>33</v>
      </c>
      <c r="T82" s="231" t="s">
        <v>161</v>
      </c>
      <c r="U82" s="16" t="s">
        <v>90</v>
      </c>
      <c r="V82" s="16">
        <v>1015386</v>
      </c>
      <c r="W82" s="16" t="s">
        <v>6949</v>
      </c>
      <c r="X82" s="16"/>
    </row>
    <row r="83" spans="1:24">
      <c r="A83" s="45" t="s">
        <v>6279</v>
      </c>
      <c r="B83" s="15" t="s">
        <v>92</v>
      </c>
      <c r="C83" s="15" t="s">
        <v>6961</v>
      </c>
      <c r="D83" s="15" t="s">
        <v>159</v>
      </c>
      <c r="E83" s="24">
        <v>45954.041666666664</v>
      </c>
      <c r="F83" s="15">
        <v>10.3</v>
      </c>
      <c r="G83" s="15"/>
      <c r="H83" s="15"/>
      <c r="I83" s="15"/>
      <c r="J83" s="15"/>
      <c r="K83" s="15"/>
      <c r="L83" s="45"/>
      <c r="M83" s="45">
        <v>108</v>
      </c>
      <c r="N83" s="45"/>
      <c r="O83" s="45"/>
      <c r="P83" s="14">
        <v>108</v>
      </c>
      <c r="Q83" s="307" t="s">
        <v>32</v>
      </c>
      <c r="R83" s="293">
        <v>114852</v>
      </c>
      <c r="S83" s="237" t="s">
        <v>33</v>
      </c>
      <c r="T83" s="231" t="s">
        <v>161</v>
      </c>
      <c r="U83" s="16" t="s">
        <v>90</v>
      </c>
      <c r="V83" s="16">
        <v>1015388</v>
      </c>
      <c r="W83" s="16" t="s">
        <v>6949</v>
      </c>
      <c r="X83" s="16"/>
    </row>
    <row r="84" spans="1:24">
      <c r="A84" s="11" t="s">
        <v>19</v>
      </c>
      <c r="B84" s="7"/>
      <c r="C84" s="7"/>
      <c r="D84" s="7"/>
      <c r="E84" s="11"/>
      <c r="F84" s="7"/>
      <c r="G84" s="7"/>
      <c r="H84" s="11">
        <f t="shared" ref="H84:P84" si="6">SUM(H79:H83)</f>
        <v>0</v>
      </c>
      <c r="I84" s="11">
        <f t="shared" si="6"/>
        <v>0</v>
      </c>
      <c r="J84" s="11">
        <f t="shared" si="6"/>
        <v>0</v>
      </c>
      <c r="K84" s="11">
        <f t="shared" si="6"/>
        <v>117</v>
      </c>
      <c r="L84" s="11">
        <f t="shared" si="6"/>
        <v>134</v>
      </c>
      <c r="M84" s="11">
        <f t="shared" si="6"/>
        <v>372</v>
      </c>
      <c r="N84" s="11">
        <f t="shared" si="6"/>
        <v>70</v>
      </c>
      <c r="O84" s="11">
        <f t="shared" si="6"/>
        <v>15</v>
      </c>
      <c r="P84" s="11">
        <f t="shared" si="6"/>
        <v>708</v>
      </c>
      <c r="Q84" s="12"/>
      <c r="R84" s="12"/>
      <c r="S84" s="12"/>
      <c r="T84" s="12"/>
      <c r="U84" s="12"/>
      <c r="V84" s="12"/>
      <c r="W84" s="12"/>
      <c r="X84" s="12"/>
    </row>
    <row r="85" spans="1:24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4">
      <c r="A86" s="166" t="s">
        <v>34</v>
      </c>
      <c r="B86" s="1562"/>
      <c r="C86" s="1562"/>
      <c r="D86" s="1562"/>
      <c r="E86" s="1"/>
      <c r="F86" s="1"/>
      <c r="G86" s="1"/>
      <c r="H86" s="1"/>
      <c r="I86" s="1"/>
      <c r="J86" s="1563"/>
      <c r="K86" s="1563"/>
      <c r="L86" s="156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4" ht="18">
      <c r="A87" s="187" t="s">
        <v>35</v>
      </c>
      <c r="B87" s="186" t="s">
        <v>36</v>
      </c>
      <c r="C87" s="239" t="s">
        <v>37</v>
      </c>
      <c r="D87" s="24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>
      <c r="A88" s="257" t="s">
        <v>100</v>
      </c>
      <c r="B88" s="1619" t="s">
        <v>39</v>
      </c>
      <c r="C88" s="1619"/>
      <c r="D88" s="242"/>
      <c r="E88" s="243" t="s">
        <v>40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>
      <c r="A89" s="230" t="s">
        <v>161</v>
      </c>
      <c r="B89" s="1558" t="s">
        <v>956</v>
      </c>
      <c r="C89" s="1558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>
      <c r="A90" s="4" t="s">
        <v>169</v>
      </c>
      <c r="B90" s="1564" t="s">
        <v>41</v>
      </c>
      <c r="C90" s="156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>
      <c r="A91" s="5" t="s">
        <v>42</v>
      </c>
      <c r="B91" s="1565" t="s">
        <v>1548</v>
      </c>
      <c r="C91" s="1565"/>
      <c r="D91" s="1"/>
      <c r="E91" s="1"/>
    </row>
    <row r="92" spans="1:24">
      <c r="A92" s="5" t="s">
        <v>42</v>
      </c>
      <c r="B92" s="1565"/>
      <c r="C92" s="1565"/>
    </row>
    <row r="93" spans="1:24">
      <c r="A93" s="5" t="s">
        <v>43</v>
      </c>
      <c r="B93" s="1566">
        <v>358400710649</v>
      </c>
      <c r="C93" s="1565"/>
      <c r="D93" s="1"/>
      <c r="E93" s="1"/>
    </row>
    <row r="94" spans="1:24">
      <c r="A94" s="5" t="s">
        <v>44</v>
      </c>
      <c r="B94" s="1567">
        <v>0.29166666666666669</v>
      </c>
      <c r="C94" s="1565"/>
      <c r="D94" s="1"/>
      <c r="E94" s="1"/>
    </row>
  </sheetData>
  <mergeCells count="55">
    <mergeCell ref="B94:C94"/>
    <mergeCell ref="B15:C15"/>
    <mergeCell ref="B52:C52"/>
    <mergeCell ref="B71:C71"/>
    <mergeCell ref="B90:C90"/>
    <mergeCell ref="B89:C89"/>
    <mergeCell ref="B86:D86"/>
    <mergeCell ref="B73:C73"/>
    <mergeCell ref="B74:C74"/>
    <mergeCell ref="B75:C75"/>
    <mergeCell ref="A77:F77"/>
    <mergeCell ref="B51:C51"/>
    <mergeCell ref="B53:C53"/>
    <mergeCell ref="B54:C54"/>
    <mergeCell ref="B55:C55"/>
    <mergeCell ref="B56:C56"/>
    <mergeCell ref="J86:L86"/>
    <mergeCell ref="B88:C88"/>
    <mergeCell ref="B91:C91"/>
    <mergeCell ref="B92:C92"/>
    <mergeCell ref="B93:C93"/>
    <mergeCell ref="H77:P77"/>
    <mergeCell ref="Q77:X77"/>
    <mergeCell ref="H58:P58"/>
    <mergeCell ref="Q58:X58"/>
    <mergeCell ref="B68:D68"/>
    <mergeCell ref="J68:L68"/>
    <mergeCell ref="B70:C70"/>
    <mergeCell ref="B72:C72"/>
    <mergeCell ref="A58:F58"/>
    <mergeCell ref="B49:D49"/>
    <mergeCell ref="J49:L49"/>
    <mergeCell ref="Q21:X21"/>
    <mergeCell ref="B31:D31"/>
    <mergeCell ref="J31:L31"/>
    <mergeCell ref="B33:C33"/>
    <mergeCell ref="B34:C34"/>
    <mergeCell ref="B35:C35"/>
    <mergeCell ref="H21:P21"/>
    <mergeCell ref="B36:C36"/>
    <mergeCell ref="B37:C37"/>
    <mergeCell ref="A39:F39"/>
    <mergeCell ref="H39:P39"/>
    <mergeCell ref="Q39:X39"/>
    <mergeCell ref="B16:C16"/>
    <mergeCell ref="B17:C17"/>
    <mergeCell ref="B18:C18"/>
    <mergeCell ref="B19:C19"/>
    <mergeCell ref="A21:F21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61E0E-2CC5-48D2-B572-BECB918EDC16}">
  <sheetPr>
    <tabColor rgb="FFFFC000"/>
  </sheetPr>
  <dimension ref="A1:X80"/>
  <sheetViews>
    <sheetView workbookViewId="0">
      <selection activeCell="E17" sqref="E17"/>
    </sheetView>
  </sheetViews>
  <sheetFormatPr defaultColWidth="9.1406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0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1" max="22" width="11.42578125" bestFit="1" customWidth="1"/>
    <col min="23" max="23" width="20.5703125" customWidth="1"/>
  </cols>
  <sheetData>
    <row r="1" spans="1:24" ht="23.25">
      <c r="A1" s="1559" t="s">
        <v>139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219</v>
      </c>
      <c r="B3" s="15" t="s">
        <v>75</v>
      </c>
      <c r="C3" s="35" t="s">
        <v>6962</v>
      </c>
      <c r="D3" s="15" t="s">
        <v>74</v>
      </c>
      <c r="E3" s="24">
        <v>45948.524305555555</v>
      </c>
      <c r="F3" s="15">
        <v>15.3</v>
      </c>
      <c r="G3" s="37"/>
      <c r="H3" s="15"/>
      <c r="I3" s="15"/>
      <c r="J3" s="35">
        <v>27</v>
      </c>
      <c r="K3" s="35">
        <v>134</v>
      </c>
      <c r="L3" s="15"/>
      <c r="M3" s="15"/>
      <c r="N3" s="15"/>
      <c r="O3" s="15"/>
      <c r="P3" s="14">
        <f>SUM(H3:O3)</f>
        <v>161</v>
      </c>
      <c r="Q3" s="14" t="s">
        <v>30</v>
      </c>
      <c r="R3" s="14">
        <v>114657</v>
      </c>
      <c r="S3" s="14" t="s">
        <v>6963</v>
      </c>
      <c r="T3" s="232" t="s">
        <v>169</v>
      </c>
      <c r="U3" s="16" t="s">
        <v>634</v>
      </c>
      <c r="V3" s="16">
        <v>1015292</v>
      </c>
      <c r="W3" s="16" t="s">
        <v>6964</v>
      </c>
      <c r="X3" s="16"/>
    </row>
    <row r="4" spans="1:24">
      <c r="A4" s="15" t="s">
        <v>113</v>
      </c>
      <c r="B4" s="15" t="s">
        <v>65</v>
      </c>
      <c r="C4" s="35" t="s">
        <v>6965</v>
      </c>
      <c r="D4" s="15" t="s">
        <v>64</v>
      </c>
      <c r="E4" s="24">
        <v>45949.472222222219</v>
      </c>
      <c r="F4" s="15">
        <v>14.8</v>
      </c>
      <c r="G4" s="37"/>
      <c r="H4" s="15"/>
      <c r="I4" s="15"/>
      <c r="J4" s="15"/>
      <c r="K4" s="15"/>
      <c r="L4" s="35">
        <v>54</v>
      </c>
      <c r="M4" s="15"/>
      <c r="N4" s="15"/>
      <c r="O4" s="15"/>
      <c r="P4" s="14">
        <f>SUM(H4:O4)</f>
        <v>54</v>
      </c>
      <c r="Q4" s="14" t="s">
        <v>30</v>
      </c>
      <c r="R4" s="14">
        <v>114722</v>
      </c>
      <c r="S4" s="23" t="s">
        <v>33</v>
      </c>
      <c r="T4" s="232" t="s">
        <v>169</v>
      </c>
      <c r="U4" s="16" t="s">
        <v>90</v>
      </c>
      <c r="V4" s="16">
        <v>1015293</v>
      </c>
      <c r="W4" s="16" t="s">
        <v>6966</v>
      </c>
      <c r="X4" s="16"/>
    </row>
    <row r="5" spans="1:24" s="69" customFormat="1">
      <c r="A5" s="398" t="s">
        <v>111</v>
      </c>
      <c r="B5" s="398" t="s">
        <v>65</v>
      </c>
      <c r="C5" s="398" t="s">
        <v>6967</v>
      </c>
      <c r="D5" s="398" t="s">
        <v>64</v>
      </c>
      <c r="E5" s="399">
        <v>45948.472222222219</v>
      </c>
      <c r="F5" s="398">
        <v>14.8</v>
      </c>
      <c r="G5" s="400"/>
      <c r="H5" s="398"/>
      <c r="I5" s="398"/>
      <c r="J5" s="398"/>
      <c r="K5" s="398"/>
      <c r="L5" s="398">
        <v>0</v>
      </c>
      <c r="M5" s="398"/>
      <c r="N5" s="398"/>
      <c r="O5" s="398"/>
      <c r="P5" s="401"/>
      <c r="Q5" s="401" t="s">
        <v>30</v>
      </c>
      <c r="R5" s="453">
        <v>114737</v>
      </c>
      <c r="S5" s="401" t="s">
        <v>33</v>
      </c>
      <c r="T5" s="402" t="s">
        <v>169</v>
      </c>
      <c r="U5" s="402" t="s">
        <v>90</v>
      </c>
      <c r="V5" s="354"/>
      <c r="W5" s="354" t="s">
        <v>6964</v>
      </c>
      <c r="X5" s="354"/>
    </row>
    <row r="6" spans="1:24">
      <c r="A6" s="15" t="s">
        <v>3866</v>
      </c>
      <c r="B6" s="15" t="s">
        <v>78</v>
      </c>
      <c r="C6" s="35" t="s">
        <v>6968</v>
      </c>
      <c r="D6" s="15" t="s">
        <v>88</v>
      </c>
      <c r="E6" s="24">
        <v>45949.166666666664</v>
      </c>
      <c r="F6" s="15">
        <v>10.3</v>
      </c>
      <c r="G6" s="37"/>
      <c r="H6" s="15"/>
      <c r="I6" s="15"/>
      <c r="J6" s="15"/>
      <c r="K6" s="15"/>
      <c r="L6" s="35">
        <v>131</v>
      </c>
      <c r="M6" s="35">
        <v>30</v>
      </c>
      <c r="N6" s="15"/>
      <c r="O6" s="15"/>
      <c r="P6" s="14">
        <f>SUM(H6:O6)</f>
        <v>161</v>
      </c>
      <c r="Q6" s="307" t="s">
        <v>32</v>
      </c>
      <c r="R6" s="340">
        <v>114756</v>
      </c>
      <c r="S6" s="237" t="s">
        <v>33</v>
      </c>
      <c r="T6" s="415" t="s">
        <v>161</v>
      </c>
      <c r="U6" s="16" t="s">
        <v>90</v>
      </c>
      <c r="V6" s="16">
        <v>1015294</v>
      </c>
      <c r="W6" s="16" t="s">
        <v>6969</v>
      </c>
      <c r="X6" s="16"/>
    </row>
    <row r="7" spans="1:24">
      <c r="A7" s="15" t="s">
        <v>519</v>
      </c>
      <c r="B7" s="15" t="s">
        <v>78</v>
      </c>
      <c r="C7" s="35" t="s">
        <v>6970</v>
      </c>
      <c r="D7" s="15" t="s">
        <v>88</v>
      </c>
      <c r="E7" s="24">
        <v>45949.166666666664</v>
      </c>
      <c r="F7" s="15">
        <v>10.3</v>
      </c>
      <c r="G7" s="37"/>
      <c r="H7" s="15"/>
      <c r="I7" s="15"/>
      <c r="J7" s="15"/>
      <c r="K7" s="15"/>
      <c r="L7" s="35">
        <v>131</v>
      </c>
      <c r="M7" s="35">
        <v>30</v>
      </c>
      <c r="N7" s="15"/>
      <c r="O7" s="15"/>
      <c r="P7" s="14">
        <f>SUM(H7:O7)</f>
        <v>161</v>
      </c>
      <c r="Q7" s="307" t="s">
        <v>32</v>
      </c>
      <c r="R7" s="340">
        <v>114758</v>
      </c>
      <c r="S7" s="237" t="s">
        <v>33</v>
      </c>
      <c r="T7" s="415" t="s">
        <v>161</v>
      </c>
      <c r="U7" s="16" t="s">
        <v>90</v>
      </c>
      <c r="V7" s="16">
        <v>1015295</v>
      </c>
      <c r="W7" s="16" t="s">
        <v>6969</v>
      </c>
      <c r="X7" s="16"/>
    </row>
    <row r="8" spans="1:24">
      <c r="A8" s="15" t="s">
        <v>120</v>
      </c>
      <c r="B8" s="15" t="s">
        <v>78</v>
      </c>
      <c r="C8" s="35" t="s">
        <v>6971</v>
      </c>
      <c r="D8" s="15" t="s">
        <v>88</v>
      </c>
      <c r="E8" s="24">
        <v>45949.166666666664</v>
      </c>
      <c r="F8" s="15">
        <v>10.3</v>
      </c>
      <c r="G8" s="37"/>
      <c r="H8" s="15"/>
      <c r="I8" s="15"/>
      <c r="J8" s="15"/>
      <c r="K8" s="15"/>
      <c r="L8" s="35">
        <v>131</v>
      </c>
      <c r="M8" s="35">
        <v>30</v>
      </c>
      <c r="N8" s="15"/>
      <c r="O8" s="15"/>
      <c r="P8" s="14">
        <f>SUM(H8:O8)</f>
        <v>161</v>
      </c>
      <c r="Q8" s="307" t="s">
        <v>32</v>
      </c>
      <c r="R8" s="340">
        <v>114759</v>
      </c>
      <c r="S8" s="237" t="s">
        <v>33</v>
      </c>
      <c r="T8" s="415" t="s">
        <v>161</v>
      </c>
      <c r="U8" s="16" t="s">
        <v>90</v>
      </c>
      <c r="V8" s="16">
        <v>1015296</v>
      </c>
      <c r="W8" s="16" t="s">
        <v>6969</v>
      </c>
      <c r="X8" s="16"/>
    </row>
    <row r="9" spans="1:24">
      <c r="A9" s="15" t="s">
        <v>141</v>
      </c>
      <c r="B9" s="15" t="s">
        <v>69</v>
      </c>
      <c r="C9" s="35" t="s">
        <v>6972</v>
      </c>
      <c r="D9" s="15" t="s">
        <v>68</v>
      </c>
      <c r="E9" s="24">
        <v>45948.795138888891</v>
      </c>
      <c r="F9" s="15">
        <v>14.5</v>
      </c>
      <c r="G9" s="37"/>
      <c r="H9" s="15"/>
      <c r="I9" s="15"/>
      <c r="J9" s="15"/>
      <c r="K9" s="15"/>
      <c r="L9" s="35">
        <v>54</v>
      </c>
      <c r="M9" s="35">
        <v>80</v>
      </c>
      <c r="N9" s="35">
        <v>27</v>
      </c>
      <c r="O9" s="15"/>
      <c r="P9" s="14">
        <f>SUM(H9:O9)</f>
        <v>161</v>
      </c>
      <c r="Q9" s="14" t="s">
        <v>30</v>
      </c>
      <c r="R9" s="293">
        <v>114733</v>
      </c>
      <c r="S9" s="14" t="s">
        <v>31</v>
      </c>
      <c r="T9" s="232" t="s">
        <v>169</v>
      </c>
      <c r="U9" s="16"/>
      <c r="V9" s="16">
        <v>1015297</v>
      </c>
      <c r="W9" s="16" t="s">
        <v>6973</v>
      </c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0">SUM(H3:H9)</f>
        <v>0</v>
      </c>
      <c r="I10" s="11">
        <f t="shared" si="0"/>
        <v>0</v>
      </c>
      <c r="J10" s="11">
        <f t="shared" si="0"/>
        <v>27</v>
      </c>
      <c r="K10" s="11">
        <f t="shared" si="0"/>
        <v>134</v>
      </c>
      <c r="L10" s="11">
        <f t="shared" si="0"/>
        <v>501</v>
      </c>
      <c r="M10" s="11">
        <f t="shared" si="0"/>
        <v>170</v>
      </c>
      <c r="N10" s="11">
        <f t="shared" si="0"/>
        <v>27</v>
      </c>
      <c r="O10" s="11">
        <f t="shared" si="0"/>
        <v>0</v>
      </c>
      <c r="P10" s="11">
        <f t="shared" si="0"/>
        <v>859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1564" t="s">
        <v>41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16" t="s">
        <v>161</v>
      </c>
      <c r="B15" s="209" t="s">
        <v>39</v>
      </c>
      <c r="C15" s="41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565" t="s">
        <v>4178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358406817228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0.45833333333333331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345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810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122</v>
      </c>
      <c r="B23" s="15" t="s">
        <v>62</v>
      </c>
      <c r="C23" s="35" t="s">
        <v>6974</v>
      </c>
      <c r="D23" s="15" t="s">
        <v>61</v>
      </c>
      <c r="E23" s="24">
        <v>45948.767361111109</v>
      </c>
      <c r="F23" s="15">
        <v>13</v>
      </c>
      <c r="G23" s="37"/>
      <c r="H23" s="15"/>
      <c r="I23" s="15"/>
      <c r="J23" s="35">
        <v>81</v>
      </c>
      <c r="K23" s="35">
        <v>80</v>
      </c>
      <c r="L23" s="15"/>
      <c r="M23" s="15"/>
      <c r="N23" s="15"/>
      <c r="O23" s="15"/>
      <c r="P23" s="14">
        <f t="shared" ref="P23:P28" si="1">SUM(H23:O23)</f>
        <v>161</v>
      </c>
      <c r="Q23" s="14" t="s">
        <v>30</v>
      </c>
      <c r="R23" s="264">
        <v>114658</v>
      </c>
      <c r="S23" s="14" t="s">
        <v>6963</v>
      </c>
      <c r="T23" s="232" t="s">
        <v>169</v>
      </c>
      <c r="U23" s="16" t="s">
        <v>90</v>
      </c>
      <c r="V23" s="16">
        <v>1015301</v>
      </c>
      <c r="W23" s="16" t="s">
        <v>6975</v>
      </c>
      <c r="X23" s="16"/>
    </row>
    <row r="24" spans="1:24">
      <c r="A24" s="15" t="s">
        <v>86</v>
      </c>
      <c r="B24" s="15" t="s">
        <v>78</v>
      </c>
      <c r="C24" s="35" t="s">
        <v>6976</v>
      </c>
      <c r="D24" s="15" t="s">
        <v>88</v>
      </c>
      <c r="E24" s="24">
        <v>45949.166666666664</v>
      </c>
      <c r="F24" s="15">
        <v>10.3</v>
      </c>
      <c r="G24" s="37" t="s">
        <v>3121</v>
      </c>
      <c r="H24" s="15"/>
      <c r="I24" s="15"/>
      <c r="J24" s="15"/>
      <c r="K24" s="15"/>
      <c r="L24" s="35">
        <v>90</v>
      </c>
      <c r="M24" s="35">
        <v>30</v>
      </c>
      <c r="N24" s="35">
        <v>30</v>
      </c>
      <c r="O24" s="35">
        <v>10</v>
      </c>
      <c r="P24" s="14">
        <f t="shared" si="1"/>
        <v>160</v>
      </c>
      <c r="Q24" s="307" t="s">
        <v>32</v>
      </c>
      <c r="R24" s="344">
        <v>114761</v>
      </c>
      <c r="S24" s="237" t="s">
        <v>33</v>
      </c>
      <c r="T24" s="411" t="s">
        <v>161</v>
      </c>
      <c r="U24" s="16" t="s">
        <v>90</v>
      </c>
      <c r="V24" s="16">
        <v>1015302</v>
      </c>
      <c r="W24" s="16" t="s">
        <v>6969</v>
      </c>
      <c r="X24" s="16"/>
    </row>
    <row r="25" spans="1:24">
      <c r="A25" s="15" t="s">
        <v>3866</v>
      </c>
      <c r="B25" s="15" t="s">
        <v>78</v>
      </c>
      <c r="C25" s="35" t="s">
        <v>6977</v>
      </c>
      <c r="D25" s="15" t="s">
        <v>932</v>
      </c>
      <c r="E25" s="24">
        <v>45949.010416666664</v>
      </c>
      <c r="F25" s="15">
        <v>10.3</v>
      </c>
      <c r="G25" s="37" t="s">
        <v>3121</v>
      </c>
      <c r="H25" s="15"/>
      <c r="I25" s="15"/>
      <c r="J25" s="15"/>
      <c r="K25" s="15"/>
      <c r="L25" s="35">
        <v>131</v>
      </c>
      <c r="M25" s="35">
        <v>30</v>
      </c>
      <c r="N25" s="15"/>
      <c r="O25" s="15"/>
      <c r="P25" s="14">
        <f t="shared" si="1"/>
        <v>161</v>
      </c>
      <c r="Q25" s="307" t="s">
        <v>32</v>
      </c>
      <c r="R25" s="344">
        <v>114762</v>
      </c>
      <c r="S25" s="237" t="s">
        <v>33</v>
      </c>
      <c r="T25" s="411" t="s">
        <v>161</v>
      </c>
      <c r="U25" s="16" t="s">
        <v>90</v>
      </c>
      <c r="V25" s="16">
        <v>1015303</v>
      </c>
      <c r="W25" s="16" t="s">
        <v>6969</v>
      </c>
      <c r="X25" s="16"/>
    </row>
    <row r="26" spans="1:24">
      <c r="A26" s="15" t="s">
        <v>2837</v>
      </c>
      <c r="B26" s="15" t="s">
        <v>92</v>
      </c>
      <c r="C26" s="35" t="s">
        <v>6978</v>
      </c>
      <c r="D26" s="15" t="s">
        <v>2294</v>
      </c>
      <c r="E26" s="24">
        <v>45949.625</v>
      </c>
      <c r="F26" s="15">
        <v>10.3</v>
      </c>
      <c r="G26" s="37" t="s">
        <v>3121</v>
      </c>
      <c r="H26" s="15"/>
      <c r="I26" s="15"/>
      <c r="J26" s="15"/>
      <c r="K26" s="15"/>
      <c r="L26" s="35">
        <v>131</v>
      </c>
      <c r="M26" s="35">
        <v>30</v>
      </c>
      <c r="N26" s="15"/>
      <c r="O26" s="15"/>
      <c r="P26" s="14">
        <f t="shared" si="1"/>
        <v>161</v>
      </c>
      <c r="Q26" s="307" t="s">
        <v>32</v>
      </c>
      <c r="R26" s="344">
        <v>114763</v>
      </c>
      <c r="S26" s="237" t="s">
        <v>33</v>
      </c>
      <c r="T26" s="411" t="s">
        <v>161</v>
      </c>
      <c r="U26" s="16" t="s">
        <v>90</v>
      </c>
      <c r="V26" s="16">
        <v>1015304</v>
      </c>
      <c r="W26" s="16" t="s">
        <v>6979</v>
      </c>
      <c r="X26" s="16"/>
    </row>
    <row r="27" spans="1:24">
      <c r="A27" s="15" t="s">
        <v>2561</v>
      </c>
      <c r="B27" s="15" t="s">
        <v>92</v>
      </c>
      <c r="C27" s="35" t="s">
        <v>6980</v>
      </c>
      <c r="D27" s="15" t="s">
        <v>6981</v>
      </c>
      <c r="E27" s="24">
        <v>45951.319444444445</v>
      </c>
      <c r="F27" s="15">
        <v>10.3</v>
      </c>
      <c r="G27" s="37" t="s">
        <v>3121</v>
      </c>
      <c r="H27" s="15"/>
      <c r="I27" s="15"/>
      <c r="J27" s="15"/>
      <c r="K27" s="15"/>
      <c r="L27" s="35">
        <v>131</v>
      </c>
      <c r="M27" s="35">
        <v>30</v>
      </c>
      <c r="N27" s="15"/>
      <c r="O27" s="15"/>
      <c r="P27" s="14">
        <f t="shared" si="1"/>
        <v>161</v>
      </c>
      <c r="Q27" s="307" t="s">
        <v>32</v>
      </c>
      <c r="R27" s="344">
        <v>114764</v>
      </c>
      <c r="S27" s="237" t="s">
        <v>33</v>
      </c>
      <c r="T27" s="411" t="s">
        <v>161</v>
      </c>
      <c r="U27" s="16" t="s">
        <v>90</v>
      </c>
      <c r="V27" s="16">
        <v>1015305</v>
      </c>
      <c r="W27" s="16" t="s">
        <v>6982</v>
      </c>
      <c r="X27" s="16"/>
    </row>
    <row r="28" spans="1:24">
      <c r="A28" s="15" t="s">
        <v>558</v>
      </c>
      <c r="B28" s="15" t="s">
        <v>92</v>
      </c>
      <c r="C28" s="311" t="s">
        <v>6983</v>
      </c>
      <c r="D28" s="15" t="s">
        <v>6981</v>
      </c>
      <c r="E28" s="24">
        <v>45951.319444444445</v>
      </c>
      <c r="F28" s="15">
        <v>10.3</v>
      </c>
      <c r="G28" s="37" t="s">
        <v>3121</v>
      </c>
      <c r="H28" s="15"/>
      <c r="I28" s="15"/>
      <c r="J28" s="15"/>
      <c r="K28" s="15"/>
      <c r="L28" s="35">
        <v>131</v>
      </c>
      <c r="M28" s="35">
        <v>30</v>
      </c>
      <c r="N28" s="15"/>
      <c r="O28" s="15"/>
      <c r="P28" s="14">
        <f t="shared" si="1"/>
        <v>161</v>
      </c>
      <c r="Q28" s="307" t="s">
        <v>32</v>
      </c>
      <c r="R28" s="344">
        <v>114765</v>
      </c>
      <c r="S28" s="237" t="s">
        <v>33</v>
      </c>
      <c r="T28" s="411" t="s">
        <v>161</v>
      </c>
      <c r="U28" s="16" t="s">
        <v>90</v>
      </c>
      <c r="V28" s="16">
        <v>1015306</v>
      </c>
      <c r="W28" s="16" t="s">
        <v>6982</v>
      </c>
      <c r="X28" s="16"/>
    </row>
    <row r="29" spans="1:24">
      <c r="A29" s="15"/>
      <c r="B29" s="15"/>
      <c r="C29" s="454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/>
      <c r="Q29" s="14"/>
      <c r="R29" s="293"/>
      <c r="S29" s="14"/>
      <c r="T29" s="16"/>
      <c r="U29" s="16"/>
      <c r="V29" s="16"/>
      <c r="W29" s="16"/>
      <c r="X29" s="16"/>
    </row>
    <row r="30" spans="1:24">
      <c r="A30" s="11" t="s">
        <v>19</v>
      </c>
      <c r="B30" s="7"/>
      <c r="C30" s="20"/>
      <c r="D30" s="7"/>
      <c r="E30" s="11"/>
      <c r="F30" s="7"/>
      <c r="G30" s="7"/>
      <c r="H30" s="11">
        <f t="shared" ref="H30:P30" si="2">SUM(H23:H29)</f>
        <v>0</v>
      </c>
      <c r="I30" s="11">
        <f t="shared" si="2"/>
        <v>0</v>
      </c>
      <c r="J30" s="11">
        <f t="shared" si="2"/>
        <v>81</v>
      </c>
      <c r="K30" s="11">
        <f t="shared" si="2"/>
        <v>80</v>
      </c>
      <c r="L30" s="11">
        <f t="shared" si="2"/>
        <v>614</v>
      </c>
      <c r="M30" s="11">
        <f t="shared" si="2"/>
        <v>150</v>
      </c>
      <c r="N30" s="11">
        <f t="shared" si="2"/>
        <v>30</v>
      </c>
      <c r="O30" s="11">
        <f t="shared" si="2"/>
        <v>10</v>
      </c>
      <c r="P30" s="11">
        <f t="shared" si="2"/>
        <v>965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169</v>
      </c>
      <c r="B34" s="1564" t="s">
        <v>39</v>
      </c>
      <c r="C34" s="1564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412" t="s">
        <v>161</v>
      </c>
      <c r="B35" s="412" t="s">
        <v>6621</v>
      </c>
      <c r="C35" s="41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5" t="s">
        <v>42</v>
      </c>
      <c r="B36" s="1565" t="s">
        <v>1599</v>
      </c>
      <c r="C36" s="1565"/>
      <c r="D36" s="1"/>
      <c r="E36" s="1"/>
    </row>
    <row r="37" spans="1:24">
      <c r="A37" s="5" t="s">
        <v>42</v>
      </c>
      <c r="B37" s="1565"/>
      <c r="C37" s="1565"/>
    </row>
    <row r="38" spans="1:24">
      <c r="A38" s="5" t="s">
        <v>43</v>
      </c>
      <c r="B38" s="1566">
        <v>358401726394</v>
      </c>
      <c r="C38" s="1565"/>
      <c r="D38" s="1"/>
      <c r="E38" s="1"/>
    </row>
    <row r="39" spans="1:24">
      <c r="A39" s="5" t="s">
        <v>44</v>
      </c>
      <c r="B39" s="1567">
        <v>0.625</v>
      </c>
      <c r="C39" s="1565"/>
      <c r="D39" s="1"/>
      <c r="E39" s="1"/>
    </row>
    <row r="41" spans="1:24" ht="23.25" customHeight="1">
      <c r="A41" s="1559" t="s">
        <v>360</v>
      </c>
      <c r="B41" s="1559"/>
      <c r="C41" s="1559"/>
      <c r="D41" s="1559"/>
      <c r="E41" s="1559"/>
      <c r="F41" s="1559"/>
      <c r="G41" s="7"/>
      <c r="H41" s="1559" t="s">
        <v>346</v>
      </c>
      <c r="I41" s="1559"/>
      <c r="J41" s="1559"/>
      <c r="K41" s="1559"/>
      <c r="L41" s="1559"/>
      <c r="M41" s="1559"/>
      <c r="N41" s="1559"/>
      <c r="O41" s="1559"/>
      <c r="P41" s="1559"/>
      <c r="Q41" s="1741" t="s">
        <v>206</v>
      </c>
      <c r="R41" s="1742"/>
      <c r="S41" s="1742"/>
      <c r="T41" s="1742"/>
      <c r="U41" s="1742"/>
      <c r="V41" s="1742"/>
      <c r="W41" s="1742"/>
      <c r="X41" s="1742"/>
    </row>
    <row r="42" spans="1:24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15" t="s">
        <v>150</v>
      </c>
      <c r="B43" s="15" t="s">
        <v>57</v>
      </c>
      <c r="C43" s="35" t="s">
        <v>6984</v>
      </c>
      <c r="D43" s="15" t="s">
        <v>56</v>
      </c>
      <c r="E43" s="24">
        <v>45949.229166666664</v>
      </c>
      <c r="F43" s="15">
        <v>10.3</v>
      </c>
      <c r="G43" s="37"/>
      <c r="H43" s="15"/>
      <c r="I43" s="15"/>
      <c r="J43" s="15"/>
      <c r="K43" s="35">
        <v>108</v>
      </c>
      <c r="L43" s="15"/>
      <c r="M43" s="15"/>
      <c r="N43" s="15"/>
      <c r="O43" s="15"/>
      <c r="P43" s="14">
        <f>SUM(H43:O43)</f>
        <v>108</v>
      </c>
      <c r="Q43" s="14" t="s">
        <v>30</v>
      </c>
      <c r="R43" s="264">
        <v>114726</v>
      </c>
      <c r="S43" s="14" t="s">
        <v>31</v>
      </c>
      <c r="T43" s="232" t="s">
        <v>169</v>
      </c>
      <c r="U43" s="16" t="s">
        <v>90</v>
      </c>
      <c r="V43" s="16">
        <v>1015308</v>
      </c>
      <c r="W43" s="16" t="s">
        <v>6985</v>
      </c>
      <c r="X43" s="16"/>
    </row>
    <row r="44" spans="1:24">
      <c r="A44" s="15" t="s">
        <v>133</v>
      </c>
      <c r="B44" s="15" t="s">
        <v>134</v>
      </c>
      <c r="C44" s="35" t="s">
        <v>6986</v>
      </c>
      <c r="D44" s="15" t="s">
        <v>2892</v>
      </c>
      <c r="E44" s="24">
        <v>45950.288194444445</v>
      </c>
      <c r="F44" s="15">
        <v>10.3</v>
      </c>
      <c r="G44" s="37" t="s">
        <v>3986</v>
      </c>
      <c r="H44" s="15"/>
      <c r="I44" s="15"/>
      <c r="J44" s="15"/>
      <c r="K44" s="35">
        <v>80</v>
      </c>
      <c r="L44" s="35">
        <v>54</v>
      </c>
      <c r="M44" s="35">
        <v>27</v>
      </c>
      <c r="N44" s="15"/>
      <c r="O44" s="15"/>
      <c r="P44" s="14">
        <f>SUM(H44:O44)</f>
        <v>161</v>
      </c>
      <c r="Q44" s="307" t="s">
        <v>32</v>
      </c>
      <c r="R44" s="340">
        <v>114766</v>
      </c>
      <c r="S44" s="237" t="s">
        <v>33</v>
      </c>
      <c r="T44" s="411" t="s">
        <v>161</v>
      </c>
      <c r="U44" s="16" t="s">
        <v>90</v>
      </c>
      <c r="V44" s="16">
        <v>1015309</v>
      </c>
      <c r="W44" s="16" t="s">
        <v>6987</v>
      </c>
      <c r="X44" s="16"/>
    </row>
    <row r="45" spans="1:24">
      <c r="A45" s="15" t="s">
        <v>133</v>
      </c>
      <c r="B45" s="15" t="s">
        <v>134</v>
      </c>
      <c r="C45" s="35" t="s">
        <v>6988</v>
      </c>
      <c r="D45" s="15" t="s">
        <v>2892</v>
      </c>
      <c r="E45" s="24">
        <v>45950.288194444445</v>
      </c>
      <c r="F45" s="15">
        <v>10.3</v>
      </c>
      <c r="G45" s="37" t="s">
        <v>3986</v>
      </c>
      <c r="H45" s="15"/>
      <c r="I45" s="15"/>
      <c r="J45" s="15"/>
      <c r="K45" s="35">
        <v>80</v>
      </c>
      <c r="L45" s="35">
        <v>54</v>
      </c>
      <c r="M45" s="35">
        <v>27</v>
      </c>
      <c r="N45" s="15"/>
      <c r="O45" s="15"/>
      <c r="P45" s="14">
        <f>SUM(H45:O45)</f>
        <v>161</v>
      </c>
      <c r="Q45" s="307" t="s">
        <v>32</v>
      </c>
      <c r="R45" s="340">
        <v>114767</v>
      </c>
      <c r="S45" s="237" t="s">
        <v>33</v>
      </c>
      <c r="T45" s="411" t="s">
        <v>161</v>
      </c>
      <c r="U45" s="16" t="s">
        <v>90</v>
      </c>
      <c r="V45" s="16">
        <v>1015310</v>
      </c>
      <c r="W45" s="16" t="s">
        <v>6987</v>
      </c>
      <c r="X45" s="16"/>
    </row>
    <row r="46" spans="1:24">
      <c r="A46" s="35" t="s">
        <v>4752</v>
      </c>
      <c r="B46" s="35" t="s">
        <v>78</v>
      </c>
      <c r="C46" s="35" t="s">
        <v>6989</v>
      </c>
      <c r="D46" s="35" t="s">
        <v>99</v>
      </c>
      <c r="E46" s="271">
        <v>45949.277777777781</v>
      </c>
      <c r="F46" s="35">
        <v>10.8</v>
      </c>
      <c r="G46" s="388" t="s">
        <v>3121</v>
      </c>
      <c r="H46" s="15"/>
      <c r="I46" s="15"/>
      <c r="J46" s="15"/>
      <c r="K46" s="15"/>
      <c r="L46" s="35">
        <v>54</v>
      </c>
      <c r="M46" s="35">
        <v>107</v>
      </c>
      <c r="N46" s="15"/>
      <c r="O46" s="15"/>
      <c r="P46" s="14">
        <f>SUM(H46:O46)</f>
        <v>161</v>
      </c>
      <c r="Q46" s="17" t="s">
        <v>32</v>
      </c>
      <c r="R46" s="293">
        <v>114773</v>
      </c>
      <c r="S46" s="23" t="s">
        <v>33</v>
      </c>
      <c r="T46" s="255" t="s">
        <v>100</v>
      </c>
      <c r="U46" s="16" t="s">
        <v>90</v>
      </c>
      <c r="V46" s="16">
        <v>1015311</v>
      </c>
      <c r="W46" s="16" t="s">
        <v>6973</v>
      </c>
      <c r="X46" s="16"/>
    </row>
    <row r="47" spans="1:24">
      <c r="A47" s="15" t="s">
        <v>4228</v>
      </c>
      <c r="B47" s="15" t="s">
        <v>134</v>
      </c>
      <c r="C47" s="35" t="s">
        <v>6990</v>
      </c>
      <c r="D47" s="15" t="s">
        <v>2892</v>
      </c>
      <c r="E47" s="24">
        <v>45950.288194444445</v>
      </c>
      <c r="F47" s="15">
        <v>10.3</v>
      </c>
      <c r="G47" s="37" t="s">
        <v>3121</v>
      </c>
      <c r="H47" s="15"/>
      <c r="I47" s="15"/>
      <c r="J47" s="15"/>
      <c r="K47" s="15"/>
      <c r="L47" s="35">
        <v>131</v>
      </c>
      <c r="M47" s="15">
        <v>30</v>
      </c>
      <c r="N47" s="15"/>
      <c r="O47" s="15"/>
      <c r="P47" s="14">
        <f>SUM(H47:O47)</f>
        <v>161</v>
      </c>
      <c r="Q47" s="17" t="s">
        <v>32</v>
      </c>
      <c r="R47" s="14">
        <v>114774</v>
      </c>
      <c r="S47" s="23" t="s">
        <v>33</v>
      </c>
      <c r="T47" s="411" t="s">
        <v>161</v>
      </c>
      <c r="U47" s="16" t="s">
        <v>90</v>
      </c>
      <c r="V47" s="16">
        <v>1015312</v>
      </c>
      <c r="W47" s="16" t="s">
        <v>6987</v>
      </c>
      <c r="X47" s="16"/>
    </row>
    <row r="48" spans="1:24">
      <c r="A48" s="15"/>
      <c r="B48" s="15"/>
      <c r="C48" s="15"/>
      <c r="D48" s="15"/>
      <c r="E48" s="24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/>
      <c r="Q48" s="14"/>
      <c r="R48" s="14"/>
      <c r="S48" s="14"/>
      <c r="T48" s="16"/>
      <c r="U48" s="16"/>
      <c r="V48" s="16"/>
      <c r="W48" s="16"/>
      <c r="X48" s="16"/>
    </row>
    <row r="49" spans="1:24">
      <c r="A49" s="15"/>
      <c r="B49" s="15"/>
      <c r="C49" s="15"/>
      <c r="D49" s="15"/>
      <c r="E49" s="15"/>
      <c r="F49" s="15"/>
      <c r="G49" s="37"/>
      <c r="H49" s="15"/>
      <c r="I49" s="15"/>
      <c r="J49" s="15"/>
      <c r="K49" s="15"/>
      <c r="L49" s="15"/>
      <c r="M49" s="15"/>
      <c r="N49" s="15"/>
      <c r="O49" s="15"/>
      <c r="P49" s="14"/>
      <c r="Q49" s="14"/>
      <c r="R49" s="14"/>
      <c r="S49" s="14"/>
      <c r="T49" s="16"/>
      <c r="U49" s="16"/>
      <c r="V49" s="16"/>
      <c r="W49" s="16"/>
      <c r="X49" s="16"/>
    </row>
    <row r="50" spans="1:24">
      <c r="A50" s="11" t="s">
        <v>19</v>
      </c>
      <c r="B50" s="7"/>
      <c r="C50" s="7"/>
      <c r="D50" s="7"/>
      <c r="E50" s="11"/>
      <c r="F50" s="7"/>
      <c r="G50" s="7"/>
      <c r="H50" s="11">
        <f t="shared" ref="H50:P50" si="3">SUM(H43:H49)</f>
        <v>0</v>
      </c>
      <c r="I50" s="11">
        <f t="shared" si="3"/>
        <v>0</v>
      </c>
      <c r="J50" s="11">
        <f t="shared" si="3"/>
        <v>0</v>
      </c>
      <c r="K50" s="11">
        <f t="shared" si="3"/>
        <v>268</v>
      </c>
      <c r="L50" s="11">
        <f t="shared" si="3"/>
        <v>293</v>
      </c>
      <c r="M50" s="11">
        <f t="shared" si="3"/>
        <v>191</v>
      </c>
      <c r="N50" s="11">
        <f t="shared" si="3"/>
        <v>0</v>
      </c>
      <c r="O50" s="11">
        <f t="shared" si="3"/>
        <v>0</v>
      </c>
      <c r="P50" s="11">
        <f t="shared" si="3"/>
        <v>752</v>
      </c>
      <c r="Q50" s="12"/>
      <c r="R50" s="12"/>
      <c r="S50" s="12"/>
      <c r="T50" s="12"/>
      <c r="U50" s="12"/>
      <c r="V50" s="12"/>
      <c r="W50" s="12"/>
      <c r="X50" s="12"/>
    </row>
    <row r="51" spans="1:24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166" t="s">
        <v>34</v>
      </c>
      <c r="B52" s="1562"/>
      <c r="C52" s="1562"/>
      <c r="D52" s="1562"/>
      <c r="E52" s="1"/>
      <c r="F52" s="1"/>
      <c r="G52" s="1"/>
      <c r="H52" s="1"/>
      <c r="I52" s="1"/>
      <c r="J52" s="1563"/>
      <c r="K52" s="1563"/>
      <c r="L52" s="156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 ht="18">
      <c r="A53" s="187" t="s">
        <v>35</v>
      </c>
      <c r="B53" s="186" t="s">
        <v>36</v>
      </c>
      <c r="C53" s="239" t="s">
        <v>37</v>
      </c>
      <c r="D53" s="24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 ht="15" customHeight="1">
      <c r="A54" s="412" t="s">
        <v>161</v>
      </c>
      <c r="B54" s="1821" t="s">
        <v>39</v>
      </c>
      <c r="C54" s="1821"/>
      <c r="D54" s="242"/>
      <c r="E54" s="243" t="s">
        <v>40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257" t="s">
        <v>100</v>
      </c>
      <c r="B55" s="1619" t="s">
        <v>6991</v>
      </c>
      <c r="C55" s="1619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 ht="15" customHeight="1">
      <c r="A56" s="4" t="s">
        <v>169</v>
      </c>
      <c r="B56" s="1564" t="s">
        <v>6898</v>
      </c>
      <c r="C56" s="156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4">
      <c r="A57" s="5" t="s">
        <v>42</v>
      </c>
      <c r="B57" s="1565" t="s">
        <v>6992</v>
      </c>
      <c r="C57" s="1565"/>
      <c r="D57" s="1"/>
      <c r="E57" s="1"/>
    </row>
    <row r="58" spans="1:24">
      <c r="A58" s="5" t="s">
        <v>42</v>
      </c>
      <c r="B58" s="1565"/>
      <c r="C58" s="1565"/>
    </row>
    <row r="59" spans="1:24">
      <c r="A59" s="5" t="s">
        <v>43</v>
      </c>
      <c r="B59" s="1566">
        <v>358451647177</v>
      </c>
      <c r="C59" s="1565"/>
      <c r="D59" s="1"/>
      <c r="E59" s="1"/>
    </row>
    <row r="60" spans="1:24">
      <c r="A60" s="5" t="s">
        <v>44</v>
      </c>
      <c r="B60" s="1567">
        <v>0.66666666666666663</v>
      </c>
      <c r="C60" s="1565"/>
      <c r="D60" s="1"/>
      <c r="E60" s="1"/>
    </row>
    <row r="62" spans="1:24" ht="23.25" customHeight="1">
      <c r="A62" s="1559" t="s">
        <v>1442</v>
      </c>
      <c r="B62" s="1559"/>
      <c r="C62" s="1559"/>
      <c r="D62" s="1559"/>
      <c r="E62" s="1559"/>
      <c r="F62" s="1559"/>
      <c r="G62" s="7"/>
      <c r="H62" s="1559" t="s">
        <v>346</v>
      </c>
      <c r="I62" s="1559"/>
      <c r="J62" s="1559"/>
      <c r="K62" s="1559"/>
      <c r="L62" s="1559"/>
      <c r="M62" s="1559"/>
      <c r="N62" s="1559"/>
      <c r="O62" s="1559"/>
      <c r="P62" s="1559"/>
      <c r="Q62" s="1741" t="s">
        <v>311</v>
      </c>
      <c r="R62" s="1742"/>
      <c r="S62" s="1742"/>
      <c r="T62" s="1742"/>
      <c r="U62" s="1742"/>
      <c r="V62" s="1742"/>
      <c r="W62" s="1742"/>
      <c r="X62" s="1742"/>
    </row>
    <row r="63" spans="1:24" ht="26.25">
      <c r="A63" s="8" t="s">
        <v>3</v>
      </c>
      <c r="B63" s="8" t="s">
        <v>4</v>
      </c>
      <c r="C63" s="8" t="s">
        <v>5</v>
      </c>
      <c r="D63" s="8" t="s">
        <v>6</v>
      </c>
      <c r="E63" s="8" t="s">
        <v>7</v>
      </c>
      <c r="F63" s="8" t="s">
        <v>8</v>
      </c>
      <c r="G63" s="33" t="s">
        <v>10</v>
      </c>
      <c r="H63" s="9" t="s">
        <v>11</v>
      </c>
      <c r="I63" s="9" t="s">
        <v>12</v>
      </c>
      <c r="J63" s="9" t="s">
        <v>13</v>
      </c>
      <c r="K63" s="9" t="s">
        <v>14</v>
      </c>
      <c r="L63" s="9" t="s">
        <v>15</v>
      </c>
      <c r="M63" s="9" t="s">
        <v>16</v>
      </c>
      <c r="N63" s="9" t="s">
        <v>17</v>
      </c>
      <c r="O63" s="10" t="s">
        <v>18</v>
      </c>
      <c r="P63" s="8" t="s">
        <v>19</v>
      </c>
      <c r="Q63" s="8" t="s">
        <v>20</v>
      </c>
      <c r="R63" s="18" t="s">
        <v>9</v>
      </c>
      <c r="S63" s="8" t="s">
        <v>21</v>
      </c>
      <c r="T63" s="8" t="s">
        <v>24</v>
      </c>
      <c r="U63" s="8" t="s">
        <v>25</v>
      </c>
      <c r="V63" s="8" t="s">
        <v>26</v>
      </c>
      <c r="W63" s="8" t="s">
        <v>27</v>
      </c>
      <c r="X63" s="8" t="s">
        <v>28</v>
      </c>
    </row>
    <row r="64" spans="1:24" ht="25.5">
      <c r="A64" s="15" t="s">
        <v>152</v>
      </c>
      <c r="B64" s="15" t="s">
        <v>78</v>
      </c>
      <c r="C64" s="15" t="s">
        <v>6993</v>
      </c>
      <c r="D64" s="15" t="s">
        <v>99</v>
      </c>
      <c r="E64" s="455">
        <v>45949.277777777781</v>
      </c>
      <c r="F64" s="15">
        <v>10.8</v>
      </c>
      <c r="G64" s="37" t="s">
        <v>6994</v>
      </c>
      <c r="H64" s="15"/>
      <c r="I64" s="15"/>
      <c r="J64" s="15"/>
      <c r="K64" s="15">
        <v>107</v>
      </c>
      <c r="L64" s="15">
        <v>10</v>
      </c>
      <c r="M64" s="15">
        <v>21</v>
      </c>
      <c r="N64" s="15">
        <v>11</v>
      </c>
      <c r="O64" s="15">
        <v>12</v>
      </c>
      <c r="P64" s="14">
        <f t="shared" ref="P64:P70" si="4">SUM(H64:O64)</f>
        <v>161</v>
      </c>
      <c r="Q64" s="307" t="s">
        <v>32</v>
      </c>
      <c r="R64" s="340">
        <v>114772</v>
      </c>
      <c r="S64" s="237" t="s">
        <v>33</v>
      </c>
      <c r="T64" s="255" t="s">
        <v>100</v>
      </c>
      <c r="U64" s="16" t="s">
        <v>90</v>
      </c>
      <c r="V64" s="16">
        <v>1015316</v>
      </c>
      <c r="W64" s="16" t="s">
        <v>6973</v>
      </c>
      <c r="X64" s="16"/>
    </row>
    <row r="65" spans="1:24">
      <c r="A65" s="15" t="s">
        <v>119</v>
      </c>
      <c r="B65" s="15" t="s">
        <v>92</v>
      </c>
      <c r="C65" s="15" t="s">
        <v>6995</v>
      </c>
      <c r="D65" s="26" t="s">
        <v>6981</v>
      </c>
      <c r="E65" s="210">
        <v>45951.319444444445</v>
      </c>
      <c r="F65" s="25">
        <v>10.3</v>
      </c>
      <c r="G65" s="37" t="s">
        <v>3121</v>
      </c>
      <c r="H65" s="15"/>
      <c r="I65" s="15"/>
      <c r="J65" s="15"/>
      <c r="K65" s="15"/>
      <c r="L65" s="15">
        <v>54</v>
      </c>
      <c r="M65" s="15">
        <v>54</v>
      </c>
      <c r="N65" s="15">
        <v>53</v>
      </c>
      <c r="O65" s="15"/>
      <c r="P65" s="14">
        <f t="shared" si="4"/>
        <v>161</v>
      </c>
      <c r="Q65" s="307" t="s">
        <v>32</v>
      </c>
      <c r="R65" s="340">
        <v>114768</v>
      </c>
      <c r="S65" s="237" t="s">
        <v>33</v>
      </c>
      <c r="T65" s="411" t="s">
        <v>161</v>
      </c>
      <c r="U65" s="16" t="s">
        <v>90</v>
      </c>
      <c r="V65" s="16">
        <v>1015317</v>
      </c>
      <c r="W65" s="16" t="s">
        <v>6982</v>
      </c>
      <c r="X65" s="16"/>
    </row>
    <row r="66" spans="1:24">
      <c r="A66" s="15" t="s">
        <v>102</v>
      </c>
      <c r="B66" s="15" t="s">
        <v>92</v>
      </c>
      <c r="C66" s="15" t="s">
        <v>6996</v>
      </c>
      <c r="D66" s="26" t="s">
        <v>6981</v>
      </c>
      <c r="E66" s="210">
        <v>45951.319444444445</v>
      </c>
      <c r="F66" s="25">
        <v>10.3</v>
      </c>
      <c r="G66" s="37" t="s">
        <v>3121</v>
      </c>
      <c r="H66" s="15"/>
      <c r="I66" s="15"/>
      <c r="J66" s="15"/>
      <c r="K66" s="15"/>
      <c r="L66" s="15">
        <v>107</v>
      </c>
      <c r="M66" s="15">
        <v>27</v>
      </c>
      <c r="N66" s="15">
        <v>27</v>
      </c>
      <c r="O66" s="15"/>
      <c r="P66" s="14">
        <f t="shared" si="4"/>
        <v>161</v>
      </c>
      <c r="Q66" s="307" t="s">
        <v>32</v>
      </c>
      <c r="R66" s="340">
        <v>114769</v>
      </c>
      <c r="S66" s="237" t="s">
        <v>33</v>
      </c>
      <c r="T66" s="411" t="s">
        <v>161</v>
      </c>
      <c r="U66" s="16" t="s">
        <v>90</v>
      </c>
      <c r="V66" s="16">
        <v>1015318</v>
      </c>
      <c r="W66" s="16" t="s">
        <v>6982</v>
      </c>
      <c r="X66" s="16"/>
    </row>
    <row r="67" spans="1:24">
      <c r="A67" s="15" t="s">
        <v>86</v>
      </c>
      <c r="B67" s="15" t="s">
        <v>92</v>
      </c>
      <c r="C67" s="15" t="s">
        <v>6997</v>
      </c>
      <c r="D67" s="26" t="s">
        <v>6981</v>
      </c>
      <c r="E67" s="210">
        <v>45951.319444444445</v>
      </c>
      <c r="F67" s="25">
        <v>10.3</v>
      </c>
      <c r="G67" s="37" t="s">
        <v>3121</v>
      </c>
      <c r="H67" s="15"/>
      <c r="I67" s="15"/>
      <c r="J67" s="15"/>
      <c r="K67" s="15"/>
      <c r="L67" s="15">
        <v>53</v>
      </c>
      <c r="M67" s="15">
        <v>81</v>
      </c>
      <c r="N67" s="15">
        <v>27</v>
      </c>
      <c r="O67" s="15"/>
      <c r="P67" s="14">
        <f t="shared" si="4"/>
        <v>161</v>
      </c>
      <c r="Q67" s="307" t="s">
        <v>32</v>
      </c>
      <c r="R67" s="340">
        <v>114770</v>
      </c>
      <c r="S67" s="237" t="s">
        <v>33</v>
      </c>
      <c r="T67" s="411" t="s">
        <v>161</v>
      </c>
      <c r="U67" s="16" t="s">
        <v>90</v>
      </c>
      <c r="V67" s="16">
        <v>1015319</v>
      </c>
      <c r="W67" s="16" t="s">
        <v>6982</v>
      </c>
      <c r="X67" s="16"/>
    </row>
    <row r="68" spans="1:24">
      <c r="A68" s="15" t="s">
        <v>157</v>
      </c>
      <c r="B68" s="15" t="s">
        <v>92</v>
      </c>
      <c r="C68" s="15" t="s">
        <v>6998</v>
      </c>
      <c r="D68" s="26" t="s">
        <v>6981</v>
      </c>
      <c r="E68" s="210">
        <v>45951.319444444445</v>
      </c>
      <c r="F68" s="25">
        <v>10.3</v>
      </c>
      <c r="G68" s="37" t="s">
        <v>3121</v>
      </c>
      <c r="H68" s="15"/>
      <c r="I68" s="15"/>
      <c r="J68" s="15"/>
      <c r="K68" s="15"/>
      <c r="L68" s="15">
        <v>53</v>
      </c>
      <c r="M68" s="15">
        <v>81</v>
      </c>
      <c r="N68" s="15">
        <v>27</v>
      </c>
      <c r="O68" s="15"/>
      <c r="P68" s="14">
        <f t="shared" si="4"/>
        <v>161</v>
      </c>
      <c r="Q68" s="307" t="s">
        <v>32</v>
      </c>
      <c r="R68" s="340">
        <v>114771</v>
      </c>
      <c r="S68" s="237" t="s">
        <v>33</v>
      </c>
      <c r="T68" s="411" t="s">
        <v>161</v>
      </c>
      <c r="U68" s="16" t="s">
        <v>90</v>
      </c>
      <c r="V68" s="16">
        <v>1015320</v>
      </c>
      <c r="W68" s="16" t="s">
        <v>6982</v>
      </c>
      <c r="X68" s="16"/>
    </row>
    <row r="69" spans="1:24">
      <c r="A69" s="15"/>
      <c r="B69" s="15"/>
      <c r="C69" s="15"/>
      <c r="D69" s="15"/>
      <c r="E69" s="45"/>
      <c r="F69" s="15"/>
      <c r="G69" s="37"/>
      <c r="H69" s="15"/>
      <c r="I69" s="15"/>
      <c r="J69" s="15"/>
      <c r="K69" s="15"/>
      <c r="L69" s="15"/>
      <c r="M69" s="15"/>
      <c r="N69" s="15"/>
      <c r="O69" s="15"/>
      <c r="P69" s="14">
        <f t="shared" si="4"/>
        <v>0</v>
      </c>
      <c r="Q69" s="14" t="s">
        <v>30</v>
      </c>
      <c r="R69" s="293"/>
      <c r="S69" s="14" t="s">
        <v>31</v>
      </c>
      <c r="T69" s="16"/>
      <c r="U69" s="16"/>
      <c r="V69" s="16"/>
      <c r="W69" s="16"/>
      <c r="X69" s="16"/>
    </row>
    <row r="70" spans="1:24">
      <c r="A70" s="15"/>
      <c r="B70" s="15"/>
      <c r="C70" s="15"/>
      <c r="D70" s="15"/>
      <c r="E70" s="15"/>
      <c r="F70" s="15"/>
      <c r="G70" s="37"/>
      <c r="H70" s="15"/>
      <c r="I70" s="15"/>
      <c r="J70" s="15"/>
      <c r="K70" s="15"/>
      <c r="L70" s="15"/>
      <c r="M70" s="15"/>
      <c r="N70" s="15"/>
      <c r="O70" s="15"/>
      <c r="P70" s="14">
        <f t="shared" si="4"/>
        <v>0</v>
      </c>
      <c r="Q70" s="14" t="s">
        <v>30</v>
      </c>
      <c r="R70" s="14"/>
      <c r="S70" s="14" t="s">
        <v>31</v>
      </c>
      <c r="T70" s="16"/>
      <c r="U70" s="16"/>
      <c r="V70" s="16"/>
      <c r="W70" s="16"/>
      <c r="X70" s="16"/>
    </row>
    <row r="71" spans="1:24">
      <c r="A71" s="11" t="s">
        <v>19</v>
      </c>
      <c r="B71" s="7"/>
      <c r="C71" s="7"/>
      <c r="D71" s="7"/>
      <c r="E71" s="11"/>
      <c r="F71" s="7"/>
      <c r="G71" s="7"/>
      <c r="H71" s="11">
        <f t="shared" ref="H71:P71" si="5">SUM(H64:H70)</f>
        <v>0</v>
      </c>
      <c r="I71" s="11">
        <f t="shared" si="5"/>
        <v>0</v>
      </c>
      <c r="J71" s="11">
        <f t="shared" si="5"/>
        <v>0</v>
      </c>
      <c r="K71" s="11">
        <f t="shared" si="5"/>
        <v>107</v>
      </c>
      <c r="L71" s="11">
        <f t="shared" si="5"/>
        <v>277</v>
      </c>
      <c r="M71" s="11">
        <f t="shared" si="5"/>
        <v>264</v>
      </c>
      <c r="N71" s="11">
        <f t="shared" si="5"/>
        <v>145</v>
      </c>
      <c r="O71" s="11">
        <f t="shared" si="5"/>
        <v>12</v>
      </c>
      <c r="P71" s="11">
        <f t="shared" si="5"/>
        <v>805</v>
      </c>
      <c r="Q71" s="12"/>
      <c r="R71" s="12"/>
      <c r="S71" s="12"/>
      <c r="T71" s="12"/>
      <c r="U71" s="12"/>
      <c r="V71" s="12"/>
      <c r="W71" s="12"/>
      <c r="X71" s="12"/>
    </row>
    <row r="72" spans="1:24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166" t="s">
        <v>34</v>
      </c>
      <c r="B73" s="1562"/>
      <c r="C73" s="1562"/>
      <c r="D73" s="1562"/>
      <c r="E73" s="1"/>
      <c r="F73" s="1"/>
      <c r="G73" s="1"/>
      <c r="H73" s="1"/>
      <c r="I73" s="1"/>
      <c r="J73" s="1563"/>
      <c r="K73" s="1563"/>
      <c r="L73" s="1563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 ht="18">
      <c r="A74" s="187" t="s">
        <v>35</v>
      </c>
      <c r="B74" s="186" t="s">
        <v>36</v>
      </c>
      <c r="C74" s="239" t="s">
        <v>37</v>
      </c>
      <c r="D74" s="24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257" t="s">
        <v>100</v>
      </c>
      <c r="B75" s="1619" t="s">
        <v>6897</v>
      </c>
      <c r="C75" s="1619"/>
      <c r="D75" s="242"/>
      <c r="E75" s="243" t="s">
        <v>40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4">
      <c r="A76" s="412" t="s">
        <v>161</v>
      </c>
      <c r="B76" s="1821" t="s">
        <v>41</v>
      </c>
      <c r="C76" s="1821"/>
      <c r="D76" s="242"/>
      <c r="E76" s="24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4">
      <c r="A77" s="5" t="s">
        <v>42</v>
      </c>
      <c r="B77" s="1565" t="s">
        <v>808</v>
      </c>
      <c r="C77" s="1565"/>
      <c r="D77" s="1"/>
      <c r="E77" s="1"/>
    </row>
    <row r="78" spans="1:24">
      <c r="A78" s="5" t="s">
        <v>42</v>
      </c>
      <c r="B78" s="1565"/>
      <c r="C78" s="1565"/>
    </row>
    <row r="79" spans="1:24">
      <c r="A79" s="5" t="s">
        <v>43</v>
      </c>
      <c r="B79" s="1566">
        <v>358407611125</v>
      </c>
      <c r="C79" s="1565"/>
      <c r="D79" s="1"/>
      <c r="E79" s="1"/>
    </row>
    <row r="80" spans="1:24">
      <c r="A80" s="5" t="s">
        <v>44</v>
      </c>
      <c r="B80" s="1567">
        <v>0.95833333333333337</v>
      </c>
      <c r="C80" s="1565"/>
      <c r="D80" s="1"/>
      <c r="E80" s="1"/>
    </row>
  </sheetData>
  <mergeCells count="43">
    <mergeCell ref="B80:C80"/>
    <mergeCell ref="B60:C60"/>
    <mergeCell ref="A62:F62"/>
    <mergeCell ref="H62:P62"/>
    <mergeCell ref="Q62:X62"/>
    <mergeCell ref="B73:D73"/>
    <mergeCell ref="J73:L73"/>
    <mergeCell ref="B75:C75"/>
    <mergeCell ref="B76:C76"/>
    <mergeCell ref="B77:C77"/>
    <mergeCell ref="B78:C78"/>
    <mergeCell ref="B79:C79"/>
    <mergeCell ref="B59:C59"/>
    <mergeCell ref="B38:C38"/>
    <mergeCell ref="B39:C39"/>
    <mergeCell ref="A41:F41"/>
    <mergeCell ref="H41:P41"/>
    <mergeCell ref="B54:C54"/>
    <mergeCell ref="B55:C55"/>
    <mergeCell ref="B56:C56"/>
    <mergeCell ref="B57:C57"/>
    <mergeCell ref="B58:C58"/>
    <mergeCell ref="Q41:X41"/>
    <mergeCell ref="B52:D52"/>
    <mergeCell ref="J52:L52"/>
    <mergeCell ref="Q21:X21"/>
    <mergeCell ref="B32:D32"/>
    <mergeCell ref="J32:L32"/>
    <mergeCell ref="B34:C34"/>
    <mergeCell ref="B36:C36"/>
    <mergeCell ref="B37:C37"/>
    <mergeCell ref="H21:P21"/>
    <mergeCell ref="B16:C16"/>
    <mergeCell ref="B17:C17"/>
    <mergeCell ref="B18:C18"/>
    <mergeCell ref="B19:C19"/>
    <mergeCell ref="A21:F21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A570E-EAF3-4C4B-8B9D-4DFED1D601A6}">
  <sheetPr>
    <tabColor rgb="FFFFC000"/>
  </sheetPr>
  <dimension ref="A1:X38"/>
  <sheetViews>
    <sheetView workbookViewId="0"/>
  </sheetViews>
  <sheetFormatPr defaultColWidth="9.1406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1" max="22" width="11.42578125" bestFit="1" customWidth="1"/>
    <col min="23" max="23" width="15.7109375" customWidth="1"/>
  </cols>
  <sheetData>
    <row r="1" spans="1:24" ht="23.25" customHeight="1">
      <c r="A1" s="1559" t="s">
        <v>109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6999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102</v>
      </c>
      <c r="B3" s="15" t="s">
        <v>92</v>
      </c>
      <c r="C3" s="35" t="s">
        <v>7000</v>
      </c>
      <c r="D3" s="15" t="s">
        <v>159</v>
      </c>
      <c r="E3" s="24">
        <v>45947.041666666664</v>
      </c>
      <c r="F3" s="15">
        <v>10.3</v>
      </c>
      <c r="G3" s="37" t="s">
        <v>3121</v>
      </c>
      <c r="H3" s="15"/>
      <c r="I3" s="15"/>
      <c r="J3" s="15"/>
      <c r="K3" s="15"/>
      <c r="L3" s="35">
        <v>81</v>
      </c>
      <c r="M3" s="35">
        <v>80</v>
      </c>
      <c r="N3" s="15"/>
      <c r="O3" s="15"/>
      <c r="P3" s="14">
        <f t="shared" ref="P3:P8" si="0">SUM(H3:O3)</f>
        <v>161</v>
      </c>
      <c r="Q3" s="307" t="s">
        <v>32</v>
      </c>
      <c r="R3" s="340">
        <v>114729</v>
      </c>
      <c r="S3" s="237" t="s">
        <v>33</v>
      </c>
      <c r="T3" s="415" t="s">
        <v>161</v>
      </c>
      <c r="U3" s="16" t="s">
        <v>90</v>
      </c>
      <c r="V3" s="16">
        <v>1015265</v>
      </c>
      <c r="W3" s="16" t="s">
        <v>7001</v>
      </c>
      <c r="X3" s="16"/>
    </row>
    <row r="4" spans="1:24">
      <c r="A4" s="15" t="s">
        <v>3866</v>
      </c>
      <c r="B4" s="15" t="s">
        <v>78</v>
      </c>
      <c r="C4" s="35" t="s">
        <v>7002</v>
      </c>
      <c r="D4" s="15" t="s">
        <v>932</v>
      </c>
      <c r="E4" s="24">
        <v>45947.010416666664</v>
      </c>
      <c r="F4" s="15">
        <v>10.3</v>
      </c>
      <c r="G4" s="37" t="s">
        <v>3121</v>
      </c>
      <c r="H4" s="15"/>
      <c r="I4" s="15"/>
      <c r="J4" s="15"/>
      <c r="K4" s="15"/>
      <c r="L4" s="35">
        <v>82</v>
      </c>
      <c r="M4" s="35">
        <v>54</v>
      </c>
      <c r="N4" s="35">
        <v>21</v>
      </c>
      <c r="O4" s="35">
        <v>4</v>
      </c>
      <c r="P4" s="14">
        <f t="shared" si="0"/>
        <v>161</v>
      </c>
      <c r="Q4" s="17" t="s">
        <v>32</v>
      </c>
      <c r="R4" s="14">
        <v>114736</v>
      </c>
      <c r="S4" s="23" t="s">
        <v>33</v>
      </c>
      <c r="T4" s="415" t="s">
        <v>161</v>
      </c>
      <c r="U4" s="16" t="s">
        <v>90</v>
      </c>
      <c r="V4" s="16">
        <v>1015266</v>
      </c>
      <c r="W4" s="16" t="s">
        <v>7001</v>
      </c>
      <c r="X4" s="16"/>
    </row>
    <row r="5" spans="1:24">
      <c r="A5" s="15" t="s">
        <v>2837</v>
      </c>
      <c r="B5" s="15" t="s">
        <v>92</v>
      </c>
      <c r="C5" s="35" t="s">
        <v>7003</v>
      </c>
      <c r="D5" s="15" t="s">
        <v>94</v>
      </c>
      <c r="E5" s="24">
        <v>45947.743055555555</v>
      </c>
      <c r="F5" s="15">
        <v>10.3</v>
      </c>
      <c r="G5" s="37" t="s">
        <v>3121</v>
      </c>
      <c r="H5" s="15"/>
      <c r="I5" s="15"/>
      <c r="J5" s="15"/>
      <c r="K5" s="15"/>
      <c r="L5" s="35">
        <v>81</v>
      </c>
      <c r="M5" s="35">
        <v>54</v>
      </c>
      <c r="N5" s="35">
        <v>26</v>
      </c>
      <c r="O5" s="15"/>
      <c r="P5" s="14">
        <f t="shared" si="0"/>
        <v>161</v>
      </c>
      <c r="Q5" s="307" t="s">
        <v>32</v>
      </c>
      <c r="R5" s="340">
        <v>114724</v>
      </c>
      <c r="S5" s="237" t="s">
        <v>33</v>
      </c>
      <c r="T5" s="415" t="s">
        <v>161</v>
      </c>
      <c r="U5" s="16" t="s">
        <v>90</v>
      </c>
      <c r="V5" s="16">
        <v>1015267</v>
      </c>
      <c r="W5" s="16" t="s">
        <v>7004</v>
      </c>
      <c r="X5" s="16"/>
    </row>
    <row r="6" spans="1:24">
      <c r="A6" s="15" t="s">
        <v>119</v>
      </c>
      <c r="B6" s="15" t="s">
        <v>92</v>
      </c>
      <c r="C6" s="35" t="s">
        <v>7005</v>
      </c>
      <c r="D6" s="15">
        <v>36586</v>
      </c>
      <c r="E6" s="24">
        <v>45948.118055555555</v>
      </c>
      <c r="F6" s="15">
        <v>10.3</v>
      </c>
      <c r="G6" s="37" t="s">
        <v>3121</v>
      </c>
      <c r="H6" s="15"/>
      <c r="I6" s="15"/>
      <c r="J6" s="15"/>
      <c r="K6" s="15"/>
      <c r="L6" s="35">
        <v>81</v>
      </c>
      <c r="M6" s="35">
        <v>54</v>
      </c>
      <c r="N6" s="35">
        <v>26</v>
      </c>
      <c r="O6" s="15"/>
      <c r="P6" s="14">
        <f t="shared" si="0"/>
        <v>161</v>
      </c>
      <c r="Q6" s="307" t="s">
        <v>32</v>
      </c>
      <c r="R6" s="340">
        <v>114727</v>
      </c>
      <c r="S6" s="237" t="s">
        <v>33</v>
      </c>
      <c r="T6" s="415" t="s">
        <v>161</v>
      </c>
      <c r="U6" s="16" t="s">
        <v>90</v>
      </c>
      <c r="V6" s="16">
        <v>1015268</v>
      </c>
      <c r="W6" s="16" t="s">
        <v>7004</v>
      </c>
      <c r="X6" s="16"/>
    </row>
    <row r="7" spans="1:24">
      <c r="A7" s="15" t="s">
        <v>133</v>
      </c>
      <c r="B7" s="15" t="s">
        <v>652</v>
      </c>
      <c r="C7" s="35" t="s">
        <v>7006</v>
      </c>
      <c r="D7" s="15" t="s">
        <v>2892</v>
      </c>
      <c r="E7" s="24">
        <v>45948.274305555555</v>
      </c>
      <c r="F7" s="15">
        <v>10.3</v>
      </c>
      <c r="G7" s="37" t="s">
        <v>3986</v>
      </c>
      <c r="H7" s="15"/>
      <c r="I7" s="15"/>
      <c r="J7" s="15"/>
      <c r="K7" s="35">
        <v>161</v>
      </c>
      <c r="L7" s="15"/>
      <c r="M7" s="15"/>
      <c r="N7" s="15"/>
      <c r="O7" s="15"/>
      <c r="P7" s="14">
        <f t="shared" si="0"/>
        <v>161</v>
      </c>
      <c r="Q7" s="307" t="s">
        <v>32</v>
      </c>
      <c r="R7" s="340">
        <v>114719</v>
      </c>
      <c r="S7" s="237" t="s">
        <v>33</v>
      </c>
      <c r="T7" s="415" t="s">
        <v>161</v>
      </c>
      <c r="U7" s="16" t="s">
        <v>90</v>
      </c>
      <c r="V7" s="16">
        <v>1015269</v>
      </c>
      <c r="W7" s="16" t="s">
        <v>7007</v>
      </c>
      <c r="X7" s="16"/>
    </row>
    <row r="8" spans="1:24">
      <c r="A8" s="15" t="s">
        <v>157</v>
      </c>
      <c r="B8" s="15" t="s">
        <v>92</v>
      </c>
      <c r="C8" s="35" t="s">
        <v>7008</v>
      </c>
      <c r="D8" s="15" t="s">
        <v>159</v>
      </c>
      <c r="E8" s="24">
        <v>45947.041666666664</v>
      </c>
      <c r="F8" s="15">
        <v>10.3</v>
      </c>
      <c r="G8" s="37" t="s">
        <v>3121</v>
      </c>
      <c r="H8" s="15"/>
      <c r="I8" s="15"/>
      <c r="J8" s="15"/>
      <c r="K8" s="15"/>
      <c r="L8" s="35">
        <v>81</v>
      </c>
      <c r="M8" s="35">
        <v>80</v>
      </c>
      <c r="N8" s="15"/>
      <c r="O8" s="15"/>
      <c r="P8" s="14">
        <f t="shared" si="0"/>
        <v>161</v>
      </c>
      <c r="Q8" s="307" t="s">
        <v>32</v>
      </c>
      <c r="R8" s="340">
        <v>114732</v>
      </c>
      <c r="S8" s="237" t="s">
        <v>33</v>
      </c>
      <c r="T8" s="415" t="s">
        <v>161</v>
      </c>
      <c r="U8" s="16" t="s">
        <v>90</v>
      </c>
      <c r="V8" s="16">
        <v>1015270</v>
      </c>
      <c r="W8" s="16" t="s">
        <v>7001</v>
      </c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161</v>
      </c>
      <c r="L9" s="11">
        <f t="shared" si="1"/>
        <v>406</v>
      </c>
      <c r="M9" s="11">
        <f t="shared" si="1"/>
        <v>322</v>
      </c>
      <c r="N9" s="11">
        <f t="shared" si="1"/>
        <v>73</v>
      </c>
      <c r="O9" s="11">
        <f t="shared" si="1"/>
        <v>4</v>
      </c>
      <c r="P9" s="11">
        <f t="shared" si="1"/>
        <v>966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7009</v>
      </c>
      <c r="B13" s="1564"/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7010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772" t="s">
        <v>7011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128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560" t="s">
        <v>7012</v>
      </c>
      <c r="R19" s="1561"/>
      <c r="S19" s="1561"/>
      <c r="T19" s="1561"/>
      <c r="U19" s="1561"/>
      <c r="V19" s="1561"/>
      <c r="W19" s="1561"/>
      <c r="X19" s="1561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1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 t="s">
        <v>2561</v>
      </c>
      <c r="B21" s="15" t="s">
        <v>92</v>
      </c>
      <c r="C21" s="35" t="s">
        <v>7013</v>
      </c>
      <c r="D21" s="15" t="s">
        <v>6471</v>
      </c>
      <c r="E21" s="24">
        <v>45948.083333333336</v>
      </c>
      <c r="F21" s="15">
        <v>11.3</v>
      </c>
      <c r="G21" s="37" t="s">
        <v>3121</v>
      </c>
      <c r="H21" s="15"/>
      <c r="I21" s="15"/>
      <c r="J21" s="15"/>
      <c r="K21" s="15"/>
      <c r="L21" s="35">
        <v>81</v>
      </c>
      <c r="M21" s="272">
        <v>80</v>
      </c>
      <c r="N21" s="15"/>
      <c r="O21" s="15"/>
      <c r="P21" s="14">
        <f t="shared" ref="P21:P26" si="2">SUM(H21:O21)</f>
        <v>161</v>
      </c>
      <c r="Q21" s="307" t="s">
        <v>32</v>
      </c>
      <c r="R21" s="340">
        <v>114723</v>
      </c>
      <c r="S21" s="237" t="s">
        <v>33</v>
      </c>
      <c r="T21" s="232" t="s">
        <v>169</v>
      </c>
      <c r="U21" s="16" t="s">
        <v>90</v>
      </c>
      <c r="V21" s="16">
        <v>1015275</v>
      </c>
      <c r="W21" s="16" t="s">
        <v>7014</v>
      </c>
      <c r="X21" s="16"/>
    </row>
    <row r="22" spans="1:24">
      <c r="A22" s="15" t="s">
        <v>2837</v>
      </c>
      <c r="B22" s="15" t="s">
        <v>92</v>
      </c>
      <c r="C22" s="35" t="s">
        <v>7015</v>
      </c>
      <c r="D22" s="15" t="s">
        <v>6471</v>
      </c>
      <c r="E22" s="24">
        <v>45948.083333333336</v>
      </c>
      <c r="F22" s="15">
        <v>11.3</v>
      </c>
      <c r="G22" s="37" t="s">
        <v>3121</v>
      </c>
      <c r="H22" s="15"/>
      <c r="I22" s="15"/>
      <c r="J22" s="15"/>
      <c r="K22" s="15"/>
      <c r="L22" s="35">
        <v>81</v>
      </c>
      <c r="M22" s="15">
        <v>80</v>
      </c>
      <c r="N22" s="15"/>
      <c r="O22" s="15"/>
      <c r="P22" s="14">
        <f t="shared" si="2"/>
        <v>161</v>
      </c>
      <c r="Q22" s="307" t="s">
        <v>32</v>
      </c>
      <c r="R22" s="340">
        <v>114725</v>
      </c>
      <c r="S22" s="237" t="s">
        <v>33</v>
      </c>
      <c r="T22" s="232" t="s">
        <v>169</v>
      </c>
      <c r="U22" s="16" t="s">
        <v>90</v>
      </c>
      <c r="V22" s="16">
        <v>1015276</v>
      </c>
      <c r="W22" s="16" t="s">
        <v>7014</v>
      </c>
      <c r="X22" s="16"/>
    </row>
    <row r="23" spans="1:24">
      <c r="A23" s="15" t="s">
        <v>4752</v>
      </c>
      <c r="B23" s="15" t="s">
        <v>78</v>
      </c>
      <c r="C23" s="35" t="s">
        <v>7016</v>
      </c>
      <c r="D23" s="15" t="s">
        <v>99</v>
      </c>
      <c r="E23" s="24">
        <v>45947.277777777781</v>
      </c>
      <c r="F23" s="15">
        <v>10.8</v>
      </c>
      <c r="G23" s="37" t="s">
        <v>3121</v>
      </c>
      <c r="H23" s="15"/>
      <c r="I23" s="15"/>
      <c r="J23" s="15"/>
      <c r="K23" s="15"/>
      <c r="L23" s="35">
        <v>81</v>
      </c>
      <c r="M23" s="35">
        <v>54</v>
      </c>
      <c r="N23" s="35">
        <v>26</v>
      </c>
      <c r="O23" s="15"/>
      <c r="P23" s="14">
        <f t="shared" si="2"/>
        <v>161</v>
      </c>
      <c r="Q23" s="307" t="s">
        <v>32</v>
      </c>
      <c r="R23" s="340">
        <v>114721</v>
      </c>
      <c r="S23" s="237" t="s">
        <v>33</v>
      </c>
      <c r="T23" s="456" t="s">
        <v>100</v>
      </c>
      <c r="U23" s="16" t="s">
        <v>90</v>
      </c>
      <c r="V23" s="16">
        <v>1015277</v>
      </c>
      <c r="W23" s="16" t="s">
        <v>7014</v>
      </c>
      <c r="X23" s="16"/>
    </row>
    <row r="24" spans="1:24">
      <c r="A24" s="15" t="s">
        <v>157</v>
      </c>
      <c r="B24" s="15" t="s">
        <v>652</v>
      </c>
      <c r="C24" s="35" t="s">
        <v>7017</v>
      </c>
      <c r="D24" s="15" t="s">
        <v>2892</v>
      </c>
      <c r="E24" s="24">
        <v>45948.274305555555</v>
      </c>
      <c r="F24" s="15">
        <v>10.3</v>
      </c>
      <c r="G24" s="37" t="s">
        <v>3121</v>
      </c>
      <c r="H24" s="15"/>
      <c r="I24" s="15"/>
      <c r="J24" s="15"/>
      <c r="K24" s="15"/>
      <c r="L24" s="35">
        <v>81</v>
      </c>
      <c r="M24" s="35">
        <v>80</v>
      </c>
      <c r="N24" s="15"/>
      <c r="O24" s="15"/>
      <c r="P24" s="14">
        <f t="shared" si="2"/>
        <v>161</v>
      </c>
      <c r="Q24" s="307" t="s">
        <v>32</v>
      </c>
      <c r="R24" s="340">
        <v>114720</v>
      </c>
      <c r="S24" s="237" t="s">
        <v>33</v>
      </c>
      <c r="T24" s="457" t="s">
        <v>161</v>
      </c>
      <c r="U24" s="16" t="s">
        <v>90</v>
      </c>
      <c r="V24" s="16">
        <v>1015278</v>
      </c>
      <c r="W24" s="16" t="s">
        <v>7007</v>
      </c>
      <c r="X24" s="16"/>
    </row>
    <row r="25" spans="1:24">
      <c r="A25" s="15" t="s">
        <v>120</v>
      </c>
      <c r="B25" s="15" t="s">
        <v>78</v>
      </c>
      <c r="C25" s="35" t="s">
        <v>7018</v>
      </c>
      <c r="D25" s="15" t="s">
        <v>99</v>
      </c>
      <c r="E25" s="24">
        <v>45947.277777777781</v>
      </c>
      <c r="F25" s="15">
        <v>10.8</v>
      </c>
      <c r="G25" s="37" t="s">
        <v>3121</v>
      </c>
      <c r="H25" s="15"/>
      <c r="I25" s="15"/>
      <c r="J25" s="15"/>
      <c r="K25" s="15"/>
      <c r="L25" s="35">
        <v>81</v>
      </c>
      <c r="M25" s="35">
        <v>54</v>
      </c>
      <c r="N25" s="35">
        <v>26</v>
      </c>
      <c r="O25" s="15"/>
      <c r="P25" s="14">
        <f t="shared" si="2"/>
        <v>161</v>
      </c>
      <c r="Q25" s="17" t="s">
        <v>32</v>
      </c>
      <c r="R25" s="264">
        <v>114734</v>
      </c>
      <c r="S25" s="23" t="s">
        <v>33</v>
      </c>
      <c r="T25" s="456" t="s">
        <v>100</v>
      </c>
      <c r="U25" s="16" t="s">
        <v>90</v>
      </c>
      <c r="V25" s="16">
        <v>1015279</v>
      </c>
      <c r="W25" s="16" t="s">
        <v>7014</v>
      </c>
      <c r="X25" s="16"/>
    </row>
    <row r="26" spans="1:24">
      <c r="A26" s="15" t="s">
        <v>3866</v>
      </c>
      <c r="B26" s="15" t="s">
        <v>78</v>
      </c>
      <c r="C26" s="35" t="s">
        <v>7019</v>
      </c>
      <c r="D26" s="15" t="s">
        <v>168</v>
      </c>
      <c r="E26" s="24">
        <v>45947.75</v>
      </c>
      <c r="F26" s="15">
        <v>11.8</v>
      </c>
      <c r="G26" s="37" t="s">
        <v>3121</v>
      </c>
      <c r="H26" s="15"/>
      <c r="I26" s="15"/>
      <c r="J26" s="15"/>
      <c r="K26" s="15"/>
      <c r="L26" s="272">
        <v>81</v>
      </c>
      <c r="M26" s="15">
        <v>54</v>
      </c>
      <c r="N26" s="35">
        <v>26</v>
      </c>
      <c r="O26" s="15"/>
      <c r="P26" s="14">
        <f t="shared" si="2"/>
        <v>161</v>
      </c>
      <c r="Q26" s="17" t="s">
        <v>32</v>
      </c>
      <c r="R26" s="14">
        <v>114735</v>
      </c>
      <c r="S26" s="23" t="s">
        <v>33</v>
      </c>
      <c r="T26" s="232" t="s">
        <v>169</v>
      </c>
      <c r="U26" s="16" t="s">
        <v>90</v>
      </c>
      <c r="V26" s="16">
        <v>1015280</v>
      </c>
      <c r="W26" s="16" t="s">
        <v>7020</v>
      </c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/>
      <c r="Q27" s="14"/>
      <c r="R27" s="293"/>
      <c r="S27" s="14"/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486</v>
      </c>
      <c r="M28" s="11">
        <f t="shared" si="3"/>
        <v>402</v>
      </c>
      <c r="N28" s="11">
        <f t="shared" si="3"/>
        <v>78</v>
      </c>
      <c r="O28" s="11">
        <f t="shared" si="3"/>
        <v>0</v>
      </c>
      <c r="P28" s="11">
        <f t="shared" si="3"/>
        <v>966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238" t="s">
        <v>161</v>
      </c>
      <c r="B32" s="1772" t="s">
        <v>39</v>
      </c>
      <c r="C32" s="1772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4" t="s">
        <v>169</v>
      </c>
      <c r="B33" s="205" t="s">
        <v>41</v>
      </c>
      <c r="C33" s="4"/>
      <c r="D33" s="242"/>
      <c r="E33" s="24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58" t="s">
        <v>100</v>
      </c>
      <c r="B34" s="208" t="s">
        <v>179</v>
      </c>
      <c r="C34" s="458"/>
      <c r="D34" s="242"/>
      <c r="E34" s="24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 t="s">
        <v>7021</v>
      </c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 t="s">
        <v>7022</v>
      </c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0">
    <mergeCell ref="B37:C37"/>
    <mergeCell ref="B38:C38"/>
    <mergeCell ref="Q19:X19"/>
    <mergeCell ref="B30:D30"/>
    <mergeCell ref="J30:L30"/>
    <mergeCell ref="B32:C32"/>
    <mergeCell ref="B35:C35"/>
    <mergeCell ref="B36:C36"/>
    <mergeCell ref="H19:P19"/>
    <mergeCell ref="B14:C14"/>
    <mergeCell ref="B15:C15"/>
    <mergeCell ref="B16:C16"/>
    <mergeCell ref="B17:C17"/>
    <mergeCell ref="A19:F19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CF92-680C-4F73-884B-6A1C85DFB687}">
  <sheetPr>
    <tabColor theme="5" tint="0.59999389629810485"/>
  </sheetPr>
  <dimension ref="A1:Z151"/>
  <sheetViews>
    <sheetView workbookViewId="0">
      <selection activeCell="A3" sqref="A3:B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1.5703125" customWidth="1"/>
    <col min="22" max="22" width="16.28515625" customWidth="1"/>
    <col min="23" max="24" width="9.140625" bestFit="1" customWidth="1"/>
    <col min="25" max="25" width="19" customWidth="1"/>
  </cols>
  <sheetData>
    <row r="1" spans="1:26" ht="23.25">
      <c r="A1" s="1549" t="s">
        <v>0</v>
      </c>
      <c r="B1" s="1549"/>
      <c r="C1" s="1549"/>
      <c r="D1" s="1549"/>
      <c r="E1" s="1549"/>
      <c r="F1" s="1549"/>
      <c r="G1" s="1208"/>
      <c r="H1" s="1209"/>
      <c r="I1" s="1549" t="s">
        <v>1</v>
      </c>
      <c r="J1" s="1549"/>
      <c r="K1" s="1549"/>
      <c r="L1" s="1549"/>
      <c r="M1" s="1549"/>
      <c r="N1" s="1549"/>
      <c r="O1" s="1549"/>
      <c r="P1" s="1549"/>
      <c r="Q1" s="1549"/>
      <c r="R1" s="1550" t="s">
        <v>2</v>
      </c>
      <c r="S1" s="1551"/>
      <c r="T1" s="1550"/>
      <c r="U1" s="1550"/>
      <c r="V1" s="1550"/>
      <c r="W1" s="1550"/>
      <c r="X1" s="1550"/>
      <c r="Y1" s="1550"/>
      <c r="Z1" s="1550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227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23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>
      <c r="A3" s="1172" t="s">
        <v>228</v>
      </c>
      <c r="B3" s="1172" t="s">
        <v>78</v>
      </c>
      <c r="C3" s="1172" t="s">
        <v>730</v>
      </c>
      <c r="D3" s="1172" t="s">
        <v>505</v>
      </c>
      <c r="E3" s="1173">
        <v>46256.34375</v>
      </c>
      <c r="F3" s="1172">
        <v>12.5</v>
      </c>
      <c r="G3" s="1172">
        <v>121955</v>
      </c>
      <c r="H3" s="1174"/>
      <c r="I3" s="1172"/>
      <c r="J3" s="1172"/>
      <c r="K3" s="1172"/>
      <c r="L3" s="1172"/>
      <c r="M3" s="1172"/>
      <c r="N3" s="1172"/>
      <c r="O3" s="1172"/>
      <c r="P3" s="1172">
        <v>251</v>
      </c>
      <c r="Q3" s="1175">
        <f t="shared" ref="Q3:Q8" si="0">SUM(I3:P3)</f>
        <v>251</v>
      </c>
      <c r="R3" s="1176" t="s">
        <v>32</v>
      </c>
      <c r="S3" s="1175" t="s">
        <v>31</v>
      </c>
      <c r="T3" s="1175"/>
      <c r="U3" s="1440" t="s">
        <v>731</v>
      </c>
      <c r="V3" s="1239" t="s">
        <v>732</v>
      </c>
      <c r="W3" s="1181"/>
      <c r="X3" s="1181">
        <v>1022654</v>
      </c>
      <c r="Y3" s="1181"/>
      <c r="Z3" s="1181" t="s">
        <v>233</v>
      </c>
    </row>
    <row r="4" spans="1:26">
      <c r="A4" s="1172" t="s">
        <v>228</v>
      </c>
      <c r="B4" s="1172" t="s">
        <v>78</v>
      </c>
      <c r="C4" s="1172" t="s">
        <v>733</v>
      </c>
      <c r="D4" s="1172" t="s">
        <v>505</v>
      </c>
      <c r="E4" s="1173">
        <v>46256.34375</v>
      </c>
      <c r="F4" s="1172">
        <v>12.5</v>
      </c>
      <c r="G4" s="1172">
        <v>121956</v>
      </c>
      <c r="H4" s="1174"/>
      <c r="I4" s="1172"/>
      <c r="J4" s="1172"/>
      <c r="K4" s="1172"/>
      <c r="L4" s="1172"/>
      <c r="M4" s="1172"/>
      <c r="N4" s="1172"/>
      <c r="O4" s="1172"/>
      <c r="P4" s="1172">
        <v>251</v>
      </c>
      <c r="Q4" s="1175">
        <f t="shared" si="0"/>
        <v>251</v>
      </c>
      <c r="R4" s="1176" t="s">
        <v>32</v>
      </c>
      <c r="S4" s="1175" t="s">
        <v>31</v>
      </c>
      <c r="T4" s="1175"/>
      <c r="U4" s="1440" t="s">
        <v>731</v>
      </c>
      <c r="V4" s="1239" t="s">
        <v>732</v>
      </c>
      <c r="W4" s="1181"/>
      <c r="X4" s="1181">
        <v>1022655</v>
      </c>
      <c r="Y4" s="1181"/>
      <c r="Z4" s="1181" t="s">
        <v>233</v>
      </c>
    </row>
    <row r="5" spans="1:26">
      <c r="A5" s="1172" t="s">
        <v>228</v>
      </c>
      <c r="B5" s="1172" t="s">
        <v>78</v>
      </c>
      <c r="C5" s="1172" t="s">
        <v>734</v>
      </c>
      <c r="D5" s="1172" t="s">
        <v>505</v>
      </c>
      <c r="E5" s="1173">
        <v>46256.34375</v>
      </c>
      <c r="F5" s="1172">
        <v>12.5</v>
      </c>
      <c r="G5" s="1172">
        <v>121957</v>
      </c>
      <c r="H5" s="1174"/>
      <c r="I5" s="1172"/>
      <c r="J5" s="1172"/>
      <c r="K5" s="1172"/>
      <c r="L5" s="1172"/>
      <c r="M5" s="1172"/>
      <c r="N5" s="1172"/>
      <c r="O5" s="1172"/>
      <c r="P5" s="1172">
        <v>251</v>
      </c>
      <c r="Q5" s="1175">
        <f t="shared" si="0"/>
        <v>251</v>
      </c>
      <c r="R5" s="1176" t="s">
        <v>32</v>
      </c>
      <c r="S5" s="1177" t="s">
        <v>33</v>
      </c>
      <c r="T5" s="1175"/>
      <c r="U5" s="1440" t="s">
        <v>731</v>
      </c>
      <c r="V5" s="1239" t="s">
        <v>732</v>
      </c>
      <c r="W5" s="1181"/>
      <c r="X5" s="1181">
        <v>1022656</v>
      </c>
      <c r="Y5" s="1181"/>
      <c r="Z5" s="1181" t="s">
        <v>233</v>
      </c>
    </row>
    <row r="6" spans="1:26">
      <c r="A6" s="1172" t="s">
        <v>735</v>
      </c>
      <c r="B6" s="1172" t="s">
        <v>78</v>
      </c>
      <c r="C6" s="1172" t="s">
        <v>736</v>
      </c>
      <c r="D6" s="1172" t="s">
        <v>505</v>
      </c>
      <c r="E6" s="1173">
        <v>46256.34375</v>
      </c>
      <c r="F6" s="1172">
        <v>12.5</v>
      </c>
      <c r="G6" s="1172">
        <v>122012</v>
      </c>
      <c r="H6" s="1174"/>
      <c r="I6" s="1172"/>
      <c r="J6" s="1172"/>
      <c r="K6" s="1172"/>
      <c r="L6" s="1172"/>
      <c r="M6" s="1172"/>
      <c r="N6" s="1172"/>
      <c r="O6" s="1172"/>
      <c r="P6" s="1172">
        <v>40</v>
      </c>
      <c r="Q6" s="1175">
        <f t="shared" si="0"/>
        <v>40</v>
      </c>
      <c r="R6" s="1176" t="s">
        <v>32</v>
      </c>
      <c r="S6" s="1177" t="s">
        <v>33</v>
      </c>
      <c r="T6" s="1175"/>
      <c r="U6" s="1440" t="s">
        <v>731</v>
      </c>
      <c r="V6" s="1239" t="s">
        <v>732</v>
      </c>
      <c r="W6" s="1181"/>
      <c r="X6" s="1181">
        <v>1022658</v>
      </c>
      <c r="Y6" s="1181"/>
      <c r="Z6" s="1181" t="s">
        <v>233</v>
      </c>
    </row>
    <row r="7" spans="1:26">
      <c r="A7" s="1172"/>
      <c r="B7" s="1172"/>
      <c r="C7" s="1172"/>
      <c r="D7" s="1172"/>
      <c r="E7" s="1173"/>
      <c r="F7" s="1172"/>
      <c r="G7" s="1172"/>
      <c r="H7" s="1174"/>
      <c r="I7" s="1172"/>
      <c r="J7" s="1172"/>
      <c r="K7" s="1172"/>
      <c r="L7" s="1172"/>
      <c r="M7" s="1172"/>
      <c r="N7" s="1172"/>
      <c r="O7" s="1172"/>
      <c r="P7" s="1172"/>
      <c r="Q7" s="1175">
        <f t="shared" si="0"/>
        <v>0</v>
      </c>
      <c r="R7" s="1176" t="s">
        <v>32</v>
      </c>
      <c r="S7" s="1177" t="s">
        <v>33</v>
      </c>
      <c r="T7" s="1175"/>
      <c r="U7" s="1175"/>
      <c r="V7" s="1239"/>
      <c r="W7" s="1181"/>
      <c r="X7" s="1181"/>
      <c r="Y7" s="1181"/>
      <c r="Z7" s="1181"/>
    </row>
    <row r="8" spans="1:26">
      <c r="A8" s="1178"/>
      <c r="B8" s="1178"/>
      <c r="C8" s="1178"/>
      <c r="D8" s="1178"/>
      <c r="E8" s="1178"/>
      <c r="F8" s="1178"/>
      <c r="G8" s="1178"/>
      <c r="H8" s="1205"/>
      <c r="I8" s="1178"/>
      <c r="J8" s="1178"/>
      <c r="K8" s="1178"/>
      <c r="L8" s="1178"/>
      <c r="M8" s="1178"/>
      <c r="N8" s="1178"/>
      <c r="O8" s="1178"/>
      <c r="P8" s="1178"/>
      <c r="Q8" s="1175">
        <f t="shared" si="0"/>
        <v>0</v>
      </c>
      <c r="R8" s="1175" t="s">
        <v>30</v>
      </c>
      <c r="S8" s="1175" t="s">
        <v>31</v>
      </c>
      <c r="T8" s="1175"/>
      <c r="U8" s="1175"/>
      <c r="V8" s="1181"/>
      <c r="W8" s="1181"/>
      <c r="X8" s="1181"/>
      <c r="Y8" s="1181"/>
      <c r="Z8" s="1181"/>
    </row>
    <row r="9" spans="1:26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SUM(I3:I7)</f>
        <v>0</v>
      </c>
      <c r="J9" s="1214">
        <f>SUM(J3:J7)</f>
        <v>0</v>
      </c>
      <c r="K9" s="1214">
        <f t="shared" ref="K9:Q9" si="1">SUM(K3:K8)</f>
        <v>0</v>
      </c>
      <c r="L9" s="1214">
        <f t="shared" si="1"/>
        <v>0</v>
      </c>
      <c r="M9" s="1214">
        <f t="shared" si="1"/>
        <v>0</v>
      </c>
      <c r="N9" s="1214">
        <f t="shared" si="1"/>
        <v>0</v>
      </c>
      <c r="O9" s="1214">
        <f t="shared" si="1"/>
        <v>0</v>
      </c>
      <c r="P9" s="1214">
        <f t="shared" si="1"/>
        <v>793</v>
      </c>
      <c r="Q9" s="1214">
        <f t="shared" si="1"/>
        <v>793</v>
      </c>
      <c r="R9" s="1215"/>
      <c r="S9" s="1215"/>
      <c r="T9" s="1215"/>
      <c r="U9" s="1215"/>
      <c r="V9" s="1215"/>
      <c r="W9" s="1215"/>
      <c r="X9" s="1215"/>
      <c r="Y9" s="1215"/>
      <c r="Z9" s="1215"/>
    </row>
    <row r="10" spans="1:26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Y10" s="1216"/>
    </row>
    <row r="11" spans="1:26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6">
      <c r="A13" s="1194" t="s">
        <v>161</v>
      </c>
      <c r="B13" s="1548" t="s">
        <v>39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>
      <c r="A14" s="1195" t="s">
        <v>169</v>
      </c>
      <c r="B14" s="1554" t="s">
        <v>41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 ht="15" customHeight="1">
      <c r="A15" s="1225" t="s">
        <v>42</v>
      </c>
      <c r="B15" s="1555"/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6">
      <c r="A17" s="1225" t="s">
        <v>43</v>
      </c>
      <c r="B17" s="1556"/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6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19" spans="1:26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Y19" s="1216"/>
    </row>
    <row r="20" spans="1:26" ht="23.25" customHeight="1">
      <c r="A20" s="1549" t="s">
        <v>0</v>
      </c>
      <c r="B20" s="1549"/>
      <c r="C20" s="1549"/>
      <c r="D20" s="1549"/>
      <c r="E20" s="1549"/>
      <c r="F20" s="1549"/>
      <c r="G20" s="1208"/>
      <c r="H20" s="1209"/>
      <c r="I20" s="1549" t="s">
        <v>1</v>
      </c>
      <c r="J20" s="1549"/>
      <c r="K20" s="1549"/>
      <c r="L20" s="1549"/>
      <c r="M20" s="1549"/>
      <c r="N20" s="1549"/>
      <c r="O20" s="1549"/>
      <c r="P20" s="1549"/>
      <c r="Q20" s="1549"/>
      <c r="R20" s="1550" t="s">
        <v>2</v>
      </c>
      <c r="S20" s="1551"/>
      <c r="T20" s="1550"/>
      <c r="U20" s="1550"/>
      <c r="V20" s="1550"/>
      <c r="W20" s="1550"/>
      <c r="X20" s="1550"/>
      <c r="Y20" s="1550"/>
      <c r="Z20" s="1550"/>
    </row>
    <row r="21" spans="1:26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419" t="s">
        <v>23</v>
      </c>
      <c r="V21" s="1210" t="s">
        <v>24</v>
      </c>
      <c r="W21" s="1210" t="s">
        <v>25</v>
      </c>
      <c r="X21" s="1210" t="s">
        <v>26</v>
      </c>
      <c r="Y21" s="1210" t="s">
        <v>27</v>
      </c>
      <c r="Z21" s="1210" t="s">
        <v>28</v>
      </c>
    </row>
    <row r="22" spans="1:26">
      <c r="A22" s="1172"/>
      <c r="B22" s="1172"/>
      <c r="C22" s="1172"/>
      <c r="D22" s="1172"/>
      <c r="E22" s="1173"/>
      <c r="F22" s="1172"/>
      <c r="G22" s="1172"/>
      <c r="H22" s="1174"/>
      <c r="I22" s="1172"/>
      <c r="J22" s="1172"/>
      <c r="K22" s="1172"/>
      <c r="L22" s="1172"/>
      <c r="M22" s="1172"/>
      <c r="N22" s="1172"/>
      <c r="O22" s="1172"/>
      <c r="P22" s="1172"/>
      <c r="Q22" s="1175">
        <f t="shared" ref="Q22:Q27" si="2">SUM(I22:P22)</f>
        <v>0</v>
      </c>
      <c r="R22" s="1175" t="s">
        <v>30</v>
      </c>
      <c r="S22" s="1175" t="s">
        <v>31</v>
      </c>
      <c r="T22" s="1175"/>
      <c r="U22" s="1175"/>
      <c r="V22" s="1239"/>
      <c r="W22" s="1181"/>
      <c r="X22" s="1181"/>
      <c r="Y22" s="1181"/>
      <c r="Z22" s="1181"/>
    </row>
    <row r="23" spans="1:26">
      <c r="A23" s="1172"/>
      <c r="B23" s="1172"/>
      <c r="C23" s="1172"/>
      <c r="D23" s="1172"/>
      <c r="E23" s="1173"/>
      <c r="F23" s="1172"/>
      <c r="G23" s="1172"/>
      <c r="H23" s="1174"/>
      <c r="I23" s="1172"/>
      <c r="J23" s="1172"/>
      <c r="K23" s="1172"/>
      <c r="L23" s="1172"/>
      <c r="M23" s="1172"/>
      <c r="N23" s="1172"/>
      <c r="O23" s="1172"/>
      <c r="P23" s="1172"/>
      <c r="Q23" s="1175">
        <f t="shared" si="2"/>
        <v>0</v>
      </c>
      <c r="R23" s="1175" t="s">
        <v>30</v>
      </c>
      <c r="S23" s="1175" t="s">
        <v>31</v>
      </c>
      <c r="T23" s="1175"/>
      <c r="U23" s="1175"/>
      <c r="V23" s="1239"/>
      <c r="W23" s="1181"/>
      <c r="X23" s="1181"/>
      <c r="Y23" s="1181"/>
      <c r="Z23" s="1181"/>
    </row>
    <row r="24" spans="1:26">
      <c r="A24" s="1172"/>
      <c r="B24" s="1172"/>
      <c r="C24" s="1172"/>
      <c r="D24" s="1172"/>
      <c r="E24" s="1173"/>
      <c r="F24" s="1172"/>
      <c r="G24" s="1172"/>
      <c r="H24" s="1174"/>
      <c r="I24" s="1172"/>
      <c r="J24" s="1172"/>
      <c r="K24" s="1172"/>
      <c r="L24" s="1172"/>
      <c r="M24" s="1172"/>
      <c r="N24" s="1172"/>
      <c r="O24" s="1172"/>
      <c r="P24" s="1172"/>
      <c r="Q24" s="1175">
        <f t="shared" si="2"/>
        <v>0</v>
      </c>
      <c r="R24" s="1176" t="s">
        <v>32</v>
      </c>
      <c r="S24" s="1177" t="s">
        <v>33</v>
      </c>
      <c r="T24" s="1175"/>
      <c r="U24" s="1175"/>
      <c r="V24" s="1239"/>
      <c r="W24" s="1181"/>
      <c r="X24" s="1181"/>
      <c r="Y24" s="1181"/>
      <c r="Z24" s="1181"/>
    </row>
    <row r="25" spans="1:26">
      <c r="A25" s="1172"/>
      <c r="B25" s="1172"/>
      <c r="C25" s="1172"/>
      <c r="D25" s="1172"/>
      <c r="E25" s="1173"/>
      <c r="F25" s="1172"/>
      <c r="G25" s="1172"/>
      <c r="H25" s="1174"/>
      <c r="I25" s="1172"/>
      <c r="J25" s="1172"/>
      <c r="K25" s="1172"/>
      <c r="L25" s="1172"/>
      <c r="M25" s="1172"/>
      <c r="N25" s="1172"/>
      <c r="O25" s="1172"/>
      <c r="P25" s="1172"/>
      <c r="Q25" s="1175">
        <f t="shared" si="2"/>
        <v>0</v>
      </c>
      <c r="R25" s="1176" t="s">
        <v>32</v>
      </c>
      <c r="S25" s="1177" t="s">
        <v>33</v>
      </c>
      <c r="T25" s="1175"/>
      <c r="U25" s="1175"/>
      <c r="V25" s="1239"/>
      <c r="W25" s="1181"/>
      <c r="X25" s="1181"/>
      <c r="Y25" s="1181"/>
      <c r="Z25" s="1181"/>
    </row>
    <row r="26" spans="1:26">
      <c r="A26" s="1172"/>
      <c r="B26" s="1172"/>
      <c r="C26" s="1172"/>
      <c r="D26" s="1172"/>
      <c r="E26" s="1173"/>
      <c r="F26" s="1172"/>
      <c r="G26" s="1172"/>
      <c r="H26" s="1174"/>
      <c r="I26" s="1172"/>
      <c r="J26" s="1172"/>
      <c r="K26" s="1172"/>
      <c r="L26" s="1172"/>
      <c r="M26" s="1172"/>
      <c r="N26" s="1172"/>
      <c r="O26" s="1172"/>
      <c r="P26" s="1172"/>
      <c r="Q26" s="1175">
        <f t="shared" si="2"/>
        <v>0</v>
      </c>
      <c r="R26" s="1176" t="s">
        <v>32</v>
      </c>
      <c r="S26" s="1177" t="s">
        <v>33</v>
      </c>
      <c r="T26" s="1175"/>
      <c r="U26" s="1175"/>
      <c r="V26" s="1239"/>
      <c r="W26" s="1181"/>
      <c r="X26" s="1181"/>
      <c r="Y26" s="1181"/>
      <c r="Z26" s="1181"/>
    </row>
    <row r="27" spans="1:26">
      <c r="A27" s="1178"/>
      <c r="B27" s="1178"/>
      <c r="C27" s="1178"/>
      <c r="D27" s="1178"/>
      <c r="E27" s="1178"/>
      <c r="F27" s="1178"/>
      <c r="G27" s="1178"/>
      <c r="H27" s="1205"/>
      <c r="I27" s="1178"/>
      <c r="J27" s="1178"/>
      <c r="K27" s="1178"/>
      <c r="L27" s="1178"/>
      <c r="M27" s="1178"/>
      <c r="N27" s="1178"/>
      <c r="O27" s="1178"/>
      <c r="P27" s="1178"/>
      <c r="Q27" s="1175">
        <f t="shared" si="2"/>
        <v>0</v>
      </c>
      <c r="R27" s="1175" t="s">
        <v>30</v>
      </c>
      <c r="S27" s="1175" t="s">
        <v>31</v>
      </c>
      <c r="T27" s="1175"/>
      <c r="U27" s="1175"/>
      <c r="V27" s="1181"/>
      <c r="W27" s="1181"/>
      <c r="X27" s="1181"/>
      <c r="Y27" s="1181"/>
      <c r="Z27" s="1181"/>
    </row>
    <row r="28" spans="1:26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>SUM(I22:I26)</f>
        <v>0</v>
      </c>
      <c r="J28" s="1214">
        <f>SUM(J22:J26)</f>
        <v>0</v>
      </c>
      <c r="K28" s="1214">
        <f t="shared" ref="K28:Q28" si="3">SUM(K22:K27)</f>
        <v>0</v>
      </c>
      <c r="L28" s="1214">
        <f t="shared" si="3"/>
        <v>0</v>
      </c>
      <c r="M28" s="1214">
        <f t="shared" si="3"/>
        <v>0</v>
      </c>
      <c r="N28" s="1214">
        <f t="shared" si="3"/>
        <v>0</v>
      </c>
      <c r="O28" s="1214">
        <f t="shared" si="3"/>
        <v>0</v>
      </c>
      <c r="P28" s="1214">
        <f t="shared" si="3"/>
        <v>0</v>
      </c>
      <c r="Q28" s="1214">
        <f t="shared" si="3"/>
        <v>0</v>
      </c>
      <c r="R28" s="1215"/>
      <c r="S28" s="1215"/>
      <c r="T28" s="1215"/>
      <c r="U28" s="1215"/>
      <c r="V28" s="1215"/>
      <c r="W28" s="1215"/>
      <c r="X28" s="1215"/>
      <c r="Y28" s="1215"/>
      <c r="Z28" s="1215"/>
    </row>
    <row r="29" spans="1:26">
      <c r="A29" s="1216"/>
      <c r="B29" s="1216"/>
      <c r="C29" s="1216"/>
      <c r="D29" s="1216"/>
      <c r="E29" s="1216"/>
      <c r="F29" s="1217"/>
      <c r="G29" s="1217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  <c r="Y29" s="1216"/>
    </row>
    <row r="30" spans="1:26">
      <c r="A30" s="1218" t="s">
        <v>34</v>
      </c>
      <c r="B30" s="1552"/>
      <c r="C30" s="1552"/>
      <c r="D30" s="1552"/>
      <c r="E30" s="1216"/>
      <c r="F30" s="1216"/>
      <c r="G30" s="1216"/>
      <c r="H30" s="1216"/>
      <c r="I30" s="1216"/>
      <c r="J30" s="1216"/>
      <c r="K30" s="1553"/>
      <c r="L30" s="1553"/>
      <c r="M30" s="1553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  <c r="Y30" s="1216"/>
    </row>
    <row r="31" spans="1:26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</row>
    <row r="32" spans="1:26" ht="15" customHeight="1">
      <c r="A32" s="1194" t="s">
        <v>161</v>
      </c>
      <c r="B32" s="1548" t="s">
        <v>39</v>
      </c>
      <c r="C32" s="1548"/>
      <c r="D32" s="1223"/>
      <c r="E32" s="1224" t="s">
        <v>40</v>
      </c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</row>
    <row r="33" spans="1:26">
      <c r="A33" s="1195" t="s">
        <v>169</v>
      </c>
      <c r="B33" s="1554" t="s">
        <v>41</v>
      </c>
      <c r="C33" s="1554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  <c r="Y33" s="1216"/>
    </row>
    <row r="34" spans="1:26">
      <c r="A34" s="1225" t="s">
        <v>42</v>
      </c>
      <c r="B34" s="1555"/>
      <c r="C34" s="1555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  <c r="Y34" s="1216"/>
    </row>
    <row r="35" spans="1:26">
      <c r="A35" s="1225" t="s">
        <v>42</v>
      </c>
      <c r="B35" s="1555"/>
      <c r="C35" s="1555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  <c r="Y35" s="1216"/>
    </row>
    <row r="36" spans="1:26">
      <c r="A36" s="1225" t="s">
        <v>43</v>
      </c>
      <c r="B36" s="1556"/>
      <c r="C36" s="155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</row>
    <row r="37" spans="1:26">
      <c r="A37" s="1225" t="s">
        <v>44</v>
      </c>
      <c r="B37" s="1557"/>
      <c r="C37" s="1557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  <c r="Y37" s="1216"/>
    </row>
    <row r="39" spans="1:26" ht="23.25" customHeight="1">
      <c r="A39" s="1549" t="s">
        <v>0</v>
      </c>
      <c r="B39" s="1549"/>
      <c r="C39" s="1549"/>
      <c r="D39" s="1549"/>
      <c r="E39" s="1549"/>
      <c r="F39" s="1549"/>
      <c r="G39" s="1208"/>
      <c r="H39" s="1209"/>
      <c r="I39" s="1549" t="s">
        <v>1</v>
      </c>
      <c r="J39" s="1549"/>
      <c r="K39" s="1549"/>
      <c r="L39" s="1549"/>
      <c r="M39" s="1549"/>
      <c r="N39" s="1549"/>
      <c r="O39" s="1549"/>
      <c r="P39" s="1549"/>
      <c r="Q39" s="1549"/>
      <c r="R39" s="1550" t="s">
        <v>2</v>
      </c>
      <c r="S39" s="1551"/>
      <c r="T39" s="1550"/>
      <c r="U39" s="1550"/>
      <c r="V39" s="1550"/>
      <c r="W39" s="1550"/>
      <c r="X39" s="1550"/>
      <c r="Y39" s="1550"/>
      <c r="Z39" s="1550"/>
    </row>
    <row r="40" spans="1:26" ht="26.25">
      <c r="A40" s="1210" t="s">
        <v>3</v>
      </c>
      <c r="B40" s="1210" t="s">
        <v>4</v>
      </c>
      <c r="C40" s="1210" t="s">
        <v>5</v>
      </c>
      <c r="D40" s="1210" t="s">
        <v>6</v>
      </c>
      <c r="E40" s="1210" t="s">
        <v>7</v>
      </c>
      <c r="F40" s="1210" t="s">
        <v>8</v>
      </c>
      <c r="G40" s="1210" t="s">
        <v>9</v>
      </c>
      <c r="H40" s="1211" t="s">
        <v>10</v>
      </c>
      <c r="I40" s="1227" t="s">
        <v>11</v>
      </c>
      <c r="J40" s="1227" t="s">
        <v>12</v>
      </c>
      <c r="K40" s="1227" t="s">
        <v>13</v>
      </c>
      <c r="L40" s="1227" t="s">
        <v>14</v>
      </c>
      <c r="M40" s="1227" t="s">
        <v>15</v>
      </c>
      <c r="N40" s="1227" t="s">
        <v>16</v>
      </c>
      <c r="O40" s="1227" t="s">
        <v>17</v>
      </c>
      <c r="P40" s="1212" t="s">
        <v>18</v>
      </c>
      <c r="Q40" s="1210" t="s">
        <v>19</v>
      </c>
      <c r="R40" s="1210" t="s">
        <v>20</v>
      </c>
      <c r="S40" s="1213" t="s">
        <v>21</v>
      </c>
      <c r="T40" s="1213" t="s">
        <v>22</v>
      </c>
      <c r="U40" s="1419" t="s">
        <v>23</v>
      </c>
      <c r="V40" s="1210" t="s">
        <v>24</v>
      </c>
      <c r="W40" s="1210" t="s">
        <v>25</v>
      </c>
      <c r="X40" s="1210" t="s">
        <v>26</v>
      </c>
      <c r="Y40" s="1210" t="s">
        <v>27</v>
      </c>
      <c r="Z40" s="1210" t="s">
        <v>28</v>
      </c>
    </row>
    <row r="41" spans="1:26">
      <c r="A41" s="1172"/>
      <c r="B41" s="1172"/>
      <c r="C41" s="1172"/>
      <c r="D41" s="1172"/>
      <c r="E41" s="1173"/>
      <c r="F41" s="1172"/>
      <c r="G41" s="1172"/>
      <c r="H41" s="1174"/>
      <c r="I41" s="1172"/>
      <c r="J41" s="1172"/>
      <c r="K41" s="1172"/>
      <c r="L41" s="1172"/>
      <c r="M41" s="1172"/>
      <c r="N41" s="1172"/>
      <c r="O41" s="1172"/>
      <c r="P41" s="1172"/>
      <c r="Q41" s="1175">
        <f t="shared" ref="Q41:Q46" si="4">SUM(I41:P41)</f>
        <v>0</v>
      </c>
      <c r="R41" s="1175" t="s">
        <v>30</v>
      </c>
      <c r="S41" s="1175" t="s">
        <v>31</v>
      </c>
      <c r="T41" s="1175"/>
      <c r="U41" s="1175"/>
      <c r="V41" s="1239"/>
      <c r="W41" s="1181"/>
      <c r="X41" s="1181"/>
      <c r="Y41" s="1181"/>
      <c r="Z41" s="1181"/>
    </row>
    <row r="42" spans="1:26">
      <c r="A42" s="1172"/>
      <c r="B42" s="1172"/>
      <c r="C42" s="1172"/>
      <c r="D42" s="1172"/>
      <c r="E42" s="1173"/>
      <c r="F42" s="1172"/>
      <c r="G42" s="1172"/>
      <c r="H42" s="1174"/>
      <c r="I42" s="1172"/>
      <c r="J42" s="1172"/>
      <c r="K42" s="1172"/>
      <c r="L42" s="1172"/>
      <c r="M42" s="1172"/>
      <c r="N42" s="1172"/>
      <c r="O42" s="1172"/>
      <c r="P42" s="1172"/>
      <c r="Q42" s="1175">
        <f t="shared" si="4"/>
        <v>0</v>
      </c>
      <c r="R42" s="1175" t="s">
        <v>30</v>
      </c>
      <c r="S42" s="1175" t="s">
        <v>31</v>
      </c>
      <c r="T42" s="1175"/>
      <c r="U42" s="1175"/>
      <c r="V42" s="1239"/>
      <c r="W42" s="1181"/>
      <c r="X42" s="1181"/>
      <c r="Y42" s="1181"/>
      <c r="Z42" s="1181"/>
    </row>
    <row r="43" spans="1:26">
      <c r="A43" s="1172"/>
      <c r="B43" s="1172"/>
      <c r="C43" s="1172"/>
      <c r="D43" s="1172"/>
      <c r="E43" s="1173"/>
      <c r="F43" s="1172"/>
      <c r="G43" s="1172"/>
      <c r="H43" s="1174"/>
      <c r="I43" s="1172"/>
      <c r="J43" s="1172"/>
      <c r="K43" s="1172"/>
      <c r="L43" s="1172"/>
      <c r="M43" s="1172"/>
      <c r="N43" s="1172"/>
      <c r="O43" s="1172"/>
      <c r="P43" s="1172"/>
      <c r="Q43" s="1175">
        <f t="shared" si="4"/>
        <v>0</v>
      </c>
      <c r="R43" s="1176" t="s">
        <v>32</v>
      </c>
      <c r="S43" s="1177" t="s">
        <v>33</v>
      </c>
      <c r="T43" s="1175"/>
      <c r="U43" s="1175"/>
      <c r="V43" s="1239"/>
      <c r="W43" s="1181"/>
      <c r="X43" s="1181"/>
      <c r="Y43" s="1181"/>
      <c r="Z43" s="1181"/>
    </row>
    <row r="44" spans="1:26">
      <c r="A44" s="1172"/>
      <c r="B44" s="1172"/>
      <c r="C44" s="1172"/>
      <c r="D44" s="1172"/>
      <c r="E44" s="1173"/>
      <c r="F44" s="1172"/>
      <c r="G44" s="1172"/>
      <c r="H44" s="1174"/>
      <c r="I44" s="1172"/>
      <c r="J44" s="1172"/>
      <c r="K44" s="1172"/>
      <c r="L44" s="1172"/>
      <c r="M44" s="1172"/>
      <c r="N44" s="1172"/>
      <c r="O44" s="1172"/>
      <c r="P44" s="1172"/>
      <c r="Q44" s="1175">
        <f t="shared" si="4"/>
        <v>0</v>
      </c>
      <c r="R44" s="1176" t="s">
        <v>32</v>
      </c>
      <c r="S44" s="1177" t="s">
        <v>33</v>
      </c>
      <c r="T44" s="1175"/>
      <c r="U44" s="1175"/>
      <c r="V44" s="1239"/>
      <c r="W44" s="1181"/>
      <c r="X44" s="1181"/>
      <c r="Y44" s="1181"/>
      <c r="Z44" s="1181"/>
    </row>
    <row r="45" spans="1:26">
      <c r="A45" s="1172"/>
      <c r="B45" s="1172"/>
      <c r="C45" s="1172"/>
      <c r="D45" s="1172"/>
      <c r="E45" s="1173"/>
      <c r="F45" s="1172"/>
      <c r="G45" s="1172"/>
      <c r="H45" s="1174"/>
      <c r="I45" s="1172"/>
      <c r="J45" s="1172"/>
      <c r="K45" s="1172"/>
      <c r="L45" s="1172"/>
      <c r="M45" s="1172"/>
      <c r="N45" s="1172"/>
      <c r="O45" s="1172"/>
      <c r="P45" s="1172"/>
      <c r="Q45" s="1175">
        <f t="shared" si="4"/>
        <v>0</v>
      </c>
      <c r="R45" s="1176" t="s">
        <v>32</v>
      </c>
      <c r="S45" s="1177" t="s">
        <v>33</v>
      </c>
      <c r="T45" s="1175"/>
      <c r="U45" s="1175"/>
      <c r="V45" s="1239"/>
      <c r="W45" s="1181"/>
      <c r="X45" s="1181"/>
      <c r="Y45" s="1181"/>
      <c r="Z45" s="1181"/>
    </row>
    <row r="46" spans="1:26">
      <c r="A46" s="1178"/>
      <c r="B46" s="1178"/>
      <c r="C46" s="1178"/>
      <c r="D46" s="1178"/>
      <c r="E46" s="1178"/>
      <c r="F46" s="1178"/>
      <c r="G46" s="1178"/>
      <c r="H46" s="1205"/>
      <c r="I46" s="1178"/>
      <c r="J46" s="1178"/>
      <c r="K46" s="1178"/>
      <c r="L46" s="1178"/>
      <c r="M46" s="1178"/>
      <c r="N46" s="1178"/>
      <c r="O46" s="1178"/>
      <c r="P46" s="1178"/>
      <c r="Q46" s="1175">
        <f t="shared" si="4"/>
        <v>0</v>
      </c>
      <c r="R46" s="1175" t="s">
        <v>30</v>
      </c>
      <c r="S46" s="1175" t="s">
        <v>31</v>
      </c>
      <c r="T46" s="1175"/>
      <c r="U46" s="1175"/>
      <c r="V46" s="1181"/>
      <c r="W46" s="1181"/>
      <c r="X46" s="1181"/>
      <c r="Y46" s="1181"/>
      <c r="Z46" s="1181"/>
    </row>
    <row r="47" spans="1:26">
      <c r="A47" s="1214" t="s">
        <v>19</v>
      </c>
      <c r="B47" s="1209"/>
      <c r="C47" s="1209"/>
      <c r="D47" s="1209"/>
      <c r="E47" s="1214"/>
      <c r="F47" s="1209"/>
      <c r="G47" s="1209"/>
      <c r="H47" s="1209"/>
      <c r="I47" s="1214">
        <f>SUM(I41:I45)</f>
        <v>0</v>
      </c>
      <c r="J47" s="1214">
        <f>SUM(J41:J45)</f>
        <v>0</v>
      </c>
      <c r="K47" s="1214">
        <f t="shared" ref="K47:Q47" si="5">SUM(K41:K46)</f>
        <v>0</v>
      </c>
      <c r="L47" s="1214">
        <f t="shared" si="5"/>
        <v>0</v>
      </c>
      <c r="M47" s="1214">
        <f t="shared" si="5"/>
        <v>0</v>
      </c>
      <c r="N47" s="1214">
        <f t="shared" si="5"/>
        <v>0</v>
      </c>
      <c r="O47" s="1214">
        <f t="shared" si="5"/>
        <v>0</v>
      </c>
      <c r="P47" s="1214">
        <f t="shared" si="5"/>
        <v>0</v>
      </c>
      <c r="Q47" s="1214">
        <f t="shared" si="5"/>
        <v>0</v>
      </c>
      <c r="R47" s="1215"/>
      <c r="S47" s="1215"/>
      <c r="T47" s="1215"/>
      <c r="U47" s="1215"/>
      <c r="V47" s="1215"/>
      <c r="W47" s="1215"/>
      <c r="X47" s="1215"/>
      <c r="Y47" s="1215"/>
      <c r="Z47" s="1215"/>
    </row>
    <row r="48" spans="1:26">
      <c r="A48" s="1216"/>
      <c r="B48" s="1216"/>
      <c r="C48" s="1216"/>
      <c r="D48" s="1216"/>
      <c r="E48" s="1216"/>
      <c r="F48" s="1217"/>
      <c r="G48" s="1217"/>
      <c r="H48" s="1216"/>
      <c r="I48" s="1216"/>
      <c r="J48" s="1216"/>
      <c r="K48" s="1216"/>
      <c r="L48" s="1216"/>
      <c r="M48" s="1216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  <c r="Y48" s="1216"/>
    </row>
    <row r="49" spans="1:26">
      <c r="A49" s="1218" t="s">
        <v>34</v>
      </c>
      <c r="B49" s="1552"/>
      <c r="C49" s="1552"/>
      <c r="D49" s="1552"/>
      <c r="E49" s="1216"/>
      <c r="F49" s="1216"/>
      <c r="G49" s="1216"/>
      <c r="H49" s="1216"/>
      <c r="I49" s="1216"/>
      <c r="J49" s="1216"/>
      <c r="K49" s="1553"/>
      <c r="L49" s="1553"/>
      <c r="M49" s="1553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  <c r="Y49" s="1216"/>
    </row>
    <row r="50" spans="1:26" ht="18">
      <c r="A50" s="1220" t="s">
        <v>35</v>
      </c>
      <c r="B50" s="1221" t="s">
        <v>36</v>
      </c>
      <c r="C50" s="1222" t="s">
        <v>37</v>
      </c>
      <c r="D50" s="1219"/>
      <c r="E50" s="1216"/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  <c r="Y50" s="1216"/>
    </row>
    <row r="51" spans="1:26">
      <c r="A51" s="1194" t="s">
        <v>161</v>
      </c>
      <c r="B51" s="1548" t="s">
        <v>39</v>
      </c>
      <c r="C51" s="1548"/>
      <c r="D51" s="1223"/>
      <c r="E51" s="1224" t="s">
        <v>40</v>
      </c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  <c r="Y51" s="1216"/>
    </row>
    <row r="52" spans="1:26">
      <c r="A52" s="1195" t="s">
        <v>169</v>
      </c>
      <c r="B52" s="1554" t="s">
        <v>41</v>
      </c>
      <c r="C52" s="1554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  <c r="Y52" s="1216"/>
    </row>
    <row r="53" spans="1:26">
      <c r="A53" s="1225" t="s">
        <v>42</v>
      </c>
      <c r="B53" s="1555"/>
      <c r="C53" s="1555"/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  <c r="Y53" s="1216"/>
    </row>
    <row r="54" spans="1:26">
      <c r="A54" s="1225" t="s">
        <v>42</v>
      </c>
      <c r="B54" s="1555"/>
      <c r="C54" s="1555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  <c r="Y54" s="1216"/>
    </row>
    <row r="55" spans="1:26">
      <c r="A55" s="1225" t="s">
        <v>43</v>
      </c>
      <c r="B55" s="1556"/>
      <c r="C55" s="1556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  <c r="Y55" s="1216"/>
    </row>
    <row r="56" spans="1:26">
      <c r="A56" s="1225" t="s">
        <v>44</v>
      </c>
      <c r="B56" s="1557"/>
      <c r="C56" s="1557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  <c r="Y56" s="1216"/>
    </row>
    <row r="58" spans="1:26" ht="23.25" customHeight="1">
      <c r="A58" s="1549" t="s">
        <v>0</v>
      </c>
      <c r="B58" s="1549"/>
      <c r="C58" s="1549"/>
      <c r="D58" s="1549"/>
      <c r="E58" s="1549"/>
      <c r="F58" s="1549"/>
      <c r="G58" s="1208"/>
      <c r="H58" s="1209"/>
      <c r="I58" s="1549" t="s">
        <v>1</v>
      </c>
      <c r="J58" s="1549"/>
      <c r="K58" s="1549"/>
      <c r="L58" s="1549"/>
      <c r="M58" s="1549"/>
      <c r="N58" s="1549"/>
      <c r="O58" s="1549"/>
      <c r="P58" s="1549"/>
      <c r="Q58" s="1549"/>
      <c r="R58" s="1550" t="s">
        <v>2</v>
      </c>
      <c r="S58" s="1551"/>
      <c r="T58" s="1550"/>
      <c r="U58" s="1550"/>
      <c r="V58" s="1550"/>
      <c r="W58" s="1550"/>
      <c r="X58" s="1550"/>
      <c r="Y58" s="1550"/>
      <c r="Z58" s="1550"/>
    </row>
    <row r="59" spans="1:26" ht="26.25">
      <c r="A59" s="1210" t="s">
        <v>3</v>
      </c>
      <c r="B59" s="1210" t="s">
        <v>4</v>
      </c>
      <c r="C59" s="1210" t="s">
        <v>5</v>
      </c>
      <c r="D59" s="1210" t="s">
        <v>6</v>
      </c>
      <c r="E59" s="1210" t="s">
        <v>7</v>
      </c>
      <c r="F59" s="1210" t="s">
        <v>8</v>
      </c>
      <c r="G59" s="1210" t="s">
        <v>9</v>
      </c>
      <c r="H59" s="1211" t="s">
        <v>10</v>
      </c>
      <c r="I59" s="1227" t="s">
        <v>11</v>
      </c>
      <c r="J59" s="1227" t="s">
        <v>12</v>
      </c>
      <c r="K59" s="1227" t="s">
        <v>13</v>
      </c>
      <c r="L59" s="1227" t="s">
        <v>14</v>
      </c>
      <c r="M59" s="1227" t="s">
        <v>15</v>
      </c>
      <c r="N59" s="1227" t="s">
        <v>16</v>
      </c>
      <c r="O59" s="1227" t="s">
        <v>17</v>
      </c>
      <c r="P59" s="1212" t="s">
        <v>18</v>
      </c>
      <c r="Q59" s="1210" t="s">
        <v>19</v>
      </c>
      <c r="R59" s="1210" t="s">
        <v>20</v>
      </c>
      <c r="S59" s="1213" t="s">
        <v>21</v>
      </c>
      <c r="T59" s="1213" t="s">
        <v>22</v>
      </c>
      <c r="U59" s="1419" t="s">
        <v>23</v>
      </c>
      <c r="V59" s="1210" t="s">
        <v>24</v>
      </c>
      <c r="W59" s="1210" t="s">
        <v>25</v>
      </c>
      <c r="X59" s="1210" t="s">
        <v>26</v>
      </c>
      <c r="Y59" s="1210" t="s">
        <v>27</v>
      </c>
      <c r="Z59" s="1210" t="s">
        <v>28</v>
      </c>
    </row>
    <row r="60" spans="1:26">
      <c r="A60" s="1172"/>
      <c r="B60" s="1172"/>
      <c r="C60" s="1172"/>
      <c r="D60" s="1172"/>
      <c r="E60" s="1173"/>
      <c r="F60" s="1172"/>
      <c r="G60" s="1172"/>
      <c r="H60" s="1174"/>
      <c r="I60" s="1172"/>
      <c r="J60" s="1172"/>
      <c r="K60" s="1172"/>
      <c r="L60" s="1172"/>
      <c r="M60" s="1172"/>
      <c r="N60" s="1172"/>
      <c r="O60" s="1172"/>
      <c r="P60" s="1172"/>
      <c r="Q60" s="1175">
        <f t="shared" ref="Q60:Q65" si="6">SUM(I60:P60)</f>
        <v>0</v>
      </c>
      <c r="R60" s="1175" t="s">
        <v>30</v>
      </c>
      <c r="S60" s="1175" t="s">
        <v>31</v>
      </c>
      <c r="T60" s="1175"/>
      <c r="U60" s="1175"/>
      <c r="V60" s="1239"/>
      <c r="W60" s="1181"/>
      <c r="X60" s="1181"/>
      <c r="Y60" s="1181"/>
      <c r="Z60" s="1181"/>
    </row>
    <row r="61" spans="1:26">
      <c r="A61" s="1172"/>
      <c r="B61" s="1172"/>
      <c r="C61" s="1172"/>
      <c r="D61" s="1172"/>
      <c r="E61" s="1173"/>
      <c r="F61" s="1172"/>
      <c r="G61" s="1172"/>
      <c r="H61" s="1174"/>
      <c r="I61" s="1172"/>
      <c r="J61" s="1172"/>
      <c r="K61" s="1172"/>
      <c r="L61" s="1172"/>
      <c r="M61" s="1172"/>
      <c r="N61" s="1172"/>
      <c r="O61" s="1172"/>
      <c r="P61" s="1172"/>
      <c r="Q61" s="1175">
        <f t="shared" si="6"/>
        <v>0</v>
      </c>
      <c r="R61" s="1175" t="s">
        <v>30</v>
      </c>
      <c r="S61" s="1175" t="s">
        <v>31</v>
      </c>
      <c r="T61" s="1175"/>
      <c r="U61" s="1175"/>
      <c r="V61" s="1239"/>
      <c r="W61" s="1181"/>
      <c r="X61" s="1181"/>
      <c r="Y61" s="1181"/>
      <c r="Z61" s="1181"/>
    </row>
    <row r="62" spans="1:26">
      <c r="A62" s="1172"/>
      <c r="B62" s="1172"/>
      <c r="C62" s="1172"/>
      <c r="D62" s="1172"/>
      <c r="E62" s="1173"/>
      <c r="F62" s="1172"/>
      <c r="G62" s="1172"/>
      <c r="H62" s="1174"/>
      <c r="I62" s="1172"/>
      <c r="J62" s="1172"/>
      <c r="K62" s="1172"/>
      <c r="L62" s="1172"/>
      <c r="M62" s="1172"/>
      <c r="N62" s="1172"/>
      <c r="O62" s="1172"/>
      <c r="P62" s="1172"/>
      <c r="Q62" s="1175">
        <f t="shared" si="6"/>
        <v>0</v>
      </c>
      <c r="R62" s="1176" t="s">
        <v>32</v>
      </c>
      <c r="S62" s="1177" t="s">
        <v>33</v>
      </c>
      <c r="T62" s="1175"/>
      <c r="U62" s="1175"/>
      <c r="V62" s="1239"/>
      <c r="W62" s="1181"/>
      <c r="X62" s="1181"/>
      <c r="Y62" s="1181"/>
      <c r="Z62" s="1181"/>
    </row>
    <row r="63" spans="1:26">
      <c r="A63" s="1172"/>
      <c r="B63" s="1172"/>
      <c r="C63" s="1172"/>
      <c r="D63" s="1172"/>
      <c r="E63" s="1173"/>
      <c r="F63" s="1172"/>
      <c r="G63" s="1172"/>
      <c r="H63" s="1174"/>
      <c r="I63" s="1172"/>
      <c r="J63" s="1172"/>
      <c r="K63" s="1172"/>
      <c r="L63" s="1172"/>
      <c r="M63" s="1172"/>
      <c r="N63" s="1172"/>
      <c r="O63" s="1172"/>
      <c r="P63" s="1172"/>
      <c r="Q63" s="1175">
        <f t="shared" si="6"/>
        <v>0</v>
      </c>
      <c r="R63" s="1176" t="s">
        <v>32</v>
      </c>
      <c r="S63" s="1177" t="s">
        <v>33</v>
      </c>
      <c r="T63" s="1175"/>
      <c r="U63" s="1175"/>
      <c r="V63" s="1239"/>
      <c r="W63" s="1181"/>
      <c r="X63" s="1181"/>
      <c r="Y63" s="1181"/>
      <c r="Z63" s="1181"/>
    </row>
    <row r="64" spans="1:26">
      <c r="A64" s="1172"/>
      <c r="B64" s="1172"/>
      <c r="C64" s="1172"/>
      <c r="D64" s="1172"/>
      <c r="E64" s="1173"/>
      <c r="F64" s="1172"/>
      <c r="G64" s="1172"/>
      <c r="H64" s="1174"/>
      <c r="I64" s="1172"/>
      <c r="J64" s="1172"/>
      <c r="K64" s="1172"/>
      <c r="L64" s="1172"/>
      <c r="M64" s="1172"/>
      <c r="N64" s="1172"/>
      <c r="O64" s="1172"/>
      <c r="P64" s="1172"/>
      <c r="Q64" s="1175">
        <f t="shared" si="6"/>
        <v>0</v>
      </c>
      <c r="R64" s="1176" t="s">
        <v>32</v>
      </c>
      <c r="S64" s="1177" t="s">
        <v>33</v>
      </c>
      <c r="T64" s="1175"/>
      <c r="U64" s="1175"/>
      <c r="V64" s="1239"/>
      <c r="W64" s="1181"/>
      <c r="X64" s="1181"/>
      <c r="Y64" s="1181"/>
      <c r="Z64" s="1181"/>
    </row>
    <row r="65" spans="1:26">
      <c r="A65" s="1178"/>
      <c r="B65" s="1178"/>
      <c r="C65" s="1178"/>
      <c r="D65" s="1178"/>
      <c r="E65" s="1178"/>
      <c r="F65" s="1178"/>
      <c r="G65" s="1178"/>
      <c r="H65" s="1205"/>
      <c r="I65" s="1178"/>
      <c r="J65" s="1178"/>
      <c r="K65" s="1178"/>
      <c r="L65" s="1178"/>
      <c r="M65" s="1178"/>
      <c r="N65" s="1178"/>
      <c r="O65" s="1178"/>
      <c r="P65" s="1178"/>
      <c r="Q65" s="1175">
        <f t="shared" si="6"/>
        <v>0</v>
      </c>
      <c r="R65" s="1175" t="s">
        <v>30</v>
      </c>
      <c r="S65" s="1175" t="s">
        <v>31</v>
      </c>
      <c r="T65" s="1175"/>
      <c r="U65" s="1175"/>
      <c r="V65" s="1181"/>
      <c r="W65" s="1181"/>
      <c r="X65" s="1181"/>
      <c r="Y65" s="1181"/>
      <c r="Z65" s="1181"/>
    </row>
    <row r="66" spans="1:26">
      <c r="A66" s="1214" t="s">
        <v>19</v>
      </c>
      <c r="B66" s="1209"/>
      <c r="C66" s="1209"/>
      <c r="D66" s="1209"/>
      <c r="E66" s="1214"/>
      <c r="F66" s="1209"/>
      <c r="G66" s="1209"/>
      <c r="H66" s="1209"/>
      <c r="I66" s="1214">
        <f>SUM(I60:I64)</f>
        <v>0</v>
      </c>
      <c r="J66" s="1214">
        <f>SUM(J60:J64)</f>
        <v>0</v>
      </c>
      <c r="K66" s="1214">
        <f t="shared" ref="K66:Q66" si="7">SUM(K60:K65)</f>
        <v>0</v>
      </c>
      <c r="L66" s="1214">
        <f t="shared" si="7"/>
        <v>0</v>
      </c>
      <c r="M66" s="1214">
        <f t="shared" si="7"/>
        <v>0</v>
      </c>
      <c r="N66" s="1214">
        <f t="shared" si="7"/>
        <v>0</v>
      </c>
      <c r="O66" s="1214">
        <f t="shared" si="7"/>
        <v>0</v>
      </c>
      <c r="P66" s="1214">
        <f t="shared" si="7"/>
        <v>0</v>
      </c>
      <c r="Q66" s="1214">
        <f t="shared" si="7"/>
        <v>0</v>
      </c>
      <c r="R66" s="1215"/>
      <c r="S66" s="1215"/>
      <c r="T66" s="1215"/>
      <c r="U66" s="1215"/>
      <c r="V66" s="1215"/>
      <c r="W66" s="1215"/>
      <c r="X66" s="1215"/>
      <c r="Y66" s="1215"/>
      <c r="Z66" s="1215"/>
    </row>
    <row r="67" spans="1:26">
      <c r="A67" s="1216"/>
      <c r="B67" s="1216"/>
      <c r="C67" s="1216"/>
      <c r="D67" s="1216"/>
      <c r="E67" s="1216"/>
      <c r="F67" s="1217"/>
      <c r="G67" s="1217"/>
      <c r="H67" s="1216"/>
      <c r="I67" s="1216"/>
      <c r="J67" s="1216"/>
      <c r="K67" s="1216"/>
      <c r="L67" s="1216"/>
      <c r="M67" s="1216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  <c r="Y67" s="1216"/>
    </row>
    <row r="68" spans="1:26">
      <c r="A68" s="1218" t="s">
        <v>34</v>
      </c>
      <c r="B68" s="1552"/>
      <c r="C68" s="1552"/>
      <c r="D68" s="1552"/>
      <c r="E68" s="1216"/>
      <c r="F68" s="1216"/>
      <c r="G68" s="1216"/>
      <c r="H68" s="1216"/>
      <c r="I68" s="1216"/>
      <c r="J68" s="1216"/>
      <c r="K68" s="1553"/>
      <c r="L68" s="1553"/>
      <c r="M68" s="1553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  <c r="Y68" s="1216"/>
    </row>
    <row r="69" spans="1:26" ht="18">
      <c r="A69" s="1220" t="s">
        <v>35</v>
      </c>
      <c r="B69" s="1221" t="s">
        <v>36</v>
      </c>
      <c r="C69" s="1222" t="s">
        <v>37</v>
      </c>
      <c r="D69" s="1219"/>
      <c r="E69" s="1216"/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  <c r="Y69" s="1216"/>
    </row>
    <row r="70" spans="1:26">
      <c r="A70" s="1194" t="s">
        <v>161</v>
      </c>
      <c r="B70" s="1548" t="s">
        <v>39</v>
      </c>
      <c r="C70" s="1548"/>
      <c r="D70" s="1223"/>
      <c r="E70" s="1224" t="s">
        <v>40</v>
      </c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  <c r="Y70" s="1216"/>
    </row>
    <row r="71" spans="1:26">
      <c r="A71" s="1195" t="s">
        <v>169</v>
      </c>
      <c r="B71" s="1554" t="s">
        <v>41</v>
      </c>
      <c r="C71" s="1554"/>
      <c r="D71" s="1216"/>
      <c r="E71" s="1216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  <c r="Y71" s="1216"/>
    </row>
    <row r="72" spans="1:26">
      <c r="A72" s="1225" t="s">
        <v>42</v>
      </c>
      <c r="B72" s="1555"/>
      <c r="C72" s="1555"/>
      <c r="D72" s="1216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  <c r="Y72" s="1216"/>
    </row>
    <row r="73" spans="1:26">
      <c r="A73" s="1225" t="s">
        <v>42</v>
      </c>
      <c r="B73" s="1555"/>
      <c r="C73" s="1555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  <c r="Y73" s="1216"/>
    </row>
    <row r="74" spans="1:26">
      <c r="A74" s="1225" t="s">
        <v>43</v>
      </c>
      <c r="B74" s="1556"/>
      <c r="C74" s="1556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  <c r="Y74" s="1216"/>
    </row>
    <row r="75" spans="1:26">
      <c r="A75" s="1225" t="s">
        <v>44</v>
      </c>
      <c r="B75" s="1557"/>
      <c r="C75" s="1557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  <c r="Y75" s="1216"/>
    </row>
    <row r="77" spans="1:26" ht="23.25" customHeight="1">
      <c r="A77" s="1549" t="s">
        <v>0</v>
      </c>
      <c r="B77" s="1549"/>
      <c r="C77" s="1549"/>
      <c r="D77" s="1549"/>
      <c r="E77" s="1549"/>
      <c r="F77" s="1549"/>
      <c r="G77" s="1208"/>
      <c r="H77" s="1209"/>
      <c r="I77" s="1549" t="s">
        <v>1</v>
      </c>
      <c r="J77" s="1549"/>
      <c r="K77" s="1549"/>
      <c r="L77" s="1549"/>
      <c r="M77" s="1549"/>
      <c r="N77" s="1549"/>
      <c r="O77" s="1549"/>
      <c r="P77" s="1549"/>
      <c r="Q77" s="1549"/>
      <c r="R77" s="1550" t="s">
        <v>2</v>
      </c>
      <c r="S77" s="1551"/>
      <c r="T77" s="1550"/>
      <c r="U77" s="1550"/>
      <c r="V77" s="1550"/>
      <c r="W77" s="1550"/>
      <c r="X77" s="1550"/>
      <c r="Y77" s="1550"/>
      <c r="Z77" s="1550"/>
    </row>
    <row r="78" spans="1:26" ht="26.25">
      <c r="A78" s="1210" t="s">
        <v>3</v>
      </c>
      <c r="B78" s="1210" t="s">
        <v>4</v>
      </c>
      <c r="C78" s="1210" t="s">
        <v>5</v>
      </c>
      <c r="D78" s="1210" t="s">
        <v>6</v>
      </c>
      <c r="E78" s="1210" t="s">
        <v>7</v>
      </c>
      <c r="F78" s="1210" t="s">
        <v>8</v>
      </c>
      <c r="G78" s="1210" t="s">
        <v>9</v>
      </c>
      <c r="H78" s="1211" t="s">
        <v>10</v>
      </c>
      <c r="I78" s="1227" t="s">
        <v>11</v>
      </c>
      <c r="J78" s="1227" t="s">
        <v>12</v>
      </c>
      <c r="K78" s="1227" t="s">
        <v>13</v>
      </c>
      <c r="L78" s="1227" t="s">
        <v>14</v>
      </c>
      <c r="M78" s="1227" t="s">
        <v>15</v>
      </c>
      <c r="N78" s="1227" t="s">
        <v>16</v>
      </c>
      <c r="O78" s="1227" t="s">
        <v>17</v>
      </c>
      <c r="P78" s="1212" t="s">
        <v>18</v>
      </c>
      <c r="Q78" s="1210" t="s">
        <v>19</v>
      </c>
      <c r="R78" s="1210" t="s">
        <v>20</v>
      </c>
      <c r="S78" s="1213" t="s">
        <v>21</v>
      </c>
      <c r="T78" s="1213" t="s">
        <v>22</v>
      </c>
      <c r="U78" s="1419" t="s">
        <v>23</v>
      </c>
      <c r="V78" s="1210" t="s">
        <v>24</v>
      </c>
      <c r="W78" s="1210" t="s">
        <v>25</v>
      </c>
      <c r="X78" s="1210" t="s">
        <v>26</v>
      </c>
      <c r="Y78" s="1210" t="s">
        <v>27</v>
      </c>
      <c r="Z78" s="1210" t="s">
        <v>28</v>
      </c>
    </row>
    <row r="79" spans="1:26">
      <c r="A79" s="1172"/>
      <c r="B79" s="1172"/>
      <c r="C79" s="1172"/>
      <c r="D79" s="1172"/>
      <c r="E79" s="1173"/>
      <c r="F79" s="1172"/>
      <c r="G79" s="1172"/>
      <c r="H79" s="1174"/>
      <c r="I79" s="1172"/>
      <c r="J79" s="1172"/>
      <c r="K79" s="1172"/>
      <c r="L79" s="1172"/>
      <c r="M79" s="1172"/>
      <c r="N79" s="1172"/>
      <c r="O79" s="1172"/>
      <c r="P79" s="1172"/>
      <c r="Q79" s="1175">
        <f t="shared" ref="Q79:Q84" si="8">SUM(I79:P79)</f>
        <v>0</v>
      </c>
      <c r="R79" s="1175" t="s">
        <v>30</v>
      </c>
      <c r="S79" s="1175" t="s">
        <v>31</v>
      </c>
      <c r="T79" s="1175"/>
      <c r="U79" s="1175"/>
      <c r="V79" s="1239"/>
      <c r="W79" s="1181"/>
      <c r="X79" s="1181"/>
      <c r="Y79" s="1181"/>
      <c r="Z79" s="1181"/>
    </row>
    <row r="80" spans="1:26">
      <c r="A80" s="1172"/>
      <c r="B80" s="1172"/>
      <c r="C80" s="1172"/>
      <c r="D80" s="1172"/>
      <c r="E80" s="1173"/>
      <c r="F80" s="1172"/>
      <c r="G80" s="1172"/>
      <c r="H80" s="1174"/>
      <c r="I80" s="1172"/>
      <c r="J80" s="1172"/>
      <c r="K80" s="1172"/>
      <c r="L80" s="1172"/>
      <c r="M80" s="1172"/>
      <c r="N80" s="1172"/>
      <c r="O80" s="1172"/>
      <c r="P80" s="1172"/>
      <c r="Q80" s="1175">
        <f t="shared" si="8"/>
        <v>0</v>
      </c>
      <c r="R80" s="1175" t="s">
        <v>30</v>
      </c>
      <c r="S80" s="1175" t="s">
        <v>31</v>
      </c>
      <c r="T80" s="1175"/>
      <c r="U80" s="1175"/>
      <c r="V80" s="1239"/>
      <c r="W80" s="1181"/>
      <c r="X80" s="1181"/>
      <c r="Y80" s="1181"/>
      <c r="Z80" s="1181"/>
    </row>
    <row r="81" spans="1:26">
      <c r="A81" s="1172"/>
      <c r="B81" s="1172"/>
      <c r="C81" s="1172"/>
      <c r="D81" s="1172"/>
      <c r="E81" s="1173"/>
      <c r="F81" s="1172"/>
      <c r="G81" s="1172"/>
      <c r="H81" s="1174"/>
      <c r="I81" s="1172"/>
      <c r="J81" s="1172"/>
      <c r="K81" s="1172"/>
      <c r="L81" s="1172"/>
      <c r="M81" s="1172"/>
      <c r="N81" s="1172"/>
      <c r="O81" s="1172"/>
      <c r="P81" s="1172"/>
      <c r="Q81" s="1175">
        <f t="shared" si="8"/>
        <v>0</v>
      </c>
      <c r="R81" s="1176" t="s">
        <v>32</v>
      </c>
      <c r="S81" s="1177" t="s">
        <v>33</v>
      </c>
      <c r="T81" s="1175"/>
      <c r="U81" s="1175"/>
      <c r="V81" s="1239"/>
      <c r="W81" s="1181"/>
      <c r="X81" s="1181"/>
      <c r="Y81" s="1181"/>
      <c r="Z81" s="1181"/>
    </row>
    <row r="82" spans="1:26">
      <c r="A82" s="1172"/>
      <c r="B82" s="1172"/>
      <c r="C82" s="1172"/>
      <c r="D82" s="1172"/>
      <c r="E82" s="1173"/>
      <c r="F82" s="1172"/>
      <c r="G82" s="1172"/>
      <c r="H82" s="1174"/>
      <c r="I82" s="1172"/>
      <c r="J82" s="1172"/>
      <c r="K82" s="1172"/>
      <c r="L82" s="1172"/>
      <c r="M82" s="1172"/>
      <c r="N82" s="1172"/>
      <c r="O82" s="1172"/>
      <c r="P82" s="1172"/>
      <c r="Q82" s="1175">
        <f t="shared" si="8"/>
        <v>0</v>
      </c>
      <c r="R82" s="1176" t="s">
        <v>32</v>
      </c>
      <c r="S82" s="1177" t="s">
        <v>33</v>
      </c>
      <c r="T82" s="1175"/>
      <c r="U82" s="1175"/>
      <c r="V82" s="1239"/>
      <c r="W82" s="1181"/>
      <c r="X82" s="1181"/>
      <c r="Y82" s="1181"/>
      <c r="Z82" s="1181"/>
    </row>
    <row r="83" spans="1:26">
      <c r="A83" s="1172"/>
      <c r="B83" s="1172"/>
      <c r="C83" s="1172"/>
      <c r="D83" s="1172"/>
      <c r="E83" s="1173"/>
      <c r="F83" s="1172"/>
      <c r="G83" s="1172"/>
      <c r="H83" s="1174"/>
      <c r="I83" s="1172"/>
      <c r="J83" s="1172"/>
      <c r="K83" s="1172"/>
      <c r="L83" s="1172"/>
      <c r="M83" s="1172"/>
      <c r="N83" s="1172"/>
      <c r="O83" s="1172"/>
      <c r="P83" s="1172"/>
      <c r="Q83" s="1175">
        <f t="shared" si="8"/>
        <v>0</v>
      </c>
      <c r="R83" s="1176" t="s">
        <v>32</v>
      </c>
      <c r="S83" s="1177" t="s">
        <v>33</v>
      </c>
      <c r="T83" s="1175"/>
      <c r="U83" s="1175"/>
      <c r="V83" s="1239"/>
      <c r="W83" s="1181"/>
      <c r="X83" s="1181"/>
      <c r="Y83" s="1181"/>
      <c r="Z83" s="1181"/>
    </row>
    <row r="84" spans="1:26">
      <c r="A84" s="1178"/>
      <c r="B84" s="1178"/>
      <c r="C84" s="1178"/>
      <c r="D84" s="1178"/>
      <c r="E84" s="1178"/>
      <c r="F84" s="1178"/>
      <c r="G84" s="1178"/>
      <c r="H84" s="1205"/>
      <c r="I84" s="1178"/>
      <c r="J84" s="1178"/>
      <c r="K84" s="1178"/>
      <c r="L84" s="1178"/>
      <c r="M84" s="1178"/>
      <c r="N84" s="1178"/>
      <c r="O84" s="1178"/>
      <c r="P84" s="1178"/>
      <c r="Q84" s="1175">
        <f t="shared" si="8"/>
        <v>0</v>
      </c>
      <c r="R84" s="1175" t="s">
        <v>30</v>
      </c>
      <c r="S84" s="1175" t="s">
        <v>31</v>
      </c>
      <c r="T84" s="1175"/>
      <c r="U84" s="1175"/>
      <c r="V84" s="1181"/>
      <c r="W84" s="1181"/>
      <c r="X84" s="1181"/>
      <c r="Y84" s="1181"/>
      <c r="Z84" s="1181"/>
    </row>
    <row r="85" spans="1:26">
      <c r="A85" s="1214" t="s">
        <v>19</v>
      </c>
      <c r="B85" s="1209"/>
      <c r="C85" s="1209"/>
      <c r="D85" s="1209"/>
      <c r="E85" s="1214"/>
      <c r="F85" s="1209"/>
      <c r="G85" s="1209"/>
      <c r="H85" s="1209"/>
      <c r="I85" s="1214">
        <f>SUM(I79:I83)</f>
        <v>0</v>
      </c>
      <c r="J85" s="1214">
        <f>SUM(J79:J83)</f>
        <v>0</v>
      </c>
      <c r="K85" s="1214">
        <f t="shared" ref="K85:Q85" si="9">SUM(K79:K84)</f>
        <v>0</v>
      </c>
      <c r="L85" s="1214">
        <f t="shared" si="9"/>
        <v>0</v>
      </c>
      <c r="M85" s="1214">
        <f t="shared" si="9"/>
        <v>0</v>
      </c>
      <c r="N85" s="1214">
        <f t="shared" si="9"/>
        <v>0</v>
      </c>
      <c r="O85" s="1214">
        <f t="shared" si="9"/>
        <v>0</v>
      </c>
      <c r="P85" s="1214">
        <f t="shared" si="9"/>
        <v>0</v>
      </c>
      <c r="Q85" s="1214">
        <f t="shared" si="9"/>
        <v>0</v>
      </c>
      <c r="R85" s="1215"/>
      <c r="S85" s="1215"/>
      <c r="T85" s="1215"/>
      <c r="U85" s="1215"/>
      <c r="V85" s="1215"/>
      <c r="W85" s="1215"/>
      <c r="X85" s="1215"/>
      <c r="Y85" s="1215"/>
      <c r="Z85" s="1215"/>
    </row>
    <row r="86" spans="1:26">
      <c r="A86" s="1216"/>
      <c r="B86" s="1216"/>
      <c r="C86" s="1216"/>
      <c r="D86" s="1216"/>
      <c r="E86" s="1216"/>
      <c r="F86" s="1217"/>
      <c r="G86" s="1217"/>
      <c r="H86" s="1216"/>
      <c r="I86" s="1216"/>
      <c r="J86" s="1216"/>
      <c r="K86" s="1216"/>
      <c r="L86" s="1216"/>
      <c r="M86" s="1216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  <c r="Y86" s="1216"/>
    </row>
    <row r="87" spans="1:26">
      <c r="A87" s="1218" t="s">
        <v>34</v>
      </c>
      <c r="B87" s="1552"/>
      <c r="C87" s="1552"/>
      <c r="D87" s="1552"/>
      <c r="E87" s="1216"/>
      <c r="F87" s="1216"/>
      <c r="G87" s="1216"/>
      <c r="H87" s="1216"/>
      <c r="I87" s="1216"/>
      <c r="J87" s="1216"/>
      <c r="K87" s="1553"/>
      <c r="L87" s="1553"/>
      <c r="M87" s="1553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  <c r="Y87" s="1216"/>
    </row>
    <row r="88" spans="1:26" ht="18">
      <c r="A88" s="1220" t="s">
        <v>35</v>
      </c>
      <c r="B88" s="1221" t="s">
        <v>36</v>
      </c>
      <c r="C88" s="1222" t="s">
        <v>37</v>
      </c>
      <c r="D88" s="1219"/>
      <c r="E88" s="1216"/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  <c r="Y88" s="1216"/>
    </row>
    <row r="89" spans="1:26">
      <c r="A89" s="1194" t="s">
        <v>161</v>
      </c>
      <c r="B89" s="1548" t="s">
        <v>39</v>
      </c>
      <c r="C89" s="1548"/>
      <c r="D89" s="1223"/>
      <c r="E89" s="1224" t="s">
        <v>40</v>
      </c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  <c r="Y89" s="1216"/>
    </row>
    <row r="90" spans="1:26">
      <c r="A90" s="1195" t="s">
        <v>169</v>
      </c>
      <c r="B90" s="1554" t="s">
        <v>41</v>
      </c>
      <c r="C90" s="1554"/>
      <c r="D90" s="1216"/>
      <c r="E90" s="1216"/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  <c r="Y90" s="1216"/>
    </row>
    <row r="91" spans="1:26">
      <c r="A91" s="1225" t="s">
        <v>42</v>
      </c>
      <c r="B91" s="1555"/>
      <c r="C91" s="1555"/>
      <c r="D91" s="1216"/>
      <c r="E91" s="1216"/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  <c r="Y91" s="1216"/>
    </row>
    <row r="92" spans="1:26">
      <c r="A92" s="1225" t="s">
        <v>42</v>
      </c>
      <c r="B92" s="1555"/>
      <c r="C92" s="1555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  <c r="Y92" s="1216"/>
    </row>
    <row r="93" spans="1:26">
      <c r="A93" s="1225" t="s">
        <v>43</v>
      </c>
      <c r="B93" s="1556"/>
      <c r="C93" s="1556"/>
      <c r="D93" s="1216"/>
      <c r="E93" s="1216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  <c r="Y93" s="1216"/>
    </row>
    <row r="94" spans="1:26">
      <c r="A94" s="1225" t="s">
        <v>44</v>
      </c>
      <c r="B94" s="1557"/>
      <c r="C94" s="1557"/>
      <c r="D94" s="1216"/>
      <c r="E94" s="1216"/>
      <c r="F94" s="1216"/>
      <c r="G94" s="1216"/>
      <c r="H94" s="1216"/>
      <c r="I94" s="1216"/>
      <c r="J94" s="1216"/>
      <c r="K94" s="1216"/>
      <c r="L94" s="1216"/>
      <c r="M94" s="1216"/>
      <c r="N94" s="1216"/>
      <c r="O94" s="1216"/>
      <c r="P94" s="1216"/>
      <c r="Q94" s="1216"/>
      <c r="R94" s="1216"/>
      <c r="S94" s="1216"/>
      <c r="T94" s="1216"/>
      <c r="U94" s="1216"/>
      <c r="V94" s="1216"/>
      <c r="W94" s="1216"/>
      <c r="X94" s="1216"/>
      <c r="Y94" s="1216"/>
    </row>
    <row r="96" spans="1:26" ht="23.25" customHeight="1">
      <c r="A96" s="1549" t="s">
        <v>0</v>
      </c>
      <c r="B96" s="1549"/>
      <c r="C96" s="1549"/>
      <c r="D96" s="1549"/>
      <c r="E96" s="1549"/>
      <c r="F96" s="1549"/>
      <c r="G96" s="1208"/>
      <c r="H96" s="1209"/>
      <c r="I96" s="1549" t="s">
        <v>1</v>
      </c>
      <c r="J96" s="1549"/>
      <c r="K96" s="1549"/>
      <c r="L96" s="1549"/>
      <c r="M96" s="1549"/>
      <c r="N96" s="1549"/>
      <c r="O96" s="1549"/>
      <c r="P96" s="1549"/>
      <c r="Q96" s="1549"/>
      <c r="R96" s="1550" t="s">
        <v>2</v>
      </c>
      <c r="S96" s="1551"/>
      <c r="T96" s="1550"/>
      <c r="U96" s="1550"/>
      <c r="V96" s="1550"/>
      <c r="W96" s="1550"/>
      <c r="X96" s="1550"/>
      <c r="Y96" s="1550"/>
      <c r="Z96" s="1550"/>
    </row>
    <row r="97" spans="1:26" ht="26.25">
      <c r="A97" s="1210" t="s">
        <v>3</v>
      </c>
      <c r="B97" s="1210" t="s">
        <v>4</v>
      </c>
      <c r="C97" s="1210" t="s">
        <v>5</v>
      </c>
      <c r="D97" s="1210" t="s">
        <v>6</v>
      </c>
      <c r="E97" s="1210" t="s">
        <v>7</v>
      </c>
      <c r="F97" s="1210" t="s">
        <v>8</v>
      </c>
      <c r="G97" s="1210" t="s">
        <v>9</v>
      </c>
      <c r="H97" s="1211" t="s">
        <v>10</v>
      </c>
      <c r="I97" s="1227" t="s">
        <v>11</v>
      </c>
      <c r="J97" s="1227" t="s">
        <v>12</v>
      </c>
      <c r="K97" s="1227" t="s">
        <v>13</v>
      </c>
      <c r="L97" s="1227" t="s">
        <v>14</v>
      </c>
      <c r="M97" s="1227" t="s">
        <v>15</v>
      </c>
      <c r="N97" s="1227" t="s">
        <v>16</v>
      </c>
      <c r="O97" s="1227" t="s">
        <v>17</v>
      </c>
      <c r="P97" s="1212" t="s">
        <v>18</v>
      </c>
      <c r="Q97" s="1210" t="s">
        <v>19</v>
      </c>
      <c r="R97" s="1210" t="s">
        <v>20</v>
      </c>
      <c r="S97" s="1213" t="s">
        <v>21</v>
      </c>
      <c r="T97" s="1213" t="s">
        <v>22</v>
      </c>
      <c r="U97" s="1419" t="s">
        <v>23</v>
      </c>
      <c r="V97" s="1210" t="s">
        <v>24</v>
      </c>
      <c r="W97" s="1210" t="s">
        <v>25</v>
      </c>
      <c r="X97" s="1210" t="s">
        <v>26</v>
      </c>
      <c r="Y97" s="1210" t="s">
        <v>27</v>
      </c>
      <c r="Z97" s="1210" t="s">
        <v>28</v>
      </c>
    </row>
    <row r="98" spans="1:26">
      <c r="A98" s="1172"/>
      <c r="B98" s="1172"/>
      <c r="C98" s="1172"/>
      <c r="D98" s="1172"/>
      <c r="E98" s="1173"/>
      <c r="F98" s="1172"/>
      <c r="G98" s="1172"/>
      <c r="H98" s="1174"/>
      <c r="I98" s="1172"/>
      <c r="J98" s="1172"/>
      <c r="K98" s="1172"/>
      <c r="L98" s="1172"/>
      <c r="M98" s="1172"/>
      <c r="N98" s="1172"/>
      <c r="O98" s="1172"/>
      <c r="P98" s="1172"/>
      <c r="Q98" s="1175">
        <f t="shared" ref="Q98:Q103" si="10">SUM(I98:P98)</f>
        <v>0</v>
      </c>
      <c r="R98" s="1175" t="s">
        <v>30</v>
      </c>
      <c r="S98" s="1175" t="s">
        <v>31</v>
      </c>
      <c r="T98" s="1175"/>
      <c r="U98" s="1175"/>
      <c r="V98" s="1239"/>
      <c r="W98" s="1181"/>
      <c r="X98" s="1181"/>
      <c r="Y98" s="1181"/>
      <c r="Z98" s="1181"/>
    </row>
    <row r="99" spans="1:26">
      <c r="A99" s="1172"/>
      <c r="B99" s="1172"/>
      <c r="C99" s="1172"/>
      <c r="D99" s="1172"/>
      <c r="E99" s="1173"/>
      <c r="F99" s="1172"/>
      <c r="G99" s="1172"/>
      <c r="H99" s="1174"/>
      <c r="I99" s="1172"/>
      <c r="J99" s="1172"/>
      <c r="K99" s="1172"/>
      <c r="L99" s="1172"/>
      <c r="M99" s="1172"/>
      <c r="N99" s="1172"/>
      <c r="O99" s="1172"/>
      <c r="P99" s="1172"/>
      <c r="Q99" s="1175">
        <f t="shared" si="10"/>
        <v>0</v>
      </c>
      <c r="R99" s="1175" t="s">
        <v>30</v>
      </c>
      <c r="S99" s="1175" t="s">
        <v>31</v>
      </c>
      <c r="T99" s="1175"/>
      <c r="U99" s="1175"/>
      <c r="V99" s="1239"/>
      <c r="W99" s="1181"/>
      <c r="X99" s="1181"/>
      <c r="Y99" s="1181"/>
      <c r="Z99" s="1181"/>
    </row>
    <row r="100" spans="1:26">
      <c r="A100" s="1172"/>
      <c r="B100" s="1172"/>
      <c r="C100" s="1172"/>
      <c r="D100" s="1172"/>
      <c r="E100" s="1173"/>
      <c r="F100" s="1172"/>
      <c r="G100" s="1172"/>
      <c r="H100" s="1174"/>
      <c r="I100" s="1172"/>
      <c r="J100" s="1172"/>
      <c r="K100" s="1172"/>
      <c r="L100" s="1172"/>
      <c r="M100" s="1172"/>
      <c r="N100" s="1172"/>
      <c r="O100" s="1172"/>
      <c r="P100" s="1172"/>
      <c r="Q100" s="1175">
        <f t="shared" si="10"/>
        <v>0</v>
      </c>
      <c r="R100" s="1176" t="s">
        <v>32</v>
      </c>
      <c r="S100" s="1177" t="s">
        <v>33</v>
      </c>
      <c r="T100" s="1175"/>
      <c r="U100" s="1175"/>
      <c r="V100" s="1239"/>
      <c r="W100" s="1181"/>
      <c r="X100" s="1181"/>
      <c r="Y100" s="1181"/>
      <c r="Z100" s="1181"/>
    </row>
    <row r="101" spans="1:26">
      <c r="A101" s="1172"/>
      <c r="B101" s="1172"/>
      <c r="C101" s="1172"/>
      <c r="D101" s="1172"/>
      <c r="E101" s="1173"/>
      <c r="F101" s="1172"/>
      <c r="G101" s="1172"/>
      <c r="H101" s="1174"/>
      <c r="I101" s="1172"/>
      <c r="J101" s="1172"/>
      <c r="K101" s="1172"/>
      <c r="L101" s="1172"/>
      <c r="M101" s="1172"/>
      <c r="N101" s="1172"/>
      <c r="O101" s="1172"/>
      <c r="P101" s="1172"/>
      <c r="Q101" s="1175">
        <f t="shared" si="10"/>
        <v>0</v>
      </c>
      <c r="R101" s="1176" t="s">
        <v>32</v>
      </c>
      <c r="S101" s="1177" t="s">
        <v>33</v>
      </c>
      <c r="T101" s="1175"/>
      <c r="U101" s="1175"/>
      <c r="V101" s="1239"/>
      <c r="W101" s="1181"/>
      <c r="X101" s="1181"/>
      <c r="Y101" s="1181"/>
      <c r="Z101" s="1181"/>
    </row>
    <row r="102" spans="1:26">
      <c r="A102" s="1172"/>
      <c r="B102" s="1172"/>
      <c r="C102" s="1172"/>
      <c r="D102" s="1172"/>
      <c r="E102" s="1173"/>
      <c r="F102" s="1172"/>
      <c r="G102" s="1172"/>
      <c r="H102" s="1174"/>
      <c r="I102" s="1172"/>
      <c r="J102" s="1172"/>
      <c r="K102" s="1172"/>
      <c r="L102" s="1172"/>
      <c r="M102" s="1172"/>
      <c r="N102" s="1172"/>
      <c r="O102" s="1172"/>
      <c r="P102" s="1172"/>
      <c r="Q102" s="1175">
        <f t="shared" si="10"/>
        <v>0</v>
      </c>
      <c r="R102" s="1176" t="s">
        <v>32</v>
      </c>
      <c r="S102" s="1177" t="s">
        <v>33</v>
      </c>
      <c r="T102" s="1175"/>
      <c r="U102" s="1175"/>
      <c r="V102" s="1239"/>
      <c r="W102" s="1181"/>
      <c r="X102" s="1181"/>
      <c r="Y102" s="1181"/>
      <c r="Z102" s="1181"/>
    </row>
    <row r="103" spans="1:26">
      <c r="A103" s="1178"/>
      <c r="B103" s="1178"/>
      <c r="C103" s="1178"/>
      <c r="D103" s="1178"/>
      <c r="E103" s="1178"/>
      <c r="F103" s="1178"/>
      <c r="G103" s="1178"/>
      <c r="H103" s="1205"/>
      <c r="I103" s="1178"/>
      <c r="J103" s="1178"/>
      <c r="K103" s="1178"/>
      <c r="L103" s="1178"/>
      <c r="M103" s="1178"/>
      <c r="N103" s="1178"/>
      <c r="O103" s="1178"/>
      <c r="P103" s="1178"/>
      <c r="Q103" s="1175">
        <f t="shared" si="10"/>
        <v>0</v>
      </c>
      <c r="R103" s="1175" t="s">
        <v>30</v>
      </c>
      <c r="S103" s="1175" t="s">
        <v>31</v>
      </c>
      <c r="T103" s="1175"/>
      <c r="U103" s="1175"/>
      <c r="V103" s="1181"/>
      <c r="W103" s="1181"/>
      <c r="X103" s="1181"/>
      <c r="Y103" s="1181"/>
      <c r="Z103" s="1181"/>
    </row>
    <row r="104" spans="1:26">
      <c r="A104" s="1214" t="s">
        <v>19</v>
      </c>
      <c r="B104" s="1209"/>
      <c r="C104" s="1209"/>
      <c r="D104" s="1209"/>
      <c r="E104" s="1214"/>
      <c r="F104" s="1209"/>
      <c r="G104" s="1209"/>
      <c r="H104" s="1209"/>
      <c r="I104" s="1214">
        <f>SUM(I98:I102)</f>
        <v>0</v>
      </c>
      <c r="J104" s="1214">
        <f>SUM(J98:J102)</f>
        <v>0</v>
      </c>
      <c r="K104" s="1214">
        <f t="shared" ref="K104:Q104" si="11">SUM(K98:K103)</f>
        <v>0</v>
      </c>
      <c r="L104" s="1214">
        <f t="shared" si="11"/>
        <v>0</v>
      </c>
      <c r="M104" s="1214">
        <f t="shared" si="11"/>
        <v>0</v>
      </c>
      <c r="N104" s="1214">
        <f t="shared" si="11"/>
        <v>0</v>
      </c>
      <c r="O104" s="1214">
        <f t="shared" si="11"/>
        <v>0</v>
      </c>
      <c r="P104" s="1214">
        <f t="shared" si="11"/>
        <v>0</v>
      </c>
      <c r="Q104" s="1214">
        <f t="shared" si="11"/>
        <v>0</v>
      </c>
      <c r="R104" s="1215"/>
      <c r="S104" s="1215"/>
      <c r="T104" s="1215"/>
      <c r="U104" s="1215"/>
      <c r="V104" s="1215"/>
      <c r="W104" s="1215"/>
      <c r="X104" s="1215"/>
      <c r="Y104" s="1215"/>
      <c r="Z104" s="1215"/>
    </row>
    <row r="105" spans="1:26">
      <c r="A105" s="1216"/>
      <c r="B105" s="1216"/>
      <c r="C105" s="1216"/>
      <c r="D105" s="1216"/>
      <c r="E105" s="1216"/>
      <c r="F105" s="1217"/>
      <c r="G105" s="1217"/>
      <c r="H105" s="1216"/>
      <c r="I105" s="1216"/>
      <c r="J105" s="1216"/>
      <c r="K105" s="1216"/>
      <c r="L105" s="1216"/>
      <c r="M105" s="1216"/>
      <c r="N105" s="1216"/>
      <c r="O105" s="1216"/>
      <c r="P105" s="1216"/>
      <c r="Q105" s="1216"/>
      <c r="R105" s="1216"/>
      <c r="S105" s="1216"/>
      <c r="T105" s="1216"/>
      <c r="U105" s="1216"/>
      <c r="V105" s="1216"/>
      <c r="W105" s="1216"/>
      <c r="X105" s="1216"/>
      <c r="Y105" s="1216"/>
    </row>
    <row r="106" spans="1:26">
      <c r="A106" s="1218" t="s">
        <v>34</v>
      </c>
      <c r="B106" s="1552"/>
      <c r="C106" s="1552"/>
      <c r="D106" s="1552"/>
      <c r="E106" s="1216"/>
      <c r="F106" s="1216"/>
      <c r="G106" s="1216"/>
      <c r="H106" s="1216"/>
      <c r="I106" s="1216"/>
      <c r="J106" s="1216"/>
      <c r="K106" s="1553"/>
      <c r="L106" s="1553"/>
      <c r="M106" s="1553"/>
      <c r="N106" s="1216"/>
      <c r="O106" s="1216"/>
      <c r="P106" s="1216"/>
      <c r="Q106" s="1216"/>
      <c r="R106" s="1216"/>
      <c r="S106" s="1216"/>
      <c r="T106" s="1216"/>
      <c r="U106" s="1216"/>
      <c r="V106" s="1216"/>
      <c r="W106" s="1216"/>
      <c r="X106" s="1216"/>
      <c r="Y106" s="1216"/>
    </row>
    <row r="107" spans="1:26" ht="18">
      <c r="A107" s="1220" t="s">
        <v>35</v>
      </c>
      <c r="B107" s="1221" t="s">
        <v>36</v>
      </c>
      <c r="C107" s="1222" t="s">
        <v>37</v>
      </c>
      <c r="D107" s="1219"/>
      <c r="E107" s="1216"/>
      <c r="F107" s="1216"/>
      <c r="G107" s="1216"/>
      <c r="H107" s="1216"/>
      <c r="I107" s="1216"/>
      <c r="J107" s="1216"/>
      <c r="K107" s="1216"/>
      <c r="L107" s="1216"/>
      <c r="M107" s="1216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  <c r="Y107" s="1216"/>
    </row>
    <row r="108" spans="1:26">
      <c r="A108" s="1194" t="s">
        <v>161</v>
      </c>
      <c r="B108" s="1548" t="s">
        <v>39</v>
      </c>
      <c r="C108" s="1548"/>
      <c r="D108" s="1223"/>
      <c r="E108" s="1224" t="s">
        <v>40</v>
      </c>
      <c r="F108" s="1216"/>
      <c r="G108" s="1216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  <c r="Y108" s="1216"/>
    </row>
    <row r="109" spans="1:26">
      <c r="A109" s="1195" t="s">
        <v>169</v>
      </c>
      <c r="B109" s="1554" t="s">
        <v>41</v>
      </c>
      <c r="C109" s="1554"/>
      <c r="D109" s="1216"/>
      <c r="E109" s="1216"/>
      <c r="F109" s="1216"/>
      <c r="G109" s="1216"/>
      <c r="H109" s="1216"/>
      <c r="I109" s="1216"/>
      <c r="J109" s="1216"/>
      <c r="K109" s="1216"/>
      <c r="L109" s="1216"/>
      <c r="M109" s="1216"/>
      <c r="N109" s="1216"/>
      <c r="O109" s="1216"/>
      <c r="P109" s="1216"/>
      <c r="Q109" s="1216"/>
      <c r="R109" s="1216"/>
      <c r="S109" s="1216"/>
      <c r="T109" s="1216"/>
      <c r="U109" s="1216"/>
      <c r="V109" s="1216"/>
      <c r="W109" s="1216"/>
      <c r="X109" s="1216"/>
      <c r="Y109" s="1216"/>
    </row>
    <row r="110" spans="1:26">
      <c r="A110" s="1225" t="s">
        <v>42</v>
      </c>
      <c r="B110" s="1555"/>
      <c r="C110" s="1555"/>
      <c r="D110" s="1216"/>
      <c r="E110" s="1216"/>
      <c r="F110" s="1216"/>
      <c r="G110" s="1216"/>
      <c r="H110" s="1216"/>
      <c r="I110" s="1216"/>
      <c r="J110" s="1216"/>
      <c r="K110" s="1216"/>
      <c r="L110" s="1216"/>
      <c r="M110" s="1216"/>
      <c r="N110" s="1216"/>
      <c r="O110" s="1216"/>
      <c r="P110" s="1216"/>
      <c r="Q110" s="1216"/>
      <c r="R110" s="1216"/>
      <c r="S110" s="1216"/>
      <c r="T110" s="1216"/>
      <c r="U110" s="1216"/>
      <c r="V110" s="1216"/>
      <c r="W110" s="1216"/>
      <c r="X110" s="1216"/>
      <c r="Y110" s="1216"/>
    </row>
    <row r="111" spans="1:26">
      <c r="A111" s="1225" t="s">
        <v>42</v>
      </c>
      <c r="B111" s="1555"/>
      <c r="C111" s="1555"/>
      <c r="F111" s="1216"/>
      <c r="G111" s="1216"/>
      <c r="H111" s="1216"/>
      <c r="I111" s="1216"/>
      <c r="J111" s="1216"/>
      <c r="K111" s="1216"/>
      <c r="L111" s="1216"/>
      <c r="M111" s="1216"/>
      <c r="N111" s="1216"/>
      <c r="O111" s="1216"/>
      <c r="P111" s="1216"/>
      <c r="Q111" s="1216"/>
      <c r="R111" s="1216"/>
      <c r="S111" s="1216"/>
      <c r="T111" s="1216"/>
      <c r="U111" s="1216"/>
      <c r="V111" s="1216"/>
      <c r="W111" s="1216"/>
      <c r="X111" s="1216"/>
      <c r="Y111" s="1216"/>
    </row>
    <row r="112" spans="1:26">
      <c r="A112" s="1225" t="s">
        <v>43</v>
      </c>
      <c r="B112" s="1556"/>
      <c r="C112" s="1556"/>
      <c r="D112" s="1216"/>
      <c r="E112" s="1216"/>
      <c r="F112" s="1216"/>
      <c r="G112" s="1216"/>
      <c r="H112" s="1216"/>
      <c r="I112" s="1216"/>
      <c r="J112" s="1216"/>
      <c r="K112" s="1216"/>
      <c r="L112" s="1216"/>
      <c r="M112" s="1216"/>
      <c r="N112" s="1216"/>
      <c r="O112" s="1216"/>
      <c r="P112" s="1216"/>
      <c r="Q112" s="1216"/>
      <c r="R112" s="1216"/>
      <c r="S112" s="1216"/>
      <c r="T112" s="1216"/>
      <c r="U112" s="1216"/>
      <c r="V112" s="1216"/>
      <c r="W112" s="1216"/>
      <c r="X112" s="1216"/>
      <c r="Y112" s="1216"/>
    </row>
    <row r="113" spans="1:26">
      <c r="A113" s="1225" t="s">
        <v>44</v>
      </c>
      <c r="B113" s="1557"/>
      <c r="C113" s="1557"/>
      <c r="D113" s="1216"/>
      <c r="E113" s="1216"/>
      <c r="F113" s="1216"/>
      <c r="G113" s="1216"/>
      <c r="H113" s="1216"/>
      <c r="I113" s="1216"/>
      <c r="J113" s="1216"/>
      <c r="K113" s="1216"/>
      <c r="L113" s="1216"/>
      <c r="M113" s="1216"/>
      <c r="N113" s="1216"/>
      <c r="O113" s="1216"/>
      <c r="P113" s="1216"/>
      <c r="Q113" s="1216"/>
      <c r="R113" s="1216"/>
      <c r="S113" s="1216"/>
      <c r="T113" s="1216"/>
      <c r="U113" s="1216"/>
      <c r="V113" s="1216"/>
      <c r="W113" s="1216"/>
      <c r="X113" s="1216"/>
      <c r="Y113" s="1216"/>
    </row>
    <row r="115" spans="1:26" ht="23.25" customHeight="1">
      <c r="A115" s="1549" t="s">
        <v>0</v>
      </c>
      <c r="B115" s="1549"/>
      <c r="C115" s="1549"/>
      <c r="D115" s="1549"/>
      <c r="E115" s="1549"/>
      <c r="F115" s="1549"/>
      <c r="G115" s="1208"/>
      <c r="H115" s="1209"/>
      <c r="I115" s="1549" t="s">
        <v>1</v>
      </c>
      <c r="J115" s="1549"/>
      <c r="K115" s="1549"/>
      <c r="L115" s="1549"/>
      <c r="M115" s="1549"/>
      <c r="N115" s="1549"/>
      <c r="O115" s="1549"/>
      <c r="P115" s="1549"/>
      <c r="Q115" s="1549"/>
      <c r="R115" s="1550" t="s">
        <v>2</v>
      </c>
      <c r="S115" s="1551"/>
      <c r="T115" s="1550"/>
      <c r="U115" s="1550"/>
      <c r="V115" s="1550"/>
      <c r="W115" s="1550"/>
      <c r="X115" s="1550"/>
      <c r="Y115" s="1550"/>
      <c r="Z115" s="1550"/>
    </row>
    <row r="116" spans="1:26" ht="26.25">
      <c r="A116" s="1210" t="s">
        <v>3</v>
      </c>
      <c r="B116" s="1210" t="s">
        <v>4</v>
      </c>
      <c r="C116" s="1210" t="s">
        <v>5</v>
      </c>
      <c r="D116" s="1210" t="s">
        <v>6</v>
      </c>
      <c r="E116" s="1210" t="s">
        <v>7</v>
      </c>
      <c r="F116" s="1210" t="s">
        <v>8</v>
      </c>
      <c r="G116" s="1210" t="s">
        <v>9</v>
      </c>
      <c r="H116" s="1211" t="s">
        <v>10</v>
      </c>
      <c r="I116" s="1227" t="s">
        <v>11</v>
      </c>
      <c r="J116" s="1227" t="s">
        <v>12</v>
      </c>
      <c r="K116" s="1227" t="s">
        <v>13</v>
      </c>
      <c r="L116" s="1227" t="s">
        <v>14</v>
      </c>
      <c r="M116" s="1227" t="s">
        <v>15</v>
      </c>
      <c r="N116" s="1227" t="s">
        <v>16</v>
      </c>
      <c r="O116" s="1227" t="s">
        <v>17</v>
      </c>
      <c r="P116" s="1212" t="s">
        <v>18</v>
      </c>
      <c r="Q116" s="1210" t="s">
        <v>19</v>
      </c>
      <c r="R116" s="1210" t="s">
        <v>20</v>
      </c>
      <c r="S116" s="1213" t="s">
        <v>21</v>
      </c>
      <c r="T116" s="1213" t="s">
        <v>22</v>
      </c>
      <c r="U116" s="1419" t="s">
        <v>23</v>
      </c>
      <c r="V116" s="1210" t="s">
        <v>24</v>
      </c>
      <c r="W116" s="1210" t="s">
        <v>25</v>
      </c>
      <c r="X116" s="1210" t="s">
        <v>26</v>
      </c>
      <c r="Y116" s="1210" t="s">
        <v>27</v>
      </c>
      <c r="Z116" s="1210" t="s">
        <v>28</v>
      </c>
    </row>
    <row r="117" spans="1:26">
      <c r="A117" s="1172"/>
      <c r="B117" s="1172"/>
      <c r="C117" s="1172"/>
      <c r="D117" s="1172"/>
      <c r="E117" s="1173"/>
      <c r="F117" s="1172"/>
      <c r="G117" s="1172"/>
      <c r="H117" s="1174"/>
      <c r="I117" s="1172"/>
      <c r="J117" s="1172"/>
      <c r="K117" s="1172"/>
      <c r="L117" s="1172"/>
      <c r="M117" s="1172"/>
      <c r="N117" s="1172"/>
      <c r="O117" s="1172"/>
      <c r="P117" s="1172"/>
      <c r="Q117" s="1175">
        <f t="shared" ref="Q117:Q122" si="12">SUM(I117:P117)</f>
        <v>0</v>
      </c>
      <c r="R117" s="1175" t="s">
        <v>30</v>
      </c>
      <c r="S117" s="1175" t="s">
        <v>31</v>
      </c>
      <c r="T117" s="1175"/>
      <c r="U117" s="1175"/>
      <c r="V117" s="1239"/>
      <c r="W117" s="1181"/>
      <c r="X117" s="1181"/>
      <c r="Y117" s="1181"/>
      <c r="Z117" s="1181"/>
    </row>
    <row r="118" spans="1:26">
      <c r="A118" s="1172"/>
      <c r="B118" s="1172"/>
      <c r="C118" s="1172"/>
      <c r="D118" s="1172"/>
      <c r="E118" s="1173"/>
      <c r="F118" s="1172"/>
      <c r="G118" s="1172"/>
      <c r="H118" s="1174"/>
      <c r="I118" s="1172"/>
      <c r="J118" s="1172"/>
      <c r="K118" s="1172"/>
      <c r="L118" s="1172"/>
      <c r="M118" s="1172"/>
      <c r="N118" s="1172"/>
      <c r="O118" s="1172"/>
      <c r="P118" s="1172"/>
      <c r="Q118" s="1175">
        <f t="shared" si="12"/>
        <v>0</v>
      </c>
      <c r="R118" s="1175" t="s">
        <v>30</v>
      </c>
      <c r="S118" s="1175" t="s">
        <v>31</v>
      </c>
      <c r="T118" s="1175"/>
      <c r="U118" s="1175"/>
      <c r="V118" s="1239"/>
      <c r="W118" s="1181"/>
      <c r="X118" s="1181"/>
      <c r="Y118" s="1181"/>
      <c r="Z118" s="1181"/>
    </row>
    <row r="119" spans="1:26">
      <c r="A119" s="1172"/>
      <c r="B119" s="1172"/>
      <c r="C119" s="1172"/>
      <c r="D119" s="1172"/>
      <c r="E119" s="1173"/>
      <c r="F119" s="1172"/>
      <c r="G119" s="1172"/>
      <c r="H119" s="1174"/>
      <c r="I119" s="1172"/>
      <c r="J119" s="1172"/>
      <c r="K119" s="1172"/>
      <c r="L119" s="1172"/>
      <c r="M119" s="1172"/>
      <c r="N119" s="1172"/>
      <c r="O119" s="1172"/>
      <c r="P119" s="1172"/>
      <c r="Q119" s="1175">
        <f t="shared" si="12"/>
        <v>0</v>
      </c>
      <c r="R119" s="1176" t="s">
        <v>32</v>
      </c>
      <c r="S119" s="1177" t="s">
        <v>33</v>
      </c>
      <c r="T119" s="1175"/>
      <c r="U119" s="1175"/>
      <c r="V119" s="1239"/>
      <c r="W119" s="1181"/>
      <c r="X119" s="1181"/>
      <c r="Y119" s="1181"/>
      <c r="Z119" s="1181"/>
    </row>
    <row r="120" spans="1:26">
      <c r="A120" s="1172"/>
      <c r="B120" s="1172"/>
      <c r="C120" s="1172"/>
      <c r="D120" s="1172"/>
      <c r="E120" s="1173"/>
      <c r="F120" s="1172"/>
      <c r="G120" s="1172"/>
      <c r="H120" s="1174"/>
      <c r="I120" s="1172"/>
      <c r="J120" s="1172"/>
      <c r="K120" s="1172"/>
      <c r="L120" s="1172"/>
      <c r="M120" s="1172"/>
      <c r="N120" s="1172"/>
      <c r="O120" s="1172"/>
      <c r="P120" s="1172"/>
      <c r="Q120" s="1175">
        <f t="shared" si="12"/>
        <v>0</v>
      </c>
      <c r="R120" s="1176" t="s">
        <v>32</v>
      </c>
      <c r="S120" s="1177" t="s">
        <v>33</v>
      </c>
      <c r="T120" s="1175"/>
      <c r="U120" s="1175"/>
      <c r="V120" s="1239"/>
      <c r="W120" s="1181"/>
      <c r="X120" s="1181"/>
      <c r="Y120" s="1181"/>
      <c r="Z120" s="1181"/>
    </row>
    <row r="121" spans="1:26">
      <c r="A121" s="1172"/>
      <c r="B121" s="1172"/>
      <c r="C121" s="1172"/>
      <c r="D121" s="1172"/>
      <c r="E121" s="1173"/>
      <c r="F121" s="1172"/>
      <c r="G121" s="1172"/>
      <c r="H121" s="1174"/>
      <c r="I121" s="1172"/>
      <c r="J121" s="1172"/>
      <c r="K121" s="1172"/>
      <c r="L121" s="1172"/>
      <c r="M121" s="1172"/>
      <c r="N121" s="1172"/>
      <c r="O121" s="1172"/>
      <c r="P121" s="1172"/>
      <c r="Q121" s="1175">
        <f t="shared" si="12"/>
        <v>0</v>
      </c>
      <c r="R121" s="1176" t="s">
        <v>32</v>
      </c>
      <c r="S121" s="1177" t="s">
        <v>33</v>
      </c>
      <c r="T121" s="1175"/>
      <c r="U121" s="1175"/>
      <c r="V121" s="1239"/>
      <c r="W121" s="1181"/>
      <c r="X121" s="1181"/>
      <c r="Y121" s="1181"/>
      <c r="Z121" s="1181"/>
    </row>
    <row r="122" spans="1:26">
      <c r="A122" s="1178"/>
      <c r="B122" s="1178"/>
      <c r="C122" s="1178"/>
      <c r="D122" s="1178"/>
      <c r="E122" s="1178"/>
      <c r="F122" s="1178"/>
      <c r="G122" s="1178"/>
      <c r="H122" s="1205"/>
      <c r="I122" s="1178"/>
      <c r="J122" s="1178"/>
      <c r="K122" s="1178"/>
      <c r="L122" s="1178"/>
      <c r="M122" s="1178"/>
      <c r="N122" s="1178"/>
      <c r="O122" s="1178"/>
      <c r="P122" s="1178"/>
      <c r="Q122" s="1175">
        <f t="shared" si="12"/>
        <v>0</v>
      </c>
      <c r="R122" s="1175" t="s">
        <v>30</v>
      </c>
      <c r="S122" s="1175" t="s">
        <v>31</v>
      </c>
      <c r="T122" s="1175"/>
      <c r="U122" s="1175"/>
      <c r="V122" s="1181"/>
      <c r="W122" s="1181"/>
      <c r="X122" s="1181"/>
      <c r="Y122" s="1181"/>
      <c r="Z122" s="1181"/>
    </row>
    <row r="123" spans="1:26">
      <c r="A123" s="1214" t="s">
        <v>19</v>
      </c>
      <c r="B123" s="1209"/>
      <c r="C123" s="1209"/>
      <c r="D123" s="1209"/>
      <c r="E123" s="1214"/>
      <c r="F123" s="1209"/>
      <c r="G123" s="1209"/>
      <c r="H123" s="1209"/>
      <c r="I123" s="1214">
        <f>SUM(I117:I121)</f>
        <v>0</v>
      </c>
      <c r="J123" s="1214">
        <f>SUM(J117:J121)</f>
        <v>0</v>
      </c>
      <c r="K123" s="1214">
        <f t="shared" ref="K123:Q123" si="13">SUM(K117:K122)</f>
        <v>0</v>
      </c>
      <c r="L123" s="1214">
        <f t="shared" si="13"/>
        <v>0</v>
      </c>
      <c r="M123" s="1214">
        <f t="shared" si="13"/>
        <v>0</v>
      </c>
      <c r="N123" s="1214">
        <f t="shared" si="13"/>
        <v>0</v>
      </c>
      <c r="O123" s="1214">
        <f t="shared" si="13"/>
        <v>0</v>
      </c>
      <c r="P123" s="1214">
        <f t="shared" si="13"/>
        <v>0</v>
      </c>
      <c r="Q123" s="1214">
        <f t="shared" si="13"/>
        <v>0</v>
      </c>
      <c r="R123" s="1215"/>
      <c r="S123" s="1215"/>
      <c r="T123" s="1215"/>
      <c r="U123" s="1215"/>
      <c r="V123" s="1215"/>
      <c r="W123" s="1215"/>
      <c r="X123" s="1215"/>
      <c r="Y123" s="1215"/>
      <c r="Z123" s="1215"/>
    </row>
    <row r="124" spans="1:26">
      <c r="A124" s="1216"/>
      <c r="B124" s="1216"/>
      <c r="C124" s="1216"/>
      <c r="D124" s="1216"/>
      <c r="E124" s="1216"/>
      <c r="F124" s="1217"/>
      <c r="G124" s="1217"/>
      <c r="H124" s="1216"/>
      <c r="I124" s="1216"/>
      <c r="J124" s="1216"/>
      <c r="K124" s="1216"/>
      <c r="L124" s="1216"/>
      <c r="M124" s="1216"/>
      <c r="N124" s="1216"/>
      <c r="O124" s="1216"/>
      <c r="P124" s="1216"/>
      <c r="Q124" s="1216"/>
      <c r="R124" s="1216"/>
      <c r="S124" s="1216"/>
      <c r="T124" s="1216"/>
      <c r="U124" s="1216"/>
      <c r="V124" s="1216"/>
      <c r="W124" s="1216"/>
      <c r="X124" s="1216"/>
      <c r="Y124" s="1216"/>
    </row>
    <row r="125" spans="1:26">
      <c r="A125" s="1218" t="s">
        <v>34</v>
      </c>
      <c r="B125" s="1552"/>
      <c r="C125" s="1552"/>
      <c r="D125" s="1552"/>
      <c r="E125" s="1216"/>
      <c r="F125" s="1216"/>
      <c r="G125" s="1216"/>
      <c r="H125" s="1216"/>
      <c r="I125" s="1216"/>
      <c r="J125" s="1216"/>
      <c r="K125" s="1553"/>
      <c r="L125" s="1553"/>
      <c r="M125" s="1553"/>
      <c r="N125" s="1216"/>
      <c r="O125" s="1216"/>
      <c r="P125" s="1216"/>
      <c r="Q125" s="1216"/>
      <c r="R125" s="1216"/>
      <c r="S125" s="1216"/>
      <c r="T125" s="1216"/>
      <c r="U125" s="1216"/>
      <c r="V125" s="1216"/>
      <c r="W125" s="1216"/>
      <c r="X125" s="1216"/>
      <c r="Y125" s="1216"/>
    </row>
    <row r="126" spans="1:26" ht="18">
      <c r="A126" s="1220" t="s">
        <v>35</v>
      </c>
      <c r="B126" s="1221" t="s">
        <v>36</v>
      </c>
      <c r="C126" s="1222" t="s">
        <v>37</v>
      </c>
      <c r="D126" s="1219"/>
      <c r="E126" s="1216"/>
      <c r="F126" s="1216"/>
      <c r="G126" s="1216"/>
      <c r="H126" s="1216"/>
      <c r="I126" s="1216"/>
      <c r="J126" s="1216"/>
      <c r="K126" s="1216"/>
      <c r="L126" s="1216"/>
      <c r="M126" s="1216"/>
      <c r="N126" s="1216"/>
      <c r="O126" s="1216"/>
      <c r="P126" s="1216"/>
      <c r="Q126" s="1216"/>
      <c r="R126" s="1216"/>
      <c r="S126" s="1216"/>
      <c r="T126" s="1216"/>
      <c r="U126" s="1216"/>
      <c r="V126" s="1216"/>
      <c r="W126" s="1216"/>
      <c r="X126" s="1216"/>
      <c r="Y126" s="1216"/>
    </row>
    <row r="127" spans="1:26">
      <c r="A127" s="1194" t="s">
        <v>161</v>
      </c>
      <c r="B127" s="1548" t="s">
        <v>39</v>
      </c>
      <c r="C127" s="1548"/>
      <c r="D127" s="1223"/>
      <c r="E127" s="1224" t="s">
        <v>40</v>
      </c>
      <c r="F127" s="1216"/>
      <c r="G127" s="1216"/>
      <c r="H127" s="1216"/>
      <c r="I127" s="1216"/>
      <c r="J127" s="1216"/>
      <c r="K127" s="1216"/>
      <c r="L127" s="1216"/>
      <c r="M127" s="1216"/>
      <c r="N127" s="1216"/>
      <c r="O127" s="1216"/>
      <c r="P127" s="1216"/>
      <c r="Q127" s="1216"/>
      <c r="R127" s="1216"/>
      <c r="S127" s="1216"/>
      <c r="T127" s="1216"/>
      <c r="U127" s="1216"/>
      <c r="V127" s="1216"/>
      <c r="W127" s="1216"/>
      <c r="X127" s="1216"/>
      <c r="Y127" s="1216"/>
    </row>
    <row r="128" spans="1:26">
      <c r="A128" s="1195" t="s">
        <v>169</v>
      </c>
      <c r="B128" s="1554" t="s">
        <v>41</v>
      </c>
      <c r="C128" s="1554"/>
      <c r="D128" s="1216"/>
      <c r="E128" s="1216"/>
      <c r="F128" s="1216"/>
      <c r="G128" s="1216"/>
      <c r="H128" s="1216"/>
      <c r="I128" s="1216"/>
      <c r="J128" s="1216"/>
      <c r="K128" s="1216"/>
      <c r="L128" s="1216"/>
      <c r="M128" s="1216"/>
      <c r="N128" s="1216"/>
      <c r="O128" s="1216"/>
      <c r="P128" s="1216"/>
      <c r="Q128" s="1216"/>
      <c r="R128" s="1216"/>
      <c r="S128" s="1216"/>
      <c r="T128" s="1216"/>
      <c r="U128" s="1216"/>
      <c r="V128" s="1216"/>
      <c r="W128" s="1216"/>
      <c r="X128" s="1216"/>
      <c r="Y128" s="1216"/>
    </row>
    <row r="129" spans="1:26">
      <c r="A129" s="1225" t="s">
        <v>42</v>
      </c>
      <c r="B129" s="1555"/>
      <c r="C129" s="1555"/>
      <c r="D129" s="1216"/>
      <c r="E129" s="1216"/>
      <c r="F129" s="1216"/>
      <c r="G129" s="1216"/>
      <c r="H129" s="1216"/>
      <c r="I129" s="1216"/>
      <c r="J129" s="1216"/>
      <c r="K129" s="1216"/>
      <c r="L129" s="1216"/>
      <c r="M129" s="1216"/>
      <c r="N129" s="1216"/>
      <c r="O129" s="1216"/>
      <c r="P129" s="1216"/>
      <c r="Q129" s="1216"/>
      <c r="R129" s="1216"/>
      <c r="S129" s="1216"/>
      <c r="T129" s="1216"/>
      <c r="U129" s="1216"/>
      <c r="V129" s="1216"/>
      <c r="W129" s="1216"/>
      <c r="X129" s="1216"/>
      <c r="Y129" s="1216"/>
    </row>
    <row r="130" spans="1:26">
      <c r="A130" s="1225" t="s">
        <v>42</v>
      </c>
      <c r="B130" s="1555"/>
      <c r="C130" s="1555"/>
      <c r="F130" s="1216"/>
      <c r="G130" s="1216"/>
      <c r="H130" s="1216"/>
      <c r="I130" s="1216"/>
      <c r="J130" s="1216"/>
      <c r="K130" s="1216"/>
      <c r="L130" s="1216"/>
      <c r="M130" s="1216"/>
      <c r="N130" s="1216"/>
      <c r="O130" s="1216"/>
      <c r="P130" s="1216"/>
      <c r="Q130" s="1216"/>
      <c r="R130" s="1216"/>
      <c r="S130" s="1216"/>
      <c r="T130" s="1216"/>
      <c r="U130" s="1216"/>
      <c r="V130" s="1216"/>
      <c r="W130" s="1216"/>
      <c r="X130" s="1216"/>
      <c r="Y130" s="1216"/>
    </row>
    <row r="131" spans="1:26">
      <c r="A131" s="1225" t="s">
        <v>43</v>
      </c>
      <c r="B131" s="1556"/>
      <c r="C131" s="1556"/>
      <c r="D131" s="1216"/>
      <c r="E131" s="1216"/>
      <c r="F131" s="1216"/>
      <c r="G131" s="1216"/>
      <c r="H131" s="1216"/>
      <c r="I131" s="1216"/>
      <c r="J131" s="1216"/>
      <c r="K131" s="1216"/>
      <c r="L131" s="1216"/>
      <c r="M131" s="1216"/>
      <c r="N131" s="1216"/>
      <c r="O131" s="1216"/>
      <c r="P131" s="1216"/>
      <c r="Q131" s="1216"/>
      <c r="R131" s="1216"/>
      <c r="S131" s="1216"/>
      <c r="T131" s="1216"/>
      <c r="U131" s="1216"/>
      <c r="V131" s="1216"/>
      <c r="W131" s="1216"/>
      <c r="X131" s="1216"/>
      <c r="Y131" s="1216"/>
    </row>
    <row r="132" spans="1:26">
      <c r="A132" s="1225" t="s">
        <v>44</v>
      </c>
      <c r="B132" s="1557"/>
      <c r="C132" s="1557"/>
      <c r="D132" s="1216"/>
      <c r="E132" s="1216"/>
      <c r="F132" s="1216"/>
      <c r="G132" s="1216"/>
      <c r="H132" s="1216"/>
      <c r="I132" s="1216"/>
      <c r="J132" s="1216"/>
      <c r="K132" s="1216"/>
      <c r="L132" s="1216"/>
      <c r="M132" s="1216"/>
      <c r="N132" s="1216"/>
      <c r="O132" s="1216"/>
      <c r="P132" s="1216"/>
      <c r="Q132" s="1216"/>
      <c r="R132" s="1216"/>
      <c r="S132" s="1216"/>
      <c r="T132" s="1216"/>
      <c r="U132" s="1216"/>
      <c r="V132" s="1216"/>
      <c r="W132" s="1216"/>
      <c r="X132" s="1216"/>
      <c r="Y132" s="1216"/>
    </row>
    <row r="134" spans="1:26" ht="23.25" customHeight="1">
      <c r="A134" s="1549" t="s">
        <v>0</v>
      </c>
      <c r="B134" s="1549"/>
      <c r="C134" s="1549"/>
      <c r="D134" s="1549"/>
      <c r="E134" s="1549"/>
      <c r="F134" s="1549"/>
      <c r="G134" s="1208"/>
      <c r="H134" s="1209"/>
      <c r="I134" s="1549" t="s">
        <v>1</v>
      </c>
      <c r="J134" s="1549"/>
      <c r="K134" s="1549"/>
      <c r="L134" s="1549"/>
      <c r="M134" s="1549"/>
      <c r="N134" s="1549"/>
      <c r="O134" s="1549"/>
      <c r="P134" s="1549"/>
      <c r="Q134" s="1549"/>
      <c r="R134" s="1550" t="s">
        <v>2</v>
      </c>
      <c r="S134" s="1551"/>
      <c r="T134" s="1550"/>
      <c r="U134" s="1550"/>
      <c r="V134" s="1550"/>
      <c r="W134" s="1550"/>
      <c r="X134" s="1550"/>
      <c r="Y134" s="1550"/>
      <c r="Z134" s="1550"/>
    </row>
    <row r="135" spans="1:26" ht="26.25">
      <c r="A135" s="1210" t="s">
        <v>3</v>
      </c>
      <c r="B135" s="1210" t="s">
        <v>4</v>
      </c>
      <c r="C135" s="1210" t="s">
        <v>5</v>
      </c>
      <c r="D135" s="1210" t="s">
        <v>6</v>
      </c>
      <c r="E135" s="1210" t="s">
        <v>7</v>
      </c>
      <c r="F135" s="1210" t="s">
        <v>8</v>
      </c>
      <c r="G135" s="1210" t="s">
        <v>9</v>
      </c>
      <c r="H135" s="1211" t="s">
        <v>10</v>
      </c>
      <c r="I135" s="1227" t="s">
        <v>11</v>
      </c>
      <c r="J135" s="1227" t="s">
        <v>12</v>
      </c>
      <c r="K135" s="1227" t="s">
        <v>13</v>
      </c>
      <c r="L135" s="1227" t="s">
        <v>14</v>
      </c>
      <c r="M135" s="1227" t="s">
        <v>15</v>
      </c>
      <c r="N135" s="1227" t="s">
        <v>16</v>
      </c>
      <c r="O135" s="1227" t="s">
        <v>17</v>
      </c>
      <c r="P135" s="1212" t="s">
        <v>18</v>
      </c>
      <c r="Q135" s="1210" t="s">
        <v>19</v>
      </c>
      <c r="R135" s="1210" t="s">
        <v>20</v>
      </c>
      <c r="S135" s="1213" t="s">
        <v>21</v>
      </c>
      <c r="T135" s="1213" t="s">
        <v>22</v>
      </c>
      <c r="U135" s="1419" t="s">
        <v>23</v>
      </c>
      <c r="V135" s="1210" t="s">
        <v>24</v>
      </c>
      <c r="W135" s="1210" t="s">
        <v>25</v>
      </c>
      <c r="X135" s="1210" t="s">
        <v>26</v>
      </c>
      <c r="Y135" s="1210" t="s">
        <v>27</v>
      </c>
      <c r="Z135" s="1210" t="s">
        <v>28</v>
      </c>
    </row>
    <row r="136" spans="1:26">
      <c r="A136" s="1172"/>
      <c r="B136" s="1172"/>
      <c r="C136" s="1172"/>
      <c r="D136" s="1172"/>
      <c r="E136" s="1173"/>
      <c r="F136" s="1172"/>
      <c r="G136" s="1172"/>
      <c r="H136" s="1174"/>
      <c r="I136" s="1172"/>
      <c r="J136" s="1172"/>
      <c r="K136" s="1172"/>
      <c r="L136" s="1172"/>
      <c r="M136" s="1172"/>
      <c r="N136" s="1172"/>
      <c r="O136" s="1172"/>
      <c r="P136" s="1172"/>
      <c r="Q136" s="1175">
        <f t="shared" ref="Q136:Q141" si="14">SUM(I136:P136)</f>
        <v>0</v>
      </c>
      <c r="R136" s="1175" t="s">
        <v>30</v>
      </c>
      <c r="S136" s="1175" t="s">
        <v>31</v>
      </c>
      <c r="T136" s="1175"/>
      <c r="U136" s="1175"/>
      <c r="V136" s="1239"/>
      <c r="W136" s="1181"/>
      <c r="X136" s="1181"/>
      <c r="Y136" s="1181"/>
      <c r="Z136" s="1181"/>
    </row>
    <row r="137" spans="1:26">
      <c r="A137" s="1172"/>
      <c r="B137" s="1172"/>
      <c r="C137" s="1172"/>
      <c r="D137" s="1172"/>
      <c r="E137" s="1173"/>
      <c r="F137" s="1172"/>
      <c r="G137" s="1172"/>
      <c r="H137" s="1174"/>
      <c r="I137" s="1172"/>
      <c r="J137" s="1172"/>
      <c r="K137" s="1172"/>
      <c r="L137" s="1172"/>
      <c r="M137" s="1172"/>
      <c r="N137" s="1172"/>
      <c r="O137" s="1172"/>
      <c r="P137" s="1172"/>
      <c r="Q137" s="1175">
        <f t="shared" si="14"/>
        <v>0</v>
      </c>
      <c r="R137" s="1175" t="s">
        <v>30</v>
      </c>
      <c r="S137" s="1175" t="s">
        <v>31</v>
      </c>
      <c r="T137" s="1175"/>
      <c r="U137" s="1175"/>
      <c r="V137" s="1239"/>
      <c r="W137" s="1181"/>
      <c r="X137" s="1181"/>
      <c r="Y137" s="1181"/>
      <c r="Z137" s="1181"/>
    </row>
    <row r="138" spans="1:26">
      <c r="A138" s="1172"/>
      <c r="B138" s="1172"/>
      <c r="C138" s="1172"/>
      <c r="D138" s="1172"/>
      <c r="E138" s="1173"/>
      <c r="F138" s="1172"/>
      <c r="G138" s="1172"/>
      <c r="H138" s="1174"/>
      <c r="I138" s="1172"/>
      <c r="J138" s="1172"/>
      <c r="K138" s="1172"/>
      <c r="L138" s="1172"/>
      <c r="M138" s="1172"/>
      <c r="N138" s="1172"/>
      <c r="O138" s="1172"/>
      <c r="P138" s="1172"/>
      <c r="Q138" s="1175">
        <f t="shared" si="14"/>
        <v>0</v>
      </c>
      <c r="R138" s="1176" t="s">
        <v>32</v>
      </c>
      <c r="S138" s="1177" t="s">
        <v>33</v>
      </c>
      <c r="T138" s="1175"/>
      <c r="U138" s="1175"/>
      <c r="V138" s="1239"/>
      <c r="W138" s="1181"/>
      <c r="X138" s="1181"/>
      <c r="Y138" s="1181"/>
      <c r="Z138" s="1181"/>
    </row>
    <row r="139" spans="1:26">
      <c r="A139" s="1172"/>
      <c r="B139" s="1172"/>
      <c r="C139" s="1172"/>
      <c r="D139" s="1172"/>
      <c r="E139" s="1173"/>
      <c r="F139" s="1172"/>
      <c r="G139" s="1172"/>
      <c r="H139" s="1174"/>
      <c r="I139" s="1172"/>
      <c r="J139" s="1172"/>
      <c r="K139" s="1172"/>
      <c r="L139" s="1172"/>
      <c r="M139" s="1172"/>
      <c r="N139" s="1172"/>
      <c r="O139" s="1172"/>
      <c r="P139" s="1172"/>
      <c r="Q139" s="1175">
        <f t="shared" si="14"/>
        <v>0</v>
      </c>
      <c r="R139" s="1176" t="s">
        <v>32</v>
      </c>
      <c r="S139" s="1177" t="s">
        <v>33</v>
      </c>
      <c r="T139" s="1175"/>
      <c r="U139" s="1175"/>
      <c r="V139" s="1239"/>
      <c r="W139" s="1181"/>
      <c r="X139" s="1181"/>
      <c r="Y139" s="1181"/>
      <c r="Z139" s="1181"/>
    </row>
    <row r="140" spans="1:26">
      <c r="A140" s="1172"/>
      <c r="B140" s="1172"/>
      <c r="C140" s="1172"/>
      <c r="D140" s="1172"/>
      <c r="E140" s="1173"/>
      <c r="F140" s="1172"/>
      <c r="G140" s="1172"/>
      <c r="H140" s="1174"/>
      <c r="I140" s="1172"/>
      <c r="J140" s="1172"/>
      <c r="K140" s="1172"/>
      <c r="L140" s="1172"/>
      <c r="M140" s="1172"/>
      <c r="N140" s="1172"/>
      <c r="O140" s="1172"/>
      <c r="P140" s="1172"/>
      <c r="Q140" s="1175">
        <f t="shared" si="14"/>
        <v>0</v>
      </c>
      <c r="R140" s="1176" t="s">
        <v>32</v>
      </c>
      <c r="S140" s="1177" t="s">
        <v>33</v>
      </c>
      <c r="T140" s="1175"/>
      <c r="U140" s="1175"/>
      <c r="V140" s="1239"/>
      <c r="W140" s="1181"/>
      <c r="X140" s="1181"/>
      <c r="Y140" s="1181"/>
      <c r="Z140" s="1181"/>
    </row>
    <row r="141" spans="1:26">
      <c r="A141" s="1178"/>
      <c r="B141" s="1178"/>
      <c r="C141" s="1178"/>
      <c r="D141" s="1178"/>
      <c r="E141" s="1178"/>
      <c r="F141" s="1178"/>
      <c r="G141" s="1178"/>
      <c r="H141" s="1205"/>
      <c r="I141" s="1178"/>
      <c r="J141" s="1178"/>
      <c r="K141" s="1178"/>
      <c r="L141" s="1178"/>
      <c r="M141" s="1178"/>
      <c r="N141" s="1178"/>
      <c r="O141" s="1178"/>
      <c r="P141" s="1178"/>
      <c r="Q141" s="1175">
        <f t="shared" si="14"/>
        <v>0</v>
      </c>
      <c r="R141" s="1175" t="s">
        <v>30</v>
      </c>
      <c r="S141" s="1175" t="s">
        <v>31</v>
      </c>
      <c r="T141" s="1175"/>
      <c r="U141" s="1175"/>
      <c r="V141" s="1181"/>
      <c r="W141" s="1181"/>
      <c r="X141" s="1181"/>
      <c r="Y141" s="1181"/>
      <c r="Z141" s="1181"/>
    </row>
    <row r="142" spans="1:26">
      <c r="A142" s="1214" t="s">
        <v>19</v>
      </c>
      <c r="B142" s="1209"/>
      <c r="C142" s="1209"/>
      <c r="D142" s="1209"/>
      <c r="E142" s="1214"/>
      <c r="F142" s="1209"/>
      <c r="G142" s="1209"/>
      <c r="H142" s="1209"/>
      <c r="I142" s="1214">
        <f>SUM(I136:I140)</f>
        <v>0</v>
      </c>
      <c r="J142" s="1214">
        <f>SUM(J136:J140)</f>
        <v>0</v>
      </c>
      <c r="K142" s="1214">
        <f t="shared" ref="K142:Q142" si="15">SUM(K136:K141)</f>
        <v>0</v>
      </c>
      <c r="L142" s="1214">
        <f t="shared" si="15"/>
        <v>0</v>
      </c>
      <c r="M142" s="1214">
        <f t="shared" si="15"/>
        <v>0</v>
      </c>
      <c r="N142" s="1214">
        <f t="shared" si="15"/>
        <v>0</v>
      </c>
      <c r="O142" s="1214">
        <f t="shared" si="15"/>
        <v>0</v>
      </c>
      <c r="P142" s="1214">
        <f t="shared" si="15"/>
        <v>0</v>
      </c>
      <c r="Q142" s="1214">
        <f t="shared" si="15"/>
        <v>0</v>
      </c>
      <c r="R142" s="1215"/>
      <c r="S142" s="1215"/>
      <c r="T142" s="1215"/>
      <c r="U142" s="1215"/>
      <c r="V142" s="1215"/>
      <c r="W142" s="1215"/>
      <c r="X142" s="1215"/>
      <c r="Y142" s="1215"/>
      <c r="Z142" s="1215"/>
    </row>
    <row r="143" spans="1:26">
      <c r="A143" s="1216"/>
      <c r="B143" s="1216"/>
      <c r="C143" s="1216"/>
      <c r="D143" s="1216"/>
      <c r="E143" s="1216"/>
      <c r="F143" s="1217"/>
      <c r="G143" s="1217"/>
      <c r="H143" s="1216"/>
      <c r="I143" s="1216"/>
      <c r="J143" s="1216"/>
      <c r="K143" s="1216"/>
      <c r="L143" s="1216"/>
      <c r="M143" s="1216"/>
      <c r="N143" s="1216"/>
      <c r="O143" s="1216"/>
      <c r="P143" s="1216"/>
      <c r="Q143" s="1216"/>
      <c r="R143" s="1216"/>
      <c r="S143" s="1216"/>
      <c r="T143" s="1216"/>
      <c r="U143" s="1216"/>
      <c r="V143" s="1216"/>
      <c r="W143" s="1216"/>
      <c r="X143" s="1216"/>
      <c r="Y143" s="1216"/>
    </row>
    <row r="144" spans="1:26">
      <c r="A144" s="1218" t="s">
        <v>34</v>
      </c>
      <c r="B144" s="1552"/>
      <c r="C144" s="1552"/>
      <c r="D144" s="1552"/>
      <c r="E144" s="1216"/>
      <c r="F144" s="1216"/>
      <c r="G144" s="1216"/>
      <c r="H144" s="1216"/>
      <c r="I144" s="1216"/>
      <c r="J144" s="1216"/>
      <c r="K144" s="1553"/>
      <c r="L144" s="1553"/>
      <c r="M144" s="1553"/>
      <c r="N144" s="1216"/>
      <c r="O144" s="1216"/>
      <c r="P144" s="1216"/>
      <c r="Q144" s="1216"/>
      <c r="R144" s="1216"/>
      <c r="S144" s="1216"/>
      <c r="T144" s="1216"/>
      <c r="U144" s="1216"/>
      <c r="V144" s="1216"/>
      <c r="W144" s="1216"/>
      <c r="X144" s="1216"/>
      <c r="Y144" s="1216"/>
    </row>
    <row r="145" spans="1:25" ht="18">
      <c r="A145" s="1220" t="s">
        <v>35</v>
      </c>
      <c r="B145" s="1221" t="s">
        <v>36</v>
      </c>
      <c r="C145" s="1222" t="s">
        <v>37</v>
      </c>
      <c r="D145" s="1219"/>
      <c r="E145" s="1216"/>
      <c r="F145" s="1216"/>
      <c r="G145" s="1216"/>
      <c r="H145" s="1216"/>
      <c r="I145" s="1216"/>
      <c r="J145" s="1216"/>
      <c r="K145" s="1216"/>
      <c r="L145" s="1216"/>
      <c r="M145" s="1216"/>
      <c r="N145" s="1216"/>
      <c r="O145" s="1216"/>
      <c r="P145" s="1216"/>
      <c r="Q145" s="1216"/>
      <c r="R145" s="1216"/>
      <c r="S145" s="1216"/>
      <c r="T145" s="1216"/>
      <c r="U145" s="1216"/>
      <c r="V145" s="1216"/>
      <c r="W145" s="1216"/>
      <c r="X145" s="1216"/>
      <c r="Y145" s="1216"/>
    </row>
    <row r="146" spans="1:25">
      <c r="A146" s="1194" t="s">
        <v>161</v>
      </c>
      <c r="B146" s="1548" t="s">
        <v>39</v>
      </c>
      <c r="C146" s="1548"/>
      <c r="D146" s="1223"/>
      <c r="E146" s="1224" t="s">
        <v>40</v>
      </c>
      <c r="F146" s="1216"/>
      <c r="G146" s="1216"/>
      <c r="H146" s="1216"/>
      <c r="I146" s="1216"/>
      <c r="J146" s="1216"/>
      <c r="K146" s="1216"/>
      <c r="L146" s="1216"/>
      <c r="M146" s="1216"/>
      <c r="N146" s="1216"/>
      <c r="O146" s="1216"/>
      <c r="P146" s="1216"/>
      <c r="Q146" s="1216"/>
      <c r="R146" s="1216"/>
      <c r="S146" s="1216"/>
      <c r="T146" s="1216"/>
      <c r="U146" s="1216"/>
      <c r="V146" s="1216"/>
      <c r="W146" s="1216"/>
      <c r="X146" s="1216"/>
      <c r="Y146" s="1216"/>
    </row>
    <row r="147" spans="1:25">
      <c r="A147" s="1195" t="s">
        <v>169</v>
      </c>
      <c r="B147" s="1554" t="s">
        <v>41</v>
      </c>
      <c r="C147" s="1554"/>
      <c r="D147" s="1216"/>
      <c r="E147" s="1216"/>
      <c r="F147" s="1216"/>
      <c r="G147" s="1216"/>
      <c r="H147" s="1216"/>
      <c r="I147" s="1216"/>
      <c r="J147" s="1216"/>
      <c r="K147" s="1216"/>
      <c r="L147" s="1216"/>
      <c r="M147" s="1216"/>
      <c r="N147" s="1216"/>
      <c r="O147" s="1216"/>
      <c r="P147" s="1216"/>
      <c r="Q147" s="1216"/>
      <c r="R147" s="1216"/>
      <c r="S147" s="1216"/>
      <c r="T147" s="1216"/>
      <c r="U147" s="1216"/>
      <c r="V147" s="1216"/>
      <c r="W147" s="1216"/>
      <c r="X147" s="1216"/>
      <c r="Y147" s="1216"/>
    </row>
    <row r="148" spans="1:25">
      <c r="A148" s="1225" t="s">
        <v>42</v>
      </c>
      <c r="B148" s="1555"/>
      <c r="C148" s="1555"/>
      <c r="D148" s="1216"/>
      <c r="E148" s="1216"/>
      <c r="F148" s="1216"/>
      <c r="G148" s="1216"/>
      <c r="H148" s="1216"/>
      <c r="I148" s="1216"/>
      <c r="J148" s="1216"/>
      <c r="K148" s="1216"/>
      <c r="L148" s="1216"/>
      <c r="M148" s="1216"/>
      <c r="N148" s="1216"/>
      <c r="O148" s="1216"/>
      <c r="P148" s="1216"/>
      <c r="Q148" s="1216"/>
      <c r="R148" s="1216"/>
      <c r="S148" s="1216"/>
      <c r="T148" s="1216"/>
      <c r="U148" s="1216"/>
      <c r="V148" s="1216"/>
      <c r="W148" s="1216"/>
      <c r="X148" s="1216"/>
      <c r="Y148" s="1216"/>
    </row>
    <row r="149" spans="1:25">
      <c r="A149" s="1225" t="s">
        <v>42</v>
      </c>
      <c r="B149" s="1555"/>
      <c r="C149" s="1555"/>
      <c r="F149" s="1216"/>
      <c r="G149" s="1216"/>
      <c r="H149" s="1216"/>
      <c r="I149" s="1216"/>
      <c r="J149" s="1216"/>
      <c r="K149" s="1216"/>
      <c r="L149" s="1216"/>
      <c r="M149" s="1216"/>
      <c r="N149" s="1216"/>
      <c r="O149" s="1216"/>
      <c r="P149" s="1216"/>
      <c r="Q149" s="1216"/>
      <c r="R149" s="1216"/>
      <c r="S149" s="1216"/>
      <c r="T149" s="1216"/>
      <c r="U149" s="1216"/>
      <c r="V149" s="1216"/>
      <c r="W149" s="1216"/>
      <c r="X149" s="1216"/>
      <c r="Y149" s="1216"/>
    </row>
    <row r="150" spans="1:25">
      <c r="A150" s="1225" t="s">
        <v>43</v>
      </c>
      <c r="B150" s="1556"/>
      <c r="C150" s="1556"/>
      <c r="D150" s="1216"/>
      <c r="E150" s="1216"/>
      <c r="F150" s="1216"/>
      <c r="G150" s="1216"/>
      <c r="H150" s="1216"/>
      <c r="I150" s="1216"/>
      <c r="J150" s="1216"/>
      <c r="K150" s="1216"/>
      <c r="L150" s="1216"/>
      <c r="M150" s="1216"/>
      <c r="N150" s="1216"/>
      <c r="O150" s="1216"/>
      <c r="P150" s="1216"/>
      <c r="Q150" s="1216"/>
      <c r="R150" s="1216"/>
      <c r="S150" s="1216"/>
      <c r="T150" s="1216"/>
      <c r="U150" s="1216"/>
      <c r="V150" s="1216"/>
      <c r="W150" s="1216"/>
      <c r="X150" s="1216"/>
      <c r="Y150" s="1216"/>
    </row>
    <row r="151" spans="1:25">
      <c r="A151" s="1225" t="s">
        <v>44</v>
      </c>
      <c r="B151" s="1557"/>
      <c r="C151" s="1557"/>
      <c r="D151" s="1216"/>
      <c r="E151" s="1216"/>
      <c r="F151" s="1216"/>
      <c r="G151" s="1216"/>
      <c r="H151" s="1216"/>
      <c r="I151" s="1216"/>
      <c r="J151" s="1216"/>
      <c r="K151" s="1216"/>
      <c r="L151" s="1216"/>
      <c r="M151" s="1216"/>
      <c r="N151" s="1216"/>
      <c r="O151" s="1216"/>
      <c r="P151" s="1216"/>
      <c r="Q151" s="1216"/>
      <c r="R151" s="1216"/>
      <c r="S151" s="1216"/>
      <c r="T151" s="1216"/>
      <c r="U151" s="1216"/>
      <c r="V151" s="1216"/>
      <c r="W151" s="1216"/>
      <c r="X151" s="1216"/>
      <c r="Y151" s="1216"/>
    </row>
  </sheetData>
  <mergeCells count="88">
    <mergeCell ref="B13:C13"/>
    <mergeCell ref="A1:F1"/>
    <mergeCell ref="I1:Q1"/>
    <mergeCell ref="R1:Z1"/>
    <mergeCell ref="B11:D11"/>
    <mergeCell ref="K11:M11"/>
    <mergeCell ref="B33:C33"/>
    <mergeCell ref="B14:C14"/>
    <mergeCell ref="B15:C15"/>
    <mergeCell ref="B16:C16"/>
    <mergeCell ref="B17:C17"/>
    <mergeCell ref="B18:C18"/>
    <mergeCell ref="A20:F20"/>
    <mergeCell ref="I20:Q20"/>
    <mergeCell ref="R20:Z20"/>
    <mergeCell ref="B30:D30"/>
    <mergeCell ref="K30:M30"/>
    <mergeCell ref="B32:C32"/>
    <mergeCell ref="B34:C34"/>
    <mergeCell ref="B35:C35"/>
    <mergeCell ref="B36:C36"/>
    <mergeCell ref="B37:C37"/>
    <mergeCell ref="A39:F39"/>
    <mergeCell ref="R58:Z58"/>
    <mergeCell ref="R39:Z39"/>
    <mergeCell ref="B49:D49"/>
    <mergeCell ref="K49:M49"/>
    <mergeCell ref="B51:C51"/>
    <mergeCell ref="B52:C52"/>
    <mergeCell ref="B53:C53"/>
    <mergeCell ref="I39:Q39"/>
    <mergeCell ref="B54:C54"/>
    <mergeCell ref="B55:C55"/>
    <mergeCell ref="B56:C56"/>
    <mergeCell ref="A58:F58"/>
    <mergeCell ref="I58:Q58"/>
    <mergeCell ref="B73:C73"/>
    <mergeCell ref="B74:C74"/>
    <mergeCell ref="B75:C75"/>
    <mergeCell ref="A77:F77"/>
    <mergeCell ref="I77:Q77"/>
    <mergeCell ref="B68:D68"/>
    <mergeCell ref="K68:M68"/>
    <mergeCell ref="B70:C70"/>
    <mergeCell ref="B71:C71"/>
    <mergeCell ref="B72:C72"/>
    <mergeCell ref="R77:Z77"/>
    <mergeCell ref="B108:C108"/>
    <mergeCell ref="B89:C89"/>
    <mergeCell ref="B90:C90"/>
    <mergeCell ref="B91:C91"/>
    <mergeCell ref="B92:C92"/>
    <mergeCell ref="B93:C93"/>
    <mergeCell ref="B94:C94"/>
    <mergeCell ref="A96:F96"/>
    <mergeCell ref="I96:Q96"/>
    <mergeCell ref="R96:Z96"/>
    <mergeCell ref="B106:D106"/>
    <mergeCell ref="K106:M106"/>
    <mergeCell ref="B87:D87"/>
    <mergeCell ref="K87:M87"/>
    <mergeCell ref="B128:C128"/>
    <mergeCell ref="B109:C109"/>
    <mergeCell ref="B110:C110"/>
    <mergeCell ref="B111:C111"/>
    <mergeCell ref="B112:C112"/>
    <mergeCell ref="B113:C113"/>
    <mergeCell ref="A115:F115"/>
    <mergeCell ref="I115:Q115"/>
    <mergeCell ref="R115:Z115"/>
    <mergeCell ref="B125:D125"/>
    <mergeCell ref="K125:M125"/>
    <mergeCell ref="B127:C127"/>
    <mergeCell ref="B129:C129"/>
    <mergeCell ref="B130:C130"/>
    <mergeCell ref="B131:C131"/>
    <mergeCell ref="B132:C132"/>
    <mergeCell ref="A134:F134"/>
    <mergeCell ref="B149:C149"/>
    <mergeCell ref="B150:C150"/>
    <mergeCell ref="B151:C151"/>
    <mergeCell ref="R134:Z134"/>
    <mergeCell ref="B144:D144"/>
    <mergeCell ref="K144:M144"/>
    <mergeCell ref="B146:C146"/>
    <mergeCell ref="B147:C147"/>
    <mergeCell ref="B148:C148"/>
    <mergeCell ref="I134:Q134"/>
  </mergeCells>
  <pageMargins left="0.7" right="0.7" top="0.75" bottom="0.75" header="0.3" footer="0.3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C97A9-C677-4BA4-A5FD-29E1B248C1E5}">
  <sheetPr>
    <tabColor rgb="FFFFC000"/>
  </sheetPr>
  <dimension ref="A1:X92"/>
  <sheetViews>
    <sheetView topLeftCell="A4" workbookViewId="0"/>
  </sheetViews>
  <sheetFormatPr defaultColWidth="9.1406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1" max="22" width="11.42578125" bestFit="1" customWidth="1"/>
    <col min="23" max="23" width="15.425781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181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144</v>
      </c>
      <c r="B3" s="15" t="s">
        <v>75</v>
      </c>
      <c r="C3" s="35" t="s">
        <v>7023</v>
      </c>
      <c r="D3" s="15" t="s">
        <v>74</v>
      </c>
      <c r="E3" s="24">
        <v>45945.524305555555</v>
      </c>
      <c r="F3" s="15">
        <v>15.3</v>
      </c>
      <c r="G3" s="37"/>
      <c r="H3" s="15"/>
      <c r="I3" s="15"/>
      <c r="J3" s="35">
        <v>27</v>
      </c>
      <c r="K3" s="35">
        <v>134</v>
      </c>
      <c r="L3" s="15"/>
      <c r="M3" s="15"/>
      <c r="N3" s="15"/>
      <c r="O3" s="15"/>
      <c r="P3" s="14">
        <f t="shared" ref="P3:P9" si="0">SUM(H3:O3)</f>
        <v>161</v>
      </c>
      <c r="Q3" s="14" t="s">
        <v>30</v>
      </c>
      <c r="R3" s="14">
        <v>114642</v>
      </c>
      <c r="S3" s="14" t="s">
        <v>31</v>
      </c>
      <c r="T3" s="232" t="s">
        <v>169</v>
      </c>
      <c r="U3" s="16" t="s">
        <v>634</v>
      </c>
      <c r="V3" s="16">
        <v>1015218</v>
      </c>
      <c r="W3" s="16" t="s">
        <v>7024</v>
      </c>
      <c r="X3" s="16"/>
    </row>
    <row r="4" spans="1:24">
      <c r="A4" s="15" t="s">
        <v>111</v>
      </c>
      <c r="B4" s="15" t="s">
        <v>65</v>
      </c>
      <c r="C4" s="35" t="s">
        <v>7025</v>
      </c>
      <c r="D4" s="15" t="s">
        <v>64</v>
      </c>
      <c r="E4" s="24">
        <v>45945.472222222219</v>
      </c>
      <c r="F4" s="15">
        <v>14.8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4" t="s">
        <v>30</v>
      </c>
      <c r="R4" s="14">
        <v>114651</v>
      </c>
      <c r="S4" s="23" t="s">
        <v>33</v>
      </c>
      <c r="T4" s="232" t="s">
        <v>169</v>
      </c>
      <c r="U4" s="16" t="s">
        <v>90</v>
      </c>
      <c r="V4" s="16">
        <v>1015227</v>
      </c>
      <c r="W4" s="16" t="s">
        <v>7024</v>
      </c>
      <c r="X4" s="16"/>
    </row>
    <row r="5" spans="1:24">
      <c r="A5" s="15" t="s">
        <v>113</v>
      </c>
      <c r="B5" s="15" t="s">
        <v>65</v>
      </c>
      <c r="C5" s="35" t="s">
        <v>7026</v>
      </c>
      <c r="D5" s="15" t="s">
        <v>64</v>
      </c>
      <c r="E5" s="24">
        <v>45945.472222222219</v>
      </c>
      <c r="F5" s="15">
        <v>14.8</v>
      </c>
      <c r="G5" s="37"/>
      <c r="H5" s="15"/>
      <c r="I5" s="15"/>
      <c r="J5" s="15"/>
      <c r="K5" s="15"/>
      <c r="L5" s="35">
        <v>81</v>
      </c>
      <c r="M5" s="15"/>
      <c r="N5" s="15"/>
      <c r="O5" s="15"/>
      <c r="P5" s="14">
        <f t="shared" si="0"/>
        <v>81</v>
      </c>
      <c r="Q5" s="14" t="s">
        <v>30</v>
      </c>
      <c r="R5" s="14">
        <v>114653</v>
      </c>
      <c r="S5" s="23" t="s">
        <v>33</v>
      </c>
      <c r="T5" s="232" t="s">
        <v>169</v>
      </c>
      <c r="U5" s="16" t="s">
        <v>90</v>
      </c>
      <c r="V5" s="16">
        <v>1015228</v>
      </c>
      <c r="W5" s="16" t="s">
        <v>7024</v>
      </c>
      <c r="X5" s="16"/>
    </row>
    <row r="6" spans="1:24">
      <c r="A6" s="15" t="s">
        <v>111</v>
      </c>
      <c r="B6" s="15" t="s">
        <v>65</v>
      </c>
      <c r="C6" s="35" t="s">
        <v>7027</v>
      </c>
      <c r="D6" s="15" t="s">
        <v>64</v>
      </c>
      <c r="E6" s="24">
        <v>45945.472222222219</v>
      </c>
      <c r="F6" s="15">
        <v>14.8</v>
      </c>
      <c r="G6" s="37"/>
      <c r="H6" s="15"/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14" t="s">
        <v>30</v>
      </c>
      <c r="R6" s="264">
        <v>114652</v>
      </c>
      <c r="S6" s="23" t="s">
        <v>33</v>
      </c>
      <c r="T6" s="232" t="s">
        <v>169</v>
      </c>
      <c r="U6" s="16" t="s">
        <v>90</v>
      </c>
      <c r="V6" s="16">
        <v>1015229</v>
      </c>
      <c r="W6" s="16" t="s">
        <v>7024</v>
      </c>
      <c r="X6" s="16"/>
    </row>
    <row r="7" spans="1:24">
      <c r="A7" s="15" t="s">
        <v>3866</v>
      </c>
      <c r="B7" s="15" t="s">
        <v>78</v>
      </c>
      <c r="C7" s="35" t="s">
        <v>7028</v>
      </c>
      <c r="D7" s="15" t="s">
        <v>99</v>
      </c>
      <c r="E7" s="24">
        <v>45945.277777777781</v>
      </c>
      <c r="F7" s="15">
        <v>10.8</v>
      </c>
      <c r="G7" s="37" t="s">
        <v>3121</v>
      </c>
      <c r="H7" s="15"/>
      <c r="I7" s="15"/>
      <c r="J7" s="15"/>
      <c r="K7" s="15"/>
      <c r="L7" s="35">
        <v>131</v>
      </c>
      <c r="M7" s="35">
        <v>30</v>
      </c>
      <c r="N7" s="15"/>
      <c r="O7" s="15"/>
      <c r="P7" s="14">
        <f t="shared" si="0"/>
        <v>161</v>
      </c>
      <c r="Q7" s="307" t="s">
        <v>32</v>
      </c>
      <c r="R7" s="340">
        <v>114689</v>
      </c>
      <c r="S7" s="237" t="s">
        <v>33</v>
      </c>
      <c r="T7" s="231" t="s">
        <v>100</v>
      </c>
      <c r="U7" s="16" t="s">
        <v>90</v>
      </c>
      <c r="V7" s="16">
        <v>1015219</v>
      </c>
      <c r="W7" s="16" t="s">
        <v>7024</v>
      </c>
      <c r="X7" s="16"/>
    </row>
    <row r="8" spans="1:24">
      <c r="A8" s="15" t="s">
        <v>2561</v>
      </c>
      <c r="B8" s="15" t="s">
        <v>78</v>
      </c>
      <c r="C8" s="35" t="s">
        <v>7029</v>
      </c>
      <c r="D8" s="15" t="s">
        <v>99</v>
      </c>
      <c r="E8" s="24">
        <v>45945.277777777781</v>
      </c>
      <c r="F8" s="15">
        <v>10.8</v>
      </c>
      <c r="G8" s="37" t="s">
        <v>3121</v>
      </c>
      <c r="H8" s="15"/>
      <c r="I8" s="15"/>
      <c r="J8" s="15"/>
      <c r="K8" s="15"/>
      <c r="L8" s="35">
        <v>131</v>
      </c>
      <c r="M8" s="35">
        <v>30</v>
      </c>
      <c r="N8" s="15"/>
      <c r="O8" s="15"/>
      <c r="P8" s="14">
        <f t="shared" si="0"/>
        <v>161</v>
      </c>
      <c r="Q8" s="307" t="s">
        <v>32</v>
      </c>
      <c r="R8" s="340">
        <v>114690</v>
      </c>
      <c r="S8" s="237" t="s">
        <v>33</v>
      </c>
      <c r="T8" s="231" t="s">
        <v>100</v>
      </c>
      <c r="U8" s="16" t="s">
        <v>90</v>
      </c>
      <c r="V8" s="16">
        <v>1015220</v>
      </c>
      <c r="W8" s="16" t="s">
        <v>7024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293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27</v>
      </c>
      <c r="K10" s="11">
        <f t="shared" si="1"/>
        <v>134</v>
      </c>
      <c r="L10" s="11">
        <f t="shared" si="1"/>
        <v>665</v>
      </c>
      <c r="M10" s="11">
        <f t="shared" si="1"/>
        <v>60</v>
      </c>
      <c r="N10" s="11">
        <f t="shared" si="1"/>
        <v>0</v>
      </c>
      <c r="O10" s="11">
        <f t="shared" si="1"/>
        <v>0</v>
      </c>
      <c r="P10" s="11">
        <f t="shared" si="1"/>
        <v>886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230" t="s">
        <v>100</v>
      </c>
      <c r="B14" s="1558" t="s">
        <v>41</v>
      </c>
      <c r="C14" s="1558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169</v>
      </c>
      <c r="B15" s="205" t="s">
        <v>39</v>
      </c>
      <c r="C15" s="4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7030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7031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194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560" t="s">
        <v>810</v>
      </c>
      <c r="R21" s="1561"/>
      <c r="S21" s="1561"/>
      <c r="T21" s="1561"/>
      <c r="U21" s="1561"/>
      <c r="V21" s="1561"/>
      <c r="W21" s="1561"/>
      <c r="X21" s="1561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1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2561</v>
      </c>
      <c r="B23" s="15" t="s">
        <v>92</v>
      </c>
      <c r="C23" s="35" t="s">
        <v>7032</v>
      </c>
      <c r="D23" s="15" t="s">
        <v>159</v>
      </c>
      <c r="E23" s="24">
        <v>45946.041666666664</v>
      </c>
      <c r="F23" s="15">
        <v>10.3</v>
      </c>
      <c r="G23" s="37" t="s">
        <v>3121</v>
      </c>
      <c r="H23" s="15"/>
      <c r="I23" s="15"/>
      <c r="J23" s="15"/>
      <c r="K23" s="15"/>
      <c r="L23" s="35">
        <v>54</v>
      </c>
      <c r="M23" s="35">
        <v>54</v>
      </c>
      <c r="N23" s="35">
        <v>53</v>
      </c>
      <c r="O23" s="15"/>
      <c r="P23" s="14">
        <f t="shared" ref="P23:P28" si="2">SUM(H23:O23)</f>
        <v>161</v>
      </c>
      <c r="Q23" s="307" t="s">
        <v>32</v>
      </c>
      <c r="R23" s="344">
        <v>114698</v>
      </c>
      <c r="S23" s="237" t="s">
        <v>33</v>
      </c>
      <c r="T23" s="232" t="s">
        <v>161</v>
      </c>
      <c r="U23" s="16" t="s">
        <v>90</v>
      </c>
      <c r="V23" s="16">
        <v>1015221</v>
      </c>
      <c r="W23" s="16" t="s">
        <v>7033</v>
      </c>
      <c r="X23" s="16"/>
    </row>
    <row r="24" spans="1:24">
      <c r="A24" s="15" t="s">
        <v>86</v>
      </c>
      <c r="B24" s="15" t="s">
        <v>78</v>
      </c>
      <c r="C24" s="35" t="s">
        <v>7034</v>
      </c>
      <c r="D24" s="15" t="s">
        <v>88</v>
      </c>
      <c r="E24" s="24">
        <v>45946.166666666664</v>
      </c>
      <c r="F24" s="15">
        <v>10.3</v>
      </c>
      <c r="G24" s="37" t="s">
        <v>3121</v>
      </c>
      <c r="H24" s="15"/>
      <c r="I24" s="15"/>
      <c r="J24" s="15"/>
      <c r="K24" s="15"/>
      <c r="L24" s="35">
        <v>131</v>
      </c>
      <c r="M24" s="35">
        <v>30</v>
      </c>
      <c r="N24" s="15"/>
      <c r="O24" s="15"/>
      <c r="P24" s="14">
        <f t="shared" si="2"/>
        <v>161</v>
      </c>
      <c r="Q24" s="307" t="s">
        <v>32</v>
      </c>
      <c r="R24" s="344">
        <v>114702</v>
      </c>
      <c r="S24" s="237" t="s">
        <v>33</v>
      </c>
      <c r="T24" s="232" t="s">
        <v>161</v>
      </c>
      <c r="U24" s="16" t="s">
        <v>90</v>
      </c>
      <c r="V24" s="16">
        <v>1015222</v>
      </c>
      <c r="W24" s="16" t="s">
        <v>7033</v>
      </c>
      <c r="X24" s="16"/>
    </row>
    <row r="25" spans="1:24">
      <c r="A25" s="15" t="s">
        <v>86</v>
      </c>
      <c r="B25" s="15" t="s">
        <v>92</v>
      </c>
      <c r="C25" s="35" t="s">
        <v>7035</v>
      </c>
      <c r="D25" s="15" t="s">
        <v>159</v>
      </c>
      <c r="E25" s="24">
        <v>45946.041666666664</v>
      </c>
      <c r="F25" s="15">
        <v>10.3</v>
      </c>
      <c r="G25" s="37" t="s">
        <v>3121</v>
      </c>
      <c r="H25" s="15"/>
      <c r="I25" s="15"/>
      <c r="J25" s="15"/>
      <c r="K25" s="15"/>
      <c r="L25" s="35">
        <v>131</v>
      </c>
      <c r="M25" s="35">
        <v>30</v>
      </c>
      <c r="N25" s="15"/>
      <c r="O25" s="15"/>
      <c r="P25" s="14">
        <f t="shared" si="2"/>
        <v>161</v>
      </c>
      <c r="Q25" s="307" t="s">
        <v>32</v>
      </c>
      <c r="R25" s="344">
        <v>114699</v>
      </c>
      <c r="S25" s="237" t="s">
        <v>33</v>
      </c>
      <c r="T25" s="232" t="s">
        <v>161</v>
      </c>
      <c r="U25" s="16" t="s">
        <v>90</v>
      </c>
      <c r="V25" s="16">
        <v>1015223</v>
      </c>
      <c r="W25" s="16" t="s">
        <v>7033</v>
      </c>
      <c r="X25" s="16"/>
    </row>
    <row r="26" spans="1:24">
      <c r="A26" s="15" t="s">
        <v>558</v>
      </c>
      <c r="B26" s="15" t="s">
        <v>92</v>
      </c>
      <c r="C26" s="311" t="s">
        <v>7036</v>
      </c>
      <c r="D26" s="321" t="s">
        <v>159</v>
      </c>
      <c r="E26" s="24">
        <v>45946.041666666664</v>
      </c>
      <c r="F26" s="15">
        <v>10.3</v>
      </c>
      <c r="G26" s="37" t="s">
        <v>3121</v>
      </c>
      <c r="H26" s="15"/>
      <c r="I26" s="15"/>
      <c r="J26" s="15"/>
      <c r="K26" s="15"/>
      <c r="L26" s="35">
        <v>131</v>
      </c>
      <c r="M26" s="35">
        <v>30</v>
      </c>
      <c r="N26" s="15"/>
      <c r="O26" s="15"/>
      <c r="P26" s="14">
        <f t="shared" si="2"/>
        <v>161</v>
      </c>
      <c r="Q26" s="307" t="s">
        <v>32</v>
      </c>
      <c r="R26" s="344">
        <v>114700</v>
      </c>
      <c r="S26" s="237" t="s">
        <v>33</v>
      </c>
      <c r="T26" s="232" t="s">
        <v>161</v>
      </c>
      <c r="U26" s="16" t="s">
        <v>90</v>
      </c>
      <c r="V26" s="16">
        <v>1015224</v>
      </c>
      <c r="W26" s="16" t="s">
        <v>7033</v>
      </c>
      <c r="X26" s="16"/>
    </row>
    <row r="27" spans="1:24">
      <c r="A27" s="15" t="s">
        <v>4752</v>
      </c>
      <c r="B27" s="26" t="s">
        <v>78</v>
      </c>
      <c r="C27" s="323" t="s">
        <v>7037</v>
      </c>
      <c r="D27" s="250" t="s">
        <v>88</v>
      </c>
      <c r="E27" s="251">
        <v>45946.166666666664</v>
      </c>
      <c r="F27" s="15">
        <v>10.3</v>
      </c>
      <c r="G27" s="37" t="s">
        <v>3121</v>
      </c>
      <c r="H27" s="15"/>
      <c r="I27" s="15"/>
      <c r="J27" s="15"/>
      <c r="K27" s="15"/>
      <c r="L27" s="35">
        <v>131</v>
      </c>
      <c r="M27" s="35">
        <v>30</v>
      </c>
      <c r="N27" s="15"/>
      <c r="O27" s="15"/>
      <c r="P27" s="14">
        <f t="shared" si="2"/>
        <v>161</v>
      </c>
      <c r="Q27" s="307" t="s">
        <v>32</v>
      </c>
      <c r="R27" s="344">
        <v>114703</v>
      </c>
      <c r="S27" s="237" t="s">
        <v>33</v>
      </c>
      <c r="T27" s="232" t="s">
        <v>161</v>
      </c>
      <c r="U27" s="16" t="s">
        <v>90</v>
      </c>
      <c r="V27" s="16">
        <v>1015225</v>
      </c>
      <c r="W27" s="16" t="s">
        <v>7033</v>
      </c>
      <c r="X27" s="16"/>
    </row>
    <row r="28" spans="1:24">
      <c r="A28" s="15" t="s">
        <v>2837</v>
      </c>
      <c r="B28" s="26" t="s">
        <v>92</v>
      </c>
      <c r="C28" s="323" t="s">
        <v>7038</v>
      </c>
      <c r="D28" s="250" t="s">
        <v>159</v>
      </c>
      <c r="E28" s="251">
        <v>45946.041666666664</v>
      </c>
      <c r="F28" s="15">
        <v>10.3</v>
      </c>
      <c r="G28" s="37" t="s">
        <v>3121</v>
      </c>
      <c r="H28" s="15"/>
      <c r="I28" s="15"/>
      <c r="J28" s="15"/>
      <c r="K28" s="15"/>
      <c r="L28" s="35">
        <v>80</v>
      </c>
      <c r="M28" s="35">
        <v>76</v>
      </c>
      <c r="N28" s="15"/>
      <c r="O28" s="35">
        <v>5</v>
      </c>
      <c r="P28" s="14">
        <f t="shared" si="2"/>
        <v>161</v>
      </c>
      <c r="Q28" s="307" t="s">
        <v>32</v>
      </c>
      <c r="R28" s="344">
        <v>114701</v>
      </c>
      <c r="S28" s="237" t="s">
        <v>33</v>
      </c>
      <c r="T28" s="232" t="s">
        <v>161</v>
      </c>
      <c r="U28" s="16" t="s">
        <v>90</v>
      </c>
      <c r="V28" s="16">
        <v>1015226</v>
      </c>
      <c r="W28" s="16" t="s">
        <v>7033</v>
      </c>
      <c r="X28" s="16"/>
    </row>
    <row r="29" spans="1:24">
      <c r="A29" s="11" t="s">
        <v>19</v>
      </c>
      <c r="B29" s="7"/>
      <c r="C29" s="20"/>
      <c r="D29" s="20"/>
      <c r="E29" s="11"/>
      <c r="F29" s="7"/>
      <c r="G29" s="7"/>
      <c r="H29" s="11">
        <f t="shared" ref="H29:P29" si="3">SUM(H23:H28)</f>
        <v>0</v>
      </c>
      <c r="I29" s="11">
        <f t="shared" si="3"/>
        <v>0</v>
      </c>
      <c r="J29" s="11">
        <f t="shared" si="3"/>
        <v>0</v>
      </c>
      <c r="K29" s="11">
        <f t="shared" si="3"/>
        <v>0</v>
      </c>
      <c r="L29" s="11">
        <f t="shared" si="3"/>
        <v>658</v>
      </c>
      <c r="M29" s="11">
        <f t="shared" si="3"/>
        <v>250</v>
      </c>
      <c r="N29" s="11">
        <f t="shared" si="3"/>
        <v>53</v>
      </c>
      <c r="O29" s="11">
        <f t="shared" si="3"/>
        <v>5</v>
      </c>
      <c r="P29" s="11">
        <f t="shared" si="3"/>
        <v>966</v>
      </c>
      <c r="Q29" s="12"/>
      <c r="R29" s="256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7009</v>
      </c>
      <c r="B33" s="1564"/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 t="s">
        <v>7039</v>
      </c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772" t="s">
        <v>6727</v>
      </c>
      <c r="C36" s="1772"/>
      <c r="D36" s="1"/>
      <c r="E36" s="1"/>
    </row>
    <row r="37" spans="1:24">
      <c r="A37" s="5" t="s">
        <v>44</v>
      </c>
      <c r="B37" s="1772"/>
      <c r="C37" s="1772"/>
      <c r="D37" s="1"/>
      <c r="E37" s="1"/>
    </row>
    <row r="38" spans="1:24">
      <c r="A38" s="459"/>
      <c r="B38" s="459"/>
      <c r="C38" s="459"/>
      <c r="D38" s="459"/>
      <c r="E38" s="460"/>
      <c r="F38" s="459"/>
      <c r="G38" s="461"/>
      <c r="H38" s="459"/>
      <c r="I38" s="459"/>
      <c r="J38" s="459"/>
      <c r="K38" s="459"/>
      <c r="L38" s="459"/>
      <c r="M38" s="459"/>
      <c r="N38" s="459"/>
      <c r="O38" s="459"/>
      <c r="P38" s="462"/>
      <c r="Q38" s="462"/>
      <c r="R38" s="462"/>
      <c r="S38" s="462"/>
      <c r="T38" s="43"/>
      <c r="U38" s="43"/>
      <c r="V38" s="43"/>
      <c r="W38" s="43"/>
    </row>
    <row r="39" spans="1:24" ht="23.25" customHeight="1">
      <c r="A39" s="1832" t="s">
        <v>205</v>
      </c>
      <c r="B39" s="1832"/>
      <c r="C39" s="1832"/>
      <c r="D39" s="1832"/>
      <c r="E39" s="1832"/>
      <c r="F39" s="1832"/>
      <c r="G39" s="20"/>
      <c r="H39" s="1832" t="s">
        <v>346</v>
      </c>
      <c r="I39" s="1832"/>
      <c r="J39" s="1832"/>
      <c r="K39" s="1832"/>
      <c r="L39" s="1832"/>
      <c r="M39" s="1832"/>
      <c r="N39" s="1832"/>
      <c r="O39" s="1832"/>
      <c r="P39" s="1832"/>
      <c r="Q39" s="1560" t="s">
        <v>7040</v>
      </c>
      <c r="R39" s="1561"/>
      <c r="S39" s="1561"/>
      <c r="T39" s="1561"/>
      <c r="U39" s="1561"/>
      <c r="V39" s="1561"/>
      <c r="W39" s="1561"/>
      <c r="X39" s="1561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15" t="s">
        <v>122</v>
      </c>
      <c r="B41" s="15" t="s">
        <v>62</v>
      </c>
      <c r="C41" s="35" t="s">
        <v>7041</v>
      </c>
      <c r="D41" s="15" t="s">
        <v>61</v>
      </c>
      <c r="E41" s="24">
        <v>45945.767361111109</v>
      </c>
      <c r="F41" s="15">
        <v>13</v>
      </c>
      <c r="G41" s="37"/>
      <c r="H41" s="15"/>
      <c r="I41" s="15"/>
      <c r="J41" s="272">
        <v>81</v>
      </c>
      <c r="K41" s="35">
        <v>80</v>
      </c>
      <c r="L41" s="15"/>
      <c r="M41" s="15"/>
      <c r="N41" s="15"/>
      <c r="O41" s="15"/>
      <c r="P41" s="14">
        <f t="shared" ref="P41:P46" si="4">SUM(H41:O41)</f>
        <v>161</v>
      </c>
      <c r="Q41" s="14" t="s">
        <v>30</v>
      </c>
      <c r="R41" s="264">
        <v>114643</v>
      </c>
      <c r="S41" s="14" t="s">
        <v>31</v>
      </c>
      <c r="T41" s="232" t="s">
        <v>169</v>
      </c>
      <c r="U41" s="16" t="s">
        <v>90</v>
      </c>
      <c r="V41" s="16">
        <v>1015230</v>
      </c>
      <c r="W41" s="16" t="s">
        <v>7042</v>
      </c>
      <c r="X41" s="16"/>
    </row>
    <row r="42" spans="1:24">
      <c r="A42" s="15" t="s">
        <v>133</v>
      </c>
      <c r="B42" s="15" t="s">
        <v>134</v>
      </c>
      <c r="C42" s="35" t="s">
        <v>7043</v>
      </c>
      <c r="D42" s="15" t="s">
        <v>2892</v>
      </c>
      <c r="E42" s="24">
        <v>45946.288194444445</v>
      </c>
      <c r="F42" s="15">
        <v>10.3</v>
      </c>
      <c r="G42" s="37" t="s">
        <v>3121</v>
      </c>
      <c r="H42" s="15"/>
      <c r="I42" s="15"/>
      <c r="J42" s="15"/>
      <c r="K42" s="35">
        <v>70</v>
      </c>
      <c r="L42" s="35">
        <v>61</v>
      </c>
      <c r="M42" s="35">
        <v>30</v>
      </c>
      <c r="N42" s="15"/>
      <c r="O42" s="15"/>
      <c r="P42" s="14">
        <f t="shared" si="4"/>
        <v>161</v>
      </c>
      <c r="Q42" s="307" t="s">
        <v>32</v>
      </c>
      <c r="R42" s="340">
        <v>114704</v>
      </c>
      <c r="S42" s="237" t="s">
        <v>33</v>
      </c>
      <c r="T42" s="231" t="s">
        <v>161</v>
      </c>
      <c r="U42" s="16" t="s">
        <v>90</v>
      </c>
      <c r="V42" s="16">
        <v>1015231</v>
      </c>
      <c r="W42" s="16" t="s">
        <v>7044</v>
      </c>
      <c r="X42" s="16"/>
    </row>
    <row r="43" spans="1:24">
      <c r="A43" s="15" t="s">
        <v>133</v>
      </c>
      <c r="B43" s="15" t="s">
        <v>134</v>
      </c>
      <c r="C43" s="35" t="s">
        <v>7045</v>
      </c>
      <c r="D43" s="15" t="s">
        <v>2892</v>
      </c>
      <c r="E43" s="24">
        <v>45946.288194444445</v>
      </c>
      <c r="F43" s="15">
        <v>10.3</v>
      </c>
      <c r="G43" s="37" t="s">
        <v>3121</v>
      </c>
      <c r="H43" s="15"/>
      <c r="I43" s="15"/>
      <c r="J43" s="15"/>
      <c r="K43" s="35">
        <v>70</v>
      </c>
      <c r="L43" s="35">
        <v>61</v>
      </c>
      <c r="M43" s="35">
        <v>30</v>
      </c>
      <c r="N43" s="15"/>
      <c r="O43" s="15"/>
      <c r="P43" s="14">
        <f t="shared" si="4"/>
        <v>161</v>
      </c>
      <c r="Q43" s="307" t="s">
        <v>32</v>
      </c>
      <c r="R43" s="340">
        <v>114705</v>
      </c>
      <c r="S43" s="237" t="s">
        <v>33</v>
      </c>
      <c r="T43" s="231" t="s">
        <v>161</v>
      </c>
      <c r="U43" s="16" t="s">
        <v>90</v>
      </c>
      <c r="V43" s="16">
        <v>1015232</v>
      </c>
      <c r="W43" s="16" t="s">
        <v>7044</v>
      </c>
      <c r="X43" s="16"/>
    </row>
    <row r="44" spans="1:24">
      <c r="A44" s="15" t="s">
        <v>86</v>
      </c>
      <c r="B44" s="15" t="s">
        <v>134</v>
      </c>
      <c r="C44" s="35" t="s">
        <v>7046</v>
      </c>
      <c r="D44" s="15" t="s">
        <v>2892</v>
      </c>
      <c r="E44" s="24">
        <v>45946.288194444445</v>
      </c>
      <c r="F44" s="15">
        <v>10.3</v>
      </c>
      <c r="G44" s="37" t="s">
        <v>3121</v>
      </c>
      <c r="H44" s="15"/>
      <c r="I44" s="15"/>
      <c r="J44" s="15"/>
      <c r="K44" s="15"/>
      <c r="L44" s="35">
        <v>161</v>
      </c>
      <c r="M44" s="15"/>
      <c r="N44" s="15"/>
      <c r="O44" s="15"/>
      <c r="P44" s="14">
        <f t="shared" si="4"/>
        <v>161</v>
      </c>
      <c r="Q44" s="307" t="s">
        <v>32</v>
      </c>
      <c r="R44" s="340">
        <v>114706</v>
      </c>
      <c r="S44" s="237" t="s">
        <v>33</v>
      </c>
      <c r="T44" s="231" t="s">
        <v>161</v>
      </c>
      <c r="U44" s="16" t="s">
        <v>90</v>
      </c>
      <c r="V44" s="16">
        <v>1015233</v>
      </c>
      <c r="W44" s="16" t="s">
        <v>7044</v>
      </c>
      <c r="X44" s="16"/>
    </row>
    <row r="45" spans="1:24">
      <c r="A45" s="15" t="s">
        <v>519</v>
      </c>
      <c r="B45" s="15" t="s">
        <v>78</v>
      </c>
      <c r="C45" s="35" t="s">
        <v>7047</v>
      </c>
      <c r="D45" s="15" t="s">
        <v>1047</v>
      </c>
      <c r="E45" s="24">
        <v>45946.010416666664</v>
      </c>
      <c r="F45" s="15">
        <v>10.3</v>
      </c>
      <c r="G45" s="37" t="s">
        <v>3121</v>
      </c>
      <c r="H45" s="15"/>
      <c r="I45" s="15"/>
      <c r="J45" s="15"/>
      <c r="K45" s="15"/>
      <c r="L45" s="35">
        <v>131</v>
      </c>
      <c r="M45" s="35">
        <v>30</v>
      </c>
      <c r="N45" s="15"/>
      <c r="O45" s="15"/>
      <c r="P45" s="14">
        <f t="shared" si="4"/>
        <v>161</v>
      </c>
      <c r="Q45" s="307" t="s">
        <v>32</v>
      </c>
      <c r="R45" s="340">
        <v>114697</v>
      </c>
      <c r="S45" s="237" t="s">
        <v>33</v>
      </c>
      <c r="T45" s="231" t="s">
        <v>161</v>
      </c>
      <c r="U45" s="16" t="s">
        <v>90</v>
      </c>
      <c r="V45" s="16">
        <v>1015234</v>
      </c>
      <c r="W45" s="16" t="s">
        <v>7042</v>
      </c>
      <c r="X45" s="16"/>
    </row>
    <row r="46" spans="1:24">
      <c r="A46" s="15" t="s">
        <v>937</v>
      </c>
      <c r="B46" s="15" t="s">
        <v>92</v>
      </c>
      <c r="C46" s="35" t="s">
        <v>7048</v>
      </c>
      <c r="D46" s="15" t="s">
        <v>2467</v>
      </c>
      <c r="E46" s="24">
        <v>45946.743055555555</v>
      </c>
      <c r="F46" s="15">
        <v>10.3</v>
      </c>
      <c r="G46" s="37" t="s">
        <v>3121</v>
      </c>
      <c r="H46" s="15"/>
      <c r="I46" s="15"/>
      <c r="J46" s="15"/>
      <c r="K46" s="15"/>
      <c r="L46" s="272">
        <v>131</v>
      </c>
      <c r="M46" s="35">
        <v>30</v>
      </c>
      <c r="N46" s="15"/>
      <c r="O46" s="15"/>
      <c r="P46" s="14">
        <f t="shared" si="4"/>
        <v>161</v>
      </c>
      <c r="Q46" s="307" t="s">
        <v>32</v>
      </c>
      <c r="R46" s="340">
        <v>114707</v>
      </c>
      <c r="S46" s="237" t="s">
        <v>33</v>
      </c>
      <c r="T46" s="231" t="s">
        <v>161</v>
      </c>
      <c r="U46" s="16" t="s">
        <v>90</v>
      </c>
      <c r="V46" s="16">
        <v>1015235</v>
      </c>
      <c r="W46" s="16" t="s">
        <v>7042</v>
      </c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5">SUM(H41:H46)</f>
        <v>0</v>
      </c>
      <c r="I47" s="11">
        <f t="shared" si="5"/>
        <v>0</v>
      </c>
      <c r="J47" s="11">
        <f t="shared" si="5"/>
        <v>81</v>
      </c>
      <c r="K47" s="11">
        <f t="shared" si="5"/>
        <v>220</v>
      </c>
      <c r="L47" s="11">
        <f t="shared" si="5"/>
        <v>545</v>
      </c>
      <c r="M47" s="11">
        <f t="shared" si="5"/>
        <v>120</v>
      </c>
      <c r="N47" s="11">
        <f t="shared" si="5"/>
        <v>0</v>
      </c>
      <c r="O47" s="11">
        <f t="shared" si="5"/>
        <v>0</v>
      </c>
      <c r="P47" s="11">
        <f t="shared" si="5"/>
        <v>966</v>
      </c>
      <c r="Q47" s="12"/>
      <c r="R47" s="256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230" t="s">
        <v>89</v>
      </c>
      <c r="B51" s="1558" t="s">
        <v>41</v>
      </c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 t="s">
        <v>169</v>
      </c>
      <c r="B52" s="205" t="s">
        <v>39</v>
      </c>
      <c r="C52" s="4"/>
      <c r="D52" s="242"/>
      <c r="E52" s="24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5" t="s">
        <v>42</v>
      </c>
      <c r="B53" s="1772" t="s">
        <v>7049</v>
      </c>
      <c r="C53" s="1772"/>
      <c r="D53" s="1"/>
      <c r="E53" s="1"/>
    </row>
    <row r="54" spans="1:24">
      <c r="A54" s="5" t="s">
        <v>42</v>
      </c>
      <c r="B54" s="1772"/>
      <c r="C54" s="1772"/>
    </row>
    <row r="55" spans="1:24">
      <c r="A55" s="5" t="s">
        <v>43</v>
      </c>
      <c r="B55" s="1772" t="s">
        <v>2283</v>
      </c>
      <c r="C55" s="1772"/>
      <c r="D55" s="1"/>
      <c r="E55" s="1"/>
    </row>
    <row r="56" spans="1:24">
      <c r="A56" s="5" t="s">
        <v>44</v>
      </c>
      <c r="B56" s="1772"/>
      <c r="C56" s="1772"/>
      <c r="D56" s="1"/>
      <c r="E56" s="1"/>
    </row>
    <row r="58" spans="1:24" ht="23.25" customHeight="1">
      <c r="A58" s="1559" t="s">
        <v>155</v>
      </c>
      <c r="B58" s="1559"/>
      <c r="C58" s="1559"/>
      <c r="D58" s="1559"/>
      <c r="E58" s="1559"/>
      <c r="F58" s="1559"/>
      <c r="G58" s="7"/>
      <c r="H58" s="1559" t="s">
        <v>346</v>
      </c>
      <c r="I58" s="1559"/>
      <c r="J58" s="1559"/>
      <c r="K58" s="1559"/>
      <c r="L58" s="1559"/>
      <c r="M58" s="1559"/>
      <c r="N58" s="1559"/>
      <c r="O58" s="1559"/>
      <c r="P58" s="1559"/>
      <c r="Q58" s="1741" t="s">
        <v>311</v>
      </c>
      <c r="R58" s="1742"/>
      <c r="S58" s="1742"/>
      <c r="T58" s="1742"/>
      <c r="U58" s="1742"/>
      <c r="V58" s="1742"/>
      <c r="W58" s="1742"/>
      <c r="X58" s="1742"/>
    </row>
    <row r="59" spans="1:24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9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18" t="s">
        <v>9</v>
      </c>
      <c r="S59" s="8" t="s">
        <v>21</v>
      </c>
      <c r="T59" s="8" t="s">
        <v>24</v>
      </c>
      <c r="U59" s="8" t="s">
        <v>25</v>
      </c>
      <c r="V59" s="8" t="s">
        <v>26</v>
      </c>
      <c r="W59" s="8" t="s">
        <v>27</v>
      </c>
      <c r="X59" s="8" t="s">
        <v>28</v>
      </c>
    </row>
    <row r="60" spans="1:24">
      <c r="A60" s="15" t="s">
        <v>3866</v>
      </c>
      <c r="B60" s="15" t="s">
        <v>78</v>
      </c>
      <c r="C60" s="35" t="s">
        <v>7050</v>
      </c>
      <c r="D60" s="15" t="s">
        <v>99</v>
      </c>
      <c r="E60" s="24">
        <v>45947.277777777781</v>
      </c>
      <c r="F60" s="15">
        <v>10.8</v>
      </c>
      <c r="G60" s="37" t="s">
        <v>3121</v>
      </c>
      <c r="H60" s="15"/>
      <c r="I60" s="15"/>
      <c r="J60" s="15"/>
      <c r="K60" s="15"/>
      <c r="L60" s="15">
        <v>131</v>
      </c>
      <c r="M60" s="35">
        <v>30</v>
      </c>
      <c r="N60" s="15"/>
      <c r="O60" s="15"/>
      <c r="P60" s="14">
        <f t="shared" ref="P60:P65" si="6">SUM(H60:O60)</f>
        <v>161</v>
      </c>
      <c r="Q60" s="307" t="s">
        <v>32</v>
      </c>
      <c r="R60" s="340">
        <v>114708</v>
      </c>
      <c r="S60" s="237" t="s">
        <v>33</v>
      </c>
      <c r="T60" s="231" t="s">
        <v>100</v>
      </c>
      <c r="U60" s="16" t="s">
        <v>90</v>
      </c>
      <c r="V60" s="16">
        <v>1015247</v>
      </c>
      <c r="W60" s="16" t="s">
        <v>7014</v>
      </c>
      <c r="X60" s="16"/>
    </row>
    <row r="61" spans="1:24">
      <c r="A61" s="15" t="s">
        <v>2837</v>
      </c>
      <c r="B61" s="15" t="s">
        <v>92</v>
      </c>
      <c r="C61" s="207" t="s">
        <v>7051</v>
      </c>
      <c r="D61" s="15" t="s">
        <v>159</v>
      </c>
      <c r="E61" s="24">
        <v>45947.041666666664</v>
      </c>
      <c r="F61" s="15">
        <v>10.3</v>
      </c>
      <c r="G61" s="37" t="s">
        <v>3121</v>
      </c>
      <c r="H61" s="15"/>
      <c r="I61" s="15"/>
      <c r="J61" s="15"/>
      <c r="K61" s="15"/>
      <c r="L61" s="15">
        <v>131</v>
      </c>
      <c r="M61" s="35">
        <v>30</v>
      </c>
      <c r="N61" s="15"/>
      <c r="O61" s="15"/>
      <c r="P61" s="14">
        <f t="shared" si="6"/>
        <v>161</v>
      </c>
      <c r="Q61" s="307" t="s">
        <v>32</v>
      </c>
      <c r="R61" s="340">
        <v>114709</v>
      </c>
      <c r="S61" s="237" t="s">
        <v>33</v>
      </c>
      <c r="T61" s="232" t="s">
        <v>161</v>
      </c>
      <c r="U61" s="16" t="s">
        <v>90</v>
      </c>
      <c r="V61" s="16">
        <v>1015248</v>
      </c>
      <c r="W61" s="16" t="s">
        <v>7001</v>
      </c>
      <c r="X61" s="16"/>
    </row>
    <row r="62" spans="1:24">
      <c r="A62" s="15" t="s">
        <v>2561</v>
      </c>
      <c r="B62" s="15" t="s">
        <v>92</v>
      </c>
      <c r="C62" s="35" t="s">
        <v>7052</v>
      </c>
      <c r="D62" s="15" t="s">
        <v>159</v>
      </c>
      <c r="E62" s="24">
        <v>45947.041666666664</v>
      </c>
      <c r="F62" s="15">
        <v>10.3</v>
      </c>
      <c r="G62" s="37" t="s">
        <v>3121</v>
      </c>
      <c r="H62" s="15"/>
      <c r="I62" s="15"/>
      <c r="J62" s="15"/>
      <c r="K62" s="15"/>
      <c r="L62" s="15">
        <v>131</v>
      </c>
      <c r="M62" s="35">
        <v>30</v>
      </c>
      <c r="N62" s="15"/>
      <c r="O62" s="15"/>
      <c r="P62" s="14">
        <f t="shared" si="6"/>
        <v>161</v>
      </c>
      <c r="Q62" s="307" t="s">
        <v>32</v>
      </c>
      <c r="R62" s="340">
        <v>114710</v>
      </c>
      <c r="S62" s="237" t="s">
        <v>33</v>
      </c>
      <c r="T62" s="232" t="s">
        <v>161</v>
      </c>
      <c r="U62" s="16" t="s">
        <v>90</v>
      </c>
      <c r="V62" s="16">
        <v>1015249</v>
      </c>
      <c r="W62" s="16" t="s">
        <v>7001</v>
      </c>
      <c r="X62" s="16"/>
    </row>
    <row r="63" spans="1:24">
      <c r="A63" s="15" t="s">
        <v>4228</v>
      </c>
      <c r="B63" s="15" t="s">
        <v>92</v>
      </c>
      <c r="C63" s="35" t="s">
        <v>7053</v>
      </c>
      <c r="D63" s="15" t="s">
        <v>159</v>
      </c>
      <c r="E63" s="24">
        <v>45947.041666666664</v>
      </c>
      <c r="F63" s="15">
        <v>10.3</v>
      </c>
      <c r="G63" s="37" t="s">
        <v>3121</v>
      </c>
      <c r="H63" s="15"/>
      <c r="I63" s="15"/>
      <c r="J63" s="15"/>
      <c r="K63" s="15"/>
      <c r="L63" s="15">
        <v>131</v>
      </c>
      <c r="M63" s="35">
        <v>30</v>
      </c>
      <c r="N63" s="15"/>
      <c r="O63" s="15"/>
      <c r="P63" s="14">
        <f t="shared" si="6"/>
        <v>161</v>
      </c>
      <c r="Q63" s="307" t="s">
        <v>32</v>
      </c>
      <c r="R63" s="340">
        <v>114711</v>
      </c>
      <c r="S63" s="237" t="s">
        <v>33</v>
      </c>
      <c r="T63" s="232" t="s">
        <v>161</v>
      </c>
      <c r="U63" s="16" t="s">
        <v>90</v>
      </c>
      <c r="V63" s="16">
        <v>1015250</v>
      </c>
      <c r="W63" s="16" t="s">
        <v>7001</v>
      </c>
      <c r="X63" s="16"/>
    </row>
    <row r="64" spans="1:24">
      <c r="A64" s="15" t="s">
        <v>119</v>
      </c>
      <c r="B64" s="15" t="s">
        <v>92</v>
      </c>
      <c r="C64" s="35" t="s">
        <v>7054</v>
      </c>
      <c r="D64" s="15" t="s">
        <v>159</v>
      </c>
      <c r="E64" s="24">
        <v>45947.041666666664</v>
      </c>
      <c r="F64" s="15">
        <v>10.3</v>
      </c>
      <c r="G64" s="37" t="s">
        <v>3121</v>
      </c>
      <c r="H64" s="15"/>
      <c r="I64" s="15"/>
      <c r="J64" s="15"/>
      <c r="K64" s="15"/>
      <c r="L64" s="15">
        <v>104</v>
      </c>
      <c r="M64" s="15">
        <v>27</v>
      </c>
      <c r="N64" s="35">
        <v>27</v>
      </c>
      <c r="O64" s="272">
        <v>3</v>
      </c>
      <c r="P64" s="14">
        <f t="shared" si="6"/>
        <v>161</v>
      </c>
      <c r="Q64" s="307" t="s">
        <v>32</v>
      </c>
      <c r="R64" s="340">
        <v>114712</v>
      </c>
      <c r="S64" s="237" t="s">
        <v>33</v>
      </c>
      <c r="T64" s="232" t="s">
        <v>161</v>
      </c>
      <c r="U64" s="16" t="s">
        <v>90</v>
      </c>
      <c r="V64" s="16">
        <v>1015251</v>
      </c>
      <c r="W64" s="16" t="s">
        <v>7001</v>
      </c>
      <c r="X64" s="16"/>
    </row>
    <row r="65" spans="1:24">
      <c r="A65" s="15"/>
      <c r="B65" s="15"/>
      <c r="C65" s="15"/>
      <c r="D65" s="15"/>
      <c r="E65" s="15"/>
      <c r="F65" s="15"/>
      <c r="G65" s="37"/>
      <c r="H65" s="15"/>
      <c r="I65" s="15"/>
      <c r="J65" s="15"/>
      <c r="K65" s="15"/>
      <c r="L65" s="15"/>
      <c r="M65" s="15"/>
      <c r="N65" s="15"/>
      <c r="O65" s="15"/>
      <c r="P65" s="14">
        <f t="shared" si="6"/>
        <v>0</v>
      </c>
      <c r="Q65" s="14"/>
      <c r="R65" s="293"/>
      <c r="S65" s="14"/>
      <c r="T65" s="16"/>
      <c r="U65" s="16"/>
      <c r="V65" s="16"/>
      <c r="W65" s="16"/>
      <c r="X65" s="16"/>
    </row>
    <row r="66" spans="1:24">
      <c r="A66" s="11" t="s">
        <v>19</v>
      </c>
      <c r="B66" s="7"/>
      <c r="C66" s="7"/>
      <c r="D66" s="7"/>
      <c r="E66" s="11"/>
      <c r="F66" s="7"/>
      <c r="G66" s="7"/>
      <c r="H66" s="11">
        <f t="shared" ref="H66:P66" si="7">SUM(H60:H65)</f>
        <v>0</v>
      </c>
      <c r="I66" s="11">
        <f t="shared" si="7"/>
        <v>0</v>
      </c>
      <c r="J66" s="11">
        <f t="shared" si="7"/>
        <v>0</v>
      </c>
      <c r="K66" s="11">
        <f t="shared" si="7"/>
        <v>0</v>
      </c>
      <c r="L66" s="11">
        <f t="shared" si="7"/>
        <v>628</v>
      </c>
      <c r="M66" s="11">
        <f t="shared" si="7"/>
        <v>147</v>
      </c>
      <c r="N66" s="11">
        <f t="shared" si="7"/>
        <v>27</v>
      </c>
      <c r="O66" s="11">
        <f t="shared" si="7"/>
        <v>3</v>
      </c>
      <c r="P66" s="11">
        <f t="shared" si="7"/>
        <v>805</v>
      </c>
      <c r="Q66" s="12"/>
      <c r="R66" s="12"/>
      <c r="S66" s="12"/>
      <c r="T66" s="12"/>
      <c r="U66" s="12"/>
      <c r="V66" s="12"/>
      <c r="W66" s="12"/>
      <c r="X66" s="12"/>
    </row>
    <row r="67" spans="1:24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4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4" t="s">
        <v>161</v>
      </c>
      <c r="B70" s="1564" t="s">
        <v>41</v>
      </c>
      <c r="C70" s="1564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230" t="s">
        <v>100</v>
      </c>
      <c r="B71" s="206" t="s">
        <v>39</v>
      </c>
      <c r="C71" s="4"/>
      <c r="D71" s="242"/>
      <c r="E71" s="24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5" t="s">
        <v>42</v>
      </c>
      <c r="B72" s="1772" t="s">
        <v>7055</v>
      </c>
      <c r="C72" s="1772"/>
      <c r="D72" s="1"/>
      <c r="E72" s="1"/>
    </row>
    <row r="73" spans="1:24">
      <c r="A73" s="5" t="s">
        <v>42</v>
      </c>
      <c r="B73" s="1772"/>
      <c r="C73" s="1772"/>
    </row>
    <row r="74" spans="1:24">
      <c r="A74" s="5" t="s">
        <v>43</v>
      </c>
      <c r="B74" s="1772" t="s">
        <v>7056</v>
      </c>
      <c r="C74" s="1772"/>
      <c r="D74" s="1"/>
      <c r="E74" s="1"/>
    </row>
    <row r="75" spans="1:24">
      <c r="A75" s="5" t="s">
        <v>44</v>
      </c>
      <c r="B75" s="1772"/>
      <c r="C75" s="1772"/>
      <c r="D75" s="1"/>
      <c r="E75" s="1"/>
    </row>
    <row r="77" spans="1:24" ht="23.25" customHeight="1">
      <c r="A77" s="1559" t="s">
        <v>83</v>
      </c>
      <c r="B77" s="1559"/>
      <c r="C77" s="1559"/>
      <c r="D77" s="1559"/>
      <c r="E77" s="1559"/>
      <c r="F77" s="1559"/>
      <c r="G77" s="7"/>
      <c r="H77" s="1559" t="s">
        <v>346</v>
      </c>
      <c r="I77" s="1559"/>
      <c r="J77" s="1559"/>
      <c r="K77" s="1559"/>
      <c r="L77" s="1559"/>
      <c r="M77" s="1559"/>
      <c r="N77" s="1559"/>
      <c r="O77" s="1559"/>
      <c r="P77" s="1559"/>
      <c r="Q77" s="1741" t="s">
        <v>7057</v>
      </c>
      <c r="R77" s="1742"/>
      <c r="S77" s="1742"/>
      <c r="T77" s="1742"/>
      <c r="U77" s="1742"/>
      <c r="V77" s="1742"/>
      <c r="W77" s="1742"/>
      <c r="X77" s="1742"/>
    </row>
    <row r="78" spans="1:24" ht="26.25">
      <c r="A78" s="8" t="s">
        <v>3</v>
      </c>
      <c r="B78" s="8" t="s">
        <v>4</v>
      </c>
      <c r="C78" s="8" t="s">
        <v>5</v>
      </c>
      <c r="D78" s="8" t="s">
        <v>6</v>
      </c>
      <c r="E78" s="8" t="s">
        <v>7</v>
      </c>
      <c r="F78" s="8" t="s">
        <v>8</v>
      </c>
      <c r="G78" s="33" t="s">
        <v>10</v>
      </c>
      <c r="H78" s="9" t="s">
        <v>11</v>
      </c>
      <c r="I78" s="9" t="s">
        <v>12</v>
      </c>
      <c r="J78" s="9" t="s">
        <v>13</v>
      </c>
      <c r="K78" s="9" t="s">
        <v>14</v>
      </c>
      <c r="L78" s="9" t="s">
        <v>15</v>
      </c>
      <c r="M78" s="9" t="s">
        <v>16</v>
      </c>
      <c r="N78" s="9" t="s">
        <v>17</v>
      </c>
      <c r="O78" s="10" t="s">
        <v>18</v>
      </c>
      <c r="P78" s="8" t="s">
        <v>19</v>
      </c>
      <c r="Q78" s="8" t="s">
        <v>20</v>
      </c>
      <c r="R78" s="8" t="s">
        <v>9</v>
      </c>
      <c r="S78" s="8" t="s">
        <v>21</v>
      </c>
      <c r="T78" s="8" t="s">
        <v>24</v>
      </c>
      <c r="U78" s="8" t="s">
        <v>25</v>
      </c>
      <c r="V78" s="8" t="s">
        <v>26</v>
      </c>
      <c r="W78" s="8" t="s">
        <v>27</v>
      </c>
      <c r="X78" s="8" t="s">
        <v>28</v>
      </c>
    </row>
    <row r="79" spans="1:24">
      <c r="A79" s="15" t="s">
        <v>141</v>
      </c>
      <c r="B79" s="15" t="s">
        <v>69</v>
      </c>
      <c r="C79" s="35" t="s">
        <v>7058</v>
      </c>
      <c r="D79" s="15" t="s">
        <v>68</v>
      </c>
      <c r="E79" s="24">
        <v>45945.795138888891</v>
      </c>
      <c r="F79" s="15">
        <v>14.5</v>
      </c>
      <c r="G79" s="37"/>
      <c r="H79" s="15"/>
      <c r="I79" s="15"/>
      <c r="J79" s="15"/>
      <c r="K79" s="15"/>
      <c r="L79" s="15">
        <v>27</v>
      </c>
      <c r="M79" s="35">
        <v>27</v>
      </c>
      <c r="N79" s="15"/>
      <c r="O79" s="15"/>
      <c r="P79" s="14">
        <f>SUM(H79:O79)</f>
        <v>54</v>
      </c>
      <c r="Q79" s="14" t="s">
        <v>30</v>
      </c>
      <c r="R79" s="14">
        <v>114644</v>
      </c>
      <c r="S79" s="14" t="s">
        <v>31</v>
      </c>
      <c r="T79" s="232" t="s">
        <v>169</v>
      </c>
      <c r="U79" s="16"/>
      <c r="V79" s="16">
        <v>1015252</v>
      </c>
      <c r="W79" s="16" t="s">
        <v>7059</v>
      </c>
      <c r="X79" s="16"/>
    </row>
    <row r="80" spans="1:24">
      <c r="A80" s="15" t="s">
        <v>150</v>
      </c>
      <c r="B80" s="15" t="s">
        <v>57</v>
      </c>
      <c r="C80" s="35" t="s">
        <v>7060</v>
      </c>
      <c r="D80" s="224" t="s">
        <v>56</v>
      </c>
      <c r="E80" s="24">
        <v>45946.229166666664</v>
      </c>
      <c r="F80" s="15">
        <v>10.3</v>
      </c>
      <c r="G80" s="37"/>
      <c r="H80" s="15"/>
      <c r="I80" s="15"/>
      <c r="J80" s="15"/>
      <c r="K80" s="15">
        <v>108</v>
      </c>
      <c r="L80" s="15"/>
      <c r="M80" s="15"/>
      <c r="N80" s="15"/>
      <c r="O80" s="15"/>
      <c r="P80" s="14">
        <f>SUM(H80:O80)</f>
        <v>108</v>
      </c>
      <c r="Q80" s="14" t="s">
        <v>30</v>
      </c>
      <c r="R80" s="264">
        <v>114645</v>
      </c>
      <c r="S80" s="14" t="s">
        <v>31</v>
      </c>
      <c r="T80" s="232" t="s">
        <v>169</v>
      </c>
      <c r="U80" s="16" t="s">
        <v>90</v>
      </c>
      <c r="V80" s="16">
        <v>1015253</v>
      </c>
      <c r="W80" s="16" t="s">
        <v>7059</v>
      </c>
      <c r="X80" s="16"/>
    </row>
    <row r="81" spans="1:24">
      <c r="A81" s="15" t="s">
        <v>152</v>
      </c>
      <c r="B81" s="15" t="s">
        <v>78</v>
      </c>
      <c r="C81" s="35" t="s">
        <v>7061</v>
      </c>
      <c r="D81" s="15" t="s">
        <v>521</v>
      </c>
      <c r="E81" s="24">
        <v>45946.684027777781</v>
      </c>
      <c r="F81" s="15">
        <v>10.3</v>
      </c>
      <c r="G81" s="37" t="s">
        <v>3986</v>
      </c>
      <c r="H81" s="15"/>
      <c r="I81" s="15"/>
      <c r="J81" s="15"/>
      <c r="K81" s="15">
        <v>107</v>
      </c>
      <c r="L81" s="15">
        <v>54</v>
      </c>
      <c r="M81" s="15"/>
      <c r="N81" s="15"/>
      <c r="O81" s="15"/>
      <c r="P81" s="14">
        <f>SUM(H81:O81)</f>
        <v>161</v>
      </c>
      <c r="Q81" s="307" t="s">
        <v>32</v>
      </c>
      <c r="R81" s="340">
        <v>114691</v>
      </c>
      <c r="S81" s="237" t="s">
        <v>33</v>
      </c>
      <c r="T81" s="232" t="s">
        <v>169</v>
      </c>
      <c r="U81" s="16" t="s">
        <v>90</v>
      </c>
      <c r="V81" s="16">
        <v>1015256</v>
      </c>
      <c r="W81" s="16" t="s">
        <v>7059</v>
      </c>
      <c r="X81" s="16"/>
    </row>
    <row r="82" spans="1:24">
      <c r="A82" s="15" t="s">
        <v>152</v>
      </c>
      <c r="B82" s="15" t="s">
        <v>78</v>
      </c>
      <c r="C82" s="35" t="s">
        <v>7062</v>
      </c>
      <c r="D82" s="15" t="s">
        <v>521</v>
      </c>
      <c r="E82" s="24">
        <v>45946.684027777781</v>
      </c>
      <c r="F82" s="15">
        <v>10.3</v>
      </c>
      <c r="G82" s="37" t="s">
        <v>3986</v>
      </c>
      <c r="H82" s="15"/>
      <c r="I82" s="15"/>
      <c r="J82" s="15"/>
      <c r="K82" s="15">
        <v>67</v>
      </c>
      <c r="L82" s="15">
        <v>45</v>
      </c>
      <c r="M82" s="35">
        <v>6</v>
      </c>
      <c r="N82" s="35">
        <v>43</v>
      </c>
      <c r="O82" s="15"/>
      <c r="P82" s="14">
        <f>SUM(H82:O82)</f>
        <v>161</v>
      </c>
      <c r="Q82" s="307" t="s">
        <v>32</v>
      </c>
      <c r="R82" s="340">
        <v>114692</v>
      </c>
      <c r="S82" s="237" t="s">
        <v>33</v>
      </c>
      <c r="T82" s="232" t="s">
        <v>169</v>
      </c>
      <c r="U82" s="16" t="s">
        <v>90</v>
      </c>
      <c r="V82" s="16">
        <v>1015255</v>
      </c>
      <c r="W82" s="16" t="s">
        <v>7059</v>
      </c>
      <c r="X82" s="16"/>
    </row>
    <row r="83" spans="1:24">
      <c r="A83" s="15" t="s">
        <v>145</v>
      </c>
      <c r="B83" s="15" t="s">
        <v>57</v>
      </c>
      <c r="C83" s="35" t="s">
        <v>7063</v>
      </c>
      <c r="D83" s="463" t="s">
        <v>56</v>
      </c>
      <c r="E83" s="24">
        <v>45946.229166666664</v>
      </c>
      <c r="F83" s="15">
        <v>10.3</v>
      </c>
      <c r="G83" s="37"/>
      <c r="H83" s="15"/>
      <c r="I83" s="15"/>
      <c r="J83" s="15">
        <v>150</v>
      </c>
      <c r="K83" s="15">
        <v>29</v>
      </c>
      <c r="L83" s="15"/>
      <c r="M83" s="15"/>
      <c r="N83" s="15"/>
      <c r="O83" s="15"/>
      <c r="P83" s="14">
        <f>SUM(H83:O83)</f>
        <v>179</v>
      </c>
      <c r="Q83" s="14" t="s">
        <v>30</v>
      </c>
      <c r="R83" s="293">
        <v>114656</v>
      </c>
      <c r="S83" s="14" t="s">
        <v>31</v>
      </c>
      <c r="T83" s="232" t="s">
        <v>169</v>
      </c>
      <c r="U83" s="16" t="s">
        <v>90</v>
      </c>
      <c r="V83" s="16">
        <v>1015254</v>
      </c>
      <c r="W83" s="16" t="s">
        <v>7059</v>
      </c>
      <c r="X83" s="16"/>
    </row>
    <row r="84" spans="1:24">
      <c r="A84" s="11" t="s">
        <v>19</v>
      </c>
      <c r="B84" s="7"/>
      <c r="C84" s="7"/>
      <c r="D84" s="7"/>
      <c r="E84" s="11"/>
      <c r="F84" s="7"/>
      <c r="G84" s="7"/>
      <c r="H84" s="11">
        <f t="shared" ref="H84:P84" si="8">SUM(H79:H83)</f>
        <v>0</v>
      </c>
      <c r="I84" s="11">
        <f t="shared" si="8"/>
        <v>0</v>
      </c>
      <c r="J84" s="11">
        <f t="shared" si="8"/>
        <v>150</v>
      </c>
      <c r="K84" s="11">
        <f t="shared" si="8"/>
        <v>311</v>
      </c>
      <c r="L84" s="11">
        <f t="shared" si="8"/>
        <v>126</v>
      </c>
      <c r="M84" s="11">
        <f t="shared" si="8"/>
        <v>33</v>
      </c>
      <c r="N84" s="11">
        <f t="shared" si="8"/>
        <v>43</v>
      </c>
      <c r="O84" s="11">
        <f t="shared" si="8"/>
        <v>0</v>
      </c>
      <c r="P84" s="11">
        <f t="shared" si="8"/>
        <v>663</v>
      </c>
      <c r="Q84" s="12"/>
      <c r="R84" s="12"/>
      <c r="S84" s="12"/>
      <c r="T84" s="12"/>
      <c r="U84" s="12"/>
      <c r="V84" s="12"/>
      <c r="W84" s="12"/>
      <c r="X84" s="12"/>
    </row>
    <row r="85" spans="1:24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4">
      <c r="A86" s="166" t="s">
        <v>34</v>
      </c>
      <c r="B86" s="1562"/>
      <c r="C86" s="1562"/>
      <c r="D86" s="1562"/>
      <c r="E86" s="1"/>
      <c r="F86" s="1"/>
      <c r="G86" s="1"/>
      <c r="H86" s="1"/>
      <c r="I86" s="1"/>
      <c r="J86" s="1563"/>
      <c r="K86" s="1563"/>
      <c r="L86" s="156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4" ht="18">
      <c r="A87" s="187" t="s">
        <v>35</v>
      </c>
      <c r="B87" s="186" t="s">
        <v>36</v>
      </c>
      <c r="C87" s="239" t="s">
        <v>37</v>
      </c>
      <c r="D87" s="24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>
      <c r="A88" s="4" t="s">
        <v>7064</v>
      </c>
      <c r="B88" s="1564"/>
      <c r="C88" s="1564"/>
      <c r="D88" s="242"/>
      <c r="E88" s="243" t="s">
        <v>40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>
      <c r="A89" s="5" t="s">
        <v>42</v>
      </c>
      <c r="B89" s="1772" t="s">
        <v>7065</v>
      </c>
      <c r="C89" s="1772"/>
      <c r="D89" s="1"/>
      <c r="E89" s="1"/>
    </row>
    <row r="90" spans="1:24">
      <c r="A90" s="5" t="s">
        <v>42</v>
      </c>
      <c r="B90" s="1772"/>
      <c r="C90" s="1772"/>
    </row>
    <row r="91" spans="1:24">
      <c r="A91" s="5" t="s">
        <v>43</v>
      </c>
      <c r="B91" s="1772" t="s">
        <v>4487</v>
      </c>
      <c r="C91" s="1772"/>
      <c r="D91" s="1"/>
      <c r="E91" s="1"/>
    </row>
    <row r="92" spans="1:24">
      <c r="A92" s="5" t="s">
        <v>44</v>
      </c>
      <c r="B92" s="1772"/>
      <c r="C92" s="1772"/>
      <c r="D92" s="1"/>
      <c r="E92" s="1"/>
    </row>
  </sheetData>
  <mergeCells count="50">
    <mergeCell ref="B92:C92"/>
    <mergeCell ref="B86:D86"/>
    <mergeCell ref="J86:L86"/>
    <mergeCell ref="B88:C88"/>
    <mergeCell ref="B89:C89"/>
    <mergeCell ref="B90:C90"/>
    <mergeCell ref="B91:C91"/>
    <mergeCell ref="Q77:X77"/>
    <mergeCell ref="H58:P58"/>
    <mergeCell ref="Q58:X58"/>
    <mergeCell ref="B68:D68"/>
    <mergeCell ref="J68:L68"/>
    <mergeCell ref="B70:C70"/>
    <mergeCell ref="B72:C72"/>
    <mergeCell ref="A58:F58"/>
    <mergeCell ref="B73:C73"/>
    <mergeCell ref="B74:C74"/>
    <mergeCell ref="B75:C75"/>
    <mergeCell ref="A77:F77"/>
    <mergeCell ref="H77:P77"/>
    <mergeCell ref="B51:C51"/>
    <mergeCell ref="B53:C53"/>
    <mergeCell ref="B54:C54"/>
    <mergeCell ref="B55:C55"/>
    <mergeCell ref="B56:C56"/>
    <mergeCell ref="B49:D49"/>
    <mergeCell ref="J49:L49"/>
    <mergeCell ref="Q21:X21"/>
    <mergeCell ref="B31:D31"/>
    <mergeCell ref="J31:L31"/>
    <mergeCell ref="B33:C33"/>
    <mergeCell ref="B34:C34"/>
    <mergeCell ref="B35:C35"/>
    <mergeCell ref="H21:P21"/>
    <mergeCell ref="B36:C36"/>
    <mergeCell ref="B37:C37"/>
    <mergeCell ref="A39:F39"/>
    <mergeCell ref="H39:P39"/>
    <mergeCell ref="Q39:X39"/>
    <mergeCell ref="B16:C16"/>
    <mergeCell ref="B17:C17"/>
    <mergeCell ref="B18:C18"/>
    <mergeCell ref="B19:C19"/>
    <mergeCell ref="A21:F21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AC7E4-FA17-4A3D-882A-8A17D09A45DB}">
  <sheetPr>
    <tabColor rgb="FFF7E1E1"/>
  </sheetPr>
  <dimension ref="A1:AI95"/>
  <sheetViews>
    <sheetView workbookViewId="0"/>
  </sheetViews>
  <sheetFormatPr defaultColWidth="9.1406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1" max="22" width="11.42578125" bestFit="1" customWidth="1"/>
    <col min="23" max="23" width="15.140625" customWidth="1"/>
  </cols>
  <sheetData>
    <row r="1" spans="1:24" ht="23.25" customHeight="1">
      <c r="A1" s="1559" t="s">
        <v>139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181</v>
      </c>
      <c r="R1" s="1559"/>
      <c r="S1" s="1559"/>
      <c r="T1" s="1559"/>
      <c r="U1" s="1559"/>
      <c r="V1" s="1559"/>
      <c r="W1" s="1559"/>
      <c r="X1" s="1559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219</v>
      </c>
      <c r="B3" s="15" t="s">
        <v>75</v>
      </c>
      <c r="C3" s="15" t="s">
        <v>7066</v>
      </c>
      <c r="D3" s="15" t="s">
        <v>74</v>
      </c>
      <c r="E3" s="24">
        <v>45941.524305555555</v>
      </c>
      <c r="F3" s="15">
        <v>15.3</v>
      </c>
      <c r="G3" s="37"/>
      <c r="H3" s="15"/>
      <c r="I3" s="15"/>
      <c r="J3" s="35">
        <v>27</v>
      </c>
      <c r="K3" s="35">
        <v>134</v>
      </c>
      <c r="L3" s="15"/>
      <c r="M3" s="15"/>
      <c r="N3" s="15"/>
      <c r="O3" s="15"/>
      <c r="P3" s="14">
        <f>SUM(H3:O3)</f>
        <v>161</v>
      </c>
      <c r="Q3" s="14" t="s">
        <v>30</v>
      </c>
      <c r="R3" s="14">
        <v>114521</v>
      </c>
      <c r="S3" s="14" t="s">
        <v>31</v>
      </c>
      <c r="T3" s="464" t="s">
        <v>169</v>
      </c>
      <c r="U3" s="16" t="s">
        <v>634</v>
      </c>
      <c r="V3" s="16">
        <v>1015156</v>
      </c>
      <c r="W3" s="16" t="s">
        <v>7067</v>
      </c>
      <c r="X3" s="16"/>
    </row>
    <row r="4" spans="1:24">
      <c r="A4" s="15" t="s">
        <v>111</v>
      </c>
      <c r="B4" s="15" t="s">
        <v>65</v>
      </c>
      <c r="C4" s="15" t="s">
        <v>7068</v>
      </c>
      <c r="D4" s="15" t="s">
        <v>64</v>
      </c>
      <c r="E4" s="24">
        <v>45941.472222222219</v>
      </c>
      <c r="F4" s="15">
        <v>14.8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>SUM(H4:O4)</f>
        <v>161</v>
      </c>
      <c r="Q4" s="14" t="s">
        <v>30</v>
      </c>
      <c r="R4" s="264">
        <v>114513</v>
      </c>
      <c r="S4" s="237" t="s">
        <v>33</v>
      </c>
      <c r="T4" s="464" t="s">
        <v>169</v>
      </c>
      <c r="U4" s="16" t="s">
        <v>90</v>
      </c>
      <c r="V4" s="16">
        <v>1015157</v>
      </c>
      <c r="W4" s="16" t="s">
        <v>7067</v>
      </c>
      <c r="X4" s="16"/>
    </row>
    <row r="5" spans="1:24">
      <c r="A5" s="15" t="s">
        <v>519</v>
      </c>
      <c r="B5" s="15" t="s">
        <v>78</v>
      </c>
      <c r="C5" s="15" t="s">
        <v>7069</v>
      </c>
      <c r="D5" s="15" t="s">
        <v>88</v>
      </c>
      <c r="E5" s="24">
        <v>45942.166666666664</v>
      </c>
      <c r="F5" s="15">
        <v>10.3</v>
      </c>
      <c r="G5" s="37" t="s">
        <v>3121</v>
      </c>
      <c r="H5" s="15"/>
      <c r="I5" s="15"/>
      <c r="J5" s="15"/>
      <c r="K5" s="15"/>
      <c r="L5" s="35">
        <v>130</v>
      </c>
      <c r="M5" s="35">
        <v>31</v>
      </c>
      <c r="N5" s="15"/>
      <c r="O5" s="15"/>
      <c r="P5" s="14">
        <f>SUM(H5:O5)</f>
        <v>161</v>
      </c>
      <c r="Q5" s="307" t="s">
        <v>32</v>
      </c>
      <c r="R5" s="436">
        <v>114606</v>
      </c>
      <c r="S5" s="237" t="s">
        <v>33</v>
      </c>
      <c r="T5" s="232" t="s">
        <v>161</v>
      </c>
      <c r="U5" s="16" t="s">
        <v>90</v>
      </c>
      <c r="V5" s="16">
        <v>1015158</v>
      </c>
      <c r="W5" s="16" t="s">
        <v>7070</v>
      </c>
      <c r="X5" s="16"/>
    </row>
    <row r="6" spans="1:24">
      <c r="A6" s="15" t="s">
        <v>3866</v>
      </c>
      <c r="B6" s="15" t="s">
        <v>78</v>
      </c>
      <c r="C6" s="15" t="s">
        <v>7071</v>
      </c>
      <c r="D6" s="15" t="s">
        <v>88</v>
      </c>
      <c r="E6" s="24">
        <v>45942.166666666664</v>
      </c>
      <c r="F6" s="15">
        <v>10.3</v>
      </c>
      <c r="G6" s="37" t="s">
        <v>3121</v>
      </c>
      <c r="H6" s="15"/>
      <c r="I6" s="15"/>
      <c r="J6" s="15"/>
      <c r="K6" s="15"/>
      <c r="L6" s="35">
        <v>130</v>
      </c>
      <c r="M6" s="35">
        <v>31</v>
      </c>
      <c r="N6" s="15"/>
      <c r="O6" s="15"/>
      <c r="P6" s="14">
        <f>SUM(H6:O6)</f>
        <v>161</v>
      </c>
      <c r="Q6" s="307" t="s">
        <v>32</v>
      </c>
      <c r="R6" s="436">
        <v>114607</v>
      </c>
      <c r="S6" s="237" t="s">
        <v>33</v>
      </c>
      <c r="T6" s="232" t="s">
        <v>161</v>
      </c>
      <c r="U6" s="16" t="s">
        <v>90</v>
      </c>
      <c r="V6" s="16">
        <v>1015159</v>
      </c>
      <c r="W6" s="16" t="s">
        <v>7070</v>
      </c>
      <c r="X6" s="16"/>
    </row>
    <row r="7" spans="1:24">
      <c r="A7" s="15" t="s">
        <v>120</v>
      </c>
      <c r="B7" s="15" t="s">
        <v>78</v>
      </c>
      <c r="C7" s="15" t="s">
        <v>7072</v>
      </c>
      <c r="D7" s="15" t="s">
        <v>88</v>
      </c>
      <c r="E7" s="24">
        <v>45942.166666666664</v>
      </c>
      <c r="F7" s="15">
        <v>10.3</v>
      </c>
      <c r="G7" s="37" t="s">
        <v>3121</v>
      </c>
      <c r="H7" s="15"/>
      <c r="I7" s="15"/>
      <c r="J7" s="15"/>
      <c r="K7" s="15"/>
      <c r="L7" s="35">
        <v>130</v>
      </c>
      <c r="M7" s="35">
        <v>31</v>
      </c>
      <c r="N7" s="15"/>
      <c r="O7" s="15"/>
      <c r="P7" s="14">
        <f>SUM(H7:O7)</f>
        <v>161</v>
      </c>
      <c r="Q7" s="307" t="s">
        <v>32</v>
      </c>
      <c r="R7" s="436">
        <v>114609</v>
      </c>
      <c r="S7" s="237" t="s">
        <v>33</v>
      </c>
      <c r="T7" s="232" t="s">
        <v>161</v>
      </c>
      <c r="U7" s="16" t="s">
        <v>90</v>
      </c>
      <c r="V7" s="16">
        <v>1015160</v>
      </c>
      <c r="W7" s="16" t="s">
        <v>7070</v>
      </c>
      <c r="X7" s="16"/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/>
      <c r="Q8" s="14"/>
      <c r="R8" s="293"/>
      <c r="S8" s="14"/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0">SUM(H3:H8)</f>
        <v>0</v>
      </c>
      <c r="I9" s="11">
        <f t="shared" si="0"/>
        <v>0</v>
      </c>
      <c r="J9" s="11">
        <f t="shared" si="0"/>
        <v>27</v>
      </c>
      <c r="K9" s="11">
        <f t="shared" si="0"/>
        <v>134</v>
      </c>
      <c r="L9" s="11">
        <f t="shared" si="0"/>
        <v>551</v>
      </c>
      <c r="M9" s="11">
        <f t="shared" si="0"/>
        <v>93</v>
      </c>
      <c r="N9" s="11">
        <f t="shared" si="0"/>
        <v>0</v>
      </c>
      <c r="O9" s="11">
        <f t="shared" si="0"/>
        <v>0</v>
      </c>
      <c r="P9" s="11">
        <f t="shared" si="0"/>
        <v>805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70" t="s">
        <v>161</v>
      </c>
      <c r="B13" s="1564" t="s">
        <v>39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465" t="s">
        <v>169</v>
      </c>
      <c r="B14" s="1833" t="s">
        <v>41</v>
      </c>
      <c r="C14" s="1833"/>
      <c r="D14" s="1"/>
      <c r="E14" s="1"/>
      <c r="F14" s="1"/>
      <c r="G14" s="1"/>
      <c r="H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 t="s">
        <v>808</v>
      </c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834" t="s">
        <v>7073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567">
        <v>0.45833333333333331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345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7074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 t="s">
        <v>122</v>
      </c>
      <c r="B21" s="15" t="s">
        <v>62</v>
      </c>
      <c r="C21" s="15" t="s">
        <v>7075</v>
      </c>
      <c r="D21" s="15" t="s">
        <v>61</v>
      </c>
      <c r="E21" s="24">
        <v>45941.767361111109</v>
      </c>
      <c r="F21" s="15">
        <v>13</v>
      </c>
      <c r="G21" s="37"/>
      <c r="H21" s="15"/>
      <c r="I21" s="15"/>
      <c r="J21" s="15">
        <v>81</v>
      </c>
      <c r="K21" s="15">
        <v>80</v>
      </c>
      <c r="L21" s="15"/>
      <c r="M21" s="15"/>
      <c r="N21" s="15"/>
      <c r="O21" s="15"/>
      <c r="P21" s="14">
        <f>SUM(H21:O21)</f>
        <v>161</v>
      </c>
      <c r="Q21" s="14" t="s">
        <v>30</v>
      </c>
      <c r="R21" s="264">
        <v>114514</v>
      </c>
      <c r="S21" s="14" t="s">
        <v>31</v>
      </c>
      <c r="T21" s="464" t="s">
        <v>169</v>
      </c>
      <c r="U21" s="16" t="s">
        <v>90</v>
      </c>
      <c r="V21" s="16">
        <v>1015170</v>
      </c>
      <c r="W21" s="16" t="s">
        <v>7076</v>
      </c>
      <c r="X21" s="16"/>
    </row>
    <row r="22" spans="1:24">
      <c r="A22" s="15" t="s">
        <v>157</v>
      </c>
      <c r="B22" s="15" t="s">
        <v>92</v>
      </c>
      <c r="C22" s="15" t="s">
        <v>7077</v>
      </c>
      <c r="D22" s="15" t="s">
        <v>2294</v>
      </c>
      <c r="E22" s="24">
        <v>45942.645833333336</v>
      </c>
      <c r="F22" s="15">
        <v>10.8</v>
      </c>
      <c r="G22" s="37" t="s">
        <v>3121</v>
      </c>
      <c r="H22" s="15"/>
      <c r="I22" s="15"/>
      <c r="J22" s="15"/>
      <c r="K22" s="15"/>
      <c r="L22" s="26">
        <v>80</v>
      </c>
      <c r="M22" s="340">
        <v>81</v>
      </c>
      <c r="N22" s="25"/>
      <c r="O22" s="15"/>
      <c r="P22" s="14">
        <f>SUM(H22:O22)</f>
        <v>161</v>
      </c>
      <c r="Q22" s="307" t="s">
        <v>32</v>
      </c>
      <c r="R22" s="340">
        <v>114630</v>
      </c>
      <c r="S22" s="237" t="s">
        <v>33</v>
      </c>
      <c r="T22" s="232" t="s">
        <v>161</v>
      </c>
      <c r="U22" s="16" t="s">
        <v>90</v>
      </c>
      <c r="V22" s="16">
        <v>1015171</v>
      </c>
      <c r="W22" s="16" t="s">
        <v>7078</v>
      </c>
      <c r="X22" s="16"/>
    </row>
    <row r="23" spans="1:24">
      <c r="A23" s="15" t="s">
        <v>102</v>
      </c>
      <c r="B23" s="15" t="s">
        <v>92</v>
      </c>
      <c r="C23" s="15" t="s">
        <v>7079</v>
      </c>
      <c r="D23" s="15" t="s">
        <v>2294</v>
      </c>
      <c r="E23" s="24">
        <v>45942.645833333336</v>
      </c>
      <c r="F23" s="15">
        <v>10.8</v>
      </c>
      <c r="G23" s="37" t="s">
        <v>3121</v>
      </c>
      <c r="H23" s="15"/>
      <c r="I23" s="15"/>
      <c r="J23" s="15"/>
      <c r="K23" s="15"/>
      <c r="L23" s="26">
        <v>130</v>
      </c>
      <c r="M23" s="340">
        <v>31</v>
      </c>
      <c r="N23" s="25"/>
      <c r="O23" s="15"/>
      <c r="P23" s="14">
        <f>SUM(H23:O23)</f>
        <v>161</v>
      </c>
      <c r="Q23" s="307" t="s">
        <v>32</v>
      </c>
      <c r="R23" s="340">
        <v>114631</v>
      </c>
      <c r="S23" s="237" t="s">
        <v>33</v>
      </c>
      <c r="T23" s="232" t="s">
        <v>161</v>
      </c>
      <c r="U23" s="16" t="s">
        <v>90</v>
      </c>
      <c r="V23" s="16">
        <v>1015172</v>
      </c>
      <c r="W23" s="16" t="s">
        <v>7078</v>
      </c>
      <c r="X23" s="16"/>
    </row>
    <row r="24" spans="1:24">
      <c r="A24" s="15" t="s">
        <v>2561</v>
      </c>
      <c r="B24" s="15" t="s">
        <v>4816</v>
      </c>
      <c r="C24" s="15" t="s">
        <v>7080</v>
      </c>
      <c r="D24" s="15" t="s">
        <v>5301</v>
      </c>
      <c r="E24" s="24">
        <v>45942.118055555555</v>
      </c>
      <c r="F24" s="15">
        <v>10.3</v>
      </c>
      <c r="G24" s="37"/>
      <c r="H24" s="15"/>
      <c r="I24" s="15"/>
      <c r="J24" s="15"/>
      <c r="K24" s="15"/>
      <c r="L24" s="26">
        <v>130</v>
      </c>
      <c r="M24" s="340">
        <v>31</v>
      </c>
      <c r="N24" s="15"/>
      <c r="O24" s="15"/>
      <c r="P24" s="14">
        <v>161</v>
      </c>
      <c r="Q24" s="307" t="s">
        <v>32</v>
      </c>
      <c r="R24" s="340">
        <v>114629</v>
      </c>
      <c r="S24" s="237" t="s">
        <v>33</v>
      </c>
      <c r="T24" s="232" t="s">
        <v>161</v>
      </c>
      <c r="U24" s="16" t="s">
        <v>90</v>
      </c>
      <c r="V24" s="16">
        <v>1015173</v>
      </c>
      <c r="W24" s="16" t="s">
        <v>7081</v>
      </c>
      <c r="X24" s="16"/>
    </row>
    <row r="25" spans="1:24">
      <c r="A25" s="15" t="s">
        <v>558</v>
      </c>
      <c r="B25" s="15" t="s">
        <v>92</v>
      </c>
      <c r="C25" s="15" t="s">
        <v>7082</v>
      </c>
      <c r="D25" s="15" t="s">
        <v>2294</v>
      </c>
      <c r="E25" s="24">
        <v>45942.645833333336</v>
      </c>
      <c r="F25" s="15">
        <v>10.3</v>
      </c>
      <c r="G25" s="37" t="s">
        <v>3121</v>
      </c>
      <c r="H25" s="15"/>
      <c r="I25" s="15"/>
      <c r="J25" s="15"/>
      <c r="K25" s="15"/>
      <c r="L25" s="15"/>
      <c r="M25" s="15">
        <v>161</v>
      </c>
      <c r="N25" s="15"/>
      <c r="O25" s="15"/>
      <c r="P25" s="14">
        <f>SUM(H25:O25)</f>
        <v>161</v>
      </c>
      <c r="Q25" s="307" t="s">
        <v>32</v>
      </c>
      <c r="R25" s="340">
        <v>114632</v>
      </c>
      <c r="S25" s="237" t="s">
        <v>33</v>
      </c>
      <c r="T25" s="232" t="s">
        <v>161</v>
      </c>
      <c r="U25" s="16" t="s">
        <v>90</v>
      </c>
      <c r="V25" s="16">
        <v>1015174</v>
      </c>
      <c r="W25" s="16" t="s">
        <v>7081</v>
      </c>
      <c r="X25" s="16"/>
    </row>
    <row r="26" spans="1:24">
      <c r="A26" s="15" t="s">
        <v>86</v>
      </c>
      <c r="B26" s="15" t="s">
        <v>92</v>
      </c>
      <c r="C26" s="15" t="s">
        <v>7083</v>
      </c>
      <c r="D26" s="15" t="s">
        <v>2294</v>
      </c>
      <c r="E26" s="24">
        <v>45942.645833333336</v>
      </c>
      <c r="F26" s="15">
        <v>10.8</v>
      </c>
      <c r="G26" s="37" t="s">
        <v>3121</v>
      </c>
      <c r="H26" s="15"/>
      <c r="I26" s="15"/>
      <c r="J26" s="15"/>
      <c r="K26" s="15"/>
      <c r="L26" s="26"/>
      <c r="M26" s="340">
        <v>161</v>
      </c>
      <c r="N26" s="25"/>
      <c r="O26" s="15"/>
      <c r="P26" s="14">
        <f>SUM(H26:O26)</f>
        <v>161</v>
      </c>
      <c r="Q26" s="307" t="s">
        <v>32</v>
      </c>
      <c r="R26" s="340">
        <v>114633</v>
      </c>
      <c r="S26" s="237" t="s">
        <v>33</v>
      </c>
      <c r="T26" s="232" t="s">
        <v>161</v>
      </c>
      <c r="U26" s="16" t="s">
        <v>90</v>
      </c>
      <c r="V26" s="16">
        <v>1015175</v>
      </c>
      <c r="W26" s="16" t="s">
        <v>7078</v>
      </c>
      <c r="X26" s="16"/>
    </row>
    <row r="27" spans="1:24">
      <c r="A27" s="11" t="s">
        <v>19</v>
      </c>
      <c r="B27" s="7"/>
      <c r="C27" s="7"/>
      <c r="D27" s="7"/>
      <c r="E27" s="11"/>
      <c r="F27" s="7"/>
      <c r="G27" s="7"/>
      <c r="H27" s="11">
        <f t="shared" ref="H27:P27" si="1">SUM(H21:H26)</f>
        <v>0</v>
      </c>
      <c r="I27" s="11">
        <f t="shared" si="1"/>
        <v>0</v>
      </c>
      <c r="J27" s="11">
        <f t="shared" si="1"/>
        <v>81</v>
      </c>
      <c r="K27" s="11">
        <f t="shared" si="1"/>
        <v>80</v>
      </c>
      <c r="L27" s="11">
        <f t="shared" si="1"/>
        <v>340</v>
      </c>
      <c r="M27" s="11">
        <f t="shared" si="1"/>
        <v>465</v>
      </c>
      <c r="N27" s="11">
        <f t="shared" si="1"/>
        <v>0</v>
      </c>
      <c r="O27" s="11">
        <f t="shared" si="1"/>
        <v>0</v>
      </c>
      <c r="P27" s="11">
        <f t="shared" si="1"/>
        <v>966</v>
      </c>
      <c r="Q27" s="12"/>
      <c r="R27" s="256"/>
      <c r="S27" s="12"/>
      <c r="T27" s="12"/>
      <c r="U27" s="12"/>
      <c r="V27" s="12"/>
      <c r="W27" s="12"/>
      <c r="X27" s="12"/>
    </row>
    <row r="28" spans="1:24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5" customHeight="1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8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 t="s">
        <v>161</v>
      </c>
      <c r="B31" s="1564" t="s">
        <v>41</v>
      </c>
      <c r="C31" s="1564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66" t="s">
        <v>169</v>
      </c>
      <c r="B32" s="204" t="s">
        <v>39</v>
      </c>
      <c r="C32" s="466"/>
      <c r="D32" s="242"/>
      <c r="E32" s="24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 t="s">
        <v>6662</v>
      </c>
      <c r="C33" s="1772"/>
      <c r="D33" s="1"/>
      <c r="E33" s="1"/>
    </row>
    <row r="34" spans="1:24">
      <c r="A34" s="5" t="s">
        <v>42</v>
      </c>
      <c r="B34" s="1772"/>
      <c r="C34" s="1772"/>
    </row>
    <row r="35" spans="1:24">
      <c r="A35" s="5" t="s">
        <v>43</v>
      </c>
      <c r="B35" s="1772" t="s">
        <v>7084</v>
      </c>
      <c r="C35" s="1772"/>
      <c r="D35" s="1"/>
      <c r="E35" s="1"/>
    </row>
    <row r="36" spans="1:24">
      <c r="A36" s="5" t="s">
        <v>44</v>
      </c>
      <c r="B36" s="1772"/>
      <c r="C36" s="1772"/>
      <c r="D36" s="1"/>
      <c r="E36" s="1"/>
    </row>
    <row r="38" spans="1:24" ht="23.25" customHeight="1">
      <c r="A38" s="1559" t="s">
        <v>360</v>
      </c>
      <c r="B38" s="1559"/>
      <c r="C38" s="1559"/>
      <c r="D38" s="1559"/>
      <c r="E38" s="1559"/>
      <c r="F38" s="1559"/>
      <c r="G38" s="7"/>
      <c r="H38" s="1559" t="s">
        <v>346</v>
      </c>
      <c r="I38" s="1559"/>
      <c r="J38" s="1559"/>
      <c r="K38" s="1559"/>
      <c r="L38" s="1559"/>
      <c r="M38" s="1559"/>
      <c r="N38" s="1559"/>
      <c r="O38" s="1559"/>
      <c r="P38" s="1559"/>
      <c r="Q38" s="1741" t="s">
        <v>7085</v>
      </c>
      <c r="R38" s="1742"/>
      <c r="S38" s="1742"/>
      <c r="T38" s="1742"/>
      <c r="U38" s="1742"/>
      <c r="V38" s="1742"/>
      <c r="W38" s="1742"/>
      <c r="X38" s="1742"/>
    </row>
    <row r="39" spans="1:24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  <c r="X39" s="8" t="s">
        <v>28</v>
      </c>
    </row>
    <row r="40" spans="1:24">
      <c r="A40" s="15" t="s">
        <v>150</v>
      </c>
      <c r="B40" s="15" t="s">
        <v>57</v>
      </c>
      <c r="C40" s="35" t="s">
        <v>7086</v>
      </c>
      <c r="D40" s="15" t="s">
        <v>56</v>
      </c>
      <c r="E40" s="24">
        <v>45943.229166666664</v>
      </c>
      <c r="F40" s="15">
        <v>10.3</v>
      </c>
      <c r="G40" s="37"/>
      <c r="H40" s="15"/>
      <c r="I40" s="15"/>
      <c r="J40" s="15"/>
      <c r="K40" s="35">
        <v>108</v>
      </c>
      <c r="L40" s="15"/>
      <c r="M40" s="15"/>
      <c r="N40" s="15"/>
      <c r="O40" s="15"/>
      <c r="P40" s="14">
        <f t="shared" ref="P40:P45" si="2">SUM(H40:O40)</f>
        <v>108</v>
      </c>
      <c r="Q40" s="14" t="s">
        <v>30</v>
      </c>
      <c r="R40" s="14">
        <v>114526</v>
      </c>
      <c r="S40" s="14" t="s">
        <v>31</v>
      </c>
      <c r="T40" s="464" t="s">
        <v>169</v>
      </c>
      <c r="U40" s="16" t="s">
        <v>90</v>
      </c>
      <c r="V40" s="16">
        <v>1015177</v>
      </c>
      <c r="W40" s="16" t="s">
        <v>7087</v>
      </c>
      <c r="X40" s="16"/>
    </row>
    <row r="41" spans="1:24">
      <c r="A41" s="15" t="s">
        <v>145</v>
      </c>
      <c r="B41" s="15" t="s">
        <v>57</v>
      </c>
      <c r="C41" s="35" t="s">
        <v>7088</v>
      </c>
      <c r="D41" s="15" t="s">
        <v>56</v>
      </c>
      <c r="E41" s="24">
        <v>45942.229166666664</v>
      </c>
      <c r="F41" s="15">
        <v>10.3</v>
      </c>
      <c r="G41" s="37"/>
      <c r="H41" s="15"/>
      <c r="I41" s="15"/>
      <c r="J41" s="35">
        <v>195</v>
      </c>
      <c r="K41" s="35">
        <v>70</v>
      </c>
      <c r="L41" s="15"/>
      <c r="M41" s="15"/>
      <c r="N41" s="15"/>
      <c r="O41" s="15"/>
      <c r="P41" s="14">
        <f t="shared" si="2"/>
        <v>265</v>
      </c>
      <c r="Q41" s="14" t="s">
        <v>30</v>
      </c>
      <c r="R41" s="264">
        <v>114527</v>
      </c>
      <c r="S41" s="14" t="s">
        <v>31</v>
      </c>
      <c r="T41" s="464" t="s">
        <v>169</v>
      </c>
      <c r="U41" s="16" t="s">
        <v>90</v>
      </c>
      <c r="V41" s="16">
        <v>1015178</v>
      </c>
      <c r="W41" s="16" t="s">
        <v>7089</v>
      </c>
      <c r="X41" s="16"/>
    </row>
    <row r="42" spans="1:24">
      <c r="A42" s="15" t="s">
        <v>133</v>
      </c>
      <c r="B42" s="15" t="s">
        <v>134</v>
      </c>
      <c r="C42" s="35" t="s">
        <v>7090</v>
      </c>
      <c r="D42" s="15" t="s">
        <v>2892</v>
      </c>
      <c r="E42" s="24">
        <v>45943.288194444445</v>
      </c>
      <c r="F42" s="15">
        <v>10.3</v>
      </c>
      <c r="G42" s="37" t="s">
        <v>3121</v>
      </c>
      <c r="H42" s="15"/>
      <c r="I42" s="15"/>
      <c r="J42" s="15"/>
      <c r="K42" s="15"/>
      <c r="L42" s="35">
        <v>81</v>
      </c>
      <c r="M42" s="35">
        <v>27</v>
      </c>
      <c r="N42" s="15"/>
      <c r="O42" s="15"/>
      <c r="P42" s="14">
        <f t="shared" si="2"/>
        <v>108</v>
      </c>
      <c r="Q42" s="307" t="s">
        <v>32</v>
      </c>
      <c r="R42" s="340">
        <v>114626</v>
      </c>
      <c r="S42" s="237" t="s">
        <v>33</v>
      </c>
      <c r="T42" s="232" t="s">
        <v>161</v>
      </c>
      <c r="U42" s="16" t="s">
        <v>90</v>
      </c>
      <c r="V42" s="16">
        <v>1015179</v>
      </c>
      <c r="W42" s="16" t="s">
        <v>7091</v>
      </c>
      <c r="X42" s="16"/>
    </row>
    <row r="43" spans="1:24">
      <c r="A43" s="15" t="s">
        <v>86</v>
      </c>
      <c r="B43" s="15" t="s">
        <v>134</v>
      </c>
      <c r="C43" s="35" t="s">
        <v>7092</v>
      </c>
      <c r="D43" s="15" t="s">
        <v>2892</v>
      </c>
      <c r="E43" s="24">
        <v>45943.288194444445</v>
      </c>
      <c r="F43" s="15">
        <v>10.3</v>
      </c>
      <c r="G43" s="37" t="s">
        <v>3121</v>
      </c>
      <c r="H43" s="15"/>
      <c r="I43" s="15"/>
      <c r="J43" s="15"/>
      <c r="K43" s="15"/>
      <c r="L43" s="35">
        <v>131</v>
      </c>
      <c r="M43" s="35">
        <v>30</v>
      </c>
      <c r="N43" s="15"/>
      <c r="O43" s="15"/>
      <c r="P43" s="14">
        <f t="shared" si="2"/>
        <v>161</v>
      </c>
      <c r="Q43" s="307" t="s">
        <v>32</v>
      </c>
      <c r="R43" s="340">
        <v>114627</v>
      </c>
      <c r="S43" s="237" t="s">
        <v>33</v>
      </c>
      <c r="T43" s="232" t="s">
        <v>161</v>
      </c>
      <c r="U43" s="16" t="s">
        <v>90</v>
      </c>
      <c r="V43" s="16">
        <v>1015180</v>
      </c>
      <c r="W43" s="16" t="s">
        <v>7091</v>
      </c>
      <c r="X43" s="16"/>
    </row>
    <row r="44" spans="1:24">
      <c r="A44" s="15" t="s">
        <v>4228</v>
      </c>
      <c r="B44" s="15" t="s">
        <v>134</v>
      </c>
      <c r="C44" s="35" t="s">
        <v>7093</v>
      </c>
      <c r="D44" s="15" t="s">
        <v>2892</v>
      </c>
      <c r="E44" s="24">
        <v>45943.288194444445</v>
      </c>
      <c r="F44" s="15">
        <v>10.3</v>
      </c>
      <c r="G44" s="37" t="s">
        <v>3121</v>
      </c>
      <c r="H44" s="15"/>
      <c r="I44" s="15"/>
      <c r="J44" s="15"/>
      <c r="K44" s="15"/>
      <c r="L44" s="35">
        <v>131</v>
      </c>
      <c r="M44" s="35">
        <v>30</v>
      </c>
      <c r="N44" s="15"/>
      <c r="O44" s="15"/>
      <c r="P44" s="14">
        <f t="shared" si="2"/>
        <v>161</v>
      </c>
      <c r="Q44" s="307" t="s">
        <v>32</v>
      </c>
      <c r="R44" s="340">
        <v>114628</v>
      </c>
      <c r="S44" s="237" t="s">
        <v>33</v>
      </c>
      <c r="T44" s="232" t="s">
        <v>161</v>
      </c>
      <c r="U44" s="16" t="s">
        <v>90</v>
      </c>
      <c r="V44" s="16">
        <v>1015181</v>
      </c>
      <c r="W44" s="16" t="s">
        <v>7091</v>
      </c>
      <c r="X44" s="16"/>
    </row>
    <row r="45" spans="1:24">
      <c r="A45" s="15" t="s">
        <v>141</v>
      </c>
      <c r="B45" s="15" t="s">
        <v>69</v>
      </c>
      <c r="C45" s="35" t="s">
        <v>7094</v>
      </c>
      <c r="D45" s="15" t="s">
        <v>68</v>
      </c>
      <c r="E45" s="24">
        <v>45941.795138888891</v>
      </c>
      <c r="F45" s="15">
        <v>14.5</v>
      </c>
      <c r="G45" s="37"/>
      <c r="H45" s="15"/>
      <c r="I45" s="15"/>
      <c r="J45" s="15"/>
      <c r="K45" s="15"/>
      <c r="L45" s="35">
        <v>27</v>
      </c>
      <c r="M45" s="15">
        <v>27</v>
      </c>
      <c r="N45" s="15"/>
      <c r="O45" s="15"/>
      <c r="P45" s="14">
        <f t="shared" si="2"/>
        <v>54</v>
      </c>
      <c r="Q45" s="14" t="s">
        <v>30</v>
      </c>
      <c r="R45" s="293">
        <v>114585</v>
      </c>
      <c r="S45" s="14" t="s">
        <v>33</v>
      </c>
      <c r="T45" s="464" t="s">
        <v>169</v>
      </c>
      <c r="U45" s="16" t="s">
        <v>90</v>
      </c>
      <c r="V45" s="16">
        <v>1015182</v>
      </c>
      <c r="W45" s="16" t="s">
        <v>7095</v>
      </c>
      <c r="X45" s="16"/>
    </row>
    <row r="46" spans="1:24">
      <c r="A46" s="15"/>
      <c r="B46" s="15"/>
      <c r="C46" s="15"/>
      <c r="D46" s="15"/>
      <c r="E46" s="15"/>
      <c r="F46" s="15"/>
      <c r="G46" s="37"/>
      <c r="H46" s="15"/>
      <c r="I46" s="15"/>
      <c r="J46" s="15"/>
      <c r="K46" s="15"/>
      <c r="L46" s="15"/>
      <c r="M46" s="15"/>
      <c r="N46" s="15"/>
      <c r="O46" s="15"/>
      <c r="P46" s="14"/>
      <c r="Q46" s="14"/>
      <c r="R46" s="14"/>
      <c r="S46" s="14"/>
      <c r="T46" s="16"/>
      <c r="U46" s="16"/>
      <c r="V46" s="16"/>
      <c r="W46" s="16"/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3">SUM(H40:H46)</f>
        <v>0</v>
      </c>
      <c r="I47" s="11">
        <f t="shared" si="3"/>
        <v>0</v>
      </c>
      <c r="J47" s="11">
        <f t="shared" si="3"/>
        <v>195</v>
      </c>
      <c r="K47" s="11">
        <f t="shared" si="3"/>
        <v>178</v>
      </c>
      <c r="L47" s="11">
        <f t="shared" si="3"/>
        <v>370</v>
      </c>
      <c r="M47" s="11">
        <f t="shared" si="3"/>
        <v>114</v>
      </c>
      <c r="N47" s="11">
        <f t="shared" si="3"/>
        <v>0</v>
      </c>
      <c r="O47" s="11">
        <f t="shared" si="3"/>
        <v>0</v>
      </c>
      <c r="P47" s="11">
        <f t="shared" si="3"/>
        <v>857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466" t="s">
        <v>126</v>
      </c>
      <c r="B51" s="1833" t="s">
        <v>41</v>
      </c>
      <c r="C51" s="1833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 t="s">
        <v>161</v>
      </c>
      <c r="B52" s="205" t="s">
        <v>39</v>
      </c>
      <c r="C52" s="4"/>
      <c r="D52" s="242"/>
      <c r="E52" s="24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5" t="s">
        <v>42</v>
      </c>
      <c r="B53" s="1772" t="s">
        <v>4178</v>
      </c>
      <c r="C53" s="1772"/>
      <c r="D53" s="1"/>
      <c r="E53" s="1"/>
    </row>
    <row r="54" spans="1:24">
      <c r="A54" s="5" t="s">
        <v>42</v>
      </c>
      <c r="B54" s="1772"/>
      <c r="C54" s="1772"/>
    </row>
    <row r="55" spans="1:24">
      <c r="A55" s="5" t="s">
        <v>43</v>
      </c>
      <c r="B55" s="1772" t="s">
        <v>2491</v>
      </c>
      <c r="C55" s="1772"/>
      <c r="D55" s="1"/>
      <c r="E55" s="1"/>
    </row>
    <row r="56" spans="1:24">
      <c r="A56" s="5" t="s">
        <v>44</v>
      </c>
      <c r="B56" s="1772"/>
      <c r="C56" s="1772"/>
      <c r="D56" s="1"/>
      <c r="E56" s="1"/>
    </row>
    <row r="58" spans="1:24" ht="23.25" customHeight="1">
      <c r="A58" s="1559" t="s">
        <v>1442</v>
      </c>
      <c r="B58" s="1559"/>
      <c r="C58" s="1559"/>
      <c r="D58" s="1559"/>
      <c r="E58" s="1559"/>
      <c r="F58" s="1559"/>
      <c r="G58" s="7"/>
      <c r="H58" s="1559" t="s">
        <v>346</v>
      </c>
      <c r="I58" s="1559"/>
      <c r="J58" s="1559"/>
      <c r="K58" s="1559"/>
      <c r="L58" s="1559"/>
      <c r="M58" s="1559"/>
      <c r="N58" s="1559"/>
      <c r="O58" s="1559"/>
      <c r="P58" s="1559"/>
      <c r="Q58" s="1741" t="s">
        <v>311</v>
      </c>
      <c r="R58" s="1742"/>
      <c r="S58" s="1742"/>
      <c r="T58" s="1742"/>
      <c r="U58" s="1742"/>
      <c r="V58" s="1742"/>
      <c r="W58" s="1742"/>
      <c r="X58" s="1742"/>
    </row>
    <row r="59" spans="1:24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21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18" t="s">
        <v>9</v>
      </c>
      <c r="S59" s="8" t="s">
        <v>21</v>
      </c>
      <c r="T59" s="8" t="s">
        <v>24</v>
      </c>
      <c r="U59" s="8" t="s">
        <v>25</v>
      </c>
      <c r="V59" s="8" t="s">
        <v>26</v>
      </c>
      <c r="W59" s="8" t="s">
        <v>27</v>
      </c>
      <c r="X59" s="8" t="s">
        <v>28</v>
      </c>
    </row>
    <row r="60" spans="1:24">
      <c r="A60" s="15" t="s">
        <v>102</v>
      </c>
      <c r="B60" s="15" t="s">
        <v>92</v>
      </c>
      <c r="C60" s="35" t="s">
        <v>7096</v>
      </c>
      <c r="D60" s="15" t="s">
        <v>6981</v>
      </c>
      <c r="E60" s="24">
        <v>45944.305555555555</v>
      </c>
      <c r="F60" s="15">
        <v>10.3</v>
      </c>
      <c r="G60" s="37" t="s">
        <v>3121</v>
      </c>
      <c r="H60" s="15"/>
      <c r="I60" s="15"/>
      <c r="J60" s="15"/>
      <c r="K60" s="15"/>
      <c r="L60" s="35">
        <v>93</v>
      </c>
      <c r="M60" s="35">
        <v>30</v>
      </c>
      <c r="N60" s="35">
        <v>30</v>
      </c>
      <c r="O60" s="35">
        <v>8</v>
      </c>
      <c r="P60" s="14">
        <f t="shared" ref="P60:P65" si="4">SUM(H60:O60)</f>
        <v>161</v>
      </c>
      <c r="Q60" s="307" t="s">
        <v>32</v>
      </c>
      <c r="R60" s="340">
        <v>114617</v>
      </c>
      <c r="S60" s="237" t="s">
        <v>33</v>
      </c>
      <c r="T60" s="232" t="s">
        <v>161</v>
      </c>
      <c r="U60" s="16"/>
      <c r="V60" s="16">
        <v>1015187</v>
      </c>
      <c r="W60" s="16" t="s">
        <v>7097</v>
      </c>
      <c r="X60" s="16"/>
    </row>
    <row r="61" spans="1:24">
      <c r="A61" s="15" t="s">
        <v>4228</v>
      </c>
      <c r="B61" s="15" t="s">
        <v>78</v>
      </c>
      <c r="C61" s="35" t="s">
        <v>7098</v>
      </c>
      <c r="D61" s="15" t="s">
        <v>99</v>
      </c>
      <c r="E61" s="24">
        <v>45942.277777777781</v>
      </c>
      <c r="F61" s="15">
        <v>10.8</v>
      </c>
      <c r="G61" s="37" t="s">
        <v>3121</v>
      </c>
      <c r="H61" s="15"/>
      <c r="I61" s="15"/>
      <c r="J61" s="15"/>
      <c r="K61" s="15"/>
      <c r="L61" s="406">
        <v>98</v>
      </c>
      <c r="M61" s="467">
        <v>30</v>
      </c>
      <c r="N61" s="27">
        <v>30</v>
      </c>
      <c r="O61" s="35">
        <v>3</v>
      </c>
      <c r="P61" s="14">
        <f t="shared" si="4"/>
        <v>161</v>
      </c>
      <c r="Q61" s="307" t="s">
        <v>32</v>
      </c>
      <c r="R61" s="340">
        <v>114618</v>
      </c>
      <c r="S61" s="237" t="s">
        <v>33</v>
      </c>
      <c r="T61" s="231" t="s">
        <v>100</v>
      </c>
      <c r="U61" s="16" t="s">
        <v>90</v>
      </c>
      <c r="V61" s="16">
        <v>1015188</v>
      </c>
      <c r="W61" s="16" t="s">
        <v>7095</v>
      </c>
      <c r="X61" s="16"/>
    </row>
    <row r="62" spans="1:24">
      <c r="A62" s="15" t="s">
        <v>3866</v>
      </c>
      <c r="B62" s="15" t="s">
        <v>78</v>
      </c>
      <c r="C62" s="35" t="s">
        <v>7099</v>
      </c>
      <c r="D62" s="15" t="s">
        <v>99</v>
      </c>
      <c r="E62" s="24">
        <v>45942.277777777781</v>
      </c>
      <c r="F62" s="15">
        <v>10.8</v>
      </c>
      <c r="G62" s="37" t="s">
        <v>3121</v>
      </c>
      <c r="H62" s="15"/>
      <c r="I62" s="15"/>
      <c r="J62" s="15"/>
      <c r="K62" s="15"/>
      <c r="L62" s="406">
        <v>41</v>
      </c>
      <c r="M62" s="467">
        <v>90</v>
      </c>
      <c r="N62" s="27">
        <v>30</v>
      </c>
      <c r="O62" s="15"/>
      <c r="P62" s="14">
        <f t="shared" si="4"/>
        <v>161</v>
      </c>
      <c r="Q62" s="307" t="s">
        <v>32</v>
      </c>
      <c r="R62" s="340">
        <v>114619</v>
      </c>
      <c r="S62" s="237" t="s">
        <v>33</v>
      </c>
      <c r="T62" s="231" t="s">
        <v>100</v>
      </c>
      <c r="U62" s="16" t="s">
        <v>90</v>
      </c>
      <c r="V62" s="16">
        <v>1015189</v>
      </c>
      <c r="W62" s="16" t="s">
        <v>7095</v>
      </c>
      <c r="X62" s="16"/>
    </row>
    <row r="63" spans="1:24">
      <c r="A63" s="15" t="s">
        <v>119</v>
      </c>
      <c r="B63" s="15" t="s">
        <v>92</v>
      </c>
      <c r="C63" s="35" t="s">
        <v>7100</v>
      </c>
      <c r="D63" s="15" t="s">
        <v>6981</v>
      </c>
      <c r="E63" s="24">
        <v>45944.305555555555</v>
      </c>
      <c r="F63" s="15">
        <v>10.3</v>
      </c>
      <c r="G63" s="37" t="s">
        <v>3121</v>
      </c>
      <c r="H63" s="15"/>
      <c r="I63" s="15"/>
      <c r="J63" s="15"/>
      <c r="K63" s="15"/>
      <c r="L63" s="35">
        <v>41</v>
      </c>
      <c r="M63" s="35">
        <v>90</v>
      </c>
      <c r="N63" s="35">
        <v>30</v>
      </c>
      <c r="O63" s="15"/>
      <c r="P63" s="14">
        <f t="shared" si="4"/>
        <v>161</v>
      </c>
      <c r="Q63" s="307" t="s">
        <v>32</v>
      </c>
      <c r="R63" s="340">
        <v>114613</v>
      </c>
      <c r="S63" s="237" t="s">
        <v>33</v>
      </c>
      <c r="T63" s="232" t="s">
        <v>161</v>
      </c>
      <c r="U63" s="16"/>
      <c r="V63" s="16">
        <v>1015190</v>
      </c>
      <c r="W63" s="16" t="s">
        <v>7097</v>
      </c>
      <c r="X63" s="16"/>
    </row>
    <row r="64" spans="1:24">
      <c r="A64" s="15" t="s">
        <v>157</v>
      </c>
      <c r="B64" s="15" t="s">
        <v>92</v>
      </c>
      <c r="C64" s="35" t="s">
        <v>7101</v>
      </c>
      <c r="D64" s="15" t="s">
        <v>6981</v>
      </c>
      <c r="E64" s="24">
        <v>45944.305555555555</v>
      </c>
      <c r="F64" s="15">
        <v>10.3</v>
      </c>
      <c r="G64" s="37" t="s">
        <v>3121</v>
      </c>
      <c r="H64" s="15"/>
      <c r="I64" s="15"/>
      <c r="J64" s="15"/>
      <c r="K64" s="15"/>
      <c r="L64" s="406">
        <v>71</v>
      </c>
      <c r="M64" s="345">
        <v>60</v>
      </c>
      <c r="N64" s="27">
        <v>30</v>
      </c>
      <c r="O64" s="15"/>
      <c r="P64" s="14">
        <f t="shared" si="4"/>
        <v>161</v>
      </c>
      <c r="Q64" s="307" t="s">
        <v>32</v>
      </c>
      <c r="R64" s="340">
        <v>114614</v>
      </c>
      <c r="S64" s="237" t="s">
        <v>33</v>
      </c>
      <c r="T64" s="232" t="s">
        <v>161</v>
      </c>
      <c r="U64" s="16" t="s">
        <v>90</v>
      </c>
      <c r="V64" s="16">
        <v>1015191</v>
      </c>
      <c r="W64" s="16" t="s">
        <v>7097</v>
      </c>
      <c r="X64" s="16"/>
    </row>
    <row r="65" spans="1:35">
      <c r="A65" s="15" t="s">
        <v>6279</v>
      </c>
      <c r="B65" s="15" t="s">
        <v>92</v>
      </c>
      <c r="C65" s="35" t="s">
        <v>7102</v>
      </c>
      <c r="D65" s="15" t="s">
        <v>6981</v>
      </c>
      <c r="E65" s="24">
        <v>45944.305555555555</v>
      </c>
      <c r="F65" s="15">
        <v>10.3</v>
      </c>
      <c r="G65" s="37" t="s">
        <v>3121</v>
      </c>
      <c r="H65" s="15"/>
      <c r="I65" s="15"/>
      <c r="J65" s="15"/>
      <c r="K65" s="15"/>
      <c r="L65" s="35">
        <v>41</v>
      </c>
      <c r="M65" s="35">
        <v>90</v>
      </c>
      <c r="N65" s="35">
        <v>30</v>
      </c>
      <c r="O65" s="15"/>
      <c r="P65" s="14">
        <f t="shared" si="4"/>
        <v>161</v>
      </c>
      <c r="Q65" s="307" t="s">
        <v>32</v>
      </c>
      <c r="R65" s="340">
        <v>114616</v>
      </c>
      <c r="S65" s="237" t="s">
        <v>33</v>
      </c>
      <c r="T65" s="232" t="s">
        <v>161</v>
      </c>
      <c r="U65" s="16" t="s">
        <v>90</v>
      </c>
      <c r="V65" s="16">
        <v>1015192</v>
      </c>
      <c r="W65" s="16" t="s">
        <v>7097</v>
      </c>
      <c r="X65" s="16"/>
    </row>
    <row r="66" spans="1:35">
      <c r="A66" s="11" t="s">
        <v>19</v>
      </c>
      <c r="B66" s="7"/>
      <c r="C66" s="7"/>
      <c r="D66" s="7"/>
      <c r="E66" s="11"/>
      <c r="F66" s="7"/>
      <c r="G66" s="7"/>
      <c r="H66" s="11">
        <f t="shared" ref="H66:P66" si="5">SUM(H60:H65)</f>
        <v>0</v>
      </c>
      <c r="I66" s="11">
        <f t="shared" si="5"/>
        <v>0</v>
      </c>
      <c r="J66" s="11">
        <f t="shared" si="5"/>
        <v>0</v>
      </c>
      <c r="K66" s="11">
        <f t="shared" si="5"/>
        <v>0</v>
      </c>
      <c r="L66" s="11">
        <f t="shared" si="5"/>
        <v>385</v>
      </c>
      <c r="M66" s="11">
        <f t="shared" si="5"/>
        <v>390</v>
      </c>
      <c r="N66" s="11">
        <f t="shared" si="5"/>
        <v>180</v>
      </c>
      <c r="O66" s="11">
        <f t="shared" si="5"/>
        <v>11</v>
      </c>
      <c r="P66" s="11">
        <f t="shared" si="5"/>
        <v>966</v>
      </c>
      <c r="Q66" s="12"/>
      <c r="R66" s="256"/>
      <c r="S66" s="12"/>
      <c r="T66" s="12"/>
      <c r="U66" s="12"/>
      <c r="V66" s="12"/>
      <c r="W66" s="12"/>
      <c r="X66" s="12"/>
    </row>
    <row r="67" spans="1:35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35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35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35">
      <c r="A70" s="4" t="s">
        <v>161</v>
      </c>
      <c r="B70" s="1564" t="s">
        <v>41</v>
      </c>
      <c r="C70" s="1564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35">
      <c r="A71" s="230" t="s">
        <v>100</v>
      </c>
      <c r="B71" s="206" t="s">
        <v>39</v>
      </c>
      <c r="C71" s="230"/>
      <c r="D71" s="242"/>
      <c r="E71" s="24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35">
      <c r="A72" s="5" t="s">
        <v>42</v>
      </c>
      <c r="B72" s="1772" t="s">
        <v>7103</v>
      </c>
      <c r="C72" s="1772"/>
      <c r="D72" s="1"/>
      <c r="E72" s="1"/>
    </row>
    <row r="73" spans="1:35">
      <c r="A73" s="5" t="s">
        <v>42</v>
      </c>
      <c r="B73" s="1772" t="s">
        <v>7104</v>
      </c>
      <c r="C73" s="1772"/>
    </row>
    <row r="74" spans="1:35">
      <c r="A74" s="5" t="s">
        <v>43</v>
      </c>
      <c r="B74" s="1772"/>
      <c r="C74" s="1772"/>
      <c r="D74" s="1"/>
      <c r="E74" s="1"/>
    </row>
    <row r="75" spans="1:35">
      <c r="A75" s="5" t="s">
        <v>44</v>
      </c>
      <c r="B75" s="1772"/>
      <c r="C75" s="1772"/>
      <c r="D75" s="1"/>
      <c r="E75" s="1"/>
    </row>
    <row r="76" spans="1:35">
      <c r="AI76" s="141"/>
    </row>
    <row r="77" spans="1:35" ht="23.25" customHeight="1">
      <c r="A77" s="1559" t="s">
        <v>1277</v>
      </c>
      <c r="B77" s="1559"/>
      <c r="C77" s="1559"/>
      <c r="D77" s="1559"/>
      <c r="E77" s="1559"/>
      <c r="F77" s="1559"/>
      <c r="G77" s="7"/>
      <c r="H77" s="1559" t="s">
        <v>346</v>
      </c>
      <c r="I77" s="1559"/>
      <c r="J77" s="1559"/>
      <c r="K77" s="1559"/>
      <c r="L77" s="1559"/>
      <c r="M77" s="1559"/>
      <c r="N77" s="1559"/>
      <c r="O77" s="1559"/>
      <c r="P77" s="1559"/>
      <c r="Q77" s="1741" t="s">
        <v>3371</v>
      </c>
      <c r="R77" s="1742"/>
      <c r="S77" s="1742"/>
      <c r="T77" s="1742"/>
      <c r="U77" s="1742"/>
      <c r="V77" s="1742"/>
      <c r="W77" s="1742"/>
      <c r="X77" s="1742"/>
    </row>
    <row r="78" spans="1:35" ht="26.25">
      <c r="A78" s="8" t="s">
        <v>3</v>
      </c>
      <c r="B78" s="8" t="s">
        <v>4</v>
      </c>
      <c r="C78" s="8" t="s">
        <v>5</v>
      </c>
      <c r="D78" s="8" t="s">
        <v>6</v>
      </c>
      <c r="E78" s="8" t="s">
        <v>7</v>
      </c>
      <c r="F78" s="8" t="s">
        <v>8</v>
      </c>
      <c r="G78" s="33" t="s">
        <v>10</v>
      </c>
      <c r="H78" s="9" t="s">
        <v>11</v>
      </c>
      <c r="I78" s="9" t="s">
        <v>12</v>
      </c>
      <c r="J78" s="9" t="s">
        <v>13</v>
      </c>
      <c r="K78" s="9" t="s">
        <v>14</v>
      </c>
      <c r="L78" s="9" t="s">
        <v>15</v>
      </c>
      <c r="M78" s="9" t="s">
        <v>16</v>
      </c>
      <c r="N78" s="9" t="s">
        <v>17</v>
      </c>
      <c r="O78" s="10" t="s">
        <v>18</v>
      </c>
      <c r="P78" s="8" t="s">
        <v>19</v>
      </c>
      <c r="Q78" s="8" t="s">
        <v>20</v>
      </c>
      <c r="R78" s="18" t="s">
        <v>9</v>
      </c>
      <c r="S78" s="8" t="s">
        <v>21</v>
      </c>
      <c r="T78" s="8" t="s">
        <v>24</v>
      </c>
      <c r="U78" s="8" t="s">
        <v>25</v>
      </c>
      <c r="V78" s="8" t="s">
        <v>26</v>
      </c>
      <c r="W78" s="8" t="s">
        <v>27</v>
      </c>
      <c r="X78" s="8" t="s">
        <v>28</v>
      </c>
    </row>
    <row r="79" spans="1:35">
      <c r="A79" s="280" t="s">
        <v>111</v>
      </c>
      <c r="B79" s="280" t="s">
        <v>65</v>
      </c>
      <c r="C79" s="269" t="s">
        <v>7105</v>
      </c>
      <c r="D79" s="280" t="s">
        <v>64</v>
      </c>
      <c r="E79" s="468">
        <v>45944.472222222219</v>
      </c>
      <c r="F79" s="280">
        <v>14.8</v>
      </c>
      <c r="G79" s="285"/>
      <c r="H79" s="469"/>
      <c r="I79" s="469"/>
      <c r="J79" s="469"/>
      <c r="K79" s="469"/>
      <c r="L79" s="470">
        <v>161</v>
      </c>
      <c r="M79" s="471"/>
      <c r="N79" s="469"/>
      <c r="O79" s="224"/>
      <c r="P79" s="472">
        <f>SUM(H79:O79)</f>
        <v>161</v>
      </c>
      <c r="Q79" s="473" t="s">
        <v>30</v>
      </c>
      <c r="R79" s="2">
        <v>114636</v>
      </c>
      <c r="S79" s="237" t="s">
        <v>33</v>
      </c>
      <c r="T79" s="474" t="s">
        <v>169</v>
      </c>
      <c r="U79" s="16" t="s">
        <v>90</v>
      </c>
      <c r="V79" s="475">
        <v>1015193</v>
      </c>
      <c r="W79" s="280" t="s">
        <v>7106</v>
      </c>
      <c r="X79" s="280"/>
    </row>
    <row r="80" spans="1:35">
      <c r="A80" s="15" t="s">
        <v>120</v>
      </c>
      <c r="B80" s="15" t="s">
        <v>78</v>
      </c>
      <c r="C80" s="35" t="s">
        <v>7107</v>
      </c>
      <c r="D80" s="15" t="s">
        <v>99</v>
      </c>
      <c r="E80" s="24">
        <v>45942.277777777781</v>
      </c>
      <c r="F80" s="15">
        <v>10.8</v>
      </c>
      <c r="G80" s="37" t="s">
        <v>3121</v>
      </c>
      <c r="H80" s="15"/>
      <c r="I80" s="15"/>
      <c r="J80" s="15"/>
      <c r="K80" s="15"/>
      <c r="L80" s="15">
        <v>74</v>
      </c>
      <c r="M80" s="476">
        <v>81</v>
      </c>
      <c r="N80" s="272">
        <v>21</v>
      </c>
      <c r="O80" s="272">
        <v>3</v>
      </c>
      <c r="P80" s="14">
        <v>161</v>
      </c>
      <c r="Q80" s="307" t="s">
        <v>32</v>
      </c>
      <c r="R80" s="340">
        <v>114620</v>
      </c>
      <c r="S80" s="237" t="s">
        <v>33</v>
      </c>
      <c r="T80" s="231" t="s">
        <v>100</v>
      </c>
      <c r="U80" s="16" t="s">
        <v>90</v>
      </c>
      <c r="V80" s="477">
        <v>1015194</v>
      </c>
      <c r="W80" s="16" t="s">
        <v>7095</v>
      </c>
      <c r="X80" s="16"/>
    </row>
    <row r="81" spans="1:24">
      <c r="A81" s="15" t="s">
        <v>937</v>
      </c>
      <c r="B81" s="15" t="s">
        <v>78</v>
      </c>
      <c r="C81" s="35" t="s">
        <v>7108</v>
      </c>
      <c r="D81" s="15" t="s">
        <v>99</v>
      </c>
      <c r="E81" s="24">
        <v>45942.277777777781</v>
      </c>
      <c r="F81" s="15">
        <v>10.8</v>
      </c>
      <c r="G81" s="37" t="s">
        <v>3121</v>
      </c>
      <c r="H81" s="15"/>
      <c r="I81" s="15"/>
      <c r="J81" s="15"/>
      <c r="K81" s="15"/>
      <c r="L81" s="35">
        <v>101</v>
      </c>
      <c r="M81" s="35">
        <v>30</v>
      </c>
      <c r="N81" s="35">
        <v>30</v>
      </c>
      <c r="O81" s="15"/>
      <c r="P81" s="14">
        <f>SUM(H81:O81)</f>
        <v>161</v>
      </c>
      <c r="Q81" s="307" t="s">
        <v>32</v>
      </c>
      <c r="R81" s="340">
        <v>114622</v>
      </c>
      <c r="S81" s="237" t="s">
        <v>33</v>
      </c>
      <c r="T81" s="231" t="s">
        <v>100</v>
      </c>
      <c r="U81" s="16" t="s">
        <v>90</v>
      </c>
      <c r="V81" s="477">
        <v>1015195</v>
      </c>
      <c r="W81" s="16" t="s">
        <v>7095</v>
      </c>
      <c r="X81" s="16"/>
    </row>
    <row r="82" spans="1:24">
      <c r="A82" s="15" t="s">
        <v>152</v>
      </c>
      <c r="B82" s="15" t="s">
        <v>78</v>
      </c>
      <c r="C82" s="35" t="s">
        <v>7109</v>
      </c>
      <c r="D82" s="15" t="s">
        <v>99</v>
      </c>
      <c r="E82" s="24">
        <v>45942.277777777781</v>
      </c>
      <c r="F82" s="15">
        <v>10.8</v>
      </c>
      <c r="G82" s="37" t="s">
        <v>5238</v>
      </c>
      <c r="H82" s="15"/>
      <c r="I82" s="15"/>
      <c r="J82" s="15"/>
      <c r="K82" s="15"/>
      <c r="L82" s="35">
        <v>80</v>
      </c>
      <c r="M82" s="35">
        <v>54</v>
      </c>
      <c r="N82" s="35">
        <v>27</v>
      </c>
      <c r="O82" s="15"/>
      <c r="P82" s="14">
        <f>SUM(H82:O82)</f>
        <v>161</v>
      </c>
      <c r="Q82" s="307" t="s">
        <v>32</v>
      </c>
      <c r="R82" s="340">
        <v>114623</v>
      </c>
      <c r="S82" s="237" t="s">
        <v>33</v>
      </c>
      <c r="T82" s="231" t="s">
        <v>100</v>
      </c>
      <c r="U82" s="16" t="s">
        <v>90</v>
      </c>
      <c r="V82" s="477">
        <v>1015196</v>
      </c>
      <c r="W82" s="16" t="s">
        <v>7095</v>
      </c>
      <c r="X82" s="16"/>
    </row>
    <row r="83" spans="1:24">
      <c r="A83" s="15" t="s">
        <v>133</v>
      </c>
      <c r="B83" s="15" t="s">
        <v>134</v>
      </c>
      <c r="C83" s="35" t="s">
        <v>7110</v>
      </c>
      <c r="D83" s="15" t="s">
        <v>2892</v>
      </c>
      <c r="E83" s="24">
        <v>45943.277777777781</v>
      </c>
      <c r="F83" s="15">
        <v>10.3</v>
      </c>
      <c r="G83" s="37" t="s">
        <v>3986</v>
      </c>
      <c r="H83" s="15"/>
      <c r="I83" s="15"/>
      <c r="J83" s="15"/>
      <c r="K83" s="35">
        <v>81</v>
      </c>
      <c r="L83" s="15"/>
      <c r="M83" s="15"/>
      <c r="N83" s="15"/>
      <c r="O83" s="15"/>
      <c r="P83" s="14">
        <f>SUM(H83:O83)</f>
        <v>81</v>
      </c>
      <c r="Q83" s="307" t="s">
        <v>32</v>
      </c>
      <c r="R83" s="340">
        <v>114625</v>
      </c>
      <c r="S83" s="237" t="s">
        <v>33</v>
      </c>
      <c r="T83" s="232" t="s">
        <v>161</v>
      </c>
      <c r="U83" s="16" t="s">
        <v>90</v>
      </c>
      <c r="V83" s="477">
        <v>1015197</v>
      </c>
      <c r="W83" s="16" t="s">
        <v>7091</v>
      </c>
      <c r="X83" s="16"/>
    </row>
    <row r="84" spans="1:24">
      <c r="A84" s="15" t="s">
        <v>86</v>
      </c>
      <c r="B84" s="15" t="s">
        <v>78</v>
      </c>
      <c r="C84" s="35" t="s">
        <v>7111</v>
      </c>
      <c r="D84" s="15" t="s">
        <v>99</v>
      </c>
      <c r="E84" s="24">
        <v>45942.284722222219</v>
      </c>
      <c r="F84" s="15">
        <v>10.8</v>
      </c>
      <c r="G84" s="37" t="s">
        <v>3121</v>
      </c>
      <c r="H84" s="15"/>
      <c r="I84" s="15"/>
      <c r="J84" s="15"/>
      <c r="K84" s="15"/>
      <c r="L84" s="35">
        <v>131</v>
      </c>
      <c r="M84" s="35">
        <v>30</v>
      </c>
      <c r="N84" s="15"/>
      <c r="O84" s="15"/>
      <c r="P84" s="14">
        <f>SUM(H84:O84)</f>
        <v>161</v>
      </c>
      <c r="Q84" s="307" t="s">
        <v>32</v>
      </c>
      <c r="R84" s="340">
        <v>114624</v>
      </c>
      <c r="S84" s="237" t="s">
        <v>33</v>
      </c>
      <c r="T84" s="231" t="s">
        <v>100</v>
      </c>
      <c r="U84" s="16" t="s">
        <v>90</v>
      </c>
      <c r="V84" s="477">
        <v>1015198</v>
      </c>
      <c r="W84" s="16" t="s">
        <v>7095</v>
      </c>
      <c r="X84" s="16"/>
    </row>
    <row r="85" spans="1:24">
      <c r="A85" s="11" t="s">
        <v>19</v>
      </c>
      <c r="B85" s="7"/>
      <c r="C85" s="7"/>
      <c r="D85" s="7"/>
      <c r="E85" s="11"/>
      <c r="F85" s="7"/>
      <c r="G85" s="7"/>
      <c r="H85" s="11">
        <f>SUM(H80:H84)</f>
        <v>0</v>
      </c>
      <c r="I85" s="11">
        <f>SUM(I80:I84)</f>
        <v>0</v>
      </c>
      <c r="J85" s="11">
        <f>SUM(J80:J84)</f>
        <v>0</v>
      </c>
      <c r="K85" s="11">
        <f>SUM(K80:K84)</f>
        <v>81</v>
      </c>
      <c r="L85" s="288">
        <f>SUM(L79:L84)</f>
        <v>547</v>
      </c>
      <c r="M85" s="11">
        <f>SUM(M80:M84)</f>
        <v>195</v>
      </c>
      <c r="N85" s="11">
        <f>SUM(N80:N84)</f>
        <v>78</v>
      </c>
      <c r="O85" s="11">
        <f>SUM(O80:O84)</f>
        <v>3</v>
      </c>
      <c r="P85" s="288">
        <f>SUM(P79:P84)</f>
        <v>886</v>
      </c>
      <c r="Q85" s="12"/>
      <c r="R85" s="256"/>
      <c r="S85" s="12"/>
      <c r="T85" s="12"/>
      <c r="U85" s="12"/>
      <c r="V85" s="12"/>
      <c r="W85" s="12"/>
      <c r="X85" s="12"/>
    </row>
    <row r="86" spans="1:24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4">
      <c r="A87" s="166" t="s">
        <v>34</v>
      </c>
      <c r="B87" s="1562"/>
      <c r="C87" s="1562"/>
      <c r="D87" s="1562"/>
      <c r="E87" s="1"/>
      <c r="F87" s="1"/>
      <c r="G87" s="1"/>
      <c r="H87" s="1"/>
      <c r="I87" s="1"/>
      <c r="J87" s="1563"/>
      <c r="K87" s="1563"/>
      <c r="L87" s="156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 ht="18">
      <c r="A88" s="187" t="s">
        <v>35</v>
      </c>
      <c r="B88" s="186" t="s">
        <v>36</v>
      </c>
      <c r="C88" s="239" t="s">
        <v>37</v>
      </c>
      <c r="D88" s="24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>
      <c r="A89" s="4" t="s">
        <v>100</v>
      </c>
      <c r="B89" s="1564" t="s">
        <v>41</v>
      </c>
      <c r="C89" s="1564"/>
      <c r="D89" s="242"/>
      <c r="E89" s="243" t="s">
        <v>40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>
      <c r="A90" s="466" t="s">
        <v>126</v>
      </c>
      <c r="B90" s="466" t="s">
        <v>7112</v>
      </c>
      <c r="C90" s="466"/>
      <c r="D90" s="242"/>
      <c r="E90" s="24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>
      <c r="A91" s="230" t="s">
        <v>89</v>
      </c>
      <c r="B91" s="206" t="s">
        <v>39</v>
      </c>
      <c r="C91" s="230"/>
      <c r="D91" s="242"/>
      <c r="E91" s="24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>
      <c r="A92" s="5" t="s">
        <v>42</v>
      </c>
      <c r="B92" s="1772" t="s">
        <v>7113</v>
      </c>
      <c r="C92" s="1772"/>
      <c r="D92" s="1"/>
      <c r="E92" s="1"/>
    </row>
    <row r="93" spans="1:24">
      <c r="A93" s="5" t="s">
        <v>42</v>
      </c>
      <c r="B93" s="1772"/>
      <c r="C93" s="1772"/>
    </row>
    <row r="94" spans="1:24">
      <c r="A94" s="5" t="s">
        <v>43</v>
      </c>
      <c r="B94" s="1772" t="s">
        <v>3821</v>
      </c>
      <c r="C94" s="1772"/>
      <c r="D94" s="1"/>
      <c r="E94" s="1"/>
    </row>
    <row r="95" spans="1:24">
      <c r="A95" s="5" t="s">
        <v>44</v>
      </c>
      <c r="B95" s="1772"/>
      <c r="C95" s="1772"/>
      <c r="D95" s="1"/>
      <c r="E95" s="1"/>
    </row>
  </sheetData>
  <mergeCells count="50">
    <mergeCell ref="B95:C95"/>
    <mergeCell ref="B87:D87"/>
    <mergeCell ref="J87:L87"/>
    <mergeCell ref="B89:C89"/>
    <mergeCell ref="B92:C92"/>
    <mergeCell ref="B93:C93"/>
    <mergeCell ref="B94:C94"/>
    <mergeCell ref="Q77:X77"/>
    <mergeCell ref="H58:P58"/>
    <mergeCell ref="Q58:X58"/>
    <mergeCell ref="B68:D68"/>
    <mergeCell ref="J68:L68"/>
    <mergeCell ref="B70:C70"/>
    <mergeCell ref="B72:C72"/>
    <mergeCell ref="A58:F58"/>
    <mergeCell ref="B73:C73"/>
    <mergeCell ref="B74:C74"/>
    <mergeCell ref="B75:C75"/>
    <mergeCell ref="A77:F77"/>
    <mergeCell ref="H77:P77"/>
    <mergeCell ref="B51:C51"/>
    <mergeCell ref="B53:C53"/>
    <mergeCell ref="B54:C54"/>
    <mergeCell ref="B55:C55"/>
    <mergeCell ref="B56:C56"/>
    <mergeCell ref="B49:D49"/>
    <mergeCell ref="J49:L49"/>
    <mergeCell ref="Q19:X19"/>
    <mergeCell ref="B29:D29"/>
    <mergeCell ref="J29:L29"/>
    <mergeCell ref="B31:C31"/>
    <mergeCell ref="B33:C33"/>
    <mergeCell ref="B34:C34"/>
    <mergeCell ref="H19:P19"/>
    <mergeCell ref="B35:C35"/>
    <mergeCell ref="B36:C36"/>
    <mergeCell ref="A38:F38"/>
    <mergeCell ref="H38:P38"/>
    <mergeCell ref="Q38:X38"/>
    <mergeCell ref="B14:C14"/>
    <mergeCell ref="B15:C15"/>
    <mergeCell ref="B16:C16"/>
    <mergeCell ref="B17:C17"/>
    <mergeCell ref="A19:F19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7229-4A36-4D87-85B1-857AC866F5B0}">
  <sheetPr>
    <tabColor rgb="FFF7E1E1"/>
  </sheetPr>
  <dimension ref="A1:X32"/>
  <sheetViews>
    <sheetView workbookViewId="0"/>
  </sheetViews>
  <sheetFormatPr defaultColWidth="9.1406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425781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8.7109375" customWidth="1"/>
    <col min="21" max="22" width="11.42578125" bestFit="1" customWidth="1"/>
    <col min="23" max="23" width="13.85546875" bestFit="1" customWidth="1"/>
  </cols>
  <sheetData>
    <row r="1" spans="1:24" ht="23.25" customHeight="1">
      <c r="A1" s="1559" t="s">
        <v>128</v>
      </c>
      <c r="B1" s="1559"/>
      <c r="C1" s="1559"/>
      <c r="D1" s="1559"/>
      <c r="E1" s="1559"/>
      <c r="F1" s="1559"/>
      <c r="G1" s="7"/>
      <c r="H1" s="1741" t="s">
        <v>1015</v>
      </c>
      <c r="I1" s="1742"/>
      <c r="J1" s="1742"/>
      <c r="K1" s="1742"/>
      <c r="L1" s="1742"/>
      <c r="M1" s="1742"/>
      <c r="N1" s="1742"/>
      <c r="O1" s="1742"/>
      <c r="P1" s="330"/>
      <c r="Q1" s="1560" t="s">
        <v>2599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1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133</v>
      </c>
      <c r="B3" s="35" t="s">
        <v>134</v>
      </c>
      <c r="C3" s="35" t="s">
        <v>7114</v>
      </c>
      <c r="D3" s="35" t="s">
        <v>6232</v>
      </c>
      <c r="E3" s="271">
        <v>45943.284722222219</v>
      </c>
      <c r="F3" s="35">
        <v>10.3</v>
      </c>
      <c r="G3" s="37" t="s">
        <v>3986</v>
      </c>
      <c r="H3" s="15"/>
      <c r="I3" s="15"/>
      <c r="J3" s="15"/>
      <c r="K3" s="35">
        <v>135</v>
      </c>
      <c r="L3" s="15"/>
      <c r="M3" s="15"/>
      <c r="N3" s="15"/>
      <c r="O3" s="15"/>
      <c r="P3" s="14">
        <f t="shared" ref="P3:P8" si="0">SUM(H3:O3)</f>
        <v>135</v>
      </c>
      <c r="Q3" s="307" t="s">
        <v>32</v>
      </c>
      <c r="R3" s="344">
        <v>114588</v>
      </c>
      <c r="S3" s="237" t="s">
        <v>33</v>
      </c>
      <c r="T3" s="232" t="s">
        <v>7115</v>
      </c>
      <c r="U3" s="16" t="s">
        <v>90</v>
      </c>
      <c r="V3" s="16">
        <v>1015145</v>
      </c>
      <c r="W3" s="35" t="s">
        <v>7116</v>
      </c>
      <c r="X3" s="16"/>
    </row>
    <row r="4" spans="1:24">
      <c r="A4" s="15" t="s">
        <v>152</v>
      </c>
      <c r="B4" s="15" t="s">
        <v>78</v>
      </c>
      <c r="C4" s="134" t="s">
        <v>7117</v>
      </c>
      <c r="D4" s="15" t="s">
        <v>3923</v>
      </c>
      <c r="E4" s="24">
        <v>45942.416666666664</v>
      </c>
      <c r="F4" s="15">
        <v>10.3</v>
      </c>
      <c r="G4" s="37" t="s">
        <v>3986</v>
      </c>
      <c r="H4" s="15"/>
      <c r="I4" s="15"/>
      <c r="J4" s="15"/>
      <c r="K4" s="35">
        <v>141</v>
      </c>
      <c r="L4" s="35">
        <v>20</v>
      </c>
      <c r="M4" s="15"/>
      <c r="N4" s="15"/>
      <c r="O4" s="15"/>
      <c r="P4" s="14">
        <f t="shared" si="0"/>
        <v>161</v>
      </c>
      <c r="Q4" s="307" t="s">
        <v>32</v>
      </c>
      <c r="R4" s="344">
        <v>114589</v>
      </c>
      <c r="S4" s="237" t="s">
        <v>33</v>
      </c>
      <c r="T4" s="232" t="s">
        <v>7115</v>
      </c>
      <c r="U4" s="16" t="s">
        <v>90</v>
      </c>
      <c r="V4" s="16">
        <v>1015146</v>
      </c>
      <c r="W4" s="134" t="s">
        <v>7118</v>
      </c>
      <c r="X4" s="16"/>
    </row>
    <row r="5" spans="1:24">
      <c r="A5" s="15" t="s">
        <v>120</v>
      </c>
      <c r="B5" s="15" t="s">
        <v>78</v>
      </c>
      <c r="C5" s="134" t="s">
        <v>7119</v>
      </c>
      <c r="D5" s="15" t="s">
        <v>3923</v>
      </c>
      <c r="E5" s="24">
        <v>45942.416666666664</v>
      </c>
      <c r="F5" s="15">
        <v>10.3</v>
      </c>
      <c r="G5" s="37" t="s">
        <v>3121</v>
      </c>
      <c r="H5" s="15"/>
      <c r="I5" s="15"/>
      <c r="J5" s="15"/>
      <c r="K5" s="35">
        <v>20</v>
      </c>
      <c r="L5" s="35">
        <v>141</v>
      </c>
      <c r="M5" s="15"/>
      <c r="N5" s="15"/>
      <c r="O5" s="15"/>
      <c r="P5" s="14">
        <f t="shared" si="0"/>
        <v>161</v>
      </c>
      <c r="Q5" s="307" t="s">
        <v>32</v>
      </c>
      <c r="R5" s="344">
        <v>114590</v>
      </c>
      <c r="S5" s="237" t="s">
        <v>33</v>
      </c>
      <c r="T5" s="232" t="s">
        <v>7115</v>
      </c>
      <c r="U5" s="16" t="s">
        <v>90</v>
      </c>
      <c r="V5" s="16">
        <v>1015147</v>
      </c>
      <c r="W5" s="134" t="s">
        <v>7120</v>
      </c>
      <c r="X5" s="16"/>
    </row>
    <row r="6" spans="1:24">
      <c r="A6" s="15" t="s">
        <v>2837</v>
      </c>
      <c r="B6" s="15" t="s">
        <v>92</v>
      </c>
      <c r="C6" s="15" t="s">
        <v>7121</v>
      </c>
      <c r="D6" s="15" t="s">
        <v>2294</v>
      </c>
      <c r="E6" s="24">
        <v>45942.708333333336</v>
      </c>
      <c r="F6" s="15">
        <v>9.65</v>
      </c>
      <c r="G6" s="37" t="s">
        <v>3121</v>
      </c>
      <c r="H6" s="15"/>
      <c r="I6" s="15"/>
      <c r="J6" s="15"/>
      <c r="K6" s="15"/>
      <c r="L6" s="15">
        <v>161</v>
      </c>
      <c r="M6" s="15"/>
      <c r="N6" s="15"/>
      <c r="O6" s="15"/>
      <c r="P6" s="14">
        <f t="shared" si="0"/>
        <v>161</v>
      </c>
      <c r="Q6" s="307" t="s">
        <v>32</v>
      </c>
      <c r="R6" s="344">
        <v>114592</v>
      </c>
      <c r="S6" s="237" t="s">
        <v>33</v>
      </c>
      <c r="T6" s="415" t="s">
        <v>7122</v>
      </c>
      <c r="U6" s="16" t="s">
        <v>90</v>
      </c>
      <c r="V6" s="16">
        <v>1015148</v>
      </c>
      <c r="W6" s="16"/>
      <c r="X6" s="16"/>
    </row>
    <row r="7" spans="1:24">
      <c r="A7" s="15" t="s">
        <v>102</v>
      </c>
      <c r="B7" s="15" t="s">
        <v>92</v>
      </c>
      <c r="C7" s="15" t="s">
        <v>7123</v>
      </c>
      <c r="D7" s="15" t="s">
        <v>2294</v>
      </c>
      <c r="E7" s="24">
        <v>45942.708333333336</v>
      </c>
      <c r="F7" s="15">
        <v>9.65</v>
      </c>
      <c r="G7" s="37" t="s">
        <v>3121</v>
      </c>
      <c r="H7" s="15"/>
      <c r="I7" s="15"/>
      <c r="J7" s="15"/>
      <c r="K7" s="15"/>
      <c r="L7" s="15">
        <v>161</v>
      </c>
      <c r="M7" s="15"/>
      <c r="N7" s="15"/>
      <c r="O7" s="15"/>
      <c r="P7" s="14">
        <f t="shared" si="0"/>
        <v>161</v>
      </c>
      <c r="Q7" s="307" t="s">
        <v>32</v>
      </c>
      <c r="R7" s="344">
        <v>114593</v>
      </c>
      <c r="S7" s="237" t="s">
        <v>33</v>
      </c>
      <c r="T7" s="415" t="s">
        <v>7122</v>
      </c>
      <c r="U7" s="16" t="s">
        <v>90</v>
      </c>
      <c r="V7" s="16">
        <v>1015149</v>
      </c>
      <c r="W7" s="16"/>
      <c r="X7" s="16"/>
    </row>
    <row r="8" spans="1:24">
      <c r="A8" s="15" t="s">
        <v>2561</v>
      </c>
      <c r="B8" s="15" t="s">
        <v>92</v>
      </c>
      <c r="C8" s="15" t="s">
        <v>7124</v>
      </c>
      <c r="D8" s="15" t="s">
        <v>2294</v>
      </c>
      <c r="E8" s="24">
        <v>45942.708333333336</v>
      </c>
      <c r="F8" s="15">
        <v>9.65</v>
      </c>
      <c r="G8" s="37" t="s">
        <v>3121</v>
      </c>
      <c r="H8" s="15"/>
      <c r="I8" s="15"/>
      <c r="J8" s="15"/>
      <c r="K8" s="15"/>
      <c r="L8" s="15">
        <v>161</v>
      </c>
      <c r="M8" s="15"/>
      <c r="N8" s="15"/>
      <c r="O8" s="15"/>
      <c r="P8" s="14">
        <f t="shared" si="0"/>
        <v>161</v>
      </c>
      <c r="Q8" s="307" t="s">
        <v>32</v>
      </c>
      <c r="R8" s="344">
        <v>114594</v>
      </c>
      <c r="S8" s="237" t="s">
        <v>33</v>
      </c>
      <c r="T8" s="415" t="s">
        <v>7122</v>
      </c>
      <c r="U8" s="16" t="s">
        <v>90</v>
      </c>
      <c r="V8" s="16">
        <v>1015150</v>
      </c>
      <c r="W8" s="16"/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/>
      <c r="Q9" s="14"/>
      <c r="R9" s="293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296</v>
      </c>
      <c r="L10" s="11">
        <f t="shared" si="1"/>
        <v>644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940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16" t="s">
        <v>7125</v>
      </c>
      <c r="B14" s="1757" t="s">
        <v>7126</v>
      </c>
      <c r="C14" s="1757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7127</v>
      </c>
      <c r="B15" s="4" t="s">
        <v>7128</v>
      </c>
      <c r="C15" s="4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6916</v>
      </c>
      <c r="B16" s="1772" t="s">
        <v>6040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42</v>
      </c>
      <c r="B17" s="1772" t="s">
        <v>7129</v>
      </c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5" t="s">
        <v>43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5" t="s">
        <v>44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3.25" customHeight="1"/>
    <row r="32" spans="1:23" ht="15.75" customHeight="1"/>
  </sheetData>
  <mergeCells count="10">
    <mergeCell ref="B16:C16"/>
    <mergeCell ref="B17:C17"/>
    <mergeCell ref="B18:C18"/>
    <mergeCell ref="B19:C19"/>
    <mergeCell ref="A1:F1"/>
    <mergeCell ref="H1:O1"/>
    <mergeCell ref="Q1:X1"/>
    <mergeCell ref="B12:D12"/>
    <mergeCell ref="J12:L12"/>
    <mergeCell ref="B14:C14"/>
  </mergeCells>
  <pageMargins left="0.7" right="0.7" top="0.75" bottom="0.75" header="0.3" footer="0.3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F7BBA-9CAB-4CC9-B94B-0602AD465A7C}">
  <sheetPr>
    <tabColor rgb="FFF7E1E1"/>
  </sheetPr>
  <dimension ref="A1:AM36"/>
  <sheetViews>
    <sheetView workbookViewId="0">
      <selection activeCell="R3" sqref="R3"/>
    </sheetView>
  </sheetViews>
  <sheetFormatPr defaultColWidth="9.140625" defaultRowHeight="15"/>
  <cols>
    <col min="1" max="1" width="25.42578125" customWidth="1"/>
    <col min="2" max="2" width="11.85546875" customWidth="1"/>
    <col min="3" max="3" width="18.85546875" customWidth="1"/>
    <col min="4" max="4" width="12.42578125" customWidth="1"/>
    <col min="5" max="5" width="16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1" max="22" width="11.42578125" bestFit="1" customWidth="1"/>
    <col min="23" max="23" width="16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577</v>
      </c>
      <c r="I1" s="1559"/>
      <c r="J1" s="1559"/>
      <c r="K1" s="1559"/>
      <c r="L1" s="1559"/>
      <c r="M1" s="1559"/>
      <c r="N1" s="1559"/>
      <c r="O1" s="1559"/>
      <c r="P1" s="1559"/>
      <c r="Q1" s="1560" t="s">
        <v>2599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1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133</v>
      </c>
      <c r="B3" s="15" t="s">
        <v>134</v>
      </c>
      <c r="C3" s="35" t="s">
        <v>7130</v>
      </c>
      <c r="D3" s="15" t="s">
        <v>6705</v>
      </c>
      <c r="E3" s="24">
        <v>45941.600694444445</v>
      </c>
      <c r="F3" s="15">
        <v>12.5</v>
      </c>
      <c r="G3" s="37" t="s">
        <v>3986</v>
      </c>
      <c r="H3" s="15"/>
      <c r="I3" s="15"/>
      <c r="J3" s="15"/>
      <c r="K3" s="35">
        <v>161</v>
      </c>
      <c r="L3" s="15"/>
      <c r="M3" s="15"/>
      <c r="N3" s="15"/>
      <c r="O3" s="15"/>
      <c r="P3" s="14">
        <f>SUM(H3:O3)</f>
        <v>161</v>
      </c>
      <c r="Q3" s="307" t="s">
        <v>32</v>
      </c>
      <c r="R3" s="340">
        <v>114571</v>
      </c>
      <c r="S3" s="237" t="s">
        <v>33</v>
      </c>
      <c r="T3" s="415" t="s">
        <v>7131</v>
      </c>
      <c r="U3" s="16" t="s">
        <v>90</v>
      </c>
      <c r="V3" s="16">
        <v>1015118</v>
      </c>
      <c r="W3" s="16"/>
      <c r="X3" s="16"/>
    </row>
    <row r="4" spans="1:24">
      <c r="A4" s="15" t="s">
        <v>133</v>
      </c>
      <c r="B4" s="15" t="s">
        <v>134</v>
      </c>
      <c r="C4" s="15" t="s">
        <v>7132</v>
      </c>
      <c r="D4" s="15" t="s">
        <v>3223</v>
      </c>
      <c r="E4" s="24">
        <v>45941.583333333336</v>
      </c>
      <c r="F4" s="15">
        <v>13.3</v>
      </c>
      <c r="G4" s="37" t="s">
        <v>3986</v>
      </c>
      <c r="H4" s="15"/>
      <c r="I4" s="15"/>
      <c r="J4" s="15"/>
      <c r="K4" s="35">
        <v>54</v>
      </c>
      <c r="L4" s="35">
        <v>80</v>
      </c>
      <c r="M4" s="35">
        <v>27</v>
      </c>
      <c r="N4" s="15"/>
      <c r="O4" s="15"/>
      <c r="P4" s="14">
        <f>SUM(H4:O4)</f>
        <v>161</v>
      </c>
      <c r="Q4" s="307" t="s">
        <v>32</v>
      </c>
      <c r="R4" s="340">
        <v>114572</v>
      </c>
      <c r="S4" s="237" t="s">
        <v>33</v>
      </c>
      <c r="T4" s="232" t="s">
        <v>7133</v>
      </c>
      <c r="U4" s="16" t="s">
        <v>90</v>
      </c>
      <c r="V4" s="16">
        <v>1015119</v>
      </c>
      <c r="W4" s="16"/>
      <c r="X4" s="16"/>
    </row>
    <row r="5" spans="1:24">
      <c r="A5" s="15" t="s">
        <v>3866</v>
      </c>
      <c r="B5" s="15" t="s">
        <v>78</v>
      </c>
      <c r="C5" s="15" t="s">
        <v>7134</v>
      </c>
      <c r="D5" s="15" t="s">
        <v>5908</v>
      </c>
      <c r="E5" s="24">
        <v>45941.430555555555</v>
      </c>
      <c r="F5" s="15">
        <v>10.3</v>
      </c>
      <c r="G5" s="37" t="s">
        <v>3121</v>
      </c>
      <c r="H5" s="15"/>
      <c r="I5" s="15"/>
      <c r="J5" s="15"/>
      <c r="K5" s="15"/>
      <c r="L5" s="35">
        <v>81</v>
      </c>
      <c r="M5" s="35">
        <v>80</v>
      </c>
      <c r="N5" s="15"/>
      <c r="O5" s="15"/>
      <c r="P5" s="14">
        <f>SUM(H5:O5)</f>
        <v>161</v>
      </c>
      <c r="Q5" s="307" t="s">
        <v>32</v>
      </c>
      <c r="R5" s="340">
        <v>114573</v>
      </c>
      <c r="S5" s="237" t="s">
        <v>33</v>
      </c>
      <c r="T5" s="232" t="s">
        <v>7133</v>
      </c>
      <c r="U5" s="16" t="s">
        <v>90</v>
      </c>
      <c r="V5" s="16">
        <v>1015120</v>
      </c>
      <c r="W5" s="16"/>
      <c r="X5" s="16"/>
    </row>
    <row r="6" spans="1:24">
      <c r="A6" s="15" t="s">
        <v>3866</v>
      </c>
      <c r="B6" s="15" t="s">
        <v>78</v>
      </c>
      <c r="C6" s="15" t="s">
        <v>7135</v>
      </c>
      <c r="D6" s="15" t="s">
        <v>88</v>
      </c>
      <c r="E6" s="24">
        <v>45941.166666666664</v>
      </c>
      <c r="F6" s="15">
        <v>10.3</v>
      </c>
      <c r="G6" s="37" t="s">
        <v>3121</v>
      </c>
      <c r="H6" s="15"/>
      <c r="I6" s="15"/>
      <c r="J6" s="15"/>
      <c r="K6" s="35">
        <v>81</v>
      </c>
      <c r="L6" s="35">
        <v>80</v>
      </c>
      <c r="M6" s="15"/>
      <c r="N6" s="15"/>
      <c r="O6" s="15"/>
      <c r="P6" s="14">
        <f>SUM(H6:O6)</f>
        <v>161</v>
      </c>
      <c r="Q6" s="307" t="s">
        <v>32</v>
      </c>
      <c r="R6" s="340">
        <v>114574</v>
      </c>
      <c r="S6" s="237" t="s">
        <v>33</v>
      </c>
      <c r="T6" s="415" t="s">
        <v>7136</v>
      </c>
      <c r="U6" s="16" t="s">
        <v>90</v>
      </c>
      <c r="V6" s="16">
        <v>1015121</v>
      </c>
      <c r="W6" s="16"/>
      <c r="X6" s="16"/>
    </row>
    <row r="7" spans="1:24">
      <c r="A7" s="15" t="s">
        <v>120</v>
      </c>
      <c r="B7" s="15" t="s">
        <v>78</v>
      </c>
      <c r="C7" s="15" t="s">
        <v>7137</v>
      </c>
      <c r="D7" s="15" t="s">
        <v>1047</v>
      </c>
      <c r="E7" s="24">
        <v>45940.986111111109</v>
      </c>
      <c r="F7" s="15">
        <v>10.3</v>
      </c>
      <c r="G7" s="37"/>
      <c r="H7" s="15"/>
      <c r="I7" s="15"/>
      <c r="J7" s="15"/>
      <c r="K7" s="35">
        <v>30</v>
      </c>
      <c r="L7" s="35">
        <v>131</v>
      </c>
      <c r="M7" s="15"/>
      <c r="N7" s="15"/>
      <c r="O7" s="15"/>
      <c r="P7" s="14">
        <v>161</v>
      </c>
      <c r="Q7" s="307" t="s">
        <v>32</v>
      </c>
      <c r="R7" s="14">
        <v>114575</v>
      </c>
      <c r="S7" s="237" t="s">
        <v>33</v>
      </c>
      <c r="T7" s="415" t="s">
        <v>231</v>
      </c>
      <c r="U7" s="16" t="s">
        <v>90</v>
      </c>
      <c r="V7" s="16">
        <v>1015123</v>
      </c>
      <c r="W7" s="16"/>
      <c r="X7" s="16"/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/>
      <c r="Q8" s="14"/>
      <c r="R8" s="293"/>
      <c r="S8" s="14"/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0">SUM(H3:H8)</f>
        <v>0</v>
      </c>
      <c r="I9" s="11">
        <f t="shared" si="0"/>
        <v>0</v>
      </c>
      <c r="J9" s="11">
        <f t="shared" si="0"/>
        <v>0</v>
      </c>
      <c r="K9" s="11">
        <f t="shared" si="0"/>
        <v>326</v>
      </c>
      <c r="L9" s="11">
        <f t="shared" si="0"/>
        <v>372</v>
      </c>
      <c r="M9" s="11">
        <f t="shared" si="0"/>
        <v>107</v>
      </c>
      <c r="N9" s="11">
        <f t="shared" si="0"/>
        <v>0</v>
      </c>
      <c r="O9" s="11">
        <f t="shared" si="0"/>
        <v>0</v>
      </c>
      <c r="P9" s="11">
        <f t="shared" si="0"/>
        <v>805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43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508</v>
      </c>
      <c r="B13" s="1564" t="s">
        <v>7138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16" t="s">
        <v>523</v>
      </c>
      <c r="B14" s="1757" t="s">
        <v>7139</v>
      </c>
      <c r="C14" s="175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6916</v>
      </c>
      <c r="B15" s="1772" t="s">
        <v>6086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 t="s">
        <v>7140</v>
      </c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39">
      <c r="A17" s="5" t="s">
        <v>43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39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39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39" ht="23.25" customHeight="1">
      <c r="A20" s="1559" t="s">
        <v>109</v>
      </c>
      <c r="B20" s="1559"/>
      <c r="C20" s="1559"/>
      <c r="D20" s="1559"/>
      <c r="E20" s="1559"/>
      <c r="F20" s="1559"/>
      <c r="G20" s="7"/>
      <c r="H20" s="1559" t="s">
        <v>959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2599</v>
      </c>
      <c r="R20" s="1742"/>
      <c r="S20" s="1742"/>
      <c r="T20" s="1742"/>
      <c r="U20" s="1742"/>
      <c r="V20" s="1742"/>
      <c r="W20" s="1742"/>
      <c r="X20" s="1742"/>
    </row>
    <row r="21" spans="1:39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39">
      <c r="A22" s="15" t="s">
        <v>86</v>
      </c>
      <c r="B22" s="15" t="s">
        <v>92</v>
      </c>
      <c r="C22" s="15" t="s">
        <v>7141</v>
      </c>
      <c r="D22" s="15" t="s">
        <v>4783</v>
      </c>
      <c r="E22" s="24">
        <v>45941.979166666664</v>
      </c>
      <c r="F22" s="15">
        <v>9.9</v>
      </c>
      <c r="G22" s="37" t="s">
        <v>3121</v>
      </c>
      <c r="H22" s="15"/>
      <c r="I22" s="15"/>
      <c r="J22" s="15"/>
      <c r="K22" s="15"/>
      <c r="L22" s="35">
        <v>161</v>
      </c>
      <c r="M22" s="15"/>
      <c r="N22" s="15"/>
      <c r="O22" s="15"/>
      <c r="P22" s="14">
        <f>SUM(H22:O22)</f>
        <v>161</v>
      </c>
      <c r="Q22" s="17" t="s">
        <v>32</v>
      </c>
      <c r="R22" s="14">
        <v>114576</v>
      </c>
      <c r="S22" s="23" t="s">
        <v>33</v>
      </c>
      <c r="T22" s="16" t="s">
        <v>7142</v>
      </c>
      <c r="U22" s="16" t="s">
        <v>90</v>
      </c>
      <c r="V22" s="16">
        <v>1015129</v>
      </c>
      <c r="W22" s="16"/>
      <c r="X22" s="16"/>
    </row>
    <row r="23" spans="1:39">
      <c r="A23" s="15" t="s">
        <v>102</v>
      </c>
      <c r="B23" s="15" t="s">
        <v>92</v>
      </c>
      <c r="C23" s="15" t="s">
        <v>7143</v>
      </c>
      <c r="D23" s="15" t="s">
        <v>4783</v>
      </c>
      <c r="E23" s="24">
        <v>45941.979166666664</v>
      </c>
      <c r="F23" s="15">
        <v>9.9</v>
      </c>
      <c r="G23" s="37" t="s">
        <v>3121</v>
      </c>
      <c r="H23" s="15"/>
      <c r="I23" s="15"/>
      <c r="J23" s="15"/>
      <c r="K23" s="35">
        <v>27</v>
      </c>
      <c r="L23" s="35">
        <v>81</v>
      </c>
      <c r="M23" s="35">
        <v>27</v>
      </c>
      <c r="N23" s="35">
        <v>26</v>
      </c>
      <c r="O23" s="15"/>
      <c r="P23" s="14">
        <f>SUM(H23:O23)</f>
        <v>161</v>
      </c>
      <c r="Q23" s="17" t="s">
        <v>32</v>
      </c>
      <c r="R23" s="14">
        <v>114579</v>
      </c>
      <c r="S23" s="23" t="s">
        <v>33</v>
      </c>
      <c r="T23" s="16" t="s">
        <v>7142</v>
      </c>
      <c r="U23" s="16" t="s">
        <v>90</v>
      </c>
      <c r="V23" s="16">
        <v>1015130</v>
      </c>
      <c r="W23" s="16"/>
      <c r="X23" s="16"/>
      <c r="AM23" s="141"/>
    </row>
    <row r="24" spans="1:39">
      <c r="A24" s="15" t="s">
        <v>2561</v>
      </c>
      <c r="B24" s="15" t="s">
        <v>92</v>
      </c>
      <c r="C24" s="15" t="s">
        <v>7144</v>
      </c>
      <c r="D24" s="15" t="s">
        <v>4783</v>
      </c>
      <c r="E24" s="24">
        <v>45941.979166666664</v>
      </c>
      <c r="F24" s="15">
        <v>9.9</v>
      </c>
      <c r="G24" s="37" t="s">
        <v>3121</v>
      </c>
      <c r="H24" s="15"/>
      <c r="I24" s="15"/>
      <c r="J24" s="15"/>
      <c r="K24" s="15"/>
      <c r="L24" s="35">
        <v>157</v>
      </c>
      <c r="M24" s="35">
        <v>4</v>
      </c>
      <c r="N24" s="15"/>
      <c r="O24" s="15"/>
      <c r="P24" s="14">
        <f>SUM(H24:O24)</f>
        <v>161</v>
      </c>
      <c r="Q24" s="17" t="s">
        <v>32</v>
      </c>
      <c r="R24" s="14">
        <v>114577</v>
      </c>
      <c r="S24" s="23" t="s">
        <v>33</v>
      </c>
      <c r="T24" s="16" t="s">
        <v>7142</v>
      </c>
      <c r="U24" s="16" t="s">
        <v>90</v>
      </c>
      <c r="V24" s="16">
        <v>1015131</v>
      </c>
      <c r="W24" s="16"/>
      <c r="X24" s="16"/>
    </row>
    <row r="25" spans="1:39">
      <c r="A25" s="15" t="s">
        <v>119</v>
      </c>
      <c r="B25" s="15" t="s">
        <v>92</v>
      </c>
      <c r="C25" s="15" t="s">
        <v>7145</v>
      </c>
      <c r="D25" s="15" t="s">
        <v>4783</v>
      </c>
      <c r="E25" s="24">
        <v>45941.979166666664</v>
      </c>
      <c r="F25" s="15">
        <v>9.9</v>
      </c>
      <c r="G25" s="37" t="s">
        <v>3121</v>
      </c>
      <c r="H25" s="15"/>
      <c r="I25" s="15"/>
      <c r="J25" s="15"/>
      <c r="K25" s="35">
        <v>27</v>
      </c>
      <c r="L25" s="35">
        <v>134</v>
      </c>
      <c r="M25" s="15"/>
      <c r="N25" s="15"/>
      <c r="O25" s="15"/>
      <c r="P25" s="14">
        <f>SUM(H25:O25)</f>
        <v>161</v>
      </c>
      <c r="Q25" s="17" t="s">
        <v>32</v>
      </c>
      <c r="R25" s="14">
        <v>114580</v>
      </c>
      <c r="S25" s="23" t="s">
        <v>33</v>
      </c>
      <c r="T25" s="16" t="s">
        <v>7142</v>
      </c>
      <c r="U25" s="16" t="s">
        <v>90</v>
      </c>
      <c r="V25" s="16">
        <v>1015133</v>
      </c>
      <c r="W25" s="16"/>
      <c r="X25" s="16"/>
    </row>
    <row r="26" spans="1:39">
      <c r="A26" s="15" t="s">
        <v>558</v>
      </c>
      <c r="B26" s="15" t="s">
        <v>92</v>
      </c>
      <c r="C26" s="15" t="s">
        <v>7146</v>
      </c>
      <c r="D26" s="15" t="s">
        <v>4783</v>
      </c>
      <c r="E26" s="24">
        <v>45941.979166666664</v>
      </c>
      <c r="F26" s="15">
        <v>9.9</v>
      </c>
      <c r="G26" s="37" t="s">
        <v>3121</v>
      </c>
      <c r="H26" s="15"/>
      <c r="I26" s="15"/>
      <c r="J26" s="15"/>
      <c r="K26" s="15"/>
      <c r="L26" s="35">
        <v>161</v>
      </c>
      <c r="M26" s="15"/>
      <c r="N26" s="15"/>
      <c r="O26" s="15"/>
      <c r="P26" s="14">
        <f>SUM(H26:O26)</f>
        <v>161</v>
      </c>
      <c r="Q26" s="17" t="s">
        <v>32</v>
      </c>
      <c r="R26" s="14">
        <v>114578</v>
      </c>
      <c r="S26" s="23" t="s">
        <v>33</v>
      </c>
      <c r="T26" s="16" t="s">
        <v>7142</v>
      </c>
      <c r="U26" s="16" t="s">
        <v>90</v>
      </c>
      <c r="V26" s="16">
        <v>1015134</v>
      </c>
      <c r="W26" s="16"/>
      <c r="X26" s="16"/>
    </row>
    <row r="27" spans="1:39">
      <c r="A27" s="15"/>
      <c r="B27" s="15"/>
      <c r="C27" s="15"/>
      <c r="D27" s="15"/>
      <c r="E27" s="24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/>
      <c r="Q27" s="14"/>
      <c r="R27" s="14"/>
      <c r="S27" s="14"/>
      <c r="T27" s="16"/>
      <c r="U27" s="16"/>
      <c r="V27" s="16"/>
      <c r="W27" s="16"/>
      <c r="X27" s="16"/>
    </row>
    <row r="28" spans="1:39">
      <c r="A28" s="11" t="s">
        <v>19</v>
      </c>
      <c r="B28" s="7"/>
      <c r="C28" s="7"/>
      <c r="D28" s="7"/>
      <c r="E28" s="11"/>
      <c r="F28" s="7"/>
      <c r="G28" s="7"/>
      <c r="H28" s="11">
        <f t="shared" ref="H28:P28" si="1">SUM(H22:H27)</f>
        <v>0</v>
      </c>
      <c r="I28" s="11">
        <f t="shared" si="1"/>
        <v>0</v>
      </c>
      <c r="J28" s="11">
        <f t="shared" si="1"/>
        <v>0</v>
      </c>
      <c r="K28" s="11">
        <f t="shared" si="1"/>
        <v>54</v>
      </c>
      <c r="L28" s="11">
        <f t="shared" si="1"/>
        <v>694</v>
      </c>
      <c r="M28" s="11">
        <f t="shared" si="1"/>
        <v>31</v>
      </c>
      <c r="N28" s="11">
        <f t="shared" si="1"/>
        <v>26</v>
      </c>
      <c r="O28" s="11">
        <f t="shared" si="1"/>
        <v>0</v>
      </c>
      <c r="P28" s="11">
        <f t="shared" si="1"/>
        <v>805</v>
      </c>
      <c r="Q28" s="12"/>
      <c r="R28" s="12"/>
      <c r="S28" s="12"/>
      <c r="T28" s="12"/>
      <c r="U28" s="12"/>
      <c r="V28" s="12"/>
      <c r="W28" s="12"/>
      <c r="X28" s="12"/>
    </row>
    <row r="29" spans="1:39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39" ht="1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39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39">
      <c r="A32" s="4"/>
      <c r="B32" s="1564"/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>
      <c r="A33" s="5" t="s">
        <v>6916</v>
      </c>
      <c r="B33" s="1772" t="s">
        <v>6609</v>
      </c>
      <c r="C33" s="1772"/>
      <c r="D33" s="1"/>
      <c r="E33" s="1"/>
    </row>
    <row r="34" spans="1:5">
      <c r="A34" s="5" t="s">
        <v>42</v>
      </c>
      <c r="B34" s="1772" t="s">
        <v>7147</v>
      </c>
      <c r="C34" s="1772"/>
    </row>
    <row r="35" spans="1:5">
      <c r="A35" s="5" t="s">
        <v>43</v>
      </c>
      <c r="B35" s="1772"/>
      <c r="C35" s="1772"/>
      <c r="D35" s="1"/>
      <c r="E35" s="1"/>
    </row>
    <row r="36" spans="1:5">
      <c r="A36" s="5" t="s">
        <v>44</v>
      </c>
      <c r="B36" s="1772"/>
      <c r="C36" s="1772"/>
      <c r="D36" s="1"/>
      <c r="E36" s="1"/>
    </row>
  </sheetData>
  <mergeCells count="21">
    <mergeCell ref="B34:C34"/>
    <mergeCell ref="B35:C35"/>
    <mergeCell ref="B36:C36"/>
    <mergeCell ref="H20:P20"/>
    <mergeCell ref="Q20:X20"/>
    <mergeCell ref="B30:D30"/>
    <mergeCell ref="J30:L30"/>
    <mergeCell ref="B32:C32"/>
    <mergeCell ref="B33:C33"/>
    <mergeCell ref="A20:F20"/>
    <mergeCell ref="B14:C14"/>
    <mergeCell ref="B15:C15"/>
    <mergeCell ref="B16:C16"/>
    <mergeCell ref="B17:C17"/>
    <mergeCell ref="B18:C18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AFAF-4E91-49DF-BFEB-C5C21E174C32}">
  <sheetPr>
    <tabColor rgb="FFF7E1E1"/>
  </sheetPr>
  <dimension ref="A1:X77"/>
  <sheetViews>
    <sheetView workbookViewId="0"/>
  </sheetViews>
  <sheetFormatPr defaultColWidth="9.140625" defaultRowHeight="15"/>
  <cols>
    <col min="1" max="1" width="25.42578125" customWidth="1"/>
    <col min="2" max="2" width="11.85546875" customWidth="1"/>
    <col min="3" max="3" width="18.85546875" customWidth="1"/>
    <col min="4" max="4" width="12.42578125" customWidth="1"/>
    <col min="5" max="5" width="17.425781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1" max="22" width="11.42578125" bestFit="1" customWidth="1"/>
    <col min="23" max="23" width="16.28515625" customWidth="1"/>
  </cols>
  <sheetData>
    <row r="1" spans="1:24" ht="23.25" customHeight="1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741" t="s">
        <v>4904</v>
      </c>
      <c r="R1" s="1742"/>
      <c r="S1" s="1742"/>
      <c r="T1" s="1742"/>
      <c r="U1" s="1742"/>
      <c r="V1" s="1742"/>
      <c r="W1" s="1742"/>
      <c r="X1" s="1742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219</v>
      </c>
      <c r="B3" s="15" t="s">
        <v>75</v>
      </c>
      <c r="C3" s="15" t="s">
        <v>7148</v>
      </c>
      <c r="D3" s="15" t="s">
        <v>74</v>
      </c>
      <c r="E3" s="24">
        <v>45938.524305555555</v>
      </c>
      <c r="F3" s="15">
        <v>15.3</v>
      </c>
      <c r="G3" s="37"/>
      <c r="H3" s="15"/>
      <c r="I3" s="15"/>
      <c r="J3" s="35">
        <v>27</v>
      </c>
      <c r="K3" s="35">
        <v>134</v>
      </c>
      <c r="L3" s="15"/>
      <c r="M3" s="15"/>
      <c r="N3" s="15"/>
      <c r="O3" s="15"/>
      <c r="P3" s="14">
        <f t="shared" ref="P3:P9" si="0">SUM(H3:O3)</f>
        <v>161</v>
      </c>
      <c r="Q3" s="14" t="s">
        <v>30</v>
      </c>
      <c r="R3" s="14">
        <v>114517</v>
      </c>
      <c r="S3" s="14" t="s">
        <v>31</v>
      </c>
      <c r="T3" s="232" t="s">
        <v>169</v>
      </c>
      <c r="U3" s="16" t="s">
        <v>634</v>
      </c>
      <c r="V3" s="16">
        <v>1015074</v>
      </c>
      <c r="W3" s="16" t="s">
        <v>7149</v>
      </c>
      <c r="X3" s="16"/>
    </row>
    <row r="4" spans="1:24">
      <c r="A4" s="15" t="s">
        <v>111</v>
      </c>
      <c r="B4" s="15" t="s">
        <v>65</v>
      </c>
      <c r="C4" s="15" t="s">
        <v>7150</v>
      </c>
      <c r="D4" s="15" t="s">
        <v>64</v>
      </c>
      <c r="E4" s="24">
        <v>45938.472222222219</v>
      </c>
      <c r="F4" s="15">
        <v>14.8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4" t="s">
        <v>30</v>
      </c>
      <c r="R4" s="14">
        <v>114508</v>
      </c>
      <c r="S4" s="23" t="s">
        <v>33</v>
      </c>
      <c r="T4" s="232" t="s">
        <v>169</v>
      </c>
      <c r="U4" s="16" t="s">
        <v>271</v>
      </c>
      <c r="V4" s="16">
        <v>1015081</v>
      </c>
      <c r="W4" s="16" t="s">
        <v>7149</v>
      </c>
      <c r="X4" s="16"/>
    </row>
    <row r="5" spans="1:24">
      <c r="A5" s="15" t="s">
        <v>122</v>
      </c>
      <c r="B5" s="15" t="s">
        <v>62</v>
      </c>
      <c r="C5" s="15" t="s">
        <v>7151</v>
      </c>
      <c r="D5" s="15" t="s">
        <v>61</v>
      </c>
      <c r="E5" s="24">
        <v>45938.767361111109</v>
      </c>
      <c r="F5" s="15">
        <v>13</v>
      </c>
      <c r="G5" s="37"/>
      <c r="H5" s="15"/>
      <c r="I5" s="15"/>
      <c r="J5" s="35">
        <v>81</v>
      </c>
      <c r="K5" s="35">
        <v>80</v>
      </c>
      <c r="L5" s="15"/>
      <c r="M5" s="15"/>
      <c r="N5" s="15"/>
      <c r="O5" s="15"/>
      <c r="P5" s="14">
        <f t="shared" si="0"/>
        <v>161</v>
      </c>
      <c r="Q5" s="14" t="s">
        <v>30</v>
      </c>
      <c r="R5" s="264">
        <v>114509</v>
      </c>
      <c r="S5" s="14" t="s">
        <v>31</v>
      </c>
      <c r="T5" s="232" t="s">
        <v>169</v>
      </c>
      <c r="U5" s="16" t="s">
        <v>90</v>
      </c>
      <c r="V5" s="16">
        <v>1015075</v>
      </c>
      <c r="W5" s="16" t="s">
        <v>7152</v>
      </c>
      <c r="X5" s="16"/>
    </row>
    <row r="6" spans="1:24">
      <c r="A6" s="15" t="s">
        <v>133</v>
      </c>
      <c r="B6" s="35" t="s">
        <v>134</v>
      </c>
      <c r="C6" s="15" t="s">
        <v>7153</v>
      </c>
      <c r="D6" s="15" t="s">
        <v>2892</v>
      </c>
      <c r="E6" s="24">
        <v>45939.288194444445</v>
      </c>
      <c r="F6" s="15">
        <v>10.3</v>
      </c>
      <c r="G6" s="37" t="s">
        <v>3986</v>
      </c>
      <c r="H6" s="15"/>
      <c r="I6" s="15"/>
      <c r="J6" s="15"/>
      <c r="K6" s="35">
        <v>54</v>
      </c>
      <c r="L6" s="35">
        <v>80</v>
      </c>
      <c r="M6" s="35">
        <v>27</v>
      </c>
      <c r="N6" s="15"/>
      <c r="O6" s="15"/>
      <c r="P6" s="14">
        <f t="shared" si="0"/>
        <v>161</v>
      </c>
      <c r="Q6" s="307" t="s">
        <v>32</v>
      </c>
      <c r="R6" s="340">
        <v>114550</v>
      </c>
      <c r="S6" s="237" t="s">
        <v>33</v>
      </c>
      <c r="T6" s="231" t="s">
        <v>161</v>
      </c>
      <c r="U6" s="16" t="s">
        <v>90</v>
      </c>
      <c r="V6" s="16">
        <v>1015076</v>
      </c>
      <c r="W6" s="16" t="s">
        <v>7154</v>
      </c>
      <c r="X6" s="16"/>
    </row>
    <row r="7" spans="1:24">
      <c r="A7" s="15" t="s">
        <v>86</v>
      </c>
      <c r="B7" s="15" t="s">
        <v>78</v>
      </c>
      <c r="C7" s="15" t="s">
        <v>7155</v>
      </c>
      <c r="D7" s="15" t="s">
        <v>99</v>
      </c>
      <c r="E7" s="24">
        <v>45938.277777777781</v>
      </c>
      <c r="F7" s="15">
        <v>10.8</v>
      </c>
      <c r="G7" s="37" t="s">
        <v>3121</v>
      </c>
      <c r="H7" s="15"/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307" t="s">
        <v>32</v>
      </c>
      <c r="R7" s="340">
        <v>114551</v>
      </c>
      <c r="S7" s="237" t="s">
        <v>33</v>
      </c>
      <c r="T7" s="255" t="s">
        <v>100</v>
      </c>
      <c r="U7" s="16" t="s">
        <v>90</v>
      </c>
      <c r="V7" s="16">
        <v>1015077</v>
      </c>
      <c r="W7" s="16" t="s">
        <v>7156</v>
      </c>
      <c r="X7" s="16"/>
    </row>
    <row r="8" spans="1:24">
      <c r="A8" s="15" t="s">
        <v>3866</v>
      </c>
      <c r="B8" s="15" t="s">
        <v>78</v>
      </c>
      <c r="C8" s="15" t="s">
        <v>7157</v>
      </c>
      <c r="D8" s="15" t="s">
        <v>99</v>
      </c>
      <c r="E8" s="24">
        <v>45938.277777777781</v>
      </c>
      <c r="F8" s="15">
        <v>10.8</v>
      </c>
      <c r="G8" s="37" t="s">
        <v>3121</v>
      </c>
      <c r="H8" s="15"/>
      <c r="I8" s="15"/>
      <c r="J8" s="15"/>
      <c r="K8" s="35">
        <v>30</v>
      </c>
      <c r="L8" s="35">
        <v>131</v>
      </c>
      <c r="M8" s="15"/>
      <c r="N8" s="15"/>
      <c r="O8" s="15"/>
      <c r="P8" s="14">
        <f t="shared" si="0"/>
        <v>161</v>
      </c>
      <c r="Q8" s="307" t="s">
        <v>32</v>
      </c>
      <c r="R8" s="340">
        <v>114552</v>
      </c>
      <c r="S8" s="237" t="s">
        <v>33</v>
      </c>
      <c r="T8" s="255" t="s">
        <v>100</v>
      </c>
      <c r="U8" s="16" t="s">
        <v>90</v>
      </c>
      <c r="V8" s="16">
        <v>1015078</v>
      </c>
      <c r="W8" s="16" t="s">
        <v>7156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293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108</v>
      </c>
      <c r="K10" s="11">
        <f t="shared" si="1"/>
        <v>298</v>
      </c>
      <c r="L10" s="11">
        <f t="shared" si="1"/>
        <v>533</v>
      </c>
      <c r="M10" s="11">
        <f t="shared" si="1"/>
        <v>27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230" t="s">
        <v>161</v>
      </c>
      <c r="B14" s="1558" t="s">
        <v>7158</v>
      </c>
      <c r="C14" s="1558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169</v>
      </c>
      <c r="B15" s="1564" t="s">
        <v>6991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257" t="s">
        <v>100</v>
      </c>
      <c r="B16" s="1619" t="s">
        <v>7138</v>
      </c>
      <c r="C16" s="1619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15" customHeight="1">
      <c r="A17" s="5" t="s">
        <v>42</v>
      </c>
      <c r="B17" s="1565" t="s">
        <v>1599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42</v>
      </c>
      <c r="B18" s="1565"/>
      <c r="C18" s="156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43</v>
      </c>
      <c r="B19" s="1566">
        <v>358401726394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5" t="s">
        <v>44</v>
      </c>
      <c r="B20" s="1567">
        <v>0.45833333333333331</v>
      </c>
      <c r="C20" s="156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459"/>
      <c r="B21" s="459"/>
      <c r="C21" s="459"/>
      <c r="D21" s="459"/>
      <c r="E21" s="460"/>
      <c r="F21" s="459"/>
      <c r="G21" s="461"/>
      <c r="H21" s="459"/>
      <c r="I21" s="459"/>
      <c r="J21" s="459"/>
      <c r="K21" s="459"/>
      <c r="L21" s="459"/>
      <c r="M21" s="459"/>
      <c r="N21" s="459"/>
      <c r="O21" s="459"/>
      <c r="P21" s="462"/>
      <c r="Q21" s="478"/>
      <c r="R21" s="462"/>
      <c r="S21" s="462"/>
      <c r="T21" s="43"/>
      <c r="U21" s="43"/>
      <c r="V21" s="43"/>
      <c r="W21" s="43"/>
    </row>
    <row r="22" spans="1:24" ht="23.25" customHeight="1">
      <c r="A22" s="1832" t="s">
        <v>194</v>
      </c>
      <c r="B22" s="1832"/>
      <c r="C22" s="1832"/>
      <c r="D22" s="1832"/>
      <c r="E22" s="1832"/>
      <c r="F22" s="1832"/>
      <c r="G22" s="20"/>
      <c r="H22" s="1832" t="s">
        <v>346</v>
      </c>
      <c r="I22" s="1832"/>
      <c r="J22" s="1832"/>
      <c r="K22" s="1832"/>
      <c r="L22" s="1832"/>
      <c r="M22" s="1832"/>
      <c r="N22" s="1832"/>
      <c r="O22" s="1832"/>
      <c r="P22" s="1832"/>
      <c r="Q22" s="1741" t="s">
        <v>4488</v>
      </c>
      <c r="R22" s="1742"/>
      <c r="S22" s="1742"/>
      <c r="T22" s="1742"/>
      <c r="U22" s="1742"/>
      <c r="V22" s="1742"/>
      <c r="W22" s="1742"/>
      <c r="X22" s="1742"/>
    </row>
    <row r="23" spans="1:24" ht="26.25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9" t="s">
        <v>14</v>
      </c>
      <c r="L23" s="9" t="s">
        <v>15</v>
      </c>
      <c r="M23" s="9" t="s">
        <v>16</v>
      </c>
      <c r="N23" s="9" t="s">
        <v>17</v>
      </c>
      <c r="O23" s="10" t="s">
        <v>18</v>
      </c>
      <c r="P23" s="8" t="s">
        <v>19</v>
      </c>
      <c r="Q23" s="8" t="s">
        <v>20</v>
      </c>
      <c r="R23" s="1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  <c r="X23" s="8" t="s">
        <v>28</v>
      </c>
    </row>
    <row r="24" spans="1:24">
      <c r="A24" s="15" t="s">
        <v>152</v>
      </c>
      <c r="B24" s="15" t="s">
        <v>78</v>
      </c>
      <c r="C24" s="15" t="s">
        <v>7159</v>
      </c>
      <c r="D24" s="15" t="s">
        <v>932</v>
      </c>
      <c r="E24" s="24">
        <v>45939.003472222219</v>
      </c>
      <c r="F24" s="15">
        <v>10.3</v>
      </c>
      <c r="G24" s="37" t="s">
        <v>3986</v>
      </c>
      <c r="H24" s="15"/>
      <c r="I24" s="15"/>
      <c r="J24" s="15"/>
      <c r="K24" s="35">
        <v>107</v>
      </c>
      <c r="L24" s="35">
        <v>54</v>
      </c>
      <c r="M24" s="15"/>
      <c r="N24" s="15"/>
      <c r="O24" s="15"/>
      <c r="P24" s="14">
        <f t="shared" ref="P24:P29" si="2">SUM(H24:O24)</f>
        <v>161</v>
      </c>
      <c r="Q24" s="307" t="s">
        <v>32</v>
      </c>
      <c r="R24" s="340">
        <v>114553</v>
      </c>
      <c r="S24" s="237" t="s">
        <v>33</v>
      </c>
      <c r="T24" s="231" t="s">
        <v>161</v>
      </c>
      <c r="U24" s="16" t="s">
        <v>90</v>
      </c>
      <c r="V24" s="16">
        <v>1015083</v>
      </c>
      <c r="W24" s="16" t="s">
        <v>7160</v>
      </c>
      <c r="X24" s="16"/>
    </row>
    <row r="25" spans="1:24">
      <c r="A25" s="15" t="s">
        <v>120</v>
      </c>
      <c r="B25" s="15" t="s">
        <v>78</v>
      </c>
      <c r="C25" s="15" t="s">
        <v>7161</v>
      </c>
      <c r="D25" s="15" t="s">
        <v>168</v>
      </c>
      <c r="E25" s="24">
        <v>45938.715277777781</v>
      </c>
      <c r="F25" s="15">
        <v>11.8</v>
      </c>
      <c r="G25" s="37" t="s">
        <v>3121</v>
      </c>
      <c r="H25" s="15"/>
      <c r="I25" s="15"/>
      <c r="J25" s="15"/>
      <c r="K25" s="35">
        <v>30</v>
      </c>
      <c r="L25" s="35">
        <v>131</v>
      </c>
      <c r="M25" s="15"/>
      <c r="N25" s="15"/>
      <c r="O25" s="15"/>
      <c r="P25" s="14">
        <f t="shared" si="2"/>
        <v>161</v>
      </c>
      <c r="Q25" s="307" t="s">
        <v>32</v>
      </c>
      <c r="R25" s="340">
        <v>114554</v>
      </c>
      <c r="S25" s="237" t="s">
        <v>33</v>
      </c>
      <c r="T25" s="232" t="s">
        <v>169</v>
      </c>
      <c r="U25" s="16" t="s">
        <v>90</v>
      </c>
      <c r="V25" s="16">
        <v>1015084</v>
      </c>
      <c r="W25" s="16" t="s">
        <v>7162</v>
      </c>
      <c r="X25" s="16"/>
    </row>
    <row r="26" spans="1:24">
      <c r="A26" s="15" t="s">
        <v>519</v>
      </c>
      <c r="B26" s="15" t="s">
        <v>78</v>
      </c>
      <c r="C26" s="15" t="s">
        <v>7163</v>
      </c>
      <c r="D26" s="15" t="s">
        <v>168</v>
      </c>
      <c r="E26" s="24">
        <v>45938.715277777781</v>
      </c>
      <c r="F26" s="15">
        <v>11.8</v>
      </c>
      <c r="G26" s="37" t="s">
        <v>3121</v>
      </c>
      <c r="H26" s="15"/>
      <c r="I26" s="15"/>
      <c r="J26" s="15"/>
      <c r="K26" s="35">
        <v>30</v>
      </c>
      <c r="L26" s="35">
        <v>131</v>
      </c>
      <c r="M26" s="15"/>
      <c r="N26" s="15"/>
      <c r="O26" s="15"/>
      <c r="P26" s="14">
        <f t="shared" si="2"/>
        <v>161</v>
      </c>
      <c r="Q26" s="307" t="s">
        <v>32</v>
      </c>
      <c r="R26" s="340">
        <v>114555</v>
      </c>
      <c r="S26" s="237" t="s">
        <v>33</v>
      </c>
      <c r="T26" s="232" t="s">
        <v>169</v>
      </c>
      <c r="U26" s="16" t="s">
        <v>90</v>
      </c>
      <c r="V26" s="16">
        <v>1015085</v>
      </c>
      <c r="W26" s="16" t="s">
        <v>7162</v>
      </c>
      <c r="X26" s="16"/>
    </row>
    <row r="27" spans="1:24">
      <c r="A27" s="15" t="s">
        <v>119</v>
      </c>
      <c r="B27" s="15" t="s">
        <v>92</v>
      </c>
      <c r="C27" s="321" t="s">
        <v>7164</v>
      </c>
      <c r="D27" s="15" t="s">
        <v>159</v>
      </c>
      <c r="E27" s="24">
        <v>45939.041666666664</v>
      </c>
      <c r="F27" s="15">
        <v>10.3</v>
      </c>
      <c r="G27" s="37" t="s">
        <v>3121</v>
      </c>
      <c r="H27" s="15"/>
      <c r="I27" s="15"/>
      <c r="J27" s="15"/>
      <c r="K27" s="15"/>
      <c r="L27" s="35">
        <v>161</v>
      </c>
      <c r="M27" s="15"/>
      <c r="N27" s="15"/>
      <c r="O27" s="15"/>
      <c r="P27" s="14">
        <f t="shared" si="2"/>
        <v>161</v>
      </c>
      <c r="Q27" s="307" t="s">
        <v>32</v>
      </c>
      <c r="R27" s="340">
        <v>114556</v>
      </c>
      <c r="S27" s="237" t="s">
        <v>33</v>
      </c>
      <c r="T27" s="231" t="s">
        <v>161</v>
      </c>
      <c r="U27" s="16" t="s">
        <v>90</v>
      </c>
      <c r="V27" s="16">
        <v>1015086</v>
      </c>
      <c r="W27" s="16" t="s">
        <v>7162</v>
      </c>
      <c r="X27" s="16"/>
    </row>
    <row r="28" spans="1:24">
      <c r="A28" s="15" t="s">
        <v>102</v>
      </c>
      <c r="B28" s="26" t="s">
        <v>92</v>
      </c>
      <c r="C28" s="250" t="s">
        <v>7165</v>
      </c>
      <c r="D28" s="25" t="s">
        <v>159</v>
      </c>
      <c r="E28" s="24">
        <v>45939.041666666664</v>
      </c>
      <c r="F28" s="15">
        <v>10.3</v>
      </c>
      <c r="G28" s="37" t="s">
        <v>3121</v>
      </c>
      <c r="H28" s="15"/>
      <c r="I28" s="15"/>
      <c r="J28" s="15"/>
      <c r="K28" s="15"/>
      <c r="L28" s="35">
        <v>161</v>
      </c>
      <c r="M28" s="15"/>
      <c r="N28" s="15"/>
      <c r="O28" s="15"/>
      <c r="P28" s="14">
        <f t="shared" si="2"/>
        <v>161</v>
      </c>
      <c r="Q28" s="307" t="s">
        <v>32</v>
      </c>
      <c r="R28" s="340">
        <v>114557</v>
      </c>
      <c r="S28" s="237" t="s">
        <v>33</v>
      </c>
      <c r="T28" s="231" t="s">
        <v>161</v>
      </c>
      <c r="U28" s="16" t="s">
        <v>90</v>
      </c>
      <c r="V28" s="16">
        <v>1015087</v>
      </c>
      <c r="W28" s="16" t="s">
        <v>7162</v>
      </c>
      <c r="X28" s="16"/>
    </row>
    <row r="29" spans="1:24">
      <c r="A29" s="15" t="s">
        <v>2561</v>
      </c>
      <c r="B29" s="26" t="s">
        <v>92</v>
      </c>
      <c r="C29" s="250" t="s">
        <v>7166</v>
      </c>
      <c r="D29" s="25" t="s">
        <v>159</v>
      </c>
      <c r="E29" s="24">
        <v>45939.041666666664</v>
      </c>
      <c r="F29" s="15">
        <v>10.3</v>
      </c>
      <c r="G29" s="37" t="s">
        <v>3121</v>
      </c>
      <c r="H29" s="15"/>
      <c r="I29" s="15"/>
      <c r="J29" s="15"/>
      <c r="K29" s="15"/>
      <c r="L29" s="35">
        <v>161</v>
      </c>
      <c r="M29" s="15"/>
      <c r="N29" s="15"/>
      <c r="O29" s="15"/>
      <c r="P29" s="14">
        <f t="shared" si="2"/>
        <v>161</v>
      </c>
      <c r="Q29" s="307" t="s">
        <v>32</v>
      </c>
      <c r="R29" s="340">
        <v>114558</v>
      </c>
      <c r="S29" s="237" t="s">
        <v>33</v>
      </c>
      <c r="T29" s="231" t="s">
        <v>161</v>
      </c>
      <c r="U29" s="16" t="s">
        <v>90</v>
      </c>
      <c r="V29" s="16">
        <v>1015088</v>
      </c>
      <c r="W29" s="16" t="s">
        <v>7162</v>
      </c>
      <c r="X29" s="16"/>
    </row>
    <row r="30" spans="1:24">
      <c r="A30" s="15"/>
      <c r="B30" s="15"/>
      <c r="C30" s="45"/>
      <c r="D30" s="15"/>
      <c r="E30" s="15"/>
      <c r="F30" s="15"/>
      <c r="G30" s="37"/>
      <c r="H30" s="15"/>
      <c r="I30" s="15"/>
      <c r="J30" s="15"/>
      <c r="K30" s="15"/>
      <c r="L30" s="15"/>
      <c r="M30" s="15"/>
      <c r="N30" s="15"/>
      <c r="O30" s="15"/>
      <c r="P30" s="14"/>
      <c r="Q30" s="14"/>
      <c r="R30" s="293"/>
      <c r="S30" s="14"/>
      <c r="T30" s="16"/>
      <c r="U30" s="16"/>
      <c r="V30" s="16"/>
      <c r="W30" s="16"/>
      <c r="X30" s="16"/>
    </row>
    <row r="31" spans="1:24">
      <c r="A31" s="11" t="s">
        <v>19</v>
      </c>
      <c r="B31" s="7"/>
      <c r="C31" s="7"/>
      <c r="D31" s="7"/>
      <c r="E31" s="11"/>
      <c r="F31" s="7"/>
      <c r="G31" s="7"/>
      <c r="H31" s="11">
        <f t="shared" ref="H31:P31" si="3">SUM(H24:H30)</f>
        <v>0</v>
      </c>
      <c r="I31" s="11">
        <f t="shared" si="3"/>
        <v>0</v>
      </c>
      <c r="J31" s="11">
        <f t="shared" si="3"/>
        <v>0</v>
      </c>
      <c r="K31" s="11">
        <f t="shared" si="3"/>
        <v>167</v>
      </c>
      <c r="L31" s="11">
        <f t="shared" si="3"/>
        <v>799</v>
      </c>
      <c r="M31" s="11">
        <f t="shared" si="3"/>
        <v>0</v>
      </c>
      <c r="N31" s="11">
        <f t="shared" si="3"/>
        <v>0</v>
      </c>
      <c r="O31" s="11">
        <f t="shared" si="3"/>
        <v>0</v>
      </c>
      <c r="P31" s="11">
        <f t="shared" si="3"/>
        <v>966</v>
      </c>
      <c r="Q31" s="12"/>
      <c r="R31" s="12"/>
      <c r="S31" s="12"/>
      <c r="T31" s="12"/>
      <c r="U31" s="12"/>
      <c r="V31" s="12"/>
      <c r="W31" s="12"/>
      <c r="X31" s="12"/>
    </row>
    <row r="32" spans="1:24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5" customHeight="1">
      <c r="A33" s="166" t="s">
        <v>34</v>
      </c>
      <c r="B33" s="1562"/>
      <c r="C33" s="1562"/>
      <c r="D33" s="1562"/>
      <c r="E33" s="1"/>
      <c r="F33" s="1"/>
      <c r="G33" s="1"/>
      <c r="H33" s="1"/>
      <c r="I33" s="1"/>
      <c r="J33" s="1563"/>
      <c r="K33" s="1563"/>
      <c r="L33" s="156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18">
      <c r="A34" s="187" t="s">
        <v>35</v>
      </c>
      <c r="B34" s="186" t="s">
        <v>36</v>
      </c>
      <c r="C34" s="239" t="s">
        <v>37</v>
      </c>
      <c r="D34" s="24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4" t="s">
        <v>169</v>
      </c>
      <c r="B35" s="1564" t="s">
        <v>7158</v>
      </c>
      <c r="C35" s="1564"/>
      <c r="D35" s="242"/>
      <c r="E35" s="243" t="s">
        <v>40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230" t="s">
        <v>161</v>
      </c>
      <c r="B36" s="1791" t="s">
        <v>7138</v>
      </c>
      <c r="C36" s="179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4">
      <c r="A37" s="5" t="s">
        <v>42</v>
      </c>
      <c r="B37" s="1565" t="s">
        <v>309</v>
      </c>
      <c r="C37" s="1565"/>
      <c r="D37" s="1"/>
      <c r="E37" s="1"/>
    </row>
    <row r="38" spans="1:24">
      <c r="A38" s="5" t="s">
        <v>42</v>
      </c>
      <c r="B38" s="1565"/>
      <c r="C38" s="1565"/>
    </row>
    <row r="39" spans="1:24">
      <c r="A39" s="5" t="s">
        <v>43</v>
      </c>
      <c r="B39" s="1566">
        <v>358407720495</v>
      </c>
      <c r="C39" s="1565"/>
      <c r="D39" s="1"/>
      <c r="E39" s="1"/>
    </row>
    <row r="40" spans="1:24">
      <c r="A40" s="5" t="s">
        <v>44</v>
      </c>
      <c r="B40" s="1567">
        <v>0.625</v>
      </c>
      <c r="C40" s="1565"/>
      <c r="D40" s="1"/>
      <c r="E40" s="1"/>
    </row>
    <row r="42" spans="1:24" ht="23.25" customHeight="1">
      <c r="A42" s="1559" t="s">
        <v>205</v>
      </c>
      <c r="B42" s="1559"/>
      <c r="C42" s="1559"/>
      <c r="D42" s="1559"/>
      <c r="E42" s="1559"/>
      <c r="F42" s="1559"/>
      <c r="G42" s="7"/>
      <c r="H42" s="1559" t="s">
        <v>346</v>
      </c>
      <c r="I42" s="1559"/>
      <c r="J42" s="1559"/>
      <c r="K42" s="1559"/>
      <c r="L42" s="1559"/>
      <c r="M42" s="1559"/>
      <c r="N42" s="1559"/>
      <c r="O42" s="1559"/>
      <c r="P42" s="1559"/>
      <c r="Q42" s="1741" t="s">
        <v>5850</v>
      </c>
      <c r="R42" s="1742"/>
      <c r="S42" s="1742"/>
      <c r="T42" s="1742"/>
      <c r="U42" s="1742"/>
      <c r="V42" s="1742"/>
      <c r="W42" s="1742"/>
      <c r="X42" s="1742"/>
    </row>
    <row r="43" spans="1:24" ht="26.25">
      <c r="A43" s="8" t="s">
        <v>3</v>
      </c>
      <c r="B43" s="8" t="s">
        <v>4</v>
      </c>
      <c r="C43" s="8" t="s">
        <v>5</v>
      </c>
      <c r="D43" s="8" t="s">
        <v>6</v>
      </c>
      <c r="E43" s="8" t="s">
        <v>7</v>
      </c>
      <c r="F43" s="8" t="s">
        <v>8</v>
      </c>
      <c r="G43" s="33" t="s">
        <v>10</v>
      </c>
      <c r="H43" s="9" t="s">
        <v>11</v>
      </c>
      <c r="I43" s="9" t="s">
        <v>12</v>
      </c>
      <c r="J43" s="9" t="s">
        <v>13</v>
      </c>
      <c r="K43" s="9" t="s">
        <v>14</v>
      </c>
      <c r="L43" s="9" t="s">
        <v>15</v>
      </c>
      <c r="M43" s="9" t="s">
        <v>16</v>
      </c>
      <c r="N43" s="9" t="s">
        <v>17</v>
      </c>
      <c r="O43" s="10" t="s">
        <v>18</v>
      </c>
      <c r="P43" s="8" t="s">
        <v>19</v>
      </c>
      <c r="Q43" s="8" t="s">
        <v>20</v>
      </c>
      <c r="R43" s="18" t="s">
        <v>9</v>
      </c>
      <c r="S43" s="8" t="s">
        <v>21</v>
      </c>
      <c r="T43" s="8" t="s">
        <v>24</v>
      </c>
      <c r="U43" s="8" t="s">
        <v>25</v>
      </c>
      <c r="V43" s="8" t="s">
        <v>26</v>
      </c>
      <c r="W43" s="8" t="s">
        <v>27</v>
      </c>
      <c r="X43" s="8" t="s">
        <v>28</v>
      </c>
    </row>
    <row r="44" spans="1:24">
      <c r="A44" s="15" t="s">
        <v>2837</v>
      </c>
      <c r="B44" s="15" t="s">
        <v>92</v>
      </c>
      <c r="C44" s="35" t="s">
        <v>7167</v>
      </c>
      <c r="D44" s="15" t="s">
        <v>159</v>
      </c>
      <c r="E44" s="24">
        <v>45940.041666666664</v>
      </c>
      <c r="F44" s="15">
        <v>10.3</v>
      </c>
      <c r="G44" s="37" t="s">
        <v>3121</v>
      </c>
      <c r="H44" s="15"/>
      <c r="I44" s="15"/>
      <c r="J44" s="15"/>
      <c r="K44" s="15"/>
      <c r="L44" s="35">
        <v>161</v>
      </c>
      <c r="M44" s="15"/>
      <c r="N44" s="15"/>
      <c r="O44" s="15"/>
      <c r="P44" s="14">
        <f>SUM(H44:O44)</f>
        <v>161</v>
      </c>
      <c r="Q44" s="307" t="s">
        <v>32</v>
      </c>
      <c r="R44" s="344">
        <v>114563</v>
      </c>
      <c r="S44" s="237" t="s">
        <v>33</v>
      </c>
      <c r="T44" s="231" t="s">
        <v>161</v>
      </c>
      <c r="U44" s="16" t="s">
        <v>90</v>
      </c>
      <c r="V44" s="16">
        <v>1015094</v>
      </c>
      <c r="W44" s="16" t="s">
        <v>7168</v>
      </c>
      <c r="X44" s="16"/>
    </row>
    <row r="45" spans="1:24">
      <c r="A45" s="15" t="s">
        <v>120</v>
      </c>
      <c r="B45" s="15" t="s">
        <v>78</v>
      </c>
      <c r="C45" s="35" t="s">
        <v>7169</v>
      </c>
      <c r="D45" s="15" t="s">
        <v>932</v>
      </c>
      <c r="E45" s="24">
        <v>45939.979166666664</v>
      </c>
      <c r="F45" s="15">
        <v>10.3</v>
      </c>
      <c r="G45" s="37" t="s">
        <v>3121</v>
      </c>
      <c r="H45" s="15"/>
      <c r="I45" s="15"/>
      <c r="J45" s="15"/>
      <c r="K45" s="35">
        <v>27</v>
      </c>
      <c r="L45" s="35">
        <v>134</v>
      </c>
      <c r="M45" s="15"/>
      <c r="N45" s="15"/>
      <c r="O45" s="15"/>
      <c r="P45" s="14">
        <f>SUM(H45:O45)</f>
        <v>161</v>
      </c>
      <c r="Q45" s="307" t="s">
        <v>32</v>
      </c>
      <c r="R45" s="344">
        <v>114566</v>
      </c>
      <c r="S45" s="237" t="s">
        <v>33</v>
      </c>
      <c r="T45" s="231" t="s">
        <v>161</v>
      </c>
      <c r="U45" s="16" t="s">
        <v>90</v>
      </c>
      <c r="V45" s="16">
        <v>1015095</v>
      </c>
      <c r="W45" s="16" t="s">
        <v>7168</v>
      </c>
      <c r="X45" s="16"/>
    </row>
    <row r="46" spans="1:24">
      <c r="A46" s="15" t="s">
        <v>2561</v>
      </c>
      <c r="B46" s="15" t="s">
        <v>78</v>
      </c>
      <c r="C46" s="35" t="s">
        <v>7170</v>
      </c>
      <c r="D46" s="15" t="s">
        <v>88</v>
      </c>
      <c r="E46" s="24">
        <v>45940.166666666664</v>
      </c>
      <c r="F46" s="15">
        <v>10.3</v>
      </c>
      <c r="G46" s="37" t="s">
        <v>3121</v>
      </c>
      <c r="H46" s="15"/>
      <c r="I46" s="15"/>
      <c r="J46" s="15"/>
      <c r="K46" s="35">
        <v>27</v>
      </c>
      <c r="L46" s="35">
        <v>134</v>
      </c>
      <c r="M46" s="15"/>
      <c r="N46" s="15"/>
      <c r="O46" s="15"/>
      <c r="P46" s="14">
        <f>SUM(H46:O46)</f>
        <v>161</v>
      </c>
      <c r="Q46" s="307" t="s">
        <v>32</v>
      </c>
      <c r="R46" s="344">
        <v>114567</v>
      </c>
      <c r="S46" s="237" t="s">
        <v>33</v>
      </c>
      <c r="T46" s="231" t="s">
        <v>161</v>
      </c>
      <c r="U46" s="16" t="s">
        <v>90</v>
      </c>
      <c r="V46" s="16">
        <v>1015096</v>
      </c>
      <c r="W46" s="16" t="s">
        <v>7168</v>
      </c>
      <c r="X46" s="16"/>
    </row>
    <row r="47" spans="1:24">
      <c r="A47" s="15" t="s">
        <v>86</v>
      </c>
      <c r="B47" s="15" t="s">
        <v>92</v>
      </c>
      <c r="C47" s="35" t="s">
        <v>7171</v>
      </c>
      <c r="D47" s="15" t="s">
        <v>159</v>
      </c>
      <c r="E47" s="24">
        <v>45940.041666666664</v>
      </c>
      <c r="F47" s="15">
        <v>10.3</v>
      </c>
      <c r="G47" s="37" t="s">
        <v>3121</v>
      </c>
      <c r="H47" s="15"/>
      <c r="I47" s="15"/>
      <c r="J47" s="15"/>
      <c r="K47" s="15"/>
      <c r="L47" s="272">
        <v>161</v>
      </c>
      <c r="M47" s="15"/>
      <c r="N47" s="15"/>
      <c r="O47" s="15"/>
      <c r="P47" s="14">
        <f>SUM(H47:O47)</f>
        <v>161</v>
      </c>
      <c r="Q47" s="307" t="s">
        <v>32</v>
      </c>
      <c r="R47" s="344">
        <v>114564</v>
      </c>
      <c r="S47" s="237" t="s">
        <v>33</v>
      </c>
      <c r="T47" s="231" t="s">
        <v>161</v>
      </c>
      <c r="U47" s="16" t="s">
        <v>90</v>
      </c>
      <c r="V47" s="16">
        <v>1015097</v>
      </c>
      <c r="W47" s="16" t="s">
        <v>7168</v>
      </c>
      <c r="X47" s="16"/>
    </row>
    <row r="48" spans="1:24">
      <c r="A48" s="15" t="s">
        <v>558</v>
      </c>
      <c r="B48" s="15" t="s">
        <v>92</v>
      </c>
      <c r="C48" s="35" t="s">
        <v>7172</v>
      </c>
      <c r="D48" s="15" t="s">
        <v>159</v>
      </c>
      <c r="E48" s="24">
        <v>45940.041666666664</v>
      </c>
      <c r="F48" s="15">
        <v>10.3</v>
      </c>
      <c r="G48" s="37" t="s">
        <v>3121</v>
      </c>
      <c r="H48" s="15"/>
      <c r="I48" s="15"/>
      <c r="J48" s="15"/>
      <c r="K48" s="15"/>
      <c r="L48" s="15">
        <v>161</v>
      </c>
      <c r="M48" s="15"/>
      <c r="N48" s="15"/>
      <c r="O48" s="15"/>
      <c r="P48" s="14">
        <f>SUM(H48:O48)</f>
        <v>161</v>
      </c>
      <c r="Q48" s="307" t="s">
        <v>32</v>
      </c>
      <c r="R48" s="344">
        <v>114565</v>
      </c>
      <c r="S48" s="237" t="s">
        <v>33</v>
      </c>
      <c r="T48" s="231" t="s">
        <v>161</v>
      </c>
      <c r="U48" s="16" t="s">
        <v>90</v>
      </c>
      <c r="V48" s="16">
        <v>1015098</v>
      </c>
      <c r="W48" s="16" t="s">
        <v>7168</v>
      </c>
      <c r="X48" s="16"/>
    </row>
    <row r="49" spans="1:24">
      <c r="A49" s="15"/>
      <c r="B49" s="15"/>
      <c r="C49" s="15"/>
      <c r="D49" s="15"/>
      <c r="E49" s="15"/>
      <c r="F49" s="15"/>
      <c r="G49" s="37"/>
      <c r="H49" s="15"/>
      <c r="I49" s="15"/>
      <c r="J49" s="15"/>
      <c r="K49" s="15"/>
      <c r="L49" s="15"/>
      <c r="M49" s="15"/>
      <c r="N49" s="15"/>
      <c r="O49" s="15"/>
      <c r="P49" s="14"/>
      <c r="Q49" s="14"/>
      <c r="R49" s="293"/>
      <c r="S49" s="14"/>
      <c r="T49" s="16"/>
      <c r="U49" s="16"/>
      <c r="V49" s="16"/>
      <c r="W49" s="16"/>
      <c r="X49" s="16"/>
    </row>
    <row r="50" spans="1:24">
      <c r="A50" s="11" t="s">
        <v>19</v>
      </c>
      <c r="B50" s="7"/>
      <c r="C50" s="7"/>
      <c r="D50" s="7"/>
      <c r="E50" s="11"/>
      <c r="F50" s="7"/>
      <c r="G50" s="7"/>
      <c r="H50" s="11">
        <f t="shared" ref="H50:P50" si="4">SUM(H44:H49)</f>
        <v>0</v>
      </c>
      <c r="I50" s="11">
        <f t="shared" si="4"/>
        <v>0</v>
      </c>
      <c r="J50" s="11">
        <f t="shared" si="4"/>
        <v>0</v>
      </c>
      <c r="K50" s="11">
        <f t="shared" si="4"/>
        <v>54</v>
      </c>
      <c r="L50" s="11">
        <f t="shared" si="4"/>
        <v>751</v>
      </c>
      <c r="M50" s="11">
        <f t="shared" si="4"/>
        <v>0</v>
      </c>
      <c r="N50" s="11">
        <f t="shared" si="4"/>
        <v>0</v>
      </c>
      <c r="O50" s="11">
        <f t="shared" si="4"/>
        <v>0</v>
      </c>
      <c r="P50" s="11">
        <f t="shared" si="4"/>
        <v>805</v>
      </c>
      <c r="Q50" s="12"/>
      <c r="R50" s="12"/>
      <c r="S50" s="12"/>
      <c r="T50" s="12"/>
      <c r="U50" s="12"/>
      <c r="V50" s="12"/>
      <c r="W50" s="12"/>
      <c r="X50" s="12"/>
    </row>
    <row r="52" spans="1:24">
      <c r="A52" s="166" t="s">
        <v>34</v>
      </c>
      <c r="B52" s="1562"/>
      <c r="C52" s="1562"/>
      <c r="D52" s="1562"/>
      <c r="E52" s="1"/>
      <c r="F52" s="1"/>
      <c r="G52" s="1"/>
      <c r="H52" s="1"/>
      <c r="I52" s="1"/>
      <c r="J52" s="1563"/>
      <c r="K52" s="1563"/>
      <c r="L52" s="156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 ht="18">
      <c r="A53" s="187" t="s">
        <v>35</v>
      </c>
      <c r="B53" s="186" t="s">
        <v>36</v>
      </c>
      <c r="C53" s="239" t="s">
        <v>37</v>
      </c>
      <c r="D53" s="24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230" t="s">
        <v>4605</v>
      </c>
      <c r="B54" s="1558"/>
      <c r="C54" s="1558"/>
      <c r="D54" s="242"/>
      <c r="E54" s="243" t="s">
        <v>40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565" t="s">
        <v>4856</v>
      </c>
      <c r="C55" s="1565"/>
      <c r="D55" s="1"/>
      <c r="E55" s="1"/>
    </row>
    <row r="56" spans="1:24">
      <c r="A56" s="5" t="s">
        <v>42</v>
      </c>
      <c r="B56" s="1565"/>
      <c r="C56" s="1565"/>
    </row>
    <row r="57" spans="1:24">
      <c r="A57" s="5" t="s">
        <v>43</v>
      </c>
      <c r="B57" s="1566">
        <v>358407540350</v>
      </c>
      <c r="C57" s="1565"/>
      <c r="D57" s="1"/>
      <c r="E57" s="1"/>
    </row>
    <row r="58" spans="1:24">
      <c r="A58" s="5" t="s">
        <v>44</v>
      </c>
      <c r="B58" s="1567">
        <v>0.66666666666666663</v>
      </c>
      <c r="C58" s="1565"/>
      <c r="D58" s="1"/>
      <c r="E58" s="1"/>
    </row>
    <row r="60" spans="1:24" ht="23.25" customHeight="1">
      <c r="A60" s="1559" t="s">
        <v>155</v>
      </c>
      <c r="B60" s="1559"/>
      <c r="C60" s="1559"/>
      <c r="D60" s="1559"/>
      <c r="E60" s="1559"/>
      <c r="F60" s="1559"/>
      <c r="G60" s="7"/>
      <c r="H60" s="1559" t="s">
        <v>346</v>
      </c>
      <c r="I60" s="1559"/>
      <c r="J60" s="1559"/>
      <c r="K60" s="1559"/>
      <c r="L60" s="1559"/>
      <c r="M60" s="1559"/>
      <c r="N60" s="1559"/>
      <c r="O60" s="1559"/>
      <c r="P60" s="1559"/>
      <c r="Q60" s="1741" t="s">
        <v>6663</v>
      </c>
      <c r="R60" s="1742"/>
      <c r="S60" s="1742"/>
      <c r="T60" s="1742"/>
      <c r="U60" s="1742"/>
      <c r="V60" s="1742"/>
      <c r="W60" s="1742"/>
      <c r="X60" s="1742"/>
    </row>
    <row r="61" spans="1:24" ht="26.25">
      <c r="A61" s="8" t="s">
        <v>3</v>
      </c>
      <c r="B61" s="8" t="s">
        <v>4</v>
      </c>
      <c r="C61" s="8" t="s">
        <v>5</v>
      </c>
      <c r="D61" s="8" t="s">
        <v>6</v>
      </c>
      <c r="E61" s="8" t="s">
        <v>7</v>
      </c>
      <c r="F61" s="8" t="s">
        <v>8</v>
      </c>
      <c r="G61" s="33" t="s">
        <v>10</v>
      </c>
      <c r="H61" s="9" t="s">
        <v>11</v>
      </c>
      <c r="I61" s="9" t="s">
        <v>12</v>
      </c>
      <c r="J61" s="9" t="s">
        <v>13</v>
      </c>
      <c r="K61" s="9" t="s">
        <v>14</v>
      </c>
      <c r="L61" s="9" t="s">
        <v>15</v>
      </c>
      <c r="M61" s="9" t="s">
        <v>16</v>
      </c>
      <c r="N61" s="9" t="s">
        <v>17</v>
      </c>
      <c r="O61" s="10" t="s">
        <v>18</v>
      </c>
      <c r="P61" s="8" t="s">
        <v>19</v>
      </c>
      <c r="Q61" s="8" t="s">
        <v>20</v>
      </c>
      <c r="R61" s="18" t="s">
        <v>9</v>
      </c>
      <c r="S61" s="8" t="s">
        <v>21</v>
      </c>
      <c r="T61" s="8" t="s">
        <v>24</v>
      </c>
      <c r="U61" s="8" t="s">
        <v>25</v>
      </c>
      <c r="V61" s="8" t="s">
        <v>26</v>
      </c>
      <c r="W61" s="8" t="s">
        <v>27</v>
      </c>
      <c r="X61" s="8" t="s">
        <v>28</v>
      </c>
    </row>
    <row r="62" spans="1:24">
      <c r="A62" s="15" t="s">
        <v>4752</v>
      </c>
      <c r="B62" s="15" t="s">
        <v>92</v>
      </c>
      <c r="C62" s="35" t="s">
        <v>7173</v>
      </c>
      <c r="D62" s="15" t="s">
        <v>159</v>
      </c>
      <c r="E62" s="24">
        <v>45940.041666666664</v>
      </c>
      <c r="F62" s="15">
        <v>10.3</v>
      </c>
      <c r="G62" s="37" t="s">
        <v>3121</v>
      </c>
      <c r="H62" s="15"/>
      <c r="I62" s="15"/>
      <c r="J62" s="15"/>
      <c r="K62" s="15"/>
      <c r="L62" s="35">
        <v>101</v>
      </c>
      <c r="M62" s="35">
        <v>27</v>
      </c>
      <c r="N62" s="272">
        <v>33</v>
      </c>
      <c r="O62" s="15"/>
      <c r="P62" s="14">
        <f>SUM(H62:O62)</f>
        <v>161</v>
      </c>
      <c r="Q62" s="307" t="s">
        <v>32</v>
      </c>
      <c r="R62" s="479">
        <v>114568</v>
      </c>
      <c r="S62" s="237" t="s">
        <v>33</v>
      </c>
      <c r="T62" s="231" t="s">
        <v>161</v>
      </c>
      <c r="U62" s="16" t="s">
        <v>90</v>
      </c>
      <c r="V62" s="16">
        <v>1015099</v>
      </c>
      <c r="W62" s="16" t="s">
        <v>7168</v>
      </c>
      <c r="X62" s="16"/>
    </row>
    <row r="63" spans="1:24">
      <c r="A63" s="15" t="s">
        <v>152</v>
      </c>
      <c r="B63" s="15" t="s">
        <v>78</v>
      </c>
      <c r="C63" s="35" t="s">
        <v>7174</v>
      </c>
      <c r="D63" s="15" t="s">
        <v>99</v>
      </c>
      <c r="E63" s="24">
        <v>45940.277777777781</v>
      </c>
      <c r="F63" s="15">
        <v>10.8</v>
      </c>
      <c r="G63" s="37" t="s">
        <v>3121</v>
      </c>
      <c r="H63" s="15"/>
      <c r="I63" s="15"/>
      <c r="J63" s="15"/>
      <c r="K63" s="35">
        <v>56</v>
      </c>
      <c r="L63" s="15">
        <v>81</v>
      </c>
      <c r="M63" s="35">
        <v>24</v>
      </c>
      <c r="N63" s="15">
        <v>0</v>
      </c>
      <c r="O63" s="15"/>
      <c r="P63" s="14">
        <f>SUM(H63:O63)</f>
        <v>161</v>
      </c>
      <c r="Q63" s="307" t="s">
        <v>32</v>
      </c>
      <c r="R63" s="479">
        <v>114569</v>
      </c>
      <c r="S63" s="237" t="s">
        <v>33</v>
      </c>
      <c r="T63" s="255" t="s">
        <v>100</v>
      </c>
      <c r="U63" s="16" t="s">
        <v>90</v>
      </c>
      <c r="V63" s="16">
        <v>1015100</v>
      </c>
      <c r="W63" s="16" t="s">
        <v>7175</v>
      </c>
      <c r="X63" s="16"/>
    </row>
    <row r="64" spans="1:24">
      <c r="A64" s="15" t="s">
        <v>152</v>
      </c>
      <c r="B64" s="15" t="s">
        <v>78</v>
      </c>
      <c r="C64" s="15" t="s">
        <v>7176</v>
      </c>
      <c r="D64" s="15" t="s">
        <v>99</v>
      </c>
      <c r="E64" s="24">
        <v>45940.277777777781</v>
      </c>
      <c r="F64" s="15">
        <v>10.8</v>
      </c>
      <c r="G64" s="37" t="s">
        <v>3121</v>
      </c>
      <c r="H64" s="15"/>
      <c r="I64" s="15"/>
      <c r="J64" s="15"/>
      <c r="K64" s="35">
        <v>144</v>
      </c>
      <c r="L64" s="15"/>
      <c r="M64" s="35">
        <v>17</v>
      </c>
      <c r="N64" s="15">
        <v>0</v>
      </c>
      <c r="O64" s="15"/>
      <c r="P64" s="14">
        <f>SUM(H64:O64)</f>
        <v>161</v>
      </c>
      <c r="Q64" s="307" t="s">
        <v>32</v>
      </c>
      <c r="R64" s="479">
        <v>114570</v>
      </c>
      <c r="S64" s="237" t="s">
        <v>33</v>
      </c>
      <c r="T64" s="255" t="s">
        <v>100</v>
      </c>
      <c r="U64" s="16" t="s">
        <v>90</v>
      </c>
      <c r="V64" s="16">
        <v>1015101</v>
      </c>
      <c r="W64" s="16" t="s">
        <v>7175</v>
      </c>
      <c r="X64" s="16"/>
    </row>
    <row r="65" spans="1:24">
      <c r="A65" s="15" t="s">
        <v>141</v>
      </c>
      <c r="B65" s="15" t="s">
        <v>69</v>
      </c>
      <c r="C65" s="35" t="s">
        <v>7177</v>
      </c>
      <c r="D65" s="15" t="s">
        <v>68</v>
      </c>
      <c r="E65" s="24">
        <v>45938.795138888891</v>
      </c>
      <c r="F65" s="15">
        <v>14.5</v>
      </c>
      <c r="G65" s="37"/>
      <c r="H65" s="15"/>
      <c r="I65" s="15"/>
      <c r="J65" s="15"/>
      <c r="K65" s="15"/>
      <c r="L65" s="15">
        <v>27</v>
      </c>
      <c r="M65" s="35">
        <v>27</v>
      </c>
      <c r="N65" s="15"/>
      <c r="O65" s="15"/>
      <c r="P65" s="14">
        <f>SUM(H65:O65)</f>
        <v>54</v>
      </c>
      <c r="Q65" s="14" t="s">
        <v>30</v>
      </c>
      <c r="R65" s="293">
        <v>114511</v>
      </c>
      <c r="S65" s="14" t="s">
        <v>31</v>
      </c>
      <c r="T65" s="232" t="s">
        <v>169</v>
      </c>
      <c r="U65" s="16"/>
      <c r="V65" s="16">
        <v>1015102</v>
      </c>
      <c r="W65" s="16" t="s">
        <v>7168</v>
      </c>
      <c r="X65" s="16"/>
    </row>
    <row r="66" spans="1:24">
      <c r="A66" s="15" t="s">
        <v>150</v>
      </c>
      <c r="B66" s="15" t="s">
        <v>57</v>
      </c>
      <c r="C66" s="15" t="s">
        <v>7178</v>
      </c>
      <c r="D66" s="15" t="s">
        <v>56</v>
      </c>
      <c r="E66" s="24">
        <v>45939.229166666664</v>
      </c>
      <c r="F66" s="15">
        <v>10.3</v>
      </c>
      <c r="G66" s="37"/>
      <c r="H66" s="15"/>
      <c r="I66" s="15"/>
      <c r="J66" s="15"/>
      <c r="K66" s="35">
        <v>108</v>
      </c>
      <c r="L66" s="15"/>
      <c r="M66" s="15"/>
      <c r="N66" s="15"/>
      <c r="O66" s="15"/>
      <c r="P66" s="14">
        <f>SUM(H66:O66)</f>
        <v>108</v>
      </c>
      <c r="Q66" s="14" t="s">
        <v>30</v>
      </c>
      <c r="R66" s="14">
        <v>114510</v>
      </c>
      <c r="S66" s="14" t="s">
        <v>31</v>
      </c>
      <c r="T66" s="232" t="s">
        <v>169</v>
      </c>
      <c r="U66" s="16" t="s">
        <v>90</v>
      </c>
      <c r="V66" s="16">
        <v>1015103</v>
      </c>
      <c r="W66" s="16" t="s">
        <v>7179</v>
      </c>
      <c r="X66" s="16"/>
    </row>
    <row r="67" spans="1:24">
      <c r="A67" s="11" t="s">
        <v>19</v>
      </c>
      <c r="B67" s="7"/>
      <c r="C67" s="7"/>
      <c r="D67" s="7"/>
      <c r="E67" s="11"/>
      <c r="F67" s="7"/>
      <c r="G67" s="7"/>
      <c r="H67" s="11">
        <f t="shared" ref="H67:P67" si="5">SUM(H62:H66)</f>
        <v>0</v>
      </c>
      <c r="I67" s="11">
        <f t="shared" si="5"/>
        <v>0</v>
      </c>
      <c r="J67" s="11">
        <f t="shared" si="5"/>
        <v>0</v>
      </c>
      <c r="K67" s="11">
        <f t="shared" si="5"/>
        <v>308</v>
      </c>
      <c r="L67" s="11">
        <f t="shared" si="5"/>
        <v>209</v>
      </c>
      <c r="M67" s="11">
        <f t="shared" si="5"/>
        <v>95</v>
      </c>
      <c r="N67" s="11">
        <f t="shared" si="5"/>
        <v>33</v>
      </c>
      <c r="O67" s="11">
        <f t="shared" si="5"/>
        <v>0</v>
      </c>
      <c r="P67" s="11">
        <f t="shared" si="5"/>
        <v>645</v>
      </c>
      <c r="Q67" s="12"/>
      <c r="R67" s="12"/>
      <c r="S67" s="12"/>
      <c r="T67" s="12"/>
      <c r="U67" s="12"/>
      <c r="V67" s="12"/>
      <c r="W67" s="12"/>
      <c r="X67" s="12"/>
    </row>
    <row r="68" spans="1:24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563"/>
      <c r="K69" s="1563"/>
      <c r="L69" s="156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 ht="18">
      <c r="A70" s="187" t="s">
        <v>35</v>
      </c>
      <c r="B70" s="186" t="s">
        <v>36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257" t="s">
        <v>100</v>
      </c>
      <c r="B71" s="1619" t="s">
        <v>7158</v>
      </c>
      <c r="C71" s="1619"/>
      <c r="D71" s="242"/>
      <c r="E71" s="243" t="s">
        <v>40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230" t="s">
        <v>161</v>
      </c>
      <c r="B72" s="1558" t="s">
        <v>6991</v>
      </c>
      <c r="C72" s="155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4" t="s">
        <v>169</v>
      </c>
      <c r="B73" s="1564" t="s">
        <v>7138</v>
      </c>
      <c r="C73" s="156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5" t="s">
        <v>42</v>
      </c>
      <c r="B74" s="1565" t="s">
        <v>870</v>
      </c>
      <c r="C74" s="1565"/>
      <c r="D74" s="1"/>
      <c r="E74" s="1"/>
    </row>
    <row r="75" spans="1:24">
      <c r="A75" s="5" t="s">
        <v>42</v>
      </c>
      <c r="B75" s="1565"/>
      <c r="C75" s="1565"/>
    </row>
    <row r="76" spans="1:24">
      <c r="A76" s="5" t="s">
        <v>43</v>
      </c>
      <c r="B76" s="1566">
        <v>358405120586</v>
      </c>
      <c r="C76" s="1565"/>
      <c r="D76" s="1"/>
      <c r="E76" s="1"/>
    </row>
    <row r="77" spans="1:24">
      <c r="A77" s="5" t="s">
        <v>44</v>
      </c>
      <c r="B77" s="1567">
        <v>0.29166666666666669</v>
      </c>
      <c r="C77" s="1565"/>
      <c r="D77" s="1"/>
      <c r="E77" s="1"/>
    </row>
  </sheetData>
  <mergeCells count="45">
    <mergeCell ref="B75:C75"/>
    <mergeCell ref="B76:C76"/>
    <mergeCell ref="B77:C77"/>
    <mergeCell ref="B69:D69"/>
    <mergeCell ref="J69:L69"/>
    <mergeCell ref="B71:C71"/>
    <mergeCell ref="B72:C72"/>
    <mergeCell ref="B73:C73"/>
    <mergeCell ref="B74:C74"/>
    <mergeCell ref="B38:C38"/>
    <mergeCell ref="B39:C39"/>
    <mergeCell ref="B40:C40"/>
    <mergeCell ref="Q60:X60"/>
    <mergeCell ref="H42:P42"/>
    <mergeCell ref="Q42:X42"/>
    <mergeCell ref="B52:D52"/>
    <mergeCell ref="J52:L52"/>
    <mergeCell ref="B54:C54"/>
    <mergeCell ref="B55:C55"/>
    <mergeCell ref="A42:F42"/>
    <mergeCell ref="B56:C56"/>
    <mergeCell ref="B57:C57"/>
    <mergeCell ref="B58:C58"/>
    <mergeCell ref="A60:F60"/>
    <mergeCell ref="H60:P60"/>
    <mergeCell ref="B33:D33"/>
    <mergeCell ref="J33:L33"/>
    <mergeCell ref="B36:C36"/>
    <mergeCell ref="B35:C35"/>
    <mergeCell ref="B37:C37"/>
    <mergeCell ref="Q1:X1"/>
    <mergeCell ref="B12:D12"/>
    <mergeCell ref="J12:L12"/>
    <mergeCell ref="B20:C20"/>
    <mergeCell ref="A22:F22"/>
    <mergeCell ref="B14:C14"/>
    <mergeCell ref="A1:F1"/>
    <mergeCell ref="H1:P1"/>
    <mergeCell ref="B15:C15"/>
    <mergeCell ref="B16:C16"/>
    <mergeCell ref="B17:C17"/>
    <mergeCell ref="B18:C18"/>
    <mergeCell ref="B19:C19"/>
    <mergeCell ref="H22:P22"/>
    <mergeCell ref="Q22:X22"/>
  </mergeCells>
  <pageMargins left="0.7" right="0.7" top="0.75" bottom="0.75" header="0.3" footer="0.3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9EBBE-6EF2-4674-A9CD-2A7D3119E724}">
  <sheetPr>
    <tabColor rgb="FF7030A0"/>
  </sheetPr>
  <dimension ref="A1:X40"/>
  <sheetViews>
    <sheetView workbookViewId="0"/>
  </sheetViews>
  <sheetFormatPr defaultColWidth="9.1406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9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1" max="22" width="9.140625" bestFit="1" customWidth="1"/>
    <col min="23" max="23" width="23.140625" customWidth="1"/>
  </cols>
  <sheetData>
    <row r="1" spans="1:24" ht="23.25">
      <c r="A1" s="1559" t="s">
        <v>155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145</v>
      </c>
      <c r="B3" s="15" t="s">
        <v>57</v>
      </c>
      <c r="C3" s="15" t="s">
        <v>7180</v>
      </c>
      <c r="D3" s="15" t="s">
        <v>56</v>
      </c>
      <c r="E3" s="24">
        <v>45935.229166666664</v>
      </c>
      <c r="F3" s="15">
        <v>10.3</v>
      </c>
      <c r="G3" s="37"/>
      <c r="H3" s="15"/>
      <c r="I3" s="15"/>
      <c r="J3" s="15">
        <v>161</v>
      </c>
      <c r="K3" s="15"/>
      <c r="L3" s="15"/>
      <c r="M3" s="15"/>
      <c r="N3" s="15"/>
      <c r="O3" s="15"/>
      <c r="P3" s="14">
        <f t="shared" ref="P3:P9" si="0">SUM(H3:O3)</f>
        <v>161</v>
      </c>
      <c r="Q3" s="14" t="s">
        <v>30</v>
      </c>
      <c r="R3" s="14">
        <v>114496</v>
      </c>
      <c r="S3" s="14" t="s">
        <v>31</v>
      </c>
      <c r="T3" s="232" t="s">
        <v>169</v>
      </c>
      <c r="U3" s="16" t="s">
        <v>90</v>
      </c>
      <c r="V3" s="16">
        <v>1015038</v>
      </c>
      <c r="W3" s="16" t="s">
        <v>7181</v>
      </c>
      <c r="X3" s="16"/>
    </row>
    <row r="4" spans="1:24">
      <c r="A4" s="15" t="s">
        <v>102</v>
      </c>
      <c r="B4" s="15" t="s">
        <v>92</v>
      </c>
      <c r="C4" s="15" t="s">
        <v>7182</v>
      </c>
      <c r="D4" s="15" t="s">
        <v>7183</v>
      </c>
      <c r="E4" s="24">
        <v>45936.979166666664</v>
      </c>
      <c r="F4" s="15">
        <v>10.3</v>
      </c>
      <c r="G4" s="37" t="s">
        <v>3121</v>
      </c>
      <c r="H4" s="15"/>
      <c r="I4" s="15"/>
      <c r="J4" s="15"/>
      <c r="K4" s="15"/>
      <c r="L4" s="15">
        <v>131</v>
      </c>
      <c r="M4" s="15">
        <v>30</v>
      </c>
      <c r="N4" s="15"/>
      <c r="O4" s="15"/>
      <c r="P4" s="14">
        <f t="shared" si="0"/>
        <v>161</v>
      </c>
      <c r="Q4" s="17" t="s">
        <v>32</v>
      </c>
      <c r="R4" s="14">
        <v>114499</v>
      </c>
      <c r="S4" s="23" t="s">
        <v>33</v>
      </c>
      <c r="T4" s="231" t="s">
        <v>161</v>
      </c>
      <c r="U4" s="16" t="s">
        <v>90</v>
      </c>
      <c r="V4" s="16">
        <v>1015039</v>
      </c>
      <c r="W4" s="16" t="s">
        <v>7184</v>
      </c>
      <c r="X4" s="16"/>
    </row>
    <row r="5" spans="1:24">
      <c r="A5" s="15" t="s">
        <v>219</v>
      </c>
      <c r="B5" s="15" t="s">
        <v>75</v>
      </c>
      <c r="C5" s="15" t="s">
        <v>7185</v>
      </c>
      <c r="D5" s="15" t="s">
        <v>74</v>
      </c>
      <c r="E5" s="24">
        <v>45934.524305555555</v>
      </c>
      <c r="F5" s="15">
        <v>15.3</v>
      </c>
      <c r="G5" s="37"/>
      <c r="H5" s="15"/>
      <c r="I5" s="15"/>
      <c r="J5" s="15">
        <v>27</v>
      </c>
      <c r="K5" s="15">
        <v>134</v>
      </c>
      <c r="L5" s="15"/>
      <c r="M5" s="15"/>
      <c r="N5" s="15"/>
      <c r="O5" s="15"/>
      <c r="P5" s="14">
        <f t="shared" si="0"/>
        <v>161</v>
      </c>
      <c r="Q5" s="14" t="s">
        <v>30</v>
      </c>
      <c r="R5" s="264">
        <v>114453</v>
      </c>
      <c r="S5" s="14" t="s">
        <v>31</v>
      </c>
      <c r="T5" s="232" t="s">
        <v>169</v>
      </c>
      <c r="U5" s="16" t="s">
        <v>222</v>
      </c>
      <c r="V5" s="16">
        <v>1015040</v>
      </c>
      <c r="W5" s="480" t="s">
        <v>7184</v>
      </c>
      <c r="X5" s="16"/>
    </row>
    <row r="6" spans="1:24">
      <c r="A6" s="15" t="s">
        <v>86</v>
      </c>
      <c r="B6" s="15" t="s">
        <v>92</v>
      </c>
      <c r="C6" s="15" t="s">
        <v>7186</v>
      </c>
      <c r="D6" s="15" t="s">
        <v>2294</v>
      </c>
      <c r="E6" s="24">
        <v>45935.708333333336</v>
      </c>
      <c r="F6" s="15">
        <v>10.3</v>
      </c>
      <c r="G6" s="37" t="s">
        <v>3121</v>
      </c>
      <c r="H6" s="15"/>
      <c r="I6" s="15"/>
      <c r="J6" s="15"/>
      <c r="K6" s="15"/>
      <c r="L6" s="15">
        <v>131</v>
      </c>
      <c r="M6" s="15">
        <v>30</v>
      </c>
      <c r="N6" s="15"/>
      <c r="O6" s="15"/>
      <c r="P6" s="14">
        <f t="shared" si="0"/>
        <v>161</v>
      </c>
      <c r="Q6" s="17" t="s">
        <v>32</v>
      </c>
      <c r="R6" s="14">
        <v>114500</v>
      </c>
      <c r="S6" s="23" t="s">
        <v>33</v>
      </c>
      <c r="T6" s="231" t="s">
        <v>161</v>
      </c>
      <c r="U6" s="16" t="s">
        <v>90</v>
      </c>
      <c r="V6" s="16">
        <v>1015041</v>
      </c>
      <c r="W6" s="16" t="s">
        <v>7187</v>
      </c>
      <c r="X6" s="16"/>
    </row>
    <row r="7" spans="1:24">
      <c r="A7" s="15" t="s">
        <v>122</v>
      </c>
      <c r="B7" s="15" t="s">
        <v>62</v>
      </c>
      <c r="C7" s="15" t="s">
        <v>7188</v>
      </c>
      <c r="D7" s="15" t="s">
        <v>61</v>
      </c>
      <c r="E7" s="24" t="s">
        <v>7189</v>
      </c>
      <c r="F7" s="15">
        <v>13</v>
      </c>
      <c r="G7" s="37"/>
      <c r="H7" s="15"/>
      <c r="I7" s="15"/>
      <c r="J7" s="15">
        <v>81</v>
      </c>
      <c r="K7" s="15">
        <v>80</v>
      </c>
      <c r="L7" s="15"/>
      <c r="M7" s="15"/>
      <c r="N7" s="15"/>
      <c r="O7" s="15"/>
      <c r="P7" s="14">
        <f t="shared" si="0"/>
        <v>161</v>
      </c>
      <c r="Q7" s="14" t="s">
        <v>30</v>
      </c>
      <c r="R7" s="14">
        <v>114486</v>
      </c>
      <c r="S7" s="14" t="s">
        <v>31</v>
      </c>
      <c r="T7" s="232" t="s">
        <v>169</v>
      </c>
      <c r="U7" s="16" t="s">
        <v>90</v>
      </c>
      <c r="V7" s="16">
        <v>1015042</v>
      </c>
      <c r="W7" s="16" t="s">
        <v>7190</v>
      </c>
      <c r="X7" s="16"/>
    </row>
    <row r="8" spans="1:24">
      <c r="A8" s="15" t="s">
        <v>152</v>
      </c>
      <c r="B8" s="15" t="s">
        <v>78</v>
      </c>
      <c r="C8" s="15" t="s">
        <v>7191</v>
      </c>
      <c r="D8" s="15" t="s">
        <v>932</v>
      </c>
      <c r="E8" s="24" t="s">
        <v>7192</v>
      </c>
      <c r="F8" s="15">
        <v>10.3</v>
      </c>
      <c r="G8" s="37" t="s">
        <v>3986</v>
      </c>
      <c r="H8" s="15"/>
      <c r="I8" s="15"/>
      <c r="J8" s="15"/>
      <c r="K8" s="15">
        <v>141</v>
      </c>
      <c r="L8" s="15">
        <v>20</v>
      </c>
      <c r="M8" s="15"/>
      <c r="N8" s="15"/>
      <c r="O8" s="15"/>
      <c r="P8" s="14">
        <f t="shared" si="0"/>
        <v>161</v>
      </c>
      <c r="Q8" s="307" t="s">
        <v>32</v>
      </c>
      <c r="R8" s="344">
        <v>114501</v>
      </c>
      <c r="S8" s="23" t="s">
        <v>33</v>
      </c>
      <c r="T8" s="231" t="s">
        <v>161</v>
      </c>
      <c r="U8" s="16" t="s">
        <v>90</v>
      </c>
      <c r="V8" s="16">
        <v>1015043</v>
      </c>
      <c r="W8" s="16" t="s">
        <v>7187</v>
      </c>
      <c r="X8" s="16"/>
    </row>
    <row r="9" spans="1:24">
      <c r="A9" s="15"/>
      <c r="B9" s="15"/>
      <c r="C9" s="15"/>
      <c r="D9" s="15"/>
      <c r="E9" s="24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293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269</v>
      </c>
      <c r="K10" s="11">
        <f t="shared" si="1"/>
        <v>355</v>
      </c>
      <c r="L10" s="11">
        <f t="shared" si="1"/>
        <v>282</v>
      </c>
      <c r="M10" s="11">
        <f t="shared" si="1"/>
        <v>60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230" t="s">
        <v>161</v>
      </c>
      <c r="B14" s="1558" t="s">
        <v>7193</v>
      </c>
      <c r="C14" s="1558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169</v>
      </c>
      <c r="B15" s="1564" t="s">
        <v>7194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565" t="s">
        <v>4178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358406817228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0.45833333333333331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83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4488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1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3866</v>
      </c>
      <c r="B23" s="15" t="s">
        <v>78</v>
      </c>
      <c r="C23" s="15" t="s">
        <v>7195</v>
      </c>
      <c r="D23" s="15" t="s">
        <v>99</v>
      </c>
      <c r="E23" s="481">
        <v>45935.274305555555</v>
      </c>
      <c r="F23" s="14">
        <v>10.8</v>
      </c>
      <c r="G23" s="37" t="s">
        <v>3121</v>
      </c>
      <c r="H23" s="15"/>
      <c r="I23" s="15"/>
      <c r="J23" s="15"/>
      <c r="K23" s="15">
        <v>20</v>
      </c>
      <c r="L23" s="15">
        <v>111</v>
      </c>
      <c r="M23" s="15">
        <v>30</v>
      </c>
      <c r="N23" s="15"/>
      <c r="O23" s="15"/>
      <c r="P23" s="14">
        <f t="shared" ref="P23:P28" si="2">SUM(H23:O23)</f>
        <v>161</v>
      </c>
      <c r="Q23" s="307" t="s">
        <v>32</v>
      </c>
      <c r="R23" s="436">
        <v>114504</v>
      </c>
      <c r="S23" s="237" t="s">
        <v>33</v>
      </c>
      <c r="T23" s="255" t="s">
        <v>100</v>
      </c>
      <c r="U23" s="16" t="s">
        <v>90</v>
      </c>
      <c r="V23" s="16">
        <v>1015052</v>
      </c>
      <c r="W23" s="16" t="s">
        <v>7196</v>
      </c>
      <c r="X23" s="16"/>
    </row>
    <row r="24" spans="1:24">
      <c r="A24" s="15" t="s">
        <v>133</v>
      </c>
      <c r="B24" s="15" t="s">
        <v>134</v>
      </c>
      <c r="C24" s="15" t="s">
        <v>7197</v>
      </c>
      <c r="D24" s="15" t="s">
        <v>2892</v>
      </c>
      <c r="E24" s="24">
        <v>45936.288194444445</v>
      </c>
      <c r="F24" s="15">
        <v>10.3</v>
      </c>
      <c r="G24" s="37" t="s">
        <v>7198</v>
      </c>
      <c r="H24" s="15"/>
      <c r="I24" s="15"/>
      <c r="J24" s="15"/>
      <c r="K24" s="15">
        <v>131</v>
      </c>
      <c r="L24" s="15">
        <v>30</v>
      </c>
      <c r="M24" s="15"/>
      <c r="N24" s="15"/>
      <c r="O24" s="15"/>
      <c r="P24" s="14">
        <f t="shared" si="2"/>
        <v>161</v>
      </c>
      <c r="Q24" s="307" t="s">
        <v>32</v>
      </c>
      <c r="R24" s="436">
        <v>114502</v>
      </c>
      <c r="S24" s="237" t="s">
        <v>33</v>
      </c>
      <c r="T24" s="231" t="s">
        <v>161</v>
      </c>
      <c r="U24" s="16" t="s">
        <v>90</v>
      </c>
      <c r="V24" s="16">
        <v>1015053</v>
      </c>
      <c r="W24" s="16" t="s">
        <v>7199</v>
      </c>
      <c r="X24" s="16"/>
    </row>
    <row r="25" spans="1:24">
      <c r="A25" s="15" t="s">
        <v>133</v>
      </c>
      <c r="B25" s="15" t="s">
        <v>134</v>
      </c>
      <c r="C25" s="15" t="s">
        <v>7200</v>
      </c>
      <c r="D25" s="15" t="s">
        <v>2892</v>
      </c>
      <c r="E25" s="24">
        <v>45936.288194444445</v>
      </c>
      <c r="F25" s="15">
        <v>10.3</v>
      </c>
      <c r="G25" s="37" t="s">
        <v>7198</v>
      </c>
      <c r="H25" s="15"/>
      <c r="I25" s="15"/>
      <c r="J25" s="15"/>
      <c r="K25" s="15">
        <v>131</v>
      </c>
      <c r="L25" s="15">
        <v>30</v>
      </c>
      <c r="M25" s="15"/>
      <c r="N25" s="15"/>
      <c r="O25" s="15"/>
      <c r="P25" s="14">
        <f t="shared" si="2"/>
        <v>161</v>
      </c>
      <c r="Q25" s="307" t="s">
        <v>32</v>
      </c>
      <c r="R25" s="436">
        <v>114503</v>
      </c>
      <c r="S25" s="237" t="s">
        <v>33</v>
      </c>
      <c r="T25" s="231" t="s">
        <v>161</v>
      </c>
      <c r="U25" s="16" t="s">
        <v>90</v>
      </c>
      <c r="V25" s="16">
        <v>1015055</v>
      </c>
      <c r="W25" s="16" t="s">
        <v>7199</v>
      </c>
      <c r="X25" s="16"/>
    </row>
    <row r="26" spans="1:24">
      <c r="A26" s="2" t="s">
        <v>114</v>
      </c>
      <c r="B26" s="15" t="s">
        <v>78</v>
      </c>
      <c r="C26" s="15" t="s">
        <v>7201</v>
      </c>
      <c r="D26" s="15" t="s">
        <v>99</v>
      </c>
      <c r="E26" s="481">
        <v>45936.274305555555</v>
      </c>
      <c r="F26" s="14">
        <v>10.8</v>
      </c>
      <c r="G26" s="37" t="s">
        <v>3121</v>
      </c>
      <c r="H26" s="16"/>
      <c r="I26" s="15"/>
      <c r="J26" s="15"/>
      <c r="K26" s="15"/>
      <c r="L26" s="15">
        <v>130</v>
      </c>
      <c r="M26" s="15">
        <v>21</v>
      </c>
      <c r="N26" s="15">
        <v>9</v>
      </c>
      <c r="O26" s="15"/>
      <c r="P26" s="14">
        <f t="shared" si="2"/>
        <v>160</v>
      </c>
      <c r="Q26" s="307" t="s">
        <v>32</v>
      </c>
      <c r="R26" s="436">
        <v>114505</v>
      </c>
      <c r="S26" s="237" t="s">
        <v>33</v>
      </c>
      <c r="T26" s="255" t="s">
        <v>100</v>
      </c>
      <c r="U26" s="16" t="s">
        <v>90</v>
      </c>
      <c r="V26" s="16">
        <v>1015056</v>
      </c>
      <c r="W26" s="16" t="s">
        <v>7196</v>
      </c>
      <c r="X26" s="16"/>
    </row>
    <row r="27" spans="1:24">
      <c r="A27" s="15" t="s">
        <v>867</v>
      </c>
      <c r="B27" s="15" t="s">
        <v>78</v>
      </c>
      <c r="C27" s="15" t="s">
        <v>7202</v>
      </c>
      <c r="D27" s="15" t="s">
        <v>99</v>
      </c>
      <c r="E27" s="481">
        <v>45936.274305555555</v>
      </c>
      <c r="F27" s="14">
        <v>10.8</v>
      </c>
      <c r="G27" s="37" t="s">
        <v>3121</v>
      </c>
      <c r="H27" s="15"/>
      <c r="I27" s="15"/>
      <c r="J27" s="15"/>
      <c r="K27" s="15"/>
      <c r="L27" s="15">
        <v>140</v>
      </c>
      <c r="M27" s="15">
        <v>21</v>
      </c>
      <c r="N27" s="15"/>
      <c r="O27" s="15"/>
      <c r="P27" s="14">
        <f t="shared" si="2"/>
        <v>161</v>
      </c>
      <c r="Q27" s="307" t="s">
        <v>32</v>
      </c>
      <c r="R27" s="436">
        <v>114506</v>
      </c>
      <c r="S27" s="237" t="s">
        <v>33</v>
      </c>
      <c r="T27" s="255" t="s">
        <v>100</v>
      </c>
      <c r="U27" s="16" t="s">
        <v>90</v>
      </c>
      <c r="V27" s="16">
        <v>1015058</v>
      </c>
      <c r="W27" s="16" t="s">
        <v>7196</v>
      </c>
      <c r="X27" s="16"/>
    </row>
    <row r="28" spans="1:24">
      <c r="A28" s="15" t="s">
        <v>150</v>
      </c>
      <c r="B28" s="15" t="s">
        <v>57</v>
      </c>
      <c r="C28" s="15" t="s">
        <v>7203</v>
      </c>
      <c r="D28" s="15" t="s">
        <v>56</v>
      </c>
      <c r="E28" s="24">
        <v>45935.229166666664</v>
      </c>
      <c r="F28" s="15">
        <v>10.3</v>
      </c>
      <c r="G28" s="37"/>
      <c r="H28" s="15"/>
      <c r="I28" s="15"/>
      <c r="J28" s="15"/>
      <c r="K28" s="15">
        <v>108</v>
      </c>
      <c r="L28" s="15"/>
      <c r="M28" s="15"/>
      <c r="N28" s="15"/>
      <c r="O28" s="15"/>
      <c r="P28" s="14">
        <f t="shared" si="2"/>
        <v>108</v>
      </c>
      <c r="Q28" s="14" t="s">
        <v>30</v>
      </c>
      <c r="R28" s="293">
        <v>114495</v>
      </c>
      <c r="S28" s="14" t="s">
        <v>31</v>
      </c>
      <c r="T28" s="232" t="s">
        <v>169</v>
      </c>
      <c r="U28" s="16" t="s">
        <v>90</v>
      </c>
      <c r="V28" s="16">
        <v>1015059</v>
      </c>
      <c r="W28" s="16" t="s">
        <v>7181</v>
      </c>
      <c r="X28" s="16"/>
    </row>
    <row r="29" spans="1:24">
      <c r="A29" s="15" t="s">
        <v>145</v>
      </c>
      <c r="B29" s="15" t="s">
        <v>57</v>
      </c>
      <c r="C29" s="15" t="s">
        <v>7204</v>
      </c>
      <c r="D29" s="15" t="s">
        <v>56</v>
      </c>
      <c r="E29" s="24">
        <v>45935.229166666664</v>
      </c>
      <c r="F29" s="15">
        <v>10.3</v>
      </c>
      <c r="G29" s="37"/>
      <c r="H29" s="15"/>
      <c r="I29" s="15"/>
      <c r="J29" s="15"/>
      <c r="K29" s="15">
        <v>54</v>
      </c>
      <c r="L29" s="15"/>
      <c r="M29" s="15"/>
      <c r="N29" s="15"/>
      <c r="O29" s="15"/>
      <c r="P29" s="14">
        <v>54</v>
      </c>
      <c r="Q29" s="14" t="s">
        <v>30</v>
      </c>
      <c r="R29" s="14">
        <v>114497</v>
      </c>
      <c r="S29" s="14" t="s">
        <v>31</v>
      </c>
      <c r="T29" s="232" t="s">
        <v>169</v>
      </c>
      <c r="U29" s="16" t="s">
        <v>90</v>
      </c>
      <c r="V29" s="16">
        <v>1015060</v>
      </c>
      <c r="W29" s="16" t="s">
        <v>7181</v>
      </c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>SUM(H23:H28)</f>
        <v>0</v>
      </c>
      <c r="I30" s="11">
        <f>SUM(I23:I28)</f>
        <v>0</v>
      </c>
      <c r="J30" s="11">
        <f>SUM(J23:J28)</f>
        <v>0</v>
      </c>
      <c r="K30" s="11">
        <f>SUM(K23:K29)</f>
        <v>444</v>
      </c>
      <c r="L30" s="11">
        <f>SUM(L23:L28)</f>
        <v>441</v>
      </c>
      <c r="M30" s="11">
        <f>SUM(M23:M28)</f>
        <v>72</v>
      </c>
      <c r="N30" s="11">
        <f>SUM(N23:N28)</f>
        <v>9</v>
      </c>
      <c r="O30" s="11">
        <f>SUM(O23:O28)</f>
        <v>0</v>
      </c>
      <c r="P30" s="11">
        <f>SUM(P23:P29)</f>
        <v>966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230" t="s">
        <v>161</v>
      </c>
      <c r="B34" s="1558" t="s">
        <v>7193</v>
      </c>
      <c r="C34" s="1558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>
        <v>0</v>
      </c>
    </row>
    <row r="35" spans="1:23">
      <c r="A35" s="257" t="s">
        <v>100</v>
      </c>
      <c r="B35" s="1619" t="s">
        <v>7205</v>
      </c>
      <c r="C35" s="1619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4" t="s">
        <v>169</v>
      </c>
      <c r="B36" s="1564" t="s">
        <v>7194</v>
      </c>
      <c r="C36" s="156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5" t="s">
        <v>42</v>
      </c>
      <c r="B37" s="1772" t="s">
        <v>6241</v>
      </c>
      <c r="C37" s="1772"/>
      <c r="D37" s="1"/>
      <c r="E37" s="1"/>
    </row>
    <row r="38" spans="1:23">
      <c r="A38" s="5" t="s">
        <v>42</v>
      </c>
      <c r="B38" s="1772"/>
      <c r="C38" s="1772"/>
    </row>
    <row r="39" spans="1:23">
      <c r="A39" s="5" t="s">
        <v>43</v>
      </c>
      <c r="B39" s="1566">
        <v>358406176585</v>
      </c>
      <c r="C39" s="1565"/>
      <c r="D39" s="1"/>
      <c r="E39" s="1"/>
    </row>
    <row r="40" spans="1:23">
      <c r="A40" s="5" t="s">
        <v>44</v>
      </c>
      <c r="B40" s="1567">
        <v>0.625</v>
      </c>
      <c r="C40" s="1565"/>
      <c r="D40" s="1"/>
      <c r="E40" s="1"/>
    </row>
  </sheetData>
  <mergeCells count="23">
    <mergeCell ref="B36:C36"/>
    <mergeCell ref="B37:C37"/>
    <mergeCell ref="B38:C38"/>
    <mergeCell ref="B39:C39"/>
    <mergeCell ref="B40:C40"/>
    <mergeCell ref="H21:P21"/>
    <mergeCell ref="Q21:X21"/>
    <mergeCell ref="B32:D32"/>
    <mergeCell ref="J32:L32"/>
    <mergeCell ref="B34:C34"/>
    <mergeCell ref="B35:C35"/>
    <mergeCell ref="B15:C15"/>
    <mergeCell ref="B16:C16"/>
    <mergeCell ref="B17:C17"/>
    <mergeCell ref="B18:C18"/>
    <mergeCell ref="B19:C19"/>
    <mergeCell ref="A21:F21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4447A-7922-4960-883E-5E315080A676}">
  <sheetPr>
    <tabColor rgb="FF92D050"/>
  </sheetPr>
  <dimension ref="A1:X59"/>
  <sheetViews>
    <sheetView workbookViewId="0">
      <selection activeCell="K15" sqref="K1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9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3.140625" customWidth="1"/>
  </cols>
  <sheetData>
    <row r="1" spans="1:24" ht="23.25">
      <c r="A1" s="1559" t="s">
        <v>128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111</v>
      </c>
      <c r="B3" s="15" t="s">
        <v>65</v>
      </c>
      <c r="C3" s="15" t="s">
        <v>7206</v>
      </c>
      <c r="D3" s="15" t="s">
        <v>64</v>
      </c>
      <c r="E3" s="481">
        <v>45927.472222222219</v>
      </c>
      <c r="F3" s="14">
        <v>14.8</v>
      </c>
      <c r="G3" s="16"/>
      <c r="H3" s="16"/>
      <c r="I3" s="15"/>
      <c r="J3" s="15"/>
      <c r="K3" s="15"/>
      <c r="L3" s="15">
        <v>81</v>
      </c>
      <c r="M3" s="15"/>
      <c r="N3" s="15"/>
      <c r="O3" s="15"/>
      <c r="P3" s="14">
        <f t="shared" ref="P3:P9" si="0">SUM(H3:O3)</f>
        <v>81</v>
      </c>
      <c r="Q3" s="14" t="s">
        <v>30</v>
      </c>
      <c r="R3" s="14">
        <v>114339</v>
      </c>
      <c r="S3" s="14" t="s">
        <v>33</v>
      </c>
      <c r="T3" s="16" t="s">
        <v>169</v>
      </c>
      <c r="U3" s="16" t="s">
        <v>90</v>
      </c>
      <c r="V3" s="16"/>
      <c r="W3" s="16" t="s">
        <v>7207</v>
      </c>
      <c r="X3" s="16"/>
    </row>
    <row r="4" spans="1:24">
      <c r="A4" s="15" t="s">
        <v>111</v>
      </c>
      <c r="B4" s="15" t="s">
        <v>65</v>
      </c>
      <c r="C4" s="15" t="s">
        <v>7105</v>
      </c>
      <c r="D4" s="15" t="s">
        <v>64</v>
      </c>
      <c r="E4" s="481">
        <v>45927.472222222219</v>
      </c>
      <c r="F4" s="14">
        <v>14.8</v>
      </c>
      <c r="G4" s="37"/>
      <c r="H4" s="15"/>
      <c r="I4" s="15"/>
      <c r="J4" s="15"/>
      <c r="K4" s="15"/>
      <c r="L4" s="15">
        <v>161</v>
      </c>
      <c r="M4" s="15"/>
      <c r="N4" s="15"/>
      <c r="O4" s="15"/>
      <c r="P4" s="14">
        <f t="shared" si="0"/>
        <v>161</v>
      </c>
      <c r="Q4" s="14" t="s">
        <v>30</v>
      </c>
      <c r="R4" s="14">
        <v>114240</v>
      </c>
      <c r="S4" s="14" t="s">
        <v>33</v>
      </c>
      <c r="T4" s="16" t="s">
        <v>169</v>
      </c>
      <c r="U4" s="16" t="s">
        <v>90</v>
      </c>
      <c r="V4" s="16"/>
      <c r="W4" s="16" t="s">
        <v>7207</v>
      </c>
      <c r="X4" s="16"/>
    </row>
    <row r="5" spans="1:24">
      <c r="A5" s="15" t="s">
        <v>219</v>
      </c>
      <c r="B5" s="15" t="s">
        <v>75</v>
      </c>
      <c r="C5" s="15" t="s">
        <v>7208</v>
      </c>
      <c r="D5" s="15" t="s">
        <v>74</v>
      </c>
      <c r="E5" s="24">
        <v>45927.524305555555</v>
      </c>
      <c r="F5" s="15">
        <v>15.3</v>
      </c>
      <c r="G5" s="37"/>
      <c r="H5" s="15"/>
      <c r="I5" s="15"/>
      <c r="J5" s="15">
        <v>27</v>
      </c>
      <c r="K5" s="15">
        <v>134</v>
      </c>
      <c r="L5" s="15"/>
      <c r="M5" s="15"/>
      <c r="N5" s="15"/>
      <c r="O5" s="15"/>
      <c r="P5" s="14">
        <f t="shared" si="0"/>
        <v>161</v>
      </c>
      <c r="Q5" s="14" t="s">
        <v>30</v>
      </c>
      <c r="R5" s="14">
        <v>114341</v>
      </c>
      <c r="S5" s="23" t="s">
        <v>33</v>
      </c>
      <c r="T5" s="16" t="s">
        <v>169</v>
      </c>
      <c r="U5" s="16" t="s">
        <v>222</v>
      </c>
      <c r="V5" s="16"/>
      <c r="W5" s="273" t="s">
        <v>7209</v>
      </c>
      <c r="X5" s="16"/>
    </row>
    <row r="6" spans="1:24">
      <c r="A6" s="15" t="s">
        <v>133</v>
      </c>
      <c r="B6" s="15" t="s">
        <v>134</v>
      </c>
      <c r="C6" s="15" t="s">
        <v>7210</v>
      </c>
      <c r="D6" s="15" t="s">
        <v>2892</v>
      </c>
      <c r="E6" s="24">
        <v>45929.288194444445</v>
      </c>
      <c r="F6" s="15">
        <v>10.3</v>
      </c>
      <c r="G6" s="37" t="s">
        <v>7198</v>
      </c>
      <c r="H6" s="15"/>
      <c r="I6" s="15"/>
      <c r="J6" s="15"/>
      <c r="K6" s="15">
        <v>131</v>
      </c>
      <c r="L6" s="15">
        <v>30</v>
      </c>
      <c r="M6" s="15"/>
      <c r="N6" s="15"/>
      <c r="O6" s="15"/>
      <c r="P6" s="14">
        <f t="shared" si="0"/>
        <v>161</v>
      </c>
      <c r="Q6" s="17" t="s">
        <v>32</v>
      </c>
      <c r="R6" s="14"/>
      <c r="S6" s="14" t="s">
        <v>31</v>
      </c>
      <c r="T6" s="16" t="s">
        <v>161</v>
      </c>
      <c r="U6" s="16" t="s">
        <v>90</v>
      </c>
      <c r="V6" s="16"/>
      <c r="W6" s="16" t="s">
        <v>7211</v>
      </c>
      <c r="X6" s="16"/>
    </row>
    <row r="7" spans="1:24">
      <c r="A7" s="15" t="s">
        <v>133</v>
      </c>
      <c r="B7" s="15" t="s">
        <v>134</v>
      </c>
      <c r="C7" s="15" t="s">
        <v>7212</v>
      </c>
      <c r="D7" s="15" t="s">
        <v>2892</v>
      </c>
      <c r="E7" s="24">
        <v>45929.288194444445</v>
      </c>
      <c r="F7" s="15">
        <v>10.3</v>
      </c>
      <c r="G7" s="37" t="s">
        <v>7198</v>
      </c>
      <c r="H7" s="15"/>
      <c r="I7" s="15"/>
      <c r="J7" s="15"/>
      <c r="K7" s="15">
        <v>131</v>
      </c>
      <c r="L7" s="15">
        <v>30</v>
      </c>
      <c r="M7" s="15"/>
      <c r="N7" s="15"/>
      <c r="O7" s="15"/>
      <c r="P7" s="14">
        <f t="shared" si="0"/>
        <v>161</v>
      </c>
      <c r="Q7" s="17" t="s">
        <v>32</v>
      </c>
      <c r="R7" s="14"/>
      <c r="S7" s="14" t="s">
        <v>31</v>
      </c>
      <c r="T7" s="16" t="s">
        <v>161</v>
      </c>
      <c r="U7" s="16" t="s">
        <v>90</v>
      </c>
      <c r="V7" s="16"/>
      <c r="W7" s="16" t="s">
        <v>7211</v>
      </c>
      <c r="X7" s="16"/>
    </row>
    <row r="8" spans="1:24">
      <c r="A8" s="15" t="s">
        <v>133</v>
      </c>
      <c r="B8" s="15" t="s">
        <v>134</v>
      </c>
      <c r="C8" s="15" t="s">
        <v>7213</v>
      </c>
      <c r="D8" s="15" t="s">
        <v>2892</v>
      </c>
      <c r="E8" s="24">
        <v>45929.288194444445</v>
      </c>
      <c r="F8" s="15">
        <v>10.3</v>
      </c>
      <c r="G8" s="37" t="s">
        <v>3986</v>
      </c>
      <c r="H8" s="15"/>
      <c r="I8" s="15"/>
      <c r="J8" s="15"/>
      <c r="K8" s="15">
        <v>161</v>
      </c>
      <c r="L8" s="15"/>
      <c r="M8" s="15"/>
      <c r="N8" s="15"/>
      <c r="O8" s="15"/>
      <c r="P8" s="14">
        <f t="shared" si="0"/>
        <v>161</v>
      </c>
      <c r="Q8" s="17" t="s">
        <v>32</v>
      </c>
      <c r="R8" s="14"/>
      <c r="S8" s="14" t="s">
        <v>31</v>
      </c>
      <c r="T8" s="16" t="s">
        <v>161</v>
      </c>
      <c r="U8" s="16" t="s">
        <v>90</v>
      </c>
      <c r="V8" s="16"/>
      <c r="W8" s="16" t="s">
        <v>7211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27</v>
      </c>
      <c r="K10" s="11">
        <f t="shared" si="1"/>
        <v>557</v>
      </c>
      <c r="L10" s="11">
        <f t="shared" si="1"/>
        <v>302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886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/>
      <c r="B14" s="1564"/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139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4488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3866</v>
      </c>
      <c r="B22" s="15" t="s">
        <v>78</v>
      </c>
      <c r="C22" s="15" t="s">
        <v>7214</v>
      </c>
      <c r="D22" s="15" t="s">
        <v>99</v>
      </c>
      <c r="E22" s="24">
        <v>45928.274305555555</v>
      </c>
      <c r="F22" s="15">
        <v>10.8</v>
      </c>
      <c r="G22" s="37" t="s">
        <v>3121</v>
      </c>
      <c r="H22" s="15"/>
      <c r="I22" s="15"/>
      <c r="J22" s="15"/>
      <c r="K22" s="15"/>
      <c r="L22" s="15">
        <v>134</v>
      </c>
      <c r="M22" s="15">
        <v>27</v>
      </c>
      <c r="N22" s="15"/>
      <c r="O22" s="15"/>
      <c r="P22" s="14">
        <f t="shared" ref="P22:P28" si="2">SUM(H22:O22)</f>
        <v>161</v>
      </c>
      <c r="Q22" s="17" t="s">
        <v>32</v>
      </c>
      <c r="R22" s="14"/>
      <c r="S22" s="14" t="s">
        <v>33</v>
      </c>
      <c r="T22" s="16" t="s">
        <v>100</v>
      </c>
      <c r="U22" s="16" t="s">
        <v>90</v>
      </c>
      <c r="V22" s="16"/>
      <c r="W22" s="16" t="s">
        <v>7215</v>
      </c>
      <c r="X22" s="16"/>
    </row>
    <row r="23" spans="1:24">
      <c r="A23" s="15" t="s">
        <v>145</v>
      </c>
      <c r="B23" s="15" t="s">
        <v>57</v>
      </c>
      <c r="C23" s="15" t="s">
        <v>7216</v>
      </c>
      <c r="D23" s="15" t="s">
        <v>56</v>
      </c>
      <c r="E23" s="24">
        <v>45928.229166666664</v>
      </c>
      <c r="F23" s="15">
        <v>10.3</v>
      </c>
      <c r="G23" s="37"/>
      <c r="H23" s="15"/>
      <c r="I23" s="15"/>
      <c r="J23" s="15">
        <v>161</v>
      </c>
      <c r="K23" s="15"/>
      <c r="L23" s="15"/>
      <c r="M23" s="15"/>
      <c r="N23" s="15"/>
      <c r="O23" s="15"/>
      <c r="P23" s="14">
        <f t="shared" si="2"/>
        <v>161</v>
      </c>
      <c r="Q23" s="14" t="s">
        <v>30</v>
      </c>
      <c r="R23" s="14">
        <v>114343</v>
      </c>
      <c r="S23" s="14" t="s">
        <v>31</v>
      </c>
      <c r="T23" s="16" t="s">
        <v>169</v>
      </c>
      <c r="U23" s="16"/>
      <c r="V23" s="16"/>
      <c r="W23" s="16" t="s">
        <v>7217</v>
      </c>
      <c r="X23" s="16"/>
    </row>
    <row r="24" spans="1:24">
      <c r="A24" s="15" t="s">
        <v>150</v>
      </c>
      <c r="B24" s="15" t="s">
        <v>57</v>
      </c>
      <c r="C24" s="15" t="s">
        <v>7218</v>
      </c>
      <c r="D24" s="15" t="s">
        <v>56</v>
      </c>
      <c r="E24" s="24">
        <v>45928.229166666664</v>
      </c>
      <c r="F24" s="15">
        <v>10.3</v>
      </c>
      <c r="G24" s="37"/>
      <c r="H24" s="15"/>
      <c r="I24" s="15"/>
      <c r="J24" s="15"/>
      <c r="K24" s="15">
        <v>161</v>
      </c>
      <c r="L24" s="15"/>
      <c r="M24" s="15"/>
      <c r="N24" s="15"/>
      <c r="O24" s="15"/>
      <c r="P24" s="14">
        <f t="shared" si="2"/>
        <v>161</v>
      </c>
      <c r="Q24" s="14" t="s">
        <v>30</v>
      </c>
      <c r="R24" s="14">
        <v>114344</v>
      </c>
      <c r="S24" s="14" t="s">
        <v>31</v>
      </c>
      <c r="T24" s="16" t="s">
        <v>169</v>
      </c>
      <c r="U24" s="16"/>
      <c r="V24" s="16"/>
      <c r="W24" s="16" t="s">
        <v>7217</v>
      </c>
      <c r="X24" s="16"/>
    </row>
    <row r="25" spans="1:24">
      <c r="A25" s="15" t="s">
        <v>558</v>
      </c>
      <c r="B25" s="15" t="s">
        <v>92</v>
      </c>
      <c r="C25" s="15" t="s">
        <v>7219</v>
      </c>
      <c r="D25" s="15" t="s">
        <v>620</v>
      </c>
      <c r="E25" s="24">
        <v>45927.979166666664</v>
      </c>
      <c r="F25" s="15">
        <v>10.3</v>
      </c>
      <c r="G25" s="37" t="s">
        <v>3121</v>
      </c>
      <c r="H25" s="15"/>
      <c r="I25" s="15"/>
      <c r="J25" s="15"/>
      <c r="K25" s="15"/>
      <c r="L25" s="15">
        <v>134</v>
      </c>
      <c r="M25" s="15">
        <v>27</v>
      </c>
      <c r="N25" s="15"/>
      <c r="O25" s="15"/>
      <c r="P25" s="14">
        <f t="shared" si="2"/>
        <v>161</v>
      </c>
      <c r="Q25" s="17" t="s">
        <v>32</v>
      </c>
      <c r="R25" s="14"/>
      <c r="S25" s="14" t="s">
        <v>31</v>
      </c>
      <c r="T25" s="16" t="s">
        <v>161</v>
      </c>
      <c r="U25" s="16" t="s">
        <v>90</v>
      </c>
      <c r="V25" s="16"/>
      <c r="W25" s="16" t="s">
        <v>7220</v>
      </c>
      <c r="X25" s="16"/>
    </row>
    <row r="26" spans="1:24">
      <c r="A26" s="15" t="s">
        <v>86</v>
      </c>
      <c r="B26" s="15" t="s">
        <v>92</v>
      </c>
      <c r="C26" s="15" t="s">
        <v>7221</v>
      </c>
      <c r="D26" s="15" t="s">
        <v>620</v>
      </c>
      <c r="E26" s="24">
        <v>45927.979166666664</v>
      </c>
      <c r="F26" s="15">
        <v>10.3</v>
      </c>
      <c r="G26" s="37" t="s">
        <v>3121</v>
      </c>
      <c r="H26" s="15"/>
      <c r="I26" s="15"/>
      <c r="J26" s="15"/>
      <c r="K26" s="15"/>
      <c r="L26" s="15">
        <v>134</v>
      </c>
      <c r="M26" s="15">
        <v>27</v>
      </c>
      <c r="N26" s="15"/>
      <c r="O26" s="15"/>
      <c r="P26" s="14">
        <f t="shared" si="2"/>
        <v>161</v>
      </c>
      <c r="Q26" s="17" t="s">
        <v>32</v>
      </c>
      <c r="R26" s="14"/>
      <c r="S26" s="14" t="s">
        <v>31</v>
      </c>
      <c r="T26" s="16" t="s">
        <v>161</v>
      </c>
      <c r="U26" s="16" t="s">
        <v>90</v>
      </c>
      <c r="V26" s="16"/>
      <c r="W26" s="16" t="s">
        <v>7220</v>
      </c>
      <c r="X26" s="16"/>
    </row>
    <row r="27" spans="1:24">
      <c r="A27" s="15" t="s">
        <v>122</v>
      </c>
      <c r="B27" s="15" t="s">
        <v>62</v>
      </c>
      <c r="C27" s="15" t="s">
        <v>7222</v>
      </c>
      <c r="D27" s="15" t="s">
        <v>61</v>
      </c>
      <c r="E27" s="482" t="s">
        <v>7223</v>
      </c>
      <c r="F27" s="15">
        <v>13</v>
      </c>
      <c r="G27" s="37"/>
      <c r="H27" s="15"/>
      <c r="I27" s="15"/>
      <c r="J27" s="15">
        <v>81</v>
      </c>
      <c r="K27" s="15">
        <v>80</v>
      </c>
      <c r="L27" s="15"/>
      <c r="M27" s="15"/>
      <c r="N27" s="15"/>
      <c r="O27" s="15"/>
      <c r="P27" s="14">
        <f t="shared" si="2"/>
        <v>161</v>
      </c>
      <c r="Q27" s="14" t="s">
        <v>30</v>
      </c>
      <c r="R27" s="14">
        <v>114342</v>
      </c>
      <c r="S27" s="14" t="s">
        <v>31</v>
      </c>
      <c r="T27" s="16" t="s">
        <v>169</v>
      </c>
      <c r="U27" s="16"/>
      <c r="V27" s="16"/>
      <c r="W27" s="16" t="s">
        <v>7224</v>
      </c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242</v>
      </c>
      <c r="K29" s="11">
        <f t="shared" si="3"/>
        <v>241</v>
      </c>
      <c r="L29" s="11">
        <f t="shared" si="3"/>
        <v>402</v>
      </c>
      <c r="M29" s="11">
        <f t="shared" si="3"/>
        <v>81</v>
      </c>
      <c r="N29" s="11">
        <f t="shared" si="3"/>
        <v>0</v>
      </c>
      <c r="O29" s="11">
        <f t="shared" si="3"/>
        <v>0</v>
      </c>
      <c r="P29" s="11">
        <f t="shared" si="3"/>
        <v>966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/>
      <c r="B33" s="1564"/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/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772"/>
      <c r="C36" s="1772"/>
      <c r="D36" s="1"/>
      <c r="E36" s="1"/>
    </row>
    <row r="37" spans="1:24">
      <c r="A37" s="5" t="s">
        <v>44</v>
      </c>
      <c r="B37" s="1772"/>
      <c r="C37" s="1772"/>
      <c r="D37" s="1"/>
      <c r="E37" s="1"/>
    </row>
    <row r="39" spans="1:24" ht="23.25">
      <c r="A39" s="1559" t="s">
        <v>345</v>
      </c>
      <c r="B39" s="1559"/>
      <c r="C39" s="1559"/>
      <c r="D39" s="1559"/>
      <c r="E39" s="1559"/>
      <c r="F39" s="1559"/>
      <c r="G39" s="7"/>
      <c r="H39" s="1559" t="s">
        <v>346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6573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15" t="s">
        <v>119</v>
      </c>
      <c r="B41" s="15" t="s">
        <v>92</v>
      </c>
      <c r="C41" s="15" t="s">
        <v>7225</v>
      </c>
      <c r="D41" s="15" t="s">
        <v>1384</v>
      </c>
      <c r="E41" s="24">
        <v>45930.263888888891</v>
      </c>
      <c r="F41" s="15">
        <v>10.3</v>
      </c>
      <c r="G41" s="37" t="s">
        <v>3121</v>
      </c>
      <c r="H41" s="15"/>
      <c r="I41" s="15"/>
      <c r="J41" s="15"/>
      <c r="K41" s="15"/>
      <c r="L41" s="15">
        <v>134</v>
      </c>
      <c r="M41" s="15">
        <v>27</v>
      </c>
      <c r="N41" s="15"/>
      <c r="O41" s="15"/>
      <c r="P41" s="14">
        <f t="shared" ref="P41:P47" si="4">SUM(H41:O41)</f>
        <v>161</v>
      </c>
      <c r="Q41" s="17" t="s">
        <v>32</v>
      </c>
      <c r="R41" s="14"/>
      <c r="S41" s="14" t="s">
        <v>33</v>
      </c>
      <c r="T41" s="16" t="s">
        <v>161</v>
      </c>
      <c r="U41" s="16" t="s">
        <v>90</v>
      </c>
      <c r="V41" s="16"/>
      <c r="W41" s="16" t="s">
        <v>7226</v>
      </c>
      <c r="X41" s="16"/>
    </row>
    <row r="42" spans="1:24">
      <c r="A42" s="15" t="s">
        <v>519</v>
      </c>
      <c r="B42" s="15" t="s">
        <v>78</v>
      </c>
      <c r="C42" s="15" t="s">
        <v>7227</v>
      </c>
      <c r="D42" s="15" t="s">
        <v>99</v>
      </c>
      <c r="E42" s="24">
        <v>45928.274305555555</v>
      </c>
      <c r="F42" s="15">
        <v>10.8</v>
      </c>
      <c r="G42" s="37" t="s">
        <v>3121</v>
      </c>
      <c r="H42" s="15"/>
      <c r="I42" s="15"/>
      <c r="J42" s="15"/>
      <c r="K42" s="15"/>
      <c r="L42" s="15">
        <v>134</v>
      </c>
      <c r="M42" s="15">
        <v>27</v>
      </c>
      <c r="N42" s="15"/>
      <c r="O42" s="15"/>
      <c r="P42" s="14">
        <f t="shared" si="4"/>
        <v>161</v>
      </c>
      <c r="Q42" s="17" t="s">
        <v>32</v>
      </c>
      <c r="R42" s="14"/>
      <c r="S42" s="14" t="s">
        <v>33</v>
      </c>
      <c r="T42" s="16" t="s">
        <v>100</v>
      </c>
      <c r="U42" s="16" t="s">
        <v>90</v>
      </c>
      <c r="V42" s="16"/>
      <c r="W42" s="16" t="s">
        <v>7215</v>
      </c>
      <c r="X42" s="16"/>
    </row>
    <row r="43" spans="1:24">
      <c r="A43" s="15" t="s">
        <v>120</v>
      </c>
      <c r="B43" s="15" t="s">
        <v>78</v>
      </c>
      <c r="C43" s="15" t="s">
        <v>7228</v>
      </c>
      <c r="D43" s="15" t="s">
        <v>99</v>
      </c>
      <c r="E43" s="24">
        <v>45928.274305555555</v>
      </c>
      <c r="F43" s="15">
        <v>10.8</v>
      </c>
      <c r="G43" s="37" t="s">
        <v>3121</v>
      </c>
      <c r="H43" s="15"/>
      <c r="I43" s="15"/>
      <c r="J43" s="15"/>
      <c r="K43" s="15"/>
      <c r="L43" s="15">
        <v>134</v>
      </c>
      <c r="M43" s="15">
        <v>27</v>
      </c>
      <c r="N43" s="15"/>
      <c r="O43" s="15"/>
      <c r="P43" s="14">
        <f t="shared" si="4"/>
        <v>161</v>
      </c>
      <c r="Q43" s="17" t="s">
        <v>32</v>
      </c>
      <c r="R43" s="14"/>
      <c r="S43" s="23" t="s">
        <v>33</v>
      </c>
      <c r="T43" s="16" t="s">
        <v>100</v>
      </c>
      <c r="U43" s="16" t="s">
        <v>90</v>
      </c>
      <c r="V43" s="16"/>
      <c r="W43" s="16" t="s">
        <v>7215</v>
      </c>
      <c r="X43" s="16"/>
    </row>
    <row r="44" spans="1:24">
      <c r="A44" s="15" t="s">
        <v>141</v>
      </c>
      <c r="B44" s="15" t="s">
        <v>69</v>
      </c>
      <c r="C44" s="15" t="s">
        <v>7229</v>
      </c>
      <c r="D44" s="15" t="s">
        <v>68</v>
      </c>
      <c r="E44" s="24">
        <v>45927.795138888891</v>
      </c>
      <c r="F44" s="15">
        <v>14.5</v>
      </c>
      <c r="G44" s="37"/>
      <c r="H44" s="15"/>
      <c r="I44" s="15"/>
      <c r="J44" s="15"/>
      <c r="K44" s="15"/>
      <c r="L44" s="15">
        <v>27</v>
      </c>
      <c r="M44" s="15">
        <v>27</v>
      </c>
      <c r="N44" s="15"/>
      <c r="O44" s="15"/>
      <c r="P44" s="14">
        <f t="shared" si="4"/>
        <v>54</v>
      </c>
      <c r="Q44" s="14" t="s">
        <v>30</v>
      </c>
      <c r="R44" s="14">
        <v>114349</v>
      </c>
      <c r="S44" s="14" t="s">
        <v>31</v>
      </c>
      <c r="T44" s="16" t="s">
        <v>169</v>
      </c>
      <c r="U44" s="16"/>
      <c r="V44" s="16"/>
      <c r="W44" s="16" t="s">
        <v>7215</v>
      </c>
      <c r="X44" s="16"/>
    </row>
    <row r="45" spans="1:24">
      <c r="A45" s="15" t="s">
        <v>2561</v>
      </c>
      <c r="B45" s="15" t="s">
        <v>92</v>
      </c>
      <c r="C45" s="15" t="s">
        <v>7230</v>
      </c>
      <c r="D45" s="15" t="s">
        <v>1384</v>
      </c>
      <c r="E45" s="24">
        <v>45930.263888888891</v>
      </c>
      <c r="F45" s="15">
        <v>10.3</v>
      </c>
      <c r="G45" s="37"/>
      <c r="H45" s="15"/>
      <c r="I45" s="15"/>
      <c r="J45" s="15"/>
      <c r="K45" s="15"/>
      <c r="L45" s="15">
        <v>161</v>
      </c>
      <c r="M45" s="15"/>
      <c r="N45" s="15"/>
      <c r="O45" s="15"/>
      <c r="P45" s="14">
        <f t="shared" si="4"/>
        <v>161</v>
      </c>
      <c r="Q45" s="14" t="s">
        <v>30</v>
      </c>
      <c r="R45" s="14"/>
      <c r="S45" s="14" t="s">
        <v>31</v>
      </c>
      <c r="T45" s="16" t="s">
        <v>161</v>
      </c>
      <c r="U45" s="16" t="s">
        <v>90</v>
      </c>
      <c r="V45" s="16"/>
      <c r="W45" s="16" t="s">
        <v>7226</v>
      </c>
      <c r="X45" s="16"/>
    </row>
    <row r="46" spans="1:24">
      <c r="A46" s="15" t="s">
        <v>102</v>
      </c>
      <c r="B46" s="15" t="s">
        <v>92</v>
      </c>
      <c r="C46" s="15" t="s">
        <v>7231</v>
      </c>
      <c r="D46" s="15" t="s">
        <v>1384</v>
      </c>
      <c r="E46" s="24">
        <v>45930.263888888891</v>
      </c>
      <c r="F46" s="15">
        <v>10.3</v>
      </c>
      <c r="G46" s="37" t="s">
        <v>3121</v>
      </c>
      <c r="H46" s="15"/>
      <c r="I46" s="15"/>
      <c r="J46" s="15"/>
      <c r="K46" s="15"/>
      <c r="L46" s="15">
        <v>161</v>
      </c>
      <c r="M46" s="15"/>
      <c r="N46" s="15"/>
      <c r="O46" s="15"/>
      <c r="P46" s="14">
        <f t="shared" si="4"/>
        <v>161</v>
      </c>
      <c r="Q46" s="14" t="s">
        <v>30</v>
      </c>
      <c r="R46" s="14"/>
      <c r="S46" s="14" t="s">
        <v>31</v>
      </c>
      <c r="T46" s="16" t="s">
        <v>161</v>
      </c>
      <c r="U46" s="16" t="s">
        <v>90</v>
      </c>
      <c r="V46" s="16"/>
      <c r="W46" s="16" t="s">
        <v>7226</v>
      </c>
      <c r="X46" s="16"/>
    </row>
    <row r="47" spans="1:24">
      <c r="A47" s="15"/>
      <c r="B47" s="15"/>
      <c r="C47" s="15"/>
      <c r="D47" s="15"/>
      <c r="E47" s="15"/>
      <c r="F47" s="15"/>
      <c r="G47" s="37"/>
      <c r="H47" s="15"/>
      <c r="I47" s="15"/>
      <c r="J47" s="15"/>
      <c r="K47" s="15"/>
      <c r="L47" s="15"/>
      <c r="M47" s="15"/>
      <c r="N47" s="15"/>
      <c r="O47" s="15"/>
      <c r="P47" s="14">
        <f t="shared" si="4"/>
        <v>0</v>
      </c>
      <c r="Q47" s="14" t="s">
        <v>30</v>
      </c>
      <c r="R47" s="14"/>
      <c r="S47" s="14" t="s">
        <v>31</v>
      </c>
      <c r="T47" s="16"/>
      <c r="U47" s="16"/>
      <c r="V47" s="16"/>
      <c r="W47" s="16"/>
      <c r="X47" s="16"/>
    </row>
    <row r="48" spans="1:24">
      <c r="A48" s="11" t="s">
        <v>19</v>
      </c>
      <c r="B48" s="7"/>
      <c r="C48" s="7"/>
      <c r="D48" s="7"/>
      <c r="E48" s="11"/>
      <c r="F48" s="7"/>
      <c r="G48" s="7"/>
      <c r="H48" s="11">
        <f t="shared" ref="H48:P48" si="5">SUM(H41:H47)</f>
        <v>0</v>
      </c>
      <c r="I48" s="11">
        <f t="shared" si="5"/>
        <v>0</v>
      </c>
      <c r="J48" s="11">
        <f t="shared" si="5"/>
        <v>0</v>
      </c>
      <c r="K48" s="11">
        <f t="shared" si="5"/>
        <v>0</v>
      </c>
      <c r="L48" s="11">
        <f t="shared" si="5"/>
        <v>751</v>
      </c>
      <c r="M48" s="11">
        <f t="shared" si="5"/>
        <v>108</v>
      </c>
      <c r="N48" s="11">
        <f t="shared" si="5"/>
        <v>0</v>
      </c>
      <c r="O48" s="11">
        <f t="shared" si="5"/>
        <v>0</v>
      </c>
      <c r="P48" s="11">
        <f t="shared" si="5"/>
        <v>859</v>
      </c>
      <c r="Q48" s="12"/>
      <c r="R48" s="12"/>
      <c r="S48" s="12"/>
      <c r="T48" s="12"/>
      <c r="U48" s="12"/>
      <c r="V48" s="12"/>
      <c r="W48" s="12"/>
      <c r="X48" s="12"/>
    </row>
    <row r="49" spans="1:23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4"/>
      <c r="B52" s="1564"/>
      <c r="C52" s="1564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5" t="s">
        <v>42</v>
      </c>
      <c r="B53" s="1772"/>
      <c r="C53" s="1772"/>
      <c r="D53" s="1"/>
      <c r="E53" s="1"/>
    </row>
    <row r="54" spans="1:23">
      <c r="A54" s="5" t="s">
        <v>42</v>
      </c>
      <c r="B54" s="1772"/>
      <c r="C54" s="1772"/>
    </row>
    <row r="55" spans="1:23">
      <c r="A55" s="5" t="s">
        <v>43</v>
      </c>
      <c r="B55" s="1772"/>
      <c r="C55" s="1772"/>
      <c r="D55" s="1"/>
      <c r="E55" s="1"/>
    </row>
    <row r="56" spans="1:23">
      <c r="A56" s="5" t="s">
        <v>44</v>
      </c>
      <c r="B56" s="1772"/>
      <c r="C56" s="1772"/>
      <c r="D56" s="1"/>
      <c r="E56" s="1"/>
    </row>
    <row r="58" spans="1:23">
      <c r="A58" s="15"/>
      <c r="B58" s="15"/>
      <c r="C58" s="15"/>
      <c r="D58" s="15"/>
      <c r="E58" s="24"/>
      <c r="F58" s="15"/>
      <c r="G58" s="37"/>
      <c r="H58" s="15"/>
      <c r="I58" s="15"/>
      <c r="J58" s="15"/>
      <c r="K58" s="15"/>
      <c r="L58" s="15"/>
      <c r="M58" s="15"/>
      <c r="N58" s="15"/>
      <c r="O58" s="15"/>
      <c r="P58" s="14"/>
      <c r="Q58" s="17"/>
      <c r="R58" s="14"/>
      <c r="S58" s="14"/>
      <c r="T58" s="16"/>
      <c r="U58" s="16"/>
      <c r="V58" s="16"/>
      <c r="W58" s="16"/>
    </row>
    <row r="59" spans="1:23">
      <c r="A59" s="15"/>
      <c r="B59" s="15"/>
      <c r="C59" s="15"/>
      <c r="D59" s="15"/>
      <c r="E59" s="24"/>
      <c r="F59" s="15"/>
      <c r="G59" s="37"/>
      <c r="H59" s="15"/>
      <c r="I59" s="15"/>
      <c r="J59" s="15"/>
      <c r="K59" s="15"/>
      <c r="L59" s="15"/>
      <c r="M59" s="15"/>
      <c r="N59" s="15"/>
      <c r="O59" s="15"/>
      <c r="P59" s="14"/>
      <c r="Q59" s="17"/>
      <c r="R59" s="14"/>
      <c r="S59" s="23"/>
      <c r="T59" s="16"/>
      <c r="U59" s="16"/>
      <c r="V59" s="16"/>
      <c r="W59" s="16"/>
    </row>
  </sheetData>
  <mergeCells count="30">
    <mergeCell ref="B14:C14"/>
    <mergeCell ref="A1:F1"/>
    <mergeCell ref="H1:P1"/>
    <mergeCell ref="Q1:X1"/>
    <mergeCell ref="B12:D12"/>
    <mergeCell ref="J12:L12"/>
    <mergeCell ref="B15:C15"/>
    <mergeCell ref="B16:C16"/>
    <mergeCell ref="B17:C17"/>
    <mergeCell ref="B18:C18"/>
    <mergeCell ref="A20:F20"/>
    <mergeCell ref="B50:D50"/>
    <mergeCell ref="J50:L50"/>
    <mergeCell ref="Q20:X20"/>
    <mergeCell ref="B31:D31"/>
    <mergeCell ref="J31:L31"/>
    <mergeCell ref="B33:C33"/>
    <mergeCell ref="B34:C34"/>
    <mergeCell ref="B35:C35"/>
    <mergeCell ref="H20:P20"/>
    <mergeCell ref="B36:C36"/>
    <mergeCell ref="B37:C37"/>
    <mergeCell ref="A39:F39"/>
    <mergeCell ref="H39:P39"/>
    <mergeCell ref="Q39:X39"/>
    <mergeCell ref="B52:C52"/>
    <mergeCell ref="B53:C53"/>
    <mergeCell ref="B54:C54"/>
    <mergeCell ref="B55:C55"/>
    <mergeCell ref="B56:C56"/>
  </mergeCells>
  <pageMargins left="0.7" right="0.7" top="0.75" bottom="0.75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B8B7-9A4D-456A-A42D-6BB6AFAB4B96}">
  <sheetPr>
    <tabColor rgb="FF92D050"/>
  </sheetPr>
  <dimension ref="A1:X39"/>
  <sheetViews>
    <sheetView workbookViewId="0">
      <selection activeCell="E16" sqref="E1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1.42578125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7074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1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272" t="s">
        <v>2837</v>
      </c>
      <c r="B3" s="15" t="s">
        <v>92</v>
      </c>
      <c r="C3" s="15" t="s">
        <v>7232</v>
      </c>
      <c r="D3" s="15" t="s">
        <v>159</v>
      </c>
      <c r="E3" s="24">
        <v>45926.041666666664</v>
      </c>
      <c r="F3" s="15">
        <v>10.3</v>
      </c>
      <c r="G3" s="37" t="s">
        <v>3121</v>
      </c>
      <c r="H3" s="15"/>
      <c r="I3" s="15"/>
      <c r="J3" s="15"/>
      <c r="K3" s="15"/>
      <c r="L3" s="35">
        <v>101</v>
      </c>
      <c r="M3" s="35">
        <v>60</v>
      </c>
      <c r="N3" s="15"/>
      <c r="O3" s="15"/>
      <c r="P3" s="14">
        <f t="shared" ref="P3:P9" si="0">SUM(H3:O3)</f>
        <v>161</v>
      </c>
      <c r="Q3" s="307" t="s">
        <v>32</v>
      </c>
      <c r="R3" s="344">
        <v>114402</v>
      </c>
      <c r="S3" s="237" t="s">
        <v>33</v>
      </c>
      <c r="T3" s="270" t="s">
        <v>161</v>
      </c>
      <c r="U3" s="16" t="s">
        <v>90</v>
      </c>
      <c r="V3" s="16"/>
      <c r="W3" s="16" t="s">
        <v>7233</v>
      </c>
      <c r="X3" s="16"/>
    </row>
    <row r="4" spans="1:24">
      <c r="A4" s="15" t="s">
        <v>86</v>
      </c>
      <c r="B4" s="15" t="s">
        <v>92</v>
      </c>
      <c r="C4" s="35" t="s">
        <v>7234</v>
      </c>
      <c r="D4" s="15" t="s">
        <v>159</v>
      </c>
      <c r="E4" s="24">
        <v>45926.041666666664</v>
      </c>
      <c r="F4" s="15">
        <v>10.3</v>
      </c>
      <c r="G4" s="37" t="s">
        <v>3121</v>
      </c>
      <c r="H4" s="15"/>
      <c r="I4" s="15"/>
      <c r="J4" s="15"/>
      <c r="K4" s="15"/>
      <c r="L4" s="15">
        <v>81</v>
      </c>
      <c r="M4" s="15">
        <v>60</v>
      </c>
      <c r="N4" s="15">
        <v>20</v>
      </c>
      <c r="O4" s="15"/>
      <c r="P4" s="14">
        <f t="shared" si="0"/>
        <v>161</v>
      </c>
      <c r="Q4" s="307" t="s">
        <v>32</v>
      </c>
      <c r="R4" s="344">
        <v>114404</v>
      </c>
      <c r="S4" s="237" t="s">
        <v>33</v>
      </c>
      <c r="T4" s="270" t="s">
        <v>161</v>
      </c>
      <c r="U4" s="16" t="s">
        <v>90</v>
      </c>
      <c r="V4" s="16"/>
      <c r="W4" s="16" t="s">
        <v>7233</v>
      </c>
      <c r="X4" s="16"/>
    </row>
    <row r="5" spans="1:24">
      <c r="A5" s="15" t="s">
        <v>157</v>
      </c>
      <c r="B5" s="15" t="s">
        <v>92</v>
      </c>
      <c r="C5" s="35" t="s">
        <v>7235</v>
      </c>
      <c r="D5" s="15" t="s">
        <v>159</v>
      </c>
      <c r="E5" s="24">
        <v>45926.041666666664</v>
      </c>
      <c r="F5" s="15">
        <v>10.3</v>
      </c>
      <c r="G5" s="37" t="s">
        <v>3121</v>
      </c>
      <c r="H5" s="15"/>
      <c r="I5" s="15"/>
      <c r="J5" s="15"/>
      <c r="K5" s="15">
        <v>11</v>
      </c>
      <c r="L5" s="15">
        <v>90</v>
      </c>
      <c r="M5" s="15">
        <v>60</v>
      </c>
      <c r="N5" s="15"/>
      <c r="O5" s="15"/>
      <c r="P5" s="14">
        <f t="shared" si="0"/>
        <v>161</v>
      </c>
      <c r="Q5" s="307" t="s">
        <v>32</v>
      </c>
      <c r="R5" s="344">
        <v>114405</v>
      </c>
      <c r="S5" s="237" t="s">
        <v>33</v>
      </c>
      <c r="T5" s="270" t="s">
        <v>161</v>
      </c>
      <c r="U5" s="16" t="s">
        <v>90</v>
      </c>
      <c r="V5" s="16"/>
      <c r="W5" s="16" t="s">
        <v>7233</v>
      </c>
      <c r="X5" s="16"/>
    </row>
    <row r="6" spans="1:24">
      <c r="A6" s="15" t="s">
        <v>102</v>
      </c>
      <c r="B6" s="15" t="s">
        <v>78</v>
      </c>
      <c r="C6" s="35" t="s">
        <v>6967</v>
      </c>
      <c r="D6" s="15" t="s">
        <v>168</v>
      </c>
      <c r="E6" s="24">
        <v>45926.715277777781</v>
      </c>
      <c r="F6" s="15">
        <v>11.8</v>
      </c>
      <c r="G6" s="37" t="s">
        <v>3121</v>
      </c>
      <c r="H6" s="15"/>
      <c r="I6" s="15"/>
      <c r="J6" s="15"/>
      <c r="K6" s="15">
        <v>30</v>
      </c>
      <c r="L6" s="15">
        <v>131</v>
      </c>
      <c r="M6" s="15"/>
      <c r="N6" s="15"/>
      <c r="O6" s="15"/>
      <c r="P6" s="14">
        <f t="shared" si="0"/>
        <v>161</v>
      </c>
      <c r="Q6" s="307" t="s">
        <v>32</v>
      </c>
      <c r="R6" s="344">
        <v>114406</v>
      </c>
      <c r="S6" s="237" t="s">
        <v>33</v>
      </c>
      <c r="T6" s="232" t="s">
        <v>169</v>
      </c>
      <c r="U6" s="16" t="s">
        <v>90</v>
      </c>
      <c r="V6" s="16"/>
      <c r="W6" s="16" t="s">
        <v>7236</v>
      </c>
      <c r="X6" s="16"/>
    </row>
    <row r="7" spans="1:24">
      <c r="A7" s="15" t="s">
        <v>133</v>
      </c>
      <c r="B7" s="15" t="s">
        <v>134</v>
      </c>
      <c r="C7" s="35" t="s">
        <v>7237</v>
      </c>
      <c r="D7" s="15" t="s">
        <v>2892</v>
      </c>
      <c r="E7" s="24">
        <v>45927.288194444445</v>
      </c>
      <c r="F7" s="15">
        <v>10.3</v>
      </c>
      <c r="G7" s="37" t="s">
        <v>3986</v>
      </c>
      <c r="H7" s="15"/>
      <c r="I7" s="15"/>
      <c r="J7" s="15"/>
      <c r="K7" s="15">
        <v>161</v>
      </c>
      <c r="L7" s="15"/>
      <c r="M7" s="15"/>
      <c r="N7" s="15"/>
      <c r="O7" s="15"/>
      <c r="P7" s="14">
        <f t="shared" si="0"/>
        <v>161</v>
      </c>
      <c r="Q7" s="307" t="s">
        <v>32</v>
      </c>
      <c r="R7" s="344">
        <v>114400</v>
      </c>
      <c r="S7" s="237" t="s">
        <v>33</v>
      </c>
      <c r="T7" s="270" t="s">
        <v>161</v>
      </c>
      <c r="U7" s="16" t="s">
        <v>90</v>
      </c>
      <c r="V7" s="16"/>
      <c r="W7" s="16" t="s">
        <v>7233</v>
      </c>
      <c r="X7" s="16"/>
    </row>
    <row r="8" spans="1:24">
      <c r="A8" s="15" t="s">
        <v>133</v>
      </c>
      <c r="B8" s="15" t="s">
        <v>134</v>
      </c>
      <c r="C8" s="35" t="s">
        <v>7238</v>
      </c>
      <c r="D8" s="15" t="s">
        <v>2892</v>
      </c>
      <c r="E8" s="24">
        <v>45927.288194444445</v>
      </c>
      <c r="F8" s="15">
        <v>10.3</v>
      </c>
      <c r="G8" s="37" t="s">
        <v>7198</v>
      </c>
      <c r="H8" s="15"/>
      <c r="I8" s="15"/>
      <c r="J8" s="15"/>
      <c r="K8" s="15">
        <v>131</v>
      </c>
      <c r="L8" s="15">
        <v>30</v>
      </c>
      <c r="M8" s="15"/>
      <c r="N8" s="15"/>
      <c r="O8" s="15"/>
      <c r="P8" s="14">
        <f t="shared" si="0"/>
        <v>161</v>
      </c>
      <c r="Q8" s="307" t="s">
        <v>32</v>
      </c>
      <c r="R8" s="344">
        <v>114401</v>
      </c>
      <c r="S8" s="237" t="s">
        <v>33</v>
      </c>
      <c r="T8" s="270" t="s">
        <v>161</v>
      </c>
      <c r="U8" s="16" t="s">
        <v>90</v>
      </c>
      <c r="V8" s="16"/>
      <c r="W8" s="16" t="s">
        <v>7233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293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333</v>
      </c>
      <c r="L10" s="11">
        <f t="shared" si="1"/>
        <v>433</v>
      </c>
      <c r="M10" s="11">
        <f t="shared" si="1"/>
        <v>180</v>
      </c>
      <c r="N10" s="11">
        <f t="shared" si="1"/>
        <v>20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1564" t="s">
        <v>7193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342" t="s">
        <v>161</v>
      </c>
      <c r="B15" s="1804" t="s">
        <v>7194</v>
      </c>
      <c r="C15" s="180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487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358401802891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09">
        <v>0.625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109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5850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18" t="s">
        <v>9</v>
      </c>
      <c r="S22" s="8" t="s">
        <v>21</v>
      </c>
      <c r="T22" s="1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2837</v>
      </c>
      <c r="B23" s="15" t="s">
        <v>78</v>
      </c>
      <c r="C23" s="35" t="s">
        <v>7239</v>
      </c>
      <c r="D23" s="15" t="s">
        <v>99</v>
      </c>
      <c r="E23" s="24">
        <v>45926.277777777781</v>
      </c>
      <c r="F23" s="15">
        <v>10.8</v>
      </c>
      <c r="G23" s="37" t="s">
        <v>3986</v>
      </c>
      <c r="H23" s="15"/>
      <c r="I23" s="15"/>
      <c r="J23" s="15"/>
      <c r="K23" s="15">
        <v>161</v>
      </c>
      <c r="L23" s="15"/>
      <c r="M23" s="15"/>
      <c r="N23" s="15"/>
      <c r="O23" s="15"/>
      <c r="P23" s="14">
        <f t="shared" ref="P23:P29" si="2">SUM(H23:O23)</f>
        <v>161</v>
      </c>
      <c r="Q23" s="307" t="s">
        <v>32</v>
      </c>
      <c r="R23" s="344">
        <v>114403</v>
      </c>
      <c r="S23" s="483" t="s">
        <v>33</v>
      </c>
      <c r="T23" s="484" t="s">
        <v>100</v>
      </c>
      <c r="U23" s="485" t="s">
        <v>90</v>
      </c>
      <c r="V23" s="16"/>
      <c r="W23" s="16" t="s">
        <v>7240</v>
      </c>
      <c r="X23" s="16"/>
    </row>
    <row r="24" spans="1:24">
      <c r="A24" s="15" t="s">
        <v>3866</v>
      </c>
      <c r="B24" s="15" t="s">
        <v>78</v>
      </c>
      <c r="C24" s="35" t="s">
        <v>7241</v>
      </c>
      <c r="D24" s="15" t="s">
        <v>99</v>
      </c>
      <c r="E24" s="24">
        <v>45926.277777777781</v>
      </c>
      <c r="F24" s="15">
        <v>10.8</v>
      </c>
      <c r="G24" s="37" t="s">
        <v>3121</v>
      </c>
      <c r="H24" s="15"/>
      <c r="I24" s="15"/>
      <c r="J24" s="15"/>
      <c r="K24" s="15"/>
      <c r="L24" s="15">
        <v>161</v>
      </c>
      <c r="M24" s="15"/>
      <c r="N24" s="15"/>
      <c r="O24" s="15"/>
      <c r="P24" s="14">
        <f t="shared" si="2"/>
        <v>161</v>
      </c>
      <c r="Q24" s="307" t="s">
        <v>32</v>
      </c>
      <c r="R24" s="344">
        <v>114407</v>
      </c>
      <c r="S24" s="483" t="s">
        <v>33</v>
      </c>
      <c r="T24" s="484" t="s">
        <v>100</v>
      </c>
      <c r="U24" s="485" t="s">
        <v>90</v>
      </c>
      <c r="V24" s="16"/>
      <c r="W24" s="16" t="s">
        <v>7240</v>
      </c>
      <c r="X24" s="16"/>
    </row>
    <row r="25" spans="1:24">
      <c r="A25" s="272" t="s">
        <v>152</v>
      </c>
      <c r="B25" s="15" t="s">
        <v>78</v>
      </c>
      <c r="C25" s="35" t="s">
        <v>7242</v>
      </c>
      <c r="D25" s="15" t="s">
        <v>99</v>
      </c>
      <c r="E25" s="24">
        <v>45926.277777777781</v>
      </c>
      <c r="F25" s="15">
        <v>10.8</v>
      </c>
      <c r="G25" s="37" t="s">
        <v>3986</v>
      </c>
      <c r="H25" s="15"/>
      <c r="I25" s="15"/>
      <c r="J25" s="15"/>
      <c r="K25" s="15">
        <v>161</v>
      </c>
      <c r="L25" s="15"/>
      <c r="M25" s="15"/>
      <c r="N25" s="15"/>
      <c r="O25" s="15"/>
      <c r="P25" s="14">
        <f t="shared" si="2"/>
        <v>161</v>
      </c>
      <c r="Q25" s="307" t="s">
        <v>32</v>
      </c>
      <c r="R25" s="344">
        <v>114399</v>
      </c>
      <c r="S25" s="483" t="s">
        <v>33</v>
      </c>
      <c r="T25" s="484" t="s">
        <v>100</v>
      </c>
      <c r="U25" s="485" t="s">
        <v>90</v>
      </c>
      <c r="V25" s="16"/>
      <c r="W25" s="16" t="s">
        <v>7240</v>
      </c>
      <c r="X25" s="16"/>
    </row>
    <row r="26" spans="1:24">
      <c r="A26" s="15" t="s">
        <v>120</v>
      </c>
      <c r="B26" s="15" t="s">
        <v>78</v>
      </c>
      <c r="C26" s="35" t="s">
        <v>7243</v>
      </c>
      <c r="D26" s="15" t="s">
        <v>99</v>
      </c>
      <c r="E26" s="24">
        <v>45926.277777777781</v>
      </c>
      <c r="F26" s="15">
        <v>10.8</v>
      </c>
      <c r="G26" s="37" t="s">
        <v>3121</v>
      </c>
      <c r="H26" s="15"/>
      <c r="I26" s="15"/>
      <c r="J26" s="15"/>
      <c r="K26" s="15">
        <v>30</v>
      </c>
      <c r="L26" s="15">
        <v>131</v>
      </c>
      <c r="M26" s="15"/>
      <c r="N26" s="15"/>
      <c r="O26" s="15"/>
      <c r="P26" s="14">
        <f t="shared" si="2"/>
        <v>161</v>
      </c>
      <c r="Q26" s="307" t="s">
        <v>32</v>
      </c>
      <c r="R26" s="344">
        <v>114409</v>
      </c>
      <c r="S26" s="483" t="s">
        <v>33</v>
      </c>
      <c r="T26" s="484" t="s">
        <v>100</v>
      </c>
      <c r="U26" s="485" t="s">
        <v>90</v>
      </c>
      <c r="V26" s="16"/>
      <c r="W26" s="16" t="s">
        <v>7240</v>
      </c>
      <c r="X26" s="16"/>
    </row>
    <row r="27" spans="1:24">
      <c r="A27" s="272" t="s">
        <v>3866</v>
      </c>
      <c r="B27" s="15" t="s">
        <v>78</v>
      </c>
      <c r="C27" s="35" t="s">
        <v>7244</v>
      </c>
      <c r="D27" s="15" t="s">
        <v>99</v>
      </c>
      <c r="E27" s="24">
        <v>45926.277777777781</v>
      </c>
      <c r="F27" s="15">
        <v>10.8</v>
      </c>
      <c r="G27" s="37" t="s">
        <v>3121</v>
      </c>
      <c r="H27" s="15"/>
      <c r="I27" s="15"/>
      <c r="J27" s="15"/>
      <c r="K27" s="15"/>
      <c r="L27" s="35">
        <v>90</v>
      </c>
      <c r="M27" s="35">
        <v>60</v>
      </c>
      <c r="N27" s="15">
        <v>11</v>
      </c>
      <c r="O27" s="15"/>
      <c r="P27" s="14">
        <f t="shared" si="2"/>
        <v>161</v>
      </c>
      <c r="Q27" s="307" t="s">
        <v>32</v>
      </c>
      <c r="R27" s="344">
        <v>114408</v>
      </c>
      <c r="S27" s="483" t="s">
        <v>33</v>
      </c>
      <c r="T27" s="484" t="s">
        <v>100</v>
      </c>
      <c r="U27" s="485" t="s">
        <v>90</v>
      </c>
      <c r="V27" s="16"/>
      <c r="W27" s="16" t="s">
        <v>7240</v>
      </c>
      <c r="X27" s="16"/>
    </row>
    <row r="28" spans="1:24">
      <c r="A28" s="272" t="s">
        <v>120</v>
      </c>
      <c r="B28" s="15" t="s">
        <v>78</v>
      </c>
      <c r="C28" s="35" t="s">
        <v>7245</v>
      </c>
      <c r="D28" s="15" t="s">
        <v>168</v>
      </c>
      <c r="E28" s="24">
        <v>45926.715277777781</v>
      </c>
      <c r="F28" s="15">
        <v>11.8</v>
      </c>
      <c r="G28" s="37" t="s">
        <v>3121</v>
      </c>
      <c r="H28" s="15"/>
      <c r="I28" s="15"/>
      <c r="J28" s="15"/>
      <c r="K28" s="15">
        <v>11</v>
      </c>
      <c r="L28" s="15">
        <v>90</v>
      </c>
      <c r="M28" s="15">
        <v>60</v>
      </c>
      <c r="N28" s="15"/>
      <c r="O28" s="15"/>
      <c r="P28" s="14">
        <f t="shared" si="2"/>
        <v>161</v>
      </c>
      <c r="Q28" s="307" t="s">
        <v>32</v>
      </c>
      <c r="R28" s="344">
        <v>114410</v>
      </c>
      <c r="S28" s="237" t="s">
        <v>33</v>
      </c>
      <c r="T28" s="486" t="s">
        <v>169</v>
      </c>
      <c r="U28" s="16" t="s">
        <v>90</v>
      </c>
      <c r="V28" s="16"/>
      <c r="W28" s="16" t="s">
        <v>7236</v>
      </c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293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363</v>
      </c>
      <c r="L30" s="11">
        <f t="shared" si="3"/>
        <v>472</v>
      </c>
      <c r="M30" s="11">
        <f t="shared" si="3"/>
        <v>120</v>
      </c>
      <c r="N30" s="11">
        <f t="shared" si="3"/>
        <v>11</v>
      </c>
      <c r="O30" s="11">
        <f t="shared" si="3"/>
        <v>0</v>
      </c>
      <c r="P30" s="11">
        <f t="shared" si="3"/>
        <v>966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 t="s">
        <v>169</v>
      </c>
      <c r="B34" s="1564" t="s">
        <v>7193</v>
      </c>
      <c r="C34" s="1564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487" t="s">
        <v>100</v>
      </c>
      <c r="B35" s="1835" t="s">
        <v>7194</v>
      </c>
      <c r="C35" s="183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5" t="s">
        <v>42</v>
      </c>
      <c r="B36" s="1772"/>
      <c r="C36" s="1772"/>
      <c r="D36" s="1"/>
      <c r="E36" s="1"/>
    </row>
    <row r="37" spans="1:23">
      <c r="A37" s="5" t="s">
        <v>42</v>
      </c>
      <c r="B37" s="1772"/>
      <c r="C37" s="1772"/>
    </row>
    <row r="38" spans="1:23">
      <c r="A38" s="5" t="s">
        <v>43</v>
      </c>
      <c r="B38" s="1772"/>
      <c r="C38" s="1772"/>
      <c r="D38" s="1"/>
      <c r="E38" s="1"/>
    </row>
    <row r="39" spans="1:23">
      <c r="A39" s="5" t="s">
        <v>44</v>
      </c>
      <c r="B39" s="1772"/>
      <c r="C39" s="1772"/>
      <c r="D39" s="1"/>
      <c r="E39" s="1"/>
    </row>
  </sheetData>
  <mergeCells count="22">
    <mergeCell ref="B14:C14"/>
    <mergeCell ref="A1:F1"/>
    <mergeCell ref="H1:P1"/>
    <mergeCell ref="Q1:X1"/>
    <mergeCell ref="B12:D12"/>
    <mergeCell ref="J12:L12"/>
    <mergeCell ref="B15:C15"/>
    <mergeCell ref="B35:C35"/>
    <mergeCell ref="B38:C38"/>
    <mergeCell ref="B39:C39"/>
    <mergeCell ref="Q21:X21"/>
    <mergeCell ref="B32:D32"/>
    <mergeCell ref="J32:L32"/>
    <mergeCell ref="B34:C34"/>
    <mergeCell ref="B36:C36"/>
    <mergeCell ref="B37:C37"/>
    <mergeCell ref="H21:P21"/>
    <mergeCell ref="B16:C16"/>
    <mergeCell ref="B17:C17"/>
    <mergeCell ref="B18:C18"/>
    <mergeCell ref="B19:C19"/>
    <mergeCell ref="A21:F21"/>
  </mergeCells>
  <pageMargins left="0.7" right="0.7" top="0.75" bottom="0.75" header="0.3" footer="0.3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4AF30-BB41-4425-86C9-6EFFC9CCC068}">
  <sheetPr>
    <tabColor rgb="FF92D050"/>
  </sheetPr>
  <dimension ref="A1:X80"/>
  <sheetViews>
    <sheetView topLeftCell="A66" workbookViewId="0">
      <selection activeCell="B84" sqref="B8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9.855468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7.425781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219</v>
      </c>
      <c r="B3" s="15" t="s">
        <v>75</v>
      </c>
      <c r="C3" s="35" t="s">
        <v>7246</v>
      </c>
      <c r="D3" s="15" t="s">
        <v>74</v>
      </c>
      <c r="E3" s="24">
        <v>45924.524305555555</v>
      </c>
      <c r="F3" s="15">
        <v>15.3</v>
      </c>
      <c r="G3" s="37"/>
      <c r="H3" s="15"/>
      <c r="I3" s="15"/>
      <c r="J3" s="35">
        <v>27</v>
      </c>
      <c r="K3" s="35">
        <v>134</v>
      </c>
      <c r="L3" s="15"/>
      <c r="M3" s="15"/>
      <c r="N3" s="15"/>
      <c r="O3" s="15"/>
      <c r="P3" s="14">
        <f t="shared" ref="P3:P9" si="0">SUM(H3:O3)</f>
        <v>161</v>
      </c>
      <c r="Q3" s="14" t="s">
        <v>30</v>
      </c>
      <c r="R3" s="14">
        <v>114320</v>
      </c>
      <c r="S3" s="14" t="s">
        <v>31</v>
      </c>
      <c r="T3" s="232" t="s">
        <v>169</v>
      </c>
      <c r="U3" s="16" t="s">
        <v>222</v>
      </c>
      <c r="V3" s="16">
        <v>1014862</v>
      </c>
      <c r="W3" s="16" t="s">
        <v>7247</v>
      </c>
      <c r="X3" s="16"/>
    </row>
    <row r="4" spans="1:24">
      <c r="A4" s="15" t="s">
        <v>111</v>
      </c>
      <c r="B4" s="15" t="s">
        <v>65</v>
      </c>
      <c r="C4" s="35" t="s">
        <v>7248</v>
      </c>
      <c r="D4" s="15" t="s">
        <v>64</v>
      </c>
      <c r="E4" s="24">
        <v>45924.472222222219</v>
      </c>
      <c r="F4" s="15">
        <v>14.8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4" t="s">
        <v>30</v>
      </c>
      <c r="R4" s="264">
        <v>114327</v>
      </c>
      <c r="S4" s="23" t="s">
        <v>33</v>
      </c>
      <c r="T4" s="232" t="s">
        <v>169</v>
      </c>
      <c r="U4" s="16" t="s">
        <v>271</v>
      </c>
      <c r="V4" s="16">
        <v>1014867</v>
      </c>
      <c r="W4" s="16" t="s">
        <v>7247</v>
      </c>
      <c r="X4" s="16"/>
    </row>
    <row r="5" spans="1:24">
      <c r="A5" s="15" t="s">
        <v>2837</v>
      </c>
      <c r="B5" s="15" t="s">
        <v>92</v>
      </c>
      <c r="C5" s="35" t="s">
        <v>7249</v>
      </c>
      <c r="D5" s="15" t="s">
        <v>2467</v>
      </c>
      <c r="E5" s="24">
        <v>45924.732638888891</v>
      </c>
      <c r="F5" s="15">
        <v>10.3</v>
      </c>
      <c r="G5" s="37" t="s">
        <v>3121</v>
      </c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0"/>
        <v>161</v>
      </c>
      <c r="Q5" s="307" t="s">
        <v>32</v>
      </c>
      <c r="R5" s="340">
        <v>114391</v>
      </c>
      <c r="S5" s="237" t="s">
        <v>33</v>
      </c>
      <c r="T5" s="270" t="s">
        <v>161</v>
      </c>
      <c r="U5" s="16" t="s">
        <v>90</v>
      </c>
      <c r="V5" s="16">
        <v>1014863</v>
      </c>
      <c r="W5" s="16" t="s">
        <v>7250</v>
      </c>
      <c r="X5" s="16"/>
    </row>
    <row r="6" spans="1:24">
      <c r="A6" s="15" t="s">
        <v>86</v>
      </c>
      <c r="B6" s="15" t="s">
        <v>78</v>
      </c>
      <c r="C6" s="35" t="s">
        <v>7251</v>
      </c>
      <c r="D6" s="15" t="s">
        <v>99</v>
      </c>
      <c r="E6" s="24">
        <v>45924.277777777781</v>
      </c>
      <c r="F6" s="15">
        <v>10.8</v>
      </c>
      <c r="G6" s="37" t="s">
        <v>3121</v>
      </c>
      <c r="H6" s="15"/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307" t="s">
        <v>32</v>
      </c>
      <c r="R6" s="340">
        <v>114392</v>
      </c>
      <c r="S6" s="237" t="s">
        <v>33</v>
      </c>
      <c r="T6" s="488" t="s">
        <v>100</v>
      </c>
      <c r="U6" s="16" t="s">
        <v>90</v>
      </c>
      <c r="V6" s="16">
        <v>1014864</v>
      </c>
      <c r="W6" s="16" t="s">
        <v>7247</v>
      </c>
      <c r="X6" s="16"/>
    </row>
    <row r="7" spans="1:24">
      <c r="A7" s="15" t="s">
        <v>3866</v>
      </c>
      <c r="B7" s="15" t="s">
        <v>78</v>
      </c>
      <c r="C7" s="35" t="s">
        <v>7252</v>
      </c>
      <c r="D7" s="15" t="s">
        <v>99</v>
      </c>
      <c r="E7" s="24">
        <v>45924.277777777781</v>
      </c>
      <c r="F7" s="15">
        <v>10.8</v>
      </c>
      <c r="G7" s="37" t="s">
        <v>3121</v>
      </c>
      <c r="H7" s="15"/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307" t="s">
        <v>32</v>
      </c>
      <c r="R7" s="340">
        <v>114393</v>
      </c>
      <c r="S7" s="237" t="s">
        <v>33</v>
      </c>
      <c r="T7" s="488" t="s">
        <v>100</v>
      </c>
      <c r="U7" s="16" t="s">
        <v>90</v>
      </c>
      <c r="V7" s="16">
        <v>1014865</v>
      </c>
      <c r="W7" s="16" t="s">
        <v>7247</v>
      </c>
      <c r="X7" s="16"/>
    </row>
    <row r="8" spans="1:24">
      <c r="A8" s="15" t="s">
        <v>120</v>
      </c>
      <c r="B8" s="15" t="s">
        <v>78</v>
      </c>
      <c r="C8" s="35" t="s">
        <v>7253</v>
      </c>
      <c r="D8" s="15" t="s">
        <v>99</v>
      </c>
      <c r="E8" s="24">
        <v>45924.277777777781</v>
      </c>
      <c r="F8" s="15">
        <v>10.8</v>
      </c>
      <c r="G8" s="37" t="s">
        <v>3121</v>
      </c>
      <c r="H8" s="15"/>
      <c r="I8" s="15"/>
      <c r="J8" s="15"/>
      <c r="K8" s="15"/>
      <c r="L8" s="35">
        <v>161</v>
      </c>
      <c r="M8" s="15"/>
      <c r="N8" s="15"/>
      <c r="O8" s="15"/>
      <c r="P8" s="14">
        <f t="shared" si="0"/>
        <v>161</v>
      </c>
      <c r="Q8" s="307" t="s">
        <v>32</v>
      </c>
      <c r="R8" s="340">
        <v>114394</v>
      </c>
      <c r="S8" s="237" t="s">
        <v>33</v>
      </c>
      <c r="T8" s="488" t="s">
        <v>100</v>
      </c>
      <c r="U8" s="16" t="s">
        <v>90</v>
      </c>
      <c r="V8" s="16">
        <v>1014866</v>
      </c>
      <c r="W8" s="16" t="s">
        <v>7247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293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27</v>
      </c>
      <c r="K10" s="11">
        <f t="shared" si="1"/>
        <v>134</v>
      </c>
      <c r="L10" s="11">
        <f t="shared" si="1"/>
        <v>805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342" t="s">
        <v>161</v>
      </c>
      <c r="B14" s="1804" t="s">
        <v>7193</v>
      </c>
      <c r="C14" s="180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169</v>
      </c>
      <c r="B15" s="1564" t="s">
        <v>7205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487" t="s">
        <v>100</v>
      </c>
      <c r="B16" s="1835" t="s">
        <v>7194</v>
      </c>
      <c r="C16" s="183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15" customHeight="1">
      <c r="A17" s="5" t="s">
        <v>42</v>
      </c>
      <c r="B17" s="1772" t="s">
        <v>1548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42</v>
      </c>
      <c r="B18" s="1772"/>
      <c r="C18" s="177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43</v>
      </c>
      <c r="B19" s="1566">
        <v>358400710649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5" t="s">
        <v>44</v>
      </c>
      <c r="B20" s="1567">
        <v>0.45833333333333331</v>
      </c>
      <c r="C20" s="156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24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 ht="23.25" customHeight="1">
      <c r="A22" s="1559" t="s">
        <v>194</v>
      </c>
      <c r="B22" s="1559"/>
      <c r="C22" s="1559"/>
      <c r="D22" s="1559"/>
      <c r="E22" s="1559"/>
      <c r="F22" s="1559"/>
      <c r="G22" s="7"/>
      <c r="H22" s="1559" t="s">
        <v>346</v>
      </c>
      <c r="I22" s="1559"/>
      <c r="J22" s="1559"/>
      <c r="K22" s="1559"/>
      <c r="L22" s="1559"/>
      <c r="M22" s="1559"/>
      <c r="N22" s="1559"/>
      <c r="O22" s="1559"/>
      <c r="P22" s="1559"/>
      <c r="Q22" s="1741" t="s">
        <v>4488</v>
      </c>
      <c r="R22" s="1742"/>
      <c r="S22" s="1742"/>
      <c r="T22" s="1742"/>
      <c r="U22" s="1742"/>
      <c r="V22" s="1742"/>
      <c r="W22" s="1742"/>
      <c r="X22" s="1742"/>
    </row>
    <row r="23" spans="1:24" ht="26.25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9" t="s">
        <v>14</v>
      </c>
      <c r="L23" s="9" t="s">
        <v>15</v>
      </c>
      <c r="M23" s="9" t="s">
        <v>16</v>
      </c>
      <c r="N23" s="9" t="s">
        <v>17</v>
      </c>
      <c r="O23" s="10" t="s">
        <v>18</v>
      </c>
      <c r="P23" s="8" t="s">
        <v>19</v>
      </c>
      <c r="Q23" s="8" t="s">
        <v>20</v>
      </c>
      <c r="R23" s="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  <c r="X23" s="8" t="s">
        <v>28</v>
      </c>
    </row>
    <row r="24" spans="1:24">
      <c r="A24" s="300" t="s">
        <v>7254</v>
      </c>
      <c r="B24" s="300" t="s">
        <v>65</v>
      </c>
      <c r="C24" s="300" t="s">
        <v>7255</v>
      </c>
      <c r="D24" s="300" t="s">
        <v>64</v>
      </c>
      <c r="E24" s="301">
        <v>45926.472222222219</v>
      </c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>SUM(H24:O24)</f>
        <v>0</v>
      </c>
      <c r="Q24" s="14" t="s">
        <v>30</v>
      </c>
      <c r="R24" s="14">
        <v>114337</v>
      </c>
      <c r="S24" s="23" t="s">
        <v>33</v>
      </c>
      <c r="T24" s="16"/>
      <c r="U24" s="16"/>
      <c r="V24" s="16"/>
      <c r="W24" s="16"/>
      <c r="X24" s="16"/>
    </row>
    <row r="25" spans="1:24">
      <c r="A25" s="15" t="s">
        <v>7256</v>
      </c>
      <c r="B25" s="15" t="s">
        <v>65</v>
      </c>
      <c r="C25" s="15" t="s">
        <v>7257</v>
      </c>
      <c r="D25" s="15" t="s">
        <v>64</v>
      </c>
      <c r="E25" s="24">
        <v>45925.472222222219</v>
      </c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v>54</v>
      </c>
      <c r="Q25" s="14" t="s">
        <v>30</v>
      </c>
      <c r="R25" s="264">
        <v>114329</v>
      </c>
      <c r="S25" s="23" t="s">
        <v>33</v>
      </c>
      <c r="T25" s="232" t="s">
        <v>169</v>
      </c>
      <c r="U25" s="16" t="s">
        <v>90</v>
      </c>
      <c r="V25" s="16">
        <v>1014871</v>
      </c>
      <c r="W25" s="16" t="s">
        <v>7258</v>
      </c>
      <c r="X25" s="16"/>
    </row>
    <row r="26" spans="1:24">
      <c r="A26" s="15" t="s">
        <v>519</v>
      </c>
      <c r="B26" s="15" t="s">
        <v>78</v>
      </c>
      <c r="C26" s="35" t="s">
        <v>7259</v>
      </c>
      <c r="D26" s="15" t="s">
        <v>88</v>
      </c>
      <c r="E26" s="24">
        <v>45925.166666666664</v>
      </c>
      <c r="F26" s="15">
        <v>10.3</v>
      </c>
      <c r="G26" s="37" t="s">
        <v>3121</v>
      </c>
      <c r="H26" s="15"/>
      <c r="I26" s="15"/>
      <c r="J26" s="15"/>
      <c r="K26" s="15"/>
      <c r="L26" s="35">
        <v>134</v>
      </c>
      <c r="M26" s="35">
        <v>27</v>
      </c>
      <c r="N26" s="15"/>
      <c r="O26" s="15"/>
      <c r="P26" s="14">
        <f>SUM(H26:O26)</f>
        <v>161</v>
      </c>
      <c r="Q26" s="307" t="s">
        <v>32</v>
      </c>
      <c r="R26" s="344">
        <v>114377</v>
      </c>
      <c r="S26" s="237" t="s">
        <v>33</v>
      </c>
      <c r="T26" s="270" t="s">
        <v>161</v>
      </c>
      <c r="U26" s="16" t="s">
        <v>90</v>
      </c>
      <c r="V26" s="16">
        <v>1014872</v>
      </c>
      <c r="W26" s="16" t="s">
        <v>7260</v>
      </c>
      <c r="X26" s="16"/>
    </row>
    <row r="27" spans="1:24">
      <c r="A27" s="15" t="s">
        <v>152</v>
      </c>
      <c r="B27" s="321" t="s">
        <v>78</v>
      </c>
      <c r="C27" s="311" t="s">
        <v>7261</v>
      </c>
      <c r="D27" s="321" t="s">
        <v>88</v>
      </c>
      <c r="E27" s="24">
        <v>45925.166666666664</v>
      </c>
      <c r="F27" s="15">
        <v>10.3</v>
      </c>
      <c r="G27" s="37" t="s">
        <v>7198</v>
      </c>
      <c r="H27" s="15"/>
      <c r="I27" s="15"/>
      <c r="J27" s="15"/>
      <c r="K27" s="35">
        <v>107</v>
      </c>
      <c r="L27" s="35">
        <v>54</v>
      </c>
      <c r="M27" s="15"/>
      <c r="N27" s="15"/>
      <c r="O27" s="15"/>
      <c r="P27" s="14">
        <f>SUM(H27:O27)</f>
        <v>161</v>
      </c>
      <c r="Q27" s="307" t="s">
        <v>32</v>
      </c>
      <c r="R27" s="344">
        <v>114373</v>
      </c>
      <c r="S27" s="237" t="s">
        <v>33</v>
      </c>
      <c r="T27" s="270" t="s">
        <v>161</v>
      </c>
      <c r="U27" s="16" t="s">
        <v>90</v>
      </c>
      <c r="V27" s="16">
        <v>1014873</v>
      </c>
      <c r="W27" s="16" t="s">
        <v>7260</v>
      </c>
      <c r="X27" s="16"/>
    </row>
    <row r="28" spans="1:24">
      <c r="A28" s="26" t="s">
        <v>86</v>
      </c>
      <c r="B28" s="250" t="s">
        <v>92</v>
      </c>
      <c r="C28" s="323" t="s">
        <v>7262</v>
      </c>
      <c r="D28" s="250" t="s">
        <v>159</v>
      </c>
      <c r="E28" s="251">
        <v>45925.041666666664</v>
      </c>
      <c r="F28" s="15">
        <v>10.3</v>
      </c>
      <c r="G28" s="37" t="s">
        <v>3121</v>
      </c>
      <c r="H28" s="15"/>
      <c r="I28" s="15"/>
      <c r="J28" s="15"/>
      <c r="K28" s="15"/>
      <c r="L28" s="35">
        <v>81</v>
      </c>
      <c r="M28" s="35">
        <v>80</v>
      </c>
      <c r="N28" s="15"/>
      <c r="O28" s="15"/>
      <c r="P28" s="14">
        <f>SUM(H28:O28)</f>
        <v>161</v>
      </c>
      <c r="Q28" s="307" t="s">
        <v>32</v>
      </c>
      <c r="R28" s="344">
        <v>114378</v>
      </c>
      <c r="S28" s="237" t="s">
        <v>33</v>
      </c>
      <c r="T28" s="270" t="s">
        <v>161</v>
      </c>
      <c r="U28" s="16" t="s">
        <v>90</v>
      </c>
      <c r="V28" s="16">
        <v>1014874</v>
      </c>
      <c r="W28" s="16" t="s">
        <v>7260</v>
      </c>
      <c r="X28" s="16"/>
    </row>
    <row r="29" spans="1:24">
      <c r="A29" s="26" t="s">
        <v>119</v>
      </c>
      <c r="B29" s="250" t="s">
        <v>92</v>
      </c>
      <c r="C29" s="323" t="s">
        <v>7263</v>
      </c>
      <c r="D29" s="250" t="s">
        <v>159</v>
      </c>
      <c r="E29" s="251">
        <v>45925.041666666664</v>
      </c>
      <c r="F29" s="15">
        <v>10.3</v>
      </c>
      <c r="G29" s="37" t="s">
        <v>3121</v>
      </c>
      <c r="H29" s="15"/>
      <c r="I29" s="15"/>
      <c r="J29" s="15"/>
      <c r="K29" s="15"/>
      <c r="L29" s="35">
        <v>81</v>
      </c>
      <c r="M29" s="35">
        <v>80</v>
      </c>
      <c r="N29" s="15"/>
      <c r="O29" s="15"/>
      <c r="P29" s="14">
        <f>SUM(H29:O29)</f>
        <v>161</v>
      </c>
      <c r="Q29" s="307" t="s">
        <v>32</v>
      </c>
      <c r="R29" s="344">
        <v>114379</v>
      </c>
      <c r="S29" s="237" t="s">
        <v>33</v>
      </c>
      <c r="T29" s="270" t="s">
        <v>161</v>
      </c>
      <c r="U29" s="16" t="s">
        <v>90</v>
      </c>
      <c r="V29" s="16">
        <v>1014875</v>
      </c>
      <c r="W29" s="16" t="s">
        <v>7260</v>
      </c>
      <c r="X29" s="16"/>
    </row>
    <row r="30" spans="1:24">
      <c r="A30" s="26" t="s">
        <v>2561</v>
      </c>
      <c r="B30" s="250" t="s">
        <v>92</v>
      </c>
      <c r="C30" s="323" t="s">
        <v>7264</v>
      </c>
      <c r="D30" s="250" t="s">
        <v>159</v>
      </c>
      <c r="E30" s="251">
        <v>45925.041666666664</v>
      </c>
      <c r="F30" s="15">
        <v>10.3</v>
      </c>
      <c r="G30" s="37" t="s">
        <v>3121</v>
      </c>
      <c r="H30" s="15"/>
      <c r="I30" s="15"/>
      <c r="J30" s="15"/>
      <c r="K30" s="15"/>
      <c r="L30" s="35">
        <v>81</v>
      </c>
      <c r="M30" s="35">
        <v>80</v>
      </c>
      <c r="N30" s="15"/>
      <c r="O30" s="15"/>
      <c r="P30" s="14">
        <f>SUM(H30:O30)</f>
        <v>161</v>
      </c>
      <c r="Q30" s="307" t="s">
        <v>32</v>
      </c>
      <c r="R30" s="344">
        <v>114380</v>
      </c>
      <c r="S30" s="237" t="s">
        <v>33</v>
      </c>
      <c r="T30" s="270" t="s">
        <v>161</v>
      </c>
      <c r="U30" s="16" t="s">
        <v>90</v>
      </c>
      <c r="V30" s="16">
        <v>1014876</v>
      </c>
      <c r="W30" s="16" t="s">
        <v>7260</v>
      </c>
      <c r="X30" s="16"/>
    </row>
    <row r="31" spans="1:24">
      <c r="A31" s="11" t="s">
        <v>19</v>
      </c>
      <c r="B31" s="20"/>
      <c r="C31" s="20"/>
      <c r="D31" s="20"/>
      <c r="E31" s="11"/>
      <c r="F31" s="7"/>
      <c r="G31" s="7"/>
      <c r="H31" s="11">
        <f t="shared" ref="H31:P31" si="2">SUM(H24:H30)</f>
        <v>0</v>
      </c>
      <c r="I31" s="11">
        <f t="shared" si="2"/>
        <v>0</v>
      </c>
      <c r="J31" s="11">
        <f t="shared" si="2"/>
        <v>0</v>
      </c>
      <c r="K31" s="11">
        <f t="shared" si="2"/>
        <v>107</v>
      </c>
      <c r="L31" s="11">
        <f t="shared" si="2"/>
        <v>431</v>
      </c>
      <c r="M31" s="11">
        <f t="shared" si="2"/>
        <v>267</v>
      </c>
      <c r="N31" s="11">
        <f t="shared" si="2"/>
        <v>0</v>
      </c>
      <c r="O31" s="11">
        <f t="shared" si="2"/>
        <v>0</v>
      </c>
      <c r="P31" s="11">
        <f t="shared" si="2"/>
        <v>859</v>
      </c>
      <c r="Q31" s="12"/>
      <c r="R31" s="256"/>
      <c r="S31" s="12"/>
      <c r="T31" s="12"/>
      <c r="U31" s="12"/>
      <c r="V31" s="12"/>
      <c r="W31" s="12"/>
      <c r="X31" s="12"/>
    </row>
    <row r="32" spans="1:24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5.75" customHeight="1">
      <c r="A33" s="166" t="s">
        <v>34</v>
      </c>
      <c r="B33" s="1562"/>
      <c r="C33" s="1562"/>
      <c r="D33" s="1562"/>
      <c r="E33" s="1"/>
      <c r="F33" s="1"/>
      <c r="G33" s="1"/>
      <c r="H33" s="1"/>
      <c r="I33" s="1"/>
      <c r="J33" s="1563"/>
      <c r="K33" s="1563"/>
      <c r="L33" s="156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18">
      <c r="A34" s="187" t="s">
        <v>35</v>
      </c>
      <c r="B34" s="186" t="s">
        <v>36</v>
      </c>
      <c r="C34" s="239" t="s">
        <v>37</v>
      </c>
      <c r="D34" s="24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4" t="s">
        <v>169</v>
      </c>
      <c r="B35" s="1564" t="s">
        <v>7193</v>
      </c>
      <c r="C35" s="1564"/>
      <c r="D35" s="242"/>
      <c r="E35" s="243" t="s">
        <v>40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342" t="s">
        <v>161</v>
      </c>
      <c r="B36" s="1804" t="s">
        <v>7194</v>
      </c>
      <c r="C36" s="180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4">
      <c r="A37" s="5" t="s">
        <v>42</v>
      </c>
      <c r="B37" s="1565" t="s">
        <v>2760</v>
      </c>
      <c r="C37" s="1565"/>
      <c r="D37" s="1"/>
      <c r="E37" s="1"/>
    </row>
    <row r="38" spans="1:24">
      <c r="A38" s="5" t="s">
        <v>42</v>
      </c>
      <c r="B38" s="1565"/>
      <c r="C38" s="1565"/>
    </row>
    <row r="39" spans="1:24">
      <c r="A39" s="5" t="s">
        <v>43</v>
      </c>
      <c r="B39" s="1566">
        <v>358400122145</v>
      </c>
      <c r="C39" s="1565"/>
      <c r="D39" s="1"/>
      <c r="E39" s="1"/>
    </row>
    <row r="40" spans="1:24">
      <c r="A40" s="5" t="s">
        <v>44</v>
      </c>
      <c r="B40" s="1567">
        <v>0.625</v>
      </c>
      <c r="C40" s="1565"/>
      <c r="D40" s="1"/>
      <c r="E40" s="1"/>
    </row>
    <row r="42" spans="1:24" ht="23.25">
      <c r="A42" s="1559" t="s">
        <v>205</v>
      </c>
      <c r="B42" s="1559"/>
      <c r="C42" s="1559"/>
      <c r="D42" s="1559"/>
      <c r="E42" s="1559"/>
      <c r="F42" s="1559"/>
      <c r="G42" s="7"/>
      <c r="H42" s="1559" t="s">
        <v>346</v>
      </c>
      <c r="I42" s="1559"/>
      <c r="J42" s="1559"/>
      <c r="K42" s="1559"/>
      <c r="L42" s="1559"/>
      <c r="M42" s="1559"/>
      <c r="N42" s="1559"/>
      <c r="O42" s="1559"/>
      <c r="P42" s="1559"/>
      <c r="Q42" s="1741" t="s">
        <v>7265</v>
      </c>
      <c r="R42" s="1742"/>
      <c r="S42" s="1742"/>
      <c r="T42" s="1742"/>
      <c r="U42" s="1742"/>
      <c r="V42" s="1742"/>
      <c r="W42" s="1742"/>
      <c r="X42" s="1742"/>
    </row>
    <row r="43" spans="1:24" ht="26.25">
      <c r="A43" s="8" t="s">
        <v>3</v>
      </c>
      <c r="B43" s="8" t="s">
        <v>4</v>
      </c>
      <c r="C43" s="8" t="s">
        <v>5</v>
      </c>
      <c r="D43" s="8" t="s">
        <v>6</v>
      </c>
      <c r="E43" s="8" t="s">
        <v>7</v>
      </c>
      <c r="F43" s="8" t="s">
        <v>8</v>
      </c>
      <c r="G43" s="33" t="s">
        <v>10</v>
      </c>
      <c r="H43" s="9" t="s">
        <v>11</v>
      </c>
      <c r="I43" s="9" t="s">
        <v>12</v>
      </c>
      <c r="J43" s="9" t="s">
        <v>13</v>
      </c>
      <c r="K43" s="9" t="s">
        <v>14</v>
      </c>
      <c r="L43" s="9" t="s">
        <v>15</v>
      </c>
      <c r="M43" s="9" t="s">
        <v>16</v>
      </c>
      <c r="N43" s="9" t="s">
        <v>17</v>
      </c>
      <c r="O43" s="10" t="s">
        <v>18</v>
      </c>
      <c r="P43" s="8" t="s">
        <v>19</v>
      </c>
      <c r="Q43" s="8" t="s">
        <v>20</v>
      </c>
      <c r="R43" s="18" t="s">
        <v>9</v>
      </c>
      <c r="S43" s="8" t="s">
        <v>21</v>
      </c>
      <c r="T43" s="8" t="s">
        <v>24</v>
      </c>
      <c r="U43" s="8" t="s">
        <v>25</v>
      </c>
      <c r="V43" s="8" t="s">
        <v>26</v>
      </c>
      <c r="W43" s="8" t="s">
        <v>27</v>
      </c>
      <c r="X43" s="8" t="s">
        <v>28</v>
      </c>
    </row>
    <row r="44" spans="1:24">
      <c r="A44" s="15" t="s">
        <v>133</v>
      </c>
      <c r="B44" s="15" t="s">
        <v>134</v>
      </c>
      <c r="C44" s="35" t="s">
        <v>7266</v>
      </c>
      <c r="D44" s="15" t="s">
        <v>2892</v>
      </c>
      <c r="E44" s="24">
        <v>45925.288194444445</v>
      </c>
      <c r="F44" s="15">
        <v>10.3</v>
      </c>
      <c r="G44" s="37" t="s">
        <v>7198</v>
      </c>
      <c r="H44" s="15"/>
      <c r="I44" s="15"/>
      <c r="J44" s="15"/>
      <c r="K44" s="35">
        <v>134</v>
      </c>
      <c r="L44" s="35">
        <v>27</v>
      </c>
      <c r="M44" s="15"/>
      <c r="N44" s="15"/>
      <c r="O44" s="15"/>
      <c r="P44" s="14">
        <f t="shared" ref="P44:P49" si="3">SUM(H44:O44)</f>
        <v>161</v>
      </c>
      <c r="Q44" s="307" t="s">
        <v>32</v>
      </c>
      <c r="R44" s="340">
        <v>114375</v>
      </c>
      <c r="S44" s="237" t="s">
        <v>33</v>
      </c>
      <c r="T44" s="270" t="s">
        <v>161</v>
      </c>
      <c r="U44" s="16" t="s">
        <v>90</v>
      </c>
      <c r="V44" s="16">
        <v>1014877</v>
      </c>
      <c r="W44" s="16" t="s">
        <v>7267</v>
      </c>
      <c r="X44" s="16"/>
    </row>
    <row r="45" spans="1:24">
      <c r="A45" s="15" t="s">
        <v>133</v>
      </c>
      <c r="B45" s="15" t="s">
        <v>134</v>
      </c>
      <c r="C45" s="35" t="s">
        <v>7268</v>
      </c>
      <c r="D45" s="15" t="s">
        <v>2892</v>
      </c>
      <c r="E45" s="24">
        <v>45925.288194444445</v>
      </c>
      <c r="F45" s="15">
        <v>10.3</v>
      </c>
      <c r="G45" s="37" t="s">
        <v>7198</v>
      </c>
      <c r="H45" s="15"/>
      <c r="I45" s="15"/>
      <c r="J45" s="15"/>
      <c r="K45" s="35">
        <v>134</v>
      </c>
      <c r="L45" s="35">
        <v>27</v>
      </c>
      <c r="M45" s="15"/>
      <c r="N45" s="15"/>
      <c r="O45" s="15"/>
      <c r="P45" s="14">
        <f t="shared" si="3"/>
        <v>161</v>
      </c>
      <c r="Q45" s="307" t="s">
        <v>32</v>
      </c>
      <c r="R45" s="340">
        <v>114376</v>
      </c>
      <c r="S45" s="237" t="s">
        <v>33</v>
      </c>
      <c r="T45" s="270" t="s">
        <v>161</v>
      </c>
      <c r="U45" s="16" t="s">
        <v>90</v>
      </c>
      <c r="V45" s="16">
        <v>1014878</v>
      </c>
      <c r="W45" s="16" t="s">
        <v>7267</v>
      </c>
      <c r="X45" s="16"/>
    </row>
    <row r="46" spans="1:24">
      <c r="A46" s="15" t="s">
        <v>86</v>
      </c>
      <c r="B46" s="15" t="s">
        <v>134</v>
      </c>
      <c r="C46" s="35" t="s">
        <v>7269</v>
      </c>
      <c r="D46" s="15" t="s">
        <v>2892</v>
      </c>
      <c r="E46" s="24">
        <v>45925.288194444445</v>
      </c>
      <c r="F46" s="15">
        <v>10.3</v>
      </c>
      <c r="G46" s="37" t="s">
        <v>3121</v>
      </c>
      <c r="H46" s="15"/>
      <c r="I46" s="15"/>
      <c r="J46" s="15"/>
      <c r="K46" s="15"/>
      <c r="L46" s="35">
        <v>161</v>
      </c>
      <c r="M46" s="15"/>
      <c r="N46" s="15"/>
      <c r="O46" s="15"/>
      <c r="P46" s="14">
        <f t="shared" si="3"/>
        <v>161</v>
      </c>
      <c r="Q46" s="307" t="s">
        <v>32</v>
      </c>
      <c r="R46" s="340">
        <v>114381</v>
      </c>
      <c r="S46" s="237" t="s">
        <v>33</v>
      </c>
      <c r="T46" s="270" t="s">
        <v>161</v>
      </c>
      <c r="U46" s="16" t="s">
        <v>90</v>
      </c>
      <c r="V46" s="16">
        <v>1014879</v>
      </c>
      <c r="W46" s="16" t="s">
        <v>7267</v>
      </c>
      <c r="X46" s="16"/>
    </row>
    <row r="47" spans="1:24">
      <c r="A47" s="15" t="s">
        <v>102</v>
      </c>
      <c r="B47" s="15" t="s">
        <v>92</v>
      </c>
      <c r="C47" s="35" t="s">
        <v>7270</v>
      </c>
      <c r="D47" s="15" t="s">
        <v>620</v>
      </c>
      <c r="E47" s="24">
        <v>45924.979166666664</v>
      </c>
      <c r="F47" s="15">
        <v>10.3</v>
      </c>
      <c r="G47" s="37" t="s">
        <v>3121</v>
      </c>
      <c r="H47" s="15"/>
      <c r="I47" s="15"/>
      <c r="J47" s="15"/>
      <c r="K47" s="15"/>
      <c r="L47" s="35">
        <v>134</v>
      </c>
      <c r="M47" s="35">
        <v>27</v>
      </c>
      <c r="N47" s="15"/>
      <c r="O47" s="15"/>
      <c r="P47" s="14">
        <f t="shared" si="3"/>
        <v>161</v>
      </c>
      <c r="Q47" s="307" t="s">
        <v>32</v>
      </c>
      <c r="R47" s="340">
        <v>114382</v>
      </c>
      <c r="S47" s="237" t="s">
        <v>33</v>
      </c>
      <c r="T47" s="270" t="s">
        <v>161</v>
      </c>
      <c r="U47" s="16" t="s">
        <v>90</v>
      </c>
      <c r="V47" s="16">
        <v>1014880</v>
      </c>
      <c r="W47" s="16" t="s">
        <v>7236</v>
      </c>
      <c r="X47" s="16"/>
    </row>
    <row r="48" spans="1:24">
      <c r="A48" s="15" t="s">
        <v>558</v>
      </c>
      <c r="B48" s="15" t="s">
        <v>92</v>
      </c>
      <c r="C48" s="35" t="s">
        <v>7271</v>
      </c>
      <c r="D48" s="15" t="s">
        <v>620</v>
      </c>
      <c r="E48" s="24">
        <v>45924.979166666664</v>
      </c>
      <c r="F48" s="15">
        <v>10.3</v>
      </c>
      <c r="G48" s="37" t="s">
        <v>3121</v>
      </c>
      <c r="H48" s="15"/>
      <c r="I48" s="15"/>
      <c r="J48" s="15"/>
      <c r="K48" s="15"/>
      <c r="L48" s="35">
        <v>134</v>
      </c>
      <c r="M48" s="35">
        <v>27</v>
      </c>
      <c r="N48" s="15"/>
      <c r="O48" s="15"/>
      <c r="P48" s="14">
        <f t="shared" si="3"/>
        <v>161</v>
      </c>
      <c r="Q48" s="307" t="s">
        <v>32</v>
      </c>
      <c r="R48" s="340">
        <v>114383</v>
      </c>
      <c r="S48" s="237" t="s">
        <v>33</v>
      </c>
      <c r="T48" s="270" t="s">
        <v>161</v>
      </c>
      <c r="U48" s="16" t="s">
        <v>90</v>
      </c>
      <c r="V48" s="16">
        <v>1014881</v>
      </c>
      <c r="W48" s="16" t="s">
        <v>7236</v>
      </c>
      <c r="X48" s="16"/>
    </row>
    <row r="49" spans="1:24">
      <c r="A49" s="15" t="s">
        <v>122</v>
      </c>
      <c r="B49" s="15" t="s">
        <v>62</v>
      </c>
      <c r="C49" s="35" t="s">
        <v>7272</v>
      </c>
      <c r="D49" s="15" t="s">
        <v>61</v>
      </c>
      <c r="E49" s="254" t="s">
        <v>7273</v>
      </c>
      <c r="F49" s="15">
        <v>13</v>
      </c>
      <c r="G49" s="37"/>
      <c r="H49" s="15"/>
      <c r="I49" s="15"/>
      <c r="J49" s="15">
        <v>81</v>
      </c>
      <c r="K49" s="35">
        <v>80</v>
      </c>
      <c r="L49" s="15"/>
      <c r="M49" s="15"/>
      <c r="N49" s="15"/>
      <c r="O49" s="15"/>
      <c r="P49" s="14">
        <f t="shared" si="3"/>
        <v>161</v>
      </c>
      <c r="Q49" s="14" t="s">
        <v>30</v>
      </c>
      <c r="R49" s="293">
        <v>114324</v>
      </c>
      <c r="S49" s="14" t="s">
        <v>31</v>
      </c>
      <c r="T49" s="232" t="s">
        <v>169</v>
      </c>
      <c r="U49" s="16" t="s">
        <v>90</v>
      </c>
      <c r="V49" s="16">
        <v>1014882</v>
      </c>
      <c r="W49" s="16" t="s">
        <v>7274</v>
      </c>
      <c r="X49" s="16"/>
    </row>
    <row r="50" spans="1:24">
      <c r="A50" s="11" t="s">
        <v>19</v>
      </c>
      <c r="B50" s="7"/>
      <c r="C50" s="7"/>
      <c r="D50" s="7"/>
      <c r="E50" s="11"/>
      <c r="F50" s="7"/>
      <c r="G50" s="7"/>
      <c r="H50" s="11">
        <f t="shared" ref="H50:P50" si="4">SUM(H44:H49)</f>
        <v>0</v>
      </c>
      <c r="I50" s="11">
        <f t="shared" si="4"/>
        <v>0</v>
      </c>
      <c r="J50" s="11">
        <f t="shared" si="4"/>
        <v>81</v>
      </c>
      <c r="K50" s="11">
        <f t="shared" si="4"/>
        <v>348</v>
      </c>
      <c r="L50" s="11">
        <f t="shared" si="4"/>
        <v>483</v>
      </c>
      <c r="M50" s="11">
        <f t="shared" si="4"/>
        <v>54</v>
      </c>
      <c r="N50" s="11">
        <f t="shared" si="4"/>
        <v>0</v>
      </c>
      <c r="O50" s="11">
        <f t="shared" si="4"/>
        <v>0</v>
      </c>
      <c r="P50" s="11">
        <f t="shared" si="4"/>
        <v>966</v>
      </c>
      <c r="Q50" s="12"/>
      <c r="R50" s="12"/>
      <c r="S50" s="12"/>
      <c r="T50" s="12"/>
      <c r="U50" s="12"/>
      <c r="V50" s="12"/>
      <c r="W50" s="12"/>
      <c r="X50" s="12"/>
    </row>
    <row r="51" spans="1:24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166" t="s">
        <v>34</v>
      </c>
      <c r="B52" s="1562"/>
      <c r="C52" s="1562"/>
      <c r="D52" s="1562"/>
      <c r="E52" s="1"/>
      <c r="F52" s="1"/>
      <c r="G52" s="1"/>
      <c r="H52" s="1"/>
      <c r="I52" s="1"/>
      <c r="J52" s="1563"/>
      <c r="K52" s="1563"/>
      <c r="L52" s="156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 ht="18">
      <c r="A53" s="187" t="s">
        <v>35</v>
      </c>
      <c r="B53" s="186" t="s">
        <v>36</v>
      </c>
      <c r="C53" s="239" t="s">
        <v>37</v>
      </c>
      <c r="D53" s="24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342" t="s">
        <v>161</v>
      </c>
      <c r="B54" s="1804" t="s">
        <v>7193</v>
      </c>
      <c r="C54" s="1804"/>
      <c r="D54" s="242"/>
      <c r="E54" s="243" t="s">
        <v>40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4" t="s">
        <v>169</v>
      </c>
      <c r="B55" s="1564" t="s">
        <v>7194</v>
      </c>
      <c r="C55" s="156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5" t="s">
        <v>42</v>
      </c>
      <c r="B56" s="1565" t="s">
        <v>7275</v>
      </c>
      <c r="C56" s="1565"/>
      <c r="D56" s="1"/>
      <c r="E56" s="1"/>
    </row>
    <row r="57" spans="1:24">
      <c r="A57" s="5" t="s">
        <v>42</v>
      </c>
      <c r="B57" s="1565"/>
      <c r="C57" s="1565"/>
    </row>
    <row r="58" spans="1:24">
      <c r="A58" s="5" t="s">
        <v>43</v>
      </c>
      <c r="B58" s="1566">
        <v>358408479865</v>
      </c>
      <c r="C58" s="1565"/>
      <c r="D58" s="1"/>
      <c r="E58" s="1"/>
    </row>
    <row r="59" spans="1:24">
      <c r="A59" s="5" t="s">
        <v>44</v>
      </c>
      <c r="B59" s="1567">
        <v>0.66666666666666663</v>
      </c>
      <c r="C59" s="1565"/>
      <c r="D59" s="1"/>
      <c r="E59" s="1"/>
    </row>
    <row r="61" spans="1:24" ht="23.25">
      <c r="A61" s="1559" t="s">
        <v>155</v>
      </c>
      <c r="B61" s="1559"/>
      <c r="C61" s="1559"/>
      <c r="D61" s="1559"/>
      <c r="E61" s="1559"/>
      <c r="F61" s="1559"/>
      <c r="G61" s="7"/>
      <c r="H61" s="1559" t="s">
        <v>346</v>
      </c>
      <c r="I61" s="1559"/>
      <c r="J61" s="1559"/>
      <c r="K61" s="1559"/>
      <c r="L61" s="1559"/>
      <c r="M61" s="1559"/>
      <c r="N61" s="1559"/>
      <c r="O61" s="1559"/>
      <c r="P61" s="1559"/>
      <c r="Q61" s="1741" t="s">
        <v>6836</v>
      </c>
      <c r="R61" s="1742"/>
      <c r="S61" s="1742"/>
      <c r="T61" s="1742"/>
      <c r="U61" s="1742"/>
      <c r="V61" s="1742"/>
      <c r="W61" s="1742"/>
      <c r="X61" s="1742"/>
    </row>
    <row r="62" spans="1:24" ht="26.25">
      <c r="A62" s="8" t="s">
        <v>3</v>
      </c>
      <c r="B62" s="8" t="s">
        <v>4</v>
      </c>
      <c r="C62" s="8" t="s">
        <v>5</v>
      </c>
      <c r="D62" s="8" t="s">
        <v>6</v>
      </c>
      <c r="E62" s="8" t="s">
        <v>7</v>
      </c>
      <c r="F62" s="8" t="s">
        <v>8</v>
      </c>
      <c r="G62" s="33" t="s">
        <v>10</v>
      </c>
      <c r="H62" s="9" t="s">
        <v>11</v>
      </c>
      <c r="I62" s="9" t="s">
        <v>12</v>
      </c>
      <c r="J62" s="9" t="s">
        <v>13</v>
      </c>
      <c r="K62" s="9" t="s">
        <v>14</v>
      </c>
      <c r="L62" s="9" t="s">
        <v>15</v>
      </c>
      <c r="M62" s="9" t="s">
        <v>16</v>
      </c>
      <c r="N62" s="9" t="s">
        <v>17</v>
      </c>
      <c r="O62" s="10" t="s">
        <v>18</v>
      </c>
      <c r="P62" s="8" t="s">
        <v>19</v>
      </c>
      <c r="Q62" s="8" t="s">
        <v>20</v>
      </c>
      <c r="R62" s="18" t="s">
        <v>9</v>
      </c>
      <c r="S62" s="8" t="s">
        <v>21</v>
      </c>
      <c r="T62" s="8" t="s">
        <v>24</v>
      </c>
      <c r="U62" s="8" t="s">
        <v>25</v>
      </c>
      <c r="V62" s="8" t="s">
        <v>26</v>
      </c>
      <c r="W62" s="8" t="s">
        <v>27</v>
      </c>
      <c r="X62" s="8" t="s">
        <v>28</v>
      </c>
    </row>
    <row r="63" spans="1:24">
      <c r="A63" s="15" t="s">
        <v>120</v>
      </c>
      <c r="B63" s="15" t="s">
        <v>92</v>
      </c>
      <c r="C63" s="35" t="s">
        <v>7276</v>
      </c>
      <c r="D63" s="15" t="s">
        <v>94</v>
      </c>
      <c r="E63" s="24">
        <v>45926.722222222219</v>
      </c>
      <c r="F63" s="15">
        <v>10.3</v>
      </c>
      <c r="G63" s="37" t="s">
        <v>3121</v>
      </c>
      <c r="H63" s="15"/>
      <c r="I63" s="15"/>
      <c r="J63" s="15"/>
      <c r="K63" s="15"/>
      <c r="L63" s="15">
        <v>107</v>
      </c>
      <c r="M63" s="15">
        <v>54</v>
      </c>
      <c r="N63" s="15"/>
      <c r="O63" s="15"/>
      <c r="P63" s="14">
        <f t="shared" ref="P63:P69" si="5">SUM(H63:O63)</f>
        <v>161</v>
      </c>
      <c r="Q63" s="307" t="s">
        <v>32</v>
      </c>
      <c r="R63" s="340">
        <v>114384</v>
      </c>
      <c r="S63" s="237" t="s">
        <v>33</v>
      </c>
      <c r="T63" s="270" t="s">
        <v>161</v>
      </c>
      <c r="U63" s="16" t="s">
        <v>90</v>
      </c>
      <c r="V63" s="16"/>
      <c r="W63" s="16" t="s">
        <v>7233</v>
      </c>
      <c r="X63" s="16"/>
    </row>
    <row r="64" spans="1:24">
      <c r="A64" s="15" t="s">
        <v>937</v>
      </c>
      <c r="B64" s="15" t="s">
        <v>92</v>
      </c>
      <c r="C64" s="35" t="s">
        <v>7277</v>
      </c>
      <c r="D64" s="15" t="s">
        <v>159</v>
      </c>
      <c r="E64" s="24">
        <v>45926.041666666664</v>
      </c>
      <c r="F64" s="15">
        <v>10.3</v>
      </c>
      <c r="G64" s="37" t="s">
        <v>3121</v>
      </c>
      <c r="H64" s="15"/>
      <c r="I64" s="15"/>
      <c r="J64" s="15"/>
      <c r="K64" s="15"/>
      <c r="L64" s="15">
        <v>72</v>
      </c>
      <c r="M64" s="15">
        <v>81</v>
      </c>
      <c r="N64" s="15">
        <v>8</v>
      </c>
      <c r="O64" s="15"/>
      <c r="P64" s="14">
        <f t="shared" si="5"/>
        <v>161</v>
      </c>
      <c r="Q64" s="307" t="s">
        <v>32</v>
      </c>
      <c r="R64" s="340">
        <v>114385</v>
      </c>
      <c r="S64" s="237" t="s">
        <v>33</v>
      </c>
      <c r="T64" s="270" t="s">
        <v>161</v>
      </c>
      <c r="U64" s="16" t="s">
        <v>90</v>
      </c>
      <c r="V64" s="16"/>
      <c r="W64" s="16" t="s">
        <v>7233</v>
      </c>
      <c r="X64" s="16"/>
    </row>
    <row r="65" spans="1:24">
      <c r="A65" s="15" t="s">
        <v>2837</v>
      </c>
      <c r="B65" s="15" t="s">
        <v>78</v>
      </c>
      <c r="C65" s="35" t="s">
        <v>7278</v>
      </c>
      <c r="D65" s="15" t="s">
        <v>932</v>
      </c>
      <c r="E65" s="24">
        <v>45926.003472222219</v>
      </c>
      <c r="F65" s="15">
        <v>10.3</v>
      </c>
      <c r="G65" s="37" t="s">
        <v>3121</v>
      </c>
      <c r="H65" s="15"/>
      <c r="I65" s="15"/>
      <c r="J65" s="15"/>
      <c r="K65" s="15">
        <v>83</v>
      </c>
      <c r="L65" s="15"/>
      <c r="M65" s="15">
        <v>78</v>
      </c>
      <c r="N65" s="15"/>
      <c r="O65" s="15"/>
      <c r="P65" s="14">
        <f t="shared" si="5"/>
        <v>161</v>
      </c>
      <c r="Q65" s="307" t="s">
        <v>32</v>
      </c>
      <c r="R65" s="340">
        <v>114386</v>
      </c>
      <c r="S65" s="237" t="s">
        <v>33</v>
      </c>
      <c r="T65" s="270" t="s">
        <v>161</v>
      </c>
      <c r="U65" s="16" t="s">
        <v>90</v>
      </c>
      <c r="V65" s="16"/>
      <c r="W65" s="16" t="s">
        <v>7233</v>
      </c>
      <c r="X65" s="16"/>
    </row>
    <row r="66" spans="1:24">
      <c r="A66" s="15" t="s">
        <v>152</v>
      </c>
      <c r="B66" s="15" t="s">
        <v>78</v>
      </c>
      <c r="C66" s="35" t="s">
        <v>7279</v>
      </c>
      <c r="D66" s="15" t="s">
        <v>99</v>
      </c>
      <c r="E66" s="24">
        <v>45926.277777777781</v>
      </c>
      <c r="F66" s="15">
        <v>10.8</v>
      </c>
      <c r="G66" s="37" t="s">
        <v>3986</v>
      </c>
      <c r="H66" s="15"/>
      <c r="I66" s="15"/>
      <c r="J66" s="15"/>
      <c r="K66" s="15">
        <v>158</v>
      </c>
      <c r="L66" s="15"/>
      <c r="M66" s="15">
        <v>3</v>
      </c>
      <c r="N66" s="15"/>
      <c r="O66" s="15"/>
      <c r="P66" s="14">
        <f t="shared" si="5"/>
        <v>161</v>
      </c>
      <c r="Q66" s="307" t="s">
        <v>32</v>
      </c>
      <c r="R66" s="340">
        <v>114374</v>
      </c>
      <c r="S66" s="237" t="s">
        <v>33</v>
      </c>
      <c r="T66" s="488" t="s">
        <v>100</v>
      </c>
      <c r="U66" s="16" t="s">
        <v>90</v>
      </c>
      <c r="V66" s="16"/>
      <c r="W66" s="16" t="s">
        <v>7240</v>
      </c>
      <c r="X66" s="16"/>
    </row>
    <row r="67" spans="1:24">
      <c r="A67" s="15" t="s">
        <v>141</v>
      </c>
      <c r="B67" s="15" t="s">
        <v>69</v>
      </c>
      <c r="C67" s="35" t="s">
        <v>7280</v>
      </c>
      <c r="D67" s="15" t="s">
        <v>68</v>
      </c>
      <c r="E67" s="24">
        <v>45924.795138888891</v>
      </c>
      <c r="F67" s="15">
        <v>14.5</v>
      </c>
      <c r="G67" s="37"/>
      <c r="H67" s="15"/>
      <c r="I67" s="15"/>
      <c r="J67" s="15"/>
      <c r="K67" s="15"/>
      <c r="L67" s="15">
        <v>81</v>
      </c>
      <c r="M67" s="15">
        <v>54</v>
      </c>
      <c r="N67" s="15">
        <v>26</v>
      </c>
      <c r="O67" s="15"/>
      <c r="P67" s="14">
        <f t="shared" si="5"/>
        <v>161</v>
      </c>
      <c r="Q67" s="14" t="s">
        <v>30</v>
      </c>
      <c r="R67" s="293">
        <v>114323</v>
      </c>
      <c r="S67" s="14" t="s">
        <v>31</v>
      </c>
      <c r="T67" s="232" t="s">
        <v>169</v>
      </c>
      <c r="U67" s="16"/>
      <c r="V67" s="16"/>
      <c r="W67" s="16" t="s">
        <v>7281</v>
      </c>
      <c r="X67" s="16"/>
    </row>
    <row r="68" spans="1:24">
      <c r="A68" s="15" t="s">
        <v>150</v>
      </c>
      <c r="B68" s="15" t="s">
        <v>57</v>
      </c>
      <c r="C68" s="35" t="s">
        <v>7282</v>
      </c>
      <c r="D68" s="15" t="s">
        <v>56</v>
      </c>
      <c r="E68" s="24">
        <v>45925.229166666664</v>
      </c>
      <c r="F68" s="15">
        <v>10.3</v>
      </c>
      <c r="G68" s="37"/>
      <c r="H68" s="15"/>
      <c r="I68" s="15"/>
      <c r="J68" s="15"/>
      <c r="K68" s="15">
        <v>94</v>
      </c>
      <c r="L68" s="15"/>
      <c r="M68" s="15"/>
      <c r="N68" s="15"/>
      <c r="O68" s="15"/>
      <c r="P68" s="14">
        <f t="shared" si="5"/>
        <v>94</v>
      </c>
      <c r="Q68" s="14" t="s">
        <v>30</v>
      </c>
      <c r="R68" s="14">
        <v>114322</v>
      </c>
      <c r="S68" s="14" t="s">
        <v>31</v>
      </c>
      <c r="T68" s="232" t="s">
        <v>169</v>
      </c>
      <c r="U68" s="16"/>
      <c r="V68" s="16"/>
      <c r="W68" s="16" t="s">
        <v>7281</v>
      </c>
      <c r="X68" s="16"/>
    </row>
    <row r="69" spans="1:24">
      <c r="A69" s="15"/>
      <c r="B69" s="15"/>
      <c r="C69" s="15"/>
      <c r="D69" s="15"/>
      <c r="E69" s="15"/>
      <c r="F69" s="15"/>
      <c r="G69" s="37"/>
      <c r="H69" s="15"/>
      <c r="I69" s="15"/>
      <c r="J69" s="15"/>
      <c r="K69" s="15"/>
      <c r="L69" s="15"/>
      <c r="M69" s="15"/>
      <c r="N69" s="15"/>
      <c r="O69" s="15"/>
      <c r="P69" s="14">
        <f t="shared" si="5"/>
        <v>0</v>
      </c>
      <c r="Q69" s="14"/>
      <c r="R69" s="14"/>
      <c r="S69" s="14"/>
      <c r="T69" s="16"/>
      <c r="U69" s="16"/>
      <c r="V69" s="16"/>
      <c r="W69" s="16"/>
      <c r="X69" s="16"/>
    </row>
    <row r="70" spans="1:24">
      <c r="A70" s="11" t="s">
        <v>19</v>
      </c>
      <c r="B70" s="7"/>
      <c r="C70" s="7"/>
      <c r="D70" s="7"/>
      <c r="E70" s="11"/>
      <c r="F70" s="7"/>
      <c r="G70" s="7"/>
      <c r="H70" s="11">
        <f t="shared" ref="H70:P70" si="6">SUM(H63:H69)</f>
        <v>0</v>
      </c>
      <c r="I70" s="11">
        <f t="shared" si="6"/>
        <v>0</v>
      </c>
      <c r="J70" s="11">
        <f t="shared" si="6"/>
        <v>0</v>
      </c>
      <c r="K70" s="11">
        <f t="shared" si="6"/>
        <v>335</v>
      </c>
      <c r="L70" s="11">
        <f t="shared" si="6"/>
        <v>260</v>
      </c>
      <c r="M70" s="11">
        <f t="shared" si="6"/>
        <v>270</v>
      </c>
      <c r="N70" s="11">
        <f t="shared" si="6"/>
        <v>34</v>
      </c>
      <c r="O70" s="11">
        <f t="shared" si="6"/>
        <v>0</v>
      </c>
      <c r="P70" s="11">
        <f t="shared" si="6"/>
        <v>899</v>
      </c>
      <c r="Q70" s="12"/>
      <c r="R70" s="12"/>
      <c r="S70" s="12"/>
      <c r="T70" s="12"/>
      <c r="U70" s="12"/>
      <c r="V70" s="12"/>
      <c r="W70" s="12"/>
      <c r="X70" s="12"/>
    </row>
    <row r="71" spans="1:24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166" t="s">
        <v>34</v>
      </c>
      <c r="B72" s="1562"/>
      <c r="C72" s="1562"/>
      <c r="D72" s="1562"/>
      <c r="E72" s="1"/>
      <c r="F72" s="1"/>
      <c r="G72" s="1"/>
      <c r="H72" s="1"/>
      <c r="I72" s="1"/>
      <c r="J72" s="1563"/>
      <c r="K72" s="1563"/>
      <c r="L72" s="1563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 ht="18">
      <c r="A73" s="187" t="s">
        <v>35</v>
      </c>
      <c r="B73" s="186" t="s">
        <v>36</v>
      </c>
      <c r="C73" s="239" t="s">
        <v>37</v>
      </c>
      <c r="D73" s="24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487" t="s">
        <v>100</v>
      </c>
      <c r="B74" s="1835" t="s">
        <v>7193</v>
      </c>
      <c r="C74" s="1835"/>
      <c r="D74" s="242"/>
      <c r="E74" s="243" t="s">
        <v>40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342" t="s">
        <v>161</v>
      </c>
      <c r="B75" s="1804" t="s">
        <v>7205</v>
      </c>
      <c r="C75" s="180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4">
      <c r="A76" s="4" t="s">
        <v>169</v>
      </c>
      <c r="B76" s="1564" t="s">
        <v>7194</v>
      </c>
      <c r="C76" s="156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4">
      <c r="A77" s="5" t="s">
        <v>42</v>
      </c>
      <c r="B77" s="1565" t="s">
        <v>7283</v>
      </c>
      <c r="C77" s="1565"/>
      <c r="D77" s="1"/>
      <c r="E77" s="1"/>
    </row>
    <row r="78" spans="1:24">
      <c r="A78" s="5" t="s">
        <v>42</v>
      </c>
      <c r="B78" s="1565"/>
      <c r="C78" s="1565"/>
    </row>
    <row r="79" spans="1:24">
      <c r="A79" s="5" t="s">
        <v>43</v>
      </c>
      <c r="B79" s="1566">
        <v>358406411811</v>
      </c>
      <c r="C79" s="1565"/>
      <c r="D79" s="1"/>
      <c r="E79" s="1"/>
    </row>
    <row r="80" spans="1:24">
      <c r="A80" s="5" t="s">
        <v>44</v>
      </c>
      <c r="B80" s="1567">
        <v>0.29166666666666669</v>
      </c>
      <c r="C80" s="1565"/>
      <c r="D80" s="1"/>
      <c r="E80" s="1"/>
    </row>
  </sheetData>
  <mergeCells count="46">
    <mergeCell ref="B15:C15"/>
    <mergeCell ref="B16:C16"/>
    <mergeCell ref="B36:C36"/>
    <mergeCell ref="B55:C55"/>
    <mergeCell ref="B76:C76"/>
    <mergeCell ref="B74:C74"/>
    <mergeCell ref="B17:C17"/>
    <mergeCell ref="B18:C18"/>
    <mergeCell ref="B19:C19"/>
    <mergeCell ref="B20:C20"/>
    <mergeCell ref="A22:F22"/>
    <mergeCell ref="B39:C39"/>
    <mergeCell ref="B40:C40"/>
    <mergeCell ref="B38:C38"/>
    <mergeCell ref="A42:F42"/>
    <mergeCell ref="B56:C56"/>
    <mergeCell ref="B14:C14"/>
    <mergeCell ref="A1:F1"/>
    <mergeCell ref="H1:P1"/>
    <mergeCell ref="Q1:X1"/>
    <mergeCell ref="B12:D12"/>
    <mergeCell ref="J12:L12"/>
    <mergeCell ref="Q22:X22"/>
    <mergeCell ref="B33:D33"/>
    <mergeCell ref="J33:L33"/>
    <mergeCell ref="B35:C35"/>
    <mergeCell ref="B37:C37"/>
    <mergeCell ref="H22:P22"/>
    <mergeCell ref="H42:P42"/>
    <mergeCell ref="Q42:X42"/>
    <mergeCell ref="B52:D52"/>
    <mergeCell ref="J52:L52"/>
    <mergeCell ref="B54:C54"/>
    <mergeCell ref="B57:C57"/>
    <mergeCell ref="B58:C58"/>
    <mergeCell ref="B59:C59"/>
    <mergeCell ref="A61:F61"/>
    <mergeCell ref="H61:P61"/>
    <mergeCell ref="B78:C78"/>
    <mergeCell ref="B79:C79"/>
    <mergeCell ref="B80:C80"/>
    <mergeCell ref="Q61:X61"/>
    <mergeCell ref="B72:D72"/>
    <mergeCell ref="J72:L72"/>
    <mergeCell ref="B75:C75"/>
    <mergeCell ref="B77:C77"/>
  </mergeCells>
  <pageMargins left="0.7" right="0.7" top="0.75" bottom="0.75" header="0.3" footer="0.3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005A2-46B5-45AE-BD4C-E00A112B0B40}">
  <sheetPr>
    <tabColor rgb="FF00B0F0"/>
  </sheetPr>
  <dimension ref="A1:X38"/>
  <sheetViews>
    <sheetView workbookViewId="0">
      <selection activeCell="K24" sqref="K2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425781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8.42578125" customWidth="1"/>
  </cols>
  <sheetData>
    <row r="1" spans="1:24" ht="23.25">
      <c r="A1" s="1559" t="s">
        <v>1277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1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272" t="s">
        <v>3866</v>
      </c>
      <c r="B3" s="15" t="s">
        <v>78</v>
      </c>
      <c r="C3" s="15" t="s">
        <v>7284</v>
      </c>
      <c r="D3" s="15" t="s">
        <v>99</v>
      </c>
      <c r="E3" s="24">
        <v>45921.277777777781</v>
      </c>
      <c r="F3" s="15">
        <v>10.8</v>
      </c>
      <c r="G3" s="37" t="s">
        <v>3121</v>
      </c>
      <c r="H3" s="15"/>
      <c r="I3" s="15"/>
      <c r="J3" s="15"/>
      <c r="K3" s="15"/>
      <c r="L3" s="35">
        <v>131</v>
      </c>
      <c r="M3" s="35">
        <v>30</v>
      </c>
      <c r="N3" s="15"/>
      <c r="O3" s="15"/>
      <c r="P3" s="14">
        <f t="shared" ref="P3:P8" si="0">SUM(H3:O3)</f>
        <v>161</v>
      </c>
      <c r="Q3" s="307" t="s">
        <v>32</v>
      </c>
      <c r="R3" s="340">
        <v>114304</v>
      </c>
      <c r="S3" s="237" t="s">
        <v>33</v>
      </c>
      <c r="T3" s="232" t="s">
        <v>100</v>
      </c>
      <c r="U3" s="16" t="s">
        <v>90</v>
      </c>
      <c r="V3" s="16">
        <v>1014840</v>
      </c>
      <c r="W3" s="16" t="s">
        <v>7285</v>
      </c>
      <c r="X3" s="16"/>
    </row>
    <row r="4" spans="1:24">
      <c r="A4" s="272" t="s">
        <v>86</v>
      </c>
      <c r="B4" s="15" t="s">
        <v>78</v>
      </c>
      <c r="C4" s="15" t="s">
        <v>7286</v>
      </c>
      <c r="D4" s="15" t="s">
        <v>99</v>
      </c>
      <c r="E4" s="24">
        <v>45921.277777777781</v>
      </c>
      <c r="F4" s="15">
        <v>10.8</v>
      </c>
      <c r="G4" s="37" t="s">
        <v>3121</v>
      </c>
      <c r="H4" s="15"/>
      <c r="I4" s="15"/>
      <c r="J4" s="15"/>
      <c r="K4" s="15"/>
      <c r="L4" s="35">
        <v>131</v>
      </c>
      <c r="M4" s="35">
        <v>30</v>
      </c>
      <c r="N4" s="15"/>
      <c r="O4" s="15"/>
      <c r="P4" s="14">
        <f t="shared" si="0"/>
        <v>161</v>
      </c>
      <c r="Q4" s="307" t="s">
        <v>32</v>
      </c>
      <c r="R4" s="340">
        <v>114305</v>
      </c>
      <c r="S4" s="237" t="s">
        <v>33</v>
      </c>
      <c r="T4" s="232" t="s">
        <v>100</v>
      </c>
      <c r="U4" s="16" t="s">
        <v>90</v>
      </c>
      <c r="V4" s="16">
        <v>1014841</v>
      </c>
      <c r="W4" s="16" t="s">
        <v>7285</v>
      </c>
      <c r="X4" s="16"/>
    </row>
    <row r="5" spans="1:24">
      <c r="A5" s="489" t="s">
        <v>120</v>
      </c>
      <c r="B5" s="15" t="s">
        <v>78</v>
      </c>
      <c r="C5" s="15" t="s">
        <v>7287</v>
      </c>
      <c r="D5" s="15" t="s">
        <v>99</v>
      </c>
      <c r="E5" s="24">
        <v>45922.277777777781</v>
      </c>
      <c r="F5" s="15">
        <v>10.8</v>
      </c>
      <c r="G5" s="37" t="s">
        <v>3121</v>
      </c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0"/>
        <v>161</v>
      </c>
      <c r="Q5" s="307" t="s">
        <v>32</v>
      </c>
      <c r="R5" s="340">
        <v>114309</v>
      </c>
      <c r="S5" s="237" t="s">
        <v>33</v>
      </c>
      <c r="T5" s="232" t="s">
        <v>100</v>
      </c>
      <c r="U5" s="16" t="s">
        <v>90</v>
      </c>
      <c r="V5" s="16">
        <v>1014842</v>
      </c>
      <c r="W5" s="16" t="s">
        <v>7288</v>
      </c>
      <c r="X5" s="16"/>
    </row>
    <row r="6" spans="1:24">
      <c r="A6" s="489" t="s">
        <v>120</v>
      </c>
      <c r="B6" s="15" t="s">
        <v>78</v>
      </c>
      <c r="C6" s="15" t="s">
        <v>7289</v>
      </c>
      <c r="D6" s="15" t="s">
        <v>99</v>
      </c>
      <c r="E6" s="24">
        <v>45922.277777777781</v>
      </c>
      <c r="F6" s="15">
        <v>10.8</v>
      </c>
      <c r="G6" s="37" t="s">
        <v>3121</v>
      </c>
      <c r="H6" s="15"/>
      <c r="I6" s="15"/>
      <c r="J6" s="15"/>
      <c r="K6" s="15"/>
      <c r="L6" s="15">
        <v>131</v>
      </c>
      <c r="M6" s="35">
        <v>30</v>
      </c>
      <c r="N6" s="15"/>
      <c r="O6" s="15"/>
      <c r="P6" s="14">
        <f t="shared" si="0"/>
        <v>161</v>
      </c>
      <c r="Q6" s="307" t="s">
        <v>32</v>
      </c>
      <c r="R6" s="340">
        <v>114306</v>
      </c>
      <c r="S6" s="237" t="s">
        <v>33</v>
      </c>
      <c r="T6" s="232" t="s">
        <v>100</v>
      </c>
      <c r="U6" s="16" t="s">
        <v>90</v>
      </c>
      <c r="V6" s="16">
        <v>1014843</v>
      </c>
      <c r="W6" s="16" t="s">
        <v>7290</v>
      </c>
      <c r="X6" s="16"/>
    </row>
    <row r="7" spans="1:24">
      <c r="A7" s="489" t="s">
        <v>133</v>
      </c>
      <c r="B7" s="15" t="s">
        <v>134</v>
      </c>
      <c r="C7" s="15" t="s">
        <v>7291</v>
      </c>
      <c r="D7" s="15" t="s">
        <v>2892</v>
      </c>
      <c r="E7" s="24">
        <v>45922.288194444445</v>
      </c>
      <c r="F7" s="15">
        <v>10.3</v>
      </c>
      <c r="G7" s="37" t="s">
        <v>3121</v>
      </c>
      <c r="H7" s="15"/>
      <c r="I7" s="15"/>
      <c r="J7" s="26"/>
      <c r="K7" s="340"/>
      <c r="L7" s="345">
        <v>131</v>
      </c>
      <c r="M7" s="345">
        <v>30</v>
      </c>
      <c r="N7" s="340"/>
      <c r="O7" s="25"/>
      <c r="P7" s="14">
        <f t="shared" si="0"/>
        <v>161</v>
      </c>
      <c r="Q7" s="307" t="s">
        <v>32</v>
      </c>
      <c r="R7" s="340">
        <v>114310</v>
      </c>
      <c r="S7" s="237" t="s">
        <v>33</v>
      </c>
      <c r="T7" s="274" t="s">
        <v>161</v>
      </c>
      <c r="U7" s="16" t="s">
        <v>90</v>
      </c>
      <c r="V7" s="16">
        <v>1014844</v>
      </c>
      <c r="W7" s="16" t="s">
        <v>7292</v>
      </c>
      <c r="X7" s="16"/>
    </row>
    <row r="8" spans="1:24">
      <c r="A8" s="489" t="s">
        <v>4752</v>
      </c>
      <c r="B8" s="15" t="s">
        <v>78</v>
      </c>
      <c r="C8" s="15" t="s">
        <v>7293</v>
      </c>
      <c r="D8" s="15" t="s">
        <v>99</v>
      </c>
      <c r="E8" s="24">
        <v>45922.277777777781</v>
      </c>
      <c r="F8" s="15">
        <v>10.8</v>
      </c>
      <c r="G8" s="37" t="s">
        <v>7294</v>
      </c>
      <c r="H8" s="15"/>
      <c r="I8" s="15"/>
      <c r="J8" s="26"/>
      <c r="K8" s="345">
        <v>161</v>
      </c>
      <c r="L8" s="340"/>
      <c r="M8" s="340"/>
      <c r="N8" s="340"/>
      <c r="O8" s="25"/>
      <c r="P8" s="14">
        <f t="shared" si="0"/>
        <v>161</v>
      </c>
      <c r="Q8" s="307" t="s">
        <v>32</v>
      </c>
      <c r="R8" s="340">
        <v>114311</v>
      </c>
      <c r="S8" s="237" t="s">
        <v>33</v>
      </c>
      <c r="T8" s="232" t="s">
        <v>100</v>
      </c>
      <c r="U8" s="16" t="s">
        <v>90</v>
      </c>
      <c r="V8" s="16">
        <v>1014845</v>
      </c>
      <c r="W8" s="16" t="s">
        <v>7288</v>
      </c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161</v>
      </c>
      <c r="L9" s="11">
        <f t="shared" si="1"/>
        <v>685</v>
      </c>
      <c r="M9" s="11">
        <f t="shared" si="1"/>
        <v>120</v>
      </c>
      <c r="N9" s="11">
        <f t="shared" si="1"/>
        <v>0</v>
      </c>
      <c r="O9" s="11">
        <f t="shared" si="1"/>
        <v>0</v>
      </c>
      <c r="P9" s="11">
        <f t="shared" si="1"/>
        <v>966</v>
      </c>
      <c r="Q9" s="12"/>
      <c r="R9" s="256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7295</v>
      </c>
      <c r="B13" s="1564" t="s">
        <v>7296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373" t="s">
        <v>7297</v>
      </c>
      <c r="B14" s="373" t="s">
        <v>7128</v>
      </c>
      <c r="C14" s="373"/>
      <c r="D14" s="242"/>
      <c r="E14" s="24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566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566">
        <v>358400321526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567">
        <v>0.45833333333333331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394</v>
      </c>
      <c r="B20" s="1559"/>
      <c r="C20" s="1559"/>
      <c r="D20" s="1559"/>
      <c r="E20" s="1559"/>
      <c r="F20" s="1559"/>
      <c r="G20" s="7"/>
      <c r="H20" s="1559" t="s">
        <v>959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7298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21" t="s">
        <v>14</v>
      </c>
      <c r="L21" s="21" t="s">
        <v>15</v>
      </c>
      <c r="M21" s="21" t="s">
        <v>16</v>
      </c>
      <c r="N21" s="21" t="s">
        <v>17</v>
      </c>
      <c r="O21" s="10" t="s">
        <v>18</v>
      </c>
      <c r="P21" s="8" t="s">
        <v>19</v>
      </c>
      <c r="Q21" s="8" t="s">
        <v>20</v>
      </c>
      <c r="R21" s="1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4228</v>
      </c>
      <c r="B22" s="15" t="s">
        <v>92</v>
      </c>
      <c r="C22" s="15" t="s">
        <v>7299</v>
      </c>
      <c r="D22" s="15" t="s">
        <v>6981</v>
      </c>
      <c r="E22" s="24">
        <v>45923.322916666664</v>
      </c>
      <c r="F22" s="15">
        <v>9.65</v>
      </c>
      <c r="G22" s="37" t="s">
        <v>3121</v>
      </c>
      <c r="H22" s="15"/>
      <c r="I22" s="15"/>
      <c r="J22" s="26"/>
      <c r="K22" s="340"/>
      <c r="L22" s="340">
        <v>131</v>
      </c>
      <c r="M22" s="340">
        <v>30</v>
      </c>
      <c r="N22" s="340"/>
      <c r="O22" s="25"/>
      <c r="P22" s="14">
        <f t="shared" ref="P22:P28" si="2">SUM(H22:O22)</f>
        <v>161</v>
      </c>
      <c r="Q22" s="307" t="s">
        <v>32</v>
      </c>
      <c r="R22" s="340">
        <v>114312</v>
      </c>
      <c r="S22" s="237" t="s">
        <v>33</v>
      </c>
      <c r="T22" s="274" t="s">
        <v>7300</v>
      </c>
      <c r="U22" s="16" t="s">
        <v>90</v>
      </c>
      <c r="V22" s="16">
        <v>1014850</v>
      </c>
      <c r="W22" s="16"/>
      <c r="X22" s="16"/>
    </row>
    <row r="23" spans="1:24">
      <c r="A23" s="15" t="s">
        <v>102</v>
      </c>
      <c r="B23" s="15" t="s">
        <v>92</v>
      </c>
      <c r="C23" s="15" t="s">
        <v>7301</v>
      </c>
      <c r="D23" s="15" t="s">
        <v>6981</v>
      </c>
      <c r="E23" s="24">
        <v>45923.322916666664</v>
      </c>
      <c r="F23" s="15">
        <v>9.65</v>
      </c>
      <c r="G23" s="37" t="s">
        <v>3121</v>
      </c>
      <c r="H23" s="15"/>
      <c r="I23" s="15"/>
      <c r="J23" s="26"/>
      <c r="K23" s="340"/>
      <c r="L23" s="340">
        <v>131</v>
      </c>
      <c r="M23" s="340">
        <v>30</v>
      </c>
      <c r="N23" s="340"/>
      <c r="O23" s="25"/>
      <c r="P23" s="14">
        <f t="shared" si="2"/>
        <v>161</v>
      </c>
      <c r="Q23" s="307" t="s">
        <v>32</v>
      </c>
      <c r="R23" s="340">
        <v>114313</v>
      </c>
      <c r="S23" s="237" t="s">
        <v>33</v>
      </c>
      <c r="T23" s="274" t="s">
        <v>7300</v>
      </c>
      <c r="U23" s="16" t="s">
        <v>90</v>
      </c>
      <c r="V23" s="16">
        <v>1014851</v>
      </c>
      <c r="W23" s="16"/>
      <c r="X23" s="16"/>
    </row>
    <row r="24" spans="1:24">
      <c r="A24" s="15" t="s">
        <v>102</v>
      </c>
      <c r="B24" s="15" t="s">
        <v>92</v>
      </c>
      <c r="C24" s="15" t="s">
        <v>7302</v>
      </c>
      <c r="D24" s="15" t="s">
        <v>6981</v>
      </c>
      <c r="E24" s="24">
        <v>45923.322916666664</v>
      </c>
      <c r="F24" s="15">
        <v>9.65</v>
      </c>
      <c r="G24" s="37" t="s">
        <v>3121</v>
      </c>
      <c r="H24" s="15"/>
      <c r="I24" s="15"/>
      <c r="J24" s="26"/>
      <c r="K24" s="340"/>
      <c r="L24" s="340">
        <v>161</v>
      </c>
      <c r="M24" s="340"/>
      <c r="N24" s="340"/>
      <c r="O24" s="25"/>
      <c r="P24" s="14">
        <f t="shared" si="2"/>
        <v>161</v>
      </c>
      <c r="Q24" s="307" t="s">
        <v>32</v>
      </c>
      <c r="R24" s="340">
        <v>114314</v>
      </c>
      <c r="S24" s="237" t="s">
        <v>33</v>
      </c>
      <c r="T24" s="274" t="s">
        <v>7300</v>
      </c>
      <c r="U24" s="16" t="s">
        <v>90</v>
      </c>
      <c r="V24" s="16">
        <v>1014852</v>
      </c>
      <c r="W24" s="16"/>
      <c r="X24" s="16"/>
    </row>
    <row r="25" spans="1:24">
      <c r="A25" s="15" t="s">
        <v>157</v>
      </c>
      <c r="B25" s="15" t="s">
        <v>92</v>
      </c>
      <c r="C25" s="15" t="s">
        <v>7303</v>
      </c>
      <c r="D25" s="15" t="s">
        <v>491</v>
      </c>
      <c r="E25" s="24">
        <v>45923.611111111109</v>
      </c>
      <c r="F25" s="15">
        <v>9.65</v>
      </c>
      <c r="G25" s="37" t="s">
        <v>3121</v>
      </c>
      <c r="H25" s="15"/>
      <c r="I25" s="15"/>
      <c r="J25" s="26"/>
      <c r="K25" s="340"/>
      <c r="L25" s="340">
        <v>60</v>
      </c>
      <c r="M25" s="340">
        <v>28</v>
      </c>
      <c r="N25" s="340">
        <v>70</v>
      </c>
      <c r="O25" s="25">
        <v>3</v>
      </c>
      <c r="P25" s="14">
        <f t="shared" si="2"/>
        <v>161</v>
      </c>
      <c r="Q25" s="307" t="s">
        <v>32</v>
      </c>
      <c r="R25" s="340">
        <v>114315</v>
      </c>
      <c r="S25" s="237" t="s">
        <v>33</v>
      </c>
      <c r="T25" s="274" t="s">
        <v>7300</v>
      </c>
      <c r="U25" s="16" t="s">
        <v>90</v>
      </c>
      <c r="V25" s="16">
        <v>1014855</v>
      </c>
      <c r="W25" s="16"/>
      <c r="X25" s="16"/>
    </row>
    <row r="26" spans="1:24">
      <c r="A26" s="15" t="s">
        <v>2561</v>
      </c>
      <c r="B26" s="15" t="s">
        <v>92</v>
      </c>
      <c r="C26" s="15" t="s">
        <v>7304</v>
      </c>
      <c r="D26" s="15" t="s">
        <v>491</v>
      </c>
      <c r="E26" s="24">
        <v>45923.611111111109</v>
      </c>
      <c r="F26" s="15">
        <v>9.65</v>
      </c>
      <c r="G26" s="37" t="s">
        <v>3121</v>
      </c>
      <c r="H26" s="15"/>
      <c r="I26" s="15"/>
      <c r="J26" s="15"/>
      <c r="K26" s="15"/>
      <c r="L26" s="15">
        <v>101</v>
      </c>
      <c r="M26" s="15">
        <v>60</v>
      </c>
      <c r="N26" s="15"/>
      <c r="O26" s="15"/>
      <c r="P26" s="14">
        <f t="shared" si="2"/>
        <v>161</v>
      </c>
      <c r="Q26" s="307" t="s">
        <v>32</v>
      </c>
      <c r="R26" s="340">
        <v>114316</v>
      </c>
      <c r="S26" s="237" t="s">
        <v>33</v>
      </c>
      <c r="T26" s="274" t="s">
        <v>7300</v>
      </c>
      <c r="U26" s="16" t="s">
        <v>90</v>
      </c>
      <c r="V26" s="16">
        <v>1014853</v>
      </c>
      <c r="W26" s="16"/>
      <c r="X26" s="16"/>
    </row>
    <row r="27" spans="1:24">
      <c r="A27" s="15" t="s">
        <v>86</v>
      </c>
      <c r="B27" s="15" t="s">
        <v>92</v>
      </c>
      <c r="C27" s="15" t="s">
        <v>7305</v>
      </c>
      <c r="D27" s="15" t="s">
        <v>491</v>
      </c>
      <c r="E27" s="24">
        <v>45923.611111111109</v>
      </c>
      <c r="F27" s="15">
        <v>9.65</v>
      </c>
      <c r="G27" s="37" t="s">
        <v>3121</v>
      </c>
      <c r="H27" s="15"/>
      <c r="I27" s="15"/>
      <c r="J27" s="15"/>
      <c r="K27" s="15"/>
      <c r="L27" s="15">
        <v>101</v>
      </c>
      <c r="M27" s="15">
        <v>60</v>
      </c>
      <c r="N27" s="15"/>
      <c r="O27" s="15"/>
      <c r="P27" s="14">
        <f t="shared" si="2"/>
        <v>161</v>
      </c>
      <c r="Q27" s="307" t="s">
        <v>32</v>
      </c>
      <c r="R27" s="340">
        <v>114317</v>
      </c>
      <c r="S27" s="237" t="s">
        <v>33</v>
      </c>
      <c r="T27" s="274" t="s">
        <v>7300</v>
      </c>
      <c r="U27" s="16" t="s">
        <v>90</v>
      </c>
      <c r="V27" s="16">
        <v>1014854</v>
      </c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45"/>
      <c r="L28" s="45"/>
      <c r="M28" s="45"/>
      <c r="N28" s="45"/>
      <c r="O28" s="15"/>
      <c r="P28" s="14">
        <f t="shared" si="2"/>
        <v>0</v>
      </c>
      <c r="Q28" s="14" t="s">
        <v>30</v>
      </c>
      <c r="R28" s="293"/>
      <c r="S28" s="14" t="s">
        <v>31</v>
      </c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0</v>
      </c>
      <c r="K29" s="11">
        <f t="shared" si="3"/>
        <v>0</v>
      </c>
      <c r="L29" s="11">
        <f t="shared" si="3"/>
        <v>685</v>
      </c>
      <c r="M29" s="11">
        <f t="shared" si="3"/>
        <v>208</v>
      </c>
      <c r="N29" s="11">
        <f t="shared" si="3"/>
        <v>70</v>
      </c>
      <c r="O29" s="11">
        <f t="shared" si="3"/>
        <v>3</v>
      </c>
      <c r="P29" s="11">
        <f t="shared" si="3"/>
        <v>966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73" t="s">
        <v>7306</v>
      </c>
      <c r="B33" s="1564"/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/>
      <c r="B34" s="4"/>
      <c r="C34" s="4"/>
      <c r="D34" s="242"/>
      <c r="E34" s="24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/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/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0">
    <mergeCell ref="B37:C37"/>
    <mergeCell ref="B38:C38"/>
    <mergeCell ref="Q20:X20"/>
    <mergeCell ref="B31:D31"/>
    <mergeCell ref="J31:L31"/>
    <mergeCell ref="B33:C33"/>
    <mergeCell ref="B35:C35"/>
    <mergeCell ref="B36:C36"/>
    <mergeCell ref="H20:P20"/>
    <mergeCell ref="B15:C15"/>
    <mergeCell ref="B16:C16"/>
    <mergeCell ref="B17:C17"/>
    <mergeCell ref="B18:C18"/>
    <mergeCell ref="A20:F20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7C2B0-C664-4345-A75E-B7E006331E18}">
  <sheetPr>
    <tabColor theme="6" tint="0.59999389629810485"/>
  </sheetPr>
  <dimension ref="A1:Z58"/>
  <sheetViews>
    <sheetView workbookViewId="0">
      <selection activeCell="J18" sqref="J1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20.140625" customWidth="1"/>
    <col min="22" max="22" width="16.28515625" customWidth="1"/>
    <col min="23" max="24" width="9.140625" bestFit="1" customWidth="1"/>
    <col min="25" max="25" width="19" customWidth="1"/>
  </cols>
  <sheetData>
    <row r="1" spans="1:26" ht="23.25">
      <c r="A1" s="1549" t="s">
        <v>83</v>
      </c>
      <c r="B1" s="1549"/>
      <c r="C1" s="1549"/>
      <c r="D1" s="1549"/>
      <c r="E1" s="1549"/>
      <c r="F1" s="1549"/>
      <c r="G1" s="1208"/>
      <c r="H1" s="1209"/>
      <c r="I1" s="1549" t="s">
        <v>446</v>
      </c>
      <c r="J1" s="1549"/>
      <c r="K1" s="1549"/>
      <c r="L1" s="1549"/>
      <c r="M1" s="1549"/>
      <c r="N1" s="1549"/>
      <c r="O1" s="1549"/>
      <c r="P1" s="1549"/>
      <c r="Q1" s="1549"/>
      <c r="R1" s="1550" t="s">
        <v>181</v>
      </c>
      <c r="S1" s="1550"/>
      <c r="T1" s="1550"/>
      <c r="U1" s="1550"/>
      <c r="V1" s="1550"/>
      <c r="W1" s="1550"/>
      <c r="X1" s="1550"/>
      <c r="Y1" s="1550"/>
      <c r="Z1" s="1550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23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>
      <c r="A3" s="1172" t="s">
        <v>111</v>
      </c>
      <c r="B3" s="1172" t="s">
        <v>65</v>
      </c>
      <c r="C3" s="1172" t="s">
        <v>737</v>
      </c>
      <c r="D3" s="1172" t="s">
        <v>64</v>
      </c>
      <c r="E3" s="1173">
        <v>46256.472222222219</v>
      </c>
      <c r="F3" s="1172">
        <v>17</v>
      </c>
      <c r="G3" s="1172">
        <v>122009</v>
      </c>
      <c r="H3" s="1174"/>
      <c r="I3" s="1172"/>
      <c r="J3" s="1172"/>
      <c r="K3" s="1172"/>
      <c r="L3" s="1172"/>
      <c r="M3" s="1186">
        <v>161</v>
      </c>
      <c r="N3" s="1172"/>
      <c r="O3" s="1172"/>
      <c r="P3" s="1172"/>
      <c r="Q3" s="1175">
        <f t="shared" ref="Q3:Q8" si="0">SUM(I3:P3)</f>
        <v>161</v>
      </c>
      <c r="R3" s="1175" t="s">
        <v>30</v>
      </c>
      <c r="S3" s="1177" t="s">
        <v>33</v>
      </c>
      <c r="T3" s="1175"/>
      <c r="U3" s="1440">
        <v>46253.5</v>
      </c>
      <c r="V3" s="1189" t="s">
        <v>169</v>
      </c>
      <c r="W3" s="1181" t="s">
        <v>90</v>
      </c>
      <c r="X3" s="1181">
        <v>1022659</v>
      </c>
      <c r="Y3" s="1181" t="s">
        <v>738</v>
      </c>
      <c r="Z3" s="1181"/>
    </row>
    <row r="4" spans="1:26">
      <c r="A4" s="1172" t="s">
        <v>105</v>
      </c>
      <c r="B4" s="1172" t="s">
        <v>78</v>
      </c>
      <c r="C4" s="1172" t="s">
        <v>739</v>
      </c>
      <c r="D4" s="1172" t="s">
        <v>99</v>
      </c>
      <c r="E4" s="1173">
        <v>46256.277777777781</v>
      </c>
      <c r="F4" s="1172">
        <v>13.3</v>
      </c>
      <c r="G4" s="1172">
        <v>122107</v>
      </c>
      <c r="H4" s="1174" t="s">
        <v>740</v>
      </c>
      <c r="I4" s="1172"/>
      <c r="J4" s="1172"/>
      <c r="K4" s="1172"/>
      <c r="L4" s="1172"/>
      <c r="M4" s="1186">
        <v>157</v>
      </c>
      <c r="N4" s="1172"/>
      <c r="O4" s="1172"/>
      <c r="P4" s="1186">
        <v>2</v>
      </c>
      <c r="Q4" s="1175">
        <f t="shared" si="0"/>
        <v>159</v>
      </c>
      <c r="R4" s="1176" t="s">
        <v>32</v>
      </c>
      <c r="S4" s="1177" t="s">
        <v>33</v>
      </c>
      <c r="T4" s="1175"/>
      <c r="U4" s="1440">
        <v>46252.5</v>
      </c>
      <c r="V4" s="1190" t="s">
        <v>100</v>
      </c>
      <c r="W4" s="1181" t="s">
        <v>90</v>
      </c>
      <c r="X4" s="1181">
        <v>1022660</v>
      </c>
      <c r="Y4" s="1181" t="s">
        <v>738</v>
      </c>
      <c r="Z4" s="1181"/>
    </row>
    <row r="5" spans="1:26">
      <c r="A5" s="1172" t="s">
        <v>97</v>
      </c>
      <c r="B5" s="1172" t="s">
        <v>78</v>
      </c>
      <c r="C5" s="1172" t="s">
        <v>741</v>
      </c>
      <c r="D5" s="1172" t="s">
        <v>99</v>
      </c>
      <c r="E5" s="1173">
        <v>46256.277777777781</v>
      </c>
      <c r="F5" s="1172">
        <v>13.3</v>
      </c>
      <c r="G5" s="1172">
        <v>122108</v>
      </c>
      <c r="H5" s="1174" t="s">
        <v>740</v>
      </c>
      <c r="I5" s="1172"/>
      <c r="J5" s="1172"/>
      <c r="K5" s="1172"/>
      <c r="L5" s="1186">
        <v>101</v>
      </c>
      <c r="M5" s="1186">
        <v>60</v>
      </c>
      <c r="N5" s="1178"/>
      <c r="O5" s="1172"/>
      <c r="P5" s="1172"/>
      <c r="Q5" s="1175">
        <f t="shared" si="0"/>
        <v>161</v>
      </c>
      <c r="R5" s="1176" t="s">
        <v>32</v>
      </c>
      <c r="S5" s="1177" t="s">
        <v>33</v>
      </c>
      <c r="T5" s="1175"/>
      <c r="U5" s="1440">
        <v>46252.5</v>
      </c>
      <c r="V5" s="1190" t="s">
        <v>100</v>
      </c>
      <c r="W5" s="1181" t="s">
        <v>90</v>
      </c>
      <c r="X5" s="1181">
        <v>1022664</v>
      </c>
      <c r="Y5" s="1181" t="s">
        <v>738</v>
      </c>
      <c r="Z5" s="1181"/>
    </row>
    <row r="6" spans="1:26">
      <c r="A6" s="1172" t="s">
        <v>107</v>
      </c>
      <c r="B6" s="1172" t="s">
        <v>78</v>
      </c>
      <c r="C6" s="1172" t="s">
        <v>742</v>
      </c>
      <c r="D6" s="1172" t="s">
        <v>99</v>
      </c>
      <c r="E6" s="1173">
        <v>46256.277777777781</v>
      </c>
      <c r="F6" s="1172">
        <v>13.3</v>
      </c>
      <c r="G6" s="1172">
        <v>122109</v>
      </c>
      <c r="H6" s="1174" t="s">
        <v>740</v>
      </c>
      <c r="I6" s="1172"/>
      <c r="J6" s="1172"/>
      <c r="K6" s="1172"/>
      <c r="L6" s="1172"/>
      <c r="M6" s="1186">
        <v>161</v>
      </c>
      <c r="N6" s="1172"/>
      <c r="O6" s="1172"/>
      <c r="P6" s="1172"/>
      <c r="Q6" s="1175">
        <f t="shared" si="0"/>
        <v>161</v>
      </c>
      <c r="R6" s="1176" t="s">
        <v>32</v>
      </c>
      <c r="S6" s="1177" t="s">
        <v>33</v>
      </c>
      <c r="T6" s="1175"/>
      <c r="U6" s="1440">
        <v>46252.5</v>
      </c>
      <c r="V6" s="1190" t="s">
        <v>100</v>
      </c>
      <c r="W6" s="1181" t="s">
        <v>90</v>
      </c>
      <c r="X6" s="1181">
        <v>1022661</v>
      </c>
      <c r="Y6" s="1181" t="s">
        <v>738</v>
      </c>
      <c r="Z6" s="1181"/>
    </row>
    <row r="7" spans="1:26">
      <c r="A7" s="1172" t="s">
        <v>122</v>
      </c>
      <c r="B7" s="1172" t="s">
        <v>62</v>
      </c>
      <c r="C7" s="1172" t="s">
        <v>743</v>
      </c>
      <c r="D7" s="1172" t="s">
        <v>61</v>
      </c>
      <c r="E7" s="1191" t="s">
        <v>744</v>
      </c>
      <c r="F7" s="1172">
        <v>15.3</v>
      </c>
      <c r="G7" s="1172">
        <v>122060</v>
      </c>
      <c r="H7" s="1174"/>
      <c r="I7" s="1172"/>
      <c r="J7" s="1172"/>
      <c r="K7" s="1172"/>
      <c r="L7" s="1186">
        <v>107</v>
      </c>
      <c r="M7" s="1172"/>
      <c r="N7" s="1172"/>
      <c r="O7" s="1172"/>
      <c r="P7" s="1172"/>
      <c r="Q7" s="1175">
        <f t="shared" si="0"/>
        <v>107</v>
      </c>
      <c r="R7" s="1175" t="s">
        <v>30</v>
      </c>
      <c r="S7" s="1175" t="s">
        <v>31</v>
      </c>
      <c r="T7" s="1175"/>
      <c r="U7" s="1503" t="s">
        <v>745</v>
      </c>
      <c r="V7" s="1189" t="s">
        <v>169</v>
      </c>
      <c r="W7" s="1181"/>
      <c r="X7" s="1181">
        <v>1022662</v>
      </c>
      <c r="Y7" s="1504" t="s">
        <v>746</v>
      </c>
      <c r="Z7" s="1181"/>
    </row>
    <row r="8" spans="1:26">
      <c r="A8" s="1172" t="s">
        <v>145</v>
      </c>
      <c r="B8" s="1172" t="s">
        <v>57</v>
      </c>
      <c r="C8" s="1172" t="s">
        <v>747</v>
      </c>
      <c r="D8" s="1172" t="s">
        <v>56</v>
      </c>
      <c r="E8" s="1173">
        <v>46257.229166666664</v>
      </c>
      <c r="F8" s="1172">
        <v>12.3</v>
      </c>
      <c r="G8" s="1172">
        <v>122057</v>
      </c>
      <c r="H8" s="1174"/>
      <c r="I8" s="1172"/>
      <c r="J8" s="1172"/>
      <c r="K8" s="1186">
        <v>134</v>
      </c>
      <c r="L8" s="1186">
        <v>81</v>
      </c>
      <c r="M8" s="1172"/>
      <c r="N8" s="1172"/>
      <c r="O8" s="1172"/>
      <c r="P8" s="1172"/>
      <c r="Q8" s="1175">
        <f t="shared" si="0"/>
        <v>215</v>
      </c>
      <c r="R8" s="1175" t="s">
        <v>30</v>
      </c>
      <c r="S8" s="1175" t="s">
        <v>31</v>
      </c>
      <c r="T8" s="1175"/>
      <c r="U8" s="1502" t="s">
        <v>748</v>
      </c>
      <c r="V8" s="1189" t="s">
        <v>169</v>
      </c>
      <c r="W8" s="1181"/>
      <c r="X8" s="1181">
        <v>1022663</v>
      </c>
      <c r="Y8" s="1181" t="s">
        <v>749</v>
      </c>
      <c r="Z8" s="1181"/>
    </row>
    <row r="9" spans="1:26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 t="shared" ref="I9:J9" si="1">SUM(I3:I4)</f>
        <v>0</v>
      </c>
      <c r="J9" s="1214">
        <f t="shared" si="1"/>
        <v>0</v>
      </c>
      <c r="K9" s="1214">
        <f>SUM(K3:K8)</f>
        <v>134</v>
      </c>
      <c r="L9" s="1214">
        <f t="shared" ref="L9:P9" si="2">SUM(L3:L8)</f>
        <v>289</v>
      </c>
      <c r="M9" s="1214">
        <f t="shared" si="2"/>
        <v>539</v>
      </c>
      <c r="N9" s="1214">
        <f t="shared" si="2"/>
        <v>0</v>
      </c>
      <c r="O9" s="1214">
        <f t="shared" si="2"/>
        <v>0</v>
      </c>
      <c r="P9" s="1214">
        <f t="shared" si="2"/>
        <v>2</v>
      </c>
      <c r="Q9" s="1214">
        <f>SUM(Q3:Q8)</f>
        <v>964</v>
      </c>
      <c r="R9" s="1215"/>
      <c r="S9" s="1215"/>
      <c r="T9" s="1215"/>
      <c r="U9" s="1215"/>
      <c r="V9" s="1215"/>
      <c r="W9" s="1215"/>
      <c r="X9" s="1215"/>
      <c r="Y9" s="1215"/>
      <c r="Z9" s="1215"/>
    </row>
    <row r="10" spans="1:26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Y10" s="1216"/>
    </row>
    <row r="11" spans="1:26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6">
      <c r="A13" s="1194" t="s">
        <v>169</v>
      </c>
      <c r="B13" s="1548" t="s">
        <v>39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>
      <c r="A14" s="1195" t="s">
        <v>100</v>
      </c>
      <c r="B14" s="1554" t="s">
        <v>41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2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 ht="15" customHeight="1">
      <c r="A15" s="1225" t="s">
        <v>42</v>
      </c>
      <c r="B15" s="1555" t="s">
        <v>487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6">
      <c r="A17" s="1225" t="s">
        <v>43</v>
      </c>
      <c r="B17" s="1556" t="s">
        <v>750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6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19" spans="1:26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Y19" s="1216"/>
    </row>
    <row r="20" spans="1:26" ht="23.25" customHeight="1">
      <c r="A20" s="1587" t="s">
        <v>109</v>
      </c>
      <c r="B20" s="1587"/>
      <c r="C20" s="1587"/>
      <c r="D20" s="1587"/>
      <c r="E20" s="1587"/>
      <c r="F20" s="1587"/>
      <c r="G20" s="1332"/>
      <c r="H20" s="1270"/>
      <c r="I20" s="1587" t="s">
        <v>751</v>
      </c>
      <c r="J20" s="1587"/>
      <c r="K20" s="1587"/>
      <c r="L20" s="1587"/>
      <c r="M20" s="1587"/>
      <c r="N20" s="1587"/>
      <c r="O20" s="1587"/>
      <c r="P20" s="1587"/>
      <c r="Q20" s="1587"/>
      <c r="R20" s="1585" t="s">
        <v>752</v>
      </c>
      <c r="S20" s="1586"/>
      <c r="T20" s="1585"/>
      <c r="U20" s="1585"/>
      <c r="V20" s="1585"/>
      <c r="W20" s="1585"/>
      <c r="X20" s="1585"/>
      <c r="Y20" s="1585"/>
      <c r="Z20" s="1585"/>
    </row>
    <row r="21" spans="1:26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419" t="s">
        <v>23</v>
      </c>
      <c r="V21" s="1210" t="s">
        <v>24</v>
      </c>
      <c r="W21" s="1210" t="s">
        <v>25</v>
      </c>
      <c r="X21" s="1210" t="s">
        <v>26</v>
      </c>
      <c r="Y21" s="1210" t="s">
        <v>27</v>
      </c>
      <c r="Z21" s="1210" t="s">
        <v>28</v>
      </c>
    </row>
    <row r="22" spans="1:26">
      <c r="A22" s="1296" t="s">
        <v>142</v>
      </c>
      <c r="B22" s="1296" t="s">
        <v>72</v>
      </c>
      <c r="C22" s="1296" t="s">
        <v>753</v>
      </c>
      <c r="D22" s="1172" t="s">
        <v>754</v>
      </c>
      <c r="E22" s="1173">
        <v>46258.538194444445</v>
      </c>
      <c r="F22" s="1172">
        <v>13.3</v>
      </c>
      <c r="G22" s="1172">
        <v>122080</v>
      </c>
      <c r="H22" s="1174"/>
      <c r="I22" s="1172"/>
      <c r="J22" s="1172"/>
      <c r="K22" s="1172"/>
      <c r="L22" s="1186">
        <v>101</v>
      </c>
      <c r="M22" s="1186">
        <v>60</v>
      </c>
      <c r="N22" s="1172"/>
      <c r="O22" s="1172"/>
      <c r="P22" s="1172"/>
      <c r="Q22" s="1175">
        <f t="shared" ref="Q22:Q27" si="3">SUM(I22:P22)</f>
        <v>161</v>
      </c>
      <c r="R22" s="1175" t="s">
        <v>30</v>
      </c>
      <c r="S22" s="1175" t="s">
        <v>31</v>
      </c>
      <c r="T22" s="1175"/>
      <c r="U22" s="1440">
        <v>46253.666666666664</v>
      </c>
      <c r="V22" s="1190" t="s">
        <v>755</v>
      </c>
      <c r="W22" s="1181" t="s">
        <v>90</v>
      </c>
      <c r="X22" s="1181">
        <v>1022683</v>
      </c>
      <c r="Y22" s="1181" t="s">
        <v>756</v>
      </c>
      <c r="Z22" s="1181"/>
    </row>
    <row r="23" spans="1:26">
      <c r="A23" s="1296" t="s">
        <v>86</v>
      </c>
      <c r="B23" s="1296" t="s">
        <v>80</v>
      </c>
      <c r="C23" s="1296" t="s">
        <v>757</v>
      </c>
      <c r="D23" s="1172" t="s">
        <v>758</v>
      </c>
      <c r="E23" s="1173">
        <v>46258.447916666664</v>
      </c>
      <c r="F23" s="1172">
        <v>11.3</v>
      </c>
      <c r="G23" s="1172">
        <v>122110</v>
      </c>
      <c r="H23" s="1242" t="s">
        <v>759</v>
      </c>
      <c r="I23" s="1172"/>
      <c r="J23" s="1172"/>
      <c r="K23" s="1172"/>
      <c r="L23" s="1186">
        <v>161</v>
      </c>
      <c r="M23" s="1172"/>
      <c r="N23" s="1172"/>
      <c r="O23" s="1172"/>
      <c r="P23" s="1172"/>
      <c r="Q23" s="1175">
        <f t="shared" si="3"/>
        <v>161</v>
      </c>
      <c r="R23" s="1176" t="s">
        <v>32</v>
      </c>
      <c r="S23" s="1177" t="s">
        <v>33</v>
      </c>
      <c r="T23" s="1175"/>
      <c r="U23" s="1440">
        <v>46254.5</v>
      </c>
      <c r="V23" s="1189" t="s">
        <v>760</v>
      </c>
      <c r="W23" s="1181" t="s">
        <v>90</v>
      </c>
      <c r="X23" s="1181">
        <v>1022684</v>
      </c>
      <c r="Y23" s="1181" t="s">
        <v>761</v>
      </c>
      <c r="Z23" s="1181"/>
    </row>
    <row r="24" spans="1:26">
      <c r="A24" s="1296" t="s">
        <v>102</v>
      </c>
      <c r="B24" s="1296" t="s">
        <v>92</v>
      </c>
      <c r="C24" s="1296" t="s">
        <v>762</v>
      </c>
      <c r="D24" s="1172" t="s">
        <v>491</v>
      </c>
      <c r="E24" s="1173">
        <v>46258.003472222219</v>
      </c>
      <c r="F24" s="1172">
        <v>12.6</v>
      </c>
      <c r="G24" s="1172">
        <v>122111</v>
      </c>
      <c r="H24" s="1174" t="s">
        <v>740</v>
      </c>
      <c r="I24" s="1172"/>
      <c r="J24" s="1172"/>
      <c r="K24" s="1172"/>
      <c r="L24" s="1172"/>
      <c r="M24" s="1186">
        <v>161</v>
      </c>
      <c r="N24" s="1172"/>
      <c r="O24" s="1172"/>
      <c r="P24" s="1172"/>
      <c r="Q24" s="1175">
        <f t="shared" si="3"/>
        <v>161</v>
      </c>
      <c r="R24" s="1176" t="s">
        <v>32</v>
      </c>
      <c r="S24" s="1177" t="s">
        <v>33</v>
      </c>
      <c r="T24" s="1175"/>
      <c r="U24" s="1440">
        <v>46254.416666666664</v>
      </c>
      <c r="V24" s="1190" t="s">
        <v>523</v>
      </c>
      <c r="W24" s="1181" t="s">
        <v>90</v>
      </c>
      <c r="X24" s="1181">
        <v>1022685</v>
      </c>
      <c r="Y24" s="1181" t="s">
        <v>763</v>
      </c>
      <c r="Z24" s="1181"/>
    </row>
    <row r="25" spans="1:26">
      <c r="A25" s="1296" t="s">
        <v>119</v>
      </c>
      <c r="B25" s="1296" t="s">
        <v>92</v>
      </c>
      <c r="C25" s="1296" t="s">
        <v>764</v>
      </c>
      <c r="D25" s="1172" t="s">
        <v>491</v>
      </c>
      <c r="E25" s="1173">
        <v>46258.003472222219</v>
      </c>
      <c r="F25" s="1172">
        <v>12.6</v>
      </c>
      <c r="G25" s="1172">
        <v>122112</v>
      </c>
      <c r="H25" s="1174" t="s">
        <v>740</v>
      </c>
      <c r="I25" s="1172"/>
      <c r="J25" s="1172"/>
      <c r="K25" s="1172"/>
      <c r="L25" s="1172"/>
      <c r="M25" s="1186">
        <v>146</v>
      </c>
      <c r="N25" s="1186">
        <v>15</v>
      </c>
      <c r="O25" s="1172"/>
      <c r="P25" s="1172"/>
      <c r="Q25" s="1175">
        <f t="shared" si="3"/>
        <v>161</v>
      </c>
      <c r="R25" s="1176" t="s">
        <v>32</v>
      </c>
      <c r="S25" s="1177" t="s">
        <v>33</v>
      </c>
      <c r="T25" s="1175"/>
      <c r="U25" s="1440">
        <v>46254.416666666664</v>
      </c>
      <c r="V25" s="1190" t="s">
        <v>523</v>
      </c>
      <c r="W25" s="1181" t="s">
        <v>90</v>
      </c>
      <c r="X25" s="1181">
        <v>1022686</v>
      </c>
      <c r="Y25" s="1181" t="s">
        <v>763</v>
      </c>
      <c r="Z25" s="1181"/>
    </row>
    <row r="26" spans="1:26">
      <c r="A26" s="1296" t="s">
        <v>121</v>
      </c>
      <c r="B26" s="1296" t="s">
        <v>92</v>
      </c>
      <c r="C26" s="1296" t="s">
        <v>765</v>
      </c>
      <c r="D26" s="1172" t="s">
        <v>491</v>
      </c>
      <c r="E26" s="1173">
        <v>46258.003472222219</v>
      </c>
      <c r="F26" s="1172">
        <v>12.6</v>
      </c>
      <c r="G26" s="1178">
        <v>122113</v>
      </c>
      <c r="H26" s="1205" t="s">
        <v>740</v>
      </c>
      <c r="I26" s="1178"/>
      <c r="J26" s="1178"/>
      <c r="K26" s="1178"/>
      <c r="L26" s="1178"/>
      <c r="M26" s="1186">
        <v>30</v>
      </c>
      <c r="N26" s="1186">
        <v>131</v>
      </c>
      <c r="O26" s="1178"/>
      <c r="P26" s="1178"/>
      <c r="Q26" s="1175">
        <f t="shared" si="3"/>
        <v>161</v>
      </c>
      <c r="R26" s="1176" t="s">
        <v>32</v>
      </c>
      <c r="S26" s="1177" t="s">
        <v>33</v>
      </c>
      <c r="T26" s="1175"/>
      <c r="U26" s="1440">
        <v>46254.416666666664</v>
      </c>
      <c r="V26" s="1190" t="s">
        <v>523</v>
      </c>
      <c r="W26" s="1181" t="s">
        <v>90</v>
      </c>
      <c r="X26" s="1181">
        <v>1022687</v>
      </c>
      <c r="Y26" s="1181" t="s">
        <v>763</v>
      </c>
      <c r="Z26" s="1181"/>
    </row>
    <row r="27" spans="1:26">
      <c r="A27" s="1296" t="s">
        <v>86</v>
      </c>
      <c r="B27" s="1296" t="s">
        <v>92</v>
      </c>
      <c r="C27" s="1296" t="s">
        <v>766</v>
      </c>
      <c r="D27" s="1172" t="s">
        <v>491</v>
      </c>
      <c r="E27" s="1173">
        <v>46258.003472222219</v>
      </c>
      <c r="F27" s="1172">
        <v>12.6</v>
      </c>
      <c r="G27" s="1172">
        <v>122114</v>
      </c>
      <c r="H27" s="1174" t="s">
        <v>740</v>
      </c>
      <c r="I27" s="1172"/>
      <c r="J27" s="1172"/>
      <c r="K27" s="1172"/>
      <c r="L27" s="1172"/>
      <c r="M27" s="1186">
        <v>131</v>
      </c>
      <c r="N27" s="1172"/>
      <c r="O27" s="1186">
        <v>30</v>
      </c>
      <c r="P27" s="1172"/>
      <c r="Q27" s="1175">
        <f t="shared" si="3"/>
        <v>161</v>
      </c>
      <c r="R27" s="1176" t="s">
        <v>32</v>
      </c>
      <c r="S27" s="1177" t="s">
        <v>33</v>
      </c>
      <c r="T27" s="1175"/>
      <c r="U27" s="1440">
        <v>46254.416666666664</v>
      </c>
      <c r="V27" s="1190" t="s">
        <v>523</v>
      </c>
      <c r="W27" s="1181" t="s">
        <v>90</v>
      </c>
      <c r="X27" s="1181">
        <v>1022688</v>
      </c>
      <c r="Y27" s="1181" t="s">
        <v>763</v>
      </c>
      <c r="Z27" s="1181"/>
    </row>
    <row r="28" spans="1:26" ht="38.25">
      <c r="A28" s="1178" t="s">
        <v>114</v>
      </c>
      <c r="B28" s="1178" t="s">
        <v>78</v>
      </c>
      <c r="C28" s="1178" t="s">
        <v>767</v>
      </c>
      <c r="D28" s="1509" t="s">
        <v>768</v>
      </c>
      <c r="E28" s="1179">
        <v>46258.243055555555</v>
      </c>
      <c r="F28" s="1178"/>
      <c r="G28" s="1178">
        <v>121951</v>
      </c>
      <c r="H28" s="1178" t="s">
        <v>769</v>
      </c>
      <c r="J28" s="1178"/>
      <c r="K28" s="1178"/>
      <c r="L28" s="1178"/>
      <c r="M28" s="1178"/>
      <c r="N28" s="1178"/>
      <c r="O28" s="1178"/>
      <c r="P28" s="1178"/>
      <c r="Q28" s="1175">
        <v>8</v>
      </c>
      <c r="R28" s="1176" t="s">
        <v>32</v>
      </c>
      <c r="S28" s="1177" t="s">
        <v>33</v>
      </c>
      <c r="T28" s="1175"/>
      <c r="U28" s="1175"/>
      <c r="V28" s="1190" t="s">
        <v>755</v>
      </c>
      <c r="W28" s="1181" t="s">
        <v>90</v>
      </c>
      <c r="X28" s="1181">
        <v>1022689</v>
      </c>
      <c r="Y28" s="1181" t="s">
        <v>770</v>
      </c>
      <c r="Z28" s="1181" t="s">
        <v>233</v>
      </c>
    </row>
    <row r="29" spans="1:26">
      <c r="A29" s="1214" t="s">
        <v>19</v>
      </c>
      <c r="B29" s="1209"/>
      <c r="C29" s="1209"/>
      <c r="D29" s="1209"/>
      <c r="E29" s="1214"/>
      <c r="F29" s="1209"/>
      <c r="G29" s="1209"/>
      <c r="H29" s="1209"/>
      <c r="I29" s="1214">
        <f>SUM(I22:I23)</f>
        <v>0</v>
      </c>
      <c r="J29" s="1214">
        <f>SUM(J22:J23)</f>
        <v>0</v>
      </c>
      <c r="K29" s="1214">
        <f t="shared" ref="K29:P29" si="4">SUM(K22:K27)</f>
        <v>0</v>
      </c>
      <c r="L29" s="1214">
        <f t="shared" si="4"/>
        <v>262</v>
      </c>
      <c r="M29" s="1214">
        <f t="shared" si="4"/>
        <v>528</v>
      </c>
      <c r="N29" s="1214">
        <f t="shared" si="4"/>
        <v>146</v>
      </c>
      <c r="O29" s="1214">
        <f t="shared" si="4"/>
        <v>30</v>
      </c>
      <c r="P29" s="1214">
        <f t="shared" si="4"/>
        <v>0</v>
      </c>
      <c r="Q29" s="1214">
        <f>SUM(Q22:Q28)</f>
        <v>974</v>
      </c>
      <c r="R29" s="1215"/>
      <c r="S29" s="1215"/>
      <c r="T29" s="1215"/>
      <c r="U29" s="1215"/>
      <c r="V29" s="1215"/>
      <c r="W29" s="1215"/>
      <c r="X29" s="1215"/>
      <c r="Y29" s="1215"/>
      <c r="Z29" s="1215"/>
    </row>
    <row r="30" spans="1:26">
      <c r="A30" s="1216"/>
      <c r="B30" s="1216"/>
      <c r="C30" s="1216"/>
      <c r="D30" s="1216"/>
      <c r="E30" s="1216"/>
      <c r="F30" s="1217"/>
      <c r="G30" s="1217"/>
      <c r="H30" s="1216"/>
      <c r="I30" s="1216"/>
      <c r="J30" s="1216"/>
      <c r="K30" s="1216"/>
      <c r="L30" s="1216"/>
      <c r="M30" s="1216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  <c r="Y30" s="1216"/>
    </row>
    <row r="31" spans="1:26">
      <c r="A31" s="1218" t="s">
        <v>34</v>
      </c>
      <c r="B31" s="1552"/>
      <c r="C31" s="1552"/>
      <c r="D31" s="1552"/>
      <c r="E31" s="1216"/>
      <c r="F31" s="1216"/>
      <c r="G31" s="1216"/>
      <c r="H31" s="1216"/>
      <c r="I31" s="1216"/>
      <c r="J31" s="1216"/>
      <c r="K31" s="1553"/>
      <c r="L31" s="1553"/>
      <c r="M31" s="1553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</row>
    <row r="32" spans="1:26" ht="15.75" customHeight="1">
      <c r="A32" s="1220" t="s">
        <v>35</v>
      </c>
      <c r="B32" s="1221" t="s">
        <v>36</v>
      </c>
      <c r="C32" s="1222" t="s">
        <v>37</v>
      </c>
      <c r="D32" s="1219"/>
      <c r="E32" s="1216"/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</row>
    <row r="33" spans="1:26" ht="15" customHeight="1">
      <c r="A33" s="1194" t="s">
        <v>771</v>
      </c>
      <c r="B33" s="1548" t="s">
        <v>39</v>
      </c>
      <c r="C33" s="1548"/>
      <c r="D33" s="1223"/>
      <c r="E33" s="1224" t="s">
        <v>40</v>
      </c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  <c r="Y33" s="1216"/>
    </row>
    <row r="34" spans="1:26" ht="15" customHeight="1">
      <c r="A34" s="1195" t="s">
        <v>523</v>
      </c>
      <c r="B34" s="1554" t="s">
        <v>41</v>
      </c>
      <c r="C34" s="1554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  <c r="Y34" s="1216"/>
    </row>
    <row r="35" spans="1:26" ht="15" customHeight="1">
      <c r="A35" s="1225" t="s">
        <v>42</v>
      </c>
      <c r="B35" s="1555"/>
      <c r="C35" s="1555"/>
      <c r="D35" s="1216"/>
      <c r="E35" s="1216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  <c r="Y35" s="1216"/>
    </row>
    <row r="36" spans="1:26" ht="15" customHeight="1">
      <c r="A36" s="1225" t="s">
        <v>42</v>
      </c>
      <c r="B36" s="1555"/>
      <c r="C36" s="1555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</row>
    <row r="37" spans="1:26" ht="15" customHeight="1">
      <c r="A37" s="1225" t="s">
        <v>43</v>
      </c>
      <c r="B37" s="1556"/>
      <c r="C37" s="1556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  <c r="Y37" s="1216"/>
    </row>
    <row r="38" spans="1:26" ht="15" customHeight="1">
      <c r="A38" s="1225" t="s">
        <v>44</v>
      </c>
      <c r="B38" s="1557"/>
      <c r="C38" s="1557"/>
      <c r="D38" s="1216"/>
      <c r="E38" s="1216"/>
      <c r="F38" s="1216"/>
      <c r="G38" s="1216"/>
      <c r="H38" s="1216"/>
      <c r="I38" s="1216"/>
      <c r="J38" s="1216"/>
      <c r="K38" s="1216"/>
      <c r="L38" s="1216"/>
      <c r="M38" s="1216"/>
      <c r="N38" s="1216"/>
      <c r="O38" s="1216"/>
      <c r="P38" s="1216"/>
      <c r="Q38" s="1216"/>
      <c r="R38" s="1216"/>
      <c r="S38" s="1216"/>
      <c r="T38" s="1216"/>
      <c r="U38" s="1216"/>
      <c r="V38" s="1216"/>
      <c r="W38" s="1216"/>
      <c r="X38" s="1216"/>
      <c r="Y38" s="1216"/>
    </row>
    <row r="40" spans="1:26" ht="23.25" customHeight="1">
      <c r="A40" s="1549" t="s">
        <v>128</v>
      </c>
      <c r="B40" s="1549"/>
      <c r="C40" s="1549"/>
      <c r="D40" s="1549"/>
      <c r="E40" s="1549"/>
      <c r="F40" s="1549"/>
      <c r="G40" s="1208"/>
      <c r="H40" s="1209"/>
      <c r="I40" s="1549" t="s">
        <v>772</v>
      </c>
      <c r="J40" s="1549"/>
      <c r="K40" s="1549"/>
      <c r="L40" s="1549"/>
      <c r="M40" s="1549"/>
      <c r="N40" s="1549"/>
      <c r="O40" s="1549"/>
      <c r="P40" s="1549"/>
      <c r="Q40" s="1549"/>
      <c r="R40" s="1550" t="s">
        <v>773</v>
      </c>
      <c r="S40" s="1551"/>
      <c r="T40" s="1550"/>
      <c r="U40" s="1550"/>
      <c r="V40" s="1550"/>
      <c r="W40" s="1550"/>
      <c r="X40" s="1550"/>
      <c r="Y40" s="1550"/>
      <c r="Z40" s="1550"/>
    </row>
    <row r="41" spans="1:26" ht="26.25">
      <c r="A41" s="1210" t="s">
        <v>3</v>
      </c>
      <c r="B41" s="1210" t="s">
        <v>4</v>
      </c>
      <c r="C41" s="1210" t="s">
        <v>5</v>
      </c>
      <c r="D41" s="1210" t="s">
        <v>6</v>
      </c>
      <c r="E41" s="1210" t="s">
        <v>7</v>
      </c>
      <c r="F41" s="1210" t="s">
        <v>8</v>
      </c>
      <c r="G41" s="1210" t="s">
        <v>9</v>
      </c>
      <c r="H41" s="1211" t="s">
        <v>10</v>
      </c>
      <c r="I41" s="1227" t="s">
        <v>11</v>
      </c>
      <c r="J41" s="1227" t="s">
        <v>12</v>
      </c>
      <c r="K41" s="1227" t="s">
        <v>13</v>
      </c>
      <c r="L41" s="1227" t="s">
        <v>14</v>
      </c>
      <c r="M41" s="1227" t="s">
        <v>15</v>
      </c>
      <c r="N41" s="1227" t="s">
        <v>16</v>
      </c>
      <c r="O41" s="1227" t="s">
        <v>17</v>
      </c>
      <c r="P41" s="1212" t="s">
        <v>18</v>
      </c>
      <c r="Q41" s="1210" t="s">
        <v>19</v>
      </c>
      <c r="R41" s="1210" t="s">
        <v>20</v>
      </c>
      <c r="S41" s="1213" t="s">
        <v>21</v>
      </c>
      <c r="T41" s="1213" t="s">
        <v>22</v>
      </c>
      <c r="U41" s="1419" t="s">
        <v>23</v>
      </c>
      <c r="V41" s="1210" t="s">
        <v>24</v>
      </c>
      <c r="W41" s="1210" t="s">
        <v>25</v>
      </c>
      <c r="X41" s="1210" t="s">
        <v>26</v>
      </c>
      <c r="Y41" s="1210" t="s">
        <v>27</v>
      </c>
      <c r="Z41" s="1210" t="s">
        <v>28</v>
      </c>
    </row>
    <row r="42" spans="1:26">
      <c r="A42" s="1172" t="s">
        <v>150</v>
      </c>
      <c r="B42" s="1172" t="s">
        <v>57</v>
      </c>
      <c r="C42" s="1172" t="s">
        <v>774</v>
      </c>
      <c r="D42" s="1172" t="s">
        <v>56</v>
      </c>
      <c r="E42" s="1191" t="s">
        <v>775</v>
      </c>
      <c r="F42" s="1172">
        <v>12.3</v>
      </c>
      <c r="G42" s="1172">
        <v>122058</v>
      </c>
      <c r="H42" s="1174"/>
      <c r="I42" s="1172"/>
      <c r="J42" s="1172"/>
      <c r="K42" s="1172"/>
      <c r="L42" s="1186">
        <v>108</v>
      </c>
      <c r="M42" s="1172"/>
      <c r="N42" s="1172"/>
      <c r="O42" s="1172"/>
      <c r="P42" s="1172"/>
      <c r="Q42" s="1175">
        <f t="shared" ref="Q42:Q48" si="5">SUM(I42:P42)</f>
        <v>108</v>
      </c>
      <c r="R42" s="1175" t="s">
        <v>30</v>
      </c>
      <c r="S42" s="1175" t="s">
        <v>31</v>
      </c>
      <c r="T42" s="1175"/>
      <c r="U42" s="1502" t="s">
        <v>748</v>
      </c>
      <c r="V42" s="1190" t="s">
        <v>169</v>
      </c>
      <c r="W42" s="1181"/>
      <c r="X42" s="1181">
        <v>1022668</v>
      </c>
      <c r="Y42" s="1181" t="s">
        <v>749</v>
      </c>
      <c r="Z42" s="1181"/>
    </row>
    <row r="43" spans="1:26">
      <c r="A43" s="1172" t="s">
        <v>133</v>
      </c>
      <c r="B43" s="1172" t="s">
        <v>134</v>
      </c>
      <c r="C43" s="1172" t="s">
        <v>776</v>
      </c>
      <c r="D43" s="1172" t="s">
        <v>136</v>
      </c>
      <c r="E43" s="1173">
        <v>46258.083333333336</v>
      </c>
      <c r="F43" s="1172">
        <v>11.9</v>
      </c>
      <c r="G43" s="1172">
        <v>122122</v>
      </c>
      <c r="H43" s="1174" t="s">
        <v>256</v>
      </c>
      <c r="I43" s="1172"/>
      <c r="J43" s="1172"/>
      <c r="K43" s="1172"/>
      <c r="L43" s="1186">
        <v>54</v>
      </c>
      <c r="M43" s="1172"/>
      <c r="N43" s="1172"/>
      <c r="O43" s="1172"/>
      <c r="P43" s="1172"/>
      <c r="Q43" s="1175">
        <f t="shared" si="5"/>
        <v>54</v>
      </c>
      <c r="R43" s="1176" t="s">
        <v>32</v>
      </c>
      <c r="S43" s="1177" t="s">
        <v>33</v>
      </c>
      <c r="T43" s="1175"/>
      <c r="U43" s="1440">
        <v>46252.625</v>
      </c>
      <c r="V43" s="1189" t="s">
        <v>100</v>
      </c>
      <c r="W43" s="1181" t="s">
        <v>90</v>
      </c>
      <c r="X43" s="1181">
        <v>1022669</v>
      </c>
      <c r="Y43" s="1504" t="s">
        <v>777</v>
      </c>
      <c r="Z43" s="1181"/>
    </row>
    <row r="44" spans="1:26">
      <c r="A44" s="1178" t="s">
        <v>120</v>
      </c>
      <c r="B44" s="1172" t="s">
        <v>417</v>
      </c>
      <c r="C44" s="1172" t="s">
        <v>778</v>
      </c>
      <c r="D44" s="1178" t="s">
        <v>117</v>
      </c>
      <c r="E44" s="1173">
        <v>46257.763888888891</v>
      </c>
      <c r="F44" s="1178">
        <v>14.8</v>
      </c>
      <c r="G44" s="1178">
        <v>122118</v>
      </c>
      <c r="H44" s="1205" t="s">
        <v>256</v>
      </c>
      <c r="I44" s="1178"/>
      <c r="J44" s="1178"/>
      <c r="K44" s="1178"/>
      <c r="L44" s="1186">
        <v>161</v>
      </c>
      <c r="M44" s="1178"/>
      <c r="N44" s="1178"/>
      <c r="O44" s="1178"/>
      <c r="P44" s="1178"/>
      <c r="Q44" s="1175">
        <f t="shared" si="5"/>
        <v>161</v>
      </c>
      <c r="R44" s="1176" t="s">
        <v>32</v>
      </c>
      <c r="S44" s="1177" t="s">
        <v>33</v>
      </c>
      <c r="T44" s="1175"/>
      <c r="U44" s="1440">
        <v>46254.5</v>
      </c>
      <c r="V44" s="1189" t="s">
        <v>100</v>
      </c>
      <c r="W44" s="1181" t="s">
        <v>90</v>
      </c>
      <c r="X44" s="1181">
        <v>1022670</v>
      </c>
      <c r="Y44" s="1181" t="s">
        <v>779</v>
      </c>
      <c r="Z44" s="1181"/>
    </row>
    <row r="45" spans="1:26">
      <c r="A45" s="1172" t="s">
        <v>120</v>
      </c>
      <c r="B45" s="1172" t="s">
        <v>417</v>
      </c>
      <c r="C45" s="1172" t="s">
        <v>780</v>
      </c>
      <c r="D45" s="1172" t="s">
        <v>117</v>
      </c>
      <c r="E45" s="1173">
        <v>46257.763888888891</v>
      </c>
      <c r="F45" s="1172">
        <v>14.8</v>
      </c>
      <c r="G45" s="1172">
        <v>122119</v>
      </c>
      <c r="H45" s="1174" t="s">
        <v>740</v>
      </c>
      <c r="I45" s="1172"/>
      <c r="J45" s="1172"/>
      <c r="K45" s="1172"/>
      <c r="L45" s="1172"/>
      <c r="M45" s="1186">
        <v>116</v>
      </c>
      <c r="N45" s="1186">
        <v>30</v>
      </c>
      <c r="O45" s="1186">
        <v>15</v>
      </c>
      <c r="P45" s="1172"/>
      <c r="Q45" s="1175">
        <f t="shared" si="5"/>
        <v>161</v>
      </c>
      <c r="R45" s="1176" t="s">
        <v>32</v>
      </c>
      <c r="S45" s="1177" t="s">
        <v>33</v>
      </c>
      <c r="T45" s="1175"/>
      <c r="U45" s="1440">
        <v>46252.583333333336</v>
      </c>
      <c r="V45" s="1189" t="s">
        <v>100</v>
      </c>
      <c r="W45" s="1181" t="s">
        <v>90</v>
      </c>
      <c r="X45" s="1181">
        <v>1022671</v>
      </c>
      <c r="Y45" s="1181" t="s">
        <v>779</v>
      </c>
      <c r="Z45" s="1181"/>
    </row>
    <row r="46" spans="1:26">
      <c r="A46" s="1178" t="s">
        <v>114</v>
      </c>
      <c r="B46" s="1172" t="s">
        <v>417</v>
      </c>
      <c r="C46" s="1178" t="s">
        <v>781</v>
      </c>
      <c r="D46" s="1172" t="s">
        <v>117</v>
      </c>
      <c r="E46" s="1173">
        <v>46257.763888888891</v>
      </c>
      <c r="F46" s="1178">
        <v>14.8</v>
      </c>
      <c r="G46" s="1178">
        <v>122123</v>
      </c>
      <c r="H46" s="1174" t="s">
        <v>740</v>
      </c>
      <c r="I46" s="1178"/>
      <c r="J46" s="1178"/>
      <c r="K46" s="1178"/>
      <c r="L46" s="1178"/>
      <c r="M46" s="1186">
        <v>116</v>
      </c>
      <c r="N46" s="1186">
        <v>30</v>
      </c>
      <c r="O46" s="1186">
        <v>15</v>
      </c>
      <c r="P46" s="1178"/>
      <c r="Q46" s="1175">
        <f t="shared" si="5"/>
        <v>161</v>
      </c>
      <c r="R46" s="1176" t="s">
        <v>32</v>
      </c>
      <c r="S46" s="1177" t="s">
        <v>33</v>
      </c>
      <c r="T46" s="1175"/>
      <c r="U46" s="1440">
        <v>46252.583333333336</v>
      </c>
      <c r="V46" s="1189" t="s">
        <v>100</v>
      </c>
      <c r="W46" s="1181" t="s">
        <v>90</v>
      </c>
      <c r="X46" s="1181">
        <v>1022672</v>
      </c>
      <c r="Y46" s="1181" t="s">
        <v>779</v>
      </c>
      <c r="Z46" s="1181"/>
    </row>
    <row r="47" spans="1:26">
      <c r="A47" s="1172" t="s">
        <v>120</v>
      </c>
      <c r="B47" s="1172" t="s">
        <v>417</v>
      </c>
      <c r="C47" s="1172" t="s">
        <v>782</v>
      </c>
      <c r="D47" s="1172" t="s">
        <v>117</v>
      </c>
      <c r="E47" s="1173">
        <v>46257.763888888891</v>
      </c>
      <c r="F47" s="1172">
        <v>14.8</v>
      </c>
      <c r="G47" s="1172">
        <v>122120</v>
      </c>
      <c r="H47" s="1174" t="s">
        <v>740</v>
      </c>
      <c r="I47" s="1172"/>
      <c r="J47" s="1172"/>
      <c r="K47" s="1172"/>
      <c r="L47" s="1172"/>
      <c r="M47" s="1186">
        <v>121</v>
      </c>
      <c r="N47" s="1186">
        <v>30</v>
      </c>
      <c r="O47" s="1186">
        <v>10</v>
      </c>
      <c r="P47" s="1172"/>
      <c r="Q47" s="1175">
        <f t="shared" si="5"/>
        <v>161</v>
      </c>
      <c r="R47" s="1176" t="s">
        <v>32</v>
      </c>
      <c r="S47" s="1177" t="s">
        <v>33</v>
      </c>
      <c r="T47" s="1175"/>
      <c r="U47" s="1440">
        <v>46252.583333333336</v>
      </c>
      <c r="V47" s="1189" t="s">
        <v>100</v>
      </c>
      <c r="W47" s="1181" t="s">
        <v>90</v>
      </c>
      <c r="X47" s="1181">
        <v>1022673</v>
      </c>
      <c r="Y47" s="1181" t="s">
        <v>779</v>
      </c>
      <c r="Z47" s="1181"/>
    </row>
    <row r="48" spans="1:26">
      <c r="A48" s="1172" t="s">
        <v>133</v>
      </c>
      <c r="B48" s="1172" t="s">
        <v>134</v>
      </c>
      <c r="C48" s="1172" t="s">
        <v>783</v>
      </c>
      <c r="D48" s="1172" t="s">
        <v>136</v>
      </c>
      <c r="E48" s="1173">
        <v>46258.083333333336</v>
      </c>
      <c r="F48" s="1172">
        <v>11.9</v>
      </c>
      <c r="G48" s="1172">
        <v>122121</v>
      </c>
      <c r="H48" s="1174" t="s">
        <v>784</v>
      </c>
      <c r="I48" s="1172"/>
      <c r="J48" s="1172"/>
      <c r="K48" s="1172"/>
      <c r="L48" s="1186">
        <v>107</v>
      </c>
      <c r="M48" s="1186">
        <v>54</v>
      </c>
      <c r="N48" s="1172"/>
      <c r="O48" s="1172"/>
      <c r="P48" s="1172"/>
      <c r="Q48" s="1175">
        <f t="shared" si="5"/>
        <v>161</v>
      </c>
      <c r="R48" s="1176" t="s">
        <v>32</v>
      </c>
      <c r="S48" s="1177" t="s">
        <v>33</v>
      </c>
      <c r="T48" s="1175"/>
      <c r="U48" s="1440">
        <v>46252.625</v>
      </c>
      <c r="V48" s="1189" t="s">
        <v>100</v>
      </c>
      <c r="W48" s="1181" t="s">
        <v>90</v>
      </c>
      <c r="X48" s="1181">
        <v>1022674</v>
      </c>
      <c r="Y48" s="1181" t="s">
        <v>777</v>
      </c>
      <c r="Z48" s="1181"/>
    </row>
    <row r="49" spans="1:26">
      <c r="A49" s="1214" t="s">
        <v>19</v>
      </c>
      <c r="B49" s="1209"/>
      <c r="C49" s="1209"/>
      <c r="D49" s="1209"/>
      <c r="E49" s="1214"/>
      <c r="F49" s="1209"/>
      <c r="G49" s="1209"/>
      <c r="H49" s="1209"/>
      <c r="I49" s="1214">
        <f t="shared" ref="I49:K49" si="6">SUM(I42:I47)</f>
        <v>0</v>
      </c>
      <c r="J49" s="1214">
        <f t="shared" si="6"/>
        <v>0</v>
      </c>
      <c r="K49" s="1214">
        <f t="shared" si="6"/>
        <v>0</v>
      </c>
      <c r="L49" s="1214">
        <f>SUM(L42:L48)</f>
        <v>430</v>
      </c>
      <c r="M49" s="1214">
        <f t="shared" ref="M49:P49" si="7">SUM(M42:M48)</f>
        <v>407</v>
      </c>
      <c r="N49" s="1214">
        <f t="shared" si="7"/>
        <v>90</v>
      </c>
      <c r="O49" s="1214">
        <f t="shared" si="7"/>
        <v>40</v>
      </c>
      <c r="P49" s="1214">
        <f t="shared" si="7"/>
        <v>0</v>
      </c>
      <c r="Q49" s="1214">
        <f>SUM(Q42:Q48)</f>
        <v>967</v>
      </c>
      <c r="R49" s="1215"/>
      <c r="S49" s="1215"/>
      <c r="T49" s="1215"/>
      <c r="U49" s="1215"/>
      <c r="V49" s="1215"/>
      <c r="W49" s="1215"/>
      <c r="X49" s="1215"/>
      <c r="Y49" s="1215"/>
      <c r="Z49" s="1215"/>
    </row>
    <row r="50" spans="1:26">
      <c r="A50" s="1216"/>
      <c r="B50" s="1216"/>
      <c r="C50" s="1216"/>
      <c r="D50" s="1216"/>
      <c r="E50" s="1216"/>
      <c r="F50" s="1217"/>
      <c r="G50" s="1217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  <c r="Y50" s="1216"/>
    </row>
    <row r="51" spans="1:26" ht="15" customHeight="1">
      <c r="A51" s="1218" t="s">
        <v>34</v>
      </c>
      <c r="B51" s="1552"/>
      <c r="C51" s="1552"/>
      <c r="D51" s="1552"/>
      <c r="E51" s="1442" t="s">
        <v>785</v>
      </c>
      <c r="F51" s="1216"/>
      <c r="G51" s="1216"/>
      <c r="H51" s="1216"/>
      <c r="I51" s="1216"/>
      <c r="J51" s="1216"/>
      <c r="K51" s="1553"/>
      <c r="L51" s="1553"/>
      <c r="M51" s="1553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  <c r="Y51" s="1216"/>
    </row>
    <row r="52" spans="1:26" ht="18">
      <c r="A52" s="1220" t="s">
        <v>35</v>
      </c>
      <c r="B52" s="1221" t="s">
        <v>36</v>
      </c>
      <c r="C52" s="1222" t="s">
        <v>37</v>
      </c>
      <c r="D52" s="1219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  <c r="Y52" s="1216"/>
    </row>
    <row r="53" spans="1:26" ht="15" customHeight="1">
      <c r="A53" s="1194" t="s">
        <v>100</v>
      </c>
      <c r="B53" s="1548" t="s">
        <v>39</v>
      </c>
      <c r="C53" s="1548"/>
      <c r="D53" s="1223"/>
      <c r="E53" s="1224" t="s">
        <v>40</v>
      </c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  <c r="Y53" s="1216"/>
    </row>
    <row r="54" spans="1:26" ht="15" customHeight="1">
      <c r="A54" s="1195" t="s">
        <v>169</v>
      </c>
      <c r="B54" s="1554" t="s">
        <v>41</v>
      </c>
      <c r="C54" s="1554"/>
      <c r="D54" s="1216"/>
      <c r="E54" s="1216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  <c r="Y54" s="1216"/>
    </row>
    <row r="55" spans="1:26" ht="15" customHeight="1">
      <c r="A55" s="1225" t="s">
        <v>42</v>
      </c>
      <c r="B55" s="1555" t="s">
        <v>786</v>
      </c>
      <c r="C55" s="1555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  <c r="Y55" s="1216"/>
    </row>
    <row r="56" spans="1:26" ht="15" customHeight="1">
      <c r="A56" s="1225" t="s">
        <v>42</v>
      </c>
      <c r="B56" s="1555"/>
      <c r="C56" s="1555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  <c r="Y56" s="1216"/>
    </row>
    <row r="57" spans="1:26" ht="15" customHeight="1">
      <c r="A57" s="1225" t="s">
        <v>43</v>
      </c>
      <c r="B57" s="1556" t="s">
        <v>458</v>
      </c>
      <c r="C57" s="1556"/>
      <c r="D57" s="1216"/>
      <c r="E57" s="1216"/>
      <c r="F57" s="1216"/>
      <c r="G57" s="1216"/>
      <c r="H57" s="1216"/>
      <c r="I57" s="1216"/>
      <c r="J57" s="1216"/>
      <c r="K57" s="1216"/>
      <c r="L57" s="1216"/>
      <c r="M57" s="1216"/>
      <c r="N57" s="1216"/>
      <c r="O57" s="1216"/>
      <c r="P57" s="1216"/>
      <c r="Q57" s="1216"/>
      <c r="R57" s="1216"/>
      <c r="S57" s="1216"/>
      <c r="T57" s="1216"/>
      <c r="U57" s="1216"/>
      <c r="V57" s="1216"/>
      <c r="W57" s="1216"/>
      <c r="X57" s="1216"/>
      <c r="Y57" s="1216"/>
    </row>
    <row r="58" spans="1:26" ht="15" customHeight="1">
      <c r="A58" s="1225" t="s">
        <v>44</v>
      </c>
      <c r="B58" s="1557"/>
      <c r="C58" s="1557"/>
      <c r="D58" s="1216"/>
      <c r="E58" s="1216"/>
      <c r="F58" s="1216"/>
      <c r="G58" s="1216"/>
      <c r="H58" s="1216"/>
      <c r="I58" s="1216"/>
      <c r="J58" s="1216"/>
      <c r="K58" s="1216"/>
      <c r="L58" s="1216"/>
      <c r="M58" s="1216"/>
      <c r="N58" s="1216"/>
      <c r="O58" s="1216"/>
      <c r="P58" s="1216"/>
      <c r="Q58" s="1216"/>
      <c r="R58" s="1216"/>
      <c r="S58" s="1216"/>
      <c r="T58" s="1216"/>
      <c r="U58" s="1216"/>
      <c r="V58" s="1216"/>
      <c r="W58" s="1216"/>
      <c r="X58" s="1216"/>
      <c r="Y58" s="1216"/>
    </row>
  </sheetData>
  <mergeCells count="32">
    <mergeCell ref="B13:C13"/>
    <mergeCell ref="A1:F1"/>
    <mergeCell ref="I1:Q1"/>
    <mergeCell ref="R1:Z1"/>
    <mergeCell ref="B11:D11"/>
    <mergeCell ref="B34:C34"/>
    <mergeCell ref="B14:C14"/>
    <mergeCell ref="B15:C15"/>
    <mergeCell ref="B16:C16"/>
    <mergeCell ref="B17:C17"/>
    <mergeCell ref="B18:C18"/>
    <mergeCell ref="A20:F20"/>
    <mergeCell ref="I20:Q20"/>
    <mergeCell ref="R20:Z20"/>
    <mergeCell ref="B31:D31"/>
    <mergeCell ref="K31:M31"/>
    <mergeCell ref="B33:C33"/>
    <mergeCell ref="B35:C35"/>
    <mergeCell ref="B36:C36"/>
    <mergeCell ref="B37:C37"/>
    <mergeCell ref="B38:C38"/>
    <mergeCell ref="A40:F40"/>
    <mergeCell ref="B56:C56"/>
    <mergeCell ref="B57:C57"/>
    <mergeCell ref="B58:C58"/>
    <mergeCell ref="R40:Z40"/>
    <mergeCell ref="B51:D51"/>
    <mergeCell ref="K51:M51"/>
    <mergeCell ref="B53:C53"/>
    <mergeCell ref="B54:C54"/>
    <mergeCell ref="B55:C55"/>
    <mergeCell ref="I40:Q40"/>
  </mergeCells>
  <pageMargins left="0.7" right="0.7" top="0.75" bottom="0.75" header="0.3" footer="0.3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F550-9885-451F-90A8-F1C2C3F89188}">
  <sheetPr>
    <tabColor rgb="FF00B0F0"/>
  </sheetPr>
  <dimension ref="A1:X96"/>
  <sheetViews>
    <sheetView topLeftCell="A52" workbookViewId="0">
      <selection activeCell="Q70" sqref="Q70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2.855468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0.85546875" customWidth="1"/>
  </cols>
  <sheetData>
    <row r="1" spans="1:24" ht="23.25">
      <c r="A1" s="1559" t="s">
        <v>128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272" t="s">
        <v>219</v>
      </c>
      <c r="B3" s="272" t="s">
        <v>75</v>
      </c>
      <c r="C3" s="15" t="s">
        <v>7307</v>
      </c>
      <c r="D3" s="15" t="s">
        <v>74</v>
      </c>
      <c r="E3" s="24">
        <v>45920.524305555555</v>
      </c>
      <c r="F3" s="15">
        <v>15.3</v>
      </c>
      <c r="G3" s="37"/>
      <c r="H3" s="15"/>
      <c r="I3" s="15"/>
      <c r="J3" s="35">
        <v>27</v>
      </c>
      <c r="K3" s="35">
        <v>134</v>
      </c>
      <c r="L3" s="15"/>
      <c r="M3" s="15"/>
      <c r="N3" s="15"/>
      <c r="O3" s="15"/>
      <c r="P3" s="14">
        <f>SUM(H3:O3)</f>
        <v>161</v>
      </c>
      <c r="Q3" s="14" t="s">
        <v>30</v>
      </c>
      <c r="R3" s="264">
        <v>114194</v>
      </c>
      <c r="S3" s="14" t="s">
        <v>31</v>
      </c>
      <c r="T3" s="232" t="s">
        <v>169</v>
      </c>
      <c r="U3" s="16" t="s">
        <v>1693</v>
      </c>
      <c r="V3" s="16">
        <v>1014797</v>
      </c>
      <c r="W3" s="16" t="s">
        <v>118</v>
      </c>
      <c r="X3" s="16"/>
    </row>
    <row r="4" spans="1:24">
      <c r="A4" s="272" t="s">
        <v>3866</v>
      </c>
      <c r="B4" s="272" t="s">
        <v>78</v>
      </c>
      <c r="C4" s="15" t="s">
        <v>7308</v>
      </c>
      <c r="D4" s="15" t="s">
        <v>88</v>
      </c>
      <c r="E4" s="24">
        <v>45921.166666666664</v>
      </c>
      <c r="F4" s="15">
        <v>10.3</v>
      </c>
      <c r="G4" s="37" t="s">
        <v>3121</v>
      </c>
      <c r="H4" s="15"/>
      <c r="I4" s="15"/>
      <c r="J4" s="15"/>
      <c r="K4" s="35">
        <v>161</v>
      </c>
      <c r="L4" s="15"/>
      <c r="M4" s="15"/>
      <c r="N4" s="15"/>
      <c r="O4" s="15"/>
      <c r="P4" s="14">
        <f>SUM(H4:O4)</f>
        <v>161</v>
      </c>
      <c r="Q4" s="307" t="s">
        <v>32</v>
      </c>
      <c r="R4" s="340">
        <v>114268</v>
      </c>
      <c r="S4" s="23" t="s">
        <v>33</v>
      </c>
      <c r="T4" s="274" t="s">
        <v>161</v>
      </c>
      <c r="U4" s="16" t="s">
        <v>90</v>
      </c>
      <c r="V4" s="16">
        <v>1014798</v>
      </c>
      <c r="W4" s="16" t="s">
        <v>7309</v>
      </c>
      <c r="X4" s="16"/>
    </row>
    <row r="5" spans="1:24">
      <c r="A5" s="272" t="s">
        <v>519</v>
      </c>
      <c r="B5" s="272" t="s">
        <v>78</v>
      </c>
      <c r="C5" s="15" t="s">
        <v>7310</v>
      </c>
      <c r="D5" s="15" t="s">
        <v>88</v>
      </c>
      <c r="E5" s="24">
        <v>45921.166666666664</v>
      </c>
      <c r="F5" s="15">
        <v>10.3</v>
      </c>
      <c r="G5" s="37" t="s">
        <v>3121</v>
      </c>
      <c r="H5" s="15"/>
      <c r="I5" s="15"/>
      <c r="J5" s="15"/>
      <c r="K5" s="35">
        <v>80</v>
      </c>
      <c r="L5" s="35">
        <v>81</v>
      </c>
      <c r="M5" s="15"/>
      <c r="N5" s="15"/>
      <c r="O5" s="15"/>
      <c r="P5" s="14">
        <f>SUM(H5:O5)</f>
        <v>161</v>
      </c>
      <c r="Q5" s="307" t="s">
        <v>32</v>
      </c>
      <c r="R5" s="340">
        <v>114270</v>
      </c>
      <c r="S5" s="23" t="s">
        <v>33</v>
      </c>
      <c r="T5" s="274" t="s">
        <v>161</v>
      </c>
      <c r="U5" s="16" t="s">
        <v>90</v>
      </c>
      <c r="V5" s="16">
        <v>1014799</v>
      </c>
      <c r="W5" s="16" t="s">
        <v>7309</v>
      </c>
      <c r="X5" s="16"/>
    </row>
    <row r="6" spans="1:24">
      <c r="A6" s="490" t="s">
        <v>122</v>
      </c>
      <c r="B6" s="490" t="s">
        <v>62</v>
      </c>
      <c r="C6" s="15" t="s">
        <v>7311</v>
      </c>
      <c r="D6" s="15" t="s">
        <v>61</v>
      </c>
      <c r="E6" s="254" t="s">
        <v>7312</v>
      </c>
      <c r="F6" s="15">
        <v>13</v>
      </c>
      <c r="G6" s="37"/>
      <c r="H6" s="15"/>
      <c r="I6" s="15"/>
      <c r="J6" s="491">
        <v>81</v>
      </c>
      <c r="K6" s="491">
        <v>80</v>
      </c>
      <c r="L6" s="15"/>
      <c r="M6" s="15"/>
      <c r="N6" s="15"/>
      <c r="O6" s="15"/>
      <c r="P6" s="14">
        <f>SUM(H6:O6)</f>
        <v>161</v>
      </c>
      <c r="Q6" s="14" t="s">
        <v>30</v>
      </c>
      <c r="R6" s="293">
        <v>114196</v>
      </c>
      <c r="S6" s="14" t="s">
        <v>31</v>
      </c>
      <c r="T6" s="232" t="s">
        <v>169</v>
      </c>
      <c r="U6" s="16" t="s">
        <v>90</v>
      </c>
      <c r="V6" s="16">
        <v>1014800</v>
      </c>
      <c r="W6" s="16" t="s">
        <v>7313</v>
      </c>
      <c r="X6" s="16"/>
    </row>
    <row r="7" spans="1:24">
      <c r="A7" s="11" t="s">
        <v>19</v>
      </c>
      <c r="B7" s="7"/>
      <c r="C7" s="7"/>
      <c r="D7" s="7"/>
      <c r="E7" s="11"/>
      <c r="F7" s="7"/>
      <c r="G7" s="7"/>
      <c r="H7" s="11">
        <f t="shared" ref="H7:P7" si="0">SUM(H3:H6)</f>
        <v>0</v>
      </c>
      <c r="I7" s="11">
        <f t="shared" si="0"/>
        <v>0</v>
      </c>
      <c r="J7" s="11">
        <f t="shared" si="0"/>
        <v>108</v>
      </c>
      <c r="K7" s="11">
        <f t="shared" si="0"/>
        <v>455</v>
      </c>
      <c r="L7" s="11">
        <f t="shared" si="0"/>
        <v>81</v>
      </c>
      <c r="M7" s="11">
        <f t="shared" si="0"/>
        <v>0</v>
      </c>
      <c r="N7" s="11">
        <f t="shared" si="0"/>
        <v>0</v>
      </c>
      <c r="O7" s="11">
        <f t="shared" si="0"/>
        <v>0</v>
      </c>
      <c r="P7" s="11">
        <f t="shared" si="0"/>
        <v>644</v>
      </c>
      <c r="Q7" s="12"/>
      <c r="R7" s="12"/>
      <c r="S7" s="12"/>
      <c r="T7" s="12"/>
      <c r="U7" s="12"/>
      <c r="V7" s="12"/>
      <c r="W7" s="12"/>
      <c r="X7" s="12"/>
    </row>
    <row r="8" spans="1:24">
      <c r="A8" s="1"/>
      <c r="B8" s="1"/>
      <c r="C8" s="1"/>
      <c r="D8" s="1"/>
      <c r="E8" s="1"/>
      <c r="F8" s="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4">
      <c r="A9" s="166" t="s">
        <v>34</v>
      </c>
      <c r="B9" s="1562"/>
      <c r="C9" s="1562"/>
      <c r="D9" s="1562"/>
      <c r="E9" s="1"/>
      <c r="F9" s="1"/>
      <c r="G9" s="1"/>
      <c r="H9" s="1"/>
      <c r="I9" s="1"/>
      <c r="J9" s="1563"/>
      <c r="K9" s="1563"/>
      <c r="L9" s="1563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 ht="18">
      <c r="A10" s="187" t="s">
        <v>35</v>
      </c>
      <c r="B10" s="186" t="s">
        <v>36</v>
      </c>
      <c r="C10" s="239" t="s">
        <v>37</v>
      </c>
      <c r="D10" s="24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4" t="s">
        <v>7314</v>
      </c>
      <c r="B11" s="1564" t="s">
        <v>7296</v>
      </c>
      <c r="C11" s="1564"/>
      <c r="D11" s="242"/>
      <c r="E11" s="243" t="s">
        <v>40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373" t="s">
        <v>7315</v>
      </c>
      <c r="B12" s="373" t="s">
        <v>7128</v>
      </c>
      <c r="C12" s="373"/>
      <c r="D12" s="242"/>
      <c r="E12" s="24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5" customHeight="1">
      <c r="A13" s="5" t="s">
        <v>42</v>
      </c>
      <c r="B13" s="1772" t="s">
        <v>5003</v>
      </c>
      <c r="C13" s="177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5" t="s">
        <v>42</v>
      </c>
      <c r="B14" s="1772"/>
      <c r="C14" s="177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43</v>
      </c>
      <c r="B15" s="1566">
        <v>358400432178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44</v>
      </c>
      <c r="B16" s="1567">
        <v>0.45833333333333331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24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 ht="23.25" customHeight="1">
      <c r="A18" s="1764" t="s">
        <v>7316</v>
      </c>
      <c r="B18" s="1764"/>
      <c r="C18" s="1764"/>
      <c r="D18" s="1764"/>
      <c r="E18" s="1764"/>
      <c r="F18" s="1764"/>
      <c r="G18" s="7"/>
      <c r="H18" s="1559" t="s">
        <v>346</v>
      </c>
      <c r="I18" s="1559"/>
      <c r="J18" s="1559"/>
      <c r="K18" s="1559"/>
      <c r="L18" s="1559"/>
      <c r="M18" s="1559"/>
      <c r="N18" s="1559"/>
      <c r="O18" s="1559"/>
      <c r="P18" s="1559"/>
      <c r="Q18" s="1741" t="s">
        <v>4488</v>
      </c>
      <c r="R18" s="1742"/>
      <c r="S18" s="1742"/>
      <c r="T18" s="1742"/>
      <c r="U18" s="1742"/>
      <c r="V18" s="1742"/>
      <c r="W18" s="1742"/>
      <c r="X18" s="1742"/>
    </row>
    <row r="19" spans="1:24" ht="26.25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9" t="s">
        <v>15</v>
      </c>
      <c r="M19" s="9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1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  <c r="X19" s="8" t="s">
        <v>28</v>
      </c>
    </row>
    <row r="20" spans="1:24">
      <c r="A20" s="300" t="s">
        <v>2561</v>
      </c>
      <c r="B20" s="300" t="s">
        <v>92</v>
      </c>
      <c r="C20" s="15" t="s">
        <v>7317</v>
      </c>
      <c r="D20" s="15" t="s">
        <v>159</v>
      </c>
      <c r="E20" s="24">
        <v>45921.041666666664</v>
      </c>
      <c r="F20" s="15">
        <v>10.3</v>
      </c>
      <c r="G20" s="37" t="s">
        <v>3121</v>
      </c>
      <c r="H20" s="15"/>
      <c r="I20" s="15"/>
      <c r="J20" s="15"/>
      <c r="K20" s="15"/>
      <c r="L20" s="15"/>
      <c r="M20" s="15"/>
      <c r="N20" s="15"/>
      <c r="O20" s="15"/>
      <c r="P20" s="14">
        <f t="shared" ref="P20:P25" si="1">SUM(H20:O20)</f>
        <v>0</v>
      </c>
      <c r="Q20" s="307" t="s">
        <v>32</v>
      </c>
      <c r="R20" s="344">
        <v>114277</v>
      </c>
      <c r="S20" s="237" t="s">
        <v>33</v>
      </c>
      <c r="T20" s="274" t="s">
        <v>161</v>
      </c>
      <c r="U20" s="16" t="s">
        <v>90</v>
      </c>
      <c r="V20" s="16"/>
      <c r="W20" s="16" t="s">
        <v>7309</v>
      </c>
      <c r="X20" s="16"/>
    </row>
    <row r="21" spans="1:24">
      <c r="A21" s="300" t="s">
        <v>2837</v>
      </c>
      <c r="B21" s="300" t="s">
        <v>92</v>
      </c>
      <c r="C21" s="15" t="s">
        <v>7318</v>
      </c>
      <c r="D21" s="15" t="s">
        <v>6981</v>
      </c>
      <c r="E21" s="24">
        <v>45923.305555555555</v>
      </c>
      <c r="F21" s="15">
        <v>10.8</v>
      </c>
      <c r="G21" s="37" t="s">
        <v>3121</v>
      </c>
      <c r="H21" s="15"/>
      <c r="I21" s="15"/>
      <c r="J21" s="15"/>
      <c r="K21" s="15"/>
      <c r="L21" s="15"/>
      <c r="M21" s="15"/>
      <c r="N21" s="15"/>
      <c r="O21" s="15"/>
      <c r="P21" s="14">
        <f t="shared" si="1"/>
        <v>0</v>
      </c>
      <c r="Q21" s="17" t="s">
        <v>32</v>
      </c>
      <c r="R21" s="14"/>
      <c r="S21" s="23" t="s">
        <v>33</v>
      </c>
      <c r="T21" s="274" t="s">
        <v>161</v>
      </c>
      <c r="U21" s="16" t="s">
        <v>90</v>
      </c>
      <c r="V21" s="16"/>
      <c r="W21" s="16" t="s">
        <v>7319</v>
      </c>
      <c r="X21" s="16"/>
    </row>
    <row r="22" spans="1:24">
      <c r="A22" s="300" t="s">
        <v>102</v>
      </c>
      <c r="B22" s="300" t="s">
        <v>92</v>
      </c>
      <c r="C22" s="15" t="s">
        <v>7320</v>
      </c>
      <c r="D22" s="15" t="s">
        <v>159</v>
      </c>
      <c r="E22" s="24">
        <v>45921.041666666664</v>
      </c>
      <c r="F22" s="15">
        <v>10.3</v>
      </c>
      <c r="G22" s="37" t="s">
        <v>3121</v>
      </c>
      <c r="H22" s="15"/>
      <c r="I22" s="15"/>
      <c r="J22" s="15"/>
      <c r="K22" s="15"/>
      <c r="L22" s="15"/>
      <c r="M22" s="15"/>
      <c r="N22" s="15"/>
      <c r="O22" s="15"/>
      <c r="P22" s="14">
        <f t="shared" si="1"/>
        <v>0</v>
      </c>
      <c r="Q22" s="307" t="s">
        <v>32</v>
      </c>
      <c r="R22" s="344">
        <v>114279</v>
      </c>
      <c r="S22" s="237" t="s">
        <v>33</v>
      </c>
      <c r="T22" s="274" t="s">
        <v>161</v>
      </c>
      <c r="U22" s="16" t="s">
        <v>90</v>
      </c>
      <c r="V22" s="16"/>
      <c r="W22" s="16" t="s">
        <v>7309</v>
      </c>
      <c r="X22" s="16"/>
    </row>
    <row r="23" spans="1:24">
      <c r="A23" s="300" t="s">
        <v>119</v>
      </c>
      <c r="B23" s="300" t="s">
        <v>92</v>
      </c>
      <c r="C23" s="15" t="s">
        <v>7321</v>
      </c>
      <c r="D23" s="15" t="s">
        <v>2294</v>
      </c>
      <c r="E23" s="24">
        <v>45921.625</v>
      </c>
      <c r="F23" s="15">
        <v>10.3</v>
      </c>
      <c r="G23" s="37" t="s">
        <v>3121</v>
      </c>
      <c r="H23" s="15"/>
      <c r="I23" s="15"/>
      <c r="J23" s="15"/>
      <c r="K23" s="15"/>
      <c r="L23" s="15"/>
      <c r="M23" s="15"/>
      <c r="N23" s="15"/>
      <c r="O23" s="15"/>
      <c r="P23" s="14">
        <f t="shared" si="1"/>
        <v>0</v>
      </c>
      <c r="Q23" s="307" t="s">
        <v>32</v>
      </c>
      <c r="R23" s="344">
        <v>114280</v>
      </c>
      <c r="S23" s="237" t="s">
        <v>33</v>
      </c>
      <c r="T23" s="274" t="s">
        <v>161</v>
      </c>
      <c r="U23" s="16" t="s">
        <v>90</v>
      </c>
      <c r="V23" s="16"/>
      <c r="W23" s="16" t="s">
        <v>7309</v>
      </c>
      <c r="X23" s="16"/>
    </row>
    <row r="24" spans="1:24">
      <c r="A24" s="300"/>
      <c r="B24" s="300"/>
      <c r="C24" s="15"/>
      <c r="D24" s="15"/>
      <c r="E24" s="254"/>
      <c r="F24" s="15"/>
      <c r="G24" s="37"/>
      <c r="H24" s="15"/>
      <c r="I24" s="15"/>
      <c r="J24" s="492"/>
      <c r="K24" s="492"/>
      <c r="L24" s="15"/>
      <c r="M24" s="15"/>
      <c r="N24" s="15"/>
      <c r="O24" s="15"/>
      <c r="P24" s="14">
        <f t="shared" si="1"/>
        <v>0</v>
      </c>
      <c r="Q24" s="14" t="s">
        <v>30</v>
      </c>
      <c r="R24" s="293"/>
      <c r="S24" s="14" t="s">
        <v>31</v>
      </c>
      <c r="T24" s="232"/>
      <c r="U24" s="16"/>
      <c r="V24" s="16"/>
      <c r="W24" s="16"/>
      <c r="X24" s="16"/>
    </row>
    <row r="25" spans="1:24">
      <c r="A25" s="300" t="s">
        <v>558</v>
      </c>
      <c r="B25" s="300" t="s">
        <v>92</v>
      </c>
      <c r="C25" s="15" t="s">
        <v>7322</v>
      </c>
      <c r="D25" s="15" t="s">
        <v>159</v>
      </c>
      <c r="E25" s="24">
        <v>45921.041666666664</v>
      </c>
      <c r="F25" s="15">
        <v>10.3</v>
      </c>
      <c r="G25" s="37" t="s">
        <v>3121</v>
      </c>
      <c r="H25" s="15"/>
      <c r="I25" s="15"/>
      <c r="J25" s="15"/>
      <c r="K25" s="15"/>
      <c r="L25" s="15"/>
      <c r="M25" s="15"/>
      <c r="N25" s="15"/>
      <c r="O25" s="15"/>
      <c r="P25" s="14">
        <f t="shared" si="1"/>
        <v>0</v>
      </c>
      <c r="Q25" s="307" t="s">
        <v>32</v>
      </c>
      <c r="R25" s="344">
        <v>114278</v>
      </c>
      <c r="S25" s="237" t="s">
        <v>33</v>
      </c>
      <c r="T25" s="274" t="s">
        <v>161</v>
      </c>
      <c r="U25" s="16" t="s">
        <v>90</v>
      </c>
      <c r="V25" s="16"/>
      <c r="W25" s="16" t="s">
        <v>7309</v>
      </c>
      <c r="X25" s="16"/>
    </row>
    <row r="26" spans="1:24">
      <c r="A26" s="11" t="s">
        <v>19</v>
      </c>
      <c r="B26" s="7"/>
      <c r="C26" s="7"/>
      <c r="D26" s="7"/>
      <c r="E26" s="11"/>
      <c r="F26" s="7"/>
      <c r="G26" s="7"/>
      <c r="H26" s="11">
        <f t="shared" ref="H26:P26" si="2">SUM(H20:H25)</f>
        <v>0</v>
      </c>
      <c r="I26" s="11">
        <f t="shared" si="2"/>
        <v>0</v>
      </c>
      <c r="J26" s="11">
        <f t="shared" si="2"/>
        <v>0</v>
      </c>
      <c r="K26" s="11">
        <f t="shared" si="2"/>
        <v>0</v>
      </c>
      <c r="L26" s="11">
        <f t="shared" si="2"/>
        <v>0</v>
      </c>
      <c r="M26" s="11">
        <f t="shared" si="2"/>
        <v>0</v>
      </c>
      <c r="N26" s="11">
        <f t="shared" si="2"/>
        <v>0</v>
      </c>
      <c r="O26" s="11">
        <f t="shared" si="2"/>
        <v>0</v>
      </c>
      <c r="P26" s="11">
        <f t="shared" si="2"/>
        <v>0</v>
      </c>
      <c r="Q26" s="12"/>
      <c r="R26" s="12"/>
      <c r="S26" s="12"/>
      <c r="T26" s="12"/>
      <c r="U26" s="12"/>
      <c r="V26" s="12"/>
      <c r="W26" s="12"/>
      <c r="X26" s="12"/>
    </row>
    <row r="27" spans="1:24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4" ht="15.75" customHeight="1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8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>
      <c r="A30" s="4"/>
      <c r="B30" s="1564"/>
      <c r="C30" s="1564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373"/>
      <c r="B31" s="373"/>
      <c r="C31" s="373"/>
      <c r="D31" s="242"/>
      <c r="E31" s="24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5" t="s">
        <v>42</v>
      </c>
      <c r="B32" s="1772"/>
      <c r="C32" s="1772"/>
      <c r="D32" s="1"/>
      <c r="E32" s="1"/>
    </row>
    <row r="33" spans="1:24">
      <c r="A33" s="5" t="s">
        <v>42</v>
      </c>
      <c r="B33" s="1772"/>
      <c r="C33" s="1772"/>
    </row>
    <row r="34" spans="1:24">
      <c r="A34" s="5" t="s">
        <v>43</v>
      </c>
      <c r="B34" s="1772"/>
      <c r="C34" s="1772"/>
      <c r="D34" s="1"/>
      <c r="E34" s="1"/>
    </row>
    <row r="35" spans="1:24">
      <c r="A35" s="5" t="s">
        <v>44</v>
      </c>
      <c r="B35" s="1772"/>
      <c r="C35" s="1772"/>
      <c r="D35" s="1"/>
      <c r="E35" s="1"/>
    </row>
    <row r="37" spans="1:24" ht="23.25">
      <c r="A37" s="1559" t="s">
        <v>345</v>
      </c>
      <c r="B37" s="1559"/>
      <c r="C37" s="1559"/>
      <c r="D37" s="1559"/>
      <c r="E37" s="1559"/>
      <c r="F37" s="1559"/>
      <c r="G37" s="7"/>
      <c r="H37" s="1559" t="s">
        <v>346</v>
      </c>
      <c r="I37" s="1559"/>
      <c r="J37" s="1559"/>
      <c r="K37" s="1559"/>
      <c r="L37" s="1559"/>
      <c r="M37" s="1559"/>
      <c r="N37" s="1559"/>
      <c r="O37" s="1559"/>
      <c r="P37" s="1559"/>
      <c r="Q37" s="1741" t="s">
        <v>7323</v>
      </c>
      <c r="R37" s="1742"/>
      <c r="S37" s="1742"/>
      <c r="T37" s="1742"/>
      <c r="U37" s="1742"/>
      <c r="V37" s="1742"/>
      <c r="W37" s="1742"/>
      <c r="X37" s="1742"/>
    </row>
    <row r="38" spans="1:24" ht="26.25">
      <c r="A38" s="8" t="s">
        <v>3</v>
      </c>
      <c r="B38" s="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33" t="s">
        <v>10</v>
      </c>
      <c r="H38" s="9" t="s">
        <v>11</v>
      </c>
      <c r="I38" s="9" t="s">
        <v>12</v>
      </c>
      <c r="J38" s="9" t="s">
        <v>13</v>
      </c>
      <c r="K38" s="9" t="s">
        <v>14</v>
      </c>
      <c r="L38" s="9" t="s">
        <v>15</v>
      </c>
      <c r="M38" s="9" t="s">
        <v>16</v>
      </c>
      <c r="N38" s="9" t="s">
        <v>17</v>
      </c>
      <c r="O38" s="10" t="s">
        <v>18</v>
      </c>
      <c r="P38" s="8" t="s">
        <v>19</v>
      </c>
      <c r="Q38" s="8" t="s">
        <v>20</v>
      </c>
      <c r="R38" s="8" t="s">
        <v>9</v>
      </c>
      <c r="S38" s="8" t="s">
        <v>21</v>
      </c>
      <c r="T38" s="8" t="s">
        <v>24</v>
      </c>
      <c r="U38" s="8" t="s">
        <v>25</v>
      </c>
      <c r="V38" s="8" t="s">
        <v>26</v>
      </c>
      <c r="W38" s="8" t="s">
        <v>27</v>
      </c>
      <c r="X38" s="8" t="s">
        <v>28</v>
      </c>
    </row>
    <row r="39" spans="1:24">
      <c r="A39" s="15" t="s">
        <v>2837</v>
      </c>
      <c r="B39" s="15" t="s">
        <v>92</v>
      </c>
      <c r="C39" s="35" t="s">
        <v>7324</v>
      </c>
      <c r="D39" s="15" t="s">
        <v>6981</v>
      </c>
      <c r="E39" s="24">
        <v>45923.305555555555</v>
      </c>
      <c r="F39" s="15">
        <v>10.8</v>
      </c>
      <c r="G39" s="37" t="s">
        <v>3121</v>
      </c>
      <c r="H39" s="15"/>
      <c r="I39" s="15"/>
      <c r="J39" s="15"/>
      <c r="K39" s="15"/>
      <c r="L39" s="35">
        <v>54</v>
      </c>
      <c r="M39" s="35">
        <v>27</v>
      </c>
      <c r="N39" s="15"/>
      <c r="O39" s="15"/>
      <c r="P39" s="14">
        <f t="shared" ref="P39:P45" si="3">SUM(H39:O39)</f>
        <v>81</v>
      </c>
      <c r="Q39" s="17" t="s">
        <v>32</v>
      </c>
      <c r="R39" s="14">
        <v>114296</v>
      </c>
      <c r="S39" s="23" t="s">
        <v>33</v>
      </c>
      <c r="T39" s="274" t="s">
        <v>161</v>
      </c>
      <c r="U39" s="16" t="s">
        <v>90</v>
      </c>
      <c r="V39" s="16">
        <v>1014818</v>
      </c>
      <c r="W39" s="16" t="s">
        <v>7319</v>
      </c>
      <c r="X39" s="16"/>
    </row>
    <row r="40" spans="1:24">
      <c r="A40" s="15" t="s">
        <v>2837</v>
      </c>
      <c r="B40" s="15" t="s">
        <v>92</v>
      </c>
      <c r="C40" s="35" t="s">
        <v>7325</v>
      </c>
      <c r="D40" s="15" t="s">
        <v>6981</v>
      </c>
      <c r="E40" s="24">
        <v>45923.305555555555</v>
      </c>
      <c r="F40" s="15">
        <v>10.8</v>
      </c>
      <c r="G40" s="37" t="s">
        <v>3121</v>
      </c>
      <c r="H40" s="15"/>
      <c r="I40" s="15"/>
      <c r="J40" s="15"/>
      <c r="K40" s="15"/>
      <c r="L40" s="35">
        <v>53</v>
      </c>
      <c r="M40" s="35">
        <v>27</v>
      </c>
      <c r="N40" s="15"/>
      <c r="O40" s="15"/>
      <c r="P40" s="14">
        <f t="shared" si="3"/>
        <v>80</v>
      </c>
      <c r="Q40" s="17" t="s">
        <v>32</v>
      </c>
      <c r="R40" s="462">
        <v>114303</v>
      </c>
      <c r="S40" s="237" t="s">
        <v>33</v>
      </c>
      <c r="T40" s="274" t="s">
        <v>161</v>
      </c>
      <c r="U40" s="16" t="s">
        <v>90</v>
      </c>
      <c r="V40" s="16">
        <v>1014821</v>
      </c>
      <c r="W40" s="16" t="s">
        <v>7319</v>
      </c>
      <c r="X40" s="16"/>
    </row>
    <row r="41" spans="1:24">
      <c r="A41" s="15" t="s">
        <v>133</v>
      </c>
      <c r="B41" s="15" t="s">
        <v>134</v>
      </c>
      <c r="C41" s="35" t="s">
        <v>7326</v>
      </c>
      <c r="D41" s="15" t="s">
        <v>2892</v>
      </c>
      <c r="E41" s="24">
        <v>45922.288194444445</v>
      </c>
      <c r="F41" s="15">
        <v>10.3</v>
      </c>
      <c r="G41" s="37" t="s">
        <v>7198</v>
      </c>
      <c r="H41" s="15"/>
      <c r="I41" s="15"/>
      <c r="J41" s="15"/>
      <c r="K41" s="35">
        <v>70</v>
      </c>
      <c r="L41" s="35">
        <v>91</v>
      </c>
      <c r="M41" s="15"/>
      <c r="N41" s="15"/>
      <c r="O41" s="15"/>
      <c r="P41" s="14">
        <f t="shared" si="3"/>
        <v>161</v>
      </c>
      <c r="Q41" s="307" t="s">
        <v>32</v>
      </c>
      <c r="R41" s="344">
        <v>114274</v>
      </c>
      <c r="S41" s="237" t="s">
        <v>33</v>
      </c>
      <c r="T41" s="274" t="s">
        <v>161</v>
      </c>
      <c r="U41" s="16" t="s">
        <v>90</v>
      </c>
      <c r="V41" s="16">
        <v>1014822</v>
      </c>
      <c r="W41" s="16" t="s">
        <v>7292</v>
      </c>
      <c r="X41" s="16"/>
    </row>
    <row r="42" spans="1:24">
      <c r="A42" s="15" t="s">
        <v>86</v>
      </c>
      <c r="B42" s="15" t="s">
        <v>134</v>
      </c>
      <c r="C42" s="35" t="s">
        <v>7327</v>
      </c>
      <c r="D42" s="15" t="s">
        <v>2892</v>
      </c>
      <c r="E42" s="24">
        <v>45922.288194444445</v>
      </c>
      <c r="F42" s="15">
        <v>10.3</v>
      </c>
      <c r="G42" s="37" t="s">
        <v>3121</v>
      </c>
      <c r="H42" s="15"/>
      <c r="I42" s="15"/>
      <c r="J42" s="15"/>
      <c r="K42" s="15"/>
      <c r="L42" s="35">
        <v>161</v>
      </c>
      <c r="M42" s="15"/>
      <c r="N42" s="15"/>
      <c r="O42" s="15"/>
      <c r="P42" s="14">
        <f t="shared" si="3"/>
        <v>161</v>
      </c>
      <c r="Q42" s="307" t="s">
        <v>32</v>
      </c>
      <c r="R42" s="344">
        <v>114275</v>
      </c>
      <c r="S42" s="237" t="s">
        <v>33</v>
      </c>
      <c r="T42" s="274" t="s">
        <v>161</v>
      </c>
      <c r="U42" s="16" t="s">
        <v>90</v>
      </c>
      <c r="V42" s="16">
        <v>1014824</v>
      </c>
      <c r="W42" s="16" t="s">
        <v>7292</v>
      </c>
      <c r="X42" s="16"/>
    </row>
    <row r="43" spans="1:24">
      <c r="A43" s="15" t="s">
        <v>3866</v>
      </c>
      <c r="B43" s="15" t="s">
        <v>78</v>
      </c>
      <c r="C43" s="35" t="s">
        <v>7328</v>
      </c>
      <c r="D43" s="15" t="s">
        <v>99</v>
      </c>
      <c r="E43" s="24">
        <v>45921.274305555555</v>
      </c>
      <c r="F43" s="15">
        <v>10.8</v>
      </c>
      <c r="G43" s="37" t="s">
        <v>3121</v>
      </c>
      <c r="H43" s="15"/>
      <c r="I43" s="15"/>
      <c r="J43" s="15"/>
      <c r="K43" s="15"/>
      <c r="L43" s="35">
        <v>101</v>
      </c>
      <c r="M43" s="35">
        <v>60</v>
      </c>
      <c r="N43" s="15"/>
      <c r="O43" s="15"/>
      <c r="P43" s="14">
        <f t="shared" si="3"/>
        <v>161</v>
      </c>
      <c r="Q43" s="307" t="s">
        <v>32</v>
      </c>
      <c r="R43" s="344">
        <v>114272</v>
      </c>
      <c r="S43" s="237" t="s">
        <v>33</v>
      </c>
      <c r="T43" s="456" t="s">
        <v>100</v>
      </c>
      <c r="U43" s="16" t="s">
        <v>90</v>
      </c>
      <c r="V43" s="16">
        <v>1014826</v>
      </c>
      <c r="W43" s="16" t="s">
        <v>7329</v>
      </c>
      <c r="X43" s="16"/>
    </row>
    <row r="44" spans="1:24">
      <c r="A44" s="15" t="s">
        <v>120</v>
      </c>
      <c r="B44" s="15" t="s">
        <v>78</v>
      </c>
      <c r="C44" s="35" t="s">
        <v>7330</v>
      </c>
      <c r="D44" s="15" t="s">
        <v>99</v>
      </c>
      <c r="E44" s="24">
        <v>45921.274305555555</v>
      </c>
      <c r="F44" s="15">
        <v>10.8</v>
      </c>
      <c r="G44" s="37" t="s">
        <v>3121</v>
      </c>
      <c r="H44" s="15"/>
      <c r="I44" s="15"/>
      <c r="J44" s="15"/>
      <c r="K44" s="15"/>
      <c r="L44" s="35">
        <v>101</v>
      </c>
      <c r="M44" s="35">
        <v>60</v>
      </c>
      <c r="N44" s="15"/>
      <c r="O44" s="15"/>
      <c r="P44" s="14">
        <f t="shared" si="3"/>
        <v>161</v>
      </c>
      <c r="Q44" s="307" t="s">
        <v>32</v>
      </c>
      <c r="R44" s="344">
        <v>114273</v>
      </c>
      <c r="S44" s="237" t="s">
        <v>33</v>
      </c>
      <c r="T44" s="456" t="s">
        <v>100</v>
      </c>
      <c r="U44" s="16" t="s">
        <v>90</v>
      </c>
      <c r="V44" s="16">
        <v>1014829</v>
      </c>
      <c r="W44" s="16" t="s">
        <v>7329</v>
      </c>
      <c r="X44" s="16"/>
    </row>
    <row r="45" spans="1:24">
      <c r="A45" s="15" t="s">
        <v>133</v>
      </c>
      <c r="B45" s="15" t="s">
        <v>134</v>
      </c>
      <c r="C45" s="35" t="s">
        <v>7331</v>
      </c>
      <c r="D45" s="15" t="s">
        <v>2892</v>
      </c>
      <c r="E45" s="24">
        <v>45922.288194444445</v>
      </c>
      <c r="F45" s="15">
        <v>10.3</v>
      </c>
      <c r="G45" s="37" t="s">
        <v>7198</v>
      </c>
      <c r="H45" s="15"/>
      <c r="I45" s="15"/>
      <c r="J45" s="15"/>
      <c r="K45" s="35">
        <v>161</v>
      </c>
      <c r="L45" s="15"/>
      <c r="M45" s="15"/>
      <c r="N45" s="15"/>
      <c r="O45" s="15"/>
      <c r="P45" s="14">
        <f t="shared" si="3"/>
        <v>161</v>
      </c>
      <c r="Q45" s="307" t="s">
        <v>32</v>
      </c>
      <c r="R45" s="344">
        <v>114271</v>
      </c>
      <c r="S45" s="237" t="s">
        <v>33</v>
      </c>
      <c r="T45" s="274" t="s">
        <v>161</v>
      </c>
      <c r="U45" s="16" t="s">
        <v>90</v>
      </c>
      <c r="V45" s="16">
        <v>1014831</v>
      </c>
      <c r="W45" s="16" t="s">
        <v>7292</v>
      </c>
      <c r="X45" s="16"/>
    </row>
    <row r="46" spans="1:24">
      <c r="A46" s="11" t="s">
        <v>19</v>
      </c>
      <c r="B46" s="7"/>
      <c r="C46" s="7"/>
      <c r="D46" s="7"/>
      <c r="E46" s="11"/>
      <c r="F46" s="7"/>
      <c r="G46" s="7"/>
      <c r="H46" s="11">
        <f t="shared" ref="H46:P46" si="4">SUM(H39:H45)</f>
        <v>0</v>
      </c>
      <c r="I46" s="11">
        <f t="shared" si="4"/>
        <v>0</v>
      </c>
      <c r="J46" s="11">
        <f t="shared" si="4"/>
        <v>0</v>
      </c>
      <c r="K46" s="11">
        <f t="shared" si="4"/>
        <v>231</v>
      </c>
      <c r="L46" s="11">
        <f t="shared" si="4"/>
        <v>561</v>
      </c>
      <c r="M46" s="11">
        <f t="shared" si="4"/>
        <v>174</v>
      </c>
      <c r="N46" s="11">
        <f t="shared" si="4"/>
        <v>0</v>
      </c>
      <c r="O46" s="11">
        <f t="shared" si="4"/>
        <v>0</v>
      </c>
      <c r="P46" s="11">
        <f t="shared" si="4"/>
        <v>966</v>
      </c>
      <c r="Q46" s="12"/>
      <c r="R46" s="12"/>
      <c r="S46" s="12"/>
      <c r="T46" s="12"/>
      <c r="U46" s="12"/>
      <c r="V46" s="12"/>
      <c r="W46" s="12"/>
      <c r="X46" s="12"/>
    </row>
    <row r="47" spans="1:24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>
      <c r="A48" s="166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 ht="18">
      <c r="A49" s="187" t="s">
        <v>35</v>
      </c>
      <c r="B49" s="186" t="s">
        <v>36</v>
      </c>
      <c r="C49" s="239" t="s">
        <v>37</v>
      </c>
      <c r="D49" s="24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373" t="s">
        <v>7332</v>
      </c>
      <c r="B50" s="1569" t="s">
        <v>7296</v>
      </c>
      <c r="C50" s="1569"/>
      <c r="D50" s="242"/>
      <c r="E50" s="243" t="s">
        <v>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412" t="s">
        <v>7333</v>
      </c>
      <c r="B51" s="412" t="s">
        <v>7128</v>
      </c>
      <c r="C51" s="41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5" t="s">
        <v>42</v>
      </c>
      <c r="B52" s="1772" t="s">
        <v>7334</v>
      </c>
      <c r="C52" s="1772"/>
      <c r="D52" s="1"/>
      <c r="E52" s="1"/>
    </row>
    <row r="53" spans="1:24">
      <c r="A53" s="5" t="s">
        <v>42</v>
      </c>
      <c r="B53" s="1772"/>
      <c r="C53" s="1772"/>
    </row>
    <row r="54" spans="1:24">
      <c r="A54" s="5" t="s">
        <v>43</v>
      </c>
      <c r="B54" s="1566">
        <v>358451616884</v>
      </c>
      <c r="C54" s="1565"/>
      <c r="D54" s="1"/>
      <c r="E54" s="1"/>
    </row>
    <row r="55" spans="1:24">
      <c r="A55" s="5" t="s">
        <v>44</v>
      </c>
      <c r="B55" s="1567">
        <v>0.66666666666666663</v>
      </c>
      <c r="C55" s="1565"/>
      <c r="D55" s="1"/>
      <c r="E55" s="1"/>
    </row>
    <row r="57" spans="1:24" ht="23.25">
      <c r="A57" s="1559" t="s">
        <v>360</v>
      </c>
      <c r="B57" s="1559"/>
      <c r="C57" s="1559"/>
      <c r="D57" s="1559"/>
      <c r="E57" s="1559"/>
      <c r="F57" s="1559"/>
      <c r="G57" s="7"/>
      <c r="H57" s="1559" t="s">
        <v>346</v>
      </c>
      <c r="I57" s="1559"/>
      <c r="J57" s="1559"/>
      <c r="K57" s="1559"/>
      <c r="L57" s="1559"/>
      <c r="M57" s="1559"/>
      <c r="N57" s="1559"/>
      <c r="O57" s="1559"/>
      <c r="P57" s="1559"/>
      <c r="Q57" s="1741" t="s">
        <v>5850</v>
      </c>
      <c r="R57" s="1742"/>
      <c r="S57" s="1742"/>
      <c r="T57" s="1742"/>
      <c r="U57" s="1742"/>
      <c r="V57" s="1742"/>
      <c r="W57" s="1742"/>
      <c r="X57" s="1742"/>
    </row>
    <row r="58" spans="1:24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9" t="s">
        <v>15</v>
      </c>
      <c r="M58" s="9" t="s">
        <v>16</v>
      </c>
      <c r="N58" s="9" t="s">
        <v>17</v>
      </c>
      <c r="O58" s="10" t="s">
        <v>18</v>
      </c>
      <c r="P58" s="8" t="s">
        <v>19</v>
      </c>
      <c r="Q58" s="8" t="s">
        <v>20</v>
      </c>
      <c r="R58" s="8" t="s">
        <v>9</v>
      </c>
      <c r="S58" s="8" t="s">
        <v>21</v>
      </c>
      <c r="T58" s="8" t="s">
        <v>24</v>
      </c>
      <c r="U58" s="8" t="s">
        <v>25</v>
      </c>
      <c r="V58" s="8" t="s">
        <v>26</v>
      </c>
      <c r="W58" s="8" t="s">
        <v>27</v>
      </c>
      <c r="X58" s="8" t="s">
        <v>28</v>
      </c>
    </row>
    <row r="59" spans="1:24">
      <c r="A59" s="15" t="s">
        <v>150</v>
      </c>
      <c r="B59" s="15" t="s">
        <v>57</v>
      </c>
      <c r="C59" s="35" t="s">
        <v>7335</v>
      </c>
      <c r="D59" s="15" t="s">
        <v>56</v>
      </c>
      <c r="E59" s="254" t="s">
        <v>7336</v>
      </c>
      <c r="F59" s="15">
        <v>10.3</v>
      </c>
      <c r="G59" s="37"/>
      <c r="H59" s="15"/>
      <c r="I59" s="15"/>
      <c r="J59" s="15"/>
      <c r="K59" s="35">
        <v>108</v>
      </c>
      <c r="L59" s="15"/>
      <c r="M59" s="15"/>
      <c r="N59" s="15"/>
      <c r="O59" s="15"/>
      <c r="P59" s="14">
        <f>SUM(H59:O59)</f>
        <v>108</v>
      </c>
      <c r="Q59" s="14" t="s">
        <v>30</v>
      </c>
      <c r="R59" s="14">
        <v>114201</v>
      </c>
      <c r="S59" s="14" t="s">
        <v>31</v>
      </c>
      <c r="T59" s="232" t="s">
        <v>169</v>
      </c>
      <c r="U59" s="16"/>
      <c r="V59" s="16">
        <v>1014819</v>
      </c>
      <c r="W59" s="16" t="s">
        <v>7329</v>
      </c>
      <c r="X59" s="16"/>
    </row>
    <row r="60" spans="1:24">
      <c r="A60" s="15" t="s">
        <v>152</v>
      </c>
      <c r="B60" s="15" t="s">
        <v>78</v>
      </c>
      <c r="C60" s="35" t="s">
        <v>7337</v>
      </c>
      <c r="D60" s="15" t="s">
        <v>99</v>
      </c>
      <c r="E60" s="24">
        <v>45921.274305555555</v>
      </c>
      <c r="F60" s="15">
        <v>10.8</v>
      </c>
      <c r="G60" s="37" t="s">
        <v>3121</v>
      </c>
      <c r="H60" s="15"/>
      <c r="I60" s="15"/>
      <c r="J60" s="15"/>
      <c r="K60" s="35">
        <v>107</v>
      </c>
      <c r="L60" s="35">
        <v>19</v>
      </c>
      <c r="M60" s="35">
        <v>20</v>
      </c>
      <c r="N60" s="35">
        <v>15</v>
      </c>
      <c r="O60" s="15"/>
      <c r="P60" s="14">
        <f>SUM(H60:O60)</f>
        <v>161</v>
      </c>
      <c r="Q60" s="17" t="s">
        <v>32</v>
      </c>
      <c r="R60" s="14">
        <v>114286</v>
      </c>
      <c r="S60" s="23" t="s">
        <v>33</v>
      </c>
      <c r="T60" s="456" t="s">
        <v>100</v>
      </c>
      <c r="U60" s="16" t="s">
        <v>90</v>
      </c>
      <c r="V60" s="16">
        <v>1014820</v>
      </c>
      <c r="W60" s="16" t="s">
        <v>7329</v>
      </c>
      <c r="X60" s="16"/>
    </row>
    <row r="61" spans="1:24">
      <c r="A61" s="15" t="s">
        <v>145</v>
      </c>
      <c r="B61" s="15" t="s">
        <v>57</v>
      </c>
      <c r="C61" s="35" t="s">
        <v>7338</v>
      </c>
      <c r="D61" s="15" t="s">
        <v>56</v>
      </c>
      <c r="E61" s="254" t="s">
        <v>7336</v>
      </c>
      <c r="F61" s="15">
        <v>10.3</v>
      </c>
      <c r="G61" s="37"/>
      <c r="H61" s="15"/>
      <c r="I61" s="15"/>
      <c r="J61" s="35">
        <v>161</v>
      </c>
      <c r="K61" s="35">
        <v>54</v>
      </c>
      <c r="L61" s="15"/>
      <c r="M61" s="15"/>
      <c r="N61" s="15"/>
      <c r="O61" s="15"/>
      <c r="P61" s="14">
        <f>SUM(H61:O61)</f>
        <v>215</v>
      </c>
      <c r="Q61" s="14" t="s">
        <v>30</v>
      </c>
      <c r="R61" s="264">
        <v>114197</v>
      </c>
      <c r="S61" s="14" t="s">
        <v>31</v>
      </c>
      <c r="T61" s="232" t="s">
        <v>169</v>
      </c>
      <c r="U61" s="16"/>
      <c r="V61" s="16">
        <v>1014823</v>
      </c>
      <c r="W61" s="16" t="s">
        <v>7329</v>
      </c>
      <c r="X61" s="16"/>
    </row>
    <row r="62" spans="1:24">
      <c r="A62" s="489" t="s">
        <v>7339</v>
      </c>
      <c r="B62" s="489" t="s">
        <v>65</v>
      </c>
      <c r="C62" s="489" t="s">
        <v>7340</v>
      </c>
      <c r="D62" s="489" t="s">
        <v>64</v>
      </c>
      <c r="E62" s="493">
        <v>45921.472222222219</v>
      </c>
      <c r="F62" s="489">
        <v>14.8</v>
      </c>
      <c r="G62" s="494"/>
      <c r="H62" s="489"/>
      <c r="I62" s="489"/>
      <c r="J62" s="489"/>
      <c r="K62" s="489"/>
      <c r="L62" s="489"/>
      <c r="M62" s="489"/>
      <c r="N62" s="489"/>
      <c r="O62" s="489"/>
      <c r="P62" s="279">
        <v>54</v>
      </c>
      <c r="Q62" s="279" t="s">
        <v>30</v>
      </c>
      <c r="R62" s="279">
        <v>114170</v>
      </c>
      <c r="S62" s="23" t="s">
        <v>33</v>
      </c>
      <c r="T62" s="232" t="s">
        <v>169</v>
      </c>
      <c r="U62" s="16" t="s">
        <v>90</v>
      </c>
      <c r="V62" s="16">
        <v>1014825</v>
      </c>
      <c r="W62" s="16" t="s">
        <v>7285</v>
      </c>
      <c r="X62" s="16"/>
    </row>
    <row r="63" spans="1:24">
      <c r="A63" s="15" t="s">
        <v>102</v>
      </c>
      <c r="B63" s="15" t="s">
        <v>92</v>
      </c>
      <c r="C63" s="35" t="s">
        <v>7341</v>
      </c>
      <c r="D63" s="15" t="s">
        <v>6981</v>
      </c>
      <c r="E63" s="24">
        <v>45923.305555555555</v>
      </c>
      <c r="F63" s="15">
        <v>10.8</v>
      </c>
      <c r="G63" s="37" t="s">
        <v>3121</v>
      </c>
      <c r="H63" s="15"/>
      <c r="I63" s="15"/>
      <c r="J63" s="15"/>
      <c r="K63" s="15"/>
      <c r="L63" s="35">
        <v>161</v>
      </c>
      <c r="M63" s="15"/>
      <c r="N63" s="15"/>
      <c r="O63" s="15"/>
      <c r="P63" s="14">
        <f>SUM(H63:O63)</f>
        <v>161</v>
      </c>
      <c r="Q63" s="17" t="s">
        <v>32</v>
      </c>
      <c r="R63" s="14">
        <v>114297</v>
      </c>
      <c r="S63" s="23" t="s">
        <v>33</v>
      </c>
      <c r="T63" s="274" t="s">
        <v>161</v>
      </c>
      <c r="U63" s="16" t="s">
        <v>90</v>
      </c>
      <c r="V63" s="16">
        <v>1014827</v>
      </c>
      <c r="W63" s="16" t="s">
        <v>7319</v>
      </c>
      <c r="X63" s="16"/>
    </row>
    <row r="64" spans="1:24">
      <c r="A64" s="15" t="s">
        <v>102</v>
      </c>
      <c r="B64" s="15" t="s">
        <v>78</v>
      </c>
      <c r="C64" s="35" t="s">
        <v>7342</v>
      </c>
      <c r="D64" s="15" t="s">
        <v>99</v>
      </c>
      <c r="E64" s="24">
        <v>45921.274305555555</v>
      </c>
      <c r="F64" s="15">
        <v>10.8</v>
      </c>
      <c r="G64" s="37" t="s">
        <v>3121</v>
      </c>
      <c r="H64" s="15"/>
      <c r="I64" s="15"/>
      <c r="J64" s="15"/>
      <c r="K64" s="15"/>
      <c r="L64" s="35">
        <v>131</v>
      </c>
      <c r="M64" s="35">
        <v>30</v>
      </c>
      <c r="N64" s="15"/>
      <c r="O64" s="15"/>
      <c r="P64" s="14">
        <f>SUM(H64:O64)</f>
        <v>161</v>
      </c>
      <c r="Q64" s="17" t="s">
        <v>32</v>
      </c>
      <c r="R64" s="14">
        <v>114287</v>
      </c>
      <c r="S64" s="23" t="s">
        <v>33</v>
      </c>
      <c r="T64" s="456" t="s">
        <v>100</v>
      </c>
      <c r="U64" s="16" t="s">
        <v>90</v>
      </c>
      <c r="V64" s="16">
        <v>1014828</v>
      </c>
      <c r="W64" s="16" t="s">
        <v>7329</v>
      </c>
      <c r="X64" s="16"/>
    </row>
    <row r="65" spans="1:24">
      <c r="A65" s="15" t="s">
        <v>145</v>
      </c>
      <c r="B65" s="15" t="s">
        <v>57</v>
      </c>
      <c r="C65" s="35" t="s">
        <v>7343</v>
      </c>
      <c r="D65" s="15" t="s">
        <v>56</v>
      </c>
      <c r="E65" s="254" t="s">
        <v>7344</v>
      </c>
      <c r="F65" s="15">
        <v>10.3</v>
      </c>
      <c r="G65" s="37"/>
      <c r="H65" s="15"/>
      <c r="I65" s="15"/>
      <c r="J65" s="15"/>
      <c r="K65" s="35">
        <v>54</v>
      </c>
      <c r="L65" s="15"/>
      <c r="M65" s="15"/>
      <c r="N65" s="15"/>
      <c r="O65" s="15"/>
      <c r="P65" s="14">
        <f>SUM(H65:O65)</f>
        <v>54</v>
      </c>
      <c r="Q65" s="14" t="s">
        <v>30</v>
      </c>
      <c r="R65" s="14">
        <v>114294</v>
      </c>
      <c r="S65" s="14" t="s">
        <v>31</v>
      </c>
      <c r="T65" s="232" t="s">
        <v>169</v>
      </c>
      <c r="U65" s="16"/>
      <c r="V65" s="16">
        <v>1014830</v>
      </c>
      <c r="W65" s="16" t="s">
        <v>7288</v>
      </c>
      <c r="X65" s="16"/>
    </row>
    <row r="66" spans="1:24">
      <c r="A66" s="11" t="s">
        <v>19</v>
      </c>
      <c r="B66" s="7"/>
      <c r="C66" s="7"/>
      <c r="D66" s="7"/>
      <c r="E66" s="11"/>
      <c r="F66" s="7"/>
      <c r="G66" s="7"/>
      <c r="H66" s="11">
        <f t="shared" ref="H66:P66" si="5">SUM(H59:H65)</f>
        <v>0</v>
      </c>
      <c r="I66" s="11">
        <f t="shared" si="5"/>
        <v>0</v>
      </c>
      <c r="J66" s="11">
        <f t="shared" si="5"/>
        <v>161</v>
      </c>
      <c r="K66" s="11">
        <f t="shared" si="5"/>
        <v>323</v>
      </c>
      <c r="L66" s="11">
        <f t="shared" si="5"/>
        <v>311</v>
      </c>
      <c r="M66" s="11">
        <f t="shared" si="5"/>
        <v>50</v>
      </c>
      <c r="N66" s="11">
        <f t="shared" si="5"/>
        <v>15</v>
      </c>
      <c r="O66" s="11">
        <f t="shared" si="5"/>
        <v>0</v>
      </c>
      <c r="P66" s="11">
        <f t="shared" si="5"/>
        <v>914</v>
      </c>
      <c r="Q66" s="12"/>
      <c r="R66" s="12"/>
      <c r="S66" s="12"/>
      <c r="T66" s="12"/>
      <c r="U66" s="12"/>
      <c r="V66" s="12"/>
      <c r="W66" s="12"/>
      <c r="X66" s="12"/>
    </row>
    <row r="67" spans="1:24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4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373" t="s">
        <v>7332</v>
      </c>
      <c r="B70" s="1569" t="s">
        <v>7296</v>
      </c>
      <c r="C70" s="1569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 ht="26.25">
      <c r="A71" s="4" t="s">
        <v>7345</v>
      </c>
      <c r="B71" s="4" t="s">
        <v>7346</v>
      </c>
      <c r="C71" s="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458" t="s">
        <v>7333</v>
      </c>
      <c r="B72" s="458" t="s">
        <v>7128</v>
      </c>
      <c r="C72" s="45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5" t="s">
        <v>42</v>
      </c>
      <c r="B73" s="1772" t="s">
        <v>5016</v>
      </c>
      <c r="C73" s="1772"/>
      <c r="D73" s="1"/>
      <c r="E73" s="1"/>
    </row>
    <row r="74" spans="1:24">
      <c r="A74" s="5" t="s">
        <v>42</v>
      </c>
      <c r="B74" s="1772"/>
      <c r="C74" s="1772"/>
    </row>
    <row r="75" spans="1:24">
      <c r="A75" s="5" t="s">
        <v>43</v>
      </c>
      <c r="B75" s="1566">
        <v>358406817228</v>
      </c>
      <c r="C75" s="1565"/>
      <c r="D75" s="1"/>
      <c r="E75" s="1"/>
    </row>
    <row r="76" spans="1:24">
      <c r="A76" s="5" t="s">
        <v>44</v>
      </c>
      <c r="B76" s="1567">
        <v>0.95833333333333337</v>
      </c>
      <c r="C76" s="1565"/>
      <c r="D76" s="1"/>
      <c r="E76" s="1"/>
    </row>
    <row r="78" spans="1:24" ht="23.25">
      <c r="A78" s="1559" t="s">
        <v>1442</v>
      </c>
      <c r="B78" s="1559"/>
      <c r="C78" s="1559"/>
      <c r="D78" s="1559"/>
      <c r="E78" s="1559"/>
      <c r="F78" s="1559"/>
      <c r="G78" s="7"/>
      <c r="H78" s="1559" t="s">
        <v>346</v>
      </c>
      <c r="I78" s="1559"/>
      <c r="J78" s="1559"/>
      <c r="K78" s="1559"/>
      <c r="L78" s="1559"/>
      <c r="M78" s="1559"/>
      <c r="N78" s="1559"/>
      <c r="O78" s="1559"/>
      <c r="P78" s="1559"/>
      <c r="Q78" s="1741" t="s">
        <v>6573</v>
      </c>
      <c r="R78" s="1742"/>
      <c r="S78" s="1742"/>
      <c r="T78" s="1742"/>
      <c r="U78" s="1742"/>
      <c r="V78" s="1742"/>
      <c r="W78" s="1742"/>
      <c r="X78" s="1742"/>
    </row>
    <row r="79" spans="1:24" ht="26.25">
      <c r="A79" s="8" t="s">
        <v>3</v>
      </c>
      <c r="B79" s="8" t="s">
        <v>4</v>
      </c>
      <c r="C79" s="8" t="s">
        <v>5</v>
      </c>
      <c r="D79" s="8" t="s">
        <v>6</v>
      </c>
      <c r="E79" s="8" t="s">
        <v>7</v>
      </c>
      <c r="F79" s="8" t="s">
        <v>8</v>
      </c>
      <c r="G79" s="33" t="s">
        <v>10</v>
      </c>
      <c r="H79" s="9" t="s">
        <v>11</v>
      </c>
      <c r="I79" s="9" t="s">
        <v>12</v>
      </c>
      <c r="J79" s="9" t="s">
        <v>13</v>
      </c>
      <c r="K79" s="9" t="s">
        <v>14</v>
      </c>
      <c r="L79" s="9" t="s">
        <v>15</v>
      </c>
      <c r="M79" s="9" t="s">
        <v>16</v>
      </c>
      <c r="N79" s="9" t="s">
        <v>17</v>
      </c>
      <c r="O79" s="10" t="s">
        <v>18</v>
      </c>
      <c r="P79" s="8" t="s">
        <v>19</v>
      </c>
      <c r="Q79" s="8" t="s">
        <v>20</v>
      </c>
      <c r="R79" s="8" t="s">
        <v>9</v>
      </c>
      <c r="S79" s="8" t="s">
        <v>21</v>
      </c>
      <c r="T79" s="8" t="s">
        <v>24</v>
      </c>
      <c r="U79" s="8" t="s">
        <v>25</v>
      </c>
      <c r="V79" s="8" t="s">
        <v>26</v>
      </c>
      <c r="W79" s="8" t="s">
        <v>27</v>
      </c>
      <c r="X79" s="8" t="s">
        <v>28</v>
      </c>
    </row>
    <row r="80" spans="1:24">
      <c r="A80" s="15" t="s">
        <v>4228</v>
      </c>
      <c r="B80" s="15" t="s">
        <v>134</v>
      </c>
      <c r="C80" s="321" t="s">
        <v>7347</v>
      </c>
      <c r="D80" s="15" t="s">
        <v>2892</v>
      </c>
      <c r="E80" s="24">
        <v>45922.288194444445</v>
      </c>
      <c r="F80" s="15">
        <v>10.3</v>
      </c>
      <c r="G80" s="37" t="s">
        <v>3121</v>
      </c>
      <c r="H80" s="15"/>
      <c r="I80" s="15"/>
      <c r="J80" s="15"/>
      <c r="K80" s="35">
        <v>30</v>
      </c>
      <c r="L80" s="15">
        <v>131</v>
      </c>
      <c r="M80" s="15"/>
      <c r="N80" s="15"/>
      <c r="O80" s="15"/>
      <c r="P80" s="14">
        <f t="shared" ref="P80:P86" si="6">SUM(H80:O80)</f>
        <v>161</v>
      </c>
      <c r="Q80" s="17" t="s">
        <v>32</v>
      </c>
      <c r="R80" s="264">
        <v>114288</v>
      </c>
      <c r="S80" s="23" t="s">
        <v>33</v>
      </c>
      <c r="T80" s="274" t="s">
        <v>161</v>
      </c>
      <c r="U80" s="16" t="s">
        <v>90</v>
      </c>
      <c r="V80" s="16">
        <v>1014833</v>
      </c>
      <c r="W80" s="16" t="s">
        <v>7292</v>
      </c>
      <c r="X80" s="16"/>
    </row>
    <row r="81" spans="1:24">
      <c r="A81" s="15" t="s">
        <v>157</v>
      </c>
      <c r="B81" s="26" t="s">
        <v>92</v>
      </c>
      <c r="C81" s="250" t="s">
        <v>7348</v>
      </c>
      <c r="D81" s="25" t="s">
        <v>6981</v>
      </c>
      <c r="E81" s="24">
        <v>45923.305555555555</v>
      </c>
      <c r="F81" s="15">
        <v>10.8</v>
      </c>
      <c r="G81" s="37" t="s">
        <v>3121</v>
      </c>
      <c r="H81" s="15"/>
      <c r="I81" s="15"/>
      <c r="J81" s="15"/>
      <c r="K81" s="35">
        <v>30</v>
      </c>
      <c r="L81" s="15">
        <v>101</v>
      </c>
      <c r="M81" s="35">
        <v>30</v>
      </c>
      <c r="N81" s="15"/>
      <c r="O81" s="15"/>
      <c r="P81" s="14">
        <f t="shared" si="6"/>
        <v>161</v>
      </c>
      <c r="Q81" s="307" t="s">
        <v>32</v>
      </c>
      <c r="R81" s="344">
        <v>114298</v>
      </c>
      <c r="S81" s="237" t="s">
        <v>33</v>
      </c>
      <c r="T81" s="274" t="s">
        <v>161</v>
      </c>
      <c r="U81" s="16" t="s">
        <v>90</v>
      </c>
      <c r="V81" s="16">
        <v>1014834</v>
      </c>
      <c r="W81" s="16" t="s">
        <v>7319</v>
      </c>
      <c r="X81" s="16"/>
    </row>
    <row r="82" spans="1:24">
      <c r="A82" s="15" t="s">
        <v>2561</v>
      </c>
      <c r="B82" s="26" t="s">
        <v>92</v>
      </c>
      <c r="C82" s="250" t="s">
        <v>7349</v>
      </c>
      <c r="D82" s="25" t="s">
        <v>6981</v>
      </c>
      <c r="E82" s="24">
        <v>45923.305555555555</v>
      </c>
      <c r="F82" s="15">
        <v>10.8</v>
      </c>
      <c r="G82" s="37" t="s">
        <v>3121</v>
      </c>
      <c r="H82" s="15"/>
      <c r="I82" s="15"/>
      <c r="J82" s="15"/>
      <c r="K82" s="35">
        <v>30</v>
      </c>
      <c r="L82" s="15">
        <v>101</v>
      </c>
      <c r="M82" s="272">
        <v>30</v>
      </c>
      <c r="N82" s="15"/>
      <c r="O82" s="15"/>
      <c r="P82" s="14">
        <f t="shared" si="6"/>
        <v>161</v>
      </c>
      <c r="Q82" s="307" t="s">
        <v>32</v>
      </c>
      <c r="R82" s="344">
        <v>114299</v>
      </c>
      <c r="S82" s="237" t="s">
        <v>33</v>
      </c>
      <c r="T82" s="274" t="s">
        <v>161</v>
      </c>
      <c r="U82" s="16" t="s">
        <v>90</v>
      </c>
      <c r="V82" s="16">
        <v>1014835</v>
      </c>
      <c r="W82" s="16" t="s">
        <v>7319</v>
      </c>
      <c r="X82" s="16"/>
    </row>
    <row r="83" spans="1:24">
      <c r="A83" s="15" t="s">
        <v>142</v>
      </c>
      <c r="B83" s="15" t="s">
        <v>72</v>
      </c>
      <c r="C83" s="324" t="s">
        <v>7350</v>
      </c>
      <c r="D83" s="15" t="s">
        <v>71</v>
      </c>
      <c r="E83" s="24">
        <v>45921.711805555555</v>
      </c>
      <c r="F83" s="15">
        <v>14.5</v>
      </c>
      <c r="G83" s="37"/>
      <c r="H83" s="15"/>
      <c r="I83" s="15"/>
      <c r="J83" s="15"/>
      <c r="K83" s="15"/>
      <c r="L83" s="35">
        <v>81</v>
      </c>
      <c r="M83" s="35">
        <v>54</v>
      </c>
      <c r="N83" s="35">
        <v>26</v>
      </c>
      <c r="O83" s="15"/>
      <c r="P83" s="14">
        <f t="shared" si="6"/>
        <v>161</v>
      </c>
      <c r="Q83" s="14" t="s">
        <v>30</v>
      </c>
      <c r="R83" s="293">
        <v>114202</v>
      </c>
      <c r="S83" s="14" t="s">
        <v>31</v>
      </c>
      <c r="T83" s="232" t="s">
        <v>169</v>
      </c>
      <c r="U83" s="16"/>
      <c r="V83" s="16">
        <v>1014836</v>
      </c>
      <c r="W83" s="16" t="s">
        <v>7329</v>
      </c>
      <c r="X83" s="16"/>
    </row>
    <row r="84" spans="1:24">
      <c r="A84" s="15" t="s">
        <v>142</v>
      </c>
      <c r="B84" s="15" t="s">
        <v>72</v>
      </c>
      <c r="C84" s="35" t="s">
        <v>7351</v>
      </c>
      <c r="D84" s="15" t="s">
        <v>71</v>
      </c>
      <c r="E84" s="24">
        <v>45921.711805555555</v>
      </c>
      <c r="F84" s="15">
        <v>14.5</v>
      </c>
      <c r="G84" s="37"/>
      <c r="H84" s="15"/>
      <c r="I84" s="15"/>
      <c r="J84" s="35">
        <v>54</v>
      </c>
      <c r="K84" s="35">
        <v>107</v>
      </c>
      <c r="L84" s="15">
        <v>0</v>
      </c>
      <c r="M84" s="15"/>
      <c r="N84" s="15"/>
      <c r="O84" s="15"/>
      <c r="P84" s="14">
        <f t="shared" si="6"/>
        <v>161</v>
      </c>
      <c r="Q84" s="14" t="s">
        <v>30</v>
      </c>
      <c r="R84" s="14">
        <v>114203</v>
      </c>
      <c r="S84" s="14" t="s">
        <v>31</v>
      </c>
      <c r="T84" s="232" t="s">
        <v>169</v>
      </c>
      <c r="U84" s="16"/>
      <c r="V84" s="16">
        <v>1014837</v>
      </c>
      <c r="W84" s="16" t="s">
        <v>7329</v>
      </c>
      <c r="X84" s="16"/>
    </row>
    <row r="85" spans="1:24">
      <c r="A85" s="15" t="s">
        <v>141</v>
      </c>
      <c r="B85" s="15" t="s">
        <v>69</v>
      </c>
      <c r="C85" s="15" t="s">
        <v>7352</v>
      </c>
      <c r="D85" s="15" t="s">
        <v>68</v>
      </c>
      <c r="E85" s="24">
        <v>45920.760416666664</v>
      </c>
      <c r="F85" s="15">
        <v>14.5</v>
      </c>
      <c r="G85" s="37"/>
      <c r="H85" s="15"/>
      <c r="I85" s="15"/>
      <c r="J85" s="15"/>
      <c r="K85" s="35">
        <v>27</v>
      </c>
      <c r="L85" s="35">
        <v>54</v>
      </c>
      <c r="M85" s="35">
        <v>54</v>
      </c>
      <c r="N85" s="272">
        <v>26</v>
      </c>
      <c r="O85" s="15"/>
      <c r="P85" s="14">
        <f t="shared" si="6"/>
        <v>161</v>
      </c>
      <c r="Q85" s="14" t="s">
        <v>30</v>
      </c>
      <c r="R85" s="14">
        <v>114204</v>
      </c>
      <c r="S85" s="14" t="s">
        <v>31</v>
      </c>
      <c r="T85" s="232" t="s">
        <v>169</v>
      </c>
      <c r="U85" s="16"/>
      <c r="V85" s="16">
        <v>1014838</v>
      </c>
      <c r="W85" s="16" t="s">
        <v>7329</v>
      </c>
      <c r="X85" s="16"/>
    </row>
    <row r="86" spans="1:24">
      <c r="A86" s="15"/>
      <c r="B86" s="15"/>
      <c r="C86" s="15"/>
      <c r="D86" s="15"/>
      <c r="E86" s="15"/>
      <c r="F86" s="15"/>
      <c r="G86" s="37"/>
      <c r="H86" s="15"/>
      <c r="I86" s="15"/>
      <c r="J86" s="15"/>
      <c r="K86" s="15"/>
      <c r="L86" s="15"/>
      <c r="M86" s="15"/>
      <c r="N86" s="15"/>
      <c r="O86" s="15"/>
      <c r="P86" s="14">
        <f t="shared" si="6"/>
        <v>0</v>
      </c>
      <c r="Q86" s="14" t="s">
        <v>30</v>
      </c>
      <c r="R86" s="14"/>
      <c r="S86" s="14" t="s">
        <v>31</v>
      </c>
      <c r="T86" s="16"/>
      <c r="U86" s="16"/>
      <c r="V86" s="16"/>
      <c r="W86" s="16"/>
      <c r="X86" s="16"/>
    </row>
    <row r="87" spans="1:24">
      <c r="A87" s="11" t="s">
        <v>19</v>
      </c>
      <c r="B87" s="7"/>
      <c r="C87" s="7"/>
      <c r="D87" s="7"/>
      <c r="E87" s="11"/>
      <c r="F87" s="7"/>
      <c r="G87" s="7"/>
      <c r="H87" s="11">
        <f t="shared" ref="H87:P87" si="7">SUM(H80:H86)</f>
        <v>0</v>
      </c>
      <c r="I87" s="11">
        <f t="shared" si="7"/>
        <v>0</v>
      </c>
      <c r="J87" s="11">
        <f t="shared" si="7"/>
        <v>54</v>
      </c>
      <c r="K87" s="11">
        <f t="shared" si="7"/>
        <v>224</v>
      </c>
      <c r="L87" s="11">
        <f t="shared" si="7"/>
        <v>468</v>
      </c>
      <c r="M87" s="11">
        <f t="shared" si="7"/>
        <v>168</v>
      </c>
      <c r="N87" s="11">
        <f t="shared" si="7"/>
        <v>52</v>
      </c>
      <c r="O87" s="11">
        <f t="shared" si="7"/>
        <v>0</v>
      </c>
      <c r="P87" s="11">
        <f t="shared" si="7"/>
        <v>966</v>
      </c>
      <c r="Q87" s="12"/>
      <c r="R87" s="12"/>
      <c r="S87" s="12"/>
      <c r="T87" s="12"/>
      <c r="U87" s="12"/>
      <c r="V87" s="12"/>
      <c r="W87" s="12"/>
      <c r="X87" s="12"/>
    </row>
    <row r="88" spans="1:24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>
      <c r="A89" s="166" t="s">
        <v>34</v>
      </c>
      <c r="B89" s="1562"/>
      <c r="C89" s="1562"/>
      <c r="D89" s="1562"/>
      <c r="E89" s="1"/>
      <c r="F89" s="1"/>
      <c r="G89" s="1"/>
      <c r="H89" s="1"/>
      <c r="I89" s="1"/>
      <c r="J89" s="1563"/>
      <c r="K89" s="1563"/>
      <c r="L89" s="1563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 ht="18">
      <c r="A90" s="187" t="s">
        <v>35</v>
      </c>
      <c r="B90" s="186" t="s">
        <v>36</v>
      </c>
      <c r="C90" s="239" t="s">
        <v>37</v>
      </c>
      <c r="D90" s="24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>
      <c r="A91" s="373" t="s">
        <v>7332</v>
      </c>
      <c r="B91" s="1569" t="s">
        <v>7296</v>
      </c>
      <c r="C91" s="1569"/>
      <c r="D91" s="242"/>
      <c r="E91" s="243" t="s">
        <v>40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>
      <c r="A92" s="4" t="s">
        <v>7353</v>
      </c>
      <c r="B92" s="4" t="s">
        <v>7128</v>
      </c>
      <c r="C92" s="4"/>
      <c r="D92" s="242"/>
      <c r="E92" s="24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>
      <c r="A93" s="5" t="s">
        <v>42</v>
      </c>
      <c r="B93" s="1772" t="s">
        <v>7354</v>
      </c>
      <c r="C93" s="1772"/>
      <c r="D93" s="1"/>
      <c r="E93" s="1"/>
    </row>
    <row r="94" spans="1:24">
      <c r="A94" s="5" t="s">
        <v>42</v>
      </c>
      <c r="B94" s="1772"/>
      <c r="C94" s="1772"/>
    </row>
    <row r="95" spans="1:24">
      <c r="A95" s="5" t="s">
        <v>43</v>
      </c>
      <c r="B95" s="1566">
        <v>358465941131</v>
      </c>
      <c r="C95" s="1565"/>
      <c r="D95" s="1"/>
      <c r="E95" s="1"/>
    </row>
    <row r="96" spans="1:24">
      <c r="A96" s="5" t="s">
        <v>44</v>
      </c>
      <c r="B96" s="1567">
        <v>0.29166666666666669</v>
      </c>
      <c r="C96" s="1565"/>
      <c r="D96" s="1"/>
      <c r="E96" s="1"/>
    </row>
  </sheetData>
  <mergeCells count="50">
    <mergeCell ref="B96:C96"/>
    <mergeCell ref="B89:D89"/>
    <mergeCell ref="J89:L89"/>
    <mergeCell ref="B91:C91"/>
    <mergeCell ref="B93:C93"/>
    <mergeCell ref="B94:C94"/>
    <mergeCell ref="B95:C95"/>
    <mergeCell ref="Q78:X78"/>
    <mergeCell ref="H57:P57"/>
    <mergeCell ref="Q57:X57"/>
    <mergeCell ref="B68:D68"/>
    <mergeCell ref="J68:L68"/>
    <mergeCell ref="B70:C70"/>
    <mergeCell ref="B73:C73"/>
    <mergeCell ref="A57:F57"/>
    <mergeCell ref="B74:C74"/>
    <mergeCell ref="B75:C75"/>
    <mergeCell ref="B76:C76"/>
    <mergeCell ref="A78:F78"/>
    <mergeCell ref="H78:P78"/>
    <mergeCell ref="B50:C50"/>
    <mergeCell ref="B52:C52"/>
    <mergeCell ref="B53:C53"/>
    <mergeCell ref="B54:C54"/>
    <mergeCell ref="B55:C55"/>
    <mergeCell ref="B48:D48"/>
    <mergeCell ref="J48:L48"/>
    <mergeCell ref="Q18:X18"/>
    <mergeCell ref="B28:D28"/>
    <mergeCell ref="J28:L28"/>
    <mergeCell ref="B30:C30"/>
    <mergeCell ref="B32:C32"/>
    <mergeCell ref="B33:C33"/>
    <mergeCell ref="H18:P18"/>
    <mergeCell ref="B34:C34"/>
    <mergeCell ref="B35:C35"/>
    <mergeCell ref="A37:F37"/>
    <mergeCell ref="H37:P37"/>
    <mergeCell ref="Q37:X37"/>
    <mergeCell ref="B13:C13"/>
    <mergeCell ref="B14:C14"/>
    <mergeCell ref="B15:C15"/>
    <mergeCell ref="B16:C16"/>
    <mergeCell ref="A18:F18"/>
    <mergeCell ref="B11:C11"/>
    <mergeCell ref="A1:F1"/>
    <mergeCell ref="H1:P1"/>
    <mergeCell ref="Q1:X1"/>
    <mergeCell ref="B9:D9"/>
    <mergeCell ref="J9:L9"/>
  </mergeCells>
  <pageMargins left="0.7" right="0.7" top="0.75" bottom="0.75" header="0.3" footer="0.3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42396-296F-4DA1-A47B-862B6BAF25F4}">
  <sheetPr>
    <tabColor rgb="FF00B0F0"/>
  </sheetPr>
  <dimension ref="A1:X39"/>
  <sheetViews>
    <sheetView workbookViewId="0">
      <selection activeCell="O22" sqref="O22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855468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3.5703125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1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3866</v>
      </c>
      <c r="B3" s="15" t="s">
        <v>78</v>
      </c>
      <c r="C3" s="15" t="s">
        <v>7355</v>
      </c>
      <c r="D3" s="15" t="s">
        <v>932</v>
      </c>
      <c r="E3" s="24">
        <v>45919.003472222219</v>
      </c>
      <c r="F3" s="15">
        <v>10.3</v>
      </c>
      <c r="G3" s="37" t="s">
        <v>3121</v>
      </c>
      <c r="H3" s="15"/>
      <c r="I3" s="15"/>
      <c r="J3" s="15"/>
      <c r="K3" s="35">
        <v>60</v>
      </c>
      <c r="L3" s="35">
        <v>101</v>
      </c>
      <c r="M3" s="15"/>
      <c r="N3" s="15"/>
      <c r="O3" s="15"/>
      <c r="P3" s="14">
        <f t="shared" ref="P3:P8" si="0">SUM(H3:O3)</f>
        <v>161</v>
      </c>
      <c r="Q3" s="307" t="s">
        <v>32</v>
      </c>
      <c r="R3" s="340">
        <v>114256</v>
      </c>
      <c r="S3" s="237" t="s">
        <v>33</v>
      </c>
      <c r="T3" s="232" t="s">
        <v>161</v>
      </c>
      <c r="U3" s="16" t="s">
        <v>90</v>
      </c>
      <c r="V3" s="16">
        <v>1014752</v>
      </c>
      <c r="W3" s="16" t="s">
        <v>7356</v>
      </c>
      <c r="X3" s="16"/>
    </row>
    <row r="4" spans="1:24">
      <c r="A4" s="15" t="s">
        <v>3866</v>
      </c>
      <c r="B4" s="15" t="s">
        <v>78</v>
      </c>
      <c r="C4" s="15" t="s">
        <v>7357</v>
      </c>
      <c r="D4" s="15" t="s">
        <v>99</v>
      </c>
      <c r="E4" s="24">
        <v>45919.277777777781</v>
      </c>
      <c r="F4" s="15">
        <v>10.8</v>
      </c>
      <c r="G4" s="37" t="s">
        <v>3121</v>
      </c>
      <c r="H4" s="15"/>
      <c r="I4" s="15"/>
      <c r="J4" s="15"/>
      <c r="K4" s="35">
        <v>131</v>
      </c>
      <c r="L4" s="35">
        <v>30</v>
      </c>
      <c r="M4" s="15"/>
      <c r="N4" s="15"/>
      <c r="O4" s="15"/>
      <c r="P4" s="14">
        <f t="shared" si="0"/>
        <v>161</v>
      </c>
      <c r="Q4" s="307" t="s">
        <v>32</v>
      </c>
      <c r="R4" s="340">
        <v>114257</v>
      </c>
      <c r="S4" s="237" t="s">
        <v>33</v>
      </c>
      <c r="T4" s="274" t="s">
        <v>100</v>
      </c>
      <c r="U4" s="16" t="s">
        <v>90</v>
      </c>
      <c r="V4" s="16">
        <v>1014753</v>
      </c>
      <c r="W4" s="16" t="s">
        <v>7358</v>
      </c>
      <c r="X4" s="16"/>
    </row>
    <row r="5" spans="1:24">
      <c r="A5" s="15" t="s">
        <v>120</v>
      </c>
      <c r="B5" s="15" t="s">
        <v>78</v>
      </c>
      <c r="C5" s="15" t="s">
        <v>7359</v>
      </c>
      <c r="D5" s="15" t="s">
        <v>99</v>
      </c>
      <c r="E5" s="24">
        <v>45919.277777777781</v>
      </c>
      <c r="F5" s="15">
        <v>10.8</v>
      </c>
      <c r="G5" s="37" t="s">
        <v>3121</v>
      </c>
      <c r="H5" s="15"/>
      <c r="I5" s="15"/>
      <c r="J5" s="15"/>
      <c r="K5" s="35">
        <v>30</v>
      </c>
      <c r="L5" s="35">
        <v>131</v>
      </c>
      <c r="M5" s="15"/>
      <c r="N5" s="15"/>
      <c r="O5" s="15"/>
      <c r="P5" s="14">
        <f t="shared" si="0"/>
        <v>161</v>
      </c>
      <c r="Q5" s="307" t="s">
        <v>32</v>
      </c>
      <c r="R5" s="340">
        <v>114258</v>
      </c>
      <c r="S5" s="237" t="s">
        <v>33</v>
      </c>
      <c r="T5" s="274" t="s">
        <v>100</v>
      </c>
      <c r="U5" s="16" t="s">
        <v>90</v>
      </c>
      <c r="V5" s="16">
        <v>1014754</v>
      </c>
      <c r="W5" s="16" t="s">
        <v>7358</v>
      </c>
      <c r="X5" s="16"/>
    </row>
    <row r="6" spans="1:24">
      <c r="A6" s="15" t="s">
        <v>120</v>
      </c>
      <c r="B6" s="15" t="s">
        <v>78</v>
      </c>
      <c r="C6" s="15" t="s">
        <v>7360</v>
      </c>
      <c r="D6" s="15" t="s">
        <v>99</v>
      </c>
      <c r="E6" s="24">
        <v>45919.277777777781</v>
      </c>
      <c r="F6" s="15">
        <v>10.8</v>
      </c>
      <c r="G6" s="37" t="s">
        <v>3121</v>
      </c>
      <c r="H6" s="15"/>
      <c r="I6" s="15"/>
      <c r="J6" s="15"/>
      <c r="K6" s="35">
        <v>30</v>
      </c>
      <c r="L6" s="35">
        <v>131</v>
      </c>
      <c r="M6" s="15"/>
      <c r="N6" s="15"/>
      <c r="O6" s="15"/>
      <c r="P6" s="14">
        <f t="shared" si="0"/>
        <v>161</v>
      </c>
      <c r="Q6" s="307" t="s">
        <v>32</v>
      </c>
      <c r="R6" s="340">
        <v>114259</v>
      </c>
      <c r="S6" s="237" t="s">
        <v>33</v>
      </c>
      <c r="T6" s="274" t="s">
        <v>100</v>
      </c>
      <c r="U6" s="16" t="s">
        <v>90</v>
      </c>
      <c r="V6" s="16">
        <v>1014755</v>
      </c>
      <c r="W6" s="16" t="s">
        <v>7358</v>
      </c>
      <c r="X6" s="16"/>
    </row>
    <row r="7" spans="1:24">
      <c r="A7" s="15" t="s">
        <v>152</v>
      </c>
      <c r="B7" s="15" t="s">
        <v>78</v>
      </c>
      <c r="C7" s="15" t="s">
        <v>7361</v>
      </c>
      <c r="D7" s="15" t="s">
        <v>99</v>
      </c>
      <c r="E7" s="24">
        <v>45919.277777777781</v>
      </c>
      <c r="F7" s="15">
        <v>10.8</v>
      </c>
      <c r="G7" s="37" t="s">
        <v>3986</v>
      </c>
      <c r="H7" s="15"/>
      <c r="I7" s="15"/>
      <c r="J7" s="15"/>
      <c r="K7" s="35">
        <v>161</v>
      </c>
      <c r="L7" s="15"/>
      <c r="M7" s="15"/>
      <c r="N7" s="15"/>
      <c r="O7" s="15"/>
      <c r="P7" s="14">
        <f t="shared" si="0"/>
        <v>161</v>
      </c>
      <c r="Q7" s="307" t="s">
        <v>32</v>
      </c>
      <c r="R7" s="340">
        <v>114260</v>
      </c>
      <c r="S7" s="237" t="s">
        <v>33</v>
      </c>
      <c r="T7" s="274" t="s">
        <v>100</v>
      </c>
      <c r="U7" s="16" t="s">
        <v>90</v>
      </c>
      <c r="V7" s="16">
        <v>1014756</v>
      </c>
      <c r="W7" s="16" t="s">
        <v>7358</v>
      </c>
      <c r="X7" s="16"/>
    </row>
    <row r="8" spans="1:24">
      <c r="A8" s="15" t="s">
        <v>133</v>
      </c>
      <c r="B8" s="15" t="s">
        <v>134</v>
      </c>
      <c r="C8" s="15" t="s">
        <v>7362</v>
      </c>
      <c r="D8" s="15" t="s">
        <v>2892</v>
      </c>
      <c r="E8" s="24">
        <v>45920.288194444445</v>
      </c>
      <c r="F8" s="15">
        <v>10.3</v>
      </c>
      <c r="G8" s="37" t="s">
        <v>3121</v>
      </c>
      <c r="H8" s="15"/>
      <c r="I8" s="15"/>
      <c r="J8" s="15"/>
      <c r="K8" s="35">
        <v>101</v>
      </c>
      <c r="L8" s="35">
        <v>60</v>
      </c>
      <c r="M8" s="15"/>
      <c r="N8" s="15"/>
      <c r="O8" s="15"/>
      <c r="P8" s="14">
        <f t="shared" si="0"/>
        <v>161</v>
      </c>
      <c r="Q8" s="307" t="s">
        <v>32</v>
      </c>
      <c r="R8" s="340">
        <v>114261</v>
      </c>
      <c r="S8" s="237" t="s">
        <v>33</v>
      </c>
      <c r="T8" s="232" t="s">
        <v>161</v>
      </c>
      <c r="U8" s="16" t="s">
        <v>90</v>
      </c>
      <c r="V8" s="16">
        <v>1014757</v>
      </c>
      <c r="W8" s="16" t="s">
        <v>95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/>
      <c r="Q9" s="14"/>
      <c r="R9" s="293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513</v>
      </c>
      <c r="L10" s="11">
        <f t="shared" si="1"/>
        <v>453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7363</v>
      </c>
      <c r="B14" s="1564" t="s">
        <v>7296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373" t="s">
        <v>7333</v>
      </c>
      <c r="B15" s="373" t="s">
        <v>7128</v>
      </c>
      <c r="C15" s="373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4856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7056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109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4488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1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35" t="s">
        <v>120</v>
      </c>
      <c r="B23" s="35" t="s">
        <v>78</v>
      </c>
      <c r="C23" s="15" t="s">
        <v>7364</v>
      </c>
      <c r="D23" s="15" t="s">
        <v>99</v>
      </c>
      <c r="E23" s="24">
        <v>45919.277777777781</v>
      </c>
      <c r="F23" s="15">
        <v>10.8</v>
      </c>
      <c r="G23" s="37" t="s">
        <v>3986</v>
      </c>
      <c r="H23" s="15"/>
      <c r="I23" s="15"/>
      <c r="J23" s="15"/>
      <c r="K23" s="35">
        <v>161</v>
      </c>
      <c r="L23" s="15"/>
      <c r="M23" s="15"/>
      <c r="N23" s="15"/>
      <c r="O23" s="15"/>
      <c r="P23" s="14">
        <f t="shared" ref="P23:P28" si="2">SUM(H23:O23)</f>
        <v>161</v>
      </c>
      <c r="Q23" s="307" t="s">
        <v>32</v>
      </c>
      <c r="R23" s="340">
        <v>114250</v>
      </c>
      <c r="S23" s="237" t="s">
        <v>33</v>
      </c>
      <c r="T23" s="274" t="s">
        <v>100</v>
      </c>
      <c r="U23" s="16" t="s">
        <v>90</v>
      </c>
      <c r="V23" s="16">
        <v>1014758</v>
      </c>
      <c r="W23" s="16" t="s">
        <v>7358</v>
      </c>
      <c r="X23" s="16"/>
    </row>
    <row r="24" spans="1:24">
      <c r="A24" s="15" t="s">
        <v>937</v>
      </c>
      <c r="B24" s="15" t="s">
        <v>92</v>
      </c>
      <c r="C24" s="15" t="s">
        <v>7365</v>
      </c>
      <c r="D24" s="15" t="s">
        <v>159</v>
      </c>
      <c r="E24" s="24">
        <v>45919.041666666664</v>
      </c>
      <c r="F24" s="15">
        <v>10.3</v>
      </c>
      <c r="G24" s="37" t="s">
        <v>3121</v>
      </c>
      <c r="H24" s="15"/>
      <c r="I24" s="15"/>
      <c r="J24" s="15"/>
      <c r="K24" s="15"/>
      <c r="L24" s="35">
        <v>90</v>
      </c>
      <c r="M24" s="35">
        <v>60</v>
      </c>
      <c r="N24" s="35">
        <v>11</v>
      </c>
      <c r="O24" s="15"/>
      <c r="P24" s="14">
        <f t="shared" si="2"/>
        <v>161</v>
      </c>
      <c r="Q24" s="307" t="s">
        <v>32</v>
      </c>
      <c r="R24" s="340">
        <v>114251</v>
      </c>
      <c r="S24" s="237" t="s">
        <v>33</v>
      </c>
      <c r="T24" s="232" t="s">
        <v>161</v>
      </c>
      <c r="U24" s="16" t="s">
        <v>90</v>
      </c>
      <c r="V24" s="16">
        <v>1014759</v>
      </c>
      <c r="W24" s="16" t="s">
        <v>7366</v>
      </c>
      <c r="X24" s="16"/>
    </row>
    <row r="25" spans="1:24">
      <c r="A25" s="15" t="s">
        <v>86</v>
      </c>
      <c r="B25" s="15" t="s">
        <v>92</v>
      </c>
      <c r="C25" s="15" t="s">
        <v>7367</v>
      </c>
      <c r="D25" s="15" t="s">
        <v>159</v>
      </c>
      <c r="E25" s="24">
        <v>45919.041666666664</v>
      </c>
      <c r="F25" s="15">
        <v>10.3</v>
      </c>
      <c r="G25" s="37" t="s">
        <v>3121</v>
      </c>
      <c r="H25" s="15"/>
      <c r="I25" s="15"/>
      <c r="J25" s="15"/>
      <c r="K25" s="15"/>
      <c r="L25" s="35">
        <v>90</v>
      </c>
      <c r="M25" s="35">
        <v>60</v>
      </c>
      <c r="N25" s="35">
        <v>11</v>
      </c>
      <c r="O25" s="15"/>
      <c r="P25" s="14">
        <f t="shared" si="2"/>
        <v>161</v>
      </c>
      <c r="Q25" s="307" t="s">
        <v>32</v>
      </c>
      <c r="R25" s="340">
        <v>114252</v>
      </c>
      <c r="S25" s="237" t="s">
        <v>33</v>
      </c>
      <c r="T25" s="232" t="s">
        <v>161</v>
      </c>
      <c r="U25" s="16" t="s">
        <v>90</v>
      </c>
      <c r="V25" s="16">
        <v>1014760</v>
      </c>
      <c r="W25" s="16" t="s">
        <v>7366</v>
      </c>
      <c r="X25" s="16"/>
    </row>
    <row r="26" spans="1:24">
      <c r="A26" s="15" t="s">
        <v>2561</v>
      </c>
      <c r="B26" s="15" t="s">
        <v>92</v>
      </c>
      <c r="C26" s="15" t="s">
        <v>7368</v>
      </c>
      <c r="D26" s="15" t="s">
        <v>159</v>
      </c>
      <c r="E26" s="24">
        <v>45919.041666666664</v>
      </c>
      <c r="F26" s="15">
        <v>10.3</v>
      </c>
      <c r="G26" s="37" t="s">
        <v>3121</v>
      </c>
      <c r="H26" s="15"/>
      <c r="I26" s="15"/>
      <c r="J26" s="15"/>
      <c r="K26" s="15"/>
      <c r="L26" s="35">
        <v>90</v>
      </c>
      <c r="M26" s="35">
        <v>60</v>
      </c>
      <c r="N26" s="35">
        <v>11</v>
      </c>
      <c r="O26" s="15"/>
      <c r="P26" s="14">
        <f t="shared" si="2"/>
        <v>161</v>
      </c>
      <c r="Q26" s="307" t="s">
        <v>32</v>
      </c>
      <c r="R26" s="340">
        <v>114253</v>
      </c>
      <c r="S26" s="237" t="s">
        <v>33</v>
      </c>
      <c r="T26" s="232" t="s">
        <v>161</v>
      </c>
      <c r="U26" s="16" t="s">
        <v>90</v>
      </c>
      <c r="V26" s="16">
        <v>1014761</v>
      </c>
      <c r="W26" s="16" t="s">
        <v>7366</v>
      </c>
      <c r="X26" s="16"/>
    </row>
    <row r="27" spans="1:24">
      <c r="A27" s="15" t="s">
        <v>102</v>
      </c>
      <c r="B27" s="15" t="s">
        <v>92</v>
      </c>
      <c r="C27" s="15" t="s">
        <v>7369</v>
      </c>
      <c r="D27" s="15" t="s">
        <v>159</v>
      </c>
      <c r="E27" s="24">
        <v>45919.041666666664</v>
      </c>
      <c r="F27" s="15">
        <v>10.3</v>
      </c>
      <c r="G27" s="37" t="s">
        <v>3121</v>
      </c>
      <c r="H27" s="15"/>
      <c r="I27" s="15"/>
      <c r="J27" s="15"/>
      <c r="K27" s="15"/>
      <c r="L27" s="35">
        <v>120</v>
      </c>
      <c r="M27" s="35">
        <v>30</v>
      </c>
      <c r="N27" s="35">
        <v>11</v>
      </c>
      <c r="O27" s="15"/>
      <c r="P27" s="14">
        <f t="shared" si="2"/>
        <v>161</v>
      </c>
      <c r="Q27" s="307" t="s">
        <v>32</v>
      </c>
      <c r="R27" s="340">
        <v>114255</v>
      </c>
      <c r="S27" s="237" t="s">
        <v>33</v>
      </c>
      <c r="T27" s="232" t="s">
        <v>161</v>
      </c>
      <c r="U27" s="16" t="s">
        <v>90</v>
      </c>
      <c r="V27" s="16">
        <v>1014762</v>
      </c>
      <c r="W27" s="16" t="s">
        <v>7366</v>
      </c>
      <c r="X27" s="16"/>
    </row>
    <row r="28" spans="1:24">
      <c r="A28" s="15" t="s">
        <v>2837</v>
      </c>
      <c r="B28" s="15" t="s">
        <v>92</v>
      </c>
      <c r="C28" s="15" t="s">
        <v>7370</v>
      </c>
      <c r="D28" s="15" t="s">
        <v>94</v>
      </c>
      <c r="E28" s="24">
        <v>45919.732638888891</v>
      </c>
      <c r="F28" s="15">
        <v>10.3</v>
      </c>
      <c r="G28" s="37" t="s">
        <v>3121</v>
      </c>
      <c r="H28" s="15"/>
      <c r="I28" s="15"/>
      <c r="J28" s="15"/>
      <c r="K28" s="15"/>
      <c r="L28" s="15">
        <v>120</v>
      </c>
      <c r="M28" s="35">
        <v>30</v>
      </c>
      <c r="N28" s="35">
        <v>11</v>
      </c>
      <c r="O28" s="15"/>
      <c r="P28" s="14">
        <f t="shared" si="2"/>
        <v>161</v>
      </c>
      <c r="Q28" s="307" t="s">
        <v>32</v>
      </c>
      <c r="R28" s="340">
        <v>114254</v>
      </c>
      <c r="S28" s="237" t="s">
        <v>33</v>
      </c>
      <c r="T28" s="232" t="s">
        <v>161</v>
      </c>
      <c r="U28" s="16" t="s">
        <v>90</v>
      </c>
      <c r="V28" s="16">
        <v>1014763</v>
      </c>
      <c r="W28" s="16" t="s">
        <v>7366</v>
      </c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/>
      <c r="Q29" s="14"/>
      <c r="R29" s="293"/>
      <c r="S29" s="14"/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161</v>
      </c>
      <c r="L30" s="11">
        <f t="shared" si="3"/>
        <v>510</v>
      </c>
      <c r="M30" s="11">
        <f t="shared" si="3"/>
        <v>240</v>
      </c>
      <c r="N30" s="11">
        <f t="shared" si="3"/>
        <v>55</v>
      </c>
      <c r="O30" s="11">
        <f t="shared" si="3"/>
        <v>0</v>
      </c>
      <c r="P30" s="11">
        <f t="shared" si="3"/>
        <v>966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 t="s">
        <v>7363</v>
      </c>
      <c r="B34" s="1564" t="s">
        <v>7296</v>
      </c>
      <c r="C34" s="1564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73" t="s">
        <v>7333</v>
      </c>
      <c r="B35" s="373" t="s">
        <v>7128</v>
      </c>
      <c r="C35" s="373"/>
      <c r="D35" s="242"/>
      <c r="E35" s="24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5" t="s">
        <v>42</v>
      </c>
      <c r="B36" s="1772" t="s">
        <v>7371</v>
      </c>
      <c r="C36" s="1772"/>
      <c r="D36" s="1"/>
      <c r="E36" s="1"/>
    </row>
    <row r="37" spans="1:23">
      <c r="A37" s="5" t="s">
        <v>42</v>
      </c>
      <c r="B37" s="1772"/>
      <c r="C37" s="1772"/>
    </row>
    <row r="38" spans="1:23">
      <c r="A38" s="5" t="s">
        <v>43</v>
      </c>
      <c r="B38" s="1772" t="s">
        <v>7372</v>
      </c>
      <c r="C38" s="1772"/>
      <c r="D38" s="1"/>
      <c r="E38" s="1"/>
    </row>
    <row r="39" spans="1:23">
      <c r="A39" s="5" t="s">
        <v>44</v>
      </c>
      <c r="B39" s="1772"/>
      <c r="C39" s="1772"/>
      <c r="D39" s="1"/>
      <c r="E39" s="1"/>
    </row>
  </sheetData>
  <mergeCells count="20">
    <mergeCell ref="B38:C38"/>
    <mergeCell ref="B39:C39"/>
    <mergeCell ref="Q21:X21"/>
    <mergeCell ref="B32:D32"/>
    <mergeCell ref="J32:L32"/>
    <mergeCell ref="B34:C34"/>
    <mergeCell ref="B36:C36"/>
    <mergeCell ref="B37:C37"/>
    <mergeCell ref="H21:P21"/>
    <mergeCell ref="B16:C16"/>
    <mergeCell ref="B17:C17"/>
    <mergeCell ref="B18:C18"/>
    <mergeCell ref="B19:C19"/>
    <mergeCell ref="A21:F21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2F59D-23CF-4CBA-BCC8-0FE1B931FD5C}">
  <sheetPr>
    <tabColor rgb="FF00B0F0"/>
  </sheetPr>
  <dimension ref="A1:X96"/>
  <sheetViews>
    <sheetView workbookViewId="0">
      <selection activeCell="D23" sqref="D2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9.425781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7.42578125" customWidth="1"/>
    <col min="24" max="24" width="13.57031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219</v>
      </c>
      <c r="B3" s="15" t="s">
        <v>75</v>
      </c>
      <c r="C3" s="15" t="s">
        <v>7373</v>
      </c>
      <c r="D3" s="15" t="s">
        <v>74</v>
      </c>
      <c r="E3" s="24">
        <v>45917.524305555555</v>
      </c>
      <c r="F3" s="15">
        <v>15.3</v>
      </c>
      <c r="G3" s="37"/>
      <c r="H3" s="15"/>
      <c r="I3" s="15"/>
      <c r="J3" s="35">
        <v>27</v>
      </c>
      <c r="K3" s="35">
        <v>134</v>
      </c>
      <c r="L3" s="15"/>
      <c r="M3" s="15"/>
      <c r="N3" s="15"/>
      <c r="O3" s="15"/>
      <c r="P3" s="14">
        <f t="shared" ref="P3:P9" si="0">SUM(H3:O3)</f>
        <v>161</v>
      </c>
      <c r="Q3" s="14" t="s">
        <v>30</v>
      </c>
      <c r="R3" s="14">
        <v>114173</v>
      </c>
      <c r="S3" s="14" t="s">
        <v>31</v>
      </c>
      <c r="T3" s="16" t="s">
        <v>169</v>
      </c>
      <c r="U3" s="16" t="s">
        <v>1693</v>
      </c>
      <c r="V3" s="16">
        <v>1014699</v>
      </c>
      <c r="W3" s="16" t="s">
        <v>7374</v>
      </c>
      <c r="X3" s="16"/>
    </row>
    <row r="4" spans="1:24">
      <c r="A4" s="15" t="s">
        <v>111</v>
      </c>
      <c r="B4" s="15" t="s">
        <v>65</v>
      </c>
      <c r="C4" s="15" t="s">
        <v>7375</v>
      </c>
      <c r="D4" s="15" t="s">
        <v>64</v>
      </c>
      <c r="E4" s="24">
        <v>45918.472222222219</v>
      </c>
      <c r="F4" s="15">
        <v>14.8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4" t="s">
        <v>30</v>
      </c>
      <c r="R4" s="14">
        <v>114176</v>
      </c>
      <c r="S4" s="23" t="s">
        <v>33</v>
      </c>
      <c r="T4" s="16" t="s">
        <v>169</v>
      </c>
      <c r="U4" s="16" t="s">
        <v>90</v>
      </c>
      <c r="V4" s="16">
        <v>1014705</v>
      </c>
      <c r="W4" s="16" t="s">
        <v>7376</v>
      </c>
      <c r="X4" s="16"/>
    </row>
    <row r="5" spans="1:24">
      <c r="A5" s="15" t="s">
        <v>122</v>
      </c>
      <c r="B5" s="15" t="s">
        <v>62</v>
      </c>
      <c r="C5" s="15" t="s">
        <v>7377</v>
      </c>
      <c r="D5" s="15" t="s">
        <v>61</v>
      </c>
      <c r="E5" s="254" t="s">
        <v>7378</v>
      </c>
      <c r="F5" s="15">
        <v>13</v>
      </c>
      <c r="G5" s="37"/>
      <c r="H5" s="15"/>
      <c r="I5" s="15"/>
      <c r="J5" s="35">
        <v>81</v>
      </c>
      <c r="K5" s="35">
        <v>80</v>
      </c>
      <c r="L5" s="15"/>
      <c r="M5" s="15"/>
      <c r="N5" s="15"/>
      <c r="O5" s="15"/>
      <c r="P5" s="14">
        <f t="shared" si="0"/>
        <v>161</v>
      </c>
      <c r="Q5" s="14" t="s">
        <v>30</v>
      </c>
      <c r="R5" s="264">
        <v>114179</v>
      </c>
      <c r="S5" s="14" t="s">
        <v>31</v>
      </c>
      <c r="T5" s="16" t="s">
        <v>169</v>
      </c>
      <c r="U5" s="16"/>
      <c r="V5" s="16">
        <v>1014700</v>
      </c>
      <c r="W5" s="16" t="s">
        <v>7379</v>
      </c>
      <c r="X5" s="16"/>
    </row>
    <row r="6" spans="1:24">
      <c r="A6" s="15" t="s">
        <v>3866</v>
      </c>
      <c r="B6" s="15" t="s">
        <v>78</v>
      </c>
      <c r="C6" s="15" t="s">
        <v>7380</v>
      </c>
      <c r="D6" s="15" t="s">
        <v>99</v>
      </c>
      <c r="E6" s="24">
        <v>45917.277777777781</v>
      </c>
      <c r="F6" s="15">
        <v>10.8</v>
      </c>
      <c r="G6" s="37" t="s">
        <v>3121</v>
      </c>
      <c r="H6" s="15"/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307" t="s">
        <v>32</v>
      </c>
      <c r="R6" s="340">
        <v>114227</v>
      </c>
      <c r="S6" s="237" t="s">
        <v>33</v>
      </c>
      <c r="T6" s="16" t="s">
        <v>100</v>
      </c>
      <c r="U6" s="16" t="s">
        <v>90</v>
      </c>
      <c r="V6" s="16">
        <v>1014701</v>
      </c>
      <c r="W6" s="16" t="s">
        <v>7374</v>
      </c>
      <c r="X6" s="16"/>
    </row>
    <row r="7" spans="1:24">
      <c r="A7" s="15" t="s">
        <v>519</v>
      </c>
      <c r="B7" s="15" t="s">
        <v>78</v>
      </c>
      <c r="C7" s="15" t="s">
        <v>7381</v>
      </c>
      <c r="D7" s="15" t="s">
        <v>99</v>
      </c>
      <c r="E7" s="24">
        <v>45917.277777777781</v>
      </c>
      <c r="F7" s="15">
        <v>10.8</v>
      </c>
      <c r="G7" s="37" t="s">
        <v>3121</v>
      </c>
      <c r="H7" s="15"/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307" t="s">
        <v>32</v>
      </c>
      <c r="R7" s="340">
        <v>114228</v>
      </c>
      <c r="S7" s="237" t="s">
        <v>33</v>
      </c>
      <c r="T7" s="16" t="s">
        <v>100</v>
      </c>
      <c r="U7" s="16" t="s">
        <v>90</v>
      </c>
      <c r="V7" s="16">
        <v>1014702</v>
      </c>
      <c r="W7" s="16" t="s">
        <v>7374</v>
      </c>
      <c r="X7" s="16"/>
    </row>
    <row r="8" spans="1:24">
      <c r="A8" s="15" t="s">
        <v>120</v>
      </c>
      <c r="B8" s="15" t="s">
        <v>78</v>
      </c>
      <c r="C8" s="15" t="s">
        <v>7382</v>
      </c>
      <c r="D8" s="15" t="s">
        <v>99</v>
      </c>
      <c r="E8" s="24">
        <v>45917.277777777781</v>
      </c>
      <c r="F8" s="15">
        <v>10.8</v>
      </c>
      <c r="G8" s="37" t="s">
        <v>3121</v>
      </c>
      <c r="H8" s="15"/>
      <c r="I8" s="15"/>
      <c r="J8" s="15"/>
      <c r="K8" s="15"/>
      <c r="L8" s="35">
        <v>161</v>
      </c>
      <c r="M8" s="15"/>
      <c r="N8" s="15"/>
      <c r="O8" s="15"/>
      <c r="P8" s="14">
        <f t="shared" si="0"/>
        <v>161</v>
      </c>
      <c r="Q8" s="307" t="s">
        <v>32</v>
      </c>
      <c r="R8" s="340">
        <v>114229</v>
      </c>
      <c r="S8" s="237" t="s">
        <v>33</v>
      </c>
      <c r="T8" s="16" t="s">
        <v>100</v>
      </c>
      <c r="U8" s="16" t="s">
        <v>90</v>
      </c>
      <c r="V8" s="16">
        <v>1014704</v>
      </c>
      <c r="W8" s="16" t="s">
        <v>7374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293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108</v>
      </c>
      <c r="K10" s="11">
        <f t="shared" si="1"/>
        <v>214</v>
      </c>
      <c r="L10" s="11">
        <f t="shared" si="1"/>
        <v>644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1564" t="s">
        <v>7193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100</v>
      </c>
      <c r="B15" s="1564" t="s">
        <v>7194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7383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834" t="s">
        <v>7384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0.45833333333333331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194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4488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113</v>
      </c>
      <c r="B23" s="15" t="s">
        <v>65</v>
      </c>
      <c r="C23" s="35" t="s">
        <v>7385</v>
      </c>
      <c r="D23" s="15" t="s">
        <v>3599</v>
      </c>
      <c r="E23" s="24">
        <v>45918.017361111109</v>
      </c>
      <c r="F23" s="15">
        <v>15.6</v>
      </c>
      <c r="G23" s="37"/>
      <c r="H23" s="15"/>
      <c r="I23" s="15"/>
      <c r="J23" s="15"/>
      <c r="K23" s="15"/>
      <c r="L23" s="35">
        <v>81</v>
      </c>
      <c r="M23" s="15"/>
      <c r="N23" s="15"/>
      <c r="O23" s="15"/>
      <c r="P23" s="14">
        <f>SUM(H23:O23)</f>
        <v>81</v>
      </c>
      <c r="Q23" s="14" t="s">
        <v>30</v>
      </c>
      <c r="R23" s="14">
        <v>114206</v>
      </c>
      <c r="S23" s="14" t="s">
        <v>31</v>
      </c>
      <c r="T23" s="16" t="s">
        <v>161</v>
      </c>
      <c r="U23" s="16" t="s">
        <v>90</v>
      </c>
      <c r="V23" s="16">
        <v>1014718</v>
      </c>
      <c r="W23" s="16" t="s">
        <v>7386</v>
      </c>
      <c r="X23" s="16"/>
    </row>
    <row r="24" spans="1:24">
      <c r="A24" s="495" t="s">
        <v>7387</v>
      </c>
      <c r="B24" s="356" t="s">
        <v>65</v>
      </c>
      <c r="C24" s="356" t="s">
        <v>7388</v>
      </c>
      <c r="D24" s="15" t="s">
        <v>3599</v>
      </c>
      <c r="E24" s="24">
        <v>45918.017361111109</v>
      </c>
      <c r="F24" s="356">
        <v>15.6</v>
      </c>
      <c r="G24" s="496"/>
      <c r="H24" s="356"/>
      <c r="I24" s="356"/>
      <c r="J24" s="356"/>
      <c r="K24" s="356"/>
      <c r="L24" s="356"/>
      <c r="M24" s="356"/>
      <c r="N24" s="356"/>
      <c r="O24" s="356"/>
      <c r="P24" s="497">
        <v>54</v>
      </c>
      <c r="Q24" s="14" t="s">
        <v>30</v>
      </c>
      <c r="R24" s="264">
        <v>114169</v>
      </c>
      <c r="S24" s="23" t="s">
        <v>33</v>
      </c>
      <c r="T24" s="16" t="s">
        <v>161</v>
      </c>
      <c r="U24" s="16" t="s">
        <v>90</v>
      </c>
      <c r="V24" s="16">
        <v>1014720</v>
      </c>
      <c r="W24" s="16" t="s">
        <v>7386</v>
      </c>
      <c r="X24" s="16"/>
    </row>
    <row r="25" spans="1:24">
      <c r="A25" s="15" t="s">
        <v>152</v>
      </c>
      <c r="B25" s="15" t="s">
        <v>78</v>
      </c>
      <c r="C25" s="15" t="s">
        <v>7389</v>
      </c>
      <c r="D25" s="15" t="s">
        <v>88</v>
      </c>
      <c r="E25" s="24">
        <v>45918.166666666664</v>
      </c>
      <c r="F25" s="15">
        <v>10.3</v>
      </c>
      <c r="G25" s="37" t="s">
        <v>3121</v>
      </c>
      <c r="H25" s="15"/>
      <c r="I25" s="15"/>
      <c r="J25" s="15"/>
      <c r="K25" s="35">
        <v>107</v>
      </c>
      <c r="L25" s="35">
        <v>54</v>
      </c>
      <c r="M25" s="15"/>
      <c r="N25" s="15"/>
      <c r="O25" s="15"/>
      <c r="P25" s="14">
        <f>SUM(H25:O25)</f>
        <v>161</v>
      </c>
      <c r="Q25" s="307" t="s">
        <v>32</v>
      </c>
      <c r="R25" s="340">
        <v>114230</v>
      </c>
      <c r="S25" s="237" t="s">
        <v>33</v>
      </c>
      <c r="T25" s="16" t="s">
        <v>161</v>
      </c>
      <c r="U25" s="16" t="s">
        <v>90</v>
      </c>
      <c r="V25" s="16">
        <v>1014721</v>
      </c>
      <c r="W25" s="16" t="s">
        <v>7386</v>
      </c>
      <c r="X25" s="16"/>
    </row>
    <row r="26" spans="1:24">
      <c r="A26" s="15" t="s">
        <v>86</v>
      </c>
      <c r="B26" s="15" t="s">
        <v>92</v>
      </c>
      <c r="C26" s="15" t="s">
        <v>7390</v>
      </c>
      <c r="D26" s="15" t="s">
        <v>159</v>
      </c>
      <c r="E26" s="24">
        <v>45918.041666666664</v>
      </c>
      <c r="F26" s="15">
        <v>10.3</v>
      </c>
      <c r="G26" s="37" t="s">
        <v>3121</v>
      </c>
      <c r="H26" s="15"/>
      <c r="I26" s="15"/>
      <c r="J26" s="15"/>
      <c r="K26" s="15"/>
      <c r="L26" s="35">
        <v>134</v>
      </c>
      <c r="M26" s="35">
        <v>27</v>
      </c>
      <c r="N26" s="15"/>
      <c r="O26" s="15"/>
      <c r="P26" s="14">
        <f>SUM(H26:O26)</f>
        <v>161</v>
      </c>
      <c r="Q26" s="307" t="s">
        <v>32</v>
      </c>
      <c r="R26" s="340">
        <v>114231</v>
      </c>
      <c r="S26" s="237" t="s">
        <v>33</v>
      </c>
      <c r="T26" s="16" t="s">
        <v>161</v>
      </c>
      <c r="U26" s="16" t="s">
        <v>90</v>
      </c>
      <c r="V26" s="16">
        <v>1014722</v>
      </c>
      <c r="W26" s="16" t="s">
        <v>7386</v>
      </c>
      <c r="X26" s="16"/>
    </row>
    <row r="27" spans="1:24">
      <c r="A27" s="15" t="s">
        <v>119</v>
      </c>
      <c r="B27" s="15" t="s">
        <v>92</v>
      </c>
      <c r="C27" s="15" t="s">
        <v>7391</v>
      </c>
      <c r="D27" s="15" t="s">
        <v>159</v>
      </c>
      <c r="E27" s="24">
        <v>45918.041666666664</v>
      </c>
      <c r="F27" s="15">
        <v>10.3</v>
      </c>
      <c r="G27" s="37" t="s">
        <v>3121</v>
      </c>
      <c r="H27" s="15"/>
      <c r="I27" s="15"/>
      <c r="J27" s="15"/>
      <c r="K27" s="15"/>
      <c r="L27" s="35">
        <v>134</v>
      </c>
      <c r="M27" s="35">
        <v>27</v>
      </c>
      <c r="N27" s="15"/>
      <c r="O27" s="15"/>
      <c r="P27" s="14">
        <f>SUM(H27:O27)</f>
        <v>161</v>
      </c>
      <c r="Q27" s="307" t="s">
        <v>32</v>
      </c>
      <c r="R27" s="340">
        <v>114232</v>
      </c>
      <c r="S27" s="237" t="s">
        <v>33</v>
      </c>
      <c r="T27" s="16" t="s">
        <v>161</v>
      </c>
      <c r="U27" s="16" t="s">
        <v>90</v>
      </c>
      <c r="V27" s="16">
        <v>1014723</v>
      </c>
      <c r="W27" s="16" t="s">
        <v>7386</v>
      </c>
      <c r="X27" s="16"/>
    </row>
    <row r="28" spans="1:24">
      <c r="A28" s="15" t="s">
        <v>2561</v>
      </c>
      <c r="B28" s="15" t="s">
        <v>92</v>
      </c>
      <c r="C28" s="15" t="s">
        <v>7392</v>
      </c>
      <c r="D28" s="15" t="s">
        <v>159</v>
      </c>
      <c r="E28" s="24">
        <v>45918.041666666664</v>
      </c>
      <c r="F28" s="15">
        <v>10.3</v>
      </c>
      <c r="G28" s="37" t="s">
        <v>3121</v>
      </c>
      <c r="H28" s="15"/>
      <c r="I28" s="15"/>
      <c r="J28" s="15"/>
      <c r="K28" s="15"/>
      <c r="L28" s="35">
        <v>134</v>
      </c>
      <c r="M28" s="35">
        <v>27</v>
      </c>
      <c r="N28" s="15"/>
      <c r="O28" s="15"/>
      <c r="P28" s="14">
        <f>SUM(H28:O28)</f>
        <v>161</v>
      </c>
      <c r="Q28" s="307" t="s">
        <v>32</v>
      </c>
      <c r="R28" s="340">
        <v>114233</v>
      </c>
      <c r="S28" s="237" t="s">
        <v>33</v>
      </c>
      <c r="T28" s="16" t="s">
        <v>161</v>
      </c>
      <c r="U28" s="16" t="s">
        <v>90</v>
      </c>
      <c r="V28" s="16">
        <v>1014725</v>
      </c>
      <c r="W28" s="16" t="s">
        <v>7386</v>
      </c>
      <c r="X28" s="16"/>
    </row>
    <row r="29" spans="1:24">
      <c r="A29" s="15" t="s">
        <v>145</v>
      </c>
      <c r="B29" s="15" t="s">
        <v>57</v>
      </c>
      <c r="C29" s="15" t="s">
        <v>7393</v>
      </c>
      <c r="D29" s="15" t="s">
        <v>56</v>
      </c>
      <c r="E29" s="254" t="s">
        <v>7394</v>
      </c>
      <c r="F29" s="15">
        <v>10.3</v>
      </c>
      <c r="G29" s="37"/>
      <c r="H29" s="15"/>
      <c r="I29" s="15"/>
      <c r="J29" s="35">
        <v>26</v>
      </c>
      <c r="K29" s="15"/>
      <c r="L29" s="15"/>
      <c r="M29" s="35">
        <v>1</v>
      </c>
      <c r="N29" s="15"/>
      <c r="O29" s="15"/>
      <c r="P29" s="14">
        <f>SUM(H29:O29)</f>
        <v>27</v>
      </c>
      <c r="Q29" s="14" t="s">
        <v>30</v>
      </c>
      <c r="R29" s="293">
        <v>114205</v>
      </c>
      <c r="S29" s="14" t="s">
        <v>31</v>
      </c>
      <c r="T29" s="16" t="s">
        <v>169</v>
      </c>
      <c r="U29" s="16"/>
      <c r="V29" s="16">
        <v>1014726</v>
      </c>
      <c r="W29" s="16" t="s">
        <v>7395</v>
      </c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2">SUM(H23:H29)</f>
        <v>0</v>
      </c>
      <c r="I30" s="11">
        <f t="shared" si="2"/>
        <v>0</v>
      </c>
      <c r="J30" s="11">
        <f t="shared" si="2"/>
        <v>26</v>
      </c>
      <c r="K30" s="11">
        <f t="shared" si="2"/>
        <v>107</v>
      </c>
      <c r="L30" s="11">
        <f t="shared" si="2"/>
        <v>537</v>
      </c>
      <c r="M30" s="11">
        <f t="shared" si="2"/>
        <v>82</v>
      </c>
      <c r="N30" s="11">
        <f t="shared" si="2"/>
        <v>0</v>
      </c>
      <c r="O30" s="11">
        <f t="shared" si="2"/>
        <v>0</v>
      </c>
      <c r="P30" s="11">
        <f t="shared" si="2"/>
        <v>806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169</v>
      </c>
      <c r="B34" s="1564" t="s">
        <v>7396</v>
      </c>
      <c r="C34" s="1564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4" t="s">
        <v>161</v>
      </c>
      <c r="B35" s="1564" t="s">
        <v>7194</v>
      </c>
      <c r="C35" s="156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5" t="s">
        <v>42</v>
      </c>
      <c r="B36" s="1772" t="s">
        <v>7397</v>
      </c>
      <c r="C36" s="1772"/>
      <c r="D36" s="1"/>
      <c r="E36" s="1"/>
    </row>
    <row r="37" spans="1:24">
      <c r="A37" s="5" t="s">
        <v>42</v>
      </c>
      <c r="B37" s="1772"/>
      <c r="C37" s="1772"/>
    </row>
    <row r="38" spans="1:24">
      <c r="A38" s="5" t="s">
        <v>43</v>
      </c>
      <c r="B38" s="1772" t="s">
        <v>7398</v>
      </c>
      <c r="C38" s="1772"/>
      <c r="D38" s="1"/>
      <c r="E38" s="1"/>
    </row>
    <row r="39" spans="1:24">
      <c r="A39" s="5" t="s">
        <v>44</v>
      </c>
      <c r="B39" s="1809">
        <v>0.625</v>
      </c>
      <c r="C39" s="1772"/>
      <c r="D39" s="1"/>
      <c r="E39" s="1"/>
    </row>
    <row r="41" spans="1:24" ht="23.25">
      <c r="A41" s="1559" t="s">
        <v>205</v>
      </c>
      <c r="B41" s="1559"/>
      <c r="C41" s="1559"/>
      <c r="D41" s="1559"/>
      <c r="E41" s="1559"/>
      <c r="F41" s="1559"/>
      <c r="G41" s="7"/>
      <c r="H41" s="1559" t="s">
        <v>346</v>
      </c>
      <c r="I41" s="1559"/>
      <c r="J41" s="1559"/>
      <c r="K41" s="1559"/>
      <c r="L41" s="1559"/>
      <c r="M41" s="1559"/>
      <c r="N41" s="1559"/>
      <c r="O41" s="1559"/>
      <c r="P41" s="1559"/>
      <c r="Q41" s="1741" t="s">
        <v>2868</v>
      </c>
      <c r="R41" s="1742"/>
      <c r="S41" s="1742"/>
      <c r="T41" s="1742"/>
      <c r="U41" s="1742"/>
      <c r="V41" s="1742"/>
      <c r="W41" s="1742"/>
      <c r="X41" s="1742"/>
    </row>
    <row r="42" spans="1:24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1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15" t="s">
        <v>133</v>
      </c>
      <c r="B43" s="15" t="s">
        <v>134</v>
      </c>
      <c r="C43" s="15" t="s">
        <v>7399</v>
      </c>
      <c r="D43" s="15" t="s">
        <v>2892</v>
      </c>
      <c r="E43" s="24">
        <v>45918.288194444445</v>
      </c>
      <c r="F43" s="15">
        <v>10.3</v>
      </c>
      <c r="G43" s="37" t="s">
        <v>3121</v>
      </c>
      <c r="H43" s="15"/>
      <c r="I43" s="15"/>
      <c r="J43" s="15"/>
      <c r="K43" s="35">
        <v>80</v>
      </c>
      <c r="L43" s="35">
        <v>81</v>
      </c>
      <c r="M43" s="15"/>
      <c r="N43" s="15"/>
      <c r="O43" s="15"/>
      <c r="P43" s="14">
        <f t="shared" ref="P43:P49" si="3">SUM(H43:O43)</f>
        <v>161</v>
      </c>
      <c r="Q43" s="307" t="s">
        <v>32</v>
      </c>
      <c r="R43" s="344">
        <v>114239</v>
      </c>
      <c r="S43" s="237" t="s">
        <v>33</v>
      </c>
      <c r="T43" s="16" t="s">
        <v>161</v>
      </c>
      <c r="U43" s="16" t="s">
        <v>90</v>
      </c>
      <c r="V43" s="16">
        <v>1014708</v>
      </c>
      <c r="W43" s="16" t="s">
        <v>7400</v>
      </c>
      <c r="X43" s="16"/>
    </row>
    <row r="44" spans="1:24">
      <c r="A44" s="15" t="s">
        <v>133</v>
      </c>
      <c r="B44" s="15" t="s">
        <v>134</v>
      </c>
      <c r="C44" s="15" t="s">
        <v>7401</v>
      </c>
      <c r="D44" s="15" t="s">
        <v>2892</v>
      </c>
      <c r="E44" s="24">
        <v>45918.288194444445</v>
      </c>
      <c r="F44" s="15">
        <v>10.3</v>
      </c>
      <c r="G44" s="37" t="s">
        <v>3121</v>
      </c>
      <c r="H44" s="15"/>
      <c r="I44" s="15"/>
      <c r="J44" s="15"/>
      <c r="K44" s="35">
        <v>80</v>
      </c>
      <c r="L44" s="35">
        <v>81</v>
      </c>
      <c r="M44" s="15"/>
      <c r="N44" s="15"/>
      <c r="O44" s="15"/>
      <c r="P44" s="14">
        <f t="shared" si="3"/>
        <v>161</v>
      </c>
      <c r="Q44" s="307" t="s">
        <v>32</v>
      </c>
      <c r="R44" s="344">
        <v>114240</v>
      </c>
      <c r="S44" s="237" t="s">
        <v>33</v>
      </c>
      <c r="T44" s="16" t="s">
        <v>161</v>
      </c>
      <c r="U44" s="16" t="s">
        <v>90</v>
      </c>
      <c r="V44" s="16">
        <v>1014710</v>
      </c>
      <c r="W44" s="16" t="s">
        <v>7400</v>
      </c>
      <c r="X44" s="16"/>
    </row>
    <row r="45" spans="1:24">
      <c r="A45" s="15" t="s">
        <v>133</v>
      </c>
      <c r="B45" s="15" t="s">
        <v>134</v>
      </c>
      <c r="C45" s="15" t="s">
        <v>7402</v>
      </c>
      <c r="D45" s="15" t="s">
        <v>2892</v>
      </c>
      <c r="E45" s="24">
        <v>45918.288194444445</v>
      </c>
      <c r="F45" s="15">
        <v>10.3</v>
      </c>
      <c r="G45" s="37" t="s">
        <v>3121</v>
      </c>
      <c r="H45" s="15"/>
      <c r="I45" s="15"/>
      <c r="J45" s="15"/>
      <c r="K45" s="35">
        <v>80</v>
      </c>
      <c r="L45" s="35">
        <v>81</v>
      </c>
      <c r="M45" s="15"/>
      <c r="N45" s="15"/>
      <c r="O45" s="15"/>
      <c r="P45" s="14">
        <f t="shared" si="3"/>
        <v>161</v>
      </c>
      <c r="Q45" s="307" t="s">
        <v>32</v>
      </c>
      <c r="R45" s="344">
        <v>114241</v>
      </c>
      <c r="S45" s="237" t="s">
        <v>33</v>
      </c>
      <c r="T45" s="16" t="s">
        <v>161</v>
      </c>
      <c r="U45" s="16" t="s">
        <v>90</v>
      </c>
      <c r="V45" s="16">
        <v>1014711</v>
      </c>
      <c r="W45" s="16" t="s">
        <v>7400</v>
      </c>
      <c r="X45" s="16"/>
    </row>
    <row r="46" spans="1:24">
      <c r="A46" s="15" t="s">
        <v>86</v>
      </c>
      <c r="B46" s="15" t="s">
        <v>134</v>
      </c>
      <c r="C46" s="15" t="s">
        <v>7403</v>
      </c>
      <c r="D46" s="15" t="s">
        <v>2892</v>
      </c>
      <c r="E46" s="24">
        <v>45918.288194444445</v>
      </c>
      <c r="F46" s="15">
        <v>10.3</v>
      </c>
      <c r="G46" s="37" t="s">
        <v>3121</v>
      </c>
      <c r="H46" s="15"/>
      <c r="I46" s="15"/>
      <c r="J46" s="15"/>
      <c r="K46" s="15"/>
      <c r="L46" s="35">
        <v>101</v>
      </c>
      <c r="M46" s="35">
        <v>60</v>
      </c>
      <c r="N46" s="15"/>
      <c r="O46" s="15"/>
      <c r="P46" s="14">
        <f t="shared" si="3"/>
        <v>161</v>
      </c>
      <c r="Q46" s="307" t="s">
        <v>32</v>
      </c>
      <c r="R46" s="344">
        <v>114238</v>
      </c>
      <c r="S46" s="237" t="s">
        <v>33</v>
      </c>
      <c r="T46" s="16" t="s">
        <v>161</v>
      </c>
      <c r="U46" s="16" t="s">
        <v>90</v>
      </c>
      <c r="V46" s="16">
        <v>1014715</v>
      </c>
      <c r="W46" s="16" t="s">
        <v>7400</v>
      </c>
      <c r="X46" s="16"/>
    </row>
    <row r="47" spans="1:24">
      <c r="A47" s="15" t="s">
        <v>558</v>
      </c>
      <c r="B47" s="15" t="s">
        <v>92</v>
      </c>
      <c r="C47" s="15" t="s">
        <v>7404</v>
      </c>
      <c r="D47" s="15" t="s">
        <v>2467</v>
      </c>
      <c r="E47" s="24">
        <v>45918.732638888891</v>
      </c>
      <c r="F47" s="15">
        <v>10.3</v>
      </c>
      <c r="G47" s="37" t="s">
        <v>3121</v>
      </c>
      <c r="H47" s="15"/>
      <c r="I47" s="15"/>
      <c r="J47" s="15"/>
      <c r="K47" s="15"/>
      <c r="L47" s="35">
        <v>101</v>
      </c>
      <c r="M47" s="35">
        <v>60</v>
      </c>
      <c r="N47" s="15"/>
      <c r="O47" s="15"/>
      <c r="P47" s="14">
        <f t="shared" si="3"/>
        <v>161</v>
      </c>
      <c r="Q47" s="307" t="s">
        <v>32</v>
      </c>
      <c r="R47" s="344">
        <v>114236</v>
      </c>
      <c r="S47" s="237" t="s">
        <v>33</v>
      </c>
      <c r="T47" s="16" t="s">
        <v>161</v>
      </c>
      <c r="U47" s="16" t="s">
        <v>90</v>
      </c>
      <c r="V47" s="16">
        <v>1014716</v>
      </c>
      <c r="W47" s="16" t="s">
        <v>7400</v>
      </c>
      <c r="X47" s="16"/>
    </row>
    <row r="48" spans="1:24">
      <c r="A48" s="15" t="s">
        <v>102</v>
      </c>
      <c r="B48" s="15" t="s">
        <v>92</v>
      </c>
      <c r="C48" s="15" t="s">
        <v>7405</v>
      </c>
      <c r="D48" s="15" t="s">
        <v>620</v>
      </c>
      <c r="E48" s="24">
        <v>45918.979166666664</v>
      </c>
      <c r="F48" s="15">
        <v>10.3</v>
      </c>
      <c r="G48" s="37" t="s">
        <v>3121</v>
      </c>
      <c r="H48" s="15"/>
      <c r="I48" s="15"/>
      <c r="J48" s="15"/>
      <c r="K48" s="15"/>
      <c r="L48" s="35">
        <v>101</v>
      </c>
      <c r="M48" s="35">
        <v>60</v>
      </c>
      <c r="N48" s="15"/>
      <c r="O48" s="15"/>
      <c r="P48" s="14">
        <f t="shared" si="3"/>
        <v>161</v>
      </c>
      <c r="Q48" s="307" t="s">
        <v>32</v>
      </c>
      <c r="R48" s="344">
        <v>114237</v>
      </c>
      <c r="S48" s="237" t="s">
        <v>33</v>
      </c>
      <c r="T48" s="16" t="s">
        <v>161</v>
      </c>
      <c r="U48" s="16" t="s">
        <v>90</v>
      </c>
      <c r="V48" s="16">
        <v>1014717</v>
      </c>
      <c r="W48" s="16" t="s">
        <v>7386</v>
      </c>
      <c r="X48" s="16"/>
    </row>
    <row r="49" spans="1:24">
      <c r="A49" s="15"/>
      <c r="B49" s="15"/>
      <c r="C49" s="15"/>
      <c r="D49" s="15"/>
      <c r="E49" s="15"/>
      <c r="F49" s="15"/>
      <c r="G49" s="37"/>
      <c r="H49" s="15"/>
      <c r="I49" s="15"/>
      <c r="J49" s="15"/>
      <c r="K49" s="15"/>
      <c r="L49" s="15"/>
      <c r="M49" s="15"/>
      <c r="N49" s="15"/>
      <c r="O49" s="15"/>
      <c r="P49" s="14">
        <f t="shared" si="3"/>
        <v>0</v>
      </c>
      <c r="Q49" s="14" t="s">
        <v>30</v>
      </c>
      <c r="R49" s="293"/>
      <c r="S49" s="14" t="s">
        <v>31</v>
      </c>
      <c r="T49" s="16"/>
      <c r="U49" s="16"/>
      <c r="V49" s="16"/>
      <c r="W49" s="16"/>
      <c r="X49" s="16"/>
    </row>
    <row r="50" spans="1:24">
      <c r="A50" s="11" t="s">
        <v>19</v>
      </c>
      <c r="B50" s="7"/>
      <c r="C50" s="7"/>
      <c r="D50" s="7"/>
      <c r="E50" s="11"/>
      <c r="F50" s="7"/>
      <c r="G50" s="7"/>
      <c r="H50" s="11">
        <f t="shared" ref="H50:P50" si="4">SUM(H43:H49)</f>
        <v>0</v>
      </c>
      <c r="I50" s="11">
        <f t="shared" si="4"/>
        <v>0</v>
      </c>
      <c r="J50" s="11">
        <f t="shared" si="4"/>
        <v>0</v>
      </c>
      <c r="K50" s="11">
        <f t="shared" si="4"/>
        <v>240</v>
      </c>
      <c r="L50" s="11">
        <f t="shared" si="4"/>
        <v>546</v>
      </c>
      <c r="M50" s="11">
        <f t="shared" si="4"/>
        <v>180</v>
      </c>
      <c r="N50" s="11">
        <f t="shared" si="4"/>
        <v>0</v>
      </c>
      <c r="O50" s="11">
        <f t="shared" si="4"/>
        <v>0</v>
      </c>
      <c r="P50" s="11">
        <f t="shared" si="4"/>
        <v>966</v>
      </c>
      <c r="Q50" s="12"/>
      <c r="R50" s="12"/>
      <c r="S50" s="12"/>
      <c r="T50" s="12"/>
      <c r="U50" s="12"/>
      <c r="V50" s="12"/>
      <c r="W50" s="12"/>
      <c r="X50" s="12"/>
    </row>
    <row r="51" spans="1:24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166" t="s">
        <v>34</v>
      </c>
      <c r="B52" s="1562"/>
      <c r="C52" s="1562"/>
      <c r="D52" s="1562"/>
      <c r="E52" s="1"/>
      <c r="F52" s="1"/>
      <c r="G52" s="1"/>
      <c r="H52" s="1"/>
      <c r="I52" s="1"/>
      <c r="J52" s="1563"/>
      <c r="K52" s="1563"/>
      <c r="L52" s="156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 ht="18">
      <c r="A53" s="187" t="s">
        <v>35</v>
      </c>
      <c r="B53" s="186" t="s">
        <v>36</v>
      </c>
      <c r="C53" s="239" t="s">
        <v>37</v>
      </c>
      <c r="D53" s="24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4" t="s">
        <v>4605</v>
      </c>
      <c r="B54" s="1564"/>
      <c r="C54" s="1564"/>
      <c r="D54" s="242"/>
      <c r="E54" s="243" t="s">
        <v>40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772" t="s">
        <v>854</v>
      </c>
      <c r="C55" s="1772"/>
      <c r="D55" s="1"/>
      <c r="E55" s="1"/>
    </row>
    <row r="56" spans="1:24">
      <c r="A56" s="5" t="s">
        <v>42</v>
      </c>
      <c r="B56" s="1772"/>
      <c r="C56" s="1772"/>
    </row>
    <row r="57" spans="1:24">
      <c r="A57" s="5" t="s">
        <v>43</v>
      </c>
      <c r="B57" s="1834" t="s">
        <v>7406</v>
      </c>
      <c r="C57" s="1772"/>
      <c r="D57" s="1"/>
      <c r="E57" s="1"/>
    </row>
    <row r="58" spans="1:24">
      <c r="A58" s="5" t="s">
        <v>44</v>
      </c>
      <c r="B58" s="1809">
        <v>0.66666666666666663</v>
      </c>
      <c r="C58" s="1772"/>
      <c r="D58" s="1"/>
      <c r="E58" s="1"/>
    </row>
    <row r="60" spans="1:24" ht="23.25">
      <c r="A60" s="1559" t="s">
        <v>155</v>
      </c>
      <c r="B60" s="1559"/>
      <c r="C60" s="1559"/>
      <c r="D60" s="1559"/>
      <c r="E60" s="1559"/>
      <c r="F60" s="1559"/>
      <c r="G60" s="7"/>
      <c r="H60" s="1559" t="s">
        <v>346</v>
      </c>
      <c r="I60" s="1559"/>
      <c r="J60" s="1559"/>
      <c r="K60" s="1559"/>
      <c r="L60" s="1559"/>
      <c r="M60" s="1559"/>
      <c r="N60" s="1559"/>
      <c r="O60" s="1559"/>
      <c r="P60" s="1559"/>
      <c r="Q60" s="1741" t="s">
        <v>6836</v>
      </c>
      <c r="R60" s="1742"/>
      <c r="S60" s="1742"/>
      <c r="T60" s="1742"/>
      <c r="U60" s="1742"/>
      <c r="V60" s="1742"/>
      <c r="W60" s="1742"/>
      <c r="X60" s="1742"/>
    </row>
    <row r="61" spans="1:24" ht="26.25">
      <c r="A61" s="8" t="s">
        <v>3</v>
      </c>
      <c r="B61" s="8" t="s">
        <v>4</v>
      </c>
      <c r="C61" s="8" t="s">
        <v>5</v>
      </c>
      <c r="D61" s="8" t="s">
        <v>6</v>
      </c>
      <c r="E61" s="8" t="s">
        <v>7</v>
      </c>
      <c r="F61" s="8" t="s">
        <v>8</v>
      </c>
      <c r="G61" s="33" t="s">
        <v>10</v>
      </c>
      <c r="H61" s="9" t="s">
        <v>11</v>
      </c>
      <c r="I61" s="9" t="s">
        <v>12</v>
      </c>
      <c r="J61" s="9" t="s">
        <v>13</v>
      </c>
      <c r="K61" s="9" t="s">
        <v>14</v>
      </c>
      <c r="L61" s="9" t="s">
        <v>15</v>
      </c>
      <c r="M61" s="9" t="s">
        <v>16</v>
      </c>
      <c r="N61" s="9" t="s">
        <v>17</v>
      </c>
      <c r="O61" s="10" t="s">
        <v>18</v>
      </c>
      <c r="P61" s="8" t="s">
        <v>19</v>
      </c>
      <c r="Q61" s="8" t="s">
        <v>20</v>
      </c>
      <c r="R61" s="8" t="s">
        <v>9</v>
      </c>
      <c r="S61" s="8" t="s">
        <v>21</v>
      </c>
      <c r="T61" s="8" t="s">
        <v>24</v>
      </c>
      <c r="U61" s="8" t="s">
        <v>25</v>
      </c>
      <c r="V61" s="8" t="s">
        <v>26</v>
      </c>
      <c r="W61" s="8" t="s">
        <v>27</v>
      </c>
      <c r="X61" s="8" t="s">
        <v>28</v>
      </c>
    </row>
    <row r="62" spans="1:24">
      <c r="A62" s="15" t="s">
        <v>150</v>
      </c>
      <c r="B62" s="15" t="s">
        <v>57</v>
      </c>
      <c r="C62" s="35" t="s">
        <v>7407</v>
      </c>
      <c r="D62" s="15" t="s">
        <v>56</v>
      </c>
      <c r="E62" s="254" t="s">
        <v>7394</v>
      </c>
      <c r="F62" s="15">
        <v>10.3</v>
      </c>
      <c r="G62" s="37"/>
      <c r="H62" s="15"/>
      <c r="I62" s="15"/>
      <c r="J62" s="15"/>
      <c r="K62" s="35">
        <v>144</v>
      </c>
      <c r="L62" s="15"/>
      <c r="M62" s="15"/>
      <c r="N62" s="15"/>
      <c r="O62" s="15"/>
      <c r="P62" s="14">
        <f>SUM(H62:O62)</f>
        <v>144</v>
      </c>
      <c r="Q62" s="14" t="s">
        <v>30</v>
      </c>
      <c r="R62" s="14">
        <v>114188</v>
      </c>
      <c r="S62" s="14" t="s">
        <v>31</v>
      </c>
      <c r="T62" s="16" t="s">
        <v>169</v>
      </c>
      <c r="U62" s="16"/>
      <c r="V62" s="16">
        <v>1014740</v>
      </c>
      <c r="W62" s="16" t="s">
        <v>7395</v>
      </c>
      <c r="X62" s="16"/>
    </row>
    <row r="63" spans="1:24">
      <c r="A63" s="15" t="s">
        <v>142</v>
      </c>
      <c r="B63" s="15" t="s">
        <v>72</v>
      </c>
      <c r="C63" s="35" t="s">
        <v>7408</v>
      </c>
      <c r="D63" s="15" t="s">
        <v>71</v>
      </c>
      <c r="E63" s="24">
        <v>45918.711805555555</v>
      </c>
      <c r="F63" s="15">
        <v>14.5</v>
      </c>
      <c r="G63" s="37"/>
      <c r="H63" s="15"/>
      <c r="I63" s="15"/>
      <c r="J63" s="15"/>
      <c r="K63" s="35">
        <v>107</v>
      </c>
      <c r="L63" s="35">
        <v>54</v>
      </c>
      <c r="M63" s="15"/>
      <c r="N63" s="15"/>
      <c r="O63" s="15"/>
      <c r="P63" s="14">
        <f>SUM(H63:O63)</f>
        <v>161</v>
      </c>
      <c r="Q63" s="14" t="s">
        <v>30</v>
      </c>
      <c r="R63" s="14">
        <v>114185</v>
      </c>
      <c r="S63" s="14" t="s">
        <v>31</v>
      </c>
      <c r="T63" s="16" t="s">
        <v>169</v>
      </c>
      <c r="U63" s="16"/>
      <c r="V63" s="16">
        <v>1014742</v>
      </c>
      <c r="W63" s="16" t="s">
        <v>7358</v>
      </c>
      <c r="X63" s="16"/>
    </row>
    <row r="64" spans="1:24">
      <c r="A64" s="15" t="s">
        <v>142</v>
      </c>
      <c r="B64" s="15" t="s">
        <v>72</v>
      </c>
      <c r="C64" s="35" t="s">
        <v>7409</v>
      </c>
      <c r="D64" s="15" t="s">
        <v>71</v>
      </c>
      <c r="E64" s="24">
        <v>45918.711805555555</v>
      </c>
      <c r="F64" s="15">
        <v>14.5</v>
      </c>
      <c r="G64" s="37"/>
      <c r="H64" s="15"/>
      <c r="I64" s="15"/>
      <c r="J64" s="15"/>
      <c r="K64" s="15"/>
      <c r="L64" s="35">
        <v>26</v>
      </c>
      <c r="M64" s="35">
        <v>81</v>
      </c>
      <c r="N64" s="35">
        <v>54</v>
      </c>
      <c r="O64" s="15"/>
      <c r="P64" s="14">
        <f>SUM(H64:O64)</f>
        <v>161</v>
      </c>
      <c r="Q64" s="14" t="s">
        <v>30</v>
      </c>
      <c r="R64" s="14">
        <v>114186</v>
      </c>
      <c r="S64" s="14" t="s">
        <v>31</v>
      </c>
      <c r="T64" s="16" t="s">
        <v>169</v>
      </c>
      <c r="U64" s="16"/>
      <c r="V64" s="16">
        <v>1014745</v>
      </c>
      <c r="W64" s="16" t="s">
        <v>7358</v>
      </c>
      <c r="X64" s="16"/>
    </row>
    <row r="65" spans="1:24">
      <c r="A65" s="15" t="s">
        <v>2837</v>
      </c>
      <c r="B65" s="15" t="s">
        <v>92</v>
      </c>
      <c r="C65" s="35" t="s">
        <v>7410</v>
      </c>
      <c r="D65" s="15" t="s">
        <v>620</v>
      </c>
      <c r="E65" s="24">
        <v>45918.979166666664</v>
      </c>
      <c r="F65" s="15">
        <v>10.3</v>
      </c>
      <c r="G65" s="37" t="s">
        <v>3121</v>
      </c>
      <c r="H65" s="15"/>
      <c r="I65" s="15"/>
      <c r="J65" s="15"/>
      <c r="K65" s="15"/>
      <c r="L65" s="35">
        <v>80</v>
      </c>
      <c r="M65" s="35">
        <v>27</v>
      </c>
      <c r="N65" s="35">
        <v>54</v>
      </c>
      <c r="O65" s="15"/>
      <c r="P65" s="14">
        <f>SUM(H65:O65)</f>
        <v>161</v>
      </c>
      <c r="Q65" s="17" t="s">
        <v>32</v>
      </c>
      <c r="R65" s="14">
        <v>114235</v>
      </c>
      <c r="S65" s="23" t="s">
        <v>33</v>
      </c>
      <c r="T65" s="16" t="s">
        <v>161</v>
      </c>
      <c r="U65" s="16" t="s">
        <v>90</v>
      </c>
      <c r="V65" s="16">
        <v>1014746</v>
      </c>
      <c r="W65" s="16" t="s">
        <v>7366</v>
      </c>
      <c r="X65" s="16"/>
    </row>
    <row r="66" spans="1:24">
      <c r="A66" s="15" t="s">
        <v>120</v>
      </c>
      <c r="B66" s="15" t="s">
        <v>78</v>
      </c>
      <c r="C66" s="15" t="s">
        <v>7411</v>
      </c>
      <c r="D66" s="15" t="s">
        <v>99</v>
      </c>
      <c r="E66" s="24">
        <v>45919.277777777781</v>
      </c>
      <c r="F66" s="15">
        <v>10.8</v>
      </c>
      <c r="G66" s="37" t="s">
        <v>3121</v>
      </c>
      <c r="H66" s="15"/>
      <c r="I66" s="15"/>
      <c r="J66" s="15"/>
      <c r="K66" s="15"/>
      <c r="L66" s="35">
        <v>134</v>
      </c>
      <c r="M66" s="35">
        <v>27</v>
      </c>
      <c r="N66" s="15"/>
      <c r="O66" s="15"/>
      <c r="P66" s="14">
        <f>SUM(H66:O66)</f>
        <v>161</v>
      </c>
      <c r="Q66" s="17" t="s">
        <v>32</v>
      </c>
      <c r="R66" s="14">
        <v>114234</v>
      </c>
      <c r="S66" s="23" t="s">
        <v>33</v>
      </c>
      <c r="T66" s="16" t="s">
        <v>100</v>
      </c>
      <c r="U66" s="16" t="s">
        <v>90</v>
      </c>
      <c r="V66" s="16">
        <v>1014747</v>
      </c>
      <c r="W66" s="16" t="s">
        <v>7358</v>
      </c>
      <c r="X66" s="16"/>
    </row>
    <row r="67" spans="1:24">
      <c r="A67" s="11" t="s">
        <v>19</v>
      </c>
      <c r="B67" s="7"/>
      <c r="C67" s="7"/>
      <c r="D67" s="7"/>
      <c r="E67" s="11"/>
      <c r="F67" s="7"/>
      <c r="G67" s="7"/>
      <c r="H67" s="11">
        <f t="shared" ref="H67:P67" si="5">SUM(H62:H66)</f>
        <v>0</v>
      </c>
      <c r="I67" s="11">
        <f t="shared" si="5"/>
        <v>0</v>
      </c>
      <c r="J67" s="11">
        <f t="shared" si="5"/>
        <v>0</v>
      </c>
      <c r="K67" s="11">
        <f t="shared" si="5"/>
        <v>251</v>
      </c>
      <c r="L67" s="11">
        <f t="shared" si="5"/>
        <v>294</v>
      </c>
      <c r="M67" s="11">
        <f t="shared" si="5"/>
        <v>135</v>
      </c>
      <c r="N67" s="11">
        <f t="shared" si="5"/>
        <v>108</v>
      </c>
      <c r="O67" s="11">
        <f t="shared" si="5"/>
        <v>0</v>
      </c>
      <c r="P67" s="11">
        <f t="shared" si="5"/>
        <v>788</v>
      </c>
      <c r="Q67" s="12"/>
      <c r="R67" s="12"/>
      <c r="S67" s="12"/>
      <c r="T67" s="12"/>
      <c r="U67" s="12"/>
      <c r="V67" s="12"/>
      <c r="W67" s="12"/>
      <c r="X67" s="12"/>
    </row>
    <row r="68" spans="1:24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563"/>
      <c r="K69" s="1563"/>
      <c r="L69" s="156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 ht="18">
      <c r="A70" s="187" t="s">
        <v>35</v>
      </c>
      <c r="B70" s="186" t="s">
        <v>36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4" t="s">
        <v>100</v>
      </c>
      <c r="B71" s="1564" t="s">
        <v>7412</v>
      </c>
      <c r="C71" s="1564"/>
      <c r="D71" s="242"/>
      <c r="E71" s="243" t="s">
        <v>40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4" t="s">
        <v>161</v>
      </c>
      <c r="B72" s="4" t="s">
        <v>7413</v>
      </c>
      <c r="C72" s="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4" t="s">
        <v>169</v>
      </c>
      <c r="B73" s="1564" t="s">
        <v>7194</v>
      </c>
      <c r="C73" s="156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5" t="s">
        <v>42</v>
      </c>
      <c r="B74" s="1772" t="s">
        <v>7414</v>
      </c>
      <c r="C74" s="1772"/>
      <c r="D74" s="1"/>
      <c r="E74" s="1"/>
    </row>
    <row r="75" spans="1:24">
      <c r="A75" s="5" t="s">
        <v>42</v>
      </c>
      <c r="B75" s="1772"/>
      <c r="C75" s="1772"/>
    </row>
    <row r="76" spans="1:24">
      <c r="A76" s="5" t="s">
        <v>43</v>
      </c>
      <c r="B76" s="1834" t="s">
        <v>7415</v>
      </c>
      <c r="C76" s="1772"/>
      <c r="D76" s="1"/>
      <c r="E76" s="1"/>
    </row>
    <row r="77" spans="1:24">
      <c r="A77" s="5" t="s">
        <v>44</v>
      </c>
      <c r="B77" s="1772" t="s">
        <v>7416</v>
      </c>
      <c r="C77" s="1772"/>
      <c r="D77" s="1"/>
      <c r="E77" s="1"/>
    </row>
    <row r="79" spans="1:24" ht="23.25">
      <c r="A79" s="1559"/>
      <c r="B79" s="1559"/>
      <c r="C79" s="1559"/>
      <c r="D79" s="1559"/>
      <c r="E79" s="1559"/>
      <c r="F79" s="1559"/>
      <c r="G79" s="7"/>
      <c r="H79" s="1559"/>
      <c r="I79" s="1559"/>
      <c r="J79" s="1559"/>
      <c r="K79" s="1559"/>
      <c r="L79" s="1559"/>
      <c r="M79" s="1559"/>
      <c r="N79" s="1559"/>
      <c r="O79" s="1559"/>
      <c r="P79" s="1559"/>
      <c r="Q79" s="1741"/>
      <c r="R79" s="1742"/>
      <c r="S79" s="1742"/>
      <c r="T79" s="1742"/>
      <c r="U79" s="1742"/>
      <c r="V79" s="1742"/>
      <c r="W79" s="1742"/>
      <c r="X79" s="1742"/>
    </row>
    <row r="80" spans="1:24" ht="26.25">
      <c r="A80" s="8" t="s">
        <v>3</v>
      </c>
      <c r="B80" s="8" t="s">
        <v>4</v>
      </c>
      <c r="C80" s="8" t="s">
        <v>5</v>
      </c>
      <c r="D80" s="8" t="s">
        <v>6</v>
      </c>
      <c r="E80" s="8" t="s">
        <v>7</v>
      </c>
      <c r="F80" s="8" t="s">
        <v>8</v>
      </c>
      <c r="G80" s="33" t="s">
        <v>10</v>
      </c>
      <c r="H80" s="9" t="s">
        <v>11</v>
      </c>
      <c r="I80" s="9" t="s">
        <v>12</v>
      </c>
      <c r="J80" s="9" t="s">
        <v>13</v>
      </c>
      <c r="K80" s="9" t="s">
        <v>14</v>
      </c>
      <c r="L80" s="9" t="s">
        <v>15</v>
      </c>
      <c r="M80" s="9" t="s">
        <v>16</v>
      </c>
      <c r="N80" s="9" t="s">
        <v>17</v>
      </c>
      <c r="O80" s="10" t="s">
        <v>18</v>
      </c>
      <c r="P80" s="8" t="s">
        <v>19</v>
      </c>
      <c r="Q80" s="8" t="s">
        <v>20</v>
      </c>
      <c r="R80" s="8" t="s">
        <v>9</v>
      </c>
      <c r="S80" s="8" t="s">
        <v>21</v>
      </c>
      <c r="T80" s="8" t="s">
        <v>24</v>
      </c>
      <c r="U80" s="8" t="s">
        <v>25</v>
      </c>
      <c r="V80" s="8" t="s">
        <v>26</v>
      </c>
      <c r="W80" s="8" t="s">
        <v>27</v>
      </c>
      <c r="X80" s="8" t="s">
        <v>28</v>
      </c>
    </row>
    <row r="81" spans="1:24">
      <c r="A81" s="15"/>
      <c r="B81" s="15"/>
      <c r="C81" s="15"/>
      <c r="D81" s="15" t="s">
        <v>1373</v>
      </c>
      <c r="E81" s="15"/>
      <c r="F81" s="15"/>
      <c r="G81" s="37"/>
      <c r="H81" s="15"/>
      <c r="I81" s="15"/>
      <c r="J81" s="15"/>
      <c r="K81" s="15"/>
      <c r="L81" s="15"/>
      <c r="M81" s="15"/>
      <c r="N81" s="15"/>
      <c r="O81" s="15"/>
      <c r="P81" s="14">
        <f t="shared" ref="P81:P87" si="6">SUM(H81:O81)</f>
        <v>0</v>
      </c>
      <c r="Q81" s="17" t="s">
        <v>32</v>
      </c>
      <c r="R81" s="14"/>
      <c r="S81" s="14" t="s">
        <v>33</v>
      </c>
      <c r="T81" s="16"/>
      <c r="U81" s="16"/>
      <c r="V81" s="16"/>
      <c r="W81" s="16"/>
      <c r="X81" s="16"/>
    </row>
    <row r="82" spans="1:24">
      <c r="A82" s="15"/>
      <c r="B82" s="15"/>
      <c r="C82" s="15"/>
      <c r="D82" s="15"/>
      <c r="E82" s="15"/>
      <c r="F82" s="15"/>
      <c r="G82" s="37"/>
      <c r="H82" s="15"/>
      <c r="I82" s="15"/>
      <c r="J82" s="15"/>
      <c r="K82" s="15"/>
      <c r="L82" s="15"/>
      <c r="M82" s="15"/>
      <c r="N82" s="15"/>
      <c r="O82" s="15"/>
      <c r="P82" s="14">
        <f t="shared" si="6"/>
        <v>0</v>
      </c>
      <c r="Q82" s="17" t="s">
        <v>32</v>
      </c>
      <c r="R82" s="14"/>
      <c r="S82" s="14" t="s">
        <v>33</v>
      </c>
      <c r="T82" s="16"/>
      <c r="U82" s="16"/>
      <c r="V82" s="16"/>
      <c r="W82" s="16"/>
      <c r="X82" s="16"/>
    </row>
    <row r="83" spans="1:24">
      <c r="A83" s="15"/>
      <c r="B83" s="15"/>
      <c r="C83" s="15"/>
      <c r="D83" s="15"/>
      <c r="E83" s="15"/>
      <c r="F83" s="15"/>
      <c r="G83" s="37"/>
      <c r="H83" s="15"/>
      <c r="I83" s="15"/>
      <c r="J83" s="15"/>
      <c r="K83" s="15"/>
      <c r="L83" s="15"/>
      <c r="M83" s="15"/>
      <c r="N83" s="15"/>
      <c r="O83" s="15"/>
      <c r="P83" s="14">
        <f t="shared" si="6"/>
        <v>0</v>
      </c>
      <c r="Q83" s="14" t="s">
        <v>30</v>
      </c>
      <c r="R83" s="14"/>
      <c r="S83" s="23" t="s">
        <v>33</v>
      </c>
      <c r="T83" s="16"/>
      <c r="U83" s="16"/>
      <c r="V83" s="16"/>
      <c r="W83" s="16"/>
      <c r="X83" s="16"/>
    </row>
    <row r="84" spans="1:24">
      <c r="A84" s="15"/>
      <c r="B84" s="15"/>
      <c r="C84" s="15"/>
      <c r="D84" s="15"/>
      <c r="E84" s="15"/>
      <c r="F84" s="15"/>
      <c r="G84" s="37"/>
      <c r="H84" s="15"/>
      <c r="I84" s="15"/>
      <c r="J84" s="15"/>
      <c r="K84" s="15"/>
      <c r="L84" s="15"/>
      <c r="M84" s="15"/>
      <c r="N84" s="15"/>
      <c r="O84" s="15"/>
      <c r="P84" s="14">
        <f t="shared" si="6"/>
        <v>0</v>
      </c>
      <c r="Q84" s="14" t="s">
        <v>30</v>
      </c>
      <c r="R84" s="14"/>
      <c r="S84" s="14" t="s">
        <v>31</v>
      </c>
      <c r="T84" s="16"/>
      <c r="U84" s="16"/>
      <c r="V84" s="16"/>
      <c r="W84" s="16"/>
      <c r="X84" s="16"/>
    </row>
    <row r="85" spans="1:24">
      <c r="A85" s="15"/>
      <c r="B85" s="15"/>
      <c r="C85" s="15"/>
      <c r="D85" s="15"/>
      <c r="E85" s="15"/>
      <c r="F85" s="15"/>
      <c r="G85" s="37"/>
      <c r="H85" s="15"/>
      <c r="I85" s="15"/>
      <c r="J85" s="15"/>
      <c r="K85" s="15"/>
      <c r="L85" s="15"/>
      <c r="M85" s="15"/>
      <c r="N85" s="15"/>
      <c r="O85" s="15"/>
      <c r="P85" s="14">
        <f t="shared" si="6"/>
        <v>0</v>
      </c>
      <c r="Q85" s="14" t="s">
        <v>30</v>
      </c>
      <c r="R85" s="14"/>
      <c r="S85" s="14" t="s">
        <v>31</v>
      </c>
      <c r="T85" s="16"/>
      <c r="U85" s="16"/>
      <c r="V85" s="16"/>
      <c r="W85" s="16"/>
      <c r="X85" s="16"/>
    </row>
    <row r="86" spans="1:24">
      <c r="A86" s="15"/>
      <c r="B86" s="15"/>
      <c r="C86" s="15"/>
      <c r="D86" s="15"/>
      <c r="E86" s="15"/>
      <c r="F86" s="15"/>
      <c r="G86" s="37"/>
      <c r="H86" s="15"/>
      <c r="I86" s="15"/>
      <c r="J86" s="15"/>
      <c r="K86" s="15"/>
      <c r="L86" s="15"/>
      <c r="M86" s="15"/>
      <c r="N86" s="15"/>
      <c r="O86" s="15"/>
      <c r="P86" s="14">
        <f t="shared" si="6"/>
        <v>0</v>
      </c>
      <c r="Q86" s="14" t="s">
        <v>30</v>
      </c>
      <c r="R86" s="14"/>
      <c r="S86" s="14" t="s">
        <v>31</v>
      </c>
      <c r="T86" s="16"/>
      <c r="U86" s="16"/>
      <c r="V86" s="16"/>
      <c r="W86" s="16"/>
      <c r="X86" s="16"/>
    </row>
    <row r="87" spans="1:24">
      <c r="A87" s="15"/>
      <c r="B87" s="15"/>
      <c r="C87" s="15"/>
      <c r="D87" s="15"/>
      <c r="E87" s="15"/>
      <c r="F87" s="15"/>
      <c r="G87" s="37"/>
      <c r="H87" s="15"/>
      <c r="I87" s="15"/>
      <c r="J87" s="15"/>
      <c r="K87" s="15"/>
      <c r="L87" s="15"/>
      <c r="M87" s="15"/>
      <c r="N87" s="15"/>
      <c r="O87" s="15"/>
      <c r="P87" s="14">
        <f t="shared" si="6"/>
        <v>0</v>
      </c>
      <c r="Q87" s="14" t="s">
        <v>30</v>
      </c>
      <c r="R87" s="14"/>
      <c r="S87" s="14" t="s">
        <v>31</v>
      </c>
      <c r="T87" s="16"/>
      <c r="U87" s="16"/>
      <c r="V87" s="16"/>
      <c r="W87" s="16"/>
      <c r="X87" s="16"/>
    </row>
    <row r="88" spans="1:24">
      <c r="A88" s="11" t="s">
        <v>19</v>
      </c>
      <c r="B88" s="7"/>
      <c r="C88" s="7"/>
      <c r="D88" s="7"/>
      <c r="E88" s="11"/>
      <c r="F88" s="7"/>
      <c r="G88" s="7"/>
      <c r="H88" s="11">
        <f t="shared" ref="H88:P88" si="7">SUM(H81:H87)</f>
        <v>0</v>
      </c>
      <c r="I88" s="11">
        <f t="shared" si="7"/>
        <v>0</v>
      </c>
      <c r="J88" s="11">
        <f t="shared" si="7"/>
        <v>0</v>
      </c>
      <c r="K88" s="11">
        <f t="shared" si="7"/>
        <v>0</v>
      </c>
      <c r="L88" s="11">
        <f t="shared" si="7"/>
        <v>0</v>
      </c>
      <c r="M88" s="11">
        <f t="shared" si="7"/>
        <v>0</v>
      </c>
      <c r="N88" s="11">
        <f t="shared" si="7"/>
        <v>0</v>
      </c>
      <c r="O88" s="11">
        <f t="shared" si="7"/>
        <v>0</v>
      </c>
      <c r="P88" s="11">
        <f t="shared" si="7"/>
        <v>0</v>
      </c>
      <c r="Q88" s="12"/>
      <c r="R88" s="12"/>
      <c r="S88" s="12"/>
      <c r="T88" s="12"/>
      <c r="U88" s="12"/>
      <c r="V88" s="12"/>
      <c r="W88" s="12"/>
      <c r="X88" s="12"/>
    </row>
    <row r="89" spans="1:24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>
      <c r="A90" s="166" t="s">
        <v>34</v>
      </c>
      <c r="B90" s="1562"/>
      <c r="C90" s="1562"/>
      <c r="D90" s="1562"/>
      <c r="E90" s="1"/>
      <c r="F90" s="1"/>
      <c r="G90" s="1"/>
      <c r="H90" s="1"/>
      <c r="I90" s="1"/>
      <c r="J90" s="1563"/>
      <c r="K90" s="1563"/>
      <c r="L90" s="1563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 ht="18">
      <c r="A91" s="187" t="s">
        <v>35</v>
      </c>
      <c r="B91" s="186" t="s">
        <v>36</v>
      </c>
      <c r="C91" s="239" t="s">
        <v>37</v>
      </c>
      <c r="D91" s="24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>
      <c r="A92" s="4"/>
      <c r="B92" s="1564"/>
      <c r="C92" s="1564"/>
      <c r="D92" s="242"/>
      <c r="E92" s="243" t="s">
        <v>40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>
      <c r="A93" s="5" t="s">
        <v>42</v>
      </c>
      <c r="B93" s="1772"/>
      <c r="C93" s="1772"/>
      <c r="D93" s="1"/>
      <c r="E93" s="1"/>
    </row>
    <row r="94" spans="1:24">
      <c r="A94" s="5" t="s">
        <v>42</v>
      </c>
      <c r="B94" s="1772"/>
      <c r="C94" s="1772"/>
    </row>
    <row r="95" spans="1:24">
      <c r="A95" s="5" t="s">
        <v>43</v>
      </c>
      <c r="B95" s="1772"/>
      <c r="C95" s="1772"/>
      <c r="D95" s="1"/>
      <c r="E95" s="1"/>
    </row>
    <row r="96" spans="1:24">
      <c r="A96" s="5" t="s">
        <v>44</v>
      </c>
      <c r="B96" s="1772"/>
      <c r="C96" s="1772"/>
      <c r="D96" s="1"/>
      <c r="E96" s="1"/>
    </row>
  </sheetData>
  <mergeCells count="53">
    <mergeCell ref="B15:C15"/>
    <mergeCell ref="B96:C96"/>
    <mergeCell ref="B90:D90"/>
    <mergeCell ref="J90:L90"/>
    <mergeCell ref="B92:C92"/>
    <mergeCell ref="B93:C93"/>
    <mergeCell ref="B94:C94"/>
    <mergeCell ref="B95:C95"/>
    <mergeCell ref="B54:C54"/>
    <mergeCell ref="B55:C55"/>
    <mergeCell ref="B56:C56"/>
    <mergeCell ref="B57:C57"/>
    <mergeCell ref="B58:C58"/>
    <mergeCell ref="B52:D52"/>
    <mergeCell ref="J52:L52"/>
    <mergeCell ref="B37:C37"/>
    <mergeCell ref="Q79:X79"/>
    <mergeCell ref="H60:P60"/>
    <mergeCell ref="Q60:X60"/>
    <mergeCell ref="B69:D69"/>
    <mergeCell ref="J69:L69"/>
    <mergeCell ref="B71:C71"/>
    <mergeCell ref="B74:C74"/>
    <mergeCell ref="A60:F60"/>
    <mergeCell ref="B75:C75"/>
    <mergeCell ref="B76:C76"/>
    <mergeCell ref="B77:C77"/>
    <mergeCell ref="A79:F79"/>
    <mergeCell ref="H79:P79"/>
    <mergeCell ref="B73:C73"/>
    <mergeCell ref="Q21:X21"/>
    <mergeCell ref="B32:D32"/>
    <mergeCell ref="J32:L32"/>
    <mergeCell ref="B34:C34"/>
    <mergeCell ref="B36:C36"/>
    <mergeCell ref="H21:P21"/>
    <mergeCell ref="B35:C35"/>
    <mergeCell ref="B38:C38"/>
    <mergeCell ref="B39:C39"/>
    <mergeCell ref="A41:F41"/>
    <mergeCell ref="H41:P41"/>
    <mergeCell ref="Q41:X41"/>
    <mergeCell ref="B16:C16"/>
    <mergeCell ref="B17:C17"/>
    <mergeCell ref="B18:C18"/>
    <mergeCell ref="B19:C19"/>
    <mergeCell ref="A21:F21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1433C-A2FC-49F9-8813-649C1BAE1353}">
  <sheetPr>
    <tabColor rgb="FF7030A0"/>
  </sheetPr>
  <dimension ref="A1:X37"/>
  <sheetViews>
    <sheetView workbookViewId="0">
      <selection activeCell="E9" sqref="E9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0.28515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3.140625" customWidth="1"/>
    <col min="19" max="19" width="9.140625" bestFit="1" customWidth="1"/>
    <col min="20" max="20" width="16.28515625" customWidth="1"/>
    <col min="21" max="22" width="9.140625" bestFit="1" customWidth="1"/>
    <col min="23" max="23" width="15.42578125" customWidth="1"/>
  </cols>
  <sheetData>
    <row r="1" spans="1:24" ht="23.25">
      <c r="A1" s="1559" t="s">
        <v>139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44" t="s">
        <v>219</v>
      </c>
      <c r="B3" s="344" t="s">
        <v>75</v>
      </c>
      <c r="C3" s="25" t="s">
        <v>7417</v>
      </c>
      <c r="D3" s="15" t="s">
        <v>74</v>
      </c>
      <c r="E3" s="24">
        <v>45913.524305555555</v>
      </c>
      <c r="F3" s="15">
        <v>15.3</v>
      </c>
      <c r="G3" s="37"/>
      <c r="H3" s="15"/>
      <c r="I3" s="26"/>
      <c r="J3" s="344">
        <v>27</v>
      </c>
      <c r="K3" s="344">
        <v>134</v>
      </c>
      <c r="L3" s="344"/>
      <c r="M3" s="25"/>
      <c r="N3" s="15"/>
      <c r="O3" s="15"/>
      <c r="P3" s="14">
        <f>SUM(H3:O3)</f>
        <v>161</v>
      </c>
      <c r="Q3" s="14" t="s">
        <v>30</v>
      </c>
      <c r="R3" s="14">
        <v>114092</v>
      </c>
      <c r="S3" s="14" t="s">
        <v>31</v>
      </c>
      <c r="T3" s="16" t="s">
        <v>169</v>
      </c>
      <c r="U3" s="16" t="s">
        <v>634</v>
      </c>
      <c r="V3" s="16">
        <v>1014656</v>
      </c>
      <c r="W3" s="16" t="s">
        <v>7418</v>
      </c>
      <c r="X3" s="16"/>
    </row>
    <row r="4" spans="1:24">
      <c r="A4" s="344" t="s">
        <v>7419</v>
      </c>
      <c r="B4" s="344" t="s">
        <v>62</v>
      </c>
      <c r="C4" s="25" t="s">
        <v>7420</v>
      </c>
      <c r="D4" s="15" t="s">
        <v>61</v>
      </c>
      <c r="E4" s="24">
        <v>45913.767361111109</v>
      </c>
      <c r="F4" s="15">
        <v>13</v>
      </c>
      <c r="G4" s="37"/>
      <c r="H4" s="15"/>
      <c r="I4" s="26"/>
      <c r="J4" s="344">
        <v>81</v>
      </c>
      <c r="K4" s="344">
        <v>80</v>
      </c>
      <c r="L4" s="344"/>
      <c r="M4" s="25"/>
      <c r="N4" s="15"/>
      <c r="O4" s="15"/>
      <c r="P4" s="14">
        <f>SUM(H4:O4)</f>
        <v>161</v>
      </c>
      <c r="Q4" s="14" t="s">
        <v>30</v>
      </c>
      <c r="R4" s="14">
        <v>114094</v>
      </c>
      <c r="S4" s="14" t="s">
        <v>31</v>
      </c>
      <c r="T4" s="16" t="s">
        <v>169</v>
      </c>
      <c r="U4" s="16" t="s">
        <v>90</v>
      </c>
      <c r="V4" s="16">
        <v>1014657</v>
      </c>
      <c r="W4" s="16" t="s">
        <v>7421</v>
      </c>
      <c r="X4" s="16"/>
    </row>
    <row r="5" spans="1:24">
      <c r="A5" s="344" t="s">
        <v>111</v>
      </c>
      <c r="B5" s="344" t="s">
        <v>65</v>
      </c>
      <c r="C5" s="25" t="s">
        <v>7422</v>
      </c>
      <c r="D5" s="15" t="s">
        <v>64</v>
      </c>
      <c r="E5" s="24">
        <v>45913.472222222219</v>
      </c>
      <c r="F5" s="15">
        <v>14.8</v>
      </c>
      <c r="G5" s="37"/>
      <c r="H5" s="15"/>
      <c r="I5" s="26"/>
      <c r="J5" s="344"/>
      <c r="K5" s="344"/>
      <c r="L5" s="344">
        <v>161</v>
      </c>
      <c r="M5" s="25"/>
      <c r="N5" s="15"/>
      <c r="O5" s="15"/>
      <c r="P5" s="14">
        <f>SUM(H5:O5)</f>
        <v>161</v>
      </c>
      <c r="Q5" s="14" t="s">
        <v>30</v>
      </c>
      <c r="R5" s="14">
        <v>114095</v>
      </c>
      <c r="S5" s="23" t="s">
        <v>33</v>
      </c>
      <c r="T5" s="16" t="s">
        <v>169</v>
      </c>
      <c r="U5" s="16" t="s">
        <v>90</v>
      </c>
      <c r="V5" s="16">
        <v>1014658</v>
      </c>
      <c r="W5" s="16" t="s">
        <v>7418</v>
      </c>
      <c r="X5" s="16"/>
    </row>
    <row r="6" spans="1:24">
      <c r="A6" s="376" t="s">
        <v>102</v>
      </c>
      <c r="B6" s="376" t="s">
        <v>92</v>
      </c>
      <c r="C6" s="25" t="s">
        <v>7423</v>
      </c>
      <c r="D6" s="15" t="s">
        <v>2294</v>
      </c>
      <c r="E6" s="24">
        <v>45914.625</v>
      </c>
      <c r="F6" s="15">
        <v>10.3</v>
      </c>
      <c r="G6" s="498"/>
      <c r="H6" s="15"/>
      <c r="I6" s="26"/>
      <c r="J6" s="340"/>
      <c r="K6" s="340"/>
      <c r="L6" s="340">
        <v>118</v>
      </c>
      <c r="M6" s="340">
        <v>43</v>
      </c>
      <c r="N6" s="340"/>
      <c r="O6" s="340"/>
      <c r="P6" s="66">
        <f>SUM(H6:O6)</f>
        <v>161</v>
      </c>
      <c r="Q6" s="17" t="s">
        <v>32</v>
      </c>
      <c r="R6" s="14">
        <v>114165</v>
      </c>
      <c r="S6" s="23" t="s">
        <v>33</v>
      </c>
      <c r="T6" s="16" t="s">
        <v>161</v>
      </c>
      <c r="U6" s="16" t="s">
        <v>90</v>
      </c>
      <c r="V6" s="16">
        <v>1014659</v>
      </c>
      <c r="W6" s="16" t="s">
        <v>7424</v>
      </c>
      <c r="X6" s="16"/>
    </row>
    <row r="7" spans="1:24">
      <c r="A7" s="344" t="s">
        <v>150</v>
      </c>
      <c r="B7" s="344" t="s">
        <v>57</v>
      </c>
      <c r="C7" s="25" t="s">
        <v>7425</v>
      </c>
      <c r="D7" s="15" t="s">
        <v>56</v>
      </c>
      <c r="E7" s="24">
        <v>45914.229166666664</v>
      </c>
      <c r="F7" s="15">
        <v>10.3</v>
      </c>
      <c r="G7" s="37"/>
      <c r="H7" s="15"/>
      <c r="I7" s="26"/>
      <c r="J7" s="344"/>
      <c r="K7" s="344">
        <v>81</v>
      </c>
      <c r="L7" s="344"/>
      <c r="M7" s="25"/>
      <c r="N7" s="15"/>
      <c r="O7" s="15"/>
      <c r="P7" s="14">
        <f>SUM(H7:O7)</f>
        <v>81</v>
      </c>
      <c r="Q7" s="14" t="s">
        <v>30</v>
      </c>
      <c r="R7" s="340">
        <v>114143</v>
      </c>
      <c r="S7" s="14" t="s">
        <v>31</v>
      </c>
      <c r="T7" s="16" t="s">
        <v>169</v>
      </c>
      <c r="U7" s="16" t="s">
        <v>90</v>
      </c>
      <c r="V7" s="16">
        <v>1014660</v>
      </c>
      <c r="W7" s="16" t="s">
        <v>7426</v>
      </c>
      <c r="X7" s="16"/>
    </row>
    <row r="8" spans="1:24">
      <c r="A8" s="376" t="s">
        <v>113</v>
      </c>
      <c r="B8" s="376" t="s">
        <v>65</v>
      </c>
      <c r="C8" s="25" t="s">
        <v>7427</v>
      </c>
      <c r="D8" s="15" t="s">
        <v>64</v>
      </c>
      <c r="E8" s="24">
        <v>45913.472222222219</v>
      </c>
      <c r="F8" s="15">
        <v>14.8</v>
      </c>
      <c r="G8" s="37"/>
      <c r="H8" s="1836" t="s">
        <v>7428</v>
      </c>
      <c r="I8" s="1837"/>
      <c r="J8" s="499"/>
      <c r="K8" s="499"/>
      <c r="L8" s="499"/>
      <c r="M8" s="500"/>
      <c r="N8" s="340"/>
      <c r="O8" s="25"/>
      <c r="P8" s="14">
        <v>54</v>
      </c>
      <c r="Q8" s="14" t="s">
        <v>30</v>
      </c>
      <c r="R8" s="340">
        <v>114056</v>
      </c>
      <c r="S8" s="237" t="s">
        <v>33</v>
      </c>
      <c r="T8" s="16" t="s">
        <v>169</v>
      </c>
      <c r="U8" s="16" t="s">
        <v>90</v>
      </c>
      <c r="V8" s="16">
        <v>1014663</v>
      </c>
      <c r="W8" s="16" t="s">
        <v>7418</v>
      </c>
      <c r="X8" s="16"/>
    </row>
    <row r="9" spans="1:24">
      <c r="A9" s="19" t="s">
        <v>19</v>
      </c>
      <c r="B9" s="20"/>
      <c r="C9" s="7"/>
      <c r="D9" s="7"/>
      <c r="E9" s="11"/>
      <c r="F9" s="7"/>
      <c r="G9" s="7"/>
      <c r="H9" s="11">
        <f t="shared" ref="H9:P9" si="0">SUM(H3:H8)</f>
        <v>0</v>
      </c>
      <c r="I9" s="11">
        <f t="shared" si="0"/>
        <v>0</v>
      </c>
      <c r="J9" s="19">
        <f t="shared" si="0"/>
        <v>108</v>
      </c>
      <c r="K9" s="19">
        <f t="shared" si="0"/>
        <v>295</v>
      </c>
      <c r="L9" s="19">
        <f t="shared" si="0"/>
        <v>279</v>
      </c>
      <c r="M9" s="11">
        <f t="shared" si="0"/>
        <v>43</v>
      </c>
      <c r="N9" s="11">
        <f t="shared" si="0"/>
        <v>0</v>
      </c>
      <c r="O9" s="11">
        <f t="shared" si="0"/>
        <v>0</v>
      </c>
      <c r="P9" s="11">
        <f t="shared" si="0"/>
        <v>779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161</v>
      </c>
      <c r="B13" s="1564" t="s">
        <v>7193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1564" t="s">
        <v>7194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565" t="s">
        <v>3097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566">
        <v>358400393570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567">
        <v>0.45833333333333331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345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6573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18" t="s">
        <v>3</v>
      </c>
      <c r="B21" s="1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21" t="s">
        <v>13</v>
      </c>
      <c r="K21" s="21" t="s">
        <v>14</v>
      </c>
      <c r="L21" s="21" t="s">
        <v>15</v>
      </c>
      <c r="M21" s="21" t="s">
        <v>16</v>
      </c>
      <c r="N21" s="21" t="s">
        <v>17</v>
      </c>
      <c r="O21" s="67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340" t="s">
        <v>3866</v>
      </c>
      <c r="B22" s="376" t="s">
        <v>78</v>
      </c>
      <c r="C22" s="25" t="s">
        <v>7429</v>
      </c>
      <c r="D22" s="15" t="s">
        <v>99</v>
      </c>
      <c r="E22" s="24">
        <v>45914.277777777781</v>
      </c>
      <c r="F22" s="15">
        <v>10.8</v>
      </c>
      <c r="G22" s="37"/>
      <c r="H22" s="15"/>
      <c r="I22" s="26"/>
      <c r="J22" s="340"/>
      <c r="K22" s="340">
        <v>54</v>
      </c>
      <c r="L22" s="340">
        <v>107</v>
      </c>
      <c r="M22" s="25"/>
      <c r="N22" s="15"/>
      <c r="O22" s="15"/>
      <c r="P22" s="14">
        <f>SUM(H22:O22)</f>
        <v>161</v>
      </c>
      <c r="Q22" s="307" t="s">
        <v>32</v>
      </c>
      <c r="R22" s="340">
        <v>114166</v>
      </c>
      <c r="S22" s="237" t="s">
        <v>33</v>
      </c>
      <c r="T22" s="16" t="s">
        <v>100</v>
      </c>
      <c r="U22" s="16" t="s">
        <v>90</v>
      </c>
      <c r="V22" s="16">
        <v>1014662</v>
      </c>
      <c r="W22" s="16" t="s">
        <v>7426</v>
      </c>
      <c r="X22" s="16"/>
    </row>
    <row r="23" spans="1:24">
      <c r="A23" s="344" t="s">
        <v>145</v>
      </c>
      <c r="B23" s="344" t="s">
        <v>57</v>
      </c>
      <c r="C23" s="25" t="s">
        <v>7430</v>
      </c>
      <c r="D23" s="15" t="s">
        <v>56</v>
      </c>
      <c r="E23" s="24">
        <v>45914.229166666664</v>
      </c>
      <c r="F23" s="15">
        <v>10.3</v>
      </c>
      <c r="G23" s="37"/>
      <c r="H23" s="15"/>
      <c r="I23" s="26"/>
      <c r="J23" s="344">
        <v>134</v>
      </c>
      <c r="K23" s="344">
        <v>27</v>
      </c>
      <c r="L23" s="344"/>
      <c r="M23" s="344"/>
      <c r="N23" s="344"/>
      <c r="O23" s="344"/>
      <c r="P23" s="66">
        <f>SUM(H23:O23)</f>
        <v>161</v>
      </c>
      <c r="Q23" s="14" t="s">
        <v>30</v>
      </c>
      <c r="R23" s="14">
        <v>114144</v>
      </c>
      <c r="S23" s="14" t="s">
        <v>31</v>
      </c>
      <c r="T23" s="16" t="s">
        <v>169</v>
      </c>
      <c r="U23" s="16"/>
      <c r="V23" s="16">
        <v>1014668</v>
      </c>
      <c r="W23" s="16" t="s">
        <v>7426</v>
      </c>
      <c r="X23" s="16"/>
    </row>
    <row r="24" spans="1:24">
      <c r="A24" s="344" t="s">
        <v>142</v>
      </c>
      <c r="B24" s="344" t="s">
        <v>72</v>
      </c>
      <c r="C24" s="25" t="s">
        <v>7431</v>
      </c>
      <c r="D24" s="15" t="s">
        <v>71</v>
      </c>
      <c r="E24" s="24">
        <v>45914.711805555555</v>
      </c>
      <c r="F24" s="15">
        <v>14.5</v>
      </c>
      <c r="G24" s="37"/>
      <c r="H24" s="15"/>
      <c r="I24" s="26"/>
      <c r="J24" s="344">
        <v>27</v>
      </c>
      <c r="K24" s="344">
        <v>81</v>
      </c>
      <c r="L24" s="344">
        <v>27</v>
      </c>
      <c r="M24" s="344">
        <v>26</v>
      </c>
      <c r="N24" s="344"/>
      <c r="O24" s="344"/>
      <c r="P24" s="66">
        <f>SUM(H24:O24)</f>
        <v>161</v>
      </c>
      <c r="Q24" s="14" t="s">
        <v>30</v>
      </c>
      <c r="R24" s="14">
        <v>114096</v>
      </c>
      <c r="S24" s="14" t="s">
        <v>31</v>
      </c>
      <c r="T24" s="232" t="s">
        <v>169</v>
      </c>
      <c r="U24" s="16" t="s">
        <v>660</v>
      </c>
      <c r="V24" s="16">
        <v>1014669</v>
      </c>
      <c r="W24" s="16" t="s">
        <v>7432</v>
      </c>
      <c r="X24" s="16"/>
    </row>
    <row r="25" spans="1:24">
      <c r="A25" s="344" t="s">
        <v>142</v>
      </c>
      <c r="B25" s="344" t="s">
        <v>72</v>
      </c>
      <c r="C25" s="25" t="s">
        <v>7433</v>
      </c>
      <c r="D25" s="15" t="s">
        <v>71</v>
      </c>
      <c r="E25" s="24">
        <v>45914.711805555555</v>
      </c>
      <c r="F25" s="15">
        <v>14.5</v>
      </c>
      <c r="G25" s="37"/>
      <c r="H25" s="15"/>
      <c r="I25" s="26"/>
      <c r="J25" s="344"/>
      <c r="K25" s="344"/>
      <c r="L25" s="344">
        <v>107</v>
      </c>
      <c r="M25" s="344">
        <v>44</v>
      </c>
      <c r="N25" s="344">
        <v>10</v>
      </c>
      <c r="O25" s="344"/>
      <c r="P25" s="66">
        <f>SUM(H25:O25)</f>
        <v>161</v>
      </c>
      <c r="Q25" s="14" t="s">
        <v>30</v>
      </c>
      <c r="R25" s="14">
        <v>114098</v>
      </c>
      <c r="S25" s="14" t="s">
        <v>31</v>
      </c>
      <c r="T25" s="232" t="s">
        <v>169</v>
      </c>
      <c r="U25" s="16" t="s">
        <v>660</v>
      </c>
      <c r="V25" s="16">
        <v>1014670</v>
      </c>
      <c r="W25" s="16" t="s">
        <v>7432</v>
      </c>
      <c r="X25" s="16"/>
    </row>
    <row r="26" spans="1:24">
      <c r="A26" s="501" t="s">
        <v>141</v>
      </c>
      <c r="B26" s="344" t="s">
        <v>69</v>
      </c>
      <c r="C26" s="25" t="s">
        <v>7434</v>
      </c>
      <c r="D26" s="15" t="s">
        <v>68</v>
      </c>
      <c r="E26" s="24">
        <v>45913.753472222219</v>
      </c>
      <c r="F26" s="15">
        <v>14.5</v>
      </c>
      <c r="G26" s="37"/>
      <c r="H26" s="15"/>
      <c r="I26" s="26"/>
      <c r="J26" s="344"/>
      <c r="K26" s="344"/>
      <c r="L26" s="345">
        <v>117</v>
      </c>
      <c r="M26" s="345">
        <v>38</v>
      </c>
      <c r="N26" s="345">
        <v>6</v>
      </c>
      <c r="O26" s="344"/>
      <c r="P26" s="66">
        <f>SUM(H26:O26)</f>
        <v>161</v>
      </c>
      <c r="Q26" s="14" t="s">
        <v>30</v>
      </c>
      <c r="R26" s="14">
        <v>114099</v>
      </c>
      <c r="S26" s="14" t="s">
        <v>31</v>
      </c>
      <c r="T26" s="232" t="s">
        <v>169</v>
      </c>
      <c r="U26" s="16" t="s">
        <v>660</v>
      </c>
      <c r="V26" s="16">
        <v>1014671</v>
      </c>
      <c r="W26" s="16" t="s">
        <v>7426</v>
      </c>
      <c r="X26" s="16"/>
    </row>
    <row r="27" spans="1:24">
      <c r="A27" s="19" t="s">
        <v>19</v>
      </c>
      <c r="B27" s="20"/>
      <c r="C27" s="7"/>
      <c r="D27" s="7"/>
      <c r="E27" s="11"/>
      <c r="F27" s="7"/>
      <c r="G27" s="7"/>
      <c r="H27" s="11">
        <f t="shared" ref="H27:P27" si="1">SUM(H22:H26)</f>
        <v>0</v>
      </c>
      <c r="I27" s="11">
        <f t="shared" si="1"/>
        <v>0</v>
      </c>
      <c r="J27" s="19">
        <f t="shared" si="1"/>
        <v>161</v>
      </c>
      <c r="K27" s="19">
        <f t="shared" si="1"/>
        <v>162</v>
      </c>
      <c r="L27" s="19">
        <f t="shared" si="1"/>
        <v>358</v>
      </c>
      <c r="M27" s="19">
        <f t="shared" si="1"/>
        <v>108</v>
      </c>
      <c r="N27" s="19">
        <f t="shared" si="1"/>
        <v>16</v>
      </c>
      <c r="O27" s="19">
        <f t="shared" si="1"/>
        <v>0</v>
      </c>
      <c r="P27" s="11">
        <f t="shared" si="1"/>
        <v>805</v>
      </c>
      <c r="Q27" s="12"/>
      <c r="R27" s="12"/>
      <c r="S27" s="12"/>
      <c r="T27" s="12"/>
      <c r="U27" s="12"/>
      <c r="V27" s="12"/>
      <c r="W27" s="12"/>
      <c r="X27" s="12"/>
    </row>
    <row r="28" spans="1:24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8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 t="s">
        <v>169</v>
      </c>
      <c r="B31" s="1564" t="s">
        <v>7193</v>
      </c>
      <c r="C31" s="1564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100</v>
      </c>
      <c r="B32" s="1564" t="s">
        <v>7194</v>
      </c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5" t="s">
        <v>42</v>
      </c>
      <c r="B33" s="1565" t="s">
        <v>7334</v>
      </c>
      <c r="C33" s="15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42</v>
      </c>
      <c r="B34" s="1565"/>
      <c r="C34" s="1565"/>
    </row>
    <row r="35" spans="1:23">
      <c r="A35" s="5" t="s">
        <v>43</v>
      </c>
      <c r="B35" s="1566">
        <v>358451616884</v>
      </c>
      <c r="C35" s="1565"/>
      <c r="D35" s="1"/>
      <c r="E35" s="1"/>
    </row>
    <row r="36" spans="1:23">
      <c r="A36" s="5" t="s">
        <v>44</v>
      </c>
      <c r="B36" s="1567">
        <v>0.29166666666666669</v>
      </c>
      <c r="C36" s="1565"/>
      <c r="D36" s="1"/>
      <c r="E36" s="1"/>
    </row>
    <row r="37" spans="1:23">
      <c r="D37" s="1"/>
      <c r="E37" s="1"/>
    </row>
  </sheetData>
  <mergeCells count="23">
    <mergeCell ref="Q20:X20"/>
    <mergeCell ref="B36:C36"/>
    <mergeCell ref="A20:F20"/>
    <mergeCell ref="H20:P20"/>
    <mergeCell ref="B33:C33"/>
    <mergeCell ref="B29:D29"/>
    <mergeCell ref="J29:L29"/>
    <mergeCell ref="B31:C31"/>
    <mergeCell ref="B34:C34"/>
    <mergeCell ref="B35:C35"/>
    <mergeCell ref="B32:C32"/>
    <mergeCell ref="B13:C13"/>
    <mergeCell ref="B15:C15"/>
    <mergeCell ref="B16:C16"/>
    <mergeCell ref="B17:C17"/>
    <mergeCell ref="B18:C18"/>
    <mergeCell ref="B14:C14"/>
    <mergeCell ref="A1:F1"/>
    <mergeCell ref="H1:P1"/>
    <mergeCell ref="Q1:X1"/>
    <mergeCell ref="B11:D11"/>
    <mergeCell ref="J11:L11"/>
    <mergeCell ref="H8:I8"/>
  </mergeCells>
  <pageMargins left="0.7" right="0.7" top="0.75" bottom="0.75" header="0.3" footer="0.3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71301-8699-42C5-8784-5FC15E8D59FB}">
  <sheetPr>
    <tabColor rgb="FF7030A0"/>
  </sheetPr>
  <dimension ref="A1:X39"/>
  <sheetViews>
    <sheetView workbookViewId="0">
      <selection activeCell="C3" sqref="C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6.42578125" customWidth="1"/>
    <col min="5" max="5" width="15.5703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3.140625" customWidth="1"/>
    <col min="19" max="19" width="9.140625" bestFit="1" customWidth="1"/>
    <col min="20" max="20" width="16.28515625" customWidth="1"/>
    <col min="21" max="21" width="11.42578125" customWidth="1"/>
    <col min="22" max="22" width="9.140625" bestFit="1" customWidth="1"/>
    <col min="23" max="23" width="15.42578125" customWidth="1"/>
  </cols>
  <sheetData>
    <row r="1" spans="1:24" ht="23.25" customHeight="1">
      <c r="A1" s="1559" t="s">
        <v>128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838" t="s">
        <v>7435</v>
      </c>
      <c r="R1" s="1839"/>
      <c r="S1" s="1839"/>
      <c r="T1" s="1839"/>
      <c r="U1" s="1839"/>
      <c r="V1" s="1839"/>
      <c r="W1" s="1839"/>
      <c r="X1" s="1839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44" t="s">
        <v>113</v>
      </c>
      <c r="B3" s="344" t="s">
        <v>65</v>
      </c>
      <c r="C3" s="25" t="s">
        <v>7436</v>
      </c>
      <c r="D3" s="24" t="s">
        <v>64</v>
      </c>
      <c r="E3" s="24">
        <v>45913.472222222219</v>
      </c>
      <c r="F3" s="15">
        <v>14.8</v>
      </c>
      <c r="G3" s="37"/>
      <c r="H3" s="15"/>
      <c r="I3" s="26"/>
      <c r="J3" s="502"/>
      <c r="K3" s="344"/>
      <c r="L3" s="345">
        <v>81</v>
      </c>
      <c r="M3" s="25"/>
      <c r="N3" s="15"/>
      <c r="O3" s="15"/>
      <c r="P3" s="14">
        <f>SUM(H3:O3)</f>
        <v>81</v>
      </c>
      <c r="Q3" s="14" t="s">
        <v>30</v>
      </c>
      <c r="R3" s="264">
        <v>114087</v>
      </c>
      <c r="S3" s="23" t="s">
        <v>33</v>
      </c>
      <c r="T3" s="16" t="s">
        <v>126</v>
      </c>
      <c r="U3" s="16" t="s">
        <v>90</v>
      </c>
      <c r="V3" s="16">
        <v>1014644</v>
      </c>
      <c r="W3" s="16" t="s">
        <v>7418</v>
      </c>
      <c r="X3" s="16"/>
    </row>
    <row r="4" spans="1:24">
      <c r="A4" s="344" t="s">
        <v>2561</v>
      </c>
      <c r="B4" s="344" t="s">
        <v>78</v>
      </c>
      <c r="C4" s="25" t="s">
        <v>7437</v>
      </c>
      <c r="D4" s="15" t="s">
        <v>88</v>
      </c>
      <c r="E4" s="24">
        <v>45913.166666666664</v>
      </c>
      <c r="F4" s="15">
        <v>10.3</v>
      </c>
      <c r="G4" s="37"/>
      <c r="H4" s="15"/>
      <c r="I4" s="26"/>
      <c r="J4" s="443"/>
      <c r="K4" s="340"/>
      <c r="L4" s="345">
        <v>161</v>
      </c>
      <c r="M4" s="25"/>
      <c r="N4" s="15"/>
      <c r="O4" s="15"/>
      <c r="P4" s="14">
        <f>SUM(H4:O4)</f>
        <v>161</v>
      </c>
      <c r="Q4" s="307" t="s">
        <v>32</v>
      </c>
      <c r="R4" s="376">
        <v>114147</v>
      </c>
      <c r="S4" s="237" t="s">
        <v>33</v>
      </c>
      <c r="T4" s="16" t="s">
        <v>161</v>
      </c>
      <c r="U4" s="16" t="s">
        <v>90</v>
      </c>
      <c r="V4" s="16">
        <v>1014645</v>
      </c>
      <c r="W4" s="16" t="s">
        <v>7424</v>
      </c>
      <c r="X4" s="16"/>
    </row>
    <row r="5" spans="1:24">
      <c r="A5" s="344" t="s">
        <v>86</v>
      </c>
      <c r="B5" s="344" t="s">
        <v>134</v>
      </c>
      <c r="C5" s="25" t="s">
        <v>7438</v>
      </c>
      <c r="D5" s="15" t="s">
        <v>2892</v>
      </c>
      <c r="E5" s="24">
        <v>45915.288194444445</v>
      </c>
      <c r="F5" s="15">
        <v>10.3</v>
      </c>
      <c r="G5" s="37"/>
      <c r="H5" s="15"/>
      <c r="I5" s="26"/>
      <c r="J5" s="443"/>
      <c r="K5" s="340"/>
      <c r="L5" s="345">
        <v>161</v>
      </c>
      <c r="M5" s="25"/>
      <c r="N5" s="15"/>
      <c r="O5" s="15"/>
      <c r="P5" s="14">
        <f>SUM(H5:O5)</f>
        <v>161</v>
      </c>
      <c r="Q5" s="307" t="s">
        <v>32</v>
      </c>
      <c r="R5" s="376">
        <v>114148</v>
      </c>
      <c r="S5" s="237" t="s">
        <v>33</v>
      </c>
      <c r="T5" s="16" t="s">
        <v>161</v>
      </c>
      <c r="U5" s="16" t="s">
        <v>90</v>
      </c>
      <c r="V5" s="16">
        <v>1014646</v>
      </c>
      <c r="W5" s="16" t="s">
        <v>7439</v>
      </c>
      <c r="X5" s="16"/>
    </row>
    <row r="6" spans="1:24">
      <c r="A6" s="344" t="s">
        <v>519</v>
      </c>
      <c r="B6" s="344" t="s">
        <v>78</v>
      </c>
      <c r="C6" s="25" t="s">
        <v>7440</v>
      </c>
      <c r="D6" s="24" t="s">
        <v>932</v>
      </c>
      <c r="E6" s="24">
        <v>45913.989583333336</v>
      </c>
      <c r="F6" s="15">
        <v>10.3</v>
      </c>
      <c r="G6" s="37"/>
      <c r="H6" s="15"/>
      <c r="I6" s="26"/>
      <c r="J6" s="443"/>
      <c r="K6" s="340"/>
      <c r="L6" s="345">
        <v>161</v>
      </c>
      <c r="M6" s="25"/>
      <c r="N6" s="15"/>
      <c r="O6" s="15"/>
      <c r="P6" s="14">
        <f>SUM(H6:O6)</f>
        <v>161</v>
      </c>
      <c r="Q6" s="307" t="s">
        <v>32</v>
      </c>
      <c r="R6" s="376">
        <v>114149</v>
      </c>
      <c r="S6" s="237" t="s">
        <v>33</v>
      </c>
      <c r="T6" s="16" t="s">
        <v>161</v>
      </c>
      <c r="U6" s="16" t="s">
        <v>90</v>
      </c>
      <c r="V6" s="16">
        <v>1014647</v>
      </c>
      <c r="W6" s="16" t="s">
        <v>7424</v>
      </c>
      <c r="X6" s="16"/>
    </row>
    <row r="7" spans="1:24">
      <c r="A7" s="344" t="s">
        <v>152</v>
      </c>
      <c r="B7" s="344" t="s">
        <v>1858</v>
      </c>
      <c r="C7" s="25" t="s">
        <v>7441</v>
      </c>
      <c r="D7" s="24" t="s">
        <v>88</v>
      </c>
      <c r="E7" s="24">
        <v>45913.979166666664</v>
      </c>
      <c r="F7" s="15">
        <v>10.3</v>
      </c>
      <c r="G7" s="37"/>
      <c r="H7" s="15"/>
      <c r="I7" s="26"/>
      <c r="J7" s="443"/>
      <c r="K7" s="345">
        <v>80</v>
      </c>
      <c r="L7" s="340">
        <v>81</v>
      </c>
      <c r="M7" s="500"/>
      <c r="N7" s="340"/>
      <c r="O7" s="25"/>
      <c r="P7" s="14">
        <f>SUM(H7:O7)</f>
        <v>161</v>
      </c>
      <c r="Q7" s="307" t="s">
        <v>32</v>
      </c>
      <c r="R7" s="376">
        <v>114150</v>
      </c>
      <c r="S7" s="237" t="s">
        <v>33</v>
      </c>
      <c r="T7" s="16" t="s">
        <v>161</v>
      </c>
      <c r="U7" s="16" t="s">
        <v>90</v>
      </c>
      <c r="V7" s="16">
        <v>1014648</v>
      </c>
      <c r="W7" s="16" t="s">
        <v>7424</v>
      </c>
      <c r="X7" s="16"/>
    </row>
    <row r="8" spans="1:24">
      <c r="A8" s="19" t="s">
        <v>19</v>
      </c>
      <c r="B8" s="20"/>
      <c r="C8" s="7"/>
      <c r="D8" s="7"/>
      <c r="E8" s="11"/>
      <c r="F8" s="7"/>
      <c r="G8" s="7"/>
      <c r="H8" s="11">
        <f t="shared" ref="H8:P8" si="0">SUM(H3:H7)</f>
        <v>0</v>
      </c>
      <c r="I8" s="11">
        <f t="shared" si="0"/>
        <v>0</v>
      </c>
      <c r="J8" s="19">
        <f t="shared" si="0"/>
        <v>0</v>
      </c>
      <c r="K8" s="19">
        <f t="shared" si="0"/>
        <v>80</v>
      </c>
      <c r="L8" s="19">
        <f t="shared" si="0"/>
        <v>645</v>
      </c>
      <c r="M8" s="11">
        <f t="shared" si="0"/>
        <v>0</v>
      </c>
      <c r="N8" s="11">
        <f t="shared" si="0"/>
        <v>0</v>
      </c>
      <c r="O8" s="11">
        <f t="shared" si="0"/>
        <v>0</v>
      </c>
      <c r="P8" s="11">
        <f t="shared" si="0"/>
        <v>725</v>
      </c>
      <c r="Q8" s="12"/>
      <c r="R8" s="256"/>
      <c r="S8" s="12"/>
      <c r="T8" s="12"/>
      <c r="U8" s="12"/>
      <c r="V8" s="12"/>
      <c r="W8" s="12"/>
      <c r="X8" s="12"/>
    </row>
    <row r="9" spans="1:24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563"/>
      <c r="K10" s="1563"/>
      <c r="L10" s="156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4" t="s">
        <v>161</v>
      </c>
      <c r="B12" s="1564" t="s">
        <v>7193</v>
      </c>
      <c r="C12" s="1564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169</v>
      </c>
      <c r="B13" s="1564" t="s">
        <v>7194</v>
      </c>
      <c r="C13" s="156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4178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772" t="s">
        <v>5646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567">
        <v>0.29166666666666669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22" spans="1:24" ht="23.25" customHeight="1">
      <c r="A22" s="1559" t="s">
        <v>845</v>
      </c>
      <c r="B22" s="1559"/>
      <c r="C22" s="1559"/>
      <c r="D22" s="1559"/>
      <c r="E22" s="1559"/>
      <c r="F22" s="1559"/>
      <c r="G22" s="7"/>
      <c r="H22" s="1559" t="s">
        <v>346</v>
      </c>
      <c r="I22" s="1559"/>
      <c r="J22" s="1559"/>
      <c r="K22" s="1559"/>
      <c r="L22" s="1559"/>
      <c r="M22" s="1559"/>
      <c r="N22" s="1559"/>
      <c r="O22" s="1559"/>
      <c r="P22" s="1559"/>
      <c r="Q22" s="1560" t="s">
        <v>7435</v>
      </c>
      <c r="R22" s="1561"/>
      <c r="S22" s="1561"/>
      <c r="T22" s="1561"/>
      <c r="U22" s="1561"/>
      <c r="V22" s="1561"/>
      <c r="W22" s="1561"/>
      <c r="X22" s="1561"/>
    </row>
    <row r="23" spans="1:24" ht="26.25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9" t="s">
        <v>14</v>
      </c>
      <c r="L23" s="9" t="s">
        <v>15</v>
      </c>
      <c r="M23" s="9" t="s">
        <v>16</v>
      </c>
      <c r="N23" s="9" t="s">
        <v>17</v>
      </c>
      <c r="O23" s="10" t="s">
        <v>18</v>
      </c>
      <c r="P23" s="8" t="s">
        <v>19</v>
      </c>
      <c r="Q23" s="8" t="s">
        <v>20</v>
      </c>
      <c r="R23" s="1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  <c r="X23" s="8" t="s">
        <v>28</v>
      </c>
    </row>
    <row r="24" spans="1:24">
      <c r="A24" s="15" t="s">
        <v>152</v>
      </c>
      <c r="B24" s="15" t="s">
        <v>78</v>
      </c>
      <c r="C24" s="15" t="s">
        <v>7442</v>
      </c>
      <c r="D24" s="24" t="s">
        <v>88</v>
      </c>
      <c r="E24" s="24">
        <v>45913.979166666664</v>
      </c>
      <c r="F24" s="15">
        <v>10.3</v>
      </c>
      <c r="G24" s="37"/>
      <c r="H24" s="15"/>
      <c r="I24" s="15"/>
      <c r="J24" s="15"/>
      <c r="K24" s="35">
        <v>161</v>
      </c>
      <c r="L24" s="15"/>
      <c r="M24" s="15"/>
      <c r="N24" s="15"/>
      <c r="O24" s="15"/>
      <c r="P24" s="14">
        <f>SUM(H24:O24)</f>
        <v>161</v>
      </c>
      <c r="Q24" s="307" t="s">
        <v>32</v>
      </c>
      <c r="R24" s="376">
        <v>114151</v>
      </c>
      <c r="S24" s="237" t="s">
        <v>33</v>
      </c>
      <c r="T24" s="16" t="s">
        <v>161</v>
      </c>
      <c r="U24" s="16" t="s">
        <v>90</v>
      </c>
      <c r="V24" s="16">
        <v>1014649</v>
      </c>
      <c r="W24" s="16" t="s">
        <v>7424</v>
      </c>
      <c r="X24" s="16"/>
    </row>
    <row r="25" spans="1:24">
      <c r="A25" s="15" t="s">
        <v>120</v>
      </c>
      <c r="B25" s="15" t="s">
        <v>78</v>
      </c>
      <c r="C25" s="15" t="s">
        <v>7443</v>
      </c>
      <c r="D25" s="24" t="s">
        <v>88</v>
      </c>
      <c r="E25" s="24">
        <v>45913.979166666664</v>
      </c>
      <c r="F25" s="15">
        <v>10.3</v>
      </c>
      <c r="G25" s="37"/>
      <c r="H25" s="15"/>
      <c r="I25" s="15"/>
      <c r="J25" s="15"/>
      <c r="K25" s="15"/>
      <c r="L25" s="35">
        <v>80</v>
      </c>
      <c r="M25" s="35">
        <v>81</v>
      </c>
      <c r="N25" s="15"/>
      <c r="O25" s="15"/>
      <c r="P25" s="14">
        <f>SUM(H25:O25)</f>
        <v>161</v>
      </c>
      <c r="Q25" s="307" t="s">
        <v>32</v>
      </c>
      <c r="R25" s="376">
        <v>114153</v>
      </c>
      <c r="S25" s="237" t="s">
        <v>33</v>
      </c>
      <c r="T25" s="16" t="s">
        <v>161</v>
      </c>
      <c r="U25" s="16" t="s">
        <v>90</v>
      </c>
      <c r="V25" s="16">
        <v>1014650</v>
      </c>
      <c r="W25" s="16" t="s">
        <v>7424</v>
      </c>
      <c r="X25" s="16"/>
    </row>
    <row r="26" spans="1:24">
      <c r="A26" s="35" t="s">
        <v>86</v>
      </c>
      <c r="B26" s="15" t="s">
        <v>78</v>
      </c>
      <c r="C26" s="15" t="s">
        <v>7444</v>
      </c>
      <c r="D26" s="15" t="s">
        <v>99</v>
      </c>
      <c r="E26" s="24">
        <v>45914.274305555555</v>
      </c>
      <c r="F26" s="15">
        <v>10.8</v>
      </c>
      <c r="G26" s="37"/>
      <c r="H26" s="15"/>
      <c r="I26" s="15"/>
      <c r="J26" s="15"/>
      <c r="K26" s="35">
        <v>27</v>
      </c>
      <c r="L26" s="35">
        <v>134</v>
      </c>
      <c r="M26" s="15"/>
      <c r="N26" s="15"/>
      <c r="O26" s="15"/>
      <c r="P26" s="14">
        <f>SUM(H26:O26)</f>
        <v>161</v>
      </c>
      <c r="Q26" s="307" t="s">
        <v>32</v>
      </c>
      <c r="R26" s="376">
        <v>114152</v>
      </c>
      <c r="S26" s="237" t="s">
        <v>33</v>
      </c>
      <c r="T26" s="16" t="s">
        <v>100</v>
      </c>
      <c r="U26" s="16" t="s">
        <v>90</v>
      </c>
      <c r="V26" s="16">
        <v>1014651</v>
      </c>
      <c r="W26" s="16" t="s">
        <v>7426</v>
      </c>
      <c r="X26" s="16"/>
    </row>
    <row r="27" spans="1:24">
      <c r="A27" s="15" t="s">
        <v>133</v>
      </c>
      <c r="B27" s="15" t="s">
        <v>134</v>
      </c>
      <c r="C27" s="15" t="s">
        <v>7445</v>
      </c>
      <c r="D27" s="15" t="s">
        <v>2892</v>
      </c>
      <c r="E27" s="24">
        <v>45915.288194444445</v>
      </c>
      <c r="F27" s="15">
        <v>10.3</v>
      </c>
      <c r="G27" s="37"/>
      <c r="H27" s="15"/>
      <c r="I27" s="15"/>
      <c r="J27" s="15"/>
      <c r="K27" s="35">
        <v>80</v>
      </c>
      <c r="L27" s="35">
        <v>81</v>
      </c>
      <c r="M27" s="15"/>
      <c r="N27" s="15"/>
      <c r="O27" s="15"/>
      <c r="P27" s="14">
        <f>SUM(H27:O27)</f>
        <v>161</v>
      </c>
      <c r="Q27" s="17" t="s">
        <v>32</v>
      </c>
      <c r="R27" s="14" t="s">
        <v>7446</v>
      </c>
      <c r="S27" s="237" t="s">
        <v>33</v>
      </c>
      <c r="T27" s="16" t="s">
        <v>161</v>
      </c>
      <c r="U27" s="16" t="s">
        <v>90</v>
      </c>
      <c r="V27" s="16">
        <v>1014652</v>
      </c>
      <c r="W27" s="16" t="s">
        <v>7447</v>
      </c>
      <c r="X27" s="16"/>
    </row>
    <row r="28" spans="1:24">
      <c r="A28" s="15" t="s">
        <v>133</v>
      </c>
      <c r="B28" s="15" t="s">
        <v>134</v>
      </c>
      <c r="C28" s="15" t="s">
        <v>7448</v>
      </c>
      <c r="D28" s="15" t="s">
        <v>2892</v>
      </c>
      <c r="E28" s="24">
        <v>45915.288194444445</v>
      </c>
      <c r="F28" s="15">
        <v>10.3</v>
      </c>
      <c r="G28" s="37"/>
      <c r="H28" s="15"/>
      <c r="I28" s="15"/>
      <c r="J28" s="15"/>
      <c r="K28" s="35">
        <v>80</v>
      </c>
      <c r="L28" s="15">
        <v>81</v>
      </c>
      <c r="M28" s="15"/>
      <c r="N28" s="15"/>
      <c r="O28" s="15"/>
      <c r="P28" s="14">
        <f>SUM(H28:O28)</f>
        <v>161</v>
      </c>
      <c r="Q28" s="17" t="s">
        <v>32</v>
      </c>
      <c r="R28" s="264" t="s">
        <v>7449</v>
      </c>
      <c r="S28" s="237" t="s">
        <v>33</v>
      </c>
      <c r="T28" s="16" t="s">
        <v>161</v>
      </c>
      <c r="U28" s="16" t="s">
        <v>90</v>
      </c>
      <c r="V28" s="16">
        <v>1014653</v>
      </c>
      <c r="W28" s="16" t="s">
        <v>7447</v>
      </c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/>
      <c r="Q29" s="14"/>
      <c r="R29" s="14"/>
      <c r="S29" s="14"/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1">SUM(H24:H29)</f>
        <v>0</v>
      </c>
      <c r="I30" s="11">
        <f t="shared" si="1"/>
        <v>0</v>
      </c>
      <c r="J30" s="11">
        <f t="shared" si="1"/>
        <v>0</v>
      </c>
      <c r="K30" s="11">
        <f t="shared" si="1"/>
        <v>348</v>
      </c>
      <c r="L30" s="11">
        <f t="shared" si="1"/>
        <v>376</v>
      </c>
      <c r="M30" s="11">
        <f t="shared" si="1"/>
        <v>81</v>
      </c>
      <c r="N30" s="11">
        <f t="shared" si="1"/>
        <v>0</v>
      </c>
      <c r="O30" s="11">
        <f t="shared" si="1"/>
        <v>0</v>
      </c>
      <c r="P30" s="11">
        <f t="shared" si="1"/>
        <v>805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263" t="s">
        <v>6570</v>
      </c>
      <c r="B34" s="1591" t="s">
        <v>7193</v>
      </c>
      <c r="C34" s="1591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4" t="s">
        <v>161</v>
      </c>
      <c r="B35" s="1564" t="s">
        <v>7194</v>
      </c>
      <c r="C35" s="1564"/>
      <c r="D35" s="242"/>
      <c r="E35" s="24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5" t="s">
        <v>42</v>
      </c>
      <c r="B36" s="1772" t="s">
        <v>7354</v>
      </c>
      <c r="C36" s="177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5" t="s">
        <v>42</v>
      </c>
      <c r="B37" s="1772"/>
      <c r="C37" s="177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5" t="s">
        <v>43</v>
      </c>
      <c r="B38" s="1566">
        <v>358465941131</v>
      </c>
      <c r="C38" s="156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5" t="s">
        <v>44</v>
      </c>
      <c r="B39" s="1567">
        <v>0.29166666666666669</v>
      </c>
      <c r="C39" s="156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</sheetData>
  <mergeCells count="22">
    <mergeCell ref="H1:P1"/>
    <mergeCell ref="Q1:X1"/>
    <mergeCell ref="B10:D10"/>
    <mergeCell ref="J10:L10"/>
    <mergeCell ref="B12:C12"/>
    <mergeCell ref="B14:C14"/>
    <mergeCell ref="B15:C15"/>
    <mergeCell ref="B16:C16"/>
    <mergeCell ref="B17:C17"/>
    <mergeCell ref="A1:F1"/>
    <mergeCell ref="B13:C13"/>
    <mergeCell ref="A22:F22"/>
    <mergeCell ref="H22:P22"/>
    <mergeCell ref="Q22:X22"/>
    <mergeCell ref="B32:D32"/>
    <mergeCell ref="J32:L32"/>
    <mergeCell ref="B34:C34"/>
    <mergeCell ref="B36:C36"/>
    <mergeCell ref="B37:C37"/>
    <mergeCell ref="B38:C38"/>
    <mergeCell ref="B39:C39"/>
    <mergeCell ref="B35:C35"/>
  </mergeCells>
  <pageMargins left="0.7" right="0.7" top="0.75" bottom="0.75" header="0.3" footer="0.3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011EA-EC35-4A01-ABC2-B7D2CE9C46E9}">
  <sheetPr>
    <tabColor rgb="FF7030A0"/>
  </sheetPr>
  <dimension ref="A1:X36"/>
  <sheetViews>
    <sheetView workbookViewId="0">
      <selection activeCell="K12" sqref="K12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9.140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2.140625" customWidth="1"/>
    <col min="19" max="19" width="9.140625" bestFit="1" customWidth="1"/>
    <col min="20" max="20" width="16.28515625" customWidth="1"/>
    <col min="21" max="21" width="11.85546875" customWidth="1"/>
    <col min="22" max="22" width="9.140625" bestFit="1" customWidth="1"/>
    <col min="23" max="23" width="15.7109375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7450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21" t="s">
        <v>14</v>
      </c>
      <c r="L2" s="21" t="s">
        <v>15</v>
      </c>
      <c r="M2" s="21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1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40" t="s">
        <v>3866</v>
      </c>
      <c r="B3" s="376" t="s">
        <v>78</v>
      </c>
      <c r="C3" s="25" t="s">
        <v>7451</v>
      </c>
      <c r="D3" s="24" t="s">
        <v>99</v>
      </c>
      <c r="E3" s="24">
        <v>45912.277777777781</v>
      </c>
      <c r="F3" s="15">
        <v>10.8</v>
      </c>
      <c r="G3" s="503" t="s">
        <v>3121</v>
      </c>
      <c r="H3" s="15"/>
      <c r="I3" s="15"/>
      <c r="J3" s="26"/>
      <c r="K3" s="504"/>
      <c r="L3" s="376">
        <v>161</v>
      </c>
      <c r="M3" s="505"/>
      <c r="N3" s="25"/>
      <c r="O3" s="15"/>
      <c r="P3" s="14">
        <f>SUM(H3:O3)</f>
        <v>161</v>
      </c>
      <c r="Q3" s="307" t="s">
        <v>32</v>
      </c>
      <c r="R3" s="376">
        <v>114111</v>
      </c>
      <c r="S3" s="237" t="s">
        <v>33</v>
      </c>
      <c r="T3" s="16" t="s">
        <v>100</v>
      </c>
      <c r="U3" s="16" t="s">
        <v>90</v>
      </c>
      <c r="V3" s="16">
        <v>1014603</v>
      </c>
      <c r="W3" s="16" t="s">
        <v>7452</v>
      </c>
      <c r="X3" s="16"/>
    </row>
    <row r="4" spans="1:24">
      <c r="A4" s="340" t="s">
        <v>120</v>
      </c>
      <c r="B4" s="376" t="s">
        <v>78</v>
      </c>
      <c r="C4" s="25" t="s">
        <v>7453</v>
      </c>
      <c r="D4" s="24" t="s">
        <v>99</v>
      </c>
      <c r="E4" s="24">
        <v>45912.277777777781</v>
      </c>
      <c r="F4" s="15">
        <v>10.8</v>
      </c>
      <c r="G4" s="503" t="s">
        <v>3121</v>
      </c>
      <c r="H4" s="15"/>
      <c r="I4" s="15"/>
      <c r="J4" s="26"/>
      <c r="K4" s="504"/>
      <c r="L4" s="340">
        <v>161</v>
      </c>
      <c r="M4" s="505"/>
      <c r="N4" s="25"/>
      <c r="O4" s="15"/>
      <c r="P4" s="14">
        <f>SUM(I4:O4)</f>
        <v>161</v>
      </c>
      <c r="Q4" s="307" t="s">
        <v>32</v>
      </c>
      <c r="R4" s="376">
        <v>114112</v>
      </c>
      <c r="S4" s="237" t="s">
        <v>33</v>
      </c>
      <c r="T4" s="16" t="s">
        <v>100</v>
      </c>
      <c r="U4" s="16" t="s">
        <v>90</v>
      </c>
      <c r="V4" s="16">
        <v>1014604</v>
      </c>
      <c r="W4" s="16" t="s">
        <v>7452</v>
      </c>
      <c r="X4" s="16"/>
    </row>
    <row r="5" spans="1:24">
      <c r="A5" s="340" t="s">
        <v>515</v>
      </c>
      <c r="B5" s="376" t="s">
        <v>78</v>
      </c>
      <c r="C5" s="25" t="s">
        <v>7454</v>
      </c>
      <c r="D5" s="24" t="s">
        <v>99</v>
      </c>
      <c r="E5" s="24">
        <v>45912.277777777781</v>
      </c>
      <c r="F5" s="15">
        <v>10.8</v>
      </c>
      <c r="G5" s="503" t="s">
        <v>3121</v>
      </c>
      <c r="H5" s="15"/>
      <c r="I5" s="15"/>
      <c r="J5" s="26"/>
      <c r="K5" s="504"/>
      <c r="L5" s="340">
        <v>161</v>
      </c>
      <c r="M5" s="505"/>
      <c r="N5" s="25"/>
      <c r="O5" s="15"/>
      <c r="P5" s="14">
        <f>SUM(I5:O5)</f>
        <v>161</v>
      </c>
      <c r="Q5" s="307" t="s">
        <v>32</v>
      </c>
      <c r="R5" s="376">
        <v>114113</v>
      </c>
      <c r="S5" s="237" t="s">
        <v>33</v>
      </c>
      <c r="T5" s="16" t="s">
        <v>100</v>
      </c>
      <c r="U5" s="16" t="s">
        <v>90</v>
      </c>
      <c r="V5" s="16">
        <v>1014606</v>
      </c>
      <c r="W5" s="16" t="s">
        <v>7452</v>
      </c>
      <c r="X5" s="16"/>
    </row>
    <row r="6" spans="1:24">
      <c r="A6" s="376" t="s">
        <v>3866</v>
      </c>
      <c r="B6" s="376" t="s">
        <v>78</v>
      </c>
      <c r="C6" s="25" t="s">
        <v>7455</v>
      </c>
      <c r="D6" s="24" t="s">
        <v>99</v>
      </c>
      <c r="E6" s="24">
        <v>45912.277777777781</v>
      </c>
      <c r="F6" s="15">
        <v>10.8</v>
      </c>
      <c r="G6" s="503" t="s">
        <v>3121</v>
      </c>
      <c r="H6" s="15"/>
      <c r="I6" s="15"/>
      <c r="J6" s="26"/>
      <c r="K6" s="340"/>
      <c r="L6" s="340">
        <v>161</v>
      </c>
      <c r="M6" s="500"/>
      <c r="N6" s="340"/>
      <c r="O6" s="25"/>
      <c r="P6" s="14">
        <f>SUM(H6:O6)</f>
        <v>161</v>
      </c>
      <c r="Q6" s="307" t="s">
        <v>32</v>
      </c>
      <c r="R6" s="376">
        <v>114115</v>
      </c>
      <c r="S6" s="237" t="s">
        <v>33</v>
      </c>
      <c r="T6" s="16" t="s">
        <v>100</v>
      </c>
      <c r="U6" s="16" t="s">
        <v>90</v>
      </c>
      <c r="V6" s="16">
        <v>1014607</v>
      </c>
      <c r="W6" s="16" t="s">
        <v>7452</v>
      </c>
      <c r="X6" s="16"/>
    </row>
    <row r="7" spans="1:24">
      <c r="A7" s="344" t="s">
        <v>111</v>
      </c>
      <c r="B7" s="344" t="s">
        <v>65</v>
      </c>
      <c r="C7" s="25" t="s">
        <v>7456</v>
      </c>
      <c r="D7" s="15" t="s">
        <v>64</v>
      </c>
      <c r="E7" s="24">
        <v>45912.472222222219</v>
      </c>
      <c r="F7" s="15">
        <v>14.8</v>
      </c>
      <c r="G7" s="503"/>
      <c r="H7" s="15"/>
      <c r="I7" s="15"/>
      <c r="J7" s="26"/>
      <c r="K7" s="504"/>
      <c r="L7" s="344">
        <v>161</v>
      </c>
      <c r="M7" s="505"/>
      <c r="N7" s="25"/>
      <c r="O7" s="15"/>
      <c r="P7" s="14">
        <f>SUM(H7:O7)</f>
        <v>161</v>
      </c>
      <c r="Q7" s="14" t="s">
        <v>30</v>
      </c>
      <c r="R7" s="452">
        <v>114081</v>
      </c>
      <c r="S7" s="237" t="s">
        <v>33</v>
      </c>
      <c r="T7" s="16" t="s">
        <v>169</v>
      </c>
      <c r="U7" s="16" t="s">
        <v>90</v>
      </c>
      <c r="V7" s="16">
        <v>1014610</v>
      </c>
      <c r="W7" s="16" t="s">
        <v>7457</v>
      </c>
      <c r="X7" s="16"/>
    </row>
    <row r="8" spans="1:24">
      <c r="A8" s="45" t="s">
        <v>111</v>
      </c>
      <c r="B8" s="45" t="s">
        <v>65</v>
      </c>
      <c r="C8" s="15" t="s">
        <v>7458</v>
      </c>
      <c r="D8" s="15" t="s">
        <v>64</v>
      </c>
      <c r="E8" s="24">
        <v>45912.472222222219</v>
      </c>
      <c r="F8" s="15">
        <v>14.8</v>
      </c>
      <c r="G8" s="37"/>
      <c r="H8" s="15"/>
      <c r="I8" s="15"/>
      <c r="J8" s="15"/>
      <c r="K8" s="45"/>
      <c r="L8" s="45">
        <v>81</v>
      </c>
      <c r="M8" s="45"/>
      <c r="N8" s="15"/>
      <c r="O8" s="15"/>
      <c r="P8" s="14">
        <f>SUM(H8:O8)</f>
        <v>81</v>
      </c>
      <c r="Q8" s="14" t="s">
        <v>30</v>
      </c>
      <c r="R8" s="293">
        <v>114082</v>
      </c>
      <c r="S8" s="237" t="s">
        <v>33</v>
      </c>
      <c r="T8" s="16" t="s">
        <v>169</v>
      </c>
      <c r="U8" s="16" t="s">
        <v>90</v>
      </c>
      <c r="V8" s="16">
        <v>1014611</v>
      </c>
      <c r="W8" s="16" t="s">
        <v>7457</v>
      </c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0">SUM(H3:H8)</f>
        <v>0</v>
      </c>
      <c r="I9" s="11">
        <f t="shared" si="0"/>
        <v>0</v>
      </c>
      <c r="J9" s="11">
        <f t="shared" si="0"/>
        <v>0</v>
      </c>
      <c r="K9" s="11">
        <f t="shared" si="0"/>
        <v>0</v>
      </c>
      <c r="L9" s="11">
        <f t="shared" si="0"/>
        <v>886</v>
      </c>
      <c r="M9" s="11">
        <f t="shared" si="0"/>
        <v>0</v>
      </c>
      <c r="N9" s="11">
        <f t="shared" si="0"/>
        <v>0</v>
      </c>
      <c r="O9" s="11">
        <f t="shared" si="0"/>
        <v>0</v>
      </c>
      <c r="P9" s="11">
        <f t="shared" si="0"/>
        <v>886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169</v>
      </c>
      <c r="B13" s="1564" t="s">
        <v>7193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373" t="s">
        <v>100</v>
      </c>
      <c r="B14" s="1569" t="s">
        <v>7194</v>
      </c>
      <c r="C14" s="1569"/>
      <c r="D14" s="242"/>
      <c r="E14" s="24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7459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566">
        <v>358451647177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567">
        <v>0.625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109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4904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18" t="s">
        <v>3</v>
      </c>
      <c r="B21" s="1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21" t="s">
        <v>14</v>
      </c>
      <c r="L21" s="21" t="s">
        <v>15</v>
      </c>
      <c r="M21" s="21" t="s">
        <v>16</v>
      </c>
      <c r="N21" s="21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376" t="s">
        <v>133</v>
      </c>
      <c r="B22" s="376" t="s">
        <v>134</v>
      </c>
      <c r="C22" s="25" t="s">
        <v>7460</v>
      </c>
      <c r="D22" s="15" t="s">
        <v>2892</v>
      </c>
      <c r="E22" s="24">
        <v>45913.288194444445</v>
      </c>
      <c r="F22" s="15">
        <v>10.3</v>
      </c>
      <c r="G22" s="503" t="s">
        <v>3121</v>
      </c>
      <c r="H22" s="15"/>
      <c r="I22" s="15"/>
      <c r="J22" s="26"/>
      <c r="K22" s="340"/>
      <c r="L22" s="340">
        <v>161</v>
      </c>
      <c r="M22" s="500"/>
      <c r="N22" s="340"/>
      <c r="O22" s="25"/>
      <c r="P22" s="14">
        <f t="shared" ref="P22:P27" si="1">SUM(H22:O22)</f>
        <v>161</v>
      </c>
      <c r="Q22" s="17" t="s">
        <v>32</v>
      </c>
      <c r="R22" s="14" t="s">
        <v>7461</v>
      </c>
      <c r="S22" s="23" t="s">
        <v>33</v>
      </c>
      <c r="T22" s="16" t="s">
        <v>161</v>
      </c>
      <c r="U22" s="16" t="s">
        <v>90</v>
      </c>
      <c r="V22" s="16">
        <v>1014591</v>
      </c>
      <c r="W22" s="16" t="s">
        <v>7462</v>
      </c>
      <c r="X22" s="16"/>
    </row>
    <row r="23" spans="1:24">
      <c r="A23" s="376" t="s">
        <v>133</v>
      </c>
      <c r="B23" s="376" t="s">
        <v>134</v>
      </c>
      <c r="C23" s="25" t="s">
        <v>7463</v>
      </c>
      <c r="D23" s="15" t="s">
        <v>2892</v>
      </c>
      <c r="E23" s="24">
        <v>45913.288194444445</v>
      </c>
      <c r="F23" s="15">
        <v>10.3</v>
      </c>
      <c r="G23" s="503" t="s">
        <v>3121</v>
      </c>
      <c r="H23" s="15"/>
      <c r="I23" s="15"/>
      <c r="J23" s="26"/>
      <c r="K23" s="340"/>
      <c r="L23" s="340">
        <v>161</v>
      </c>
      <c r="M23" s="500"/>
      <c r="N23" s="340"/>
      <c r="O23" s="25"/>
      <c r="P23" s="14">
        <f t="shared" si="1"/>
        <v>161</v>
      </c>
      <c r="Q23" s="17" t="s">
        <v>32</v>
      </c>
      <c r="R23" s="264" t="s">
        <v>7464</v>
      </c>
      <c r="S23" s="23" t="s">
        <v>33</v>
      </c>
      <c r="T23" s="16" t="s">
        <v>161</v>
      </c>
      <c r="U23" s="16" t="s">
        <v>90</v>
      </c>
      <c r="V23" s="16">
        <v>1014592</v>
      </c>
      <c r="W23" s="16" t="s">
        <v>7462</v>
      </c>
      <c r="X23" s="16"/>
    </row>
    <row r="24" spans="1:24">
      <c r="A24" s="376" t="s">
        <v>7465</v>
      </c>
      <c r="B24" s="376" t="s">
        <v>134</v>
      </c>
      <c r="C24" s="25" t="s">
        <v>7466</v>
      </c>
      <c r="D24" s="15" t="s">
        <v>2892</v>
      </c>
      <c r="E24" s="24">
        <v>45913.288194444445</v>
      </c>
      <c r="F24" s="15">
        <v>10.3</v>
      </c>
      <c r="G24" s="503" t="s">
        <v>3121</v>
      </c>
      <c r="H24" s="15"/>
      <c r="I24" s="15"/>
      <c r="J24" s="26"/>
      <c r="K24" s="340"/>
      <c r="L24" s="340">
        <v>161</v>
      </c>
      <c r="M24" s="500"/>
      <c r="N24" s="340"/>
      <c r="O24" s="25"/>
      <c r="P24" s="14">
        <f t="shared" si="1"/>
        <v>161</v>
      </c>
      <c r="Q24" s="307" t="s">
        <v>32</v>
      </c>
      <c r="R24" s="376">
        <v>114120</v>
      </c>
      <c r="S24" s="237" t="s">
        <v>33</v>
      </c>
      <c r="T24" s="16" t="s">
        <v>161</v>
      </c>
      <c r="U24" s="16" t="s">
        <v>90</v>
      </c>
      <c r="V24" s="16">
        <v>1014594</v>
      </c>
      <c r="W24" s="16" t="s">
        <v>7462</v>
      </c>
      <c r="X24" s="16"/>
    </row>
    <row r="25" spans="1:24">
      <c r="A25" s="376" t="s">
        <v>120</v>
      </c>
      <c r="B25" s="376" t="s">
        <v>78</v>
      </c>
      <c r="C25" s="25" t="s">
        <v>7467</v>
      </c>
      <c r="D25" s="15" t="s">
        <v>88</v>
      </c>
      <c r="E25" s="24">
        <v>45912.166666666664</v>
      </c>
      <c r="F25" s="15">
        <v>10.3</v>
      </c>
      <c r="G25" s="503" t="s">
        <v>3121</v>
      </c>
      <c r="H25" s="15"/>
      <c r="I25" s="15"/>
      <c r="J25" s="26"/>
      <c r="K25" s="340"/>
      <c r="L25" s="340">
        <v>161</v>
      </c>
      <c r="M25" s="500"/>
      <c r="N25" s="340"/>
      <c r="O25" s="25"/>
      <c r="P25" s="14">
        <f t="shared" si="1"/>
        <v>161</v>
      </c>
      <c r="Q25" s="307" t="s">
        <v>32</v>
      </c>
      <c r="R25" s="376">
        <v>114116</v>
      </c>
      <c r="S25" s="237" t="s">
        <v>33</v>
      </c>
      <c r="T25" s="16" t="s">
        <v>161</v>
      </c>
      <c r="U25" s="16" t="s">
        <v>90</v>
      </c>
      <c r="V25" s="16">
        <v>1014595</v>
      </c>
      <c r="W25" s="16" t="s">
        <v>7462</v>
      </c>
      <c r="X25" s="16"/>
    </row>
    <row r="26" spans="1:24">
      <c r="A26" s="376" t="s">
        <v>152</v>
      </c>
      <c r="B26" s="376" t="s">
        <v>78</v>
      </c>
      <c r="C26" s="25" t="s">
        <v>7468</v>
      </c>
      <c r="D26" s="15" t="s">
        <v>932</v>
      </c>
      <c r="E26" s="24">
        <v>45912.979166666664</v>
      </c>
      <c r="F26" s="15">
        <v>10.3</v>
      </c>
      <c r="G26" s="503" t="s">
        <v>3986</v>
      </c>
      <c r="H26" s="15"/>
      <c r="I26" s="15"/>
      <c r="J26" s="26"/>
      <c r="K26" s="340">
        <v>161</v>
      </c>
      <c r="L26" s="340"/>
      <c r="M26" s="500"/>
      <c r="N26" s="340"/>
      <c r="O26" s="25"/>
      <c r="P26" s="14">
        <f t="shared" si="1"/>
        <v>161</v>
      </c>
      <c r="Q26" s="307" t="s">
        <v>32</v>
      </c>
      <c r="R26" s="376">
        <v>114117</v>
      </c>
      <c r="S26" s="237" t="s">
        <v>33</v>
      </c>
      <c r="T26" s="16" t="s">
        <v>161</v>
      </c>
      <c r="U26" s="16" t="s">
        <v>90</v>
      </c>
      <c r="V26" s="16">
        <v>1014597</v>
      </c>
      <c r="W26" s="16" t="s">
        <v>7462</v>
      </c>
      <c r="X26" s="16"/>
    </row>
    <row r="27" spans="1:24">
      <c r="A27" s="340" t="s">
        <v>107</v>
      </c>
      <c r="B27" s="376" t="s">
        <v>78</v>
      </c>
      <c r="C27" s="25" t="s">
        <v>7469</v>
      </c>
      <c r="D27" s="15" t="s">
        <v>932</v>
      </c>
      <c r="E27" s="24">
        <v>45912.003472222219</v>
      </c>
      <c r="F27" s="15">
        <v>10.3</v>
      </c>
      <c r="G27" s="503" t="s">
        <v>3121</v>
      </c>
      <c r="H27" s="15"/>
      <c r="I27" s="15"/>
      <c r="J27" s="26"/>
      <c r="K27" s="504"/>
      <c r="L27" s="340">
        <v>161</v>
      </c>
      <c r="M27" s="505"/>
      <c r="N27" s="25"/>
      <c r="O27" s="15"/>
      <c r="P27" s="14">
        <f t="shared" si="1"/>
        <v>161</v>
      </c>
      <c r="Q27" s="307" t="s">
        <v>32</v>
      </c>
      <c r="R27" s="376">
        <v>114114</v>
      </c>
      <c r="S27" s="237" t="s">
        <v>33</v>
      </c>
      <c r="T27" s="16" t="s">
        <v>161</v>
      </c>
      <c r="U27" s="16" t="s">
        <v>90</v>
      </c>
      <c r="V27" s="16">
        <v>1014598</v>
      </c>
      <c r="W27" s="16" t="s">
        <v>7462</v>
      </c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2">SUM(H22:H27)</f>
        <v>0</v>
      </c>
      <c r="I28" s="11">
        <f t="shared" si="2"/>
        <v>0</v>
      </c>
      <c r="J28" s="11">
        <f t="shared" si="2"/>
        <v>0</v>
      </c>
      <c r="K28" s="11">
        <f t="shared" si="2"/>
        <v>161</v>
      </c>
      <c r="L28" s="11">
        <f t="shared" si="2"/>
        <v>805</v>
      </c>
      <c r="M28" s="11">
        <f t="shared" si="2"/>
        <v>0</v>
      </c>
      <c r="N28" s="11">
        <f t="shared" si="2"/>
        <v>0</v>
      </c>
      <c r="O28" s="11">
        <f t="shared" si="2"/>
        <v>0</v>
      </c>
      <c r="P28" s="11">
        <f t="shared" si="2"/>
        <v>966</v>
      </c>
      <c r="Q28" s="12"/>
      <c r="R28" s="256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4605</v>
      </c>
      <c r="B32" s="1564"/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>
      <c r="A33" s="5" t="s">
        <v>42</v>
      </c>
      <c r="B33" s="1565" t="s">
        <v>7113</v>
      </c>
      <c r="C33" s="1565"/>
      <c r="D33" s="1"/>
      <c r="E33" s="1"/>
    </row>
    <row r="34" spans="1:5">
      <c r="A34" s="5" t="s">
        <v>42</v>
      </c>
      <c r="B34" s="1565"/>
      <c r="C34" s="1565"/>
    </row>
    <row r="35" spans="1:5">
      <c r="A35" s="5" t="s">
        <v>43</v>
      </c>
      <c r="B35" s="1566">
        <v>358404854773</v>
      </c>
      <c r="C35" s="1565"/>
      <c r="D35" s="1"/>
      <c r="E35" s="1"/>
    </row>
    <row r="36" spans="1:5">
      <c r="A36" s="5" t="s">
        <v>44</v>
      </c>
      <c r="B36" s="1567">
        <v>0.45833333333333331</v>
      </c>
      <c r="C36" s="1565"/>
      <c r="D36" s="1"/>
      <c r="E36" s="1"/>
    </row>
  </sheetData>
  <mergeCells count="21">
    <mergeCell ref="B35:C35"/>
    <mergeCell ref="B36:C36"/>
    <mergeCell ref="Q20:X20"/>
    <mergeCell ref="B30:D30"/>
    <mergeCell ref="J30:L30"/>
    <mergeCell ref="B32:C32"/>
    <mergeCell ref="B33:C33"/>
    <mergeCell ref="B34:C34"/>
    <mergeCell ref="H20:P20"/>
    <mergeCell ref="B15:C15"/>
    <mergeCell ref="B16:C16"/>
    <mergeCell ref="B17:C17"/>
    <mergeCell ref="B18:C18"/>
    <mergeCell ref="A20:F20"/>
    <mergeCell ref="B14:C14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40E76-8E98-4221-88CC-AB16098E1898}">
  <sheetPr>
    <tabColor rgb="FF7030A0"/>
  </sheetPr>
  <dimension ref="A1:X80"/>
  <sheetViews>
    <sheetView topLeftCell="A3" workbookViewId="0">
      <selection activeCell="F58" sqref="F5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0.28515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3.42578125" customWidth="1"/>
    <col min="19" max="19" width="9.140625" bestFit="1" customWidth="1"/>
    <col min="20" max="20" width="16.28515625" customWidth="1"/>
    <col min="21" max="21" width="11.42578125" customWidth="1"/>
    <col min="22" max="22" width="9.140625" bestFit="1" customWidth="1"/>
    <col min="23" max="23" width="16.425781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768"/>
      <c r="K1" s="1768"/>
      <c r="L1" s="1768"/>
      <c r="M1" s="1768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8</v>
      </c>
      <c r="G2" s="336" t="s">
        <v>10</v>
      </c>
      <c r="H2" s="21" t="s">
        <v>11</v>
      </c>
      <c r="I2" s="506" t="s">
        <v>12</v>
      </c>
      <c r="J2" s="507" t="s">
        <v>13</v>
      </c>
      <c r="K2" s="507" t="s">
        <v>14</v>
      </c>
      <c r="L2" s="507" t="s">
        <v>15</v>
      </c>
      <c r="M2" s="508" t="s">
        <v>16</v>
      </c>
      <c r="N2" s="50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40" t="s">
        <v>219</v>
      </c>
      <c r="B3" s="500" t="s">
        <v>75</v>
      </c>
      <c r="C3" s="445" t="s">
        <v>7470</v>
      </c>
      <c r="D3" s="344" t="s">
        <v>74</v>
      </c>
      <c r="E3" s="510">
        <v>45910.524305555555</v>
      </c>
      <c r="F3" s="344">
        <v>15.3</v>
      </c>
      <c r="G3" s="344"/>
      <c r="H3" s="344"/>
      <c r="I3" s="502"/>
      <c r="J3" s="345">
        <v>27</v>
      </c>
      <c r="K3" s="345">
        <v>134</v>
      </c>
      <c r="L3" s="340"/>
      <c r="M3" s="445"/>
      <c r="N3" s="25"/>
      <c r="O3" s="15"/>
      <c r="P3" s="14">
        <f t="shared" ref="P3:P8" si="0">SUM(H3:O3)</f>
        <v>161</v>
      </c>
      <c r="Q3" s="14" t="s">
        <v>30</v>
      </c>
      <c r="R3" s="14">
        <v>114046</v>
      </c>
      <c r="S3" s="14" t="s">
        <v>31</v>
      </c>
      <c r="T3" s="228" t="s">
        <v>169</v>
      </c>
      <c r="U3" s="16" t="s">
        <v>634</v>
      </c>
      <c r="V3" s="16">
        <v>1014545</v>
      </c>
      <c r="W3" s="16" t="s">
        <v>7471</v>
      </c>
      <c r="X3" s="16"/>
    </row>
    <row r="4" spans="1:24">
      <c r="A4" s="340" t="s">
        <v>111</v>
      </c>
      <c r="B4" s="445" t="s">
        <v>65</v>
      </c>
      <c r="C4" s="445" t="s">
        <v>7472</v>
      </c>
      <c r="D4" s="344" t="s">
        <v>64</v>
      </c>
      <c r="E4" s="510">
        <v>45910.472222222219</v>
      </c>
      <c r="F4" s="344">
        <v>14.8</v>
      </c>
      <c r="G4" s="344"/>
      <c r="H4" s="344"/>
      <c r="I4" s="502"/>
      <c r="J4" s="340"/>
      <c r="K4" s="340"/>
      <c r="L4" s="340">
        <v>161</v>
      </c>
      <c r="M4" s="445"/>
      <c r="N4" s="25"/>
      <c r="O4" s="15"/>
      <c r="P4" s="14">
        <f t="shared" si="0"/>
        <v>161</v>
      </c>
      <c r="Q4" s="14" t="s">
        <v>30</v>
      </c>
      <c r="R4" s="14">
        <v>114015</v>
      </c>
      <c r="S4" s="23" t="s">
        <v>33</v>
      </c>
      <c r="T4" s="228" t="s">
        <v>169</v>
      </c>
      <c r="U4" s="16" t="s">
        <v>90</v>
      </c>
      <c r="V4" s="16">
        <v>1014551</v>
      </c>
      <c r="W4" s="16" t="s">
        <v>7471</v>
      </c>
      <c r="X4" s="16"/>
    </row>
    <row r="5" spans="1:24">
      <c r="A5" s="340" t="s">
        <v>111</v>
      </c>
      <c r="B5" s="445" t="s">
        <v>65</v>
      </c>
      <c r="C5" s="511" t="s">
        <v>7473</v>
      </c>
      <c r="D5" s="344" t="s">
        <v>64</v>
      </c>
      <c r="E5" s="510">
        <v>45910.472222222219</v>
      </c>
      <c r="F5" s="344">
        <v>14.8</v>
      </c>
      <c r="G5" s="503"/>
      <c r="H5" s="15"/>
      <c r="I5" s="26"/>
      <c r="J5" s="443"/>
      <c r="K5" s="340"/>
      <c r="L5" s="340">
        <v>161</v>
      </c>
      <c r="M5" s="340"/>
      <c r="N5" s="445"/>
      <c r="O5" s="25"/>
      <c r="P5" s="14">
        <f t="shared" si="0"/>
        <v>161</v>
      </c>
      <c r="Q5" s="14" t="s">
        <v>30</v>
      </c>
      <c r="R5" s="386">
        <v>114016</v>
      </c>
      <c r="S5" s="237" t="s">
        <v>33</v>
      </c>
      <c r="T5" s="228" t="s">
        <v>169</v>
      </c>
      <c r="U5" s="16" t="s">
        <v>90</v>
      </c>
      <c r="V5" s="16">
        <v>1014552</v>
      </c>
      <c r="W5" s="16" t="s">
        <v>7471</v>
      </c>
      <c r="X5" s="16"/>
    </row>
    <row r="6" spans="1:24">
      <c r="A6" s="340" t="s">
        <v>86</v>
      </c>
      <c r="B6" s="500" t="s">
        <v>78</v>
      </c>
      <c r="C6" s="445" t="s">
        <v>7474</v>
      </c>
      <c r="D6" s="344" t="s">
        <v>168</v>
      </c>
      <c r="E6" s="510">
        <v>45910.715277777781</v>
      </c>
      <c r="F6" s="344">
        <v>11.8</v>
      </c>
      <c r="G6" s="503" t="s">
        <v>3121</v>
      </c>
      <c r="H6" s="344"/>
      <c r="I6" s="502"/>
      <c r="J6" s="340"/>
      <c r="K6" s="340"/>
      <c r="L6" s="340">
        <v>161</v>
      </c>
      <c r="M6" s="445"/>
      <c r="N6" s="25"/>
      <c r="O6" s="15"/>
      <c r="P6" s="14">
        <f t="shared" si="0"/>
        <v>161</v>
      </c>
      <c r="Q6" s="307" t="s">
        <v>32</v>
      </c>
      <c r="R6" s="344">
        <v>114058</v>
      </c>
      <c r="S6" s="237" t="s">
        <v>33</v>
      </c>
      <c r="T6" s="228" t="s">
        <v>169</v>
      </c>
      <c r="U6" s="16" t="s">
        <v>90</v>
      </c>
      <c r="V6" s="16">
        <v>1014546</v>
      </c>
      <c r="W6" s="16" t="s">
        <v>7471</v>
      </c>
      <c r="X6" s="16"/>
    </row>
    <row r="7" spans="1:24">
      <c r="A7" s="340" t="s">
        <v>3866</v>
      </c>
      <c r="B7" s="500" t="s">
        <v>78</v>
      </c>
      <c r="C7" s="445" t="s">
        <v>7475</v>
      </c>
      <c r="D7" s="344" t="s">
        <v>932</v>
      </c>
      <c r="E7" s="510">
        <v>45911.003472222219</v>
      </c>
      <c r="F7" s="344">
        <v>10.3</v>
      </c>
      <c r="G7" s="503" t="s">
        <v>3121</v>
      </c>
      <c r="H7" s="344"/>
      <c r="I7" s="502"/>
      <c r="J7" s="340"/>
      <c r="K7" s="340"/>
      <c r="L7" s="340">
        <v>161</v>
      </c>
      <c r="M7" s="445"/>
      <c r="N7" s="25"/>
      <c r="O7" s="15"/>
      <c r="P7" s="14">
        <f t="shared" si="0"/>
        <v>161</v>
      </c>
      <c r="Q7" s="307" t="s">
        <v>32</v>
      </c>
      <c r="R7" s="344">
        <v>114059</v>
      </c>
      <c r="S7" s="237" t="s">
        <v>33</v>
      </c>
      <c r="T7" s="228" t="s">
        <v>161</v>
      </c>
      <c r="U7" s="16" t="s">
        <v>90</v>
      </c>
      <c r="V7" s="16">
        <v>1014548</v>
      </c>
      <c r="W7" s="16" t="s">
        <v>7471</v>
      </c>
      <c r="X7" s="16"/>
    </row>
    <row r="8" spans="1:24">
      <c r="A8" s="340" t="s">
        <v>519</v>
      </c>
      <c r="B8" s="500" t="s">
        <v>78</v>
      </c>
      <c r="C8" s="445" t="s">
        <v>7476</v>
      </c>
      <c r="D8" s="344" t="s">
        <v>88</v>
      </c>
      <c r="E8" s="510">
        <v>45911.166666666664</v>
      </c>
      <c r="F8" s="344">
        <v>10.3</v>
      </c>
      <c r="G8" s="503" t="s">
        <v>3121</v>
      </c>
      <c r="H8" s="344"/>
      <c r="I8" s="502"/>
      <c r="J8" s="340"/>
      <c r="K8" s="340"/>
      <c r="L8" s="340">
        <v>161</v>
      </c>
      <c r="M8" s="445"/>
      <c r="N8" s="25"/>
      <c r="O8" s="15"/>
      <c r="P8" s="14">
        <f t="shared" si="0"/>
        <v>161</v>
      </c>
      <c r="Q8" s="307" t="s">
        <v>32</v>
      </c>
      <c r="R8" s="344">
        <v>114060</v>
      </c>
      <c r="S8" s="237" t="s">
        <v>33</v>
      </c>
      <c r="T8" s="228" t="s">
        <v>161</v>
      </c>
      <c r="U8" s="16" t="s">
        <v>90</v>
      </c>
      <c r="V8" s="16">
        <v>1014549</v>
      </c>
      <c r="W8" s="16" t="s">
        <v>7471</v>
      </c>
      <c r="X8" s="16"/>
    </row>
    <row r="9" spans="1:24">
      <c r="A9" s="45"/>
      <c r="B9" s="45"/>
      <c r="C9" s="45"/>
      <c r="D9" s="45"/>
      <c r="E9" s="45"/>
      <c r="F9" s="45"/>
      <c r="G9" s="512"/>
      <c r="H9" s="45"/>
      <c r="I9" s="444"/>
      <c r="J9" s="513"/>
      <c r="K9" s="513"/>
      <c r="L9" s="513"/>
      <c r="M9" s="250"/>
      <c r="N9" s="25"/>
      <c r="O9" s="15"/>
      <c r="P9" s="14"/>
      <c r="Q9" s="14"/>
      <c r="R9" s="293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9">
        <f t="shared" si="1"/>
        <v>27</v>
      </c>
      <c r="K10" s="19">
        <f t="shared" si="1"/>
        <v>134</v>
      </c>
      <c r="L10" s="19">
        <f t="shared" si="1"/>
        <v>805</v>
      </c>
      <c r="M10" s="19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161</v>
      </c>
      <c r="B14" s="1564" t="s">
        <v>7193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373" t="s">
        <v>169</v>
      </c>
      <c r="B15" s="1569" t="s">
        <v>7194</v>
      </c>
      <c r="C15" s="1569"/>
      <c r="D15" s="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565" t="s">
        <v>1599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15" customHeight="1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358401726394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40">
        <v>0.45833333333333331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51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24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 ht="23.25" customHeight="1">
      <c r="A22" s="1559" t="s">
        <v>194</v>
      </c>
      <c r="B22" s="1559"/>
      <c r="C22" s="1559"/>
      <c r="D22" s="1559"/>
      <c r="E22" s="1559"/>
      <c r="F22" s="1559"/>
      <c r="G22" s="7"/>
      <c r="H22" s="1559" t="s">
        <v>346</v>
      </c>
      <c r="I22" s="1559"/>
      <c r="J22" s="1559"/>
      <c r="K22" s="1559"/>
      <c r="L22" s="1559"/>
      <c r="M22" s="1559"/>
      <c r="N22" s="1559"/>
      <c r="O22" s="1559"/>
      <c r="P22" s="1559"/>
      <c r="Q22" s="1741" t="s">
        <v>4488</v>
      </c>
      <c r="R22" s="1742"/>
      <c r="S22" s="1742"/>
      <c r="T22" s="1742"/>
      <c r="U22" s="1742"/>
      <c r="V22" s="1742"/>
      <c r="W22" s="1742"/>
      <c r="X22" s="1742"/>
    </row>
    <row r="23" spans="1:24" ht="26.25">
      <c r="A23" s="18" t="s">
        <v>3</v>
      </c>
      <c r="B23" s="1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21" t="s">
        <v>14</v>
      </c>
      <c r="L23" s="21" t="s">
        <v>15</v>
      </c>
      <c r="M23" s="21" t="s">
        <v>16</v>
      </c>
      <c r="N23" s="21" t="s">
        <v>17</v>
      </c>
      <c r="O23" s="10" t="s">
        <v>18</v>
      </c>
      <c r="P23" s="8" t="s">
        <v>19</v>
      </c>
      <c r="Q23" s="8" t="s">
        <v>20</v>
      </c>
      <c r="R23" s="1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  <c r="X23" s="8" t="s">
        <v>28</v>
      </c>
    </row>
    <row r="24" spans="1:24">
      <c r="A24" s="340" t="s">
        <v>120</v>
      </c>
      <c r="B24" s="500" t="s">
        <v>78</v>
      </c>
      <c r="C24" s="25" t="s">
        <v>7477</v>
      </c>
      <c r="D24" s="15" t="s">
        <v>88</v>
      </c>
      <c r="E24" s="24">
        <v>45911.166666666664</v>
      </c>
      <c r="F24" s="15">
        <v>10.3</v>
      </c>
      <c r="G24" s="503" t="s">
        <v>3121</v>
      </c>
      <c r="H24" s="15"/>
      <c r="I24" s="15"/>
      <c r="J24" s="26"/>
      <c r="K24" s="340"/>
      <c r="L24" s="340">
        <v>101</v>
      </c>
      <c r="M24" s="340">
        <v>60</v>
      </c>
      <c r="N24" s="445"/>
      <c r="O24" s="25"/>
      <c r="P24" s="14">
        <f t="shared" ref="P24:P29" si="2">SUM(H24:O24)</f>
        <v>161</v>
      </c>
      <c r="Q24" s="307" t="s">
        <v>32</v>
      </c>
      <c r="R24" s="340">
        <v>114061</v>
      </c>
      <c r="S24" s="237" t="s">
        <v>33</v>
      </c>
      <c r="T24" s="228" t="s">
        <v>161</v>
      </c>
      <c r="U24" s="228" t="s">
        <v>90</v>
      </c>
      <c r="V24" s="228">
        <v>1014553</v>
      </c>
      <c r="W24" s="228" t="s">
        <v>7478</v>
      </c>
      <c r="X24" s="16"/>
    </row>
    <row r="25" spans="1:24">
      <c r="A25" s="340" t="s">
        <v>152</v>
      </c>
      <c r="B25" s="500" t="s">
        <v>78</v>
      </c>
      <c r="C25" s="25" t="s">
        <v>7479</v>
      </c>
      <c r="D25" s="15" t="s">
        <v>88</v>
      </c>
      <c r="E25" s="24">
        <v>45911.166666666664</v>
      </c>
      <c r="F25" s="15">
        <v>10.3</v>
      </c>
      <c r="G25" s="503" t="s">
        <v>3121</v>
      </c>
      <c r="H25" s="15"/>
      <c r="I25" s="15"/>
      <c r="J25" s="26"/>
      <c r="K25" s="340">
        <v>101</v>
      </c>
      <c r="L25" s="340">
        <v>30</v>
      </c>
      <c r="M25" s="340">
        <v>30</v>
      </c>
      <c r="N25" s="445"/>
      <c r="O25" s="25"/>
      <c r="P25" s="14">
        <f t="shared" si="2"/>
        <v>161</v>
      </c>
      <c r="Q25" s="307" t="s">
        <v>32</v>
      </c>
      <c r="R25" s="340">
        <v>114062</v>
      </c>
      <c r="S25" s="237" t="s">
        <v>33</v>
      </c>
      <c r="T25" s="228" t="s">
        <v>161</v>
      </c>
      <c r="U25" s="228" t="s">
        <v>90</v>
      </c>
      <c r="V25" s="228">
        <v>1014554</v>
      </c>
      <c r="W25" s="228" t="s">
        <v>7478</v>
      </c>
      <c r="X25" s="16"/>
    </row>
    <row r="26" spans="1:24">
      <c r="A26" s="340" t="s">
        <v>119</v>
      </c>
      <c r="B26" s="500" t="s">
        <v>92</v>
      </c>
      <c r="C26" s="25" t="s">
        <v>7480</v>
      </c>
      <c r="D26" s="15" t="s">
        <v>159</v>
      </c>
      <c r="E26" s="24">
        <v>45911.041666666664</v>
      </c>
      <c r="F26" s="15">
        <v>10.3</v>
      </c>
      <c r="G26" s="503" t="s">
        <v>3121</v>
      </c>
      <c r="H26" s="15"/>
      <c r="I26" s="15"/>
      <c r="J26" s="26"/>
      <c r="K26" s="340"/>
      <c r="L26" s="340">
        <v>90</v>
      </c>
      <c r="M26" s="340">
        <v>71</v>
      </c>
      <c r="N26" s="445"/>
      <c r="O26" s="25"/>
      <c r="P26" s="14">
        <f t="shared" si="2"/>
        <v>161</v>
      </c>
      <c r="Q26" s="307" t="s">
        <v>32</v>
      </c>
      <c r="R26" s="340">
        <v>114063</v>
      </c>
      <c r="S26" s="237" t="s">
        <v>33</v>
      </c>
      <c r="T26" s="228" t="s">
        <v>161</v>
      </c>
      <c r="U26" s="228" t="s">
        <v>90</v>
      </c>
      <c r="V26" s="228">
        <v>1014555</v>
      </c>
      <c r="W26" s="228" t="s">
        <v>7478</v>
      </c>
      <c r="X26" s="16"/>
    </row>
    <row r="27" spans="1:24">
      <c r="A27" s="340" t="s">
        <v>2561</v>
      </c>
      <c r="B27" s="500" t="s">
        <v>92</v>
      </c>
      <c r="C27" s="441" t="s">
        <v>7481</v>
      </c>
      <c r="D27" s="15" t="s">
        <v>159</v>
      </c>
      <c r="E27" s="24">
        <v>45911.041666666664</v>
      </c>
      <c r="F27" s="15">
        <v>10.3</v>
      </c>
      <c r="G27" s="503" t="s">
        <v>3121</v>
      </c>
      <c r="H27" s="15"/>
      <c r="I27" s="15"/>
      <c r="J27" s="26"/>
      <c r="K27" s="340"/>
      <c r="L27" s="340">
        <v>161</v>
      </c>
      <c r="M27" s="340"/>
      <c r="N27" s="445"/>
      <c r="O27" s="25"/>
      <c r="P27" s="14">
        <f t="shared" si="2"/>
        <v>161</v>
      </c>
      <c r="Q27" s="307" t="s">
        <v>32</v>
      </c>
      <c r="R27" s="340">
        <v>114064</v>
      </c>
      <c r="S27" s="237" t="s">
        <v>33</v>
      </c>
      <c r="T27" s="228" t="s">
        <v>161</v>
      </c>
      <c r="U27" s="228" t="s">
        <v>90</v>
      </c>
      <c r="V27" s="228">
        <v>1014556</v>
      </c>
      <c r="W27" s="228" t="s">
        <v>7478</v>
      </c>
      <c r="X27" s="16"/>
    </row>
    <row r="28" spans="1:24">
      <c r="A28" s="340" t="s">
        <v>102</v>
      </c>
      <c r="B28" s="500" t="s">
        <v>92</v>
      </c>
      <c r="C28" s="515" t="s">
        <v>7482</v>
      </c>
      <c r="D28" s="250" t="s">
        <v>2467</v>
      </c>
      <c r="E28" s="251">
        <v>45911.732638888891</v>
      </c>
      <c r="F28" s="15">
        <v>10.3</v>
      </c>
      <c r="G28" s="503" t="s">
        <v>3121</v>
      </c>
      <c r="H28" s="15"/>
      <c r="I28" s="15"/>
      <c r="J28" s="26"/>
      <c r="K28" s="340"/>
      <c r="L28" s="340">
        <v>161</v>
      </c>
      <c r="M28" s="340"/>
      <c r="N28" s="445"/>
      <c r="O28" s="25"/>
      <c r="P28" s="14">
        <f t="shared" si="2"/>
        <v>161</v>
      </c>
      <c r="Q28" s="307" t="s">
        <v>32</v>
      </c>
      <c r="R28" s="340">
        <v>114065</v>
      </c>
      <c r="S28" s="237" t="s">
        <v>33</v>
      </c>
      <c r="T28" s="228" t="s">
        <v>161</v>
      </c>
      <c r="U28" s="228" t="s">
        <v>90</v>
      </c>
      <c r="V28" s="228">
        <v>1014557</v>
      </c>
      <c r="W28" s="228" t="s">
        <v>7478</v>
      </c>
      <c r="X28" s="16"/>
    </row>
    <row r="29" spans="1:24">
      <c r="A29" s="344" t="s">
        <v>122</v>
      </c>
      <c r="B29" s="445" t="s">
        <v>62</v>
      </c>
      <c r="C29" s="445" t="s">
        <v>7483</v>
      </c>
      <c r="D29" s="344" t="s">
        <v>61</v>
      </c>
      <c r="E29" s="510">
        <v>45910.767361111109</v>
      </c>
      <c r="F29" s="344">
        <v>13</v>
      </c>
      <c r="G29" s="344"/>
      <c r="H29" s="344"/>
      <c r="I29" s="502"/>
      <c r="J29" s="340">
        <v>81</v>
      </c>
      <c r="K29" s="340">
        <v>80</v>
      </c>
      <c r="L29" s="340"/>
      <c r="M29" s="445"/>
      <c r="N29" s="25"/>
      <c r="O29" s="15"/>
      <c r="P29" s="14">
        <f t="shared" si="2"/>
        <v>161</v>
      </c>
      <c r="Q29" s="14" t="s">
        <v>30</v>
      </c>
      <c r="R29" s="397">
        <v>114017</v>
      </c>
      <c r="S29" s="14" t="s">
        <v>31</v>
      </c>
      <c r="T29" s="228" t="s">
        <v>169</v>
      </c>
      <c r="U29" s="16" t="s">
        <v>90</v>
      </c>
      <c r="V29" s="16">
        <v>1014558</v>
      </c>
      <c r="W29" s="16" t="s">
        <v>7484</v>
      </c>
      <c r="X29" s="16"/>
    </row>
    <row r="30" spans="1:24">
      <c r="A30" s="19" t="s">
        <v>19</v>
      </c>
      <c r="B30" s="20"/>
      <c r="C30" s="7"/>
      <c r="D30" s="7"/>
      <c r="E30" s="11"/>
      <c r="F30" s="7"/>
      <c r="G30" s="7"/>
      <c r="H30" s="11">
        <f>SUM(H24:H28)</f>
        <v>0</v>
      </c>
      <c r="I30" s="11">
        <f>SUM(I24:I28)</f>
        <v>0</v>
      </c>
      <c r="J30" s="19">
        <f>SUM(J24:J29)</f>
        <v>81</v>
      </c>
      <c r="K30" s="19">
        <f>SUM(K24:K29)</f>
        <v>181</v>
      </c>
      <c r="L30" s="19">
        <f>SUM(L24:L29)</f>
        <v>543</v>
      </c>
      <c r="M30" s="19">
        <f>SUM(M24:M29)</f>
        <v>161</v>
      </c>
      <c r="N30" s="19">
        <f>SUM(N24:N28)</f>
        <v>0</v>
      </c>
      <c r="O30" s="19">
        <f>SUM(O24:O28)</f>
        <v>0</v>
      </c>
      <c r="P30" s="11">
        <f>SUM(P24:P29)</f>
        <v>966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169</v>
      </c>
      <c r="B34" s="1564" t="s">
        <v>7193</v>
      </c>
      <c r="C34" s="1564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373" t="s">
        <v>161</v>
      </c>
      <c r="B35" s="1569" t="s">
        <v>7194</v>
      </c>
      <c r="C35" s="1569"/>
      <c r="D35" s="2"/>
      <c r="E35" s="4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5" t="s">
        <v>42</v>
      </c>
      <c r="B36" s="1565" t="s">
        <v>3097</v>
      </c>
      <c r="C36" s="1565"/>
      <c r="D36" s="1"/>
      <c r="E36" s="1"/>
    </row>
    <row r="37" spans="1:24">
      <c r="A37" s="5" t="s">
        <v>42</v>
      </c>
      <c r="B37" s="1565"/>
      <c r="C37" s="1565"/>
    </row>
    <row r="38" spans="1:24">
      <c r="A38" s="5" t="s">
        <v>43</v>
      </c>
      <c r="B38" s="1626">
        <v>358400393570</v>
      </c>
      <c r="C38" s="1565"/>
      <c r="D38" s="1"/>
      <c r="E38" s="1"/>
    </row>
    <row r="39" spans="1:24">
      <c r="A39" s="5" t="s">
        <v>44</v>
      </c>
      <c r="B39" s="1567">
        <v>0.625</v>
      </c>
      <c r="C39" s="1565"/>
      <c r="D39" s="1"/>
      <c r="E39" s="1"/>
    </row>
    <row r="40" spans="1:24">
      <c r="D40" s="1"/>
      <c r="E40" s="1"/>
    </row>
    <row r="42" spans="1:24" ht="23.25" customHeight="1">
      <c r="A42" s="1559" t="s">
        <v>205</v>
      </c>
      <c r="B42" s="1559"/>
      <c r="C42" s="1559"/>
      <c r="D42" s="1559"/>
      <c r="E42" s="1559"/>
      <c r="F42" s="1559"/>
      <c r="G42" s="7"/>
      <c r="H42" s="1559" t="s">
        <v>346</v>
      </c>
      <c r="I42" s="1559"/>
      <c r="J42" s="1559"/>
      <c r="K42" s="1559"/>
      <c r="L42" s="1559"/>
      <c r="M42" s="1559"/>
      <c r="N42" s="1559"/>
      <c r="O42" s="1559"/>
      <c r="P42" s="1559"/>
      <c r="Q42" s="1741" t="s">
        <v>2599</v>
      </c>
      <c r="R42" s="1742"/>
      <c r="S42" s="1742"/>
      <c r="T42" s="1742"/>
      <c r="U42" s="1742"/>
      <c r="V42" s="1742"/>
      <c r="W42" s="1742"/>
      <c r="X42" s="1742"/>
    </row>
    <row r="43" spans="1:24" ht="26.25">
      <c r="A43" s="18" t="s">
        <v>3</v>
      </c>
      <c r="B43" s="18" t="s">
        <v>4</v>
      </c>
      <c r="C43" s="8" t="s">
        <v>5</v>
      </c>
      <c r="D43" s="8" t="s">
        <v>6</v>
      </c>
      <c r="E43" s="8" t="s">
        <v>7</v>
      </c>
      <c r="F43" s="8" t="s">
        <v>8</v>
      </c>
      <c r="G43" s="33" t="s">
        <v>10</v>
      </c>
      <c r="H43" s="9" t="s">
        <v>11</v>
      </c>
      <c r="I43" s="9" t="s">
        <v>12</v>
      </c>
      <c r="J43" s="9" t="s">
        <v>13</v>
      </c>
      <c r="K43" s="21" t="s">
        <v>14</v>
      </c>
      <c r="L43" s="21" t="s">
        <v>15</v>
      </c>
      <c r="M43" s="21" t="s">
        <v>16</v>
      </c>
      <c r="N43" s="21" t="s">
        <v>17</v>
      </c>
      <c r="O43" s="10" t="s">
        <v>18</v>
      </c>
      <c r="P43" s="8" t="s">
        <v>19</v>
      </c>
      <c r="Q43" s="8" t="s">
        <v>20</v>
      </c>
      <c r="R43" s="18" t="s">
        <v>9</v>
      </c>
      <c r="S43" s="8" t="s">
        <v>21</v>
      </c>
      <c r="T43" s="8" t="s">
        <v>24</v>
      </c>
      <c r="U43" s="8" t="s">
        <v>25</v>
      </c>
      <c r="V43" s="8" t="s">
        <v>26</v>
      </c>
      <c r="W43" s="8" t="s">
        <v>27</v>
      </c>
      <c r="X43" s="8" t="s">
        <v>28</v>
      </c>
    </row>
    <row r="44" spans="1:24">
      <c r="A44" s="340" t="s">
        <v>133</v>
      </c>
      <c r="B44" s="500" t="s">
        <v>134</v>
      </c>
      <c r="C44" s="25" t="s">
        <v>7485</v>
      </c>
      <c r="D44" s="15" t="s">
        <v>2892</v>
      </c>
      <c r="E44" s="24">
        <v>45911.288194444445</v>
      </c>
      <c r="F44" s="15">
        <v>10.3</v>
      </c>
      <c r="G44" s="503" t="s">
        <v>3121</v>
      </c>
      <c r="H44" s="15"/>
      <c r="I44" s="15"/>
      <c r="J44" s="26"/>
      <c r="K44" s="340">
        <v>101</v>
      </c>
      <c r="L44" s="340">
        <v>60</v>
      </c>
      <c r="M44" s="340"/>
      <c r="N44" s="445"/>
      <c r="O44" s="25"/>
      <c r="P44" s="14">
        <f t="shared" ref="P44:P49" si="3">SUM(H44:O44)</f>
        <v>161</v>
      </c>
      <c r="Q44" s="307" t="s">
        <v>32</v>
      </c>
      <c r="R44" s="14" t="s">
        <v>7486</v>
      </c>
      <c r="S44" s="237" t="s">
        <v>33</v>
      </c>
      <c r="T44" s="228" t="s">
        <v>161</v>
      </c>
      <c r="U44" s="228" t="s">
        <v>90</v>
      </c>
      <c r="V44" s="228">
        <v>1014564</v>
      </c>
      <c r="W44" s="228" t="s">
        <v>7487</v>
      </c>
      <c r="X44" s="16"/>
    </row>
    <row r="45" spans="1:24">
      <c r="A45" s="340" t="s">
        <v>133</v>
      </c>
      <c r="B45" s="500" t="s">
        <v>134</v>
      </c>
      <c r="C45" s="25" t="s">
        <v>7488</v>
      </c>
      <c r="D45" s="15" t="s">
        <v>2892</v>
      </c>
      <c r="E45" s="24">
        <v>45911.288194444445</v>
      </c>
      <c r="F45" s="15">
        <v>10.3</v>
      </c>
      <c r="G45" s="503" t="s">
        <v>3121</v>
      </c>
      <c r="H45" s="15"/>
      <c r="I45" s="15"/>
      <c r="J45" s="26"/>
      <c r="K45" s="340">
        <v>101</v>
      </c>
      <c r="L45" s="340">
        <v>60</v>
      </c>
      <c r="M45" s="340"/>
      <c r="N45" s="445"/>
      <c r="O45" s="25"/>
      <c r="P45" s="14">
        <f t="shared" si="3"/>
        <v>161</v>
      </c>
      <c r="Q45" s="307" t="s">
        <v>32</v>
      </c>
      <c r="R45" s="14" t="s">
        <v>7489</v>
      </c>
      <c r="S45" s="237" t="s">
        <v>33</v>
      </c>
      <c r="T45" s="228" t="s">
        <v>161</v>
      </c>
      <c r="U45" s="228" t="s">
        <v>90</v>
      </c>
      <c r="V45" s="228">
        <v>1014565</v>
      </c>
      <c r="W45" s="228" t="s">
        <v>7487</v>
      </c>
      <c r="X45" s="16"/>
    </row>
    <row r="46" spans="1:24">
      <c r="A46" s="340" t="s">
        <v>558</v>
      </c>
      <c r="B46" s="500" t="s">
        <v>2438</v>
      </c>
      <c r="C46" s="25" t="s">
        <v>7490</v>
      </c>
      <c r="D46" s="15" t="s">
        <v>620</v>
      </c>
      <c r="E46" s="24">
        <v>45911.979166666664</v>
      </c>
      <c r="F46" s="15">
        <v>10.3</v>
      </c>
      <c r="G46" s="503" t="s">
        <v>3121</v>
      </c>
      <c r="H46" s="15"/>
      <c r="I46" s="15"/>
      <c r="J46" s="26"/>
      <c r="K46" s="340"/>
      <c r="L46" s="340">
        <v>161</v>
      </c>
      <c r="M46" s="340"/>
      <c r="N46" s="445"/>
      <c r="O46" s="25"/>
      <c r="P46" s="14">
        <f t="shared" si="3"/>
        <v>161</v>
      </c>
      <c r="Q46" s="307" t="s">
        <v>32</v>
      </c>
      <c r="R46" s="340">
        <v>114071</v>
      </c>
      <c r="S46" s="237" t="s">
        <v>33</v>
      </c>
      <c r="T46" s="228" t="s">
        <v>161</v>
      </c>
      <c r="U46" s="228" t="s">
        <v>90</v>
      </c>
      <c r="V46" s="228">
        <v>1014566</v>
      </c>
      <c r="W46" s="228" t="s">
        <v>7462</v>
      </c>
      <c r="X46" s="16"/>
    </row>
    <row r="47" spans="1:24">
      <c r="A47" s="340" t="s">
        <v>133</v>
      </c>
      <c r="B47" s="500" t="s">
        <v>134</v>
      </c>
      <c r="C47" s="25" t="s">
        <v>7491</v>
      </c>
      <c r="D47" s="15" t="s">
        <v>2892</v>
      </c>
      <c r="E47" s="24">
        <v>45911.288194444445</v>
      </c>
      <c r="F47" s="15">
        <v>10.3</v>
      </c>
      <c r="G47" s="503" t="s">
        <v>3121</v>
      </c>
      <c r="H47" s="15"/>
      <c r="I47" s="15"/>
      <c r="J47" s="26"/>
      <c r="K47" s="340"/>
      <c r="L47" s="340">
        <v>161</v>
      </c>
      <c r="M47" s="340"/>
      <c r="N47" s="445"/>
      <c r="O47" s="25"/>
      <c r="P47" s="14">
        <f t="shared" si="3"/>
        <v>161</v>
      </c>
      <c r="Q47" s="307" t="s">
        <v>32</v>
      </c>
      <c r="R47" s="14" t="s">
        <v>7492</v>
      </c>
      <c r="S47" s="237" t="s">
        <v>33</v>
      </c>
      <c r="T47" s="228" t="s">
        <v>161</v>
      </c>
      <c r="U47" s="228" t="s">
        <v>90</v>
      </c>
      <c r="V47" s="228">
        <v>1014567</v>
      </c>
      <c r="W47" s="228" t="s">
        <v>7487</v>
      </c>
      <c r="X47" s="16"/>
    </row>
    <row r="48" spans="1:24">
      <c r="A48" s="340" t="s">
        <v>86</v>
      </c>
      <c r="B48" s="500" t="s">
        <v>134</v>
      </c>
      <c r="C48" s="25" t="s">
        <v>7493</v>
      </c>
      <c r="D48" s="15" t="s">
        <v>2892</v>
      </c>
      <c r="E48" s="24">
        <v>45911.288194444445</v>
      </c>
      <c r="F48" s="15">
        <v>10.3</v>
      </c>
      <c r="G48" s="503" t="s">
        <v>3121</v>
      </c>
      <c r="H48" s="15"/>
      <c r="I48" s="322"/>
      <c r="J48" s="516"/>
      <c r="K48" s="340"/>
      <c r="L48" s="340">
        <v>161</v>
      </c>
      <c r="M48" s="340"/>
      <c r="N48" s="517"/>
      <c r="O48" s="441"/>
      <c r="P48" s="14">
        <f t="shared" si="3"/>
        <v>161</v>
      </c>
      <c r="Q48" s="307" t="s">
        <v>32</v>
      </c>
      <c r="R48" s="340">
        <v>114072</v>
      </c>
      <c r="S48" s="237" t="s">
        <v>33</v>
      </c>
      <c r="T48" s="228" t="s">
        <v>161</v>
      </c>
      <c r="U48" s="228" t="s">
        <v>90</v>
      </c>
      <c r="V48" s="228">
        <v>1014568</v>
      </c>
      <c r="W48" s="228" t="s">
        <v>7487</v>
      </c>
      <c r="X48" s="16"/>
    </row>
    <row r="49" spans="1:24">
      <c r="A49" s="344" t="s">
        <v>113</v>
      </c>
      <c r="B49" s="445" t="s">
        <v>65</v>
      </c>
      <c r="C49" s="25" t="s">
        <v>7494</v>
      </c>
      <c r="D49" s="15" t="s">
        <v>64</v>
      </c>
      <c r="E49" s="24">
        <v>45911.472222222219</v>
      </c>
      <c r="F49" s="15">
        <v>14.8</v>
      </c>
      <c r="G49" s="37"/>
      <c r="H49" s="26"/>
      <c r="I49" s="250"/>
      <c r="J49" s="502"/>
      <c r="K49" s="340"/>
      <c r="L49" s="340">
        <v>81</v>
      </c>
      <c r="M49" s="340"/>
      <c r="N49" s="445"/>
      <c r="O49" s="250"/>
      <c r="P49" s="14">
        <f t="shared" si="3"/>
        <v>81</v>
      </c>
      <c r="Q49" s="66" t="s">
        <v>30</v>
      </c>
      <c r="R49" s="340">
        <v>114042</v>
      </c>
      <c r="S49" s="237" t="s">
        <v>33</v>
      </c>
      <c r="T49" s="228" t="s">
        <v>169</v>
      </c>
      <c r="U49" s="228" t="s">
        <v>90</v>
      </c>
      <c r="V49" s="228">
        <v>1014569</v>
      </c>
      <c r="W49" s="228" t="s">
        <v>7495</v>
      </c>
      <c r="X49" s="16"/>
    </row>
    <row r="50" spans="1:24">
      <c r="A50" s="340" t="s">
        <v>113</v>
      </c>
      <c r="B50" s="500" t="s">
        <v>65</v>
      </c>
      <c r="C50" s="25" t="s">
        <v>7496</v>
      </c>
      <c r="D50" s="15" t="s">
        <v>64</v>
      </c>
      <c r="E50" s="24">
        <v>45911.472222222219</v>
      </c>
      <c r="F50" s="15">
        <v>14.8</v>
      </c>
      <c r="G50" s="37"/>
      <c r="H50" s="1842" t="s">
        <v>7497</v>
      </c>
      <c r="I50" s="1843"/>
      <c r="J50" s="444"/>
      <c r="K50" s="499"/>
      <c r="L50" s="499"/>
      <c r="M50" s="499"/>
      <c r="N50" s="518"/>
      <c r="O50" s="452"/>
      <c r="P50" s="14">
        <v>54</v>
      </c>
      <c r="Q50" s="14" t="s">
        <v>30</v>
      </c>
      <c r="R50" s="340">
        <v>114055</v>
      </c>
      <c r="S50" s="23" t="s">
        <v>33</v>
      </c>
      <c r="T50" s="228" t="s">
        <v>169</v>
      </c>
      <c r="U50" s="228" t="s">
        <v>90</v>
      </c>
      <c r="V50" s="228">
        <v>1014570</v>
      </c>
      <c r="W50" s="228" t="s">
        <v>7495</v>
      </c>
      <c r="X50" s="16"/>
    </row>
    <row r="51" spans="1:24">
      <c r="A51" s="19" t="s">
        <v>19</v>
      </c>
      <c r="B51" s="20"/>
      <c r="C51" s="7"/>
      <c r="D51" s="7"/>
      <c r="E51" s="11"/>
      <c r="F51" s="7"/>
      <c r="G51" s="7"/>
      <c r="H51" s="11">
        <f t="shared" ref="H51:P51" si="4">SUM(H44:H50)</f>
        <v>0</v>
      </c>
      <c r="I51" s="11">
        <f t="shared" si="4"/>
        <v>0</v>
      </c>
      <c r="J51" s="11">
        <f t="shared" si="4"/>
        <v>0</v>
      </c>
      <c r="K51" s="19">
        <f t="shared" si="4"/>
        <v>202</v>
      </c>
      <c r="L51" s="19">
        <f t="shared" si="4"/>
        <v>684</v>
      </c>
      <c r="M51" s="19">
        <f t="shared" si="4"/>
        <v>0</v>
      </c>
      <c r="N51" s="11">
        <f t="shared" si="4"/>
        <v>0</v>
      </c>
      <c r="O51" s="11">
        <f t="shared" si="4"/>
        <v>0</v>
      </c>
      <c r="P51" s="11">
        <f t="shared" si="4"/>
        <v>940</v>
      </c>
      <c r="Q51" s="12"/>
      <c r="R51" s="12"/>
      <c r="S51" s="12"/>
      <c r="T51" s="12"/>
      <c r="U51" s="12"/>
      <c r="V51" s="12"/>
      <c r="W51" s="12"/>
      <c r="X51" s="12"/>
    </row>
    <row r="52" spans="1:24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166" t="s">
        <v>34</v>
      </c>
      <c r="B53" s="1562"/>
      <c r="C53" s="1562"/>
      <c r="D53" s="1562"/>
      <c r="E53" s="1"/>
      <c r="F53" s="1"/>
      <c r="G53" s="1"/>
      <c r="H53" s="1"/>
      <c r="I53" s="1"/>
      <c r="J53" s="1563"/>
      <c r="K53" s="1563"/>
      <c r="L53" s="156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 ht="18">
      <c r="A54" s="187" t="s">
        <v>35</v>
      </c>
      <c r="B54" s="186" t="s">
        <v>36</v>
      </c>
      <c r="C54" s="239" t="s">
        <v>37</v>
      </c>
      <c r="D54" s="24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4" t="s">
        <v>169</v>
      </c>
      <c r="B55" s="1564" t="s">
        <v>7193</v>
      </c>
      <c r="C55" s="1564"/>
      <c r="D55" s="242"/>
      <c r="E55" s="243" t="s">
        <v>40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373" t="s">
        <v>161</v>
      </c>
      <c r="B56" s="1569" t="s">
        <v>7194</v>
      </c>
      <c r="C56" s="1569"/>
      <c r="D56" s="2"/>
      <c r="E56" s="4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4">
      <c r="A57" s="5" t="s">
        <v>42</v>
      </c>
      <c r="B57" s="1565" t="s">
        <v>870</v>
      </c>
      <c r="C57" s="1565"/>
      <c r="D57" s="1"/>
      <c r="E57" s="1"/>
    </row>
    <row r="58" spans="1:24">
      <c r="A58" s="5" t="s">
        <v>42</v>
      </c>
      <c r="B58" s="1565"/>
      <c r="C58" s="1565"/>
    </row>
    <row r="59" spans="1:24">
      <c r="A59" s="5" t="s">
        <v>43</v>
      </c>
      <c r="B59" s="1626">
        <v>358405120586</v>
      </c>
      <c r="C59" s="1565"/>
      <c r="D59" s="1"/>
      <c r="E59" s="1"/>
    </row>
    <row r="60" spans="1:24">
      <c r="A60" s="5" t="s">
        <v>44</v>
      </c>
      <c r="B60" s="1567">
        <v>0.75</v>
      </c>
      <c r="C60" s="1565"/>
      <c r="D60" s="1"/>
      <c r="E60" s="1"/>
    </row>
    <row r="63" spans="1:24" ht="23.25" customHeight="1">
      <c r="A63" s="1559" t="s">
        <v>155</v>
      </c>
      <c r="B63" s="1559"/>
      <c r="C63" s="1559"/>
      <c r="D63" s="1559"/>
      <c r="E63" s="1559"/>
      <c r="F63" s="1559"/>
      <c r="G63" s="7"/>
      <c r="H63" s="1559" t="s">
        <v>346</v>
      </c>
      <c r="I63" s="1559"/>
      <c r="J63" s="1559"/>
      <c r="K63" s="1559"/>
      <c r="L63" s="1559"/>
      <c r="M63" s="1559"/>
      <c r="N63" s="1559"/>
      <c r="O63" s="1559"/>
      <c r="P63" s="1559"/>
      <c r="Q63" s="1741" t="s">
        <v>6836</v>
      </c>
      <c r="R63" s="1742"/>
      <c r="S63" s="1742"/>
      <c r="T63" s="1742"/>
      <c r="U63" s="1742"/>
      <c r="V63" s="1742"/>
      <c r="W63" s="1742"/>
      <c r="X63" s="1742"/>
    </row>
    <row r="64" spans="1:24" ht="26.25">
      <c r="A64" s="18" t="s">
        <v>3</v>
      </c>
      <c r="B64" s="18" t="s">
        <v>4</v>
      </c>
      <c r="C64" s="8" t="s">
        <v>5</v>
      </c>
      <c r="D64" s="8" t="s">
        <v>6</v>
      </c>
      <c r="E64" s="8" t="s">
        <v>7</v>
      </c>
      <c r="F64" s="8" t="s">
        <v>8</v>
      </c>
      <c r="G64" s="336" t="s">
        <v>10</v>
      </c>
      <c r="H64" s="9" t="s">
        <v>11</v>
      </c>
      <c r="I64" s="9" t="s">
        <v>12</v>
      </c>
      <c r="J64" s="21" t="s">
        <v>13</v>
      </c>
      <c r="K64" s="21" t="s">
        <v>14</v>
      </c>
      <c r="L64" s="21" t="s">
        <v>15</v>
      </c>
      <c r="M64" s="21" t="s">
        <v>16</v>
      </c>
      <c r="N64" s="21" t="s">
        <v>17</v>
      </c>
      <c r="O64" s="67" t="s">
        <v>18</v>
      </c>
      <c r="P64" s="8" t="s">
        <v>19</v>
      </c>
      <c r="Q64" s="8" t="s">
        <v>20</v>
      </c>
      <c r="R64" s="8" t="s">
        <v>9</v>
      </c>
      <c r="S64" s="8" t="s">
        <v>21</v>
      </c>
      <c r="T64" s="8" t="s">
        <v>24</v>
      </c>
      <c r="U64" s="8" t="s">
        <v>25</v>
      </c>
      <c r="V64" s="8" t="s">
        <v>26</v>
      </c>
      <c r="W64" s="8" t="s">
        <v>27</v>
      </c>
      <c r="X64" s="8" t="s">
        <v>28</v>
      </c>
    </row>
    <row r="65" spans="1:24">
      <c r="A65" s="340" t="s">
        <v>102</v>
      </c>
      <c r="B65" s="340" t="s">
        <v>2438</v>
      </c>
      <c r="C65" s="25" t="s">
        <v>7498</v>
      </c>
      <c r="D65" s="15" t="s">
        <v>620</v>
      </c>
      <c r="E65" s="24">
        <v>45911.979166666664</v>
      </c>
      <c r="F65" s="15">
        <v>10.3</v>
      </c>
      <c r="G65" s="503" t="s">
        <v>3121</v>
      </c>
      <c r="H65" s="15"/>
      <c r="I65" s="26"/>
      <c r="J65" s="340"/>
      <c r="K65" s="340"/>
      <c r="L65" s="340">
        <v>145</v>
      </c>
      <c r="M65" s="340">
        <v>0</v>
      </c>
      <c r="N65" s="340">
        <v>15</v>
      </c>
      <c r="O65" s="340">
        <v>1</v>
      </c>
      <c r="P65" s="66">
        <f t="shared" ref="P65:P70" si="5">SUM(H65:O65)</f>
        <v>161</v>
      </c>
      <c r="Q65" s="17" t="s">
        <v>32</v>
      </c>
      <c r="R65" s="14">
        <v>114066</v>
      </c>
      <c r="S65" s="23" t="s">
        <v>33</v>
      </c>
      <c r="T65" s="228" t="s">
        <v>161</v>
      </c>
      <c r="U65" s="228" t="s">
        <v>90</v>
      </c>
      <c r="V65" s="228">
        <v>1014578</v>
      </c>
      <c r="W65" s="228" t="s">
        <v>7462</v>
      </c>
      <c r="X65" s="228"/>
    </row>
    <row r="66" spans="1:24">
      <c r="A66" s="344" t="s">
        <v>142</v>
      </c>
      <c r="B66" s="344" t="s">
        <v>72</v>
      </c>
      <c r="C66" s="25" t="s">
        <v>7499</v>
      </c>
      <c r="D66" s="15" t="s">
        <v>71</v>
      </c>
      <c r="E66" s="24">
        <v>45911.711805555555</v>
      </c>
      <c r="F66" s="15">
        <v>14.5</v>
      </c>
      <c r="G66" s="37"/>
      <c r="H66" s="15"/>
      <c r="I66" s="26"/>
      <c r="J66" s="340"/>
      <c r="K66" s="340">
        <v>107</v>
      </c>
      <c r="L66" s="340">
        <v>54</v>
      </c>
      <c r="M66" s="340"/>
      <c r="N66" s="340"/>
      <c r="O66" s="340"/>
      <c r="P66" s="66">
        <f t="shared" si="5"/>
        <v>161</v>
      </c>
      <c r="Q66" s="14" t="s">
        <v>30</v>
      </c>
      <c r="R66" s="14">
        <v>114019</v>
      </c>
      <c r="S66" s="14" t="s">
        <v>31</v>
      </c>
      <c r="T66" s="228" t="s">
        <v>169</v>
      </c>
      <c r="U66" s="228"/>
      <c r="V66" s="228">
        <v>1014581</v>
      </c>
      <c r="W66" s="228" t="s">
        <v>7500</v>
      </c>
      <c r="X66" s="228"/>
    </row>
    <row r="67" spans="1:24">
      <c r="A67" s="344" t="s">
        <v>142</v>
      </c>
      <c r="B67" s="344" t="s">
        <v>72</v>
      </c>
      <c r="C67" s="25" t="s">
        <v>7501</v>
      </c>
      <c r="D67" s="15" t="s">
        <v>71</v>
      </c>
      <c r="E67" s="24">
        <v>45911.711805555555</v>
      </c>
      <c r="F67" s="15">
        <v>14.5</v>
      </c>
      <c r="G67" s="503"/>
      <c r="H67" s="15"/>
      <c r="I67" s="26"/>
      <c r="J67" s="340"/>
      <c r="K67" s="340"/>
      <c r="L67" s="340">
        <v>26</v>
      </c>
      <c r="M67" s="340">
        <v>81</v>
      </c>
      <c r="N67" s="340">
        <v>54</v>
      </c>
      <c r="O67" s="340"/>
      <c r="P67" s="66">
        <f t="shared" si="5"/>
        <v>161</v>
      </c>
      <c r="Q67" s="14" t="s">
        <v>30</v>
      </c>
      <c r="R67" s="14">
        <v>114020</v>
      </c>
      <c r="S67" s="14" t="s">
        <v>31</v>
      </c>
      <c r="T67" s="228" t="s">
        <v>169</v>
      </c>
      <c r="U67" s="228"/>
      <c r="V67" s="228">
        <v>1014583</v>
      </c>
      <c r="W67" s="228" t="s">
        <v>7452</v>
      </c>
      <c r="X67" s="228"/>
    </row>
    <row r="68" spans="1:24">
      <c r="A68" s="344" t="s">
        <v>141</v>
      </c>
      <c r="B68" s="344" t="s">
        <v>69</v>
      </c>
      <c r="C68" s="25" t="s">
        <v>7502</v>
      </c>
      <c r="D68" s="15" t="s">
        <v>68</v>
      </c>
      <c r="E68" s="24">
        <v>45910.795138888891</v>
      </c>
      <c r="F68" s="15">
        <v>14.5</v>
      </c>
      <c r="G68" s="503"/>
      <c r="H68" s="15"/>
      <c r="I68" s="26"/>
      <c r="J68" s="340"/>
      <c r="K68" s="340"/>
      <c r="L68" s="340">
        <v>81</v>
      </c>
      <c r="M68" s="340">
        <v>54</v>
      </c>
      <c r="N68" s="340">
        <v>26</v>
      </c>
      <c r="O68" s="340"/>
      <c r="P68" s="66">
        <f t="shared" si="5"/>
        <v>161</v>
      </c>
      <c r="Q68" s="14" t="s">
        <v>30</v>
      </c>
      <c r="R68" s="14">
        <v>114021</v>
      </c>
      <c r="S68" s="14" t="s">
        <v>31</v>
      </c>
      <c r="T68" s="228" t="s">
        <v>169</v>
      </c>
      <c r="U68" s="228"/>
      <c r="V68" s="228">
        <v>1014586</v>
      </c>
      <c r="W68" s="228" t="s">
        <v>7452</v>
      </c>
      <c r="X68" s="228"/>
    </row>
    <row r="69" spans="1:24">
      <c r="A69" s="344" t="s">
        <v>150</v>
      </c>
      <c r="B69" s="344" t="s">
        <v>57</v>
      </c>
      <c r="C69" s="441" t="s">
        <v>7503</v>
      </c>
      <c r="D69" s="321" t="s">
        <v>56</v>
      </c>
      <c r="E69" s="455">
        <v>45911.229166666664</v>
      </c>
      <c r="F69" s="321">
        <v>10.3</v>
      </c>
      <c r="G69" s="503"/>
      <c r="H69" s="15"/>
      <c r="I69" s="26"/>
      <c r="J69" s="340">
        <v>25</v>
      </c>
      <c r="K69" s="340">
        <v>108</v>
      </c>
      <c r="L69" s="340"/>
      <c r="M69" s="340"/>
      <c r="N69" s="340"/>
      <c r="O69" s="340"/>
      <c r="P69" s="66">
        <f t="shared" si="5"/>
        <v>133</v>
      </c>
      <c r="Q69" s="14" t="s">
        <v>30</v>
      </c>
      <c r="R69" s="14">
        <v>114022</v>
      </c>
      <c r="S69" s="14" t="s">
        <v>31</v>
      </c>
      <c r="T69" s="228" t="s">
        <v>169</v>
      </c>
      <c r="U69" s="228" t="s">
        <v>90</v>
      </c>
      <c r="V69" s="228">
        <v>1014587</v>
      </c>
      <c r="W69" s="519" t="s">
        <v>7500</v>
      </c>
      <c r="X69" s="228"/>
    </row>
    <row r="70" spans="1:24">
      <c r="A70" s="340" t="s">
        <v>4228</v>
      </c>
      <c r="B70" s="500" t="s">
        <v>92</v>
      </c>
      <c r="C70" s="25" t="s">
        <v>7504</v>
      </c>
      <c r="D70" s="15" t="s">
        <v>620</v>
      </c>
      <c r="E70" s="24">
        <v>45911.979166666664</v>
      </c>
      <c r="F70" s="15">
        <v>10.3</v>
      </c>
      <c r="G70" s="503" t="s">
        <v>3121</v>
      </c>
      <c r="H70" s="15"/>
      <c r="I70" s="15"/>
      <c r="J70" s="26"/>
      <c r="K70" s="340"/>
      <c r="L70" s="340">
        <v>107</v>
      </c>
      <c r="M70" s="340">
        <v>54</v>
      </c>
      <c r="N70" s="445"/>
      <c r="O70" s="25"/>
      <c r="P70" s="14">
        <f t="shared" si="5"/>
        <v>161</v>
      </c>
      <c r="Q70" s="307" t="s">
        <v>32</v>
      </c>
      <c r="R70" s="340">
        <v>114067</v>
      </c>
      <c r="S70" s="237" t="s">
        <v>33</v>
      </c>
      <c r="T70" s="228" t="s">
        <v>161</v>
      </c>
      <c r="U70" s="228" t="s">
        <v>90</v>
      </c>
      <c r="V70" s="228">
        <v>1014589</v>
      </c>
      <c r="W70" s="228" t="s">
        <v>7462</v>
      </c>
      <c r="X70" s="16"/>
    </row>
    <row r="71" spans="1:24">
      <c r="A71" s="19" t="s">
        <v>19</v>
      </c>
      <c r="B71" s="20"/>
      <c r="C71" s="20"/>
      <c r="D71" s="20"/>
      <c r="E71" s="19"/>
      <c r="F71" s="20"/>
      <c r="G71" s="20"/>
      <c r="H71" s="11">
        <f t="shared" ref="H71:P71" si="6">SUM(H65:H70)</f>
        <v>0</v>
      </c>
      <c r="I71" s="11">
        <f t="shared" si="6"/>
        <v>0</v>
      </c>
      <c r="J71" s="11">
        <f t="shared" si="6"/>
        <v>25</v>
      </c>
      <c r="K71" s="11">
        <f t="shared" si="6"/>
        <v>215</v>
      </c>
      <c r="L71" s="11">
        <f t="shared" si="6"/>
        <v>413</v>
      </c>
      <c r="M71" s="11">
        <f t="shared" si="6"/>
        <v>189</v>
      </c>
      <c r="N71" s="11">
        <f t="shared" si="6"/>
        <v>95</v>
      </c>
      <c r="O71" s="11">
        <f t="shared" si="6"/>
        <v>1</v>
      </c>
      <c r="P71" s="11">
        <f t="shared" si="6"/>
        <v>938</v>
      </c>
      <c r="Q71" s="12"/>
      <c r="R71" s="12"/>
      <c r="S71" s="12"/>
      <c r="T71" s="12"/>
      <c r="U71" s="12"/>
      <c r="V71" s="12"/>
      <c r="W71" s="12"/>
      <c r="X71" s="12"/>
    </row>
    <row r="72" spans="1:24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166" t="s">
        <v>34</v>
      </c>
      <c r="B73" s="1562"/>
      <c r="C73" s="1562"/>
      <c r="D73" s="1562"/>
      <c r="E73" s="1"/>
      <c r="F73" s="1"/>
      <c r="G73" s="1"/>
      <c r="H73" s="1"/>
      <c r="I73" s="1"/>
      <c r="J73" s="1563"/>
      <c r="K73" s="1563"/>
      <c r="L73" s="1563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 ht="18">
      <c r="A74" s="187" t="s">
        <v>35</v>
      </c>
      <c r="B74" s="186" t="s">
        <v>36</v>
      </c>
      <c r="C74" s="239" t="s">
        <v>37</v>
      </c>
      <c r="D74" s="24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4" t="s">
        <v>161</v>
      </c>
      <c r="B75" s="1564" t="s">
        <v>7193</v>
      </c>
      <c r="C75" s="1564"/>
      <c r="D75" s="242"/>
      <c r="E75" s="243" t="s">
        <v>40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4">
      <c r="A76" s="394" t="s">
        <v>169</v>
      </c>
      <c r="B76" s="1841" t="s">
        <v>7194</v>
      </c>
      <c r="C76" s="184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4">
      <c r="A77" s="5" t="s">
        <v>42</v>
      </c>
      <c r="B77" s="1772" t="s">
        <v>7505</v>
      </c>
      <c r="C77" s="1772"/>
      <c r="D77" s="1"/>
      <c r="E77" s="1"/>
    </row>
    <row r="78" spans="1:24">
      <c r="A78" s="5" t="s">
        <v>42</v>
      </c>
      <c r="B78" s="1772"/>
      <c r="C78" s="1772"/>
    </row>
    <row r="79" spans="1:24">
      <c r="A79" s="5" t="s">
        <v>43</v>
      </c>
      <c r="B79" s="1566">
        <v>358406176585</v>
      </c>
      <c r="C79" s="1565"/>
      <c r="D79" s="1"/>
      <c r="E79" s="1"/>
    </row>
    <row r="80" spans="1:24">
      <c r="A80" s="5" t="s">
        <v>44</v>
      </c>
      <c r="B80" s="1567">
        <v>0.29166666666666669</v>
      </c>
      <c r="C80" s="1565"/>
      <c r="D80" s="1"/>
      <c r="E80" s="1"/>
    </row>
  </sheetData>
  <mergeCells count="45">
    <mergeCell ref="B80:C80"/>
    <mergeCell ref="B60:C60"/>
    <mergeCell ref="A63:F63"/>
    <mergeCell ref="B79:C79"/>
    <mergeCell ref="H50:I50"/>
    <mergeCell ref="B75:C75"/>
    <mergeCell ref="B77:C77"/>
    <mergeCell ref="B78:C78"/>
    <mergeCell ref="B35:C35"/>
    <mergeCell ref="B56:C56"/>
    <mergeCell ref="B76:C76"/>
    <mergeCell ref="Q63:X63"/>
    <mergeCell ref="B73:D73"/>
    <mergeCell ref="J73:L73"/>
    <mergeCell ref="B53:D53"/>
    <mergeCell ref="J53:L53"/>
    <mergeCell ref="B55:C55"/>
    <mergeCell ref="B57:C57"/>
    <mergeCell ref="B58:C58"/>
    <mergeCell ref="B59:C59"/>
    <mergeCell ref="H63:P63"/>
    <mergeCell ref="B17:C17"/>
    <mergeCell ref="B18:C18"/>
    <mergeCell ref="B19:C19"/>
    <mergeCell ref="Q42:X42"/>
    <mergeCell ref="H22:P22"/>
    <mergeCell ref="Q22:X22"/>
    <mergeCell ref="B32:D32"/>
    <mergeCell ref="J32:L32"/>
    <mergeCell ref="B34:C34"/>
    <mergeCell ref="B36:C36"/>
    <mergeCell ref="A22:F22"/>
    <mergeCell ref="B37:C37"/>
    <mergeCell ref="B38:C38"/>
    <mergeCell ref="B39:C39"/>
    <mergeCell ref="A42:F42"/>
    <mergeCell ref="H42:P42"/>
    <mergeCell ref="B14:C14"/>
    <mergeCell ref="B16:C16"/>
    <mergeCell ref="A1:F1"/>
    <mergeCell ref="H1:P1"/>
    <mergeCell ref="Q1:X1"/>
    <mergeCell ref="B12:D12"/>
    <mergeCell ref="J12:L12"/>
    <mergeCell ref="B15:C15"/>
  </mergeCells>
  <pageMargins left="0.7" right="0.7" top="0.75" bottom="0.75" header="0.3" footer="0.3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6A668-2489-482A-8AB4-BEC73C589075}">
  <sheetPr>
    <tabColor rgb="FFFF9900"/>
  </sheetPr>
  <dimension ref="A1:X55"/>
  <sheetViews>
    <sheetView workbookViewId="0">
      <selection activeCell="V45" sqref="V4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5.5703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3.140625" customWidth="1"/>
    <col min="19" max="19" width="9.140625" bestFit="1" customWidth="1"/>
    <col min="20" max="20" width="16.28515625" customWidth="1"/>
    <col min="23" max="23" width="15.42578125" customWidth="1"/>
  </cols>
  <sheetData>
    <row r="1" spans="1:24" ht="23.25">
      <c r="A1" s="1559" t="s">
        <v>128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40" t="s">
        <v>113</v>
      </c>
      <c r="B3" s="340" t="s">
        <v>65</v>
      </c>
      <c r="C3" s="27" t="s">
        <v>7506</v>
      </c>
      <c r="D3" s="15" t="s">
        <v>64</v>
      </c>
      <c r="E3" s="24">
        <v>45906.472222222219</v>
      </c>
      <c r="F3" s="15">
        <v>14.8</v>
      </c>
      <c r="G3" s="37"/>
      <c r="H3" s="15"/>
      <c r="I3" s="26"/>
      <c r="J3" s="340"/>
      <c r="K3" s="340"/>
      <c r="L3" s="392">
        <v>81</v>
      </c>
      <c r="M3" s="25"/>
      <c r="N3" s="15"/>
      <c r="O3" s="15"/>
      <c r="P3" s="14">
        <f>SUM(H3:O3)</f>
        <v>81</v>
      </c>
      <c r="Q3" s="14" t="s">
        <v>30</v>
      </c>
      <c r="R3" s="14">
        <v>113977</v>
      </c>
      <c r="S3" s="23" t="s">
        <v>33</v>
      </c>
      <c r="T3" s="232" t="s">
        <v>169</v>
      </c>
      <c r="U3" s="16" t="s">
        <v>90</v>
      </c>
      <c r="V3" s="16">
        <v>1014513</v>
      </c>
      <c r="W3" s="16" t="s">
        <v>7507</v>
      </c>
      <c r="X3" s="16"/>
    </row>
    <row r="4" spans="1:24">
      <c r="A4" s="344" t="s">
        <v>219</v>
      </c>
      <c r="B4" s="344" t="s">
        <v>75</v>
      </c>
      <c r="C4" s="27" t="s">
        <v>7508</v>
      </c>
      <c r="D4" s="15" t="s">
        <v>74</v>
      </c>
      <c r="E4" s="24">
        <v>45906.524305555555</v>
      </c>
      <c r="F4" s="15">
        <v>15.3</v>
      </c>
      <c r="G4" s="37"/>
      <c r="H4" s="15"/>
      <c r="I4" s="26"/>
      <c r="J4" s="345">
        <v>27</v>
      </c>
      <c r="K4" s="392">
        <v>134</v>
      </c>
      <c r="L4" s="340"/>
      <c r="M4" s="25"/>
      <c r="N4" s="15"/>
      <c r="O4" s="15"/>
      <c r="P4" s="14">
        <f>SUM(H4:O4)</f>
        <v>161</v>
      </c>
      <c r="Q4" s="14" t="s">
        <v>30</v>
      </c>
      <c r="R4" s="14">
        <v>113988</v>
      </c>
      <c r="S4" s="14" t="s">
        <v>31</v>
      </c>
      <c r="T4" s="232" t="s">
        <v>169</v>
      </c>
      <c r="U4" s="16" t="s">
        <v>222</v>
      </c>
      <c r="V4" s="16">
        <v>1014514</v>
      </c>
      <c r="W4" s="16" t="s">
        <v>434</v>
      </c>
      <c r="X4" s="16"/>
    </row>
    <row r="5" spans="1:24">
      <c r="A5" s="340" t="s">
        <v>122</v>
      </c>
      <c r="B5" s="340" t="s">
        <v>62</v>
      </c>
      <c r="C5" s="27" t="s">
        <v>7509</v>
      </c>
      <c r="D5" s="15" t="s">
        <v>61</v>
      </c>
      <c r="E5" s="24">
        <v>45906.767361111109</v>
      </c>
      <c r="F5" s="15">
        <v>13</v>
      </c>
      <c r="G5" s="37"/>
      <c r="H5" s="15"/>
      <c r="I5" s="26"/>
      <c r="J5" s="345">
        <v>81</v>
      </c>
      <c r="K5" s="340">
        <v>80</v>
      </c>
      <c r="L5" s="340"/>
      <c r="M5" s="25"/>
      <c r="N5" s="15"/>
      <c r="O5" s="15"/>
      <c r="P5" s="14">
        <f>SUM(H5:O5)</f>
        <v>161</v>
      </c>
      <c r="Q5" s="14" t="s">
        <v>30</v>
      </c>
      <c r="R5" s="14">
        <v>113981</v>
      </c>
      <c r="S5" s="14" t="s">
        <v>31</v>
      </c>
      <c r="T5" s="232" t="s">
        <v>169</v>
      </c>
      <c r="U5" s="16" t="s">
        <v>90</v>
      </c>
      <c r="V5" s="16">
        <v>1014515</v>
      </c>
      <c r="W5" s="16" t="s">
        <v>7510</v>
      </c>
      <c r="X5" s="16"/>
    </row>
    <row r="6" spans="1:24">
      <c r="A6" s="340" t="s">
        <v>145</v>
      </c>
      <c r="B6" s="340" t="s">
        <v>57</v>
      </c>
      <c r="C6" s="27" t="s">
        <v>7511</v>
      </c>
      <c r="D6" s="15" t="s">
        <v>56</v>
      </c>
      <c r="E6" s="24">
        <v>45907.229166666664</v>
      </c>
      <c r="F6" s="15">
        <v>10.3</v>
      </c>
      <c r="G6" s="37"/>
      <c r="H6" s="15"/>
      <c r="I6" s="26"/>
      <c r="J6" s="392">
        <v>162</v>
      </c>
      <c r="K6" s="340"/>
      <c r="L6" s="340"/>
      <c r="M6" s="25"/>
      <c r="N6" s="15"/>
      <c r="O6" s="15"/>
      <c r="P6" s="14">
        <f>SUM(H6:O6)</f>
        <v>162</v>
      </c>
      <c r="Q6" s="14" t="s">
        <v>30</v>
      </c>
      <c r="R6" s="14">
        <v>113982</v>
      </c>
      <c r="S6" s="14" t="s">
        <v>31</v>
      </c>
      <c r="T6" s="232" t="s">
        <v>169</v>
      </c>
      <c r="U6" s="16" t="s">
        <v>90</v>
      </c>
      <c r="V6" s="16">
        <v>1014516</v>
      </c>
      <c r="W6" s="16" t="s">
        <v>7512</v>
      </c>
      <c r="X6" s="16"/>
    </row>
    <row r="7" spans="1:24">
      <c r="A7" s="520" t="s">
        <v>113</v>
      </c>
      <c r="B7" s="520" t="s">
        <v>65</v>
      </c>
      <c r="C7" s="25" t="s">
        <v>7513</v>
      </c>
      <c r="D7" s="15" t="s">
        <v>64</v>
      </c>
      <c r="E7" s="24">
        <v>45907.472222222219</v>
      </c>
      <c r="F7" s="15">
        <v>14.8</v>
      </c>
      <c r="G7" s="37"/>
      <c r="H7" s="1836" t="s">
        <v>7514</v>
      </c>
      <c r="I7" s="1844"/>
      <c r="J7" s="340"/>
      <c r="K7" s="340"/>
      <c r="L7" s="340"/>
      <c r="M7" s="25"/>
      <c r="N7" s="15"/>
      <c r="O7" s="15"/>
      <c r="P7" s="14">
        <v>54</v>
      </c>
      <c r="Q7" s="14" t="s">
        <v>30</v>
      </c>
      <c r="R7" s="14">
        <v>113964</v>
      </c>
      <c r="S7" s="23" t="s">
        <v>33</v>
      </c>
      <c r="T7" s="232" t="s">
        <v>169</v>
      </c>
      <c r="U7" s="16" t="s">
        <v>90</v>
      </c>
      <c r="V7" s="16">
        <v>1014517</v>
      </c>
      <c r="W7" s="16" t="s">
        <v>7515</v>
      </c>
      <c r="X7" s="16"/>
    </row>
    <row r="8" spans="1:24">
      <c r="A8" s="344" t="s">
        <v>150</v>
      </c>
      <c r="B8" s="344" t="s">
        <v>57</v>
      </c>
      <c r="C8" s="27" t="s">
        <v>7516</v>
      </c>
      <c r="D8" s="15" t="s">
        <v>56</v>
      </c>
      <c r="E8" s="24">
        <v>45907.229166666664</v>
      </c>
      <c r="F8" s="15">
        <v>10.3</v>
      </c>
      <c r="G8" s="37"/>
      <c r="H8" s="15"/>
      <c r="I8" s="26"/>
      <c r="J8" s="340">
        <v>16</v>
      </c>
      <c r="K8" s="340">
        <v>163</v>
      </c>
      <c r="L8" s="340"/>
      <c r="M8" s="340"/>
      <c r="N8" s="340"/>
      <c r="O8" s="25"/>
      <c r="P8" s="14">
        <f>SUM(H8:O8)</f>
        <v>179</v>
      </c>
      <c r="Q8" s="14" t="s">
        <v>30</v>
      </c>
      <c r="R8" s="14">
        <v>113990</v>
      </c>
      <c r="S8" s="14" t="s">
        <v>31</v>
      </c>
      <c r="T8" s="232" t="s">
        <v>169</v>
      </c>
      <c r="U8" s="16" t="s">
        <v>90</v>
      </c>
      <c r="V8" s="16">
        <v>1014518</v>
      </c>
      <c r="W8" s="16" t="s">
        <v>7512</v>
      </c>
      <c r="X8" s="16"/>
    </row>
    <row r="9" spans="1:24">
      <c r="A9" s="19" t="s">
        <v>19</v>
      </c>
      <c r="B9" s="20"/>
      <c r="C9" s="7"/>
      <c r="D9" s="7"/>
      <c r="E9" s="11"/>
      <c r="F9" s="7"/>
      <c r="G9" s="7"/>
      <c r="H9" s="11">
        <f t="shared" ref="H9:P9" si="0">SUM(H3:H8)</f>
        <v>0</v>
      </c>
      <c r="I9" s="11">
        <f t="shared" si="0"/>
        <v>0</v>
      </c>
      <c r="J9" s="19">
        <f t="shared" si="0"/>
        <v>286</v>
      </c>
      <c r="K9" s="19">
        <f t="shared" si="0"/>
        <v>377</v>
      </c>
      <c r="L9" s="19">
        <f t="shared" si="0"/>
        <v>81</v>
      </c>
      <c r="M9" s="11">
        <f t="shared" si="0"/>
        <v>0</v>
      </c>
      <c r="N9" s="11">
        <f t="shared" si="0"/>
        <v>0</v>
      </c>
      <c r="O9" s="11">
        <f t="shared" si="0"/>
        <v>0</v>
      </c>
      <c r="P9" s="11">
        <f t="shared" si="0"/>
        <v>798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4855</v>
      </c>
      <c r="B13" s="1564"/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7334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566">
        <v>358451676884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567">
        <v>0.45833333333333331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764" t="s">
        <v>7517</v>
      </c>
      <c r="B19" s="1764"/>
      <c r="C19" s="1764"/>
      <c r="D19" s="1764"/>
      <c r="E19" s="1764"/>
      <c r="F19" s="1764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2868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18" t="s">
        <v>3</v>
      </c>
      <c r="B20" s="1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21" t="s">
        <v>13</v>
      </c>
      <c r="K20" s="21" t="s">
        <v>14</v>
      </c>
      <c r="L20" s="21" t="s">
        <v>15</v>
      </c>
      <c r="M20" s="21" t="s">
        <v>16</v>
      </c>
      <c r="N20" s="21" t="s">
        <v>17</v>
      </c>
      <c r="O20" s="10" t="s">
        <v>18</v>
      </c>
      <c r="P20" s="8" t="s">
        <v>19</v>
      </c>
      <c r="Q20" s="8" t="s">
        <v>20</v>
      </c>
      <c r="R20" s="1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2" spans="1:24">
      <c r="A22" s="521" t="s">
        <v>558</v>
      </c>
      <c r="B22" s="521" t="s">
        <v>92</v>
      </c>
      <c r="C22" s="348" t="s">
        <v>7518</v>
      </c>
      <c r="D22" s="351" t="s">
        <v>2294</v>
      </c>
      <c r="E22" s="405">
        <v>45907.625</v>
      </c>
      <c r="F22" s="351">
        <v>10.3</v>
      </c>
      <c r="G22" s="522" t="s">
        <v>3121</v>
      </c>
      <c r="H22" s="351"/>
      <c r="I22" s="523"/>
      <c r="J22" s="524"/>
      <c r="K22" s="524">
        <v>81</v>
      </c>
      <c r="L22" s="524">
        <v>80</v>
      </c>
      <c r="M22" s="524"/>
      <c r="N22" s="524"/>
      <c r="O22" s="525"/>
      <c r="P22" s="352">
        <f>SUM(H22:O22)</f>
        <v>161</v>
      </c>
      <c r="Q22" s="203" t="s">
        <v>32</v>
      </c>
      <c r="R22" s="524">
        <v>114002</v>
      </c>
      <c r="S22" s="237" t="s">
        <v>33</v>
      </c>
      <c r="T22" s="274" t="s">
        <v>161</v>
      </c>
      <c r="U22" s="16" t="s">
        <v>90</v>
      </c>
      <c r="V22" s="16"/>
      <c r="W22" s="16" t="s">
        <v>7519</v>
      </c>
      <c r="X22" s="16"/>
    </row>
    <row r="23" spans="1:24">
      <c r="A23" s="521" t="s">
        <v>102</v>
      </c>
      <c r="B23" s="521" t="s">
        <v>92</v>
      </c>
      <c r="C23" s="348" t="s">
        <v>7392</v>
      </c>
      <c r="D23" s="351" t="s">
        <v>620</v>
      </c>
      <c r="E23" s="405">
        <v>45906.958333333336</v>
      </c>
      <c r="F23" s="351">
        <v>10.3</v>
      </c>
      <c r="G23" s="522" t="s">
        <v>3121</v>
      </c>
      <c r="H23" s="351"/>
      <c r="I23" s="523"/>
      <c r="J23" s="524"/>
      <c r="K23" s="524">
        <v>28</v>
      </c>
      <c r="L23" s="524">
        <v>133</v>
      </c>
      <c r="M23" s="524"/>
      <c r="N23" s="524"/>
      <c r="O23" s="525"/>
      <c r="P23" s="352">
        <f>SUM(H23:O23)</f>
        <v>161</v>
      </c>
      <c r="Q23" s="203" t="s">
        <v>32</v>
      </c>
      <c r="R23" s="524">
        <v>114003</v>
      </c>
      <c r="S23" s="237" t="s">
        <v>33</v>
      </c>
      <c r="T23" s="274" t="s">
        <v>161</v>
      </c>
      <c r="U23" s="16" t="s">
        <v>90</v>
      </c>
      <c r="V23" s="16"/>
      <c r="W23" s="16" t="s">
        <v>7519</v>
      </c>
      <c r="X23" s="16"/>
    </row>
    <row r="24" spans="1:24">
      <c r="A24" s="521" t="s">
        <v>3866</v>
      </c>
      <c r="B24" s="521" t="s">
        <v>78</v>
      </c>
      <c r="C24" s="348" t="s">
        <v>7035</v>
      </c>
      <c r="D24" s="351" t="s">
        <v>88</v>
      </c>
      <c r="E24" s="405">
        <v>45907.166666666664</v>
      </c>
      <c r="F24" s="351">
        <v>10.3</v>
      </c>
      <c r="G24" s="522" t="s">
        <v>3121</v>
      </c>
      <c r="H24" s="351"/>
      <c r="I24" s="523"/>
      <c r="J24" s="524"/>
      <c r="K24" s="524">
        <v>27</v>
      </c>
      <c r="L24" s="524">
        <v>108</v>
      </c>
      <c r="M24" s="524">
        <v>26</v>
      </c>
      <c r="N24" s="524"/>
      <c r="O24" s="525"/>
      <c r="P24" s="352">
        <f>SUM(H24:O24)</f>
        <v>161</v>
      </c>
      <c r="Q24" s="203" t="s">
        <v>32</v>
      </c>
      <c r="R24" s="524">
        <v>114004</v>
      </c>
      <c r="S24" s="237" t="s">
        <v>33</v>
      </c>
      <c r="T24" s="274" t="s">
        <v>161</v>
      </c>
      <c r="U24" s="16" t="s">
        <v>90</v>
      </c>
      <c r="V24" s="16"/>
      <c r="W24" s="16" t="s">
        <v>7519</v>
      </c>
      <c r="X24" s="16"/>
    </row>
    <row r="25" spans="1:24">
      <c r="A25" s="521" t="s">
        <v>120</v>
      </c>
      <c r="B25" s="521" t="s">
        <v>78</v>
      </c>
      <c r="C25" s="348" t="s">
        <v>7520</v>
      </c>
      <c r="D25" s="351" t="s">
        <v>88</v>
      </c>
      <c r="E25" s="405">
        <v>45907.166666666664</v>
      </c>
      <c r="F25" s="351">
        <v>10.3</v>
      </c>
      <c r="G25" s="522" t="s">
        <v>3121</v>
      </c>
      <c r="H25" s="351"/>
      <c r="I25" s="523"/>
      <c r="J25" s="524"/>
      <c r="K25" s="524">
        <v>27</v>
      </c>
      <c r="L25" s="524">
        <v>122</v>
      </c>
      <c r="M25" s="524"/>
      <c r="N25" s="526">
        <v>12</v>
      </c>
      <c r="O25" s="525"/>
      <c r="P25" s="352">
        <f>SUM(H25:O25)</f>
        <v>161</v>
      </c>
      <c r="Q25" s="203" t="s">
        <v>32</v>
      </c>
      <c r="R25" s="524">
        <v>114005</v>
      </c>
      <c r="S25" s="237" t="s">
        <v>33</v>
      </c>
      <c r="T25" s="274" t="s">
        <v>161</v>
      </c>
      <c r="U25" s="16" t="s">
        <v>90</v>
      </c>
      <c r="V25" s="16"/>
      <c r="W25" s="16" t="s">
        <v>7519</v>
      </c>
      <c r="X25" s="16"/>
    </row>
    <row r="26" spans="1:24">
      <c r="A26" s="11" t="s">
        <v>19</v>
      </c>
      <c r="B26" s="7"/>
      <c r="C26" s="7"/>
      <c r="D26" s="7"/>
      <c r="E26" s="11"/>
      <c r="F26" s="7"/>
      <c r="G26" s="7"/>
      <c r="H26" s="11">
        <f t="shared" ref="H26:P26" si="1">SUM(H21:H25)</f>
        <v>0</v>
      </c>
      <c r="I26" s="11">
        <f t="shared" si="1"/>
        <v>0</v>
      </c>
      <c r="J26" s="11">
        <f t="shared" si="1"/>
        <v>0</v>
      </c>
      <c r="K26" s="11">
        <f t="shared" si="1"/>
        <v>163</v>
      </c>
      <c r="L26" s="11">
        <f t="shared" si="1"/>
        <v>443</v>
      </c>
      <c r="M26" s="11">
        <f t="shared" si="1"/>
        <v>26</v>
      </c>
      <c r="N26" s="11">
        <f t="shared" si="1"/>
        <v>12</v>
      </c>
      <c r="O26" s="11">
        <f t="shared" si="1"/>
        <v>0</v>
      </c>
      <c r="P26" s="11">
        <f t="shared" si="1"/>
        <v>644</v>
      </c>
      <c r="Q26" s="12"/>
      <c r="R26" s="256"/>
      <c r="S26" s="12"/>
      <c r="T26" s="12"/>
      <c r="U26" s="12"/>
      <c r="V26" s="12"/>
      <c r="W26" s="12"/>
      <c r="X26" s="12"/>
    </row>
    <row r="27" spans="1:24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4" ht="15.75" customHeight="1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8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>
      <c r="A30" s="4" t="s">
        <v>100</v>
      </c>
      <c r="B30" s="1564" t="s">
        <v>7193</v>
      </c>
      <c r="C30" s="1564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394" t="s">
        <v>473</v>
      </c>
      <c r="B31" s="1841" t="s">
        <v>7194</v>
      </c>
      <c r="C31" s="184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5" t="s">
        <v>42</v>
      </c>
      <c r="B32" s="1565" t="s">
        <v>309</v>
      </c>
      <c r="C32" s="1565"/>
      <c r="D32" s="1"/>
      <c r="E32" s="1"/>
    </row>
    <row r="33" spans="1:24">
      <c r="A33" s="5" t="s">
        <v>42</v>
      </c>
      <c r="B33" s="1565"/>
      <c r="C33" s="1565"/>
    </row>
    <row r="34" spans="1:24">
      <c r="A34" s="5" t="s">
        <v>43</v>
      </c>
      <c r="B34" s="1566">
        <v>358407720495</v>
      </c>
      <c r="C34" s="1565"/>
      <c r="D34" s="1"/>
      <c r="E34" s="1"/>
    </row>
    <row r="35" spans="1:24">
      <c r="A35" s="5" t="s">
        <v>44</v>
      </c>
      <c r="B35" s="1567">
        <v>0.66666666666666663</v>
      </c>
      <c r="C35" s="1565"/>
      <c r="D35" s="1"/>
      <c r="E35" s="1"/>
    </row>
    <row r="37" spans="1:24" ht="23.25" customHeight="1">
      <c r="A37" s="1559" t="s">
        <v>139</v>
      </c>
      <c r="B37" s="1559"/>
      <c r="C37" s="1559"/>
      <c r="D37" s="1559"/>
      <c r="E37" s="1559"/>
      <c r="F37" s="1559"/>
      <c r="G37" s="7"/>
      <c r="H37" s="1559" t="s">
        <v>346</v>
      </c>
      <c r="I37" s="1559"/>
      <c r="J37" s="1559"/>
      <c r="K37" s="1559"/>
      <c r="L37" s="1559"/>
      <c r="M37" s="1559"/>
      <c r="N37" s="1559"/>
      <c r="O37" s="1559"/>
      <c r="P37" s="1559"/>
      <c r="Q37" s="1741" t="s">
        <v>6573</v>
      </c>
      <c r="R37" s="1742"/>
      <c r="S37" s="1742"/>
      <c r="T37" s="1742"/>
      <c r="U37" s="1742"/>
      <c r="V37" s="1742"/>
      <c r="W37" s="1742"/>
      <c r="X37" s="1742"/>
    </row>
    <row r="38" spans="1:24" ht="26.25">
      <c r="A38" s="18" t="s">
        <v>3</v>
      </c>
      <c r="B38" s="1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33" t="s">
        <v>10</v>
      </c>
      <c r="H38" s="9" t="s">
        <v>11</v>
      </c>
      <c r="I38" s="9" t="s">
        <v>12</v>
      </c>
      <c r="J38" s="21" t="s">
        <v>13</v>
      </c>
      <c r="K38" s="21" t="s">
        <v>14</v>
      </c>
      <c r="L38" s="21" t="s">
        <v>15</v>
      </c>
      <c r="M38" s="21" t="s">
        <v>16</v>
      </c>
      <c r="N38" s="21" t="s">
        <v>17</v>
      </c>
      <c r="O38" s="10" t="s">
        <v>18</v>
      </c>
      <c r="P38" s="8" t="s">
        <v>19</v>
      </c>
      <c r="Q38" s="8" t="s">
        <v>20</v>
      </c>
      <c r="R38" s="8" t="s">
        <v>9</v>
      </c>
      <c r="S38" s="8" t="s">
        <v>21</v>
      </c>
      <c r="T38" s="8" t="s">
        <v>24</v>
      </c>
      <c r="U38" s="8" t="s">
        <v>25</v>
      </c>
      <c r="V38" s="8" t="s">
        <v>26</v>
      </c>
      <c r="W38" s="8" t="s">
        <v>27</v>
      </c>
      <c r="X38" s="8" t="s">
        <v>28</v>
      </c>
    </row>
    <row r="39" spans="1:24">
      <c r="A39" s="344" t="s">
        <v>133</v>
      </c>
      <c r="B39" s="340" t="s">
        <v>134</v>
      </c>
      <c r="C39" s="27" t="s">
        <v>7521</v>
      </c>
      <c r="D39" s="15" t="s">
        <v>2892</v>
      </c>
      <c r="E39" s="24">
        <v>45908.25</v>
      </c>
      <c r="F39" s="15">
        <v>10.3</v>
      </c>
      <c r="G39" s="498" t="s">
        <v>3121</v>
      </c>
      <c r="H39" s="15"/>
      <c r="I39" s="26"/>
      <c r="J39" s="340"/>
      <c r="K39" s="340">
        <v>80</v>
      </c>
      <c r="L39" s="340">
        <v>81</v>
      </c>
      <c r="M39" s="340"/>
      <c r="N39" s="340"/>
      <c r="O39" s="25"/>
      <c r="P39" s="14">
        <f t="shared" ref="P39:P44" si="2">SUM(H39:O39)</f>
        <v>161</v>
      </c>
      <c r="Q39" s="17" t="s">
        <v>32</v>
      </c>
      <c r="R39" s="14" t="s">
        <v>7522</v>
      </c>
      <c r="S39" s="23" t="s">
        <v>33</v>
      </c>
      <c r="T39" s="274" t="s">
        <v>161</v>
      </c>
      <c r="U39" s="16" t="s">
        <v>90</v>
      </c>
      <c r="V39" s="16">
        <v>1014525</v>
      </c>
      <c r="W39" s="16" t="s">
        <v>7523</v>
      </c>
      <c r="X39" s="16"/>
    </row>
    <row r="40" spans="1:24">
      <c r="A40" s="344" t="s">
        <v>133</v>
      </c>
      <c r="B40" s="340" t="s">
        <v>134</v>
      </c>
      <c r="C40" s="27" t="s">
        <v>7524</v>
      </c>
      <c r="D40" s="15" t="s">
        <v>2892</v>
      </c>
      <c r="E40" s="24">
        <v>45908.25</v>
      </c>
      <c r="F40" s="15">
        <v>10.3</v>
      </c>
      <c r="G40" s="498" t="s">
        <v>3121</v>
      </c>
      <c r="H40" s="15"/>
      <c r="I40" s="26"/>
      <c r="J40" s="340"/>
      <c r="K40" s="340">
        <v>80</v>
      </c>
      <c r="L40" s="340">
        <v>81</v>
      </c>
      <c r="M40" s="340"/>
      <c r="N40" s="340"/>
      <c r="O40" s="25"/>
      <c r="P40" s="14">
        <f t="shared" si="2"/>
        <v>161</v>
      </c>
      <c r="Q40" s="17" t="s">
        <v>32</v>
      </c>
      <c r="R40" s="14" t="s">
        <v>7525</v>
      </c>
      <c r="S40" s="23" t="s">
        <v>33</v>
      </c>
      <c r="T40" s="274" t="s">
        <v>161</v>
      </c>
      <c r="U40" s="16" t="s">
        <v>90</v>
      </c>
      <c r="V40" s="16">
        <v>1014526</v>
      </c>
      <c r="W40" s="16" t="s">
        <v>7523</v>
      </c>
      <c r="X40" s="16"/>
    </row>
    <row r="41" spans="1:24">
      <c r="A41" s="344" t="s">
        <v>142</v>
      </c>
      <c r="B41" s="344" t="s">
        <v>72</v>
      </c>
      <c r="C41" s="27" t="s">
        <v>7526</v>
      </c>
      <c r="D41" s="15" t="s">
        <v>71</v>
      </c>
      <c r="E41" s="24">
        <v>45907.711805555555</v>
      </c>
      <c r="F41" s="15">
        <v>14.5</v>
      </c>
      <c r="G41" s="37"/>
      <c r="H41" s="15"/>
      <c r="I41" s="26"/>
      <c r="J41" s="340">
        <v>54</v>
      </c>
      <c r="K41" s="340">
        <v>27</v>
      </c>
      <c r="L41" s="340">
        <v>80</v>
      </c>
      <c r="M41" s="340"/>
      <c r="N41" s="340"/>
      <c r="O41" s="25"/>
      <c r="P41" s="14">
        <f t="shared" si="2"/>
        <v>161</v>
      </c>
      <c r="Q41" s="14" t="s">
        <v>30</v>
      </c>
      <c r="R41" s="14">
        <v>113991</v>
      </c>
      <c r="S41" s="14" t="s">
        <v>31</v>
      </c>
      <c r="T41" s="232" t="s">
        <v>169</v>
      </c>
      <c r="U41" s="16" t="s">
        <v>660</v>
      </c>
      <c r="V41" s="16">
        <v>1014527</v>
      </c>
      <c r="W41" s="16" t="s">
        <v>7527</v>
      </c>
      <c r="X41" s="16"/>
    </row>
    <row r="42" spans="1:24">
      <c r="A42" s="340" t="s">
        <v>142</v>
      </c>
      <c r="B42" s="344" t="s">
        <v>72</v>
      </c>
      <c r="C42" s="27" t="s">
        <v>7528</v>
      </c>
      <c r="D42" s="15" t="s">
        <v>71</v>
      </c>
      <c r="E42" s="24">
        <v>45907.711805555555</v>
      </c>
      <c r="F42" s="15">
        <v>14.5</v>
      </c>
      <c r="G42" s="37"/>
      <c r="H42" s="15"/>
      <c r="I42" s="26"/>
      <c r="J42" s="340"/>
      <c r="K42" s="340">
        <v>54</v>
      </c>
      <c r="L42" s="340">
        <v>95</v>
      </c>
      <c r="M42" s="340">
        <v>12</v>
      </c>
      <c r="N42" s="340"/>
      <c r="O42" s="25"/>
      <c r="P42" s="14">
        <f t="shared" si="2"/>
        <v>161</v>
      </c>
      <c r="Q42" s="14" t="s">
        <v>30</v>
      </c>
      <c r="R42" s="14">
        <v>113992</v>
      </c>
      <c r="S42" s="14" t="s">
        <v>31</v>
      </c>
      <c r="T42" s="232" t="s">
        <v>169</v>
      </c>
      <c r="U42" s="16" t="s">
        <v>660</v>
      </c>
      <c r="V42" s="16">
        <v>1014528</v>
      </c>
      <c r="W42" s="16" t="s">
        <v>7527</v>
      </c>
      <c r="X42" s="16"/>
    </row>
    <row r="43" spans="1:24">
      <c r="A43" s="344" t="s">
        <v>141</v>
      </c>
      <c r="B43" s="344" t="s">
        <v>69</v>
      </c>
      <c r="C43" s="27" t="s">
        <v>7529</v>
      </c>
      <c r="D43" s="15" t="s">
        <v>68</v>
      </c>
      <c r="E43" s="24">
        <v>45906.795138888891</v>
      </c>
      <c r="F43" s="15">
        <v>14.5</v>
      </c>
      <c r="G43" s="37"/>
      <c r="H43" s="15"/>
      <c r="I43" s="26"/>
      <c r="J43" s="340"/>
      <c r="K43" s="340">
        <v>33</v>
      </c>
      <c r="L43" s="340">
        <v>122</v>
      </c>
      <c r="M43" s="340">
        <v>6</v>
      </c>
      <c r="N43" s="340"/>
      <c r="O43" s="25"/>
      <c r="P43" s="14">
        <f t="shared" si="2"/>
        <v>161</v>
      </c>
      <c r="Q43" s="14" t="s">
        <v>30</v>
      </c>
      <c r="R43" s="14">
        <v>113993</v>
      </c>
      <c r="S43" s="14" t="s">
        <v>31</v>
      </c>
      <c r="T43" s="232" t="s">
        <v>169</v>
      </c>
      <c r="U43" s="16" t="s">
        <v>660</v>
      </c>
      <c r="V43" s="16">
        <v>1014529</v>
      </c>
      <c r="W43" s="16" t="s">
        <v>7530</v>
      </c>
      <c r="X43" s="16"/>
    </row>
    <row r="44" spans="1:24">
      <c r="A44" s="527" t="s">
        <v>4752</v>
      </c>
      <c r="B44" s="527" t="s">
        <v>78</v>
      </c>
      <c r="C44" s="27" t="s">
        <v>7531</v>
      </c>
      <c r="D44" s="15" t="s">
        <v>99</v>
      </c>
      <c r="E44" s="24">
        <v>45908.277777777781</v>
      </c>
      <c r="F44" s="15">
        <v>10.8</v>
      </c>
      <c r="G44" s="37"/>
      <c r="H44" s="15"/>
      <c r="I44" s="26"/>
      <c r="J44" s="340"/>
      <c r="K44" s="340">
        <v>161</v>
      </c>
      <c r="L44" s="340"/>
      <c r="M44" s="340"/>
      <c r="N44" s="340"/>
      <c r="O44" s="25"/>
      <c r="P44" s="14">
        <f t="shared" si="2"/>
        <v>161</v>
      </c>
      <c r="Q44" s="307" t="s">
        <v>32</v>
      </c>
      <c r="R44" s="340">
        <v>114001</v>
      </c>
      <c r="S44" s="237" t="s">
        <v>33</v>
      </c>
      <c r="T44" s="464" t="s">
        <v>100</v>
      </c>
      <c r="U44" s="16" t="s">
        <v>90</v>
      </c>
      <c r="V44" s="16">
        <v>1014530</v>
      </c>
      <c r="W44" s="16" t="s">
        <v>7527</v>
      </c>
      <c r="X44" s="16"/>
    </row>
    <row r="45" spans="1:24">
      <c r="A45" s="11" t="s">
        <v>19</v>
      </c>
      <c r="B45" s="7"/>
      <c r="C45" s="7"/>
      <c r="D45" s="7"/>
      <c r="E45" s="11"/>
      <c r="F45" s="7"/>
      <c r="G45" s="7"/>
      <c r="H45" s="11">
        <f t="shared" ref="H45:P45" si="3">SUM(H39:H44)</f>
        <v>0</v>
      </c>
      <c r="I45" s="11">
        <f t="shared" si="3"/>
        <v>0</v>
      </c>
      <c r="J45" s="11">
        <f t="shared" si="3"/>
        <v>54</v>
      </c>
      <c r="K45" s="11">
        <f t="shared" si="3"/>
        <v>435</v>
      </c>
      <c r="L45" s="11">
        <f t="shared" si="3"/>
        <v>459</v>
      </c>
      <c r="M45" s="11">
        <f t="shared" si="3"/>
        <v>18</v>
      </c>
      <c r="N45" s="11">
        <f t="shared" si="3"/>
        <v>0</v>
      </c>
      <c r="O45" s="11">
        <f t="shared" si="3"/>
        <v>0</v>
      </c>
      <c r="P45" s="11">
        <f t="shared" si="3"/>
        <v>966</v>
      </c>
      <c r="Q45" s="12"/>
      <c r="R45" s="12"/>
      <c r="S45" s="12"/>
      <c r="T45" s="12"/>
      <c r="U45" s="12"/>
      <c r="V45" s="12"/>
      <c r="W45" s="12"/>
      <c r="X45" s="12"/>
    </row>
    <row r="46" spans="1:24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4">
      <c r="A47" s="166" t="s">
        <v>34</v>
      </c>
      <c r="B47" s="1562"/>
      <c r="C47" s="1562"/>
      <c r="D47" s="1562"/>
      <c r="E47" s="1"/>
      <c r="F47" s="1"/>
      <c r="G47" s="1"/>
      <c r="H47" s="1"/>
      <c r="I47" s="1"/>
      <c r="J47" s="1563"/>
      <c r="K47" s="1563"/>
      <c r="L47" s="156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 ht="18">
      <c r="A48" s="187" t="s">
        <v>35</v>
      </c>
      <c r="B48" s="186" t="s">
        <v>36</v>
      </c>
      <c r="C48" s="239" t="s">
        <v>37</v>
      </c>
      <c r="D48" s="24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94" t="s">
        <v>473</v>
      </c>
      <c r="B49" s="1841" t="s">
        <v>7193</v>
      </c>
      <c r="C49" s="1841"/>
      <c r="D49" s="242"/>
      <c r="E49" s="243" t="s">
        <v>40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7.25" customHeight="1">
      <c r="A50" s="4" t="s">
        <v>469</v>
      </c>
      <c r="B50" s="1564" t="s">
        <v>7205</v>
      </c>
      <c r="C50" s="156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466" t="s">
        <v>100</v>
      </c>
      <c r="B51" s="1833" t="s">
        <v>7194</v>
      </c>
      <c r="C51" s="183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5" t="s">
        <v>42</v>
      </c>
      <c r="B52" s="1565" t="s">
        <v>309</v>
      </c>
      <c r="C52" s="1565"/>
      <c r="D52" s="1"/>
      <c r="E52" s="1"/>
    </row>
    <row r="53" spans="1:23">
      <c r="A53" s="5" t="s">
        <v>42</v>
      </c>
      <c r="B53" s="1565"/>
      <c r="C53" s="1565"/>
    </row>
    <row r="54" spans="1:23">
      <c r="A54" s="5" t="s">
        <v>43</v>
      </c>
      <c r="B54" s="1566">
        <v>358407720495</v>
      </c>
      <c r="C54" s="1565"/>
      <c r="D54" s="1"/>
      <c r="E54" s="1"/>
    </row>
    <row r="55" spans="1:23">
      <c r="A55" s="5" t="s">
        <v>44</v>
      </c>
      <c r="B55" s="1567">
        <v>0.29166666666666669</v>
      </c>
      <c r="C55" s="1565"/>
      <c r="D55" s="1"/>
      <c r="E55" s="1"/>
    </row>
  </sheetData>
  <mergeCells count="34">
    <mergeCell ref="B13:C13"/>
    <mergeCell ref="A1:F1"/>
    <mergeCell ref="H1:P1"/>
    <mergeCell ref="Q1:X1"/>
    <mergeCell ref="B11:D11"/>
    <mergeCell ref="J11:L11"/>
    <mergeCell ref="H7:I7"/>
    <mergeCell ref="B14:C14"/>
    <mergeCell ref="B15:C15"/>
    <mergeCell ref="B16:C16"/>
    <mergeCell ref="B17:C17"/>
    <mergeCell ref="A19:F19"/>
    <mergeCell ref="B47:D47"/>
    <mergeCell ref="J47:L47"/>
    <mergeCell ref="Q19:X19"/>
    <mergeCell ref="B28:D28"/>
    <mergeCell ref="J28:L28"/>
    <mergeCell ref="B30:C30"/>
    <mergeCell ref="B32:C32"/>
    <mergeCell ref="B33:C33"/>
    <mergeCell ref="H19:P19"/>
    <mergeCell ref="B34:C34"/>
    <mergeCell ref="B35:C35"/>
    <mergeCell ref="A37:F37"/>
    <mergeCell ref="H37:P37"/>
    <mergeCell ref="Q37:X37"/>
    <mergeCell ref="B31:C31"/>
    <mergeCell ref="B49:C49"/>
    <mergeCell ref="B52:C52"/>
    <mergeCell ref="B53:C53"/>
    <mergeCell ref="B54:C54"/>
    <mergeCell ref="B55:C55"/>
    <mergeCell ref="B50:C50"/>
    <mergeCell ref="B51:C51"/>
  </mergeCells>
  <pageMargins left="0.7" right="0.7" top="0.75" bottom="0.75" header="0.3" footer="0.3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34518-C14D-4A36-83F7-C4D56FE7B3A1}">
  <sheetPr>
    <tabColor rgb="FFFF9900"/>
  </sheetPr>
  <dimension ref="A1:X38"/>
  <sheetViews>
    <sheetView workbookViewId="0">
      <selection activeCell="L6" sqref="L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9.71093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5.85546875" customWidth="1"/>
  </cols>
  <sheetData>
    <row r="1" spans="1:24" ht="23.25">
      <c r="A1" s="1559" t="s">
        <v>7532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2599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1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2837</v>
      </c>
      <c r="B3" s="15" t="s">
        <v>92</v>
      </c>
      <c r="C3" s="35" t="s">
        <v>7533</v>
      </c>
      <c r="D3" s="15" t="s">
        <v>620</v>
      </c>
      <c r="E3" s="24">
        <v>45906.958333333336</v>
      </c>
      <c r="F3" s="15">
        <v>10.3</v>
      </c>
      <c r="G3" s="498" t="s">
        <v>3121</v>
      </c>
      <c r="H3" s="15"/>
      <c r="I3" s="15"/>
      <c r="J3" s="15"/>
      <c r="K3" s="15"/>
      <c r="L3" s="35">
        <v>161</v>
      </c>
      <c r="M3" s="15">
        <v>0</v>
      </c>
      <c r="N3" s="15"/>
      <c r="O3" s="15"/>
      <c r="P3" s="14">
        <f t="shared" ref="P3:P9" si="0">SUM(H3:O3)</f>
        <v>161</v>
      </c>
      <c r="Q3" s="307" t="s">
        <v>32</v>
      </c>
      <c r="R3" s="376">
        <v>113972</v>
      </c>
      <c r="S3" s="237" t="s">
        <v>33</v>
      </c>
      <c r="T3" s="274" t="s">
        <v>161</v>
      </c>
      <c r="U3" s="16" t="s">
        <v>90</v>
      </c>
      <c r="V3" s="16">
        <v>1114494</v>
      </c>
      <c r="W3" s="16" t="s">
        <v>7519</v>
      </c>
      <c r="X3" s="16"/>
    </row>
    <row r="4" spans="1:24">
      <c r="A4" s="15" t="s">
        <v>86</v>
      </c>
      <c r="B4" s="15" t="s">
        <v>134</v>
      </c>
      <c r="C4" s="35" t="s">
        <v>7534</v>
      </c>
      <c r="D4" s="15" t="s">
        <v>2892</v>
      </c>
      <c r="E4" s="24">
        <v>45906.25</v>
      </c>
      <c r="F4" s="15">
        <v>10.3</v>
      </c>
      <c r="G4" s="37"/>
      <c r="H4" s="15"/>
      <c r="I4" s="15"/>
      <c r="J4" s="15"/>
      <c r="K4" s="15"/>
      <c r="L4" s="272">
        <v>161</v>
      </c>
      <c r="M4" s="15"/>
      <c r="N4" s="15"/>
      <c r="O4" s="15"/>
      <c r="P4" s="14">
        <f t="shared" si="0"/>
        <v>161</v>
      </c>
      <c r="Q4" s="307" t="s">
        <v>32</v>
      </c>
      <c r="R4" s="376">
        <v>113973</v>
      </c>
      <c r="S4" s="237" t="s">
        <v>33</v>
      </c>
      <c r="T4" s="274" t="s">
        <v>161</v>
      </c>
      <c r="U4" s="16" t="s">
        <v>90</v>
      </c>
      <c r="V4" s="16">
        <v>1014495</v>
      </c>
      <c r="W4" s="16" t="s">
        <v>7535</v>
      </c>
      <c r="X4" s="16"/>
    </row>
    <row r="5" spans="1:24">
      <c r="A5" s="15" t="s">
        <v>120</v>
      </c>
      <c r="B5" s="15" t="s">
        <v>78</v>
      </c>
      <c r="C5" s="35" t="s">
        <v>7536</v>
      </c>
      <c r="D5" s="15" t="s">
        <v>1047</v>
      </c>
      <c r="E5" s="24">
        <v>45907.010416666664</v>
      </c>
      <c r="F5" s="15">
        <v>10.3</v>
      </c>
      <c r="G5" s="498" t="s">
        <v>3121</v>
      </c>
      <c r="H5" s="15"/>
      <c r="I5" s="15"/>
      <c r="J5" s="15"/>
      <c r="K5" s="15"/>
      <c r="L5" s="15">
        <v>161</v>
      </c>
      <c r="M5" s="15">
        <v>0</v>
      </c>
      <c r="N5" s="15"/>
      <c r="O5" s="15"/>
      <c r="P5" s="14">
        <f t="shared" si="0"/>
        <v>161</v>
      </c>
      <c r="Q5" s="307" t="s">
        <v>32</v>
      </c>
      <c r="R5" s="376">
        <v>113970</v>
      </c>
      <c r="S5" s="237" t="s">
        <v>33</v>
      </c>
      <c r="T5" s="274" t="s">
        <v>161</v>
      </c>
      <c r="U5" s="16" t="s">
        <v>90</v>
      </c>
      <c r="V5" s="16">
        <v>1014492</v>
      </c>
      <c r="W5" s="16" t="s">
        <v>7519</v>
      </c>
      <c r="X5" s="16"/>
    </row>
    <row r="6" spans="1:24">
      <c r="A6" s="15" t="s">
        <v>519</v>
      </c>
      <c r="B6" s="15" t="s">
        <v>78</v>
      </c>
      <c r="C6" s="35" t="s">
        <v>7537</v>
      </c>
      <c r="D6" s="15" t="s">
        <v>88</v>
      </c>
      <c r="E6" s="24">
        <v>45907.166666666664</v>
      </c>
      <c r="F6" s="15">
        <v>10.3</v>
      </c>
      <c r="G6" s="498" t="s">
        <v>3121</v>
      </c>
      <c r="H6" s="15"/>
      <c r="I6" s="15"/>
      <c r="J6" s="15"/>
      <c r="K6" s="15"/>
      <c r="L6" s="15">
        <v>121</v>
      </c>
      <c r="M6" s="35">
        <v>30</v>
      </c>
      <c r="N6" s="272">
        <v>10</v>
      </c>
      <c r="O6" s="15"/>
      <c r="P6" s="14">
        <f t="shared" si="0"/>
        <v>161</v>
      </c>
      <c r="Q6" s="307" t="s">
        <v>32</v>
      </c>
      <c r="R6" s="376">
        <v>113974</v>
      </c>
      <c r="S6" s="237" t="s">
        <v>33</v>
      </c>
      <c r="T6" s="274" t="s">
        <v>161</v>
      </c>
      <c r="U6" s="16" t="s">
        <v>90</v>
      </c>
      <c r="V6" s="16">
        <v>1014496</v>
      </c>
      <c r="W6" s="16" t="s">
        <v>7519</v>
      </c>
      <c r="X6" s="16"/>
    </row>
    <row r="7" spans="1:24">
      <c r="A7" s="15" t="s">
        <v>3866</v>
      </c>
      <c r="B7" s="15" t="s">
        <v>78</v>
      </c>
      <c r="C7" s="35" t="s">
        <v>7538</v>
      </c>
      <c r="D7" s="15" t="s">
        <v>88</v>
      </c>
      <c r="E7" s="24">
        <v>45907.166666666664</v>
      </c>
      <c r="F7" s="15">
        <v>10.3</v>
      </c>
      <c r="G7" s="498" t="s">
        <v>3121</v>
      </c>
      <c r="H7" s="15"/>
      <c r="I7" s="15"/>
      <c r="J7" s="15"/>
      <c r="K7" s="15"/>
      <c r="L7" s="15">
        <v>131</v>
      </c>
      <c r="M7" s="272">
        <v>30</v>
      </c>
      <c r="N7" s="15">
        <v>0</v>
      </c>
      <c r="O7" s="15"/>
      <c r="P7" s="14">
        <f t="shared" si="0"/>
        <v>161</v>
      </c>
      <c r="Q7" s="307" t="s">
        <v>32</v>
      </c>
      <c r="R7" s="376">
        <v>113975</v>
      </c>
      <c r="S7" s="237" t="s">
        <v>33</v>
      </c>
      <c r="T7" s="274" t="s">
        <v>161</v>
      </c>
      <c r="U7" s="16" t="s">
        <v>90</v>
      </c>
      <c r="V7" s="16">
        <v>1014497</v>
      </c>
      <c r="W7" s="16" t="s">
        <v>7519</v>
      </c>
      <c r="X7" s="16"/>
    </row>
    <row r="8" spans="1:24">
      <c r="A8" s="15" t="s">
        <v>120</v>
      </c>
      <c r="B8" s="15" t="s">
        <v>78</v>
      </c>
      <c r="C8" s="27" t="s">
        <v>7539</v>
      </c>
      <c r="D8" s="15" t="s">
        <v>168</v>
      </c>
      <c r="E8" s="24">
        <v>45906.75</v>
      </c>
      <c r="F8" s="15">
        <v>11.8</v>
      </c>
      <c r="G8" s="498" t="s">
        <v>3121</v>
      </c>
      <c r="H8" s="15"/>
      <c r="I8" s="15"/>
      <c r="J8" s="15"/>
      <c r="K8" s="15"/>
      <c r="L8" s="15">
        <v>128</v>
      </c>
      <c r="M8" s="15">
        <v>30</v>
      </c>
      <c r="N8" s="15"/>
      <c r="O8" s="272">
        <v>3</v>
      </c>
      <c r="P8" s="14">
        <f t="shared" si="0"/>
        <v>161</v>
      </c>
      <c r="Q8" s="307" t="s">
        <v>32</v>
      </c>
      <c r="R8" s="376">
        <v>113971</v>
      </c>
      <c r="S8" s="237" t="s">
        <v>33</v>
      </c>
      <c r="T8" s="232" t="s">
        <v>169</v>
      </c>
      <c r="U8" s="16" t="s">
        <v>90</v>
      </c>
      <c r="V8" s="16">
        <v>1014493</v>
      </c>
      <c r="W8" s="16" t="s">
        <v>7540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293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863</v>
      </c>
      <c r="M10" s="11">
        <f t="shared" si="1"/>
        <v>90</v>
      </c>
      <c r="N10" s="11">
        <f t="shared" si="1"/>
        <v>10</v>
      </c>
      <c r="O10" s="11">
        <f t="shared" si="1"/>
        <v>3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7541</v>
      </c>
      <c r="B14" s="1564" t="s">
        <v>7128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373" t="s">
        <v>7542</v>
      </c>
      <c r="B15" s="373" t="s">
        <v>7296</v>
      </c>
      <c r="C15" s="373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870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358405120586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0.75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6283</v>
      </c>
      <c r="B21" s="1559"/>
      <c r="C21" s="1559"/>
      <c r="D21" s="1559"/>
      <c r="E21" s="1559"/>
      <c r="F21" s="1559"/>
      <c r="G21" s="7"/>
      <c r="H21" s="1559" t="s">
        <v>6284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/>
      <c r="B23" s="15"/>
      <c r="C23" s="15"/>
      <c r="D23" s="15" t="s">
        <v>1373</v>
      </c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ref="P23:P29" si="2">SUM(H23:O23)</f>
        <v>0</v>
      </c>
      <c r="Q23" s="17" t="s">
        <v>32</v>
      </c>
      <c r="R23" s="14"/>
      <c r="S23" s="14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7" t="s">
        <v>32</v>
      </c>
      <c r="R24" s="14"/>
      <c r="S24" s="14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23" t="s">
        <v>33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0</v>
      </c>
      <c r="M30" s="11">
        <f t="shared" si="3"/>
        <v>0</v>
      </c>
      <c r="N30" s="11">
        <f t="shared" si="3"/>
        <v>0</v>
      </c>
      <c r="O30" s="11">
        <f t="shared" si="3"/>
        <v>0</v>
      </c>
      <c r="P30" s="11">
        <f t="shared" si="3"/>
        <v>0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/>
      <c r="B34" s="1564"/>
      <c r="C34" s="1564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/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/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0">
    <mergeCell ref="B14:C14"/>
    <mergeCell ref="A1:F1"/>
    <mergeCell ref="H1:P1"/>
    <mergeCell ref="Q1:X1"/>
    <mergeCell ref="B12:D12"/>
    <mergeCell ref="J12:L12"/>
    <mergeCell ref="B16:C16"/>
    <mergeCell ref="B17:C17"/>
    <mergeCell ref="B18:C18"/>
    <mergeCell ref="B19:C19"/>
    <mergeCell ref="A21:F21"/>
    <mergeCell ref="B37:C37"/>
    <mergeCell ref="B38:C38"/>
    <mergeCell ref="Q21:X21"/>
    <mergeCell ref="B32:D32"/>
    <mergeCell ref="J32:L32"/>
    <mergeCell ref="B34:C34"/>
    <mergeCell ref="B35:C35"/>
    <mergeCell ref="B36:C36"/>
    <mergeCell ref="H21:P21"/>
  </mergeCells>
  <pageMargins left="0.7" right="0.7" top="0.75" bottom="0.75" header="0.3" footer="0.3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1C4D-104A-4EFC-B4DF-FE775E481683}">
  <sheetPr>
    <tabColor rgb="FFFF9900"/>
  </sheetPr>
  <dimension ref="A1:X38"/>
  <sheetViews>
    <sheetView workbookViewId="0">
      <selection activeCell="K6" sqref="K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9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5.7109375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7543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21" t="s">
        <v>14</v>
      </c>
      <c r="L2" s="21" t="s">
        <v>15</v>
      </c>
      <c r="M2" s="21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1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40" t="s">
        <v>3866</v>
      </c>
      <c r="B3" s="340" t="s">
        <v>78</v>
      </c>
      <c r="C3" s="27" t="s">
        <v>7544</v>
      </c>
      <c r="D3" s="24" t="s">
        <v>932</v>
      </c>
      <c r="E3" s="24">
        <v>45905.010416666664</v>
      </c>
      <c r="F3" s="15">
        <v>10.3</v>
      </c>
      <c r="G3" s="498" t="s">
        <v>3121</v>
      </c>
      <c r="H3" s="15"/>
      <c r="I3" s="15"/>
      <c r="J3" s="26"/>
      <c r="K3" s="436"/>
      <c r="L3" s="467">
        <v>107</v>
      </c>
      <c r="M3" s="467">
        <v>54</v>
      </c>
      <c r="N3" s="25"/>
      <c r="O3" s="15"/>
      <c r="P3" s="14">
        <f t="shared" ref="P3:P8" si="0">SUM(H3:O3)</f>
        <v>161</v>
      </c>
      <c r="Q3" s="307" t="s">
        <v>32</v>
      </c>
      <c r="R3" s="340">
        <v>113949</v>
      </c>
      <c r="S3" s="237" t="s">
        <v>33</v>
      </c>
      <c r="T3" s="274" t="s">
        <v>161</v>
      </c>
      <c r="U3" s="16" t="s">
        <v>90</v>
      </c>
      <c r="V3" s="16">
        <v>1014450</v>
      </c>
      <c r="W3" s="16" t="s">
        <v>7545</v>
      </c>
      <c r="X3" s="16"/>
    </row>
    <row r="4" spans="1:24">
      <c r="A4" s="340" t="s">
        <v>120</v>
      </c>
      <c r="B4" s="340" t="s">
        <v>78</v>
      </c>
      <c r="C4" s="35" t="s">
        <v>7546</v>
      </c>
      <c r="D4" s="15" t="s">
        <v>521</v>
      </c>
      <c r="E4" s="24">
        <v>45905.680555555555</v>
      </c>
      <c r="F4" s="15">
        <v>10.3</v>
      </c>
      <c r="G4" s="498" t="s">
        <v>3121</v>
      </c>
      <c r="H4" s="15"/>
      <c r="I4" s="15"/>
      <c r="J4" s="26"/>
      <c r="K4" s="436"/>
      <c r="L4" s="467">
        <v>161</v>
      </c>
      <c r="M4" s="436">
        <v>0</v>
      </c>
      <c r="N4" s="25"/>
      <c r="O4" s="15"/>
      <c r="P4" s="14">
        <f t="shared" si="0"/>
        <v>161</v>
      </c>
      <c r="Q4" s="307" t="s">
        <v>32</v>
      </c>
      <c r="R4" s="340">
        <v>113950</v>
      </c>
      <c r="S4" s="237" t="s">
        <v>33</v>
      </c>
      <c r="T4" s="232" t="s">
        <v>169</v>
      </c>
      <c r="U4" s="16" t="s">
        <v>90</v>
      </c>
      <c r="V4" s="16">
        <v>1014451</v>
      </c>
      <c r="W4" s="16" t="s">
        <v>7535</v>
      </c>
      <c r="X4" s="16"/>
    </row>
    <row r="5" spans="1:24">
      <c r="A5" s="340" t="s">
        <v>133</v>
      </c>
      <c r="B5" s="340" t="s">
        <v>134</v>
      </c>
      <c r="C5" s="27" t="s">
        <v>7547</v>
      </c>
      <c r="D5" s="528" t="s">
        <v>2892</v>
      </c>
      <c r="E5" s="24">
        <v>45906.25</v>
      </c>
      <c r="F5" s="15">
        <v>10.3</v>
      </c>
      <c r="G5" s="498" t="s">
        <v>3121</v>
      </c>
      <c r="H5" s="15"/>
      <c r="I5" s="15"/>
      <c r="J5" s="26"/>
      <c r="K5" s="467">
        <v>80</v>
      </c>
      <c r="L5" s="467">
        <v>81</v>
      </c>
      <c r="M5" s="436">
        <v>0</v>
      </c>
      <c r="N5" s="25"/>
      <c r="O5" s="15"/>
      <c r="P5" s="14">
        <f t="shared" si="0"/>
        <v>161</v>
      </c>
      <c r="Q5" s="307" t="s">
        <v>32</v>
      </c>
      <c r="R5" s="340">
        <v>113951</v>
      </c>
      <c r="S5" s="237" t="s">
        <v>33</v>
      </c>
      <c r="T5" s="274" t="s">
        <v>161</v>
      </c>
      <c r="U5" s="16" t="s">
        <v>90</v>
      </c>
      <c r="V5" s="16">
        <v>1014452</v>
      </c>
      <c r="W5" s="16" t="s">
        <v>7535</v>
      </c>
      <c r="X5" s="16"/>
    </row>
    <row r="6" spans="1:24">
      <c r="A6" s="340" t="s">
        <v>133</v>
      </c>
      <c r="B6" s="340" t="s">
        <v>134</v>
      </c>
      <c r="C6" s="27" t="s">
        <v>7548</v>
      </c>
      <c r="D6" s="15" t="s">
        <v>2892</v>
      </c>
      <c r="E6" s="24">
        <v>45906.25</v>
      </c>
      <c r="F6" s="15">
        <v>10.3</v>
      </c>
      <c r="G6" s="498" t="s">
        <v>3121</v>
      </c>
      <c r="H6" s="15"/>
      <c r="I6" s="15"/>
      <c r="J6" s="26"/>
      <c r="K6" s="467">
        <v>80</v>
      </c>
      <c r="L6" s="467">
        <v>81</v>
      </c>
      <c r="M6" s="436">
        <v>0</v>
      </c>
      <c r="N6" s="25"/>
      <c r="O6" s="15"/>
      <c r="P6" s="14">
        <f t="shared" si="0"/>
        <v>161</v>
      </c>
      <c r="Q6" s="307" t="s">
        <v>32</v>
      </c>
      <c r="R6" s="340">
        <v>113952</v>
      </c>
      <c r="S6" s="237" t="s">
        <v>33</v>
      </c>
      <c r="T6" s="274" t="s">
        <v>161</v>
      </c>
      <c r="U6" s="16" t="s">
        <v>90</v>
      </c>
      <c r="V6" s="16">
        <v>1014453</v>
      </c>
      <c r="W6" s="16" t="s">
        <v>7535</v>
      </c>
      <c r="X6" s="16"/>
    </row>
    <row r="7" spans="1:24">
      <c r="A7" s="340" t="s">
        <v>102</v>
      </c>
      <c r="B7" s="340" t="s">
        <v>92</v>
      </c>
      <c r="C7" s="27" t="s">
        <v>7549</v>
      </c>
      <c r="D7" s="15" t="s">
        <v>159</v>
      </c>
      <c r="E7" s="24">
        <v>45905.041666666664</v>
      </c>
      <c r="F7" s="15">
        <v>10.3</v>
      </c>
      <c r="G7" s="498" t="s">
        <v>3121</v>
      </c>
      <c r="H7" s="15"/>
      <c r="I7" s="15"/>
      <c r="J7" s="26"/>
      <c r="K7" s="467">
        <v>54</v>
      </c>
      <c r="L7" s="529">
        <v>107</v>
      </c>
      <c r="M7" s="436"/>
      <c r="N7" s="25"/>
      <c r="O7" s="15"/>
      <c r="P7" s="14">
        <f t="shared" si="0"/>
        <v>161</v>
      </c>
      <c r="Q7" s="307" t="s">
        <v>32</v>
      </c>
      <c r="R7" s="340">
        <v>113953</v>
      </c>
      <c r="S7" s="237" t="s">
        <v>33</v>
      </c>
      <c r="T7" s="274" t="s">
        <v>161</v>
      </c>
      <c r="U7" s="16" t="s">
        <v>90</v>
      </c>
      <c r="V7" s="16">
        <v>1014455</v>
      </c>
      <c r="W7" s="16" t="s">
        <v>7545</v>
      </c>
      <c r="X7" s="16"/>
    </row>
    <row r="8" spans="1:24">
      <c r="A8" s="340" t="s">
        <v>102</v>
      </c>
      <c r="B8" s="340" t="s">
        <v>92</v>
      </c>
      <c r="C8" s="27" t="s">
        <v>7550</v>
      </c>
      <c r="D8" s="15" t="s">
        <v>6471</v>
      </c>
      <c r="E8" s="24">
        <v>45906.083333333336</v>
      </c>
      <c r="F8" s="15">
        <v>11.3</v>
      </c>
      <c r="G8" s="498" t="s">
        <v>3121</v>
      </c>
      <c r="H8" s="15"/>
      <c r="I8" s="15"/>
      <c r="J8" s="26"/>
      <c r="K8" s="436"/>
      <c r="L8" s="436">
        <v>161</v>
      </c>
      <c r="M8" s="436"/>
      <c r="N8" s="25"/>
      <c r="O8" s="15"/>
      <c r="P8" s="14">
        <f t="shared" si="0"/>
        <v>161</v>
      </c>
      <c r="Q8" s="307" t="s">
        <v>32</v>
      </c>
      <c r="R8" s="340">
        <v>113954</v>
      </c>
      <c r="S8" s="237" t="s">
        <v>33</v>
      </c>
      <c r="T8" s="232" t="s">
        <v>169</v>
      </c>
      <c r="U8" s="16" t="s">
        <v>90</v>
      </c>
      <c r="V8" s="16">
        <v>1014458</v>
      </c>
      <c r="W8" s="16" t="s">
        <v>7551</v>
      </c>
      <c r="X8" s="16"/>
    </row>
    <row r="9" spans="1:24">
      <c r="A9" s="45"/>
      <c r="B9" s="45"/>
      <c r="C9" s="15"/>
      <c r="D9" s="15"/>
      <c r="E9" s="15"/>
      <c r="F9" s="15"/>
      <c r="G9" s="37"/>
      <c r="H9" s="15"/>
      <c r="I9" s="15"/>
      <c r="J9" s="15"/>
      <c r="K9" s="45"/>
      <c r="L9" s="45"/>
      <c r="M9" s="45"/>
      <c r="N9" s="15"/>
      <c r="O9" s="15"/>
      <c r="P9" s="14"/>
      <c r="Q9" s="14"/>
      <c r="R9" s="293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214</v>
      </c>
      <c r="L10" s="11">
        <f t="shared" si="1"/>
        <v>698</v>
      </c>
      <c r="M10" s="11">
        <f t="shared" si="1"/>
        <v>54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7541</v>
      </c>
      <c r="B14" s="1564" t="s">
        <v>7128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373" t="s">
        <v>7363</v>
      </c>
      <c r="B15" s="373" t="s">
        <v>7296</v>
      </c>
      <c r="C15" s="373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1440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358400321526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0.625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6283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/>
      <c r="B23" s="15"/>
      <c r="C23" s="15"/>
      <c r="D23" s="15" t="s">
        <v>1373</v>
      </c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ref="P23:P29" si="2">SUM(H23:O23)</f>
        <v>0</v>
      </c>
      <c r="Q23" s="17" t="s">
        <v>32</v>
      </c>
      <c r="R23" s="14"/>
      <c r="S23" s="14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7" t="s">
        <v>32</v>
      </c>
      <c r="R24" s="14"/>
      <c r="S24" s="14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23" t="s">
        <v>33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0</v>
      </c>
      <c r="M30" s="11">
        <f t="shared" si="3"/>
        <v>0</v>
      </c>
      <c r="N30" s="11">
        <f t="shared" si="3"/>
        <v>0</v>
      </c>
      <c r="O30" s="11">
        <f t="shared" si="3"/>
        <v>0</v>
      </c>
      <c r="P30" s="11">
        <f t="shared" si="3"/>
        <v>0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/>
      <c r="B34" s="1564"/>
      <c r="C34" s="1564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/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/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0">
    <mergeCell ref="B14:C14"/>
    <mergeCell ref="A1:F1"/>
    <mergeCell ref="H1:P1"/>
    <mergeCell ref="Q1:X1"/>
    <mergeCell ref="B12:D12"/>
    <mergeCell ref="J12:L12"/>
    <mergeCell ref="B16:C16"/>
    <mergeCell ref="B17:C17"/>
    <mergeCell ref="B18:C18"/>
    <mergeCell ref="B19:C19"/>
    <mergeCell ref="A21:F21"/>
    <mergeCell ref="B37:C37"/>
    <mergeCell ref="B38:C38"/>
    <mergeCell ref="Q21:X21"/>
    <mergeCell ref="B32:D32"/>
    <mergeCell ref="J32:L32"/>
    <mergeCell ref="B34:C34"/>
    <mergeCell ref="B35:C35"/>
    <mergeCell ref="B36:C36"/>
    <mergeCell ref="H21:P2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C241B-0FE1-40A8-9D28-6F7301258B5E}">
  <sheetPr>
    <tabColor theme="6" tint="0.39997558519241921"/>
  </sheetPr>
  <dimension ref="A1:Z19"/>
  <sheetViews>
    <sheetView topLeftCell="P1" workbookViewId="0">
      <selection activeCell="Q15" sqref="Q1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23.85546875" bestFit="1" customWidth="1"/>
    <col min="22" max="22" width="16.28515625" customWidth="1"/>
    <col min="23" max="24" width="9.140625"/>
    <col min="25" max="25" width="19" customWidth="1"/>
  </cols>
  <sheetData>
    <row r="1" spans="1:26" ht="23.25">
      <c r="A1" s="1559" t="s">
        <v>787</v>
      </c>
      <c r="B1" s="1559"/>
      <c r="C1" s="1559"/>
      <c r="D1" s="1559"/>
      <c r="E1" s="1559"/>
      <c r="F1" s="1559"/>
      <c r="G1" s="1067"/>
      <c r="H1" s="7"/>
      <c r="I1" s="1559" t="s">
        <v>1</v>
      </c>
      <c r="J1" s="1559"/>
      <c r="K1" s="1559"/>
      <c r="L1" s="1559"/>
      <c r="M1" s="1559"/>
      <c r="N1" s="1559"/>
      <c r="O1" s="1559"/>
      <c r="P1" s="1559"/>
      <c r="Q1" s="1559"/>
      <c r="R1" s="1560" t="s">
        <v>2</v>
      </c>
      <c r="S1" s="1561"/>
      <c r="T1" s="1560"/>
      <c r="U1" s="1560"/>
      <c r="V1" s="1560"/>
      <c r="W1" s="1560"/>
      <c r="X1" s="1560"/>
      <c r="Y1" s="1560"/>
      <c r="Z1" s="1560"/>
    </row>
    <row r="2" spans="1:26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1418" t="s">
        <v>23</v>
      </c>
      <c r="V2" s="8" t="s">
        <v>24</v>
      </c>
      <c r="W2" s="8" t="s">
        <v>25</v>
      </c>
      <c r="X2" s="8" t="s">
        <v>26</v>
      </c>
      <c r="Y2" s="8" t="s">
        <v>27</v>
      </c>
      <c r="Z2" s="8" t="s">
        <v>28</v>
      </c>
    </row>
    <row r="3" spans="1:26">
      <c r="A3" s="224" t="s">
        <v>788</v>
      </c>
      <c r="B3" s="224" t="s">
        <v>789</v>
      </c>
      <c r="C3" s="224" t="s">
        <v>790</v>
      </c>
      <c r="D3" s="224" t="s">
        <v>791</v>
      </c>
      <c r="E3" s="227">
        <v>46257.663194444445</v>
      </c>
      <c r="F3" s="224">
        <v>12.4</v>
      </c>
      <c r="G3" s="224">
        <v>122076</v>
      </c>
      <c r="H3" s="226"/>
      <c r="I3" s="224"/>
      <c r="J3" s="224">
        <v>161</v>
      </c>
      <c r="K3" s="224"/>
      <c r="L3" s="224"/>
      <c r="M3" s="224"/>
      <c r="N3" s="224"/>
      <c r="O3" s="224"/>
      <c r="P3" s="224"/>
      <c r="Q3" s="14">
        <f t="shared" ref="Q3:Q8" si="0">SUM(I3:P3)</f>
        <v>161</v>
      </c>
      <c r="R3" s="14" t="s">
        <v>30</v>
      </c>
      <c r="S3" s="14" t="s">
        <v>31</v>
      </c>
      <c r="T3" s="14"/>
      <c r="U3" s="1507">
        <v>46253.666666666664</v>
      </c>
      <c r="V3" s="228" t="s">
        <v>755</v>
      </c>
      <c r="W3" s="16"/>
      <c r="X3" s="16"/>
      <c r="Y3" s="16" t="s">
        <v>792</v>
      </c>
      <c r="Z3" s="16"/>
    </row>
    <row r="4" spans="1:26">
      <c r="A4" s="224"/>
      <c r="B4" s="224"/>
      <c r="C4" s="224"/>
      <c r="D4" s="224"/>
      <c r="E4" s="227"/>
      <c r="F4" s="224"/>
      <c r="G4" s="224"/>
      <c r="H4" s="226"/>
      <c r="I4" s="224"/>
      <c r="J4" s="224"/>
      <c r="K4" s="224"/>
      <c r="L4" s="224"/>
      <c r="M4" s="224"/>
      <c r="N4" s="224"/>
      <c r="O4" s="224"/>
      <c r="P4" s="224"/>
      <c r="Q4" s="14">
        <f t="shared" si="0"/>
        <v>0</v>
      </c>
      <c r="R4" s="14"/>
      <c r="S4" s="14"/>
      <c r="T4" s="14"/>
      <c r="U4" s="14"/>
      <c r="V4" s="228"/>
      <c r="W4" s="16"/>
      <c r="X4" s="16"/>
      <c r="Y4" s="16"/>
      <c r="Z4" s="16"/>
    </row>
    <row r="5" spans="1:26">
      <c r="A5" s="224"/>
      <c r="B5" s="224"/>
      <c r="C5" s="224"/>
      <c r="D5" s="224"/>
      <c r="E5" s="227"/>
      <c r="F5" s="224"/>
      <c r="G5" s="224"/>
      <c r="H5" s="226"/>
      <c r="I5" s="224"/>
      <c r="J5" s="224"/>
      <c r="K5" s="224"/>
      <c r="L5" s="224"/>
      <c r="M5" s="224"/>
      <c r="N5" s="224"/>
      <c r="O5" s="224"/>
      <c r="P5" s="224"/>
      <c r="Q5" s="14">
        <f t="shared" si="0"/>
        <v>0</v>
      </c>
      <c r="R5" s="14"/>
      <c r="S5" s="14"/>
      <c r="T5" s="14"/>
      <c r="U5" s="14"/>
      <c r="V5" s="228"/>
      <c r="W5" s="16"/>
      <c r="X5" s="16"/>
      <c r="Y5" s="16"/>
      <c r="Z5" s="16"/>
    </row>
    <row r="6" spans="1:26">
      <c r="A6" s="224"/>
      <c r="B6" s="224"/>
      <c r="C6" s="224"/>
      <c r="D6" s="224"/>
      <c r="E6" s="227"/>
      <c r="F6" s="224"/>
      <c r="G6" s="224"/>
      <c r="H6" s="226"/>
      <c r="I6" s="224"/>
      <c r="J6" s="224"/>
      <c r="K6" s="224"/>
      <c r="L6" s="224"/>
      <c r="M6" s="224"/>
      <c r="N6" s="224"/>
      <c r="O6" s="224"/>
      <c r="P6" s="224"/>
      <c r="Q6" s="14">
        <f t="shared" si="0"/>
        <v>0</v>
      </c>
      <c r="R6" s="14"/>
      <c r="S6" s="14"/>
      <c r="T6" s="14"/>
      <c r="U6" s="14"/>
      <c r="V6" s="228"/>
      <c r="W6" s="16"/>
      <c r="X6" s="16"/>
      <c r="Y6" s="16"/>
      <c r="Z6" s="16"/>
    </row>
    <row r="7" spans="1:26">
      <c r="A7" s="224"/>
      <c r="B7" s="224"/>
      <c r="C7" s="224"/>
      <c r="D7" s="224"/>
      <c r="E7" s="227"/>
      <c r="F7" s="224"/>
      <c r="G7" s="224"/>
      <c r="H7" s="226"/>
      <c r="I7" s="224"/>
      <c r="J7" s="224"/>
      <c r="K7" s="224"/>
      <c r="L7" s="224"/>
      <c r="M7" s="224"/>
      <c r="N7" s="224"/>
      <c r="O7" s="224"/>
      <c r="P7" s="224"/>
      <c r="Q7" s="14">
        <f t="shared" si="0"/>
        <v>0</v>
      </c>
      <c r="R7" s="14"/>
      <c r="S7" s="14"/>
      <c r="T7" s="14"/>
      <c r="U7" s="14"/>
      <c r="V7" s="228"/>
      <c r="W7" s="16"/>
      <c r="X7" s="16"/>
      <c r="Y7" s="16"/>
      <c r="Z7" s="16"/>
    </row>
    <row r="8" spans="1:26">
      <c r="A8" s="15"/>
      <c r="B8" s="15"/>
      <c r="C8" s="15"/>
      <c r="D8" s="15"/>
      <c r="E8" s="15"/>
      <c r="F8" s="15"/>
      <c r="G8" s="15"/>
      <c r="H8" s="37"/>
      <c r="I8" s="15"/>
      <c r="J8" s="15"/>
      <c r="K8" s="15"/>
      <c r="L8" s="15"/>
      <c r="M8" s="15"/>
      <c r="N8" s="15"/>
      <c r="O8" s="15"/>
      <c r="P8" s="15"/>
      <c r="Q8" s="14">
        <f t="shared" si="0"/>
        <v>0</v>
      </c>
      <c r="R8" s="14"/>
      <c r="S8" s="14"/>
      <c r="T8" s="14"/>
      <c r="U8" s="14"/>
      <c r="V8" s="16"/>
      <c r="W8" s="16"/>
      <c r="X8" s="16"/>
      <c r="Y8" s="16"/>
      <c r="Z8" s="16"/>
    </row>
    <row r="9" spans="1:26">
      <c r="A9" s="11" t="s">
        <v>19</v>
      </c>
      <c r="B9" s="7"/>
      <c r="C9" s="7"/>
      <c r="D9" s="7"/>
      <c r="E9" s="11"/>
      <c r="F9" s="7"/>
      <c r="G9" s="7"/>
      <c r="H9" s="7"/>
      <c r="I9" s="11">
        <f t="shared" ref="I9:J9" si="1">SUM(I3:I7)</f>
        <v>0</v>
      </c>
      <c r="J9" s="11">
        <f t="shared" si="1"/>
        <v>161</v>
      </c>
      <c r="K9" s="11">
        <f t="shared" ref="K9:Q9" si="2">SUM(K3:K8)</f>
        <v>0</v>
      </c>
      <c r="L9" s="11">
        <f t="shared" si="2"/>
        <v>0</v>
      </c>
      <c r="M9" s="11">
        <f t="shared" si="2"/>
        <v>0</v>
      </c>
      <c r="N9" s="11">
        <f t="shared" si="2"/>
        <v>0</v>
      </c>
      <c r="O9" s="11">
        <f t="shared" si="2"/>
        <v>0</v>
      </c>
      <c r="P9" s="11">
        <f t="shared" si="2"/>
        <v>0</v>
      </c>
      <c r="Q9" s="11">
        <f t="shared" si="2"/>
        <v>161</v>
      </c>
      <c r="R9" s="12"/>
      <c r="S9" s="12"/>
      <c r="T9" s="12"/>
      <c r="U9" s="12"/>
      <c r="V9" s="12"/>
      <c r="W9" s="12"/>
      <c r="X9" s="12"/>
      <c r="Y9" s="12"/>
      <c r="Z9" s="12"/>
    </row>
    <row r="10" spans="1:26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>
      <c r="A14" s="4" t="s">
        <v>169</v>
      </c>
      <c r="B14" s="1564" t="s">
        <v>41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 ht="15" customHeight="1">
      <c r="A15" s="5" t="s">
        <v>42</v>
      </c>
      <c r="B15" s="1565"/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5" t="s">
        <v>43</v>
      </c>
      <c r="B17" s="1566"/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</sheetData>
  <mergeCells count="11">
    <mergeCell ref="B13:C13"/>
    <mergeCell ref="A1:F1"/>
    <mergeCell ref="I1:Q1"/>
    <mergeCell ref="R1:Z1"/>
    <mergeCell ref="B11:D11"/>
    <mergeCell ref="K11:M11"/>
    <mergeCell ref="B14:C14"/>
    <mergeCell ref="B15:C15"/>
    <mergeCell ref="B16:C16"/>
    <mergeCell ref="B17:C17"/>
    <mergeCell ref="B18:C18"/>
  </mergeCells>
  <pageMargins left="0.7" right="0.7" top="0.75" bottom="0.75" header="0.3" footer="0.3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0A44-650E-426F-9C2D-A5949213932D}">
  <sheetPr>
    <tabColor rgb="FFFF9900"/>
  </sheetPr>
  <dimension ref="A1:X99"/>
  <sheetViews>
    <sheetView workbookViewId="0">
      <selection activeCell="L94" sqref="L9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0.28515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2.140625" customWidth="1"/>
    <col min="19" max="19" width="9.140625" bestFit="1" customWidth="1"/>
    <col min="20" max="20" width="16.28515625" customWidth="1"/>
    <col min="23" max="23" width="16.425781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768"/>
      <c r="K1" s="1768"/>
      <c r="L1" s="1768"/>
      <c r="M1" s="1768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8</v>
      </c>
      <c r="G2" s="336" t="s">
        <v>10</v>
      </c>
      <c r="H2" s="21" t="s">
        <v>11</v>
      </c>
      <c r="I2" s="506" t="s">
        <v>12</v>
      </c>
      <c r="J2" s="508" t="s">
        <v>13</v>
      </c>
      <c r="K2" s="508" t="s">
        <v>14</v>
      </c>
      <c r="L2" s="508" t="s">
        <v>15</v>
      </c>
      <c r="M2" s="508" t="s">
        <v>16</v>
      </c>
      <c r="N2" s="50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44" t="s">
        <v>219</v>
      </c>
      <c r="B3" s="344" t="s">
        <v>75</v>
      </c>
      <c r="C3" s="345" t="s">
        <v>7552</v>
      </c>
      <c r="D3" s="344" t="s">
        <v>74</v>
      </c>
      <c r="E3" s="510">
        <v>45903.524305555555</v>
      </c>
      <c r="F3" s="344">
        <v>15.3</v>
      </c>
      <c r="G3" s="340"/>
      <c r="H3" s="340"/>
      <c r="I3" s="443"/>
      <c r="J3" s="345">
        <v>27</v>
      </c>
      <c r="K3" s="345">
        <v>134</v>
      </c>
      <c r="L3" s="340"/>
      <c r="M3" s="340"/>
      <c r="N3" s="25"/>
      <c r="O3" s="15"/>
      <c r="P3" s="14">
        <f t="shared" ref="P3:P8" si="0">SUM(H3:O3)</f>
        <v>161</v>
      </c>
      <c r="Q3" s="14" t="s">
        <v>30</v>
      </c>
      <c r="R3" s="14">
        <v>113868</v>
      </c>
      <c r="S3" s="14" t="s">
        <v>31</v>
      </c>
      <c r="T3" s="232" t="s">
        <v>169</v>
      </c>
      <c r="U3" s="16" t="s">
        <v>222</v>
      </c>
      <c r="V3" s="16">
        <v>1014388</v>
      </c>
      <c r="W3" s="16" t="s">
        <v>553</v>
      </c>
      <c r="X3" s="16"/>
    </row>
    <row r="4" spans="1:24">
      <c r="A4" s="344" t="s">
        <v>111</v>
      </c>
      <c r="B4" s="344" t="s">
        <v>65</v>
      </c>
      <c r="C4" s="345" t="s">
        <v>7553</v>
      </c>
      <c r="D4" s="344" t="s">
        <v>64</v>
      </c>
      <c r="E4" s="510">
        <v>45903.472222222219</v>
      </c>
      <c r="F4" s="344" t="s">
        <v>7554</v>
      </c>
      <c r="G4" s="340"/>
      <c r="H4" s="340"/>
      <c r="I4" s="443"/>
      <c r="J4" s="340"/>
      <c r="K4" s="345">
        <v>161</v>
      </c>
      <c r="L4" s="340"/>
      <c r="M4" s="340"/>
      <c r="N4" s="25"/>
      <c r="O4" s="15"/>
      <c r="P4" s="14">
        <f t="shared" si="0"/>
        <v>161</v>
      </c>
      <c r="Q4" s="14" t="s">
        <v>30</v>
      </c>
      <c r="R4" s="14">
        <v>113864</v>
      </c>
      <c r="S4" s="23" t="s">
        <v>33</v>
      </c>
      <c r="T4" s="232" t="s">
        <v>169</v>
      </c>
      <c r="U4" s="16" t="s">
        <v>90</v>
      </c>
      <c r="V4" s="16">
        <v>1014393</v>
      </c>
      <c r="W4" s="16" t="s">
        <v>553</v>
      </c>
      <c r="X4" s="16"/>
    </row>
    <row r="5" spans="1:24">
      <c r="A5" s="344" t="s">
        <v>122</v>
      </c>
      <c r="B5" s="344" t="s">
        <v>62</v>
      </c>
      <c r="C5" s="345" t="s">
        <v>7555</v>
      </c>
      <c r="D5" s="344" t="s">
        <v>61</v>
      </c>
      <c r="E5" s="510">
        <v>45903.767361111109</v>
      </c>
      <c r="F5" s="344">
        <v>13</v>
      </c>
      <c r="G5" s="340"/>
      <c r="H5" s="340"/>
      <c r="I5" s="443"/>
      <c r="J5" s="345">
        <v>81</v>
      </c>
      <c r="K5" s="345">
        <v>80</v>
      </c>
      <c r="L5" s="340"/>
      <c r="M5" s="340"/>
      <c r="N5" s="25"/>
      <c r="O5" s="15"/>
      <c r="P5" s="14">
        <f t="shared" si="0"/>
        <v>161</v>
      </c>
      <c r="Q5" s="14" t="s">
        <v>30</v>
      </c>
      <c r="R5" s="264">
        <v>113869</v>
      </c>
      <c r="S5" s="14" t="s">
        <v>31</v>
      </c>
      <c r="T5" s="232" t="s">
        <v>169</v>
      </c>
      <c r="U5" s="16" t="s">
        <v>90</v>
      </c>
      <c r="V5" s="16">
        <v>1014389</v>
      </c>
      <c r="W5" s="16" t="s">
        <v>7556</v>
      </c>
      <c r="X5" s="16"/>
    </row>
    <row r="6" spans="1:24">
      <c r="A6" s="340" t="s">
        <v>519</v>
      </c>
      <c r="B6" s="340" t="s">
        <v>78</v>
      </c>
      <c r="C6" s="345" t="s">
        <v>7557</v>
      </c>
      <c r="D6" s="340" t="s">
        <v>99</v>
      </c>
      <c r="E6" s="530">
        <v>45903.277777777781</v>
      </c>
      <c r="F6" s="340">
        <v>10.8</v>
      </c>
      <c r="G6" s="498" t="s">
        <v>3121</v>
      </c>
      <c r="H6" s="340"/>
      <c r="I6" s="443"/>
      <c r="J6" s="340"/>
      <c r="K6" s="340"/>
      <c r="L6" s="345">
        <v>107</v>
      </c>
      <c r="M6" s="345">
        <v>54</v>
      </c>
      <c r="N6" s="25"/>
      <c r="O6" s="15"/>
      <c r="P6" s="14">
        <f t="shared" si="0"/>
        <v>161</v>
      </c>
      <c r="Q6" s="307" t="s">
        <v>32</v>
      </c>
      <c r="R6" s="340">
        <v>113904</v>
      </c>
      <c r="S6" s="237" t="s">
        <v>33</v>
      </c>
      <c r="T6" s="274" t="s">
        <v>100</v>
      </c>
      <c r="U6" s="16" t="s">
        <v>90</v>
      </c>
      <c r="V6" s="16">
        <v>1014390</v>
      </c>
      <c r="W6" s="16" t="s">
        <v>7558</v>
      </c>
      <c r="X6" s="16"/>
    </row>
    <row r="7" spans="1:24">
      <c r="A7" s="340" t="s">
        <v>3866</v>
      </c>
      <c r="B7" s="340" t="s">
        <v>78</v>
      </c>
      <c r="C7" s="345" t="s">
        <v>7559</v>
      </c>
      <c r="D7" s="340" t="s">
        <v>99</v>
      </c>
      <c r="E7" s="530">
        <v>45903.277777777781</v>
      </c>
      <c r="F7" s="340">
        <v>10.8</v>
      </c>
      <c r="G7" s="498" t="s">
        <v>3121</v>
      </c>
      <c r="H7" s="340"/>
      <c r="I7" s="443"/>
      <c r="J7" s="340"/>
      <c r="K7" s="340"/>
      <c r="L7" s="345">
        <v>107</v>
      </c>
      <c r="M7" s="345">
        <v>54</v>
      </c>
      <c r="N7" s="25"/>
      <c r="O7" s="15"/>
      <c r="P7" s="14">
        <f t="shared" si="0"/>
        <v>161</v>
      </c>
      <c r="Q7" s="307" t="s">
        <v>32</v>
      </c>
      <c r="R7" s="340">
        <v>113905</v>
      </c>
      <c r="S7" s="237" t="s">
        <v>33</v>
      </c>
      <c r="T7" s="274" t="s">
        <v>100</v>
      </c>
      <c r="U7" s="16" t="s">
        <v>90</v>
      </c>
      <c r="V7" s="16">
        <v>1014391</v>
      </c>
      <c r="W7" s="16" t="s">
        <v>7558</v>
      </c>
      <c r="X7" s="16"/>
    </row>
    <row r="8" spans="1:24">
      <c r="A8" s="340" t="s">
        <v>120</v>
      </c>
      <c r="B8" s="340" t="s">
        <v>78</v>
      </c>
      <c r="C8" s="345" t="s">
        <v>7560</v>
      </c>
      <c r="D8" s="340" t="s">
        <v>99</v>
      </c>
      <c r="E8" s="530">
        <v>45903.277777777781</v>
      </c>
      <c r="F8" s="340">
        <v>10.8</v>
      </c>
      <c r="G8" s="498" t="s">
        <v>3121</v>
      </c>
      <c r="H8" s="340"/>
      <c r="I8" s="443"/>
      <c r="J8" s="340"/>
      <c r="K8" s="340"/>
      <c r="L8" s="345">
        <v>107</v>
      </c>
      <c r="M8" s="345">
        <v>54</v>
      </c>
      <c r="N8" s="25"/>
      <c r="O8" s="15"/>
      <c r="P8" s="14">
        <f t="shared" si="0"/>
        <v>161</v>
      </c>
      <c r="Q8" s="307" t="s">
        <v>32</v>
      </c>
      <c r="R8" s="340">
        <v>113906</v>
      </c>
      <c r="S8" s="237" t="s">
        <v>33</v>
      </c>
      <c r="T8" s="274" t="s">
        <v>100</v>
      </c>
      <c r="U8" s="16" t="s">
        <v>90</v>
      </c>
      <c r="V8" s="16">
        <v>1014392</v>
      </c>
      <c r="W8" s="16" t="s">
        <v>7558</v>
      </c>
      <c r="X8" s="16"/>
    </row>
    <row r="9" spans="1:24">
      <c r="A9" s="45"/>
      <c r="B9" s="45"/>
      <c r="C9" s="45"/>
      <c r="D9" s="45"/>
      <c r="E9" s="45"/>
      <c r="F9" s="45"/>
      <c r="G9" s="512"/>
      <c r="H9" s="45"/>
      <c r="I9" s="444"/>
      <c r="J9" s="250"/>
      <c r="K9" s="250"/>
      <c r="L9" s="250"/>
      <c r="M9" s="250"/>
      <c r="N9" s="25"/>
      <c r="O9" s="15"/>
      <c r="P9" s="14"/>
      <c r="Q9" s="14"/>
      <c r="R9" s="293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9">
        <f t="shared" si="1"/>
        <v>108</v>
      </c>
      <c r="K10" s="19">
        <f t="shared" si="1"/>
        <v>375</v>
      </c>
      <c r="L10" s="19">
        <f t="shared" si="1"/>
        <v>321</v>
      </c>
      <c r="M10" s="19">
        <f t="shared" si="1"/>
        <v>162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/>
      <c r="B14" s="1564"/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7561</v>
      </c>
      <c r="B15" s="1564" t="s">
        <v>7128</v>
      </c>
      <c r="C15" s="1564"/>
      <c r="D15" s="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373" t="s">
        <v>7562</v>
      </c>
      <c r="B16" s="373" t="s">
        <v>7296</v>
      </c>
      <c r="C16" s="373"/>
      <c r="D16" s="2"/>
      <c r="E16" s="4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15" customHeight="1">
      <c r="A17" s="5" t="s">
        <v>42</v>
      </c>
      <c r="B17" s="1772" t="s">
        <v>7459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42</v>
      </c>
      <c r="B18" s="1772"/>
      <c r="C18" s="177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43</v>
      </c>
      <c r="B19" s="1834" t="s">
        <v>7563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5" t="s">
        <v>44</v>
      </c>
      <c r="B20" s="1809">
        <v>0.45833333333333331</v>
      </c>
      <c r="C20" s="177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24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 ht="23.25" customHeight="1">
      <c r="A22" s="1559" t="s">
        <v>194</v>
      </c>
      <c r="B22" s="1559"/>
      <c r="C22" s="1559"/>
      <c r="D22" s="1559"/>
      <c r="E22" s="1559"/>
      <c r="F22" s="1559"/>
      <c r="G22" s="7"/>
      <c r="H22" s="1559" t="s">
        <v>346</v>
      </c>
      <c r="I22" s="1559"/>
      <c r="J22" s="1559"/>
      <c r="K22" s="1559"/>
      <c r="L22" s="1559"/>
      <c r="M22" s="1559"/>
      <c r="N22" s="1559"/>
      <c r="O22" s="1559"/>
      <c r="P22" s="1559"/>
      <c r="Q22" s="1741" t="s">
        <v>4488</v>
      </c>
      <c r="R22" s="1742"/>
      <c r="S22" s="1742"/>
      <c r="T22" s="1742"/>
      <c r="U22" s="1742"/>
      <c r="V22" s="1742"/>
      <c r="W22" s="1742"/>
      <c r="X22" s="1742"/>
    </row>
    <row r="23" spans="1:24" ht="26.25">
      <c r="A23" s="18" t="s">
        <v>3</v>
      </c>
      <c r="B23" s="1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21" t="s">
        <v>14</v>
      </c>
      <c r="L23" s="21" t="s">
        <v>15</v>
      </c>
      <c r="M23" s="21" t="s">
        <v>16</v>
      </c>
      <c r="N23" s="21" t="s">
        <v>17</v>
      </c>
      <c r="O23" s="10" t="s">
        <v>18</v>
      </c>
      <c r="P23" s="8" t="s">
        <v>19</v>
      </c>
      <c r="Q23" s="8" t="s">
        <v>20</v>
      </c>
      <c r="R23" s="1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  <c r="X23" s="8" t="s">
        <v>28</v>
      </c>
    </row>
    <row r="24" spans="1:24">
      <c r="A24" s="340" t="s">
        <v>86</v>
      </c>
      <c r="B24" s="340" t="s">
        <v>78</v>
      </c>
      <c r="C24" s="27" t="s">
        <v>7564</v>
      </c>
      <c r="D24" s="15" t="s">
        <v>521</v>
      </c>
      <c r="E24" s="24">
        <v>45904.680555555555</v>
      </c>
      <c r="F24" s="15">
        <v>10.3</v>
      </c>
      <c r="G24" s="498" t="s">
        <v>3121</v>
      </c>
      <c r="H24" s="15"/>
      <c r="I24" s="15"/>
      <c r="J24" s="26"/>
      <c r="K24" s="340"/>
      <c r="L24" s="345">
        <v>107</v>
      </c>
      <c r="M24" s="345">
        <v>27</v>
      </c>
      <c r="N24" s="345">
        <v>27</v>
      </c>
      <c r="O24" s="25"/>
      <c r="P24" s="14">
        <f t="shared" ref="P24:P29" si="2">SUM(H24:O24)</f>
        <v>161</v>
      </c>
      <c r="Q24" s="307" t="s">
        <v>32</v>
      </c>
      <c r="R24" s="340">
        <v>113907</v>
      </c>
      <c r="S24" s="237" t="s">
        <v>33</v>
      </c>
      <c r="T24" s="232" t="s">
        <v>169</v>
      </c>
      <c r="U24" s="16" t="s">
        <v>90</v>
      </c>
      <c r="V24" s="16">
        <v>1014395</v>
      </c>
      <c r="W24" s="16" t="s">
        <v>7565</v>
      </c>
      <c r="X24" s="16"/>
    </row>
    <row r="25" spans="1:24">
      <c r="A25" s="340" t="s">
        <v>152</v>
      </c>
      <c r="B25" s="340" t="s">
        <v>78</v>
      </c>
      <c r="C25" s="27" t="s">
        <v>7566</v>
      </c>
      <c r="D25" s="15" t="s">
        <v>88</v>
      </c>
      <c r="E25" s="24">
        <v>45904.166666666664</v>
      </c>
      <c r="F25" s="15">
        <v>10.3</v>
      </c>
      <c r="G25" s="37"/>
      <c r="H25" s="15"/>
      <c r="I25" s="15"/>
      <c r="J25" s="26"/>
      <c r="K25" s="345">
        <v>161</v>
      </c>
      <c r="L25" s="340"/>
      <c r="M25" s="340"/>
      <c r="N25" s="340"/>
      <c r="O25" s="25"/>
      <c r="P25" s="14">
        <f t="shared" si="2"/>
        <v>161</v>
      </c>
      <c r="Q25" s="307" t="s">
        <v>32</v>
      </c>
      <c r="R25" s="340">
        <v>113908</v>
      </c>
      <c r="S25" s="237" t="s">
        <v>33</v>
      </c>
      <c r="T25" s="274" t="s">
        <v>161</v>
      </c>
      <c r="U25" s="16" t="s">
        <v>90</v>
      </c>
      <c r="V25" s="16">
        <v>1014396</v>
      </c>
      <c r="W25" s="16" t="s">
        <v>474</v>
      </c>
      <c r="X25" s="16"/>
    </row>
    <row r="26" spans="1:24">
      <c r="A26" s="340" t="s">
        <v>86</v>
      </c>
      <c r="B26" s="340" t="s">
        <v>92</v>
      </c>
      <c r="C26" s="27" t="s">
        <v>7567</v>
      </c>
      <c r="D26" s="15" t="s">
        <v>159</v>
      </c>
      <c r="E26" s="24">
        <v>45904.041666666664</v>
      </c>
      <c r="F26" s="15">
        <v>10.3</v>
      </c>
      <c r="G26" s="498" t="s">
        <v>3121</v>
      </c>
      <c r="H26" s="15"/>
      <c r="I26" s="15"/>
      <c r="J26" s="26"/>
      <c r="K26" s="340"/>
      <c r="L26" s="345">
        <v>107</v>
      </c>
      <c r="M26" s="345">
        <v>27</v>
      </c>
      <c r="N26" s="345">
        <v>27</v>
      </c>
      <c r="O26" s="25"/>
      <c r="P26" s="14">
        <f t="shared" si="2"/>
        <v>161</v>
      </c>
      <c r="Q26" s="307" t="s">
        <v>32</v>
      </c>
      <c r="R26" s="340">
        <v>113909</v>
      </c>
      <c r="S26" s="237" t="s">
        <v>33</v>
      </c>
      <c r="T26" s="274" t="s">
        <v>161</v>
      </c>
      <c r="U26" s="16" t="s">
        <v>90</v>
      </c>
      <c r="V26" s="16">
        <v>1014397</v>
      </c>
      <c r="W26" s="16" t="s">
        <v>474</v>
      </c>
      <c r="X26" s="16"/>
    </row>
    <row r="27" spans="1:24">
      <c r="A27" s="340" t="s">
        <v>119</v>
      </c>
      <c r="B27" s="340" t="s">
        <v>92</v>
      </c>
      <c r="C27" s="531" t="s">
        <v>7568</v>
      </c>
      <c r="D27" s="321" t="s">
        <v>159</v>
      </c>
      <c r="E27" s="24">
        <v>45904.041666666664</v>
      </c>
      <c r="F27" s="15">
        <v>10.3</v>
      </c>
      <c r="G27" s="498" t="s">
        <v>3121</v>
      </c>
      <c r="H27" s="15"/>
      <c r="I27" s="15"/>
      <c r="J27" s="26"/>
      <c r="K27" s="340"/>
      <c r="L27" s="345">
        <v>107</v>
      </c>
      <c r="M27" s="345">
        <v>27</v>
      </c>
      <c r="N27" s="345">
        <v>27</v>
      </c>
      <c r="O27" s="25"/>
      <c r="P27" s="14">
        <f t="shared" si="2"/>
        <v>161</v>
      </c>
      <c r="Q27" s="307" t="s">
        <v>32</v>
      </c>
      <c r="R27" s="340">
        <v>113910</v>
      </c>
      <c r="S27" s="237" t="s">
        <v>33</v>
      </c>
      <c r="T27" s="274" t="s">
        <v>161</v>
      </c>
      <c r="U27" s="16" t="s">
        <v>90</v>
      </c>
      <c r="V27" s="16">
        <v>1014398</v>
      </c>
      <c r="W27" s="16" t="s">
        <v>474</v>
      </c>
      <c r="X27" s="16"/>
    </row>
    <row r="28" spans="1:24">
      <c r="A28" s="340" t="s">
        <v>2561</v>
      </c>
      <c r="B28" s="443" t="s">
        <v>92</v>
      </c>
      <c r="C28" s="323" t="s">
        <v>7569</v>
      </c>
      <c r="D28" s="250" t="s">
        <v>159</v>
      </c>
      <c r="E28" s="251">
        <v>45904.041666666664</v>
      </c>
      <c r="F28" s="15">
        <v>10.3</v>
      </c>
      <c r="G28" s="498" t="s">
        <v>3121</v>
      </c>
      <c r="H28" s="15"/>
      <c r="I28" s="15"/>
      <c r="J28" s="26"/>
      <c r="K28" s="340"/>
      <c r="L28" s="345">
        <v>107</v>
      </c>
      <c r="M28" s="345">
        <v>27</v>
      </c>
      <c r="N28" s="345">
        <v>27</v>
      </c>
      <c r="O28" s="25"/>
      <c r="P28" s="14">
        <f t="shared" si="2"/>
        <v>161</v>
      </c>
      <c r="Q28" s="307" t="s">
        <v>32</v>
      </c>
      <c r="R28" s="340">
        <v>113911</v>
      </c>
      <c r="S28" s="237" t="s">
        <v>33</v>
      </c>
      <c r="T28" s="274" t="s">
        <v>161</v>
      </c>
      <c r="U28" s="16" t="s">
        <v>90</v>
      </c>
      <c r="V28" s="16">
        <v>1014399</v>
      </c>
      <c r="W28" s="16" t="s">
        <v>474</v>
      </c>
      <c r="X28" s="16"/>
    </row>
    <row r="29" spans="1:24">
      <c r="A29" s="344" t="s">
        <v>1530</v>
      </c>
      <c r="B29" s="340" t="s">
        <v>134</v>
      </c>
      <c r="C29" s="329" t="s">
        <v>7570</v>
      </c>
      <c r="D29" s="45" t="s">
        <v>2892</v>
      </c>
      <c r="E29" s="24">
        <v>45904.25</v>
      </c>
      <c r="F29" s="15">
        <v>10.3</v>
      </c>
      <c r="G29" s="498"/>
      <c r="H29" s="15"/>
      <c r="I29" s="26"/>
      <c r="J29" s="340"/>
      <c r="K29" s="340"/>
      <c r="L29" s="345">
        <v>161</v>
      </c>
      <c r="M29" s="340"/>
      <c r="N29" s="340"/>
      <c r="O29" s="25"/>
      <c r="P29" s="14">
        <f t="shared" si="2"/>
        <v>161</v>
      </c>
      <c r="Q29" s="307" t="s">
        <v>32</v>
      </c>
      <c r="R29" s="340">
        <v>113912</v>
      </c>
      <c r="S29" s="237" t="s">
        <v>33</v>
      </c>
      <c r="T29" s="274" t="s">
        <v>161</v>
      </c>
      <c r="U29" s="16" t="s">
        <v>90</v>
      </c>
      <c r="V29" s="16">
        <v>1014400</v>
      </c>
      <c r="W29" s="16" t="s">
        <v>7571</v>
      </c>
      <c r="X29" s="16"/>
    </row>
    <row r="30" spans="1:24">
      <c r="A30" s="25"/>
      <c r="B30" s="15"/>
      <c r="C30" s="25"/>
      <c r="D30" s="15"/>
      <c r="E30" s="24"/>
      <c r="F30" s="15"/>
      <c r="G30" s="37"/>
      <c r="H30" s="15"/>
      <c r="I30" s="26"/>
      <c r="J30" s="250"/>
      <c r="K30" s="340"/>
      <c r="L30" s="340"/>
      <c r="M30" s="340"/>
      <c r="N30" s="340"/>
      <c r="O30" s="250"/>
      <c r="P30" s="66"/>
      <c r="Q30" s="14"/>
      <c r="R30" s="293"/>
      <c r="S30" s="293"/>
      <c r="T30" s="16"/>
      <c r="U30" s="16"/>
      <c r="V30" s="16"/>
      <c r="W30" s="16"/>
      <c r="X30" s="16"/>
    </row>
    <row r="31" spans="1:24">
      <c r="A31" s="19" t="s">
        <v>19</v>
      </c>
      <c r="B31" s="20"/>
      <c r="C31" s="7"/>
      <c r="D31" s="7"/>
      <c r="E31" s="11"/>
      <c r="F31" s="7"/>
      <c r="G31" s="7"/>
      <c r="H31" s="11">
        <f>SUM(H24:H29)</f>
        <v>0</v>
      </c>
      <c r="I31" s="11">
        <f>SUM(I24:I29)</f>
        <v>0</v>
      </c>
      <c r="J31" s="19">
        <f>SUM(J24:J30)</f>
        <v>0</v>
      </c>
      <c r="K31" s="19">
        <f>SUM(K24:K29)</f>
        <v>161</v>
      </c>
      <c r="L31" s="19">
        <f>SUM(L24:L29)</f>
        <v>589</v>
      </c>
      <c r="M31" s="19">
        <f>SUM(M24:M29)</f>
        <v>108</v>
      </c>
      <c r="N31" s="19">
        <f>SUM(N24:N29)</f>
        <v>108</v>
      </c>
      <c r="O31" s="19">
        <f>SUM(O24:O29)</f>
        <v>0</v>
      </c>
      <c r="P31" s="11">
        <f>SUM(P24:P30)</f>
        <v>966</v>
      </c>
      <c r="Q31" s="12"/>
      <c r="R31" s="12"/>
      <c r="S31" s="12"/>
      <c r="T31" s="12"/>
      <c r="U31" s="12"/>
      <c r="V31" s="12"/>
      <c r="W31" s="12"/>
      <c r="X31" s="12"/>
    </row>
    <row r="32" spans="1:24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5.75" customHeight="1">
      <c r="A33" s="166" t="s">
        <v>34</v>
      </c>
      <c r="B33" s="1562"/>
      <c r="C33" s="1562"/>
      <c r="D33" s="1562"/>
      <c r="E33" s="1"/>
      <c r="F33" s="1"/>
      <c r="G33" s="1"/>
      <c r="H33" s="1"/>
      <c r="I33" s="1"/>
      <c r="J33" s="1563"/>
      <c r="K33" s="1563"/>
      <c r="L33" s="156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18">
      <c r="A34" s="187" t="s">
        <v>35</v>
      </c>
      <c r="B34" s="186" t="s">
        <v>36</v>
      </c>
      <c r="C34" s="239" t="s">
        <v>37</v>
      </c>
      <c r="D34" s="24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4" t="s">
        <v>7561</v>
      </c>
      <c r="B35" s="1564" t="s">
        <v>7128</v>
      </c>
      <c r="C35" s="1564"/>
      <c r="D35" s="242"/>
      <c r="E35" s="243" t="s">
        <v>40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373" t="s">
        <v>7572</v>
      </c>
      <c r="B36" s="373" t="s">
        <v>7296</v>
      </c>
      <c r="C36" s="373"/>
      <c r="D36" s="2"/>
      <c r="E36" s="4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4">
      <c r="A37" s="5" t="s">
        <v>42</v>
      </c>
      <c r="B37" s="1772" t="s">
        <v>854</v>
      </c>
      <c r="C37" s="1772"/>
      <c r="D37" s="1"/>
      <c r="E37" s="1"/>
    </row>
    <row r="38" spans="1:24">
      <c r="A38" s="5" t="s">
        <v>42</v>
      </c>
      <c r="B38" s="1772"/>
      <c r="C38" s="1772"/>
    </row>
    <row r="39" spans="1:24">
      <c r="A39" s="5" t="s">
        <v>43</v>
      </c>
      <c r="B39" s="1834" t="s">
        <v>7573</v>
      </c>
      <c r="C39" s="1772"/>
      <c r="D39" s="1"/>
      <c r="E39" s="1"/>
    </row>
    <row r="40" spans="1:24">
      <c r="A40" s="5" t="s">
        <v>44</v>
      </c>
      <c r="B40" s="1809">
        <v>0.625</v>
      </c>
      <c r="C40" s="1772"/>
      <c r="D40" s="1"/>
      <c r="E40" s="1"/>
    </row>
    <row r="42" spans="1:24" ht="23.25" customHeight="1">
      <c r="A42" s="1559" t="s">
        <v>205</v>
      </c>
      <c r="B42" s="1559"/>
      <c r="C42" s="1559"/>
      <c r="D42" s="1559"/>
      <c r="E42" s="1559"/>
      <c r="F42" s="1559"/>
      <c r="G42" s="7"/>
      <c r="H42" s="1559" t="s">
        <v>346</v>
      </c>
      <c r="I42" s="1559"/>
      <c r="J42" s="1559"/>
      <c r="K42" s="1559"/>
      <c r="L42" s="1559"/>
      <c r="M42" s="1559"/>
      <c r="N42" s="1559"/>
      <c r="O42" s="1559"/>
      <c r="P42" s="1559"/>
      <c r="Q42" s="1741" t="s">
        <v>2868</v>
      </c>
      <c r="R42" s="1742"/>
      <c r="S42" s="1742"/>
      <c r="T42" s="1742"/>
      <c r="U42" s="1742"/>
      <c r="V42" s="1742"/>
      <c r="W42" s="1742"/>
      <c r="X42" s="1742"/>
    </row>
    <row r="43" spans="1:24" ht="26.25">
      <c r="A43" s="18" t="s">
        <v>3</v>
      </c>
      <c r="B43" s="18" t="s">
        <v>4</v>
      </c>
      <c r="C43" s="8" t="s">
        <v>5</v>
      </c>
      <c r="D43" s="8" t="s">
        <v>6</v>
      </c>
      <c r="E43" s="8" t="s">
        <v>7</v>
      </c>
      <c r="F43" s="8" t="s">
        <v>8</v>
      </c>
      <c r="G43" s="33" t="s">
        <v>10</v>
      </c>
      <c r="H43" s="9" t="s">
        <v>11</v>
      </c>
      <c r="I43" s="9" t="s">
        <v>12</v>
      </c>
      <c r="J43" s="9" t="s">
        <v>13</v>
      </c>
      <c r="K43" s="21" t="s">
        <v>14</v>
      </c>
      <c r="L43" s="21" t="s">
        <v>15</v>
      </c>
      <c r="M43" s="21" t="s">
        <v>16</v>
      </c>
      <c r="N43" s="21" t="s">
        <v>17</v>
      </c>
      <c r="O43" s="10" t="s">
        <v>18</v>
      </c>
      <c r="P43" s="8" t="s">
        <v>19</v>
      </c>
      <c r="Q43" s="8" t="s">
        <v>20</v>
      </c>
      <c r="R43" s="18" t="s">
        <v>9</v>
      </c>
      <c r="S43" s="8" t="s">
        <v>21</v>
      </c>
      <c r="T43" s="8" t="s">
        <v>24</v>
      </c>
      <c r="U43" s="8" t="s">
        <v>25</v>
      </c>
      <c r="V43" s="8" t="s">
        <v>26</v>
      </c>
      <c r="W43" s="8" t="s">
        <v>27</v>
      </c>
      <c r="X43" s="8" t="s">
        <v>28</v>
      </c>
    </row>
    <row r="44" spans="1:24">
      <c r="A44" s="340" t="s">
        <v>133</v>
      </c>
      <c r="B44" s="340" t="s">
        <v>134</v>
      </c>
      <c r="C44" s="27" t="s">
        <v>7574</v>
      </c>
      <c r="D44" s="15" t="s">
        <v>2892</v>
      </c>
      <c r="E44" s="24">
        <v>45904.25</v>
      </c>
      <c r="F44" s="15">
        <v>10.3</v>
      </c>
      <c r="G44" s="498" t="s">
        <v>3121</v>
      </c>
      <c r="H44" s="15"/>
      <c r="I44" s="15"/>
      <c r="J44" s="26"/>
      <c r="K44" s="345">
        <v>80</v>
      </c>
      <c r="L44" s="345">
        <v>27</v>
      </c>
      <c r="M44" s="345">
        <v>27</v>
      </c>
      <c r="N44" s="344">
        <v>27</v>
      </c>
      <c r="O44" s="25"/>
      <c r="P44" s="14">
        <f t="shared" ref="P44:P49" si="3">SUM(H44:O44)</f>
        <v>161</v>
      </c>
      <c r="Q44" s="307" t="s">
        <v>32</v>
      </c>
      <c r="R44" s="340" t="s">
        <v>7575</v>
      </c>
      <c r="S44" s="237" t="s">
        <v>33</v>
      </c>
      <c r="T44" s="274" t="s">
        <v>161</v>
      </c>
      <c r="U44" s="16" t="s">
        <v>90</v>
      </c>
      <c r="V44" s="16">
        <v>1014403</v>
      </c>
      <c r="W44" s="16" t="s">
        <v>7571</v>
      </c>
      <c r="X44" s="16"/>
    </row>
    <row r="45" spans="1:24">
      <c r="A45" s="340" t="s">
        <v>133</v>
      </c>
      <c r="B45" s="340" t="s">
        <v>134</v>
      </c>
      <c r="C45" s="27" t="s">
        <v>7576</v>
      </c>
      <c r="D45" s="15" t="s">
        <v>2892</v>
      </c>
      <c r="E45" s="24">
        <v>45904.25</v>
      </c>
      <c r="F45" s="15">
        <v>10.3</v>
      </c>
      <c r="G45" s="498" t="s">
        <v>3121</v>
      </c>
      <c r="H45" s="15"/>
      <c r="I45" s="15"/>
      <c r="J45" s="26"/>
      <c r="K45" s="345">
        <v>80</v>
      </c>
      <c r="L45" s="345">
        <v>27</v>
      </c>
      <c r="M45" s="345">
        <v>27</v>
      </c>
      <c r="N45" s="340">
        <v>27</v>
      </c>
      <c r="O45" s="25"/>
      <c r="P45" s="14">
        <f t="shared" si="3"/>
        <v>161</v>
      </c>
      <c r="Q45" s="307" t="s">
        <v>32</v>
      </c>
      <c r="R45" s="340">
        <v>113914</v>
      </c>
      <c r="S45" s="237" t="s">
        <v>33</v>
      </c>
      <c r="T45" s="274" t="s">
        <v>161</v>
      </c>
      <c r="U45" s="16" t="s">
        <v>90</v>
      </c>
      <c r="V45" s="16">
        <v>1014404</v>
      </c>
      <c r="W45" s="16" t="s">
        <v>7571</v>
      </c>
      <c r="X45" s="16"/>
    </row>
    <row r="46" spans="1:24">
      <c r="A46" s="340" t="s">
        <v>1530</v>
      </c>
      <c r="B46" s="340" t="s">
        <v>2438</v>
      </c>
      <c r="C46" s="27" t="s">
        <v>7577</v>
      </c>
      <c r="D46" s="15" t="s">
        <v>2467</v>
      </c>
      <c r="E46" s="24">
        <v>45904.743055555555</v>
      </c>
      <c r="F46" s="15">
        <v>10.3</v>
      </c>
      <c r="G46" s="498" t="s">
        <v>3121</v>
      </c>
      <c r="H46" s="15"/>
      <c r="I46" s="15"/>
      <c r="J46" s="26"/>
      <c r="K46" s="340"/>
      <c r="L46" s="345">
        <v>107</v>
      </c>
      <c r="M46" s="345">
        <v>27</v>
      </c>
      <c r="N46" s="340">
        <v>27</v>
      </c>
      <c r="O46" s="25"/>
      <c r="P46" s="14">
        <f t="shared" si="3"/>
        <v>161</v>
      </c>
      <c r="Q46" s="307" t="s">
        <v>32</v>
      </c>
      <c r="R46" s="340">
        <v>113915</v>
      </c>
      <c r="S46" s="237" t="s">
        <v>33</v>
      </c>
      <c r="T46" s="274" t="s">
        <v>161</v>
      </c>
      <c r="U46" s="16" t="s">
        <v>90</v>
      </c>
      <c r="V46" s="16">
        <v>1014405</v>
      </c>
      <c r="W46" s="16" t="s">
        <v>7578</v>
      </c>
      <c r="X46" s="16"/>
    </row>
    <row r="47" spans="1:24">
      <c r="A47" s="344" t="s">
        <v>102</v>
      </c>
      <c r="B47" s="344" t="s">
        <v>92</v>
      </c>
      <c r="C47" s="27" t="s">
        <v>7579</v>
      </c>
      <c r="D47" s="15" t="s">
        <v>159</v>
      </c>
      <c r="E47" s="24">
        <v>45904.041666666664</v>
      </c>
      <c r="F47" s="15">
        <v>10.3</v>
      </c>
      <c r="G47" s="498" t="s">
        <v>3121</v>
      </c>
      <c r="H47" s="15"/>
      <c r="I47" s="15"/>
      <c r="J47" s="26"/>
      <c r="K47" s="340"/>
      <c r="L47" s="345">
        <v>107</v>
      </c>
      <c r="M47" s="345">
        <v>27</v>
      </c>
      <c r="N47" s="340">
        <v>27</v>
      </c>
      <c r="O47" s="25"/>
      <c r="P47" s="14">
        <f t="shared" si="3"/>
        <v>161</v>
      </c>
      <c r="Q47" s="307" t="s">
        <v>32</v>
      </c>
      <c r="R47" s="340">
        <v>113916</v>
      </c>
      <c r="S47" s="237" t="s">
        <v>33</v>
      </c>
      <c r="T47" s="274" t="s">
        <v>161</v>
      </c>
      <c r="U47" s="16" t="s">
        <v>90</v>
      </c>
      <c r="V47" s="16">
        <v>1014406</v>
      </c>
      <c r="W47" s="16" t="s">
        <v>474</v>
      </c>
      <c r="X47" s="16"/>
    </row>
    <row r="48" spans="1:24">
      <c r="A48" s="344" t="s">
        <v>86</v>
      </c>
      <c r="B48" s="340" t="s">
        <v>134</v>
      </c>
      <c r="C48" s="27" t="s">
        <v>7580</v>
      </c>
      <c r="D48" s="15" t="s">
        <v>2892</v>
      </c>
      <c r="E48" s="24">
        <v>45904.25</v>
      </c>
      <c r="F48" s="15">
        <v>10.3</v>
      </c>
      <c r="G48" s="37"/>
      <c r="H48" s="15"/>
      <c r="I48" s="26"/>
      <c r="J48" s="340"/>
      <c r="K48" s="340"/>
      <c r="L48" s="344">
        <v>161</v>
      </c>
      <c r="M48" s="340"/>
      <c r="N48" s="340"/>
      <c r="O48" s="25"/>
      <c r="P48" s="14">
        <f t="shared" si="3"/>
        <v>161</v>
      </c>
      <c r="Q48" s="307" t="s">
        <v>32</v>
      </c>
      <c r="R48" s="340">
        <v>113917</v>
      </c>
      <c r="S48" s="237" t="s">
        <v>33</v>
      </c>
      <c r="T48" s="274" t="s">
        <v>161</v>
      </c>
      <c r="U48" s="16" t="s">
        <v>90</v>
      </c>
      <c r="V48" s="16">
        <v>1014407</v>
      </c>
      <c r="W48" s="16" t="s">
        <v>7571</v>
      </c>
      <c r="X48" s="16"/>
    </row>
    <row r="49" spans="1:24">
      <c r="A49" s="344" t="s">
        <v>111</v>
      </c>
      <c r="B49" s="340" t="s">
        <v>65</v>
      </c>
      <c r="C49" s="532" t="s">
        <v>7581</v>
      </c>
      <c r="D49" s="15" t="s">
        <v>3599</v>
      </c>
      <c r="E49" s="24">
        <v>45904.017361111109</v>
      </c>
      <c r="F49" s="15">
        <v>15.6</v>
      </c>
      <c r="G49" s="37"/>
      <c r="H49" s="15"/>
      <c r="I49" s="15"/>
      <c r="J49" s="26"/>
      <c r="K49" s="340"/>
      <c r="L49" s="340">
        <v>161</v>
      </c>
      <c r="M49" s="340"/>
      <c r="N49" s="340"/>
      <c r="O49" s="340"/>
      <c r="P49" s="66">
        <f t="shared" si="3"/>
        <v>161</v>
      </c>
      <c r="Q49" s="14" t="s">
        <v>30</v>
      </c>
      <c r="R49" s="293">
        <v>113865</v>
      </c>
      <c r="S49" s="23" t="s">
        <v>33</v>
      </c>
      <c r="T49" s="274" t="s">
        <v>161</v>
      </c>
      <c r="U49" s="16" t="s">
        <v>90</v>
      </c>
      <c r="V49" s="16">
        <v>1014408</v>
      </c>
      <c r="W49" s="232" t="s">
        <v>7578</v>
      </c>
      <c r="X49" s="16"/>
    </row>
    <row r="50" spans="1:24">
      <c r="A50" s="11" t="s">
        <v>19</v>
      </c>
      <c r="B50" s="7"/>
      <c r="C50" s="7"/>
      <c r="D50" s="7"/>
      <c r="E50" s="11"/>
      <c r="F50" s="7"/>
      <c r="G50" s="7"/>
      <c r="H50" s="11">
        <f t="shared" ref="H50:P50" si="4">SUM(H44:H49)</f>
        <v>0</v>
      </c>
      <c r="I50" s="11">
        <f t="shared" si="4"/>
        <v>0</v>
      </c>
      <c r="J50" s="11">
        <f t="shared" si="4"/>
        <v>0</v>
      </c>
      <c r="K50" s="11">
        <f t="shared" si="4"/>
        <v>160</v>
      </c>
      <c r="L50" s="11">
        <f t="shared" si="4"/>
        <v>590</v>
      </c>
      <c r="M50" s="11">
        <f t="shared" si="4"/>
        <v>108</v>
      </c>
      <c r="N50" s="11">
        <f t="shared" si="4"/>
        <v>108</v>
      </c>
      <c r="O50" s="11">
        <f t="shared" si="4"/>
        <v>0</v>
      </c>
      <c r="P50" s="11">
        <f t="shared" si="4"/>
        <v>966</v>
      </c>
      <c r="Q50" s="12"/>
      <c r="R50" s="12"/>
      <c r="S50" s="12"/>
      <c r="T50" s="12"/>
      <c r="U50" s="12"/>
      <c r="V50" s="12"/>
      <c r="W50" s="12"/>
      <c r="X50" s="12"/>
    </row>
    <row r="51" spans="1:24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166" t="s">
        <v>34</v>
      </c>
      <c r="B52" s="1562"/>
      <c r="C52" s="1562"/>
      <c r="D52" s="1562"/>
      <c r="E52" s="1"/>
      <c r="F52" s="1"/>
      <c r="G52" s="1"/>
      <c r="H52" s="1"/>
      <c r="I52" s="1"/>
      <c r="J52" s="1563"/>
      <c r="K52" s="1563"/>
      <c r="L52" s="156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 ht="18">
      <c r="A53" s="187" t="s">
        <v>35</v>
      </c>
      <c r="B53" s="186" t="s">
        <v>36</v>
      </c>
      <c r="C53" s="239" t="s">
        <v>37</v>
      </c>
      <c r="D53" s="24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4"/>
      <c r="B54" s="1564"/>
      <c r="C54" s="1564"/>
      <c r="D54" s="242"/>
      <c r="E54" s="243" t="s">
        <v>40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373" t="s">
        <v>7582</v>
      </c>
      <c r="B55" s="373"/>
      <c r="C55" s="373"/>
      <c r="D55" s="2"/>
      <c r="E55" s="4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5" t="s">
        <v>42</v>
      </c>
      <c r="B56" s="1772" t="s">
        <v>309</v>
      </c>
      <c r="C56" s="1772"/>
      <c r="D56" s="1"/>
      <c r="E56" s="1"/>
    </row>
    <row r="57" spans="1:24">
      <c r="A57" s="5" t="s">
        <v>42</v>
      </c>
      <c r="B57" s="1772"/>
      <c r="C57" s="1772"/>
    </row>
    <row r="58" spans="1:24">
      <c r="A58" s="5" t="s">
        <v>43</v>
      </c>
      <c r="B58" s="1834" t="s">
        <v>1048</v>
      </c>
      <c r="C58" s="1772"/>
      <c r="D58" s="1"/>
      <c r="E58" s="1"/>
    </row>
    <row r="59" spans="1:24">
      <c r="A59" s="5" t="s">
        <v>44</v>
      </c>
      <c r="B59" s="1809">
        <v>0.66666666666666663</v>
      </c>
      <c r="C59" s="1772"/>
      <c r="D59" s="1"/>
      <c r="E59" s="1"/>
    </row>
    <row r="61" spans="1:24" ht="23.25" customHeight="1">
      <c r="A61" s="1559" t="s">
        <v>155</v>
      </c>
      <c r="B61" s="1559"/>
      <c r="C61" s="1559"/>
      <c r="D61" s="1559"/>
      <c r="E61" s="1559"/>
      <c r="F61" s="1559"/>
      <c r="G61" s="7"/>
      <c r="H61" s="1559" t="s">
        <v>346</v>
      </c>
      <c r="I61" s="1559"/>
      <c r="J61" s="1559"/>
      <c r="K61" s="1559"/>
      <c r="L61" s="1559"/>
      <c r="M61" s="1559"/>
      <c r="N61" s="1559"/>
      <c r="O61" s="1559"/>
      <c r="P61" s="1559"/>
      <c r="Q61" s="1741" t="s">
        <v>5850</v>
      </c>
      <c r="R61" s="1742"/>
      <c r="S61" s="1742"/>
      <c r="T61" s="1742"/>
      <c r="U61" s="1742"/>
      <c r="V61" s="1742"/>
      <c r="W61" s="1742"/>
      <c r="X61" s="1742"/>
    </row>
    <row r="62" spans="1:24" ht="26.25">
      <c r="A62" s="18" t="s">
        <v>3</v>
      </c>
      <c r="B62" s="18" t="s">
        <v>4</v>
      </c>
      <c r="C62" s="8" t="s">
        <v>5</v>
      </c>
      <c r="D62" s="8" t="s">
        <v>6</v>
      </c>
      <c r="E62" s="8" t="s">
        <v>7</v>
      </c>
      <c r="F62" s="8" t="s">
        <v>8</v>
      </c>
      <c r="G62" s="336" t="s">
        <v>10</v>
      </c>
      <c r="H62" s="9" t="s">
        <v>11</v>
      </c>
      <c r="I62" s="9" t="s">
        <v>12</v>
      </c>
      <c r="J62" s="21" t="s">
        <v>13</v>
      </c>
      <c r="K62" s="21" t="s">
        <v>14</v>
      </c>
      <c r="L62" s="21" t="s">
        <v>15</v>
      </c>
      <c r="M62" s="21" t="s">
        <v>16</v>
      </c>
      <c r="N62" s="21" t="s">
        <v>17</v>
      </c>
      <c r="O62" s="10" t="s">
        <v>18</v>
      </c>
      <c r="P62" s="8" t="s">
        <v>19</v>
      </c>
      <c r="Q62" s="8" t="s">
        <v>20</v>
      </c>
      <c r="R62" s="8" t="s">
        <v>9</v>
      </c>
      <c r="S62" s="8" t="s">
        <v>21</v>
      </c>
      <c r="T62" s="8" t="s">
        <v>24</v>
      </c>
      <c r="U62" s="8" t="s">
        <v>25</v>
      </c>
      <c r="V62" s="8" t="s">
        <v>26</v>
      </c>
      <c r="W62" s="8" t="s">
        <v>27</v>
      </c>
      <c r="X62" s="8" t="s">
        <v>28</v>
      </c>
    </row>
    <row r="63" spans="1:24">
      <c r="A63" s="344" t="s">
        <v>102</v>
      </c>
      <c r="B63" s="344" t="s">
        <v>78</v>
      </c>
      <c r="C63" s="27" t="s">
        <v>7583</v>
      </c>
      <c r="D63" s="15" t="s">
        <v>88</v>
      </c>
      <c r="E63" s="24">
        <v>45905.166666666664</v>
      </c>
      <c r="F63" s="15">
        <v>10.3</v>
      </c>
      <c r="G63" s="498" t="s">
        <v>3121</v>
      </c>
      <c r="H63" s="15"/>
      <c r="I63" s="15"/>
      <c r="J63" s="26"/>
      <c r="K63" s="440">
        <v>60</v>
      </c>
      <c r="L63" s="340">
        <v>60</v>
      </c>
      <c r="M63" s="340">
        <v>41</v>
      </c>
      <c r="N63" s="340"/>
      <c r="O63" s="340"/>
      <c r="P63" s="66">
        <f t="shared" ref="P63:P69" si="5">SUM(H63:O63)</f>
        <v>161</v>
      </c>
      <c r="Q63" s="17" t="s">
        <v>32</v>
      </c>
      <c r="R63" s="14">
        <v>113930</v>
      </c>
      <c r="S63" s="23" t="s">
        <v>33</v>
      </c>
      <c r="T63" s="274" t="s">
        <v>161</v>
      </c>
      <c r="U63" s="16" t="s">
        <v>90</v>
      </c>
      <c r="V63" s="16">
        <v>1014412</v>
      </c>
      <c r="W63" s="16" t="s">
        <v>7545</v>
      </c>
      <c r="X63" s="16"/>
    </row>
    <row r="64" spans="1:24">
      <c r="A64" s="344" t="s">
        <v>150</v>
      </c>
      <c r="B64" s="344" t="s">
        <v>57</v>
      </c>
      <c r="C64" s="27" t="s">
        <v>7584</v>
      </c>
      <c r="D64" s="15" t="s">
        <v>56</v>
      </c>
      <c r="E64" s="24">
        <v>45906.229166666664</v>
      </c>
      <c r="F64" s="26">
        <v>10.3</v>
      </c>
      <c r="G64" s="512"/>
      <c r="H64" s="15"/>
      <c r="I64" s="26"/>
      <c r="J64" s="344">
        <v>211</v>
      </c>
      <c r="K64" s="344"/>
      <c r="L64" s="340"/>
      <c r="M64" s="340"/>
      <c r="N64" s="340"/>
      <c r="O64" s="25"/>
      <c r="P64" s="14">
        <f t="shared" si="5"/>
        <v>211</v>
      </c>
      <c r="Q64" s="14" t="s">
        <v>30</v>
      </c>
      <c r="R64" s="14">
        <v>113884</v>
      </c>
      <c r="S64" s="14" t="s">
        <v>31</v>
      </c>
      <c r="T64" s="232" t="s">
        <v>169</v>
      </c>
      <c r="U64" s="16" t="s">
        <v>90</v>
      </c>
      <c r="V64" s="16">
        <v>1014414</v>
      </c>
      <c r="W64" s="16" t="s">
        <v>7585</v>
      </c>
      <c r="X64" s="16"/>
    </row>
    <row r="65" spans="1:24">
      <c r="A65" s="345" t="s">
        <v>113</v>
      </c>
      <c r="B65" s="345" t="s">
        <v>65</v>
      </c>
      <c r="C65" s="27" t="s">
        <v>7586</v>
      </c>
      <c r="D65" s="35" t="s">
        <v>64</v>
      </c>
      <c r="E65" s="271">
        <v>45905.472222222219</v>
      </c>
      <c r="F65" s="35">
        <v>14.8</v>
      </c>
      <c r="G65" s="37"/>
      <c r="H65" s="15"/>
      <c r="I65" s="26"/>
      <c r="J65" s="250"/>
      <c r="K65" s="340"/>
      <c r="L65" s="340">
        <v>81</v>
      </c>
      <c r="M65" s="340"/>
      <c r="N65" s="340"/>
      <c r="O65" s="250"/>
      <c r="P65" s="66">
        <f t="shared" si="5"/>
        <v>81</v>
      </c>
      <c r="Q65" s="14" t="s">
        <v>30</v>
      </c>
      <c r="R65" s="14">
        <v>113887</v>
      </c>
      <c r="S65" s="23" t="s">
        <v>33</v>
      </c>
      <c r="T65" s="232" t="s">
        <v>169</v>
      </c>
      <c r="U65" s="16" t="s">
        <v>90</v>
      </c>
      <c r="V65" s="16">
        <v>1014415</v>
      </c>
      <c r="W65" s="16" t="s">
        <v>349</v>
      </c>
      <c r="X65" s="16"/>
    </row>
    <row r="66" spans="1:24">
      <c r="A66" s="344" t="s">
        <v>133</v>
      </c>
      <c r="B66" s="344" t="s">
        <v>92</v>
      </c>
      <c r="C66" s="27" t="s">
        <v>7587</v>
      </c>
      <c r="D66" s="15" t="s">
        <v>94</v>
      </c>
      <c r="E66" s="24">
        <v>45905.743055555555</v>
      </c>
      <c r="F66" s="15">
        <v>10.3</v>
      </c>
      <c r="G66" s="498" t="s">
        <v>3121</v>
      </c>
      <c r="H66" s="15"/>
      <c r="I66" s="15"/>
      <c r="J66" s="26"/>
      <c r="K66" s="344"/>
      <c r="L66" s="344">
        <v>101</v>
      </c>
      <c r="M66" s="344">
        <v>30</v>
      </c>
      <c r="N66" s="344">
        <v>30</v>
      </c>
      <c r="O66" s="25"/>
      <c r="P66" s="14">
        <f t="shared" si="5"/>
        <v>161</v>
      </c>
      <c r="Q66" s="378" t="s">
        <v>32</v>
      </c>
      <c r="R66" s="14">
        <v>113926</v>
      </c>
      <c r="S66" s="23" t="s">
        <v>33</v>
      </c>
      <c r="T66" s="274" t="s">
        <v>161</v>
      </c>
      <c r="U66" s="16" t="s">
        <v>90</v>
      </c>
      <c r="V66" s="16">
        <v>1014418</v>
      </c>
      <c r="W66" s="16" t="s">
        <v>7588</v>
      </c>
      <c r="X66" s="16"/>
    </row>
    <row r="67" spans="1:24">
      <c r="A67" s="344" t="s">
        <v>2561</v>
      </c>
      <c r="B67" s="340" t="s">
        <v>2438</v>
      </c>
      <c r="C67" s="27" t="s">
        <v>7589</v>
      </c>
      <c r="D67" s="15" t="s">
        <v>159</v>
      </c>
      <c r="E67" s="24">
        <v>45905.041666666664</v>
      </c>
      <c r="F67" s="15">
        <v>10.3</v>
      </c>
      <c r="G67" s="498" t="s">
        <v>3121</v>
      </c>
      <c r="H67" s="15"/>
      <c r="I67" s="26"/>
      <c r="J67" s="340"/>
      <c r="K67" s="340"/>
      <c r="L67" s="340">
        <v>60</v>
      </c>
      <c r="M67" s="340">
        <v>90</v>
      </c>
      <c r="N67" s="340">
        <v>11</v>
      </c>
      <c r="O67" s="25"/>
      <c r="P67" s="14">
        <f t="shared" si="5"/>
        <v>161</v>
      </c>
      <c r="Q67" s="17" t="s">
        <v>32</v>
      </c>
      <c r="R67" s="14">
        <v>113927</v>
      </c>
      <c r="S67" s="23" t="s">
        <v>33</v>
      </c>
      <c r="T67" s="274" t="s">
        <v>161</v>
      </c>
      <c r="U67" s="16" t="s">
        <v>90</v>
      </c>
      <c r="V67" s="16">
        <v>1014420</v>
      </c>
      <c r="W67" s="16" t="s">
        <v>7545</v>
      </c>
      <c r="X67" s="16"/>
    </row>
    <row r="68" spans="1:24">
      <c r="A68" s="371" t="s">
        <v>558</v>
      </c>
      <c r="B68" s="386" t="s">
        <v>2438</v>
      </c>
      <c r="C68" s="531" t="s">
        <v>7590</v>
      </c>
      <c r="D68" s="321" t="s">
        <v>159</v>
      </c>
      <c r="E68" s="455">
        <v>45905.041666666664</v>
      </c>
      <c r="F68" s="321">
        <v>10.3</v>
      </c>
      <c r="G68" s="498" t="s">
        <v>3121</v>
      </c>
      <c r="H68" s="15"/>
      <c r="I68" s="15"/>
      <c r="J68" s="26"/>
      <c r="K68" s="340"/>
      <c r="L68" s="340">
        <v>131</v>
      </c>
      <c r="M68" s="340">
        <v>30</v>
      </c>
      <c r="N68" s="340"/>
      <c r="O68" s="25"/>
      <c r="P68" s="14">
        <f t="shared" si="5"/>
        <v>161</v>
      </c>
      <c r="Q68" s="17" t="s">
        <v>32</v>
      </c>
      <c r="R68" s="14">
        <v>113928</v>
      </c>
      <c r="S68" s="23" t="s">
        <v>33</v>
      </c>
      <c r="T68" s="274" t="s">
        <v>161</v>
      </c>
      <c r="U68" s="16" t="s">
        <v>90</v>
      </c>
      <c r="V68" s="16">
        <v>1014422</v>
      </c>
      <c r="W68" s="313" t="s">
        <v>7545</v>
      </c>
      <c r="X68" s="16"/>
    </row>
    <row r="69" spans="1:24">
      <c r="A69" s="344" t="s">
        <v>150</v>
      </c>
      <c r="B69" s="344" t="s">
        <v>57</v>
      </c>
      <c r="C69" s="323" t="s">
        <v>7591</v>
      </c>
      <c r="D69" s="250" t="s">
        <v>56</v>
      </c>
      <c r="E69" s="337">
        <v>45906.229166666664</v>
      </c>
      <c r="F69" s="250">
        <v>10.3</v>
      </c>
      <c r="G69" s="339"/>
      <c r="H69" s="25"/>
      <c r="I69" s="26"/>
      <c r="J69" s="250">
        <v>19</v>
      </c>
      <c r="K69" s="340"/>
      <c r="L69" s="340"/>
      <c r="M69" s="340"/>
      <c r="N69" s="340"/>
      <c r="O69" s="250"/>
      <c r="P69" s="66">
        <f t="shared" si="5"/>
        <v>19</v>
      </c>
      <c r="Q69" s="14" t="s">
        <v>30</v>
      </c>
      <c r="R69" s="14">
        <v>113882</v>
      </c>
      <c r="S69" s="14" t="s">
        <v>31</v>
      </c>
      <c r="T69" s="232" t="s">
        <v>169</v>
      </c>
      <c r="U69" s="16" t="s">
        <v>90</v>
      </c>
      <c r="V69" s="16">
        <v>1014424</v>
      </c>
      <c r="W69" s="16" t="s">
        <v>7585</v>
      </c>
      <c r="X69" s="16"/>
    </row>
    <row r="70" spans="1:24">
      <c r="A70" s="19" t="s">
        <v>19</v>
      </c>
      <c r="B70" s="20"/>
      <c r="C70" s="20"/>
      <c r="D70" s="20"/>
      <c r="E70" s="19"/>
      <c r="F70" s="20"/>
      <c r="G70" s="20"/>
      <c r="H70" s="11">
        <f t="shared" ref="H70:P70" si="6">SUM(H63:H69)</f>
        <v>0</v>
      </c>
      <c r="I70" s="11">
        <f t="shared" si="6"/>
        <v>0</v>
      </c>
      <c r="J70" s="11">
        <f t="shared" si="6"/>
        <v>230</v>
      </c>
      <c r="K70" s="11">
        <f t="shared" si="6"/>
        <v>60</v>
      </c>
      <c r="L70" s="11">
        <f t="shared" si="6"/>
        <v>433</v>
      </c>
      <c r="M70" s="11">
        <f t="shared" si="6"/>
        <v>191</v>
      </c>
      <c r="N70" s="11">
        <f t="shared" si="6"/>
        <v>41</v>
      </c>
      <c r="O70" s="11">
        <f t="shared" si="6"/>
        <v>0</v>
      </c>
      <c r="P70" s="11">
        <f t="shared" si="6"/>
        <v>955</v>
      </c>
      <c r="Q70" s="12"/>
      <c r="R70" s="12"/>
      <c r="S70" s="12"/>
      <c r="T70" s="12"/>
      <c r="U70" s="12"/>
      <c r="V70" s="12"/>
      <c r="W70" s="12"/>
      <c r="X70" s="12"/>
    </row>
    <row r="71" spans="1:24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166" t="s">
        <v>34</v>
      </c>
      <c r="B72" s="1562"/>
      <c r="C72" s="1562"/>
      <c r="D72" s="1562"/>
      <c r="E72" s="1"/>
      <c r="F72" s="1"/>
      <c r="G72" s="1"/>
      <c r="H72" s="1"/>
      <c r="I72" s="1"/>
      <c r="J72" s="1563"/>
      <c r="K72" s="1563"/>
      <c r="L72" s="1563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 ht="18">
      <c r="A73" s="187" t="s">
        <v>35</v>
      </c>
      <c r="B73" s="186" t="s">
        <v>36</v>
      </c>
      <c r="C73" s="239" t="s">
        <v>37</v>
      </c>
      <c r="D73" s="24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4" t="s">
        <v>7561</v>
      </c>
      <c r="B74" s="1564" t="s">
        <v>7128</v>
      </c>
      <c r="C74" s="1564"/>
      <c r="D74" s="242"/>
      <c r="E74" s="243" t="s">
        <v>40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4"/>
      <c r="B75" s="4"/>
      <c r="C75" s="4"/>
      <c r="D75" s="242"/>
      <c r="E75" s="24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4">
      <c r="A76" s="5" t="s">
        <v>42</v>
      </c>
      <c r="B76" s="1772" t="s">
        <v>4600</v>
      </c>
      <c r="C76" s="1772"/>
      <c r="D76" s="1"/>
      <c r="E76" s="1"/>
    </row>
    <row r="77" spans="1:24">
      <c r="A77" s="5" t="s">
        <v>42</v>
      </c>
      <c r="B77" s="1772"/>
      <c r="C77" s="1772"/>
    </row>
    <row r="78" spans="1:24">
      <c r="A78" s="5" t="s">
        <v>43</v>
      </c>
      <c r="B78" s="1566">
        <v>358405469744</v>
      </c>
      <c r="C78" s="1565"/>
      <c r="D78" s="1"/>
      <c r="E78" s="1"/>
    </row>
    <row r="79" spans="1:24">
      <c r="A79" s="5" t="s">
        <v>44</v>
      </c>
      <c r="B79" s="1567">
        <v>0.95833333333333337</v>
      </c>
      <c r="C79" s="1565"/>
      <c r="D79" s="1"/>
      <c r="E79" s="1"/>
    </row>
    <row r="81" spans="1:24" ht="23.25" customHeight="1">
      <c r="A81" s="1559" t="s">
        <v>83</v>
      </c>
      <c r="B81" s="1559"/>
      <c r="C81" s="1559"/>
      <c r="D81" s="1559"/>
      <c r="E81" s="1559"/>
      <c r="F81" s="1559"/>
      <c r="G81" s="7"/>
      <c r="H81" s="1559" t="s">
        <v>346</v>
      </c>
      <c r="I81" s="1559"/>
      <c r="J81" s="1559"/>
      <c r="K81" s="1559"/>
      <c r="L81" s="1559"/>
      <c r="M81" s="1559"/>
      <c r="N81" s="1559"/>
      <c r="O81" s="1559"/>
      <c r="P81" s="1559"/>
      <c r="Q81" s="1741" t="s">
        <v>6836</v>
      </c>
      <c r="R81" s="1742"/>
      <c r="S81" s="1742"/>
      <c r="T81" s="1742"/>
      <c r="U81" s="1742"/>
      <c r="V81" s="1742"/>
      <c r="W81" s="1742"/>
      <c r="X81" s="1742"/>
    </row>
    <row r="82" spans="1:24" ht="26.25">
      <c r="A82" s="18" t="s">
        <v>3</v>
      </c>
      <c r="B82" s="18" t="s">
        <v>4</v>
      </c>
      <c r="C82" s="18" t="s">
        <v>5</v>
      </c>
      <c r="D82" s="8" t="s">
        <v>6</v>
      </c>
      <c r="E82" s="8" t="s">
        <v>7</v>
      </c>
      <c r="F82" s="8" t="s">
        <v>8</v>
      </c>
      <c r="G82" s="33" t="s">
        <v>10</v>
      </c>
      <c r="H82" s="9" t="s">
        <v>11</v>
      </c>
      <c r="I82" s="9" t="s">
        <v>12</v>
      </c>
      <c r="J82" s="9" t="s">
        <v>13</v>
      </c>
      <c r="K82" s="21" t="s">
        <v>14</v>
      </c>
      <c r="L82" s="21" t="s">
        <v>15</v>
      </c>
      <c r="M82" s="21" t="s">
        <v>16</v>
      </c>
      <c r="N82" s="21" t="s">
        <v>17</v>
      </c>
      <c r="O82" s="67" t="s">
        <v>18</v>
      </c>
      <c r="P82" s="8" t="s">
        <v>19</v>
      </c>
      <c r="Q82" s="8" t="s">
        <v>20</v>
      </c>
      <c r="R82" s="8" t="s">
        <v>9</v>
      </c>
      <c r="S82" s="8" t="s">
        <v>21</v>
      </c>
      <c r="T82" s="8" t="s">
        <v>24</v>
      </c>
      <c r="U82" s="8" t="s">
        <v>25</v>
      </c>
      <c r="V82" s="8" t="s">
        <v>26</v>
      </c>
      <c r="W82" s="8" t="s">
        <v>27</v>
      </c>
      <c r="X82" s="8" t="s">
        <v>28</v>
      </c>
    </row>
    <row r="83" spans="1:24">
      <c r="A83" s="340"/>
      <c r="B83" s="443"/>
      <c r="C83" s="250"/>
      <c r="D83" s="441"/>
      <c r="E83" s="24"/>
      <c r="F83" s="15"/>
      <c r="G83" s="37"/>
      <c r="H83" s="15"/>
      <c r="I83" s="15"/>
      <c r="J83" s="26"/>
      <c r="K83" s="340"/>
      <c r="L83" s="340"/>
      <c r="M83" s="340"/>
      <c r="N83" s="340"/>
      <c r="O83" s="340"/>
      <c r="P83" s="66"/>
      <c r="Q83" s="17"/>
      <c r="R83" s="14"/>
      <c r="S83" s="23"/>
      <c r="T83" s="16"/>
      <c r="U83" s="16"/>
      <c r="V83" s="16"/>
      <c r="W83" s="16"/>
      <c r="X83" s="16"/>
    </row>
    <row r="84" spans="1:24">
      <c r="A84" s="340" t="s">
        <v>120</v>
      </c>
      <c r="B84" s="443" t="s">
        <v>2438</v>
      </c>
      <c r="C84" s="323" t="s">
        <v>7592</v>
      </c>
      <c r="D84" s="515" t="s">
        <v>159</v>
      </c>
      <c r="E84" s="251">
        <v>45905.041666666664</v>
      </c>
      <c r="F84" s="15">
        <v>10.3</v>
      </c>
      <c r="G84" s="498" t="s">
        <v>3121</v>
      </c>
      <c r="H84" s="15"/>
      <c r="I84" s="15"/>
      <c r="J84" s="26"/>
      <c r="K84" s="340"/>
      <c r="L84" s="340">
        <v>120</v>
      </c>
      <c r="M84" s="340">
        <v>11</v>
      </c>
      <c r="N84" s="340"/>
      <c r="O84" s="340">
        <v>30</v>
      </c>
      <c r="P84" s="66">
        <f>SUM(H84:O84)</f>
        <v>161</v>
      </c>
      <c r="Q84" s="17" t="s">
        <v>32</v>
      </c>
      <c r="R84" s="14">
        <v>113918</v>
      </c>
      <c r="S84" s="23" t="s">
        <v>33</v>
      </c>
      <c r="T84" s="274" t="s">
        <v>161</v>
      </c>
      <c r="U84" s="16" t="s">
        <v>90</v>
      </c>
      <c r="V84" s="16">
        <v>1014413</v>
      </c>
      <c r="W84" s="16" t="s">
        <v>7545</v>
      </c>
      <c r="X84" s="16"/>
    </row>
    <row r="85" spans="1:24">
      <c r="A85" s="520" t="s">
        <v>113</v>
      </c>
      <c r="B85" s="502" t="s">
        <v>65</v>
      </c>
      <c r="C85" s="250" t="s">
        <v>7593</v>
      </c>
      <c r="D85" s="511" t="s">
        <v>7594</v>
      </c>
      <c r="E85" s="24">
        <v>45904.958333333336</v>
      </c>
      <c r="F85" s="15">
        <v>15.8</v>
      </c>
      <c r="G85" s="37"/>
      <c r="H85" s="1836" t="s">
        <v>7428</v>
      </c>
      <c r="I85" s="1837"/>
      <c r="J85" s="250"/>
      <c r="K85" s="340"/>
      <c r="L85" s="340"/>
      <c r="M85" s="340"/>
      <c r="N85" s="340"/>
      <c r="O85" s="250"/>
      <c r="P85" s="66">
        <v>54</v>
      </c>
      <c r="Q85" s="14" t="s">
        <v>30</v>
      </c>
      <c r="R85" s="14">
        <v>113902</v>
      </c>
      <c r="S85" s="23" t="s">
        <v>33</v>
      </c>
      <c r="T85" s="232" t="s">
        <v>169</v>
      </c>
      <c r="U85" s="16" t="s">
        <v>90</v>
      </c>
      <c r="V85" s="16">
        <v>1014416</v>
      </c>
      <c r="W85" s="16" t="s">
        <v>7565</v>
      </c>
      <c r="X85" s="16"/>
    </row>
    <row r="86" spans="1:24">
      <c r="A86" s="344" t="s">
        <v>142</v>
      </c>
      <c r="B86" s="344" t="s">
        <v>72</v>
      </c>
      <c r="C86" s="329" t="s">
        <v>7595</v>
      </c>
      <c r="D86" s="15" t="s">
        <v>71</v>
      </c>
      <c r="E86" s="24">
        <v>45904.711805555555</v>
      </c>
      <c r="F86" s="15">
        <v>14.5</v>
      </c>
      <c r="G86" s="37"/>
      <c r="H86" s="15"/>
      <c r="I86" s="15"/>
      <c r="J86" s="26"/>
      <c r="K86" s="340">
        <v>107</v>
      </c>
      <c r="L86" s="340">
        <v>54</v>
      </c>
      <c r="M86" s="340"/>
      <c r="N86" s="340"/>
      <c r="O86" s="340"/>
      <c r="P86" s="66">
        <f>SUM(H86:O86)</f>
        <v>161</v>
      </c>
      <c r="Q86" s="14" t="s">
        <v>30</v>
      </c>
      <c r="R86" s="14">
        <v>113874</v>
      </c>
      <c r="S86" s="14" t="s">
        <v>31</v>
      </c>
      <c r="T86" s="232" t="s">
        <v>169</v>
      </c>
      <c r="U86" s="16" t="s">
        <v>222</v>
      </c>
      <c r="V86" s="16">
        <v>1014417</v>
      </c>
      <c r="W86" s="16" t="s">
        <v>7596</v>
      </c>
      <c r="X86" s="16"/>
    </row>
    <row r="87" spans="1:24">
      <c r="A87" s="344" t="s">
        <v>142</v>
      </c>
      <c r="B87" s="344" t="s">
        <v>72</v>
      </c>
      <c r="C87" s="27" t="s">
        <v>7597</v>
      </c>
      <c r="D87" s="15" t="s">
        <v>71</v>
      </c>
      <c r="E87" s="24">
        <v>45904.711805555555</v>
      </c>
      <c r="F87" s="15">
        <v>14.5</v>
      </c>
      <c r="G87" s="37" t="s">
        <v>740</v>
      </c>
      <c r="H87" s="15"/>
      <c r="I87" s="15"/>
      <c r="J87" s="26"/>
      <c r="K87" s="340"/>
      <c r="L87" s="340">
        <v>101</v>
      </c>
      <c r="M87" s="340">
        <v>30</v>
      </c>
      <c r="N87" s="340">
        <v>30</v>
      </c>
      <c r="O87" s="340"/>
      <c r="P87" s="66">
        <f>SUM(H87:O87)</f>
        <v>161</v>
      </c>
      <c r="Q87" s="14" t="s">
        <v>30</v>
      </c>
      <c r="R87" s="14">
        <v>113875</v>
      </c>
      <c r="S87" s="14" t="s">
        <v>31</v>
      </c>
      <c r="T87" s="232" t="s">
        <v>169</v>
      </c>
      <c r="U87" s="16" t="s">
        <v>222</v>
      </c>
      <c r="V87" s="16">
        <v>1014419</v>
      </c>
      <c r="W87" s="16" t="s">
        <v>7596</v>
      </c>
      <c r="X87" s="16"/>
    </row>
    <row r="88" spans="1:24">
      <c r="A88" s="344" t="s">
        <v>141</v>
      </c>
      <c r="B88" s="344" t="s">
        <v>69</v>
      </c>
      <c r="C88" s="27" t="s">
        <v>7598</v>
      </c>
      <c r="D88" s="15" t="s">
        <v>68</v>
      </c>
      <c r="E88" s="24">
        <v>45903.795138888891</v>
      </c>
      <c r="F88" s="15">
        <v>14.5</v>
      </c>
      <c r="G88" s="37" t="s">
        <v>740</v>
      </c>
      <c r="H88" s="15"/>
      <c r="I88" s="15"/>
      <c r="J88" s="26"/>
      <c r="K88" s="340">
        <v>60</v>
      </c>
      <c r="L88" s="340">
        <v>35</v>
      </c>
      <c r="M88" s="340">
        <v>60</v>
      </c>
      <c r="N88" s="340"/>
      <c r="O88" s="340">
        <v>6</v>
      </c>
      <c r="P88" s="66">
        <f>SUM(H88:O88)</f>
        <v>161</v>
      </c>
      <c r="Q88" s="14" t="s">
        <v>30</v>
      </c>
      <c r="R88" s="14">
        <v>113876</v>
      </c>
      <c r="S88" s="14" t="s">
        <v>31</v>
      </c>
      <c r="T88" s="232" t="s">
        <v>169</v>
      </c>
      <c r="U88" s="16" t="s">
        <v>222</v>
      </c>
      <c r="V88" s="16">
        <v>1014421</v>
      </c>
      <c r="W88" s="16" t="s">
        <v>7599</v>
      </c>
      <c r="X88" s="16"/>
    </row>
    <row r="89" spans="1:24">
      <c r="A89" s="344" t="s">
        <v>150</v>
      </c>
      <c r="B89" s="344" t="s">
        <v>57</v>
      </c>
      <c r="C89" s="27" t="s">
        <v>7600</v>
      </c>
      <c r="D89" s="15" t="s">
        <v>56</v>
      </c>
      <c r="E89" s="24">
        <v>45904.229166666664</v>
      </c>
      <c r="F89" s="26">
        <v>10.3</v>
      </c>
      <c r="G89" s="344"/>
      <c r="H89" s="25"/>
      <c r="I89" s="26"/>
      <c r="J89" s="344">
        <v>44</v>
      </c>
      <c r="K89" s="344">
        <v>228</v>
      </c>
      <c r="L89" s="340"/>
      <c r="M89" s="340"/>
      <c r="N89" s="340"/>
      <c r="O89" s="25"/>
      <c r="P89" s="14">
        <f>SUM(H89:O89)</f>
        <v>272</v>
      </c>
      <c r="Q89" s="14" t="s">
        <v>30</v>
      </c>
      <c r="R89" s="14">
        <v>113886</v>
      </c>
      <c r="S89" s="14" t="s">
        <v>31</v>
      </c>
      <c r="T89" s="232" t="s">
        <v>169</v>
      </c>
      <c r="U89" s="16" t="s">
        <v>90</v>
      </c>
      <c r="V89" s="16">
        <v>1014423</v>
      </c>
      <c r="W89" s="16" t="s">
        <v>7601</v>
      </c>
      <c r="X89" s="16"/>
    </row>
    <row r="90" spans="1:24">
      <c r="A90" s="11" t="s">
        <v>19</v>
      </c>
      <c r="B90" s="7"/>
      <c r="C90" s="7"/>
      <c r="D90" s="7"/>
      <c r="E90" s="11"/>
      <c r="F90" s="7"/>
      <c r="G90" s="7"/>
      <c r="H90" s="11">
        <f t="shared" ref="H90:P90" si="7">SUM(H83:H89)</f>
        <v>0</v>
      </c>
      <c r="I90" s="11">
        <f t="shared" si="7"/>
        <v>0</v>
      </c>
      <c r="J90" s="11">
        <f t="shared" si="7"/>
        <v>44</v>
      </c>
      <c r="K90" s="11">
        <f t="shared" si="7"/>
        <v>395</v>
      </c>
      <c r="L90" s="11">
        <f t="shared" si="7"/>
        <v>310</v>
      </c>
      <c r="M90" s="11">
        <f t="shared" si="7"/>
        <v>101</v>
      </c>
      <c r="N90" s="11">
        <f t="shared" si="7"/>
        <v>30</v>
      </c>
      <c r="O90" s="11">
        <f t="shared" si="7"/>
        <v>36</v>
      </c>
      <c r="P90" s="11">
        <f t="shared" si="7"/>
        <v>970</v>
      </c>
      <c r="Q90" s="12"/>
      <c r="R90" s="12"/>
      <c r="S90" s="12"/>
      <c r="T90" s="12"/>
      <c r="U90" s="12"/>
      <c r="V90" s="12"/>
      <c r="W90" s="12"/>
      <c r="X90" s="12"/>
    </row>
    <row r="91" spans="1:24" ht="26.25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 t="s">
        <v>7602</v>
      </c>
      <c r="Q91" s="1"/>
      <c r="R91" s="1"/>
      <c r="S91" s="1"/>
      <c r="T91" s="1"/>
      <c r="U91" s="1"/>
      <c r="V91" s="1"/>
      <c r="W91" s="1"/>
    </row>
    <row r="92" spans="1:24">
      <c r="A92" s="166" t="s">
        <v>34</v>
      </c>
      <c r="B92" s="1562"/>
      <c r="C92" s="1562"/>
      <c r="D92" s="1562"/>
      <c r="E92" s="1"/>
      <c r="F92" s="1"/>
      <c r="G92" s="1"/>
      <c r="H92" s="1"/>
      <c r="I92" s="1"/>
      <c r="J92" s="1563"/>
      <c r="K92" s="1563"/>
      <c r="L92" s="1563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 ht="18">
      <c r="A93" s="187" t="s">
        <v>35</v>
      </c>
      <c r="B93" s="186" t="s">
        <v>36</v>
      </c>
      <c r="C93" s="239" t="s">
        <v>37</v>
      </c>
      <c r="D93" s="24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4">
      <c r="A94" s="4" t="s">
        <v>7603</v>
      </c>
      <c r="B94" s="1564" t="s">
        <v>7296</v>
      </c>
      <c r="C94" s="1564"/>
      <c r="D94" s="242"/>
      <c r="E94" s="243" t="s">
        <v>40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4">
      <c r="A95" s="373" t="s">
        <v>7297</v>
      </c>
      <c r="B95" s="373" t="s">
        <v>7128</v>
      </c>
      <c r="C95" s="373"/>
      <c r="D95" s="242"/>
      <c r="E95" s="24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4">
      <c r="A96" s="5" t="s">
        <v>42</v>
      </c>
      <c r="B96" s="1772" t="s">
        <v>7505</v>
      </c>
      <c r="C96" s="1772"/>
      <c r="D96" s="1"/>
      <c r="E96" s="1"/>
    </row>
    <row r="97" spans="1:18">
      <c r="A97" s="5" t="s">
        <v>42</v>
      </c>
      <c r="B97" s="1772"/>
      <c r="C97" s="1772"/>
    </row>
    <row r="98" spans="1:18">
      <c r="A98" s="5" t="s">
        <v>43</v>
      </c>
      <c r="B98" s="1566">
        <v>358406176585</v>
      </c>
      <c r="C98" s="1565"/>
      <c r="D98" s="1"/>
      <c r="E98" s="1"/>
    </row>
    <row r="99" spans="1:18">
      <c r="A99" s="5" t="s">
        <v>44</v>
      </c>
      <c r="B99" s="1567">
        <v>0.29166666666666669</v>
      </c>
      <c r="C99" s="1565"/>
      <c r="D99" s="1"/>
      <c r="E99" s="1"/>
      <c r="R99" s="202"/>
    </row>
  </sheetData>
  <mergeCells count="52">
    <mergeCell ref="H22:P22"/>
    <mergeCell ref="A1:F1"/>
    <mergeCell ref="H1:P1"/>
    <mergeCell ref="Q1:X1"/>
    <mergeCell ref="B12:D12"/>
    <mergeCell ref="J12:L12"/>
    <mergeCell ref="B15:C15"/>
    <mergeCell ref="H42:P42"/>
    <mergeCell ref="Q42:X42"/>
    <mergeCell ref="B52:D52"/>
    <mergeCell ref="J52:L52"/>
    <mergeCell ref="B14:C14"/>
    <mergeCell ref="B17:C17"/>
    <mergeCell ref="B18:C18"/>
    <mergeCell ref="B19:C19"/>
    <mergeCell ref="B20:C20"/>
    <mergeCell ref="A22:F22"/>
    <mergeCell ref="B39:C39"/>
    <mergeCell ref="B40:C40"/>
    <mergeCell ref="Q22:X22"/>
    <mergeCell ref="B33:D33"/>
    <mergeCell ref="J33:L33"/>
    <mergeCell ref="B35:C35"/>
    <mergeCell ref="H61:P61"/>
    <mergeCell ref="Q61:X61"/>
    <mergeCell ref="B72:D72"/>
    <mergeCell ref="J72:L72"/>
    <mergeCell ref="B54:C54"/>
    <mergeCell ref="B56:C56"/>
    <mergeCell ref="B57:C57"/>
    <mergeCell ref="B58:C58"/>
    <mergeCell ref="B59:C59"/>
    <mergeCell ref="A61:F61"/>
    <mergeCell ref="H81:P81"/>
    <mergeCell ref="Q81:X81"/>
    <mergeCell ref="B92:D92"/>
    <mergeCell ref="J92:L92"/>
    <mergeCell ref="H85:I85"/>
    <mergeCell ref="B77:C77"/>
    <mergeCell ref="B78:C78"/>
    <mergeCell ref="B79:C79"/>
    <mergeCell ref="B99:C99"/>
    <mergeCell ref="A81:F81"/>
    <mergeCell ref="B94:C94"/>
    <mergeCell ref="B96:C96"/>
    <mergeCell ref="B97:C97"/>
    <mergeCell ref="B98:C98"/>
    <mergeCell ref="A42:F42"/>
    <mergeCell ref="B37:C37"/>
    <mergeCell ref="B38:C38"/>
    <mergeCell ref="B74:C74"/>
    <mergeCell ref="B76:C76"/>
  </mergeCells>
  <pageMargins left="0.7" right="0.7" top="0.75" bottom="0.75" header="0.3" footer="0.3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7FC7F-86DF-432A-AAC1-9A600A76E5FB}">
  <sheetPr>
    <tabColor rgb="FF00B050"/>
  </sheetPr>
  <dimension ref="A1:X37"/>
  <sheetViews>
    <sheetView workbookViewId="0">
      <selection activeCell="C7" sqref="C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8.42578125" customWidth="1"/>
  </cols>
  <sheetData>
    <row r="1" spans="1:24" ht="23.25">
      <c r="A1" s="1559" t="s">
        <v>1442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7604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120</v>
      </c>
      <c r="B3" s="15" t="s">
        <v>78</v>
      </c>
      <c r="C3" s="35" t="s">
        <v>7605</v>
      </c>
      <c r="D3" s="15" t="s">
        <v>99</v>
      </c>
      <c r="E3" s="24">
        <v>45901.277777777781</v>
      </c>
      <c r="F3" s="15">
        <v>10.8</v>
      </c>
      <c r="G3" s="37" t="s">
        <v>3121</v>
      </c>
      <c r="H3" s="15"/>
      <c r="I3" s="15"/>
      <c r="J3" s="15"/>
      <c r="K3" s="15"/>
      <c r="L3" s="35">
        <v>107</v>
      </c>
      <c r="M3" s="35">
        <v>54</v>
      </c>
      <c r="N3" s="15"/>
      <c r="O3" s="15"/>
      <c r="P3" s="14">
        <f t="shared" ref="P3:P8" si="0">SUM(H3:O3)</f>
        <v>161</v>
      </c>
      <c r="Q3" s="17" t="s">
        <v>32</v>
      </c>
      <c r="R3" s="15">
        <v>113850</v>
      </c>
      <c r="S3" s="23" t="s">
        <v>33</v>
      </c>
      <c r="T3" s="232" t="s">
        <v>100</v>
      </c>
      <c r="U3" s="16" t="s">
        <v>90</v>
      </c>
      <c r="V3" s="16">
        <v>1014364</v>
      </c>
      <c r="W3" s="16" t="s">
        <v>7606</v>
      </c>
      <c r="X3" s="16"/>
    </row>
    <row r="4" spans="1:24">
      <c r="A4" s="15" t="s">
        <v>120</v>
      </c>
      <c r="B4" s="15" t="s">
        <v>78</v>
      </c>
      <c r="C4" s="35" t="s">
        <v>7607</v>
      </c>
      <c r="D4" s="15" t="s">
        <v>99</v>
      </c>
      <c r="E4" s="24">
        <v>45901.277777777781</v>
      </c>
      <c r="F4" s="15">
        <v>10.8</v>
      </c>
      <c r="G4" s="37" t="s">
        <v>3121</v>
      </c>
      <c r="H4" s="15"/>
      <c r="I4" s="15"/>
      <c r="J4" s="15"/>
      <c r="K4" s="15"/>
      <c r="L4" s="35">
        <v>107</v>
      </c>
      <c r="M4" s="35">
        <v>54</v>
      </c>
      <c r="N4" s="15"/>
      <c r="O4" s="15"/>
      <c r="P4" s="14">
        <f t="shared" si="0"/>
        <v>161</v>
      </c>
      <c r="Q4" s="17" t="s">
        <v>32</v>
      </c>
      <c r="R4" s="321">
        <v>113851</v>
      </c>
      <c r="S4" s="23" t="s">
        <v>33</v>
      </c>
      <c r="T4" s="232" t="s">
        <v>100</v>
      </c>
      <c r="U4" s="16" t="s">
        <v>90</v>
      </c>
      <c r="V4" s="16">
        <v>1014365</v>
      </c>
      <c r="W4" s="16" t="s">
        <v>7606</v>
      </c>
      <c r="X4" s="16"/>
    </row>
    <row r="5" spans="1:24">
      <c r="A5" s="15" t="s">
        <v>133</v>
      </c>
      <c r="B5" s="15" t="s">
        <v>134</v>
      </c>
      <c r="C5" s="35" t="s">
        <v>7608</v>
      </c>
      <c r="D5" s="15" t="s">
        <v>2892</v>
      </c>
      <c r="E5" s="24">
        <v>45901.25</v>
      </c>
      <c r="F5" s="15">
        <v>10.3</v>
      </c>
      <c r="G5" s="37" t="s">
        <v>3121</v>
      </c>
      <c r="H5" s="15"/>
      <c r="I5" s="15"/>
      <c r="J5" s="15"/>
      <c r="K5" s="15"/>
      <c r="L5" s="35">
        <v>107</v>
      </c>
      <c r="M5" s="35">
        <v>54</v>
      </c>
      <c r="N5" s="15"/>
      <c r="O5" s="15"/>
      <c r="P5" s="14">
        <f t="shared" si="0"/>
        <v>161</v>
      </c>
      <c r="Q5" s="307" t="s">
        <v>32</v>
      </c>
      <c r="R5" s="344">
        <v>113852</v>
      </c>
      <c r="S5" s="237" t="s">
        <v>33</v>
      </c>
      <c r="T5" s="274" t="s">
        <v>161</v>
      </c>
      <c r="U5" s="16" t="s">
        <v>90</v>
      </c>
      <c r="V5" s="16">
        <v>1014366</v>
      </c>
      <c r="W5" s="16" t="s">
        <v>7609</v>
      </c>
      <c r="X5" s="16"/>
    </row>
    <row r="6" spans="1:24">
      <c r="A6" s="15" t="s">
        <v>133</v>
      </c>
      <c r="B6" s="15" t="s">
        <v>134</v>
      </c>
      <c r="C6" s="35" t="s">
        <v>7610</v>
      </c>
      <c r="D6" s="15" t="s">
        <v>2892</v>
      </c>
      <c r="E6" s="24">
        <v>45901.25</v>
      </c>
      <c r="F6" s="15">
        <v>10.3</v>
      </c>
      <c r="G6" s="37" t="s">
        <v>3121</v>
      </c>
      <c r="H6" s="15"/>
      <c r="I6" s="15"/>
      <c r="J6" s="15"/>
      <c r="K6" s="15"/>
      <c r="L6" s="35">
        <v>107</v>
      </c>
      <c r="M6" s="15">
        <v>54</v>
      </c>
      <c r="N6" s="15"/>
      <c r="O6" s="15"/>
      <c r="P6" s="14">
        <f t="shared" si="0"/>
        <v>161</v>
      </c>
      <c r="Q6" s="307" t="s">
        <v>32</v>
      </c>
      <c r="R6" s="344">
        <v>113853</v>
      </c>
      <c r="S6" s="237" t="s">
        <v>33</v>
      </c>
      <c r="T6" s="274" t="s">
        <v>161</v>
      </c>
      <c r="U6" s="16" t="s">
        <v>90</v>
      </c>
      <c r="V6" s="16">
        <v>1014367</v>
      </c>
      <c r="W6" s="16" t="s">
        <v>7609</v>
      </c>
      <c r="X6" s="16"/>
    </row>
    <row r="7" spans="1:24">
      <c r="A7" s="15" t="s">
        <v>133</v>
      </c>
      <c r="B7" s="15" t="s">
        <v>134</v>
      </c>
      <c r="C7" s="35" t="s">
        <v>7611</v>
      </c>
      <c r="D7" s="15" t="s">
        <v>2892</v>
      </c>
      <c r="E7" s="24">
        <v>45901.25</v>
      </c>
      <c r="F7" s="15">
        <v>10.3</v>
      </c>
      <c r="G7" s="37" t="s">
        <v>3121</v>
      </c>
      <c r="H7" s="15"/>
      <c r="I7" s="15"/>
      <c r="J7" s="15"/>
      <c r="K7" s="15"/>
      <c r="L7" s="35">
        <v>107</v>
      </c>
      <c r="M7" s="15">
        <v>54</v>
      </c>
      <c r="N7" s="15"/>
      <c r="O7" s="15"/>
      <c r="P7" s="14">
        <f t="shared" si="0"/>
        <v>161</v>
      </c>
      <c r="Q7" s="307" t="s">
        <v>32</v>
      </c>
      <c r="R7" s="344">
        <v>113854</v>
      </c>
      <c r="S7" s="237" t="s">
        <v>33</v>
      </c>
      <c r="T7" s="274" t="s">
        <v>161</v>
      </c>
      <c r="U7" s="16" t="s">
        <v>90</v>
      </c>
      <c r="V7" s="16">
        <v>1014368</v>
      </c>
      <c r="W7" s="16" t="s">
        <v>7609</v>
      </c>
      <c r="X7" s="16"/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293"/>
      <c r="S8" s="14"/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535</v>
      </c>
      <c r="M9" s="11">
        <f t="shared" si="1"/>
        <v>270</v>
      </c>
      <c r="N9" s="11">
        <f t="shared" si="1"/>
        <v>0</v>
      </c>
      <c r="O9" s="11">
        <f t="shared" si="1"/>
        <v>0</v>
      </c>
      <c r="P9" s="11">
        <f t="shared" si="1"/>
        <v>805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7333</v>
      </c>
      <c r="B13" s="1564" t="s">
        <v>7128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373" t="s">
        <v>7542</v>
      </c>
      <c r="B14" s="373" t="s">
        <v>7296</v>
      </c>
      <c r="C14" s="373"/>
      <c r="D14" s="242"/>
      <c r="E14" s="24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870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 t="s">
        <v>6727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6283</v>
      </c>
      <c r="B20" s="1559"/>
      <c r="C20" s="1559"/>
      <c r="D20" s="1559"/>
      <c r="E20" s="1559"/>
      <c r="F20" s="1559"/>
      <c r="G20" s="7"/>
      <c r="H20" s="1559" t="s">
        <v>6284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2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/>
      <c r="B22" s="15"/>
      <c r="C22" s="15"/>
      <c r="D22" s="15" t="s">
        <v>1373</v>
      </c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ref="P22:P28" si="2">SUM(H22:O22)</f>
        <v>0</v>
      </c>
      <c r="Q22" s="17" t="s">
        <v>32</v>
      </c>
      <c r="R22" s="14"/>
      <c r="S22" s="14" t="s">
        <v>33</v>
      </c>
      <c r="T22" s="16"/>
      <c r="U22" s="16"/>
      <c r="V22" s="16"/>
      <c r="W22" s="16"/>
      <c r="X22" s="16"/>
    </row>
    <row r="23" spans="1:24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7" t="s">
        <v>32</v>
      </c>
      <c r="R23" s="14"/>
      <c r="S23" s="14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4" t="s">
        <v>30</v>
      </c>
      <c r="R24" s="14"/>
      <c r="S24" s="23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14" t="s">
        <v>31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0</v>
      </c>
      <c r="K29" s="11">
        <f t="shared" si="3"/>
        <v>0</v>
      </c>
      <c r="L29" s="11">
        <f t="shared" si="3"/>
        <v>0</v>
      </c>
      <c r="M29" s="11">
        <f t="shared" si="3"/>
        <v>0</v>
      </c>
      <c r="N29" s="11">
        <f t="shared" si="3"/>
        <v>0</v>
      </c>
      <c r="O29" s="11">
        <f t="shared" si="3"/>
        <v>0</v>
      </c>
      <c r="P29" s="11">
        <f t="shared" si="3"/>
        <v>0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4"/>
      <c r="B33" s="1564"/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42</v>
      </c>
      <c r="B34" s="1772"/>
      <c r="C34" s="1772"/>
      <c r="D34" s="1"/>
      <c r="E34" s="1"/>
    </row>
    <row r="35" spans="1:23">
      <c r="A35" s="5" t="s">
        <v>42</v>
      </c>
      <c r="B35" s="1772"/>
      <c r="C35" s="1772"/>
    </row>
    <row r="36" spans="1:23">
      <c r="A36" s="5" t="s">
        <v>43</v>
      </c>
      <c r="B36" s="1772"/>
      <c r="C36" s="1772"/>
      <c r="D36" s="1"/>
      <c r="E36" s="1"/>
    </row>
    <row r="37" spans="1:23">
      <c r="A37" s="5" t="s">
        <v>44</v>
      </c>
      <c r="B37" s="1772"/>
      <c r="C37" s="1772"/>
      <c r="D37" s="1"/>
      <c r="E37" s="1"/>
    </row>
  </sheetData>
  <mergeCells count="20">
    <mergeCell ref="B36:C36"/>
    <mergeCell ref="B37:C37"/>
    <mergeCell ref="Q20:X20"/>
    <mergeCell ref="B31:D31"/>
    <mergeCell ref="J31:L31"/>
    <mergeCell ref="B33:C33"/>
    <mergeCell ref="B34:C34"/>
    <mergeCell ref="B35:C35"/>
    <mergeCell ref="H20:P20"/>
    <mergeCell ref="B15:C15"/>
    <mergeCell ref="B16:C16"/>
    <mergeCell ref="B17:C17"/>
    <mergeCell ref="B18:C18"/>
    <mergeCell ref="A20:F20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0AB40-C84E-456E-AE95-682E470A9E27}">
  <sheetPr>
    <tabColor rgb="FF00B050"/>
  </sheetPr>
  <dimension ref="A1:X98"/>
  <sheetViews>
    <sheetView workbookViewId="0">
      <selection activeCell="V86" sqref="V86"/>
    </sheetView>
  </sheetViews>
  <sheetFormatPr defaultColWidth="11.42578125" defaultRowHeight="15"/>
  <cols>
    <col min="1" max="1" width="25.42578125" customWidth="1"/>
    <col min="2" max="2" width="13.85546875" customWidth="1"/>
    <col min="3" max="3" width="15.85546875" customWidth="1"/>
    <col min="4" max="4" width="12.42578125" customWidth="1"/>
    <col min="5" max="5" width="16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1" max="22" width="9.140625"/>
    <col min="23" max="23" width="17.42578125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0"/>
      <c r="S1" s="1560"/>
      <c r="T1" s="1560"/>
      <c r="U1" s="1560"/>
      <c r="V1" s="1560"/>
      <c r="W1" s="1560"/>
      <c r="X1" s="1560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113</v>
      </c>
      <c r="B3" s="15" t="s">
        <v>65</v>
      </c>
      <c r="C3" s="15" t="s">
        <v>7612</v>
      </c>
      <c r="D3" s="15" t="s">
        <v>64</v>
      </c>
      <c r="E3" s="24">
        <v>45899.472222222219</v>
      </c>
      <c r="F3" s="15">
        <v>14.8</v>
      </c>
      <c r="G3" s="37"/>
      <c r="H3" s="15"/>
      <c r="I3" s="15"/>
      <c r="J3" s="15"/>
      <c r="K3" s="15"/>
      <c r="L3" s="35">
        <v>81</v>
      </c>
      <c r="M3" s="15"/>
      <c r="N3" s="15"/>
      <c r="O3" s="15"/>
      <c r="P3" s="14">
        <f t="shared" ref="P3:P9" si="0">SUM(H3:O3)</f>
        <v>81</v>
      </c>
      <c r="Q3" s="14" t="s">
        <v>30</v>
      </c>
      <c r="R3" s="14">
        <v>113784</v>
      </c>
      <c r="S3" s="23" t="s">
        <v>33</v>
      </c>
      <c r="T3" s="232" t="s">
        <v>169</v>
      </c>
      <c r="U3" s="16" t="s">
        <v>90</v>
      </c>
      <c r="V3" s="16">
        <v>1014313</v>
      </c>
      <c r="W3" s="16" t="s">
        <v>7613</v>
      </c>
      <c r="X3" s="16"/>
    </row>
    <row r="4" spans="1:24">
      <c r="A4" s="15" t="s">
        <v>111</v>
      </c>
      <c r="B4" s="15" t="s">
        <v>65</v>
      </c>
      <c r="C4" s="15" t="s">
        <v>7614</v>
      </c>
      <c r="D4" s="15" t="s">
        <v>64</v>
      </c>
      <c r="E4" s="24">
        <v>45899.472222222219</v>
      </c>
      <c r="F4" s="15">
        <v>14.8</v>
      </c>
      <c r="G4" s="37"/>
      <c r="H4" s="15"/>
      <c r="I4" s="15"/>
      <c r="J4" s="15"/>
      <c r="K4" s="15"/>
      <c r="L4" s="35">
        <v>160</v>
      </c>
      <c r="M4" s="15"/>
      <c r="N4" s="15"/>
      <c r="O4" s="15"/>
      <c r="P4" s="14">
        <f t="shared" si="0"/>
        <v>160</v>
      </c>
      <c r="Q4" s="14" t="s">
        <v>30</v>
      </c>
      <c r="R4" s="14">
        <v>113785</v>
      </c>
      <c r="S4" s="23" t="s">
        <v>33</v>
      </c>
      <c r="T4" s="232" t="s">
        <v>169</v>
      </c>
      <c r="U4" s="16" t="s">
        <v>90</v>
      </c>
      <c r="V4" s="16">
        <v>1014314</v>
      </c>
      <c r="W4" s="16" t="s">
        <v>7613</v>
      </c>
      <c r="X4" s="16"/>
    </row>
    <row r="5" spans="1:24">
      <c r="A5" s="15" t="s">
        <v>219</v>
      </c>
      <c r="B5" s="15" t="s">
        <v>75</v>
      </c>
      <c r="C5" s="15" t="s">
        <v>7615</v>
      </c>
      <c r="D5" s="15" t="s">
        <v>74</v>
      </c>
      <c r="E5" s="24">
        <v>45899.524305555555</v>
      </c>
      <c r="F5" s="15">
        <v>15.3</v>
      </c>
      <c r="G5" s="37"/>
      <c r="H5" s="15"/>
      <c r="I5" s="15"/>
      <c r="J5" s="35">
        <v>27</v>
      </c>
      <c r="K5" s="35">
        <v>134</v>
      </c>
      <c r="L5" s="15"/>
      <c r="M5" s="15"/>
      <c r="N5" s="15"/>
      <c r="O5" s="15"/>
      <c r="P5" s="14">
        <f t="shared" si="0"/>
        <v>161</v>
      </c>
      <c r="Q5" s="14" t="s">
        <v>30</v>
      </c>
      <c r="R5" s="14">
        <v>113813</v>
      </c>
      <c r="S5" s="14" t="s">
        <v>31</v>
      </c>
      <c r="T5" s="232" t="s">
        <v>169</v>
      </c>
      <c r="U5" s="16" t="s">
        <v>634</v>
      </c>
      <c r="V5" s="16">
        <v>1014315</v>
      </c>
      <c r="W5" s="16" t="s">
        <v>7613</v>
      </c>
      <c r="X5" s="16"/>
    </row>
    <row r="6" spans="1:24">
      <c r="A6" s="15" t="s">
        <v>519</v>
      </c>
      <c r="B6" s="15" t="s">
        <v>78</v>
      </c>
      <c r="C6" s="15" t="s">
        <v>7616</v>
      </c>
      <c r="D6" s="15" t="s">
        <v>88</v>
      </c>
      <c r="E6" s="24">
        <v>45900.166666666664</v>
      </c>
      <c r="F6" s="15">
        <v>10.3</v>
      </c>
      <c r="G6" s="37" t="s">
        <v>3121</v>
      </c>
      <c r="H6" s="15"/>
      <c r="I6" s="15"/>
      <c r="J6" s="15"/>
      <c r="K6" s="35">
        <v>27</v>
      </c>
      <c r="L6" s="35">
        <v>80</v>
      </c>
      <c r="M6" s="35">
        <v>53</v>
      </c>
      <c r="N6" s="15"/>
      <c r="O6" s="15"/>
      <c r="P6" s="14">
        <f t="shared" si="0"/>
        <v>160</v>
      </c>
      <c r="Q6" s="17" t="s">
        <v>32</v>
      </c>
      <c r="R6" s="14">
        <v>113819</v>
      </c>
      <c r="S6" s="23" t="s">
        <v>33</v>
      </c>
      <c r="T6" s="274" t="s">
        <v>161</v>
      </c>
      <c r="U6" s="16" t="s">
        <v>90</v>
      </c>
      <c r="V6" s="16">
        <v>1014316</v>
      </c>
      <c r="W6" s="16" t="s">
        <v>7617</v>
      </c>
      <c r="X6" s="16"/>
    </row>
    <row r="7" spans="1:24">
      <c r="A7" s="15" t="s">
        <v>3866</v>
      </c>
      <c r="B7" s="15" t="s">
        <v>78</v>
      </c>
      <c r="C7" s="15" t="s">
        <v>7618</v>
      </c>
      <c r="D7" s="15" t="s">
        <v>88</v>
      </c>
      <c r="E7" s="24">
        <v>45900.166666666664</v>
      </c>
      <c r="F7" s="15">
        <v>10.3</v>
      </c>
      <c r="G7" s="37" t="s">
        <v>3121</v>
      </c>
      <c r="H7" s="15"/>
      <c r="I7" s="15"/>
      <c r="J7" s="15"/>
      <c r="K7" s="35">
        <v>27</v>
      </c>
      <c r="L7" s="35">
        <v>77</v>
      </c>
      <c r="M7" s="35">
        <v>51</v>
      </c>
      <c r="N7" s="15"/>
      <c r="O7" s="15"/>
      <c r="P7" s="14">
        <f t="shared" si="0"/>
        <v>155</v>
      </c>
      <c r="Q7" s="17" t="s">
        <v>32</v>
      </c>
      <c r="R7" s="14">
        <v>113820</v>
      </c>
      <c r="S7" s="23" t="s">
        <v>33</v>
      </c>
      <c r="T7" s="274" t="s">
        <v>161</v>
      </c>
      <c r="U7" s="16" t="s">
        <v>90</v>
      </c>
      <c r="V7" s="16">
        <v>1014318</v>
      </c>
      <c r="W7" s="16" t="s">
        <v>7617</v>
      </c>
      <c r="X7" s="16"/>
    </row>
    <row r="8" spans="1:24">
      <c r="A8" s="15" t="s">
        <v>86</v>
      </c>
      <c r="B8" s="15" t="s">
        <v>78</v>
      </c>
      <c r="C8" s="15" t="s">
        <v>7619</v>
      </c>
      <c r="D8" s="15" t="s">
        <v>1047</v>
      </c>
      <c r="E8" s="24">
        <v>45900.010416666664</v>
      </c>
      <c r="F8" s="15">
        <v>10.3</v>
      </c>
      <c r="G8" s="37" t="s">
        <v>3121</v>
      </c>
      <c r="H8" s="15"/>
      <c r="I8" s="15"/>
      <c r="J8" s="15"/>
      <c r="K8" s="35">
        <v>27</v>
      </c>
      <c r="L8" s="35">
        <v>80</v>
      </c>
      <c r="M8" s="35">
        <v>54</v>
      </c>
      <c r="N8" s="15"/>
      <c r="O8" s="15"/>
      <c r="P8" s="14">
        <f t="shared" si="0"/>
        <v>161</v>
      </c>
      <c r="Q8" s="17" t="s">
        <v>32</v>
      </c>
      <c r="R8" s="14">
        <v>113821</v>
      </c>
      <c r="S8" s="23" t="s">
        <v>33</v>
      </c>
      <c r="T8" s="274" t="s">
        <v>161</v>
      </c>
      <c r="U8" s="16" t="s">
        <v>90</v>
      </c>
      <c r="V8" s="16">
        <v>1014319</v>
      </c>
      <c r="W8" s="16" t="s">
        <v>7617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27</v>
      </c>
      <c r="K10" s="11">
        <f t="shared" si="1"/>
        <v>215</v>
      </c>
      <c r="L10" s="11">
        <f t="shared" si="1"/>
        <v>478</v>
      </c>
      <c r="M10" s="11">
        <f t="shared" si="1"/>
        <v>158</v>
      </c>
      <c r="N10" s="11">
        <f t="shared" si="1"/>
        <v>0</v>
      </c>
      <c r="O10" s="11">
        <f t="shared" si="1"/>
        <v>0</v>
      </c>
      <c r="P10" s="11">
        <f t="shared" si="1"/>
        <v>878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7603</v>
      </c>
      <c r="B14" s="1564" t="s">
        <v>7296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373" t="s">
        <v>7297</v>
      </c>
      <c r="B15" s="373" t="s">
        <v>7128</v>
      </c>
      <c r="C15" s="373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4002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7620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128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4488</v>
      </c>
      <c r="R21" s="1741"/>
      <c r="S21" s="1741"/>
      <c r="T21" s="1741"/>
      <c r="U21" s="1741"/>
      <c r="V21" s="1741"/>
      <c r="W21" s="1741"/>
      <c r="X21" s="1741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2561</v>
      </c>
      <c r="B23" s="15" t="s">
        <v>92</v>
      </c>
      <c r="C23" s="15" t="s">
        <v>7621</v>
      </c>
      <c r="D23" s="15" t="s">
        <v>620</v>
      </c>
      <c r="E23" s="24">
        <v>45899.979166666664</v>
      </c>
      <c r="F23" s="15">
        <v>10.3</v>
      </c>
      <c r="G23" s="37" t="s">
        <v>3121</v>
      </c>
      <c r="H23" s="15"/>
      <c r="I23" s="15"/>
      <c r="J23" s="15"/>
      <c r="K23" s="15"/>
      <c r="L23" s="15">
        <v>161</v>
      </c>
      <c r="M23" s="15"/>
      <c r="N23" s="15"/>
      <c r="O23" s="15"/>
      <c r="P23" s="14">
        <f>SUM(H23:O23)</f>
        <v>161</v>
      </c>
      <c r="Q23" s="17" t="s">
        <v>32</v>
      </c>
      <c r="R23" s="14">
        <v>113824</v>
      </c>
      <c r="S23" s="23" t="s">
        <v>33</v>
      </c>
      <c r="T23" s="274" t="s">
        <v>161</v>
      </c>
      <c r="U23" s="16" t="s">
        <v>90</v>
      </c>
      <c r="V23" s="16">
        <v>1014026</v>
      </c>
      <c r="W23" s="16" t="s">
        <v>7617</v>
      </c>
      <c r="X23" s="16"/>
    </row>
    <row r="24" spans="1:24">
      <c r="A24" s="15" t="s">
        <v>102</v>
      </c>
      <c r="B24" s="15" t="s">
        <v>92</v>
      </c>
      <c r="C24" s="15" t="s">
        <v>7622</v>
      </c>
      <c r="D24" s="15" t="s">
        <v>620</v>
      </c>
      <c r="E24" s="24">
        <v>45899.979166666664</v>
      </c>
      <c r="F24" s="15">
        <v>10.3</v>
      </c>
      <c r="G24" s="37" t="s">
        <v>3121</v>
      </c>
      <c r="H24" s="15"/>
      <c r="I24" s="15"/>
      <c r="J24" s="15"/>
      <c r="K24" s="15"/>
      <c r="L24" s="15">
        <v>131</v>
      </c>
      <c r="M24" s="15">
        <v>30</v>
      </c>
      <c r="N24" s="15"/>
      <c r="O24" s="15"/>
      <c r="P24" s="14">
        <v>161</v>
      </c>
      <c r="Q24" s="17" t="s">
        <v>32</v>
      </c>
      <c r="R24" s="14">
        <v>113825</v>
      </c>
      <c r="S24" s="23" t="s">
        <v>33</v>
      </c>
      <c r="T24" s="274" t="s">
        <v>161</v>
      </c>
      <c r="U24" s="16" t="s">
        <v>90</v>
      </c>
      <c r="V24" s="16">
        <v>1014027</v>
      </c>
      <c r="W24" s="16" t="s">
        <v>7617</v>
      </c>
      <c r="X24" s="16"/>
    </row>
    <row r="25" spans="1:24">
      <c r="A25" s="35" t="s">
        <v>119</v>
      </c>
      <c r="B25" s="35" t="s">
        <v>78</v>
      </c>
      <c r="C25" s="15" t="s">
        <v>7623</v>
      </c>
      <c r="D25" s="15" t="s">
        <v>88</v>
      </c>
      <c r="E25" s="24">
        <v>45900.166666666664</v>
      </c>
      <c r="F25" s="15">
        <v>10.3</v>
      </c>
      <c r="G25" s="37" t="s">
        <v>3121</v>
      </c>
      <c r="H25" s="15"/>
      <c r="I25" s="15"/>
      <c r="J25" s="15"/>
      <c r="K25" s="15"/>
      <c r="L25" s="15">
        <v>108</v>
      </c>
      <c r="M25" s="15"/>
      <c r="N25" s="15"/>
      <c r="O25" s="15"/>
      <c r="P25" s="14">
        <f>SUM(H25:O25)</f>
        <v>108</v>
      </c>
      <c r="Q25" s="17" t="s">
        <v>32</v>
      </c>
      <c r="R25" s="269">
        <v>113855</v>
      </c>
      <c r="S25" s="23" t="s">
        <v>33</v>
      </c>
      <c r="T25" s="274" t="s">
        <v>161</v>
      </c>
      <c r="U25" s="16" t="s">
        <v>90</v>
      </c>
      <c r="V25" s="16">
        <v>1014028</v>
      </c>
      <c r="W25" s="16" t="s">
        <v>7617</v>
      </c>
      <c r="X25" s="16"/>
    </row>
    <row r="26" spans="1:24">
      <c r="A26" s="15" t="s">
        <v>102</v>
      </c>
      <c r="B26" s="15" t="s">
        <v>92</v>
      </c>
      <c r="C26" s="15" t="s">
        <v>7624</v>
      </c>
      <c r="D26" s="15" t="s">
        <v>2294</v>
      </c>
      <c r="E26" s="24">
        <v>45900.625</v>
      </c>
      <c r="F26" s="15">
        <v>10.3</v>
      </c>
      <c r="G26" s="37" t="s">
        <v>3121</v>
      </c>
      <c r="H26" s="15"/>
      <c r="I26" s="15"/>
      <c r="J26" s="15"/>
      <c r="K26" s="15"/>
      <c r="L26" s="15">
        <v>101</v>
      </c>
      <c r="M26" s="15">
        <v>60</v>
      </c>
      <c r="N26" s="15"/>
      <c r="O26" s="15"/>
      <c r="P26" s="14">
        <f>SUM(H26:O26)</f>
        <v>161</v>
      </c>
      <c r="Q26" s="17" t="s">
        <v>32</v>
      </c>
      <c r="R26" s="14">
        <v>113827</v>
      </c>
      <c r="S26" s="23" t="s">
        <v>33</v>
      </c>
      <c r="T26" s="274" t="s">
        <v>161</v>
      </c>
      <c r="U26" s="16" t="s">
        <v>90</v>
      </c>
      <c r="V26" s="16">
        <v>1014029</v>
      </c>
      <c r="W26" s="16" t="s">
        <v>7617</v>
      </c>
      <c r="X26" s="16"/>
    </row>
    <row r="27" spans="1:24">
      <c r="A27" s="15" t="s">
        <v>122</v>
      </c>
      <c r="B27" s="15" t="s">
        <v>62</v>
      </c>
      <c r="C27" s="15" t="s">
        <v>7625</v>
      </c>
      <c r="D27" s="15" t="s">
        <v>61</v>
      </c>
      <c r="E27" s="24">
        <v>45899.767361111109</v>
      </c>
      <c r="F27" s="15">
        <v>13</v>
      </c>
      <c r="G27" s="37"/>
      <c r="H27" s="15"/>
      <c r="I27" s="15"/>
      <c r="J27" s="15">
        <v>81</v>
      </c>
      <c r="K27" s="15">
        <v>80</v>
      </c>
      <c r="L27" s="15"/>
      <c r="M27" s="15"/>
      <c r="N27" s="15"/>
      <c r="O27" s="15"/>
      <c r="P27" s="14">
        <f>SUM(H27:O27)</f>
        <v>161</v>
      </c>
      <c r="Q27" s="14" t="s">
        <v>30</v>
      </c>
      <c r="R27" s="14">
        <v>113786</v>
      </c>
      <c r="S27" s="14" t="s">
        <v>31</v>
      </c>
      <c r="T27" s="232" t="s">
        <v>169</v>
      </c>
      <c r="U27" s="16" t="s">
        <v>90</v>
      </c>
      <c r="V27" s="16">
        <v>1014330</v>
      </c>
      <c r="W27" s="16" t="s">
        <v>7626</v>
      </c>
      <c r="X27" s="16"/>
    </row>
    <row r="28" spans="1:24">
      <c r="A28" s="15" t="s">
        <v>86</v>
      </c>
      <c r="B28" s="15" t="s">
        <v>92</v>
      </c>
      <c r="C28" s="435" t="s">
        <v>7627</v>
      </c>
      <c r="D28" s="435" t="s">
        <v>620</v>
      </c>
      <c r="E28" s="24">
        <v>45899.979166666664</v>
      </c>
      <c r="F28" s="15">
        <v>10.3</v>
      </c>
      <c r="G28" s="37" t="s">
        <v>3121</v>
      </c>
      <c r="H28" s="15"/>
      <c r="I28" s="15"/>
      <c r="J28" s="15"/>
      <c r="K28" s="15"/>
      <c r="L28" s="15">
        <v>101</v>
      </c>
      <c r="M28" s="15">
        <v>60</v>
      </c>
      <c r="N28" s="15"/>
      <c r="O28" s="15"/>
      <c r="P28" s="14">
        <f>SUM(H28:O28)</f>
        <v>161</v>
      </c>
      <c r="Q28" s="17" t="s">
        <v>32</v>
      </c>
      <c r="R28" s="14">
        <v>113828</v>
      </c>
      <c r="S28" s="23" t="s">
        <v>33</v>
      </c>
      <c r="T28" s="274" t="s">
        <v>161</v>
      </c>
      <c r="U28" s="16" t="s">
        <v>90</v>
      </c>
      <c r="V28" s="16">
        <v>1014331</v>
      </c>
      <c r="W28" s="16" t="s">
        <v>7617</v>
      </c>
      <c r="X28" s="16"/>
    </row>
    <row r="29" spans="1:24">
      <c r="A29" s="11" t="s">
        <v>19</v>
      </c>
      <c r="B29" s="7"/>
      <c r="C29" s="20"/>
      <c r="D29" s="20"/>
      <c r="E29" s="11"/>
      <c r="F29" s="7"/>
      <c r="G29" s="7"/>
      <c r="H29" s="11">
        <f t="shared" ref="H29:P29" si="2">SUM(H23:H28)</f>
        <v>0</v>
      </c>
      <c r="I29" s="11">
        <f t="shared" si="2"/>
        <v>0</v>
      </c>
      <c r="J29" s="11">
        <f t="shared" si="2"/>
        <v>81</v>
      </c>
      <c r="K29" s="11">
        <f t="shared" si="2"/>
        <v>80</v>
      </c>
      <c r="L29" s="11">
        <f t="shared" si="2"/>
        <v>602</v>
      </c>
      <c r="M29" s="11">
        <f t="shared" si="2"/>
        <v>150</v>
      </c>
      <c r="N29" s="11">
        <f t="shared" si="2"/>
        <v>0</v>
      </c>
      <c r="O29" s="11">
        <f t="shared" si="2"/>
        <v>0</v>
      </c>
      <c r="P29" s="11">
        <f t="shared" si="2"/>
        <v>913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7541</v>
      </c>
      <c r="B33" s="1564" t="s">
        <v>7128</v>
      </c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373" t="s">
        <v>7542</v>
      </c>
      <c r="B34" s="373" t="s">
        <v>7296</v>
      </c>
      <c r="C34" s="373"/>
      <c r="D34" s="242"/>
      <c r="E34" s="24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309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772" t="s">
        <v>4074</v>
      </c>
      <c r="C37" s="1772"/>
      <c r="D37" s="1"/>
      <c r="E37" s="1"/>
    </row>
    <row r="38" spans="1:24">
      <c r="A38" s="5" t="s">
        <v>44</v>
      </c>
      <c r="B38" s="1772"/>
      <c r="C38" s="1772"/>
      <c r="D38" s="1"/>
      <c r="E38" s="1"/>
    </row>
    <row r="40" spans="1:24" ht="23.25">
      <c r="A40" s="1559" t="s">
        <v>139</v>
      </c>
      <c r="B40" s="1559"/>
      <c r="C40" s="1559"/>
      <c r="D40" s="1559"/>
      <c r="E40" s="1559"/>
      <c r="F40" s="1559"/>
      <c r="G40" s="7"/>
      <c r="H40" s="1559" t="s">
        <v>346</v>
      </c>
      <c r="I40" s="1559"/>
      <c r="J40" s="1559"/>
      <c r="K40" s="1559"/>
      <c r="L40" s="1559"/>
      <c r="M40" s="1559"/>
      <c r="N40" s="1559"/>
      <c r="O40" s="1559"/>
      <c r="P40" s="1559"/>
      <c r="Q40" s="1741" t="s">
        <v>6637</v>
      </c>
      <c r="R40" s="1741"/>
      <c r="S40" s="1741"/>
      <c r="T40" s="1741"/>
      <c r="U40" s="1741"/>
      <c r="V40" s="1741"/>
      <c r="W40" s="1741"/>
      <c r="X40" s="1741"/>
    </row>
    <row r="41" spans="1:24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 ht="26.25">
      <c r="A42" s="393" t="s">
        <v>7628</v>
      </c>
      <c r="B42" s="15" t="s">
        <v>65</v>
      </c>
      <c r="C42" s="15" t="s">
        <v>7629</v>
      </c>
      <c r="D42" s="15" t="s">
        <v>64</v>
      </c>
      <c r="E42" s="24">
        <v>45900.472222222219</v>
      </c>
      <c r="F42" s="15">
        <v>14.8</v>
      </c>
      <c r="G42" s="37"/>
      <c r="H42" s="393">
        <v>81</v>
      </c>
      <c r="I42" s="15"/>
      <c r="J42" s="15"/>
      <c r="K42" s="15"/>
      <c r="L42" s="15"/>
      <c r="M42" s="15"/>
      <c r="N42" s="15"/>
      <c r="O42" s="15"/>
      <c r="P42" s="14">
        <f>SUM(H42)</f>
        <v>81</v>
      </c>
      <c r="Q42" s="14" t="s">
        <v>30</v>
      </c>
      <c r="R42" s="14">
        <v>113774</v>
      </c>
      <c r="S42" s="23" t="s">
        <v>33</v>
      </c>
      <c r="T42" s="232" t="s">
        <v>169</v>
      </c>
      <c r="U42" s="16" t="s">
        <v>90</v>
      </c>
      <c r="V42" s="16">
        <v>1014332</v>
      </c>
      <c r="W42" s="434" t="s">
        <v>7630</v>
      </c>
      <c r="X42" s="16"/>
    </row>
    <row r="43" spans="1:24">
      <c r="A43" s="15" t="s">
        <v>145</v>
      </c>
      <c r="B43" s="15" t="s">
        <v>57</v>
      </c>
      <c r="C43" s="35" t="s">
        <v>7631</v>
      </c>
      <c r="D43" s="15" t="s">
        <v>56</v>
      </c>
      <c r="E43" s="24">
        <v>45900.229166666664</v>
      </c>
      <c r="F43" s="15">
        <v>10.3</v>
      </c>
      <c r="G43" s="37"/>
      <c r="H43" s="15"/>
      <c r="I43" s="15"/>
      <c r="J43" s="35">
        <v>202</v>
      </c>
      <c r="K43" s="15"/>
      <c r="L43" s="15"/>
      <c r="M43" s="15"/>
      <c r="N43" s="15"/>
      <c r="O43" s="15"/>
      <c r="P43" s="14">
        <f>SUM(H43:O43)</f>
        <v>202</v>
      </c>
      <c r="Q43" s="14" t="s">
        <v>30</v>
      </c>
      <c r="R43" s="14">
        <v>113818</v>
      </c>
      <c r="S43" s="14" t="s">
        <v>31</v>
      </c>
      <c r="T43" s="232" t="s">
        <v>169</v>
      </c>
      <c r="U43" s="16" t="s">
        <v>90</v>
      </c>
      <c r="V43" s="16">
        <v>1014333</v>
      </c>
      <c r="W43" s="16" t="s">
        <v>7632</v>
      </c>
      <c r="X43" s="16"/>
    </row>
    <row r="44" spans="1:24">
      <c r="A44" s="15" t="s">
        <v>3866</v>
      </c>
      <c r="B44" s="15" t="s">
        <v>78</v>
      </c>
      <c r="C44" s="35" t="s">
        <v>7633</v>
      </c>
      <c r="D44" s="15" t="s">
        <v>400</v>
      </c>
      <c r="E44" s="24">
        <v>45899.75</v>
      </c>
      <c r="F44" s="15">
        <v>11.8</v>
      </c>
      <c r="G44" s="37" t="s">
        <v>3121</v>
      </c>
      <c r="H44" s="15"/>
      <c r="I44" s="15"/>
      <c r="J44" s="15"/>
      <c r="K44" s="15"/>
      <c r="L44" s="35">
        <v>101</v>
      </c>
      <c r="M44" s="35">
        <v>60</v>
      </c>
      <c r="N44" s="15"/>
      <c r="O44" s="15"/>
      <c r="P44" s="14">
        <f>SUM(H44:O44)</f>
        <v>161</v>
      </c>
      <c r="Q44" s="17" t="s">
        <v>32</v>
      </c>
      <c r="R44" s="14">
        <v>113829</v>
      </c>
      <c r="S44" s="23" t="s">
        <v>33</v>
      </c>
      <c r="T44" s="232" t="s">
        <v>169</v>
      </c>
      <c r="U44" s="16" t="s">
        <v>90</v>
      </c>
      <c r="V44" s="16">
        <v>1014334</v>
      </c>
      <c r="W44" s="16" t="s">
        <v>7634</v>
      </c>
      <c r="X44" s="16"/>
    </row>
    <row r="45" spans="1:24">
      <c r="A45" s="15" t="s">
        <v>86</v>
      </c>
      <c r="B45" s="15" t="s">
        <v>134</v>
      </c>
      <c r="C45" s="35" t="s">
        <v>7635</v>
      </c>
      <c r="D45" s="15" t="s">
        <v>2892</v>
      </c>
      <c r="E45" s="24">
        <v>45901.25</v>
      </c>
      <c r="F45" s="15">
        <v>10.3</v>
      </c>
      <c r="G45" s="37" t="s">
        <v>3121</v>
      </c>
      <c r="H45" s="15"/>
      <c r="I45" s="15"/>
      <c r="J45" s="15"/>
      <c r="K45" s="15"/>
      <c r="L45" s="35">
        <v>80</v>
      </c>
      <c r="M45" s="35">
        <v>81</v>
      </c>
      <c r="N45" s="15"/>
      <c r="O45" s="15"/>
      <c r="P45" s="14">
        <f>SUM(H45:O45)</f>
        <v>161</v>
      </c>
      <c r="Q45" s="17" t="s">
        <v>32</v>
      </c>
      <c r="R45" s="14">
        <v>113832</v>
      </c>
      <c r="S45" s="23" t="s">
        <v>33</v>
      </c>
      <c r="T45" s="274" t="s">
        <v>161</v>
      </c>
      <c r="U45" s="16" t="s">
        <v>90</v>
      </c>
      <c r="V45" s="16">
        <v>1014335</v>
      </c>
      <c r="W45" s="16" t="s">
        <v>7609</v>
      </c>
      <c r="X45" s="16"/>
    </row>
    <row r="46" spans="1:24">
      <c r="A46" s="15" t="s">
        <v>120</v>
      </c>
      <c r="B46" s="15" t="s">
        <v>78</v>
      </c>
      <c r="C46" s="35" t="s">
        <v>7636</v>
      </c>
      <c r="D46" s="15" t="s">
        <v>400</v>
      </c>
      <c r="E46" s="24">
        <v>45899.75</v>
      </c>
      <c r="F46" s="15">
        <v>11.8</v>
      </c>
      <c r="G46" s="37" t="s">
        <v>3121</v>
      </c>
      <c r="H46" s="15"/>
      <c r="I46" s="15"/>
      <c r="J46" s="15"/>
      <c r="K46" s="15"/>
      <c r="L46" s="35">
        <v>101</v>
      </c>
      <c r="M46" s="35">
        <v>60</v>
      </c>
      <c r="N46" s="15"/>
      <c r="O46" s="15"/>
      <c r="P46" s="14">
        <f>SUM(H46:O46)</f>
        <v>161</v>
      </c>
      <c r="Q46" s="17" t="s">
        <v>32</v>
      </c>
      <c r="R46" s="14">
        <v>113830</v>
      </c>
      <c r="S46" s="23" t="s">
        <v>33</v>
      </c>
      <c r="T46" s="232" t="s">
        <v>169</v>
      </c>
      <c r="U46" s="16" t="s">
        <v>90</v>
      </c>
      <c r="V46" s="16">
        <v>1014336</v>
      </c>
      <c r="W46" s="16" t="s">
        <v>7634</v>
      </c>
      <c r="X46" s="16"/>
    </row>
    <row r="47" spans="1:24">
      <c r="A47" s="15" t="s">
        <v>120</v>
      </c>
      <c r="B47" s="15" t="s">
        <v>78</v>
      </c>
      <c r="C47" s="35" t="s">
        <v>7637</v>
      </c>
      <c r="D47" s="15" t="s">
        <v>400</v>
      </c>
      <c r="E47" s="24">
        <v>45899.75</v>
      </c>
      <c r="F47" s="15">
        <v>11.8</v>
      </c>
      <c r="G47" s="37" t="s">
        <v>3121</v>
      </c>
      <c r="H47" s="15"/>
      <c r="I47" s="15"/>
      <c r="J47" s="15"/>
      <c r="K47" s="15"/>
      <c r="L47" s="35">
        <v>101</v>
      </c>
      <c r="M47" s="35">
        <v>60</v>
      </c>
      <c r="N47" s="15"/>
      <c r="O47" s="15"/>
      <c r="P47" s="14">
        <f>SUM(H47:O47)</f>
        <v>161</v>
      </c>
      <c r="Q47" s="17" t="s">
        <v>32</v>
      </c>
      <c r="R47" s="14">
        <v>113831</v>
      </c>
      <c r="S47" s="23" t="s">
        <v>33</v>
      </c>
      <c r="T47" s="232" t="s">
        <v>169</v>
      </c>
      <c r="U47" s="16" t="s">
        <v>90</v>
      </c>
      <c r="V47" s="16">
        <v>1014337</v>
      </c>
      <c r="W47" s="16" t="s">
        <v>7634</v>
      </c>
      <c r="X47" s="16"/>
    </row>
    <row r="48" spans="1:24">
      <c r="A48" s="11" t="s">
        <v>19</v>
      </c>
      <c r="B48" s="7"/>
      <c r="C48" s="7"/>
      <c r="D48" s="7"/>
      <c r="E48" s="11"/>
      <c r="F48" s="7"/>
      <c r="G48" s="7"/>
      <c r="H48" s="11">
        <f t="shared" ref="H48:P48" si="3">SUM(H42:H47)</f>
        <v>81</v>
      </c>
      <c r="I48" s="11">
        <f t="shared" si="3"/>
        <v>0</v>
      </c>
      <c r="J48" s="11">
        <f t="shared" si="3"/>
        <v>202</v>
      </c>
      <c r="K48" s="11">
        <f t="shared" si="3"/>
        <v>0</v>
      </c>
      <c r="L48" s="11">
        <f t="shared" si="3"/>
        <v>383</v>
      </c>
      <c r="M48" s="11">
        <f t="shared" si="3"/>
        <v>261</v>
      </c>
      <c r="N48" s="11">
        <f t="shared" si="3"/>
        <v>0</v>
      </c>
      <c r="O48" s="11">
        <f t="shared" si="3"/>
        <v>0</v>
      </c>
      <c r="P48" s="11">
        <f t="shared" si="3"/>
        <v>927</v>
      </c>
      <c r="Q48" s="12"/>
      <c r="R48" s="12"/>
      <c r="S48" s="12"/>
      <c r="T48" s="12"/>
      <c r="U48" s="12"/>
      <c r="V48" s="12"/>
      <c r="W48" s="12"/>
      <c r="X48" s="12"/>
    </row>
    <row r="49" spans="1:24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 t="s">
        <v>7603</v>
      </c>
      <c r="B52" s="1564" t="s">
        <v>7296</v>
      </c>
      <c r="C52" s="1564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373" t="s">
        <v>7297</v>
      </c>
      <c r="B53" s="373" t="s">
        <v>7128</v>
      </c>
      <c r="C53" s="373"/>
      <c r="D53" s="242"/>
      <c r="E53" s="24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5" t="s">
        <v>42</v>
      </c>
      <c r="B54" s="1772" t="s">
        <v>7334</v>
      </c>
      <c r="C54" s="1772"/>
      <c r="D54" s="1"/>
      <c r="E54" s="1"/>
    </row>
    <row r="55" spans="1:24">
      <c r="A55" s="5" t="s">
        <v>42</v>
      </c>
      <c r="B55" s="1772"/>
      <c r="C55" s="1772"/>
    </row>
    <row r="56" spans="1:24">
      <c r="A56" s="5" t="s">
        <v>43</v>
      </c>
      <c r="B56" s="1772" t="s">
        <v>7638</v>
      </c>
      <c r="C56" s="1772"/>
      <c r="D56" s="1"/>
      <c r="E56" s="1"/>
    </row>
    <row r="57" spans="1:24">
      <c r="A57" s="5" t="s">
        <v>44</v>
      </c>
      <c r="B57" s="1772"/>
      <c r="C57" s="1772"/>
      <c r="D57" s="1"/>
      <c r="E57" s="1"/>
    </row>
    <row r="58" spans="1:24" ht="10.5" customHeight="1"/>
    <row r="59" spans="1:24" ht="21" customHeight="1">
      <c r="A59" s="1559" t="s">
        <v>345</v>
      </c>
      <c r="B59" s="1559"/>
      <c r="C59" s="1559"/>
      <c r="D59" s="1559"/>
      <c r="E59" s="1559"/>
      <c r="F59" s="1559"/>
      <c r="G59" s="7"/>
      <c r="H59" s="1559" t="s">
        <v>346</v>
      </c>
      <c r="I59" s="1559"/>
      <c r="J59" s="1559"/>
      <c r="K59" s="1559"/>
      <c r="L59" s="1559"/>
      <c r="M59" s="1559"/>
      <c r="N59" s="1559"/>
      <c r="O59" s="1559"/>
      <c r="P59" s="1559"/>
      <c r="Q59" s="1741" t="s">
        <v>5850</v>
      </c>
      <c r="R59" s="1741"/>
      <c r="S59" s="1741"/>
      <c r="T59" s="1741"/>
      <c r="U59" s="1741"/>
      <c r="V59" s="1741"/>
      <c r="W59" s="1741"/>
      <c r="X59" s="1741"/>
    </row>
    <row r="60" spans="1:24" ht="26.25">
      <c r="A60" s="18" t="s">
        <v>3</v>
      </c>
      <c r="B60" s="18" t="s">
        <v>4</v>
      </c>
      <c r="C60" s="18" t="s">
        <v>5</v>
      </c>
      <c r="D60" s="18" t="s">
        <v>6</v>
      </c>
      <c r="E60" s="18" t="s">
        <v>7</v>
      </c>
      <c r="F60" s="18" t="s">
        <v>8</v>
      </c>
      <c r="G60" s="336" t="s">
        <v>10</v>
      </c>
      <c r="H60" s="21" t="s">
        <v>11</v>
      </c>
      <c r="I60" s="21" t="s">
        <v>12</v>
      </c>
      <c r="J60" s="21" t="s">
        <v>13</v>
      </c>
      <c r="K60" s="21" t="s">
        <v>14</v>
      </c>
      <c r="L60" s="21" t="s">
        <v>15</v>
      </c>
      <c r="M60" s="21" t="s">
        <v>16</v>
      </c>
      <c r="N60" s="21" t="s">
        <v>17</v>
      </c>
      <c r="O60" s="67" t="s">
        <v>18</v>
      </c>
      <c r="P60" s="18" t="s">
        <v>19</v>
      </c>
      <c r="Q60" s="18" t="s">
        <v>20</v>
      </c>
      <c r="R60" s="18" t="s">
        <v>9</v>
      </c>
      <c r="S60" s="18" t="s">
        <v>21</v>
      </c>
      <c r="T60" s="18" t="s">
        <v>24</v>
      </c>
      <c r="U60" s="18" t="s">
        <v>25</v>
      </c>
      <c r="V60" s="18" t="s">
        <v>26</v>
      </c>
      <c r="W60" s="18" t="s">
        <v>27</v>
      </c>
      <c r="X60" s="18" t="s">
        <v>28</v>
      </c>
    </row>
    <row r="61" spans="1:24">
      <c r="A61" s="115" t="s">
        <v>150</v>
      </c>
      <c r="B61" s="115" t="s">
        <v>57</v>
      </c>
      <c r="C61" s="201" t="s">
        <v>7639</v>
      </c>
      <c r="D61" s="115" t="s">
        <v>56</v>
      </c>
      <c r="E61" s="115">
        <v>45900.229166666664</v>
      </c>
      <c r="F61" s="115">
        <v>10.3</v>
      </c>
      <c r="G61" s="115"/>
      <c r="H61" s="115"/>
      <c r="I61" s="115"/>
      <c r="J61" s="201">
        <v>52</v>
      </c>
      <c r="K61" s="201">
        <v>137</v>
      </c>
      <c r="L61" s="115"/>
      <c r="M61" s="115"/>
      <c r="N61" s="115"/>
      <c r="O61" s="115"/>
      <c r="P61" s="115">
        <f t="shared" ref="P61:P67" si="4">SUM(H61:O61)</f>
        <v>189</v>
      </c>
      <c r="Q61" s="115" t="s">
        <v>30</v>
      </c>
      <c r="R61" s="115">
        <v>113812</v>
      </c>
      <c r="S61" s="115" t="s">
        <v>31</v>
      </c>
      <c r="T61" s="201" t="s">
        <v>169</v>
      </c>
      <c r="U61" s="115" t="s">
        <v>90</v>
      </c>
      <c r="V61" s="115">
        <v>1014339</v>
      </c>
      <c r="W61" s="115" t="s">
        <v>7632</v>
      </c>
      <c r="X61" s="115"/>
    </row>
    <row r="62" spans="1:24">
      <c r="A62" s="533" t="s">
        <v>7640</v>
      </c>
      <c r="B62" s="533" t="s">
        <v>92</v>
      </c>
      <c r="C62" s="533" t="s">
        <v>7641</v>
      </c>
      <c r="D62" s="533" t="s">
        <v>6981</v>
      </c>
      <c r="E62" s="534">
        <v>45902.319444444445</v>
      </c>
      <c r="F62" s="45">
        <v>10.3</v>
      </c>
      <c r="G62" s="512"/>
      <c r="H62" s="45"/>
      <c r="I62" s="45"/>
      <c r="J62" s="45"/>
      <c r="K62" s="45"/>
      <c r="L62" s="45"/>
      <c r="M62" s="45"/>
      <c r="N62" s="45"/>
      <c r="O62" s="45"/>
      <c r="P62" s="293">
        <f t="shared" si="4"/>
        <v>0</v>
      </c>
      <c r="Q62" s="293"/>
      <c r="R62" s="293"/>
      <c r="S62" s="14"/>
      <c r="T62" s="293"/>
      <c r="U62" s="535"/>
      <c r="V62" s="535"/>
      <c r="W62" s="535"/>
      <c r="X62" s="535"/>
    </row>
    <row r="63" spans="1:24">
      <c r="A63" s="15" t="s">
        <v>120</v>
      </c>
      <c r="B63" s="15" t="s">
        <v>78</v>
      </c>
      <c r="C63" s="35" t="s">
        <v>7642</v>
      </c>
      <c r="D63" s="15" t="s">
        <v>99</v>
      </c>
      <c r="E63" s="24">
        <v>45900.277777777781</v>
      </c>
      <c r="F63" s="15">
        <v>10.8</v>
      </c>
      <c r="G63" s="37"/>
      <c r="H63" s="15"/>
      <c r="I63" s="15"/>
      <c r="J63" s="15"/>
      <c r="K63" s="15"/>
      <c r="L63" s="35">
        <v>27</v>
      </c>
      <c r="M63" s="35">
        <v>107</v>
      </c>
      <c r="N63" s="35">
        <v>27</v>
      </c>
      <c r="O63" s="15"/>
      <c r="P63" s="14">
        <f t="shared" si="4"/>
        <v>161</v>
      </c>
      <c r="Q63" s="17" t="s">
        <v>32</v>
      </c>
      <c r="R63" s="14">
        <v>113842</v>
      </c>
      <c r="S63" s="23" t="s">
        <v>33</v>
      </c>
      <c r="T63" s="231" t="s">
        <v>100</v>
      </c>
      <c r="U63" s="16" t="s">
        <v>90</v>
      </c>
      <c r="V63" s="16">
        <v>1014340</v>
      </c>
      <c r="W63" s="16" t="s">
        <v>7643</v>
      </c>
      <c r="X63" s="16"/>
    </row>
    <row r="64" spans="1:24">
      <c r="A64" s="300" t="s">
        <v>7644</v>
      </c>
      <c r="B64" s="300" t="s">
        <v>92</v>
      </c>
      <c r="C64" s="300" t="s">
        <v>7645</v>
      </c>
      <c r="D64" s="300" t="s">
        <v>6981</v>
      </c>
      <c r="E64" s="301">
        <v>45902.319444444445</v>
      </c>
      <c r="F64" s="15">
        <v>10.3</v>
      </c>
      <c r="G64" s="37" t="s">
        <v>3121</v>
      </c>
      <c r="H64" s="15"/>
      <c r="I64" s="15"/>
      <c r="J64" s="15"/>
      <c r="K64" s="15"/>
      <c r="L64" s="15"/>
      <c r="M64" s="15"/>
      <c r="N64" s="15"/>
      <c r="O64" s="15"/>
      <c r="P64" s="14">
        <f t="shared" si="4"/>
        <v>0</v>
      </c>
      <c r="Q64" s="293"/>
      <c r="R64" s="14"/>
      <c r="S64" s="14"/>
      <c r="T64" s="293"/>
      <c r="U64" s="16"/>
      <c r="V64" s="16"/>
      <c r="W64" s="16"/>
      <c r="X64" s="16"/>
    </row>
    <row r="65" spans="1:24">
      <c r="A65" s="15" t="s">
        <v>558</v>
      </c>
      <c r="B65" s="15" t="s">
        <v>92</v>
      </c>
      <c r="C65" s="35" t="s">
        <v>7646</v>
      </c>
      <c r="D65" s="15" t="s">
        <v>6981</v>
      </c>
      <c r="E65" s="24">
        <v>45902.319444444445</v>
      </c>
      <c r="F65" s="15">
        <v>10.3</v>
      </c>
      <c r="G65" s="37" t="s">
        <v>3121</v>
      </c>
      <c r="H65" s="15"/>
      <c r="I65" s="15"/>
      <c r="J65" s="15"/>
      <c r="K65" s="15"/>
      <c r="L65" s="35">
        <v>161</v>
      </c>
      <c r="M65" s="15"/>
      <c r="N65" s="15"/>
      <c r="O65" s="15"/>
      <c r="P65" s="14">
        <f t="shared" si="4"/>
        <v>161</v>
      </c>
      <c r="Q65" s="17" t="s">
        <v>32</v>
      </c>
      <c r="R65" s="14">
        <v>113843</v>
      </c>
      <c r="S65" s="23" t="s">
        <v>33</v>
      </c>
      <c r="T65" s="274" t="s">
        <v>161</v>
      </c>
      <c r="U65" s="16" t="s">
        <v>90</v>
      </c>
      <c r="V65" s="16">
        <v>1014341</v>
      </c>
      <c r="W65" s="16" t="s">
        <v>7643</v>
      </c>
      <c r="X65" s="16"/>
    </row>
    <row r="66" spans="1:24">
      <c r="A66" s="15" t="s">
        <v>119</v>
      </c>
      <c r="B66" s="15" t="s">
        <v>92</v>
      </c>
      <c r="C66" s="35" t="s">
        <v>7647</v>
      </c>
      <c r="D66" s="15" t="s">
        <v>6981</v>
      </c>
      <c r="E66" s="24">
        <v>45902.319444444445</v>
      </c>
      <c r="F66" s="15">
        <v>10.3</v>
      </c>
      <c r="G66" s="37" t="s">
        <v>3121</v>
      </c>
      <c r="H66" s="15"/>
      <c r="I66" s="15"/>
      <c r="J66" s="15"/>
      <c r="K66" s="15"/>
      <c r="L66" s="35">
        <v>161</v>
      </c>
      <c r="M66" s="15">
        <v>0</v>
      </c>
      <c r="N66" s="15">
        <v>0</v>
      </c>
      <c r="O66" s="15"/>
      <c r="P66" s="14">
        <f t="shared" si="4"/>
        <v>161</v>
      </c>
      <c r="Q66" s="17" t="s">
        <v>32</v>
      </c>
      <c r="R66" s="14">
        <v>113844</v>
      </c>
      <c r="S66" s="23" t="s">
        <v>33</v>
      </c>
      <c r="T66" s="274" t="s">
        <v>161</v>
      </c>
      <c r="U66" s="16" t="s">
        <v>90</v>
      </c>
      <c r="V66" s="16">
        <v>1014342</v>
      </c>
      <c r="W66" s="16" t="s">
        <v>7643</v>
      </c>
      <c r="X66" s="16"/>
    </row>
    <row r="67" spans="1:24">
      <c r="A67" s="15" t="s">
        <v>107</v>
      </c>
      <c r="B67" s="15" t="s">
        <v>78</v>
      </c>
      <c r="C67" s="35" t="s">
        <v>7648</v>
      </c>
      <c r="D67" s="15" t="s">
        <v>99</v>
      </c>
      <c r="E67" s="24">
        <v>45900.277777777781</v>
      </c>
      <c r="F67" s="15">
        <v>10.8</v>
      </c>
      <c r="G67" s="37"/>
      <c r="H67" s="15"/>
      <c r="I67" s="15"/>
      <c r="J67" s="15"/>
      <c r="K67" s="15"/>
      <c r="L67" s="35">
        <v>134</v>
      </c>
      <c r="M67" s="35">
        <v>27</v>
      </c>
      <c r="N67" s="15"/>
      <c r="O67" s="15"/>
      <c r="P67" s="14">
        <f t="shared" si="4"/>
        <v>161</v>
      </c>
      <c r="Q67" s="17" t="s">
        <v>32</v>
      </c>
      <c r="R67" s="14">
        <v>113840</v>
      </c>
      <c r="S67" s="23" t="s">
        <v>33</v>
      </c>
      <c r="T67" s="231" t="s">
        <v>100</v>
      </c>
      <c r="U67" s="16" t="s">
        <v>90</v>
      </c>
      <c r="V67" s="16">
        <v>1014343</v>
      </c>
      <c r="W67" s="16" t="s">
        <v>7632</v>
      </c>
      <c r="X67" s="16"/>
    </row>
    <row r="68" spans="1:24">
      <c r="A68" s="11" t="s">
        <v>19</v>
      </c>
      <c r="B68" s="7"/>
      <c r="C68" s="7"/>
      <c r="D68" s="7"/>
      <c r="E68" s="11"/>
      <c r="F68" s="7"/>
      <c r="G68" s="7"/>
      <c r="H68" s="11">
        <f t="shared" ref="H68:P68" si="5">SUM(H61:H67)</f>
        <v>0</v>
      </c>
      <c r="I68" s="11">
        <f t="shared" si="5"/>
        <v>0</v>
      </c>
      <c r="J68" s="11">
        <f t="shared" si="5"/>
        <v>52</v>
      </c>
      <c r="K68" s="11">
        <f t="shared" si="5"/>
        <v>137</v>
      </c>
      <c r="L68" s="11">
        <f t="shared" si="5"/>
        <v>483</v>
      </c>
      <c r="M68" s="11">
        <f t="shared" si="5"/>
        <v>134</v>
      </c>
      <c r="N68" s="11">
        <f t="shared" si="5"/>
        <v>27</v>
      </c>
      <c r="O68" s="11">
        <f t="shared" si="5"/>
        <v>0</v>
      </c>
      <c r="P68" s="11">
        <f t="shared" si="5"/>
        <v>833</v>
      </c>
      <c r="Q68" s="12"/>
      <c r="R68" s="12"/>
      <c r="S68" s="12"/>
      <c r="T68" s="12"/>
      <c r="U68" s="12"/>
      <c r="V68" s="12"/>
      <c r="W68" s="12"/>
      <c r="X68" s="12"/>
    </row>
    <row r="69" spans="1:24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166" t="s">
        <v>34</v>
      </c>
      <c r="B70" s="1562"/>
      <c r="C70" s="1562"/>
      <c r="D70" s="1562"/>
      <c r="E70" s="1"/>
      <c r="F70" s="1"/>
      <c r="G70" s="1"/>
      <c r="H70" s="1"/>
      <c r="I70" s="1"/>
      <c r="J70" s="1563"/>
      <c r="K70" s="1563"/>
      <c r="L70" s="156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 ht="18">
      <c r="A71" s="187" t="s">
        <v>35</v>
      </c>
      <c r="B71" s="186" t="s">
        <v>36</v>
      </c>
      <c r="C71" s="239" t="s">
        <v>37</v>
      </c>
      <c r="D71" s="24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373" t="s">
        <v>7542</v>
      </c>
      <c r="B72" s="1569" t="s">
        <v>7296</v>
      </c>
      <c r="C72" s="1569"/>
      <c r="D72" s="242"/>
      <c r="E72" s="243" t="s">
        <v>40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 ht="26.25">
      <c r="A73" s="4" t="s">
        <v>7649</v>
      </c>
      <c r="B73" s="4" t="s">
        <v>7346</v>
      </c>
      <c r="C73" s="4"/>
      <c r="D73" s="242"/>
      <c r="E73" s="24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230" t="s">
        <v>7333</v>
      </c>
      <c r="B74" s="230" t="s">
        <v>7128</v>
      </c>
      <c r="C74" s="230"/>
      <c r="D74" s="242"/>
      <c r="E74" s="24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5" t="s">
        <v>42</v>
      </c>
      <c r="B75" s="1772" t="s">
        <v>5003</v>
      </c>
      <c r="C75" s="1772"/>
      <c r="D75" s="1"/>
      <c r="E75" s="1"/>
    </row>
    <row r="76" spans="1:24">
      <c r="A76" s="5" t="s">
        <v>42</v>
      </c>
      <c r="B76" s="1772"/>
      <c r="C76" s="1772"/>
    </row>
    <row r="77" spans="1:24">
      <c r="A77" s="5" t="s">
        <v>43</v>
      </c>
      <c r="B77" s="1772" t="s">
        <v>2301</v>
      </c>
      <c r="C77" s="1772"/>
      <c r="D77" s="1"/>
      <c r="E77" s="1"/>
    </row>
    <row r="78" spans="1:24">
      <c r="A78" s="5" t="s">
        <v>44</v>
      </c>
      <c r="B78" s="1772"/>
      <c r="C78" s="1772"/>
      <c r="D78" s="1"/>
      <c r="E78" s="1"/>
    </row>
    <row r="80" spans="1:24" ht="23.25">
      <c r="A80" s="1559" t="s">
        <v>360</v>
      </c>
      <c r="B80" s="1559"/>
      <c r="C80" s="1559"/>
      <c r="D80" s="1559"/>
      <c r="E80" s="1559"/>
      <c r="F80" s="1559"/>
      <c r="G80" s="7"/>
      <c r="H80" s="1559" t="s">
        <v>346</v>
      </c>
      <c r="I80" s="1559"/>
      <c r="J80" s="1559"/>
      <c r="K80" s="1559"/>
      <c r="L80" s="1559"/>
      <c r="M80" s="1559"/>
      <c r="N80" s="1559"/>
      <c r="O80" s="1559"/>
      <c r="P80" s="1559"/>
      <c r="Q80" s="1741" t="s">
        <v>6573</v>
      </c>
      <c r="R80" s="1742"/>
      <c r="S80" s="1742"/>
      <c r="T80" s="1742"/>
      <c r="U80" s="1742"/>
      <c r="V80" s="1742"/>
      <c r="W80" s="1742"/>
      <c r="X80" s="1742"/>
    </row>
    <row r="81" spans="1:24" ht="26.25">
      <c r="A81" s="8" t="s">
        <v>3</v>
      </c>
      <c r="B81" s="8" t="s">
        <v>4</v>
      </c>
      <c r="C81" s="8" t="s">
        <v>5</v>
      </c>
      <c r="D81" s="8" t="s">
        <v>6</v>
      </c>
      <c r="E81" s="8" t="s">
        <v>7</v>
      </c>
      <c r="F81" s="8" t="s">
        <v>8</v>
      </c>
      <c r="G81" s="33" t="s">
        <v>10</v>
      </c>
      <c r="H81" s="9" t="s">
        <v>11</v>
      </c>
      <c r="I81" s="9" t="s">
        <v>12</v>
      </c>
      <c r="J81" s="9" t="s">
        <v>13</v>
      </c>
      <c r="K81" s="9" t="s">
        <v>14</v>
      </c>
      <c r="L81" s="9" t="s">
        <v>15</v>
      </c>
      <c r="M81" s="9" t="s">
        <v>16</v>
      </c>
      <c r="N81" s="9" t="s">
        <v>17</v>
      </c>
      <c r="O81" s="10" t="s">
        <v>18</v>
      </c>
      <c r="P81" s="8" t="s">
        <v>19</v>
      </c>
      <c r="Q81" s="8" t="s">
        <v>20</v>
      </c>
      <c r="R81" s="8" t="s">
        <v>9</v>
      </c>
      <c r="S81" s="8" t="s">
        <v>21</v>
      </c>
      <c r="T81" s="8" t="s">
        <v>24</v>
      </c>
      <c r="U81" s="8" t="s">
        <v>25</v>
      </c>
      <c r="V81" s="8" t="s">
        <v>26</v>
      </c>
      <c r="W81" s="8" t="s">
        <v>27</v>
      </c>
      <c r="X81" s="8" t="s">
        <v>28</v>
      </c>
    </row>
    <row r="82" spans="1:24">
      <c r="A82" s="15" t="s">
        <v>515</v>
      </c>
      <c r="B82" s="15" t="s">
        <v>78</v>
      </c>
      <c r="C82" s="35" t="s">
        <v>7650</v>
      </c>
      <c r="D82" s="24" t="s">
        <v>99</v>
      </c>
      <c r="E82" s="24">
        <v>45900.274305555555</v>
      </c>
      <c r="F82" s="15">
        <v>10.8</v>
      </c>
      <c r="G82" s="37" t="s">
        <v>3121</v>
      </c>
      <c r="H82" s="15"/>
      <c r="I82" s="15"/>
      <c r="J82" s="15"/>
      <c r="K82" s="15"/>
      <c r="L82" s="35">
        <v>101</v>
      </c>
      <c r="M82" s="35">
        <v>30</v>
      </c>
      <c r="N82" s="35">
        <v>30</v>
      </c>
      <c r="O82" s="15"/>
      <c r="P82" s="14">
        <f t="shared" ref="P82:P88" si="6">SUM(H82:O82)</f>
        <v>161</v>
      </c>
      <c r="Q82" s="17" t="s">
        <v>32</v>
      </c>
      <c r="R82" s="14">
        <v>113822</v>
      </c>
      <c r="S82" s="23" t="s">
        <v>33</v>
      </c>
      <c r="T82" s="274" t="s">
        <v>100</v>
      </c>
      <c r="U82" s="16"/>
      <c r="V82" s="16">
        <v>1014344</v>
      </c>
      <c r="W82" s="16" t="s">
        <v>7632</v>
      </c>
      <c r="X82" s="16"/>
    </row>
    <row r="83" spans="1:24">
      <c r="A83" s="35" t="s">
        <v>120</v>
      </c>
      <c r="B83" s="35" t="s">
        <v>78</v>
      </c>
      <c r="C83" s="35" t="s">
        <v>7651</v>
      </c>
      <c r="D83" s="15" t="s">
        <v>99</v>
      </c>
      <c r="E83" s="24">
        <v>45901.277777777781</v>
      </c>
      <c r="F83" s="15">
        <v>10.8</v>
      </c>
      <c r="G83" s="37" t="s">
        <v>3121</v>
      </c>
      <c r="H83" s="15"/>
      <c r="I83" s="15"/>
      <c r="J83" s="15"/>
      <c r="K83" s="15"/>
      <c r="L83" s="15">
        <v>131</v>
      </c>
      <c r="M83" s="35">
        <v>30</v>
      </c>
      <c r="N83" s="15"/>
      <c r="O83" s="15"/>
      <c r="P83" s="14">
        <f t="shared" si="6"/>
        <v>161</v>
      </c>
      <c r="Q83" s="17" t="s">
        <v>32</v>
      </c>
      <c r="R83" s="269">
        <v>113857</v>
      </c>
      <c r="S83" s="23" t="s">
        <v>33</v>
      </c>
      <c r="T83" s="274" t="s">
        <v>100</v>
      </c>
      <c r="U83" s="16"/>
      <c r="V83" s="16">
        <v>1014345</v>
      </c>
      <c r="W83" s="16" t="s">
        <v>7606</v>
      </c>
      <c r="X83" s="16"/>
    </row>
    <row r="84" spans="1:24">
      <c r="A84" s="15" t="s">
        <v>142</v>
      </c>
      <c r="B84" s="15" t="s">
        <v>72</v>
      </c>
      <c r="C84" s="35" t="s">
        <v>7652</v>
      </c>
      <c r="D84" s="15" t="s">
        <v>71</v>
      </c>
      <c r="E84" s="24">
        <v>45900.711805555555</v>
      </c>
      <c r="F84" s="15">
        <v>14.5</v>
      </c>
      <c r="G84" s="37"/>
      <c r="H84" s="15"/>
      <c r="I84" s="15"/>
      <c r="J84" s="15"/>
      <c r="K84" s="35">
        <v>71</v>
      </c>
      <c r="L84" s="35">
        <v>60</v>
      </c>
      <c r="M84" s="35">
        <v>30</v>
      </c>
      <c r="N84" s="15"/>
      <c r="O84" s="15"/>
      <c r="P84" s="14">
        <f t="shared" si="6"/>
        <v>161</v>
      </c>
      <c r="Q84" s="14" t="s">
        <v>30</v>
      </c>
      <c r="R84" s="14">
        <v>113791</v>
      </c>
      <c r="S84" s="14" t="s">
        <v>31</v>
      </c>
      <c r="T84" s="232" t="s">
        <v>169</v>
      </c>
      <c r="U84" s="16" t="s">
        <v>660</v>
      </c>
      <c r="V84" s="16">
        <v>1014346</v>
      </c>
      <c r="W84" s="16" t="s">
        <v>7606</v>
      </c>
      <c r="X84" s="16"/>
    </row>
    <row r="85" spans="1:24">
      <c r="A85" s="15" t="s">
        <v>142</v>
      </c>
      <c r="B85" s="15" t="s">
        <v>72</v>
      </c>
      <c r="C85" s="35" t="s">
        <v>7653</v>
      </c>
      <c r="D85" s="15" t="s">
        <v>71</v>
      </c>
      <c r="E85" s="24">
        <v>45900.711805555555</v>
      </c>
      <c r="F85" s="15">
        <v>14.5</v>
      </c>
      <c r="G85" s="37"/>
      <c r="H85" s="15"/>
      <c r="I85" s="15"/>
      <c r="J85" s="15"/>
      <c r="K85" s="15"/>
      <c r="L85" s="35">
        <v>81</v>
      </c>
      <c r="M85" s="35">
        <v>54</v>
      </c>
      <c r="N85" s="35">
        <v>26</v>
      </c>
      <c r="O85" s="15"/>
      <c r="P85" s="14">
        <f t="shared" si="6"/>
        <v>161</v>
      </c>
      <c r="Q85" s="14" t="s">
        <v>30</v>
      </c>
      <c r="R85" s="14">
        <v>113792</v>
      </c>
      <c r="S85" s="14" t="s">
        <v>31</v>
      </c>
      <c r="T85" s="232" t="s">
        <v>169</v>
      </c>
      <c r="U85" s="16" t="s">
        <v>660</v>
      </c>
      <c r="V85" s="16">
        <v>1014347</v>
      </c>
      <c r="W85" s="16" t="s">
        <v>7606</v>
      </c>
      <c r="X85" s="16"/>
    </row>
    <row r="86" spans="1:24">
      <c r="A86" s="15" t="s">
        <v>142</v>
      </c>
      <c r="B86" s="15" t="s">
        <v>72</v>
      </c>
      <c r="C86" s="35" t="s">
        <v>7654</v>
      </c>
      <c r="D86" s="15" t="s">
        <v>71</v>
      </c>
      <c r="E86" s="24">
        <v>45900.711805555555</v>
      </c>
      <c r="F86" s="15">
        <v>14.5</v>
      </c>
      <c r="G86" s="37"/>
      <c r="H86" s="15"/>
      <c r="I86" s="15"/>
      <c r="J86" s="35">
        <v>54</v>
      </c>
      <c r="K86" s="35">
        <v>80</v>
      </c>
      <c r="L86" s="35">
        <v>27</v>
      </c>
      <c r="M86" s="15"/>
      <c r="N86" s="15"/>
      <c r="O86" s="15"/>
      <c r="P86" s="14">
        <f t="shared" si="6"/>
        <v>161</v>
      </c>
      <c r="Q86" s="14" t="s">
        <v>30</v>
      </c>
      <c r="R86" s="14">
        <v>113793</v>
      </c>
      <c r="S86" s="14" t="s">
        <v>31</v>
      </c>
      <c r="T86" s="232" t="s">
        <v>169</v>
      </c>
      <c r="U86" s="16" t="s">
        <v>660</v>
      </c>
      <c r="V86" s="16">
        <v>1014349</v>
      </c>
      <c r="W86" s="16" t="s">
        <v>7606</v>
      </c>
      <c r="X86" s="16"/>
    </row>
    <row r="87" spans="1:24">
      <c r="A87" s="15" t="s">
        <v>141</v>
      </c>
      <c r="B87" s="15" t="s">
        <v>69</v>
      </c>
      <c r="C87" s="35" t="s">
        <v>7655</v>
      </c>
      <c r="D87" s="15" t="s">
        <v>7656</v>
      </c>
      <c r="E87" s="24">
        <v>45899.795138888891</v>
      </c>
      <c r="F87" s="15">
        <v>14.5</v>
      </c>
      <c r="G87" s="37"/>
      <c r="H87" s="15"/>
      <c r="I87" s="15"/>
      <c r="J87" s="15"/>
      <c r="K87" s="15"/>
      <c r="L87" s="272">
        <v>81</v>
      </c>
      <c r="M87" s="272">
        <v>54</v>
      </c>
      <c r="N87" s="272">
        <v>26</v>
      </c>
      <c r="O87" s="15"/>
      <c r="P87" s="14">
        <f t="shared" si="6"/>
        <v>161</v>
      </c>
      <c r="Q87" s="14" t="s">
        <v>30</v>
      </c>
      <c r="R87" s="14">
        <v>113794</v>
      </c>
      <c r="S87" s="14" t="s">
        <v>31</v>
      </c>
      <c r="T87" s="232" t="s">
        <v>169</v>
      </c>
      <c r="U87" s="16" t="s">
        <v>660</v>
      </c>
      <c r="V87" s="16">
        <v>1014350</v>
      </c>
      <c r="W87" s="16" t="s">
        <v>7657</v>
      </c>
      <c r="X87" s="16"/>
    </row>
    <row r="88" spans="1:24">
      <c r="A88" s="15"/>
      <c r="B88" s="15"/>
      <c r="C88" s="15"/>
      <c r="D88" s="15"/>
      <c r="E88" s="15"/>
      <c r="F88" s="15"/>
      <c r="G88" s="37"/>
      <c r="H88" s="15"/>
      <c r="I88" s="15"/>
      <c r="J88" s="15"/>
      <c r="K88" s="15"/>
      <c r="L88" s="15"/>
      <c r="M88" s="15"/>
      <c r="N88" s="15"/>
      <c r="O88" s="15"/>
      <c r="P88" s="14">
        <f t="shared" si="6"/>
        <v>0</v>
      </c>
      <c r="Q88" s="14"/>
      <c r="R88" s="14"/>
      <c r="S88" s="14"/>
      <c r="T88" s="16"/>
      <c r="U88" s="16"/>
      <c r="V88" s="16"/>
      <c r="W88" s="16"/>
      <c r="X88" s="16"/>
    </row>
    <row r="89" spans="1:24">
      <c r="A89" s="11" t="s">
        <v>19</v>
      </c>
      <c r="B89" s="7"/>
      <c r="C89" s="7"/>
      <c r="D89" s="7"/>
      <c r="E89" s="11"/>
      <c r="F89" s="7"/>
      <c r="G89" s="7"/>
      <c r="H89" s="11">
        <f t="shared" ref="H89:P89" si="7">SUM(H82:H88)</f>
        <v>0</v>
      </c>
      <c r="I89" s="11">
        <f t="shared" si="7"/>
        <v>0</v>
      </c>
      <c r="J89" s="11">
        <f t="shared" si="7"/>
        <v>54</v>
      </c>
      <c r="K89" s="11">
        <f t="shared" si="7"/>
        <v>151</v>
      </c>
      <c r="L89" s="11">
        <f t="shared" si="7"/>
        <v>481</v>
      </c>
      <c r="M89" s="11">
        <f t="shared" si="7"/>
        <v>198</v>
      </c>
      <c r="N89" s="11">
        <f t="shared" si="7"/>
        <v>82</v>
      </c>
      <c r="O89" s="11">
        <f t="shared" si="7"/>
        <v>0</v>
      </c>
      <c r="P89" s="11">
        <f t="shared" si="7"/>
        <v>966</v>
      </c>
      <c r="Q89" s="12"/>
      <c r="R89" s="12"/>
      <c r="S89" s="12"/>
      <c r="T89" s="12"/>
      <c r="U89" s="12"/>
      <c r="V89" s="12"/>
      <c r="W89" s="12"/>
      <c r="X89" s="12"/>
    </row>
    <row r="90" spans="1:24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>
      <c r="A91" s="166" t="s">
        <v>34</v>
      </c>
      <c r="B91" s="1562"/>
      <c r="C91" s="1562"/>
      <c r="D91" s="1562"/>
      <c r="E91" s="1"/>
      <c r="F91" s="1"/>
      <c r="G91" s="1"/>
      <c r="H91" s="1"/>
      <c r="I91" s="1"/>
      <c r="J91" s="1563"/>
      <c r="K91" s="1563"/>
      <c r="L91" s="1563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 ht="18">
      <c r="A92" s="187" t="s">
        <v>35</v>
      </c>
      <c r="B92" s="186" t="s">
        <v>36</v>
      </c>
      <c r="C92" s="239" t="s">
        <v>37</v>
      </c>
      <c r="D92" s="24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>
      <c r="A93" s="4" t="s">
        <v>7541</v>
      </c>
      <c r="B93" s="1564" t="s">
        <v>7128</v>
      </c>
      <c r="C93" s="1564"/>
      <c r="D93" s="242"/>
      <c r="E93" s="243" t="s">
        <v>40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4">
      <c r="A94" s="373" t="s">
        <v>7295</v>
      </c>
      <c r="B94" s="373" t="s">
        <v>7296</v>
      </c>
      <c r="C94" s="373"/>
      <c r="D94" s="242"/>
      <c r="E94" s="24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4">
      <c r="A95" s="5" t="s">
        <v>42</v>
      </c>
      <c r="B95" s="1772" t="s">
        <v>7658</v>
      </c>
      <c r="C95" s="1772"/>
      <c r="D95" s="1"/>
      <c r="E95" s="1"/>
    </row>
    <row r="96" spans="1:24">
      <c r="A96" s="5" t="s">
        <v>42</v>
      </c>
      <c r="B96" s="1772"/>
      <c r="C96" s="1772"/>
    </row>
    <row r="97" spans="1:5">
      <c r="A97" s="5" t="s">
        <v>43</v>
      </c>
      <c r="B97" s="1772" t="s">
        <v>7659</v>
      </c>
      <c r="C97" s="1772"/>
      <c r="D97" s="1"/>
      <c r="E97" s="1"/>
    </row>
    <row r="98" spans="1:5">
      <c r="A98" s="5" t="s">
        <v>44</v>
      </c>
      <c r="B98" s="1772"/>
      <c r="C98" s="1772"/>
      <c r="D98" s="1"/>
      <c r="E98" s="1"/>
    </row>
  </sheetData>
  <mergeCells count="50">
    <mergeCell ref="B98:C98"/>
    <mergeCell ref="B91:D91"/>
    <mergeCell ref="J91:L91"/>
    <mergeCell ref="B93:C93"/>
    <mergeCell ref="B95:C95"/>
    <mergeCell ref="B96:C96"/>
    <mergeCell ref="B97:C97"/>
    <mergeCell ref="Q80:X80"/>
    <mergeCell ref="H59:P59"/>
    <mergeCell ref="Q59:X59"/>
    <mergeCell ref="B70:D70"/>
    <mergeCell ref="J70:L70"/>
    <mergeCell ref="B72:C72"/>
    <mergeCell ref="B75:C75"/>
    <mergeCell ref="A59:F59"/>
    <mergeCell ref="B76:C76"/>
    <mergeCell ref="B77:C77"/>
    <mergeCell ref="B78:C78"/>
    <mergeCell ref="A80:F80"/>
    <mergeCell ref="H80:P80"/>
    <mergeCell ref="B52:C52"/>
    <mergeCell ref="B54:C54"/>
    <mergeCell ref="B55:C55"/>
    <mergeCell ref="B56:C56"/>
    <mergeCell ref="B57:C57"/>
    <mergeCell ref="B50:D50"/>
    <mergeCell ref="J50:L50"/>
    <mergeCell ref="Q21:X21"/>
    <mergeCell ref="B31:D31"/>
    <mergeCell ref="J31:L31"/>
    <mergeCell ref="B33:C33"/>
    <mergeCell ref="B35:C35"/>
    <mergeCell ref="B36:C36"/>
    <mergeCell ref="H21:P21"/>
    <mergeCell ref="B37:C37"/>
    <mergeCell ref="B38:C38"/>
    <mergeCell ref="A40:F40"/>
    <mergeCell ref="H40:P40"/>
    <mergeCell ref="Q40:X40"/>
    <mergeCell ref="B16:C16"/>
    <mergeCell ref="B17:C17"/>
    <mergeCell ref="B18:C18"/>
    <mergeCell ref="B19:C19"/>
    <mergeCell ref="A21:F21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62C53-9111-4A14-BD29-5F95283CC200}">
  <sheetPr>
    <tabColor rgb="FF00B050"/>
  </sheetPr>
  <dimension ref="A1:X94"/>
  <sheetViews>
    <sheetView workbookViewId="0">
      <selection activeCell="B14" sqref="B14:C1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9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219</v>
      </c>
      <c r="B3" s="15" t="s">
        <v>75</v>
      </c>
      <c r="C3" s="15" t="s">
        <v>7660</v>
      </c>
      <c r="D3" s="15" t="s">
        <v>74</v>
      </c>
      <c r="E3" s="24">
        <v>45896.524305555555</v>
      </c>
      <c r="F3" s="15">
        <v>15.3</v>
      </c>
      <c r="G3" s="37"/>
      <c r="H3" s="15"/>
      <c r="I3" s="15"/>
      <c r="J3" s="35">
        <v>27</v>
      </c>
      <c r="K3" s="35">
        <v>134</v>
      </c>
      <c r="L3" s="15"/>
      <c r="M3" s="15"/>
      <c r="N3" s="15"/>
      <c r="O3" s="15"/>
      <c r="P3" s="14">
        <f t="shared" ref="P3:P8" si="0">SUM(H3:O3)</f>
        <v>161</v>
      </c>
      <c r="Q3" s="14" t="s">
        <v>30</v>
      </c>
      <c r="R3" s="14">
        <v>113687</v>
      </c>
      <c r="S3" s="14" t="s">
        <v>31</v>
      </c>
      <c r="T3" s="232" t="s">
        <v>169</v>
      </c>
      <c r="U3" s="16" t="s">
        <v>634</v>
      </c>
      <c r="V3" s="16">
        <v>1014201</v>
      </c>
      <c r="W3" s="16" t="s">
        <v>693</v>
      </c>
      <c r="X3" s="16"/>
    </row>
    <row r="4" spans="1:24">
      <c r="A4" s="15" t="s">
        <v>111</v>
      </c>
      <c r="B4" s="15" t="s">
        <v>65</v>
      </c>
      <c r="C4" s="15" t="s">
        <v>7661</v>
      </c>
      <c r="D4" s="15" t="s">
        <v>64</v>
      </c>
      <c r="E4" s="24">
        <v>45896.475694444445</v>
      </c>
      <c r="F4" s="15">
        <v>14.8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4" t="s">
        <v>30</v>
      </c>
      <c r="R4" s="14">
        <v>113688</v>
      </c>
      <c r="S4" s="23" t="s">
        <v>33</v>
      </c>
      <c r="T4" s="232" t="s">
        <v>169</v>
      </c>
      <c r="U4" s="16" t="s">
        <v>90</v>
      </c>
      <c r="V4" s="16">
        <v>1014206</v>
      </c>
      <c r="W4" s="16" t="s">
        <v>693</v>
      </c>
      <c r="X4" s="16"/>
    </row>
    <row r="5" spans="1:24">
      <c r="A5" s="15" t="s">
        <v>122</v>
      </c>
      <c r="B5" s="15" t="s">
        <v>62</v>
      </c>
      <c r="C5" s="15" t="s">
        <v>7662</v>
      </c>
      <c r="D5" s="15" t="s">
        <v>61</v>
      </c>
      <c r="E5" s="24">
        <v>45896.767361111109</v>
      </c>
      <c r="F5" s="15">
        <v>13</v>
      </c>
      <c r="G5" s="37"/>
      <c r="H5" s="15"/>
      <c r="I5" s="15"/>
      <c r="J5" s="35">
        <v>81</v>
      </c>
      <c r="K5" s="35">
        <v>80</v>
      </c>
      <c r="L5" s="15"/>
      <c r="M5" s="15"/>
      <c r="N5" s="15"/>
      <c r="O5" s="15"/>
      <c r="P5" s="14">
        <f t="shared" si="0"/>
        <v>161</v>
      </c>
      <c r="Q5" s="14" t="s">
        <v>30</v>
      </c>
      <c r="R5" s="14">
        <v>113689</v>
      </c>
      <c r="S5" s="14" t="s">
        <v>31</v>
      </c>
      <c r="T5" s="232" t="s">
        <v>169</v>
      </c>
      <c r="U5" s="16" t="s">
        <v>90</v>
      </c>
      <c r="V5" s="16">
        <v>1014202</v>
      </c>
      <c r="W5" s="16" t="s">
        <v>7663</v>
      </c>
      <c r="X5" s="16"/>
    </row>
    <row r="6" spans="1:24">
      <c r="A6" s="15" t="s">
        <v>3866</v>
      </c>
      <c r="B6" s="15" t="s">
        <v>78</v>
      </c>
      <c r="C6" s="15" t="s">
        <v>7664</v>
      </c>
      <c r="D6" s="15" t="s">
        <v>99</v>
      </c>
      <c r="E6" s="24">
        <v>45896.277777777781</v>
      </c>
      <c r="F6" s="15">
        <v>10.8</v>
      </c>
      <c r="G6" s="37" t="s">
        <v>3121</v>
      </c>
      <c r="H6" s="15"/>
      <c r="I6" s="15"/>
      <c r="J6" s="15"/>
      <c r="K6" s="15"/>
      <c r="L6" s="35">
        <v>101</v>
      </c>
      <c r="M6" s="35">
        <v>60</v>
      </c>
      <c r="N6" s="15"/>
      <c r="O6" s="15"/>
      <c r="P6" s="14">
        <f t="shared" si="0"/>
        <v>161</v>
      </c>
      <c r="Q6" s="17" t="s">
        <v>32</v>
      </c>
      <c r="R6" s="14">
        <v>113725</v>
      </c>
      <c r="S6" s="23" t="s">
        <v>33</v>
      </c>
      <c r="T6" s="274" t="s">
        <v>100</v>
      </c>
      <c r="U6" s="16" t="s">
        <v>90</v>
      </c>
      <c r="V6" s="16">
        <v>1014203</v>
      </c>
      <c r="W6" s="16" t="s">
        <v>693</v>
      </c>
      <c r="X6" s="16"/>
    </row>
    <row r="7" spans="1:24">
      <c r="A7" s="15" t="s">
        <v>120</v>
      </c>
      <c r="B7" s="15" t="s">
        <v>78</v>
      </c>
      <c r="C7" s="15" t="s">
        <v>7665</v>
      </c>
      <c r="D7" s="15" t="s">
        <v>99</v>
      </c>
      <c r="E7" s="24">
        <v>45896.277777777781</v>
      </c>
      <c r="F7" s="15">
        <v>10.8</v>
      </c>
      <c r="G7" s="37" t="s">
        <v>3121</v>
      </c>
      <c r="H7" s="15"/>
      <c r="I7" s="15"/>
      <c r="J7" s="15"/>
      <c r="K7" s="15"/>
      <c r="L7" s="35">
        <v>101</v>
      </c>
      <c r="M7" s="35">
        <v>60</v>
      </c>
      <c r="N7" s="15"/>
      <c r="O7" s="15"/>
      <c r="P7" s="14">
        <f t="shared" si="0"/>
        <v>161</v>
      </c>
      <c r="Q7" s="17" t="s">
        <v>32</v>
      </c>
      <c r="R7" s="14">
        <v>113726</v>
      </c>
      <c r="S7" s="23" t="s">
        <v>33</v>
      </c>
      <c r="T7" s="274" t="s">
        <v>100</v>
      </c>
      <c r="U7" s="16" t="s">
        <v>90</v>
      </c>
      <c r="V7" s="16">
        <v>1014204</v>
      </c>
      <c r="W7" s="16" t="s">
        <v>693</v>
      </c>
      <c r="X7" s="16"/>
    </row>
    <row r="8" spans="1:24">
      <c r="A8" s="15" t="s">
        <v>86</v>
      </c>
      <c r="B8" s="15" t="s">
        <v>78</v>
      </c>
      <c r="C8" s="15" t="s">
        <v>7666</v>
      </c>
      <c r="D8" s="15" t="s">
        <v>99</v>
      </c>
      <c r="E8" s="24">
        <v>45896.277777777781</v>
      </c>
      <c r="F8" s="15">
        <v>10.8</v>
      </c>
      <c r="G8" s="37" t="s">
        <v>3121</v>
      </c>
      <c r="H8" s="15"/>
      <c r="I8" s="15"/>
      <c r="J8" s="15"/>
      <c r="K8" s="15"/>
      <c r="L8" s="35">
        <v>101</v>
      </c>
      <c r="M8" s="35">
        <v>60</v>
      </c>
      <c r="N8" s="15"/>
      <c r="O8" s="15"/>
      <c r="P8" s="14">
        <f t="shared" si="0"/>
        <v>161</v>
      </c>
      <c r="Q8" s="17" t="s">
        <v>32</v>
      </c>
      <c r="R8" s="14">
        <v>113727</v>
      </c>
      <c r="S8" s="23" t="s">
        <v>33</v>
      </c>
      <c r="T8" s="274" t="s">
        <v>100</v>
      </c>
      <c r="U8" s="16" t="s">
        <v>90</v>
      </c>
      <c r="V8" s="16">
        <v>1014205</v>
      </c>
      <c r="W8" s="16" t="s">
        <v>693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/>
      <c r="Q9" s="14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108</v>
      </c>
      <c r="K10" s="11">
        <f t="shared" si="1"/>
        <v>214</v>
      </c>
      <c r="L10" s="11">
        <f t="shared" si="1"/>
        <v>464</v>
      </c>
      <c r="M10" s="11">
        <f t="shared" si="1"/>
        <v>180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7541</v>
      </c>
      <c r="B14" s="1564" t="s">
        <v>7128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373" t="s">
        <v>7295</v>
      </c>
      <c r="B15" s="373" t="s">
        <v>7296</v>
      </c>
      <c r="C15" s="373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7113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3821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194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4488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519</v>
      </c>
      <c r="B23" s="15" t="s">
        <v>78</v>
      </c>
      <c r="C23" s="15" t="s">
        <v>7667</v>
      </c>
      <c r="D23" s="15" t="s">
        <v>88</v>
      </c>
      <c r="E23" s="24">
        <v>45897.166666666664</v>
      </c>
      <c r="F23" s="15">
        <v>10.3</v>
      </c>
      <c r="G23" s="37" t="s">
        <v>3121</v>
      </c>
      <c r="H23" s="15"/>
      <c r="I23" s="15"/>
      <c r="J23" s="15"/>
      <c r="K23" s="15"/>
      <c r="L23" s="35">
        <v>101</v>
      </c>
      <c r="M23" s="35">
        <v>30</v>
      </c>
      <c r="N23" s="35">
        <v>30</v>
      </c>
      <c r="O23" s="15"/>
      <c r="P23" s="14">
        <f t="shared" ref="P23:P29" si="2">SUM(H23:O23)</f>
        <v>161</v>
      </c>
      <c r="Q23" s="17" t="s">
        <v>32</v>
      </c>
      <c r="R23" s="14">
        <v>113728</v>
      </c>
      <c r="S23" s="23" t="s">
        <v>33</v>
      </c>
      <c r="T23" s="274" t="s">
        <v>161</v>
      </c>
      <c r="U23" s="16" t="s">
        <v>90</v>
      </c>
      <c r="V23" s="16">
        <v>1014207</v>
      </c>
      <c r="W23" s="16" t="s">
        <v>7668</v>
      </c>
      <c r="X23" s="16"/>
    </row>
    <row r="24" spans="1:24">
      <c r="A24" s="15" t="s">
        <v>120</v>
      </c>
      <c r="B24" s="15" t="s">
        <v>78</v>
      </c>
      <c r="C24" s="15" t="s">
        <v>7669</v>
      </c>
      <c r="D24" s="15" t="s">
        <v>88</v>
      </c>
      <c r="E24" s="24">
        <v>45897.166666666664</v>
      </c>
      <c r="F24" s="15">
        <v>10.3</v>
      </c>
      <c r="G24" s="37" t="s">
        <v>3121</v>
      </c>
      <c r="H24" s="15"/>
      <c r="I24" s="15"/>
      <c r="J24" s="15"/>
      <c r="K24" s="35">
        <v>30</v>
      </c>
      <c r="L24" s="35">
        <v>71</v>
      </c>
      <c r="M24" s="35">
        <v>30</v>
      </c>
      <c r="N24" s="35">
        <v>30</v>
      </c>
      <c r="O24" s="15"/>
      <c r="P24" s="14">
        <f t="shared" si="2"/>
        <v>161</v>
      </c>
      <c r="Q24" s="17" t="s">
        <v>32</v>
      </c>
      <c r="R24" s="14">
        <v>113729</v>
      </c>
      <c r="S24" s="23" t="s">
        <v>33</v>
      </c>
      <c r="T24" s="274" t="s">
        <v>161</v>
      </c>
      <c r="U24" s="16" t="s">
        <v>90</v>
      </c>
      <c r="V24" s="16">
        <v>1014208</v>
      </c>
      <c r="W24" s="16" t="s">
        <v>7668</v>
      </c>
      <c r="X24" s="16"/>
    </row>
    <row r="25" spans="1:24">
      <c r="A25" s="15" t="s">
        <v>152</v>
      </c>
      <c r="B25" s="15" t="s">
        <v>78</v>
      </c>
      <c r="C25" s="15" t="s">
        <v>7670</v>
      </c>
      <c r="D25" s="15" t="s">
        <v>400</v>
      </c>
      <c r="E25" s="24">
        <v>45896.756944444445</v>
      </c>
      <c r="F25" s="15">
        <v>11.8</v>
      </c>
      <c r="G25" s="37"/>
      <c r="H25" s="15"/>
      <c r="I25" s="15"/>
      <c r="J25" s="15"/>
      <c r="K25" s="35">
        <v>54</v>
      </c>
      <c r="L25" s="35">
        <v>53</v>
      </c>
      <c r="M25" s="35">
        <v>27</v>
      </c>
      <c r="N25" s="35">
        <v>27</v>
      </c>
      <c r="O25" s="15"/>
      <c r="P25" s="14">
        <f t="shared" si="2"/>
        <v>161</v>
      </c>
      <c r="Q25" s="17" t="s">
        <v>32</v>
      </c>
      <c r="R25" s="14">
        <v>113730</v>
      </c>
      <c r="S25" s="23" t="s">
        <v>33</v>
      </c>
      <c r="T25" s="232" t="s">
        <v>169</v>
      </c>
      <c r="U25" s="16" t="s">
        <v>90</v>
      </c>
      <c r="V25" s="16">
        <v>1014209</v>
      </c>
      <c r="W25" s="16" t="s">
        <v>7671</v>
      </c>
      <c r="X25" s="16"/>
    </row>
    <row r="26" spans="1:24">
      <c r="A26" s="15" t="s">
        <v>119</v>
      </c>
      <c r="B26" s="15" t="s">
        <v>92</v>
      </c>
      <c r="C26" s="15" t="s">
        <v>7672</v>
      </c>
      <c r="D26" s="15" t="s">
        <v>159</v>
      </c>
      <c r="E26" s="24">
        <v>45897.041666666664</v>
      </c>
      <c r="F26" s="15">
        <v>10.3</v>
      </c>
      <c r="G26" s="37" t="s">
        <v>3121</v>
      </c>
      <c r="H26" s="15"/>
      <c r="I26" s="15"/>
      <c r="J26" s="15"/>
      <c r="K26" s="15"/>
      <c r="L26" s="35">
        <v>101</v>
      </c>
      <c r="M26" s="35">
        <v>30</v>
      </c>
      <c r="N26" s="35">
        <v>30</v>
      </c>
      <c r="O26" s="15"/>
      <c r="P26" s="14">
        <f t="shared" si="2"/>
        <v>161</v>
      </c>
      <c r="Q26" s="17" t="s">
        <v>32</v>
      </c>
      <c r="R26" s="14">
        <v>113731</v>
      </c>
      <c r="S26" s="23" t="s">
        <v>33</v>
      </c>
      <c r="T26" s="274" t="s">
        <v>161</v>
      </c>
      <c r="U26" s="16" t="s">
        <v>90</v>
      </c>
      <c r="V26" s="16">
        <v>1014210</v>
      </c>
      <c r="W26" s="16" t="s">
        <v>7668</v>
      </c>
      <c r="X26" s="16"/>
    </row>
    <row r="27" spans="1:24">
      <c r="A27" s="15" t="s">
        <v>2561</v>
      </c>
      <c r="B27" s="15" t="s">
        <v>92</v>
      </c>
      <c r="C27" s="15" t="s">
        <v>7673</v>
      </c>
      <c r="D27" s="15" t="s">
        <v>159</v>
      </c>
      <c r="E27" s="24">
        <v>45897.041666666664</v>
      </c>
      <c r="F27" s="15">
        <v>10.3</v>
      </c>
      <c r="G27" s="37" t="s">
        <v>3121</v>
      </c>
      <c r="H27" s="15"/>
      <c r="I27" s="15"/>
      <c r="J27" s="15"/>
      <c r="K27" s="15"/>
      <c r="L27" s="35">
        <v>101</v>
      </c>
      <c r="M27" s="35">
        <v>30</v>
      </c>
      <c r="N27" s="35">
        <v>30</v>
      </c>
      <c r="O27" s="15"/>
      <c r="P27" s="14">
        <f t="shared" si="2"/>
        <v>161</v>
      </c>
      <c r="Q27" s="17" t="s">
        <v>32</v>
      </c>
      <c r="R27" s="14">
        <v>113732</v>
      </c>
      <c r="S27" s="23" t="s">
        <v>33</v>
      </c>
      <c r="T27" s="274" t="s">
        <v>161</v>
      </c>
      <c r="U27" s="16" t="s">
        <v>90</v>
      </c>
      <c r="V27" s="16">
        <v>1014211</v>
      </c>
      <c r="W27" s="16" t="s">
        <v>7668</v>
      </c>
      <c r="X27" s="16"/>
    </row>
    <row r="28" spans="1:24" ht="29.25" customHeight="1">
      <c r="A28" s="393" t="s">
        <v>7628</v>
      </c>
      <c r="B28" s="15" t="s">
        <v>65</v>
      </c>
      <c r="C28" s="15" t="s">
        <v>7674</v>
      </c>
      <c r="D28" s="15" t="s">
        <v>64</v>
      </c>
      <c r="E28" s="24">
        <v>45897.472222222219</v>
      </c>
      <c r="F28" s="15">
        <v>14.8</v>
      </c>
      <c r="G28" s="37"/>
      <c r="H28" s="393">
        <v>27</v>
      </c>
      <c r="I28" s="15"/>
      <c r="J28" s="15"/>
      <c r="K28" s="15"/>
      <c r="L28" s="15"/>
      <c r="M28" s="15"/>
      <c r="N28" s="15"/>
      <c r="O28" s="15"/>
      <c r="P28" s="14">
        <f t="shared" si="2"/>
        <v>27</v>
      </c>
      <c r="Q28" s="14" t="s">
        <v>30</v>
      </c>
      <c r="R28" s="14">
        <v>113682</v>
      </c>
      <c r="S28" s="23" t="s">
        <v>33</v>
      </c>
      <c r="T28" s="232" t="s">
        <v>169</v>
      </c>
      <c r="U28" s="16" t="s">
        <v>90</v>
      </c>
      <c r="V28" s="16">
        <v>1014212</v>
      </c>
      <c r="W28" s="434" t="s">
        <v>7675</v>
      </c>
      <c r="X28" s="16" t="s">
        <v>7676</v>
      </c>
    </row>
    <row r="29" spans="1:24">
      <c r="A29" s="35" t="s">
        <v>113</v>
      </c>
      <c r="B29" s="35" t="s">
        <v>65</v>
      </c>
      <c r="C29" s="35" t="s">
        <v>7677</v>
      </c>
      <c r="D29" s="35" t="s">
        <v>1414</v>
      </c>
      <c r="E29" s="271">
        <v>45897.958333333336</v>
      </c>
      <c r="F29" s="35">
        <v>15.8</v>
      </c>
      <c r="G29" s="37"/>
      <c r="H29" s="15"/>
      <c r="I29" s="15"/>
      <c r="J29" s="15"/>
      <c r="K29" s="15"/>
      <c r="L29" s="35">
        <v>81</v>
      </c>
      <c r="M29" s="15"/>
      <c r="N29" s="15"/>
      <c r="O29" s="15"/>
      <c r="P29" s="14">
        <f t="shared" si="2"/>
        <v>81</v>
      </c>
      <c r="Q29" s="14" t="s">
        <v>30</v>
      </c>
      <c r="R29" s="14">
        <v>113710</v>
      </c>
      <c r="S29" s="23" t="s">
        <v>33</v>
      </c>
      <c r="T29" s="232" t="s">
        <v>169</v>
      </c>
      <c r="U29" s="16" t="s">
        <v>90</v>
      </c>
      <c r="V29" s="16">
        <v>1014213</v>
      </c>
      <c r="W29" s="16" t="s">
        <v>7678</v>
      </c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27</v>
      </c>
      <c r="I30" s="11">
        <f t="shared" si="3"/>
        <v>0</v>
      </c>
      <c r="J30" s="11">
        <f t="shared" si="3"/>
        <v>0</v>
      </c>
      <c r="K30" s="11">
        <f t="shared" si="3"/>
        <v>84</v>
      </c>
      <c r="L30" s="11">
        <f t="shared" si="3"/>
        <v>508</v>
      </c>
      <c r="M30" s="11">
        <f t="shared" si="3"/>
        <v>147</v>
      </c>
      <c r="N30" s="11">
        <f t="shared" si="3"/>
        <v>147</v>
      </c>
      <c r="O30" s="11">
        <f t="shared" si="3"/>
        <v>0</v>
      </c>
      <c r="P30" s="11">
        <f t="shared" si="3"/>
        <v>913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7541</v>
      </c>
      <c r="B34" s="1564" t="s">
        <v>7128</v>
      </c>
      <c r="C34" s="1564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373" t="s">
        <v>7542</v>
      </c>
      <c r="B35" s="373" t="s">
        <v>7296</v>
      </c>
      <c r="C35" s="373"/>
      <c r="D35" s="242"/>
      <c r="E35" s="24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5" t="s">
        <v>42</v>
      </c>
      <c r="B36" s="1772" t="s">
        <v>487</v>
      </c>
      <c r="C36" s="1772"/>
      <c r="D36" s="1"/>
      <c r="E36" s="1"/>
    </row>
    <row r="37" spans="1:24">
      <c r="A37" s="5" t="s">
        <v>42</v>
      </c>
      <c r="B37" s="1772"/>
      <c r="C37" s="1772"/>
    </row>
    <row r="38" spans="1:24">
      <c r="A38" s="5" t="s">
        <v>43</v>
      </c>
      <c r="B38" s="1772" t="s">
        <v>4027</v>
      </c>
      <c r="C38" s="1772"/>
      <c r="D38" s="1"/>
      <c r="E38" s="1"/>
    </row>
    <row r="39" spans="1:24">
      <c r="A39" s="5" t="s">
        <v>44</v>
      </c>
      <c r="B39" s="1772"/>
      <c r="C39" s="1772"/>
      <c r="D39" s="1"/>
      <c r="E39" s="1"/>
    </row>
    <row r="41" spans="1:24" ht="23.25">
      <c r="A41" s="1559" t="s">
        <v>205</v>
      </c>
      <c r="B41" s="1559"/>
      <c r="C41" s="1559"/>
      <c r="D41" s="1559"/>
      <c r="E41" s="1559"/>
      <c r="F41" s="1559"/>
      <c r="G41" s="7"/>
      <c r="H41" s="1559" t="s">
        <v>346</v>
      </c>
      <c r="I41" s="1559"/>
      <c r="J41" s="1559"/>
      <c r="K41" s="1559"/>
      <c r="L41" s="1559"/>
      <c r="M41" s="1559"/>
      <c r="N41" s="1559"/>
      <c r="O41" s="1559"/>
      <c r="P41" s="1559"/>
      <c r="Q41" s="1741" t="s">
        <v>2868</v>
      </c>
      <c r="R41" s="1742"/>
      <c r="S41" s="1742"/>
      <c r="T41" s="1742"/>
      <c r="U41" s="1742"/>
      <c r="V41" s="1742"/>
      <c r="W41" s="1742"/>
      <c r="X41" s="1742"/>
    </row>
    <row r="42" spans="1:24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15" t="s">
        <v>133</v>
      </c>
      <c r="B43" s="15" t="s">
        <v>134</v>
      </c>
      <c r="C43" s="15" t="s">
        <v>7679</v>
      </c>
      <c r="D43" s="15" t="s">
        <v>2892</v>
      </c>
      <c r="E43" s="24">
        <v>45897.288194444445</v>
      </c>
      <c r="F43" s="15">
        <v>10.3</v>
      </c>
      <c r="G43" s="37" t="s">
        <v>7198</v>
      </c>
      <c r="H43" s="15"/>
      <c r="I43" s="15"/>
      <c r="J43" s="15"/>
      <c r="K43" s="35">
        <v>60</v>
      </c>
      <c r="L43" s="35">
        <v>101</v>
      </c>
      <c r="M43" s="15"/>
      <c r="N43" s="15"/>
      <c r="O43" s="15"/>
      <c r="P43" s="14">
        <f t="shared" ref="P43:P48" si="4">SUM(H43:O43)</f>
        <v>161</v>
      </c>
      <c r="Q43" s="17" t="s">
        <v>32</v>
      </c>
      <c r="R43" s="14">
        <v>113733</v>
      </c>
      <c r="S43" s="23" t="s">
        <v>33</v>
      </c>
      <c r="T43" s="274" t="s">
        <v>161</v>
      </c>
      <c r="U43" s="16" t="s">
        <v>90</v>
      </c>
      <c r="V43" s="16">
        <v>1014220</v>
      </c>
      <c r="W43" s="16" t="s">
        <v>7680</v>
      </c>
      <c r="X43" s="16"/>
    </row>
    <row r="44" spans="1:24">
      <c r="A44" s="15" t="s">
        <v>133</v>
      </c>
      <c r="B44" s="15" t="s">
        <v>134</v>
      </c>
      <c r="C44" s="15" t="s">
        <v>7681</v>
      </c>
      <c r="D44" s="15" t="s">
        <v>2892</v>
      </c>
      <c r="E44" s="24">
        <v>45897.288194444445</v>
      </c>
      <c r="F44" s="15">
        <v>10.3</v>
      </c>
      <c r="G44" s="37" t="s">
        <v>7198</v>
      </c>
      <c r="H44" s="15"/>
      <c r="I44" s="15"/>
      <c r="J44" s="15"/>
      <c r="K44" s="35">
        <v>60</v>
      </c>
      <c r="L44" s="35">
        <v>101</v>
      </c>
      <c r="M44" s="15"/>
      <c r="N44" s="15"/>
      <c r="O44" s="15"/>
      <c r="P44" s="14">
        <f t="shared" si="4"/>
        <v>161</v>
      </c>
      <c r="Q44" s="17" t="s">
        <v>32</v>
      </c>
      <c r="R44" s="14">
        <v>113734</v>
      </c>
      <c r="S44" s="23" t="s">
        <v>33</v>
      </c>
      <c r="T44" s="274" t="s">
        <v>161</v>
      </c>
      <c r="U44" s="16" t="s">
        <v>90</v>
      </c>
      <c r="V44" s="16">
        <v>1014221</v>
      </c>
      <c r="W44" s="16" t="s">
        <v>7680</v>
      </c>
      <c r="X44" s="16"/>
    </row>
    <row r="45" spans="1:24">
      <c r="A45" s="15" t="s">
        <v>1530</v>
      </c>
      <c r="B45" s="15" t="s">
        <v>2438</v>
      </c>
      <c r="C45" s="15" t="s">
        <v>7682</v>
      </c>
      <c r="D45" s="15" t="s">
        <v>159</v>
      </c>
      <c r="E45" s="24">
        <v>45897.041666666664</v>
      </c>
      <c r="F45" s="15">
        <v>10.3</v>
      </c>
      <c r="G45" s="37" t="s">
        <v>3121</v>
      </c>
      <c r="H45" s="15"/>
      <c r="I45" s="15"/>
      <c r="J45" s="15"/>
      <c r="K45" s="15"/>
      <c r="L45" s="35">
        <v>71</v>
      </c>
      <c r="M45" s="35">
        <v>60</v>
      </c>
      <c r="N45" s="35">
        <v>30</v>
      </c>
      <c r="O45" s="15"/>
      <c r="P45" s="14">
        <f t="shared" si="4"/>
        <v>161</v>
      </c>
      <c r="Q45" s="17" t="s">
        <v>32</v>
      </c>
      <c r="R45" s="14">
        <v>113735</v>
      </c>
      <c r="S45" s="23" t="s">
        <v>33</v>
      </c>
      <c r="T45" s="274" t="s">
        <v>161</v>
      </c>
      <c r="U45" s="16" t="s">
        <v>90</v>
      </c>
      <c r="V45" s="16">
        <v>1014216</v>
      </c>
      <c r="W45" s="16" t="s">
        <v>7668</v>
      </c>
      <c r="X45" s="16"/>
    </row>
    <row r="46" spans="1:24">
      <c r="A46" s="15" t="s">
        <v>133</v>
      </c>
      <c r="B46" s="15" t="s">
        <v>92</v>
      </c>
      <c r="C46" s="15" t="s">
        <v>7683</v>
      </c>
      <c r="D46" s="15" t="s">
        <v>2467</v>
      </c>
      <c r="E46" s="24">
        <v>45897.743055555555</v>
      </c>
      <c r="F46" s="15">
        <v>10.3</v>
      </c>
      <c r="G46" s="37" t="s">
        <v>3121</v>
      </c>
      <c r="H46" s="15"/>
      <c r="I46" s="15"/>
      <c r="J46" s="15"/>
      <c r="K46" s="15"/>
      <c r="L46" s="35">
        <v>71</v>
      </c>
      <c r="M46" s="35">
        <v>60</v>
      </c>
      <c r="N46" s="35">
        <v>30</v>
      </c>
      <c r="O46" s="15"/>
      <c r="P46" s="14">
        <f t="shared" si="4"/>
        <v>161</v>
      </c>
      <c r="Q46" s="17" t="s">
        <v>32</v>
      </c>
      <c r="R46" s="14">
        <v>113736</v>
      </c>
      <c r="S46" s="23" t="s">
        <v>33</v>
      </c>
      <c r="T46" s="274" t="s">
        <v>161</v>
      </c>
      <c r="U46" s="16" t="s">
        <v>90</v>
      </c>
      <c r="V46" s="16">
        <v>1014217</v>
      </c>
      <c r="W46" s="16" t="s">
        <v>7668</v>
      </c>
      <c r="X46" s="16"/>
    </row>
    <row r="47" spans="1:24">
      <c r="A47" s="15" t="s">
        <v>102</v>
      </c>
      <c r="B47" s="15" t="s">
        <v>92</v>
      </c>
      <c r="C47" s="15" t="s">
        <v>7684</v>
      </c>
      <c r="D47" s="15" t="s">
        <v>159</v>
      </c>
      <c r="E47" s="24">
        <v>45897.041666666664</v>
      </c>
      <c r="F47" s="15">
        <v>10.3</v>
      </c>
      <c r="G47" s="37" t="s">
        <v>3121</v>
      </c>
      <c r="H47" s="15"/>
      <c r="I47" s="15"/>
      <c r="J47" s="15"/>
      <c r="K47" s="15"/>
      <c r="L47" s="35">
        <v>60</v>
      </c>
      <c r="M47" s="35">
        <v>90</v>
      </c>
      <c r="N47" s="35">
        <v>11</v>
      </c>
      <c r="O47" s="15"/>
      <c r="P47" s="14">
        <f t="shared" si="4"/>
        <v>161</v>
      </c>
      <c r="Q47" s="17" t="s">
        <v>32</v>
      </c>
      <c r="R47" s="14">
        <v>113737</v>
      </c>
      <c r="S47" s="23" t="s">
        <v>33</v>
      </c>
      <c r="T47" s="274" t="s">
        <v>161</v>
      </c>
      <c r="U47" s="16" t="s">
        <v>90</v>
      </c>
      <c r="V47" s="16">
        <v>1014218</v>
      </c>
      <c r="W47" s="16" t="s">
        <v>7668</v>
      </c>
      <c r="X47" s="16"/>
    </row>
    <row r="48" spans="1:24">
      <c r="A48" s="15" t="s">
        <v>2561</v>
      </c>
      <c r="B48" s="15" t="s">
        <v>2438</v>
      </c>
      <c r="C48" s="15" t="s">
        <v>7685</v>
      </c>
      <c r="D48" s="15" t="s">
        <v>2467</v>
      </c>
      <c r="E48" s="24">
        <v>45897.743055555555</v>
      </c>
      <c r="F48" s="15">
        <v>10.3</v>
      </c>
      <c r="G48" s="37" t="s">
        <v>3121</v>
      </c>
      <c r="H48" s="15"/>
      <c r="I48" s="15"/>
      <c r="J48" s="15"/>
      <c r="K48" s="15"/>
      <c r="L48" s="35">
        <v>60</v>
      </c>
      <c r="M48" s="35">
        <v>90</v>
      </c>
      <c r="N48" s="35">
        <v>11</v>
      </c>
      <c r="O48" s="15"/>
      <c r="P48" s="14">
        <f t="shared" si="4"/>
        <v>161</v>
      </c>
      <c r="Q48" s="17" t="s">
        <v>32</v>
      </c>
      <c r="R48" s="14">
        <v>113738</v>
      </c>
      <c r="S48" s="23" t="s">
        <v>33</v>
      </c>
      <c r="T48" s="274" t="s">
        <v>161</v>
      </c>
      <c r="U48" s="16" t="s">
        <v>90</v>
      </c>
      <c r="V48" s="16">
        <v>1014219</v>
      </c>
      <c r="W48" s="16" t="s">
        <v>7668</v>
      </c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5">SUM(H43:H48)</f>
        <v>0</v>
      </c>
      <c r="I49" s="11">
        <f t="shared" si="5"/>
        <v>0</v>
      </c>
      <c r="J49" s="11">
        <f t="shared" si="5"/>
        <v>0</v>
      </c>
      <c r="K49" s="11">
        <f t="shared" si="5"/>
        <v>120</v>
      </c>
      <c r="L49" s="11">
        <f t="shared" si="5"/>
        <v>464</v>
      </c>
      <c r="M49" s="11">
        <f t="shared" si="5"/>
        <v>300</v>
      </c>
      <c r="N49" s="11">
        <f t="shared" si="5"/>
        <v>82</v>
      </c>
      <c r="O49" s="11">
        <f t="shared" si="5"/>
        <v>0</v>
      </c>
      <c r="P49" s="11">
        <f t="shared" si="5"/>
        <v>966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/>
      <c r="B53" s="1564"/>
      <c r="C53" s="1564"/>
      <c r="D53" s="242"/>
      <c r="E53" s="243" t="s">
        <v>40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5" t="s">
        <v>42</v>
      </c>
      <c r="B54" s="1772" t="s">
        <v>4856</v>
      </c>
      <c r="C54" s="1772"/>
      <c r="D54" s="1"/>
      <c r="E54" s="1"/>
    </row>
    <row r="55" spans="1:24">
      <c r="A55" s="5" t="s">
        <v>42</v>
      </c>
      <c r="B55" s="1772"/>
      <c r="C55" s="1772"/>
    </row>
    <row r="56" spans="1:24">
      <c r="A56" s="5" t="s">
        <v>43</v>
      </c>
      <c r="B56" s="1772" t="s">
        <v>7686</v>
      </c>
      <c r="C56" s="1772"/>
      <c r="D56" s="1"/>
      <c r="E56" s="1"/>
    </row>
    <row r="57" spans="1:24">
      <c r="A57" s="5" t="s">
        <v>44</v>
      </c>
      <c r="B57" s="1772"/>
      <c r="C57" s="1772"/>
      <c r="D57" s="1"/>
      <c r="E57" s="1"/>
    </row>
    <row r="59" spans="1:24" ht="23.25">
      <c r="A59" s="1559" t="s">
        <v>155</v>
      </c>
      <c r="B59" s="1559"/>
      <c r="C59" s="1559"/>
      <c r="D59" s="1559"/>
      <c r="E59" s="1559"/>
      <c r="F59" s="1559"/>
      <c r="G59" s="7"/>
      <c r="H59" s="1559" t="s">
        <v>346</v>
      </c>
      <c r="I59" s="1559"/>
      <c r="J59" s="1559"/>
      <c r="K59" s="1559"/>
      <c r="L59" s="1559"/>
      <c r="M59" s="1559"/>
      <c r="N59" s="1559"/>
      <c r="O59" s="1559"/>
      <c r="P59" s="1559"/>
      <c r="Q59" s="1741" t="s">
        <v>7687</v>
      </c>
      <c r="R59" s="1742"/>
      <c r="S59" s="1742"/>
      <c r="T59" s="1742"/>
      <c r="U59" s="1742"/>
      <c r="V59" s="1742"/>
      <c r="W59" s="1742"/>
      <c r="X59" s="1742"/>
    </row>
    <row r="60" spans="1:24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33" t="s">
        <v>10</v>
      </c>
      <c r="H60" s="9" t="s">
        <v>11</v>
      </c>
      <c r="I60" s="9" t="s">
        <v>12</v>
      </c>
      <c r="J60" s="9" t="s">
        <v>13</v>
      </c>
      <c r="K60" s="9" t="s">
        <v>14</v>
      </c>
      <c r="L60" s="9" t="s">
        <v>15</v>
      </c>
      <c r="M60" s="9" t="s">
        <v>16</v>
      </c>
      <c r="N60" s="9" t="s">
        <v>17</v>
      </c>
      <c r="O60" s="10" t="s">
        <v>18</v>
      </c>
      <c r="P60" s="8" t="s">
        <v>19</v>
      </c>
      <c r="Q60" s="8" t="s">
        <v>20</v>
      </c>
      <c r="R60" s="8" t="s">
        <v>9</v>
      </c>
      <c r="S60" s="8" t="s">
        <v>21</v>
      </c>
      <c r="T60" s="8" t="s">
        <v>24</v>
      </c>
      <c r="U60" s="8" t="s">
        <v>25</v>
      </c>
      <c r="V60" s="8" t="s">
        <v>26</v>
      </c>
      <c r="W60" s="8" t="s">
        <v>27</v>
      </c>
      <c r="X60" s="8" t="s">
        <v>28</v>
      </c>
    </row>
    <row r="61" spans="1:24">
      <c r="A61" s="15" t="s">
        <v>150</v>
      </c>
      <c r="B61" s="15" t="s">
        <v>57</v>
      </c>
      <c r="C61" s="35" t="s">
        <v>7688</v>
      </c>
      <c r="D61" s="15" t="s">
        <v>56</v>
      </c>
      <c r="E61" s="24">
        <v>45897.229166666664</v>
      </c>
      <c r="F61" s="15">
        <v>10.3</v>
      </c>
      <c r="G61" s="37"/>
      <c r="H61" s="15"/>
      <c r="I61" s="15"/>
      <c r="J61" s="35">
        <v>122</v>
      </c>
      <c r="K61" s="35">
        <v>125</v>
      </c>
      <c r="L61" s="15"/>
      <c r="M61" s="15"/>
      <c r="N61" s="15"/>
      <c r="O61" s="15"/>
      <c r="P61" s="14">
        <f t="shared" ref="P61:P66" si="6">SUM(H61:O61)</f>
        <v>247</v>
      </c>
      <c r="Q61" s="14" t="s">
        <v>30</v>
      </c>
      <c r="R61" s="14">
        <v>113697</v>
      </c>
      <c r="S61" s="14" t="s">
        <v>31</v>
      </c>
      <c r="T61" s="232" t="s">
        <v>169</v>
      </c>
      <c r="U61" s="16" t="s">
        <v>90</v>
      </c>
      <c r="V61" s="16">
        <v>1014222</v>
      </c>
      <c r="W61" s="16" t="s">
        <v>7678</v>
      </c>
      <c r="X61" s="16"/>
    </row>
    <row r="62" spans="1:24">
      <c r="A62" s="15" t="s">
        <v>1530</v>
      </c>
      <c r="B62" s="15" t="s">
        <v>134</v>
      </c>
      <c r="C62" s="35" t="s">
        <v>7689</v>
      </c>
      <c r="D62" s="15" t="s">
        <v>2892</v>
      </c>
      <c r="E62" s="24">
        <v>45897.288194444445</v>
      </c>
      <c r="F62" s="15">
        <v>10.3</v>
      </c>
      <c r="G62" s="37" t="s">
        <v>3121</v>
      </c>
      <c r="H62" s="15"/>
      <c r="I62" s="15"/>
      <c r="J62" s="15"/>
      <c r="K62" s="15"/>
      <c r="L62" s="35">
        <v>107</v>
      </c>
      <c r="M62" s="35">
        <v>27</v>
      </c>
      <c r="N62" s="35">
        <v>27</v>
      </c>
      <c r="O62" s="15"/>
      <c r="P62" s="14">
        <f t="shared" si="6"/>
        <v>161</v>
      </c>
      <c r="Q62" s="17" t="s">
        <v>32</v>
      </c>
      <c r="R62" s="14">
        <v>113739</v>
      </c>
      <c r="S62" s="23" t="s">
        <v>33</v>
      </c>
      <c r="T62" s="274" t="s">
        <v>161</v>
      </c>
      <c r="U62" s="16" t="s">
        <v>90</v>
      </c>
      <c r="V62" s="16">
        <v>1014223</v>
      </c>
      <c r="W62" s="16" t="s">
        <v>7680</v>
      </c>
      <c r="X62" s="16"/>
    </row>
    <row r="63" spans="1:24">
      <c r="A63" s="15" t="s">
        <v>102</v>
      </c>
      <c r="B63" s="15" t="s">
        <v>2438</v>
      </c>
      <c r="C63" s="35" t="s">
        <v>7690</v>
      </c>
      <c r="D63" s="15" t="s">
        <v>2294</v>
      </c>
      <c r="E63" s="24">
        <v>45898.743055555555</v>
      </c>
      <c r="F63" s="15">
        <v>10.3</v>
      </c>
      <c r="G63" s="37" t="s">
        <v>3121</v>
      </c>
      <c r="H63" s="15"/>
      <c r="I63" s="15"/>
      <c r="J63" s="15"/>
      <c r="K63" s="15"/>
      <c r="L63" s="35">
        <v>54</v>
      </c>
      <c r="M63" s="35">
        <v>54</v>
      </c>
      <c r="N63" s="35">
        <v>53</v>
      </c>
      <c r="O63" s="15"/>
      <c r="P63" s="14">
        <f t="shared" si="6"/>
        <v>161</v>
      </c>
      <c r="Q63" s="17" t="s">
        <v>32</v>
      </c>
      <c r="R63" s="14">
        <v>113741</v>
      </c>
      <c r="S63" s="23" t="s">
        <v>33</v>
      </c>
      <c r="T63" s="274" t="s">
        <v>161</v>
      </c>
      <c r="U63" s="16" t="s">
        <v>90</v>
      </c>
      <c r="V63" s="16">
        <v>1014224</v>
      </c>
      <c r="W63" s="16" t="s">
        <v>7691</v>
      </c>
      <c r="X63" s="16"/>
    </row>
    <row r="64" spans="1:24">
      <c r="A64" s="15" t="s">
        <v>558</v>
      </c>
      <c r="B64" s="15" t="s">
        <v>2438</v>
      </c>
      <c r="C64" s="35" t="s">
        <v>7692</v>
      </c>
      <c r="D64" s="15" t="s">
        <v>159</v>
      </c>
      <c r="E64" s="24">
        <v>45898.041666666664</v>
      </c>
      <c r="F64" s="15">
        <v>10.3</v>
      </c>
      <c r="G64" s="37" t="s">
        <v>3121</v>
      </c>
      <c r="H64" s="15"/>
      <c r="I64" s="15"/>
      <c r="J64" s="15"/>
      <c r="K64" s="15"/>
      <c r="L64" s="35">
        <v>80</v>
      </c>
      <c r="M64" s="35">
        <v>54</v>
      </c>
      <c r="N64" s="35">
        <v>27</v>
      </c>
      <c r="O64" s="15"/>
      <c r="P64" s="14">
        <f t="shared" si="6"/>
        <v>161</v>
      </c>
      <c r="Q64" s="17" t="s">
        <v>32</v>
      </c>
      <c r="R64" s="14">
        <v>113742</v>
      </c>
      <c r="S64" s="23" t="s">
        <v>33</v>
      </c>
      <c r="T64" s="274" t="s">
        <v>161</v>
      </c>
      <c r="U64" s="16" t="s">
        <v>90</v>
      </c>
      <c r="V64" s="16">
        <v>1014225</v>
      </c>
      <c r="W64" s="16" t="s">
        <v>7691</v>
      </c>
      <c r="X64" s="16"/>
    </row>
    <row r="65" spans="1:24">
      <c r="A65" s="15" t="s">
        <v>1530</v>
      </c>
      <c r="B65" s="15" t="s">
        <v>134</v>
      </c>
      <c r="C65" s="35" t="s">
        <v>7693</v>
      </c>
      <c r="D65" s="15" t="s">
        <v>2892</v>
      </c>
      <c r="E65" s="24">
        <v>45897.288194444445</v>
      </c>
      <c r="F65" s="15">
        <v>10.3</v>
      </c>
      <c r="G65" s="37" t="s">
        <v>3121</v>
      </c>
      <c r="H65" s="15"/>
      <c r="I65" s="15"/>
      <c r="J65" s="15"/>
      <c r="K65" s="15"/>
      <c r="L65" s="35">
        <v>134</v>
      </c>
      <c r="M65" s="35">
        <v>27</v>
      </c>
      <c r="N65" s="15">
        <v>0</v>
      </c>
      <c r="O65" s="15"/>
      <c r="P65" s="14">
        <f t="shared" si="6"/>
        <v>161</v>
      </c>
      <c r="Q65" s="17" t="s">
        <v>32</v>
      </c>
      <c r="R65" s="14">
        <v>113740</v>
      </c>
      <c r="S65" s="23" t="s">
        <v>33</v>
      </c>
      <c r="T65" s="274" t="s">
        <v>161</v>
      </c>
      <c r="U65" s="16" t="s">
        <v>90</v>
      </c>
      <c r="V65" s="16">
        <v>1014226</v>
      </c>
      <c r="W65" s="16" t="s">
        <v>7680</v>
      </c>
      <c r="X65" s="16"/>
    </row>
    <row r="66" spans="1:24">
      <c r="A66" s="15"/>
      <c r="B66" s="15"/>
      <c r="C66" s="15"/>
      <c r="D66" s="15"/>
      <c r="E66" s="15"/>
      <c r="F66" s="15"/>
      <c r="G66" s="37"/>
      <c r="H66" s="15"/>
      <c r="I66" s="15"/>
      <c r="J66" s="15"/>
      <c r="K66" s="15"/>
      <c r="L66" s="15"/>
      <c r="M66" s="15"/>
      <c r="N66" s="15"/>
      <c r="O66" s="15"/>
      <c r="P66" s="14">
        <f t="shared" si="6"/>
        <v>0</v>
      </c>
      <c r="Q66" s="14" t="s">
        <v>30</v>
      </c>
      <c r="R66" s="14"/>
      <c r="S66" s="14" t="s">
        <v>31</v>
      </c>
      <c r="T66" s="16"/>
      <c r="U66" s="16"/>
      <c r="V66" s="16"/>
      <c r="W66" s="16"/>
      <c r="X66" s="16"/>
    </row>
    <row r="67" spans="1:24">
      <c r="A67" s="11" t="s">
        <v>19</v>
      </c>
      <c r="B67" s="7"/>
      <c r="C67" s="7"/>
      <c r="D67" s="7"/>
      <c r="E67" s="11"/>
      <c r="F67" s="7"/>
      <c r="G67" s="7"/>
      <c r="H67" s="11">
        <f t="shared" ref="H67:P67" si="7">SUM(H61:H66)</f>
        <v>0</v>
      </c>
      <c r="I67" s="11">
        <f t="shared" si="7"/>
        <v>0</v>
      </c>
      <c r="J67" s="11">
        <f t="shared" si="7"/>
        <v>122</v>
      </c>
      <c r="K67" s="11">
        <f t="shared" si="7"/>
        <v>125</v>
      </c>
      <c r="L67" s="11">
        <f t="shared" si="7"/>
        <v>375</v>
      </c>
      <c r="M67" s="11">
        <f t="shared" si="7"/>
        <v>162</v>
      </c>
      <c r="N67" s="11">
        <f t="shared" si="7"/>
        <v>107</v>
      </c>
      <c r="O67" s="11">
        <f t="shared" si="7"/>
        <v>0</v>
      </c>
      <c r="P67" s="11">
        <f t="shared" si="7"/>
        <v>891</v>
      </c>
      <c r="Q67" s="12"/>
      <c r="R67" s="12"/>
      <c r="S67" s="12"/>
      <c r="T67" s="12"/>
      <c r="U67" s="12"/>
      <c r="V67" s="12"/>
      <c r="W67" s="12"/>
      <c r="X67" s="12"/>
    </row>
    <row r="68" spans="1:24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563"/>
      <c r="K69" s="1563"/>
      <c r="L69" s="156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 ht="18">
      <c r="A70" s="187" t="s">
        <v>35</v>
      </c>
      <c r="B70" s="186" t="s">
        <v>36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4" t="s">
        <v>7541</v>
      </c>
      <c r="B71" s="1564" t="s">
        <v>7128</v>
      </c>
      <c r="C71" s="1564"/>
      <c r="D71" s="242"/>
      <c r="E71" s="243" t="s">
        <v>40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373" t="s">
        <v>7542</v>
      </c>
      <c r="B72" s="373" t="s">
        <v>7296</v>
      </c>
      <c r="C72" s="373"/>
      <c r="D72" s="242"/>
      <c r="E72" s="24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5" t="s">
        <v>42</v>
      </c>
      <c r="B73" s="1772" t="s">
        <v>7694</v>
      </c>
      <c r="C73" s="1772"/>
      <c r="D73" s="1"/>
      <c r="E73" s="1"/>
    </row>
    <row r="74" spans="1:24">
      <c r="A74" s="5" t="s">
        <v>42</v>
      </c>
      <c r="B74" s="1772"/>
      <c r="C74" s="1772"/>
    </row>
    <row r="75" spans="1:24">
      <c r="A75" s="5" t="s">
        <v>43</v>
      </c>
      <c r="B75" s="1845" t="s">
        <v>7695</v>
      </c>
      <c r="C75" s="1772"/>
      <c r="D75" s="1"/>
      <c r="E75" s="1"/>
    </row>
    <row r="76" spans="1:24">
      <c r="A76" s="5" t="s">
        <v>44</v>
      </c>
      <c r="B76" s="1772"/>
      <c r="C76" s="1772"/>
      <c r="D76" s="1"/>
      <c r="E76" s="1"/>
    </row>
    <row r="78" spans="1:24" ht="23.25">
      <c r="A78" s="1559" t="s">
        <v>83</v>
      </c>
      <c r="B78" s="1559"/>
      <c r="C78" s="1559"/>
      <c r="D78" s="1559"/>
      <c r="E78" s="1559"/>
      <c r="F78" s="1559"/>
      <c r="G78" s="7"/>
      <c r="H78" s="1559" t="s">
        <v>346</v>
      </c>
      <c r="I78" s="1559"/>
      <c r="J78" s="1559"/>
      <c r="K78" s="1559"/>
      <c r="L78" s="1559"/>
      <c r="M78" s="1559"/>
      <c r="N78" s="1559"/>
      <c r="O78" s="1559"/>
      <c r="P78" s="1559"/>
      <c r="Q78" s="1741" t="s">
        <v>6836</v>
      </c>
      <c r="R78" s="1742"/>
      <c r="S78" s="1742"/>
      <c r="T78" s="1742"/>
      <c r="U78" s="1742"/>
      <c r="V78" s="1742"/>
      <c r="W78" s="1742"/>
      <c r="X78" s="1742"/>
    </row>
    <row r="79" spans="1:24" ht="26.25">
      <c r="A79" s="8" t="s">
        <v>3</v>
      </c>
      <c r="B79" s="8" t="s">
        <v>4</v>
      </c>
      <c r="C79" s="8" t="s">
        <v>5</v>
      </c>
      <c r="D79" s="8" t="s">
        <v>6</v>
      </c>
      <c r="E79" s="8" t="s">
        <v>7</v>
      </c>
      <c r="F79" s="8" t="s">
        <v>8</v>
      </c>
      <c r="G79" s="33" t="s">
        <v>10</v>
      </c>
      <c r="H79" s="9" t="s">
        <v>11</v>
      </c>
      <c r="I79" s="9" t="s">
        <v>12</v>
      </c>
      <c r="J79" s="9" t="s">
        <v>13</v>
      </c>
      <c r="K79" s="9" t="s">
        <v>14</v>
      </c>
      <c r="L79" s="9" t="s">
        <v>15</v>
      </c>
      <c r="M79" s="9" t="s">
        <v>16</v>
      </c>
      <c r="N79" s="9" t="s">
        <v>17</v>
      </c>
      <c r="O79" s="10" t="s">
        <v>18</v>
      </c>
      <c r="P79" s="8" t="s">
        <v>19</v>
      </c>
      <c r="Q79" s="8" t="s">
        <v>20</v>
      </c>
      <c r="R79" s="8" t="s">
        <v>9</v>
      </c>
      <c r="S79" s="8" t="s">
        <v>21</v>
      </c>
      <c r="T79" s="8" t="s">
        <v>24</v>
      </c>
      <c r="U79" s="8" t="s">
        <v>25</v>
      </c>
      <c r="V79" s="8" t="s">
        <v>26</v>
      </c>
      <c r="W79" s="8" t="s">
        <v>27</v>
      </c>
      <c r="X79" s="8" t="s">
        <v>28</v>
      </c>
    </row>
    <row r="80" spans="1:24">
      <c r="A80" s="15" t="s">
        <v>120</v>
      </c>
      <c r="B80" s="15" t="s">
        <v>2438</v>
      </c>
      <c r="C80" s="35" t="s">
        <v>7696</v>
      </c>
      <c r="D80" s="15" t="s">
        <v>159</v>
      </c>
      <c r="E80" s="24">
        <v>45898.041666666664</v>
      </c>
      <c r="F80" s="15">
        <v>10.3</v>
      </c>
      <c r="G80" s="37" t="s">
        <v>3121</v>
      </c>
      <c r="H80" s="15"/>
      <c r="I80" s="15"/>
      <c r="J80" s="15"/>
      <c r="K80" s="15"/>
      <c r="L80" s="35">
        <v>108</v>
      </c>
      <c r="M80" s="35">
        <v>51</v>
      </c>
      <c r="N80" s="35">
        <v>0</v>
      </c>
      <c r="O80" s="15"/>
      <c r="P80" s="14">
        <f t="shared" ref="P80:P85" si="8">SUM(H80:O80)</f>
        <v>159</v>
      </c>
      <c r="Q80" s="17" t="s">
        <v>32</v>
      </c>
      <c r="R80" s="14">
        <v>113760</v>
      </c>
      <c r="S80" s="23" t="s">
        <v>33</v>
      </c>
      <c r="T80" s="274" t="s">
        <v>161</v>
      </c>
      <c r="U80" s="16" t="s">
        <v>90</v>
      </c>
      <c r="V80" s="16">
        <v>1014230</v>
      </c>
      <c r="W80" s="16" t="s">
        <v>7691</v>
      </c>
      <c r="X80" s="16"/>
    </row>
    <row r="81" spans="1:24">
      <c r="A81" s="15" t="s">
        <v>111</v>
      </c>
      <c r="B81" s="15" t="s">
        <v>65</v>
      </c>
      <c r="C81" s="35" t="s">
        <v>7697</v>
      </c>
      <c r="D81" s="15" t="s">
        <v>1414</v>
      </c>
      <c r="E81" s="24">
        <v>45897.958333333336</v>
      </c>
      <c r="F81" s="15">
        <v>15.8</v>
      </c>
      <c r="G81" s="37"/>
      <c r="H81" s="15"/>
      <c r="I81" s="15"/>
      <c r="J81" s="15"/>
      <c r="K81" s="15"/>
      <c r="L81" s="35">
        <v>161</v>
      </c>
      <c r="M81" s="15"/>
      <c r="N81" s="15"/>
      <c r="O81" s="15"/>
      <c r="P81" s="14">
        <f t="shared" si="8"/>
        <v>161</v>
      </c>
      <c r="Q81" s="14" t="s">
        <v>30</v>
      </c>
      <c r="R81" s="14">
        <v>113691</v>
      </c>
      <c r="S81" s="23" t="s">
        <v>33</v>
      </c>
      <c r="T81" s="232" t="s">
        <v>169</v>
      </c>
      <c r="U81" s="16" t="s">
        <v>90</v>
      </c>
      <c r="V81" s="16">
        <v>1014231</v>
      </c>
      <c r="W81" s="16" t="s">
        <v>7698</v>
      </c>
      <c r="X81" s="16"/>
    </row>
    <row r="82" spans="1:24">
      <c r="A82" s="15" t="s">
        <v>142</v>
      </c>
      <c r="B82" s="15" t="s">
        <v>72</v>
      </c>
      <c r="C82" s="35" t="s">
        <v>7699</v>
      </c>
      <c r="D82" s="15" t="s">
        <v>71</v>
      </c>
      <c r="E82" s="24">
        <v>45897.711805555555</v>
      </c>
      <c r="F82" s="15">
        <v>14.5</v>
      </c>
      <c r="G82" s="37"/>
      <c r="H82" s="15"/>
      <c r="I82" s="15"/>
      <c r="J82" s="15"/>
      <c r="K82" s="35">
        <v>81</v>
      </c>
      <c r="L82" s="35">
        <v>54</v>
      </c>
      <c r="M82" s="35">
        <v>26</v>
      </c>
      <c r="N82" s="15"/>
      <c r="O82" s="15"/>
      <c r="P82" s="14">
        <f t="shared" si="8"/>
        <v>161</v>
      </c>
      <c r="Q82" s="14" t="s">
        <v>30</v>
      </c>
      <c r="R82" s="14">
        <v>113692</v>
      </c>
      <c r="S82" s="14" t="s">
        <v>31</v>
      </c>
      <c r="T82" s="232" t="s">
        <v>169</v>
      </c>
      <c r="U82" s="16" t="s">
        <v>660</v>
      </c>
      <c r="V82" s="16">
        <v>1014232</v>
      </c>
      <c r="W82" s="16" t="s">
        <v>7700</v>
      </c>
      <c r="X82" s="16"/>
    </row>
    <row r="83" spans="1:24">
      <c r="A83" s="15" t="s">
        <v>142</v>
      </c>
      <c r="B83" s="15" t="s">
        <v>72</v>
      </c>
      <c r="C83" s="35" t="s">
        <v>7701</v>
      </c>
      <c r="D83" s="15" t="s">
        <v>71</v>
      </c>
      <c r="E83" s="24">
        <v>45897.711805555555</v>
      </c>
      <c r="F83" s="15">
        <v>14.5</v>
      </c>
      <c r="G83" s="37"/>
      <c r="H83" s="15"/>
      <c r="I83" s="15"/>
      <c r="J83" s="15"/>
      <c r="K83" s="15"/>
      <c r="L83" s="35">
        <v>26</v>
      </c>
      <c r="M83" s="35">
        <v>81</v>
      </c>
      <c r="N83" s="35">
        <v>54</v>
      </c>
      <c r="O83" s="15"/>
      <c r="P83" s="14">
        <f t="shared" si="8"/>
        <v>161</v>
      </c>
      <c r="Q83" s="14" t="s">
        <v>30</v>
      </c>
      <c r="R83" s="14">
        <v>113693</v>
      </c>
      <c r="S83" s="14" t="s">
        <v>31</v>
      </c>
      <c r="T83" s="232" t="s">
        <v>169</v>
      </c>
      <c r="U83" s="16" t="s">
        <v>660</v>
      </c>
      <c r="V83" s="16">
        <v>1014233</v>
      </c>
      <c r="W83" s="16" t="s">
        <v>7700</v>
      </c>
      <c r="X83" s="16"/>
    </row>
    <row r="84" spans="1:24">
      <c r="A84" s="15" t="s">
        <v>141</v>
      </c>
      <c r="B84" s="15" t="s">
        <v>69</v>
      </c>
      <c r="C84" s="35" t="s">
        <v>7702</v>
      </c>
      <c r="D84" s="15" t="s">
        <v>68</v>
      </c>
      <c r="E84" s="24">
        <v>45896.795138888891</v>
      </c>
      <c r="F84" s="15">
        <v>14.5</v>
      </c>
      <c r="G84" s="37"/>
      <c r="H84" s="15"/>
      <c r="I84" s="15"/>
      <c r="J84" s="15"/>
      <c r="K84" s="15"/>
      <c r="L84" s="35">
        <v>81</v>
      </c>
      <c r="M84" s="35">
        <v>54</v>
      </c>
      <c r="N84" s="35">
        <v>25</v>
      </c>
      <c r="O84" s="15"/>
      <c r="P84" s="14">
        <f t="shared" si="8"/>
        <v>160</v>
      </c>
      <c r="Q84" s="14" t="s">
        <v>30</v>
      </c>
      <c r="R84" s="14">
        <v>113696</v>
      </c>
      <c r="S84" s="14" t="s">
        <v>31</v>
      </c>
      <c r="T84" s="232" t="s">
        <v>169</v>
      </c>
      <c r="U84" s="16" t="s">
        <v>660</v>
      </c>
      <c r="V84" s="16">
        <v>1014234</v>
      </c>
      <c r="W84" s="16" t="s">
        <v>7678</v>
      </c>
      <c r="X84" s="16"/>
    </row>
    <row r="85" spans="1:24">
      <c r="A85" s="15" t="s">
        <v>2837</v>
      </c>
      <c r="B85" s="15" t="s">
        <v>2438</v>
      </c>
      <c r="C85" s="35" t="s">
        <v>7703</v>
      </c>
      <c r="D85" s="15" t="s">
        <v>6471</v>
      </c>
      <c r="E85" s="24">
        <v>45899.083333333336</v>
      </c>
      <c r="F85" s="15">
        <v>11.3</v>
      </c>
      <c r="G85" s="37" t="s">
        <v>3121</v>
      </c>
      <c r="H85" s="15"/>
      <c r="I85" s="15"/>
      <c r="J85" s="15"/>
      <c r="K85" s="15"/>
      <c r="L85" s="35">
        <v>111</v>
      </c>
      <c r="M85" s="35">
        <v>35</v>
      </c>
      <c r="N85" s="15"/>
      <c r="O85" s="35">
        <v>12</v>
      </c>
      <c r="P85" s="14">
        <f t="shared" si="8"/>
        <v>158</v>
      </c>
      <c r="Q85" s="17" t="s">
        <v>32</v>
      </c>
      <c r="R85" s="14">
        <v>113767</v>
      </c>
      <c r="S85" s="23" t="s">
        <v>33</v>
      </c>
      <c r="T85" s="232" t="s">
        <v>169</v>
      </c>
      <c r="U85" s="16" t="s">
        <v>90</v>
      </c>
      <c r="V85" s="16">
        <v>1014236</v>
      </c>
      <c r="W85" s="16" t="s">
        <v>7704</v>
      </c>
      <c r="X85" s="16"/>
    </row>
    <row r="86" spans="1:24">
      <c r="A86" s="11" t="s">
        <v>19</v>
      </c>
      <c r="B86" s="7"/>
      <c r="C86" s="7"/>
      <c r="D86" s="7"/>
      <c r="E86" s="11"/>
      <c r="F86" s="7"/>
      <c r="G86" s="7"/>
      <c r="H86" s="11">
        <f t="shared" ref="H86:P86" si="9">SUM(H80:H85)</f>
        <v>0</v>
      </c>
      <c r="I86" s="11">
        <f t="shared" si="9"/>
        <v>0</v>
      </c>
      <c r="J86" s="11">
        <f t="shared" si="9"/>
        <v>0</v>
      </c>
      <c r="K86" s="11">
        <f t="shared" si="9"/>
        <v>81</v>
      </c>
      <c r="L86" s="11">
        <f t="shared" si="9"/>
        <v>541</v>
      </c>
      <c r="M86" s="11">
        <f t="shared" si="9"/>
        <v>247</v>
      </c>
      <c r="N86" s="11">
        <f t="shared" si="9"/>
        <v>79</v>
      </c>
      <c r="O86" s="11">
        <f t="shared" si="9"/>
        <v>12</v>
      </c>
      <c r="P86" s="11">
        <f t="shared" si="9"/>
        <v>960</v>
      </c>
      <c r="Q86" s="12"/>
      <c r="R86" s="12"/>
      <c r="S86" s="12"/>
      <c r="T86" s="12"/>
      <c r="U86" s="12"/>
      <c r="V86" s="12"/>
      <c r="W86" s="12"/>
      <c r="X86" s="12"/>
    </row>
    <row r="87" spans="1:24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>
      <c r="A88" s="166" t="s">
        <v>34</v>
      </c>
      <c r="B88" s="1562"/>
      <c r="C88" s="1562"/>
      <c r="D88" s="1562"/>
      <c r="E88" s="1"/>
      <c r="F88" s="1"/>
      <c r="G88" s="1"/>
      <c r="H88" s="1"/>
      <c r="I88" s="1"/>
      <c r="J88" s="1563"/>
      <c r="K88" s="1563"/>
      <c r="L88" s="1563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 ht="18">
      <c r="A89" s="187" t="s">
        <v>35</v>
      </c>
      <c r="B89" s="186" t="s">
        <v>36</v>
      </c>
      <c r="C89" s="239" t="s">
        <v>37</v>
      </c>
      <c r="D89" s="24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>
      <c r="A90" s="4"/>
      <c r="B90" s="1564"/>
      <c r="C90" s="1564"/>
      <c r="D90" s="242"/>
      <c r="E90" s="243" t="s">
        <v>40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>
      <c r="A91" s="5" t="s">
        <v>42</v>
      </c>
      <c r="B91" s="1846" t="s">
        <v>4178</v>
      </c>
      <c r="C91" s="1772"/>
      <c r="D91" s="1"/>
      <c r="E91" s="1"/>
    </row>
    <row r="92" spans="1:24">
      <c r="A92" s="5" t="s">
        <v>42</v>
      </c>
      <c r="B92" s="1772"/>
      <c r="C92" s="1772"/>
    </row>
    <row r="93" spans="1:24">
      <c r="A93" s="5" t="s">
        <v>43</v>
      </c>
      <c r="B93" s="1845" t="s">
        <v>2491</v>
      </c>
      <c r="C93" s="1772"/>
      <c r="D93" s="1"/>
      <c r="E93" s="1"/>
    </row>
    <row r="94" spans="1:24">
      <c r="A94" s="5" t="s">
        <v>44</v>
      </c>
      <c r="B94" s="1772"/>
      <c r="C94" s="1772"/>
      <c r="D94" s="1"/>
      <c r="E94" s="1"/>
    </row>
  </sheetData>
  <mergeCells count="50">
    <mergeCell ref="B90:C90"/>
    <mergeCell ref="B91:C91"/>
    <mergeCell ref="B92:C92"/>
    <mergeCell ref="B93:C93"/>
    <mergeCell ref="B94:C94"/>
    <mergeCell ref="A78:F78"/>
    <mergeCell ref="H78:P78"/>
    <mergeCell ref="Q78:X78"/>
    <mergeCell ref="B88:D88"/>
    <mergeCell ref="J88:L88"/>
    <mergeCell ref="B71:C71"/>
    <mergeCell ref="B73:C73"/>
    <mergeCell ref="B74:C74"/>
    <mergeCell ref="B75:C75"/>
    <mergeCell ref="B76:C76"/>
    <mergeCell ref="A59:F59"/>
    <mergeCell ref="H59:P59"/>
    <mergeCell ref="Q59:X59"/>
    <mergeCell ref="B69:D69"/>
    <mergeCell ref="J69:L69"/>
    <mergeCell ref="B53:C53"/>
    <mergeCell ref="B54:C54"/>
    <mergeCell ref="B55:C55"/>
    <mergeCell ref="B56:C56"/>
    <mergeCell ref="B57:C57"/>
    <mergeCell ref="A41:F41"/>
    <mergeCell ref="H41:P41"/>
    <mergeCell ref="Q41:X41"/>
    <mergeCell ref="B51:D51"/>
    <mergeCell ref="J51:L51"/>
    <mergeCell ref="B38:C38"/>
    <mergeCell ref="B39:C39"/>
    <mergeCell ref="Q21:X21"/>
    <mergeCell ref="B32:D32"/>
    <mergeCell ref="J32:L32"/>
    <mergeCell ref="B34:C34"/>
    <mergeCell ref="B36:C36"/>
    <mergeCell ref="B37:C37"/>
    <mergeCell ref="H21:P21"/>
    <mergeCell ref="B16:C16"/>
    <mergeCell ref="B17:C17"/>
    <mergeCell ref="B18:C18"/>
    <mergeCell ref="B19:C19"/>
    <mergeCell ref="A21:F21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A6A0E-E9D7-48B9-B633-A0FF2648B6BC}">
  <sheetPr>
    <tabColor rgb="FF0070C0"/>
  </sheetPr>
  <dimension ref="A1:X94"/>
  <sheetViews>
    <sheetView topLeftCell="A6" workbookViewId="0">
      <selection activeCell="A79" sqref="A79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5.7109375" customWidth="1"/>
  </cols>
  <sheetData>
    <row r="1" spans="1:24" ht="23.25">
      <c r="A1" s="1559" t="s">
        <v>360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44" t="s">
        <v>122</v>
      </c>
      <c r="B3" s="344" t="s">
        <v>62</v>
      </c>
      <c r="C3" s="25" t="s">
        <v>7705</v>
      </c>
      <c r="D3" s="15" t="s">
        <v>61</v>
      </c>
      <c r="E3" s="24">
        <v>45892.767361111109</v>
      </c>
      <c r="F3" s="15">
        <v>13</v>
      </c>
      <c r="G3" s="37"/>
      <c r="H3" s="15"/>
      <c r="I3" s="26"/>
      <c r="J3" s="345">
        <v>81</v>
      </c>
      <c r="K3" s="345">
        <v>80</v>
      </c>
      <c r="L3" s="340"/>
      <c r="M3" s="340"/>
      <c r="N3" s="340"/>
      <c r="O3" s="25"/>
      <c r="P3" s="14">
        <f>SUM(H3:O3)</f>
        <v>161</v>
      </c>
      <c r="Q3" s="14" t="s">
        <v>30</v>
      </c>
      <c r="R3" s="14">
        <v>113563</v>
      </c>
      <c r="S3" s="14" t="s">
        <v>31</v>
      </c>
      <c r="T3" s="232" t="s">
        <v>126</v>
      </c>
      <c r="U3" s="16" t="s">
        <v>90</v>
      </c>
      <c r="V3" s="16">
        <v>1014142</v>
      </c>
      <c r="W3" s="16" t="s">
        <v>7706</v>
      </c>
      <c r="X3" s="16"/>
    </row>
    <row r="4" spans="1:24">
      <c r="A4" s="15" t="s">
        <v>219</v>
      </c>
      <c r="B4" s="15" t="s">
        <v>75</v>
      </c>
      <c r="C4" s="15" t="s">
        <v>7707</v>
      </c>
      <c r="D4" s="15" t="s">
        <v>74</v>
      </c>
      <c r="E4" s="24">
        <v>45892.524305555555</v>
      </c>
      <c r="F4" s="15">
        <v>15.3</v>
      </c>
      <c r="G4" s="37"/>
      <c r="H4" s="15"/>
      <c r="I4" s="15"/>
      <c r="J4" s="15"/>
      <c r="K4" s="35">
        <v>161</v>
      </c>
      <c r="L4" s="15"/>
      <c r="M4" s="15"/>
      <c r="N4" s="15"/>
      <c r="O4" s="15"/>
      <c r="P4" s="14">
        <f>SUM(H4:O4)</f>
        <v>161</v>
      </c>
      <c r="Q4" s="14" t="s">
        <v>30</v>
      </c>
      <c r="R4" s="14">
        <v>113607</v>
      </c>
      <c r="S4" s="14" t="s">
        <v>31</v>
      </c>
      <c r="T4" s="232" t="s">
        <v>126</v>
      </c>
      <c r="U4" s="16" t="s">
        <v>660</v>
      </c>
      <c r="V4" s="16">
        <v>1014143</v>
      </c>
      <c r="W4" s="16" t="s">
        <v>7708</v>
      </c>
      <c r="X4" s="16"/>
    </row>
    <row r="5" spans="1:24">
      <c r="A5" s="314" t="s">
        <v>113</v>
      </c>
      <c r="B5" s="15" t="s">
        <v>65</v>
      </c>
      <c r="C5" s="15" t="s">
        <v>7709</v>
      </c>
      <c r="D5" s="15" t="s">
        <v>64</v>
      </c>
      <c r="E5" s="24">
        <v>45892.472222222219</v>
      </c>
      <c r="F5" s="15">
        <v>14.8</v>
      </c>
      <c r="G5" s="37"/>
      <c r="H5" s="15"/>
      <c r="I5" s="15"/>
      <c r="J5" s="15"/>
      <c r="K5" s="15"/>
      <c r="L5" s="35">
        <v>108</v>
      </c>
      <c r="M5" s="15"/>
      <c r="N5" s="15"/>
      <c r="O5" s="15"/>
      <c r="P5" s="14">
        <f>SUM(H5:O5)</f>
        <v>108</v>
      </c>
      <c r="Q5" s="14" t="s">
        <v>30</v>
      </c>
      <c r="R5" s="14">
        <v>113560</v>
      </c>
      <c r="S5" s="23" t="s">
        <v>33</v>
      </c>
      <c r="T5" s="232" t="s">
        <v>169</v>
      </c>
      <c r="U5" s="16" t="s">
        <v>271</v>
      </c>
      <c r="V5" s="16">
        <v>1014144</v>
      </c>
      <c r="W5" s="16" t="s">
        <v>7708</v>
      </c>
      <c r="X5" s="16"/>
    </row>
    <row r="6" spans="1:24">
      <c r="A6" s="314" t="s">
        <v>111</v>
      </c>
      <c r="B6" s="15" t="s">
        <v>65</v>
      </c>
      <c r="C6" s="15" t="s">
        <v>7710</v>
      </c>
      <c r="D6" s="15" t="s">
        <v>64</v>
      </c>
      <c r="E6" s="24">
        <v>45892.472222222219</v>
      </c>
      <c r="F6" s="15">
        <v>14.8</v>
      </c>
      <c r="G6" s="37"/>
      <c r="H6" s="15"/>
      <c r="I6" s="15"/>
      <c r="J6" s="15"/>
      <c r="K6" s="15"/>
      <c r="L6" s="35">
        <v>161</v>
      </c>
      <c r="M6" s="15"/>
      <c r="N6" s="15"/>
      <c r="O6" s="15"/>
      <c r="P6" s="14">
        <f>SUM(H6:O6)</f>
        <v>161</v>
      </c>
      <c r="Q6" s="14" t="s">
        <v>30</v>
      </c>
      <c r="R6" s="14">
        <v>113562</v>
      </c>
      <c r="S6" s="23" t="s">
        <v>33</v>
      </c>
      <c r="T6" s="232" t="s">
        <v>169</v>
      </c>
      <c r="U6" s="16" t="s">
        <v>271</v>
      </c>
      <c r="V6" s="16">
        <v>1014145</v>
      </c>
      <c r="W6" s="16" t="s">
        <v>7708</v>
      </c>
      <c r="X6" s="16"/>
    </row>
    <row r="7" spans="1:24">
      <c r="A7" s="15"/>
      <c r="B7" s="15"/>
      <c r="C7" s="15"/>
      <c r="D7" s="15"/>
      <c r="E7" s="24"/>
      <c r="F7" s="15"/>
      <c r="G7" s="37"/>
      <c r="H7" s="15"/>
      <c r="I7" s="15"/>
      <c r="J7" s="15"/>
      <c r="K7" s="15"/>
      <c r="L7" s="15"/>
      <c r="M7" s="15"/>
      <c r="N7" s="15"/>
      <c r="O7" s="15"/>
      <c r="P7" s="14"/>
      <c r="Q7" s="14"/>
      <c r="R7" s="14"/>
      <c r="S7" s="14"/>
      <c r="T7" s="16"/>
      <c r="U7" s="16"/>
      <c r="V7" s="16"/>
      <c r="W7" s="16"/>
      <c r="X7" s="16"/>
    </row>
    <row r="8" spans="1:24">
      <c r="A8" s="314" t="s">
        <v>120</v>
      </c>
      <c r="B8" s="15" t="s">
        <v>1858</v>
      </c>
      <c r="C8" s="15" t="s">
        <v>7711</v>
      </c>
      <c r="D8" s="15" t="s">
        <v>99</v>
      </c>
      <c r="E8" s="24">
        <v>45893.274305555555</v>
      </c>
      <c r="F8" s="15">
        <v>10.8</v>
      </c>
      <c r="G8" s="37" t="s">
        <v>3121</v>
      </c>
      <c r="H8" s="15"/>
      <c r="I8" s="15"/>
      <c r="J8" s="15"/>
      <c r="K8" s="15"/>
      <c r="L8" s="35">
        <v>54</v>
      </c>
      <c r="M8" s="35">
        <v>54</v>
      </c>
      <c r="N8" s="35">
        <v>53</v>
      </c>
      <c r="O8" s="15"/>
      <c r="P8" s="14">
        <f>SUM(H8:O8)</f>
        <v>161</v>
      </c>
      <c r="Q8" s="17" t="s">
        <v>32</v>
      </c>
      <c r="R8" s="14">
        <v>113637</v>
      </c>
      <c r="S8" s="23" t="s">
        <v>33</v>
      </c>
      <c r="T8" s="274" t="s">
        <v>100</v>
      </c>
      <c r="U8" s="16" t="s">
        <v>90</v>
      </c>
      <c r="V8" s="16">
        <v>1014146</v>
      </c>
      <c r="W8" s="16" t="s">
        <v>7712</v>
      </c>
      <c r="X8" s="16"/>
    </row>
    <row r="9" spans="1:24">
      <c r="A9" s="15" t="s">
        <v>150</v>
      </c>
      <c r="B9" s="15" t="s">
        <v>57</v>
      </c>
      <c r="C9" s="15" t="s">
        <v>7713</v>
      </c>
      <c r="D9" s="15" t="s">
        <v>56</v>
      </c>
      <c r="E9" s="24">
        <v>45893.229166666664</v>
      </c>
      <c r="F9" s="15">
        <v>10.3</v>
      </c>
      <c r="G9" s="37"/>
      <c r="H9" s="15"/>
      <c r="I9" s="15"/>
      <c r="J9" s="15"/>
      <c r="K9" s="35">
        <v>144</v>
      </c>
      <c r="L9" s="15"/>
      <c r="M9" s="15"/>
      <c r="N9" s="15"/>
      <c r="O9" s="15"/>
      <c r="P9" s="14">
        <f>SUM(H9:O9)</f>
        <v>144</v>
      </c>
      <c r="Q9" s="14" t="s">
        <v>30</v>
      </c>
      <c r="R9" s="14">
        <v>113608</v>
      </c>
      <c r="S9" s="14" t="s">
        <v>31</v>
      </c>
      <c r="T9" s="232" t="s">
        <v>126</v>
      </c>
      <c r="U9" s="16" t="s">
        <v>90</v>
      </c>
      <c r="V9" s="16">
        <v>1014147</v>
      </c>
      <c r="W9" s="16" t="s">
        <v>7712</v>
      </c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0">SUM(H3:H9)</f>
        <v>0</v>
      </c>
      <c r="I10" s="11">
        <f t="shared" si="0"/>
        <v>0</v>
      </c>
      <c r="J10" s="11">
        <f t="shared" si="0"/>
        <v>81</v>
      </c>
      <c r="K10" s="11">
        <f t="shared" si="0"/>
        <v>385</v>
      </c>
      <c r="L10" s="11">
        <f t="shared" si="0"/>
        <v>323</v>
      </c>
      <c r="M10" s="11">
        <f t="shared" si="0"/>
        <v>54</v>
      </c>
      <c r="N10" s="11">
        <f t="shared" si="0"/>
        <v>53</v>
      </c>
      <c r="O10" s="11">
        <f t="shared" si="0"/>
        <v>0</v>
      </c>
      <c r="P10" s="11">
        <f t="shared" si="0"/>
        <v>896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230" t="s">
        <v>7714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7314</v>
      </c>
      <c r="B14" s="1564" t="s">
        <v>7296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373" t="s">
        <v>7333</v>
      </c>
      <c r="B15" s="373" t="s">
        <v>7128</v>
      </c>
      <c r="C15" s="373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6420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7715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1442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4488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18" t="s">
        <v>3</v>
      </c>
      <c r="B22" s="1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21" t="s">
        <v>13</v>
      </c>
      <c r="K22" s="21" t="s">
        <v>14</v>
      </c>
      <c r="L22" s="21" t="s">
        <v>15</v>
      </c>
      <c r="M22" s="21" t="s">
        <v>16</v>
      </c>
      <c r="N22" s="21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536" t="s">
        <v>86</v>
      </c>
      <c r="B23" s="340" t="s">
        <v>78</v>
      </c>
      <c r="C23" s="25" t="s">
        <v>7716</v>
      </c>
      <c r="D23" s="15" t="s">
        <v>932</v>
      </c>
      <c r="E23" s="24">
        <v>45893.010416666664</v>
      </c>
      <c r="F23" s="15">
        <v>10.3</v>
      </c>
      <c r="G23" s="37" t="s">
        <v>3121</v>
      </c>
      <c r="H23" s="15"/>
      <c r="I23" s="26"/>
      <c r="J23" s="340"/>
      <c r="K23" s="340"/>
      <c r="L23" s="345">
        <v>81</v>
      </c>
      <c r="M23" s="345">
        <v>80</v>
      </c>
      <c r="N23" s="344"/>
      <c r="O23" s="25"/>
      <c r="P23" s="14">
        <f>SUM(H23:O23)</f>
        <v>161</v>
      </c>
      <c r="Q23" s="17" t="s">
        <v>32</v>
      </c>
      <c r="R23" s="14">
        <v>113643</v>
      </c>
      <c r="S23" s="23" t="s">
        <v>33</v>
      </c>
      <c r="T23" s="274" t="s">
        <v>161</v>
      </c>
      <c r="U23" s="16" t="s">
        <v>90</v>
      </c>
      <c r="V23" s="16">
        <v>1014127</v>
      </c>
      <c r="W23" s="16" t="s">
        <v>7717</v>
      </c>
      <c r="X23" s="16"/>
    </row>
    <row r="24" spans="1:24">
      <c r="A24" s="314" t="s">
        <v>120</v>
      </c>
      <c r="B24" s="15" t="s">
        <v>1858</v>
      </c>
      <c r="C24" s="15" t="s">
        <v>7718</v>
      </c>
      <c r="D24" s="15" t="s">
        <v>88</v>
      </c>
      <c r="E24" s="24">
        <v>45893.166666666664</v>
      </c>
      <c r="F24" s="15">
        <v>10.3</v>
      </c>
      <c r="G24" s="37" t="s">
        <v>3121</v>
      </c>
      <c r="H24" s="15"/>
      <c r="I24" s="15"/>
      <c r="J24" s="15"/>
      <c r="K24" s="26"/>
      <c r="L24" s="344"/>
      <c r="M24" s="345">
        <v>108</v>
      </c>
      <c r="N24" s="345">
        <v>53</v>
      </c>
      <c r="O24" s="25"/>
      <c r="P24" s="14">
        <f>SUM(H24:O24)</f>
        <v>161</v>
      </c>
      <c r="Q24" s="17" t="s">
        <v>32</v>
      </c>
      <c r="R24" s="14">
        <v>113641</v>
      </c>
      <c r="S24" s="23" t="s">
        <v>33</v>
      </c>
      <c r="T24" s="274" t="s">
        <v>161</v>
      </c>
      <c r="U24" s="16" t="s">
        <v>90</v>
      </c>
      <c r="V24" s="16">
        <v>1014128</v>
      </c>
      <c r="W24" s="16" t="s">
        <v>7717</v>
      </c>
      <c r="X24" s="16"/>
    </row>
    <row r="25" spans="1:24">
      <c r="A25" s="536" t="s">
        <v>119</v>
      </c>
      <c r="B25" s="340" t="s">
        <v>2438</v>
      </c>
      <c r="C25" s="25" t="s">
        <v>7719</v>
      </c>
      <c r="D25" s="15" t="s">
        <v>2294</v>
      </c>
      <c r="E25" s="24">
        <v>45893.625</v>
      </c>
      <c r="F25" s="15">
        <v>10.3</v>
      </c>
      <c r="G25" s="37" t="s">
        <v>3121</v>
      </c>
      <c r="H25" s="15"/>
      <c r="I25" s="26"/>
      <c r="J25" s="340"/>
      <c r="K25" s="340"/>
      <c r="L25" s="345">
        <v>81</v>
      </c>
      <c r="M25" s="345">
        <v>78</v>
      </c>
      <c r="N25" s="345">
        <v>2</v>
      </c>
      <c r="O25" s="25"/>
      <c r="P25" s="14">
        <f>SUM(H25:O25)</f>
        <v>161</v>
      </c>
      <c r="Q25" s="17" t="s">
        <v>32</v>
      </c>
      <c r="R25" s="14">
        <v>113642</v>
      </c>
      <c r="S25" s="23" t="s">
        <v>33</v>
      </c>
      <c r="T25" s="274" t="s">
        <v>161</v>
      </c>
      <c r="U25" s="16" t="s">
        <v>90</v>
      </c>
      <c r="V25" s="16">
        <v>1014129</v>
      </c>
      <c r="W25" s="16" t="s">
        <v>7717</v>
      </c>
      <c r="X25" s="16"/>
    </row>
    <row r="26" spans="1:24">
      <c r="A26" s="536" t="s">
        <v>2561</v>
      </c>
      <c r="B26" s="340" t="s">
        <v>2438</v>
      </c>
      <c r="C26" s="25" t="s">
        <v>7720</v>
      </c>
      <c r="D26" s="15" t="s">
        <v>159</v>
      </c>
      <c r="E26" s="24">
        <v>45893.041666666664</v>
      </c>
      <c r="F26" s="15">
        <v>10.3</v>
      </c>
      <c r="G26" s="37" t="s">
        <v>3121</v>
      </c>
      <c r="H26" s="15"/>
      <c r="I26" s="26"/>
      <c r="J26" s="340"/>
      <c r="K26" s="340"/>
      <c r="L26" s="345">
        <v>107</v>
      </c>
      <c r="M26" s="345">
        <v>54</v>
      </c>
      <c r="N26" s="344"/>
      <c r="O26" s="25"/>
      <c r="P26" s="14">
        <f>SUM(H26:O26)</f>
        <v>161</v>
      </c>
      <c r="Q26" s="17" t="s">
        <v>32</v>
      </c>
      <c r="R26" s="14">
        <v>113638</v>
      </c>
      <c r="S26" s="23" t="s">
        <v>33</v>
      </c>
      <c r="T26" s="274" t="s">
        <v>161</v>
      </c>
      <c r="U26" s="16" t="s">
        <v>90</v>
      </c>
      <c r="V26" s="16">
        <v>1014130</v>
      </c>
      <c r="W26" s="16" t="s">
        <v>7717</v>
      </c>
      <c r="X26" s="16"/>
    </row>
    <row r="27" spans="1:24">
      <c r="A27" s="344"/>
      <c r="B27" s="340"/>
      <c r="C27" s="25"/>
      <c r="D27" s="15"/>
      <c r="E27" s="24"/>
      <c r="F27" s="15"/>
      <c r="G27" s="37"/>
      <c r="H27" s="15"/>
      <c r="I27" s="26"/>
      <c r="J27" s="340"/>
      <c r="K27" s="340"/>
      <c r="L27" s="340"/>
      <c r="M27" s="340"/>
      <c r="N27" s="340"/>
      <c r="O27" s="25"/>
      <c r="P27" s="14"/>
      <c r="Q27" s="14"/>
      <c r="R27" s="14"/>
      <c r="S27" s="14"/>
      <c r="T27" s="16"/>
      <c r="U27" s="16"/>
      <c r="V27" s="16"/>
      <c r="W27" s="16"/>
      <c r="X27" s="16"/>
    </row>
    <row r="28" spans="1:24">
      <c r="A28" s="314" t="s">
        <v>3866</v>
      </c>
      <c r="B28" s="15" t="s">
        <v>1858</v>
      </c>
      <c r="C28" s="15" t="s">
        <v>7721</v>
      </c>
      <c r="D28" s="15" t="s">
        <v>88</v>
      </c>
      <c r="E28" s="24">
        <v>45893.166666666664</v>
      </c>
      <c r="F28" s="15">
        <v>10.3</v>
      </c>
      <c r="G28" s="37" t="s">
        <v>3121</v>
      </c>
      <c r="H28" s="15"/>
      <c r="I28" s="15"/>
      <c r="J28" s="15"/>
      <c r="K28" s="15"/>
      <c r="L28" s="35">
        <v>107</v>
      </c>
      <c r="M28" s="35">
        <v>54</v>
      </c>
      <c r="N28" s="15"/>
      <c r="O28" s="15"/>
      <c r="P28" s="14">
        <f>SUM(H28:O28)</f>
        <v>161</v>
      </c>
      <c r="Q28" s="17" t="s">
        <v>32</v>
      </c>
      <c r="R28" s="14">
        <v>113645</v>
      </c>
      <c r="S28" s="23" t="s">
        <v>33</v>
      </c>
      <c r="T28" s="274" t="s">
        <v>161</v>
      </c>
      <c r="U28" s="16" t="s">
        <v>90</v>
      </c>
      <c r="V28" s="16">
        <v>1014131</v>
      </c>
      <c r="W28" s="16" t="s">
        <v>7717</v>
      </c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1">SUM(H23:H28)</f>
        <v>0</v>
      </c>
      <c r="I29" s="11">
        <f t="shared" si="1"/>
        <v>0</v>
      </c>
      <c r="J29" s="11">
        <f t="shared" si="1"/>
        <v>0</v>
      </c>
      <c r="K29" s="11">
        <f t="shared" si="1"/>
        <v>0</v>
      </c>
      <c r="L29" s="11">
        <f t="shared" si="1"/>
        <v>376</v>
      </c>
      <c r="M29" s="11">
        <f t="shared" si="1"/>
        <v>374</v>
      </c>
      <c r="N29" s="11">
        <f t="shared" si="1"/>
        <v>55</v>
      </c>
      <c r="O29" s="11">
        <f t="shared" si="1"/>
        <v>0</v>
      </c>
      <c r="P29" s="11">
        <f t="shared" si="1"/>
        <v>805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7722</v>
      </c>
      <c r="B33" s="1564"/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 t="s">
        <v>7113</v>
      </c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772" t="s">
        <v>3821</v>
      </c>
      <c r="C36" s="1772"/>
      <c r="D36" s="1"/>
      <c r="E36" s="1"/>
    </row>
    <row r="37" spans="1:24">
      <c r="A37" s="5" t="s">
        <v>44</v>
      </c>
      <c r="B37" s="1772"/>
      <c r="C37" s="1772"/>
      <c r="D37" s="1"/>
      <c r="E37" s="1"/>
    </row>
    <row r="39" spans="1:24" ht="23.25" customHeight="1">
      <c r="A39" s="1559" t="s">
        <v>1277</v>
      </c>
      <c r="B39" s="1559"/>
      <c r="C39" s="1559"/>
      <c r="D39" s="1559"/>
      <c r="E39" s="1559"/>
      <c r="F39" s="1559"/>
      <c r="G39" s="7"/>
      <c r="H39" s="1559" t="s">
        <v>346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2868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21" t="s">
        <v>15</v>
      </c>
      <c r="M40" s="21" t="s">
        <v>16</v>
      </c>
      <c r="N40" s="21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15" t="s">
        <v>133</v>
      </c>
      <c r="B41" s="15" t="s">
        <v>134</v>
      </c>
      <c r="C41" s="15" t="s">
        <v>7723</v>
      </c>
      <c r="D41" s="15" t="s">
        <v>2892</v>
      </c>
      <c r="E41" s="24">
        <v>45894.208333333336</v>
      </c>
      <c r="F41" s="15">
        <v>10.3</v>
      </c>
      <c r="G41" s="37" t="s">
        <v>3121</v>
      </c>
      <c r="H41" s="15"/>
      <c r="I41" s="15"/>
      <c r="J41" s="15"/>
      <c r="K41" s="26"/>
      <c r="L41" s="345">
        <v>107</v>
      </c>
      <c r="M41" s="345">
        <v>27</v>
      </c>
      <c r="N41" s="345">
        <v>27</v>
      </c>
      <c r="O41" s="25"/>
      <c r="P41" s="14">
        <f t="shared" ref="P41:P46" si="2">SUM(H41:O41)</f>
        <v>161</v>
      </c>
      <c r="Q41" s="17" t="s">
        <v>32</v>
      </c>
      <c r="R41" s="14">
        <v>113653</v>
      </c>
      <c r="S41" s="23" t="s">
        <v>33</v>
      </c>
      <c r="T41" s="274" t="s">
        <v>161</v>
      </c>
      <c r="U41" s="16" t="s">
        <v>271</v>
      </c>
      <c r="V41" s="16">
        <v>1014149</v>
      </c>
      <c r="W41" s="16" t="s">
        <v>7724</v>
      </c>
      <c r="X41" s="16"/>
    </row>
    <row r="42" spans="1:24">
      <c r="A42" s="15" t="s">
        <v>133</v>
      </c>
      <c r="B42" s="15" t="s">
        <v>134</v>
      </c>
      <c r="C42" s="15" t="s">
        <v>7725</v>
      </c>
      <c r="D42" s="15" t="s">
        <v>2892</v>
      </c>
      <c r="E42" s="24">
        <v>45894.208333333336</v>
      </c>
      <c r="F42" s="15">
        <v>10.3</v>
      </c>
      <c r="G42" s="37" t="s">
        <v>3121</v>
      </c>
      <c r="H42" s="15"/>
      <c r="I42" s="15"/>
      <c r="J42" s="15"/>
      <c r="K42" s="26"/>
      <c r="L42" s="345">
        <v>54</v>
      </c>
      <c r="M42" s="345">
        <v>54</v>
      </c>
      <c r="N42" s="345">
        <v>53</v>
      </c>
      <c r="O42" s="25"/>
      <c r="P42" s="14">
        <f t="shared" si="2"/>
        <v>161</v>
      </c>
      <c r="Q42" s="17" t="s">
        <v>32</v>
      </c>
      <c r="R42" s="14">
        <v>113654</v>
      </c>
      <c r="S42" s="23" t="s">
        <v>33</v>
      </c>
      <c r="T42" s="274" t="s">
        <v>161</v>
      </c>
      <c r="U42" s="16" t="s">
        <v>271</v>
      </c>
      <c r="V42" s="16">
        <v>1014150</v>
      </c>
      <c r="W42" s="16" t="s">
        <v>7724</v>
      </c>
      <c r="X42" s="16"/>
    </row>
    <row r="43" spans="1:24">
      <c r="A43" s="15" t="s">
        <v>86</v>
      </c>
      <c r="B43" s="15" t="s">
        <v>134</v>
      </c>
      <c r="C43" s="15" t="s">
        <v>7726</v>
      </c>
      <c r="D43" s="15" t="s">
        <v>2892</v>
      </c>
      <c r="E43" s="24">
        <v>45894.208333333336</v>
      </c>
      <c r="F43" s="15">
        <v>10.3</v>
      </c>
      <c r="G43" s="37" t="s">
        <v>3121</v>
      </c>
      <c r="H43" s="15"/>
      <c r="I43" s="15"/>
      <c r="J43" s="15"/>
      <c r="K43" s="26"/>
      <c r="L43" s="345">
        <v>27</v>
      </c>
      <c r="M43" s="345">
        <v>80</v>
      </c>
      <c r="N43" s="345">
        <v>27</v>
      </c>
      <c r="O43" s="27">
        <v>27</v>
      </c>
      <c r="P43" s="14">
        <f t="shared" si="2"/>
        <v>161</v>
      </c>
      <c r="Q43" s="17" t="s">
        <v>32</v>
      </c>
      <c r="R43" s="14">
        <v>113656</v>
      </c>
      <c r="S43" s="23" t="s">
        <v>33</v>
      </c>
      <c r="T43" s="274" t="s">
        <v>161</v>
      </c>
      <c r="U43" s="16" t="s">
        <v>271</v>
      </c>
      <c r="V43" s="16">
        <v>1014154</v>
      </c>
      <c r="W43" s="16" t="s">
        <v>7724</v>
      </c>
      <c r="X43" s="16"/>
    </row>
    <row r="44" spans="1:24">
      <c r="A44" s="314" t="s">
        <v>86</v>
      </c>
      <c r="B44" s="15" t="s">
        <v>2438</v>
      </c>
      <c r="C44" s="15" t="s">
        <v>7727</v>
      </c>
      <c r="D44" s="15" t="s">
        <v>159</v>
      </c>
      <c r="E44" s="24">
        <v>45893.041666666664</v>
      </c>
      <c r="F44" s="15">
        <v>10.3</v>
      </c>
      <c r="G44" s="37" t="s">
        <v>3121</v>
      </c>
      <c r="H44" s="15"/>
      <c r="I44" s="15"/>
      <c r="J44" s="15"/>
      <c r="K44" s="26"/>
      <c r="L44" s="345">
        <v>135</v>
      </c>
      <c r="M44" s="345">
        <v>26</v>
      </c>
      <c r="N44" s="344"/>
      <c r="O44" s="25"/>
      <c r="P44" s="14">
        <f t="shared" si="2"/>
        <v>161</v>
      </c>
      <c r="Q44" s="17" t="s">
        <v>32</v>
      </c>
      <c r="R44" s="14">
        <v>113655</v>
      </c>
      <c r="S44" s="23" t="s">
        <v>33</v>
      </c>
      <c r="T44" s="274" t="s">
        <v>161</v>
      </c>
      <c r="U44" s="16" t="s">
        <v>271</v>
      </c>
      <c r="V44" s="16">
        <v>1014156</v>
      </c>
      <c r="W44" s="16" t="s">
        <v>7717</v>
      </c>
      <c r="X44" s="16"/>
    </row>
    <row r="45" spans="1:24">
      <c r="A45" s="314" t="s">
        <v>2837</v>
      </c>
      <c r="B45" s="15" t="s">
        <v>2438</v>
      </c>
      <c r="C45" s="15" t="s">
        <v>7728</v>
      </c>
      <c r="D45" s="15" t="s">
        <v>159</v>
      </c>
      <c r="E45" s="24">
        <v>45893.041666666664</v>
      </c>
      <c r="F45" s="15">
        <v>10.3</v>
      </c>
      <c r="G45" s="37" t="s">
        <v>3121</v>
      </c>
      <c r="H45" s="15"/>
      <c r="I45" s="15"/>
      <c r="J45" s="15"/>
      <c r="K45" s="15"/>
      <c r="L45" s="35">
        <v>107</v>
      </c>
      <c r="M45" s="35">
        <v>27</v>
      </c>
      <c r="N45" s="15"/>
      <c r="O45" s="35">
        <v>27</v>
      </c>
      <c r="P45" s="14">
        <f t="shared" si="2"/>
        <v>161</v>
      </c>
      <c r="Q45" s="17" t="s">
        <v>32</v>
      </c>
      <c r="R45" s="14">
        <v>113657</v>
      </c>
      <c r="S45" s="23" t="s">
        <v>33</v>
      </c>
      <c r="T45" s="274" t="s">
        <v>161</v>
      </c>
      <c r="U45" s="16" t="s">
        <v>90</v>
      </c>
      <c r="V45" s="16">
        <v>1014157</v>
      </c>
      <c r="W45" s="16" t="s">
        <v>7717</v>
      </c>
      <c r="X45" s="16"/>
    </row>
    <row r="46" spans="1:24">
      <c r="A46" s="15"/>
      <c r="B46" s="15"/>
      <c r="C46" s="15"/>
      <c r="D46" s="15"/>
      <c r="E46" s="15"/>
      <c r="F46" s="15"/>
      <c r="G46" s="37"/>
      <c r="H46" s="15"/>
      <c r="I46" s="15"/>
      <c r="J46" s="15"/>
      <c r="K46" s="15"/>
      <c r="L46" s="15"/>
      <c r="M46" s="15"/>
      <c r="N46" s="15"/>
      <c r="O46" s="15"/>
      <c r="P46" s="14">
        <f t="shared" si="2"/>
        <v>0</v>
      </c>
      <c r="Q46" s="14" t="s">
        <v>30</v>
      </c>
      <c r="R46" s="14"/>
      <c r="S46" s="14" t="s">
        <v>31</v>
      </c>
      <c r="T46" s="16"/>
      <c r="U46" s="16"/>
      <c r="V46" s="16"/>
      <c r="W46" s="16"/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3">SUM(H41:H46)</f>
        <v>0</v>
      </c>
      <c r="I47" s="11">
        <f t="shared" si="3"/>
        <v>0</v>
      </c>
      <c r="J47" s="11">
        <f t="shared" si="3"/>
        <v>0</v>
      </c>
      <c r="K47" s="11">
        <f t="shared" si="3"/>
        <v>0</v>
      </c>
      <c r="L47" s="11">
        <f t="shared" si="3"/>
        <v>430</v>
      </c>
      <c r="M47" s="11">
        <f t="shared" si="3"/>
        <v>214</v>
      </c>
      <c r="N47" s="11">
        <f t="shared" si="3"/>
        <v>107</v>
      </c>
      <c r="O47" s="11">
        <f t="shared" si="3"/>
        <v>54</v>
      </c>
      <c r="P47" s="11">
        <f t="shared" si="3"/>
        <v>805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4" t="s">
        <v>7722</v>
      </c>
      <c r="B51" s="1564"/>
      <c r="C51" s="1564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5" t="s">
        <v>42</v>
      </c>
      <c r="B52" s="1772" t="s">
        <v>7729</v>
      </c>
      <c r="C52" s="1772"/>
      <c r="D52" s="1"/>
      <c r="E52" s="1"/>
    </row>
    <row r="53" spans="1:24">
      <c r="A53" s="5" t="s">
        <v>42</v>
      </c>
      <c r="B53" s="1772"/>
      <c r="C53" s="1772"/>
    </row>
    <row r="54" spans="1:24">
      <c r="A54" s="5" t="s">
        <v>43</v>
      </c>
      <c r="B54" s="1772" t="s">
        <v>7730</v>
      </c>
      <c r="C54" s="1772"/>
      <c r="D54" s="1"/>
      <c r="E54" s="1"/>
    </row>
    <row r="55" spans="1:24">
      <c r="A55" s="5" t="s">
        <v>44</v>
      </c>
      <c r="B55" s="1772"/>
      <c r="C55" s="1772"/>
      <c r="D55" s="1"/>
      <c r="E55" s="1"/>
    </row>
    <row r="57" spans="1:24" ht="23.25" customHeight="1">
      <c r="A57" s="1559" t="s">
        <v>394</v>
      </c>
      <c r="B57" s="1559"/>
      <c r="C57" s="1559"/>
      <c r="D57" s="1559"/>
      <c r="E57" s="1559"/>
      <c r="F57" s="1559"/>
      <c r="G57" s="7"/>
      <c r="H57" s="1559" t="s">
        <v>346</v>
      </c>
      <c r="I57" s="1559"/>
      <c r="J57" s="1559"/>
      <c r="K57" s="1559"/>
      <c r="L57" s="1559"/>
      <c r="M57" s="1559"/>
      <c r="N57" s="1559"/>
      <c r="O57" s="1559"/>
      <c r="P57" s="1559"/>
      <c r="Q57" s="1741" t="s">
        <v>5850</v>
      </c>
      <c r="R57" s="1742"/>
      <c r="S57" s="1742"/>
      <c r="T57" s="1742"/>
      <c r="U57" s="1742"/>
      <c r="V57" s="1742"/>
      <c r="W57" s="1742"/>
      <c r="X57" s="1742"/>
    </row>
    <row r="58" spans="1:24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9" t="s">
        <v>15</v>
      </c>
      <c r="M58" s="9" t="s">
        <v>16</v>
      </c>
      <c r="N58" s="9" t="s">
        <v>17</v>
      </c>
      <c r="O58" s="10" t="s">
        <v>18</v>
      </c>
      <c r="P58" s="8" t="s">
        <v>19</v>
      </c>
      <c r="Q58" s="8" t="s">
        <v>20</v>
      </c>
      <c r="R58" s="8" t="s">
        <v>9</v>
      </c>
      <c r="S58" s="8" t="s">
        <v>21</v>
      </c>
      <c r="T58" s="8" t="s">
        <v>24</v>
      </c>
      <c r="U58" s="8" t="s">
        <v>25</v>
      </c>
      <c r="V58" s="8" t="s">
        <v>26</v>
      </c>
      <c r="W58" s="8" t="s">
        <v>27</v>
      </c>
      <c r="X58" s="8" t="s">
        <v>28</v>
      </c>
    </row>
    <row r="59" spans="1:24">
      <c r="A59" s="15"/>
      <c r="B59" s="15"/>
      <c r="C59" s="15"/>
      <c r="D59" s="15"/>
      <c r="E59" s="24"/>
      <c r="F59" s="15"/>
      <c r="G59" s="37"/>
      <c r="H59" s="15"/>
      <c r="I59" s="15"/>
      <c r="J59" s="15"/>
      <c r="K59" s="15"/>
      <c r="L59" s="15"/>
      <c r="M59" s="15"/>
      <c r="N59" s="15"/>
      <c r="O59" s="15"/>
      <c r="P59" s="14"/>
      <c r="Q59" s="14"/>
      <c r="R59" s="14"/>
      <c r="S59" s="14"/>
      <c r="T59" s="16"/>
      <c r="U59" s="16"/>
      <c r="V59" s="16"/>
      <c r="W59" s="16"/>
      <c r="X59" s="16"/>
    </row>
    <row r="60" spans="1:24">
      <c r="A60" s="15" t="s">
        <v>558</v>
      </c>
      <c r="B60" s="15" t="s">
        <v>92</v>
      </c>
      <c r="C60" s="15" t="s">
        <v>7731</v>
      </c>
      <c r="D60" s="15" t="s">
        <v>6981</v>
      </c>
      <c r="E60" s="24">
        <v>45895.319444444445</v>
      </c>
      <c r="F60" s="15">
        <v>10.3</v>
      </c>
      <c r="G60" s="37" t="s">
        <v>3121</v>
      </c>
      <c r="H60" s="15"/>
      <c r="I60" s="15"/>
      <c r="J60" s="15"/>
      <c r="K60" s="15"/>
      <c r="L60" s="35">
        <v>101</v>
      </c>
      <c r="M60" s="35">
        <v>30</v>
      </c>
      <c r="N60" s="35">
        <v>30</v>
      </c>
      <c r="O60" s="15"/>
      <c r="P60" s="14">
        <f>SUM(H60:O60)</f>
        <v>161</v>
      </c>
      <c r="Q60" s="17" t="s">
        <v>32</v>
      </c>
      <c r="R60" s="14">
        <v>113658</v>
      </c>
      <c r="S60" s="23" t="s">
        <v>33</v>
      </c>
      <c r="T60" s="274" t="s">
        <v>161</v>
      </c>
      <c r="U60" s="16" t="s">
        <v>90</v>
      </c>
      <c r="V60" s="16">
        <v>1014172</v>
      </c>
      <c r="W60" s="16" t="s">
        <v>7732</v>
      </c>
      <c r="X60" s="16"/>
    </row>
    <row r="61" spans="1:24">
      <c r="A61" s="536" t="s">
        <v>3866</v>
      </c>
      <c r="B61" s="344" t="s">
        <v>1858</v>
      </c>
      <c r="C61" s="25" t="s">
        <v>7733</v>
      </c>
      <c r="D61" s="15" t="s">
        <v>99</v>
      </c>
      <c r="E61" s="24">
        <v>45893.274305555555</v>
      </c>
      <c r="F61" s="15">
        <v>10.8</v>
      </c>
      <c r="G61" s="37" t="s">
        <v>3121</v>
      </c>
      <c r="H61" s="15"/>
      <c r="I61" s="26"/>
      <c r="J61" s="340"/>
      <c r="K61" s="340"/>
      <c r="L61" s="345">
        <v>90</v>
      </c>
      <c r="M61" s="345">
        <v>60</v>
      </c>
      <c r="N61" s="345">
        <v>11</v>
      </c>
      <c r="O61" s="25"/>
      <c r="P61" s="14">
        <v>161</v>
      </c>
      <c r="Q61" s="17" t="s">
        <v>32</v>
      </c>
      <c r="R61" s="14">
        <v>113659</v>
      </c>
      <c r="S61" s="23" t="s">
        <v>33</v>
      </c>
      <c r="T61" s="232" t="s">
        <v>100</v>
      </c>
      <c r="U61" s="16" t="s">
        <v>90</v>
      </c>
      <c r="V61" s="16">
        <v>1014173</v>
      </c>
      <c r="W61" s="16" t="s">
        <v>7712</v>
      </c>
      <c r="X61" s="16"/>
    </row>
    <row r="62" spans="1:24">
      <c r="A62" s="15" t="s">
        <v>2837</v>
      </c>
      <c r="B62" s="15" t="s">
        <v>92</v>
      </c>
      <c r="C62" s="15" t="s">
        <v>7734</v>
      </c>
      <c r="D62" s="15" t="s">
        <v>6981</v>
      </c>
      <c r="E62" s="24">
        <v>45895.319444444445</v>
      </c>
      <c r="F62" s="15">
        <v>10.3</v>
      </c>
      <c r="G62" s="37" t="s">
        <v>3121</v>
      </c>
      <c r="H62" s="15"/>
      <c r="I62" s="15"/>
      <c r="J62" s="15"/>
      <c r="K62" s="15"/>
      <c r="L62" s="35">
        <v>101</v>
      </c>
      <c r="M62" s="35">
        <v>30</v>
      </c>
      <c r="N62" s="15"/>
      <c r="O62" s="35">
        <v>30</v>
      </c>
      <c r="P62" s="14">
        <f>SUM(H62:O62)</f>
        <v>161</v>
      </c>
      <c r="Q62" s="17" t="s">
        <v>32</v>
      </c>
      <c r="R62" s="14">
        <v>113660</v>
      </c>
      <c r="S62" s="23" t="s">
        <v>33</v>
      </c>
      <c r="T62" s="274" t="s">
        <v>161</v>
      </c>
      <c r="U62" s="16" t="s">
        <v>90</v>
      </c>
      <c r="V62" s="16">
        <v>1014174</v>
      </c>
      <c r="W62" s="16" t="s">
        <v>7732</v>
      </c>
      <c r="X62" s="16"/>
    </row>
    <row r="63" spans="1:24">
      <c r="A63" s="15" t="s">
        <v>102</v>
      </c>
      <c r="B63" s="15" t="s">
        <v>92</v>
      </c>
      <c r="C63" s="15" t="s">
        <v>7735</v>
      </c>
      <c r="D63" s="15" t="s">
        <v>6981</v>
      </c>
      <c r="E63" s="24">
        <v>45895.319444444445</v>
      </c>
      <c r="F63" s="15">
        <v>10.3</v>
      </c>
      <c r="G63" s="37" t="s">
        <v>3121</v>
      </c>
      <c r="H63" s="15"/>
      <c r="I63" s="15"/>
      <c r="J63" s="15"/>
      <c r="K63" s="15"/>
      <c r="L63" s="35">
        <v>90</v>
      </c>
      <c r="M63" s="35">
        <v>41</v>
      </c>
      <c r="N63" s="35">
        <v>30</v>
      </c>
      <c r="O63" s="15"/>
      <c r="P63" s="14">
        <f>SUM(H63:O63)</f>
        <v>161</v>
      </c>
      <c r="Q63" s="17" t="s">
        <v>32</v>
      </c>
      <c r="R63" s="14">
        <v>113661</v>
      </c>
      <c r="S63" s="23" t="s">
        <v>33</v>
      </c>
      <c r="T63" s="274" t="s">
        <v>161</v>
      </c>
      <c r="U63" s="16" t="s">
        <v>90</v>
      </c>
      <c r="V63" s="16">
        <v>1014175</v>
      </c>
      <c r="W63" s="16" t="s">
        <v>7732</v>
      </c>
      <c r="X63" s="16"/>
    </row>
    <row r="64" spans="1:24">
      <c r="A64" s="314" t="s">
        <v>519</v>
      </c>
      <c r="B64" s="15" t="s">
        <v>78</v>
      </c>
      <c r="C64" s="15" t="s">
        <v>7736</v>
      </c>
      <c r="D64" s="15" t="s">
        <v>99</v>
      </c>
      <c r="E64" s="24">
        <v>45893.274305555555</v>
      </c>
      <c r="F64" s="15">
        <v>10.8</v>
      </c>
      <c r="G64" s="37" t="s">
        <v>3121</v>
      </c>
      <c r="H64" s="15"/>
      <c r="I64" s="15"/>
      <c r="J64" s="15"/>
      <c r="K64" s="15"/>
      <c r="L64" s="35">
        <v>90</v>
      </c>
      <c r="M64" s="35">
        <v>60</v>
      </c>
      <c r="N64" s="35">
        <v>11</v>
      </c>
      <c r="O64" s="15"/>
      <c r="P64" s="14">
        <f>SUM(H64:O64)</f>
        <v>161</v>
      </c>
      <c r="Q64" s="17" t="s">
        <v>32</v>
      </c>
      <c r="R64" s="14">
        <v>113662</v>
      </c>
      <c r="S64" s="23" t="s">
        <v>33</v>
      </c>
      <c r="T64" s="232" t="s">
        <v>100</v>
      </c>
      <c r="U64" s="16"/>
      <c r="V64" s="16">
        <v>1014177</v>
      </c>
      <c r="W64" s="16" t="s">
        <v>7712</v>
      </c>
      <c r="X64" s="16"/>
    </row>
    <row r="65" spans="1:24">
      <c r="A65" s="15" t="s">
        <v>1303</v>
      </c>
      <c r="B65" s="15" t="s">
        <v>2438</v>
      </c>
      <c r="C65" s="409" t="s">
        <v>7737</v>
      </c>
      <c r="D65" s="15" t="s">
        <v>6981</v>
      </c>
      <c r="E65" s="24">
        <v>45895.319444444445</v>
      </c>
      <c r="F65" s="15">
        <v>10.3</v>
      </c>
      <c r="G65" s="37" t="s">
        <v>3121</v>
      </c>
      <c r="H65" s="15"/>
      <c r="I65" s="15"/>
      <c r="J65" s="15"/>
      <c r="K65" s="15"/>
      <c r="L65" s="35">
        <v>90</v>
      </c>
      <c r="M65" s="35">
        <v>41</v>
      </c>
      <c r="N65" s="35">
        <v>30</v>
      </c>
      <c r="O65" s="15"/>
      <c r="P65" s="14">
        <f>SUM(H65:O65)</f>
        <v>161</v>
      </c>
      <c r="Q65" s="17" t="s">
        <v>32</v>
      </c>
      <c r="R65" s="14">
        <v>113663</v>
      </c>
      <c r="S65" s="23" t="s">
        <v>33</v>
      </c>
      <c r="T65" s="274" t="s">
        <v>161</v>
      </c>
      <c r="U65" s="16" t="s">
        <v>90</v>
      </c>
      <c r="V65" s="16">
        <v>1014179</v>
      </c>
      <c r="W65" s="16" t="s">
        <v>7732</v>
      </c>
      <c r="X65" s="16"/>
    </row>
    <row r="66" spans="1:24">
      <c r="A66" s="11" t="s">
        <v>19</v>
      </c>
      <c r="B66" s="7"/>
      <c r="C66" s="7"/>
      <c r="D66" s="7"/>
      <c r="E66" s="11"/>
      <c r="F66" s="7"/>
      <c r="G66" s="7"/>
      <c r="H66" s="11">
        <f t="shared" ref="H66:P66" si="4">SUM(H59:H65)</f>
        <v>0</v>
      </c>
      <c r="I66" s="11">
        <f t="shared" si="4"/>
        <v>0</v>
      </c>
      <c r="J66" s="11">
        <f t="shared" si="4"/>
        <v>0</v>
      </c>
      <c r="K66" s="11">
        <f t="shared" si="4"/>
        <v>0</v>
      </c>
      <c r="L66" s="11">
        <f t="shared" si="4"/>
        <v>562</v>
      </c>
      <c r="M66" s="11">
        <f t="shared" si="4"/>
        <v>262</v>
      </c>
      <c r="N66" s="11">
        <f t="shared" si="4"/>
        <v>112</v>
      </c>
      <c r="O66" s="11">
        <f t="shared" si="4"/>
        <v>30</v>
      </c>
      <c r="P66" s="11">
        <f t="shared" si="4"/>
        <v>966</v>
      </c>
      <c r="Q66" s="12"/>
      <c r="R66" s="12"/>
      <c r="S66" s="12"/>
      <c r="T66" s="12"/>
      <c r="U66" s="12"/>
      <c r="V66" s="12"/>
      <c r="W66" s="12"/>
      <c r="X66" s="12"/>
    </row>
    <row r="67" spans="1:24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4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4" t="s">
        <v>7333</v>
      </c>
      <c r="B70" s="1564" t="s">
        <v>7128</v>
      </c>
      <c r="C70" s="1564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373" t="s">
        <v>7363</v>
      </c>
      <c r="B71" s="373" t="s">
        <v>7296</v>
      </c>
      <c r="C71" s="373"/>
      <c r="D71" s="242"/>
      <c r="E71" s="24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5" t="s">
        <v>42</v>
      </c>
      <c r="B72" s="1772" t="s">
        <v>7334</v>
      </c>
      <c r="C72" s="1772"/>
      <c r="D72" s="1"/>
      <c r="E72" s="1"/>
    </row>
    <row r="73" spans="1:24">
      <c r="A73" s="5" t="s">
        <v>42</v>
      </c>
      <c r="B73" s="1772"/>
      <c r="C73" s="1772"/>
    </row>
    <row r="74" spans="1:24">
      <c r="A74" s="5" t="s">
        <v>43</v>
      </c>
      <c r="B74" s="1772" t="s">
        <v>7638</v>
      </c>
      <c r="C74" s="1772"/>
      <c r="D74" s="1"/>
      <c r="E74" s="1"/>
    </row>
    <row r="75" spans="1:24">
      <c r="A75" s="5" t="s">
        <v>44</v>
      </c>
      <c r="B75" s="1772"/>
      <c r="C75" s="1772"/>
      <c r="D75" s="1"/>
      <c r="E75" s="1"/>
    </row>
    <row r="77" spans="1:24" ht="23.25" customHeight="1">
      <c r="A77" s="1559" t="s">
        <v>415</v>
      </c>
      <c r="B77" s="1559"/>
      <c r="C77" s="1559"/>
      <c r="D77" s="1559"/>
      <c r="E77" s="1559"/>
      <c r="F77" s="1559"/>
      <c r="G77" s="7"/>
      <c r="H77" s="1559" t="s">
        <v>346</v>
      </c>
      <c r="I77" s="1559"/>
      <c r="J77" s="1559"/>
      <c r="K77" s="1559"/>
      <c r="L77" s="1559"/>
      <c r="M77" s="1559"/>
      <c r="N77" s="1559"/>
      <c r="O77" s="1559"/>
      <c r="P77" s="1559"/>
      <c r="Q77" s="1741" t="s">
        <v>6573</v>
      </c>
      <c r="R77" s="1742"/>
      <c r="S77" s="1742"/>
      <c r="T77" s="1742"/>
      <c r="U77" s="1742"/>
      <c r="V77" s="1742"/>
      <c r="W77" s="1742"/>
      <c r="X77" s="1742"/>
    </row>
    <row r="78" spans="1:24" ht="26.25">
      <c r="A78" s="8" t="s">
        <v>3</v>
      </c>
      <c r="B78" s="8" t="s">
        <v>4</v>
      </c>
      <c r="C78" s="8" t="s">
        <v>5</v>
      </c>
      <c r="D78" s="8" t="s">
        <v>6</v>
      </c>
      <c r="E78" s="8" t="s">
        <v>7</v>
      </c>
      <c r="F78" s="8" t="s">
        <v>8</v>
      </c>
      <c r="G78" s="33" t="s">
        <v>10</v>
      </c>
      <c r="H78" s="9" t="s">
        <v>11</v>
      </c>
      <c r="I78" s="9" t="s">
        <v>12</v>
      </c>
      <c r="J78" s="9" t="s">
        <v>13</v>
      </c>
      <c r="K78" s="9" t="s">
        <v>14</v>
      </c>
      <c r="L78" s="9" t="s">
        <v>15</v>
      </c>
      <c r="M78" s="9" t="s">
        <v>16</v>
      </c>
      <c r="N78" s="9" t="s">
        <v>17</v>
      </c>
      <c r="O78" s="10" t="s">
        <v>18</v>
      </c>
      <c r="P78" s="8" t="s">
        <v>19</v>
      </c>
      <c r="Q78" s="8" t="s">
        <v>20</v>
      </c>
      <c r="R78" s="8" t="s">
        <v>9</v>
      </c>
      <c r="S78" s="8" t="s">
        <v>21</v>
      </c>
      <c r="T78" s="8" t="s">
        <v>24</v>
      </c>
      <c r="U78" s="8" t="s">
        <v>25</v>
      </c>
      <c r="V78" s="8" t="s">
        <v>26</v>
      </c>
      <c r="W78" s="8" t="s">
        <v>27</v>
      </c>
      <c r="X78" s="8" t="s">
        <v>28</v>
      </c>
    </row>
    <row r="79" spans="1:24">
      <c r="A79" s="15" t="s">
        <v>2837</v>
      </c>
      <c r="B79" s="15" t="s">
        <v>1858</v>
      </c>
      <c r="C79" s="15" t="s">
        <v>7738</v>
      </c>
      <c r="D79" s="15" t="s">
        <v>99</v>
      </c>
      <c r="E79" s="24">
        <v>45894.277777777781</v>
      </c>
      <c r="F79" s="15">
        <v>10.8</v>
      </c>
      <c r="G79" s="37" t="s">
        <v>3121</v>
      </c>
      <c r="H79" s="15"/>
      <c r="I79" s="15"/>
      <c r="J79" s="15"/>
      <c r="K79" s="15"/>
      <c r="L79" s="35">
        <v>41</v>
      </c>
      <c r="M79" s="35">
        <v>60</v>
      </c>
      <c r="N79" s="35">
        <v>60</v>
      </c>
      <c r="O79" s="15"/>
      <c r="P79" s="14">
        <f t="shared" ref="P79:P84" si="5">SUM(H79:O79)</f>
        <v>161</v>
      </c>
      <c r="Q79" s="17" t="s">
        <v>32</v>
      </c>
      <c r="R79" s="14">
        <v>113650</v>
      </c>
      <c r="S79" s="23" t="s">
        <v>33</v>
      </c>
      <c r="T79" s="274" t="s">
        <v>100</v>
      </c>
      <c r="U79" s="16" t="s">
        <v>90</v>
      </c>
      <c r="V79" s="16">
        <v>1014176</v>
      </c>
      <c r="W79" s="16" t="s">
        <v>7739</v>
      </c>
      <c r="X79" s="16"/>
    </row>
    <row r="80" spans="1:24">
      <c r="A80" s="344" t="s">
        <v>7740</v>
      </c>
      <c r="B80" s="340" t="s">
        <v>1858</v>
      </c>
      <c r="C80" s="25" t="s">
        <v>7741</v>
      </c>
      <c r="D80" s="15" t="s">
        <v>99</v>
      </c>
      <c r="E80" s="24">
        <v>45894.277777777781</v>
      </c>
      <c r="F80" s="15">
        <v>10.8</v>
      </c>
      <c r="G80" s="37" t="s">
        <v>3121</v>
      </c>
      <c r="H80" s="15"/>
      <c r="I80" s="26"/>
      <c r="J80" s="340"/>
      <c r="K80" s="340"/>
      <c r="L80" s="345">
        <v>41</v>
      </c>
      <c r="M80" s="345">
        <v>60</v>
      </c>
      <c r="N80" s="345">
        <v>60</v>
      </c>
      <c r="O80" s="25"/>
      <c r="P80" s="14">
        <f t="shared" si="5"/>
        <v>161</v>
      </c>
      <c r="Q80" s="17" t="s">
        <v>32</v>
      </c>
      <c r="R80" s="14">
        <v>113651</v>
      </c>
      <c r="S80" s="23" t="s">
        <v>33</v>
      </c>
      <c r="T80" s="274" t="s">
        <v>100</v>
      </c>
      <c r="U80" s="16" t="s">
        <v>90</v>
      </c>
      <c r="V80" s="16">
        <v>1014178</v>
      </c>
      <c r="W80" s="16" t="s">
        <v>7739</v>
      </c>
      <c r="X80" s="16"/>
    </row>
    <row r="81" spans="1:24">
      <c r="A81" s="15" t="s">
        <v>145</v>
      </c>
      <c r="B81" s="15" t="s">
        <v>57</v>
      </c>
      <c r="C81" s="15" t="s">
        <v>7742</v>
      </c>
      <c r="D81" s="15" t="s">
        <v>56</v>
      </c>
      <c r="E81" s="24">
        <v>45893.229166666664</v>
      </c>
      <c r="F81" s="15">
        <v>10.3</v>
      </c>
      <c r="G81" s="37"/>
      <c r="H81" s="15"/>
      <c r="I81" s="15"/>
      <c r="J81" s="35">
        <v>161</v>
      </c>
      <c r="K81" s="15"/>
      <c r="L81" s="15"/>
      <c r="M81" s="15"/>
      <c r="N81" s="15"/>
      <c r="O81" s="15"/>
      <c r="P81" s="14">
        <f t="shared" si="5"/>
        <v>161</v>
      </c>
      <c r="Q81" s="14" t="s">
        <v>30</v>
      </c>
      <c r="R81" s="14">
        <v>113632</v>
      </c>
      <c r="S81" s="14" t="s">
        <v>31</v>
      </c>
      <c r="T81" s="232" t="s">
        <v>126</v>
      </c>
      <c r="U81" s="16" t="s">
        <v>90</v>
      </c>
      <c r="V81" s="16">
        <v>1014180</v>
      </c>
      <c r="W81" s="16" t="s">
        <v>7712</v>
      </c>
      <c r="X81" s="16"/>
    </row>
    <row r="82" spans="1:24">
      <c r="A82" s="314" t="s">
        <v>142</v>
      </c>
      <c r="B82" s="15" t="s">
        <v>72</v>
      </c>
      <c r="C82" s="15" t="s">
        <v>7743</v>
      </c>
      <c r="D82" s="15" t="s">
        <v>71</v>
      </c>
      <c r="E82" s="24">
        <v>45893.711805555555</v>
      </c>
      <c r="F82" s="15">
        <v>14.5</v>
      </c>
      <c r="G82" s="37"/>
      <c r="H82" s="15"/>
      <c r="I82" s="15"/>
      <c r="J82" s="15"/>
      <c r="K82" s="35">
        <v>54</v>
      </c>
      <c r="L82" s="35">
        <v>26</v>
      </c>
      <c r="M82" s="35">
        <v>54</v>
      </c>
      <c r="N82" s="35">
        <v>27</v>
      </c>
      <c r="O82" s="15"/>
      <c r="P82" s="14">
        <f t="shared" si="5"/>
        <v>161</v>
      </c>
      <c r="Q82" s="14" t="s">
        <v>30</v>
      </c>
      <c r="R82" s="14">
        <v>113570</v>
      </c>
      <c r="S82" s="14" t="s">
        <v>31</v>
      </c>
      <c r="T82" s="232" t="s">
        <v>126</v>
      </c>
      <c r="U82" s="16" t="s">
        <v>634</v>
      </c>
      <c r="V82" s="16">
        <v>1014181</v>
      </c>
      <c r="W82" s="16" t="s">
        <v>7739</v>
      </c>
      <c r="X82" s="16"/>
    </row>
    <row r="83" spans="1:24">
      <c r="A83" s="314" t="s">
        <v>141</v>
      </c>
      <c r="B83" s="15" t="s">
        <v>69</v>
      </c>
      <c r="C83" s="15" t="s">
        <v>7744</v>
      </c>
      <c r="D83" s="15" t="s">
        <v>68</v>
      </c>
      <c r="E83" s="24">
        <v>45892.795138888891</v>
      </c>
      <c r="F83" s="15">
        <v>14.5</v>
      </c>
      <c r="G83" s="37"/>
      <c r="H83" s="15"/>
      <c r="I83" s="15"/>
      <c r="J83" s="15"/>
      <c r="K83" s="15"/>
      <c r="L83" s="35">
        <v>81</v>
      </c>
      <c r="M83" s="35">
        <v>54</v>
      </c>
      <c r="N83" s="35">
        <v>26</v>
      </c>
      <c r="O83" s="15"/>
      <c r="P83" s="14">
        <f t="shared" si="5"/>
        <v>161</v>
      </c>
      <c r="Q83" s="14" t="s">
        <v>30</v>
      </c>
      <c r="R83" s="14">
        <v>113571</v>
      </c>
      <c r="S83" s="14" t="s">
        <v>31</v>
      </c>
      <c r="T83" s="232" t="s">
        <v>126</v>
      </c>
      <c r="U83" s="16" t="s">
        <v>634</v>
      </c>
      <c r="V83" s="16">
        <v>1014182</v>
      </c>
      <c r="W83" s="16" t="s">
        <v>7712</v>
      </c>
      <c r="X83" s="16"/>
    </row>
    <row r="84" spans="1:24">
      <c r="A84" s="15" t="s">
        <v>7745</v>
      </c>
      <c r="B84" s="15" t="s">
        <v>78</v>
      </c>
      <c r="C84" s="15" t="s">
        <v>7746</v>
      </c>
      <c r="D84" s="15" t="s">
        <v>99</v>
      </c>
      <c r="E84" s="24">
        <v>45894.277777777781</v>
      </c>
      <c r="F84" s="15">
        <v>10.8</v>
      </c>
      <c r="G84" s="37" t="s">
        <v>3121</v>
      </c>
      <c r="H84" s="15"/>
      <c r="I84" s="15"/>
      <c r="J84" s="15"/>
      <c r="K84" s="15"/>
      <c r="L84" s="35">
        <v>71</v>
      </c>
      <c r="M84" s="15">
        <v>45</v>
      </c>
      <c r="N84" s="35">
        <v>30</v>
      </c>
      <c r="O84" s="35">
        <v>15</v>
      </c>
      <c r="P84" s="14">
        <f t="shared" si="5"/>
        <v>161</v>
      </c>
      <c r="Q84" s="17" t="s">
        <v>32</v>
      </c>
      <c r="R84" s="14">
        <v>113652</v>
      </c>
      <c r="S84" s="23" t="s">
        <v>33</v>
      </c>
      <c r="T84" s="274" t="s">
        <v>100</v>
      </c>
      <c r="U84" s="16" t="s">
        <v>90</v>
      </c>
      <c r="V84" s="16">
        <v>1014183</v>
      </c>
      <c r="W84" s="16" t="s">
        <v>7739</v>
      </c>
      <c r="X84" s="16"/>
    </row>
    <row r="85" spans="1:24">
      <c r="A85" s="11" t="s">
        <v>19</v>
      </c>
      <c r="B85" s="7"/>
      <c r="C85" s="7"/>
      <c r="D85" s="7"/>
      <c r="E85" s="11"/>
      <c r="F85" s="7"/>
      <c r="G85" s="7"/>
      <c r="H85" s="11">
        <f t="shared" ref="H85:P85" si="6">SUM(H79:H84)</f>
        <v>0</v>
      </c>
      <c r="I85" s="11">
        <f t="shared" si="6"/>
        <v>0</v>
      </c>
      <c r="J85" s="11">
        <f t="shared" si="6"/>
        <v>161</v>
      </c>
      <c r="K85" s="11">
        <f t="shared" si="6"/>
        <v>54</v>
      </c>
      <c r="L85" s="11">
        <f t="shared" si="6"/>
        <v>260</v>
      </c>
      <c r="M85" s="11">
        <f t="shared" si="6"/>
        <v>273</v>
      </c>
      <c r="N85" s="11">
        <f t="shared" si="6"/>
        <v>203</v>
      </c>
      <c r="O85" s="11">
        <f t="shared" si="6"/>
        <v>15</v>
      </c>
      <c r="P85" s="11">
        <f t="shared" si="6"/>
        <v>966</v>
      </c>
      <c r="Q85" s="12"/>
      <c r="R85" s="12"/>
      <c r="S85" s="12"/>
      <c r="T85" s="12"/>
      <c r="U85" s="12"/>
      <c r="V85" s="12"/>
      <c r="W85" s="12"/>
      <c r="X85" s="12"/>
    </row>
    <row r="86" spans="1:24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4">
      <c r="A87" s="166" t="s">
        <v>34</v>
      </c>
      <c r="B87" s="1562"/>
      <c r="C87" s="1562"/>
      <c r="D87" s="1562"/>
      <c r="E87" s="1"/>
      <c r="F87" s="1"/>
      <c r="G87" s="1"/>
      <c r="H87" s="1"/>
      <c r="I87" s="1"/>
      <c r="J87" s="1563"/>
      <c r="K87" s="1563"/>
      <c r="L87" s="156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 ht="18">
      <c r="A88" s="187" t="s">
        <v>35</v>
      </c>
      <c r="B88" s="186" t="s">
        <v>36</v>
      </c>
      <c r="C88" s="239" t="s">
        <v>37</v>
      </c>
      <c r="D88" s="24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>
      <c r="A89" s="4" t="s">
        <v>7603</v>
      </c>
      <c r="B89" s="1564" t="s">
        <v>7296</v>
      </c>
      <c r="C89" s="1564"/>
      <c r="D89" s="242"/>
      <c r="E89" s="243" t="s">
        <v>40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>
      <c r="A90" s="373" t="s">
        <v>7333</v>
      </c>
      <c r="B90" s="373" t="s">
        <v>7128</v>
      </c>
      <c r="C90" s="373"/>
      <c r="D90" s="242"/>
      <c r="E90" s="24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>
      <c r="A91" s="5" t="s">
        <v>42</v>
      </c>
      <c r="B91" s="1772" t="s">
        <v>7747</v>
      </c>
      <c r="C91" s="1772"/>
      <c r="D91" s="1"/>
      <c r="E91" s="1"/>
    </row>
    <row r="92" spans="1:24">
      <c r="A92" s="5" t="s">
        <v>42</v>
      </c>
      <c r="B92" s="1772"/>
      <c r="C92" s="1772"/>
    </row>
    <row r="93" spans="1:24">
      <c r="A93" s="5" t="s">
        <v>43</v>
      </c>
      <c r="B93" s="1772" t="s">
        <v>6625</v>
      </c>
      <c r="C93" s="1772"/>
      <c r="D93" s="1"/>
      <c r="E93" s="1"/>
    </row>
    <row r="94" spans="1:24">
      <c r="A94" s="5" t="s">
        <v>44</v>
      </c>
      <c r="B94" s="1772"/>
      <c r="C94" s="1772"/>
      <c r="D94" s="1"/>
      <c r="E94" s="1"/>
    </row>
  </sheetData>
  <mergeCells count="50">
    <mergeCell ref="B89:C89"/>
    <mergeCell ref="B91:C91"/>
    <mergeCell ref="B92:C92"/>
    <mergeCell ref="B93:C93"/>
    <mergeCell ref="B94:C94"/>
    <mergeCell ref="A77:F77"/>
    <mergeCell ref="H77:P77"/>
    <mergeCell ref="Q77:X77"/>
    <mergeCell ref="B87:D87"/>
    <mergeCell ref="J87:L87"/>
    <mergeCell ref="B70:C70"/>
    <mergeCell ref="B72:C72"/>
    <mergeCell ref="B73:C73"/>
    <mergeCell ref="B74:C74"/>
    <mergeCell ref="B75:C75"/>
    <mergeCell ref="A57:F57"/>
    <mergeCell ref="H57:P57"/>
    <mergeCell ref="Q57:X57"/>
    <mergeCell ref="B68:D68"/>
    <mergeCell ref="J68:L68"/>
    <mergeCell ref="B51:C51"/>
    <mergeCell ref="B52:C52"/>
    <mergeCell ref="B53:C53"/>
    <mergeCell ref="B54:C54"/>
    <mergeCell ref="B55:C55"/>
    <mergeCell ref="A39:F39"/>
    <mergeCell ref="H39:P39"/>
    <mergeCell ref="Q39:X39"/>
    <mergeCell ref="B49:D49"/>
    <mergeCell ref="J49:L49"/>
    <mergeCell ref="B36:C36"/>
    <mergeCell ref="B37:C37"/>
    <mergeCell ref="Q21:X21"/>
    <mergeCell ref="B31:D31"/>
    <mergeCell ref="J31:L31"/>
    <mergeCell ref="B33:C33"/>
    <mergeCell ref="B34:C34"/>
    <mergeCell ref="B35:C35"/>
    <mergeCell ref="H21:P21"/>
    <mergeCell ref="B16:C16"/>
    <mergeCell ref="B17:C17"/>
    <mergeCell ref="B18:C18"/>
    <mergeCell ref="B19:C19"/>
    <mergeCell ref="A21:F21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9C508-7EE6-463A-B868-19C3C87EE425}">
  <sheetPr>
    <tabColor rgb="FF0070C0"/>
  </sheetPr>
  <dimension ref="A1:X60"/>
  <sheetViews>
    <sheetView workbookViewId="0">
      <selection activeCell="V12" sqref="V12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140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3.5703125" customWidth="1"/>
    <col min="19" max="19" width="9.140625" bestFit="1" customWidth="1"/>
    <col min="20" max="20" width="16.28515625" customWidth="1"/>
    <col min="23" max="23" width="19.42578125" customWidth="1"/>
  </cols>
  <sheetData>
    <row r="1" spans="1:24" ht="23.25">
      <c r="A1" s="1559" t="s">
        <v>139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7748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3866</v>
      </c>
      <c r="B3" s="15" t="s">
        <v>78</v>
      </c>
      <c r="C3" s="15" t="s">
        <v>7749</v>
      </c>
      <c r="D3" s="15" t="s">
        <v>88</v>
      </c>
      <c r="E3" s="24">
        <v>45892.166666666664</v>
      </c>
      <c r="F3" s="15">
        <v>10.3</v>
      </c>
      <c r="G3" s="37" t="s">
        <v>3121</v>
      </c>
      <c r="H3" s="15"/>
      <c r="I3" s="15"/>
      <c r="J3" s="15"/>
      <c r="K3" s="15"/>
      <c r="L3" s="35">
        <v>80</v>
      </c>
      <c r="M3" s="266">
        <v>81</v>
      </c>
      <c r="N3" s="15"/>
      <c r="O3" s="15"/>
      <c r="P3" s="14">
        <f t="shared" ref="P3:P9" si="0">SUM(H3:O3)</f>
        <v>161</v>
      </c>
      <c r="Q3" s="17" t="s">
        <v>32</v>
      </c>
      <c r="R3" s="14">
        <v>113609</v>
      </c>
      <c r="S3" s="23" t="s">
        <v>33</v>
      </c>
      <c r="T3" s="274" t="s">
        <v>161</v>
      </c>
      <c r="U3" s="16" t="s">
        <v>90</v>
      </c>
      <c r="V3" s="16">
        <v>1014095</v>
      </c>
      <c r="W3" s="16" t="s">
        <v>7750</v>
      </c>
      <c r="X3" s="16"/>
    </row>
    <row r="4" spans="1:24">
      <c r="A4" s="15" t="s">
        <v>3866</v>
      </c>
      <c r="B4" s="15" t="s">
        <v>78</v>
      </c>
      <c r="C4" s="15" t="s">
        <v>7751</v>
      </c>
      <c r="D4" s="15" t="s">
        <v>88</v>
      </c>
      <c r="E4" s="24">
        <v>45892.166666666664</v>
      </c>
      <c r="F4" s="15">
        <v>10.3</v>
      </c>
      <c r="G4" s="37" t="s">
        <v>3121</v>
      </c>
      <c r="H4" s="15"/>
      <c r="I4" s="15"/>
      <c r="J4" s="15"/>
      <c r="K4" s="15"/>
      <c r="L4" s="35">
        <v>80</v>
      </c>
      <c r="M4" s="15">
        <v>81</v>
      </c>
      <c r="N4" s="15"/>
      <c r="O4" s="15"/>
      <c r="P4" s="14">
        <f t="shared" si="0"/>
        <v>161</v>
      </c>
      <c r="Q4" s="17" t="s">
        <v>32</v>
      </c>
      <c r="R4" s="14">
        <v>113610</v>
      </c>
      <c r="S4" s="23" t="s">
        <v>33</v>
      </c>
      <c r="T4" s="274" t="s">
        <v>161</v>
      </c>
      <c r="U4" s="16" t="s">
        <v>90</v>
      </c>
      <c r="V4" s="16">
        <v>1014096</v>
      </c>
      <c r="W4" s="16" t="s">
        <v>7750</v>
      </c>
      <c r="X4" s="16"/>
    </row>
    <row r="5" spans="1:24">
      <c r="A5" s="15" t="s">
        <v>133</v>
      </c>
      <c r="B5" s="15" t="s">
        <v>134</v>
      </c>
      <c r="C5" s="15" t="s">
        <v>7752</v>
      </c>
      <c r="D5" s="15" t="s">
        <v>2892</v>
      </c>
      <c r="E5" s="24">
        <v>45892.208333333336</v>
      </c>
      <c r="F5" s="15">
        <v>10.3</v>
      </c>
      <c r="G5" s="37" t="s">
        <v>3121</v>
      </c>
      <c r="H5" s="15"/>
      <c r="I5" s="15"/>
      <c r="J5" s="15"/>
      <c r="K5" s="15"/>
      <c r="L5" s="266">
        <v>107</v>
      </c>
      <c r="M5" s="15">
        <v>30</v>
      </c>
      <c r="N5" s="266">
        <v>24</v>
      </c>
      <c r="O5" s="15"/>
      <c r="P5" s="14">
        <f t="shared" si="0"/>
        <v>161</v>
      </c>
      <c r="Q5" s="17" t="s">
        <v>32</v>
      </c>
      <c r="R5" s="14">
        <v>113611</v>
      </c>
      <c r="S5" s="23" t="s">
        <v>33</v>
      </c>
      <c r="T5" s="274" t="s">
        <v>161</v>
      </c>
      <c r="U5" s="16" t="s">
        <v>90</v>
      </c>
      <c r="V5" s="16">
        <v>1014097</v>
      </c>
      <c r="W5" s="16" t="s">
        <v>7750</v>
      </c>
      <c r="X5" s="16"/>
    </row>
    <row r="6" spans="1:24">
      <c r="A6" s="15" t="s">
        <v>133</v>
      </c>
      <c r="B6" s="15" t="s">
        <v>134</v>
      </c>
      <c r="C6" s="15" t="s">
        <v>7753</v>
      </c>
      <c r="D6" s="15" t="s">
        <v>2892</v>
      </c>
      <c r="E6" s="24">
        <v>45892.208333333336</v>
      </c>
      <c r="F6" s="15">
        <v>10.3</v>
      </c>
      <c r="G6" s="37" t="s">
        <v>3121</v>
      </c>
      <c r="H6" s="15"/>
      <c r="I6" s="15"/>
      <c r="J6" s="15"/>
      <c r="K6" s="15"/>
      <c r="L6" s="15">
        <v>161</v>
      </c>
      <c r="M6" s="15">
        <v>0</v>
      </c>
      <c r="N6" s="15"/>
      <c r="O6" s="15"/>
      <c r="P6" s="14">
        <f t="shared" si="0"/>
        <v>161</v>
      </c>
      <c r="Q6" s="17" t="s">
        <v>32</v>
      </c>
      <c r="R6" s="14">
        <v>113612</v>
      </c>
      <c r="S6" s="23" t="s">
        <v>33</v>
      </c>
      <c r="T6" s="274" t="s">
        <v>161</v>
      </c>
      <c r="U6" s="16" t="s">
        <v>90</v>
      </c>
      <c r="V6" s="16">
        <v>1014099</v>
      </c>
      <c r="W6" s="16" t="s">
        <v>7750</v>
      </c>
      <c r="X6" s="16"/>
    </row>
    <row r="7" spans="1:24">
      <c r="A7" s="15" t="s">
        <v>1530</v>
      </c>
      <c r="B7" s="15" t="s">
        <v>134</v>
      </c>
      <c r="C7" s="15" t="s">
        <v>7754</v>
      </c>
      <c r="D7" s="15" t="s">
        <v>2892</v>
      </c>
      <c r="E7" s="24">
        <v>45892.208333333336</v>
      </c>
      <c r="F7" s="15">
        <v>10.3</v>
      </c>
      <c r="G7" s="37" t="s">
        <v>3121</v>
      </c>
      <c r="H7" s="15"/>
      <c r="I7" s="15"/>
      <c r="J7" s="15"/>
      <c r="K7" s="15"/>
      <c r="L7" s="15">
        <v>161</v>
      </c>
      <c r="M7" s="15">
        <v>0</v>
      </c>
      <c r="N7" s="15"/>
      <c r="O7" s="15"/>
      <c r="P7" s="14">
        <f t="shared" si="0"/>
        <v>161</v>
      </c>
      <c r="Q7" s="17" t="s">
        <v>32</v>
      </c>
      <c r="R7" s="14">
        <v>113613</v>
      </c>
      <c r="S7" s="23" t="s">
        <v>33</v>
      </c>
      <c r="T7" s="274" t="s">
        <v>161</v>
      </c>
      <c r="U7" s="16" t="s">
        <v>90</v>
      </c>
      <c r="V7" s="16">
        <v>1014100</v>
      </c>
      <c r="W7" s="16" t="s">
        <v>7750</v>
      </c>
      <c r="X7" s="16"/>
    </row>
    <row r="8" spans="1:24">
      <c r="A8" s="35" t="s">
        <v>1530</v>
      </c>
      <c r="B8" s="35" t="s">
        <v>134</v>
      </c>
      <c r="C8" s="35" t="s">
        <v>7755</v>
      </c>
      <c r="D8" s="35" t="s">
        <v>2892</v>
      </c>
      <c r="E8" s="271">
        <v>45892.208333333336</v>
      </c>
      <c r="F8" s="35">
        <v>10.3</v>
      </c>
      <c r="G8" s="37" t="s">
        <v>3121</v>
      </c>
      <c r="H8" s="15"/>
      <c r="I8" s="15"/>
      <c r="J8" s="15"/>
      <c r="K8" s="15"/>
      <c r="L8" s="15">
        <v>161</v>
      </c>
      <c r="M8" s="15">
        <v>0</v>
      </c>
      <c r="N8" s="15"/>
      <c r="O8" s="15"/>
      <c r="P8" s="14">
        <f t="shared" si="0"/>
        <v>161</v>
      </c>
      <c r="Q8" s="17" t="s">
        <v>32</v>
      </c>
      <c r="R8" s="14">
        <v>113614</v>
      </c>
      <c r="S8" s="23" t="s">
        <v>33</v>
      </c>
      <c r="T8" s="274" t="s">
        <v>161</v>
      </c>
      <c r="U8" s="16" t="s">
        <v>90</v>
      </c>
      <c r="V8" s="16">
        <v>1014101</v>
      </c>
      <c r="W8" s="16" t="s">
        <v>7750</v>
      </c>
      <c r="X8" s="16"/>
    </row>
    <row r="9" spans="1:24">
      <c r="A9" s="15"/>
      <c r="B9" s="15"/>
      <c r="C9" s="35" t="s">
        <v>7756</v>
      </c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7" t="s">
        <v>32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750</v>
      </c>
      <c r="M10" s="11">
        <f t="shared" si="1"/>
        <v>192</v>
      </c>
      <c r="N10" s="11">
        <f t="shared" si="1"/>
        <v>24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7722</v>
      </c>
      <c r="B14" s="1564"/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957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 t="s">
        <v>7757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345</v>
      </c>
      <c r="B20" s="1559"/>
      <c r="C20" s="1559"/>
      <c r="D20" s="1559"/>
      <c r="E20" s="1559"/>
      <c r="F20" s="1559"/>
      <c r="G20" s="7"/>
      <c r="H20" s="1559" t="s">
        <v>959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7758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18" t="s">
        <v>3</v>
      </c>
      <c r="B21" s="1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21" t="s">
        <v>15</v>
      </c>
      <c r="M21" s="21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537" t="s">
        <v>7759</v>
      </c>
      <c r="B22" s="537" t="s">
        <v>78</v>
      </c>
      <c r="C22" s="25"/>
      <c r="D22" s="15"/>
      <c r="E22" s="24"/>
      <c r="F22" s="15"/>
      <c r="G22" s="37"/>
      <c r="H22" s="15"/>
      <c r="I22" s="15"/>
      <c r="J22" s="15"/>
      <c r="K22" s="26"/>
      <c r="L22" s="340"/>
      <c r="M22" s="340"/>
      <c r="N22" s="25"/>
      <c r="O22" s="15"/>
      <c r="P22" s="14"/>
      <c r="Q22" s="14"/>
      <c r="R22" s="14"/>
      <c r="S22" s="14"/>
      <c r="T22" s="16"/>
      <c r="U22" s="16"/>
      <c r="V22" s="16"/>
      <c r="W22" s="16"/>
      <c r="X22" s="16"/>
    </row>
    <row r="23" spans="1:24">
      <c r="A23" s="344" t="s">
        <v>4228</v>
      </c>
      <c r="B23" s="344" t="s">
        <v>1184</v>
      </c>
      <c r="C23" s="25" t="s">
        <v>7760</v>
      </c>
      <c r="D23" s="15" t="s">
        <v>4325</v>
      </c>
      <c r="E23" s="24">
        <v>45893.402777777781</v>
      </c>
      <c r="F23" s="15">
        <v>11.8</v>
      </c>
      <c r="G23" s="37" t="s">
        <v>5238</v>
      </c>
      <c r="H23" s="15"/>
      <c r="I23" s="15"/>
      <c r="J23" s="15"/>
      <c r="K23" s="26"/>
      <c r="L23" s="340"/>
      <c r="M23" s="340">
        <v>131</v>
      </c>
      <c r="N23" s="25">
        <v>30</v>
      </c>
      <c r="O23" s="15"/>
      <c r="P23" s="14">
        <f t="shared" ref="P23:P28" si="2">SUM(H23:O23)</f>
        <v>161</v>
      </c>
      <c r="Q23" s="17" t="s">
        <v>32</v>
      </c>
      <c r="R23" s="14">
        <v>113601</v>
      </c>
      <c r="S23" s="23" t="s">
        <v>33</v>
      </c>
      <c r="T23" s="232" t="s">
        <v>573</v>
      </c>
      <c r="U23" s="16" t="s">
        <v>90</v>
      </c>
      <c r="V23" s="16">
        <v>1014105</v>
      </c>
      <c r="W23" s="16"/>
      <c r="X23" s="16"/>
    </row>
    <row r="24" spans="1:24">
      <c r="A24" s="344" t="s">
        <v>3950</v>
      </c>
      <c r="B24" s="344" t="s">
        <v>92</v>
      </c>
      <c r="C24" s="25" t="s">
        <v>7761</v>
      </c>
      <c r="D24" s="15" t="s">
        <v>2294</v>
      </c>
      <c r="E24" s="24">
        <v>45893.625</v>
      </c>
      <c r="F24" s="15">
        <v>9.9</v>
      </c>
      <c r="G24" s="37" t="s">
        <v>3121</v>
      </c>
      <c r="H24" s="15"/>
      <c r="I24" s="15"/>
      <c r="J24" s="15"/>
      <c r="K24" s="26"/>
      <c r="L24" s="340">
        <v>161</v>
      </c>
      <c r="M24" s="340"/>
      <c r="N24" s="25"/>
      <c r="O24" s="15"/>
      <c r="P24" s="14">
        <f t="shared" si="2"/>
        <v>161</v>
      </c>
      <c r="Q24" s="17" t="s">
        <v>32</v>
      </c>
      <c r="R24" s="14">
        <v>113600</v>
      </c>
      <c r="S24" s="23" t="s">
        <v>33</v>
      </c>
      <c r="T24" s="274" t="s">
        <v>339</v>
      </c>
      <c r="U24" s="16" t="s">
        <v>90</v>
      </c>
      <c r="V24" s="16">
        <v>1014106</v>
      </c>
      <c r="W24" s="16"/>
      <c r="X24" s="16"/>
    </row>
    <row r="25" spans="1:24">
      <c r="A25" s="340" t="s">
        <v>6279</v>
      </c>
      <c r="B25" s="340" t="s">
        <v>6600</v>
      </c>
      <c r="C25" s="25" t="s">
        <v>7762</v>
      </c>
      <c r="D25" s="15" t="s">
        <v>7763</v>
      </c>
      <c r="E25" s="24">
        <v>45893.208333333336</v>
      </c>
      <c r="F25" s="15">
        <v>9.9</v>
      </c>
      <c r="G25" s="37" t="s">
        <v>3121</v>
      </c>
      <c r="H25" s="15"/>
      <c r="I25" s="15"/>
      <c r="J25" s="15"/>
      <c r="K25" s="26"/>
      <c r="L25" s="340">
        <v>161</v>
      </c>
      <c r="M25" s="340"/>
      <c r="N25" s="25"/>
      <c r="O25" s="15"/>
      <c r="P25" s="14">
        <f t="shared" si="2"/>
        <v>161</v>
      </c>
      <c r="Q25" s="17" t="s">
        <v>32</v>
      </c>
      <c r="R25" s="14">
        <v>113598</v>
      </c>
      <c r="S25" s="23" t="s">
        <v>33</v>
      </c>
      <c r="T25" s="232" t="s">
        <v>573</v>
      </c>
      <c r="U25" s="16" t="s">
        <v>90</v>
      </c>
      <c r="V25" s="16">
        <v>1014107</v>
      </c>
      <c r="W25" s="16"/>
      <c r="X25" s="16"/>
    </row>
    <row r="26" spans="1:24">
      <c r="A26" s="340" t="s">
        <v>2837</v>
      </c>
      <c r="B26" s="340" t="s">
        <v>6600</v>
      </c>
      <c r="C26" s="25" t="s">
        <v>7764</v>
      </c>
      <c r="D26" s="15" t="s">
        <v>7763</v>
      </c>
      <c r="E26" s="24">
        <v>45893.208333333336</v>
      </c>
      <c r="F26" s="15">
        <v>9.9</v>
      </c>
      <c r="G26" s="37" t="s">
        <v>3121</v>
      </c>
      <c r="H26" s="15"/>
      <c r="I26" s="15"/>
      <c r="J26" s="15"/>
      <c r="K26" s="26"/>
      <c r="L26" s="340">
        <v>161</v>
      </c>
      <c r="M26" s="340"/>
      <c r="N26" s="25"/>
      <c r="O26" s="15"/>
      <c r="P26" s="14">
        <f t="shared" si="2"/>
        <v>161</v>
      </c>
      <c r="Q26" s="17" t="s">
        <v>32</v>
      </c>
      <c r="R26" s="14">
        <v>113602</v>
      </c>
      <c r="S26" s="23" t="s">
        <v>33</v>
      </c>
      <c r="T26" s="232" t="s">
        <v>573</v>
      </c>
      <c r="U26" s="16" t="s">
        <v>90</v>
      </c>
      <c r="V26" s="16">
        <v>1014108</v>
      </c>
      <c r="W26" s="16"/>
      <c r="X26" s="16"/>
    </row>
    <row r="27" spans="1:24">
      <c r="A27" s="340" t="s">
        <v>102</v>
      </c>
      <c r="B27" s="340" t="s">
        <v>6600</v>
      </c>
      <c r="C27" s="25" t="s">
        <v>7765</v>
      </c>
      <c r="D27" s="15" t="s">
        <v>7763</v>
      </c>
      <c r="E27" s="24">
        <v>45893.208333333336</v>
      </c>
      <c r="F27" s="15">
        <v>9.9</v>
      </c>
      <c r="G27" s="37" t="s">
        <v>3121</v>
      </c>
      <c r="H27" s="15"/>
      <c r="I27" s="15"/>
      <c r="J27" s="15"/>
      <c r="K27" s="26"/>
      <c r="L27" s="340">
        <v>161</v>
      </c>
      <c r="M27" s="340"/>
      <c r="N27" s="25"/>
      <c r="O27" s="15"/>
      <c r="P27" s="14">
        <f t="shared" si="2"/>
        <v>161</v>
      </c>
      <c r="Q27" s="17" t="s">
        <v>32</v>
      </c>
      <c r="R27" s="14">
        <v>113603</v>
      </c>
      <c r="S27" s="23" t="s">
        <v>33</v>
      </c>
      <c r="T27" s="232" t="s">
        <v>573</v>
      </c>
      <c r="U27" s="16" t="s">
        <v>90</v>
      </c>
      <c r="V27" s="16">
        <v>1014109</v>
      </c>
      <c r="W27" s="16"/>
      <c r="X27" s="16"/>
    </row>
    <row r="28" spans="1:24">
      <c r="A28" s="324" t="s">
        <v>152</v>
      </c>
      <c r="B28" s="45" t="s">
        <v>78</v>
      </c>
      <c r="C28" s="15" t="s">
        <v>7766</v>
      </c>
      <c r="D28" s="15" t="s">
        <v>239</v>
      </c>
      <c r="E28" s="24">
        <v>45893.333333333336</v>
      </c>
      <c r="F28" s="15">
        <v>9.9</v>
      </c>
      <c r="G28" s="37" t="s">
        <v>3121</v>
      </c>
      <c r="H28" s="15"/>
      <c r="I28" s="15"/>
      <c r="J28" s="15"/>
      <c r="K28" s="26"/>
      <c r="L28" s="340">
        <v>71</v>
      </c>
      <c r="M28" s="340">
        <v>30</v>
      </c>
      <c r="N28" s="25">
        <v>60</v>
      </c>
      <c r="O28" s="15"/>
      <c r="P28" s="14">
        <f t="shared" si="2"/>
        <v>161</v>
      </c>
      <c r="Q28" s="17" t="s">
        <v>32</v>
      </c>
      <c r="R28" s="269">
        <v>113604</v>
      </c>
      <c r="S28" s="23" t="s">
        <v>33</v>
      </c>
      <c r="T28" s="232" t="s">
        <v>573</v>
      </c>
      <c r="U28" s="16" t="s">
        <v>90</v>
      </c>
      <c r="V28" s="16">
        <v>1014110</v>
      </c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45"/>
      <c r="M29" s="45"/>
      <c r="N29" s="15"/>
      <c r="O29" s="15"/>
      <c r="P29" s="14"/>
      <c r="Q29" s="14"/>
      <c r="R29" s="14"/>
      <c r="S29" s="14"/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SUM(H22:H29)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715</v>
      </c>
      <c r="M30" s="11">
        <f t="shared" si="3"/>
        <v>161</v>
      </c>
      <c r="N30" s="11">
        <f t="shared" si="3"/>
        <v>90</v>
      </c>
      <c r="O30" s="11">
        <f t="shared" si="3"/>
        <v>0</v>
      </c>
      <c r="P30" s="11">
        <f t="shared" si="3"/>
        <v>966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7767</v>
      </c>
      <c r="B34" s="1564" t="s">
        <v>7768</v>
      </c>
      <c r="C34" s="1564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373" t="s">
        <v>7769</v>
      </c>
      <c r="B35" s="373" t="s">
        <v>7770</v>
      </c>
      <c r="C35" s="373"/>
      <c r="D35" s="242"/>
      <c r="E35" s="24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5" t="s">
        <v>42</v>
      </c>
      <c r="B36" s="1772"/>
      <c r="C36" s="1772"/>
      <c r="D36" s="1"/>
      <c r="E36" s="1"/>
    </row>
    <row r="37" spans="1:24">
      <c r="A37" s="5" t="s">
        <v>42</v>
      </c>
      <c r="B37" s="1772"/>
      <c r="C37" s="1772"/>
    </row>
    <row r="38" spans="1:24">
      <c r="A38" s="5" t="s">
        <v>43</v>
      </c>
      <c r="B38" s="1772"/>
      <c r="C38" s="1772"/>
      <c r="D38" s="1"/>
      <c r="E38" s="1"/>
    </row>
    <row r="39" spans="1:24">
      <c r="A39" s="5" t="s">
        <v>44</v>
      </c>
      <c r="B39" s="1772"/>
      <c r="C39" s="1772"/>
      <c r="D39" s="1"/>
      <c r="E39" s="1"/>
    </row>
    <row r="43" spans="1:24" ht="23.25">
      <c r="A43" s="1559"/>
      <c r="B43" s="1559"/>
      <c r="C43" s="1559"/>
      <c r="D43" s="1559"/>
      <c r="E43" s="1559"/>
      <c r="F43" s="1559"/>
      <c r="G43" s="7"/>
      <c r="H43" s="1559"/>
      <c r="I43" s="1559"/>
      <c r="J43" s="1559"/>
      <c r="K43" s="1559"/>
      <c r="L43" s="1559"/>
      <c r="M43" s="1559"/>
      <c r="N43" s="1559"/>
      <c r="O43" s="1559"/>
      <c r="P43" s="1559"/>
      <c r="Q43" s="1741"/>
      <c r="R43" s="1742"/>
      <c r="S43" s="1742"/>
      <c r="T43" s="1742"/>
      <c r="U43" s="1742"/>
      <c r="V43" s="1742"/>
      <c r="W43" s="1742"/>
      <c r="X43" s="1742"/>
    </row>
    <row r="44" spans="1:24" ht="26.25">
      <c r="A44" s="18" t="s">
        <v>3</v>
      </c>
      <c r="B44" s="18" t="s">
        <v>4</v>
      </c>
      <c r="C44" s="8" t="s">
        <v>5</v>
      </c>
      <c r="D44" s="8" t="s">
        <v>6</v>
      </c>
      <c r="E44" s="8" t="s">
        <v>7</v>
      </c>
      <c r="F44" s="8" t="s">
        <v>8</v>
      </c>
      <c r="G44" s="33" t="s">
        <v>10</v>
      </c>
      <c r="H44" s="9" t="s">
        <v>11</v>
      </c>
      <c r="I44" s="9" t="s">
        <v>12</v>
      </c>
      <c r="J44" s="9" t="s">
        <v>13</v>
      </c>
      <c r="K44" s="9" t="s">
        <v>14</v>
      </c>
      <c r="L44" s="21" t="s">
        <v>15</v>
      </c>
      <c r="M44" s="21" t="s">
        <v>16</v>
      </c>
      <c r="N44" s="9" t="s">
        <v>17</v>
      </c>
      <c r="O44" s="10" t="s">
        <v>18</v>
      </c>
      <c r="P44" s="8" t="s">
        <v>19</v>
      </c>
      <c r="Q44" s="8" t="s">
        <v>20</v>
      </c>
      <c r="R44" s="8" t="s">
        <v>9</v>
      </c>
      <c r="S44" s="8" t="s">
        <v>21</v>
      </c>
      <c r="T44" s="8" t="s">
        <v>24</v>
      </c>
      <c r="U44" s="8" t="s">
        <v>25</v>
      </c>
      <c r="V44" s="8" t="s">
        <v>26</v>
      </c>
      <c r="W44" s="8" t="s">
        <v>27</v>
      </c>
      <c r="X44" s="8" t="s">
        <v>28</v>
      </c>
    </row>
    <row r="45" spans="1:24">
      <c r="A45" s="340"/>
      <c r="B45" s="340"/>
      <c r="C45" s="25"/>
      <c r="D45" s="15" t="s">
        <v>1373</v>
      </c>
      <c r="E45" s="15"/>
      <c r="F45" s="15"/>
      <c r="G45" s="37"/>
      <c r="H45" s="15"/>
      <c r="I45" s="15"/>
      <c r="J45" s="15"/>
      <c r="K45" s="26"/>
      <c r="L45" s="340"/>
      <c r="M45" s="340"/>
      <c r="N45" s="25"/>
      <c r="O45" s="15"/>
      <c r="P45" s="14">
        <f t="shared" ref="P45:P51" si="4">SUM(H45:O45)</f>
        <v>0</v>
      </c>
      <c r="Q45" s="17" t="s">
        <v>32</v>
      </c>
      <c r="R45" s="14"/>
      <c r="S45" s="14" t="s">
        <v>33</v>
      </c>
      <c r="T45" s="16"/>
      <c r="U45" s="16"/>
      <c r="V45" s="16"/>
      <c r="W45" s="16"/>
      <c r="X45" s="16"/>
    </row>
    <row r="46" spans="1:24">
      <c r="A46" s="340"/>
      <c r="B46" s="340"/>
      <c r="C46" s="25"/>
      <c r="D46" s="15"/>
      <c r="E46" s="15"/>
      <c r="F46" s="15"/>
      <c r="G46" s="37"/>
      <c r="H46" s="15"/>
      <c r="I46" s="15"/>
      <c r="J46" s="15"/>
      <c r="K46" s="26"/>
      <c r="L46" s="340"/>
      <c r="M46" s="340"/>
      <c r="N46" s="25"/>
      <c r="O46" s="15"/>
      <c r="P46" s="14">
        <f t="shared" si="4"/>
        <v>0</v>
      </c>
      <c r="Q46" s="17" t="s">
        <v>32</v>
      </c>
      <c r="R46" s="14"/>
      <c r="S46" s="14" t="s">
        <v>33</v>
      </c>
      <c r="T46" s="16"/>
      <c r="U46" s="16"/>
      <c r="V46" s="16"/>
      <c r="W46" s="16"/>
      <c r="X46" s="16"/>
    </row>
    <row r="47" spans="1:24">
      <c r="A47" s="340"/>
      <c r="B47" s="340"/>
      <c r="C47" s="25"/>
      <c r="D47" s="15"/>
      <c r="E47" s="15"/>
      <c r="F47" s="15"/>
      <c r="G47" s="37"/>
      <c r="H47" s="15"/>
      <c r="I47" s="15"/>
      <c r="J47" s="15"/>
      <c r="K47" s="26"/>
      <c r="L47" s="340"/>
      <c r="M47" s="340"/>
      <c r="N47" s="25"/>
      <c r="O47" s="15"/>
      <c r="P47" s="14">
        <f t="shared" si="4"/>
        <v>0</v>
      </c>
      <c r="Q47" s="17" t="s">
        <v>32</v>
      </c>
      <c r="R47" s="14"/>
      <c r="S47" s="23" t="s">
        <v>33</v>
      </c>
      <c r="T47" s="16"/>
      <c r="U47" s="16"/>
      <c r="V47" s="16"/>
      <c r="W47" s="16"/>
      <c r="X47" s="16"/>
    </row>
    <row r="48" spans="1:24">
      <c r="A48" s="340"/>
      <c r="B48" s="340"/>
      <c r="C48" s="25"/>
      <c r="D48" s="15"/>
      <c r="E48" s="15"/>
      <c r="F48" s="15"/>
      <c r="G48" s="37"/>
      <c r="H48" s="15"/>
      <c r="I48" s="15"/>
      <c r="J48" s="15"/>
      <c r="K48" s="26"/>
      <c r="L48" s="340"/>
      <c r="M48" s="340"/>
      <c r="N48" s="25"/>
      <c r="O48" s="15"/>
      <c r="P48" s="14">
        <f t="shared" si="4"/>
        <v>0</v>
      </c>
      <c r="Q48" s="17" t="s">
        <v>32</v>
      </c>
      <c r="R48" s="14"/>
      <c r="S48" s="14" t="s">
        <v>31</v>
      </c>
      <c r="T48" s="16"/>
      <c r="U48" s="16"/>
      <c r="V48" s="16"/>
      <c r="W48" s="16"/>
      <c r="X48" s="16"/>
    </row>
    <row r="49" spans="1:24">
      <c r="A49" s="340"/>
      <c r="B49" s="340"/>
      <c r="C49" s="25"/>
      <c r="D49" s="15"/>
      <c r="E49" s="15"/>
      <c r="F49" s="15"/>
      <c r="G49" s="37"/>
      <c r="H49" s="15"/>
      <c r="I49" s="15"/>
      <c r="J49" s="15"/>
      <c r="K49" s="26"/>
      <c r="L49" s="340"/>
      <c r="M49" s="340"/>
      <c r="N49" s="25"/>
      <c r="O49" s="15"/>
      <c r="P49" s="14">
        <f t="shared" si="4"/>
        <v>0</v>
      </c>
      <c r="Q49" s="17" t="s">
        <v>32</v>
      </c>
      <c r="R49" s="14"/>
      <c r="S49" s="14" t="s">
        <v>31</v>
      </c>
      <c r="T49" s="16"/>
      <c r="U49" s="16"/>
      <c r="V49" s="16"/>
      <c r="W49" s="16"/>
      <c r="X49" s="16"/>
    </row>
    <row r="50" spans="1:24">
      <c r="A50" s="45"/>
      <c r="B50" s="45"/>
      <c r="C50" s="15"/>
      <c r="D50" s="15"/>
      <c r="E50" s="15"/>
      <c r="F50" s="15"/>
      <c r="G50" s="37"/>
      <c r="H50" s="15"/>
      <c r="I50" s="15"/>
      <c r="J50" s="15"/>
      <c r="K50" s="26"/>
      <c r="L50" s="340"/>
      <c r="M50" s="340"/>
      <c r="N50" s="25"/>
      <c r="O50" s="15"/>
      <c r="P50" s="14">
        <f t="shared" si="4"/>
        <v>0</v>
      </c>
      <c r="Q50" s="17" t="s">
        <v>32</v>
      </c>
      <c r="R50" s="14"/>
      <c r="S50" s="14" t="s">
        <v>31</v>
      </c>
      <c r="T50" s="16"/>
      <c r="U50" s="16"/>
      <c r="V50" s="16"/>
      <c r="W50" s="16"/>
      <c r="X50" s="16"/>
    </row>
    <row r="51" spans="1:24">
      <c r="A51" s="15"/>
      <c r="B51" s="15"/>
      <c r="C51" s="15"/>
      <c r="D51" s="15"/>
      <c r="E51" s="15"/>
      <c r="F51" s="15"/>
      <c r="G51" s="37"/>
      <c r="H51" s="15"/>
      <c r="I51" s="15"/>
      <c r="J51" s="15"/>
      <c r="K51" s="15"/>
      <c r="L51" s="45"/>
      <c r="M51" s="45"/>
      <c r="N51" s="15"/>
      <c r="O51" s="15"/>
      <c r="P51" s="14">
        <f t="shared" si="4"/>
        <v>0</v>
      </c>
      <c r="Q51" s="14" t="s">
        <v>30</v>
      </c>
      <c r="R51" s="14"/>
      <c r="S51" s="14" t="s">
        <v>31</v>
      </c>
      <c r="T51" s="16"/>
      <c r="U51" s="16"/>
      <c r="V51" s="16"/>
      <c r="W51" s="16"/>
      <c r="X51" s="16"/>
    </row>
    <row r="52" spans="1:24">
      <c r="A52" s="11" t="s">
        <v>19</v>
      </c>
      <c r="B52" s="7"/>
      <c r="C52" s="7"/>
      <c r="D52" s="7"/>
      <c r="E52" s="11"/>
      <c r="F52" s="7"/>
      <c r="G52" s="7"/>
      <c r="H52" s="11">
        <f t="shared" ref="H52:P52" si="5">SUM(H45:H51)</f>
        <v>0</v>
      </c>
      <c r="I52" s="11">
        <f t="shared" si="5"/>
        <v>0</v>
      </c>
      <c r="J52" s="11">
        <f t="shared" si="5"/>
        <v>0</v>
      </c>
      <c r="K52" s="11">
        <f t="shared" si="5"/>
        <v>0</v>
      </c>
      <c r="L52" s="11">
        <f t="shared" si="5"/>
        <v>0</v>
      </c>
      <c r="M52" s="11">
        <f t="shared" si="5"/>
        <v>0</v>
      </c>
      <c r="N52" s="11">
        <f t="shared" si="5"/>
        <v>0</v>
      </c>
      <c r="O52" s="11">
        <f t="shared" si="5"/>
        <v>0</v>
      </c>
      <c r="P52" s="11">
        <f t="shared" si="5"/>
        <v>0</v>
      </c>
      <c r="Q52" s="12"/>
      <c r="R52" s="12"/>
      <c r="S52" s="12"/>
      <c r="T52" s="12"/>
      <c r="U52" s="12"/>
      <c r="V52" s="12"/>
      <c r="W52" s="12"/>
      <c r="X52" s="12"/>
    </row>
    <row r="53" spans="1:24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166" t="s">
        <v>34</v>
      </c>
      <c r="B54" s="1562"/>
      <c r="C54" s="1562"/>
      <c r="D54" s="1562"/>
      <c r="E54" s="1"/>
      <c r="F54" s="1"/>
      <c r="G54" s="1"/>
      <c r="H54" s="1"/>
      <c r="I54" s="1"/>
      <c r="J54" s="1563"/>
      <c r="K54" s="1563"/>
      <c r="L54" s="1563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 ht="18">
      <c r="A55" s="187" t="s">
        <v>35</v>
      </c>
      <c r="B55" s="186" t="s">
        <v>36</v>
      </c>
      <c r="C55" s="239" t="s">
        <v>37</v>
      </c>
      <c r="D55" s="24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4"/>
      <c r="B56" s="1564"/>
      <c r="C56" s="1564"/>
      <c r="D56" s="242"/>
      <c r="E56" s="243" t="s">
        <v>40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4">
      <c r="A57" s="5" t="s">
        <v>42</v>
      </c>
      <c r="B57" s="1772"/>
      <c r="C57" s="1772"/>
      <c r="D57" s="1"/>
      <c r="E57" s="1"/>
    </row>
    <row r="58" spans="1:24">
      <c r="A58" s="5" t="s">
        <v>42</v>
      </c>
      <c r="B58" s="1772"/>
      <c r="C58" s="1772"/>
    </row>
    <row r="59" spans="1:24">
      <c r="A59" s="5" t="s">
        <v>43</v>
      </c>
      <c r="B59" s="1772"/>
      <c r="C59" s="1772"/>
      <c r="D59" s="1"/>
      <c r="E59" s="1"/>
    </row>
    <row r="60" spans="1:24">
      <c r="A60" s="5" t="s">
        <v>44</v>
      </c>
      <c r="B60" s="1772"/>
      <c r="C60" s="1772"/>
      <c r="D60" s="1"/>
      <c r="E60" s="1"/>
    </row>
  </sheetData>
  <mergeCells count="30">
    <mergeCell ref="B56:C56"/>
    <mergeCell ref="B57:C57"/>
    <mergeCell ref="B58:C58"/>
    <mergeCell ref="B59:C59"/>
    <mergeCell ref="B60:C60"/>
    <mergeCell ref="A43:F43"/>
    <mergeCell ref="H43:P43"/>
    <mergeCell ref="Q43:X43"/>
    <mergeCell ref="B54:D54"/>
    <mergeCell ref="J54:L54"/>
    <mergeCell ref="B38:C38"/>
    <mergeCell ref="B39:C39"/>
    <mergeCell ref="Q20:X20"/>
    <mergeCell ref="B32:D32"/>
    <mergeCell ref="J32:L32"/>
    <mergeCell ref="B34:C34"/>
    <mergeCell ref="B36:C36"/>
    <mergeCell ref="B37:C37"/>
    <mergeCell ref="H20:P20"/>
    <mergeCell ref="B15:C15"/>
    <mergeCell ref="B16:C16"/>
    <mergeCell ref="B17:C17"/>
    <mergeCell ref="B18:C18"/>
    <mergeCell ref="A20:F20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8539-B3D8-48ED-9692-2304C0A2D8D6}">
  <sheetPr>
    <tabColor rgb="FF0070C0"/>
  </sheetPr>
  <dimension ref="A1:X38"/>
  <sheetViews>
    <sheetView workbookViewId="0">
      <selection activeCell="R3" sqref="R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6.57031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5.28515625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959</v>
      </c>
      <c r="I1" s="1559"/>
      <c r="J1" s="1559"/>
      <c r="K1" s="1559"/>
      <c r="L1" s="1559"/>
      <c r="M1" s="1559"/>
      <c r="N1" s="1559"/>
      <c r="O1" s="1559"/>
      <c r="P1" s="1559"/>
      <c r="Q1" s="1560" t="s">
        <v>7771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3866</v>
      </c>
      <c r="B3" s="15" t="s">
        <v>78</v>
      </c>
      <c r="C3" s="15" t="s">
        <v>7772</v>
      </c>
      <c r="D3" s="15" t="s">
        <v>3649</v>
      </c>
      <c r="E3" s="24">
        <v>45892.625</v>
      </c>
      <c r="F3" s="15">
        <v>10.3</v>
      </c>
      <c r="G3" s="37" t="s">
        <v>3121</v>
      </c>
      <c r="H3" s="15"/>
      <c r="I3" s="15"/>
      <c r="J3" s="15"/>
      <c r="K3" s="15"/>
      <c r="L3" s="15">
        <v>60</v>
      </c>
      <c r="M3" s="15">
        <v>60</v>
      </c>
      <c r="N3" s="15">
        <v>41</v>
      </c>
      <c r="O3" s="15"/>
      <c r="P3" s="14">
        <f t="shared" ref="P3:P9" si="0">SUM(H3:O3)</f>
        <v>161</v>
      </c>
      <c r="Q3" s="17" t="s">
        <v>32</v>
      </c>
      <c r="R3" s="14">
        <v>113547</v>
      </c>
      <c r="S3" s="23" t="s">
        <v>33</v>
      </c>
      <c r="T3" s="232" t="s">
        <v>7773</v>
      </c>
      <c r="U3" s="16" t="s">
        <v>90</v>
      </c>
      <c r="V3" s="16">
        <v>1014054</v>
      </c>
      <c r="W3" s="16"/>
      <c r="X3" s="16"/>
    </row>
    <row r="4" spans="1:24">
      <c r="A4" s="15" t="s">
        <v>3866</v>
      </c>
      <c r="B4" s="15" t="s">
        <v>78</v>
      </c>
      <c r="C4" s="15" t="s">
        <v>7774</v>
      </c>
      <c r="D4" s="15" t="s">
        <v>3649</v>
      </c>
      <c r="E4" s="24">
        <v>45892.625</v>
      </c>
      <c r="F4" s="15">
        <v>10.3</v>
      </c>
      <c r="G4" s="37" t="s">
        <v>3121</v>
      </c>
      <c r="H4" s="15"/>
      <c r="I4" s="15"/>
      <c r="J4" s="15"/>
      <c r="K4" s="15"/>
      <c r="L4" s="15">
        <v>90</v>
      </c>
      <c r="M4" s="15">
        <v>30</v>
      </c>
      <c r="N4" s="15">
        <v>41</v>
      </c>
      <c r="O4" s="15"/>
      <c r="P4" s="14">
        <f t="shared" si="0"/>
        <v>161</v>
      </c>
      <c r="Q4" s="17" t="s">
        <v>32</v>
      </c>
      <c r="R4" s="14">
        <v>113548</v>
      </c>
      <c r="S4" s="23" t="s">
        <v>33</v>
      </c>
      <c r="T4" s="232" t="s">
        <v>7773</v>
      </c>
      <c r="U4" s="16" t="s">
        <v>90</v>
      </c>
      <c r="V4" s="16">
        <v>1014056</v>
      </c>
      <c r="W4" s="16"/>
      <c r="X4" s="16"/>
    </row>
    <row r="5" spans="1:24">
      <c r="A5" s="15" t="s">
        <v>519</v>
      </c>
      <c r="B5" s="15" t="s">
        <v>78</v>
      </c>
      <c r="C5" s="15" t="s">
        <v>7775</v>
      </c>
      <c r="D5" s="15" t="s">
        <v>3649</v>
      </c>
      <c r="E5" s="24">
        <v>45892.625</v>
      </c>
      <c r="F5" s="15">
        <v>10.3</v>
      </c>
      <c r="G5" s="37" t="s">
        <v>3121</v>
      </c>
      <c r="H5" s="15"/>
      <c r="I5" s="15"/>
      <c r="J5" s="15"/>
      <c r="K5" s="15"/>
      <c r="L5" s="15">
        <v>41</v>
      </c>
      <c r="M5" s="15">
        <v>60</v>
      </c>
      <c r="N5" s="15">
        <v>60</v>
      </c>
      <c r="O5" s="15"/>
      <c r="P5" s="14">
        <f t="shared" si="0"/>
        <v>161</v>
      </c>
      <c r="Q5" s="17" t="s">
        <v>32</v>
      </c>
      <c r="R5" s="14">
        <v>113549</v>
      </c>
      <c r="S5" s="23" t="s">
        <v>33</v>
      </c>
      <c r="T5" s="232" t="s">
        <v>7773</v>
      </c>
      <c r="U5" s="16" t="s">
        <v>90</v>
      </c>
      <c r="V5" s="16">
        <v>1014057</v>
      </c>
      <c r="W5" s="16"/>
      <c r="X5" s="16"/>
    </row>
    <row r="6" spans="1:24">
      <c r="A6" s="15" t="s">
        <v>120</v>
      </c>
      <c r="B6" s="15" t="s">
        <v>78</v>
      </c>
      <c r="C6" s="15" t="s">
        <v>7776</v>
      </c>
      <c r="D6" s="15" t="s">
        <v>3649</v>
      </c>
      <c r="E6" s="24">
        <v>45892.625</v>
      </c>
      <c r="F6" s="15">
        <v>10.3</v>
      </c>
      <c r="G6" s="37" t="s">
        <v>3121</v>
      </c>
      <c r="H6" s="15"/>
      <c r="I6" s="15"/>
      <c r="J6" s="15"/>
      <c r="K6" s="15"/>
      <c r="L6" s="15">
        <v>41</v>
      </c>
      <c r="M6" s="15">
        <v>60</v>
      </c>
      <c r="N6" s="15">
        <v>60</v>
      </c>
      <c r="O6" s="15"/>
      <c r="P6" s="14">
        <f t="shared" si="0"/>
        <v>161</v>
      </c>
      <c r="Q6" s="17" t="s">
        <v>32</v>
      </c>
      <c r="R6" s="14">
        <v>113550</v>
      </c>
      <c r="S6" s="23" t="s">
        <v>33</v>
      </c>
      <c r="T6" s="232" t="s">
        <v>7773</v>
      </c>
      <c r="U6" s="16" t="s">
        <v>90</v>
      </c>
      <c r="V6" s="16">
        <v>1014058</v>
      </c>
      <c r="W6" s="16"/>
      <c r="X6" s="16"/>
    </row>
    <row r="7" spans="1:24">
      <c r="A7" s="15" t="s">
        <v>120</v>
      </c>
      <c r="B7" s="15" t="s">
        <v>78</v>
      </c>
      <c r="C7" s="15" t="s">
        <v>7777</v>
      </c>
      <c r="D7" s="15" t="s">
        <v>7778</v>
      </c>
      <c r="E7" s="24">
        <v>45892.392361111109</v>
      </c>
      <c r="F7" s="15">
        <v>11</v>
      </c>
      <c r="G7" s="37" t="s">
        <v>3121</v>
      </c>
      <c r="H7" s="15"/>
      <c r="I7" s="15"/>
      <c r="J7" s="15"/>
      <c r="K7" s="15"/>
      <c r="L7" s="15">
        <v>71</v>
      </c>
      <c r="M7" s="15">
        <v>30</v>
      </c>
      <c r="N7" s="15">
        <v>60</v>
      </c>
      <c r="O7" s="15"/>
      <c r="P7" s="14">
        <f t="shared" si="0"/>
        <v>161</v>
      </c>
      <c r="Q7" s="17" t="s">
        <v>32</v>
      </c>
      <c r="R7" s="14">
        <v>113551</v>
      </c>
      <c r="S7" s="23" t="s">
        <v>33</v>
      </c>
      <c r="T7" s="232" t="s">
        <v>7773</v>
      </c>
      <c r="U7" s="16" t="s">
        <v>90</v>
      </c>
      <c r="V7" s="16">
        <v>1014059</v>
      </c>
      <c r="W7" s="16"/>
      <c r="X7" s="16"/>
    </row>
    <row r="8" spans="1:24">
      <c r="A8" s="15" t="s">
        <v>120</v>
      </c>
      <c r="B8" s="15" t="s">
        <v>78</v>
      </c>
      <c r="C8" s="15" t="s">
        <v>7779</v>
      </c>
      <c r="D8" s="15" t="s">
        <v>88</v>
      </c>
      <c r="E8" s="24">
        <v>45892.166666666664</v>
      </c>
      <c r="F8" s="15">
        <v>10.3</v>
      </c>
      <c r="G8" s="37" t="s">
        <v>3121</v>
      </c>
      <c r="H8" s="15"/>
      <c r="I8" s="15"/>
      <c r="J8" s="15"/>
      <c r="K8" s="15"/>
      <c r="L8" s="15">
        <v>101</v>
      </c>
      <c r="M8" s="15">
        <v>30</v>
      </c>
      <c r="N8" s="15">
        <v>30</v>
      </c>
      <c r="O8" s="15"/>
      <c r="P8" s="14">
        <f t="shared" si="0"/>
        <v>161</v>
      </c>
      <c r="Q8" s="17" t="s">
        <v>32</v>
      </c>
      <c r="R8" s="14">
        <v>113552</v>
      </c>
      <c r="S8" s="23" t="s">
        <v>33</v>
      </c>
      <c r="T8" s="232" t="s">
        <v>7773</v>
      </c>
      <c r="U8" s="16" t="s">
        <v>90</v>
      </c>
      <c r="V8" s="16">
        <v>1014060</v>
      </c>
      <c r="W8" s="16"/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404</v>
      </c>
      <c r="M10" s="11">
        <f t="shared" si="1"/>
        <v>270</v>
      </c>
      <c r="N10" s="11">
        <f t="shared" si="1"/>
        <v>292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7780</v>
      </c>
      <c r="B14" s="1564"/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128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7781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3950</v>
      </c>
      <c r="B22" s="15" t="s">
        <v>92</v>
      </c>
      <c r="C22" s="15" t="s">
        <v>7782</v>
      </c>
      <c r="D22" s="15" t="s">
        <v>159</v>
      </c>
      <c r="E22" s="24">
        <v>45891.041666666664</v>
      </c>
      <c r="F22" s="15">
        <v>10.3</v>
      </c>
      <c r="G22" s="37" t="s">
        <v>3121</v>
      </c>
      <c r="H22" s="15"/>
      <c r="I22" s="15"/>
      <c r="J22" s="15"/>
      <c r="K22" s="15"/>
      <c r="L22" s="15">
        <v>101</v>
      </c>
      <c r="M22" s="15">
        <v>30</v>
      </c>
      <c r="N22" s="15">
        <v>30</v>
      </c>
      <c r="O22" s="15"/>
      <c r="P22" s="14">
        <f t="shared" ref="P22:P28" si="2">SUM(H22:O22)</f>
        <v>161</v>
      </c>
      <c r="Q22" s="17" t="s">
        <v>32</v>
      </c>
      <c r="R22" s="14">
        <v>113580</v>
      </c>
      <c r="S22" s="23" t="s">
        <v>33</v>
      </c>
      <c r="T22" s="274" t="s">
        <v>161</v>
      </c>
      <c r="U22" s="16" t="s">
        <v>90</v>
      </c>
      <c r="V22" s="16">
        <v>1014067</v>
      </c>
      <c r="W22" s="16" t="s">
        <v>7783</v>
      </c>
      <c r="X22" s="16"/>
    </row>
    <row r="23" spans="1:24">
      <c r="A23" s="15" t="s">
        <v>119</v>
      </c>
      <c r="B23" s="15" t="s">
        <v>92</v>
      </c>
      <c r="C23" s="15" t="s">
        <v>7784</v>
      </c>
      <c r="D23" s="39" t="s">
        <v>586</v>
      </c>
      <c r="E23" s="24">
        <v>45892.125</v>
      </c>
      <c r="F23" s="15">
        <v>10.3</v>
      </c>
      <c r="G23" s="37" t="s">
        <v>3121</v>
      </c>
      <c r="H23" s="15"/>
      <c r="I23" s="15"/>
      <c r="J23" s="15"/>
      <c r="K23" s="15"/>
      <c r="L23" s="15">
        <v>101</v>
      </c>
      <c r="M23" s="15">
        <v>30</v>
      </c>
      <c r="N23" s="15">
        <v>30</v>
      </c>
      <c r="O23" s="15"/>
      <c r="P23" s="14">
        <f t="shared" si="2"/>
        <v>161</v>
      </c>
      <c r="Q23" s="17" t="s">
        <v>32</v>
      </c>
      <c r="R23" s="14">
        <v>113581</v>
      </c>
      <c r="S23" s="23" t="s">
        <v>33</v>
      </c>
      <c r="T23" s="274" t="s">
        <v>161</v>
      </c>
      <c r="U23" s="16" t="s">
        <v>90</v>
      </c>
      <c r="V23" s="16">
        <v>1014068</v>
      </c>
      <c r="W23" s="16" t="s">
        <v>7785</v>
      </c>
      <c r="X23" s="16"/>
    </row>
    <row r="24" spans="1:24">
      <c r="A24" s="15" t="s">
        <v>102</v>
      </c>
      <c r="B24" s="15" t="s">
        <v>92</v>
      </c>
      <c r="C24" s="15" t="s">
        <v>7786</v>
      </c>
      <c r="D24" s="15" t="s">
        <v>159</v>
      </c>
      <c r="E24" s="24">
        <v>45891.041666666664</v>
      </c>
      <c r="F24" s="15">
        <v>10.3</v>
      </c>
      <c r="G24" s="37" t="s">
        <v>3121</v>
      </c>
      <c r="H24" s="15"/>
      <c r="I24" s="15"/>
      <c r="J24" s="15"/>
      <c r="K24" s="15"/>
      <c r="L24" s="15">
        <v>101</v>
      </c>
      <c r="M24" s="15">
        <v>30</v>
      </c>
      <c r="N24" s="15">
        <v>30</v>
      </c>
      <c r="O24" s="15"/>
      <c r="P24" s="14">
        <f t="shared" si="2"/>
        <v>161</v>
      </c>
      <c r="Q24" s="17" t="s">
        <v>32</v>
      </c>
      <c r="R24" s="14">
        <v>113583</v>
      </c>
      <c r="S24" s="23" t="s">
        <v>33</v>
      </c>
      <c r="T24" s="274" t="s">
        <v>161</v>
      </c>
      <c r="U24" s="16" t="s">
        <v>90</v>
      </c>
      <c r="V24" s="16">
        <v>1014069</v>
      </c>
      <c r="W24" s="16" t="s">
        <v>7783</v>
      </c>
      <c r="X24" s="16"/>
    </row>
    <row r="25" spans="1:24">
      <c r="A25" s="15" t="s">
        <v>157</v>
      </c>
      <c r="B25" s="15" t="s">
        <v>78</v>
      </c>
      <c r="C25" s="15" t="s">
        <v>7787</v>
      </c>
      <c r="D25" s="15" t="s">
        <v>932</v>
      </c>
      <c r="E25" s="24">
        <v>45891.010416666664</v>
      </c>
      <c r="F25" s="15">
        <v>10.3</v>
      </c>
      <c r="G25" s="37" t="s">
        <v>3121</v>
      </c>
      <c r="H25" s="15"/>
      <c r="I25" s="15"/>
      <c r="J25" s="15"/>
      <c r="K25" s="15"/>
      <c r="L25" s="15">
        <v>90</v>
      </c>
      <c r="M25" s="15">
        <v>30</v>
      </c>
      <c r="N25" s="15">
        <v>41</v>
      </c>
      <c r="O25" s="15"/>
      <c r="P25" s="14">
        <f t="shared" si="2"/>
        <v>161</v>
      </c>
      <c r="Q25" s="17" t="s">
        <v>32</v>
      </c>
      <c r="R25" s="14">
        <v>113582</v>
      </c>
      <c r="S25" s="23" t="s">
        <v>33</v>
      </c>
      <c r="T25" s="274" t="s">
        <v>161</v>
      </c>
      <c r="U25" s="16" t="s">
        <v>90</v>
      </c>
      <c r="V25" s="16">
        <v>1014070</v>
      </c>
      <c r="W25" s="16" t="s">
        <v>7783</v>
      </c>
      <c r="X25" s="16"/>
    </row>
    <row r="26" spans="1:24">
      <c r="A26" s="15" t="s">
        <v>515</v>
      </c>
      <c r="B26" s="15" t="s">
        <v>78</v>
      </c>
      <c r="C26" s="15" t="s">
        <v>7788</v>
      </c>
      <c r="D26" s="15" t="s">
        <v>932</v>
      </c>
      <c r="E26" s="24">
        <v>45892.010416666664</v>
      </c>
      <c r="F26" s="15">
        <v>10.3</v>
      </c>
      <c r="G26" s="37" t="s">
        <v>3121</v>
      </c>
      <c r="H26" s="15"/>
      <c r="I26" s="15"/>
      <c r="J26" s="15"/>
      <c r="K26" s="15"/>
      <c r="L26" s="15">
        <v>90</v>
      </c>
      <c r="M26" s="15">
        <v>30</v>
      </c>
      <c r="N26" s="15">
        <v>41</v>
      </c>
      <c r="O26" s="15"/>
      <c r="P26" s="14">
        <f t="shared" si="2"/>
        <v>161</v>
      </c>
      <c r="Q26" s="17" t="s">
        <v>32</v>
      </c>
      <c r="R26" s="14">
        <v>113546</v>
      </c>
      <c r="S26" s="23" t="s">
        <v>33</v>
      </c>
      <c r="T26" s="274" t="s">
        <v>161</v>
      </c>
      <c r="U26" s="16" t="s">
        <v>90</v>
      </c>
      <c r="V26" s="16">
        <v>1014071</v>
      </c>
      <c r="W26" s="16" t="s">
        <v>7789</v>
      </c>
      <c r="X26" s="16"/>
    </row>
    <row r="27" spans="1:24">
      <c r="A27" s="15" t="s">
        <v>2837</v>
      </c>
      <c r="B27" s="15" t="s">
        <v>92</v>
      </c>
      <c r="C27" s="15" t="s">
        <v>7790</v>
      </c>
      <c r="D27" s="15" t="s">
        <v>6471</v>
      </c>
      <c r="E27" s="24">
        <v>45892.083333333336</v>
      </c>
      <c r="F27" s="15">
        <v>11.3</v>
      </c>
      <c r="G27" s="37" t="s">
        <v>3121</v>
      </c>
      <c r="H27" s="15"/>
      <c r="I27" s="15"/>
      <c r="J27" s="15"/>
      <c r="K27" s="15"/>
      <c r="L27" s="15">
        <v>90</v>
      </c>
      <c r="M27" s="15">
        <v>30</v>
      </c>
      <c r="N27" s="15">
        <v>41</v>
      </c>
      <c r="O27" s="15"/>
      <c r="P27" s="14">
        <f t="shared" si="2"/>
        <v>161</v>
      </c>
      <c r="Q27" s="17" t="s">
        <v>32</v>
      </c>
      <c r="R27" s="200">
        <v>113584</v>
      </c>
      <c r="S27" s="23" t="s">
        <v>33</v>
      </c>
      <c r="T27" s="232" t="s">
        <v>169</v>
      </c>
      <c r="U27" s="16" t="s">
        <v>90</v>
      </c>
      <c r="V27" s="16">
        <v>1014072</v>
      </c>
      <c r="W27" s="16" t="s">
        <v>7791</v>
      </c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0</v>
      </c>
      <c r="K29" s="11">
        <f t="shared" si="3"/>
        <v>0</v>
      </c>
      <c r="L29" s="11">
        <f t="shared" si="3"/>
        <v>573</v>
      </c>
      <c r="M29" s="11">
        <f t="shared" si="3"/>
        <v>180</v>
      </c>
      <c r="N29" s="11">
        <f t="shared" si="3"/>
        <v>213</v>
      </c>
      <c r="O29" s="11">
        <f t="shared" si="3"/>
        <v>0</v>
      </c>
      <c r="P29" s="11">
        <f t="shared" si="3"/>
        <v>966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4" t="s">
        <v>7541</v>
      </c>
      <c r="B33" s="1564" t="s">
        <v>7128</v>
      </c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73" t="s">
        <v>7542</v>
      </c>
      <c r="B34" s="373" t="s">
        <v>7296</v>
      </c>
      <c r="C34" s="373"/>
      <c r="D34" s="242"/>
      <c r="E34" s="24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 t="s">
        <v>5003</v>
      </c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 t="s">
        <v>2301</v>
      </c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0">
    <mergeCell ref="B37:C37"/>
    <mergeCell ref="B38:C38"/>
    <mergeCell ref="Q20:X20"/>
    <mergeCell ref="B31:D31"/>
    <mergeCell ref="J31:L31"/>
    <mergeCell ref="B33:C33"/>
    <mergeCell ref="B35:C35"/>
    <mergeCell ref="B36:C36"/>
    <mergeCell ref="H20:P20"/>
    <mergeCell ref="B15:C15"/>
    <mergeCell ref="B16:C16"/>
    <mergeCell ref="B17:C17"/>
    <mergeCell ref="B18:C18"/>
    <mergeCell ref="A20:F20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5BC88-2E93-44CF-B72B-57F6B7914CB1}">
  <sheetPr>
    <tabColor rgb="FF0070C0"/>
  </sheetPr>
  <dimension ref="A1:X115"/>
  <sheetViews>
    <sheetView topLeftCell="A14" workbookViewId="0">
      <selection activeCell="E76" sqref="E7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8.285156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113</v>
      </c>
      <c r="B3" s="15" t="s">
        <v>65</v>
      </c>
      <c r="C3" s="15" t="s">
        <v>7792</v>
      </c>
      <c r="D3" s="15" t="s">
        <v>64</v>
      </c>
      <c r="E3" s="24">
        <v>45889.472222222219</v>
      </c>
      <c r="F3" s="15">
        <v>14.8</v>
      </c>
      <c r="G3" s="37"/>
      <c r="H3" s="15"/>
      <c r="I3" s="15"/>
      <c r="J3" s="15"/>
      <c r="K3" s="15"/>
      <c r="L3" s="35">
        <v>81</v>
      </c>
      <c r="M3" s="15"/>
      <c r="N3" s="15"/>
      <c r="O3" s="15"/>
      <c r="P3" s="14">
        <f>SUM(H3:O3)</f>
        <v>81</v>
      </c>
      <c r="Q3" s="14" t="s">
        <v>30</v>
      </c>
      <c r="R3" s="14">
        <v>113477</v>
      </c>
      <c r="S3" s="23" t="s">
        <v>33</v>
      </c>
      <c r="T3" s="232" t="s">
        <v>169</v>
      </c>
      <c r="U3" s="16" t="s">
        <v>90</v>
      </c>
      <c r="V3" s="16">
        <v>1013990</v>
      </c>
      <c r="W3" s="16" t="s">
        <v>7793</v>
      </c>
      <c r="X3" s="16"/>
    </row>
    <row r="4" spans="1:24">
      <c r="A4" s="15" t="s">
        <v>111</v>
      </c>
      <c r="B4" s="15" t="s">
        <v>65</v>
      </c>
      <c r="C4" s="15" t="s">
        <v>7794</v>
      </c>
      <c r="D4" s="15" t="s">
        <v>64</v>
      </c>
      <c r="E4" s="24">
        <v>45889.472222222219</v>
      </c>
      <c r="F4" s="15">
        <v>14.8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>SUM(H4:O4)</f>
        <v>161</v>
      </c>
      <c r="Q4" s="14" t="s">
        <v>30</v>
      </c>
      <c r="R4" s="14">
        <v>113478</v>
      </c>
      <c r="S4" s="23" t="s">
        <v>33</v>
      </c>
      <c r="T4" s="232" t="s">
        <v>169</v>
      </c>
      <c r="U4" s="16" t="s">
        <v>90</v>
      </c>
      <c r="V4" s="16">
        <v>1013991</v>
      </c>
      <c r="W4" s="16" t="s">
        <v>7793</v>
      </c>
      <c r="X4" s="16"/>
    </row>
    <row r="5" spans="1:24">
      <c r="A5" s="15" t="s">
        <v>120</v>
      </c>
      <c r="B5" s="15" t="s">
        <v>1858</v>
      </c>
      <c r="C5" s="15" t="s">
        <v>7795</v>
      </c>
      <c r="D5" s="15" t="s">
        <v>88</v>
      </c>
      <c r="E5" s="24">
        <v>45890.166666666664</v>
      </c>
      <c r="F5" s="15">
        <v>10.3</v>
      </c>
      <c r="G5" s="37" t="s">
        <v>3121</v>
      </c>
      <c r="H5" s="15"/>
      <c r="I5" s="15"/>
      <c r="J5" s="15"/>
      <c r="K5" s="15"/>
      <c r="L5" s="35">
        <v>54</v>
      </c>
      <c r="M5" s="35">
        <v>54</v>
      </c>
      <c r="N5" s="35">
        <v>53</v>
      </c>
      <c r="O5" s="15"/>
      <c r="P5" s="14">
        <v>161</v>
      </c>
      <c r="Q5" s="17" t="s">
        <v>32</v>
      </c>
      <c r="R5" s="14">
        <v>113506</v>
      </c>
      <c r="S5" s="23" t="s">
        <v>33</v>
      </c>
      <c r="T5" s="231" t="s">
        <v>161</v>
      </c>
      <c r="U5" s="16" t="s">
        <v>90</v>
      </c>
      <c r="V5" s="16">
        <v>1013986</v>
      </c>
      <c r="W5" s="16" t="s">
        <v>7796</v>
      </c>
      <c r="X5" s="16"/>
    </row>
    <row r="6" spans="1:24">
      <c r="A6" s="15" t="s">
        <v>122</v>
      </c>
      <c r="B6" s="15" t="s">
        <v>62</v>
      </c>
      <c r="C6" s="15" t="s">
        <v>7797</v>
      </c>
      <c r="D6" s="15" t="s">
        <v>61</v>
      </c>
      <c r="E6" s="24">
        <v>45889.767361111109</v>
      </c>
      <c r="F6" s="15">
        <v>13</v>
      </c>
      <c r="G6" s="37"/>
      <c r="H6" s="15"/>
      <c r="I6" s="15"/>
      <c r="J6" s="35">
        <v>81</v>
      </c>
      <c r="K6" s="35">
        <v>80</v>
      </c>
      <c r="L6" s="15"/>
      <c r="M6" s="15"/>
      <c r="N6" s="15"/>
      <c r="O6" s="15"/>
      <c r="P6" s="14">
        <f>SUM(H6:O6)</f>
        <v>161</v>
      </c>
      <c r="Q6" s="14" t="s">
        <v>30</v>
      </c>
      <c r="R6" s="14">
        <v>113479</v>
      </c>
      <c r="S6" s="14" t="s">
        <v>31</v>
      </c>
      <c r="T6" s="232" t="s">
        <v>169</v>
      </c>
      <c r="U6" s="16" t="s">
        <v>90</v>
      </c>
      <c r="V6" s="16">
        <v>1013987</v>
      </c>
      <c r="W6" s="16" t="s">
        <v>7798</v>
      </c>
      <c r="X6" s="16"/>
    </row>
    <row r="7" spans="1:24">
      <c r="A7" s="15" t="s">
        <v>519</v>
      </c>
      <c r="B7" s="15" t="s">
        <v>78</v>
      </c>
      <c r="C7" s="15" t="s">
        <v>7799</v>
      </c>
      <c r="D7" s="15" t="s">
        <v>99</v>
      </c>
      <c r="E7" s="24">
        <v>45889.277777777781</v>
      </c>
      <c r="F7" s="15">
        <v>10.8</v>
      </c>
      <c r="G7" s="37" t="s">
        <v>3121</v>
      </c>
      <c r="H7" s="15"/>
      <c r="I7" s="15"/>
      <c r="J7" s="15"/>
      <c r="K7" s="15"/>
      <c r="L7" s="35">
        <v>54</v>
      </c>
      <c r="M7" s="35">
        <v>54</v>
      </c>
      <c r="N7" s="35">
        <v>53</v>
      </c>
      <c r="O7" s="15"/>
      <c r="P7" s="14">
        <f>SUM(H7:O7)</f>
        <v>161</v>
      </c>
      <c r="Q7" s="17" t="s">
        <v>32</v>
      </c>
      <c r="R7" s="14">
        <v>113507</v>
      </c>
      <c r="S7" s="23" t="s">
        <v>33</v>
      </c>
      <c r="T7" s="274" t="s">
        <v>100</v>
      </c>
      <c r="U7" s="16" t="s">
        <v>90</v>
      </c>
      <c r="V7" s="16">
        <v>1013988</v>
      </c>
      <c r="W7" s="16" t="s">
        <v>7793</v>
      </c>
      <c r="X7" s="16"/>
    </row>
    <row r="8" spans="1:24">
      <c r="A8" s="15" t="s">
        <v>3866</v>
      </c>
      <c r="B8" s="15" t="s">
        <v>1858</v>
      </c>
      <c r="C8" s="35" t="s">
        <v>7800</v>
      </c>
      <c r="D8" s="15" t="s">
        <v>99</v>
      </c>
      <c r="E8" s="24">
        <v>45891.277777777781</v>
      </c>
      <c r="F8" s="15">
        <v>10.8</v>
      </c>
      <c r="G8" s="37" t="s">
        <v>3121</v>
      </c>
      <c r="H8" s="15"/>
      <c r="I8" s="15"/>
      <c r="J8" s="15"/>
      <c r="K8" s="15"/>
      <c r="L8" s="35">
        <v>107</v>
      </c>
      <c r="M8" s="35">
        <v>54</v>
      </c>
      <c r="N8" s="35">
        <v>0</v>
      </c>
      <c r="O8" s="15"/>
      <c r="P8" s="14">
        <f>SUM(H8:O8)</f>
        <v>161</v>
      </c>
      <c r="Q8" s="17" t="s">
        <v>32</v>
      </c>
      <c r="R8" s="538">
        <v>113508</v>
      </c>
      <c r="S8" s="23" t="s">
        <v>33</v>
      </c>
      <c r="T8" s="274" t="s">
        <v>100</v>
      </c>
      <c r="U8" s="16" t="s">
        <v>90</v>
      </c>
      <c r="V8" s="16">
        <v>1013989</v>
      </c>
      <c r="W8" s="16" t="s">
        <v>7801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>SUM(H9:O9)</f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0">SUM(H3:H9)</f>
        <v>0</v>
      </c>
      <c r="I10" s="11">
        <f t="shared" si="0"/>
        <v>0</v>
      </c>
      <c r="J10" s="11">
        <f t="shared" si="0"/>
        <v>81</v>
      </c>
      <c r="K10" s="11">
        <f t="shared" si="0"/>
        <v>80</v>
      </c>
      <c r="L10" s="11">
        <f t="shared" si="0"/>
        <v>457</v>
      </c>
      <c r="M10" s="11">
        <f t="shared" si="0"/>
        <v>162</v>
      </c>
      <c r="N10" s="11">
        <f t="shared" si="0"/>
        <v>106</v>
      </c>
      <c r="O10" s="11">
        <f t="shared" si="0"/>
        <v>0</v>
      </c>
      <c r="P10" s="11">
        <f t="shared" si="0"/>
        <v>886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539" t="s">
        <v>7295</v>
      </c>
      <c r="B14" s="1847" t="s">
        <v>7296</v>
      </c>
      <c r="C14" s="1847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26.25">
      <c r="A15" s="540" t="s">
        <v>7802</v>
      </c>
      <c r="B15" s="540" t="s">
        <v>7346</v>
      </c>
      <c r="C15" s="540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41" t="s">
        <v>7297</v>
      </c>
      <c r="B16" s="541" t="s">
        <v>7128</v>
      </c>
      <c r="C16" s="541"/>
      <c r="D16" s="242"/>
      <c r="E16" s="24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15" customHeight="1">
      <c r="A17" s="5" t="s">
        <v>42</v>
      </c>
      <c r="B17" s="1772" t="s">
        <v>7803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42</v>
      </c>
      <c r="B18" s="1772"/>
      <c r="C18" s="177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43</v>
      </c>
      <c r="B19" s="1772" t="s">
        <v>7804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5" t="s">
        <v>44</v>
      </c>
      <c r="B20" s="1772"/>
      <c r="C20" s="177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24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 ht="23.25" customHeight="1">
      <c r="A22" s="1559" t="s">
        <v>194</v>
      </c>
      <c r="B22" s="1559"/>
      <c r="C22" s="1559"/>
      <c r="D22" s="1559"/>
      <c r="E22" s="1559"/>
      <c r="F22" s="1559"/>
      <c r="G22" s="7"/>
      <c r="H22" s="1559" t="s">
        <v>346</v>
      </c>
      <c r="I22" s="1559"/>
      <c r="J22" s="1559"/>
      <c r="K22" s="1559"/>
      <c r="L22" s="1559"/>
      <c r="M22" s="1559"/>
      <c r="N22" s="1559"/>
      <c r="O22" s="1559"/>
      <c r="P22" s="1559"/>
      <c r="Q22" s="1741" t="s">
        <v>3836</v>
      </c>
      <c r="R22" s="1742"/>
      <c r="S22" s="1742"/>
      <c r="T22" s="1742"/>
      <c r="U22" s="1742"/>
      <c r="V22" s="1742"/>
      <c r="W22" s="1742"/>
      <c r="X22" s="1742"/>
    </row>
    <row r="23" spans="1:24" ht="26.25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9" t="s">
        <v>14</v>
      </c>
      <c r="L23" s="9" t="s">
        <v>15</v>
      </c>
      <c r="M23" s="9" t="s">
        <v>16</v>
      </c>
      <c r="N23" s="9" t="s">
        <v>17</v>
      </c>
      <c r="O23" s="10" t="s">
        <v>18</v>
      </c>
      <c r="P23" s="8" t="s">
        <v>19</v>
      </c>
      <c r="Q23" s="8" t="s">
        <v>20</v>
      </c>
      <c r="R23" s="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  <c r="X23" s="8" t="s">
        <v>28</v>
      </c>
    </row>
    <row r="24" spans="1:24">
      <c r="A24" s="15" t="s">
        <v>3866</v>
      </c>
      <c r="B24" s="15" t="s">
        <v>78</v>
      </c>
      <c r="C24" s="15" t="s">
        <v>7805</v>
      </c>
      <c r="D24" s="15" t="s">
        <v>932</v>
      </c>
      <c r="E24" s="24">
        <v>45890.010416666664</v>
      </c>
      <c r="F24" s="15">
        <v>10.3</v>
      </c>
      <c r="G24" s="37" t="s">
        <v>3121</v>
      </c>
      <c r="H24" s="15"/>
      <c r="I24" s="15"/>
      <c r="J24" s="15"/>
      <c r="K24" s="15"/>
      <c r="L24" s="35">
        <v>101</v>
      </c>
      <c r="M24" s="35">
        <v>60</v>
      </c>
      <c r="N24" s="15">
        <v>0</v>
      </c>
      <c r="O24" s="15"/>
      <c r="P24" s="14">
        <f>SUM(H24:O24)</f>
        <v>161</v>
      </c>
      <c r="Q24" s="17" t="s">
        <v>32</v>
      </c>
      <c r="R24" s="14">
        <v>113509</v>
      </c>
      <c r="S24" s="23" t="s">
        <v>33</v>
      </c>
      <c r="T24" s="274" t="s">
        <v>161</v>
      </c>
      <c r="U24" s="16" t="s">
        <v>90</v>
      </c>
      <c r="V24" s="16">
        <v>1014003</v>
      </c>
      <c r="W24" s="16" t="s">
        <v>7796</v>
      </c>
      <c r="X24" s="16"/>
    </row>
    <row r="25" spans="1:24">
      <c r="A25" s="15" t="s">
        <v>152</v>
      </c>
      <c r="B25" s="15" t="s">
        <v>78</v>
      </c>
      <c r="C25" s="15" t="s">
        <v>7806</v>
      </c>
      <c r="D25" s="15" t="s">
        <v>932</v>
      </c>
      <c r="E25" s="24">
        <v>45890.010416666664</v>
      </c>
      <c r="F25" s="15">
        <v>10.3</v>
      </c>
      <c r="G25" s="37" t="s">
        <v>3121</v>
      </c>
      <c r="H25" s="15"/>
      <c r="I25" s="15"/>
      <c r="J25" s="15"/>
      <c r="K25" s="15"/>
      <c r="L25" s="35">
        <v>101</v>
      </c>
      <c r="M25" s="35">
        <v>60</v>
      </c>
      <c r="N25" s="15">
        <v>0</v>
      </c>
      <c r="O25" s="15"/>
      <c r="P25" s="14">
        <f>SUM(H25:O25)</f>
        <v>161</v>
      </c>
      <c r="Q25" s="17" t="s">
        <v>32</v>
      </c>
      <c r="R25" s="14">
        <v>113510</v>
      </c>
      <c r="S25" s="23" t="s">
        <v>33</v>
      </c>
      <c r="T25" s="274" t="s">
        <v>161</v>
      </c>
      <c r="U25" s="16" t="s">
        <v>90</v>
      </c>
      <c r="V25" s="16">
        <v>1014004</v>
      </c>
      <c r="W25" s="16" t="s">
        <v>7796</v>
      </c>
      <c r="X25" s="16"/>
    </row>
    <row r="26" spans="1:24">
      <c r="A26" s="15" t="s">
        <v>2561</v>
      </c>
      <c r="B26" s="15" t="s">
        <v>2438</v>
      </c>
      <c r="C26" s="15" t="s">
        <v>7807</v>
      </c>
      <c r="D26" s="15" t="s">
        <v>159</v>
      </c>
      <c r="E26" s="24">
        <v>45890.041666666664</v>
      </c>
      <c r="F26" s="15">
        <v>10.3</v>
      </c>
      <c r="G26" s="37" t="s">
        <v>3121</v>
      </c>
      <c r="H26" s="15"/>
      <c r="I26" s="15"/>
      <c r="J26" s="15"/>
      <c r="K26" s="15"/>
      <c r="L26" s="35">
        <v>101</v>
      </c>
      <c r="M26" s="35">
        <v>60</v>
      </c>
      <c r="N26" s="15">
        <v>0</v>
      </c>
      <c r="O26" s="15"/>
      <c r="P26" s="14">
        <f>SUM(H26:O26)</f>
        <v>161</v>
      </c>
      <c r="Q26" s="17" t="s">
        <v>32</v>
      </c>
      <c r="R26" s="14">
        <v>113511</v>
      </c>
      <c r="S26" s="23" t="s">
        <v>33</v>
      </c>
      <c r="T26" s="274" t="s">
        <v>161</v>
      </c>
      <c r="U26" s="16" t="s">
        <v>90</v>
      </c>
      <c r="V26" s="16">
        <v>1014005</v>
      </c>
      <c r="W26" s="16" t="s">
        <v>7796</v>
      </c>
      <c r="X26" s="16"/>
    </row>
    <row r="27" spans="1:24">
      <c r="A27" s="15" t="s">
        <v>86</v>
      </c>
      <c r="B27" s="15" t="s">
        <v>2438</v>
      </c>
      <c r="C27" s="15" t="s">
        <v>7808</v>
      </c>
      <c r="D27" s="15" t="s">
        <v>159</v>
      </c>
      <c r="E27" s="24">
        <v>45890.041666666664</v>
      </c>
      <c r="F27" s="15">
        <v>10.3</v>
      </c>
      <c r="G27" s="37" t="s">
        <v>3121</v>
      </c>
      <c r="H27" s="15"/>
      <c r="I27" s="15"/>
      <c r="J27" s="15"/>
      <c r="K27" s="15"/>
      <c r="L27" s="35">
        <v>120</v>
      </c>
      <c r="M27" s="35">
        <v>41</v>
      </c>
      <c r="N27" s="15">
        <v>0</v>
      </c>
      <c r="O27" s="15"/>
      <c r="P27" s="14">
        <f>SUM(H27:O27)</f>
        <v>161</v>
      </c>
      <c r="Q27" s="17" t="s">
        <v>32</v>
      </c>
      <c r="R27" s="14">
        <v>113513</v>
      </c>
      <c r="S27" s="23" t="s">
        <v>33</v>
      </c>
      <c r="T27" s="274" t="s">
        <v>161</v>
      </c>
      <c r="U27" s="16" t="s">
        <v>90</v>
      </c>
      <c r="V27" s="16">
        <v>1014006</v>
      </c>
      <c r="W27" s="16" t="s">
        <v>7796</v>
      </c>
      <c r="X27" s="16"/>
    </row>
    <row r="28" spans="1:24">
      <c r="A28" s="15" t="s">
        <v>86</v>
      </c>
      <c r="B28" s="15" t="s">
        <v>1858</v>
      </c>
      <c r="C28" s="435" t="s">
        <v>7809</v>
      </c>
      <c r="D28" s="435" t="s">
        <v>88</v>
      </c>
      <c r="E28" s="24">
        <v>45890.166666666664</v>
      </c>
      <c r="F28" s="15">
        <v>10.3</v>
      </c>
      <c r="G28" s="37" t="s">
        <v>3121</v>
      </c>
      <c r="H28" s="15"/>
      <c r="I28" s="15"/>
      <c r="J28" s="15"/>
      <c r="K28" s="15"/>
      <c r="L28" s="35">
        <v>101</v>
      </c>
      <c r="M28" s="35">
        <v>60</v>
      </c>
      <c r="N28" s="15">
        <v>0</v>
      </c>
      <c r="O28" s="15"/>
      <c r="P28" s="14">
        <f>SUM(H28:O28)</f>
        <v>161</v>
      </c>
      <c r="Q28" s="17" t="s">
        <v>32</v>
      </c>
      <c r="R28" s="14">
        <v>113514</v>
      </c>
      <c r="S28" s="23" t="s">
        <v>33</v>
      </c>
      <c r="T28" s="274" t="s">
        <v>161</v>
      </c>
      <c r="U28" s="16" t="s">
        <v>90</v>
      </c>
      <c r="V28" s="16">
        <v>1014007</v>
      </c>
      <c r="W28" s="16" t="s">
        <v>7796</v>
      </c>
      <c r="X28" s="16"/>
    </row>
    <row r="29" spans="1:24">
      <c r="A29" s="15" t="s">
        <v>119</v>
      </c>
      <c r="B29" s="15" t="s">
        <v>2438</v>
      </c>
      <c r="C29" s="45" t="s">
        <v>7810</v>
      </c>
      <c r="D29" s="45" t="s">
        <v>159</v>
      </c>
      <c r="E29" s="24">
        <v>45890.041666666664</v>
      </c>
      <c r="F29" s="15">
        <v>10.3</v>
      </c>
      <c r="G29" s="37" t="s">
        <v>3121</v>
      </c>
      <c r="H29" s="15"/>
      <c r="I29" s="15"/>
      <c r="J29" s="15"/>
      <c r="K29" s="15"/>
      <c r="L29" s="35">
        <v>90</v>
      </c>
      <c r="M29" s="35">
        <v>41</v>
      </c>
      <c r="N29" s="35">
        <v>30</v>
      </c>
      <c r="O29" s="15"/>
      <c r="P29" s="14">
        <v>161</v>
      </c>
      <c r="Q29" s="17" t="s">
        <v>32</v>
      </c>
      <c r="R29" s="14">
        <v>113512</v>
      </c>
      <c r="S29" s="23" t="s">
        <v>33</v>
      </c>
      <c r="T29" s="274" t="s">
        <v>161</v>
      </c>
      <c r="U29" s="16" t="s">
        <v>90</v>
      </c>
      <c r="V29" s="16">
        <v>1014008</v>
      </c>
      <c r="W29" s="16" t="s">
        <v>7796</v>
      </c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1">SUM(H24:H29)</f>
        <v>0</v>
      </c>
      <c r="I30" s="11">
        <f t="shared" si="1"/>
        <v>0</v>
      </c>
      <c r="J30" s="11">
        <f t="shared" si="1"/>
        <v>0</v>
      </c>
      <c r="K30" s="11">
        <f t="shared" si="1"/>
        <v>0</v>
      </c>
      <c r="L30" s="11">
        <f t="shared" si="1"/>
        <v>614</v>
      </c>
      <c r="M30" s="11">
        <f t="shared" si="1"/>
        <v>322</v>
      </c>
      <c r="N30" s="11">
        <f t="shared" si="1"/>
        <v>30</v>
      </c>
      <c r="O30" s="11">
        <f t="shared" si="1"/>
        <v>0</v>
      </c>
      <c r="P30" s="11">
        <f t="shared" si="1"/>
        <v>966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373" t="s">
        <v>7009</v>
      </c>
      <c r="B34" s="1564"/>
      <c r="C34" s="1564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7113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772" t="s">
        <v>7811</v>
      </c>
      <c r="C37" s="1772"/>
      <c r="D37" s="1"/>
      <c r="E37" s="1"/>
    </row>
    <row r="38" spans="1:24">
      <c r="A38" s="5" t="s">
        <v>44</v>
      </c>
      <c r="B38" s="1772"/>
      <c r="C38" s="1772"/>
      <c r="D38" s="1"/>
      <c r="E38" s="1"/>
    </row>
    <row r="40" spans="1:24" ht="23.25">
      <c r="A40" s="1559" t="s">
        <v>205</v>
      </c>
      <c r="B40" s="1559"/>
      <c r="C40" s="1559"/>
      <c r="D40" s="1559"/>
      <c r="E40" s="1559"/>
      <c r="F40" s="1559"/>
      <c r="G40" s="7"/>
      <c r="H40" s="1559" t="s">
        <v>346</v>
      </c>
      <c r="I40" s="1559"/>
      <c r="J40" s="1559"/>
      <c r="K40" s="1559"/>
      <c r="L40" s="1559"/>
      <c r="M40" s="1559"/>
      <c r="N40" s="1559"/>
      <c r="O40" s="1559"/>
      <c r="P40" s="1559"/>
      <c r="Q40" s="1741" t="s">
        <v>7812</v>
      </c>
      <c r="R40" s="1742"/>
      <c r="S40" s="1742"/>
      <c r="T40" s="1742"/>
      <c r="U40" s="1742"/>
      <c r="V40" s="1742"/>
      <c r="W40" s="1742"/>
      <c r="X40" s="1742"/>
    </row>
    <row r="41" spans="1:24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>
      <c r="A42" s="15" t="s">
        <v>133</v>
      </c>
      <c r="B42" s="15" t="s">
        <v>134</v>
      </c>
      <c r="C42" s="15" t="s">
        <v>7813</v>
      </c>
      <c r="D42" s="15" t="s">
        <v>2892</v>
      </c>
      <c r="E42" s="24">
        <v>45890.208333333336</v>
      </c>
      <c r="F42" s="15">
        <v>10.3</v>
      </c>
      <c r="G42" s="37" t="s">
        <v>3121</v>
      </c>
      <c r="H42" s="15"/>
      <c r="I42" s="15"/>
      <c r="J42" s="15"/>
      <c r="K42" s="15"/>
      <c r="L42" s="15">
        <v>48</v>
      </c>
      <c r="M42" s="15">
        <v>60</v>
      </c>
      <c r="N42" s="15">
        <v>53</v>
      </c>
      <c r="O42" s="15"/>
      <c r="P42" s="14">
        <f t="shared" ref="P42:P48" si="2">SUM(H42:O42)</f>
        <v>161</v>
      </c>
      <c r="Q42" s="17" t="s">
        <v>32</v>
      </c>
      <c r="R42" s="14">
        <v>113517</v>
      </c>
      <c r="S42" s="23" t="s">
        <v>33</v>
      </c>
      <c r="T42" s="274" t="s">
        <v>161</v>
      </c>
      <c r="U42" s="16" t="s">
        <v>90</v>
      </c>
      <c r="V42" s="16">
        <v>1014011</v>
      </c>
      <c r="W42" s="16" t="s">
        <v>7814</v>
      </c>
      <c r="X42" s="16"/>
    </row>
    <row r="43" spans="1:24">
      <c r="A43" s="15" t="s">
        <v>133</v>
      </c>
      <c r="B43" s="15" t="s">
        <v>134</v>
      </c>
      <c r="C43" s="15" t="s">
        <v>7815</v>
      </c>
      <c r="D43" s="15" t="s">
        <v>2892</v>
      </c>
      <c r="E43" s="24">
        <v>45890.208333333336</v>
      </c>
      <c r="F43" s="15">
        <v>10.3</v>
      </c>
      <c r="G43" s="37" t="s">
        <v>3121</v>
      </c>
      <c r="H43" s="15"/>
      <c r="I43" s="15"/>
      <c r="J43" s="15"/>
      <c r="K43" s="15"/>
      <c r="L43" s="15">
        <v>101</v>
      </c>
      <c r="M43" s="15">
        <v>30</v>
      </c>
      <c r="N43" s="15">
        <v>30</v>
      </c>
      <c r="O43" s="15"/>
      <c r="P43" s="14">
        <f t="shared" si="2"/>
        <v>161</v>
      </c>
      <c r="Q43" s="17" t="s">
        <v>32</v>
      </c>
      <c r="R43" s="14">
        <v>113518</v>
      </c>
      <c r="S43" s="23" t="s">
        <v>33</v>
      </c>
      <c r="T43" s="274" t="s">
        <v>161</v>
      </c>
      <c r="U43" s="16" t="s">
        <v>90</v>
      </c>
      <c r="V43" s="16">
        <v>1014012</v>
      </c>
      <c r="W43" s="16" t="s">
        <v>7814</v>
      </c>
      <c r="X43" s="16"/>
    </row>
    <row r="44" spans="1:24">
      <c r="A44" s="15" t="s">
        <v>1530</v>
      </c>
      <c r="B44" s="15" t="s">
        <v>134</v>
      </c>
      <c r="C44" s="15" t="s">
        <v>7816</v>
      </c>
      <c r="D44" s="15" t="s">
        <v>2892</v>
      </c>
      <c r="E44" s="24">
        <v>45890.208333333336</v>
      </c>
      <c r="F44" s="15">
        <v>10.3</v>
      </c>
      <c r="G44" s="37" t="s">
        <v>3121</v>
      </c>
      <c r="H44" s="15"/>
      <c r="I44" s="15"/>
      <c r="J44" s="15"/>
      <c r="K44" s="15"/>
      <c r="L44" s="15">
        <v>131</v>
      </c>
      <c r="M44" s="15">
        <v>30</v>
      </c>
      <c r="N44" s="15">
        <v>0</v>
      </c>
      <c r="O44" s="15"/>
      <c r="P44" s="14">
        <f t="shared" si="2"/>
        <v>161</v>
      </c>
      <c r="Q44" s="17" t="s">
        <v>32</v>
      </c>
      <c r="R44" s="14">
        <v>113519</v>
      </c>
      <c r="S44" s="23" t="s">
        <v>33</v>
      </c>
      <c r="T44" s="274" t="s">
        <v>161</v>
      </c>
      <c r="U44" s="16" t="s">
        <v>90</v>
      </c>
      <c r="V44" s="16">
        <v>1014013</v>
      </c>
      <c r="W44" s="16" t="s">
        <v>7814</v>
      </c>
      <c r="X44" s="16"/>
    </row>
    <row r="45" spans="1:24">
      <c r="A45" s="15" t="s">
        <v>1530</v>
      </c>
      <c r="B45" s="15" t="s">
        <v>134</v>
      </c>
      <c r="C45" s="15" t="s">
        <v>7817</v>
      </c>
      <c r="D45" s="15" t="s">
        <v>2892</v>
      </c>
      <c r="E45" s="24">
        <v>45890.208333333336</v>
      </c>
      <c r="F45" s="15">
        <v>10.3</v>
      </c>
      <c r="G45" s="37" t="s">
        <v>3121</v>
      </c>
      <c r="H45" s="15"/>
      <c r="I45" s="15"/>
      <c r="J45" s="15"/>
      <c r="K45" s="15"/>
      <c r="L45" s="15">
        <v>101</v>
      </c>
      <c r="M45" s="15">
        <v>30</v>
      </c>
      <c r="N45" s="15">
        <v>30</v>
      </c>
      <c r="O45" s="15"/>
      <c r="P45" s="14">
        <f t="shared" si="2"/>
        <v>161</v>
      </c>
      <c r="Q45" s="17" t="s">
        <v>32</v>
      </c>
      <c r="R45" s="14">
        <v>113520</v>
      </c>
      <c r="S45" s="23" t="s">
        <v>33</v>
      </c>
      <c r="T45" s="274" t="s">
        <v>161</v>
      </c>
      <c r="U45" s="16" t="s">
        <v>90</v>
      </c>
      <c r="V45" s="16">
        <v>1014014</v>
      </c>
      <c r="W45" s="16" t="s">
        <v>7814</v>
      </c>
      <c r="X45" s="16"/>
    </row>
    <row r="46" spans="1:24">
      <c r="A46" s="15" t="s">
        <v>133</v>
      </c>
      <c r="B46" s="35" t="s">
        <v>2438</v>
      </c>
      <c r="C46" s="35" t="s">
        <v>7818</v>
      </c>
      <c r="D46" s="35" t="s">
        <v>2467</v>
      </c>
      <c r="E46" s="271">
        <v>45890.743055555555</v>
      </c>
      <c r="F46" s="15">
        <v>10.3</v>
      </c>
      <c r="G46" s="37" t="s">
        <v>3121</v>
      </c>
      <c r="H46" s="15"/>
      <c r="I46" s="15"/>
      <c r="J46" s="15"/>
      <c r="K46" s="15"/>
      <c r="L46" s="15">
        <v>101</v>
      </c>
      <c r="M46" s="15">
        <v>30</v>
      </c>
      <c r="N46" s="15">
        <v>30</v>
      </c>
      <c r="O46" s="15"/>
      <c r="P46" s="14">
        <f t="shared" si="2"/>
        <v>161</v>
      </c>
      <c r="Q46" s="17" t="s">
        <v>32</v>
      </c>
      <c r="R46" s="14">
        <v>113522</v>
      </c>
      <c r="S46" s="23" t="s">
        <v>33</v>
      </c>
      <c r="T46" s="274" t="s">
        <v>161</v>
      </c>
      <c r="U46" s="16" t="s">
        <v>90</v>
      </c>
      <c r="V46" s="16">
        <v>1014015</v>
      </c>
      <c r="W46" s="16" t="s">
        <v>7819</v>
      </c>
      <c r="X46" s="16"/>
    </row>
    <row r="47" spans="1:24">
      <c r="A47" s="15" t="s">
        <v>1530</v>
      </c>
      <c r="B47" s="15" t="s">
        <v>92</v>
      </c>
      <c r="C47" s="15" t="s">
        <v>7820</v>
      </c>
      <c r="D47" s="15" t="s">
        <v>159</v>
      </c>
      <c r="E47" s="24">
        <v>45890.041666666664</v>
      </c>
      <c r="F47" s="15">
        <v>10.3</v>
      </c>
      <c r="G47" s="37" t="s">
        <v>3121</v>
      </c>
      <c r="H47" s="15"/>
      <c r="I47" s="15"/>
      <c r="J47" s="15"/>
      <c r="K47" s="15"/>
      <c r="L47" s="15">
        <v>101</v>
      </c>
      <c r="M47" s="15">
        <v>30</v>
      </c>
      <c r="N47" s="15">
        <v>30</v>
      </c>
      <c r="O47" s="15"/>
      <c r="P47" s="14">
        <f t="shared" si="2"/>
        <v>161</v>
      </c>
      <c r="Q47" s="17" t="s">
        <v>32</v>
      </c>
      <c r="R47" s="14">
        <v>113521</v>
      </c>
      <c r="S47" s="23" t="s">
        <v>33</v>
      </c>
      <c r="T47" s="274" t="s">
        <v>161</v>
      </c>
      <c r="U47" s="16" t="s">
        <v>90</v>
      </c>
      <c r="V47" s="16">
        <v>1014016</v>
      </c>
      <c r="W47" s="16" t="s">
        <v>7819</v>
      </c>
      <c r="X47" s="16"/>
    </row>
    <row r="48" spans="1:24">
      <c r="A48" s="15"/>
      <c r="B48" s="15"/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>
        <f t="shared" si="2"/>
        <v>0</v>
      </c>
      <c r="Q48" s="14"/>
      <c r="R48" s="14"/>
      <c r="S48" s="14"/>
      <c r="T48" s="16"/>
      <c r="U48" s="16"/>
      <c r="V48" s="16"/>
      <c r="W48" s="16"/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3">SUM(H42:H48)</f>
        <v>0</v>
      </c>
      <c r="I49" s="11">
        <f t="shared" si="3"/>
        <v>0</v>
      </c>
      <c r="J49" s="11">
        <f t="shared" si="3"/>
        <v>0</v>
      </c>
      <c r="K49" s="11">
        <f t="shared" si="3"/>
        <v>0</v>
      </c>
      <c r="L49" s="11">
        <f t="shared" si="3"/>
        <v>583</v>
      </c>
      <c r="M49" s="11">
        <f t="shared" si="3"/>
        <v>210</v>
      </c>
      <c r="N49" s="11">
        <f t="shared" si="3"/>
        <v>173</v>
      </c>
      <c r="O49" s="11">
        <f t="shared" si="3"/>
        <v>0</v>
      </c>
      <c r="P49" s="11">
        <f t="shared" si="3"/>
        <v>966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373" t="s">
        <v>7009</v>
      </c>
      <c r="B53" s="1564"/>
      <c r="C53" s="1564"/>
      <c r="D53" s="242"/>
      <c r="E53" s="243" t="s">
        <v>40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5" t="s">
        <v>42</v>
      </c>
      <c r="B54" s="1772" t="s">
        <v>870</v>
      </c>
      <c r="C54" s="1772"/>
      <c r="D54" s="1"/>
      <c r="E54" s="1"/>
    </row>
    <row r="55" spans="1:24">
      <c r="A55" s="5" t="s">
        <v>42</v>
      </c>
      <c r="B55" s="1772"/>
      <c r="C55" s="1772"/>
    </row>
    <row r="56" spans="1:24">
      <c r="A56" s="5" t="s">
        <v>43</v>
      </c>
      <c r="B56" s="1772" t="s">
        <v>7821</v>
      </c>
      <c r="C56" s="1772"/>
      <c r="D56" s="1"/>
      <c r="E56" s="1"/>
    </row>
    <row r="57" spans="1:24">
      <c r="A57" s="5" t="s">
        <v>44</v>
      </c>
      <c r="B57" s="1772"/>
      <c r="C57" s="1772"/>
      <c r="D57" s="1"/>
      <c r="E57" s="1"/>
    </row>
    <row r="59" spans="1:24" ht="23.25">
      <c r="A59" s="1559" t="s">
        <v>7532</v>
      </c>
      <c r="B59" s="1559"/>
      <c r="C59" s="1559"/>
      <c r="D59" s="1559"/>
      <c r="E59" s="1559"/>
      <c r="F59" s="1559"/>
      <c r="G59" s="7"/>
      <c r="H59" s="1559" t="s">
        <v>577</v>
      </c>
      <c r="I59" s="1559"/>
      <c r="J59" s="1559"/>
      <c r="K59" s="1559"/>
      <c r="L59" s="1559"/>
      <c r="M59" s="1559"/>
      <c r="N59" s="1559"/>
      <c r="O59" s="1559"/>
      <c r="P59" s="1559"/>
      <c r="Q59" s="1741" t="s">
        <v>7822</v>
      </c>
      <c r="R59" s="1742"/>
      <c r="S59" s="1742"/>
      <c r="T59" s="1742"/>
      <c r="U59" s="1742"/>
      <c r="V59" s="1742"/>
      <c r="W59" s="1742"/>
      <c r="X59" s="1742"/>
    </row>
    <row r="60" spans="1:24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33" t="s">
        <v>10</v>
      </c>
      <c r="H60" s="9" t="s">
        <v>11</v>
      </c>
      <c r="I60" s="9" t="s">
        <v>12</v>
      </c>
      <c r="J60" s="9" t="s">
        <v>13</v>
      </c>
      <c r="K60" s="9" t="s">
        <v>14</v>
      </c>
      <c r="L60" s="9" t="s">
        <v>15</v>
      </c>
      <c r="M60" s="9" t="s">
        <v>16</v>
      </c>
      <c r="N60" s="9" t="s">
        <v>17</v>
      </c>
      <c r="O60" s="10" t="s">
        <v>18</v>
      </c>
      <c r="P60" s="8" t="s">
        <v>19</v>
      </c>
      <c r="Q60" s="8" t="s">
        <v>20</v>
      </c>
      <c r="R60" s="8" t="s">
        <v>9</v>
      </c>
      <c r="S60" s="8" t="s">
        <v>21</v>
      </c>
      <c r="T60" s="8" t="s">
        <v>24</v>
      </c>
      <c r="U60" s="8" t="s">
        <v>25</v>
      </c>
      <c r="V60" s="8" t="s">
        <v>26</v>
      </c>
      <c r="W60" s="8" t="s">
        <v>27</v>
      </c>
      <c r="X60" s="8" t="s">
        <v>28</v>
      </c>
    </row>
    <row r="61" spans="1:24">
      <c r="A61" s="15" t="s">
        <v>1530</v>
      </c>
      <c r="B61" s="15" t="s">
        <v>78</v>
      </c>
      <c r="C61" s="15" t="s">
        <v>7823</v>
      </c>
      <c r="D61" s="15" t="s">
        <v>3931</v>
      </c>
      <c r="E61" s="24">
        <v>45890.791666666664</v>
      </c>
      <c r="F61" s="15">
        <v>9.9</v>
      </c>
      <c r="G61" s="37" t="s">
        <v>3121</v>
      </c>
      <c r="H61" s="15"/>
      <c r="I61" s="15"/>
      <c r="J61" s="15"/>
      <c r="K61" s="15"/>
      <c r="L61" s="35">
        <v>54</v>
      </c>
      <c r="M61" s="35">
        <v>54</v>
      </c>
      <c r="N61" s="35">
        <v>53</v>
      </c>
      <c r="O61" s="15"/>
      <c r="P61" s="14">
        <f t="shared" ref="P61:P67" si="4">SUM(H61:O61)</f>
        <v>161</v>
      </c>
      <c r="Q61" s="17" t="s">
        <v>32</v>
      </c>
      <c r="R61" s="14">
        <v>113532</v>
      </c>
      <c r="S61" s="23" t="s">
        <v>33</v>
      </c>
      <c r="T61" s="232" t="s">
        <v>573</v>
      </c>
      <c r="U61" s="16" t="s">
        <v>90</v>
      </c>
      <c r="V61" s="16">
        <v>1014041</v>
      </c>
      <c r="W61" s="16" t="s">
        <v>7824</v>
      </c>
      <c r="X61" s="16"/>
    </row>
    <row r="62" spans="1:24">
      <c r="A62" s="15" t="s">
        <v>152</v>
      </c>
      <c r="B62" s="15" t="s">
        <v>78</v>
      </c>
      <c r="C62" s="15" t="s">
        <v>7825</v>
      </c>
      <c r="D62" s="15" t="s">
        <v>3931</v>
      </c>
      <c r="E62" s="24">
        <v>45890.791666666664</v>
      </c>
      <c r="F62" s="15">
        <v>9.9</v>
      </c>
      <c r="G62" s="37" t="s">
        <v>3121</v>
      </c>
      <c r="H62" s="15"/>
      <c r="I62" s="15"/>
      <c r="J62" s="15"/>
      <c r="K62" s="15"/>
      <c r="L62" s="35">
        <v>107</v>
      </c>
      <c r="M62" s="35">
        <v>27</v>
      </c>
      <c r="N62" s="35">
        <v>27</v>
      </c>
      <c r="O62" s="15"/>
      <c r="P62" s="14">
        <f t="shared" si="4"/>
        <v>161</v>
      </c>
      <c r="Q62" s="17" t="s">
        <v>32</v>
      </c>
      <c r="R62" s="14">
        <v>113533</v>
      </c>
      <c r="S62" s="23" t="s">
        <v>33</v>
      </c>
      <c r="T62" s="232" t="s">
        <v>573</v>
      </c>
      <c r="U62" s="16" t="s">
        <v>90</v>
      </c>
      <c r="V62" s="16">
        <v>1014044</v>
      </c>
      <c r="W62" s="16" t="s">
        <v>7824</v>
      </c>
      <c r="X62" s="16"/>
    </row>
    <row r="63" spans="1:24">
      <c r="A63" s="15" t="s">
        <v>2837</v>
      </c>
      <c r="B63" s="15" t="s">
        <v>78</v>
      </c>
      <c r="C63" s="15" t="s">
        <v>7826</v>
      </c>
      <c r="D63" s="15" t="s">
        <v>3931</v>
      </c>
      <c r="E63" s="24">
        <v>45890.791666666664</v>
      </c>
      <c r="F63" s="15">
        <v>9.9</v>
      </c>
      <c r="G63" s="37" t="s">
        <v>3121</v>
      </c>
      <c r="H63" s="15"/>
      <c r="I63" s="15"/>
      <c r="J63" s="15"/>
      <c r="K63" s="15"/>
      <c r="L63" s="35">
        <v>54</v>
      </c>
      <c r="M63" s="35">
        <v>54</v>
      </c>
      <c r="N63" s="35">
        <v>53</v>
      </c>
      <c r="O63" s="15"/>
      <c r="P63" s="14">
        <f t="shared" si="4"/>
        <v>161</v>
      </c>
      <c r="Q63" s="17" t="s">
        <v>32</v>
      </c>
      <c r="R63" s="14">
        <v>113534</v>
      </c>
      <c r="S63" s="23" t="s">
        <v>33</v>
      </c>
      <c r="T63" s="232" t="s">
        <v>573</v>
      </c>
      <c r="U63" s="16" t="s">
        <v>90</v>
      </c>
      <c r="V63" s="16">
        <v>1014045</v>
      </c>
      <c r="W63" s="16" t="s">
        <v>7824</v>
      </c>
      <c r="X63" s="16"/>
    </row>
    <row r="64" spans="1:24">
      <c r="A64" s="15" t="s">
        <v>102</v>
      </c>
      <c r="B64" s="15" t="s">
        <v>92</v>
      </c>
      <c r="C64" s="15" t="s">
        <v>7827</v>
      </c>
      <c r="D64" s="15" t="s">
        <v>7828</v>
      </c>
      <c r="E64" s="24">
        <v>45892.208333333336</v>
      </c>
      <c r="F64" s="15">
        <v>9.9</v>
      </c>
      <c r="G64" s="37" t="s">
        <v>3121</v>
      </c>
      <c r="H64" s="15"/>
      <c r="I64" s="15"/>
      <c r="J64" s="15"/>
      <c r="K64" s="15"/>
      <c r="L64" s="35">
        <v>54</v>
      </c>
      <c r="M64" s="35">
        <v>54</v>
      </c>
      <c r="N64" s="35">
        <v>53</v>
      </c>
      <c r="O64" s="15"/>
      <c r="P64" s="14">
        <f t="shared" si="4"/>
        <v>161</v>
      </c>
      <c r="Q64" s="17" t="s">
        <v>32</v>
      </c>
      <c r="R64" s="14">
        <v>113535</v>
      </c>
      <c r="S64" s="23" t="s">
        <v>33</v>
      </c>
      <c r="T64" s="232" t="s">
        <v>7829</v>
      </c>
      <c r="U64" s="16" t="s">
        <v>90</v>
      </c>
      <c r="V64" s="16">
        <v>1014047</v>
      </c>
      <c r="W64" s="16" t="s">
        <v>7824</v>
      </c>
      <c r="X64" s="16"/>
    </row>
    <row r="65" spans="1:24">
      <c r="A65" s="15" t="s">
        <v>120</v>
      </c>
      <c r="B65" s="15" t="s">
        <v>92</v>
      </c>
      <c r="C65" s="15" t="s">
        <v>7830</v>
      </c>
      <c r="D65" s="15" t="s">
        <v>7828</v>
      </c>
      <c r="E65" s="24">
        <v>45892.208333333336</v>
      </c>
      <c r="F65" s="15">
        <v>9.9</v>
      </c>
      <c r="G65" s="37" t="s">
        <v>3121</v>
      </c>
      <c r="H65" s="15"/>
      <c r="I65" s="15"/>
      <c r="J65" s="15"/>
      <c r="K65" s="15"/>
      <c r="L65" s="15"/>
      <c r="M65" s="35">
        <v>80</v>
      </c>
      <c r="N65" s="35">
        <v>81</v>
      </c>
      <c r="O65" s="15"/>
      <c r="P65" s="14">
        <f t="shared" si="4"/>
        <v>161</v>
      </c>
      <c r="Q65" s="17" t="s">
        <v>32</v>
      </c>
      <c r="R65" s="14">
        <v>113536</v>
      </c>
      <c r="S65" s="23" t="s">
        <v>33</v>
      </c>
      <c r="T65" s="232" t="s">
        <v>7829</v>
      </c>
      <c r="U65" s="16" t="s">
        <v>90</v>
      </c>
      <c r="V65" s="16">
        <v>1014048</v>
      </c>
      <c r="W65" s="16" t="s">
        <v>7824</v>
      </c>
      <c r="X65" s="16"/>
    </row>
    <row r="66" spans="1:24">
      <c r="A66" s="15" t="s">
        <v>937</v>
      </c>
      <c r="B66" s="15" t="s">
        <v>92</v>
      </c>
      <c r="C66" s="15" t="s">
        <v>7831</v>
      </c>
      <c r="D66" s="15" t="s">
        <v>7828</v>
      </c>
      <c r="E66" s="24">
        <v>45892.208333333336</v>
      </c>
      <c r="F66" s="15">
        <v>9.9</v>
      </c>
      <c r="G66" s="37" t="s">
        <v>3121</v>
      </c>
      <c r="H66" s="15"/>
      <c r="I66" s="15"/>
      <c r="J66" s="15"/>
      <c r="K66" s="15"/>
      <c r="L66" s="15"/>
      <c r="M66" s="15"/>
      <c r="N66" s="35">
        <v>120</v>
      </c>
      <c r="O66" s="35">
        <v>41</v>
      </c>
      <c r="P66" s="14">
        <f t="shared" si="4"/>
        <v>161</v>
      </c>
      <c r="Q66" s="17" t="s">
        <v>32</v>
      </c>
      <c r="R66" s="14">
        <v>113537</v>
      </c>
      <c r="S66" s="23" t="s">
        <v>33</v>
      </c>
      <c r="T66" s="232" t="s">
        <v>7829</v>
      </c>
      <c r="U66" s="16" t="s">
        <v>90</v>
      </c>
      <c r="V66" s="16">
        <v>1014050</v>
      </c>
      <c r="W66" s="16" t="s">
        <v>7824</v>
      </c>
      <c r="X66" s="16"/>
    </row>
    <row r="67" spans="1:24">
      <c r="A67" s="15"/>
      <c r="B67" s="15"/>
      <c r="C67" s="15"/>
      <c r="D67" s="15"/>
      <c r="E67" s="15"/>
      <c r="F67" s="15"/>
      <c r="G67" s="37"/>
      <c r="H67" s="15"/>
      <c r="I67" s="15"/>
      <c r="J67" s="15"/>
      <c r="K67" s="15"/>
      <c r="L67" s="15"/>
      <c r="M67" s="15"/>
      <c r="N67" s="15"/>
      <c r="O67" s="15"/>
      <c r="P67" s="14">
        <f t="shared" si="4"/>
        <v>0</v>
      </c>
      <c r="Q67" s="14"/>
      <c r="R67" s="14"/>
      <c r="S67" s="14"/>
      <c r="T67" s="16"/>
      <c r="U67" s="16"/>
      <c r="V67" s="16"/>
      <c r="W67" s="16"/>
      <c r="X67" s="16"/>
    </row>
    <row r="68" spans="1:24">
      <c r="A68" s="11" t="s">
        <v>19</v>
      </c>
      <c r="B68" s="7"/>
      <c r="C68" s="7"/>
      <c r="D68" s="7"/>
      <c r="E68" s="11"/>
      <c r="F68" s="7"/>
      <c r="G68" s="7"/>
      <c r="H68" s="11">
        <f t="shared" ref="H68:P68" si="5">SUM(H61:H67)</f>
        <v>0</v>
      </c>
      <c r="I68" s="11">
        <f t="shared" si="5"/>
        <v>0</v>
      </c>
      <c r="J68" s="11">
        <f t="shared" si="5"/>
        <v>0</v>
      </c>
      <c r="K68" s="11">
        <f t="shared" si="5"/>
        <v>0</v>
      </c>
      <c r="L68" s="11">
        <f t="shared" si="5"/>
        <v>269</v>
      </c>
      <c r="M68" s="11">
        <f t="shared" si="5"/>
        <v>269</v>
      </c>
      <c r="N68" s="11">
        <f t="shared" si="5"/>
        <v>387</v>
      </c>
      <c r="O68" s="11">
        <f t="shared" si="5"/>
        <v>41</v>
      </c>
      <c r="P68" s="11">
        <f t="shared" si="5"/>
        <v>966</v>
      </c>
      <c r="Q68" s="12"/>
      <c r="R68" s="12"/>
      <c r="S68" s="12"/>
      <c r="T68" s="12"/>
      <c r="U68" s="12"/>
      <c r="V68" s="12"/>
      <c r="W68" s="12"/>
      <c r="X68" s="12"/>
    </row>
    <row r="69" spans="1:24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166" t="s">
        <v>34</v>
      </c>
      <c r="B70" s="1562"/>
      <c r="C70" s="1562"/>
      <c r="D70" s="1562"/>
      <c r="E70" s="1"/>
      <c r="F70" s="1"/>
      <c r="G70" s="1"/>
      <c r="H70" s="1"/>
      <c r="I70" s="1"/>
      <c r="J70" s="1563"/>
      <c r="K70" s="1563"/>
      <c r="L70" s="156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 ht="18">
      <c r="A71" s="187" t="s">
        <v>35</v>
      </c>
      <c r="B71" s="186" t="s">
        <v>36</v>
      </c>
      <c r="C71" s="239" t="s">
        <v>37</v>
      </c>
      <c r="D71" s="24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4" t="s">
        <v>7832</v>
      </c>
      <c r="B72" s="1564"/>
      <c r="C72" s="1564"/>
      <c r="D72" s="242"/>
      <c r="E72" s="243" t="s">
        <v>40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5" t="s">
        <v>42</v>
      </c>
      <c r="B73" s="1772"/>
      <c r="C73" s="1772"/>
      <c r="D73" s="1"/>
      <c r="E73" s="1"/>
    </row>
    <row r="74" spans="1:24">
      <c r="A74" s="5" t="s">
        <v>42</v>
      </c>
      <c r="B74" s="1772"/>
      <c r="C74" s="1772"/>
    </row>
    <row r="75" spans="1:24">
      <c r="A75" s="5" t="s">
        <v>43</v>
      </c>
      <c r="B75" s="1772"/>
      <c r="C75" s="1772"/>
      <c r="D75" s="1"/>
      <c r="E75" s="1"/>
    </row>
    <row r="76" spans="1:24">
      <c r="A76" s="5" t="s">
        <v>44</v>
      </c>
      <c r="B76" s="1772"/>
      <c r="C76" s="1772"/>
      <c r="D76" s="1"/>
      <c r="E76" s="1"/>
    </row>
    <row r="78" spans="1:24" ht="23.25">
      <c r="A78" s="1559" t="s">
        <v>155</v>
      </c>
      <c r="B78" s="1559"/>
      <c r="C78" s="1559"/>
      <c r="D78" s="1559"/>
      <c r="E78" s="1559"/>
      <c r="F78" s="1559"/>
      <c r="G78" s="7"/>
      <c r="H78" s="1559" t="s">
        <v>346</v>
      </c>
      <c r="I78" s="1559"/>
      <c r="J78" s="1559"/>
      <c r="K78" s="1559"/>
      <c r="L78" s="1559"/>
      <c r="M78" s="1559"/>
      <c r="N78" s="1559"/>
      <c r="O78" s="1559"/>
      <c r="P78" s="1559"/>
      <c r="Q78" s="1741" t="s">
        <v>5850</v>
      </c>
      <c r="R78" s="1742"/>
      <c r="S78" s="1742"/>
      <c r="T78" s="1742"/>
      <c r="U78" s="1742"/>
      <c r="V78" s="1742"/>
      <c r="W78" s="1742"/>
      <c r="X78" s="1742"/>
    </row>
    <row r="79" spans="1:24" ht="26.25">
      <c r="A79" s="8" t="s">
        <v>3</v>
      </c>
      <c r="B79" s="8" t="s">
        <v>4</v>
      </c>
      <c r="C79" s="8" t="s">
        <v>5</v>
      </c>
      <c r="D79" s="8" t="s">
        <v>6</v>
      </c>
      <c r="E79" s="8" t="s">
        <v>7</v>
      </c>
      <c r="F79" s="8" t="s">
        <v>8</v>
      </c>
      <c r="G79" s="33" t="s">
        <v>10</v>
      </c>
      <c r="H79" s="9" t="s">
        <v>11</v>
      </c>
      <c r="I79" s="9" t="s">
        <v>12</v>
      </c>
      <c r="J79" s="9" t="s">
        <v>13</v>
      </c>
      <c r="K79" s="9" t="s">
        <v>14</v>
      </c>
      <c r="L79" s="9" t="s">
        <v>15</v>
      </c>
      <c r="M79" s="9" t="s">
        <v>16</v>
      </c>
      <c r="N79" s="9" t="s">
        <v>17</v>
      </c>
      <c r="O79" s="10" t="s">
        <v>18</v>
      </c>
      <c r="P79" s="8" t="s">
        <v>19</v>
      </c>
      <c r="Q79" s="8" t="s">
        <v>20</v>
      </c>
      <c r="R79" s="8" t="s">
        <v>9</v>
      </c>
      <c r="S79" s="8" t="s">
        <v>21</v>
      </c>
      <c r="T79" s="8" t="s">
        <v>24</v>
      </c>
      <c r="U79" s="8" t="s">
        <v>25</v>
      </c>
      <c r="V79" s="8" t="s">
        <v>26</v>
      </c>
      <c r="W79" s="8" t="s">
        <v>27</v>
      </c>
      <c r="X79" s="8" t="s">
        <v>28</v>
      </c>
    </row>
    <row r="80" spans="1:24">
      <c r="A80" s="15" t="s">
        <v>150</v>
      </c>
      <c r="B80" s="15" t="s">
        <v>57</v>
      </c>
      <c r="C80" s="15" t="s">
        <v>7833</v>
      </c>
      <c r="D80" s="15" t="s">
        <v>56</v>
      </c>
      <c r="E80" s="254" t="s">
        <v>7834</v>
      </c>
      <c r="F80" s="15">
        <v>10.3</v>
      </c>
      <c r="G80" s="37"/>
      <c r="H80" s="15"/>
      <c r="I80" s="15"/>
      <c r="J80" s="35">
        <v>14</v>
      </c>
      <c r="K80" s="35">
        <v>100</v>
      </c>
      <c r="L80" s="15"/>
      <c r="M80" s="15"/>
      <c r="N80" s="15"/>
      <c r="O80" s="15"/>
      <c r="P80" s="14">
        <v>114</v>
      </c>
      <c r="Q80" s="14" t="s">
        <v>30</v>
      </c>
      <c r="R80" s="14">
        <v>113480</v>
      </c>
      <c r="S80" s="14" t="s">
        <v>31</v>
      </c>
      <c r="T80" s="232" t="s">
        <v>169</v>
      </c>
      <c r="U80" s="16"/>
      <c r="V80" s="16">
        <v>1014027</v>
      </c>
      <c r="W80" s="16" t="s">
        <v>7835</v>
      </c>
      <c r="X80" s="16"/>
    </row>
    <row r="81" spans="1:24">
      <c r="A81" s="15" t="s">
        <v>102</v>
      </c>
      <c r="B81" s="15" t="s">
        <v>2438</v>
      </c>
      <c r="C81" s="15" t="s">
        <v>7836</v>
      </c>
      <c r="D81" s="15" t="s">
        <v>159</v>
      </c>
      <c r="E81" s="24">
        <v>45891.041666666664</v>
      </c>
      <c r="F81" s="15">
        <v>10.3</v>
      </c>
      <c r="G81" s="37" t="s">
        <v>3121</v>
      </c>
      <c r="H81" s="15"/>
      <c r="I81" s="15"/>
      <c r="J81" s="15"/>
      <c r="K81" s="15"/>
      <c r="L81" s="15"/>
      <c r="M81" s="35">
        <v>101</v>
      </c>
      <c r="N81" s="35">
        <v>30</v>
      </c>
      <c r="O81" s="35">
        <v>30</v>
      </c>
      <c r="P81" s="14">
        <f t="shared" ref="P81:P86" si="6">SUM(H81:O81)</f>
        <v>161</v>
      </c>
      <c r="Q81" s="17" t="s">
        <v>32</v>
      </c>
      <c r="R81" s="14">
        <v>113541</v>
      </c>
      <c r="S81" s="23" t="s">
        <v>33</v>
      </c>
      <c r="T81" s="274" t="s">
        <v>161</v>
      </c>
      <c r="U81" s="16"/>
      <c r="V81" s="16">
        <v>1014028</v>
      </c>
      <c r="W81" s="16" t="s">
        <v>7837</v>
      </c>
      <c r="X81" s="16"/>
    </row>
    <row r="82" spans="1:24">
      <c r="A82" s="15" t="s">
        <v>2837</v>
      </c>
      <c r="B82" s="15" t="s">
        <v>2438</v>
      </c>
      <c r="C82" s="15" t="s">
        <v>7838</v>
      </c>
      <c r="D82" s="15" t="s">
        <v>159</v>
      </c>
      <c r="E82" s="24">
        <v>45891.041666666664</v>
      </c>
      <c r="F82" s="15">
        <v>10.3</v>
      </c>
      <c r="G82" s="37" t="s">
        <v>3121</v>
      </c>
      <c r="H82" s="15"/>
      <c r="I82" s="15"/>
      <c r="J82" s="15"/>
      <c r="K82" s="15"/>
      <c r="L82" s="35">
        <v>41</v>
      </c>
      <c r="M82" s="35">
        <v>60</v>
      </c>
      <c r="N82" s="35">
        <v>30</v>
      </c>
      <c r="O82" s="35">
        <v>30</v>
      </c>
      <c r="P82" s="14">
        <f t="shared" si="6"/>
        <v>161</v>
      </c>
      <c r="Q82" s="17" t="s">
        <v>32</v>
      </c>
      <c r="R82" s="14">
        <v>113543</v>
      </c>
      <c r="S82" s="23" t="s">
        <v>33</v>
      </c>
      <c r="T82" s="274" t="s">
        <v>161</v>
      </c>
      <c r="U82" s="16"/>
      <c r="V82" s="16">
        <v>1014029</v>
      </c>
      <c r="W82" s="16" t="s">
        <v>7837</v>
      </c>
      <c r="X82" s="16"/>
    </row>
    <row r="83" spans="1:24">
      <c r="A83" s="15" t="s">
        <v>102</v>
      </c>
      <c r="B83" s="15" t="s">
        <v>92</v>
      </c>
      <c r="C83" s="15" t="s">
        <v>7839</v>
      </c>
      <c r="D83" s="15" t="s">
        <v>159</v>
      </c>
      <c r="E83" s="24">
        <v>45891.041666666664</v>
      </c>
      <c r="F83" s="15">
        <v>10.3</v>
      </c>
      <c r="G83" s="37" t="s">
        <v>3121</v>
      </c>
      <c r="H83" s="15"/>
      <c r="I83" s="15"/>
      <c r="J83" s="15"/>
      <c r="K83" s="15"/>
      <c r="L83" s="35">
        <v>41</v>
      </c>
      <c r="M83" s="35">
        <v>60</v>
      </c>
      <c r="N83" s="35">
        <v>30</v>
      </c>
      <c r="O83" s="35">
        <v>30</v>
      </c>
      <c r="P83" s="14">
        <f t="shared" si="6"/>
        <v>161</v>
      </c>
      <c r="Q83" s="17" t="s">
        <v>32</v>
      </c>
      <c r="R83" s="14">
        <v>113542</v>
      </c>
      <c r="S83" s="23" t="s">
        <v>33</v>
      </c>
      <c r="T83" s="274" t="s">
        <v>161</v>
      </c>
      <c r="U83" s="16"/>
      <c r="V83" s="16">
        <v>1014030</v>
      </c>
      <c r="W83" s="16" t="s">
        <v>7837</v>
      </c>
      <c r="X83" s="16"/>
    </row>
    <row r="84" spans="1:24">
      <c r="A84" s="15" t="s">
        <v>558</v>
      </c>
      <c r="B84" s="15" t="s">
        <v>92</v>
      </c>
      <c r="C84" s="435" t="s">
        <v>7840</v>
      </c>
      <c r="D84" s="435" t="s">
        <v>159</v>
      </c>
      <c r="E84" s="24">
        <v>45891.041666666664</v>
      </c>
      <c r="F84" s="15">
        <v>10.3</v>
      </c>
      <c r="G84" s="37" t="s">
        <v>3121</v>
      </c>
      <c r="H84" s="15"/>
      <c r="I84" s="15"/>
      <c r="J84" s="15"/>
      <c r="K84" s="15"/>
      <c r="L84" s="35">
        <v>41</v>
      </c>
      <c r="M84" s="35">
        <v>60</v>
      </c>
      <c r="N84" s="35">
        <v>30</v>
      </c>
      <c r="O84" s="35">
        <v>30</v>
      </c>
      <c r="P84" s="14">
        <f t="shared" si="6"/>
        <v>161</v>
      </c>
      <c r="Q84" s="17" t="s">
        <v>32</v>
      </c>
      <c r="R84" s="14">
        <v>113544</v>
      </c>
      <c r="S84" s="23" t="s">
        <v>33</v>
      </c>
      <c r="T84" s="274" t="s">
        <v>161</v>
      </c>
      <c r="U84" s="16"/>
      <c r="V84" s="16">
        <v>1014031</v>
      </c>
      <c r="W84" s="16" t="s">
        <v>7837</v>
      </c>
      <c r="X84" s="16"/>
    </row>
    <row r="85" spans="1:24">
      <c r="A85" s="15" t="s">
        <v>937</v>
      </c>
      <c r="B85" s="15" t="s">
        <v>92</v>
      </c>
      <c r="C85" s="45" t="s">
        <v>7841</v>
      </c>
      <c r="D85" s="45" t="s">
        <v>94</v>
      </c>
      <c r="E85" s="24">
        <v>45891.743055555555</v>
      </c>
      <c r="F85" s="15">
        <v>10.3</v>
      </c>
      <c r="G85" s="37" t="s">
        <v>3121</v>
      </c>
      <c r="H85" s="15"/>
      <c r="I85" s="15"/>
      <c r="J85" s="15"/>
      <c r="K85" s="15"/>
      <c r="L85" s="15"/>
      <c r="M85" s="35">
        <v>101</v>
      </c>
      <c r="N85" s="35">
        <v>30</v>
      </c>
      <c r="O85" s="35">
        <v>30</v>
      </c>
      <c r="P85" s="14">
        <f t="shared" si="6"/>
        <v>161</v>
      </c>
      <c r="Q85" s="17" t="s">
        <v>32</v>
      </c>
      <c r="R85" s="14">
        <v>113545</v>
      </c>
      <c r="S85" s="23" t="s">
        <v>33</v>
      </c>
      <c r="T85" s="274" t="s">
        <v>161</v>
      </c>
      <c r="U85" s="16"/>
      <c r="V85" s="16">
        <v>1014033</v>
      </c>
      <c r="W85" s="16" t="s">
        <v>7837</v>
      </c>
      <c r="X85" s="16"/>
    </row>
    <row r="86" spans="1:24">
      <c r="A86" s="15"/>
      <c r="B86" s="15"/>
      <c r="C86" s="15"/>
      <c r="D86" s="15"/>
      <c r="E86" s="15"/>
      <c r="F86" s="15"/>
      <c r="G86" s="37"/>
      <c r="H86" s="15"/>
      <c r="I86" s="15"/>
      <c r="J86" s="15"/>
      <c r="K86" s="15"/>
      <c r="L86" s="15"/>
      <c r="M86" s="15"/>
      <c r="N86" s="15"/>
      <c r="O86" s="15"/>
      <c r="P86" s="14">
        <f t="shared" si="6"/>
        <v>0</v>
      </c>
      <c r="Q86" s="14"/>
      <c r="R86" s="14"/>
      <c r="S86" s="14"/>
      <c r="T86" s="16"/>
      <c r="U86" s="16"/>
      <c r="V86" s="16"/>
      <c r="W86" s="16"/>
      <c r="X86" s="16"/>
    </row>
    <row r="87" spans="1:24">
      <c r="A87" s="11" t="s">
        <v>19</v>
      </c>
      <c r="B87" s="7"/>
      <c r="C87" s="7"/>
      <c r="D87" s="7"/>
      <c r="E87" s="11"/>
      <c r="F87" s="7"/>
      <c r="G87" s="7"/>
      <c r="H87" s="11">
        <f t="shared" ref="H87:P87" si="7">SUM(H80:H86)</f>
        <v>0</v>
      </c>
      <c r="I87" s="11">
        <f t="shared" si="7"/>
        <v>0</v>
      </c>
      <c r="J87" s="11">
        <f t="shared" si="7"/>
        <v>14</v>
      </c>
      <c r="K87" s="11">
        <f t="shared" si="7"/>
        <v>100</v>
      </c>
      <c r="L87" s="11">
        <f t="shared" si="7"/>
        <v>123</v>
      </c>
      <c r="M87" s="11">
        <f t="shared" si="7"/>
        <v>382</v>
      </c>
      <c r="N87" s="11">
        <f t="shared" si="7"/>
        <v>150</v>
      </c>
      <c r="O87" s="11">
        <f t="shared" si="7"/>
        <v>150</v>
      </c>
      <c r="P87" s="11">
        <f t="shared" si="7"/>
        <v>919</v>
      </c>
      <c r="Q87" s="12"/>
      <c r="R87" s="12"/>
      <c r="S87" s="12"/>
      <c r="T87" s="12"/>
      <c r="U87" s="12"/>
      <c r="V87" s="12"/>
      <c r="W87" s="12"/>
      <c r="X87" s="12"/>
    </row>
    <row r="88" spans="1:24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>
      <c r="A89" s="166" t="s">
        <v>34</v>
      </c>
      <c r="B89" s="1562"/>
      <c r="C89" s="1562"/>
      <c r="D89" s="1562"/>
      <c r="E89" s="1"/>
      <c r="F89" s="1"/>
      <c r="G89" s="1"/>
      <c r="H89" s="1"/>
      <c r="I89" s="1"/>
      <c r="J89" s="1563"/>
      <c r="K89" s="1563"/>
      <c r="L89" s="1563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 ht="18">
      <c r="A90" s="187" t="s">
        <v>35</v>
      </c>
      <c r="B90" s="186" t="s">
        <v>36</v>
      </c>
      <c r="C90" s="239" t="s">
        <v>37</v>
      </c>
      <c r="D90" s="24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>
      <c r="A91" s="4" t="s">
        <v>7842</v>
      </c>
      <c r="B91" s="1564" t="s">
        <v>7296</v>
      </c>
      <c r="C91" s="1564"/>
      <c r="D91" s="242"/>
      <c r="E91" s="243" t="s">
        <v>40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>
      <c r="A92" s="373" t="s">
        <v>7297</v>
      </c>
      <c r="B92" s="373" t="s">
        <v>7128</v>
      </c>
      <c r="C92" s="373"/>
      <c r="D92" s="242"/>
      <c r="E92" s="24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>
      <c r="A93" s="5" t="s">
        <v>42</v>
      </c>
      <c r="B93" s="1772" t="s">
        <v>7747</v>
      </c>
      <c r="C93" s="1772"/>
      <c r="D93" s="1"/>
      <c r="E93" s="1"/>
    </row>
    <row r="94" spans="1:24">
      <c r="A94" s="5" t="s">
        <v>42</v>
      </c>
      <c r="B94" s="1772"/>
      <c r="C94" s="1772"/>
    </row>
    <row r="95" spans="1:24">
      <c r="A95" s="5" t="s">
        <v>43</v>
      </c>
      <c r="B95" s="1772" t="s">
        <v>7843</v>
      </c>
      <c r="C95" s="1772"/>
      <c r="D95" s="1"/>
      <c r="E95" s="1"/>
    </row>
    <row r="96" spans="1:24">
      <c r="A96" s="5" t="s">
        <v>44</v>
      </c>
      <c r="B96" s="1772"/>
      <c r="C96" s="1772"/>
      <c r="D96" s="1"/>
      <c r="E96" s="1"/>
    </row>
    <row r="98" spans="1:24" ht="23.25" customHeight="1">
      <c r="A98" s="1559" t="s">
        <v>83</v>
      </c>
      <c r="B98" s="1559"/>
      <c r="C98" s="1559"/>
      <c r="D98" s="1559"/>
      <c r="E98" s="1559"/>
      <c r="F98" s="1559"/>
      <c r="G98" s="7"/>
      <c r="H98" s="1559" t="s">
        <v>346</v>
      </c>
      <c r="I98" s="1559"/>
      <c r="J98" s="1559"/>
      <c r="K98" s="1559"/>
      <c r="L98" s="1559"/>
      <c r="M98" s="1559"/>
      <c r="N98" s="1559"/>
      <c r="O98" s="1559"/>
      <c r="P98" s="1559"/>
      <c r="Q98" s="1741" t="s">
        <v>6836</v>
      </c>
      <c r="R98" s="1742"/>
      <c r="S98" s="1742"/>
      <c r="T98" s="1742"/>
      <c r="U98" s="1742"/>
      <c r="V98" s="1742"/>
      <c r="W98" s="1742"/>
      <c r="X98" s="1742"/>
    </row>
    <row r="99" spans="1:24" ht="26.25">
      <c r="A99" s="8" t="s">
        <v>3</v>
      </c>
      <c r="B99" s="8" t="s">
        <v>4</v>
      </c>
      <c r="C99" s="8" t="s">
        <v>5</v>
      </c>
      <c r="D99" s="8" t="s">
        <v>6</v>
      </c>
      <c r="E99" s="8" t="s">
        <v>7</v>
      </c>
      <c r="F99" s="8" t="s">
        <v>8</v>
      </c>
      <c r="G99" s="33" t="s">
        <v>10</v>
      </c>
      <c r="H99" s="9" t="s">
        <v>11</v>
      </c>
      <c r="I99" s="9" t="s">
        <v>12</v>
      </c>
      <c r="J99" s="9" t="s">
        <v>13</v>
      </c>
      <c r="K99" s="9" t="s">
        <v>14</v>
      </c>
      <c r="L99" s="9" t="s">
        <v>15</v>
      </c>
      <c r="M99" s="9" t="s">
        <v>16</v>
      </c>
      <c r="N99" s="9" t="s">
        <v>17</v>
      </c>
      <c r="O99" s="10" t="s">
        <v>18</v>
      </c>
      <c r="P99" s="8" t="s">
        <v>19</v>
      </c>
      <c r="Q99" s="8" t="s">
        <v>20</v>
      </c>
      <c r="R99" s="8" t="s">
        <v>9</v>
      </c>
      <c r="S99" s="8" t="s">
        <v>21</v>
      </c>
      <c r="T99" s="8" t="s">
        <v>24</v>
      </c>
      <c r="U99" s="8" t="s">
        <v>25</v>
      </c>
      <c r="V99" s="8" t="s">
        <v>26</v>
      </c>
      <c r="W99" s="8" t="s">
        <v>27</v>
      </c>
      <c r="X99" s="8" t="s">
        <v>28</v>
      </c>
    </row>
    <row r="100" spans="1:24">
      <c r="A100" s="15" t="s">
        <v>111</v>
      </c>
      <c r="B100" s="15" t="s">
        <v>65</v>
      </c>
      <c r="C100" s="15" t="s">
        <v>7844</v>
      </c>
      <c r="D100" s="15" t="s">
        <v>64</v>
      </c>
      <c r="E100" s="24">
        <v>45890.472222222219</v>
      </c>
      <c r="F100" s="15">
        <v>14.8</v>
      </c>
      <c r="G100" s="37"/>
      <c r="H100" s="15"/>
      <c r="I100" s="15"/>
      <c r="J100" s="15"/>
      <c r="K100" s="15"/>
      <c r="L100" s="35">
        <v>161</v>
      </c>
      <c r="M100" s="15"/>
      <c r="N100" s="15"/>
      <c r="O100" s="15"/>
      <c r="P100" s="14">
        <f t="shared" ref="P100:P105" si="8">SUM(H100:O100)</f>
        <v>161</v>
      </c>
      <c r="Q100" s="14" t="s">
        <v>30</v>
      </c>
      <c r="R100" s="14">
        <v>113481</v>
      </c>
      <c r="S100" s="23" t="s">
        <v>33</v>
      </c>
      <c r="T100" s="232" t="s">
        <v>169</v>
      </c>
      <c r="U100" s="16" t="s">
        <v>90</v>
      </c>
      <c r="V100" s="16">
        <v>1014032</v>
      </c>
      <c r="W100" s="16" t="s">
        <v>7845</v>
      </c>
      <c r="X100" s="16"/>
    </row>
    <row r="101" spans="1:24">
      <c r="A101" s="15" t="s">
        <v>515</v>
      </c>
      <c r="B101" s="15" t="s">
        <v>1858</v>
      </c>
      <c r="C101" s="15" t="s">
        <v>7846</v>
      </c>
      <c r="D101" s="15" t="s">
        <v>99</v>
      </c>
      <c r="E101" s="24">
        <v>45891.277777777781</v>
      </c>
      <c r="F101" s="15">
        <v>10.8</v>
      </c>
      <c r="G101" s="37" t="s">
        <v>3121</v>
      </c>
      <c r="H101" s="15"/>
      <c r="I101" s="15"/>
      <c r="J101" s="15"/>
      <c r="K101" s="15"/>
      <c r="L101" s="35">
        <v>86</v>
      </c>
      <c r="M101" s="35">
        <v>30</v>
      </c>
      <c r="N101" s="35">
        <v>30</v>
      </c>
      <c r="O101" s="35">
        <v>15</v>
      </c>
      <c r="P101" s="14">
        <f t="shared" si="8"/>
        <v>161</v>
      </c>
      <c r="Q101" s="17" t="s">
        <v>32</v>
      </c>
      <c r="R101" s="14">
        <v>113515</v>
      </c>
      <c r="S101" s="23" t="s">
        <v>33</v>
      </c>
      <c r="T101" s="542" t="s">
        <v>100</v>
      </c>
      <c r="U101" s="16" t="s">
        <v>90</v>
      </c>
      <c r="V101" s="16">
        <v>1014034</v>
      </c>
      <c r="W101" s="16" t="s">
        <v>7847</v>
      </c>
      <c r="X101" s="16"/>
    </row>
    <row r="102" spans="1:24">
      <c r="A102" s="15" t="s">
        <v>142</v>
      </c>
      <c r="B102" s="15" t="s">
        <v>72</v>
      </c>
      <c r="C102" s="15" t="s">
        <v>7848</v>
      </c>
      <c r="D102" s="15" t="s">
        <v>71</v>
      </c>
      <c r="E102" s="24">
        <v>45890.711805555555</v>
      </c>
      <c r="F102" s="15">
        <v>14.5</v>
      </c>
      <c r="G102" s="37"/>
      <c r="H102" s="15"/>
      <c r="I102" s="15"/>
      <c r="J102" s="15"/>
      <c r="K102" s="35">
        <v>81</v>
      </c>
      <c r="L102" s="35">
        <v>54</v>
      </c>
      <c r="M102" s="35">
        <v>26</v>
      </c>
      <c r="N102" s="15"/>
      <c r="O102" s="15"/>
      <c r="P102" s="14">
        <f t="shared" si="8"/>
        <v>161</v>
      </c>
      <c r="Q102" s="14" t="s">
        <v>30</v>
      </c>
      <c r="R102" s="14">
        <v>113482</v>
      </c>
      <c r="S102" s="14" t="s">
        <v>31</v>
      </c>
      <c r="T102" s="232" t="s">
        <v>169</v>
      </c>
      <c r="U102" s="16"/>
      <c r="V102" s="16">
        <v>1014035</v>
      </c>
      <c r="W102" s="313" t="s">
        <v>7847</v>
      </c>
      <c r="X102" s="16"/>
    </row>
    <row r="103" spans="1:24">
      <c r="A103" s="15" t="s">
        <v>142</v>
      </c>
      <c r="B103" s="15" t="s">
        <v>72</v>
      </c>
      <c r="C103" s="15" t="s">
        <v>7849</v>
      </c>
      <c r="D103" s="15" t="s">
        <v>71</v>
      </c>
      <c r="E103" s="24">
        <v>45890.711805555555</v>
      </c>
      <c r="F103" s="15">
        <v>14.5</v>
      </c>
      <c r="G103" s="37"/>
      <c r="H103" s="15"/>
      <c r="I103" s="15"/>
      <c r="J103" s="15"/>
      <c r="K103" s="15"/>
      <c r="L103" s="35">
        <v>26</v>
      </c>
      <c r="M103" s="35">
        <v>81</v>
      </c>
      <c r="N103" s="35">
        <v>54</v>
      </c>
      <c r="O103" s="15"/>
      <c r="P103" s="14">
        <f t="shared" si="8"/>
        <v>161</v>
      </c>
      <c r="Q103" s="14" t="s">
        <v>30</v>
      </c>
      <c r="R103" s="14">
        <v>113483</v>
      </c>
      <c r="S103" s="14" t="s">
        <v>31</v>
      </c>
      <c r="T103" s="232" t="s">
        <v>169</v>
      </c>
      <c r="U103" s="16"/>
      <c r="V103" s="16">
        <v>1014036</v>
      </c>
      <c r="W103" s="16" t="s">
        <v>7847</v>
      </c>
      <c r="X103" s="16"/>
    </row>
    <row r="104" spans="1:24">
      <c r="A104" s="15" t="s">
        <v>141</v>
      </c>
      <c r="B104" s="15" t="s">
        <v>69</v>
      </c>
      <c r="C104" s="15" t="s">
        <v>7850</v>
      </c>
      <c r="D104" s="15" t="s">
        <v>68</v>
      </c>
      <c r="E104" s="24">
        <v>45889.795138888891</v>
      </c>
      <c r="F104" s="15">
        <v>14.5</v>
      </c>
      <c r="G104" s="37"/>
      <c r="H104" s="15"/>
      <c r="I104" s="15"/>
      <c r="J104" s="15"/>
      <c r="K104" s="15"/>
      <c r="L104" s="35">
        <v>81</v>
      </c>
      <c r="M104" s="35">
        <v>54</v>
      </c>
      <c r="N104" s="35">
        <v>26</v>
      </c>
      <c r="O104" s="15"/>
      <c r="P104" s="14">
        <f t="shared" si="8"/>
        <v>161</v>
      </c>
      <c r="Q104" s="14" t="s">
        <v>30</v>
      </c>
      <c r="R104" s="14">
        <v>113484</v>
      </c>
      <c r="S104" s="14" t="s">
        <v>31</v>
      </c>
      <c r="T104" s="232" t="s">
        <v>169</v>
      </c>
      <c r="U104" s="16"/>
      <c r="V104" s="16">
        <v>1014037</v>
      </c>
      <c r="W104" s="16" t="s">
        <v>7835</v>
      </c>
      <c r="X104" s="16"/>
    </row>
    <row r="105" spans="1:24">
      <c r="A105" s="15" t="s">
        <v>7740</v>
      </c>
      <c r="B105" s="15" t="s">
        <v>78</v>
      </c>
      <c r="C105" s="15" t="s">
        <v>7851</v>
      </c>
      <c r="D105" s="15" t="s">
        <v>99</v>
      </c>
      <c r="E105" s="24">
        <v>45891.277777777781</v>
      </c>
      <c r="F105" s="15">
        <v>10.8</v>
      </c>
      <c r="G105" s="37" t="s">
        <v>3121</v>
      </c>
      <c r="H105" s="15"/>
      <c r="I105" s="15"/>
      <c r="J105" s="15"/>
      <c r="K105" s="15"/>
      <c r="L105" s="35">
        <v>41</v>
      </c>
      <c r="M105" s="35">
        <v>60</v>
      </c>
      <c r="N105" s="35">
        <v>30</v>
      </c>
      <c r="O105" s="15">
        <v>30</v>
      </c>
      <c r="P105" s="14">
        <f t="shared" si="8"/>
        <v>161</v>
      </c>
      <c r="Q105" s="17" t="s">
        <v>32</v>
      </c>
      <c r="R105" s="14">
        <v>113516</v>
      </c>
      <c r="S105" s="23" t="s">
        <v>33</v>
      </c>
      <c r="T105" s="542" t="s">
        <v>100</v>
      </c>
      <c r="U105" s="16" t="s">
        <v>90</v>
      </c>
      <c r="V105" s="16">
        <v>1014038</v>
      </c>
      <c r="W105" s="16" t="s">
        <v>7847</v>
      </c>
      <c r="X105" s="16"/>
    </row>
    <row r="106" spans="1:24">
      <c r="A106" s="11" t="s">
        <v>19</v>
      </c>
      <c r="B106" s="7"/>
      <c r="C106" s="7"/>
      <c r="D106" s="7"/>
      <c r="E106" s="11"/>
      <c r="F106" s="7"/>
      <c r="G106" s="7"/>
      <c r="H106" s="11">
        <f t="shared" ref="H106:P106" si="9">SUM(H100:H105)</f>
        <v>0</v>
      </c>
      <c r="I106" s="11">
        <f t="shared" si="9"/>
        <v>0</v>
      </c>
      <c r="J106" s="11">
        <f t="shared" si="9"/>
        <v>0</v>
      </c>
      <c r="K106" s="11">
        <f t="shared" si="9"/>
        <v>81</v>
      </c>
      <c r="L106" s="11">
        <f t="shared" si="9"/>
        <v>449</v>
      </c>
      <c r="M106" s="11">
        <f t="shared" si="9"/>
        <v>251</v>
      </c>
      <c r="N106" s="11">
        <f t="shared" si="9"/>
        <v>140</v>
      </c>
      <c r="O106" s="11">
        <f t="shared" si="9"/>
        <v>45</v>
      </c>
      <c r="P106" s="11">
        <f t="shared" si="9"/>
        <v>966</v>
      </c>
      <c r="Q106" s="12"/>
      <c r="R106" s="12"/>
      <c r="S106" s="12"/>
      <c r="T106" s="12"/>
      <c r="U106" s="12"/>
      <c r="V106" s="12"/>
      <c r="W106" s="12"/>
      <c r="X106" s="12"/>
    </row>
    <row r="108" spans="1:24">
      <c r="A108" s="166" t="s">
        <v>34</v>
      </c>
      <c r="B108" s="1562"/>
      <c r="C108" s="1562"/>
      <c r="D108" s="1562"/>
      <c r="E108" s="1"/>
    </row>
    <row r="109" spans="1:24" ht="18">
      <c r="A109" s="187" t="s">
        <v>35</v>
      </c>
      <c r="B109" s="186" t="s">
        <v>36</v>
      </c>
      <c r="C109" s="239" t="s">
        <v>37</v>
      </c>
      <c r="D109" s="241"/>
      <c r="E109" s="1"/>
    </row>
    <row r="110" spans="1:24">
      <c r="A110" s="4" t="s">
        <v>7603</v>
      </c>
      <c r="B110" s="1564" t="s">
        <v>7296</v>
      </c>
      <c r="C110" s="1564"/>
      <c r="D110" s="242"/>
      <c r="E110" s="243" t="s">
        <v>40</v>
      </c>
    </row>
    <row r="111" spans="1:24">
      <c r="A111" s="373" t="s">
        <v>7333</v>
      </c>
      <c r="B111" s="373" t="s">
        <v>7128</v>
      </c>
      <c r="C111" s="373"/>
      <c r="D111" s="242"/>
      <c r="E111" s="243"/>
    </row>
    <row r="112" spans="1:24">
      <c r="A112" s="5" t="s">
        <v>42</v>
      </c>
      <c r="B112" s="1772" t="s">
        <v>4600</v>
      </c>
      <c r="C112" s="1772"/>
      <c r="D112" s="1"/>
      <c r="E112" s="1"/>
    </row>
    <row r="113" spans="1:5">
      <c r="A113" s="5" t="s">
        <v>42</v>
      </c>
      <c r="B113" s="1772"/>
      <c r="C113" s="1772"/>
    </row>
    <row r="114" spans="1:5">
      <c r="A114" s="5" t="s">
        <v>43</v>
      </c>
      <c r="B114" s="1772" t="s">
        <v>7852</v>
      </c>
      <c r="C114" s="1772"/>
      <c r="D114" s="1"/>
      <c r="E114" s="1"/>
    </row>
    <row r="115" spans="1:5">
      <c r="A115" s="5" t="s">
        <v>44</v>
      </c>
      <c r="B115" s="1772"/>
      <c r="C115" s="1772"/>
      <c r="D115" s="1"/>
      <c r="E115" s="1"/>
    </row>
  </sheetData>
  <mergeCells count="59">
    <mergeCell ref="B95:C95"/>
    <mergeCell ref="B96:C96"/>
    <mergeCell ref="B89:D89"/>
    <mergeCell ref="J89:L89"/>
    <mergeCell ref="B91:C91"/>
    <mergeCell ref="B93:C93"/>
    <mergeCell ref="B94:C94"/>
    <mergeCell ref="B75:C75"/>
    <mergeCell ref="B76:C76"/>
    <mergeCell ref="A78:F78"/>
    <mergeCell ref="H78:P78"/>
    <mergeCell ref="Q78:X78"/>
    <mergeCell ref="B70:D70"/>
    <mergeCell ref="J70:L70"/>
    <mergeCell ref="B72:C72"/>
    <mergeCell ref="B73:C73"/>
    <mergeCell ref="B74:C74"/>
    <mergeCell ref="B56:C56"/>
    <mergeCell ref="B57:C57"/>
    <mergeCell ref="A59:F59"/>
    <mergeCell ref="H59:P59"/>
    <mergeCell ref="Q59:X59"/>
    <mergeCell ref="B51:D51"/>
    <mergeCell ref="J51:L51"/>
    <mergeCell ref="B53:C53"/>
    <mergeCell ref="B54:C54"/>
    <mergeCell ref="B55:C55"/>
    <mergeCell ref="B36:C36"/>
    <mergeCell ref="H22:P22"/>
    <mergeCell ref="A40:F40"/>
    <mergeCell ref="H40:P40"/>
    <mergeCell ref="Q40:X40"/>
    <mergeCell ref="Q22:X22"/>
    <mergeCell ref="B32:D32"/>
    <mergeCell ref="J32:L32"/>
    <mergeCell ref="B34:C34"/>
    <mergeCell ref="B35:C35"/>
    <mergeCell ref="A98:F98"/>
    <mergeCell ref="H98:P98"/>
    <mergeCell ref="Q98:X98"/>
    <mergeCell ref="B14:C14"/>
    <mergeCell ref="A1:F1"/>
    <mergeCell ref="H1:P1"/>
    <mergeCell ref="Q1:X1"/>
    <mergeCell ref="B12:D12"/>
    <mergeCell ref="J12:L12"/>
    <mergeCell ref="B17:C17"/>
    <mergeCell ref="B18:C18"/>
    <mergeCell ref="B19:C19"/>
    <mergeCell ref="B20:C20"/>
    <mergeCell ref="A22:F22"/>
    <mergeCell ref="B37:C37"/>
    <mergeCell ref="B38:C38"/>
    <mergeCell ref="B115:C115"/>
    <mergeCell ref="B108:D108"/>
    <mergeCell ref="B110:C110"/>
    <mergeCell ref="B112:C112"/>
    <mergeCell ref="B113:C113"/>
    <mergeCell ref="B114:C114"/>
  </mergeCells>
  <pageMargins left="0.7" right="0.7" top="0.75" bottom="0.75" header="0.3" footer="0.3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073CF-73B3-418D-B2B3-70B2B2E93227}">
  <sheetPr>
    <tabColor rgb="FFFF0000"/>
  </sheetPr>
  <dimension ref="A1:X74"/>
  <sheetViews>
    <sheetView topLeftCell="A29" workbookViewId="0">
      <selection activeCell="V65" sqref="V6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9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1" max="21" width="9.42578125" customWidth="1"/>
    <col min="23" max="23" width="18.5703125" customWidth="1"/>
  </cols>
  <sheetData>
    <row r="1" spans="1:24" ht="23.25">
      <c r="A1" s="1559" t="s">
        <v>139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3670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114</v>
      </c>
      <c r="B3" s="15" t="s">
        <v>78</v>
      </c>
      <c r="C3" s="35" t="s">
        <v>7853</v>
      </c>
      <c r="D3" s="15" t="s">
        <v>88</v>
      </c>
      <c r="E3" s="24">
        <v>45885.166666666664</v>
      </c>
      <c r="F3" s="15">
        <v>10.3</v>
      </c>
      <c r="G3" s="37" t="s">
        <v>3121</v>
      </c>
      <c r="H3" s="15"/>
      <c r="I3" s="15"/>
      <c r="J3" s="15"/>
      <c r="K3" s="35">
        <v>54</v>
      </c>
      <c r="L3" s="35">
        <v>107</v>
      </c>
      <c r="M3" s="15"/>
      <c r="N3" s="15"/>
      <c r="O3" s="15"/>
      <c r="P3" s="14">
        <f t="shared" ref="P3:P8" si="0">SUM(H3:O3)</f>
        <v>161</v>
      </c>
      <c r="Q3" s="17" t="s">
        <v>32</v>
      </c>
      <c r="R3" s="14">
        <v>113460</v>
      </c>
      <c r="S3" s="23" t="s">
        <v>33</v>
      </c>
      <c r="T3" s="232" t="s">
        <v>161</v>
      </c>
      <c r="U3" s="16" t="s">
        <v>90</v>
      </c>
      <c r="V3" s="16">
        <v>1013932</v>
      </c>
      <c r="W3" s="16" t="s">
        <v>7854</v>
      </c>
      <c r="X3" s="16"/>
    </row>
    <row r="4" spans="1:24">
      <c r="A4" s="15" t="s">
        <v>145</v>
      </c>
      <c r="B4" s="15" t="s">
        <v>57</v>
      </c>
      <c r="C4" s="35" t="s">
        <v>7855</v>
      </c>
      <c r="D4" s="15" t="s">
        <v>56</v>
      </c>
      <c r="E4" s="254" t="s">
        <v>7856</v>
      </c>
      <c r="F4" s="15">
        <v>10.3</v>
      </c>
      <c r="G4" s="37"/>
      <c r="H4" s="15"/>
      <c r="I4" s="15"/>
      <c r="J4" s="35">
        <v>172</v>
      </c>
      <c r="K4" s="15"/>
      <c r="L4" s="15"/>
      <c r="M4" s="15"/>
      <c r="N4" s="15"/>
      <c r="O4" s="15"/>
      <c r="P4" s="14">
        <f t="shared" si="0"/>
        <v>172</v>
      </c>
      <c r="Q4" s="14" t="s">
        <v>30</v>
      </c>
      <c r="R4" s="14">
        <v>113427</v>
      </c>
      <c r="S4" s="14" t="s">
        <v>31</v>
      </c>
      <c r="T4" s="542" t="s">
        <v>169</v>
      </c>
      <c r="U4" s="16"/>
      <c r="V4" s="16">
        <v>1013933</v>
      </c>
      <c r="W4" s="16" t="s">
        <v>7857</v>
      </c>
      <c r="X4" s="16"/>
    </row>
    <row r="5" spans="1:24">
      <c r="A5" s="15" t="s">
        <v>145</v>
      </c>
      <c r="B5" s="15" t="s">
        <v>57</v>
      </c>
      <c r="C5" s="35" t="s">
        <v>7858</v>
      </c>
      <c r="D5" s="15" t="s">
        <v>56</v>
      </c>
      <c r="E5" s="254" t="s">
        <v>7859</v>
      </c>
      <c r="F5" s="15">
        <v>10.3</v>
      </c>
      <c r="G5" s="37"/>
      <c r="H5" s="15"/>
      <c r="I5" s="15"/>
      <c r="J5" s="35">
        <v>54</v>
      </c>
      <c r="K5" s="15"/>
      <c r="L5" s="15"/>
      <c r="M5" s="15"/>
      <c r="N5" s="15"/>
      <c r="O5" s="15"/>
      <c r="P5" s="14">
        <f t="shared" si="0"/>
        <v>54</v>
      </c>
      <c r="Q5" s="14" t="s">
        <v>30</v>
      </c>
      <c r="R5" s="14">
        <v>113447</v>
      </c>
      <c r="S5" s="14" t="s">
        <v>31</v>
      </c>
      <c r="T5" s="542" t="s">
        <v>169</v>
      </c>
      <c r="U5" s="16"/>
      <c r="V5" s="16">
        <v>1013934</v>
      </c>
      <c r="W5" s="16" t="s">
        <v>7857</v>
      </c>
      <c r="X5" s="16"/>
    </row>
    <row r="6" spans="1:24">
      <c r="A6" s="15" t="s">
        <v>122</v>
      </c>
      <c r="B6" s="15" t="s">
        <v>62</v>
      </c>
      <c r="C6" s="35" t="s">
        <v>7860</v>
      </c>
      <c r="D6" s="15" t="s">
        <v>61</v>
      </c>
      <c r="E6" s="254" t="s">
        <v>7861</v>
      </c>
      <c r="F6" s="15">
        <v>13</v>
      </c>
      <c r="G6" s="37"/>
      <c r="H6" s="15"/>
      <c r="I6" s="15"/>
      <c r="J6" s="35">
        <v>81</v>
      </c>
      <c r="K6" s="35">
        <v>80</v>
      </c>
      <c r="L6" s="15"/>
      <c r="M6" s="15"/>
      <c r="N6" s="15"/>
      <c r="O6" s="15"/>
      <c r="P6" s="14">
        <f t="shared" si="0"/>
        <v>161</v>
      </c>
      <c r="Q6" s="14" t="s">
        <v>30</v>
      </c>
      <c r="R6" s="14">
        <v>113428</v>
      </c>
      <c r="S6" s="14" t="s">
        <v>31</v>
      </c>
      <c r="T6" s="542" t="s">
        <v>169</v>
      </c>
      <c r="U6" s="16" t="s">
        <v>90</v>
      </c>
      <c r="V6">
        <v>1013935</v>
      </c>
      <c r="W6" s="16" t="s">
        <v>7862</v>
      </c>
      <c r="X6" s="16"/>
    </row>
    <row r="7" spans="1:24">
      <c r="A7" s="15" t="s">
        <v>120</v>
      </c>
      <c r="B7" s="15" t="s">
        <v>78</v>
      </c>
      <c r="C7" s="35" t="s">
        <v>7863</v>
      </c>
      <c r="D7" s="15" t="s">
        <v>932</v>
      </c>
      <c r="E7" s="24">
        <v>45886.003472222219</v>
      </c>
      <c r="F7" s="15">
        <v>10.3</v>
      </c>
      <c r="G7" s="37" t="s">
        <v>3121</v>
      </c>
      <c r="H7" s="15"/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17" t="s">
        <v>32</v>
      </c>
      <c r="R7" s="14">
        <v>113462</v>
      </c>
      <c r="S7" s="23" t="s">
        <v>33</v>
      </c>
      <c r="T7" s="232" t="s">
        <v>161</v>
      </c>
      <c r="U7" s="16" t="s">
        <v>90</v>
      </c>
      <c r="V7" s="16">
        <v>1013936</v>
      </c>
      <c r="W7" s="16" t="s">
        <v>7854</v>
      </c>
      <c r="X7" s="16"/>
    </row>
    <row r="8" spans="1:24">
      <c r="A8" s="15" t="s">
        <v>105</v>
      </c>
      <c r="B8" s="15" t="s">
        <v>78</v>
      </c>
      <c r="C8" s="35" t="s">
        <v>7864</v>
      </c>
      <c r="D8" s="15" t="s">
        <v>88</v>
      </c>
      <c r="E8" s="24">
        <v>45885.166666666664</v>
      </c>
      <c r="F8" s="15">
        <v>10.3</v>
      </c>
      <c r="G8" s="37" t="s">
        <v>3121</v>
      </c>
      <c r="H8" s="15"/>
      <c r="I8" s="15"/>
      <c r="J8" s="15"/>
      <c r="K8" s="35">
        <v>54</v>
      </c>
      <c r="L8" s="35">
        <v>107</v>
      </c>
      <c r="M8" s="15"/>
      <c r="N8" s="15"/>
      <c r="O8" s="15"/>
      <c r="P8" s="14">
        <f t="shared" si="0"/>
        <v>161</v>
      </c>
      <c r="Q8" s="17" t="s">
        <v>32</v>
      </c>
      <c r="R8" s="14">
        <v>113463</v>
      </c>
      <c r="S8" s="23" t="s">
        <v>33</v>
      </c>
      <c r="T8" s="232" t="s">
        <v>161</v>
      </c>
      <c r="U8" s="16" t="s">
        <v>90</v>
      </c>
      <c r="V8" s="16">
        <v>1013937</v>
      </c>
      <c r="W8" s="16" t="s">
        <v>7854</v>
      </c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307</v>
      </c>
      <c r="K9" s="11">
        <f t="shared" si="1"/>
        <v>188</v>
      </c>
      <c r="L9" s="11">
        <f t="shared" si="1"/>
        <v>375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870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7363</v>
      </c>
      <c r="B13" s="1564" t="s">
        <v>7865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16" t="s">
        <v>7541</v>
      </c>
      <c r="B14" s="416" t="s">
        <v>7866</v>
      </c>
      <c r="C14" s="416"/>
      <c r="D14" s="242"/>
      <c r="E14" s="24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4941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 t="s">
        <v>7867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764" t="s">
        <v>7868</v>
      </c>
      <c r="B20" s="1764"/>
      <c r="C20" s="1764"/>
      <c r="D20" s="1764"/>
      <c r="E20" s="1764"/>
      <c r="F20" s="1764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2868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/>
      <c r="B22" s="15"/>
      <c r="C22" s="15"/>
      <c r="D22" s="15"/>
      <c r="E22" s="24"/>
      <c r="F22" s="543"/>
      <c r="G22" s="37"/>
      <c r="H22" s="15"/>
      <c r="I22" s="15"/>
      <c r="J22" s="15"/>
      <c r="K22" s="15"/>
      <c r="L22" s="15"/>
      <c r="M22" s="15"/>
      <c r="N22" s="15"/>
      <c r="O22" s="15"/>
      <c r="P22" s="14"/>
      <c r="Q22" s="14"/>
      <c r="R22" s="14"/>
      <c r="S22" s="23"/>
      <c r="T22" s="16"/>
      <c r="U22" s="16"/>
      <c r="V22" s="16"/>
      <c r="W22" s="16"/>
      <c r="X22" s="16"/>
    </row>
    <row r="23" spans="1:24">
      <c r="A23" s="15"/>
      <c r="B23" s="15"/>
      <c r="C23" s="15"/>
      <c r="D23" s="15"/>
      <c r="E23" s="24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/>
      <c r="Q23" s="17"/>
      <c r="R23" s="14"/>
      <c r="S23" s="23"/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24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/>
      <c r="Q24" s="17"/>
      <c r="R24" s="14"/>
      <c r="S24" s="23"/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24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/>
      <c r="Q25" s="17"/>
      <c r="R25" s="14"/>
      <c r="S25" s="23"/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24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/>
      <c r="Q26" s="17"/>
      <c r="R26" s="14"/>
      <c r="S26" s="23"/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>SUM(H27:O27)</f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2">SUM(H22:H27)</f>
        <v>0</v>
      </c>
      <c r="I28" s="11">
        <f t="shared" si="2"/>
        <v>0</v>
      </c>
      <c r="J28" s="11">
        <f t="shared" si="2"/>
        <v>0</v>
      </c>
      <c r="K28" s="11">
        <f t="shared" si="2"/>
        <v>0</v>
      </c>
      <c r="L28" s="11">
        <f t="shared" si="2"/>
        <v>0</v>
      </c>
      <c r="M28" s="11">
        <f t="shared" si="2"/>
        <v>0</v>
      </c>
      <c r="N28" s="11">
        <f t="shared" si="2"/>
        <v>0</v>
      </c>
      <c r="O28" s="11">
        <f t="shared" si="2"/>
        <v>0</v>
      </c>
      <c r="P28" s="11">
        <f t="shared" si="2"/>
        <v>0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/>
      <c r="B32" s="1564"/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/>
      <c r="C33" s="1772"/>
      <c r="D33" s="1"/>
      <c r="E33" s="1"/>
    </row>
    <row r="34" spans="1:24">
      <c r="A34" s="5" t="s">
        <v>42</v>
      </c>
      <c r="B34" s="1772"/>
      <c r="C34" s="1772"/>
    </row>
    <row r="35" spans="1:24">
      <c r="A35" s="5" t="s">
        <v>43</v>
      </c>
      <c r="B35" s="1772"/>
      <c r="C35" s="1772"/>
      <c r="D35" s="1"/>
      <c r="E35" s="1"/>
    </row>
    <row r="36" spans="1:24">
      <c r="A36" s="5" t="s">
        <v>44</v>
      </c>
      <c r="B36" s="1772"/>
      <c r="C36" s="1772"/>
      <c r="D36" s="1"/>
      <c r="E36" s="1"/>
    </row>
    <row r="38" spans="1:24" ht="23.25" customHeight="1">
      <c r="A38" s="1764" t="s">
        <v>7869</v>
      </c>
      <c r="B38" s="1764"/>
      <c r="C38" s="1764"/>
      <c r="D38" s="1764"/>
      <c r="E38" s="1764"/>
      <c r="F38" s="1764"/>
      <c r="G38" s="7"/>
      <c r="H38" s="1559" t="s">
        <v>346</v>
      </c>
      <c r="I38" s="1559"/>
      <c r="J38" s="1559"/>
      <c r="K38" s="1559"/>
      <c r="L38" s="1559"/>
      <c r="M38" s="1559"/>
      <c r="N38" s="1559"/>
      <c r="O38" s="1559"/>
      <c r="P38" s="1559"/>
      <c r="Q38" s="1741" t="s">
        <v>2599</v>
      </c>
      <c r="R38" s="1742"/>
      <c r="S38" s="1742"/>
      <c r="T38" s="1742"/>
      <c r="U38" s="1742"/>
      <c r="V38" s="1742"/>
      <c r="W38" s="1742"/>
      <c r="X38" s="1742"/>
    </row>
    <row r="39" spans="1:24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  <c r="X39" s="8" t="s">
        <v>28</v>
      </c>
    </row>
    <row r="40" spans="1:24">
      <c r="A40" s="15"/>
      <c r="B40" s="15"/>
      <c r="C40" s="15"/>
      <c r="D40" s="15"/>
      <c r="E40" s="24"/>
      <c r="F40" s="15"/>
      <c r="G40" s="37"/>
      <c r="H40" s="15"/>
      <c r="I40" s="15"/>
      <c r="J40" s="15"/>
      <c r="K40" s="15"/>
      <c r="L40" s="15"/>
      <c r="M40" s="15"/>
      <c r="N40" s="15"/>
      <c r="O40" s="15"/>
      <c r="P40" s="14"/>
      <c r="Q40" s="17"/>
      <c r="R40" s="14"/>
      <c r="S40" s="23"/>
      <c r="T40" s="16"/>
      <c r="U40" s="16"/>
      <c r="V40" s="16"/>
      <c r="W40" s="16"/>
      <c r="X40" s="16"/>
    </row>
    <row r="41" spans="1:24">
      <c r="A41" s="15"/>
      <c r="B41" s="15"/>
      <c r="C41" s="15"/>
      <c r="D41" s="15"/>
      <c r="E41" s="15"/>
      <c r="F41" s="15"/>
      <c r="G41" s="37"/>
      <c r="H41" s="15"/>
      <c r="I41" s="15"/>
      <c r="J41" s="15"/>
      <c r="K41" s="15"/>
      <c r="L41" s="15"/>
      <c r="M41" s="15"/>
      <c r="N41" s="15"/>
      <c r="O41" s="15"/>
      <c r="P41" s="14">
        <f>SUM(H41:O41)</f>
        <v>0</v>
      </c>
      <c r="Q41" s="17" t="s">
        <v>32</v>
      </c>
      <c r="R41" s="14"/>
      <c r="S41" s="23" t="s">
        <v>33</v>
      </c>
      <c r="T41" s="16"/>
      <c r="U41" s="16"/>
      <c r="V41" s="16"/>
      <c r="W41" s="16"/>
      <c r="X41" s="16"/>
    </row>
    <row r="42" spans="1:24">
      <c r="A42" s="15"/>
      <c r="B42" s="15"/>
      <c r="C42" s="15"/>
      <c r="D42" s="15"/>
      <c r="E42" s="24"/>
      <c r="F42" s="15"/>
      <c r="G42" s="37"/>
      <c r="H42" s="15"/>
      <c r="I42" s="15"/>
      <c r="J42" s="15"/>
      <c r="K42" s="15"/>
      <c r="L42" s="15"/>
      <c r="M42" s="15"/>
      <c r="N42" s="15"/>
      <c r="O42" s="15"/>
      <c r="P42" s="14"/>
      <c r="Q42" s="17"/>
      <c r="R42" s="14"/>
      <c r="S42" s="23"/>
      <c r="T42" s="16"/>
      <c r="U42" s="16"/>
      <c r="V42" s="16"/>
      <c r="W42" s="16"/>
      <c r="X42" s="16"/>
    </row>
    <row r="43" spans="1:24">
      <c r="A43" s="15"/>
      <c r="B43" s="15"/>
      <c r="C43" s="15"/>
      <c r="D43" s="15"/>
      <c r="E43" s="24"/>
      <c r="F43" s="15"/>
      <c r="G43" s="37"/>
      <c r="H43" s="15"/>
      <c r="I43" s="15"/>
      <c r="J43" s="15"/>
      <c r="K43" s="15"/>
      <c r="L43" s="15"/>
      <c r="M43" s="15"/>
      <c r="N43" s="15"/>
      <c r="O43" s="15"/>
      <c r="P43" s="14"/>
      <c r="Q43" s="17"/>
      <c r="R43" s="14"/>
      <c r="S43" s="23"/>
      <c r="T43" s="16"/>
      <c r="U43" s="16"/>
      <c r="V43" s="16"/>
      <c r="W43" s="16"/>
      <c r="X43" s="16"/>
    </row>
    <row r="44" spans="1:24">
      <c r="A44" s="15"/>
      <c r="B44" s="15"/>
      <c r="C44" s="15"/>
      <c r="D44" s="15"/>
      <c r="E44" s="15"/>
      <c r="F44" s="15"/>
      <c r="G44" s="37"/>
      <c r="H44" s="15"/>
      <c r="I44" s="15"/>
      <c r="J44" s="15"/>
      <c r="K44" s="15"/>
      <c r="L44" s="15"/>
      <c r="M44" s="15"/>
      <c r="N44" s="15"/>
      <c r="O44" s="15"/>
      <c r="P44" s="14"/>
      <c r="Q44" s="17"/>
      <c r="R44" s="14"/>
      <c r="S44" s="23"/>
      <c r="T44" s="16"/>
      <c r="U44" s="16"/>
      <c r="V44" s="16"/>
      <c r="W44" s="16"/>
      <c r="X44" s="16"/>
    </row>
    <row r="45" spans="1:24">
      <c r="A45" s="15"/>
      <c r="B45" s="15"/>
      <c r="C45" s="15"/>
      <c r="D45" s="15"/>
      <c r="E45" s="15"/>
      <c r="F45" s="15"/>
      <c r="G45" s="37"/>
      <c r="H45" s="15"/>
      <c r="I45" s="15"/>
      <c r="J45" s="15"/>
      <c r="K45" s="15"/>
      <c r="L45" s="15"/>
      <c r="M45" s="15"/>
      <c r="N45" s="15"/>
      <c r="O45" s="15"/>
      <c r="P45" s="14">
        <f>SUM(H45:O45)</f>
        <v>0</v>
      </c>
      <c r="Q45" s="17" t="s">
        <v>32</v>
      </c>
      <c r="R45" s="14"/>
      <c r="S45" s="14" t="s">
        <v>31</v>
      </c>
      <c r="T45" s="16"/>
      <c r="U45" s="16"/>
      <c r="V45" s="16"/>
      <c r="W45" s="16"/>
      <c r="X45" s="16"/>
    </row>
    <row r="46" spans="1:24">
      <c r="A46" s="15"/>
      <c r="B46" s="15"/>
      <c r="C46" s="15"/>
      <c r="D46" s="15"/>
      <c r="E46" s="15"/>
      <c r="F46" s="15"/>
      <c r="G46" s="37"/>
      <c r="H46" s="15"/>
      <c r="I46" s="15"/>
      <c r="J46" s="15"/>
      <c r="K46" s="15"/>
      <c r="L46" s="15"/>
      <c r="M46" s="15"/>
      <c r="N46" s="15"/>
      <c r="O46" s="15"/>
      <c r="P46" s="14">
        <f>SUM(H46:O46)</f>
        <v>0</v>
      </c>
      <c r="Q46" s="14" t="s">
        <v>30</v>
      </c>
      <c r="R46" s="14"/>
      <c r="S46" s="14" t="s">
        <v>31</v>
      </c>
      <c r="T46" s="16"/>
      <c r="U46" s="16"/>
      <c r="V46" s="16"/>
      <c r="W46" s="16"/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3">SUM(H40:H46)</f>
        <v>0</v>
      </c>
      <c r="I47" s="11">
        <f t="shared" si="3"/>
        <v>0</v>
      </c>
      <c r="J47" s="11">
        <f t="shared" si="3"/>
        <v>0</v>
      </c>
      <c r="K47" s="11">
        <f t="shared" si="3"/>
        <v>0</v>
      </c>
      <c r="L47" s="11">
        <f t="shared" si="3"/>
        <v>0</v>
      </c>
      <c r="M47" s="11">
        <f t="shared" si="3"/>
        <v>0</v>
      </c>
      <c r="N47" s="11">
        <f t="shared" si="3"/>
        <v>0</v>
      </c>
      <c r="O47" s="11">
        <f t="shared" si="3"/>
        <v>0</v>
      </c>
      <c r="P47" s="11">
        <f t="shared" si="3"/>
        <v>0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4"/>
      <c r="B51" s="1564"/>
      <c r="C51" s="1564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5" t="s">
        <v>42</v>
      </c>
      <c r="B52" s="1772"/>
      <c r="C52" s="1772"/>
      <c r="D52" s="1"/>
      <c r="E52" s="1"/>
    </row>
    <row r="53" spans="1:24">
      <c r="A53" s="5" t="s">
        <v>42</v>
      </c>
      <c r="B53" s="1772"/>
      <c r="C53" s="1772"/>
    </row>
    <row r="54" spans="1:24">
      <c r="A54" s="5" t="s">
        <v>43</v>
      </c>
      <c r="B54" s="1772"/>
      <c r="C54" s="1772"/>
      <c r="D54" s="1"/>
      <c r="E54" s="1"/>
    </row>
    <row r="55" spans="1:24">
      <c r="A55" s="5" t="s">
        <v>44</v>
      </c>
      <c r="B55" s="1772"/>
      <c r="C55" s="1772"/>
      <c r="D55" s="1"/>
      <c r="E55" s="1"/>
    </row>
    <row r="57" spans="1:24" ht="23.25" customHeight="1">
      <c r="A57" s="1559" t="s">
        <v>1442</v>
      </c>
      <c r="B57" s="1559"/>
      <c r="C57" s="1559"/>
      <c r="D57" s="1559"/>
      <c r="E57" s="1559"/>
      <c r="F57" s="1559"/>
      <c r="G57" s="7"/>
      <c r="H57" s="1559" t="s">
        <v>346</v>
      </c>
      <c r="I57" s="1559"/>
      <c r="J57" s="1559"/>
      <c r="K57" s="1559"/>
      <c r="L57" s="1559"/>
      <c r="M57" s="1559"/>
      <c r="N57" s="1559"/>
      <c r="O57" s="1559"/>
      <c r="P57" s="1559"/>
      <c r="Q57" s="1741" t="s">
        <v>7870</v>
      </c>
      <c r="R57" s="1742"/>
      <c r="S57" s="1742"/>
      <c r="T57" s="1742"/>
      <c r="U57" s="1742"/>
      <c r="V57" s="1742"/>
      <c r="W57" s="1742"/>
      <c r="X57" s="1742"/>
    </row>
    <row r="58" spans="1:24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9" t="s">
        <v>15</v>
      </c>
      <c r="M58" s="9" t="s">
        <v>16</v>
      </c>
      <c r="N58" s="9" t="s">
        <v>17</v>
      </c>
      <c r="O58" s="10" t="s">
        <v>18</v>
      </c>
      <c r="P58" s="8" t="s">
        <v>19</v>
      </c>
      <c r="Q58" s="8" t="s">
        <v>20</v>
      </c>
      <c r="R58" s="8" t="s">
        <v>9</v>
      </c>
      <c r="S58" s="8" t="s">
        <v>21</v>
      </c>
      <c r="T58" s="8" t="s">
        <v>24</v>
      </c>
      <c r="U58" s="8" t="s">
        <v>25</v>
      </c>
      <c r="V58" s="8" t="s">
        <v>26</v>
      </c>
      <c r="W58" s="8" t="s">
        <v>27</v>
      </c>
      <c r="X58" s="8" t="s">
        <v>28</v>
      </c>
    </row>
    <row r="59" spans="1:24">
      <c r="A59" s="15" t="s">
        <v>111</v>
      </c>
      <c r="B59" s="15" t="s">
        <v>65</v>
      </c>
      <c r="C59" s="35" t="s">
        <v>7871</v>
      </c>
      <c r="D59" s="15" t="s">
        <v>64</v>
      </c>
      <c r="E59" s="24">
        <v>45886.472222222219</v>
      </c>
      <c r="F59" s="15">
        <v>14.8</v>
      </c>
      <c r="G59" s="37"/>
      <c r="H59" s="15"/>
      <c r="I59" s="15"/>
      <c r="J59" s="15"/>
      <c r="K59" s="15"/>
      <c r="L59" s="35">
        <v>161</v>
      </c>
      <c r="M59" s="15"/>
      <c r="N59" s="15"/>
      <c r="O59" s="15"/>
      <c r="P59" s="14">
        <f t="shared" ref="P59:P64" si="4">SUM(H59:O59)</f>
        <v>161</v>
      </c>
      <c r="Q59" s="14" t="s">
        <v>30</v>
      </c>
      <c r="R59" s="14">
        <v>113429</v>
      </c>
      <c r="S59" s="23" t="s">
        <v>33</v>
      </c>
      <c r="T59" s="415" t="s">
        <v>169</v>
      </c>
      <c r="U59" s="16" t="s">
        <v>90</v>
      </c>
      <c r="V59" s="16">
        <v>1013945</v>
      </c>
      <c r="W59" s="16" t="s">
        <v>7872</v>
      </c>
      <c r="X59" s="16"/>
    </row>
    <row r="60" spans="1:24">
      <c r="A60" s="15" t="s">
        <v>133</v>
      </c>
      <c r="B60" s="15" t="s">
        <v>134</v>
      </c>
      <c r="C60" s="35" t="s">
        <v>7873</v>
      </c>
      <c r="D60" s="15" t="s">
        <v>2892</v>
      </c>
      <c r="E60" s="24">
        <v>45887.319444444445</v>
      </c>
      <c r="F60" s="15">
        <v>10.3</v>
      </c>
      <c r="G60" s="37" t="s">
        <v>3121</v>
      </c>
      <c r="H60" s="15"/>
      <c r="I60" s="15"/>
      <c r="J60" s="15"/>
      <c r="K60" s="15">
        <v>101</v>
      </c>
      <c r="L60" s="15">
        <v>60</v>
      </c>
      <c r="M60" s="15"/>
      <c r="N60" s="15"/>
      <c r="O60" s="15"/>
      <c r="P60" s="14">
        <f t="shared" si="4"/>
        <v>161</v>
      </c>
      <c r="Q60" s="17" t="s">
        <v>32</v>
      </c>
      <c r="R60" s="14">
        <v>113464</v>
      </c>
      <c r="S60" s="23" t="s">
        <v>33</v>
      </c>
      <c r="T60" s="232" t="s">
        <v>161</v>
      </c>
      <c r="U60" s="16" t="s">
        <v>90</v>
      </c>
      <c r="V60" s="16">
        <v>1013946</v>
      </c>
      <c r="W60" s="16" t="s">
        <v>7874</v>
      </c>
      <c r="X60" s="16"/>
    </row>
    <row r="61" spans="1:24">
      <c r="A61" s="15" t="s">
        <v>133</v>
      </c>
      <c r="B61" s="15" t="s">
        <v>134</v>
      </c>
      <c r="C61" s="35" t="s">
        <v>7875</v>
      </c>
      <c r="D61" s="15" t="s">
        <v>2892</v>
      </c>
      <c r="E61" s="24">
        <v>45887.319444444445</v>
      </c>
      <c r="F61" s="15">
        <v>10.3</v>
      </c>
      <c r="G61" s="37" t="s">
        <v>3121</v>
      </c>
      <c r="H61" s="15"/>
      <c r="I61" s="15"/>
      <c r="J61" s="15"/>
      <c r="K61" s="15">
        <v>131</v>
      </c>
      <c r="L61" s="15">
        <v>30</v>
      </c>
      <c r="M61" s="15"/>
      <c r="N61" s="15"/>
      <c r="O61" s="15"/>
      <c r="P61" s="14">
        <f t="shared" si="4"/>
        <v>161</v>
      </c>
      <c r="Q61" s="17" t="s">
        <v>32</v>
      </c>
      <c r="R61" s="14">
        <v>113465</v>
      </c>
      <c r="S61" s="23" t="s">
        <v>33</v>
      </c>
      <c r="T61" s="232" t="s">
        <v>161</v>
      </c>
      <c r="U61" s="16" t="s">
        <v>90</v>
      </c>
      <c r="V61" s="16">
        <v>1013947</v>
      </c>
      <c r="W61" s="16" t="s">
        <v>7874</v>
      </c>
      <c r="X61" s="16"/>
    </row>
    <row r="62" spans="1:24">
      <c r="A62" s="15" t="s">
        <v>142</v>
      </c>
      <c r="B62" s="15" t="s">
        <v>72</v>
      </c>
      <c r="C62" s="35" t="s">
        <v>7876</v>
      </c>
      <c r="D62" s="15" t="s">
        <v>71</v>
      </c>
      <c r="E62" s="24">
        <v>45886.711805555555</v>
      </c>
      <c r="F62" s="15">
        <v>14.5</v>
      </c>
      <c r="G62" s="37"/>
      <c r="H62" s="15"/>
      <c r="I62" s="15"/>
      <c r="J62" s="15"/>
      <c r="K62" s="15">
        <v>70</v>
      </c>
      <c r="L62" s="15">
        <v>23</v>
      </c>
      <c r="M62" s="35">
        <v>53</v>
      </c>
      <c r="N62" s="35">
        <v>14</v>
      </c>
      <c r="O62" s="35">
        <v>1</v>
      </c>
      <c r="P62" s="14">
        <f t="shared" si="4"/>
        <v>161</v>
      </c>
      <c r="Q62" s="14" t="s">
        <v>30</v>
      </c>
      <c r="R62" s="14">
        <v>113430</v>
      </c>
      <c r="S62" s="14" t="s">
        <v>31</v>
      </c>
      <c r="T62" s="415" t="s">
        <v>169</v>
      </c>
      <c r="U62" s="16"/>
      <c r="V62" s="16">
        <v>1013948</v>
      </c>
      <c r="W62" s="16" t="s">
        <v>7877</v>
      </c>
      <c r="X62" s="16"/>
    </row>
    <row r="63" spans="1:24">
      <c r="A63" s="15" t="s">
        <v>141</v>
      </c>
      <c r="B63" s="15" t="s">
        <v>69</v>
      </c>
      <c r="C63" s="35" t="s">
        <v>7878</v>
      </c>
      <c r="D63" s="15" t="s">
        <v>68</v>
      </c>
      <c r="E63" s="24">
        <v>45885.760416666664</v>
      </c>
      <c r="F63" s="15">
        <v>14.5</v>
      </c>
      <c r="G63" s="37"/>
      <c r="H63" s="15"/>
      <c r="I63" s="15"/>
      <c r="J63" s="15"/>
      <c r="K63" s="15"/>
      <c r="L63" s="15">
        <v>94</v>
      </c>
      <c r="M63" s="35">
        <v>54</v>
      </c>
      <c r="N63" s="35">
        <v>13</v>
      </c>
      <c r="O63" s="15"/>
      <c r="P63" s="14">
        <f t="shared" si="4"/>
        <v>161</v>
      </c>
      <c r="Q63" s="14" t="s">
        <v>30</v>
      </c>
      <c r="R63" s="14">
        <v>113431</v>
      </c>
      <c r="S63" s="14" t="s">
        <v>31</v>
      </c>
      <c r="T63" s="415" t="s">
        <v>169</v>
      </c>
      <c r="U63" s="16"/>
      <c r="V63" s="16">
        <v>1013949</v>
      </c>
      <c r="W63" s="16" t="s">
        <v>7877</v>
      </c>
      <c r="X63" s="16"/>
    </row>
    <row r="64" spans="1:24">
      <c r="A64" s="15" t="s">
        <v>150</v>
      </c>
      <c r="B64" s="15" t="s">
        <v>57</v>
      </c>
      <c r="C64" s="35" t="s">
        <v>7879</v>
      </c>
      <c r="D64" s="15" t="s">
        <v>56</v>
      </c>
      <c r="E64" s="254" t="s">
        <v>7856</v>
      </c>
      <c r="F64" s="15">
        <v>10.3</v>
      </c>
      <c r="G64" s="37"/>
      <c r="H64" s="15"/>
      <c r="I64" s="15"/>
      <c r="J64" s="15"/>
      <c r="K64" s="15">
        <v>143</v>
      </c>
      <c r="L64" s="15"/>
      <c r="M64" s="15"/>
      <c r="N64" s="15"/>
      <c r="O64" s="15"/>
      <c r="P64" s="14">
        <f t="shared" si="4"/>
        <v>143</v>
      </c>
      <c r="Q64" s="14" t="s">
        <v>30</v>
      </c>
      <c r="R64" s="14">
        <v>113436</v>
      </c>
      <c r="S64" s="14" t="s">
        <v>31</v>
      </c>
      <c r="T64" s="415" t="s">
        <v>169</v>
      </c>
      <c r="U64" s="16" t="s">
        <v>90</v>
      </c>
      <c r="V64" s="16">
        <v>1013950</v>
      </c>
      <c r="W64" s="16" t="s">
        <v>7857</v>
      </c>
      <c r="X64" s="16"/>
    </row>
    <row r="65" spans="1:24">
      <c r="A65" s="11" t="s">
        <v>19</v>
      </c>
      <c r="B65" s="7"/>
      <c r="C65" s="7"/>
      <c r="D65" s="7"/>
      <c r="E65" s="11"/>
      <c r="F65" s="7"/>
      <c r="G65" s="7"/>
      <c r="H65" s="11">
        <f t="shared" ref="H65:P65" si="5">SUM(H59:H64)</f>
        <v>0</v>
      </c>
      <c r="I65" s="11">
        <f t="shared" si="5"/>
        <v>0</v>
      </c>
      <c r="J65" s="11">
        <f t="shared" si="5"/>
        <v>0</v>
      </c>
      <c r="K65" s="11">
        <f t="shared" si="5"/>
        <v>445</v>
      </c>
      <c r="L65" s="11">
        <f t="shared" si="5"/>
        <v>368</v>
      </c>
      <c r="M65" s="11">
        <f t="shared" si="5"/>
        <v>107</v>
      </c>
      <c r="N65" s="11">
        <f t="shared" si="5"/>
        <v>27</v>
      </c>
      <c r="O65" s="11">
        <f t="shared" si="5"/>
        <v>1</v>
      </c>
      <c r="P65" s="11">
        <f t="shared" si="5"/>
        <v>948</v>
      </c>
      <c r="Q65" s="12"/>
      <c r="R65" s="12"/>
      <c r="S65" s="12"/>
      <c r="T65" s="12"/>
      <c r="U65" s="12"/>
      <c r="V65" s="12"/>
      <c r="W65" s="12"/>
      <c r="X65" s="12"/>
    </row>
    <row r="66" spans="1:24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4">
      <c r="A67" s="166" t="s">
        <v>34</v>
      </c>
      <c r="B67" s="1562"/>
      <c r="C67" s="1562"/>
      <c r="D67" s="1562"/>
      <c r="E67" s="1"/>
      <c r="F67" s="1"/>
      <c r="G67" s="1"/>
      <c r="H67" s="1"/>
      <c r="I67" s="1"/>
      <c r="J67" s="1563"/>
      <c r="K67" s="1563"/>
      <c r="L67" s="156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4" ht="18">
      <c r="A68" s="187" t="s">
        <v>35</v>
      </c>
      <c r="B68" s="186" t="s">
        <v>36</v>
      </c>
      <c r="C68" s="239" t="s">
        <v>37</v>
      </c>
      <c r="D68" s="24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>
      <c r="A69" s="6" t="s">
        <v>7603</v>
      </c>
      <c r="B69" s="1848" t="s">
        <v>7770</v>
      </c>
      <c r="C69" s="1848"/>
      <c r="D69" s="242"/>
      <c r="E69" s="243" t="s">
        <v>40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4" t="s">
        <v>7880</v>
      </c>
      <c r="B70" s="4" t="s">
        <v>7881</v>
      </c>
      <c r="C70" s="4"/>
      <c r="D70" s="242"/>
      <c r="E70" s="24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5" t="s">
        <v>42</v>
      </c>
      <c r="B71" s="1772" t="s">
        <v>4178</v>
      </c>
      <c r="C71" s="1772"/>
      <c r="D71" s="1"/>
      <c r="E71" s="1"/>
    </row>
    <row r="72" spans="1:24">
      <c r="A72" s="5" t="s">
        <v>42</v>
      </c>
      <c r="B72" s="1772"/>
      <c r="C72" s="1772"/>
    </row>
    <row r="73" spans="1:24">
      <c r="A73" s="5" t="s">
        <v>43</v>
      </c>
      <c r="B73" s="1772" t="s">
        <v>7882</v>
      </c>
      <c r="C73" s="1772"/>
      <c r="D73" s="1"/>
      <c r="E73" s="1"/>
    </row>
    <row r="74" spans="1:24">
      <c r="A74" s="5" t="s">
        <v>44</v>
      </c>
      <c r="B74" s="1772"/>
      <c r="C74" s="1772"/>
      <c r="D74" s="1"/>
      <c r="E74" s="1"/>
    </row>
  </sheetData>
  <mergeCells count="40">
    <mergeCell ref="B72:C72"/>
    <mergeCell ref="B73:C73"/>
    <mergeCell ref="B74:C74"/>
    <mergeCell ref="H57:P57"/>
    <mergeCell ref="Q57:X57"/>
    <mergeCell ref="B67:D67"/>
    <mergeCell ref="J67:L67"/>
    <mergeCell ref="B69:C69"/>
    <mergeCell ref="B71:C71"/>
    <mergeCell ref="A57:F57"/>
    <mergeCell ref="B51:C51"/>
    <mergeCell ref="B52:C52"/>
    <mergeCell ref="B53:C53"/>
    <mergeCell ref="B54:C54"/>
    <mergeCell ref="B55:C55"/>
    <mergeCell ref="B49:D49"/>
    <mergeCell ref="J49:L49"/>
    <mergeCell ref="Q20:X20"/>
    <mergeCell ref="B30:D30"/>
    <mergeCell ref="J30:L30"/>
    <mergeCell ref="B32:C32"/>
    <mergeCell ref="B33:C33"/>
    <mergeCell ref="B34:C34"/>
    <mergeCell ref="H20:P20"/>
    <mergeCell ref="B35:C35"/>
    <mergeCell ref="B36:C36"/>
    <mergeCell ref="A38:F38"/>
    <mergeCell ref="H38:P38"/>
    <mergeCell ref="Q38:X38"/>
    <mergeCell ref="B15:C15"/>
    <mergeCell ref="B16:C16"/>
    <mergeCell ref="B17:C17"/>
    <mergeCell ref="B18:C18"/>
    <mergeCell ref="A20:F20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621A3-DED7-458E-B1D8-9945CDCE0561}">
  <sheetPr>
    <tabColor rgb="FFFF0000"/>
  </sheetPr>
  <dimension ref="A1:X35"/>
  <sheetViews>
    <sheetView workbookViewId="0">
      <selection activeCell="V25" sqref="V2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140625" customWidth="1"/>
    <col min="6" max="6" width="9.140625" bestFit="1" customWidth="1"/>
    <col min="7" max="7" width="28.42578125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9.28515625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850" t="s">
        <v>7883</v>
      </c>
      <c r="R1" s="1851"/>
      <c r="S1" s="1851"/>
      <c r="T1" s="1851"/>
      <c r="U1" s="1851"/>
      <c r="V1" s="1851"/>
      <c r="W1" s="1851"/>
      <c r="X1" s="185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1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152</v>
      </c>
      <c r="B3" s="15" t="s">
        <v>78</v>
      </c>
      <c r="C3" s="35" t="s">
        <v>7884</v>
      </c>
      <c r="D3" s="15" t="s">
        <v>88</v>
      </c>
      <c r="E3" s="24">
        <v>45885.083333333336</v>
      </c>
      <c r="F3" s="15">
        <v>10.3</v>
      </c>
      <c r="G3" s="37" t="s">
        <v>3986</v>
      </c>
      <c r="H3" s="15"/>
      <c r="I3" s="15"/>
      <c r="J3" s="15"/>
      <c r="K3" s="35">
        <v>161</v>
      </c>
      <c r="L3" s="15"/>
      <c r="M3" s="15"/>
      <c r="N3" s="15"/>
      <c r="O3" s="15"/>
      <c r="P3" s="14">
        <f t="shared" ref="P3:P8" si="0">SUM(H3:O3)</f>
        <v>161</v>
      </c>
      <c r="Q3" s="307" t="s">
        <v>32</v>
      </c>
      <c r="R3" s="544">
        <v>113432</v>
      </c>
      <c r="S3" s="237" t="s">
        <v>33</v>
      </c>
      <c r="T3" s="16" t="s">
        <v>161</v>
      </c>
      <c r="U3" s="16" t="s">
        <v>90</v>
      </c>
      <c r="V3" s="16">
        <v>1013901</v>
      </c>
      <c r="W3" s="16" t="s">
        <v>866</v>
      </c>
      <c r="X3" s="16"/>
    </row>
    <row r="4" spans="1:24">
      <c r="A4" s="15" t="s">
        <v>152</v>
      </c>
      <c r="B4" s="15" t="s">
        <v>78</v>
      </c>
      <c r="C4" s="35" t="s">
        <v>7885</v>
      </c>
      <c r="D4" s="15" t="s">
        <v>88</v>
      </c>
      <c r="E4" s="24">
        <v>45885.083333333336</v>
      </c>
      <c r="F4" s="15">
        <v>10.3</v>
      </c>
      <c r="G4" s="37" t="s">
        <v>7198</v>
      </c>
      <c r="H4" s="15"/>
      <c r="I4" s="15"/>
      <c r="J4" s="15"/>
      <c r="K4" s="35">
        <v>134</v>
      </c>
      <c r="L4" s="35">
        <v>27</v>
      </c>
      <c r="M4" s="15"/>
      <c r="N4" s="15"/>
      <c r="O4" s="15"/>
      <c r="P4" s="14">
        <f t="shared" si="0"/>
        <v>161</v>
      </c>
      <c r="Q4" s="307" t="s">
        <v>32</v>
      </c>
      <c r="R4" s="544">
        <v>113433</v>
      </c>
      <c r="S4" s="237" t="s">
        <v>33</v>
      </c>
      <c r="T4" s="16" t="s">
        <v>161</v>
      </c>
      <c r="U4" s="16" t="s">
        <v>90</v>
      </c>
      <c r="V4" s="16">
        <v>1013904</v>
      </c>
      <c r="W4" s="16" t="s">
        <v>866</v>
      </c>
      <c r="X4" s="16"/>
    </row>
    <row r="5" spans="1:24">
      <c r="A5" s="15" t="s">
        <v>133</v>
      </c>
      <c r="B5" s="15" t="s">
        <v>134</v>
      </c>
      <c r="C5" s="35" t="s">
        <v>7886</v>
      </c>
      <c r="D5" s="15" t="s">
        <v>2892</v>
      </c>
      <c r="E5" s="24">
        <v>45885.277777777781</v>
      </c>
      <c r="F5" s="15">
        <v>10.3</v>
      </c>
      <c r="G5" s="37" t="s">
        <v>7198</v>
      </c>
      <c r="H5" s="15"/>
      <c r="I5" s="15"/>
      <c r="J5" s="15"/>
      <c r="K5" s="35">
        <v>161</v>
      </c>
      <c r="L5" s="15"/>
      <c r="M5" s="15"/>
      <c r="N5" s="15"/>
      <c r="O5" s="15"/>
      <c r="P5" s="14">
        <f t="shared" si="0"/>
        <v>161</v>
      </c>
      <c r="Q5" s="17" t="s">
        <v>32</v>
      </c>
      <c r="R5" s="293">
        <v>113434</v>
      </c>
      <c r="S5" s="23" t="s">
        <v>33</v>
      </c>
      <c r="T5" s="16" t="s">
        <v>161</v>
      </c>
      <c r="U5" s="16" t="s">
        <v>90</v>
      </c>
      <c r="V5" s="16">
        <v>1013905</v>
      </c>
      <c r="W5" s="16" t="s">
        <v>7887</v>
      </c>
      <c r="X5" s="16"/>
    </row>
    <row r="6" spans="1:24">
      <c r="A6" s="15" t="s">
        <v>133</v>
      </c>
      <c r="B6" s="15" t="s">
        <v>134</v>
      </c>
      <c r="C6" s="35" t="s">
        <v>7888</v>
      </c>
      <c r="D6" s="15" t="s">
        <v>2892</v>
      </c>
      <c r="E6" s="24">
        <v>45885.277777777781</v>
      </c>
      <c r="F6" s="15">
        <v>10.3</v>
      </c>
      <c r="G6" s="37" t="s">
        <v>7198</v>
      </c>
      <c r="H6" s="15"/>
      <c r="I6" s="15"/>
      <c r="J6" s="15"/>
      <c r="K6" s="35">
        <v>161</v>
      </c>
      <c r="L6" s="15"/>
      <c r="M6" s="15"/>
      <c r="N6" s="15"/>
      <c r="O6" s="15"/>
      <c r="P6" s="14">
        <f t="shared" si="0"/>
        <v>161</v>
      </c>
      <c r="Q6" s="17" t="s">
        <v>32</v>
      </c>
      <c r="R6" s="14">
        <v>113435</v>
      </c>
      <c r="S6" s="23" t="s">
        <v>33</v>
      </c>
      <c r="T6" s="16" t="s">
        <v>161</v>
      </c>
      <c r="U6" s="16" t="s">
        <v>90</v>
      </c>
      <c r="V6" s="16">
        <v>1013907</v>
      </c>
      <c r="W6" s="16" t="s">
        <v>7887</v>
      </c>
      <c r="X6" s="16"/>
    </row>
    <row r="7" spans="1:24">
      <c r="A7" s="15" t="s">
        <v>7889</v>
      </c>
      <c r="B7" s="15" t="s">
        <v>134</v>
      </c>
      <c r="C7" s="35" t="s">
        <v>7890</v>
      </c>
      <c r="D7" s="15" t="s">
        <v>2892</v>
      </c>
      <c r="E7" s="24">
        <v>45885.277777777781</v>
      </c>
      <c r="F7" s="15">
        <v>10.3</v>
      </c>
      <c r="G7" s="37" t="s">
        <v>3121</v>
      </c>
      <c r="H7" s="15"/>
      <c r="I7" s="15"/>
      <c r="J7" s="15"/>
      <c r="K7" s="35">
        <v>27</v>
      </c>
      <c r="L7" s="35">
        <v>134</v>
      </c>
      <c r="M7" s="15"/>
      <c r="N7" s="15"/>
      <c r="O7" s="15"/>
      <c r="P7" s="14">
        <f t="shared" si="0"/>
        <v>161</v>
      </c>
      <c r="Q7" s="17" t="s">
        <v>32</v>
      </c>
      <c r="R7" s="14">
        <v>113438</v>
      </c>
      <c r="S7" s="23" t="s">
        <v>33</v>
      </c>
      <c r="T7" s="16" t="s">
        <v>161</v>
      </c>
      <c r="U7" s="16" t="s">
        <v>90</v>
      </c>
      <c r="V7" s="16">
        <v>1013908</v>
      </c>
      <c r="W7" s="16" t="s">
        <v>7887</v>
      </c>
      <c r="X7" s="16"/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 t="s">
        <v>30</v>
      </c>
      <c r="R8" s="14"/>
      <c r="S8" s="14" t="s">
        <v>31</v>
      </c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644</v>
      </c>
      <c r="L9" s="11">
        <f t="shared" si="1"/>
        <v>161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805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/>
      <c r="B13" s="1564"/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7891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7892</v>
      </c>
      <c r="B15" s="1849" t="s">
        <v>7893</v>
      </c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849" t="s">
        <v>3990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567">
        <v>0.625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97" t="s">
        <v>128</v>
      </c>
      <c r="B19" s="1597"/>
      <c r="C19" s="1597"/>
      <c r="D19" s="1597"/>
      <c r="E19" s="1597"/>
      <c r="F19" s="1597"/>
      <c r="G19" s="325"/>
      <c r="H19" s="1597" t="s">
        <v>959</v>
      </c>
      <c r="I19" s="1597"/>
      <c r="J19" s="1597"/>
      <c r="K19" s="1597"/>
      <c r="L19" s="1597"/>
      <c r="M19" s="1597"/>
      <c r="N19" s="1597"/>
      <c r="O19" s="1597"/>
      <c r="P19" s="1597"/>
      <c r="Q19" s="1796" t="s">
        <v>7894</v>
      </c>
      <c r="R19" s="1797"/>
      <c r="S19" s="1797"/>
      <c r="T19" s="1797"/>
      <c r="U19" s="1797"/>
      <c r="V19" s="1797"/>
      <c r="W19" s="1797"/>
      <c r="X19" s="1797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 t="s">
        <v>3866</v>
      </c>
      <c r="B21" s="15" t="s">
        <v>78</v>
      </c>
      <c r="C21" s="35" t="s">
        <v>7895</v>
      </c>
      <c r="D21" s="15" t="s">
        <v>239</v>
      </c>
      <c r="E21" s="24">
        <v>45886.333333333336</v>
      </c>
      <c r="F21" s="15">
        <v>10</v>
      </c>
      <c r="G21" s="37" t="s">
        <v>7896</v>
      </c>
      <c r="H21" s="15"/>
      <c r="I21" s="15"/>
      <c r="J21" s="15"/>
      <c r="K21" s="35">
        <v>54</v>
      </c>
      <c r="L21" s="35">
        <v>80</v>
      </c>
      <c r="M21" s="35">
        <v>27</v>
      </c>
      <c r="N21" s="15"/>
      <c r="O21" s="15"/>
      <c r="P21" s="14">
        <f t="shared" ref="P21:P26" si="2">SUM(H21:O21)</f>
        <v>161</v>
      </c>
      <c r="Q21" s="17" t="s">
        <v>32</v>
      </c>
      <c r="R21" s="14">
        <v>113439</v>
      </c>
      <c r="S21" s="23" t="s">
        <v>33</v>
      </c>
      <c r="T21" s="16" t="s">
        <v>7897</v>
      </c>
      <c r="U21" s="16" t="s">
        <v>90</v>
      </c>
      <c r="V21" s="16">
        <v>1013916</v>
      </c>
      <c r="W21" s="16"/>
      <c r="X21" s="16"/>
    </row>
    <row r="22" spans="1:24">
      <c r="A22" s="15" t="s">
        <v>120</v>
      </c>
      <c r="B22" s="15" t="s">
        <v>78</v>
      </c>
      <c r="C22" s="35" t="s">
        <v>7898</v>
      </c>
      <c r="D22" s="15" t="s">
        <v>239</v>
      </c>
      <c r="E22" s="24">
        <v>45886.333333333336</v>
      </c>
      <c r="F22" s="15">
        <v>10</v>
      </c>
      <c r="G22" s="37" t="s">
        <v>7896</v>
      </c>
      <c r="H22" s="15"/>
      <c r="I22" s="15"/>
      <c r="J22" s="15"/>
      <c r="K22" s="35">
        <v>54</v>
      </c>
      <c r="L22" s="35">
        <v>80</v>
      </c>
      <c r="M22" s="272">
        <v>27</v>
      </c>
      <c r="N22" s="15"/>
      <c r="O22" s="15"/>
      <c r="P22" s="14">
        <f t="shared" si="2"/>
        <v>161</v>
      </c>
      <c r="Q22" s="17" t="s">
        <v>32</v>
      </c>
      <c r="R22" s="14">
        <v>113440</v>
      </c>
      <c r="S22" s="23" t="s">
        <v>33</v>
      </c>
      <c r="T22" s="16" t="s">
        <v>7897</v>
      </c>
      <c r="U22" s="16" t="s">
        <v>90</v>
      </c>
      <c r="V22" s="16">
        <v>1013917</v>
      </c>
      <c r="W22" s="16"/>
      <c r="X22" s="16"/>
    </row>
    <row r="23" spans="1:24">
      <c r="A23" s="15" t="s">
        <v>120</v>
      </c>
      <c r="B23" s="15" t="s">
        <v>78</v>
      </c>
      <c r="C23" s="35" t="s">
        <v>7899</v>
      </c>
      <c r="D23" s="15" t="s">
        <v>239</v>
      </c>
      <c r="E23" s="24">
        <v>45886.333333333336</v>
      </c>
      <c r="F23" s="15">
        <v>10</v>
      </c>
      <c r="G23" s="37" t="s">
        <v>3121</v>
      </c>
      <c r="H23" s="15"/>
      <c r="I23" s="15"/>
      <c r="J23" s="15"/>
      <c r="K23" s="15"/>
      <c r="L23" s="272">
        <v>161</v>
      </c>
      <c r="M23" s="15"/>
      <c r="N23" s="15"/>
      <c r="O23" s="15"/>
      <c r="P23" s="14">
        <f t="shared" si="2"/>
        <v>161</v>
      </c>
      <c r="Q23" s="17" t="s">
        <v>32</v>
      </c>
      <c r="R23" s="14">
        <v>113441</v>
      </c>
      <c r="S23" s="23" t="s">
        <v>33</v>
      </c>
      <c r="T23" s="16" t="s">
        <v>7897</v>
      </c>
      <c r="U23" s="16" t="s">
        <v>90</v>
      </c>
      <c r="V23" s="16">
        <v>1013918</v>
      </c>
      <c r="W23" s="16"/>
      <c r="X23" s="16"/>
    </row>
    <row r="24" spans="1:24">
      <c r="A24" s="15" t="s">
        <v>2837</v>
      </c>
      <c r="B24" s="15" t="s">
        <v>92</v>
      </c>
      <c r="C24" s="15" t="s">
        <v>7900</v>
      </c>
      <c r="D24" s="15" t="s">
        <v>2294</v>
      </c>
      <c r="E24" s="24">
        <v>45886.625</v>
      </c>
      <c r="F24" s="15">
        <v>10</v>
      </c>
      <c r="G24" s="37" t="s">
        <v>3121</v>
      </c>
      <c r="H24" s="15"/>
      <c r="I24" s="15"/>
      <c r="J24" s="15"/>
      <c r="K24" s="15"/>
      <c r="L24" s="15">
        <v>161</v>
      </c>
      <c r="M24" s="15"/>
      <c r="N24" s="15"/>
      <c r="O24" s="15"/>
      <c r="P24" s="14">
        <f t="shared" si="2"/>
        <v>161</v>
      </c>
      <c r="Q24" s="17" t="s">
        <v>32</v>
      </c>
      <c r="R24" s="14">
        <v>113443</v>
      </c>
      <c r="S24" s="23" t="s">
        <v>33</v>
      </c>
      <c r="T24" s="16" t="s">
        <v>7897</v>
      </c>
      <c r="U24" s="16" t="s">
        <v>90</v>
      </c>
      <c r="V24" s="16">
        <v>1013919</v>
      </c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14" t="s">
        <v>31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1" t="s">
        <v>19</v>
      </c>
      <c r="B27" s="7"/>
      <c r="C27" s="7"/>
      <c r="D27" s="7"/>
      <c r="E27" s="11"/>
      <c r="F27" s="7"/>
      <c r="G27" s="7"/>
      <c r="H27" s="11">
        <f t="shared" ref="H27:P27" si="3">SUM(H21:H26)</f>
        <v>0</v>
      </c>
      <c r="I27" s="11">
        <f t="shared" si="3"/>
        <v>0</v>
      </c>
      <c r="J27" s="11">
        <f t="shared" si="3"/>
        <v>0</v>
      </c>
      <c r="K27" s="11">
        <f t="shared" si="3"/>
        <v>108</v>
      </c>
      <c r="L27" s="11">
        <f t="shared" si="3"/>
        <v>482</v>
      </c>
      <c r="M27" s="11">
        <f t="shared" si="3"/>
        <v>54</v>
      </c>
      <c r="N27" s="11">
        <f t="shared" si="3"/>
        <v>0</v>
      </c>
      <c r="O27" s="11">
        <f t="shared" si="3"/>
        <v>0</v>
      </c>
      <c r="P27" s="11">
        <f t="shared" si="3"/>
        <v>644</v>
      </c>
      <c r="Q27" s="12"/>
      <c r="R27" s="12"/>
      <c r="S27" s="12"/>
      <c r="T27" s="12"/>
      <c r="U27" s="12"/>
      <c r="V27" s="12"/>
      <c r="W27" s="12"/>
      <c r="X27" s="12"/>
    </row>
    <row r="28" spans="1:24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5.75" customHeight="1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8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/>
      <c r="B31" s="1564"/>
      <c r="C31" s="1564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5" t="s">
        <v>42</v>
      </c>
      <c r="B32" s="1772"/>
      <c r="C32" s="1772"/>
      <c r="D32" s="1"/>
      <c r="E32" s="1"/>
    </row>
    <row r="33" spans="1:5">
      <c r="A33" s="5" t="s">
        <v>42</v>
      </c>
      <c r="B33" s="1772"/>
      <c r="C33" s="1772"/>
    </row>
    <row r="34" spans="1:5">
      <c r="A34" s="5" t="s">
        <v>43</v>
      </c>
      <c r="B34" s="1772"/>
      <c r="C34" s="1772"/>
      <c r="D34" s="1"/>
      <c r="E34" s="1"/>
    </row>
    <row r="35" spans="1:5">
      <c r="A35" s="5" t="s">
        <v>44</v>
      </c>
      <c r="B35" s="1772"/>
      <c r="C35" s="1772"/>
      <c r="D35" s="1"/>
      <c r="E35" s="1"/>
    </row>
  </sheetData>
  <mergeCells count="20">
    <mergeCell ref="B13:C13"/>
    <mergeCell ref="A1:F1"/>
    <mergeCell ref="H1:P1"/>
    <mergeCell ref="Q1:X1"/>
    <mergeCell ref="B11:D11"/>
    <mergeCell ref="J11:L11"/>
    <mergeCell ref="B14:C14"/>
    <mergeCell ref="B15:C15"/>
    <mergeCell ref="B16:C16"/>
    <mergeCell ref="B17:C17"/>
    <mergeCell ref="A19:F19"/>
    <mergeCell ref="B34:C34"/>
    <mergeCell ref="B35:C35"/>
    <mergeCell ref="Q19:X19"/>
    <mergeCell ref="B29:D29"/>
    <mergeCell ref="J29:L29"/>
    <mergeCell ref="B31:C31"/>
    <mergeCell ref="B32:C32"/>
    <mergeCell ref="B33:C33"/>
    <mergeCell ref="H19:P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CC0B-3B10-471A-8465-81E24AEAB753}">
  <sheetPr>
    <tabColor theme="3" tint="0.249977111117893"/>
  </sheetPr>
  <dimension ref="A1:X28"/>
  <sheetViews>
    <sheetView workbookViewId="0">
      <selection activeCell="C11" sqref="C11"/>
    </sheetView>
  </sheetViews>
  <sheetFormatPr defaultColWidth="11.42578125" defaultRowHeight="15"/>
  <cols>
    <col min="7" max="7" width="14.85546875" customWidth="1"/>
  </cols>
  <sheetData>
    <row r="1" spans="1:7" ht="16.5" thickBot="1">
      <c r="A1" s="1313" t="s">
        <v>45</v>
      </c>
      <c r="B1" s="1314"/>
    </row>
    <row r="2" spans="1:7" ht="15.75" thickBot="1">
      <c r="A2" s="1315" t="s">
        <v>46</v>
      </c>
      <c r="B2" s="1316" t="s">
        <v>47</v>
      </c>
      <c r="C2" s="1316" t="s">
        <v>48</v>
      </c>
      <c r="D2" s="1316" t="s">
        <v>49</v>
      </c>
      <c r="E2" s="1316" t="s">
        <v>50</v>
      </c>
      <c r="F2" s="1316" t="s">
        <v>51</v>
      </c>
      <c r="G2" s="1316" t="s">
        <v>52</v>
      </c>
    </row>
    <row r="3" spans="1:7" ht="15.75" thickBot="1">
      <c r="A3" s="1546" t="s">
        <v>53</v>
      </c>
      <c r="B3" s="1547" t="s">
        <v>54</v>
      </c>
      <c r="C3" s="1547" t="s">
        <v>55</v>
      </c>
      <c r="D3" s="1547" t="s">
        <v>56</v>
      </c>
      <c r="E3" s="1547" t="s">
        <v>57</v>
      </c>
      <c r="F3" s="1547">
        <v>108</v>
      </c>
      <c r="G3" s="1547" t="s">
        <v>58</v>
      </c>
    </row>
    <row r="4" spans="1:7" ht="15.75" thickBot="1">
      <c r="A4" s="1317" t="s">
        <v>53</v>
      </c>
      <c r="B4" s="1318" t="s">
        <v>54</v>
      </c>
      <c r="C4" s="1318" t="s">
        <v>59</v>
      </c>
      <c r="D4" s="1318" t="s">
        <v>56</v>
      </c>
      <c r="E4" s="1318" t="s">
        <v>57</v>
      </c>
      <c r="F4" s="1318">
        <v>161</v>
      </c>
      <c r="G4" s="1318" t="s">
        <v>60</v>
      </c>
    </row>
    <row r="5" spans="1:7" ht="15.75" thickBot="1">
      <c r="A5" s="1317" t="s">
        <v>53</v>
      </c>
      <c r="B5" s="1318" t="s">
        <v>54</v>
      </c>
      <c r="C5" s="1318" t="s">
        <v>59</v>
      </c>
      <c r="D5" s="1318" t="s">
        <v>61</v>
      </c>
      <c r="E5" s="1318" t="s">
        <v>62</v>
      </c>
      <c r="F5" s="1318">
        <v>81</v>
      </c>
      <c r="G5" s="1318" t="s">
        <v>60</v>
      </c>
    </row>
    <row r="6" spans="1:7" ht="15.75" thickBot="1">
      <c r="A6" s="1317" t="s">
        <v>53</v>
      </c>
      <c r="B6" s="1318" t="s">
        <v>54</v>
      </c>
      <c r="C6" s="1318" t="s">
        <v>63</v>
      </c>
      <c r="D6" s="1318" t="s">
        <v>64</v>
      </c>
      <c r="E6" s="1318" t="s">
        <v>65</v>
      </c>
      <c r="F6" s="1318">
        <v>161</v>
      </c>
      <c r="G6" s="1318" t="s">
        <v>66</v>
      </c>
    </row>
    <row r="7" spans="1:7" ht="15.75" thickBot="1">
      <c r="A7" s="1317" t="s">
        <v>53</v>
      </c>
      <c r="B7" s="1318" t="s">
        <v>54</v>
      </c>
      <c r="C7" s="1318" t="s">
        <v>67</v>
      </c>
      <c r="D7" s="1318" t="s">
        <v>64</v>
      </c>
      <c r="E7" s="1318" t="s">
        <v>65</v>
      </c>
      <c r="F7" s="1318">
        <v>161</v>
      </c>
      <c r="G7" s="1318" t="s">
        <v>60</v>
      </c>
    </row>
    <row r="8" spans="1:7" ht="15.75" thickBot="1">
      <c r="A8" s="1317" t="s">
        <v>53</v>
      </c>
      <c r="B8" s="1318" t="s">
        <v>54</v>
      </c>
      <c r="C8" s="1318" t="s">
        <v>55</v>
      </c>
      <c r="D8" s="1318" t="s">
        <v>68</v>
      </c>
      <c r="E8" s="1318" t="s">
        <v>69</v>
      </c>
      <c r="F8" s="1318">
        <v>161</v>
      </c>
      <c r="G8" s="1318" t="s">
        <v>60</v>
      </c>
    </row>
    <row r="9" spans="1:7" ht="15.75" thickBot="1">
      <c r="A9" s="1317" t="s">
        <v>53</v>
      </c>
      <c r="B9" s="1318" t="s">
        <v>54</v>
      </c>
      <c r="C9" s="1318" t="s">
        <v>59</v>
      </c>
      <c r="D9" s="1318" t="s">
        <v>68</v>
      </c>
      <c r="E9" s="1318" t="s">
        <v>69</v>
      </c>
      <c r="F9" s="1318">
        <v>161</v>
      </c>
      <c r="G9" s="1318" t="s">
        <v>60</v>
      </c>
    </row>
    <row r="10" spans="1:7" ht="15.75" thickBot="1">
      <c r="A10" s="1317" t="s">
        <v>53</v>
      </c>
      <c r="B10" s="1318" t="s">
        <v>54</v>
      </c>
      <c r="C10" s="1318" t="s">
        <v>70</v>
      </c>
      <c r="D10" s="1318" t="s">
        <v>71</v>
      </c>
      <c r="E10" s="1318" t="s">
        <v>72</v>
      </c>
      <c r="F10" s="1318">
        <v>161</v>
      </c>
      <c r="G10" s="1318" t="s">
        <v>60</v>
      </c>
    </row>
    <row r="11" spans="1:7" ht="15.75" thickBot="1">
      <c r="A11" s="1317" t="s">
        <v>53</v>
      </c>
      <c r="B11" s="1318" t="s">
        <v>54</v>
      </c>
      <c r="C11" s="1318" t="s">
        <v>73</v>
      </c>
      <c r="D11" s="1318" t="s">
        <v>71</v>
      </c>
      <c r="E11" s="1318" t="s">
        <v>72</v>
      </c>
      <c r="F11" s="1318">
        <v>161</v>
      </c>
      <c r="G11" s="1318" t="s">
        <v>60</v>
      </c>
    </row>
    <row r="12" spans="1:7" ht="15.75" thickBot="1">
      <c r="A12" s="1317" t="s">
        <v>53</v>
      </c>
      <c r="B12" s="1318" t="s">
        <v>54</v>
      </c>
      <c r="C12" s="1318" t="s">
        <v>59</v>
      </c>
      <c r="D12" s="1318" t="s">
        <v>74</v>
      </c>
      <c r="E12" s="1318" t="s">
        <v>75</v>
      </c>
      <c r="F12" s="1318">
        <v>81</v>
      </c>
      <c r="G12" s="1318" t="s">
        <v>60</v>
      </c>
    </row>
    <row r="13" spans="1:7" ht="15.75" thickBot="1">
      <c r="A13" s="1317" t="s">
        <v>76</v>
      </c>
      <c r="B13" s="1318" t="s">
        <v>54</v>
      </c>
      <c r="C13" s="1318" t="s">
        <v>63</v>
      </c>
      <c r="D13" s="1318" t="s">
        <v>77</v>
      </c>
      <c r="E13" s="1318" t="s">
        <v>78</v>
      </c>
      <c r="F13" s="1318">
        <v>483</v>
      </c>
      <c r="G13" s="1318" t="s">
        <v>60</v>
      </c>
    </row>
    <row r="14" spans="1:7" ht="15.75" thickBot="1">
      <c r="A14" s="1317" t="s">
        <v>79</v>
      </c>
      <c r="B14" s="1318" t="s">
        <v>54</v>
      </c>
      <c r="C14" s="1318" t="s">
        <v>63</v>
      </c>
      <c r="D14" s="1318" t="s">
        <v>77</v>
      </c>
      <c r="E14" s="1318" t="s">
        <v>80</v>
      </c>
      <c r="F14" s="1318">
        <v>161</v>
      </c>
      <c r="G14" s="1318" t="s">
        <v>60</v>
      </c>
    </row>
    <row r="15" spans="1:7" ht="15.75" thickBot="1">
      <c r="A15" s="1317" t="s">
        <v>79</v>
      </c>
      <c r="B15" s="1318" t="s">
        <v>81</v>
      </c>
      <c r="C15" s="1318" t="s">
        <v>55</v>
      </c>
      <c r="D15" s="1318" t="s">
        <v>77</v>
      </c>
      <c r="E15" s="1318" t="s">
        <v>78</v>
      </c>
      <c r="F15" s="1318">
        <v>483</v>
      </c>
      <c r="G15" s="1318" t="s">
        <v>60</v>
      </c>
    </row>
    <row r="16" spans="1:7" ht="15.75" thickBot="1">
      <c r="A16" s="1317"/>
      <c r="B16" s="1318"/>
      <c r="C16" s="1318"/>
      <c r="D16" s="1318"/>
      <c r="E16" s="1318" t="s">
        <v>82</v>
      </c>
      <c r="F16" s="1318"/>
      <c r="G16" s="1318"/>
    </row>
    <row r="17" spans="1:24" ht="15.75" thickBot="1">
      <c r="A17" s="1317"/>
      <c r="B17" s="1318"/>
      <c r="C17" s="1318"/>
      <c r="D17" s="1318"/>
      <c r="E17" s="1318"/>
      <c r="F17" s="1318"/>
      <c r="G17" s="1318"/>
    </row>
    <row r="18" spans="1:24" ht="15.75" thickBot="1">
      <c r="A18" s="1317"/>
      <c r="B18" s="1318"/>
      <c r="C18" s="1318"/>
      <c r="D18" s="1318"/>
      <c r="E18" s="1318"/>
      <c r="F18" s="1318"/>
      <c r="G18" s="1318"/>
    </row>
    <row r="21" spans="1:24">
      <c r="A21" s="1321"/>
      <c r="B21" s="1322"/>
      <c r="C21" s="1322"/>
      <c r="D21" s="1322"/>
      <c r="E21" s="1322"/>
      <c r="F21" s="1322"/>
      <c r="G21" s="1322"/>
      <c r="H21" s="1322"/>
      <c r="I21" s="1322"/>
      <c r="J21" s="1322"/>
      <c r="K21" s="1322"/>
      <c r="L21" s="1322"/>
      <c r="M21" s="1322"/>
      <c r="N21" s="1322"/>
      <c r="O21" s="1322"/>
      <c r="P21" s="1322"/>
      <c r="Q21" s="1322"/>
      <c r="R21" s="1322"/>
      <c r="S21" s="1322"/>
      <c r="T21" s="1322"/>
      <c r="U21" s="1322"/>
      <c r="V21" s="1322"/>
      <c r="W21" s="1322"/>
      <c r="X21" s="1322"/>
    </row>
    <row r="22" spans="1:24">
      <c r="A22" s="1321"/>
      <c r="B22" s="1322"/>
      <c r="C22" s="1322"/>
      <c r="D22" s="1322"/>
      <c r="E22" s="1322"/>
      <c r="F22" s="1322"/>
      <c r="G22" s="1322"/>
      <c r="H22" s="1322"/>
      <c r="I22" s="1322"/>
      <c r="J22" s="1322"/>
      <c r="K22" s="1322"/>
      <c r="L22" s="1322"/>
      <c r="M22" s="1322"/>
      <c r="N22" s="1322"/>
      <c r="O22" s="1322"/>
      <c r="P22" s="1322"/>
      <c r="Q22" s="1322"/>
      <c r="R22" s="1322"/>
      <c r="S22" s="1322"/>
      <c r="T22" s="1322"/>
      <c r="U22" s="1322"/>
      <c r="V22" s="1322"/>
      <c r="W22" s="1322"/>
      <c r="X22" s="1322"/>
    </row>
    <row r="23" spans="1:24">
      <c r="A23" s="1321"/>
      <c r="B23" s="1322"/>
      <c r="C23" s="1322"/>
      <c r="D23" s="1322"/>
      <c r="E23" s="1322"/>
      <c r="F23" s="1322"/>
      <c r="G23" s="1322"/>
      <c r="H23" s="1322"/>
      <c r="I23" s="1322"/>
      <c r="J23" s="1322"/>
      <c r="K23" s="1322"/>
      <c r="L23" s="1322"/>
      <c r="M23" s="1322"/>
      <c r="N23" s="1322"/>
      <c r="O23" s="1322"/>
      <c r="P23" s="1322"/>
      <c r="Q23" s="1322"/>
      <c r="R23" s="1322"/>
      <c r="S23" s="1322"/>
      <c r="T23" s="1322"/>
      <c r="U23" s="1322"/>
      <c r="V23" s="1322"/>
      <c r="W23" s="1322"/>
      <c r="X23" s="1322"/>
    </row>
    <row r="24" spans="1:24">
      <c r="A24" s="1322"/>
      <c r="B24" s="1322"/>
      <c r="C24" s="1322"/>
      <c r="D24" s="1322"/>
      <c r="E24" s="1322"/>
      <c r="F24" s="1322"/>
      <c r="G24" s="1322"/>
      <c r="H24" s="1322"/>
      <c r="I24" s="1322"/>
      <c r="J24" s="1322"/>
      <c r="K24" s="1322"/>
      <c r="L24" s="1322"/>
      <c r="M24" s="1322"/>
      <c r="N24" s="1322"/>
      <c r="O24" s="1322"/>
      <c r="P24" s="1322"/>
      <c r="Q24" s="1322"/>
      <c r="R24" s="1322"/>
      <c r="S24" s="1322"/>
      <c r="T24" s="1322"/>
      <c r="U24" s="1322"/>
      <c r="V24" s="1322"/>
      <c r="W24" s="1322"/>
      <c r="X24" s="1322"/>
    </row>
    <row r="25" spans="1:24">
      <c r="A25" s="1321"/>
      <c r="B25" s="1322"/>
      <c r="C25" s="1322"/>
      <c r="D25" s="1322"/>
      <c r="E25" s="1322"/>
      <c r="F25" s="1322"/>
      <c r="G25" s="1322"/>
      <c r="H25" s="1322"/>
      <c r="I25" s="1322"/>
      <c r="J25" s="1322"/>
      <c r="K25" s="1322"/>
      <c r="L25" s="1322"/>
      <c r="M25" s="1322"/>
      <c r="N25" s="1322"/>
      <c r="O25" s="1322"/>
      <c r="P25" s="1322"/>
      <c r="Q25" s="1322"/>
      <c r="R25" s="1322"/>
      <c r="S25" s="1322"/>
      <c r="T25" s="1322"/>
      <c r="U25" s="1322"/>
      <c r="V25" s="1322"/>
      <c r="W25" s="1322"/>
      <c r="X25" s="1322"/>
    </row>
    <row r="26" spans="1:24">
      <c r="A26" s="1321"/>
      <c r="B26" s="1322"/>
      <c r="C26" s="1322"/>
      <c r="D26" s="1322"/>
      <c r="E26" s="1322"/>
      <c r="F26" s="1322"/>
      <c r="G26" s="1322"/>
      <c r="H26" s="1322"/>
      <c r="I26" s="1322"/>
      <c r="J26" s="1322"/>
      <c r="K26" s="1322"/>
      <c r="L26" s="1322"/>
      <c r="M26" s="1322"/>
      <c r="N26" s="1322"/>
      <c r="O26" s="1322"/>
      <c r="P26" s="1322"/>
      <c r="Q26" s="1322"/>
      <c r="R26" s="1322"/>
      <c r="S26" s="1322"/>
      <c r="T26" s="1322"/>
      <c r="U26" s="1322"/>
      <c r="V26" s="1322"/>
      <c r="W26" s="1322"/>
      <c r="X26" s="1322"/>
    </row>
    <row r="27" spans="1:24">
      <c r="A27" s="1319"/>
      <c r="B27" s="1322"/>
      <c r="C27" s="1322"/>
      <c r="D27" s="1322"/>
      <c r="E27" s="1322"/>
      <c r="F27" s="1322"/>
      <c r="G27" s="1322"/>
      <c r="H27" s="1322"/>
      <c r="I27" s="1322"/>
      <c r="J27" s="1322"/>
      <c r="K27" s="1322"/>
      <c r="L27" s="1322"/>
      <c r="M27" s="1322"/>
      <c r="N27" s="1322"/>
      <c r="O27" s="1322"/>
      <c r="P27" s="1322"/>
      <c r="Q27" s="1322"/>
      <c r="R27" s="1322"/>
      <c r="S27" s="1322"/>
      <c r="T27" s="1322"/>
      <c r="U27" s="1322"/>
      <c r="V27" s="1322"/>
      <c r="W27" s="1322"/>
      <c r="X27" s="1322"/>
    </row>
    <row r="28" spans="1:24">
      <c r="A28" s="1320"/>
      <c r="B28" s="1322"/>
      <c r="C28" s="1322"/>
      <c r="D28" s="1322"/>
      <c r="E28" s="1322"/>
      <c r="F28" s="1322"/>
      <c r="G28" s="1322"/>
      <c r="H28" s="1322"/>
      <c r="I28" s="1322"/>
      <c r="J28" s="1322"/>
      <c r="K28" s="1322"/>
      <c r="L28" s="1322"/>
      <c r="M28" s="1322"/>
      <c r="N28" s="1322"/>
      <c r="O28" s="1322"/>
      <c r="P28" s="1322"/>
      <c r="Q28" s="1322"/>
      <c r="R28" s="1322"/>
      <c r="S28" s="1322"/>
      <c r="T28" s="1322"/>
      <c r="U28" s="1322"/>
      <c r="V28" s="1322"/>
      <c r="W28" s="1322"/>
      <c r="X28" s="13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5B5E0-6C4C-4C94-AB86-5ACE07949E17}">
  <sheetPr>
    <tabColor theme="6" tint="0.59999389629810485"/>
  </sheetPr>
  <dimension ref="A1:Z90"/>
  <sheetViews>
    <sheetView workbookViewId="0">
      <selection activeCell="N16" sqref="N1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9.28515625" customWidth="1"/>
    <col min="22" max="22" width="16.28515625" customWidth="1"/>
    <col min="23" max="24" width="9.140625" bestFit="1" customWidth="1"/>
    <col min="25" max="25" width="19" customWidth="1"/>
  </cols>
  <sheetData>
    <row r="1" spans="1:26" ht="23.25">
      <c r="A1" s="1549" t="s">
        <v>180</v>
      </c>
      <c r="B1" s="1549"/>
      <c r="C1" s="1549"/>
      <c r="D1" s="1549"/>
      <c r="E1" s="1549"/>
      <c r="F1" s="1549"/>
      <c r="G1" s="1208"/>
      <c r="H1" s="1209"/>
      <c r="I1" s="1549" t="s">
        <v>446</v>
      </c>
      <c r="J1" s="1549"/>
      <c r="K1" s="1549"/>
      <c r="L1" s="1549"/>
      <c r="M1" s="1549"/>
      <c r="N1" s="1549"/>
      <c r="O1" s="1549"/>
      <c r="P1" s="1549"/>
      <c r="Q1" s="1549"/>
      <c r="R1" s="1550" t="s">
        <v>793</v>
      </c>
      <c r="S1" s="1551"/>
      <c r="T1" s="1550"/>
      <c r="U1" s="1550"/>
      <c r="V1" s="1550"/>
      <c r="W1" s="1550"/>
      <c r="X1" s="1550"/>
      <c r="Y1" s="1550"/>
      <c r="Z1" s="1550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23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>
      <c r="A3" s="1172" t="s">
        <v>111</v>
      </c>
      <c r="B3" s="1172" t="s">
        <v>65</v>
      </c>
      <c r="C3" s="1172" t="s">
        <v>794</v>
      </c>
      <c r="D3" s="1172" t="s">
        <v>64</v>
      </c>
      <c r="E3" s="1173">
        <v>46253.472222222219</v>
      </c>
      <c r="F3" s="1172">
        <v>17</v>
      </c>
      <c r="G3" s="1172">
        <v>122001</v>
      </c>
      <c r="H3" s="1174"/>
      <c r="I3" s="1172"/>
      <c r="J3" s="1172"/>
      <c r="K3" s="1172"/>
      <c r="L3" s="1172"/>
      <c r="M3" s="1186">
        <v>161</v>
      </c>
      <c r="N3" s="1172"/>
      <c r="O3" s="1172"/>
      <c r="P3" s="1172"/>
      <c r="Q3" s="1175">
        <f t="shared" ref="Q3:Q9" si="0">SUM(I3:P3)</f>
        <v>161</v>
      </c>
      <c r="R3" s="1175" t="s">
        <v>30</v>
      </c>
      <c r="S3" s="1177" t="s">
        <v>33</v>
      </c>
      <c r="T3" s="1175"/>
      <c r="U3" s="1440">
        <v>46248.666666666664</v>
      </c>
      <c r="V3" s="1189" t="s">
        <v>169</v>
      </c>
      <c r="W3" s="1181" t="s">
        <v>90</v>
      </c>
      <c r="X3" s="1181">
        <v>1022568</v>
      </c>
      <c r="Y3" s="1181" t="s">
        <v>795</v>
      </c>
      <c r="Z3" s="1181"/>
    </row>
    <row r="4" spans="1:26" ht="18" customHeight="1">
      <c r="A4" s="1172" t="s">
        <v>122</v>
      </c>
      <c r="B4" s="1172" t="s">
        <v>62</v>
      </c>
      <c r="C4" s="1172" t="s">
        <v>796</v>
      </c>
      <c r="D4" s="1501" t="s">
        <v>61</v>
      </c>
      <c r="E4" s="1191" t="s">
        <v>797</v>
      </c>
      <c r="F4" s="1172">
        <v>15.3</v>
      </c>
      <c r="G4" s="1172">
        <v>122002</v>
      </c>
      <c r="H4" s="1174"/>
      <c r="I4" s="1172"/>
      <c r="J4" s="1172"/>
      <c r="K4" s="1172"/>
      <c r="L4" s="1186">
        <v>81</v>
      </c>
      <c r="M4" s="1172"/>
      <c r="N4" s="1172"/>
      <c r="O4" s="1172"/>
      <c r="P4" s="1172"/>
      <c r="Q4" s="1175">
        <f t="shared" si="0"/>
        <v>81</v>
      </c>
      <c r="R4" s="1175" t="s">
        <v>30</v>
      </c>
      <c r="S4" s="1175" t="s">
        <v>31</v>
      </c>
      <c r="T4" s="1175"/>
      <c r="U4" s="1502" t="s">
        <v>798</v>
      </c>
      <c r="V4" s="1189" t="s">
        <v>169</v>
      </c>
      <c r="W4" s="1181" t="s">
        <v>90</v>
      </c>
      <c r="X4" s="1181">
        <v>1022561</v>
      </c>
      <c r="Y4" s="1181" t="s">
        <v>799</v>
      </c>
      <c r="Z4" s="1181"/>
    </row>
    <row r="5" spans="1:26">
      <c r="A5" s="1172" t="s">
        <v>219</v>
      </c>
      <c r="B5" s="1172" t="s">
        <v>75</v>
      </c>
      <c r="C5" s="1172" t="s">
        <v>800</v>
      </c>
      <c r="D5" s="1172" t="s">
        <v>74</v>
      </c>
      <c r="E5" s="1173">
        <v>46253.524305555555</v>
      </c>
      <c r="F5" s="1172">
        <v>16.7</v>
      </c>
      <c r="G5" s="1172">
        <v>122000</v>
      </c>
      <c r="H5" s="1174"/>
      <c r="I5" s="1172"/>
      <c r="J5" s="1172"/>
      <c r="K5" s="1172"/>
      <c r="L5" s="1186">
        <v>54</v>
      </c>
      <c r="M5" s="1172"/>
      <c r="N5" s="1172"/>
      <c r="O5" s="1172"/>
      <c r="P5" s="1172"/>
      <c r="Q5" s="1175">
        <f t="shared" si="0"/>
        <v>54</v>
      </c>
      <c r="R5" s="1175" t="s">
        <v>30</v>
      </c>
      <c r="S5" s="1175" t="s">
        <v>31</v>
      </c>
      <c r="T5" s="1175"/>
      <c r="U5" s="1440">
        <v>46248.666666666664</v>
      </c>
      <c r="V5" s="1189" t="s">
        <v>169</v>
      </c>
      <c r="W5" s="1181"/>
      <c r="X5" s="1181">
        <v>1022562</v>
      </c>
      <c r="Y5" s="1181" t="s">
        <v>795</v>
      </c>
      <c r="Z5" s="1181"/>
    </row>
    <row r="6" spans="1:26">
      <c r="A6" s="1172" t="s">
        <v>105</v>
      </c>
      <c r="B6" s="1172" t="s">
        <v>78</v>
      </c>
      <c r="C6" s="1172" t="s">
        <v>801</v>
      </c>
      <c r="D6" s="1172" t="s">
        <v>99</v>
      </c>
      <c r="E6" s="1173">
        <v>46253.28125</v>
      </c>
      <c r="F6" s="1172">
        <v>13.3</v>
      </c>
      <c r="G6" s="1172">
        <v>122025</v>
      </c>
      <c r="H6" s="1174" t="s">
        <v>802</v>
      </c>
      <c r="I6" s="1172"/>
      <c r="J6" s="1172"/>
      <c r="K6" s="1172"/>
      <c r="L6" s="1172"/>
      <c r="M6" s="1186">
        <v>131</v>
      </c>
      <c r="N6" s="1186">
        <v>30</v>
      </c>
      <c r="O6" s="1172"/>
      <c r="P6" s="1172"/>
      <c r="Q6" s="1175">
        <f t="shared" si="0"/>
        <v>161</v>
      </c>
      <c r="R6" s="1176" t="s">
        <v>32</v>
      </c>
      <c r="S6" s="1177" t="s">
        <v>33</v>
      </c>
      <c r="T6" s="1454" t="b">
        <v>1</v>
      </c>
      <c r="U6" s="1440">
        <v>46247.625</v>
      </c>
      <c r="V6" s="1190" t="s">
        <v>100</v>
      </c>
      <c r="W6" s="1181" t="s">
        <v>90</v>
      </c>
      <c r="X6" s="1181">
        <v>1022563</v>
      </c>
      <c r="Y6" s="1181" t="s">
        <v>795</v>
      </c>
      <c r="Z6" s="1181"/>
    </row>
    <row r="7" spans="1:26">
      <c r="A7" s="1172" t="s">
        <v>114</v>
      </c>
      <c r="B7" s="1172" t="s">
        <v>78</v>
      </c>
      <c r="C7" s="1172" t="s">
        <v>803</v>
      </c>
      <c r="D7" s="1172" t="s">
        <v>99</v>
      </c>
      <c r="E7" s="1173">
        <v>46253.28125</v>
      </c>
      <c r="F7" s="1172">
        <v>13.3</v>
      </c>
      <c r="G7" s="1172">
        <v>122026</v>
      </c>
      <c r="H7" s="1174" t="s">
        <v>802</v>
      </c>
      <c r="I7" s="1172"/>
      <c r="J7" s="1172"/>
      <c r="K7" s="1172"/>
      <c r="L7" s="1172"/>
      <c r="M7" s="1186">
        <v>155</v>
      </c>
      <c r="N7" s="1186">
        <v>6</v>
      </c>
      <c r="O7" s="1172"/>
      <c r="P7" s="1172"/>
      <c r="Q7" s="1175">
        <f t="shared" si="0"/>
        <v>161</v>
      </c>
      <c r="R7" s="1176" t="s">
        <v>32</v>
      </c>
      <c r="S7" s="1177" t="s">
        <v>33</v>
      </c>
      <c r="T7" s="1454" t="b">
        <v>1</v>
      </c>
      <c r="U7" s="1440">
        <v>46247.625</v>
      </c>
      <c r="V7" s="1190" t="s">
        <v>100</v>
      </c>
      <c r="W7" s="1181" t="s">
        <v>90</v>
      </c>
      <c r="X7" s="1181">
        <v>1022564</v>
      </c>
      <c r="Y7" s="1181" t="s">
        <v>795</v>
      </c>
      <c r="Z7" s="1181"/>
    </row>
    <row r="8" spans="1:26">
      <c r="A8" s="1172" t="s">
        <v>190</v>
      </c>
      <c r="B8" s="1172" t="s">
        <v>80</v>
      </c>
      <c r="C8" s="1172" t="s">
        <v>804</v>
      </c>
      <c r="D8" s="1172" t="s">
        <v>117</v>
      </c>
      <c r="E8" s="1173">
        <v>46253.402777777781</v>
      </c>
      <c r="F8" s="1172">
        <v>12.3</v>
      </c>
      <c r="G8" s="1172">
        <v>122027</v>
      </c>
      <c r="H8" s="1174" t="s">
        <v>802</v>
      </c>
      <c r="I8" s="1172"/>
      <c r="J8" s="1172"/>
      <c r="K8" s="1172"/>
      <c r="L8" s="1172"/>
      <c r="M8" s="1186">
        <v>155</v>
      </c>
      <c r="N8" s="1186">
        <v>6</v>
      </c>
      <c r="O8" s="1172"/>
      <c r="P8" s="1172"/>
      <c r="Q8" s="1175">
        <f t="shared" si="0"/>
        <v>161</v>
      </c>
      <c r="R8" s="1176" t="s">
        <v>32</v>
      </c>
      <c r="S8" s="1177" t="s">
        <v>33</v>
      </c>
      <c r="T8" s="1175"/>
      <c r="U8" s="1440">
        <v>46251.375</v>
      </c>
      <c r="V8" s="1190" t="s">
        <v>100</v>
      </c>
      <c r="W8" s="1181" t="s">
        <v>90</v>
      </c>
      <c r="X8" s="1181">
        <v>1022566</v>
      </c>
      <c r="Y8" s="1181" t="s">
        <v>805</v>
      </c>
      <c r="Z8" s="1181"/>
    </row>
    <row r="9" spans="1:26">
      <c r="A9" s="1186" t="s">
        <v>86</v>
      </c>
      <c r="B9" s="1186" t="s">
        <v>134</v>
      </c>
      <c r="C9" s="1186" t="s">
        <v>806</v>
      </c>
      <c r="D9" s="1172" t="s">
        <v>136</v>
      </c>
      <c r="E9" s="1173">
        <v>46254.083333333336</v>
      </c>
      <c r="F9" s="1178">
        <v>11.9</v>
      </c>
      <c r="G9" s="1178">
        <v>122028</v>
      </c>
      <c r="H9" s="1506" t="s">
        <v>256</v>
      </c>
      <c r="I9" s="1178"/>
      <c r="J9" s="1178"/>
      <c r="K9" s="1178"/>
      <c r="L9" s="1186">
        <v>161</v>
      </c>
      <c r="M9" s="1178"/>
      <c r="N9" s="1178"/>
      <c r="O9" s="1178"/>
      <c r="P9" s="1178"/>
      <c r="Q9" s="1175">
        <f t="shared" si="0"/>
        <v>161</v>
      </c>
      <c r="R9" s="1176" t="s">
        <v>32</v>
      </c>
      <c r="S9" s="1177" t="s">
        <v>33</v>
      </c>
      <c r="T9" s="1175"/>
      <c r="U9" s="1440">
        <v>46251.375</v>
      </c>
      <c r="V9" s="1190" t="s">
        <v>100</v>
      </c>
      <c r="W9" s="1181" t="s">
        <v>90</v>
      </c>
      <c r="X9" s="1181">
        <v>1022567</v>
      </c>
      <c r="Y9" s="1181" t="s">
        <v>807</v>
      </c>
      <c r="Z9" s="1181"/>
    </row>
    <row r="10" spans="1:26">
      <c r="A10" s="1214" t="s">
        <v>19</v>
      </c>
      <c r="B10" s="1209"/>
      <c r="C10" s="1209"/>
      <c r="D10" s="1209"/>
      <c r="E10" s="1214"/>
      <c r="F10" s="1209"/>
      <c r="G10" s="1209"/>
      <c r="H10" s="1209"/>
      <c r="I10" s="1214">
        <f>SUM(I3:I6)</f>
        <v>0</v>
      </c>
      <c r="J10" s="1214">
        <f>SUM(J3:J6)</f>
        <v>0</v>
      </c>
      <c r="K10" s="1214">
        <f>SUM(K3:K7)</f>
        <v>0</v>
      </c>
      <c r="L10" s="1214">
        <f>SUM(L3:L9)</f>
        <v>296</v>
      </c>
      <c r="M10" s="1214">
        <f>SUM(M3:M9)</f>
        <v>602</v>
      </c>
      <c r="N10" s="1214">
        <v>42</v>
      </c>
      <c r="O10" s="1214">
        <f>SUM(O3:O7)</f>
        <v>0</v>
      </c>
      <c r="P10" s="1214">
        <f>SUM(P3:P7)</f>
        <v>0</v>
      </c>
      <c r="Q10" s="1214">
        <f>SUM(Q3:Q9)</f>
        <v>940</v>
      </c>
      <c r="R10" s="1215"/>
      <c r="S10" s="1215"/>
      <c r="T10" s="1215"/>
      <c r="U10" s="1215"/>
      <c r="V10" s="1215"/>
      <c r="W10" s="1215"/>
      <c r="X10" s="1215"/>
      <c r="Y10" s="1215"/>
      <c r="Z10" s="1215"/>
    </row>
    <row r="11" spans="1:26">
      <c r="A11" s="1216"/>
      <c r="B11" s="1216"/>
      <c r="C11" s="1216"/>
      <c r="D11" s="1216"/>
      <c r="E11" s="1216"/>
      <c r="F11" s="1217"/>
      <c r="G11" s="1217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>
      <c r="A12" s="1218" t="s">
        <v>34</v>
      </c>
      <c r="B12" s="1552"/>
      <c r="C12" s="1552"/>
      <c r="D12" s="1552"/>
      <c r="E12" s="1216"/>
      <c r="F12" s="1216"/>
      <c r="G12" s="1216"/>
      <c r="H12" s="1216"/>
      <c r="I12" s="1216"/>
      <c r="J12" s="1216"/>
      <c r="K12" s="1553"/>
      <c r="L12" s="1553"/>
      <c r="M12" s="1553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26"/>
    </row>
    <row r="13" spans="1:26" ht="18">
      <c r="A13" s="1220" t="s">
        <v>35</v>
      </c>
      <c r="B13" s="1221" t="s">
        <v>36</v>
      </c>
      <c r="C13" s="1222" t="s">
        <v>37</v>
      </c>
      <c r="D13" s="1219"/>
      <c r="E13" s="1216"/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>
      <c r="A14" s="1194" t="s">
        <v>169</v>
      </c>
      <c r="B14" s="1548" t="s">
        <v>39</v>
      </c>
      <c r="C14" s="1548"/>
      <c r="D14" s="1223"/>
      <c r="E14" s="1224" t="s">
        <v>40</v>
      </c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>
      <c r="A15" s="1195" t="s">
        <v>100</v>
      </c>
      <c r="B15" s="1554" t="s">
        <v>41</v>
      </c>
      <c r="C15" s="1554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 ht="15" customHeight="1">
      <c r="A16" s="1225" t="s">
        <v>42</v>
      </c>
      <c r="B16" s="1555" t="s">
        <v>808</v>
      </c>
      <c r="C16" s="1555"/>
      <c r="D16" s="1216"/>
      <c r="E16" s="1216"/>
      <c r="F16" s="1216"/>
      <c r="G16" s="1216"/>
      <c r="H16" s="1216"/>
      <c r="I16" s="1216"/>
      <c r="J16" s="1216"/>
      <c r="K16" s="122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6">
      <c r="A17" s="1225" t="s">
        <v>42</v>
      </c>
      <c r="B17" s="1555"/>
      <c r="C17" s="1555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6">
      <c r="A18" s="1225" t="s">
        <v>43</v>
      </c>
      <c r="B18" s="1556" t="s">
        <v>809</v>
      </c>
      <c r="C18" s="1556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19" spans="1:26">
      <c r="A19" s="1225" t="s">
        <v>44</v>
      </c>
      <c r="B19" s="1557"/>
      <c r="C19" s="1557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Y19" s="1216"/>
    </row>
    <row r="20" spans="1:26">
      <c r="A20" s="1226"/>
      <c r="B20" s="1216"/>
      <c r="C20" s="1216"/>
      <c r="D20" s="1216"/>
      <c r="E20" s="1216"/>
      <c r="F20" s="1216"/>
      <c r="G20" s="1216"/>
      <c r="H20" s="1216"/>
      <c r="I20" s="1216"/>
      <c r="J20" s="1216"/>
      <c r="K20" s="1216"/>
      <c r="L20" s="1216"/>
      <c r="M20" s="1216"/>
      <c r="N20" s="1216"/>
      <c r="O20" s="1216"/>
      <c r="P20" s="1216"/>
      <c r="Q20" s="1216"/>
      <c r="R20" s="1216"/>
      <c r="S20" s="1216"/>
      <c r="T20" s="1216"/>
      <c r="U20" s="1216"/>
      <c r="V20" s="1216"/>
      <c r="W20" s="1216"/>
      <c r="X20" s="1216"/>
      <c r="Y20" s="1216"/>
    </row>
    <row r="21" spans="1:26" ht="23.25" customHeight="1">
      <c r="A21" s="1549" t="s">
        <v>194</v>
      </c>
      <c r="B21" s="1549"/>
      <c r="C21" s="1549"/>
      <c r="D21" s="1549"/>
      <c r="E21" s="1549"/>
      <c r="F21" s="1549"/>
      <c r="G21" s="1208"/>
      <c r="H21" s="1209"/>
      <c r="I21" s="1549" t="s">
        <v>84</v>
      </c>
      <c r="J21" s="1549"/>
      <c r="K21" s="1549"/>
      <c r="L21" s="1549"/>
      <c r="M21" s="1549"/>
      <c r="N21" s="1549"/>
      <c r="O21" s="1549"/>
      <c r="P21" s="1549"/>
      <c r="Q21" s="1549"/>
      <c r="R21" s="1550" t="s">
        <v>810</v>
      </c>
      <c r="S21" s="1551"/>
      <c r="T21" s="1550"/>
      <c r="U21" s="1550"/>
      <c r="V21" s="1550"/>
      <c r="W21" s="1550"/>
      <c r="X21" s="1550"/>
      <c r="Y21" s="1550"/>
      <c r="Z21" s="1550"/>
    </row>
    <row r="22" spans="1:26" ht="26.25">
      <c r="A22" s="1210" t="s">
        <v>3</v>
      </c>
      <c r="B22" s="1210" t="s">
        <v>4</v>
      </c>
      <c r="C22" s="1210" t="s">
        <v>5</v>
      </c>
      <c r="D22" s="1210" t="s">
        <v>6</v>
      </c>
      <c r="E22" s="1210" t="s">
        <v>7</v>
      </c>
      <c r="F22" s="1210" t="s">
        <v>8</v>
      </c>
      <c r="G22" s="1210" t="s">
        <v>9</v>
      </c>
      <c r="H22" s="1211" t="s">
        <v>10</v>
      </c>
      <c r="I22" s="1227" t="s">
        <v>11</v>
      </c>
      <c r="J22" s="1227" t="s">
        <v>12</v>
      </c>
      <c r="K22" s="1227" t="s">
        <v>13</v>
      </c>
      <c r="L22" s="1227" t="s">
        <v>14</v>
      </c>
      <c r="M22" s="1227" t="s">
        <v>15</v>
      </c>
      <c r="N22" s="1227" t="s">
        <v>16</v>
      </c>
      <c r="O22" s="1227" t="s">
        <v>17</v>
      </c>
      <c r="P22" s="1212" t="s">
        <v>18</v>
      </c>
      <c r="Q22" s="1210" t="s">
        <v>19</v>
      </c>
      <c r="R22" s="1210" t="s">
        <v>20</v>
      </c>
      <c r="S22" s="1213" t="s">
        <v>21</v>
      </c>
      <c r="T22" s="1213" t="s">
        <v>22</v>
      </c>
      <c r="U22" s="1419" t="s">
        <v>23</v>
      </c>
      <c r="V22" s="1210" t="s">
        <v>24</v>
      </c>
      <c r="W22" s="1210" t="s">
        <v>25</v>
      </c>
      <c r="X22" s="1210" t="s">
        <v>26</v>
      </c>
      <c r="Y22" s="1210" t="s">
        <v>27</v>
      </c>
      <c r="Z22" s="1210" t="s">
        <v>28</v>
      </c>
    </row>
    <row r="23" spans="1:26" ht="26.25">
      <c r="A23" s="1178" t="s">
        <v>120</v>
      </c>
      <c r="B23" s="1178" t="s">
        <v>540</v>
      </c>
      <c r="C23" s="1178" t="s">
        <v>811</v>
      </c>
      <c r="D23" s="1178" t="s">
        <v>136</v>
      </c>
      <c r="E23" s="1179">
        <v>46254.083333333336</v>
      </c>
      <c r="F23" s="1178">
        <v>14.8</v>
      </c>
      <c r="G23" s="1178">
        <v>122029</v>
      </c>
      <c r="H23" s="1205" t="s">
        <v>256</v>
      </c>
      <c r="I23" s="1178"/>
      <c r="J23" s="1178"/>
      <c r="K23" s="1178"/>
      <c r="L23" s="1186">
        <v>161</v>
      </c>
      <c r="M23" s="1178"/>
      <c r="N23" s="1178"/>
      <c r="O23" s="1178"/>
      <c r="P23" s="1178"/>
      <c r="Q23" s="1175">
        <f>SUM(I23:P23)</f>
        <v>161</v>
      </c>
      <c r="R23" s="1176" t="s">
        <v>32</v>
      </c>
      <c r="S23" s="1177" t="s">
        <v>33</v>
      </c>
      <c r="T23" s="1454" t="b">
        <v>1</v>
      </c>
      <c r="U23" s="1440">
        <v>46251.375</v>
      </c>
      <c r="V23" s="1189" t="s">
        <v>100</v>
      </c>
      <c r="W23" s="1181" t="s">
        <v>90</v>
      </c>
      <c r="X23" s="1181">
        <v>1022569</v>
      </c>
      <c r="Y23" s="1181" t="s">
        <v>807</v>
      </c>
      <c r="Z23" s="1181" t="s">
        <v>812</v>
      </c>
    </row>
    <row r="24" spans="1:26">
      <c r="A24" s="1178" t="s">
        <v>133</v>
      </c>
      <c r="B24" s="1178" t="s">
        <v>134</v>
      </c>
      <c r="C24" s="1178" t="s">
        <v>813</v>
      </c>
      <c r="D24" s="1172" t="s">
        <v>136</v>
      </c>
      <c r="E24" s="1173">
        <v>46254.083333333336</v>
      </c>
      <c r="F24" s="1178">
        <v>11.9</v>
      </c>
      <c r="G24" s="1178">
        <v>122030</v>
      </c>
      <c r="H24" s="1205" t="s">
        <v>784</v>
      </c>
      <c r="I24" s="1178"/>
      <c r="J24" s="1178"/>
      <c r="K24" s="1178"/>
      <c r="L24" s="1186">
        <v>107</v>
      </c>
      <c r="M24" s="1186">
        <v>54</v>
      </c>
      <c r="N24" s="1178"/>
      <c r="O24" s="1178"/>
      <c r="P24" s="1178"/>
      <c r="Q24" s="1175">
        <f>SUM(I24:P24)</f>
        <v>161</v>
      </c>
      <c r="R24" s="1176" t="s">
        <v>32</v>
      </c>
      <c r="S24" s="1177" t="s">
        <v>33</v>
      </c>
      <c r="T24" s="1175"/>
      <c r="U24" s="1440">
        <v>46248.5</v>
      </c>
      <c r="V24" s="1189" t="s">
        <v>100</v>
      </c>
      <c r="W24" s="1181" t="s">
        <v>90</v>
      </c>
      <c r="X24" s="1181">
        <v>1022570</v>
      </c>
      <c r="Y24" s="1181" t="s">
        <v>807</v>
      </c>
      <c r="Z24" s="1181"/>
    </row>
    <row r="25" spans="1:26">
      <c r="A25" s="1172" t="s">
        <v>814</v>
      </c>
      <c r="B25" s="1172" t="s">
        <v>92</v>
      </c>
      <c r="C25" s="1172" t="s">
        <v>815</v>
      </c>
      <c r="D25" s="1172" t="s">
        <v>159</v>
      </c>
      <c r="E25" s="1173">
        <v>46254.041666666664</v>
      </c>
      <c r="F25" s="1172">
        <v>11.9</v>
      </c>
      <c r="G25" s="1172">
        <v>122031</v>
      </c>
      <c r="H25" s="1174" t="s">
        <v>256</v>
      </c>
      <c r="I25" s="1172"/>
      <c r="J25" s="1172"/>
      <c r="K25" s="1172"/>
      <c r="L25" s="1186">
        <v>161</v>
      </c>
      <c r="M25" s="1172"/>
      <c r="N25" s="1172"/>
      <c r="O25" s="1172"/>
      <c r="P25" s="1172"/>
      <c r="Q25" s="1175">
        <f>SUM(I25:P25)</f>
        <v>161</v>
      </c>
      <c r="R25" s="1176" t="s">
        <v>32</v>
      </c>
      <c r="S25" s="1177" t="s">
        <v>33</v>
      </c>
      <c r="T25" s="1175"/>
      <c r="U25" s="1440">
        <v>46251.5</v>
      </c>
      <c r="V25" s="1190" t="s">
        <v>161</v>
      </c>
      <c r="W25" s="1181" t="s">
        <v>90</v>
      </c>
      <c r="X25" s="1181">
        <v>1022571</v>
      </c>
      <c r="Y25" s="1181" t="s">
        <v>816</v>
      </c>
      <c r="Z25" s="1181"/>
    </row>
    <row r="26" spans="1:26">
      <c r="A26" s="1172" t="s">
        <v>121</v>
      </c>
      <c r="B26" s="1172" t="s">
        <v>92</v>
      </c>
      <c r="C26" s="1172" t="s">
        <v>817</v>
      </c>
      <c r="D26" s="1172" t="s">
        <v>159</v>
      </c>
      <c r="E26" s="1173">
        <v>46254.041666666664</v>
      </c>
      <c r="F26" s="1172">
        <v>11.9</v>
      </c>
      <c r="G26" s="1172">
        <v>122032</v>
      </c>
      <c r="H26" s="1174" t="s">
        <v>802</v>
      </c>
      <c r="I26" s="1172"/>
      <c r="J26" s="1172"/>
      <c r="K26" s="1172"/>
      <c r="L26" s="1172"/>
      <c r="M26" s="1186">
        <v>134</v>
      </c>
      <c r="N26" s="1186">
        <v>27</v>
      </c>
      <c r="O26" s="1172"/>
      <c r="P26" s="1172"/>
      <c r="Q26" s="1175">
        <f>SUM(I26:P26)</f>
        <v>161</v>
      </c>
      <c r="R26" s="1176" t="s">
        <v>32</v>
      </c>
      <c r="S26" s="1177" t="s">
        <v>33</v>
      </c>
      <c r="T26" s="1175"/>
      <c r="U26" s="1440">
        <v>46251.5</v>
      </c>
      <c r="V26" s="1190" t="s">
        <v>161</v>
      </c>
      <c r="W26" s="1181" t="s">
        <v>90</v>
      </c>
      <c r="X26" s="1181">
        <v>1022572</v>
      </c>
      <c r="Y26" s="1181" t="s">
        <v>816</v>
      </c>
      <c r="Z26" s="1181"/>
    </row>
    <row r="27" spans="1:26" ht="26.25">
      <c r="A27" s="1178" t="s">
        <v>120</v>
      </c>
      <c r="B27" s="1178" t="s">
        <v>818</v>
      </c>
      <c r="C27" s="1178" t="s">
        <v>819</v>
      </c>
      <c r="D27" s="1178" t="s">
        <v>136</v>
      </c>
      <c r="E27" s="1179">
        <v>46254.083333333336</v>
      </c>
      <c r="F27" s="1178">
        <v>14.8</v>
      </c>
      <c r="G27" s="1178">
        <v>122033</v>
      </c>
      <c r="H27" s="1205" t="s">
        <v>802</v>
      </c>
      <c r="I27" s="1178"/>
      <c r="J27" s="1178"/>
      <c r="K27" s="1178"/>
      <c r="L27" s="1178"/>
      <c r="M27" s="1186">
        <v>119</v>
      </c>
      <c r="N27" s="1186">
        <v>27</v>
      </c>
      <c r="O27" s="1186">
        <v>15</v>
      </c>
      <c r="P27" s="1178"/>
      <c r="Q27" s="1175">
        <f>SUM(I27:P27)</f>
        <v>161</v>
      </c>
      <c r="R27" s="1176" t="s">
        <v>32</v>
      </c>
      <c r="S27" s="1177" t="s">
        <v>33</v>
      </c>
      <c r="T27" s="1454" t="b">
        <v>1</v>
      </c>
      <c r="U27" s="1440">
        <v>46251.375</v>
      </c>
      <c r="V27" s="1189" t="s">
        <v>100</v>
      </c>
      <c r="W27" s="1181" t="s">
        <v>90</v>
      </c>
      <c r="X27" s="1181">
        <v>1022573</v>
      </c>
      <c r="Y27" s="1181" t="s">
        <v>807</v>
      </c>
      <c r="Z27" s="1181" t="s">
        <v>812</v>
      </c>
    </row>
    <row r="28" spans="1:26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>SUM(I23:I26)</f>
        <v>0</v>
      </c>
      <c r="J28" s="1214">
        <f>SUM(J23:J26)</f>
        <v>0</v>
      </c>
      <c r="K28" s="1214">
        <f t="shared" ref="K28:Q28" si="1">SUM(K23:K27)</f>
        <v>0</v>
      </c>
      <c r="L28" s="1214">
        <f t="shared" si="1"/>
        <v>429</v>
      </c>
      <c r="M28" s="1214">
        <f t="shared" si="1"/>
        <v>307</v>
      </c>
      <c r="N28" s="1214">
        <f t="shared" si="1"/>
        <v>54</v>
      </c>
      <c r="O28" s="1214">
        <f t="shared" si="1"/>
        <v>15</v>
      </c>
      <c r="P28" s="1214">
        <f t="shared" si="1"/>
        <v>0</v>
      </c>
      <c r="Q28" s="1214">
        <f t="shared" si="1"/>
        <v>805</v>
      </c>
      <c r="R28" s="1215"/>
      <c r="S28" s="1215"/>
      <c r="T28" s="1215"/>
      <c r="U28" s="1215"/>
      <c r="V28" s="1215"/>
      <c r="W28" s="1215"/>
      <c r="X28" s="1215"/>
      <c r="Y28" s="1215"/>
      <c r="Z28" s="1215"/>
    </row>
    <row r="29" spans="1:26">
      <c r="A29" s="1216"/>
      <c r="B29" s="1216"/>
      <c r="C29" s="1216"/>
      <c r="D29" s="1216"/>
      <c r="E29" s="1216"/>
      <c r="F29" s="1217"/>
      <c r="G29" s="1217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  <c r="Y29" s="1216"/>
    </row>
    <row r="30" spans="1:26">
      <c r="A30" s="1218" t="s">
        <v>34</v>
      </c>
      <c r="B30" s="1552"/>
      <c r="C30" s="1552"/>
      <c r="D30" s="1552"/>
      <c r="E30" s="1216"/>
      <c r="F30" s="1216"/>
      <c r="G30" s="1216"/>
      <c r="H30" s="1216"/>
      <c r="I30" s="1216"/>
      <c r="J30" s="1216"/>
      <c r="K30" s="1553"/>
      <c r="L30" s="1553"/>
      <c r="M30" s="1553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  <c r="Y30" s="1216"/>
    </row>
    <row r="31" spans="1:26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</row>
    <row r="32" spans="1:26" ht="15" customHeight="1">
      <c r="A32" s="1194" t="s">
        <v>100</v>
      </c>
      <c r="B32" s="1548" t="s">
        <v>39</v>
      </c>
      <c r="C32" s="1548"/>
      <c r="D32" s="1216"/>
      <c r="E32" s="1216"/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</row>
    <row r="33" spans="1:26" ht="15" customHeight="1">
      <c r="A33" s="1195" t="s">
        <v>161</v>
      </c>
      <c r="B33" s="1195" t="s">
        <v>41</v>
      </c>
      <c r="C33" s="1195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  <c r="Y33" s="1216"/>
    </row>
    <row r="34" spans="1:26" ht="15" customHeight="1">
      <c r="A34" s="1225" t="s">
        <v>42</v>
      </c>
      <c r="B34" s="1555" t="s">
        <v>820</v>
      </c>
      <c r="C34" s="1555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  <c r="Y34" s="1216"/>
    </row>
    <row r="35" spans="1:26" ht="15" customHeight="1">
      <c r="A35" s="1225" t="s">
        <v>42</v>
      </c>
      <c r="B35" s="1555"/>
      <c r="C35" s="1555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  <c r="Y35" s="1216"/>
    </row>
    <row r="36" spans="1:26" ht="15" customHeight="1">
      <c r="A36" s="1225" t="s">
        <v>43</v>
      </c>
      <c r="B36" s="1556">
        <v>358401975167</v>
      </c>
      <c r="C36" s="155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</row>
    <row r="37" spans="1:26" ht="15" customHeight="1">
      <c r="A37" s="1225" t="s">
        <v>44</v>
      </c>
      <c r="B37" s="1557"/>
      <c r="C37" s="1557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  <c r="Y37" s="1216"/>
    </row>
    <row r="39" spans="1:26" ht="23.25" customHeight="1">
      <c r="A39" s="1577" t="s">
        <v>205</v>
      </c>
      <c r="B39" s="1577"/>
      <c r="C39" s="1577"/>
      <c r="D39" s="1577"/>
      <c r="E39" s="1577"/>
      <c r="F39" s="1577"/>
      <c r="G39" s="1204"/>
      <c r="H39" s="1188"/>
      <c r="I39" s="1577" t="s">
        <v>751</v>
      </c>
      <c r="J39" s="1577"/>
      <c r="K39" s="1577"/>
      <c r="L39" s="1577"/>
      <c r="M39" s="1577"/>
      <c r="N39" s="1577"/>
      <c r="O39" s="1577"/>
      <c r="P39" s="1577"/>
      <c r="Q39" s="1577"/>
      <c r="R39" s="1575" t="s">
        <v>821</v>
      </c>
      <c r="S39" s="1576"/>
      <c r="T39" s="1575"/>
      <c r="U39" s="1575"/>
      <c r="V39" s="1575"/>
      <c r="W39" s="1575"/>
      <c r="X39" s="1575"/>
      <c r="Y39" s="1575"/>
      <c r="Z39" s="1575"/>
    </row>
    <row r="40" spans="1:26" ht="26.25">
      <c r="A40" s="1210" t="s">
        <v>3</v>
      </c>
      <c r="B40" s="1210" t="s">
        <v>4</v>
      </c>
      <c r="C40" s="1210" t="s">
        <v>5</v>
      </c>
      <c r="D40" s="1210" t="s">
        <v>6</v>
      </c>
      <c r="E40" s="1210" t="s">
        <v>7</v>
      </c>
      <c r="F40" s="1210" t="s">
        <v>8</v>
      </c>
      <c r="G40" s="1210" t="s">
        <v>9</v>
      </c>
      <c r="H40" s="1211" t="s">
        <v>10</v>
      </c>
      <c r="I40" s="1227" t="s">
        <v>11</v>
      </c>
      <c r="J40" s="1227" t="s">
        <v>12</v>
      </c>
      <c r="K40" s="1227" t="s">
        <v>13</v>
      </c>
      <c r="L40" s="1227" t="s">
        <v>14</v>
      </c>
      <c r="M40" s="1227" t="s">
        <v>15</v>
      </c>
      <c r="N40" s="1227" t="s">
        <v>16</v>
      </c>
      <c r="O40" s="1227" t="s">
        <v>17</v>
      </c>
      <c r="P40" s="1212" t="s">
        <v>18</v>
      </c>
      <c r="Q40" s="1210" t="s">
        <v>19</v>
      </c>
      <c r="R40" s="1210" t="s">
        <v>20</v>
      </c>
      <c r="S40" s="1213" t="s">
        <v>21</v>
      </c>
      <c r="T40" s="1213" t="s">
        <v>22</v>
      </c>
      <c r="U40" s="1419" t="s">
        <v>23</v>
      </c>
      <c r="V40" s="1210" t="s">
        <v>24</v>
      </c>
      <c r="W40" s="1210" t="s">
        <v>25</v>
      </c>
      <c r="X40" s="1210" t="s">
        <v>26</v>
      </c>
      <c r="Y40" s="1210" t="s">
        <v>27</v>
      </c>
      <c r="Z40" s="1210" t="s">
        <v>28</v>
      </c>
    </row>
    <row r="41" spans="1:26">
      <c r="A41" s="1178" t="s">
        <v>119</v>
      </c>
      <c r="B41" s="1178" t="s">
        <v>92</v>
      </c>
      <c r="C41" s="1178" t="s">
        <v>822</v>
      </c>
      <c r="D41" s="1178" t="s">
        <v>159</v>
      </c>
      <c r="E41" s="1179">
        <v>46255.041666666664</v>
      </c>
      <c r="F41" s="1178">
        <v>11.9</v>
      </c>
      <c r="G41" s="1178">
        <v>122034</v>
      </c>
      <c r="H41" s="1205" t="s">
        <v>802</v>
      </c>
      <c r="I41" s="1178"/>
      <c r="J41" s="1178"/>
      <c r="K41" s="1178"/>
      <c r="L41" s="1178"/>
      <c r="M41" s="1186">
        <v>131</v>
      </c>
      <c r="N41" s="1186">
        <v>30</v>
      </c>
      <c r="O41" s="1178"/>
      <c r="P41" s="1178"/>
      <c r="Q41" s="1175">
        <f t="shared" ref="Q41:Q46" si="2">SUM(I41:P41)</f>
        <v>161</v>
      </c>
      <c r="R41" s="1176" t="s">
        <v>32</v>
      </c>
      <c r="S41" s="1177" t="s">
        <v>33</v>
      </c>
      <c r="T41" s="1175"/>
      <c r="U41" s="1440">
        <v>46252.5</v>
      </c>
      <c r="V41" s="1181" t="s">
        <v>523</v>
      </c>
      <c r="W41" s="1181" t="s">
        <v>90</v>
      </c>
      <c r="X41" s="1181">
        <v>1022597</v>
      </c>
      <c r="Y41" s="1181" t="s">
        <v>823</v>
      </c>
      <c r="Z41" s="1181"/>
    </row>
    <row r="42" spans="1:26">
      <c r="A42" s="1178" t="s">
        <v>102</v>
      </c>
      <c r="B42" s="1178" t="s">
        <v>92</v>
      </c>
      <c r="C42" s="1178" t="s">
        <v>824</v>
      </c>
      <c r="D42" s="1178" t="s">
        <v>159</v>
      </c>
      <c r="E42" s="1179">
        <v>46255.041666666664</v>
      </c>
      <c r="F42" s="1178">
        <v>11.9</v>
      </c>
      <c r="G42" s="1178">
        <v>122035</v>
      </c>
      <c r="H42" s="1205" t="s">
        <v>802</v>
      </c>
      <c r="I42" s="1178"/>
      <c r="J42" s="1178"/>
      <c r="K42" s="1178"/>
      <c r="L42" s="1178"/>
      <c r="M42" s="1186">
        <v>131</v>
      </c>
      <c r="N42" s="1186">
        <v>30</v>
      </c>
      <c r="O42" s="1178"/>
      <c r="P42" s="1178"/>
      <c r="Q42" s="1175">
        <f t="shared" si="2"/>
        <v>161</v>
      </c>
      <c r="R42" s="1176" t="s">
        <v>32</v>
      </c>
      <c r="S42" s="1177" t="s">
        <v>33</v>
      </c>
      <c r="T42" s="1175"/>
      <c r="U42" s="1440">
        <v>46252.5</v>
      </c>
      <c r="V42" s="1181" t="s">
        <v>523</v>
      </c>
      <c r="W42" s="1181" t="s">
        <v>90</v>
      </c>
      <c r="X42" s="1181">
        <v>1022598</v>
      </c>
      <c r="Y42" s="1181" t="s">
        <v>823</v>
      </c>
      <c r="Z42" s="1181"/>
    </row>
    <row r="43" spans="1:26">
      <c r="A43" s="1178" t="s">
        <v>107</v>
      </c>
      <c r="B43" s="1178" t="s">
        <v>825</v>
      </c>
      <c r="C43" s="1178" t="s">
        <v>826</v>
      </c>
      <c r="D43" s="1178" t="s">
        <v>512</v>
      </c>
      <c r="E43" s="1179">
        <v>46254.277777777781</v>
      </c>
      <c r="F43" s="1178">
        <v>12.8</v>
      </c>
      <c r="G43" s="1178">
        <v>122036</v>
      </c>
      <c r="H43" s="1205" t="s">
        <v>802</v>
      </c>
      <c r="I43" s="1178"/>
      <c r="J43" s="1178"/>
      <c r="K43" s="1178"/>
      <c r="L43" s="1178"/>
      <c r="M43" s="1186">
        <v>131</v>
      </c>
      <c r="N43" s="1186">
        <v>30</v>
      </c>
      <c r="O43" s="1178"/>
      <c r="P43" s="1178"/>
      <c r="Q43" s="1175">
        <f t="shared" si="2"/>
        <v>161</v>
      </c>
      <c r="R43" s="1176" t="s">
        <v>32</v>
      </c>
      <c r="S43" s="1177" t="s">
        <v>33</v>
      </c>
      <c r="T43" s="1175"/>
      <c r="U43" s="1440">
        <v>46248.5</v>
      </c>
      <c r="V43" s="1181" t="s">
        <v>508</v>
      </c>
      <c r="W43" s="1181" t="s">
        <v>90</v>
      </c>
      <c r="X43" s="1181">
        <v>1022599</v>
      </c>
      <c r="Y43" s="1181" t="s">
        <v>827</v>
      </c>
      <c r="Z43" s="1181"/>
    </row>
    <row r="44" spans="1:26">
      <c r="A44" s="1178" t="s">
        <v>97</v>
      </c>
      <c r="B44" s="1178" t="s">
        <v>78</v>
      </c>
      <c r="C44" s="1178" t="s">
        <v>828</v>
      </c>
      <c r="D44" s="1178" t="s">
        <v>505</v>
      </c>
      <c r="E44" s="1179">
        <v>46254.34375</v>
      </c>
      <c r="F44" s="1178">
        <v>12.5</v>
      </c>
      <c r="G44" s="1178">
        <v>122037</v>
      </c>
      <c r="H44" s="1205" t="s">
        <v>802</v>
      </c>
      <c r="I44" s="1178"/>
      <c r="J44" s="1178"/>
      <c r="K44" s="1178"/>
      <c r="L44" s="1178"/>
      <c r="M44" s="1186">
        <v>116</v>
      </c>
      <c r="N44" s="1186">
        <v>30</v>
      </c>
      <c r="O44" s="1186">
        <v>15</v>
      </c>
      <c r="P44" s="1178"/>
      <c r="Q44" s="1175">
        <f t="shared" si="2"/>
        <v>161</v>
      </c>
      <c r="R44" s="1176" t="s">
        <v>32</v>
      </c>
      <c r="S44" s="1177" t="s">
        <v>33</v>
      </c>
      <c r="T44" s="1454" t="b">
        <v>1</v>
      </c>
      <c r="U44" s="1440">
        <v>46248.666666666664</v>
      </c>
      <c r="V44" s="1181" t="s">
        <v>508</v>
      </c>
      <c r="W44" s="1181" t="s">
        <v>90</v>
      </c>
      <c r="X44" s="1181">
        <v>1022600</v>
      </c>
      <c r="Y44" s="1181" t="s">
        <v>827</v>
      </c>
      <c r="Z44" s="1181"/>
    </row>
    <row r="45" spans="1:26" ht="26.25">
      <c r="A45" s="1178" t="s">
        <v>152</v>
      </c>
      <c r="B45" s="1178" t="s">
        <v>829</v>
      </c>
      <c r="C45" s="1178" t="s">
        <v>830</v>
      </c>
      <c r="D45" s="1178" t="s">
        <v>512</v>
      </c>
      <c r="E45" s="1179">
        <v>46254.277777777781</v>
      </c>
      <c r="F45" s="1178">
        <v>12.8</v>
      </c>
      <c r="G45" s="1178">
        <v>122038</v>
      </c>
      <c r="H45" s="1205" t="s">
        <v>831</v>
      </c>
      <c r="I45" s="1178"/>
      <c r="J45" s="1178"/>
      <c r="K45" s="1178"/>
      <c r="L45" s="1178"/>
      <c r="M45" s="1186">
        <v>161</v>
      </c>
      <c r="N45" s="1178" t="s">
        <v>832</v>
      </c>
      <c r="O45" s="1178"/>
      <c r="P45" s="1178"/>
      <c r="Q45" s="1175">
        <f t="shared" si="2"/>
        <v>161</v>
      </c>
      <c r="R45" s="1176" t="s">
        <v>32</v>
      </c>
      <c r="S45" s="1177" t="s">
        <v>33</v>
      </c>
      <c r="T45" s="1175"/>
      <c r="U45" s="1440">
        <v>46248.5</v>
      </c>
      <c r="V45" s="1181" t="s">
        <v>508</v>
      </c>
      <c r="W45" s="1181" t="s">
        <v>90</v>
      </c>
      <c r="X45" s="1181">
        <v>1022601</v>
      </c>
      <c r="Y45" s="1181" t="s">
        <v>827</v>
      </c>
      <c r="Z45" s="1181" t="s">
        <v>833</v>
      </c>
    </row>
    <row r="46" spans="1:26">
      <c r="A46" s="1178" t="s">
        <v>86</v>
      </c>
      <c r="B46" s="1178" t="s">
        <v>825</v>
      </c>
      <c r="C46" s="1178" t="s">
        <v>834</v>
      </c>
      <c r="D46" s="1178" t="s">
        <v>512</v>
      </c>
      <c r="E46" s="1179">
        <v>46254.277777777781</v>
      </c>
      <c r="F46" s="1178">
        <v>12.8</v>
      </c>
      <c r="G46" s="1178">
        <v>122039</v>
      </c>
      <c r="H46" s="1205" t="s">
        <v>802</v>
      </c>
      <c r="I46" s="1178"/>
      <c r="J46" s="1178"/>
      <c r="K46" s="1178"/>
      <c r="L46" s="1178"/>
      <c r="M46" s="1186">
        <v>131</v>
      </c>
      <c r="N46" s="1186">
        <v>30</v>
      </c>
      <c r="O46" s="1178"/>
      <c r="P46" s="1178"/>
      <c r="Q46" s="1175">
        <f t="shared" si="2"/>
        <v>161</v>
      </c>
      <c r="R46" s="1176" t="s">
        <v>32</v>
      </c>
      <c r="S46" s="1177" t="s">
        <v>33</v>
      </c>
      <c r="T46" s="1175"/>
      <c r="U46" s="1440">
        <v>46248.5</v>
      </c>
      <c r="V46" s="1181" t="s">
        <v>508</v>
      </c>
      <c r="W46" s="1181" t="s">
        <v>90</v>
      </c>
      <c r="X46" s="1181">
        <v>1022602</v>
      </c>
      <c r="Y46" s="1181" t="s">
        <v>827</v>
      </c>
      <c r="Z46" s="1181"/>
    </row>
    <row r="47" spans="1:26">
      <c r="A47" s="1214" t="s">
        <v>19</v>
      </c>
      <c r="B47" s="1209"/>
      <c r="C47" s="1209"/>
      <c r="D47" s="1209"/>
      <c r="E47" s="1214"/>
      <c r="F47" s="1209"/>
      <c r="G47" s="1209"/>
      <c r="H47" s="1209"/>
      <c r="I47" s="1214">
        <f>SUM(I41:I43)</f>
        <v>0</v>
      </c>
      <c r="J47" s="1214">
        <f>SUM(J41:J43)</f>
        <v>0</v>
      </c>
      <c r="K47" s="1214">
        <f t="shared" ref="K47:Q47" si="3">SUM(K41:K46)</f>
        <v>0</v>
      </c>
      <c r="L47" s="1214">
        <f t="shared" si="3"/>
        <v>0</v>
      </c>
      <c r="M47" s="1214">
        <f t="shared" si="3"/>
        <v>801</v>
      </c>
      <c r="N47" s="1214">
        <f t="shared" si="3"/>
        <v>150</v>
      </c>
      <c r="O47" s="1214">
        <f t="shared" si="3"/>
        <v>15</v>
      </c>
      <c r="P47" s="1214">
        <f t="shared" si="3"/>
        <v>0</v>
      </c>
      <c r="Q47" s="1214">
        <f t="shared" si="3"/>
        <v>966</v>
      </c>
      <c r="R47" s="1215"/>
      <c r="S47" s="1215"/>
      <c r="T47" s="1215"/>
      <c r="U47" s="1215"/>
      <c r="V47" s="1215"/>
      <c r="W47" s="1215"/>
      <c r="X47" s="1215"/>
      <c r="Y47" s="1215"/>
      <c r="Z47" s="1215"/>
    </row>
    <row r="48" spans="1:26">
      <c r="A48" s="1216"/>
      <c r="B48" s="1216"/>
      <c r="C48" s="1216"/>
      <c r="D48" s="1216"/>
      <c r="E48" s="1216"/>
      <c r="F48" s="1217"/>
      <c r="G48" s="1217"/>
      <c r="H48" s="1216"/>
      <c r="I48" s="1216"/>
      <c r="J48" s="1216"/>
      <c r="K48" s="1216"/>
      <c r="L48" s="1216"/>
      <c r="M48" s="1216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  <c r="Y48" s="1216"/>
    </row>
    <row r="49" spans="1:26" ht="15" customHeight="1">
      <c r="A49" s="1218" t="s">
        <v>34</v>
      </c>
      <c r="B49" s="1552"/>
      <c r="C49" s="1552"/>
      <c r="D49" s="1552"/>
      <c r="E49" s="1216"/>
      <c r="F49" s="1216"/>
      <c r="G49" s="1216"/>
      <c r="H49" s="1216"/>
      <c r="I49" s="1216"/>
      <c r="J49" s="1216"/>
      <c r="K49" s="1553"/>
      <c r="L49" s="1553"/>
      <c r="M49" s="1553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  <c r="Y49" s="1216"/>
    </row>
    <row r="50" spans="1:26" ht="18">
      <c r="A50" s="1220" t="s">
        <v>35</v>
      </c>
      <c r="B50" s="1221" t="s">
        <v>36</v>
      </c>
      <c r="C50" s="1222" t="s">
        <v>37</v>
      </c>
      <c r="D50" s="1219"/>
      <c r="E50" s="1216"/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  <c r="Y50" s="1216"/>
    </row>
    <row r="51" spans="1:26" ht="15" customHeight="1">
      <c r="A51" s="1194" t="s">
        <v>523</v>
      </c>
      <c r="B51" s="1548" t="s">
        <v>39</v>
      </c>
      <c r="C51" s="1548"/>
      <c r="D51" s="1223"/>
      <c r="E51" s="1224" t="s">
        <v>40</v>
      </c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  <c r="Y51" s="1216"/>
    </row>
    <row r="52" spans="1:26" ht="15" customHeight="1">
      <c r="A52" s="1195" t="s">
        <v>508</v>
      </c>
      <c r="B52" s="1554" t="s">
        <v>41</v>
      </c>
      <c r="C52" s="1554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  <c r="Y52" s="1216"/>
    </row>
    <row r="53" spans="1:26" ht="15" customHeight="1">
      <c r="A53" s="1225" t="s">
        <v>42</v>
      </c>
      <c r="B53" s="1555"/>
      <c r="C53" s="1555"/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  <c r="Y53" s="1216"/>
    </row>
    <row r="54" spans="1:26" ht="15" customHeight="1">
      <c r="A54" s="1225" t="s">
        <v>42</v>
      </c>
      <c r="B54" s="1555"/>
      <c r="C54" s="1555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26"/>
      <c r="W54" s="1216"/>
      <c r="X54" s="1216"/>
      <c r="Y54" s="1216"/>
    </row>
    <row r="55" spans="1:26" ht="15" customHeight="1">
      <c r="A55" s="1225" t="s">
        <v>43</v>
      </c>
      <c r="B55" s="1556"/>
      <c r="C55" s="1556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  <c r="Y55" s="1216"/>
    </row>
    <row r="56" spans="1:26" ht="15" customHeight="1">
      <c r="A56" s="1225" t="s">
        <v>44</v>
      </c>
      <c r="B56" s="1557"/>
      <c r="C56" s="1557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26"/>
      <c r="X56" s="1216"/>
      <c r="Y56" s="1216"/>
    </row>
    <row r="58" spans="1:26" ht="23.25" customHeight="1">
      <c r="A58" s="1549" t="s">
        <v>155</v>
      </c>
      <c r="B58" s="1549"/>
      <c r="C58" s="1549"/>
      <c r="D58" s="1549"/>
      <c r="E58" s="1549"/>
      <c r="F58" s="1549"/>
      <c r="G58" s="1208"/>
      <c r="H58" s="1209"/>
      <c r="I58" s="1549" t="s">
        <v>84</v>
      </c>
      <c r="J58" s="1549"/>
      <c r="K58" s="1549"/>
      <c r="L58" s="1549"/>
      <c r="M58" s="1549"/>
      <c r="N58" s="1549"/>
      <c r="O58" s="1549"/>
      <c r="P58" s="1549"/>
      <c r="Q58" s="1549"/>
      <c r="R58" s="1550" t="s">
        <v>835</v>
      </c>
      <c r="S58" s="1551"/>
      <c r="T58" s="1550"/>
      <c r="U58" s="1550"/>
      <c r="V58" s="1550"/>
      <c r="W58" s="1550"/>
      <c r="X58" s="1550"/>
      <c r="Y58" s="1550"/>
      <c r="Z58" s="1550"/>
    </row>
    <row r="59" spans="1:26" ht="26.25">
      <c r="A59" s="1210" t="s">
        <v>3</v>
      </c>
      <c r="B59" s="1210" t="s">
        <v>4</v>
      </c>
      <c r="C59" s="1210" t="s">
        <v>5</v>
      </c>
      <c r="D59" s="1210" t="s">
        <v>6</v>
      </c>
      <c r="E59" s="1210" t="s">
        <v>7</v>
      </c>
      <c r="F59" s="1210" t="s">
        <v>8</v>
      </c>
      <c r="G59" s="1210" t="s">
        <v>9</v>
      </c>
      <c r="H59" s="1211" t="s">
        <v>10</v>
      </c>
      <c r="I59" s="1227" t="s">
        <v>11</v>
      </c>
      <c r="J59" s="1227" t="s">
        <v>12</v>
      </c>
      <c r="K59" s="1227" t="s">
        <v>13</v>
      </c>
      <c r="L59" s="1227" t="s">
        <v>14</v>
      </c>
      <c r="M59" s="1227" t="s">
        <v>15</v>
      </c>
      <c r="N59" s="1227" t="s">
        <v>16</v>
      </c>
      <c r="O59" s="1227" t="s">
        <v>17</v>
      </c>
      <c r="P59" s="1212" t="s">
        <v>18</v>
      </c>
      <c r="Q59" s="1210" t="s">
        <v>19</v>
      </c>
      <c r="R59" s="1210" t="s">
        <v>20</v>
      </c>
      <c r="S59" s="1213" t="s">
        <v>21</v>
      </c>
      <c r="T59" s="1213" t="s">
        <v>22</v>
      </c>
      <c r="U59" s="1419" t="s">
        <v>23</v>
      </c>
      <c r="V59" s="1210" t="s">
        <v>24</v>
      </c>
      <c r="W59" s="1210" t="s">
        <v>25</v>
      </c>
      <c r="X59" s="1210" t="s">
        <v>26</v>
      </c>
      <c r="Y59" s="1210" t="s">
        <v>27</v>
      </c>
      <c r="Z59" s="1210" t="s">
        <v>28</v>
      </c>
    </row>
    <row r="60" spans="1:26" ht="26.25">
      <c r="A60" s="1172" t="s">
        <v>120</v>
      </c>
      <c r="B60" s="1172" t="s">
        <v>540</v>
      </c>
      <c r="C60" s="1178" t="s">
        <v>836</v>
      </c>
      <c r="D60" s="1178" t="s">
        <v>136</v>
      </c>
      <c r="E60" s="1179">
        <v>46254.083333333336</v>
      </c>
      <c r="F60" s="1172">
        <v>14.8</v>
      </c>
      <c r="G60" s="1172">
        <v>122040</v>
      </c>
      <c r="H60" s="1205" t="s">
        <v>802</v>
      </c>
      <c r="I60" s="1172"/>
      <c r="J60" s="1172"/>
      <c r="K60" s="1172"/>
      <c r="L60" s="1172"/>
      <c r="M60" s="1186">
        <v>134</v>
      </c>
      <c r="N60" s="1186">
        <v>27</v>
      </c>
      <c r="O60" s="1172"/>
      <c r="P60" s="1172"/>
      <c r="Q60" s="1175">
        <f>SUM(I60:P60)</f>
        <v>161</v>
      </c>
      <c r="R60" s="1176" t="s">
        <v>32</v>
      </c>
      <c r="S60" s="1177" t="s">
        <v>33</v>
      </c>
      <c r="T60" s="1454" t="b">
        <v>1</v>
      </c>
      <c r="U60" s="1440">
        <v>46251.375</v>
      </c>
      <c r="V60" s="1264" t="s">
        <v>100</v>
      </c>
      <c r="W60" s="1181" t="s">
        <v>90</v>
      </c>
      <c r="X60" s="1181">
        <v>1022580</v>
      </c>
      <c r="Y60" s="1181" t="s">
        <v>807</v>
      </c>
      <c r="Z60" s="1181" t="s">
        <v>812</v>
      </c>
    </row>
    <row r="61" spans="1:26">
      <c r="A61" s="1172" t="s">
        <v>133</v>
      </c>
      <c r="B61" s="1172" t="s">
        <v>134</v>
      </c>
      <c r="C61" s="1172" t="s">
        <v>837</v>
      </c>
      <c r="D61" s="1172" t="s">
        <v>136</v>
      </c>
      <c r="E61" s="1173">
        <v>46254.083333333336</v>
      </c>
      <c r="F61" s="1172">
        <v>11.9</v>
      </c>
      <c r="G61" s="1172">
        <v>122041</v>
      </c>
      <c r="H61" s="1174" t="s">
        <v>838</v>
      </c>
      <c r="I61" s="1172"/>
      <c r="J61" s="1172"/>
      <c r="K61" s="1186">
        <v>91</v>
      </c>
      <c r="L61" s="1186">
        <v>70</v>
      </c>
      <c r="M61" s="1172"/>
      <c r="N61" s="1172"/>
      <c r="O61" s="1172"/>
      <c r="P61" s="1172"/>
      <c r="Q61" s="1175">
        <f>SUM(I61:P61)</f>
        <v>161</v>
      </c>
      <c r="R61" s="1176" t="s">
        <v>32</v>
      </c>
      <c r="S61" s="1177" t="s">
        <v>33</v>
      </c>
      <c r="T61" s="1175"/>
      <c r="U61" s="1440">
        <v>46248.5</v>
      </c>
      <c r="V61" s="1264" t="s">
        <v>100</v>
      </c>
      <c r="W61" s="1181" t="s">
        <v>90</v>
      </c>
      <c r="X61" s="1181">
        <v>1022581</v>
      </c>
      <c r="Y61" s="1181" t="s">
        <v>807</v>
      </c>
      <c r="Z61" s="1181"/>
    </row>
    <row r="62" spans="1:26">
      <c r="A62" s="1172" t="s">
        <v>133</v>
      </c>
      <c r="B62" s="1172" t="s">
        <v>134</v>
      </c>
      <c r="C62" s="1172" t="s">
        <v>839</v>
      </c>
      <c r="D62" s="1172" t="s">
        <v>136</v>
      </c>
      <c r="E62" s="1173">
        <v>46254.083333333336</v>
      </c>
      <c r="F62" s="1172">
        <v>11.9</v>
      </c>
      <c r="G62" s="1172">
        <v>122042</v>
      </c>
      <c r="H62" s="1174" t="s">
        <v>784</v>
      </c>
      <c r="I62" s="1172"/>
      <c r="J62" s="1172"/>
      <c r="K62" s="1172"/>
      <c r="L62" s="1186">
        <v>80</v>
      </c>
      <c r="M62" s="1186">
        <v>81</v>
      </c>
      <c r="N62" s="1172"/>
      <c r="O62" s="1172"/>
      <c r="P62" s="1172"/>
      <c r="Q62" s="1175">
        <f>SUM(I62:P62)</f>
        <v>161</v>
      </c>
      <c r="R62" s="1176" t="s">
        <v>32</v>
      </c>
      <c r="S62" s="1177" t="s">
        <v>33</v>
      </c>
      <c r="T62" s="1175"/>
      <c r="U62" s="1440">
        <v>46248.5</v>
      </c>
      <c r="V62" s="1264" t="s">
        <v>100</v>
      </c>
      <c r="W62" s="1181" t="s">
        <v>90</v>
      </c>
      <c r="X62" s="1181">
        <v>1022582</v>
      </c>
      <c r="Y62" s="1181" t="s">
        <v>807</v>
      </c>
      <c r="Z62" s="1181"/>
    </row>
    <row r="63" spans="1:26" ht="26.25">
      <c r="A63" s="1178" t="s">
        <v>120</v>
      </c>
      <c r="B63" s="1178" t="s">
        <v>818</v>
      </c>
      <c r="C63" s="1178" t="s">
        <v>840</v>
      </c>
      <c r="D63" s="1178" t="s">
        <v>136</v>
      </c>
      <c r="E63" s="1179">
        <v>46254.083333333336</v>
      </c>
      <c r="F63" s="1178">
        <v>14.8</v>
      </c>
      <c r="G63" s="1178">
        <v>122043</v>
      </c>
      <c r="H63" s="1205" t="s">
        <v>256</v>
      </c>
      <c r="I63" s="1178"/>
      <c r="J63" s="1178"/>
      <c r="K63" s="1178"/>
      <c r="L63" s="1186">
        <v>161</v>
      </c>
      <c r="M63" s="1178"/>
      <c r="N63" s="1178"/>
      <c r="O63" s="1178"/>
      <c r="P63" s="1178"/>
      <c r="Q63" s="1175">
        <f>SUM(I63:P63)</f>
        <v>161</v>
      </c>
      <c r="R63" s="1176" t="s">
        <v>32</v>
      </c>
      <c r="S63" s="1177" t="s">
        <v>33</v>
      </c>
      <c r="T63" s="1454" t="b">
        <v>1</v>
      </c>
      <c r="U63" s="1440">
        <v>46251.375</v>
      </c>
      <c r="V63" s="1264" t="s">
        <v>100</v>
      </c>
      <c r="W63" s="1181" t="s">
        <v>90</v>
      </c>
      <c r="X63" s="1181">
        <v>1022583</v>
      </c>
      <c r="Y63" s="1181" t="s">
        <v>807</v>
      </c>
      <c r="Z63" s="1181" t="s">
        <v>812</v>
      </c>
    </row>
    <row r="64" spans="1:26">
      <c r="A64" s="1172" t="s">
        <v>133</v>
      </c>
      <c r="B64" s="1172" t="s">
        <v>134</v>
      </c>
      <c r="C64" s="1172" t="s">
        <v>841</v>
      </c>
      <c r="D64" s="1172" t="s">
        <v>136</v>
      </c>
      <c r="E64" s="1173">
        <v>46254.083333333336</v>
      </c>
      <c r="F64" s="1172">
        <v>11.9</v>
      </c>
      <c r="G64" s="1172">
        <v>122044</v>
      </c>
      <c r="H64" s="1174" t="s">
        <v>784</v>
      </c>
      <c r="I64" s="1172"/>
      <c r="J64" s="1172"/>
      <c r="K64" s="1172"/>
      <c r="L64" s="1186">
        <v>107</v>
      </c>
      <c r="M64" s="1186">
        <v>54</v>
      </c>
      <c r="N64" s="1172"/>
      <c r="O64" s="1172"/>
      <c r="P64" s="1172"/>
      <c r="Q64" s="1175">
        <f>SUM(I64:P64)</f>
        <v>161</v>
      </c>
      <c r="R64" s="1176" t="s">
        <v>32</v>
      </c>
      <c r="S64" s="1177" t="s">
        <v>33</v>
      </c>
      <c r="T64" s="1175"/>
      <c r="U64" s="1440">
        <v>46248.5</v>
      </c>
      <c r="V64" s="1264" t="s">
        <v>100</v>
      </c>
      <c r="W64" s="1181" t="s">
        <v>90</v>
      </c>
      <c r="X64" s="1181">
        <v>1022584</v>
      </c>
      <c r="Y64" s="1181" t="s">
        <v>807</v>
      </c>
      <c r="Z64" s="1181"/>
    </row>
    <row r="65" spans="1:26">
      <c r="A65" s="1214" t="s">
        <v>19</v>
      </c>
      <c r="B65" s="1209"/>
      <c r="C65" s="1209"/>
      <c r="D65" s="1209"/>
      <c r="E65" s="1214"/>
      <c r="F65" s="1209"/>
      <c r="G65" s="1209"/>
      <c r="H65" s="1209"/>
      <c r="I65" s="1214">
        <f t="shared" ref="I65:Q65" si="4">SUM(I60:I64)</f>
        <v>0</v>
      </c>
      <c r="J65" s="1214">
        <f t="shared" si="4"/>
        <v>0</v>
      </c>
      <c r="K65" s="1214">
        <f t="shared" si="4"/>
        <v>91</v>
      </c>
      <c r="L65" s="1214">
        <f t="shared" si="4"/>
        <v>418</v>
      </c>
      <c r="M65" s="1214">
        <f t="shared" si="4"/>
        <v>269</v>
      </c>
      <c r="N65" s="1214">
        <f t="shared" si="4"/>
        <v>27</v>
      </c>
      <c r="O65" s="1214">
        <f t="shared" si="4"/>
        <v>0</v>
      </c>
      <c r="P65" s="1214">
        <f t="shared" si="4"/>
        <v>0</v>
      </c>
      <c r="Q65" s="1214">
        <f t="shared" si="4"/>
        <v>805</v>
      </c>
      <c r="R65" s="1215"/>
      <c r="S65" s="1215"/>
      <c r="T65" s="1215"/>
      <c r="U65" s="1215"/>
      <c r="V65" s="1215"/>
      <c r="W65" s="1215"/>
      <c r="X65" s="1215"/>
      <c r="Y65" s="1215"/>
      <c r="Z65" s="1215"/>
    </row>
    <row r="66" spans="1:26">
      <c r="A66" s="1216"/>
      <c r="B66" s="1216"/>
      <c r="C66" s="1216"/>
      <c r="D66" s="1216"/>
      <c r="E66" s="1216"/>
      <c r="F66" s="1217"/>
      <c r="G66" s="1217"/>
      <c r="H66" s="1216"/>
      <c r="I66" s="1216"/>
      <c r="J66" s="1216"/>
      <c r="K66" s="1216"/>
      <c r="L66" s="1216"/>
      <c r="M66" s="1216"/>
      <c r="N66" s="1216"/>
      <c r="O66" s="1216"/>
      <c r="P66" s="1216"/>
      <c r="Q66" s="1216"/>
      <c r="R66" s="1216"/>
      <c r="S66" s="1216"/>
      <c r="T66" s="1216"/>
      <c r="U66" s="1216"/>
      <c r="V66" s="1216"/>
      <c r="W66" s="1216"/>
      <c r="X66" s="1216"/>
      <c r="Y66" s="1216"/>
    </row>
    <row r="67" spans="1:26" ht="15" customHeight="1">
      <c r="A67" s="1218" t="s">
        <v>34</v>
      </c>
      <c r="B67" s="1552"/>
      <c r="C67" s="1552"/>
      <c r="D67" s="1552"/>
      <c r="E67" s="1216"/>
      <c r="F67" s="1216"/>
      <c r="G67" s="1216"/>
      <c r="H67" s="1216"/>
      <c r="I67" s="1216"/>
      <c r="J67" s="1216"/>
      <c r="K67" s="1553"/>
      <c r="L67" s="1553"/>
      <c r="M67" s="1553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  <c r="Y67" s="1216"/>
    </row>
    <row r="68" spans="1:26" ht="18">
      <c r="A68" s="1220" t="s">
        <v>35</v>
      </c>
      <c r="B68" s="1221" t="s">
        <v>36</v>
      </c>
      <c r="C68" s="1222" t="s">
        <v>37</v>
      </c>
      <c r="D68" s="1219"/>
      <c r="E68" s="1216"/>
      <c r="F68" s="1216"/>
      <c r="G68" s="1216"/>
      <c r="H68" s="1216"/>
      <c r="I68" s="1216"/>
      <c r="J68" s="1216"/>
      <c r="K68" s="1216"/>
      <c r="L68" s="1216"/>
      <c r="M68" s="1216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  <c r="Y68" s="1216"/>
    </row>
    <row r="69" spans="1:26" ht="15" customHeight="1">
      <c r="A69" s="1194" t="s">
        <v>100</v>
      </c>
      <c r="B69" s="1548" t="s">
        <v>39</v>
      </c>
      <c r="C69" s="1548"/>
      <c r="D69" s="1223"/>
      <c r="E69" s="1224" t="s">
        <v>40</v>
      </c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  <c r="Y69" s="1216"/>
    </row>
    <row r="70" spans="1:26" ht="15" customHeight="1">
      <c r="A70" s="1225" t="s">
        <v>42</v>
      </c>
      <c r="B70" s="1601" t="s">
        <v>842</v>
      </c>
      <c r="C70" s="1601"/>
      <c r="D70" s="1216"/>
      <c r="E70" s="1216"/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  <c r="Y70" s="1216"/>
    </row>
    <row r="71" spans="1:26" ht="15" customHeight="1">
      <c r="A71" s="1225" t="s">
        <v>42</v>
      </c>
      <c r="B71" s="1555"/>
      <c r="C71" s="1555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  <c r="Y71" s="1216"/>
    </row>
    <row r="72" spans="1:26" ht="15" customHeight="1">
      <c r="A72" s="1225" t="s">
        <v>43</v>
      </c>
      <c r="B72" s="1556" t="s">
        <v>843</v>
      </c>
      <c r="C72" s="1556"/>
      <c r="D72" s="1216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  <c r="Y72" s="1216"/>
    </row>
    <row r="73" spans="1:26" ht="15" customHeight="1">
      <c r="A73" s="1225" t="s">
        <v>44</v>
      </c>
      <c r="B73" s="1557"/>
      <c r="C73" s="1557"/>
      <c r="D73" s="1216"/>
      <c r="E73" s="1216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  <c r="Y73" s="1216"/>
    </row>
    <row r="74" spans="1:26">
      <c r="B74" t="s">
        <v>844</v>
      </c>
    </row>
    <row r="75" spans="1:26" ht="23.25">
      <c r="A75" s="1559" t="s">
        <v>845</v>
      </c>
      <c r="B75" s="1559"/>
      <c r="C75" s="1559"/>
      <c r="D75" s="1559"/>
      <c r="E75" s="1559"/>
      <c r="F75" s="1559"/>
      <c r="G75" s="1067"/>
      <c r="H75" s="7"/>
      <c r="I75" s="1559" t="s">
        <v>346</v>
      </c>
      <c r="J75" s="1559"/>
      <c r="K75" s="1559"/>
      <c r="L75" s="1559"/>
      <c r="M75" s="1559"/>
      <c r="N75" s="1559"/>
      <c r="O75" s="1559"/>
      <c r="P75" s="1559"/>
      <c r="Q75" s="1559"/>
      <c r="R75" s="1560" t="s">
        <v>846</v>
      </c>
      <c r="S75" s="1561"/>
      <c r="T75" s="1560"/>
      <c r="U75" s="1560"/>
      <c r="V75" s="1560"/>
      <c r="W75" s="1560"/>
      <c r="X75" s="1560"/>
      <c r="Y75" s="1560"/>
      <c r="Z75" s="1560"/>
    </row>
    <row r="76" spans="1:26" ht="26.25">
      <c r="A76" s="8" t="s">
        <v>3</v>
      </c>
      <c r="B76" s="8" t="s">
        <v>4</v>
      </c>
      <c r="C76" s="8" t="s">
        <v>5</v>
      </c>
      <c r="D76" s="8" t="s">
        <v>6</v>
      </c>
      <c r="E76" s="8" t="s">
        <v>7</v>
      </c>
      <c r="F76" s="8" t="s">
        <v>8</v>
      </c>
      <c r="G76" s="8" t="s">
        <v>9</v>
      </c>
      <c r="H76" s="33" t="s">
        <v>10</v>
      </c>
      <c r="I76" s="9" t="s">
        <v>11</v>
      </c>
      <c r="J76" s="9" t="s">
        <v>12</v>
      </c>
      <c r="K76" s="9" t="s">
        <v>13</v>
      </c>
      <c r="L76" s="9" t="s">
        <v>14</v>
      </c>
      <c r="M76" s="9" t="s">
        <v>15</v>
      </c>
      <c r="N76" s="9" t="s">
        <v>16</v>
      </c>
      <c r="O76" s="9" t="s">
        <v>17</v>
      </c>
      <c r="P76" s="10" t="s">
        <v>18</v>
      </c>
      <c r="Q76" s="8" t="s">
        <v>19</v>
      </c>
      <c r="R76" s="8" t="s">
        <v>20</v>
      </c>
      <c r="S76" s="240" t="s">
        <v>21</v>
      </c>
      <c r="T76" s="240" t="s">
        <v>22</v>
      </c>
      <c r="U76" s="1419" t="s">
        <v>23</v>
      </c>
      <c r="V76" s="8" t="s">
        <v>24</v>
      </c>
      <c r="W76" s="8" t="s">
        <v>25</v>
      </c>
      <c r="X76" s="8" t="s">
        <v>26</v>
      </c>
      <c r="Y76" s="8" t="s">
        <v>27</v>
      </c>
      <c r="Z76" s="8" t="s">
        <v>28</v>
      </c>
    </row>
    <row r="77" spans="1:26" ht="26.25">
      <c r="A77" s="224" t="s">
        <v>102</v>
      </c>
      <c r="B77" s="224" t="s">
        <v>847</v>
      </c>
      <c r="C77" s="224" t="s">
        <v>848</v>
      </c>
      <c r="D77" s="224" t="s">
        <v>136</v>
      </c>
      <c r="E77" s="227">
        <v>46255.333333333336</v>
      </c>
      <c r="F77" s="224">
        <v>14.8</v>
      </c>
      <c r="G77" s="224">
        <v>122045</v>
      </c>
      <c r="H77" s="226" t="s">
        <v>256</v>
      </c>
      <c r="I77" s="224"/>
      <c r="J77" s="224"/>
      <c r="K77" s="224"/>
      <c r="L77" s="35">
        <v>161</v>
      </c>
      <c r="M77" s="224"/>
      <c r="N77" s="224"/>
      <c r="O77" s="224"/>
      <c r="P77" s="224"/>
      <c r="Q77" s="14">
        <f t="shared" ref="Q77:Q78" si="5">SUM(I77:P77)</f>
        <v>161</v>
      </c>
      <c r="R77" s="229" t="s">
        <v>32</v>
      </c>
      <c r="S77" s="23" t="s">
        <v>33</v>
      </c>
      <c r="T77" s="14"/>
      <c r="U77" s="481">
        <v>46248.666666666664</v>
      </c>
      <c r="V77" s="542" t="s">
        <v>100</v>
      </c>
      <c r="W77" s="16" t="s">
        <v>90</v>
      </c>
      <c r="X77" s="16">
        <v>1022576</v>
      </c>
      <c r="Y77" s="16" t="s">
        <v>849</v>
      </c>
      <c r="Z77" s="1181" t="s">
        <v>812</v>
      </c>
    </row>
    <row r="78" spans="1:26" ht="26.25">
      <c r="A78" s="224" t="s">
        <v>120</v>
      </c>
      <c r="B78" s="224" t="s">
        <v>847</v>
      </c>
      <c r="C78" s="224" t="s">
        <v>850</v>
      </c>
      <c r="D78" s="224" t="s">
        <v>136</v>
      </c>
      <c r="E78" s="227">
        <v>46255.333333333336</v>
      </c>
      <c r="F78" s="224">
        <v>14.8</v>
      </c>
      <c r="G78" s="224">
        <v>122046</v>
      </c>
      <c r="H78" s="226" t="s">
        <v>256</v>
      </c>
      <c r="I78" s="224"/>
      <c r="J78" s="224"/>
      <c r="K78" s="224"/>
      <c r="L78" s="35">
        <v>161</v>
      </c>
      <c r="M78" s="224"/>
      <c r="N78" s="224"/>
      <c r="O78" s="224"/>
      <c r="P78" s="224"/>
      <c r="Q78" s="14">
        <f t="shared" si="5"/>
        <v>161</v>
      </c>
      <c r="R78" s="229" t="s">
        <v>32</v>
      </c>
      <c r="S78" s="23" t="s">
        <v>33</v>
      </c>
      <c r="T78" s="1454" t="b">
        <v>1</v>
      </c>
      <c r="U78" s="481">
        <v>46248.666666666664</v>
      </c>
      <c r="V78" s="542" t="s">
        <v>100</v>
      </c>
      <c r="W78" s="16" t="s">
        <v>90</v>
      </c>
      <c r="X78" s="16">
        <v>1022577</v>
      </c>
      <c r="Y78" s="16" t="s">
        <v>849</v>
      </c>
      <c r="Z78" s="1181" t="s">
        <v>812</v>
      </c>
    </row>
    <row r="79" spans="1:26">
      <c r="A79" s="1172" t="s">
        <v>142</v>
      </c>
      <c r="B79" s="1172" t="s">
        <v>72</v>
      </c>
      <c r="C79" s="1172" t="s">
        <v>851</v>
      </c>
      <c r="D79" s="1172" t="s">
        <v>71</v>
      </c>
      <c r="E79" s="1173">
        <v>46253.715277777781</v>
      </c>
      <c r="F79" s="1172">
        <v>16.2</v>
      </c>
      <c r="G79" s="1172">
        <v>122004</v>
      </c>
      <c r="H79" s="1174"/>
      <c r="I79" s="1172"/>
      <c r="J79" s="1172"/>
      <c r="K79" s="1172"/>
      <c r="L79" s="1186">
        <v>107</v>
      </c>
      <c r="M79" s="1186">
        <v>54</v>
      </c>
      <c r="N79" s="1172"/>
      <c r="O79" s="1172"/>
      <c r="P79" s="1172"/>
      <c r="Q79" s="1175">
        <f>SUM(I79:P79)</f>
        <v>161</v>
      </c>
      <c r="R79" s="1175" t="s">
        <v>30</v>
      </c>
      <c r="S79" s="1175" t="s">
        <v>31</v>
      </c>
      <c r="T79" s="1175"/>
      <c r="U79" s="1440">
        <v>46248.666666666664</v>
      </c>
      <c r="V79" s="1190" t="s">
        <v>169</v>
      </c>
      <c r="W79" s="1181" t="s">
        <v>90</v>
      </c>
      <c r="X79" s="1181">
        <v>1022578</v>
      </c>
      <c r="Y79" s="1181" t="s">
        <v>852</v>
      </c>
      <c r="Z79" s="1181"/>
    </row>
    <row r="80" spans="1:26">
      <c r="A80" s="1172" t="s">
        <v>141</v>
      </c>
      <c r="B80" s="1172" t="s">
        <v>69</v>
      </c>
      <c r="C80" s="1172" t="s">
        <v>853</v>
      </c>
      <c r="D80" s="1172" t="s">
        <v>68</v>
      </c>
      <c r="E80" s="1173">
        <v>46253.798611111109</v>
      </c>
      <c r="F80" s="1172">
        <v>16.899999999999999</v>
      </c>
      <c r="G80" s="1172">
        <v>122005</v>
      </c>
      <c r="H80" s="1174"/>
      <c r="I80" s="1172"/>
      <c r="J80" s="1172"/>
      <c r="K80" s="1172"/>
      <c r="L80" s="1186">
        <v>107</v>
      </c>
      <c r="M80" s="1186">
        <v>54</v>
      </c>
      <c r="N80" s="1172"/>
      <c r="O80" s="1172"/>
      <c r="P80" s="1172"/>
      <c r="Q80" s="1175">
        <f>SUM(I80:P80)</f>
        <v>161</v>
      </c>
      <c r="R80" s="1175" t="s">
        <v>30</v>
      </c>
      <c r="S80" s="1175" t="s">
        <v>31</v>
      </c>
      <c r="T80" s="1175"/>
      <c r="U80" s="1440">
        <v>46248.666666666664</v>
      </c>
      <c r="V80" s="1190" t="s">
        <v>169</v>
      </c>
      <c r="W80" s="1181" t="s">
        <v>90</v>
      </c>
      <c r="X80" s="1181">
        <v>1022579</v>
      </c>
      <c r="Y80" s="1181" t="s">
        <v>852</v>
      </c>
      <c r="Z80" s="1181"/>
    </row>
    <row r="81" spans="1:26">
      <c r="A81" s="11" t="s">
        <v>19</v>
      </c>
      <c r="B81" s="7"/>
      <c r="C81" s="7"/>
      <c r="D81" s="7"/>
      <c r="E81" s="11"/>
      <c r="F81" s="7"/>
      <c r="G81" s="7"/>
      <c r="H81" s="7"/>
      <c r="I81" s="11">
        <f t="shared" ref="I81:Q81" si="6">SUM(I77:I80)</f>
        <v>0</v>
      </c>
      <c r="J81" s="11">
        <f t="shared" si="6"/>
        <v>0</v>
      </c>
      <c r="K81" s="11">
        <f t="shared" si="6"/>
        <v>0</v>
      </c>
      <c r="L81" s="11">
        <f t="shared" si="6"/>
        <v>536</v>
      </c>
      <c r="M81" s="11">
        <f t="shared" si="6"/>
        <v>108</v>
      </c>
      <c r="N81" s="11">
        <f t="shared" si="6"/>
        <v>0</v>
      </c>
      <c r="O81" s="11">
        <f t="shared" si="6"/>
        <v>0</v>
      </c>
      <c r="P81" s="11">
        <f t="shared" si="6"/>
        <v>0</v>
      </c>
      <c r="Q81" s="11">
        <f t="shared" si="6"/>
        <v>644</v>
      </c>
      <c r="R81" s="12"/>
      <c r="S81" s="12"/>
      <c r="T81" s="12"/>
      <c r="U81" s="12"/>
      <c r="V81" s="12"/>
      <c r="W81" s="12"/>
      <c r="X81" s="12"/>
      <c r="Y81" s="12"/>
      <c r="Z81" s="12"/>
    </row>
    <row r="82" spans="1:26">
      <c r="A82" s="1"/>
      <c r="B82" s="1"/>
      <c r="C82" s="1"/>
      <c r="D82" s="1"/>
      <c r="E82" s="1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6">
      <c r="A83" s="166" t="s">
        <v>34</v>
      </c>
      <c r="B83" s="1562"/>
      <c r="C83" s="1562"/>
      <c r="D83" s="1562"/>
      <c r="E83" s="1"/>
      <c r="F83" s="1"/>
      <c r="G83" s="1"/>
      <c r="H83" s="1"/>
      <c r="I83" s="1"/>
      <c r="J83" s="1"/>
      <c r="K83" s="1563"/>
      <c r="L83" s="1563"/>
      <c r="M83" s="1563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6" ht="18">
      <c r="A84" s="187" t="s">
        <v>35</v>
      </c>
      <c r="B84" s="186" t="s">
        <v>36</v>
      </c>
      <c r="C84" s="239" t="s">
        <v>37</v>
      </c>
      <c r="D84" s="24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6">
      <c r="A85" s="230" t="s">
        <v>100</v>
      </c>
      <c r="B85" s="1558" t="s">
        <v>41</v>
      </c>
      <c r="C85" s="1558"/>
      <c r="D85" s="242"/>
      <c r="E85" s="243" t="s">
        <v>40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6">
      <c r="A86" s="4" t="s">
        <v>169</v>
      </c>
      <c r="B86" s="1564" t="s">
        <v>39</v>
      </c>
      <c r="C86" s="156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6">
      <c r="A87" s="5" t="s">
        <v>42</v>
      </c>
      <c r="B87" s="1565" t="s">
        <v>854</v>
      </c>
      <c r="C87" s="156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6">
      <c r="A88" s="5" t="s">
        <v>42</v>
      </c>
      <c r="B88" s="1565"/>
      <c r="C88" s="1565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6">
      <c r="A89" s="5" t="s">
        <v>43</v>
      </c>
      <c r="B89" s="1566" t="s">
        <v>855</v>
      </c>
      <c r="C89" s="156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6">
      <c r="A90" s="5" t="s">
        <v>44</v>
      </c>
      <c r="B90" s="1567"/>
      <c r="C90" s="1567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</sheetData>
  <mergeCells count="53">
    <mergeCell ref="B90:C90"/>
    <mergeCell ref="B85:C85"/>
    <mergeCell ref="B86:C86"/>
    <mergeCell ref="B87:C87"/>
    <mergeCell ref="B88:C88"/>
    <mergeCell ref="B89:C89"/>
    <mergeCell ref="A75:F75"/>
    <mergeCell ref="I75:Q75"/>
    <mergeCell ref="R75:Z75"/>
    <mergeCell ref="B83:D83"/>
    <mergeCell ref="K83:M83"/>
    <mergeCell ref="B14:C14"/>
    <mergeCell ref="A1:F1"/>
    <mergeCell ref="I1:Q1"/>
    <mergeCell ref="R1:Z1"/>
    <mergeCell ref="B12:D12"/>
    <mergeCell ref="K12:M12"/>
    <mergeCell ref="B15:C15"/>
    <mergeCell ref="B16:C16"/>
    <mergeCell ref="B17:C17"/>
    <mergeCell ref="B18:C18"/>
    <mergeCell ref="B19:C19"/>
    <mergeCell ref="I21:Q21"/>
    <mergeCell ref="R21:Z21"/>
    <mergeCell ref="B30:D30"/>
    <mergeCell ref="K30:M30"/>
    <mergeCell ref="B32:C32"/>
    <mergeCell ref="A21:F21"/>
    <mergeCell ref="B34:C34"/>
    <mergeCell ref="B35:C35"/>
    <mergeCell ref="B36:C36"/>
    <mergeCell ref="B37:C37"/>
    <mergeCell ref="A39:F39"/>
    <mergeCell ref="R58:Z58"/>
    <mergeCell ref="R39:Z39"/>
    <mergeCell ref="B49:D49"/>
    <mergeCell ref="K49:M49"/>
    <mergeCell ref="B51:C51"/>
    <mergeCell ref="B52:C52"/>
    <mergeCell ref="B53:C53"/>
    <mergeCell ref="I39:Q39"/>
    <mergeCell ref="B54:C54"/>
    <mergeCell ref="B55:C55"/>
    <mergeCell ref="B56:C56"/>
    <mergeCell ref="A58:F58"/>
    <mergeCell ref="I58:Q58"/>
    <mergeCell ref="B72:C72"/>
    <mergeCell ref="B73:C73"/>
    <mergeCell ref="B67:D67"/>
    <mergeCell ref="K67:M67"/>
    <mergeCell ref="B69:C69"/>
    <mergeCell ref="B70:C70"/>
    <mergeCell ref="B71:C71"/>
  </mergeCells>
  <pageMargins left="0.7" right="0.7" top="0.75" bottom="0.75" header="0.3" footer="0.3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B63BD-37D9-446F-A422-423552892162}">
  <sheetPr>
    <tabColor rgb="FFFF0000"/>
  </sheetPr>
  <dimension ref="A1:X92"/>
  <sheetViews>
    <sheetView workbookViewId="0">
      <selection activeCell="L79" sqref="L79"/>
    </sheetView>
  </sheetViews>
  <sheetFormatPr defaultColWidth="11.42578125" defaultRowHeight="15"/>
  <cols>
    <col min="1" max="1" width="25.42578125" customWidth="1"/>
    <col min="2" max="2" width="11.85546875" customWidth="1"/>
    <col min="3" max="3" width="19.7109375" customWidth="1"/>
    <col min="4" max="4" width="12.42578125" customWidth="1"/>
    <col min="5" max="5" width="16.71093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8.710937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347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113</v>
      </c>
      <c r="B3" s="15" t="s">
        <v>65</v>
      </c>
      <c r="C3" s="35" t="s">
        <v>7901</v>
      </c>
      <c r="D3" s="15" t="s">
        <v>64</v>
      </c>
      <c r="E3" s="24">
        <v>45882.472222222219</v>
      </c>
      <c r="F3" s="15">
        <v>14.8</v>
      </c>
      <c r="G3" s="37"/>
      <c r="H3" s="15"/>
      <c r="I3" s="15"/>
      <c r="J3" s="15"/>
      <c r="K3" s="35">
        <v>108</v>
      </c>
      <c r="L3" s="15">
        <v>0</v>
      </c>
      <c r="M3" s="15"/>
      <c r="N3" s="15"/>
      <c r="O3" s="15"/>
      <c r="P3" s="14">
        <f t="shared" ref="P3:P8" si="0">SUM(H3:O3)</f>
        <v>108</v>
      </c>
      <c r="Q3" s="14" t="s">
        <v>30</v>
      </c>
      <c r="R3" s="14">
        <v>113344</v>
      </c>
      <c r="S3" s="23" t="s">
        <v>33</v>
      </c>
      <c r="T3" s="14" t="s">
        <v>169</v>
      </c>
      <c r="U3" s="16" t="s">
        <v>90</v>
      </c>
      <c r="V3" s="16">
        <v>1013839</v>
      </c>
      <c r="W3" s="16" t="s">
        <v>979</v>
      </c>
      <c r="X3" s="16"/>
    </row>
    <row r="4" spans="1:24">
      <c r="A4" s="15" t="s">
        <v>111</v>
      </c>
      <c r="B4" s="15" t="s">
        <v>65</v>
      </c>
      <c r="C4" s="35" t="s">
        <v>7902</v>
      </c>
      <c r="D4" s="15" t="s">
        <v>64</v>
      </c>
      <c r="E4" s="24">
        <v>45882.472222222219</v>
      </c>
      <c r="F4" s="15">
        <v>14.8</v>
      </c>
      <c r="G4" s="37"/>
      <c r="H4" s="15"/>
      <c r="I4" s="15"/>
      <c r="J4" s="15"/>
      <c r="K4" s="15">
        <v>161</v>
      </c>
      <c r="L4" s="15">
        <v>0</v>
      </c>
      <c r="M4" s="15"/>
      <c r="N4" s="15"/>
      <c r="O4" s="15"/>
      <c r="P4" s="14">
        <f t="shared" si="0"/>
        <v>161</v>
      </c>
      <c r="Q4" s="14" t="s">
        <v>30</v>
      </c>
      <c r="R4" s="14">
        <v>113346</v>
      </c>
      <c r="S4" s="23" t="s">
        <v>33</v>
      </c>
      <c r="T4" s="14" t="s">
        <v>169</v>
      </c>
      <c r="U4" s="16" t="s">
        <v>90</v>
      </c>
      <c r="V4" s="16">
        <v>1013840</v>
      </c>
      <c r="W4" s="16" t="s">
        <v>979</v>
      </c>
      <c r="X4" s="16"/>
    </row>
    <row r="5" spans="1:24">
      <c r="A5" s="15" t="s">
        <v>150</v>
      </c>
      <c r="B5" s="15" t="s">
        <v>57</v>
      </c>
      <c r="C5" s="35" t="s">
        <v>7903</v>
      </c>
      <c r="D5" s="15" t="s">
        <v>56</v>
      </c>
      <c r="E5" s="254" t="s">
        <v>7904</v>
      </c>
      <c r="F5" s="15">
        <v>10.3</v>
      </c>
      <c r="G5" s="37"/>
      <c r="H5" s="15"/>
      <c r="I5" s="15"/>
      <c r="J5" s="35">
        <v>180</v>
      </c>
      <c r="K5" s="15"/>
      <c r="L5" s="15"/>
      <c r="M5" s="15"/>
      <c r="N5" s="15"/>
      <c r="O5" s="15"/>
      <c r="P5" s="14">
        <f t="shared" si="0"/>
        <v>180</v>
      </c>
      <c r="Q5" s="14" t="s">
        <v>30</v>
      </c>
      <c r="R5" s="14">
        <v>113348</v>
      </c>
      <c r="S5" s="14" t="s">
        <v>31</v>
      </c>
      <c r="T5" s="14" t="s">
        <v>169</v>
      </c>
      <c r="U5" s="16"/>
      <c r="V5" s="16">
        <v>1013841</v>
      </c>
      <c r="W5" s="16" t="s">
        <v>7905</v>
      </c>
      <c r="X5" s="16"/>
    </row>
    <row r="6" spans="1:24">
      <c r="A6" s="15" t="s">
        <v>122</v>
      </c>
      <c r="B6" s="15" t="s">
        <v>62</v>
      </c>
      <c r="C6" s="35" t="s">
        <v>7906</v>
      </c>
      <c r="D6" s="15" t="s">
        <v>61</v>
      </c>
      <c r="E6" s="254" t="s">
        <v>7907</v>
      </c>
      <c r="F6" s="15">
        <v>13</v>
      </c>
      <c r="G6" s="37"/>
      <c r="H6" s="15"/>
      <c r="I6" s="15"/>
      <c r="J6" s="35">
        <v>81</v>
      </c>
      <c r="K6" s="35">
        <v>80</v>
      </c>
      <c r="L6" s="15"/>
      <c r="M6" s="15"/>
      <c r="N6" s="15"/>
      <c r="O6" s="15"/>
      <c r="P6" s="14">
        <f t="shared" si="0"/>
        <v>161</v>
      </c>
      <c r="Q6" s="14" t="s">
        <v>30</v>
      </c>
      <c r="R6" s="14">
        <v>113347</v>
      </c>
      <c r="S6" s="14" t="s">
        <v>31</v>
      </c>
      <c r="T6" s="14" t="s">
        <v>169</v>
      </c>
      <c r="U6" s="16"/>
      <c r="V6" s="16">
        <v>1013842</v>
      </c>
      <c r="W6" s="16" t="s">
        <v>7908</v>
      </c>
      <c r="X6" s="16"/>
    </row>
    <row r="7" spans="1:24">
      <c r="A7" s="15" t="s">
        <v>133</v>
      </c>
      <c r="B7" s="15" t="s">
        <v>134</v>
      </c>
      <c r="C7" s="35" t="s">
        <v>7909</v>
      </c>
      <c r="D7" s="15" t="s">
        <v>2892</v>
      </c>
      <c r="E7" s="24">
        <v>45883.319444444445</v>
      </c>
      <c r="F7" s="15">
        <v>10.3</v>
      </c>
      <c r="G7" s="37" t="s">
        <v>7198</v>
      </c>
      <c r="H7" s="15"/>
      <c r="I7" s="15"/>
      <c r="J7" s="15"/>
      <c r="K7" s="35">
        <v>135</v>
      </c>
      <c r="L7" s="35">
        <v>26</v>
      </c>
      <c r="M7" s="15"/>
      <c r="N7" s="15"/>
      <c r="O7" s="15"/>
      <c r="P7" s="14">
        <f t="shared" si="0"/>
        <v>161</v>
      </c>
      <c r="Q7" s="17" t="s">
        <v>32</v>
      </c>
      <c r="R7" s="14">
        <v>113397</v>
      </c>
      <c r="S7" s="23" t="s">
        <v>33</v>
      </c>
      <c r="T7" s="14" t="s">
        <v>161</v>
      </c>
      <c r="U7" s="16" t="s">
        <v>90</v>
      </c>
      <c r="V7" s="16">
        <v>1013843</v>
      </c>
      <c r="W7" s="16" t="s">
        <v>7910</v>
      </c>
      <c r="X7" s="16"/>
    </row>
    <row r="8" spans="1:24">
      <c r="A8" s="15" t="s">
        <v>133</v>
      </c>
      <c r="B8" s="15" t="s">
        <v>134</v>
      </c>
      <c r="C8" s="35" t="s">
        <v>7911</v>
      </c>
      <c r="D8" s="15" t="s">
        <v>2892</v>
      </c>
      <c r="E8" s="24">
        <v>45883.319444444445</v>
      </c>
      <c r="F8" s="15">
        <v>10.3</v>
      </c>
      <c r="G8" s="37" t="s">
        <v>7198</v>
      </c>
      <c r="H8" s="15"/>
      <c r="I8" s="15"/>
      <c r="J8" s="15"/>
      <c r="K8" s="35">
        <v>135</v>
      </c>
      <c r="L8" s="35">
        <v>26</v>
      </c>
      <c r="M8" s="15"/>
      <c r="N8" s="15"/>
      <c r="O8" s="15"/>
      <c r="P8" s="14">
        <f t="shared" si="0"/>
        <v>161</v>
      </c>
      <c r="Q8" s="17" t="s">
        <v>32</v>
      </c>
      <c r="R8" s="14">
        <v>113398</v>
      </c>
      <c r="S8" s="23" t="s">
        <v>33</v>
      </c>
      <c r="T8" s="14" t="s">
        <v>161</v>
      </c>
      <c r="U8" s="16" t="s">
        <v>90</v>
      </c>
      <c r="V8" s="16">
        <v>1013844</v>
      </c>
      <c r="W8" s="16" t="s">
        <v>7910</v>
      </c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261</v>
      </c>
      <c r="K9" s="11">
        <f t="shared" si="1"/>
        <v>619</v>
      </c>
      <c r="L9" s="11">
        <f t="shared" si="1"/>
        <v>52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932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161</v>
      </c>
      <c r="B13" s="1564" t="s">
        <v>7158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1564" t="s">
        <v>7138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565" t="s">
        <v>854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566">
        <v>358406877875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567">
        <v>0.45833333333333331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852" t="s">
        <v>194</v>
      </c>
      <c r="B20" s="1852"/>
      <c r="C20" s="1852"/>
      <c r="D20" s="1852"/>
      <c r="E20" s="1852"/>
      <c r="F20" s="1852"/>
      <c r="G20" s="545"/>
      <c r="H20" s="1852" t="s">
        <v>346</v>
      </c>
      <c r="I20" s="1852"/>
      <c r="J20" s="1852"/>
      <c r="K20" s="1852"/>
      <c r="L20" s="1852"/>
      <c r="M20" s="1852"/>
      <c r="N20" s="1852"/>
      <c r="O20" s="1852"/>
      <c r="P20" s="1852"/>
      <c r="Q20" s="1853" t="s">
        <v>7812</v>
      </c>
      <c r="R20" s="1854"/>
      <c r="S20" s="1854"/>
      <c r="T20" s="1854"/>
      <c r="U20" s="1854"/>
      <c r="V20" s="1854"/>
      <c r="W20" s="1854"/>
      <c r="X20" s="1854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398" t="s">
        <v>152</v>
      </c>
      <c r="B22" s="398" t="s">
        <v>78</v>
      </c>
      <c r="C22" s="398" t="s">
        <v>7479</v>
      </c>
      <c r="D22" s="398" t="s">
        <v>88</v>
      </c>
      <c r="E22" s="399">
        <v>45883.166666666664</v>
      </c>
      <c r="F22" s="398">
        <v>10.3</v>
      </c>
      <c r="G22" s="37"/>
      <c r="H22" s="15"/>
      <c r="I22" s="15"/>
      <c r="J22" s="15"/>
      <c r="K22" s="15">
        <v>107</v>
      </c>
      <c r="L22" s="15">
        <v>54</v>
      </c>
      <c r="M22" s="15"/>
      <c r="N22" s="15"/>
      <c r="O22" s="15"/>
      <c r="P22" s="14">
        <f t="shared" ref="P22:P27" si="2">SUM(H22:O22)</f>
        <v>161</v>
      </c>
      <c r="Q22" s="17" t="s">
        <v>32</v>
      </c>
      <c r="R22" s="14"/>
      <c r="S22" s="23" t="s">
        <v>33</v>
      </c>
      <c r="T22" s="16" t="s">
        <v>161</v>
      </c>
      <c r="U22" s="16" t="s">
        <v>90</v>
      </c>
      <c r="V22" s="16"/>
      <c r="W22" s="16" t="s">
        <v>7912</v>
      </c>
      <c r="X22" s="16"/>
    </row>
    <row r="23" spans="1:24">
      <c r="A23" s="398" t="s">
        <v>86</v>
      </c>
      <c r="B23" s="398" t="s">
        <v>78</v>
      </c>
      <c r="C23" s="398" t="s">
        <v>7391</v>
      </c>
      <c r="D23" s="398" t="s">
        <v>88</v>
      </c>
      <c r="E23" s="399">
        <v>45883.166666666664</v>
      </c>
      <c r="F23" s="398">
        <v>10.3</v>
      </c>
      <c r="G23" s="37"/>
      <c r="H23" s="15"/>
      <c r="I23" s="15"/>
      <c r="J23" s="15"/>
      <c r="K23" s="15"/>
      <c r="L23" s="15">
        <v>135</v>
      </c>
      <c r="M23" s="15">
        <v>26</v>
      </c>
      <c r="N23" s="15"/>
      <c r="O23" s="15"/>
      <c r="P23" s="14">
        <f t="shared" si="2"/>
        <v>161</v>
      </c>
      <c r="Q23" s="17" t="s">
        <v>32</v>
      </c>
      <c r="R23" s="14"/>
      <c r="S23" s="23" t="s">
        <v>33</v>
      </c>
      <c r="T23" s="16" t="s">
        <v>161</v>
      </c>
      <c r="U23" s="16" t="s">
        <v>90</v>
      </c>
      <c r="V23" s="16"/>
      <c r="W23" s="16" t="s">
        <v>7912</v>
      </c>
      <c r="X23" s="16"/>
    </row>
    <row r="24" spans="1:24">
      <c r="A24" s="398" t="s">
        <v>119</v>
      </c>
      <c r="B24" s="398" t="s">
        <v>2438</v>
      </c>
      <c r="C24" s="398" t="s">
        <v>7808</v>
      </c>
      <c r="D24" s="398" t="s">
        <v>159</v>
      </c>
      <c r="E24" s="399">
        <v>45883.041666666664</v>
      </c>
      <c r="F24" s="398">
        <v>10.3</v>
      </c>
      <c r="G24" s="37"/>
      <c r="H24" s="15"/>
      <c r="I24" s="15"/>
      <c r="J24" s="15"/>
      <c r="K24" s="15"/>
      <c r="L24" s="15">
        <v>161</v>
      </c>
      <c r="M24" s="15"/>
      <c r="N24" s="15"/>
      <c r="O24" s="15"/>
      <c r="P24" s="14">
        <f t="shared" si="2"/>
        <v>161</v>
      </c>
      <c r="Q24" s="17" t="s">
        <v>32</v>
      </c>
      <c r="R24" s="14"/>
      <c r="S24" s="23" t="s">
        <v>33</v>
      </c>
      <c r="T24" s="16" t="s">
        <v>161</v>
      </c>
      <c r="U24" s="16" t="s">
        <v>90</v>
      </c>
      <c r="V24" s="16"/>
      <c r="W24" s="16" t="s">
        <v>7912</v>
      </c>
      <c r="X24" s="16"/>
    </row>
    <row r="25" spans="1:24">
      <c r="A25" s="398" t="s">
        <v>120</v>
      </c>
      <c r="B25" s="398" t="s">
        <v>1858</v>
      </c>
      <c r="C25" s="398" t="s">
        <v>7913</v>
      </c>
      <c r="D25" s="398" t="s">
        <v>932</v>
      </c>
      <c r="E25" s="399">
        <v>45883.003472222219</v>
      </c>
      <c r="F25" s="398">
        <v>10.3</v>
      </c>
      <c r="G25" s="37"/>
      <c r="H25" s="15"/>
      <c r="I25" s="15"/>
      <c r="J25" s="15"/>
      <c r="K25" s="15"/>
      <c r="L25" s="15">
        <v>135</v>
      </c>
      <c r="M25" s="15">
        <v>26</v>
      </c>
      <c r="N25" s="15"/>
      <c r="O25" s="15"/>
      <c r="P25" s="14">
        <f t="shared" si="2"/>
        <v>161</v>
      </c>
      <c r="Q25" s="17" t="s">
        <v>32</v>
      </c>
      <c r="R25" s="14"/>
      <c r="S25" s="23" t="s">
        <v>33</v>
      </c>
      <c r="T25" s="16" t="s">
        <v>161</v>
      </c>
      <c r="U25" s="16" t="s">
        <v>90</v>
      </c>
      <c r="V25" s="16"/>
      <c r="W25" s="16" t="s">
        <v>7912</v>
      </c>
      <c r="X25" s="16"/>
    </row>
    <row r="26" spans="1:24">
      <c r="A26" s="398" t="s">
        <v>86</v>
      </c>
      <c r="B26" s="398" t="s">
        <v>2438</v>
      </c>
      <c r="C26" s="398" t="s">
        <v>7914</v>
      </c>
      <c r="D26" s="398" t="s">
        <v>2467</v>
      </c>
      <c r="E26" s="399">
        <v>45883.041666666664</v>
      </c>
      <c r="F26" s="398">
        <v>10.3</v>
      </c>
      <c r="G26" s="37"/>
      <c r="H26" s="15"/>
      <c r="I26" s="15"/>
      <c r="J26" s="15"/>
      <c r="K26" s="15"/>
      <c r="L26" s="15">
        <v>161</v>
      </c>
      <c r="M26" s="15"/>
      <c r="N26" s="15"/>
      <c r="O26" s="15"/>
      <c r="P26" s="14">
        <f t="shared" si="2"/>
        <v>161</v>
      </c>
      <c r="Q26" s="17" t="s">
        <v>32</v>
      </c>
      <c r="R26" s="14"/>
      <c r="S26" s="23" t="s">
        <v>33</v>
      </c>
      <c r="T26" s="16" t="s">
        <v>161</v>
      </c>
      <c r="U26" s="16" t="s">
        <v>90</v>
      </c>
      <c r="V26" s="16"/>
      <c r="W26" s="16" t="s">
        <v>7912</v>
      </c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SUM(H22:H27)</f>
        <v>0</v>
      </c>
      <c r="I28" s="11">
        <f t="shared" si="3"/>
        <v>0</v>
      </c>
      <c r="J28" s="11">
        <f t="shared" si="3"/>
        <v>0</v>
      </c>
      <c r="K28" s="11">
        <f t="shared" si="3"/>
        <v>107</v>
      </c>
      <c r="L28" s="11">
        <f t="shared" si="3"/>
        <v>646</v>
      </c>
      <c r="M28" s="11">
        <f t="shared" si="3"/>
        <v>52</v>
      </c>
      <c r="N28" s="11">
        <f t="shared" si="3"/>
        <v>0</v>
      </c>
      <c r="O28" s="11">
        <f t="shared" si="3"/>
        <v>0</v>
      </c>
      <c r="P28" s="11">
        <f t="shared" si="3"/>
        <v>805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4605</v>
      </c>
      <c r="B32" s="1564"/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/>
      <c r="C33" s="1772"/>
      <c r="D33" s="1"/>
      <c r="E33" s="1"/>
    </row>
    <row r="34" spans="1:24">
      <c r="A34" s="5" t="s">
        <v>42</v>
      </c>
      <c r="B34" s="1772"/>
      <c r="C34" s="1772"/>
    </row>
    <row r="35" spans="1:24">
      <c r="A35" s="5" t="s">
        <v>43</v>
      </c>
      <c r="B35" s="1772"/>
      <c r="C35" s="1772"/>
      <c r="D35" s="1"/>
      <c r="E35" s="1"/>
    </row>
    <row r="36" spans="1:24">
      <c r="A36" s="5" t="s">
        <v>44</v>
      </c>
      <c r="B36" s="1772"/>
      <c r="C36" s="1772"/>
      <c r="D36" s="1"/>
      <c r="E36" s="1"/>
    </row>
    <row r="38" spans="1:24" ht="23.25" customHeight="1">
      <c r="A38" s="1559" t="s">
        <v>205</v>
      </c>
      <c r="B38" s="1559"/>
      <c r="C38" s="1559"/>
      <c r="D38" s="1559"/>
      <c r="E38" s="1559"/>
      <c r="F38" s="1559"/>
      <c r="G38" s="7"/>
      <c r="H38" s="1559" t="s">
        <v>346</v>
      </c>
      <c r="I38" s="1559"/>
      <c r="J38" s="1559"/>
      <c r="K38" s="1559"/>
      <c r="L38" s="1559"/>
      <c r="M38" s="1559"/>
      <c r="N38" s="1559"/>
      <c r="O38" s="1559"/>
      <c r="P38" s="1559"/>
      <c r="Q38" s="1741" t="s">
        <v>7915</v>
      </c>
      <c r="R38" s="1742"/>
      <c r="S38" s="1742"/>
      <c r="T38" s="1742"/>
      <c r="U38" s="1742"/>
      <c r="V38" s="1742"/>
      <c r="W38" s="1742"/>
      <c r="X38" s="1742"/>
    </row>
    <row r="39" spans="1:24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  <c r="X39" s="8" t="s">
        <v>28</v>
      </c>
    </row>
    <row r="40" spans="1:24">
      <c r="A40" s="398" t="s">
        <v>1530</v>
      </c>
      <c r="B40" s="398" t="s">
        <v>134</v>
      </c>
      <c r="C40" s="398" t="s">
        <v>7916</v>
      </c>
      <c r="D40" s="398" t="s">
        <v>2892</v>
      </c>
      <c r="E40" s="399">
        <v>45883.319444444445</v>
      </c>
      <c r="F40" s="398">
        <v>10.3</v>
      </c>
      <c r="G40" s="37"/>
      <c r="H40" s="15"/>
      <c r="I40" s="15"/>
      <c r="J40" s="15"/>
      <c r="K40" s="15"/>
      <c r="L40" s="15">
        <v>161</v>
      </c>
      <c r="M40" s="15"/>
      <c r="N40" s="15"/>
      <c r="O40" s="15"/>
      <c r="P40" s="14">
        <f>SUM(H40:O40)</f>
        <v>161</v>
      </c>
      <c r="Q40" s="17" t="s">
        <v>32</v>
      </c>
      <c r="R40" s="14"/>
      <c r="S40" s="23" t="s">
        <v>33</v>
      </c>
      <c r="T40" s="16" t="s">
        <v>161</v>
      </c>
      <c r="U40" s="16" t="s">
        <v>90</v>
      </c>
      <c r="V40" s="16"/>
      <c r="W40" s="16" t="s">
        <v>7910</v>
      </c>
      <c r="X40" s="16"/>
    </row>
    <row r="41" spans="1:24">
      <c r="A41" s="398" t="s">
        <v>1530</v>
      </c>
      <c r="B41" s="398" t="s">
        <v>2438</v>
      </c>
      <c r="C41" s="398" t="s">
        <v>6358</v>
      </c>
      <c r="D41" s="398" t="s">
        <v>620</v>
      </c>
      <c r="E41" s="399">
        <v>45883.979166666664</v>
      </c>
      <c r="F41" s="398">
        <v>10.3</v>
      </c>
      <c r="G41" s="37"/>
      <c r="H41" s="15"/>
      <c r="I41" s="15"/>
      <c r="J41" s="15"/>
      <c r="K41" s="15"/>
      <c r="L41" s="15">
        <v>161</v>
      </c>
      <c r="M41" s="15"/>
      <c r="N41" s="15"/>
      <c r="O41" s="15"/>
      <c r="P41" s="14">
        <f>SUM(H41:O41)</f>
        <v>161</v>
      </c>
      <c r="Q41" s="17" t="s">
        <v>32</v>
      </c>
      <c r="R41" s="14"/>
      <c r="S41" s="23" t="s">
        <v>33</v>
      </c>
      <c r="T41" s="16" t="s">
        <v>161</v>
      </c>
      <c r="U41" s="16" t="s">
        <v>90</v>
      </c>
      <c r="V41" s="16"/>
      <c r="W41" s="16" t="s">
        <v>7917</v>
      </c>
      <c r="X41" s="16"/>
    </row>
    <row r="42" spans="1:24">
      <c r="A42" s="15"/>
      <c r="B42" s="15"/>
      <c r="C42" s="15"/>
      <c r="D42" s="15"/>
      <c r="E42" s="15"/>
      <c r="F42" s="15"/>
      <c r="G42" s="37"/>
      <c r="H42" s="15"/>
      <c r="I42" s="15"/>
      <c r="J42" s="15"/>
      <c r="K42" s="15"/>
      <c r="L42" s="15"/>
      <c r="M42" s="15"/>
      <c r="N42" s="15"/>
      <c r="O42" s="15"/>
      <c r="P42" s="14">
        <f>SUM(H42:O42)</f>
        <v>0</v>
      </c>
      <c r="Q42" s="14" t="s">
        <v>30</v>
      </c>
      <c r="R42" s="14"/>
      <c r="S42" s="14" t="s">
        <v>31</v>
      </c>
      <c r="T42" s="16"/>
      <c r="U42" s="16"/>
      <c r="V42" s="16"/>
      <c r="W42" s="16"/>
      <c r="X42" s="16"/>
    </row>
    <row r="43" spans="1:24">
      <c r="A43" s="15"/>
      <c r="B43" s="15"/>
      <c r="C43" s="15"/>
      <c r="D43" s="15"/>
      <c r="E43" s="15"/>
      <c r="F43" s="15"/>
      <c r="G43" s="37"/>
      <c r="H43" s="15"/>
      <c r="I43" s="15"/>
      <c r="J43" s="15"/>
      <c r="K43" s="15"/>
      <c r="L43" s="15"/>
      <c r="M43" s="15"/>
      <c r="N43" s="15"/>
      <c r="O43" s="15"/>
      <c r="P43" s="14">
        <f>SUM(H43:O43)</f>
        <v>0</v>
      </c>
      <c r="Q43" s="14" t="s">
        <v>30</v>
      </c>
      <c r="R43" s="14"/>
      <c r="S43" s="14" t="s">
        <v>31</v>
      </c>
      <c r="T43" s="16"/>
      <c r="U43" s="16"/>
      <c r="V43" s="16"/>
      <c r="W43" s="16"/>
      <c r="X43" s="16"/>
    </row>
    <row r="44" spans="1:24">
      <c r="A44" s="11" t="s">
        <v>19</v>
      </c>
      <c r="B44" s="7"/>
      <c r="C44" s="7"/>
      <c r="D44" s="7"/>
      <c r="E44" s="11"/>
      <c r="F44" s="7"/>
      <c r="G44" s="7"/>
      <c r="H44" s="11">
        <f t="shared" ref="H44:P44" si="4">SUM(H40:H43)</f>
        <v>0</v>
      </c>
      <c r="I44" s="11">
        <f t="shared" si="4"/>
        <v>0</v>
      </c>
      <c r="J44" s="11">
        <f t="shared" si="4"/>
        <v>0</v>
      </c>
      <c r="K44" s="11">
        <f t="shared" si="4"/>
        <v>0</v>
      </c>
      <c r="L44" s="11">
        <f t="shared" si="4"/>
        <v>322</v>
      </c>
      <c r="M44" s="11">
        <f t="shared" si="4"/>
        <v>0</v>
      </c>
      <c r="N44" s="11">
        <f t="shared" si="4"/>
        <v>0</v>
      </c>
      <c r="O44" s="11">
        <f t="shared" si="4"/>
        <v>0</v>
      </c>
      <c r="P44" s="11">
        <f t="shared" si="4"/>
        <v>322</v>
      </c>
      <c r="Q44" s="12"/>
      <c r="R44" s="12"/>
      <c r="S44" s="12"/>
      <c r="T44" s="12"/>
      <c r="U44" s="12"/>
      <c r="V44" s="12"/>
      <c r="W44" s="12"/>
      <c r="X44" s="12"/>
    </row>
    <row r="45" spans="1:24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4">
      <c r="A46" s="166" t="s">
        <v>34</v>
      </c>
      <c r="B46" s="1562"/>
      <c r="C46" s="1562"/>
      <c r="D46" s="1562"/>
      <c r="E46" s="1"/>
      <c r="F46" s="1"/>
      <c r="G46" s="1"/>
      <c r="H46" s="1"/>
      <c r="I46" s="1"/>
      <c r="J46" s="1563"/>
      <c r="K46" s="1563"/>
      <c r="L46" s="156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4" ht="18">
      <c r="A47" s="187" t="s">
        <v>35</v>
      </c>
      <c r="B47" s="186" t="s">
        <v>36</v>
      </c>
      <c r="C47" s="239" t="s">
        <v>37</v>
      </c>
      <c r="D47" s="24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>
      <c r="A48" s="4" t="s">
        <v>161</v>
      </c>
      <c r="B48" s="1564" t="s">
        <v>7158</v>
      </c>
      <c r="C48" s="1564"/>
      <c r="D48" s="242"/>
      <c r="E48" s="243" t="s">
        <v>40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4" t="s">
        <v>169</v>
      </c>
      <c r="B49" s="1564" t="s">
        <v>7138</v>
      </c>
      <c r="C49" s="156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5" t="s">
        <v>42</v>
      </c>
      <c r="B50" s="1772"/>
      <c r="C50" s="1772"/>
      <c r="D50" s="1"/>
      <c r="E50" s="1"/>
    </row>
    <row r="51" spans="1:24">
      <c r="A51" s="5" t="s">
        <v>42</v>
      </c>
      <c r="B51" s="1772"/>
      <c r="C51" s="1772"/>
    </row>
    <row r="52" spans="1:24">
      <c r="A52" s="5" t="s">
        <v>43</v>
      </c>
      <c r="B52" s="1772"/>
      <c r="C52" s="1772"/>
      <c r="D52" s="1"/>
      <c r="E52" s="1"/>
    </row>
    <row r="53" spans="1:24">
      <c r="A53" s="5" t="s">
        <v>44</v>
      </c>
      <c r="B53" s="1772"/>
      <c r="C53" s="1772"/>
      <c r="D53" s="1"/>
      <c r="E53" s="1"/>
    </row>
    <row r="55" spans="1:24" ht="23.25" customHeight="1">
      <c r="A55" s="1559" t="s">
        <v>155</v>
      </c>
      <c r="B55" s="1559"/>
      <c r="C55" s="1559"/>
      <c r="D55" s="1559"/>
      <c r="E55" s="1559"/>
      <c r="F55" s="1559"/>
      <c r="G55" s="7"/>
      <c r="H55" s="1559" t="s">
        <v>346</v>
      </c>
      <c r="I55" s="1559"/>
      <c r="J55" s="1559"/>
      <c r="K55" s="1559"/>
      <c r="L55" s="1559"/>
      <c r="M55" s="1559"/>
      <c r="N55" s="1559"/>
      <c r="O55" s="1559"/>
      <c r="P55" s="1559"/>
      <c r="Q55" s="1741" t="s">
        <v>7918</v>
      </c>
      <c r="R55" s="1742"/>
      <c r="S55" s="1742"/>
      <c r="T55" s="1742"/>
      <c r="U55" s="1742"/>
      <c r="V55" s="1742"/>
      <c r="W55" s="1742"/>
      <c r="X55" s="1742"/>
    </row>
    <row r="56" spans="1:24" ht="26.25">
      <c r="A56" s="8" t="s">
        <v>3</v>
      </c>
      <c r="B56" s="8" t="s">
        <v>4</v>
      </c>
      <c r="C56" s="8" t="s">
        <v>5</v>
      </c>
      <c r="D56" s="8" t="s">
        <v>6</v>
      </c>
      <c r="E56" s="8" t="s">
        <v>7</v>
      </c>
      <c r="F56" s="8" t="s">
        <v>8</v>
      </c>
      <c r="G56" s="33" t="s">
        <v>10</v>
      </c>
      <c r="H56" s="9" t="s">
        <v>11</v>
      </c>
      <c r="I56" s="9" t="s">
        <v>12</v>
      </c>
      <c r="J56" s="9" t="s">
        <v>13</v>
      </c>
      <c r="K56" s="9" t="s">
        <v>14</v>
      </c>
      <c r="L56" s="9" t="s">
        <v>15</v>
      </c>
      <c r="M56" s="9" t="s">
        <v>16</v>
      </c>
      <c r="N56" s="9" t="s">
        <v>17</v>
      </c>
      <c r="O56" s="10" t="s">
        <v>18</v>
      </c>
      <c r="P56" s="8" t="s">
        <v>19</v>
      </c>
      <c r="Q56" s="8" t="s">
        <v>20</v>
      </c>
      <c r="R56" s="8" t="s">
        <v>9</v>
      </c>
      <c r="S56" s="8" t="s">
        <v>21</v>
      </c>
      <c r="T56" s="8" t="s">
        <v>24</v>
      </c>
      <c r="U56" s="8" t="s">
        <v>25</v>
      </c>
      <c r="V56" s="8" t="s">
        <v>26</v>
      </c>
      <c r="W56" s="8" t="s">
        <v>27</v>
      </c>
      <c r="X56" s="8" t="s">
        <v>28</v>
      </c>
    </row>
    <row r="57" spans="1:24">
      <c r="A57" s="398" t="s">
        <v>558</v>
      </c>
      <c r="B57" s="398" t="s">
        <v>2438</v>
      </c>
      <c r="C57" s="398" t="s">
        <v>7919</v>
      </c>
      <c r="D57" s="398" t="s">
        <v>159</v>
      </c>
      <c r="E57" s="399">
        <v>45883.979166666664</v>
      </c>
      <c r="F57" s="398">
        <v>10.3</v>
      </c>
      <c r="G57" s="37"/>
      <c r="H57" s="15"/>
      <c r="I57" s="15"/>
      <c r="J57" s="15"/>
      <c r="K57" s="15"/>
      <c r="L57" s="15">
        <v>161</v>
      </c>
      <c r="M57" s="15"/>
      <c r="N57" s="15"/>
      <c r="O57" s="15"/>
      <c r="P57" s="14">
        <f t="shared" ref="P57:P62" si="5">SUM(H57:O57)</f>
        <v>161</v>
      </c>
      <c r="Q57" s="17" t="s">
        <v>32</v>
      </c>
      <c r="R57" s="14"/>
      <c r="S57" s="23" t="s">
        <v>33</v>
      </c>
      <c r="T57" s="16" t="s">
        <v>161</v>
      </c>
      <c r="U57" s="16" t="s">
        <v>90</v>
      </c>
      <c r="V57" s="16"/>
      <c r="W57" s="16" t="s">
        <v>7917</v>
      </c>
      <c r="X57" s="16"/>
    </row>
    <row r="58" spans="1:24">
      <c r="A58" s="398" t="s">
        <v>102</v>
      </c>
      <c r="B58" s="398" t="s">
        <v>92</v>
      </c>
      <c r="C58" s="398" t="s">
        <v>7920</v>
      </c>
      <c r="D58" s="398" t="s">
        <v>159</v>
      </c>
      <c r="E58" s="399">
        <v>45883.979166666664</v>
      </c>
      <c r="F58" s="398">
        <v>10.3</v>
      </c>
      <c r="G58" s="37"/>
      <c r="H58" s="15"/>
      <c r="I58" s="15"/>
      <c r="J58" s="15"/>
      <c r="K58" s="15"/>
      <c r="L58" s="15">
        <v>161</v>
      </c>
      <c r="M58" s="15"/>
      <c r="N58" s="15"/>
      <c r="O58" s="15"/>
      <c r="P58" s="14">
        <f t="shared" si="5"/>
        <v>161</v>
      </c>
      <c r="Q58" s="17" t="s">
        <v>32</v>
      </c>
      <c r="R58" s="14"/>
      <c r="S58" s="23" t="s">
        <v>33</v>
      </c>
      <c r="T58" s="16" t="s">
        <v>161</v>
      </c>
      <c r="U58" s="16" t="s">
        <v>90</v>
      </c>
      <c r="V58" s="16"/>
      <c r="W58" s="16" t="s">
        <v>7917</v>
      </c>
      <c r="X58" s="16"/>
    </row>
    <row r="59" spans="1:24">
      <c r="A59" s="398" t="s">
        <v>2561</v>
      </c>
      <c r="B59" s="398" t="s">
        <v>92</v>
      </c>
      <c r="C59" s="398" t="s">
        <v>7567</v>
      </c>
      <c r="D59" s="398" t="s">
        <v>159</v>
      </c>
      <c r="E59" s="399">
        <v>45883.979166666664</v>
      </c>
      <c r="F59" s="398">
        <v>10.3</v>
      </c>
      <c r="G59" s="37"/>
      <c r="H59" s="15"/>
      <c r="I59" s="15"/>
      <c r="J59" s="15"/>
      <c r="K59" s="15"/>
      <c r="L59" s="15">
        <v>161</v>
      </c>
      <c r="M59" s="15"/>
      <c r="N59" s="15"/>
      <c r="O59" s="15"/>
      <c r="P59" s="14">
        <f t="shared" si="5"/>
        <v>161</v>
      </c>
      <c r="Q59" s="17" t="s">
        <v>32</v>
      </c>
      <c r="R59" s="14"/>
      <c r="S59" s="23" t="s">
        <v>33</v>
      </c>
      <c r="T59" s="16" t="s">
        <v>161</v>
      </c>
      <c r="U59" s="16" t="s">
        <v>90</v>
      </c>
      <c r="V59" s="16"/>
      <c r="W59" s="16" t="s">
        <v>7917</v>
      </c>
      <c r="X59" s="16"/>
    </row>
    <row r="60" spans="1:24">
      <c r="A60" s="15"/>
      <c r="B60" s="15"/>
      <c r="C60" s="15"/>
      <c r="D60" s="15"/>
      <c r="E60" s="15"/>
      <c r="F60" s="15"/>
      <c r="G60" s="37"/>
      <c r="H60" s="15"/>
      <c r="I60" s="15"/>
      <c r="J60" s="15"/>
      <c r="K60" s="15"/>
      <c r="L60" s="15"/>
      <c r="M60" s="15"/>
      <c r="N60" s="15"/>
      <c r="O60" s="15"/>
      <c r="P60" s="14">
        <f t="shared" si="5"/>
        <v>0</v>
      </c>
      <c r="Q60" s="14" t="s">
        <v>30</v>
      </c>
      <c r="R60" s="14"/>
      <c r="S60" s="14" t="s">
        <v>31</v>
      </c>
      <c r="T60" s="16"/>
      <c r="U60" s="16"/>
      <c r="V60" s="16"/>
      <c r="W60" s="16"/>
      <c r="X60" s="16"/>
    </row>
    <row r="61" spans="1:24">
      <c r="A61" s="15"/>
      <c r="B61" s="15"/>
      <c r="C61" s="15"/>
      <c r="D61" s="15"/>
      <c r="E61" s="15"/>
      <c r="F61" s="15"/>
      <c r="G61" s="37"/>
      <c r="H61" s="15"/>
      <c r="I61" s="15"/>
      <c r="J61" s="15"/>
      <c r="K61" s="15"/>
      <c r="L61" s="15"/>
      <c r="M61" s="15"/>
      <c r="N61" s="15"/>
      <c r="O61" s="15"/>
      <c r="P61" s="14">
        <f t="shared" si="5"/>
        <v>0</v>
      </c>
      <c r="Q61" s="14" t="s">
        <v>30</v>
      </c>
      <c r="R61" s="14"/>
      <c r="S61" s="14" t="s">
        <v>31</v>
      </c>
      <c r="T61" s="16"/>
      <c r="U61" s="16"/>
      <c r="V61" s="16"/>
      <c r="W61" s="16"/>
      <c r="X61" s="16"/>
    </row>
    <row r="62" spans="1:24">
      <c r="A62" s="15"/>
      <c r="B62" s="15"/>
      <c r="C62" s="15"/>
      <c r="D62" s="15"/>
      <c r="E62" s="15"/>
      <c r="F62" s="15"/>
      <c r="G62" s="37"/>
      <c r="H62" s="15"/>
      <c r="I62" s="15"/>
      <c r="J62" s="15"/>
      <c r="K62" s="15"/>
      <c r="L62" s="15"/>
      <c r="M62" s="15"/>
      <c r="N62" s="15"/>
      <c r="O62" s="15"/>
      <c r="P62" s="14">
        <f t="shared" si="5"/>
        <v>0</v>
      </c>
      <c r="Q62" s="14" t="s">
        <v>30</v>
      </c>
      <c r="R62" s="14"/>
      <c r="S62" s="14" t="s">
        <v>31</v>
      </c>
      <c r="T62" s="16"/>
      <c r="U62" s="16"/>
      <c r="V62" s="16"/>
      <c r="W62" s="16"/>
      <c r="X62" s="16"/>
    </row>
    <row r="63" spans="1:24">
      <c r="A63" s="11" t="s">
        <v>19</v>
      </c>
      <c r="B63" s="7"/>
      <c r="C63" s="7"/>
      <c r="D63" s="7"/>
      <c r="E63" s="11"/>
      <c r="F63" s="7"/>
      <c r="G63" s="7"/>
      <c r="H63" s="11">
        <f t="shared" ref="H63:P63" si="6">SUM(H57:H62)</f>
        <v>0</v>
      </c>
      <c r="I63" s="11">
        <f t="shared" si="6"/>
        <v>0</v>
      </c>
      <c r="J63" s="11">
        <f t="shared" si="6"/>
        <v>0</v>
      </c>
      <c r="K63" s="11">
        <f t="shared" si="6"/>
        <v>0</v>
      </c>
      <c r="L63" s="11">
        <f t="shared" si="6"/>
        <v>483</v>
      </c>
      <c r="M63" s="11">
        <f t="shared" si="6"/>
        <v>0</v>
      </c>
      <c r="N63" s="11">
        <f t="shared" si="6"/>
        <v>0</v>
      </c>
      <c r="O63" s="11">
        <f t="shared" si="6"/>
        <v>0</v>
      </c>
      <c r="P63" s="11">
        <f t="shared" si="6"/>
        <v>483</v>
      </c>
      <c r="Q63" s="12"/>
      <c r="R63" s="12"/>
      <c r="S63" s="12"/>
      <c r="T63" s="12"/>
      <c r="U63" s="12"/>
      <c r="V63" s="12"/>
      <c r="W63" s="12"/>
      <c r="X63" s="12"/>
    </row>
    <row r="64" spans="1:24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4">
      <c r="A65" s="166" t="s">
        <v>34</v>
      </c>
      <c r="B65" s="1562"/>
      <c r="C65" s="1562"/>
      <c r="D65" s="1562"/>
      <c r="E65" s="1"/>
      <c r="F65" s="1"/>
      <c r="G65" s="1"/>
      <c r="H65" s="1"/>
      <c r="I65" s="1"/>
      <c r="J65" s="1563"/>
      <c r="K65" s="1563"/>
      <c r="L65" s="156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4" ht="18">
      <c r="A66" s="187" t="s">
        <v>35</v>
      </c>
      <c r="B66" s="186" t="s">
        <v>36</v>
      </c>
      <c r="C66" s="239" t="s">
        <v>37</v>
      </c>
      <c r="D66" s="24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4">
      <c r="A67" s="4" t="s">
        <v>161</v>
      </c>
      <c r="B67" s="1564" t="s">
        <v>7158</v>
      </c>
      <c r="C67" s="1564"/>
      <c r="D67" s="242"/>
      <c r="E67" s="243" t="s">
        <v>40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4">
      <c r="A68" s="4" t="s">
        <v>169</v>
      </c>
      <c r="B68" s="1564" t="s">
        <v>7138</v>
      </c>
      <c r="C68" s="156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>
      <c r="A69" s="5" t="s">
        <v>42</v>
      </c>
      <c r="B69" s="1772"/>
      <c r="C69" s="1772"/>
      <c r="D69" s="1"/>
      <c r="E69" s="1"/>
    </row>
    <row r="70" spans="1:24">
      <c r="A70" s="5" t="s">
        <v>42</v>
      </c>
      <c r="B70" s="1772"/>
      <c r="C70" s="1772"/>
    </row>
    <row r="71" spans="1:24">
      <c r="A71" s="5" t="s">
        <v>43</v>
      </c>
      <c r="B71" s="1772"/>
      <c r="C71" s="1772"/>
      <c r="D71" s="1"/>
      <c r="E71" s="1"/>
    </row>
    <row r="72" spans="1:24">
      <c r="A72" s="5" t="s">
        <v>44</v>
      </c>
      <c r="B72" s="1772"/>
      <c r="C72" s="1772"/>
      <c r="D72" s="1"/>
      <c r="E72" s="1"/>
    </row>
    <row r="74" spans="1:24" ht="23.25" customHeight="1">
      <c r="A74" s="1559" t="s">
        <v>83</v>
      </c>
      <c r="B74" s="1559"/>
      <c r="C74" s="1559"/>
      <c r="D74" s="1559"/>
      <c r="E74" s="1559"/>
      <c r="F74" s="1559"/>
      <c r="G74" s="7"/>
      <c r="H74" s="1559" t="s">
        <v>346</v>
      </c>
      <c r="I74" s="1559"/>
      <c r="J74" s="1559"/>
      <c r="K74" s="1559"/>
      <c r="L74" s="1559"/>
      <c r="M74" s="1559"/>
      <c r="N74" s="1559"/>
      <c r="O74" s="1559"/>
      <c r="P74" s="1559"/>
      <c r="Q74" s="1741" t="s">
        <v>6836</v>
      </c>
      <c r="R74" s="1742"/>
      <c r="S74" s="1742"/>
      <c r="T74" s="1742"/>
      <c r="U74" s="1742"/>
      <c r="V74" s="1742"/>
      <c r="W74" s="1742"/>
      <c r="X74" s="1742"/>
    </row>
    <row r="75" spans="1:24" ht="26.25">
      <c r="A75" s="8" t="s">
        <v>3</v>
      </c>
      <c r="B75" s="8" t="s">
        <v>4</v>
      </c>
      <c r="C75" s="8" t="s">
        <v>5</v>
      </c>
      <c r="D75" s="8" t="s">
        <v>6</v>
      </c>
      <c r="E75" s="8" t="s">
        <v>7</v>
      </c>
      <c r="F75" s="8" t="s">
        <v>8</v>
      </c>
      <c r="G75" s="33" t="s">
        <v>10</v>
      </c>
      <c r="H75" s="9" t="s">
        <v>11</v>
      </c>
      <c r="I75" s="9" t="s">
        <v>12</v>
      </c>
      <c r="J75" s="9" t="s">
        <v>13</v>
      </c>
      <c r="K75" s="9" t="s">
        <v>14</v>
      </c>
      <c r="L75" s="9" t="s">
        <v>15</v>
      </c>
      <c r="M75" s="9" t="s">
        <v>16</v>
      </c>
      <c r="N75" s="9" t="s">
        <v>17</v>
      </c>
      <c r="O75" s="10" t="s">
        <v>18</v>
      </c>
      <c r="P75" s="8" t="s">
        <v>19</v>
      </c>
      <c r="Q75" s="8" t="s">
        <v>20</v>
      </c>
      <c r="R75" s="8" t="s">
        <v>9</v>
      </c>
      <c r="S75" s="8" t="s">
        <v>21</v>
      </c>
      <c r="T75" s="8" t="s">
        <v>24</v>
      </c>
      <c r="U75" s="8" t="s">
        <v>25</v>
      </c>
      <c r="V75" s="8" t="s">
        <v>26</v>
      </c>
      <c r="W75" s="8" t="s">
        <v>27</v>
      </c>
      <c r="X75" s="8" t="s">
        <v>28</v>
      </c>
    </row>
    <row r="76" spans="1:24">
      <c r="A76" s="15" t="s">
        <v>152</v>
      </c>
      <c r="B76" s="15" t="s">
        <v>1858</v>
      </c>
      <c r="C76" s="35" t="s">
        <v>7921</v>
      </c>
      <c r="D76" s="15" t="s">
        <v>88</v>
      </c>
      <c r="E76" s="24">
        <v>45884.166666666664</v>
      </c>
      <c r="F76" s="15">
        <v>10.3</v>
      </c>
      <c r="G76" s="37" t="s">
        <v>7198</v>
      </c>
      <c r="H76" s="15"/>
      <c r="I76" s="15"/>
      <c r="J76" s="15"/>
      <c r="K76" s="35">
        <v>107</v>
      </c>
      <c r="L76" s="35">
        <v>54</v>
      </c>
      <c r="M76" s="15"/>
      <c r="N76" s="15"/>
      <c r="O76" s="15"/>
      <c r="P76" s="14">
        <f t="shared" ref="P76:P82" si="7">SUM(H76:O76)</f>
        <v>161</v>
      </c>
      <c r="Q76" s="17" t="s">
        <v>32</v>
      </c>
      <c r="R76" s="14">
        <v>113399</v>
      </c>
      <c r="S76" s="23" t="s">
        <v>33</v>
      </c>
      <c r="T76" s="16" t="s">
        <v>161</v>
      </c>
      <c r="U76" s="16" t="s">
        <v>90</v>
      </c>
      <c r="V76" s="16">
        <v>1013861</v>
      </c>
      <c r="W76" s="16" t="s">
        <v>7917</v>
      </c>
      <c r="X76" s="16"/>
    </row>
    <row r="77" spans="1:24">
      <c r="A77" s="15" t="s">
        <v>152</v>
      </c>
      <c r="B77" s="15" t="s">
        <v>1858</v>
      </c>
      <c r="C77" s="35" t="s">
        <v>7922</v>
      </c>
      <c r="D77" s="15" t="s">
        <v>932</v>
      </c>
      <c r="E77" s="24">
        <v>45884.003472222219</v>
      </c>
      <c r="F77" s="15">
        <v>10.3</v>
      </c>
      <c r="G77" s="37" t="s">
        <v>3986</v>
      </c>
      <c r="H77" s="15"/>
      <c r="I77" s="15"/>
      <c r="J77" s="15"/>
      <c r="K77" s="15">
        <v>161</v>
      </c>
      <c r="L77" s="15"/>
      <c r="M77" s="15"/>
      <c r="N77" s="15"/>
      <c r="O77" s="15"/>
      <c r="P77" s="14">
        <f t="shared" si="7"/>
        <v>161</v>
      </c>
      <c r="Q77" s="17" t="s">
        <v>32</v>
      </c>
      <c r="R77" s="14">
        <v>113400</v>
      </c>
      <c r="S77" s="23" t="s">
        <v>33</v>
      </c>
      <c r="T77" s="16" t="s">
        <v>161</v>
      </c>
      <c r="U77" s="16" t="s">
        <v>90</v>
      </c>
      <c r="V77" s="16">
        <v>1013862</v>
      </c>
      <c r="W77" s="16" t="s">
        <v>7917</v>
      </c>
      <c r="X77" s="16"/>
    </row>
    <row r="78" spans="1:24">
      <c r="A78" s="15" t="s">
        <v>142</v>
      </c>
      <c r="B78" s="15" t="s">
        <v>72</v>
      </c>
      <c r="C78" s="35" t="s">
        <v>7923</v>
      </c>
      <c r="D78" s="15" t="s">
        <v>71</v>
      </c>
      <c r="E78" s="24">
        <v>45883.711805555555</v>
      </c>
      <c r="F78" s="15">
        <v>14.5</v>
      </c>
      <c r="G78" s="37"/>
      <c r="H78" s="15"/>
      <c r="I78" s="15"/>
      <c r="J78" s="15"/>
      <c r="K78" s="15">
        <v>109</v>
      </c>
      <c r="L78" s="15">
        <v>42</v>
      </c>
      <c r="M78" s="15">
        <v>9</v>
      </c>
      <c r="N78" s="15">
        <v>1</v>
      </c>
      <c r="O78" s="15"/>
      <c r="P78" s="14">
        <f t="shared" si="7"/>
        <v>161</v>
      </c>
      <c r="Q78" s="14" t="s">
        <v>30</v>
      </c>
      <c r="R78" s="14">
        <v>113349</v>
      </c>
      <c r="S78" s="14" t="s">
        <v>31</v>
      </c>
      <c r="T78" s="16" t="s">
        <v>169</v>
      </c>
      <c r="U78" s="16"/>
      <c r="V78" s="16">
        <v>1013863</v>
      </c>
      <c r="W78" s="16" t="s">
        <v>7924</v>
      </c>
      <c r="X78" s="16"/>
    </row>
    <row r="79" spans="1:24">
      <c r="A79" s="15" t="s">
        <v>142</v>
      </c>
      <c r="B79" s="15" t="s">
        <v>72</v>
      </c>
      <c r="C79" s="35" t="s">
        <v>7925</v>
      </c>
      <c r="D79" s="15" t="s">
        <v>71</v>
      </c>
      <c r="E79" s="24">
        <v>45883.711805555555</v>
      </c>
      <c r="F79" s="15">
        <v>14.5</v>
      </c>
      <c r="G79" s="37"/>
      <c r="H79" s="15"/>
      <c r="I79" s="15"/>
      <c r="J79" s="15"/>
      <c r="K79" s="15">
        <v>67</v>
      </c>
      <c r="L79" s="35">
        <v>94</v>
      </c>
      <c r="M79" s="15"/>
      <c r="N79" s="15"/>
      <c r="O79" s="15"/>
      <c r="P79" s="14">
        <f t="shared" si="7"/>
        <v>161</v>
      </c>
      <c r="Q79" s="14" t="s">
        <v>30</v>
      </c>
      <c r="R79" s="14">
        <v>113351</v>
      </c>
      <c r="S79" s="14" t="s">
        <v>31</v>
      </c>
      <c r="T79" s="16" t="s">
        <v>169</v>
      </c>
      <c r="U79" s="16"/>
      <c r="V79" s="16">
        <v>1013864</v>
      </c>
      <c r="W79" s="16" t="s">
        <v>7924</v>
      </c>
      <c r="X79" s="16"/>
    </row>
    <row r="80" spans="1:24">
      <c r="A80" s="15" t="s">
        <v>141</v>
      </c>
      <c r="B80" s="15" t="s">
        <v>69</v>
      </c>
      <c r="C80" s="35" t="s">
        <v>7926</v>
      </c>
      <c r="D80" s="15" t="s">
        <v>68</v>
      </c>
      <c r="E80" s="24">
        <v>45882.760416666664</v>
      </c>
      <c r="F80" s="15">
        <v>14.5</v>
      </c>
      <c r="G80" s="37"/>
      <c r="H80" s="15"/>
      <c r="I80" s="15"/>
      <c r="J80" s="15"/>
      <c r="K80" s="15">
        <v>54</v>
      </c>
      <c r="L80" s="15">
        <v>107</v>
      </c>
      <c r="M80" s="15"/>
      <c r="N80" s="15"/>
      <c r="O80" s="15"/>
      <c r="P80" s="14">
        <f t="shared" si="7"/>
        <v>161</v>
      </c>
      <c r="Q80" s="14" t="s">
        <v>30</v>
      </c>
      <c r="R80" s="14">
        <v>113352</v>
      </c>
      <c r="S80" s="14" t="s">
        <v>31</v>
      </c>
      <c r="T80" s="16" t="s">
        <v>169</v>
      </c>
      <c r="U80" s="16"/>
      <c r="V80" s="16">
        <v>1013865</v>
      </c>
      <c r="W80" s="16" t="s">
        <v>7924</v>
      </c>
      <c r="X80" s="16"/>
    </row>
    <row r="81" spans="1:24">
      <c r="A81" s="15"/>
      <c r="B81" s="15"/>
      <c r="C81" s="15"/>
      <c r="D81" s="15"/>
      <c r="E81" s="15"/>
      <c r="F81" s="15"/>
      <c r="G81" s="37"/>
      <c r="H81" s="15"/>
      <c r="I81" s="15"/>
      <c r="J81" s="15"/>
      <c r="K81" s="15"/>
      <c r="L81" s="15"/>
      <c r="M81" s="15"/>
      <c r="N81" s="15"/>
      <c r="O81" s="15"/>
      <c r="P81" s="14">
        <f t="shared" si="7"/>
        <v>0</v>
      </c>
      <c r="Q81" s="14" t="s">
        <v>30</v>
      </c>
      <c r="R81" s="14"/>
      <c r="S81" s="14" t="s">
        <v>31</v>
      </c>
      <c r="T81" s="16"/>
      <c r="U81" s="16"/>
      <c r="V81" s="16"/>
      <c r="W81" s="16"/>
      <c r="X81" s="16"/>
    </row>
    <row r="82" spans="1:24">
      <c r="A82" s="15"/>
      <c r="B82" s="15"/>
      <c r="C82" s="15"/>
      <c r="D82" s="15"/>
      <c r="E82" s="15"/>
      <c r="F82" s="15"/>
      <c r="G82" s="37"/>
      <c r="H82" s="15"/>
      <c r="I82" s="15"/>
      <c r="J82" s="15"/>
      <c r="K82" s="15"/>
      <c r="L82" s="15"/>
      <c r="M82" s="15"/>
      <c r="N82" s="15"/>
      <c r="O82" s="15"/>
      <c r="P82" s="14">
        <f t="shared" si="7"/>
        <v>0</v>
      </c>
      <c r="Q82" s="14" t="s">
        <v>30</v>
      </c>
      <c r="R82" s="14"/>
      <c r="S82" s="14" t="s">
        <v>31</v>
      </c>
      <c r="T82" s="16"/>
      <c r="U82" s="16"/>
      <c r="V82" s="16"/>
      <c r="W82" s="16"/>
      <c r="X82" s="16"/>
    </row>
    <row r="83" spans="1:24">
      <c r="A83" s="11" t="s">
        <v>19</v>
      </c>
      <c r="B83" s="7"/>
      <c r="C83" s="7"/>
      <c r="D83" s="7"/>
      <c r="E83" s="11"/>
      <c r="F83" s="7"/>
      <c r="G83" s="7"/>
      <c r="H83" s="11">
        <f t="shared" ref="H83:P83" si="8">SUM(H76:H82)</f>
        <v>0</v>
      </c>
      <c r="I83" s="11">
        <f t="shared" si="8"/>
        <v>0</v>
      </c>
      <c r="J83" s="11">
        <f t="shared" si="8"/>
        <v>0</v>
      </c>
      <c r="K83" s="11">
        <f t="shared" si="8"/>
        <v>498</v>
      </c>
      <c r="L83" s="11">
        <f t="shared" si="8"/>
        <v>297</v>
      </c>
      <c r="M83" s="11">
        <f t="shared" si="8"/>
        <v>9</v>
      </c>
      <c r="N83" s="11">
        <f t="shared" si="8"/>
        <v>1</v>
      </c>
      <c r="O83" s="11">
        <f t="shared" si="8"/>
        <v>0</v>
      </c>
      <c r="P83" s="11">
        <f t="shared" si="8"/>
        <v>805</v>
      </c>
      <c r="Q83" s="12"/>
      <c r="R83" s="12"/>
      <c r="S83" s="12"/>
      <c r="T83" s="12"/>
      <c r="U83" s="12"/>
      <c r="V83" s="12"/>
      <c r="W83" s="12"/>
      <c r="X83" s="12"/>
    </row>
    <row r="84" spans="1:24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4">
      <c r="A85" s="166" t="s">
        <v>34</v>
      </c>
      <c r="B85" s="1562"/>
      <c r="C85" s="1562"/>
      <c r="D85" s="1562"/>
      <c r="E85" s="1"/>
      <c r="F85" s="1"/>
      <c r="G85" s="1"/>
      <c r="H85" s="1"/>
      <c r="I85" s="1"/>
      <c r="J85" s="1563"/>
      <c r="K85" s="1563"/>
      <c r="L85" s="1563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4" ht="18">
      <c r="A86" s="187" t="s">
        <v>35</v>
      </c>
      <c r="B86" s="186" t="s">
        <v>36</v>
      </c>
      <c r="C86" s="239" t="s">
        <v>37</v>
      </c>
      <c r="D86" s="24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4">
      <c r="A87" s="4" t="s">
        <v>161</v>
      </c>
      <c r="B87" s="1564" t="s">
        <v>7158</v>
      </c>
      <c r="C87" s="1564"/>
      <c r="D87" s="242"/>
      <c r="E87" s="243" t="s">
        <v>40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>
      <c r="A88" s="4" t="s">
        <v>169</v>
      </c>
      <c r="B88" s="1564" t="s">
        <v>7138</v>
      </c>
      <c r="C88" s="156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>
      <c r="A89" s="5" t="s">
        <v>42</v>
      </c>
      <c r="B89" s="1565" t="s">
        <v>487</v>
      </c>
      <c r="C89" s="1565"/>
      <c r="D89" s="1"/>
      <c r="E89" s="1"/>
    </row>
    <row r="90" spans="1:24">
      <c r="A90" s="5" t="s">
        <v>42</v>
      </c>
      <c r="B90" s="1565"/>
      <c r="C90" s="1565"/>
    </row>
    <row r="91" spans="1:24">
      <c r="A91" s="5" t="s">
        <v>43</v>
      </c>
      <c r="B91" s="1566">
        <v>358401802891</v>
      </c>
      <c r="C91" s="1565"/>
      <c r="D91" s="1"/>
      <c r="E91" s="1"/>
    </row>
    <row r="92" spans="1:24">
      <c r="A92" s="5" t="s">
        <v>44</v>
      </c>
      <c r="B92" s="1567">
        <v>0.29166666666666669</v>
      </c>
      <c r="C92" s="1565"/>
      <c r="D92" s="1"/>
      <c r="E92" s="1"/>
    </row>
  </sheetData>
  <mergeCells count="54">
    <mergeCell ref="B91:C91"/>
    <mergeCell ref="B92:C92"/>
    <mergeCell ref="B85:D85"/>
    <mergeCell ref="J85:L85"/>
    <mergeCell ref="B87:C87"/>
    <mergeCell ref="B89:C89"/>
    <mergeCell ref="B90:C90"/>
    <mergeCell ref="B71:C71"/>
    <mergeCell ref="B72:C72"/>
    <mergeCell ref="A74:F74"/>
    <mergeCell ref="H74:P74"/>
    <mergeCell ref="Q74:X74"/>
    <mergeCell ref="B65:D65"/>
    <mergeCell ref="J65:L65"/>
    <mergeCell ref="B67:C67"/>
    <mergeCell ref="B69:C69"/>
    <mergeCell ref="B70:C70"/>
    <mergeCell ref="B52:C52"/>
    <mergeCell ref="B53:C53"/>
    <mergeCell ref="A55:F55"/>
    <mergeCell ref="H55:P55"/>
    <mergeCell ref="Q55:X55"/>
    <mergeCell ref="H38:P38"/>
    <mergeCell ref="Q38:X38"/>
    <mergeCell ref="B46:D46"/>
    <mergeCell ref="J46:L46"/>
    <mergeCell ref="B48:C48"/>
    <mergeCell ref="Q20:X20"/>
    <mergeCell ref="B30:D30"/>
    <mergeCell ref="J30:L30"/>
    <mergeCell ref="B32:C32"/>
    <mergeCell ref="B33:C33"/>
    <mergeCell ref="H20:P20"/>
    <mergeCell ref="A1:F1"/>
    <mergeCell ref="H1:P1"/>
    <mergeCell ref="Q1:X1"/>
    <mergeCell ref="B11:D11"/>
    <mergeCell ref="J11:L11"/>
    <mergeCell ref="B14:C14"/>
    <mergeCell ref="B49:C49"/>
    <mergeCell ref="B68:C68"/>
    <mergeCell ref="B88:C88"/>
    <mergeCell ref="B13:C13"/>
    <mergeCell ref="B15:C15"/>
    <mergeCell ref="B16:C16"/>
    <mergeCell ref="B17:C17"/>
    <mergeCell ref="B18:C18"/>
    <mergeCell ref="A20:F20"/>
    <mergeCell ref="B35:C35"/>
    <mergeCell ref="B36:C36"/>
    <mergeCell ref="B34:C34"/>
    <mergeCell ref="A38:F38"/>
    <mergeCell ref="B50:C50"/>
    <mergeCell ref="B51:C51"/>
  </mergeCells>
  <pageMargins left="0.7" right="0.7" top="0.75" bottom="0.75" header="0.3" footer="0.3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FCFF9-C522-4F5F-9BCC-4ACA495FC6B4}">
  <sheetPr>
    <tabColor rgb="FFFFFF00"/>
  </sheetPr>
  <dimension ref="A1:X38"/>
  <sheetViews>
    <sheetView topLeftCell="A4" workbookViewId="0">
      <selection activeCell="I17" sqref="I17"/>
    </sheetView>
  </sheetViews>
  <sheetFormatPr defaultColWidth="11.42578125" defaultRowHeight="15"/>
  <cols>
    <col min="1" max="1" width="25.42578125" customWidth="1"/>
    <col min="2" max="2" width="11.85546875" customWidth="1"/>
    <col min="3" max="3" width="23.5703125" customWidth="1"/>
    <col min="4" max="4" width="12.42578125" customWidth="1"/>
    <col min="5" max="5" width="16.855468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0.42578125" customWidth="1"/>
  </cols>
  <sheetData>
    <row r="1" spans="1:24" ht="23.25">
      <c r="A1" s="1559" t="s">
        <v>1442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3609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145</v>
      </c>
      <c r="B3" s="15" t="s">
        <v>57</v>
      </c>
      <c r="C3" s="15" t="s">
        <v>7927</v>
      </c>
      <c r="D3" s="15" t="s">
        <v>56</v>
      </c>
      <c r="E3" s="24">
        <v>45879.229166666664</v>
      </c>
      <c r="F3" s="15">
        <v>10.3</v>
      </c>
      <c r="G3" s="37"/>
      <c r="H3" s="15"/>
      <c r="I3" s="15"/>
      <c r="J3" s="35">
        <v>135</v>
      </c>
      <c r="K3" s="15"/>
      <c r="L3" s="15"/>
      <c r="M3" s="15"/>
      <c r="N3" s="15"/>
      <c r="O3" s="15"/>
      <c r="P3" s="14">
        <f t="shared" ref="P3:P9" si="0">SUM(H3:O3)</f>
        <v>135</v>
      </c>
      <c r="Q3" s="14" t="s">
        <v>30</v>
      </c>
      <c r="R3" s="14">
        <v>113287</v>
      </c>
      <c r="S3" s="14">
        <v>2</v>
      </c>
      <c r="T3" s="16" t="s">
        <v>169</v>
      </c>
      <c r="U3" s="16" t="s">
        <v>90</v>
      </c>
      <c r="V3" s="16">
        <v>1013788</v>
      </c>
      <c r="W3" s="16" t="s">
        <v>7928</v>
      </c>
      <c r="X3" s="16"/>
    </row>
    <row r="4" spans="1:24">
      <c r="A4" s="15" t="s">
        <v>122</v>
      </c>
      <c r="B4" s="15" t="s">
        <v>62</v>
      </c>
      <c r="C4" s="15" t="s">
        <v>7929</v>
      </c>
      <c r="D4" s="15" t="s">
        <v>61</v>
      </c>
      <c r="E4" s="24">
        <v>45878.767361111109</v>
      </c>
      <c r="F4" s="15">
        <v>13</v>
      </c>
      <c r="G4" s="37"/>
      <c r="H4" s="15"/>
      <c r="I4" s="15"/>
      <c r="J4" s="35">
        <v>81</v>
      </c>
      <c r="K4" s="35">
        <v>80</v>
      </c>
      <c r="L4" s="15"/>
      <c r="M4" s="15"/>
      <c r="N4" s="15"/>
      <c r="O4" s="15"/>
      <c r="P4" s="14">
        <f t="shared" si="0"/>
        <v>161</v>
      </c>
      <c r="Q4" s="14" t="s">
        <v>30</v>
      </c>
      <c r="R4" s="14">
        <v>113288</v>
      </c>
      <c r="S4" s="14" t="s">
        <v>31</v>
      </c>
      <c r="T4" s="16" t="s">
        <v>169</v>
      </c>
      <c r="U4" s="16" t="s">
        <v>90</v>
      </c>
      <c r="V4" s="16">
        <v>1013789</v>
      </c>
      <c r="W4" s="16" t="s">
        <v>7930</v>
      </c>
      <c r="X4" s="16"/>
    </row>
    <row r="5" spans="1:24">
      <c r="A5" s="15" t="s">
        <v>150</v>
      </c>
      <c r="B5" s="15" t="s">
        <v>57</v>
      </c>
      <c r="C5" s="15" t="s">
        <v>7931</v>
      </c>
      <c r="D5" s="15" t="s">
        <v>56</v>
      </c>
      <c r="E5" s="24">
        <v>45879.229166666664</v>
      </c>
      <c r="F5" s="15">
        <v>10.3</v>
      </c>
      <c r="G5" s="37"/>
      <c r="H5" s="15"/>
      <c r="I5" s="15"/>
      <c r="J5" s="15"/>
      <c r="K5" s="35">
        <v>175</v>
      </c>
      <c r="L5" s="15"/>
      <c r="M5" s="15"/>
      <c r="N5" s="15"/>
      <c r="O5" s="15"/>
      <c r="P5" s="14">
        <f t="shared" si="0"/>
        <v>175</v>
      </c>
      <c r="Q5" s="14" t="s">
        <v>30</v>
      </c>
      <c r="R5" s="14">
        <v>113302</v>
      </c>
      <c r="S5" s="14" t="s">
        <v>31</v>
      </c>
      <c r="T5" s="16" t="s">
        <v>169</v>
      </c>
      <c r="U5" s="16" t="s">
        <v>90</v>
      </c>
      <c r="V5" s="16">
        <v>1013790</v>
      </c>
      <c r="W5" s="16" t="s">
        <v>7928</v>
      </c>
      <c r="X5" s="16"/>
    </row>
    <row r="6" spans="1:24">
      <c r="A6" s="15" t="s">
        <v>133</v>
      </c>
      <c r="B6" s="15" t="s">
        <v>134</v>
      </c>
      <c r="C6" s="15" t="s">
        <v>7932</v>
      </c>
      <c r="D6" s="15" t="s">
        <v>2892</v>
      </c>
      <c r="E6" s="24">
        <v>45880.319444444445</v>
      </c>
      <c r="F6" s="15">
        <v>10.3</v>
      </c>
      <c r="G6" s="37" t="s">
        <v>7933</v>
      </c>
      <c r="H6" s="15"/>
      <c r="I6" s="15"/>
      <c r="J6" s="15"/>
      <c r="K6" s="35">
        <v>41</v>
      </c>
      <c r="L6" s="35">
        <v>120</v>
      </c>
      <c r="M6" s="15"/>
      <c r="N6" s="15"/>
      <c r="O6" s="15"/>
      <c r="P6" s="14">
        <f t="shared" si="0"/>
        <v>161</v>
      </c>
      <c r="Q6" s="17" t="s">
        <v>32</v>
      </c>
      <c r="R6" s="14">
        <v>113322</v>
      </c>
      <c r="S6" s="23" t="s">
        <v>33</v>
      </c>
      <c r="T6" s="16" t="s">
        <v>161</v>
      </c>
      <c r="U6" s="16" t="s">
        <v>90</v>
      </c>
      <c r="V6" s="16">
        <v>1013791</v>
      </c>
      <c r="W6" s="16" t="s">
        <v>7934</v>
      </c>
      <c r="X6" s="16"/>
    </row>
    <row r="7" spans="1:24">
      <c r="A7" s="15" t="s">
        <v>152</v>
      </c>
      <c r="B7" s="15" t="s">
        <v>78</v>
      </c>
      <c r="C7" s="15" t="s">
        <v>7935</v>
      </c>
      <c r="D7" s="15" t="s">
        <v>88</v>
      </c>
      <c r="E7" s="24">
        <v>45879.166666666664</v>
      </c>
      <c r="F7" s="15">
        <v>10.3</v>
      </c>
      <c r="G7" s="37" t="s">
        <v>176</v>
      </c>
      <c r="H7" s="15"/>
      <c r="I7" s="15"/>
      <c r="J7" s="15"/>
      <c r="K7" s="35">
        <v>161</v>
      </c>
      <c r="L7" s="15"/>
      <c r="M7" s="15"/>
      <c r="N7" s="15"/>
      <c r="O7" s="15"/>
      <c r="P7" s="14">
        <f t="shared" si="0"/>
        <v>161</v>
      </c>
      <c r="Q7" s="17" t="s">
        <v>32</v>
      </c>
      <c r="R7" s="14">
        <v>113323</v>
      </c>
      <c r="S7" s="23" t="s">
        <v>33</v>
      </c>
      <c r="T7" s="16" t="s">
        <v>161</v>
      </c>
      <c r="U7" s="16" t="s">
        <v>90</v>
      </c>
      <c r="V7" s="16">
        <v>1013792</v>
      </c>
      <c r="W7" s="16" t="s">
        <v>7936</v>
      </c>
      <c r="X7" s="16"/>
    </row>
    <row r="8" spans="1:24">
      <c r="A8" s="15" t="s">
        <v>219</v>
      </c>
      <c r="B8" s="15" t="s">
        <v>75</v>
      </c>
      <c r="C8" s="15" t="s">
        <v>7937</v>
      </c>
      <c r="D8" s="15" t="s">
        <v>74</v>
      </c>
      <c r="E8" s="24">
        <v>45878.524305555555</v>
      </c>
      <c r="F8" s="15">
        <v>15.3</v>
      </c>
      <c r="G8" s="37"/>
      <c r="H8" s="15"/>
      <c r="I8" s="15"/>
      <c r="J8" s="35">
        <v>54</v>
      </c>
      <c r="K8" s="35">
        <v>107</v>
      </c>
      <c r="L8" s="15"/>
      <c r="M8" s="15"/>
      <c r="N8" s="15"/>
      <c r="O8" s="15"/>
      <c r="P8" s="14">
        <f t="shared" si="0"/>
        <v>161</v>
      </c>
      <c r="Q8" s="14" t="s">
        <v>30</v>
      </c>
      <c r="R8" s="14">
        <v>113306</v>
      </c>
      <c r="S8" s="14" t="s">
        <v>31</v>
      </c>
      <c r="T8" s="16" t="s">
        <v>169</v>
      </c>
      <c r="U8" s="16" t="s">
        <v>222</v>
      </c>
      <c r="V8" s="16">
        <v>1013793</v>
      </c>
      <c r="W8" s="16" t="s">
        <v>7938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270</v>
      </c>
      <c r="K10" s="11">
        <f t="shared" si="1"/>
        <v>564</v>
      </c>
      <c r="L10" s="11">
        <f t="shared" si="1"/>
        <v>120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954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161</v>
      </c>
      <c r="B14" s="1564" t="s">
        <v>7158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169</v>
      </c>
      <c r="B15" s="1564" t="s">
        <v>7138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2180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834" t="s">
        <v>7939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1277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2868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133</v>
      </c>
      <c r="B22" s="15" t="s">
        <v>134</v>
      </c>
      <c r="C22" s="15" t="s">
        <v>7940</v>
      </c>
      <c r="D22" s="15" t="s">
        <v>2892</v>
      </c>
      <c r="E22" s="24">
        <v>45880.319444444445</v>
      </c>
      <c r="F22" s="15">
        <v>10.3</v>
      </c>
      <c r="G22" s="37" t="s">
        <v>7933</v>
      </c>
      <c r="H22" s="15"/>
      <c r="I22" s="15"/>
      <c r="J22" s="15"/>
      <c r="K22" s="35">
        <v>27</v>
      </c>
      <c r="L22" s="35">
        <v>134</v>
      </c>
      <c r="M22" s="15"/>
      <c r="N22" s="15"/>
      <c r="O22" s="15"/>
      <c r="P22" s="14">
        <f t="shared" ref="P22:P28" si="2">SUM(H22:O22)</f>
        <v>161</v>
      </c>
      <c r="Q22" s="17" t="s">
        <v>32</v>
      </c>
      <c r="R22" s="14">
        <v>113326</v>
      </c>
      <c r="S22" s="23" t="s">
        <v>33</v>
      </c>
      <c r="T22" s="16" t="s">
        <v>161</v>
      </c>
      <c r="U22" s="16" t="s">
        <v>90</v>
      </c>
      <c r="V22" s="16">
        <v>1013800</v>
      </c>
      <c r="W22" s="16" t="s">
        <v>7934</v>
      </c>
      <c r="X22" s="16"/>
    </row>
    <row r="23" spans="1:24">
      <c r="A23" s="393" t="s">
        <v>142</v>
      </c>
      <c r="B23" s="393" t="s">
        <v>72</v>
      </c>
      <c r="C23" s="393" t="s">
        <v>7941</v>
      </c>
      <c r="D23" s="393" t="s">
        <v>71</v>
      </c>
      <c r="E23" s="546">
        <v>45879.711805555555</v>
      </c>
      <c r="F23" s="393">
        <v>14.5</v>
      </c>
      <c r="G23" s="37"/>
      <c r="H23" s="15"/>
      <c r="I23" s="15"/>
      <c r="J23" s="15"/>
      <c r="K23" s="35">
        <v>54</v>
      </c>
      <c r="L23" s="35">
        <v>37</v>
      </c>
      <c r="M23" s="35">
        <v>70</v>
      </c>
      <c r="N23" s="15"/>
      <c r="O23" s="15"/>
      <c r="P23" s="14">
        <f t="shared" si="2"/>
        <v>161</v>
      </c>
      <c r="Q23" s="14" t="s">
        <v>30</v>
      </c>
      <c r="R23" s="14">
        <v>113300</v>
      </c>
      <c r="S23" s="14" t="s">
        <v>31</v>
      </c>
      <c r="T23" s="16" t="s">
        <v>169</v>
      </c>
      <c r="U23" s="16"/>
      <c r="V23" s="16">
        <v>1013801</v>
      </c>
      <c r="W23" s="16" t="s">
        <v>7942</v>
      </c>
      <c r="X23" s="16"/>
    </row>
    <row r="24" spans="1:24">
      <c r="A24" s="15" t="s">
        <v>120</v>
      </c>
      <c r="B24" s="15" t="s">
        <v>78</v>
      </c>
      <c r="C24" s="15" t="s">
        <v>7943</v>
      </c>
      <c r="D24" s="15" t="s">
        <v>88</v>
      </c>
      <c r="E24" s="24">
        <v>45879.166666666664</v>
      </c>
      <c r="F24" s="15">
        <v>10.3</v>
      </c>
      <c r="G24" s="37" t="s">
        <v>176</v>
      </c>
      <c r="H24" s="15"/>
      <c r="I24" s="15"/>
      <c r="J24" s="15"/>
      <c r="K24" s="35">
        <v>161</v>
      </c>
      <c r="L24" s="15"/>
      <c r="M24" s="15"/>
      <c r="N24" s="15"/>
      <c r="O24" s="15"/>
      <c r="P24" s="14">
        <f t="shared" si="2"/>
        <v>161</v>
      </c>
      <c r="Q24" s="17" t="s">
        <v>32</v>
      </c>
      <c r="R24" s="14">
        <v>113327</v>
      </c>
      <c r="S24" s="23" t="s">
        <v>33</v>
      </c>
      <c r="T24" s="16" t="s">
        <v>161</v>
      </c>
      <c r="U24" s="16" t="s">
        <v>90</v>
      </c>
      <c r="V24" s="16">
        <v>1013802</v>
      </c>
      <c r="W24" s="16" t="s">
        <v>7936</v>
      </c>
      <c r="X24" s="16"/>
    </row>
    <row r="25" spans="1:24">
      <c r="A25" s="15" t="s">
        <v>152</v>
      </c>
      <c r="B25" s="15" t="s">
        <v>78</v>
      </c>
      <c r="C25" s="15" t="s">
        <v>7944</v>
      </c>
      <c r="D25" s="15" t="s">
        <v>932</v>
      </c>
      <c r="E25" s="24">
        <v>45879.003472222219</v>
      </c>
      <c r="F25" s="15">
        <v>10.3</v>
      </c>
      <c r="G25" s="37" t="s">
        <v>176</v>
      </c>
      <c r="H25" s="15"/>
      <c r="I25" s="15"/>
      <c r="J25" s="15"/>
      <c r="K25" s="35">
        <v>161</v>
      </c>
      <c r="L25" s="15"/>
      <c r="M25" s="15"/>
      <c r="N25" s="15"/>
      <c r="O25" s="15"/>
      <c r="P25" s="14">
        <f t="shared" si="2"/>
        <v>161</v>
      </c>
      <c r="Q25" s="17" t="s">
        <v>32</v>
      </c>
      <c r="R25" s="14">
        <v>113325</v>
      </c>
      <c r="S25" s="23" t="s">
        <v>33</v>
      </c>
      <c r="T25" s="16" t="s">
        <v>161</v>
      </c>
      <c r="U25" s="16" t="s">
        <v>90</v>
      </c>
      <c r="V25" s="16">
        <v>1013803</v>
      </c>
      <c r="W25" s="16" t="s">
        <v>7936</v>
      </c>
      <c r="X25" s="16"/>
    </row>
    <row r="26" spans="1:24">
      <c r="A26" s="393" t="s">
        <v>3866</v>
      </c>
      <c r="B26" s="393" t="s">
        <v>78</v>
      </c>
      <c r="C26" s="393" t="s">
        <v>7945</v>
      </c>
      <c r="D26" s="393" t="s">
        <v>88</v>
      </c>
      <c r="E26" s="546">
        <v>45879.166666666664</v>
      </c>
      <c r="F26" s="393">
        <v>10.3</v>
      </c>
      <c r="G26" s="37" t="s">
        <v>3121</v>
      </c>
      <c r="H26" s="15"/>
      <c r="I26" s="15"/>
      <c r="J26" s="15"/>
      <c r="K26" s="35">
        <v>27</v>
      </c>
      <c r="L26" s="15">
        <v>18</v>
      </c>
      <c r="M26" s="35">
        <v>95</v>
      </c>
      <c r="N26" s="35">
        <v>21</v>
      </c>
      <c r="O26" s="15"/>
      <c r="P26" s="14">
        <f t="shared" si="2"/>
        <v>161</v>
      </c>
      <c r="Q26" s="17" t="s">
        <v>32</v>
      </c>
      <c r="R26" s="14">
        <v>113328</v>
      </c>
      <c r="S26" s="23" t="s">
        <v>33</v>
      </c>
      <c r="T26" s="16" t="s">
        <v>161</v>
      </c>
      <c r="U26" s="16" t="s">
        <v>90</v>
      </c>
      <c r="V26" s="16">
        <v>1013804</v>
      </c>
      <c r="W26" s="16" t="s">
        <v>7936</v>
      </c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0</v>
      </c>
      <c r="K29" s="11">
        <f t="shared" si="3"/>
        <v>430</v>
      </c>
      <c r="L29" s="11">
        <f t="shared" si="3"/>
        <v>189</v>
      </c>
      <c r="M29" s="11">
        <f t="shared" si="3"/>
        <v>165</v>
      </c>
      <c r="N29" s="11">
        <f t="shared" si="3"/>
        <v>21</v>
      </c>
      <c r="O29" s="11">
        <f t="shared" si="3"/>
        <v>0</v>
      </c>
      <c r="P29" s="11">
        <f t="shared" si="3"/>
        <v>805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4" t="s">
        <v>169</v>
      </c>
      <c r="B33" s="1564" t="s">
        <v>7158</v>
      </c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77.25">
      <c r="A34" s="4" t="s">
        <v>161</v>
      </c>
      <c r="B34" s="1564" t="s">
        <v>7138</v>
      </c>
      <c r="C34" s="1564"/>
      <c r="D34" s="1"/>
      <c r="E34" s="547" t="s">
        <v>7946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 t="s">
        <v>4654</v>
      </c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834" t="s">
        <v>7947</v>
      </c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1">
    <mergeCell ref="B15:C15"/>
    <mergeCell ref="B34:C34"/>
    <mergeCell ref="B37:C37"/>
    <mergeCell ref="B38:C38"/>
    <mergeCell ref="Q20:X20"/>
    <mergeCell ref="B31:D31"/>
    <mergeCell ref="J31:L31"/>
    <mergeCell ref="B33:C33"/>
    <mergeCell ref="B35:C35"/>
    <mergeCell ref="B36:C36"/>
    <mergeCell ref="H20:P20"/>
    <mergeCell ref="B16:C16"/>
    <mergeCell ref="B17:C17"/>
    <mergeCell ref="B18:C18"/>
    <mergeCell ref="A20:F20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756F-A26B-4A47-A7F2-7B0EEFD98733}">
  <sheetPr>
    <tabColor rgb="FFFFFF00"/>
  </sheetPr>
  <dimension ref="A1:Y54"/>
  <sheetViews>
    <sheetView topLeftCell="A19" workbookViewId="0">
      <selection activeCell="L42" sqref="L42"/>
    </sheetView>
  </sheetViews>
  <sheetFormatPr defaultColWidth="11.42578125" defaultRowHeight="15"/>
  <cols>
    <col min="1" max="1" width="25.42578125" customWidth="1"/>
    <col min="2" max="2" width="11.85546875" customWidth="1"/>
    <col min="3" max="3" width="20" customWidth="1"/>
    <col min="4" max="4" width="12.42578125" customWidth="1"/>
    <col min="5" max="5" width="18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1" customWidth="1"/>
    <col min="25" max="25" width="14.7109375" customWidth="1"/>
  </cols>
  <sheetData>
    <row r="1" spans="1:25" ht="23.25">
      <c r="A1" s="1559" t="s">
        <v>345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3609</v>
      </c>
      <c r="R1" s="1561"/>
      <c r="S1" s="1561"/>
      <c r="T1" s="1561"/>
      <c r="U1" s="1561"/>
      <c r="V1" s="1561"/>
      <c r="W1" s="1561"/>
      <c r="X1" s="1561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5">
      <c r="A3" s="15" t="s">
        <v>519</v>
      </c>
      <c r="B3" s="15" t="s">
        <v>78</v>
      </c>
      <c r="C3" s="15" t="s">
        <v>7948</v>
      </c>
      <c r="D3" s="15" t="s">
        <v>88</v>
      </c>
      <c r="E3" s="24">
        <v>45878.166666666664</v>
      </c>
      <c r="F3" s="15">
        <v>10.3</v>
      </c>
      <c r="G3" s="37" t="s">
        <v>3121</v>
      </c>
      <c r="H3" s="15"/>
      <c r="I3" s="15"/>
      <c r="J3" s="15"/>
      <c r="K3" s="15"/>
      <c r="L3" s="35">
        <v>116</v>
      </c>
      <c r="M3" s="35">
        <v>45</v>
      </c>
      <c r="N3" s="15"/>
      <c r="O3" s="15"/>
      <c r="P3" s="14">
        <f t="shared" ref="P3:P9" si="0">SUM(H3:O3)</f>
        <v>161</v>
      </c>
      <c r="Q3" s="17" t="s">
        <v>32</v>
      </c>
      <c r="R3" s="14">
        <v>113289</v>
      </c>
      <c r="S3" s="23" t="s">
        <v>33</v>
      </c>
      <c r="T3" s="16" t="s">
        <v>161</v>
      </c>
      <c r="U3" s="16" t="s">
        <v>90</v>
      </c>
      <c r="V3" s="16">
        <v>1013743</v>
      </c>
      <c r="W3" s="16" t="s">
        <v>7949</v>
      </c>
      <c r="X3" s="16"/>
    </row>
    <row r="4" spans="1:25">
      <c r="A4" s="15" t="s">
        <v>133</v>
      </c>
      <c r="B4" s="15" t="s">
        <v>134</v>
      </c>
      <c r="C4" s="15" t="s">
        <v>7950</v>
      </c>
      <c r="D4" s="15" t="s">
        <v>2892</v>
      </c>
      <c r="E4" s="24">
        <v>45878.319444444445</v>
      </c>
      <c r="F4" s="15">
        <v>10.3</v>
      </c>
      <c r="G4" s="37" t="s">
        <v>7198</v>
      </c>
      <c r="H4" s="15"/>
      <c r="I4" s="15"/>
      <c r="J4" s="15"/>
      <c r="K4" s="35">
        <v>131</v>
      </c>
      <c r="L4" s="35">
        <v>30</v>
      </c>
      <c r="M4" s="15"/>
      <c r="N4" s="15"/>
      <c r="O4" s="15"/>
      <c r="P4" s="14">
        <f t="shared" si="0"/>
        <v>161</v>
      </c>
      <c r="Q4" s="17" t="s">
        <v>32</v>
      </c>
      <c r="R4" s="14">
        <v>113290</v>
      </c>
      <c r="S4" s="23" t="s">
        <v>33</v>
      </c>
      <c r="T4" s="16" t="s">
        <v>161</v>
      </c>
      <c r="U4" s="16" t="s">
        <v>90</v>
      </c>
      <c r="V4" s="16">
        <v>1013744</v>
      </c>
      <c r="W4" s="16" t="s">
        <v>7949</v>
      </c>
      <c r="X4" s="16"/>
    </row>
    <row r="5" spans="1:25">
      <c r="A5" s="15" t="s">
        <v>133</v>
      </c>
      <c r="B5" s="15" t="s">
        <v>134</v>
      </c>
      <c r="C5" s="15" t="s">
        <v>7951</v>
      </c>
      <c r="D5" s="15" t="s">
        <v>2892</v>
      </c>
      <c r="E5" s="24">
        <v>45878.319444444445</v>
      </c>
      <c r="F5" s="15">
        <v>10.3</v>
      </c>
      <c r="G5" s="37" t="s">
        <v>7198</v>
      </c>
      <c r="H5" s="15"/>
      <c r="I5" s="15"/>
      <c r="J5" s="15"/>
      <c r="K5" s="35">
        <v>131</v>
      </c>
      <c r="L5" s="35">
        <v>30</v>
      </c>
      <c r="M5" s="15"/>
      <c r="N5" s="15"/>
      <c r="O5" s="15"/>
      <c r="P5" s="14">
        <f t="shared" si="0"/>
        <v>161</v>
      </c>
      <c r="Q5" s="17" t="s">
        <v>32</v>
      </c>
      <c r="R5" s="14">
        <v>113291</v>
      </c>
      <c r="S5" s="23" t="s">
        <v>33</v>
      </c>
      <c r="T5" s="16" t="s">
        <v>161</v>
      </c>
      <c r="U5" s="16" t="s">
        <v>90</v>
      </c>
      <c r="V5" s="16">
        <v>1013745</v>
      </c>
      <c r="W5" s="16" t="s">
        <v>7949</v>
      </c>
      <c r="X5" s="16"/>
    </row>
    <row r="6" spans="1:25">
      <c r="A6" s="15" t="s">
        <v>1530</v>
      </c>
      <c r="B6" s="15" t="s">
        <v>134</v>
      </c>
      <c r="C6" s="15" t="s">
        <v>7952</v>
      </c>
      <c r="D6" s="15" t="s">
        <v>2892</v>
      </c>
      <c r="E6" s="24">
        <v>45878.319444444445</v>
      </c>
      <c r="F6" s="15">
        <v>10.3</v>
      </c>
      <c r="G6" s="37" t="s">
        <v>3121</v>
      </c>
      <c r="H6" s="15"/>
      <c r="I6" s="15"/>
      <c r="J6" s="15"/>
      <c r="K6" s="35">
        <v>30</v>
      </c>
      <c r="L6" s="35">
        <v>131</v>
      </c>
      <c r="M6" s="15"/>
      <c r="N6" s="15"/>
      <c r="O6" s="15"/>
      <c r="P6" s="14">
        <f t="shared" si="0"/>
        <v>161</v>
      </c>
      <c r="Q6" s="17" t="s">
        <v>32</v>
      </c>
      <c r="R6" s="14">
        <v>113292</v>
      </c>
      <c r="S6" s="23" t="s">
        <v>33</v>
      </c>
      <c r="T6" s="16" t="s">
        <v>161</v>
      </c>
      <c r="U6" s="16" t="s">
        <v>90</v>
      </c>
      <c r="V6" s="16">
        <v>1013746</v>
      </c>
      <c r="W6" s="16" t="s">
        <v>7949</v>
      </c>
      <c r="X6" s="16"/>
    </row>
    <row r="7" spans="1:25">
      <c r="A7" s="15" t="s">
        <v>1530</v>
      </c>
      <c r="B7" s="15" t="s">
        <v>134</v>
      </c>
      <c r="C7" s="15" t="s">
        <v>7953</v>
      </c>
      <c r="D7" s="15" t="s">
        <v>2892</v>
      </c>
      <c r="E7" s="24">
        <v>45880.277777777781</v>
      </c>
      <c r="F7" s="15">
        <v>10.3</v>
      </c>
      <c r="G7" s="37" t="s">
        <v>3121</v>
      </c>
      <c r="H7" s="15"/>
      <c r="I7" s="15"/>
      <c r="J7" s="15"/>
      <c r="K7" s="35">
        <v>30</v>
      </c>
      <c r="L7" s="35">
        <v>131</v>
      </c>
      <c r="M7" s="15"/>
      <c r="N7" s="15"/>
      <c r="O7" s="15"/>
      <c r="P7" s="14">
        <f t="shared" si="0"/>
        <v>161</v>
      </c>
      <c r="Q7" s="17" t="s">
        <v>32</v>
      </c>
      <c r="R7" s="14">
        <v>113315</v>
      </c>
      <c r="S7" s="23" t="s">
        <v>33</v>
      </c>
      <c r="T7" s="16" t="s">
        <v>161</v>
      </c>
      <c r="U7" s="16" t="s">
        <v>90</v>
      </c>
      <c r="V7" s="16">
        <v>1013747</v>
      </c>
      <c r="W7" s="16" t="s">
        <v>7949</v>
      </c>
      <c r="X7" s="16"/>
      <c r="Y7" t="s">
        <v>7954</v>
      </c>
    </row>
    <row r="8" spans="1:25">
      <c r="A8" s="15" t="s">
        <v>150</v>
      </c>
      <c r="B8" s="15" t="s">
        <v>57</v>
      </c>
      <c r="C8" s="15" t="s">
        <v>7955</v>
      </c>
      <c r="D8" s="15" t="s">
        <v>56</v>
      </c>
      <c r="E8" s="254" t="s">
        <v>7956</v>
      </c>
      <c r="F8" s="15">
        <v>10.3</v>
      </c>
      <c r="G8" s="37"/>
      <c r="H8" s="15"/>
      <c r="I8" s="15"/>
      <c r="J8" s="35">
        <v>16</v>
      </c>
      <c r="K8" s="35">
        <v>130</v>
      </c>
      <c r="L8" s="15"/>
      <c r="M8" s="15"/>
      <c r="N8" s="15"/>
      <c r="O8" s="15"/>
      <c r="P8" s="14">
        <f t="shared" si="0"/>
        <v>146</v>
      </c>
      <c r="Q8" s="14" t="s">
        <v>30</v>
      </c>
      <c r="R8" s="14">
        <v>113301</v>
      </c>
      <c r="S8" s="14" t="s">
        <v>31</v>
      </c>
      <c r="T8" s="16" t="s">
        <v>169</v>
      </c>
      <c r="U8" s="16" t="s">
        <v>90</v>
      </c>
      <c r="V8" s="16">
        <v>1013754</v>
      </c>
      <c r="W8" s="16" t="s">
        <v>7928</v>
      </c>
      <c r="X8" s="16"/>
    </row>
    <row r="9" spans="1:25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5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16</v>
      </c>
      <c r="K10" s="11">
        <f t="shared" si="1"/>
        <v>452</v>
      </c>
      <c r="L10" s="11">
        <f t="shared" si="1"/>
        <v>438</v>
      </c>
      <c r="M10" s="11">
        <f t="shared" si="1"/>
        <v>45</v>
      </c>
      <c r="N10" s="11">
        <f t="shared" si="1"/>
        <v>0</v>
      </c>
      <c r="O10" s="11">
        <f t="shared" si="1"/>
        <v>0</v>
      </c>
      <c r="P10" s="11">
        <f t="shared" si="1"/>
        <v>951</v>
      </c>
      <c r="Q10" s="12"/>
      <c r="R10" s="12"/>
      <c r="S10" s="12"/>
      <c r="T10" s="12"/>
      <c r="U10" s="12"/>
      <c r="V10" s="12"/>
      <c r="W10" s="12"/>
      <c r="X10" s="12"/>
    </row>
    <row r="11" spans="1:25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5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5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5">
      <c r="A14" s="4" t="s">
        <v>169</v>
      </c>
      <c r="B14" s="1564" t="s">
        <v>7158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5" ht="21.75" customHeight="1">
      <c r="A15" s="4" t="s">
        <v>161</v>
      </c>
      <c r="B15" s="1564" t="s">
        <v>7138</v>
      </c>
      <c r="C15" s="1564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5" ht="15" customHeight="1">
      <c r="A16" s="5" t="s">
        <v>42</v>
      </c>
      <c r="B16" s="1772" t="s">
        <v>1012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358451647115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0.5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360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7957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141</v>
      </c>
      <c r="B23" s="15" t="s">
        <v>69</v>
      </c>
      <c r="C23" s="15" t="s">
        <v>7958</v>
      </c>
      <c r="D23" s="15" t="s">
        <v>68</v>
      </c>
      <c r="E23" s="24">
        <v>45878.760416666664</v>
      </c>
      <c r="F23" s="15">
        <v>14.5</v>
      </c>
      <c r="G23" s="37"/>
      <c r="H23" s="15"/>
      <c r="I23" s="15"/>
      <c r="J23" s="15"/>
      <c r="K23" s="15"/>
      <c r="L23" s="15">
        <v>80</v>
      </c>
      <c r="M23" s="35">
        <v>54</v>
      </c>
      <c r="N23" s="15">
        <v>27</v>
      </c>
      <c r="O23" s="15"/>
      <c r="P23" s="14">
        <f>SUM(H23:O23)</f>
        <v>161</v>
      </c>
      <c r="Q23" s="14" t="s">
        <v>30</v>
      </c>
      <c r="R23" s="14">
        <v>113282</v>
      </c>
      <c r="S23" s="14" t="s">
        <v>31</v>
      </c>
      <c r="T23" s="16" t="s">
        <v>169</v>
      </c>
      <c r="U23" s="16"/>
      <c r="V23" s="16">
        <v>1013765</v>
      </c>
      <c r="W23" s="16" t="s">
        <v>7928</v>
      </c>
      <c r="X23" s="16"/>
    </row>
    <row r="24" spans="1:24">
      <c r="A24" s="15" t="s">
        <v>113</v>
      </c>
      <c r="B24" s="15" t="s">
        <v>65</v>
      </c>
      <c r="C24" s="15" t="s">
        <v>7959</v>
      </c>
      <c r="D24" s="15" t="s">
        <v>64</v>
      </c>
      <c r="E24" s="24">
        <v>45878.472222222219</v>
      </c>
      <c r="F24" s="15">
        <v>14.8</v>
      </c>
      <c r="G24" s="37"/>
      <c r="H24" s="15"/>
      <c r="I24" s="15"/>
      <c r="J24" s="15"/>
      <c r="K24" s="15"/>
      <c r="L24" s="15">
        <v>81</v>
      </c>
      <c r="M24" s="15"/>
      <c r="N24" s="15"/>
      <c r="O24" s="15"/>
      <c r="P24" s="14">
        <f>SUM(H24:O24)</f>
        <v>81</v>
      </c>
      <c r="Q24" s="14" t="s">
        <v>30</v>
      </c>
      <c r="R24" s="14">
        <v>113284</v>
      </c>
      <c r="S24" s="23" t="s">
        <v>33</v>
      </c>
      <c r="T24" s="16" t="s">
        <v>169</v>
      </c>
      <c r="U24" s="16" t="s">
        <v>90</v>
      </c>
      <c r="V24" s="16">
        <v>1013766</v>
      </c>
      <c r="W24" s="16" t="s">
        <v>7960</v>
      </c>
      <c r="X24" s="16"/>
    </row>
    <row r="25" spans="1:24">
      <c r="A25" s="15" t="s">
        <v>111</v>
      </c>
      <c r="B25" s="15" t="s">
        <v>65</v>
      </c>
      <c r="C25" s="15" t="s">
        <v>7961</v>
      </c>
      <c r="D25" s="15" t="s">
        <v>64</v>
      </c>
      <c r="E25" s="24">
        <v>45878.472222222219</v>
      </c>
      <c r="F25" s="15">
        <v>14.8</v>
      </c>
      <c r="G25" s="37"/>
      <c r="H25" s="15"/>
      <c r="I25" s="15"/>
      <c r="J25" s="15"/>
      <c r="K25" s="15"/>
      <c r="L25" s="15">
        <v>161</v>
      </c>
      <c r="M25" s="15"/>
      <c r="N25" s="15"/>
      <c r="O25" s="15"/>
      <c r="P25" s="14">
        <f>SUM(H25:O25)</f>
        <v>161</v>
      </c>
      <c r="Q25" s="14" t="s">
        <v>30</v>
      </c>
      <c r="R25" s="14">
        <v>113286</v>
      </c>
      <c r="S25" s="23" t="s">
        <v>33</v>
      </c>
      <c r="T25" s="16" t="s">
        <v>169</v>
      </c>
      <c r="U25" s="16" t="s">
        <v>90</v>
      </c>
      <c r="V25" s="16">
        <v>1013767</v>
      </c>
      <c r="W25" s="16" t="s">
        <v>7960</v>
      </c>
      <c r="X25" s="16"/>
    </row>
    <row r="26" spans="1:24">
      <c r="A26" s="15" t="s">
        <v>145</v>
      </c>
      <c r="B26" s="15" t="s">
        <v>57</v>
      </c>
      <c r="C26" s="15" t="s">
        <v>7962</v>
      </c>
      <c r="D26" s="15" t="s">
        <v>56</v>
      </c>
      <c r="E26" s="254" t="s">
        <v>7956</v>
      </c>
      <c r="F26" s="15">
        <v>10.3</v>
      </c>
      <c r="G26" s="37"/>
      <c r="H26" s="15"/>
      <c r="I26" s="15"/>
      <c r="J26" s="35">
        <v>100</v>
      </c>
      <c r="K26" s="35">
        <v>85</v>
      </c>
      <c r="L26" s="15"/>
      <c r="M26" s="15"/>
      <c r="N26" s="15"/>
      <c r="O26" s="15"/>
      <c r="P26" s="14">
        <f>SUM(H26:O26)</f>
        <v>185</v>
      </c>
      <c r="Q26" s="14" t="s">
        <v>30</v>
      </c>
      <c r="R26" s="14">
        <v>113299</v>
      </c>
      <c r="S26" s="14" t="s">
        <v>31</v>
      </c>
      <c r="T26" s="16" t="s">
        <v>169</v>
      </c>
      <c r="U26" s="16" t="s">
        <v>90</v>
      </c>
      <c r="V26" s="16">
        <v>1013768</v>
      </c>
      <c r="W26" s="16" t="s">
        <v>7928</v>
      </c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>SUM(H27:O27)</f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2">SUM(H23:H27)</f>
        <v>0</v>
      </c>
      <c r="I28" s="11">
        <f t="shared" si="2"/>
        <v>0</v>
      </c>
      <c r="J28" s="11">
        <f t="shared" si="2"/>
        <v>100</v>
      </c>
      <c r="K28" s="11">
        <f t="shared" si="2"/>
        <v>85</v>
      </c>
      <c r="L28" s="11">
        <f t="shared" si="2"/>
        <v>322</v>
      </c>
      <c r="M28" s="11">
        <f t="shared" si="2"/>
        <v>54</v>
      </c>
      <c r="N28" s="11">
        <f t="shared" si="2"/>
        <v>27</v>
      </c>
      <c r="O28" s="11">
        <f t="shared" si="2"/>
        <v>0</v>
      </c>
      <c r="P28" s="11">
        <f t="shared" si="2"/>
        <v>588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4855</v>
      </c>
      <c r="B32" s="1564"/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/>
      <c r="B33" s="1564"/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 t="s">
        <v>4178</v>
      </c>
      <c r="C34" s="1772"/>
      <c r="D34" s="1"/>
      <c r="E34" s="394" t="s">
        <v>7963</v>
      </c>
    </row>
    <row r="35" spans="1:24">
      <c r="A35" s="5" t="s">
        <v>42</v>
      </c>
      <c r="B35" s="1772"/>
      <c r="C35" s="1772"/>
    </row>
    <row r="36" spans="1:24">
      <c r="A36" s="5" t="s">
        <v>43</v>
      </c>
      <c r="B36" s="1566">
        <v>358406817228</v>
      </c>
      <c r="C36" s="1565"/>
      <c r="D36" s="1"/>
      <c r="E36" s="1"/>
    </row>
    <row r="37" spans="1:24">
      <c r="A37" s="5" t="s">
        <v>44</v>
      </c>
      <c r="B37" s="1772" t="s">
        <v>2750</v>
      </c>
      <c r="C37" s="1772"/>
      <c r="D37" s="1"/>
      <c r="E37" s="1"/>
    </row>
    <row r="40" spans="1:24" ht="23.25">
      <c r="A40" s="1597" t="s">
        <v>7964</v>
      </c>
      <c r="B40" s="1597"/>
      <c r="C40" s="1597"/>
      <c r="D40" s="1597"/>
      <c r="E40" s="1597"/>
      <c r="F40" s="1597"/>
      <c r="G40" s="325"/>
      <c r="H40" s="1597" t="s">
        <v>959</v>
      </c>
      <c r="I40" s="1597"/>
      <c r="J40" s="1597"/>
      <c r="K40" s="1597"/>
      <c r="L40" s="1597"/>
      <c r="M40" s="1597"/>
      <c r="N40" s="1597"/>
      <c r="O40" s="1597"/>
      <c r="P40" s="1597"/>
      <c r="Q40" s="1796"/>
      <c r="R40" s="1797"/>
      <c r="S40" s="1797"/>
      <c r="T40" s="1797"/>
      <c r="U40" s="1797"/>
      <c r="V40" s="1797"/>
      <c r="W40" s="1797"/>
      <c r="X40" s="1797"/>
    </row>
    <row r="41" spans="1:24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>
      <c r="A42" s="393" t="s">
        <v>102</v>
      </c>
      <c r="B42" s="393" t="s">
        <v>92</v>
      </c>
      <c r="C42" s="393" t="s">
        <v>7965</v>
      </c>
      <c r="D42" s="393"/>
      <c r="E42" s="546"/>
      <c r="F42" s="393"/>
      <c r="G42" s="37" t="s">
        <v>3121</v>
      </c>
      <c r="H42" s="15"/>
      <c r="I42" s="15"/>
      <c r="J42" s="15"/>
      <c r="K42" s="15"/>
      <c r="L42" s="35">
        <v>140</v>
      </c>
      <c r="M42" s="15"/>
      <c r="N42" s="15"/>
      <c r="O42" s="15"/>
      <c r="P42" s="14">
        <f>SUM(H42:O42)</f>
        <v>140</v>
      </c>
      <c r="Q42" s="17" t="s">
        <v>32</v>
      </c>
      <c r="R42" s="14">
        <v>113293</v>
      </c>
      <c r="S42" s="23" t="s">
        <v>33</v>
      </c>
      <c r="T42" s="16"/>
      <c r="U42" s="16"/>
      <c r="V42" s="16"/>
      <c r="W42" s="16"/>
      <c r="X42" s="16"/>
    </row>
    <row r="43" spans="1:24">
      <c r="A43" s="393" t="s">
        <v>86</v>
      </c>
      <c r="B43" s="393" t="s">
        <v>92</v>
      </c>
      <c r="C43" s="393" t="s">
        <v>7966</v>
      </c>
      <c r="D43" s="393" t="s">
        <v>2294</v>
      </c>
      <c r="E43" s="546">
        <v>45879.743055555555</v>
      </c>
      <c r="F43" s="393">
        <v>10.3</v>
      </c>
      <c r="G43" s="37" t="s">
        <v>3121</v>
      </c>
      <c r="H43" s="15"/>
      <c r="I43" s="15"/>
      <c r="J43" s="15"/>
      <c r="K43" s="15"/>
      <c r="L43" s="35">
        <v>150</v>
      </c>
      <c r="M43" s="15"/>
      <c r="N43" s="15"/>
      <c r="O43" s="15"/>
      <c r="P43" s="14">
        <f>SUM(H43:O43)</f>
        <v>150</v>
      </c>
      <c r="Q43" s="17" t="s">
        <v>32</v>
      </c>
      <c r="R43" s="14">
        <v>113294</v>
      </c>
      <c r="S43" s="23" t="s">
        <v>33</v>
      </c>
      <c r="T43" s="16" t="s">
        <v>7967</v>
      </c>
      <c r="U43" s="16" t="s">
        <v>90</v>
      </c>
      <c r="V43" s="16">
        <v>1013775</v>
      </c>
      <c r="W43" s="16"/>
      <c r="X43" s="16"/>
    </row>
    <row r="44" spans="1:24">
      <c r="A44" s="15"/>
      <c r="B44" s="15"/>
      <c r="C44" s="15"/>
      <c r="D44" s="15"/>
      <c r="E44" s="15"/>
      <c r="F44" s="15"/>
      <c r="G44" s="37"/>
      <c r="H44" s="15"/>
      <c r="I44" s="15"/>
      <c r="J44" s="15"/>
      <c r="K44" s="15"/>
      <c r="L44" s="15"/>
      <c r="M44" s="15"/>
      <c r="N44" s="15"/>
      <c r="O44" s="15"/>
      <c r="P44" s="14">
        <f>SUM(H44:O44)</f>
        <v>0</v>
      </c>
      <c r="Q44" s="14" t="s">
        <v>30</v>
      </c>
      <c r="R44" s="14"/>
      <c r="S44" s="14" t="s">
        <v>31</v>
      </c>
      <c r="T44" s="16"/>
      <c r="U44" s="16"/>
      <c r="V44" s="16"/>
      <c r="W44" s="16"/>
      <c r="X44" s="16"/>
    </row>
    <row r="45" spans="1:24">
      <c r="A45" s="11" t="s">
        <v>19</v>
      </c>
      <c r="B45" s="7"/>
      <c r="C45" s="7"/>
      <c r="D45" s="7"/>
      <c r="E45" s="11"/>
      <c r="F45" s="7"/>
      <c r="G45" s="7"/>
      <c r="H45" s="11">
        <f t="shared" ref="H45:P45" si="3">SUM(H42:H44)</f>
        <v>0</v>
      </c>
      <c r="I45" s="11">
        <f t="shared" si="3"/>
        <v>0</v>
      </c>
      <c r="J45" s="11">
        <f t="shared" si="3"/>
        <v>0</v>
      </c>
      <c r="K45" s="11">
        <f t="shared" si="3"/>
        <v>0</v>
      </c>
      <c r="L45" s="11">
        <f t="shared" si="3"/>
        <v>290</v>
      </c>
      <c r="M45" s="11">
        <f t="shared" si="3"/>
        <v>0</v>
      </c>
      <c r="N45" s="11">
        <f t="shared" si="3"/>
        <v>0</v>
      </c>
      <c r="O45" s="11">
        <f t="shared" si="3"/>
        <v>0</v>
      </c>
      <c r="P45" s="11">
        <f t="shared" si="3"/>
        <v>290</v>
      </c>
      <c r="Q45" s="12"/>
      <c r="R45" s="12"/>
      <c r="S45" s="12"/>
      <c r="T45" s="12"/>
      <c r="U45" s="12"/>
      <c r="V45" s="12"/>
      <c r="W45" s="12"/>
      <c r="X45" s="12"/>
    </row>
    <row r="46" spans="1:24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4">
      <c r="A47" s="166" t="s">
        <v>34</v>
      </c>
      <c r="B47" s="1562"/>
      <c r="C47" s="1562"/>
      <c r="D47" s="1562"/>
      <c r="E47" s="1"/>
      <c r="F47" s="1"/>
      <c r="G47" s="1"/>
      <c r="H47" s="1"/>
      <c r="I47" s="1"/>
      <c r="J47" s="1563"/>
      <c r="K47" s="1563"/>
      <c r="L47" s="156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 ht="18">
      <c r="A48" s="187" t="s">
        <v>35</v>
      </c>
      <c r="B48" s="186" t="s">
        <v>36</v>
      </c>
      <c r="C48" s="239" t="s">
        <v>37</v>
      </c>
      <c r="D48" s="24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4"/>
      <c r="B49" s="1564"/>
      <c r="C49" s="1564"/>
      <c r="D49" s="242"/>
      <c r="E49" s="243" t="s">
        <v>40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4"/>
      <c r="B50" s="1564"/>
      <c r="C50" s="156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5" t="s">
        <v>42</v>
      </c>
      <c r="B51" s="1772"/>
      <c r="C51" s="1772"/>
      <c r="D51" s="1"/>
      <c r="E51" s="394"/>
    </row>
    <row r="52" spans="1:23">
      <c r="A52" s="5" t="s">
        <v>42</v>
      </c>
      <c r="B52" s="1772"/>
      <c r="C52" s="1772"/>
    </row>
    <row r="53" spans="1:23">
      <c r="A53" s="5" t="s">
        <v>43</v>
      </c>
      <c r="B53" s="1566"/>
      <c r="C53" s="1565"/>
      <c r="D53" s="1"/>
      <c r="E53" s="1"/>
    </row>
    <row r="54" spans="1:23">
      <c r="A54" s="5" t="s">
        <v>44</v>
      </c>
      <c r="B54" s="1772"/>
      <c r="C54" s="1772"/>
      <c r="D54" s="1"/>
      <c r="E54" s="1"/>
    </row>
  </sheetData>
  <mergeCells count="33">
    <mergeCell ref="B54:C54"/>
    <mergeCell ref="B15:C15"/>
    <mergeCell ref="B49:C49"/>
    <mergeCell ref="B50:C50"/>
    <mergeCell ref="B51:C51"/>
    <mergeCell ref="B52:C52"/>
    <mergeCell ref="B53:C53"/>
    <mergeCell ref="A40:F40"/>
    <mergeCell ref="B35:C35"/>
    <mergeCell ref="B16:C16"/>
    <mergeCell ref="B17:C17"/>
    <mergeCell ref="B18:C18"/>
    <mergeCell ref="B19:C19"/>
    <mergeCell ref="H40:P40"/>
    <mergeCell ref="Q40:X40"/>
    <mergeCell ref="B47:D47"/>
    <mergeCell ref="J47:L47"/>
    <mergeCell ref="B36:C36"/>
    <mergeCell ref="B37:C37"/>
    <mergeCell ref="Q21:X21"/>
    <mergeCell ref="B30:D30"/>
    <mergeCell ref="J30:L30"/>
    <mergeCell ref="B32:C32"/>
    <mergeCell ref="B34:C34"/>
    <mergeCell ref="H21:P21"/>
    <mergeCell ref="B33:C33"/>
    <mergeCell ref="A21:F21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3BF5-B087-43CF-BFFA-F3C66AA6B488}">
  <sheetPr>
    <tabColor rgb="FFFFFF00"/>
  </sheetPr>
  <dimension ref="A1:X58"/>
  <sheetViews>
    <sheetView topLeftCell="A20" workbookViewId="0">
      <selection activeCell="A63" sqref="A63"/>
    </sheetView>
  </sheetViews>
  <sheetFormatPr defaultColWidth="11.42578125" defaultRowHeight="15"/>
  <cols>
    <col min="1" max="1" width="25.42578125" customWidth="1"/>
    <col min="2" max="2" width="11.85546875" customWidth="1"/>
    <col min="3" max="3" width="21.5703125" customWidth="1"/>
    <col min="4" max="4" width="12.42578125" customWidth="1"/>
    <col min="5" max="5" width="17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21.5703125" customWidth="1"/>
  </cols>
  <sheetData>
    <row r="1" spans="1:24" ht="23.25">
      <c r="A1" s="1597" t="s">
        <v>109</v>
      </c>
      <c r="B1" s="1597"/>
      <c r="C1" s="1597"/>
      <c r="D1" s="1597"/>
      <c r="E1" s="1597"/>
      <c r="F1" s="1597"/>
      <c r="G1" s="325"/>
      <c r="H1" s="1597" t="s">
        <v>959</v>
      </c>
      <c r="I1" s="1597"/>
      <c r="J1" s="1597"/>
      <c r="K1" s="1597"/>
      <c r="L1" s="1597"/>
      <c r="M1" s="1597"/>
      <c r="N1" s="1597"/>
      <c r="O1" s="1597"/>
      <c r="P1" s="1597"/>
      <c r="Q1" s="1595" t="s">
        <v>2507</v>
      </c>
      <c r="R1" s="1596"/>
      <c r="S1" s="1596"/>
      <c r="T1" s="1596"/>
      <c r="U1" s="1596"/>
      <c r="V1" s="1596"/>
      <c r="W1" s="1596"/>
      <c r="X1" s="1596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3866</v>
      </c>
      <c r="B3" s="15" t="s">
        <v>78</v>
      </c>
      <c r="C3" s="15" t="s">
        <v>7968</v>
      </c>
      <c r="D3" s="15" t="s">
        <v>1407</v>
      </c>
      <c r="E3" s="24">
        <v>45878.322916666664</v>
      </c>
      <c r="F3" s="15">
        <v>11.3</v>
      </c>
      <c r="G3" s="37" t="s">
        <v>3121</v>
      </c>
      <c r="H3" s="15"/>
      <c r="I3" s="15"/>
      <c r="J3" s="15"/>
      <c r="K3" s="15"/>
      <c r="L3" s="35">
        <v>30</v>
      </c>
      <c r="M3" s="35">
        <v>30</v>
      </c>
      <c r="N3" s="35">
        <v>60</v>
      </c>
      <c r="O3" s="35">
        <v>41</v>
      </c>
      <c r="P3" s="14">
        <f t="shared" ref="P3:P9" si="0">SUM(H3:O3)</f>
        <v>161</v>
      </c>
      <c r="Q3" s="17" t="s">
        <v>32</v>
      </c>
      <c r="R3" s="14">
        <v>113255</v>
      </c>
      <c r="S3" s="23" t="s">
        <v>33</v>
      </c>
      <c r="T3" s="16" t="s">
        <v>7969</v>
      </c>
      <c r="U3" s="16" t="s">
        <v>90</v>
      </c>
      <c r="V3" s="16">
        <v>1013731</v>
      </c>
      <c r="W3" s="16"/>
      <c r="X3" s="16"/>
    </row>
    <row r="4" spans="1:24">
      <c r="A4" s="15" t="s">
        <v>120</v>
      </c>
      <c r="B4" s="15" t="s">
        <v>78</v>
      </c>
      <c r="C4" s="15" t="s">
        <v>7970</v>
      </c>
      <c r="D4" s="15" t="s">
        <v>1407</v>
      </c>
      <c r="E4" s="24">
        <v>45878.322916666664</v>
      </c>
      <c r="F4" s="15">
        <v>11.3</v>
      </c>
      <c r="G4" s="37" t="s">
        <v>3121</v>
      </c>
      <c r="H4" s="15"/>
      <c r="I4" s="15"/>
      <c r="J4" s="15"/>
      <c r="K4" s="15"/>
      <c r="L4" s="35">
        <v>90</v>
      </c>
      <c r="M4" s="35">
        <v>30</v>
      </c>
      <c r="N4" s="35">
        <v>30</v>
      </c>
      <c r="O4" s="35">
        <v>11</v>
      </c>
      <c r="P4" s="14">
        <f t="shared" si="0"/>
        <v>161</v>
      </c>
      <c r="Q4" s="17" t="s">
        <v>32</v>
      </c>
      <c r="R4" s="14">
        <v>113256</v>
      </c>
      <c r="S4" s="23" t="s">
        <v>33</v>
      </c>
      <c r="T4" s="16" t="s">
        <v>7969</v>
      </c>
      <c r="U4" s="16" t="s">
        <v>90</v>
      </c>
      <c r="V4" s="16">
        <v>1013732</v>
      </c>
      <c r="W4" s="16"/>
      <c r="X4" s="16"/>
    </row>
    <row r="5" spans="1:24">
      <c r="A5" s="15" t="s">
        <v>120</v>
      </c>
      <c r="B5" s="15" t="s">
        <v>78</v>
      </c>
      <c r="C5" s="15" t="s">
        <v>7971</v>
      </c>
      <c r="D5" s="15" t="s">
        <v>1407</v>
      </c>
      <c r="E5" s="24">
        <v>45878.322916666664</v>
      </c>
      <c r="F5" s="15">
        <v>11.3</v>
      </c>
      <c r="G5" s="37" t="s">
        <v>176</v>
      </c>
      <c r="H5" s="15"/>
      <c r="I5" s="15"/>
      <c r="J5" s="15"/>
      <c r="K5" s="35">
        <v>161</v>
      </c>
      <c r="L5" s="15"/>
      <c r="M5" s="15"/>
      <c r="N5" s="15"/>
      <c r="O5" s="15"/>
      <c r="P5" s="14">
        <f t="shared" si="0"/>
        <v>161</v>
      </c>
      <c r="Q5" s="17" t="s">
        <v>32</v>
      </c>
      <c r="R5" s="14">
        <v>113257</v>
      </c>
      <c r="S5" s="23" t="s">
        <v>33</v>
      </c>
      <c r="T5" s="16" t="s">
        <v>7969</v>
      </c>
      <c r="U5" s="16" t="s">
        <v>90</v>
      </c>
      <c r="V5" s="16">
        <v>1013733</v>
      </c>
      <c r="W5" s="16"/>
      <c r="X5" s="16"/>
    </row>
    <row r="6" spans="1:24">
      <c r="A6" s="15" t="s">
        <v>86</v>
      </c>
      <c r="B6" s="15" t="s">
        <v>78</v>
      </c>
      <c r="C6" s="15" t="s">
        <v>7972</v>
      </c>
      <c r="D6" s="15" t="s">
        <v>1407</v>
      </c>
      <c r="E6" s="24">
        <v>45878.322916666664</v>
      </c>
      <c r="F6" s="15">
        <v>11.3</v>
      </c>
      <c r="G6" s="37" t="s">
        <v>3121</v>
      </c>
      <c r="H6" s="15"/>
      <c r="I6" s="15"/>
      <c r="J6" s="15"/>
      <c r="K6" s="15"/>
      <c r="L6" s="35">
        <v>90</v>
      </c>
      <c r="M6" s="35">
        <v>30</v>
      </c>
      <c r="N6" s="35">
        <v>30</v>
      </c>
      <c r="O6" s="35">
        <v>11</v>
      </c>
      <c r="P6" s="14">
        <f t="shared" si="0"/>
        <v>161</v>
      </c>
      <c r="Q6" s="17" t="s">
        <v>32</v>
      </c>
      <c r="R6" s="14">
        <v>113258</v>
      </c>
      <c r="S6" s="23" t="s">
        <v>33</v>
      </c>
      <c r="T6" s="16" t="s">
        <v>7969</v>
      </c>
      <c r="U6" s="16" t="s">
        <v>90</v>
      </c>
      <c r="V6" s="16">
        <v>1013734</v>
      </c>
      <c r="W6" s="16"/>
      <c r="X6" s="16"/>
    </row>
    <row r="7" spans="1:24">
      <c r="A7" s="15" t="s">
        <v>515</v>
      </c>
      <c r="B7" s="15" t="s">
        <v>78</v>
      </c>
      <c r="C7" s="15" t="s">
        <v>7973</v>
      </c>
      <c r="D7" s="15" t="s">
        <v>5908</v>
      </c>
      <c r="E7" s="24">
        <v>45878.4375</v>
      </c>
      <c r="F7" s="15">
        <v>10.1</v>
      </c>
      <c r="G7" s="37" t="s">
        <v>3121</v>
      </c>
      <c r="H7" s="15"/>
      <c r="I7" s="15"/>
      <c r="J7" s="15"/>
      <c r="K7" s="15"/>
      <c r="L7" s="35">
        <v>90</v>
      </c>
      <c r="M7" s="35">
        <v>30</v>
      </c>
      <c r="N7" s="35">
        <v>30</v>
      </c>
      <c r="O7" s="35">
        <v>11</v>
      </c>
      <c r="P7" s="14">
        <f t="shared" si="0"/>
        <v>161</v>
      </c>
      <c r="Q7" s="17" t="s">
        <v>32</v>
      </c>
      <c r="R7" s="14">
        <v>113259</v>
      </c>
      <c r="S7" s="23" t="s">
        <v>33</v>
      </c>
      <c r="T7" s="16" t="s">
        <v>7969</v>
      </c>
      <c r="U7" s="16" t="s">
        <v>90</v>
      </c>
      <c r="V7" s="16">
        <v>1013735</v>
      </c>
      <c r="W7" s="16"/>
      <c r="X7" s="16"/>
    </row>
    <row r="8" spans="1:24">
      <c r="A8" s="15" t="s">
        <v>119</v>
      </c>
      <c r="B8" s="15" t="s">
        <v>78</v>
      </c>
      <c r="C8" s="15" t="s">
        <v>7974</v>
      </c>
      <c r="D8" s="15" t="s">
        <v>1407</v>
      </c>
      <c r="E8" s="24">
        <v>45878.322916666664</v>
      </c>
      <c r="F8" s="15">
        <v>11.3</v>
      </c>
      <c r="G8" s="37" t="s">
        <v>3121</v>
      </c>
      <c r="H8" s="15"/>
      <c r="I8" s="15"/>
      <c r="J8" s="15"/>
      <c r="K8" s="15"/>
      <c r="L8" s="35">
        <v>108</v>
      </c>
      <c r="M8" s="15"/>
      <c r="N8" s="15"/>
      <c r="O8" s="15"/>
      <c r="P8" s="14">
        <f t="shared" si="0"/>
        <v>108</v>
      </c>
      <c r="Q8" s="17" t="s">
        <v>32</v>
      </c>
      <c r="R8" s="14">
        <v>113260</v>
      </c>
      <c r="S8" s="23" t="s">
        <v>33</v>
      </c>
      <c r="T8" s="16" t="s">
        <v>7969</v>
      </c>
      <c r="U8" s="16" t="s">
        <v>90</v>
      </c>
      <c r="V8" s="16">
        <v>1013737</v>
      </c>
      <c r="W8" s="16"/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161</v>
      </c>
      <c r="L10" s="11">
        <f t="shared" si="1"/>
        <v>408</v>
      </c>
      <c r="M10" s="11">
        <f t="shared" si="1"/>
        <v>120</v>
      </c>
      <c r="N10" s="11">
        <f t="shared" si="1"/>
        <v>150</v>
      </c>
      <c r="O10" s="11">
        <f t="shared" si="1"/>
        <v>74</v>
      </c>
      <c r="P10" s="11">
        <f t="shared" si="1"/>
        <v>913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4547</v>
      </c>
      <c r="B14" s="1564"/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97" t="s">
        <v>128</v>
      </c>
      <c r="B20" s="1597"/>
      <c r="C20" s="1597"/>
      <c r="D20" s="1597"/>
      <c r="E20" s="1597"/>
      <c r="F20" s="1597"/>
      <c r="G20" s="325"/>
      <c r="H20" s="1597" t="s">
        <v>959</v>
      </c>
      <c r="I20" s="1597"/>
      <c r="J20" s="1597"/>
      <c r="K20" s="1597"/>
      <c r="L20" s="1597"/>
      <c r="M20" s="1597"/>
      <c r="N20" s="1597"/>
      <c r="O20" s="1597"/>
      <c r="P20" s="1597"/>
      <c r="Q20" s="1796" t="s">
        <v>7975</v>
      </c>
      <c r="R20" s="1797"/>
      <c r="S20" s="1797"/>
      <c r="T20" s="1797"/>
      <c r="U20" s="1797"/>
      <c r="V20" s="1797"/>
      <c r="W20" s="1797"/>
      <c r="X20" s="1797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3866</v>
      </c>
      <c r="B22" s="15" t="s">
        <v>78</v>
      </c>
      <c r="C22" s="15" t="s">
        <v>7976</v>
      </c>
      <c r="D22" s="15" t="s">
        <v>5908</v>
      </c>
      <c r="E22" s="24">
        <v>45878.4375</v>
      </c>
      <c r="F22" s="15">
        <v>10.1</v>
      </c>
      <c r="G22" s="37" t="s">
        <v>3121</v>
      </c>
      <c r="H22" s="15"/>
      <c r="I22" s="15"/>
      <c r="J22" s="15"/>
      <c r="K22" s="15"/>
      <c r="L22" s="35">
        <v>54</v>
      </c>
      <c r="M22" s="35">
        <v>54</v>
      </c>
      <c r="N22" s="35">
        <v>27</v>
      </c>
      <c r="O22" s="35">
        <v>26</v>
      </c>
      <c r="P22" s="14">
        <f t="shared" ref="P22:P28" si="2">SUM(H22:O22)</f>
        <v>161</v>
      </c>
      <c r="Q22" s="17" t="s">
        <v>32</v>
      </c>
      <c r="R22" s="14">
        <v>113261</v>
      </c>
      <c r="S22" s="23" t="s">
        <v>33</v>
      </c>
      <c r="T22" s="16" t="s">
        <v>7969</v>
      </c>
      <c r="U22" s="16" t="s">
        <v>90</v>
      </c>
      <c r="V22" s="16">
        <v>1013712</v>
      </c>
      <c r="W22" s="16"/>
      <c r="X22" s="16"/>
    </row>
    <row r="23" spans="1:24">
      <c r="A23" s="15" t="s">
        <v>120</v>
      </c>
      <c r="B23" s="15" t="s">
        <v>78</v>
      </c>
      <c r="C23" s="15" t="s">
        <v>7977</v>
      </c>
      <c r="D23" s="15" t="s">
        <v>5908</v>
      </c>
      <c r="E23" s="24">
        <v>45878.4375</v>
      </c>
      <c r="F23" s="15">
        <v>10.1</v>
      </c>
      <c r="G23" s="37" t="s">
        <v>3121</v>
      </c>
      <c r="H23" s="15"/>
      <c r="I23" s="15"/>
      <c r="J23" s="15"/>
      <c r="K23" s="15"/>
      <c r="L23" s="35">
        <v>54</v>
      </c>
      <c r="M23" s="35">
        <v>54</v>
      </c>
      <c r="N23" s="35">
        <v>27</v>
      </c>
      <c r="O23" s="35">
        <v>26</v>
      </c>
      <c r="P23" s="14">
        <f t="shared" si="2"/>
        <v>161</v>
      </c>
      <c r="Q23" s="17" t="s">
        <v>32</v>
      </c>
      <c r="R23" s="14">
        <v>113265</v>
      </c>
      <c r="S23" s="23" t="s">
        <v>33</v>
      </c>
      <c r="T23" s="16" t="s">
        <v>7969</v>
      </c>
      <c r="U23" s="16" t="s">
        <v>90</v>
      </c>
      <c r="V23" s="16">
        <v>1013713</v>
      </c>
      <c r="W23" s="16"/>
      <c r="X23" s="16"/>
    </row>
    <row r="24" spans="1:24">
      <c r="A24" s="15" t="s">
        <v>119</v>
      </c>
      <c r="B24" s="15" t="s">
        <v>92</v>
      </c>
      <c r="C24" s="15" t="s">
        <v>7978</v>
      </c>
      <c r="D24" s="15" t="s">
        <v>4783</v>
      </c>
      <c r="E24" s="24">
        <v>45879.125</v>
      </c>
      <c r="F24" s="15">
        <v>10.3</v>
      </c>
      <c r="G24" s="37" t="s">
        <v>3121</v>
      </c>
      <c r="H24" s="15"/>
      <c r="I24" s="15"/>
      <c r="J24" s="15"/>
      <c r="K24" s="15"/>
      <c r="L24" s="35">
        <v>54</v>
      </c>
      <c r="M24" s="35">
        <v>54</v>
      </c>
      <c r="N24" s="35">
        <v>27</v>
      </c>
      <c r="O24" s="35">
        <v>26</v>
      </c>
      <c r="P24" s="14">
        <f t="shared" si="2"/>
        <v>161</v>
      </c>
      <c r="Q24" s="17" t="s">
        <v>32</v>
      </c>
      <c r="R24" s="14">
        <v>113267</v>
      </c>
      <c r="S24" s="23" t="s">
        <v>33</v>
      </c>
      <c r="T24" s="232" t="s">
        <v>7979</v>
      </c>
      <c r="U24" s="16" t="s">
        <v>90</v>
      </c>
      <c r="V24" s="16">
        <v>1013714</v>
      </c>
      <c r="W24" s="16"/>
      <c r="X24" s="16"/>
    </row>
    <row r="25" spans="1:24">
      <c r="A25" s="15" t="s">
        <v>102</v>
      </c>
      <c r="B25" s="15" t="s">
        <v>92</v>
      </c>
      <c r="C25" s="15" t="s">
        <v>7980</v>
      </c>
      <c r="D25" s="15" t="s">
        <v>4783</v>
      </c>
      <c r="E25" s="24">
        <v>45879.125</v>
      </c>
      <c r="F25" s="15">
        <v>10.3</v>
      </c>
      <c r="G25" s="37" t="s">
        <v>3121</v>
      </c>
      <c r="H25" s="15"/>
      <c r="I25" s="15"/>
      <c r="J25" s="15"/>
      <c r="K25" s="15"/>
      <c r="L25" s="35">
        <v>54</v>
      </c>
      <c r="M25" s="35">
        <v>54</v>
      </c>
      <c r="N25" s="35">
        <v>27</v>
      </c>
      <c r="O25" s="35">
        <v>26</v>
      </c>
      <c r="P25" s="14">
        <f t="shared" si="2"/>
        <v>161</v>
      </c>
      <c r="Q25" s="17" t="s">
        <v>32</v>
      </c>
      <c r="R25" s="14">
        <v>113268</v>
      </c>
      <c r="S25" s="23" t="s">
        <v>33</v>
      </c>
      <c r="T25" s="232" t="s">
        <v>7979</v>
      </c>
      <c r="U25" s="16" t="s">
        <v>90</v>
      </c>
      <c r="V25" s="16">
        <v>1013715</v>
      </c>
      <c r="W25" s="16"/>
      <c r="X25" s="16"/>
    </row>
    <row r="26" spans="1:24">
      <c r="A26" s="15" t="s">
        <v>86</v>
      </c>
      <c r="B26" s="15" t="s">
        <v>1184</v>
      </c>
      <c r="C26" s="15" t="s">
        <v>7981</v>
      </c>
      <c r="D26" s="15" t="s">
        <v>7982</v>
      </c>
      <c r="E26" s="24">
        <v>45878.4375</v>
      </c>
      <c r="F26" s="15">
        <v>11.8</v>
      </c>
      <c r="G26" s="37" t="s">
        <v>5238</v>
      </c>
      <c r="H26" s="15"/>
      <c r="I26" s="15"/>
      <c r="J26" s="15"/>
      <c r="K26" s="15"/>
      <c r="L26" s="15"/>
      <c r="M26" s="35">
        <v>108</v>
      </c>
      <c r="N26" s="35">
        <v>53</v>
      </c>
      <c r="O26" s="15"/>
      <c r="P26" s="14">
        <f t="shared" si="2"/>
        <v>161</v>
      </c>
      <c r="Q26" s="17" t="s">
        <v>32</v>
      </c>
      <c r="R26" s="14">
        <v>113269</v>
      </c>
      <c r="S26" s="23" t="s">
        <v>33</v>
      </c>
      <c r="T26" s="16" t="s">
        <v>7969</v>
      </c>
      <c r="U26" s="16" t="s">
        <v>90</v>
      </c>
      <c r="V26" s="16">
        <v>1013716</v>
      </c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7" t="s">
        <v>32</v>
      </c>
      <c r="R27" s="14"/>
      <c r="S27" s="23" t="s">
        <v>33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0</v>
      </c>
      <c r="K29" s="11">
        <f t="shared" si="3"/>
        <v>0</v>
      </c>
      <c r="L29" s="11">
        <f t="shared" si="3"/>
        <v>216</v>
      </c>
      <c r="M29" s="11">
        <f t="shared" si="3"/>
        <v>324</v>
      </c>
      <c r="N29" s="11">
        <f t="shared" si="3"/>
        <v>161</v>
      </c>
      <c r="O29" s="11">
        <f t="shared" si="3"/>
        <v>104</v>
      </c>
      <c r="P29" s="11">
        <f t="shared" si="3"/>
        <v>805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508</v>
      </c>
      <c r="B33" s="1564" t="s">
        <v>7158</v>
      </c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19.5" customHeight="1">
      <c r="A34" s="4" t="s">
        <v>523</v>
      </c>
      <c r="B34" s="1564" t="s">
        <v>7138</v>
      </c>
      <c r="C34" s="1564"/>
      <c r="D34" s="1855" t="s">
        <v>7983</v>
      </c>
      <c r="E34" s="1855"/>
      <c r="F34" s="1855"/>
      <c r="G34" s="1855"/>
      <c r="H34" s="185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7984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772"/>
      <c r="C37" s="1772"/>
      <c r="D37" s="1"/>
      <c r="E37" s="1"/>
    </row>
    <row r="38" spans="1:24">
      <c r="A38" s="5" t="s">
        <v>44</v>
      </c>
      <c r="B38" s="1772"/>
      <c r="C38" s="1772"/>
      <c r="D38" s="1"/>
      <c r="E38" s="1"/>
    </row>
    <row r="40" spans="1:24" ht="23.25">
      <c r="A40" s="1597" t="s">
        <v>139</v>
      </c>
      <c r="B40" s="1597"/>
      <c r="C40" s="1597"/>
      <c r="D40" s="1597"/>
      <c r="E40" s="1597"/>
      <c r="F40" s="1597"/>
      <c r="G40" s="325"/>
      <c r="H40" s="1597" t="s">
        <v>959</v>
      </c>
      <c r="I40" s="1597"/>
      <c r="J40" s="1597"/>
      <c r="K40" s="1597"/>
      <c r="L40" s="1597"/>
      <c r="M40" s="1597"/>
      <c r="N40" s="1597"/>
      <c r="O40" s="1597"/>
      <c r="P40" s="1597"/>
      <c r="Q40" s="1796" t="s">
        <v>7985</v>
      </c>
      <c r="R40" s="1797"/>
      <c r="S40" s="1797"/>
      <c r="T40" s="1797"/>
      <c r="U40" s="1797"/>
      <c r="V40" s="1797"/>
      <c r="W40" s="1797"/>
      <c r="X40" s="1797"/>
    </row>
    <row r="41" spans="1:24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>
      <c r="A42" s="15" t="s">
        <v>157</v>
      </c>
      <c r="B42" s="15" t="s">
        <v>92</v>
      </c>
      <c r="C42" s="15" t="s">
        <v>7986</v>
      </c>
      <c r="D42" s="15" t="s">
        <v>4783</v>
      </c>
      <c r="E42" s="24">
        <v>45879.125</v>
      </c>
      <c r="F42" s="15">
        <v>10.3</v>
      </c>
      <c r="G42" s="37" t="s">
        <v>3121</v>
      </c>
      <c r="H42" s="15"/>
      <c r="I42" s="15"/>
      <c r="J42" s="15"/>
      <c r="K42" s="15"/>
      <c r="L42" s="35">
        <v>89</v>
      </c>
      <c r="M42" s="35">
        <v>71</v>
      </c>
      <c r="N42" s="15"/>
      <c r="O42" s="15"/>
      <c r="P42" s="14">
        <f t="shared" ref="P42:P48" si="4">SUM(H42:O42)</f>
        <v>160</v>
      </c>
      <c r="Q42" s="17" t="s">
        <v>32</v>
      </c>
      <c r="R42" s="14">
        <v>113270</v>
      </c>
      <c r="S42" s="23" t="s">
        <v>33</v>
      </c>
      <c r="T42" s="232" t="s">
        <v>7979</v>
      </c>
      <c r="U42" s="16" t="s">
        <v>90</v>
      </c>
      <c r="V42" s="16">
        <v>1013736</v>
      </c>
      <c r="W42" s="16" t="s">
        <v>7987</v>
      </c>
      <c r="X42" s="16"/>
    </row>
    <row r="43" spans="1:24">
      <c r="A43" s="15" t="s">
        <v>4752</v>
      </c>
      <c r="B43" s="15" t="s">
        <v>92</v>
      </c>
      <c r="C43" s="15" t="s">
        <v>7988</v>
      </c>
      <c r="D43" s="15" t="s">
        <v>4783</v>
      </c>
      <c r="E43" s="24">
        <v>45879.125</v>
      </c>
      <c r="F43" s="15">
        <v>10.3</v>
      </c>
      <c r="G43" s="37" t="s">
        <v>3121</v>
      </c>
      <c r="H43" s="15"/>
      <c r="I43" s="15"/>
      <c r="J43" s="15"/>
      <c r="K43" s="15"/>
      <c r="L43" s="35">
        <v>161</v>
      </c>
      <c r="M43" s="15"/>
      <c r="N43" s="15"/>
      <c r="O43" s="15"/>
      <c r="P43" s="14">
        <f t="shared" si="4"/>
        <v>161</v>
      </c>
      <c r="Q43" s="17" t="s">
        <v>32</v>
      </c>
      <c r="R43" s="14">
        <v>113271</v>
      </c>
      <c r="S43" s="23" t="s">
        <v>33</v>
      </c>
      <c r="T43" s="232" t="s">
        <v>7979</v>
      </c>
      <c r="U43" s="16" t="s">
        <v>90</v>
      </c>
      <c r="V43" s="16">
        <v>1013738</v>
      </c>
      <c r="W43" s="16" t="s">
        <v>7987</v>
      </c>
      <c r="X43" s="16"/>
    </row>
    <row r="44" spans="1:24">
      <c r="A44" s="15" t="s">
        <v>2837</v>
      </c>
      <c r="B44" s="15" t="s">
        <v>92</v>
      </c>
      <c r="C44" s="15" t="s">
        <v>7989</v>
      </c>
      <c r="D44" s="15" t="s">
        <v>4783</v>
      </c>
      <c r="E44" s="24">
        <v>45879.125</v>
      </c>
      <c r="F44" s="15">
        <v>10.3</v>
      </c>
      <c r="G44" s="37" t="s">
        <v>3121</v>
      </c>
      <c r="H44" s="15"/>
      <c r="I44" s="15"/>
      <c r="J44" s="15"/>
      <c r="K44" s="15"/>
      <c r="L44" s="35">
        <v>161</v>
      </c>
      <c r="M44" s="15"/>
      <c r="N44" s="15"/>
      <c r="O44" s="15"/>
      <c r="P44" s="14">
        <f t="shared" si="4"/>
        <v>161</v>
      </c>
      <c r="Q44" s="17" t="s">
        <v>32</v>
      </c>
      <c r="R44" s="14">
        <v>113272</v>
      </c>
      <c r="S44" s="23" t="s">
        <v>33</v>
      </c>
      <c r="T44" s="232" t="s">
        <v>7979</v>
      </c>
      <c r="U44" s="16" t="s">
        <v>90</v>
      </c>
      <c r="V44" s="16">
        <v>1013739</v>
      </c>
      <c r="W44" s="16" t="s">
        <v>7987</v>
      </c>
      <c r="X44" s="16"/>
    </row>
    <row r="45" spans="1:24">
      <c r="A45" s="15" t="s">
        <v>4752</v>
      </c>
      <c r="B45" s="15" t="s">
        <v>78</v>
      </c>
      <c r="C45" s="15" t="s">
        <v>7990</v>
      </c>
      <c r="D45" s="15" t="s">
        <v>5908</v>
      </c>
      <c r="E45" s="24">
        <v>45878.4375</v>
      </c>
      <c r="F45" s="15">
        <v>10.1</v>
      </c>
      <c r="G45" s="37" t="s">
        <v>3121</v>
      </c>
      <c r="H45" s="15"/>
      <c r="I45" s="15"/>
      <c r="J45" s="15"/>
      <c r="K45" s="15"/>
      <c r="L45" s="35">
        <v>118</v>
      </c>
      <c r="M45" s="15"/>
      <c r="N45" s="15"/>
      <c r="O45" s="15"/>
      <c r="P45" s="14">
        <f t="shared" si="4"/>
        <v>118</v>
      </c>
      <c r="Q45" s="17" t="s">
        <v>32</v>
      </c>
      <c r="R45" s="14">
        <v>113274</v>
      </c>
      <c r="S45" s="23" t="s">
        <v>33</v>
      </c>
      <c r="T45" s="16" t="s">
        <v>7969</v>
      </c>
      <c r="U45" s="16" t="s">
        <v>90</v>
      </c>
      <c r="V45" s="16">
        <v>1013740</v>
      </c>
      <c r="W45" s="16" t="s">
        <v>7991</v>
      </c>
      <c r="X45" s="16"/>
    </row>
    <row r="46" spans="1:24">
      <c r="A46" s="15" t="s">
        <v>558</v>
      </c>
      <c r="B46" s="15" t="s">
        <v>92</v>
      </c>
      <c r="C46" s="15" t="s">
        <v>7992</v>
      </c>
      <c r="D46" s="15" t="s">
        <v>4783</v>
      </c>
      <c r="E46" s="24">
        <v>45879.125</v>
      </c>
      <c r="F46" s="15">
        <v>10.3</v>
      </c>
      <c r="G46" s="37" t="s">
        <v>3121</v>
      </c>
      <c r="H46" s="15"/>
      <c r="I46" s="15"/>
      <c r="J46" s="15"/>
      <c r="K46" s="15"/>
      <c r="L46" s="35">
        <v>129</v>
      </c>
      <c r="M46" s="35">
        <v>14</v>
      </c>
      <c r="N46" s="15"/>
      <c r="O46" s="15"/>
      <c r="P46" s="14">
        <f t="shared" si="4"/>
        <v>143</v>
      </c>
      <c r="Q46" s="17" t="s">
        <v>32</v>
      </c>
      <c r="R46" s="14">
        <v>113275</v>
      </c>
      <c r="S46" s="23" t="s">
        <v>33</v>
      </c>
      <c r="T46" s="232" t="s">
        <v>7979</v>
      </c>
      <c r="U46" s="16" t="s">
        <v>90</v>
      </c>
      <c r="V46" s="16">
        <v>1013741</v>
      </c>
      <c r="W46" s="16" t="s">
        <v>7987</v>
      </c>
      <c r="X46" s="16"/>
    </row>
    <row r="47" spans="1:24">
      <c r="A47" s="15" t="s">
        <v>114</v>
      </c>
      <c r="B47" s="15" t="s">
        <v>78</v>
      </c>
      <c r="C47" s="15" t="s">
        <v>7993</v>
      </c>
      <c r="D47" s="15" t="s">
        <v>932</v>
      </c>
      <c r="E47" s="24">
        <v>45877.979166666664</v>
      </c>
      <c r="F47" s="15">
        <v>10.3</v>
      </c>
      <c r="G47" s="37" t="s">
        <v>3121</v>
      </c>
      <c r="H47" s="15"/>
      <c r="I47" s="15"/>
      <c r="J47" s="15"/>
      <c r="K47" s="15"/>
      <c r="L47" s="15"/>
      <c r="M47" s="35">
        <v>54</v>
      </c>
      <c r="N47" s="35">
        <v>107</v>
      </c>
      <c r="O47" s="15"/>
      <c r="P47" s="14">
        <f t="shared" si="4"/>
        <v>161</v>
      </c>
      <c r="Q47" s="17" t="s">
        <v>32</v>
      </c>
      <c r="R47" s="14">
        <v>113276</v>
      </c>
      <c r="S47" s="23" t="s">
        <v>33</v>
      </c>
      <c r="T47" s="232" t="s">
        <v>7979</v>
      </c>
      <c r="U47" s="16" t="s">
        <v>90</v>
      </c>
      <c r="V47" s="16">
        <v>1013742</v>
      </c>
      <c r="W47" s="16" t="s">
        <v>7991</v>
      </c>
      <c r="X47" s="16"/>
    </row>
    <row r="48" spans="1:24">
      <c r="A48" s="15"/>
      <c r="B48" s="15"/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>
        <f t="shared" si="4"/>
        <v>0</v>
      </c>
      <c r="Q48" s="14" t="s">
        <v>30</v>
      </c>
      <c r="R48" s="14"/>
      <c r="S48" s="14" t="s">
        <v>31</v>
      </c>
      <c r="T48" s="16"/>
      <c r="U48" s="16"/>
      <c r="V48" s="16"/>
      <c r="W48" s="16"/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5">SUM(H42:H48)</f>
        <v>0</v>
      </c>
      <c r="I49" s="11">
        <f t="shared" si="5"/>
        <v>0</v>
      </c>
      <c r="J49" s="11">
        <f t="shared" si="5"/>
        <v>0</v>
      </c>
      <c r="K49" s="11">
        <f t="shared" si="5"/>
        <v>0</v>
      </c>
      <c r="L49" s="11">
        <f t="shared" si="5"/>
        <v>658</v>
      </c>
      <c r="M49" s="11">
        <f t="shared" si="5"/>
        <v>139</v>
      </c>
      <c r="N49" s="11">
        <f t="shared" si="5"/>
        <v>107</v>
      </c>
      <c r="O49" s="11">
        <f t="shared" si="5"/>
        <v>0</v>
      </c>
      <c r="P49" s="11">
        <f t="shared" si="5"/>
        <v>904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523</v>
      </c>
      <c r="B53" s="1564" t="s">
        <v>7158</v>
      </c>
      <c r="C53" s="1564"/>
      <c r="D53" s="242"/>
      <c r="E53" s="243" t="s">
        <v>40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4" t="s">
        <v>508</v>
      </c>
      <c r="B54" s="1564" t="s">
        <v>7138</v>
      </c>
      <c r="C54" s="156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772" t="s">
        <v>7994</v>
      </c>
      <c r="C55" s="1772"/>
      <c r="D55" s="1"/>
      <c r="E55" s="1"/>
    </row>
    <row r="56" spans="1:24">
      <c r="A56" s="5" t="s">
        <v>42</v>
      </c>
      <c r="B56" s="1772"/>
      <c r="C56" s="1772"/>
    </row>
    <row r="57" spans="1:24">
      <c r="A57" s="5" t="s">
        <v>43</v>
      </c>
      <c r="B57" s="1772"/>
      <c r="C57" s="1772"/>
      <c r="D57" s="1"/>
      <c r="E57" s="1"/>
    </row>
    <row r="58" spans="1:24">
      <c r="A58" s="5" t="s">
        <v>44</v>
      </c>
      <c r="B58" s="1772"/>
      <c r="C58" s="1772"/>
      <c r="D58" s="1"/>
      <c r="E58" s="1"/>
    </row>
  </sheetData>
  <mergeCells count="33">
    <mergeCell ref="B53:C53"/>
    <mergeCell ref="B55:C55"/>
    <mergeCell ref="B56:C56"/>
    <mergeCell ref="B57:C57"/>
    <mergeCell ref="B58:C58"/>
    <mergeCell ref="B54:C54"/>
    <mergeCell ref="B51:D51"/>
    <mergeCell ref="J51:L51"/>
    <mergeCell ref="Q20:X20"/>
    <mergeCell ref="B31:D31"/>
    <mergeCell ref="J31:L31"/>
    <mergeCell ref="B33:C33"/>
    <mergeCell ref="B35:C35"/>
    <mergeCell ref="B36:C36"/>
    <mergeCell ref="H20:P20"/>
    <mergeCell ref="B37:C37"/>
    <mergeCell ref="B38:C38"/>
    <mergeCell ref="A40:F40"/>
    <mergeCell ref="H40:P40"/>
    <mergeCell ref="Q40:X40"/>
    <mergeCell ref="B34:C34"/>
    <mergeCell ref="D34:H34"/>
    <mergeCell ref="B15:C15"/>
    <mergeCell ref="B16:C16"/>
    <mergeCell ref="B17:C17"/>
    <mergeCell ref="B18:C18"/>
    <mergeCell ref="A20:F20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C5E6A-5627-425E-80AA-AFF3D24D5260}">
  <sheetPr>
    <tabColor rgb="FFFFFF00"/>
  </sheetPr>
  <dimension ref="A1:X96"/>
  <sheetViews>
    <sheetView topLeftCell="B1" workbookViewId="0">
      <selection activeCell="B24" sqref="B24:D25"/>
    </sheetView>
  </sheetViews>
  <sheetFormatPr defaultColWidth="11.42578125" defaultRowHeight="15"/>
  <cols>
    <col min="1" max="1" width="25.42578125" customWidth="1"/>
    <col min="2" max="2" width="11.85546875" customWidth="1"/>
    <col min="3" max="3" width="18.7109375" customWidth="1"/>
    <col min="4" max="4" width="14.85546875" customWidth="1"/>
    <col min="5" max="5" width="16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0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2656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3866</v>
      </c>
      <c r="B3" s="15" t="s">
        <v>1858</v>
      </c>
      <c r="C3" s="15" t="s">
        <v>7995</v>
      </c>
      <c r="D3" s="15" t="s">
        <v>99</v>
      </c>
      <c r="E3" s="24">
        <v>45875.277777777781</v>
      </c>
      <c r="F3" s="15">
        <v>10.8</v>
      </c>
      <c r="G3" s="37" t="s">
        <v>3121</v>
      </c>
      <c r="H3" s="15"/>
      <c r="I3" s="15"/>
      <c r="J3" s="15"/>
      <c r="K3" s="15"/>
      <c r="L3" s="15"/>
      <c r="M3" s="35">
        <v>54</v>
      </c>
      <c r="N3" s="35">
        <v>107</v>
      </c>
      <c r="O3" s="15"/>
      <c r="P3" s="14">
        <f t="shared" ref="P3:P8" si="0">SUM(H3:O3)</f>
        <v>161</v>
      </c>
      <c r="Q3" s="17" t="s">
        <v>32</v>
      </c>
      <c r="R3" s="14">
        <v>113209</v>
      </c>
      <c r="S3" s="23" t="s">
        <v>33</v>
      </c>
      <c r="T3" s="14" t="s">
        <v>100</v>
      </c>
      <c r="U3" s="14" t="s">
        <v>90</v>
      </c>
      <c r="V3" s="16">
        <v>1013660</v>
      </c>
      <c r="W3" s="16" t="s">
        <v>1057</v>
      </c>
      <c r="X3" s="16"/>
    </row>
    <row r="4" spans="1:24">
      <c r="A4" s="15" t="s">
        <v>219</v>
      </c>
      <c r="B4" s="15" t="s">
        <v>75</v>
      </c>
      <c r="C4" s="15" t="s">
        <v>7996</v>
      </c>
      <c r="D4" s="15" t="s">
        <v>74</v>
      </c>
      <c r="E4" s="24">
        <v>45875.524305555555</v>
      </c>
      <c r="F4" s="15">
        <v>15.3</v>
      </c>
      <c r="G4" s="37"/>
      <c r="H4" s="15"/>
      <c r="I4" s="15"/>
      <c r="J4" s="35">
        <v>54</v>
      </c>
      <c r="K4" s="35">
        <v>81</v>
      </c>
      <c r="L4" s="15"/>
      <c r="M4" s="15"/>
      <c r="N4" s="15"/>
      <c r="O4" s="15"/>
      <c r="P4" s="14">
        <f t="shared" si="0"/>
        <v>135</v>
      </c>
      <c r="Q4" s="14" t="s">
        <v>30</v>
      </c>
      <c r="R4" s="14">
        <v>113184</v>
      </c>
      <c r="S4" s="14" t="s">
        <v>31</v>
      </c>
      <c r="T4" s="14" t="s">
        <v>169</v>
      </c>
      <c r="U4" s="14" t="s">
        <v>634</v>
      </c>
      <c r="V4" s="16">
        <v>1013661</v>
      </c>
      <c r="W4" s="16" t="s">
        <v>7997</v>
      </c>
      <c r="X4" s="16"/>
    </row>
    <row r="5" spans="1:24">
      <c r="A5" s="15" t="s">
        <v>113</v>
      </c>
      <c r="B5" s="15" t="s">
        <v>65</v>
      </c>
      <c r="C5" s="15" t="s">
        <v>7998</v>
      </c>
      <c r="D5" s="15" t="s">
        <v>64</v>
      </c>
      <c r="E5" s="24">
        <v>45875.472222222219</v>
      </c>
      <c r="F5" s="15">
        <v>14.8</v>
      </c>
      <c r="G5" s="37"/>
      <c r="H5" s="15"/>
      <c r="I5" s="15"/>
      <c r="J5" s="15"/>
      <c r="K5" s="15"/>
      <c r="L5" s="35">
        <v>81</v>
      </c>
      <c r="M5" s="15"/>
      <c r="N5" s="15"/>
      <c r="O5" s="15"/>
      <c r="P5" s="14">
        <f t="shared" si="0"/>
        <v>81</v>
      </c>
      <c r="Q5" s="14" t="s">
        <v>30</v>
      </c>
      <c r="R5" s="14">
        <v>113162</v>
      </c>
      <c r="S5" s="23" t="s">
        <v>33</v>
      </c>
      <c r="T5" s="14" t="s">
        <v>169</v>
      </c>
      <c r="U5" s="14" t="s">
        <v>90</v>
      </c>
      <c r="V5" s="16">
        <v>1013662</v>
      </c>
      <c r="W5" s="16" t="s">
        <v>7997</v>
      </c>
      <c r="X5" s="16"/>
    </row>
    <row r="6" spans="1:24">
      <c r="A6" s="15" t="s">
        <v>111</v>
      </c>
      <c r="B6" s="15" t="s">
        <v>65</v>
      </c>
      <c r="C6" s="15" t="s">
        <v>7999</v>
      </c>
      <c r="D6" s="15" t="s">
        <v>64</v>
      </c>
      <c r="E6" s="24">
        <v>45875.472222222219</v>
      </c>
      <c r="F6" s="15">
        <v>14.8</v>
      </c>
      <c r="G6" s="37"/>
      <c r="H6" s="15"/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14" t="s">
        <v>30</v>
      </c>
      <c r="R6" s="14">
        <v>113163</v>
      </c>
      <c r="S6" s="23" t="s">
        <v>33</v>
      </c>
      <c r="T6" s="14" t="s">
        <v>169</v>
      </c>
      <c r="U6" s="14" t="s">
        <v>90</v>
      </c>
      <c r="V6" s="16">
        <v>1013663</v>
      </c>
      <c r="W6" s="16" t="s">
        <v>7997</v>
      </c>
      <c r="X6" s="16"/>
    </row>
    <row r="7" spans="1:24">
      <c r="A7" s="15" t="s">
        <v>86</v>
      </c>
      <c r="B7" s="15" t="s">
        <v>78</v>
      </c>
      <c r="C7" s="15" t="s">
        <v>8000</v>
      </c>
      <c r="D7" s="15" t="s">
        <v>99</v>
      </c>
      <c r="E7" s="24">
        <v>45875.277777777781</v>
      </c>
      <c r="F7" s="15">
        <v>10.8</v>
      </c>
      <c r="G7" s="37" t="s">
        <v>3121</v>
      </c>
      <c r="H7" s="15"/>
      <c r="I7" s="15"/>
      <c r="J7" s="15"/>
      <c r="K7" s="15"/>
      <c r="L7" s="15"/>
      <c r="M7" s="35">
        <v>54</v>
      </c>
      <c r="N7" s="35">
        <v>107</v>
      </c>
      <c r="O7" s="15"/>
      <c r="P7" s="14">
        <f t="shared" si="0"/>
        <v>161</v>
      </c>
      <c r="Q7" s="17" t="s">
        <v>32</v>
      </c>
      <c r="R7" s="14">
        <v>113210</v>
      </c>
      <c r="S7" s="23" t="s">
        <v>33</v>
      </c>
      <c r="T7" s="14" t="s">
        <v>100</v>
      </c>
      <c r="U7" s="14" t="s">
        <v>90</v>
      </c>
      <c r="V7" s="16">
        <v>1013664</v>
      </c>
      <c r="W7" s="16" t="s">
        <v>1057</v>
      </c>
      <c r="X7" s="16"/>
    </row>
    <row r="8" spans="1:24">
      <c r="A8" s="15" t="s">
        <v>120</v>
      </c>
      <c r="B8" s="15" t="s">
        <v>1858</v>
      </c>
      <c r="C8" s="15" t="s">
        <v>8001</v>
      </c>
      <c r="D8" s="15" t="s">
        <v>99</v>
      </c>
      <c r="E8" s="24">
        <v>45875.277777777781</v>
      </c>
      <c r="F8" s="15">
        <v>10.8</v>
      </c>
      <c r="G8" s="37" t="s">
        <v>3121</v>
      </c>
      <c r="H8" s="15"/>
      <c r="I8" s="15"/>
      <c r="J8" s="15"/>
      <c r="K8" s="15"/>
      <c r="L8" s="15"/>
      <c r="M8" s="35">
        <v>54</v>
      </c>
      <c r="N8" s="35">
        <v>54</v>
      </c>
      <c r="O8" s="35">
        <v>53</v>
      </c>
      <c r="P8" s="14">
        <f t="shared" si="0"/>
        <v>161</v>
      </c>
      <c r="Q8" s="17" t="s">
        <v>32</v>
      </c>
      <c r="R8" s="14">
        <v>113211</v>
      </c>
      <c r="S8" s="23" t="s">
        <v>33</v>
      </c>
      <c r="T8" s="14" t="s">
        <v>100</v>
      </c>
      <c r="U8" s="14" t="s">
        <v>90</v>
      </c>
      <c r="V8" s="16">
        <v>1013665</v>
      </c>
      <c r="W8" s="16" t="s">
        <v>1057</v>
      </c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54</v>
      </c>
      <c r="K9" s="11">
        <f t="shared" si="1"/>
        <v>81</v>
      </c>
      <c r="L9" s="11">
        <f t="shared" si="1"/>
        <v>242</v>
      </c>
      <c r="M9" s="11">
        <f t="shared" si="1"/>
        <v>162</v>
      </c>
      <c r="N9" s="11">
        <f t="shared" si="1"/>
        <v>268</v>
      </c>
      <c r="O9" s="11">
        <f t="shared" si="1"/>
        <v>53</v>
      </c>
      <c r="P9" s="11">
        <f t="shared" si="1"/>
        <v>860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169</v>
      </c>
      <c r="B13" s="1564" t="s">
        <v>7158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100</v>
      </c>
      <c r="B14" s="1564" t="s">
        <v>7138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500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566">
        <v>358505099878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567">
        <v>0.45833333333333331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8002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515</v>
      </c>
      <c r="B22" s="15" t="s">
        <v>78</v>
      </c>
      <c r="C22" s="15" t="s">
        <v>8003</v>
      </c>
      <c r="D22" s="15" t="s">
        <v>88</v>
      </c>
      <c r="E22" s="24">
        <v>45876.166666666664</v>
      </c>
      <c r="F22" s="15">
        <v>10.3</v>
      </c>
      <c r="G22" s="37" t="s">
        <v>3121</v>
      </c>
      <c r="H22" s="15"/>
      <c r="I22" s="15"/>
      <c r="J22" s="15"/>
      <c r="K22" s="15"/>
      <c r="L22" s="15"/>
      <c r="M22" s="35">
        <v>30</v>
      </c>
      <c r="N22" s="35">
        <v>60</v>
      </c>
      <c r="O22" s="35">
        <v>71</v>
      </c>
      <c r="P22" s="14">
        <f t="shared" ref="P22:P28" si="2">SUM(H22:O22)</f>
        <v>161</v>
      </c>
      <c r="Q22" s="17" t="s">
        <v>32</v>
      </c>
      <c r="R22" s="14">
        <v>113212</v>
      </c>
      <c r="S22" s="23" t="s">
        <v>33</v>
      </c>
      <c r="T22" s="14" t="s">
        <v>161</v>
      </c>
      <c r="U22" s="14" t="s">
        <v>90</v>
      </c>
      <c r="V22" s="16">
        <v>1013667</v>
      </c>
      <c r="W22" s="16" t="s">
        <v>1051</v>
      </c>
      <c r="X22" s="16"/>
    </row>
    <row r="23" spans="1:24">
      <c r="A23" s="15" t="s">
        <v>519</v>
      </c>
      <c r="B23" s="15" t="s">
        <v>78</v>
      </c>
      <c r="C23" s="15" t="s">
        <v>8004</v>
      </c>
      <c r="D23" s="15" t="s">
        <v>932</v>
      </c>
      <c r="E23" s="24">
        <v>45876.003472222219</v>
      </c>
      <c r="F23" s="15">
        <v>10.3</v>
      </c>
      <c r="G23" s="37" t="s">
        <v>3121</v>
      </c>
      <c r="H23" s="15"/>
      <c r="I23" s="15"/>
      <c r="J23" s="15"/>
      <c r="K23" s="15"/>
      <c r="L23" s="15"/>
      <c r="M23" s="35">
        <v>30</v>
      </c>
      <c r="N23" s="35">
        <v>60</v>
      </c>
      <c r="O23" s="35">
        <v>71</v>
      </c>
      <c r="P23" s="14">
        <f t="shared" si="2"/>
        <v>161</v>
      </c>
      <c r="Q23" s="17" t="s">
        <v>32</v>
      </c>
      <c r="R23" s="14">
        <v>113213</v>
      </c>
      <c r="S23" s="23" t="s">
        <v>33</v>
      </c>
      <c r="T23" s="14" t="s">
        <v>161</v>
      </c>
      <c r="U23" s="14" t="s">
        <v>90</v>
      </c>
      <c r="V23" s="16">
        <v>1013668</v>
      </c>
      <c r="W23" s="16" t="s">
        <v>1051</v>
      </c>
      <c r="X23" s="16"/>
    </row>
    <row r="24" spans="1:24">
      <c r="A24" s="15" t="s">
        <v>2561</v>
      </c>
      <c r="B24" s="15" t="s">
        <v>2438</v>
      </c>
      <c r="C24" s="15" t="s">
        <v>8005</v>
      </c>
      <c r="D24" s="15" t="s">
        <v>159</v>
      </c>
      <c r="E24" s="24">
        <v>45876.041666666664</v>
      </c>
      <c r="F24" s="15">
        <v>10.3</v>
      </c>
      <c r="G24" s="37" t="s">
        <v>3121</v>
      </c>
      <c r="H24" s="15"/>
      <c r="I24" s="15"/>
      <c r="J24" s="15"/>
      <c r="K24" s="15"/>
      <c r="L24" s="15"/>
      <c r="M24" s="35">
        <v>30</v>
      </c>
      <c r="N24" s="35">
        <v>60</v>
      </c>
      <c r="O24" s="35">
        <v>71</v>
      </c>
      <c r="P24" s="14">
        <f t="shared" si="2"/>
        <v>161</v>
      </c>
      <c r="Q24" s="17" t="s">
        <v>32</v>
      </c>
      <c r="R24" s="14">
        <v>113214</v>
      </c>
      <c r="S24" s="23" t="s">
        <v>33</v>
      </c>
      <c r="T24" s="14" t="s">
        <v>161</v>
      </c>
      <c r="U24" s="14" t="s">
        <v>90</v>
      </c>
      <c r="V24" s="16">
        <v>1013669</v>
      </c>
      <c r="W24" s="16" t="s">
        <v>1051</v>
      </c>
      <c r="X24" s="16"/>
    </row>
    <row r="25" spans="1:24">
      <c r="A25" s="15" t="s">
        <v>119</v>
      </c>
      <c r="B25" s="15" t="s">
        <v>2438</v>
      </c>
      <c r="C25" s="15" t="s">
        <v>8006</v>
      </c>
      <c r="D25" s="15" t="s">
        <v>159</v>
      </c>
      <c r="E25" s="24">
        <v>45876.041666666664</v>
      </c>
      <c r="F25" s="15">
        <v>10.3</v>
      </c>
      <c r="G25" s="37" t="s">
        <v>3121</v>
      </c>
      <c r="H25" s="15"/>
      <c r="I25" s="15"/>
      <c r="J25" s="15"/>
      <c r="K25" s="15"/>
      <c r="L25" s="15"/>
      <c r="M25" s="35">
        <v>30</v>
      </c>
      <c r="N25" s="35">
        <v>60</v>
      </c>
      <c r="O25" s="35">
        <v>71</v>
      </c>
      <c r="P25" s="14">
        <f t="shared" si="2"/>
        <v>161</v>
      </c>
      <c r="Q25" s="17" t="s">
        <v>32</v>
      </c>
      <c r="R25" s="14">
        <v>113215</v>
      </c>
      <c r="S25" s="23" t="s">
        <v>33</v>
      </c>
      <c r="T25" s="14" t="s">
        <v>161</v>
      </c>
      <c r="U25" s="14" t="s">
        <v>90</v>
      </c>
      <c r="V25" s="16">
        <v>1013670</v>
      </c>
      <c r="W25" s="16" t="s">
        <v>1051</v>
      </c>
      <c r="X25" s="16"/>
    </row>
    <row r="26" spans="1:24">
      <c r="A26" s="15" t="s">
        <v>122</v>
      </c>
      <c r="B26" s="15" t="s">
        <v>62</v>
      </c>
      <c r="C26" s="15" t="s">
        <v>8007</v>
      </c>
      <c r="D26" s="15" t="s">
        <v>61</v>
      </c>
      <c r="E26" s="24">
        <v>45875.767361111109</v>
      </c>
      <c r="F26" s="15">
        <v>13</v>
      </c>
      <c r="G26" s="37"/>
      <c r="H26" s="15"/>
      <c r="I26" s="15"/>
      <c r="J26" s="35">
        <v>81</v>
      </c>
      <c r="K26" s="35">
        <v>80</v>
      </c>
      <c r="L26" s="15"/>
      <c r="M26" s="15"/>
      <c r="N26" s="15"/>
      <c r="O26" s="15"/>
      <c r="P26" s="14">
        <f t="shared" si="2"/>
        <v>161</v>
      </c>
      <c r="Q26" s="14" t="s">
        <v>30</v>
      </c>
      <c r="R26" s="14">
        <v>113164</v>
      </c>
      <c r="S26" s="14" t="s">
        <v>31</v>
      </c>
      <c r="T26" s="14" t="s">
        <v>169</v>
      </c>
      <c r="U26" s="14" t="s">
        <v>90</v>
      </c>
      <c r="V26" s="16">
        <v>1013671</v>
      </c>
      <c r="W26" s="16" t="s">
        <v>8008</v>
      </c>
      <c r="X26" s="16"/>
    </row>
    <row r="27" spans="1:24">
      <c r="A27" s="15" t="s">
        <v>152</v>
      </c>
      <c r="B27" s="15" t="s">
        <v>1858</v>
      </c>
      <c r="C27" s="15" t="s">
        <v>8009</v>
      </c>
      <c r="D27" s="15" t="s">
        <v>88</v>
      </c>
      <c r="E27" s="24">
        <v>45876.166666666664</v>
      </c>
      <c r="F27" s="15">
        <v>10.3</v>
      </c>
      <c r="G27" s="37" t="s">
        <v>3121</v>
      </c>
      <c r="H27" s="15"/>
      <c r="I27" s="15"/>
      <c r="J27" s="15"/>
      <c r="K27" s="35">
        <v>27</v>
      </c>
      <c r="L27" s="35">
        <v>30</v>
      </c>
      <c r="M27" s="35">
        <v>30</v>
      </c>
      <c r="N27" s="35">
        <v>60</v>
      </c>
      <c r="O27" s="35">
        <v>14</v>
      </c>
      <c r="P27" s="14">
        <f t="shared" si="2"/>
        <v>161</v>
      </c>
      <c r="Q27" s="17" t="s">
        <v>32</v>
      </c>
      <c r="R27" s="14">
        <v>113216</v>
      </c>
      <c r="S27" s="23" t="s">
        <v>33</v>
      </c>
      <c r="T27" s="14" t="s">
        <v>161</v>
      </c>
      <c r="U27" s="14" t="s">
        <v>90</v>
      </c>
      <c r="V27" s="16">
        <v>1013672</v>
      </c>
      <c r="W27" s="16" t="s">
        <v>1051</v>
      </c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81</v>
      </c>
      <c r="K29" s="11">
        <f t="shared" si="3"/>
        <v>107</v>
      </c>
      <c r="L29" s="11">
        <f t="shared" si="3"/>
        <v>30</v>
      </c>
      <c r="M29" s="11">
        <f t="shared" si="3"/>
        <v>150</v>
      </c>
      <c r="N29" s="11">
        <f t="shared" si="3"/>
        <v>300</v>
      </c>
      <c r="O29" s="11">
        <f t="shared" si="3"/>
        <v>298</v>
      </c>
      <c r="P29" s="11">
        <f t="shared" si="3"/>
        <v>966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169</v>
      </c>
      <c r="B33" s="1564" t="s">
        <v>7158</v>
      </c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161</v>
      </c>
      <c r="B34" s="1564" t="s">
        <v>7138</v>
      </c>
      <c r="C34" s="156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8010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566">
        <v>358400711249</v>
      </c>
      <c r="C37" s="1565"/>
      <c r="D37" s="1"/>
      <c r="E37" s="1"/>
    </row>
    <row r="38" spans="1:24">
      <c r="A38" s="5" t="s">
        <v>44</v>
      </c>
      <c r="B38" s="1567">
        <v>0.66666666666666663</v>
      </c>
      <c r="C38" s="1565"/>
      <c r="D38" s="1"/>
      <c r="E38" s="1"/>
    </row>
    <row r="40" spans="1:24" ht="23.25">
      <c r="A40" s="1559" t="s">
        <v>205</v>
      </c>
      <c r="B40" s="1559"/>
      <c r="C40" s="1559"/>
      <c r="D40" s="1559"/>
      <c r="E40" s="1559"/>
      <c r="F40" s="1559"/>
      <c r="G40" s="7"/>
      <c r="H40" s="1559" t="s">
        <v>346</v>
      </c>
      <c r="I40" s="1559"/>
      <c r="J40" s="1559"/>
      <c r="K40" s="1559"/>
      <c r="L40" s="1559"/>
      <c r="M40" s="1559"/>
      <c r="N40" s="1559"/>
      <c r="O40" s="1559"/>
      <c r="P40" s="1559"/>
      <c r="Q40" s="1741" t="s">
        <v>8002</v>
      </c>
      <c r="R40" s="1742"/>
      <c r="S40" s="1742"/>
      <c r="T40" s="1742"/>
      <c r="U40" s="1742"/>
      <c r="V40" s="1742"/>
      <c r="W40" s="1742"/>
      <c r="X40" s="1742"/>
    </row>
    <row r="41" spans="1:24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>
      <c r="A42" s="15" t="s">
        <v>133</v>
      </c>
      <c r="B42" s="15" t="s">
        <v>134</v>
      </c>
      <c r="C42" s="15" t="s">
        <v>8011</v>
      </c>
      <c r="D42" s="15" t="s">
        <v>2892</v>
      </c>
      <c r="E42" s="24">
        <v>45876.319444444445</v>
      </c>
      <c r="F42" s="15">
        <v>10.3</v>
      </c>
      <c r="G42" s="37" t="s">
        <v>3121</v>
      </c>
      <c r="H42" s="15"/>
      <c r="I42" s="15"/>
      <c r="J42" s="15"/>
      <c r="K42" s="35">
        <v>30</v>
      </c>
      <c r="L42" s="35">
        <v>30</v>
      </c>
      <c r="M42" s="35">
        <v>30</v>
      </c>
      <c r="N42" s="35">
        <v>30</v>
      </c>
      <c r="O42" s="35">
        <v>41</v>
      </c>
      <c r="P42" s="14">
        <f t="shared" ref="P42:P47" si="4">SUM(H42:O42)</f>
        <v>161</v>
      </c>
      <c r="Q42" s="17" t="s">
        <v>32</v>
      </c>
      <c r="R42" s="14">
        <v>113217</v>
      </c>
      <c r="S42" s="23" t="s">
        <v>33</v>
      </c>
      <c r="T42" s="14" t="s">
        <v>161</v>
      </c>
      <c r="U42" s="14" t="s">
        <v>90</v>
      </c>
      <c r="V42" s="16">
        <v>1013673</v>
      </c>
      <c r="W42" s="16" t="s">
        <v>8012</v>
      </c>
      <c r="X42" s="16"/>
    </row>
    <row r="43" spans="1:24">
      <c r="A43" s="15" t="s">
        <v>133</v>
      </c>
      <c r="B43" s="15" t="s">
        <v>134</v>
      </c>
      <c r="C43" s="15" t="s">
        <v>8013</v>
      </c>
      <c r="D43" s="15" t="s">
        <v>2892</v>
      </c>
      <c r="E43" s="24">
        <v>45876.319444444445</v>
      </c>
      <c r="F43" s="15">
        <v>10.3</v>
      </c>
      <c r="G43" s="37" t="s">
        <v>3121</v>
      </c>
      <c r="H43" s="15"/>
      <c r="I43" s="15"/>
      <c r="J43" s="15"/>
      <c r="K43" s="35">
        <v>30</v>
      </c>
      <c r="L43" s="35">
        <v>30</v>
      </c>
      <c r="M43" s="35">
        <v>30</v>
      </c>
      <c r="N43" s="35">
        <v>30</v>
      </c>
      <c r="O43" s="35">
        <v>41</v>
      </c>
      <c r="P43" s="14">
        <f t="shared" si="4"/>
        <v>161</v>
      </c>
      <c r="Q43" s="17" t="s">
        <v>32</v>
      </c>
      <c r="R43" s="14">
        <v>113218</v>
      </c>
      <c r="S43" s="23" t="s">
        <v>33</v>
      </c>
      <c r="T43" s="14" t="s">
        <v>161</v>
      </c>
      <c r="U43" s="14" t="s">
        <v>90</v>
      </c>
      <c r="V43" s="16">
        <v>1013674</v>
      </c>
      <c r="W43" s="16" t="s">
        <v>8012</v>
      </c>
      <c r="X43" s="16"/>
    </row>
    <row r="44" spans="1:24">
      <c r="A44" s="15" t="s">
        <v>1530</v>
      </c>
      <c r="B44" s="15" t="s">
        <v>134</v>
      </c>
      <c r="C44" s="15" t="s">
        <v>8014</v>
      </c>
      <c r="D44" s="15" t="s">
        <v>2892</v>
      </c>
      <c r="E44" s="24">
        <v>45876.319444444445</v>
      </c>
      <c r="F44" s="15">
        <v>10.3</v>
      </c>
      <c r="G44" s="37" t="s">
        <v>3121</v>
      </c>
      <c r="H44" s="15"/>
      <c r="I44" s="15"/>
      <c r="J44" s="15"/>
      <c r="K44" s="15"/>
      <c r="L44" s="35">
        <v>30</v>
      </c>
      <c r="M44" s="35">
        <v>60</v>
      </c>
      <c r="N44" s="35">
        <v>60</v>
      </c>
      <c r="O44" s="35">
        <v>11</v>
      </c>
      <c r="P44" s="14">
        <f t="shared" si="4"/>
        <v>161</v>
      </c>
      <c r="Q44" s="17" t="s">
        <v>32</v>
      </c>
      <c r="R44" s="14">
        <v>113219</v>
      </c>
      <c r="S44" s="23" t="s">
        <v>33</v>
      </c>
      <c r="T44" s="14" t="s">
        <v>161</v>
      </c>
      <c r="U44" s="14" t="s">
        <v>90</v>
      </c>
      <c r="V44" s="16">
        <v>1013675</v>
      </c>
      <c r="W44" s="16" t="s">
        <v>8012</v>
      </c>
      <c r="X44" s="16"/>
    </row>
    <row r="45" spans="1:24">
      <c r="A45" s="15" t="s">
        <v>1530</v>
      </c>
      <c r="B45" s="15" t="s">
        <v>134</v>
      </c>
      <c r="C45" s="15" t="s">
        <v>8015</v>
      </c>
      <c r="D45" s="15" t="s">
        <v>2892</v>
      </c>
      <c r="E45" s="24">
        <v>45876.319444444445</v>
      </c>
      <c r="F45" s="15">
        <v>10.3</v>
      </c>
      <c r="G45" s="37" t="s">
        <v>3121</v>
      </c>
      <c r="H45" s="15"/>
      <c r="I45" s="15"/>
      <c r="J45" s="15"/>
      <c r="K45" s="15"/>
      <c r="L45" s="35">
        <v>30</v>
      </c>
      <c r="M45" s="35">
        <v>60</v>
      </c>
      <c r="N45" s="35">
        <v>41</v>
      </c>
      <c r="O45" s="35">
        <v>30</v>
      </c>
      <c r="P45" s="14">
        <f t="shared" si="4"/>
        <v>161</v>
      </c>
      <c r="Q45" s="17" t="s">
        <v>32</v>
      </c>
      <c r="R45" s="14">
        <v>113220</v>
      </c>
      <c r="S45" s="23" t="s">
        <v>33</v>
      </c>
      <c r="T45" s="14" t="s">
        <v>161</v>
      </c>
      <c r="U45" s="14" t="s">
        <v>90</v>
      </c>
      <c r="V45" s="16">
        <v>1013676</v>
      </c>
      <c r="W45" s="16" t="s">
        <v>8012</v>
      </c>
      <c r="X45" s="16"/>
    </row>
    <row r="46" spans="1:24">
      <c r="A46" s="15" t="s">
        <v>86</v>
      </c>
      <c r="B46" s="15" t="s">
        <v>2438</v>
      </c>
      <c r="C46" s="15" t="s">
        <v>8016</v>
      </c>
      <c r="D46" s="15" t="s">
        <v>159</v>
      </c>
      <c r="E46" s="24">
        <v>45876.041666666664</v>
      </c>
      <c r="F46" s="15">
        <v>10.3</v>
      </c>
      <c r="G46" s="37" t="s">
        <v>3121</v>
      </c>
      <c r="H46" s="15"/>
      <c r="I46" s="15"/>
      <c r="J46" s="15"/>
      <c r="K46" s="15"/>
      <c r="L46" s="35">
        <v>30</v>
      </c>
      <c r="M46" s="35">
        <v>60</v>
      </c>
      <c r="N46" s="35">
        <v>41</v>
      </c>
      <c r="O46" s="35">
        <v>30</v>
      </c>
      <c r="P46" s="14">
        <f t="shared" si="4"/>
        <v>161</v>
      </c>
      <c r="Q46" s="17" t="s">
        <v>32</v>
      </c>
      <c r="R46" s="14">
        <v>113221</v>
      </c>
      <c r="S46" s="23" t="s">
        <v>33</v>
      </c>
      <c r="T46" s="14" t="s">
        <v>161</v>
      </c>
      <c r="U46" s="14" t="s">
        <v>90</v>
      </c>
      <c r="V46" s="16">
        <v>1013677</v>
      </c>
      <c r="W46" s="16" t="s">
        <v>1051</v>
      </c>
      <c r="X46" s="16"/>
    </row>
    <row r="47" spans="1:24">
      <c r="A47" s="15" t="s">
        <v>6279</v>
      </c>
      <c r="B47" s="15" t="s">
        <v>92</v>
      </c>
      <c r="C47" s="15" t="s">
        <v>8017</v>
      </c>
      <c r="D47" s="15" t="s">
        <v>2467</v>
      </c>
      <c r="E47" s="24">
        <v>45876.732638888891</v>
      </c>
      <c r="F47" s="15">
        <v>10.3</v>
      </c>
      <c r="G47" s="37" t="s">
        <v>3121</v>
      </c>
      <c r="H47" s="15"/>
      <c r="I47" s="15"/>
      <c r="J47" s="15"/>
      <c r="K47" s="26"/>
      <c r="L47" s="35">
        <v>30</v>
      </c>
      <c r="M47" s="35">
        <v>60</v>
      </c>
      <c r="N47" s="35">
        <v>71</v>
      </c>
      <c r="O47" s="15"/>
      <c r="P47" s="66">
        <f t="shared" si="4"/>
        <v>161</v>
      </c>
      <c r="Q47" s="17" t="s">
        <v>32</v>
      </c>
      <c r="R47" s="14">
        <v>113222</v>
      </c>
      <c r="S47" s="23" t="s">
        <v>33</v>
      </c>
      <c r="T47" s="14" t="s">
        <v>161</v>
      </c>
      <c r="U47" s="14" t="s">
        <v>90</v>
      </c>
      <c r="V47" s="16">
        <v>1013685</v>
      </c>
      <c r="W47" s="16" t="s">
        <v>1051</v>
      </c>
      <c r="X47" s="16"/>
    </row>
    <row r="48" spans="1:24">
      <c r="A48" s="11" t="s">
        <v>19</v>
      </c>
      <c r="B48" s="7"/>
      <c r="C48" s="7"/>
      <c r="D48" s="7"/>
      <c r="E48" s="11"/>
      <c r="F48" s="7"/>
      <c r="G48" s="7"/>
      <c r="H48" s="11">
        <f t="shared" ref="H48:P48" si="5">SUM(H42:H47)</f>
        <v>0</v>
      </c>
      <c r="I48" s="11">
        <f t="shared" si="5"/>
        <v>0</v>
      </c>
      <c r="J48" s="11">
        <f t="shared" si="5"/>
        <v>0</v>
      </c>
      <c r="K48" s="11">
        <f t="shared" si="5"/>
        <v>60</v>
      </c>
      <c r="L48" s="19">
        <f t="shared" si="5"/>
        <v>180</v>
      </c>
      <c r="M48" s="19">
        <f t="shared" si="5"/>
        <v>300</v>
      </c>
      <c r="N48" s="19">
        <f t="shared" si="5"/>
        <v>273</v>
      </c>
      <c r="O48" s="19">
        <f t="shared" si="5"/>
        <v>153</v>
      </c>
      <c r="P48" s="11">
        <f t="shared" si="5"/>
        <v>966</v>
      </c>
      <c r="Q48" s="12"/>
      <c r="R48" s="12"/>
      <c r="S48" s="12"/>
      <c r="T48" s="12"/>
      <c r="U48" s="12"/>
      <c r="V48" s="12"/>
      <c r="W48" s="12"/>
      <c r="X48" s="12"/>
    </row>
    <row r="49" spans="1:24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 ht="18">
      <c r="A51" s="187" t="s">
        <v>35</v>
      </c>
      <c r="B51" s="186" t="s">
        <v>8018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 t="s">
        <v>4605</v>
      </c>
      <c r="B52" s="1564"/>
      <c r="C52" s="1564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5" t="s">
        <v>42</v>
      </c>
      <c r="B53" s="1772" t="s">
        <v>6241</v>
      </c>
      <c r="C53" s="1772"/>
      <c r="D53" s="1"/>
      <c r="E53" s="1"/>
    </row>
    <row r="54" spans="1:24">
      <c r="A54" s="5" t="s">
        <v>42</v>
      </c>
      <c r="B54" s="1772"/>
      <c r="C54" s="1772"/>
    </row>
    <row r="55" spans="1:24">
      <c r="A55" s="5" t="s">
        <v>43</v>
      </c>
      <c r="B55" s="1566">
        <v>358406176585</v>
      </c>
      <c r="C55" s="1565"/>
      <c r="D55" s="1"/>
      <c r="E55" s="1"/>
    </row>
    <row r="56" spans="1:24">
      <c r="A56" s="5" t="s">
        <v>44</v>
      </c>
      <c r="B56" s="1567">
        <v>0.66666666666666663</v>
      </c>
      <c r="C56" s="1565"/>
      <c r="D56" s="1"/>
      <c r="E56" s="1"/>
    </row>
    <row r="58" spans="1:24" ht="23.25">
      <c r="A58" s="1559" t="s">
        <v>155</v>
      </c>
      <c r="B58" s="1559"/>
      <c r="C58" s="1559"/>
      <c r="D58" s="1559"/>
      <c r="E58" s="1559"/>
      <c r="F58" s="1559"/>
      <c r="G58" s="7"/>
      <c r="H58" s="1559" t="s">
        <v>346</v>
      </c>
      <c r="I58" s="1559"/>
      <c r="J58" s="1559"/>
      <c r="K58" s="1559"/>
      <c r="L58" s="1559"/>
      <c r="M58" s="1559"/>
      <c r="N58" s="1559"/>
      <c r="O58" s="1559"/>
      <c r="P58" s="1559"/>
      <c r="Q58" s="1741" t="s">
        <v>7918</v>
      </c>
      <c r="R58" s="1742"/>
      <c r="S58" s="1742"/>
      <c r="T58" s="1742"/>
      <c r="U58" s="1742"/>
      <c r="V58" s="1742"/>
      <c r="W58" s="1742"/>
      <c r="X58" s="1742"/>
    </row>
    <row r="59" spans="1:24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9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8" t="s">
        <v>9</v>
      </c>
      <c r="S59" s="8" t="s">
        <v>21</v>
      </c>
      <c r="T59" s="8" t="s">
        <v>24</v>
      </c>
      <c r="U59" s="8" t="s">
        <v>25</v>
      </c>
      <c r="V59" s="8" t="s">
        <v>26</v>
      </c>
      <c r="W59" s="8" t="s">
        <v>27</v>
      </c>
      <c r="X59" s="8" t="s">
        <v>28</v>
      </c>
    </row>
    <row r="60" spans="1:24">
      <c r="A60" s="15" t="s">
        <v>150</v>
      </c>
      <c r="B60" s="15" t="s">
        <v>57</v>
      </c>
      <c r="C60" s="15" t="s">
        <v>8019</v>
      </c>
      <c r="D60" s="15" t="s">
        <v>56</v>
      </c>
      <c r="E60" s="24">
        <v>45876.229166666664</v>
      </c>
      <c r="F60" s="15">
        <v>10.3</v>
      </c>
      <c r="G60" s="37"/>
      <c r="H60" s="15"/>
      <c r="I60" s="15"/>
      <c r="J60" s="35">
        <v>22</v>
      </c>
      <c r="K60" s="35">
        <v>255</v>
      </c>
      <c r="L60" s="15"/>
      <c r="M60" s="15"/>
      <c r="N60" s="15"/>
      <c r="O60" s="15"/>
      <c r="P60" s="14">
        <f t="shared" ref="P60:P66" si="6">SUM(H60:O60)</f>
        <v>277</v>
      </c>
      <c r="Q60" s="14" t="s">
        <v>30</v>
      </c>
      <c r="R60" s="14">
        <v>113167</v>
      </c>
      <c r="S60" s="14" t="s">
        <v>31</v>
      </c>
      <c r="T60" s="14" t="s">
        <v>169</v>
      </c>
      <c r="U60" s="16" t="s">
        <v>90</v>
      </c>
      <c r="V60" s="16">
        <v>1013686</v>
      </c>
      <c r="W60" s="16" t="s">
        <v>8020</v>
      </c>
      <c r="X60" s="16"/>
    </row>
    <row r="61" spans="1:24">
      <c r="A61" s="15" t="s">
        <v>4752</v>
      </c>
      <c r="B61" s="15" t="s">
        <v>78</v>
      </c>
      <c r="C61" s="15" t="s">
        <v>8021</v>
      </c>
      <c r="D61" s="15" t="s">
        <v>88</v>
      </c>
      <c r="E61" s="24">
        <v>45877.166666666664</v>
      </c>
      <c r="F61" s="15">
        <v>10.3</v>
      </c>
      <c r="G61" s="37" t="s">
        <v>3121</v>
      </c>
      <c r="H61" s="15"/>
      <c r="I61" s="15"/>
      <c r="J61" s="15"/>
      <c r="K61" s="15"/>
      <c r="L61" s="15"/>
      <c r="M61" s="15"/>
      <c r="N61" s="15">
        <v>90</v>
      </c>
      <c r="O61" s="15">
        <v>71</v>
      </c>
      <c r="P61" s="14">
        <f t="shared" si="6"/>
        <v>161</v>
      </c>
      <c r="Q61" s="17" t="s">
        <v>32</v>
      </c>
      <c r="R61" s="14">
        <v>113234</v>
      </c>
      <c r="S61" s="23" t="s">
        <v>33</v>
      </c>
      <c r="T61" s="14" t="s">
        <v>161</v>
      </c>
      <c r="U61" s="16" t="s">
        <v>90</v>
      </c>
      <c r="V61" s="16">
        <v>1013687</v>
      </c>
      <c r="W61" s="16" t="s">
        <v>8022</v>
      </c>
      <c r="X61" s="16"/>
    </row>
    <row r="62" spans="1:24">
      <c r="A62" s="15" t="s">
        <v>4752</v>
      </c>
      <c r="B62" s="15" t="s">
        <v>2438</v>
      </c>
      <c r="C62" s="15" t="s">
        <v>8023</v>
      </c>
      <c r="D62" s="15" t="s">
        <v>620</v>
      </c>
      <c r="E62" s="24">
        <v>45876.979166666664</v>
      </c>
      <c r="F62" s="15">
        <v>10.3</v>
      </c>
      <c r="G62" s="37" t="s">
        <v>3121</v>
      </c>
      <c r="H62" s="15"/>
      <c r="I62" s="15"/>
      <c r="J62" s="15"/>
      <c r="K62" s="15"/>
      <c r="L62" s="15"/>
      <c r="M62" s="15"/>
      <c r="N62" s="15">
        <v>90</v>
      </c>
      <c r="O62" s="15">
        <v>71</v>
      </c>
      <c r="P62" s="14">
        <f t="shared" si="6"/>
        <v>161</v>
      </c>
      <c r="Q62" s="17" t="s">
        <v>32</v>
      </c>
      <c r="R62" s="14">
        <v>113235</v>
      </c>
      <c r="S62" s="23" t="s">
        <v>33</v>
      </c>
      <c r="T62" s="14" t="s">
        <v>161</v>
      </c>
      <c r="U62" s="16" t="s">
        <v>90</v>
      </c>
      <c r="V62" s="16">
        <v>1013689</v>
      </c>
      <c r="W62" s="16" t="s">
        <v>8022</v>
      </c>
      <c r="X62" s="16"/>
    </row>
    <row r="63" spans="1:24">
      <c r="A63" s="15" t="s">
        <v>157</v>
      </c>
      <c r="B63" s="15" t="s">
        <v>92</v>
      </c>
      <c r="C63" s="15" t="s">
        <v>8024</v>
      </c>
      <c r="D63" s="15" t="s">
        <v>620</v>
      </c>
      <c r="E63" s="24">
        <v>45876.979166666664</v>
      </c>
      <c r="F63" s="15">
        <v>10.3</v>
      </c>
      <c r="G63" s="37" t="s">
        <v>3121</v>
      </c>
      <c r="H63" s="15"/>
      <c r="I63" s="15"/>
      <c r="J63" s="15"/>
      <c r="K63" s="15"/>
      <c r="L63" s="15"/>
      <c r="M63" s="15"/>
      <c r="N63" s="15">
        <v>90</v>
      </c>
      <c r="O63" s="15">
        <v>71</v>
      </c>
      <c r="P63" s="14">
        <f t="shared" si="6"/>
        <v>161</v>
      </c>
      <c r="Q63" s="17" t="s">
        <v>32</v>
      </c>
      <c r="R63" s="14">
        <v>113236</v>
      </c>
      <c r="S63" s="23" t="s">
        <v>33</v>
      </c>
      <c r="T63" s="14" t="s">
        <v>161</v>
      </c>
      <c r="U63" s="16" t="s">
        <v>90</v>
      </c>
      <c r="V63" s="16">
        <v>1013691</v>
      </c>
      <c r="W63" s="16" t="s">
        <v>8022</v>
      </c>
      <c r="X63" s="16"/>
    </row>
    <row r="64" spans="1:24">
      <c r="A64" s="15" t="s">
        <v>102</v>
      </c>
      <c r="B64" s="15" t="s">
        <v>92</v>
      </c>
      <c r="C64" s="15" t="s">
        <v>8025</v>
      </c>
      <c r="D64" s="15" t="s">
        <v>620</v>
      </c>
      <c r="E64" s="24">
        <v>45876.979166666664</v>
      </c>
      <c r="F64" s="15">
        <v>10.3</v>
      </c>
      <c r="G64" s="37" t="s">
        <v>3121</v>
      </c>
      <c r="H64" s="15"/>
      <c r="I64" s="15"/>
      <c r="J64" s="15"/>
      <c r="K64" s="15"/>
      <c r="L64" s="15"/>
      <c r="M64" s="15"/>
      <c r="N64" s="15">
        <v>90</v>
      </c>
      <c r="O64" s="15">
        <v>71</v>
      </c>
      <c r="P64" s="14">
        <f t="shared" si="6"/>
        <v>161</v>
      </c>
      <c r="Q64" s="17" t="s">
        <v>32</v>
      </c>
      <c r="R64" s="14">
        <v>113237</v>
      </c>
      <c r="S64" s="23" t="s">
        <v>33</v>
      </c>
      <c r="T64" s="14" t="s">
        <v>161</v>
      </c>
      <c r="U64" s="16" t="s">
        <v>90</v>
      </c>
      <c r="V64" s="16">
        <v>1013693</v>
      </c>
      <c r="W64" s="16" t="s">
        <v>8022</v>
      </c>
      <c r="X64" s="16"/>
    </row>
    <row r="65" spans="1:24">
      <c r="A65" s="15"/>
      <c r="B65" s="15"/>
      <c r="C65" s="15"/>
      <c r="D65" s="15"/>
      <c r="E65" s="15"/>
      <c r="F65" s="15"/>
      <c r="G65" s="37"/>
      <c r="H65" s="15"/>
      <c r="I65" s="15"/>
      <c r="J65" s="15"/>
      <c r="K65" s="15"/>
      <c r="L65" s="15"/>
      <c r="M65" s="15"/>
      <c r="N65" s="15"/>
      <c r="O65" s="15"/>
      <c r="P65" s="14">
        <f t="shared" si="6"/>
        <v>0</v>
      </c>
      <c r="Q65" s="14" t="s">
        <v>30</v>
      </c>
      <c r="R65" s="14"/>
      <c r="S65" s="14" t="s">
        <v>31</v>
      </c>
      <c r="T65" s="16"/>
      <c r="U65" s="16"/>
      <c r="V65" s="16"/>
      <c r="W65" s="16"/>
      <c r="X65" s="16"/>
    </row>
    <row r="66" spans="1:24">
      <c r="A66" s="15"/>
      <c r="B66" s="15"/>
      <c r="C66" s="15"/>
      <c r="D66" s="15"/>
      <c r="E66" s="15"/>
      <c r="F66" s="15"/>
      <c r="G66" s="37"/>
      <c r="H66" s="15"/>
      <c r="I66" s="15"/>
      <c r="J66" s="15"/>
      <c r="K66" s="15"/>
      <c r="L66" s="15"/>
      <c r="M66" s="15"/>
      <c r="N66" s="15"/>
      <c r="O66" s="15"/>
      <c r="P66" s="14">
        <f t="shared" si="6"/>
        <v>0</v>
      </c>
      <c r="Q66" s="14" t="s">
        <v>30</v>
      </c>
      <c r="R66" s="14"/>
      <c r="S66" s="14" t="s">
        <v>31</v>
      </c>
      <c r="T66" s="16"/>
      <c r="U66" s="16"/>
      <c r="V66" s="16"/>
      <c r="W66" s="16"/>
      <c r="X66" s="16"/>
    </row>
    <row r="67" spans="1:24">
      <c r="A67" s="11" t="s">
        <v>19</v>
      </c>
      <c r="B67" s="7"/>
      <c r="C67" s="7"/>
      <c r="D67" s="7"/>
      <c r="E67" s="11"/>
      <c r="F67" s="7"/>
      <c r="G67" s="7"/>
      <c r="H67" s="11">
        <f t="shared" ref="H67:P67" si="7">SUM(H60:H66)</f>
        <v>0</v>
      </c>
      <c r="I67" s="11">
        <f t="shared" si="7"/>
        <v>0</v>
      </c>
      <c r="J67" s="11">
        <f t="shared" si="7"/>
        <v>22</v>
      </c>
      <c r="K67" s="11">
        <f t="shared" si="7"/>
        <v>255</v>
      </c>
      <c r="L67" s="11">
        <f t="shared" si="7"/>
        <v>0</v>
      </c>
      <c r="M67" s="11">
        <f t="shared" si="7"/>
        <v>0</v>
      </c>
      <c r="N67" s="11">
        <f t="shared" si="7"/>
        <v>360</v>
      </c>
      <c r="O67" s="11">
        <f t="shared" si="7"/>
        <v>284</v>
      </c>
      <c r="P67" s="11">
        <f t="shared" si="7"/>
        <v>921</v>
      </c>
      <c r="Q67" s="12"/>
      <c r="R67" s="12"/>
      <c r="S67" s="12"/>
      <c r="T67" s="12"/>
      <c r="U67" s="12"/>
      <c r="V67" s="12"/>
      <c r="W67" s="12"/>
      <c r="X67" s="12"/>
    </row>
    <row r="68" spans="1:24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563"/>
      <c r="K69" s="1563"/>
      <c r="L69" s="156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 ht="18">
      <c r="A70" s="187" t="s">
        <v>35</v>
      </c>
      <c r="B70" s="186" t="s">
        <v>36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4" t="s">
        <v>161</v>
      </c>
      <c r="B71" s="1564" t="s">
        <v>7158</v>
      </c>
      <c r="C71" s="1564"/>
      <c r="D71" s="242"/>
      <c r="E71" s="243" t="s">
        <v>40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4" t="s">
        <v>169</v>
      </c>
      <c r="B72" s="1564" t="s">
        <v>7138</v>
      </c>
      <c r="C72" s="156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5" t="s">
        <v>42</v>
      </c>
      <c r="B73" s="1772" t="s">
        <v>8026</v>
      </c>
      <c r="C73" s="1772"/>
      <c r="D73" s="1"/>
      <c r="E73" s="1"/>
    </row>
    <row r="74" spans="1:24">
      <c r="A74" s="5" t="s">
        <v>42</v>
      </c>
      <c r="B74" s="1772"/>
      <c r="C74" s="1772"/>
    </row>
    <row r="75" spans="1:24">
      <c r="A75" s="5" t="s">
        <v>43</v>
      </c>
      <c r="B75" s="1566">
        <v>358407508683</v>
      </c>
      <c r="C75" s="1565"/>
      <c r="D75" s="1"/>
      <c r="E75" s="1"/>
    </row>
    <row r="76" spans="1:24">
      <c r="A76" s="5" t="s">
        <v>44</v>
      </c>
      <c r="B76" s="1567">
        <v>0.95833333333333337</v>
      </c>
      <c r="C76" s="1565"/>
      <c r="D76" s="1"/>
      <c r="E76" s="1"/>
    </row>
    <row r="78" spans="1:24" ht="23.25">
      <c r="A78" s="1559" t="s">
        <v>83</v>
      </c>
      <c r="B78" s="1559"/>
      <c r="C78" s="1559"/>
      <c r="D78" s="1559"/>
      <c r="E78" s="1559"/>
      <c r="F78" s="1559"/>
      <c r="G78" s="7"/>
      <c r="H78" s="1559" t="s">
        <v>346</v>
      </c>
      <c r="I78" s="1559"/>
      <c r="J78" s="1559"/>
      <c r="K78" s="1559"/>
      <c r="L78" s="1559"/>
      <c r="M78" s="1559"/>
      <c r="N78" s="1559"/>
      <c r="O78" s="1559"/>
      <c r="P78" s="1559"/>
      <c r="Q78" s="1741" t="s">
        <v>6836</v>
      </c>
      <c r="R78" s="1742"/>
      <c r="S78" s="1742"/>
      <c r="T78" s="1742"/>
      <c r="U78" s="1742"/>
      <c r="V78" s="1742"/>
      <c r="W78" s="1742"/>
      <c r="X78" s="1742"/>
    </row>
    <row r="79" spans="1:24" ht="26.25">
      <c r="A79" s="8" t="s">
        <v>3</v>
      </c>
      <c r="B79" s="8" t="s">
        <v>4</v>
      </c>
      <c r="C79" s="8" t="s">
        <v>5</v>
      </c>
      <c r="D79" s="8" t="s">
        <v>6</v>
      </c>
      <c r="E79" s="8" t="s">
        <v>7</v>
      </c>
      <c r="F79" s="8" t="s">
        <v>8</v>
      </c>
      <c r="G79" s="33" t="s">
        <v>10</v>
      </c>
      <c r="H79" s="9" t="s">
        <v>11</v>
      </c>
      <c r="I79" s="9" t="s">
        <v>12</v>
      </c>
      <c r="J79" s="9" t="s">
        <v>13</v>
      </c>
      <c r="K79" s="9" t="s">
        <v>14</v>
      </c>
      <c r="L79" s="9" t="s">
        <v>15</v>
      </c>
      <c r="M79" s="9" t="s">
        <v>16</v>
      </c>
      <c r="N79" s="9" t="s">
        <v>17</v>
      </c>
      <c r="O79" s="10" t="s">
        <v>18</v>
      </c>
      <c r="P79" s="8" t="s">
        <v>19</v>
      </c>
      <c r="Q79" s="8" t="s">
        <v>20</v>
      </c>
      <c r="R79" s="8" t="s">
        <v>9</v>
      </c>
      <c r="S79" s="8" t="s">
        <v>21</v>
      </c>
      <c r="T79" s="8" t="s">
        <v>24</v>
      </c>
      <c r="U79" s="8" t="s">
        <v>25</v>
      </c>
      <c r="V79" s="8" t="s">
        <v>26</v>
      </c>
      <c r="W79" s="8" t="s">
        <v>27</v>
      </c>
      <c r="X79" s="8" t="s">
        <v>28</v>
      </c>
    </row>
    <row r="80" spans="1:24">
      <c r="A80" s="15" t="s">
        <v>102</v>
      </c>
      <c r="B80" s="15" t="s">
        <v>1858</v>
      </c>
      <c r="C80" s="15" t="s">
        <v>8027</v>
      </c>
      <c r="D80" s="15" t="s">
        <v>400</v>
      </c>
      <c r="E80" s="24">
        <v>45877.753472222219</v>
      </c>
      <c r="F80" s="15">
        <v>11.8</v>
      </c>
      <c r="G80" s="37" t="s">
        <v>3121</v>
      </c>
      <c r="H80" s="15"/>
      <c r="I80" s="15"/>
      <c r="J80" s="15"/>
      <c r="K80" s="15"/>
      <c r="L80" s="15"/>
      <c r="M80" s="15">
        <v>30</v>
      </c>
      <c r="N80" s="15">
        <v>60</v>
      </c>
      <c r="O80" s="15">
        <v>71</v>
      </c>
      <c r="P80" s="14">
        <f t="shared" ref="P80:P86" si="8">SUM(H80:O80)</f>
        <v>161</v>
      </c>
      <c r="Q80" s="17" t="s">
        <v>32</v>
      </c>
      <c r="R80" s="14">
        <v>113238</v>
      </c>
      <c r="S80" s="23" t="s">
        <v>33</v>
      </c>
      <c r="T80" s="14" t="s">
        <v>169</v>
      </c>
      <c r="U80" s="16" t="s">
        <v>90</v>
      </c>
      <c r="V80" s="16">
        <v>1013688</v>
      </c>
      <c r="W80" s="16" t="s">
        <v>7949</v>
      </c>
      <c r="X80" s="16"/>
    </row>
    <row r="81" spans="1:24">
      <c r="A81" s="15" t="s">
        <v>558</v>
      </c>
      <c r="B81" s="15" t="s">
        <v>92</v>
      </c>
      <c r="C81" s="15" t="s">
        <v>8028</v>
      </c>
      <c r="D81" s="15" t="s">
        <v>620</v>
      </c>
      <c r="E81" s="24">
        <v>45876.979166666664</v>
      </c>
      <c r="F81" s="15">
        <v>10.3</v>
      </c>
      <c r="G81" s="37" t="s">
        <v>3121</v>
      </c>
      <c r="H81" s="15"/>
      <c r="I81" s="15"/>
      <c r="J81" s="15"/>
      <c r="K81" s="15"/>
      <c r="L81" s="15"/>
      <c r="M81" s="15">
        <v>30</v>
      </c>
      <c r="N81" s="15">
        <v>60</v>
      </c>
      <c r="O81" s="15">
        <v>71</v>
      </c>
      <c r="P81" s="14">
        <f t="shared" si="8"/>
        <v>161</v>
      </c>
      <c r="Q81" s="17" t="s">
        <v>32</v>
      </c>
      <c r="R81" s="14">
        <v>113239</v>
      </c>
      <c r="S81" s="23" t="s">
        <v>33</v>
      </c>
      <c r="T81" s="14" t="s">
        <v>161</v>
      </c>
      <c r="U81" s="16" t="s">
        <v>90</v>
      </c>
      <c r="V81" s="16">
        <v>1013690</v>
      </c>
      <c r="W81" s="16" t="s">
        <v>8022</v>
      </c>
      <c r="X81" s="16"/>
    </row>
    <row r="82" spans="1:24">
      <c r="A82" s="15" t="s">
        <v>3866</v>
      </c>
      <c r="B82" s="15" t="s">
        <v>1858</v>
      </c>
      <c r="C82" s="15" t="s">
        <v>8029</v>
      </c>
      <c r="D82" s="15" t="s">
        <v>932</v>
      </c>
      <c r="E82" s="24">
        <v>45876.979166666664</v>
      </c>
      <c r="F82" s="15">
        <v>10.3</v>
      </c>
      <c r="G82" s="37" t="s">
        <v>3121</v>
      </c>
      <c r="H82" s="15"/>
      <c r="I82" s="15"/>
      <c r="J82" s="15"/>
      <c r="K82" s="15"/>
      <c r="L82" s="15"/>
      <c r="M82" s="15">
        <v>30</v>
      </c>
      <c r="N82" s="15">
        <v>60</v>
      </c>
      <c r="O82" s="15">
        <v>71</v>
      </c>
      <c r="P82" s="14">
        <f t="shared" si="8"/>
        <v>161</v>
      </c>
      <c r="Q82" s="17" t="s">
        <v>32</v>
      </c>
      <c r="R82" s="14">
        <v>113240</v>
      </c>
      <c r="S82" s="23" t="s">
        <v>33</v>
      </c>
      <c r="T82" s="14" t="s">
        <v>161</v>
      </c>
      <c r="U82" s="14" t="s">
        <v>90</v>
      </c>
      <c r="V82" s="16">
        <v>1013692</v>
      </c>
      <c r="W82" s="16" t="s">
        <v>8022</v>
      </c>
      <c r="X82" s="16"/>
    </row>
    <row r="83" spans="1:24">
      <c r="A83" s="15" t="s">
        <v>142</v>
      </c>
      <c r="B83" s="15" t="s">
        <v>72</v>
      </c>
      <c r="C83" s="15" t="s">
        <v>8030</v>
      </c>
      <c r="D83" s="15" t="s">
        <v>71</v>
      </c>
      <c r="E83" s="24">
        <v>45876.711805555555</v>
      </c>
      <c r="F83" s="15">
        <v>14.5</v>
      </c>
      <c r="G83" s="37"/>
      <c r="H83" s="15"/>
      <c r="I83" s="15"/>
      <c r="J83" s="15"/>
      <c r="K83" s="15">
        <v>81</v>
      </c>
      <c r="L83" s="35">
        <v>54</v>
      </c>
      <c r="M83" s="15">
        <v>26</v>
      </c>
      <c r="N83" s="15"/>
      <c r="O83" s="15"/>
      <c r="P83" s="14">
        <f t="shared" si="8"/>
        <v>161</v>
      </c>
      <c r="Q83" s="14" t="s">
        <v>30</v>
      </c>
      <c r="R83" s="14">
        <v>113168</v>
      </c>
      <c r="S83" s="14" t="s">
        <v>31</v>
      </c>
      <c r="T83" s="14" t="s">
        <v>169</v>
      </c>
      <c r="U83" s="16"/>
      <c r="V83" s="16">
        <v>1013694</v>
      </c>
      <c r="W83" s="16" t="s">
        <v>8020</v>
      </c>
      <c r="X83" s="16"/>
    </row>
    <row r="84" spans="1:24">
      <c r="A84" s="15" t="s">
        <v>142</v>
      </c>
      <c r="B84" s="15" t="s">
        <v>72</v>
      </c>
      <c r="C84" s="15" t="s">
        <v>8031</v>
      </c>
      <c r="D84" s="15" t="s">
        <v>71</v>
      </c>
      <c r="E84" s="24">
        <v>45876.711805555555</v>
      </c>
      <c r="F84" s="15">
        <v>14.5</v>
      </c>
      <c r="G84" s="37"/>
      <c r="H84" s="15"/>
      <c r="I84" s="15"/>
      <c r="J84" s="15"/>
      <c r="K84" s="15">
        <v>27</v>
      </c>
      <c r="L84" s="15"/>
      <c r="M84" s="15">
        <v>81</v>
      </c>
      <c r="N84" s="15">
        <v>53</v>
      </c>
      <c r="O84" s="15"/>
      <c r="P84" s="14">
        <f t="shared" si="8"/>
        <v>161</v>
      </c>
      <c r="Q84" s="14" t="s">
        <v>30</v>
      </c>
      <c r="R84" s="14">
        <v>113169</v>
      </c>
      <c r="S84" s="14" t="s">
        <v>31</v>
      </c>
      <c r="T84" s="14" t="s">
        <v>169</v>
      </c>
      <c r="U84" s="16"/>
      <c r="V84" s="16">
        <v>1013695</v>
      </c>
      <c r="W84" s="16" t="s">
        <v>8020</v>
      </c>
      <c r="X84" s="16"/>
    </row>
    <row r="85" spans="1:24">
      <c r="A85" s="15" t="s">
        <v>141</v>
      </c>
      <c r="B85" s="15" t="s">
        <v>69</v>
      </c>
      <c r="C85" s="15" t="s">
        <v>8032</v>
      </c>
      <c r="D85" s="15" t="s">
        <v>68</v>
      </c>
      <c r="E85" s="24">
        <v>45875.760416666664</v>
      </c>
      <c r="F85" s="15">
        <v>14.5</v>
      </c>
      <c r="G85" s="37"/>
      <c r="H85" s="15"/>
      <c r="I85" s="15"/>
      <c r="J85" s="15"/>
      <c r="K85" s="15"/>
      <c r="L85" s="35">
        <v>80</v>
      </c>
      <c r="M85" s="15">
        <v>54</v>
      </c>
      <c r="N85" s="15">
        <v>27</v>
      </c>
      <c r="O85" s="15"/>
      <c r="P85" s="14">
        <f t="shared" si="8"/>
        <v>161</v>
      </c>
      <c r="Q85" s="14" t="s">
        <v>30</v>
      </c>
      <c r="R85" s="14">
        <v>113170</v>
      </c>
      <c r="S85" s="14" t="s">
        <v>31</v>
      </c>
      <c r="T85" s="14" t="s">
        <v>169</v>
      </c>
      <c r="U85" s="16"/>
      <c r="V85" s="16">
        <v>1013696</v>
      </c>
      <c r="W85" s="16" t="s">
        <v>8020</v>
      </c>
      <c r="X85" s="16"/>
    </row>
    <row r="86" spans="1:24">
      <c r="A86" s="15"/>
      <c r="B86" s="15"/>
      <c r="C86" s="15"/>
      <c r="D86" s="15"/>
      <c r="E86" s="15"/>
      <c r="F86" s="15"/>
      <c r="G86" s="37"/>
      <c r="H86" s="15"/>
      <c r="I86" s="15"/>
      <c r="J86" s="15"/>
      <c r="K86" s="15"/>
      <c r="L86" s="15"/>
      <c r="M86" s="15"/>
      <c r="N86" s="15"/>
      <c r="O86" s="15"/>
      <c r="P86" s="14">
        <f t="shared" si="8"/>
        <v>0</v>
      </c>
      <c r="Q86" s="14" t="s">
        <v>30</v>
      </c>
      <c r="R86" s="14"/>
      <c r="S86" s="14" t="s">
        <v>31</v>
      </c>
      <c r="T86" s="14"/>
      <c r="U86" s="16"/>
      <c r="V86" s="16"/>
      <c r="W86" s="16"/>
      <c r="X86" s="16"/>
    </row>
    <row r="87" spans="1:24">
      <c r="A87" s="11" t="s">
        <v>19</v>
      </c>
      <c r="B87" s="7"/>
      <c r="C87" s="7"/>
      <c r="D87" s="7"/>
      <c r="E87" s="11"/>
      <c r="F87" s="7"/>
      <c r="G87" s="7"/>
      <c r="H87" s="11">
        <f t="shared" ref="H87:P87" si="9">SUM(H80:H86)</f>
        <v>0</v>
      </c>
      <c r="I87" s="11">
        <f t="shared" si="9"/>
        <v>0</v>
      </c>
      <c r="J87" s="11">
        <f t="shared" si="9"/>
        <v>0</v>
      </c>
      <c r="K87" s="11">
        <f t="shared" si="9"/>
        <v>108</v>
      </c>
      <c r="L87" s="11">
        <f t="shared" si="9"/>
        <v>134</v>
      </c>
      <c r="M87" s="11">
        <f t="shared" si="9"/>
        <v>251</v>
      </c>
      <c r="N87" s="11">
        <f t="shared" si="9"/>
        <v>260</v>
      </c>
      <c r="O87" s="11">
        <f t="shared" si="9"/>
        <v>213</v>
      </c>
      <c r="P87" s="11">
        <f t="shared" si="9"/>
        <v>966</v>
      </c>
      <c r="Q87" s="12"/>
      <c r="R87" s="12"/>
      <c r="S87" s="12"/>
      <c r="T87" s="12"/>
      <c r="U87" s="12"/>
      <c r="V87" s="12"/>
      <c r="W87" s="12"/>
      <c r="X87" s="12"/>
    </row>
    <row r="88" spans="1:24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>
      <c r="A89" s="166" t="s">
        <v>34</v>
      </c>
      <c r="B89" s="1562"/>
      <c r="C89" s="1562"/>
      <c r="D89" s="1562"/>
      <c r="E89" s="1"/>
      <c r="F89" s="1"/>
      <c r="G89" s="1"/>
      <c r="H89" s="1"/>
      <c r="I89" s="1"/>
      <c r="J89" s="1563"/>
      <c r="K89" s="1563"/>
      <c r="L89" s="1563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 ht="18">
      <c r="A90" s="187" t="s">
        <v>35</v>
      </c>
      <c r="B90" s="186" t="s">
        <v>36</v>
      </c>
      <c r="C90" s="239" t="s">
        <v>37</v>
      </c>
      <c r="D90" s="24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>
      <c r="A91" s="4" t="s">
        <v>161</v>
      </c>
      <c r="B91" s="1564" t="s">
        <v>7158</v>
      </c>
      <c r="C91" s="1564"/>
      <c r="D91" s="242"/>
      <c r="E91" s="243" t="s">
        <v>40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>
      <c r="A92" s="4" t="s">
        <v>169</v>
      </c>
      <c r="B92" s="1564" t="s">
        <v>7138</v>
      </c>
      <c r="C92" s="156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>
      <c r="A93" s="5" t="s">
        <v>42</v>
      </c>
      <c r="B93" s="1772" t="s">
        <v>7275</v>
      </c>
      <c r="C93" s="1772"/>
      <c r="D93" s="1"/>
      <c r="E93" s="1"/>
    </row>
    <row r="94" spans="1:24">
      <c r="A94" s="5" t="s">
        <v>42</v>
      </c>
      <c r="B94" s="1772"/>
      <c r="C94" s="1772"/>
    </row>
    <row r="95" spans="1:24">
      <c r="A95" s="5" t="s">
        <v>43</v>
      </c>
      <c r="B95" s="1566">
        <v>358408479865</v>
      </c>
      <c r="C95" s="1565"/>
      <c r="D95" s="1"/>
      <c r="E95" s="1"/>
    </row>
    <row r="96" spans="1:24">
      <c r="A96" s="5" t="s">
        <v>44</v>
      </c>
      <c r="B96" s="1567">
        <v>0.29166666666666669</v>
      </c>
      <c r="C96" s="1565"/>
      <c r="D96" s="1"/>
      <c r="E96" s="1"/>
    </row>
  </sheetData>
  <mergeCells count="54">
    <mergeCell ref="B91:C91"/>
    <mergeCell ref="B93:C93"/>
    <mergeCell ref="B94:C94"/>
    <mergeCell ref="B95:C95"/>
    <mergeCell ref="B96:C96"/>
    <mergeCell ref="A78:F78"/>
    <mergeCell ref="H78:P78"/>
    <mergeCell ref="Q78:X78"/>
    <mergeCell ref="B89:D89"/>
    <mergeCell ref="J89:L89"/>
    <mergeCell ref="B71:C71"/>
    <mergeCell ref="B73:C73"/>
    <mergeCell ref="B74:C74"/>
    <mergeCell ref="B75:C75"/>
    <mergeCell ref="B76:C76"/>
    <mergeCell ref="A58:F58"/>
    <mergeCell ref="H58:P58"/>
    <mergeCell ref="Q58:X58"/>
    <mergeCell ref="B69:D69"/>
    <mergeCell ref="J69:L69"/>
    <mergeCell ref="H40:P40"/>
    <mergeCell ref="Q40:X40"/>
    <mergeCell ref="B50:D50"/>
    <mergeCell ref="J50:L50"/>
    <mergeCell ref="B52:C52"/>
    <mergeCell ref="B13:C13"/>
    <mergeCell ref="A1:F1"/>
    <mergeCell ref="H1:P1"/>
    <mergeCell ref="Q1:X1"/>
    <mergeCell ref="B11:D11"/>
    <mergeCell ref="J11:L11"/>
    <mergeCell ref="Q20:X20"/>
    <mergeCell ref="B31:D31"/>
    <mergeCell ref="J31:L31"/>
    <mergeCell ref="B33:C33"/>
    <mergeCell ref="B35:C35"/>
    <mergeCell ref="H20:P20"/>
    <mergeCell ref="A20:F20"/>
    <mergeCell ref="B14:C14"/>
    <mergeCell ref="B34:C34"/>
    <mergeCell ref="B72:C72"/>
    <mergeCell ref="B92:C92"/>
    <mergeCell ref="B37:C37"/>
    <mergeCell ref="B38:C38"/>
    <mergeCell ref="B36:C36"/>
    <mergeCell ref="B15:C15"/>
    <mergeCell ref="B16:C16"/>
    <mergeCell ref="B17:C17"/>
    <mergeCell ref="B18:C18"/>
    <mergeCell ref="A40:F40"/>
    <mergeCell ref="B53:C53"/>
    <mergeCell ref="B54:C54"/>
    <mergeCell ref="B55:C55"/>
    <mergeCell ref="B56:C56"/>
  </mergeCells>
  <pageMargins left="0.7" right="0.7" top="0.75" bottom="0.75" header="0.3" footer="0.3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0204A-33C0-4992-8AA5-69A526DD491B}">
  <sheetPr>
    <tabColor rgb="FF7030A0"/>
  </sheetPr>
  <dimension ref="A1:X77"/>
  <sheetViews>
    <sheetView topLeftCell="A39" workbookViewId="0">
      <selection activeCell="V66" sqref="V66"/>
    </sheetView>
  </sheetViews>
  <sheetFormatPr defaultColWidth="11.42578125" defaultRowHeight="15"/>
  <cols>
    <col min="1" max="1" width="25.42578125" customWidth="1"/>
    <col min="2" max="2" width="11.85546875" customWidth="1"/>
    <col min="3" max="3" width="19.7109375" customWidth="1"/>
    <col min="4" max="4" width="12.42578125" customWidth="1"/>
    <col min="5" max="5" width="16.855468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3.140625" customWidth="1"/>
  </cols>
  <sheetData>
    <row r="1" spans="1:24" ht="23.25">
      <c r="A1" s="1559" t="s">
        <v>360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8033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8034</v>
      </c>
      <c r="D3" s="15" t="s">
        <v>56</v>
      </c>
      <c r="E3" s="24">
        <v>45872.229166666664</v>
      </c>
      <c r="F3" s="15">
        <v>10.3</v>
      </c>
      <c r="G3" s="37"/>
      <c r="H3" s="15"/>
      <c r="I3" s="15"/>
      <c r="J3" s="15"/>
      <c r="K3" s="35">
        <v>175</v>
      </c>
      <c r="L3" s="15"/>
      <c r="M3" s="15"/>
      <c r="N3" s="15"/>
      <c r="O3" s="15"/>
      <c r="P3" s="14">
        <f t="shared" ref="P3:P9" si="0">SUM(H3:O3)</f>
        <v>175</v>
      </c>
      <c r="Q3" s="14" t="s">
        <v>30</v>
      </c>
      <c r="R3" s="14">
        <v>113104</v>
      </c>
      <c r="S3" s="14" t="s">
        <v>31</v>
      </c>
      <c r="T3" s="16" t="s">
        <v>169</v>
      </c>
      <c r="U3" s="16" t="s">
        <v>90</v>
      </c>
      <c r="V3" s="16">
        <v>1013574</v>
      </c>
      <c r="W3" s="16" t="s">
        <v>8035</v>
      </c>
      <c r="X3" s="16"/>
    </row>
    <row r="4" spans="1:24">
      <c r="A4" s="15" t="s">
        <v>219</v>
      </c>
      <c r="B4" s="15" t="s">
        <v>75</v>
      </c>
      <c r="C4" s="15" t="s">
        <v>8036</v>
      </c>
      <c r="D4" s="15" t="s">
        <v>74</v>
      </c>
      <c r="E4" s="24">
        <v>45871.524305555555</v>
      </c>
      <c r="F4" s="15">
        <v>15.3</v>
      </c>
      <c r="G4" s="37"/>
      <c r="H4" s="15"/>
      <c r="I4" s="15"/>
      <c r="J4" s="35">
        <v>54</v>
      </c>
      <c r="K4" s="35">
        <v>107</v>
      </c>
      <c r="L4" s="15"/>
      <c r="M4" s="15"/>
      <c r="N4" s="15"/>
      <c r="O4" s="15"/>
      <c r="P4" s="14">
        <f t="shared" si="0"/>
        <v>161</v>
      </c>
      <c r="Q4" s="14" t="s">
        <v>30</v>
      </c>
      <c r="R4" s="14">
        <v>113103</v>
      </c>
      <c r="S4" s="14" t="s">
        <v>31</v>
      </c>
      <c r="T4" s="16" t="s">
        <v>169</v>
      </c>
      <c r="U4" s="16" t="s">
        <v>634</v>
      </c>
      <c r="V4" s="16">
        <v>1013575</v>
      </c>
      <c r="W4" s="16" t="s">
        <v>1220</v>
      </c>
      <c r="X4" s="16"/>
    </row>
    <row r="5" spans="1:24">
      <c r="A5" s="15" t="s">
        <v>145</v>
      </c>
      <c r="B5" s="15" t="s">
        <v>57</v>
      </c>
      <c r="C5" s="15" t="s">
        <v>8037</v>
      </c>
      <c r="D5" s="15" t="s">
        <v>56</v>
      </c>
      <c r="E5" s="24">
        <v>45872.229166666664</v>
      </c>
      <c r="F5" s="15">
        <v>10.3</v>
      </c>
      <c r="G5" s="37"/>
      <c r="H5" s="15"/>
      <c r="I5" s="15"/>
      <c r="J5" s="35">
        <v>126</v>
      </c>
      <c r="K5" s="15"/>
      <c r="L5" s="15"/>
      <c r="M5" s="15"/>
      <c r="N5" s="15"/>
      <c r="O5" s="15"/>
      <c r="P5" s="14">
        <f t="shared" si="0"/>
        <v>126</v>
      </c>
      <c r="Q5" s="14" t="s">
        <v>30</v>
      </c>
      <c r="R5" s="14">
        <v>113098</v>
      </c>
      <c r="S5" s="14" t="s">
        <v>31</v>
      </c>
      <c r="T5" s="16" t="s">
        <v>169</v>
      </c>
      <c r="U5" s="16" t="s">
        <v>90</v>
      </c>
      <c r="V5" s="16">
        <v>1013576</v>
      </c>
      <c r="W5" s="16" t="s">
        <v>8035</v>
      </c>
      <c r="X5" s="16"/>
    </row>
    <row r="6" spans="1:24">
      <c r="A6" s="15" t="s">
        <v>113</v>
      </c>
      <c r="B6" s="15" t="s">
        <v>65</v>
      </c>
      <c r="C6" s="15" t="s">
        <v>8038</v>
      </c>
      <c r="D6" s="15" t="s">
        <v>64</v>
      </c>
      <c r="E6" s="24">
        <v>45871.472222222219</v>
      </c>
      <c r="F6" s="15">
        <v>14.8</v>
      </c>
      <c r="G6" s="37"/>
      <c r="H6" s="15"/>
      <c r="I6" s="15"/>
      <c r="J6" s="15"/>
      <c r="K6" s="15"/>
      <c r="L6" s="35">
        <v>54</v>
      </c>
      <c r="M6" s="15"/>
      <c r="N6" s="15"/>
      <c r="O6" s="15"/>
      <c r="P6" s="14">
        <f t="shared" si="0"/>
        <v>54</v>
      </c>
      <c r="Q6" s="14" t="s">
        <v>30</v>
      </c>
      <c r="R6" s="14">
        <v>113100</v>
      </c>
      <c r="S6" s="23" t="s">
        <v>33</v>
      </c>
      <c r="T6" s="16" t="s">
        <v>169</v>
      </c>
      <c r="U6" s="16" t="s">
        <v>90</v>
      </c>
      <c r="V6" s="16">
        <v>1013577</v>
      </c>
      <c r="W6" s="16" t="s">
        <v>1220</v>
      </c>
      <c r="X6" s="16"/>
    </row>
    <row r="7" spans="1:24">
      <c r="A7" s="15"/>
      <c r="B7" s="15"/>
      <c r="C7" s="15"/>
      <c r="D7" s="15"/>
      <c r="E7" s="15"/>
      <c r="F7" s="15"/>
      <c r="G7" s="37"/>
      <c r="H7" s="15"/>
      <c r="I7" s="15"/>
      <c r="J7" s="15"/>
      <c r="K7" s="15"/>
      <c r="L7" s="15"/>
      <c r="M7" s="15"/>
      <c r="N7" s="15"/>
      <c r="O7" s="15"/>
      <c r="P7" s="14">
        <f t="shared" si="0"/>
        <v>0</v>
      </c>
      <c r="Q7" s="14" t="s">
        <v>30</v>
      </c>
      <c r="R7" s="14"/>
      <c r="S7" s="14" t="s">
        <v>31</v>
      </c>
      <c r="T7" s="16"/>
      <c r="U7" s="16"/>
      <c r="V7" s="16"/>
      <c r="W7" s="16"/>
      <c r="X7" s="16"/>
    </row>
    <row r="8" spans="1:24">
      <c r="A8" s="15" t="s">
        <v>122</v>
      </c>
      <c r="B8" s="15" t="s">
        <v>62</v>
      </c>
      <c r="C8" s="15" t="s">
        <v>8039</v>
      </c>
      <c r="D8" s="15" t="s">
        <v>61</v>
      </c>
      <c r="E8" s="24">
        <v>45871.767361111109</v>
      </c>
      <c r="F8" s="15">
        <v>13</v>
      </c>
      <c r="G8" s="37"/>
      <c r="H8" s="15"/>
      <c r="I8" s="15"/>
      <c r="J8" s="35">
        <v>81</v>
      </c>
      <c r="K8" s="35">
        <v>80</v>
      </c>
      <c r="L8" s="15"/>
      <c r="M8" s="15"/>
      <c r="N8" s="15"/>
      <c r="O8" s="15"/>
      <c r="P8" s="14">
        <f t="shared" si="0"/>
        <v>161</v>
      </c>
      <c r="Q8" s="14" t="s">
        <v>30</v>
      </c>
      <c r="R8" s="14">
        <v>113099</v>
      </c>
      <c r="S8" s="14" t="s">
        <v>31</v>
      </c>
      <c r="T8" s="16" t="s">
        <v>169</v>
      </c>
      <c r="U8" s="16" t="s">
        <v>90</v>
      </c>
      <c r="V8" s="16">
        <v>1013578</v>
      </c>
      <c r="W8" s="16" t="s">
        <v>8040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261</v>
      </c>
      <c r="K10" s="11">
        <f t="shared" si="1"/>
        <v>362</v>
      </c>
      <c r="L10" s="11">
        <f t="shared" si="1"/>
        <v>54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677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8018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4855</v>
      </c>
      <c r="B14" s="1564"/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808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 t="s">
        <v>8041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567">
        <v>0.5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1442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7812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111</v>
      </c>
      <c r="B22" s="15" t="s">
        <v>65</v>
      </c>
      <c r="C22" s="15" t="s">
        <v>8042</v>
      </c>
      <c r="D22" s="15" t="s">
        <v>64</v>
      </c>
      <c r="E22" s="24">
        <v>45872.472222222219</v>
      </c>
      <c r="F22" s="15">
        <v>14.8</v>
      </c>
      <c r="G22" s="37" t="s">
        <v>401</v>
      </c>
      <c r="H22" s="15"/>
      <c r="I22" s="15"/>
      <c r="J22" s="15"/>
      <c r="K22" s="15"/>
      <c r="L22" s="35">
        <v>161</v>
      </c>
      <c r="M22" s="15"/>
      <c r="N22" s="15"/>
      <c r="O22" s="15"/>
      <c r="P22" s="14">
        <f>SUM(H22:O22)</f>
        <v>161</v>
      </c>
      <c r="Q22" s="14" t="s">
        <v>30</v>
      </c>
      <c r="R22" s="14">
        <v>113101</v>
      </c>
      <c r="S22" s="23" t="s">
        <v>33</v>
      </c>
      <c r="T22" s="16" t="s">
        <v>169</v>
      </c>
      <c r="U22" s="16" t="s">
        <v>90</v>
      </c>
      <c r="V22" s="16">
        <v>1013593</v>
      </c>
      <c r="W22" s="16" t="s">
        <v>8043</v>
      </c>
      <c r="X22" s="16"/>
    </row>
    <row r="23" spans="1:24">
      <c r="A23" s="393" t="s">
        <v>3866</v>
      </c>
      <c r="B23" s="393" t="s">
        <v>78</v>
      </c>
      <c r="C23" s="393" t="s">
        <v>8044</v>
      </c>
      <c r="D23" s="393" t="s">
        <v>99</v>
      </c>
      <c r="E23" s="546">
        <v>45873.277777777781</v>
      </c>
      <c r="F23" s="393">
        <v>10.8</v>
      </c>
      <c r="G23" s="37" t="s">
        <v>3121</v>
      </c>
      <c r="H23" s="15"/>
      <c r="I23" s="15"/>
      <c r="J23" s="15"/>
      <c r="K23" s="15"/>
      <c r="L23" s="35">
        <v>107</v>
      </c>
      <c r="M23" s="35">
        <v>54</v>
      </c>
      <c r="N23" s="15"/>
      <c r="O23" s="15"/>
      <c r="P23" s="14">
        <f>SUM(H23:O23)</f>
        <v>161</v>
      </c>
      <c r="Q23" s="17" t="s">
        <v>32</v>
      </c>
      <c r="R23" s="14">
        <v>113127</v>
      </c>
      <c r="S23" s="23" t="s">
        <v>33</v>
      </c>
      <c r="T23" s="16" t="s">
        <v>100</v>
      </c>
      <c r="U23" s="16" t="s">
        <v>90</v>
      </c>
      <c r="V23" s="16">
        <v>1013594</v>
      </c>
      <c r="W23" s="16" t="s">
        <v>8045</v>
      </c>
      <c r="X23" s="16"/>
    </row>
    <row r="24" spans="1:24">
      <c r="A24" s="15" t="s">
        <v>2561</v>
      </c>
      <c r="B24" s="15" t="s">
        <v>92</v>
      </c>
      <c r="C24" s="15" t="s">
        <v>8046</v>
      </c>
      <c r="D24" s="15" t="s">
        <v>2294</v>
      </c>
      <c r="E24" s="24">
        <v>45872.631944444445</v>
      </c>
      <c r="F24" s="15">
        <v>10.3</v>
      </c>
      <c r="G24" s="37" t="s">
        <v>3121</v>
      </c>
      <c r="H24" s="15"/>
      <c r="I24" s="15"/>
      <c r="J24" s="15"/>
      <c r="K24" s="15"/>
      <c r="L24" s="35">
        <v>161</v>
      </c>
      <c r="M24" s="15"/>
      <c r="N24" s="15"/>
      <c r="O24" s="15"/>
      <c r="P24" s="14">
        <f>SUM(H24:O24)</f>
        <v>161</v>
      </c>
      <c r="Q24" s="17" t="s">
        <v>32</v>
      </c>
      <c r="R24" s="14">
        <v>113135</v>
      </c>
      <c r="S24" s="23" t="s">
        <v>33</v>
      </c>
      <c r="T24" s="16" t="s">
        <v>161</v>
      </c>
      <c r="U24" s="16" t="s">
        <v>90</v>
      </c>
      <c r="V24" s="16">
        <v>1013595</v>
      </c>
      <c r="W24" s="16" t="s">
        <v>8047</v>
      </c>
      <c r="X24" s="16"/>
    </row>
    <row r="25" spans="1:24">
      <c r="A25" s="15" t="s">
        <v>102</v>
      </c>
      <c r="B25" s="15" t="s">
        <v>92</v>
      </c>
      <c r="C25" s="15" t="s">
        <v>8048</v>
      </c>
      <c r="D25" s="15" t="s">
        <v>159</v>
      </c>
      <c r="E25" s="24">
        <v>45872.041666666664</v>
      </c>
      <c r="F25" s="15">
        <v>10.3</v>
      </c>
      <c r="G25" s="37" t="s">
        <v>3121</v>
      </c>
      <c r="H25" s="15"/>
      <c r="I25" s="15"/>
      <c r="J25" s="15"/>
      <c r="K25" s="15"/>
      <c r="L25" s="35">
        <v>161</v>
      </c>
      <c r="M25" s="15"/>
      <c r="N25" s="15"/>
      <c r="O25" s="15"/>
      <c r="P25" s="14">
        <f>SUM(H25:O25)</f>
        <v>161</v>
      </c>
      <c r="Q25" s="17" t="s">
        <v>32</v>
      </c>
      <c r="R25" s="14">
        <v>113136</v>
      </c>
      <c r="S25" s="23" t="s">
        <v>33</v>
      </c>
      <c r="T25" s="16" t="s">
        <v>161</v>
      </c>
      <c r="U25" s="16" t="s">
        <v>90</v>
      </c>
      <c r="V25" s="16">
        <v>1013596</v>
      </c>
      <c r="W25" s="16" t="s">
        <v>8047</v>
      </c>
      <c r="X25" s="16"/>
    </row>
    <row r="26" spans="1:24">
      <c r="A26" s="15" t="s">
        <v>558</v>
      </c>
      <c r="B26" s="15" t="s">
        <v>92</v>
      </c>
      <c r="C26" s="15" t="s">
        <v>8049</v>
      </c>
      <c r="D26" s="15" t="s">
        <v>159</v>
      </c>
      <c r="E26" s="24">
        <v>45872.041666666664</v>
      </c>
      <c r="F26" s="15">
        <v>10.3</v>
      </c>
      <c r="G26" s="37" t="s">
        <v>3121</v>
      </c>
      <c r="H26" s="15"/>
      <c r="I26" s="15"/>
      <c r="J26" s="15"/>
      <c r="K26" s="15"/>
      <c r="L26" s="35">
        <v>161</v>
      </c>
      <c r="M26" s="15"/>
      <c r="N26" s="15"/>
      <c r="O26" s="15"/>
      <c r="P26" s="14">
        <f>SUM(H26:O26)</f>
        <v>161</v>
      </c>
      <c r="Q26" s="17" t="s">
        <v>32</v>
      </c>
      <c r="R26" s="14">
        <v>113137</v>
      </c>
      <c r="S26" s="23" t="s">
        <v>33</v>
      </c>
      <c r="T26" s="16" t="s">
        <v>161</v>
      </c>
      <c r="U26" s="16" t="s">
        <v>90</v>
      </c>
      <c r="V26" s="16">
        <v>1013597</v>
      </c>
      <c r="W26" s="16" t="s">
        <v>8047</v>
      </c>
      <c r="X26" s="16"/>
    </row>
    <row r="27" spans="1:24">
      <c r="A27" s="11" t="s">
        <v>19</v>
      </c>
      <c r="B27" s="7"/>
      <c r="C27" s="7"/>
      <c r="D27" s="7"/>
      <c r="E27" s="11"/>
      <c r="F27" s="7"/>
      <c r="G27" s="7"/>
      <c r="H27" s="11">
        <f t="shared" ref="H27:P27" si="2">SUM(H22:H26)</f>
        <v>0</v>
      </c>
      <c r="I27" s="11">
        <f t="shared" si="2"/>
        <v>0</v>
      </c>
      <c r="J27" s="11">
        <f t="shared" si="2"/>
        <v>0</v>
      </c>
      <c r="K27" s="11">
        <f t="shared" si="2"/>
        <v>0</v>
      </c>
      <c r="L27" s="11">
        <f t="shared" si="2"/>
        <v>751</v>
      </c>
      <c r="M27" s="11">
        <f t="shared" si="2"/>
        <v>54</v>
      </c>
      <c r="N27" s="11">
        <f t="shared" si="2"/>
        <v>0</v>
      </c>
      <c r="O27" s="11">
        <f t="shared" si="2"/>
        <v>0</v>
      </c>
      <c r="P27" s="11">
        <f t="shared" si="2"/>
        <v>805</v>
      </c>
      <c r="Q27" s="12"/>
      <c r="R27" s="12"/>
      <c r="S27" s="12"/>
      <c r="T27" s="12"/>
      <c r="U27" s="12"/>
      <c r="V27" s="12"/>
      <c r="W27" s="12"/>
      <c r="X27" s="12"/>
    </row>
    <row r="28" spans="1:24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5.75" customHeight="1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8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 t="s">
        <v>100</v>
      </c>
      <c r="B31" s="1564" t="s">
        <v>7158</v>
      </c>
      <c r="C31" s="1564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169</v>
      </c>
      <c r="B32" s="1564" t="s">
        <v>6991</v>
      </c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161</v>
      </c>
      <c r="B33" s="1564" t="s">
        <v>7138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 t="s">
        <v>3181</v>
      </c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566">
        <v>358406635309</v>
      </c>
      <c r="C36" s="1565"/>
      <c r="D36" s="1"/>
      <c r="E36" s="1"/>
    </row>
    <row r="37" spans="1:24">
      <c r="A37" s="5" t="s">
        <v>44</v>
      </c>
      <c r="B37" s="1567">
        <v>0.66666666666666663</v>
      </c>
      <c r="C37" s="1565"/>
      <c r="D37" s="1"/>
      <c r="E37" s="1"/>
    </row>
    <row r="38" spans="1:24">
      <c r="B38" s="191"/>
      <c r="C38" s="191"/>
    </row>
    <row r="39" spans="1:24" ht="23.25">
      <c r="A39" s="1559" t="s">
        <v>1277</v>
      </c>
      <c r="B39" s="1559"/>
      <c r="C39" s="1559"/>
      <c r="D39" s="1559"/>
      <c r="E39" s="1559"/>
      <c r="F39" s="1559"/>
      <c r="G39" s="7"/>
      <c r="H39" s="1559" t="s">
        <v>346</v>
      </c>
      <c r="I39" s="1559"/>
      <c r="J39" s="1559"/>
      <c r="K39" s="1559"/>
      <c r="L39" s="1559"/>
      <c r="M39" s="1559"/>
      <c r="N39" s="1559"/>
      <c r="O39" s="1559"/>
      <c r="P39" s="1559"/>
      <c r="Q39" s="1560" t="s">
        <v>8050</v>
      </c>
      <c r="R39" s="1561"/>
      <c r="S39" s="1561"/>
      <c r="T39" s="1561"/>
      <c r="U39" s="1561"/>
      <c r="V39" s="1561"/>
      <c r="W39" s="1561"/>
      <c r="X39" s="1561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15" t="s">
        <v>120</v>
      </c>
      <c r="B41" s="15" t="s">
        <v>78</v>
      </c>
      <c r="C41" s="15" t="s">
        <v>8051</v>
      </c>
      <c r="D41" s="15" t="s">
        <v>99</v>
      </c>
      <c r="E41" s="24">
        <v>45872.277777777781</v>
      </c>
      <c r="F41" s="15">
        <v>10.8</v>
      </c>
      <c r="G41" s="37" t="s">
        <v>3121</v>
      </c>
      <c r="H41" s="15"/>
      <c r="I41" s="15"/>
      <c r="J41" s="15"/>
      <c r="K41" s="15"/>
      <c r="L41" s="35">
        <v>161</v>
      </c>
      <c r="M41" s="15"/>
      <c r="N41" s="15"/>
      <c r="O41" s="15"/>
      <c r="P41" s="14">
        <f t="shared" ref="P41:P47" si="3">SUM(H41:O41)</f>
        <v>161</v>
      </c>
      <c r="Q41" s="17" t="s">
        <v>32</v>
      </c>
      <c r="R41" s="14">
        <v>113144</v>
      </c>
      <c r="S41" s="23" t="s">
        <v>33</v>
      </c>
      <c r="T41" s="16" t="s">
        <v>100</v>
      </c>
      <c r="U41" s="16" t="s">
        <v>90</v>
      </c>
      <c r="V41" s="16">
        <v>1013605</v>
      </c>
      <c r="W41" s="16" t="s">
        <v>8045</v>
      </c>
      <c r="X41" s="16"/>
    </row>
    <row r="42" spans="1:24">
      <c r="A42" s="15" t="s">
        <v>119</v>
      </c>
      <c r="B42" s="15" t="s">
        <v>78</v>
      </c>
      <c r="C42" s="15" t="s">
        <v>8052</v>
      </c>
      <c r="D42" s="15" t="s">
        <v>99</v>
      </c>
      <c r="E42" s="24">
        <v>45873.277777777781</v>
      </c>
      <c r="F42" s="15">
        <v>10.8</v>
      </c>
      <c r="G42" s="37" t="s">
        <v>7198</v>
      </c>
      <c r="H42" s="15"/>
      <c r="I42" s="15"/>
      <c r="J42" s="15"/>
      <c r="K42" s="35">
        <v>54</v>
      </c>
      <c r="L42" s="15">
        <v>107</v>
      </c>
      <c r="M42" s="15"/>
      <c r="N42" s="15"/>
      <c r="O42" s="15"/>
      <c r="P42" s="14">
        <f t="shared" si="3"/>
        <v>161</v>
      </c>
      <c r="Q42" s="17" t="s">
        <v>32</v>
      </c>
      <c r="R42" s="14">
        <v>113145</v>
      </c>
      <c r="S42" s="23" t="s">
        <v>33</v>
      </c>
      <c r="T42" s="16" t="s">
        <v>100</v>
      </c>
      <c r="U42" s="16" t="s">
        <v>90</v>
      </c>
      <c r="V42" s="16">
        <v>1013606</v>
      </c>
      <c r="W42" s="16" t="s">
        <v>8045</v>
      </c>
      <c r="X42" s="16"/>
    </row>
    <row r="43" spans="1:24">
      <c r="A43" s="15" t="s">
        <v>133</v>
      </c>
      <c r="B43" s="15" t="s">
        <v>134</v>
      </c>
      <c r="C43" s="15" t="s">
        <v>8053</v>
      </c>
      <c r="D43" s="15" t="s">
        <v>2892</v>
      </c>
      <c r="E43" s="24">
        <v>45873.319444444445</v>
      </c>
      <c r="F43" s="15">
        <v>10.3</v>
      </c>
      <c r="G43" s="37" t="s">
        <v>176</v>
      </c>
      <c r="H43" s="15"/>
      <c r="I43" s="15"/>
      <c r="J43" s="15"/>
      <c r="K43" s="35">
        <v>161</v>
      </c>
      <c r="L43" s="15"/>
      <c r="M43" s="15"/>
      <c r="N43" s="15"/>
      <c r="O43" s="15"/>
      <c r="P43" s="14">
        <f t="shared" si="3"/>
        <v>161</v>
      </c>
      <c r="Q43" s="17" t="s">
        <v>32</v>
      </c>
      <c r="R43" s="14">
        <v>113138</v>
      </c>
      <c r="S43" s="23" t="s">
        <v>33</v>
      </c>
      <c r="T43" s="16" t="s">
        <v>161</v>
      </c>
      <c r="U43" s="16" t="s">
        <v>90</v>
      </c>
      <c r="V43" s="16">
        <v>1013607</v>
      </c>
      <c r="W43" s="16" t="s">
        <v>8054</v>
      </c>
      <c r="X43" s="16"/>
    </row>
    <row r="44" spans="1:24">
      <c r="A44" s="15" t="s">
        <v>133</v>
      </c>
      <c r="B44" s="15" t="s">
        <v>134</v>
      </c>
      <c r="C44" s="15" t="s">
        <v>8055</v>
      </c>
      <c r="D44" s="15" t="s">
        <v>2892</v>
      </c>
      <c r="E44" s="24">
        <v>45873.319444444445</v>
      </c>
      <c r="F44" s="15">
        <v>10.3</v>
      </c>
      <c r="G44" s="37" t="s">
        <v>176</v>
      </c>
      <c r="H44" s="15"/>
      <c r="I44" s="15"/>
      <c r="J44" s="15"/>
      <c r="K44" s="35">
        <v>161</v>
      </c>
      <c r="L44" s="15"/>
      <c r="M44" s="15"/>
      <c r="N44" s="15"/>
      <c r="O44" s="15"/>
      <c r="P44" s="14">
        <f t="shared" si="3"/>
        <v>161</v>
      </c>
      <c r="Q44" s="17" t="s">
        <v>32</v>
      </c>
      <c r="R44" s="14">
        <v>113139</v>
      </c>
      <c r="S44" s="23" t="s">
        <v>33</v>
      </c>
      <c r="T44" s="16" t="s">
        <v>161</v>
      </c>
      <c r="U44" s="16" t="s">
        <v>90</v>
      </c>
      <c r="V44" s="16">
        <v>1013608</v>
      </c>
      <c r="W44" s="16" t="s">
        <v>8054</v>
      </c>
      <c r="X44" s="16"/>
    </row>
    <row r="45" spans="1:24">
      <c r="A45" s="393" t="s">
        <v>152</v>
      </c>
      <c r="B45" s="393" t="s">
        <v>78</v>
      </c>
      <c r="C45" s="393" t="s">
        <v>8056</v>
      </c>
      <c r="D45" s="393" t="s">
        <v>99</v>
      </c>
      <c r="E45" s="546">
        <v>45873.277777777781</v>
      </c>
      <c r="F45" s="393">
        <v>10.8</v>
      </c>
      <c r="G45" s="37" t="s">
        <v>176</v>
      </c>
      <c r="H45" s="15"/>
      <c r="I45" s="15"/>
      <c r="J45" s="15"/>
      <c r="K45" s="35">
        <v>161</v>
      </c>
      <c r="L45" s="15"/>
      <c r="M45" s="15"/>
      <c r="N45" s="15"/>
      <c r="O45" s="15"/>
      <c r="P45" s="14">
        <f t="shared" si="3"/>
        <v>161</v>
      </c>
      <c r="Q45" s="17" t="s">
        <v>32</v>
      </c>
      <c r="R45" s="14">
        <v>113140</v>
      </c>
      <c r="S45" s="23" t="s">
        <v>33</v>
      </c>
      <c r="T45" s="16" t="s">
        <v>100</v>
      </c>
      <c r="U45" s="16" t="s">
        <v>90</v>
      </c>
      <c r="V45" s="16">
        <v>1013609</v>
      </c>
      <c r="W45" s="16" t="s">
        <v>8045</v>
      </c>
      <c r="X45" s="16"/>
    </row>
    <row r="46" spans="1:24">
      <c r="A46" s="15"/>
      <c r="B46" s="15"/>
      <c r="C46" s="15"/>
      <c r="D46" s="15"/>
      <c r="E46" s="15"/>
      <c r="F46" s="15"/>
      <c r="G46" s="37"/>
      <c r="H46" s="15"/>
      <c r="I46" s="15"/>
      <c r="J46" s="15"/>
      <c r="K46" s="15"/>
      <c r="L46" s="15"/>
      <c r="M46" s="15"/>
      <c r="N46" s="15"/>
      <c r="O46" s="15"/>
      <c r="P46" s="14">
        <f t="shared" si="3"/>
        <v>0</v>
      </c>
      <c r="Q46" s="14" t="s">
        <v>30</v>
      </c>
      <c r="R46" s="14"/>
      <c r="S46" s="14" t="s">
        <v>31</v>
      </c>
      <c r="T46" s="16"/>
      <c r="U46" s="16"/>
      <c r="V46" s="16"/>
      <c r="W46" s="16"/>
      <c r="X46" s="16"/>
    </row>
    <row r="47" spans="1:24">
      <c r="A47" s="15"/>
      <c r="B47" s="15"/>
      <c r="C47" s="15"/>
      <c r="D47" s="15"/>
      <c r="E47" s="15"/>
      <c r="F47" s="15"/>
      <c r="G47" s="37"/>
      <c r="H47" s="15"/>
      <c r="I47" s="15"/>
      <c r="J47" s="15"/>
      <c r="K47" s="15"/>
      <c r="L47" s="15"/>
      <c r="M47" s="15"/>
      <c r="N47" s="15"/>
      <c r="O47" s="15"/>
      <c r="P47" s="14">
        <f t="shared" si="3"/>
        <v>0</v>
      </c>
      <c r="Q47" s="14" t="s">
        <v>30</v>
      </c>
      <c r="R47" s="14"/>
      <c r="S47" s="14" t="s">
        <v>31</v>
      </c>
      <c r="T47" s="16"/>
      <c r="U47" s="16"/>
      <c r="V47" s="16"/>
      <c r="W47" s="16"/>
      <c r="X47" s="16"/>
    </row>
    <row r="48" spans="1:24">
      <c r="A48" s="11" t="s">
        <v>19</v>
      </c>
      <c r="B48" s="7"/>
      <c r="C48" s="7"/>
      <c r="D48" s="7"/>
      <c r="E48" s="11"/>
      <c r="F48" s="7"/>
      <c r="G48" s="7"/>
      <c r="H48" s="11">
        <f t="shared" ref="H48:P48" si="4">SUM(H41:H47)</f>
        <v>0</v>
      </c>
      <c r="I48" s="11">
        <f t="shared" si="4"/>
        <v>0</v>
      </c>
      <c r="J48" s="11">
        <f t="shared" si="4"/>
        <v>0</v>
      </c>
      <c r="K48" s="11">
        <f t="shared" si="4"/>
        <v>537</v>
      </c>
      <c r="L48" s="11">
        <f t="shared" si="4"/>
        <v>268</v>
      </c>
      <c r="M48" s="11">
        <f t="shared" si="4"/>
        <v>0</v>
      </c>
      <c r="N48" s="11">
        <f t="shared" si="4"/>
        <v>0</v>
      </c>
      <c r="O48" s="11">
        <f t="shared" si="4"/>
        <v>0</v>
      </c>
      <c r="P48" s="11">
        <f t="shared" si="4"/>
        <v>805</v>
      </c>
      <c r="Q48" s="12"/>
      <c r="R48" s="12"/>
      <c r="S48" s="12"/>
      <c r="T48" s="12"/>
      <c r="U48" s="12"/>
      <c r="V48" s="12"/>
      <c r="W48" s="12"/>
      <c r="X48" s="12"/>
    </row>
    <row r="49" spans="1:24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 t="s">
        <v>161</v>
      </c>
      <c r="B52" s="1564" t="s">
        <v>7158</v>
      </c>
      <c r="C52" s="1564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100</v>
      </c>
      <c r="B53" s="1564" t="s">
        <v>7138</v>
      </c>
      <c r="C53" s="156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5" t="s">
        <v>42</v>
      </c>
      <c r="B54" s="1772" t="s">
        <v>8057</v>
      </c>
      <c r="C54" s="1772"/>
      <c r="D54" s="1"/>
      <c r="E54" s="394" t="s">
        <v>8058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772"/>
      <c r="C55" s="177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5" t="s">
        <v>43</v>
      </c>
      <c r="B56" s="1566">
        <v>358408347955</v>
      </c>
      <c r="C56" s="156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4">
      <c r="A57" s="5" t="s">
        <v>44</v>
      </c>
      <c r="B57" s="1567">
        <v>0.75</v>
      </c>
      <c r="C57" s="156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9" spans="1:24" ht="23.25">
      <c r="A59" s="1559" t="s">
        <v>394</v>
      </c>
      <c r="B59" s="1559"/>
      <c r="C59" s="1559"/>
      <c r="D59" s="1559"/>
      <c r="E59" s="1559"/>
      <c r="F59" s="1559"/>
      <c r="G59" s="7"/>
      <c r="H59" s="1559" t="s">
        <v>346</v>
      </c>
      <c r="I59" s="1559"/>
      <c r="J59" s="1559"/>
      <c r="K59" s="1559"/>
      <c r="L59" s="1559"/>
      <c r="M59" s="1559"/>
      <c r="N59" s="1559"/>
      <c r="O59" s="1559"/>
      <c r="P59" s="1559"/>
      <c r="Q59" s="1560" t="s">
        <v>6573</v>
      </c>
      <c r="R59" s="1561"/>
      <c r="S59" s="1561"/>
      <c r="T59" s="1561"/>
      <c r="U59" s="1561"/>
      <c r="V59" s="1561"/>
      <c r="W59" s="1561"/>
      <c r="X59" s="1561"/>
    </row>
    <row r="60" spans="1:24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33" t="s">
        <v>10</v>
      </c>
      <c r="H60" s="9" t="s">
        <v>11</v>
      </c>
      <c r="I60" s="9" t="s">
        <v>12</v>
      </c>
      <c r="J60" s="9" t="s">
        <v>13</v>
      </c>
      <c r="K60" s="9" t="s">
        <v>14</v>
      </c>
      <c r="L60" s="9" t="s">
        <v>15</v>
      </c>
      <c r="M60" s="9" t="s">
        <v>16</v>
      </c>
      <c r="N60" s="9" t="s">
        <v>17</v>
      </c>
      <c r="O60" s="10" t="s">
        <v>18</v>
      </c>
      <c r="P60" s="8" t="s">
        <v>19</v>
      </c>
      <c r="Q60" s="8" t="s">
        <v>20</v>
      </c>
      <c r="R60" s="8" t="s">
        <v>9</v>
      </c>
      <c r="S60" s="8" t="s">
        <v>21</v>
      </c>
      <c r="T60" s="8" t="s">
        <v>24</v>
      </c>
      <c r="U60" s="8" t="s">
        <v>25</v>
      </c>
      <c r="V60" s="8" t="s">
        <v>26</v>
      </c>
      <c r="W60" s="8" t="s">
        <v>27</v>
      </c>
      <c r="X60" s="8" t="s">
        <v>28</v>
      </c>
    </row>
    <row r="61" spans="1:24">
      <c r="A61" s="15" t="s">
        <v>86</v>
      </c>
      <c r="B61" s="15" t="s">
        <v>134</v>
      </c>
      <c r="C61" s="15" t="s">
        <v>8059</v>
      </c>
      <c r="D61" s="15" t="s">
        <v>2892</v>
      </c>
      <c r="E61" s="24">
        <v>45873.277777777781</v>
      </c>
      <c r="F61" s="15">
        <v>10.3</v>
      </c>
      <c r="G61" s="37" t="s">
        <v>3121</v>
      </c>
      <c r="H61" s="15"/>
      <c r="I61" s="15"/>
      <c r="J61" s="15"/>
      <c r="K61" s="15"/>
      <c r="L61" s="35">
        <v>161</v>
      </c>
      <c r="M61" s="15"/>
      <c r="N61" s="15"/>
      <c r="O61" s="15"/>
      <c r="P61" s="14">
        <f t="shared" ref="P61:P67" si="5">SUM(H61:O61)</f>
        <v>161</v>
      </c>
      <c r="Q61" s="17" t="s">
        <v>32</v>
      </c>
      <c r="R61" s="14">
        <v>113141</v>
      </c>
      <c r="S61" s="23" t="s">
        <v>33</v>
      </c>
      <c r="T61" s="16" t="s">
        <v>161</v>
      </c>
      <c r="U61" s="16" t="s">
        <v>90</v>
      </c>
      <c r="V61" s="16">
        <v>1013610</v>
      </c>
      <c r="W61" s="16" t="s">
        <v>8054</v>
      </c>
      <c r="X61" s="16"/>
    </row>
    <row r="62" spans="1:24">
      <c r="A62" s="15" t="s">
        <v>4228</v>
      </c>
      <c r="B62" s="15" t="s">
        <v>134</v>
      </c>
      <c r="C62" s="15" t="s">
        <v>8060</v>
      </c>
      <c r="D62" s="15" t="s">
        <v>2892</v>
      </c>
      <c r="E62" s="24">
        <v>45873.277777777781</v>
      </c>
      <c r="F62" s="15">
        <v>10.3</v>
      </c>
      <c r="G62" s="37" t="s">
        <v>3121</v>
      </c>
      <c r="H62" s="15"/>
      <c r="I62" s="15"/>
      <c r="J62" s="15"/>
      <c r="K62" s="15"/>
      <c r="L62" s="15">
        <v>161</v>
      </c>
      <c r="M62" s="15"/>
      <c r="N62" s="15"/>
      <c r="O62" s="15"/>
      <c r="P62" s="14">
        <f t="shared" si="5"/>
        <v>161</v>
      </c>
      <c r="Q62" s="17" t="s">
        <v>32</v>
      </c>
      <c r="R62" s="14">
        <v>113142</v>
      </c>
      <c r="S62" s="23" t="s">
        <v>33</v>
      </c>
      <c r="T62" s="16" t="s">
        <v>161</v>
      </c>
      <c r="U62" s="16" t="s">
        <v>90</v>
      </c>
      <c r="V62" s="16">
        <v>1013611</v>
      </c>
      <c r="W62" s="16" t="s">
        <v>8054</v>
      </c>
      <c r="X62" s="16"/>
    </row>
    <row r="63" spans="1:24">
      <c r="A63" s="15" t="s">
        <v>4228</v>
      </c>
      <c r="B63" s="15" t="s">
        <v>134</v>
      </c>
      <c r="C63" s="15" t="s">
        <v>8061</v>
      </c>
      <c r="D63" s="15" t="s">
        <v>2892</v>
      </c>
      <c r="E63" s="24">
        <v>45873.277777777781</v>
      </c>
      <c r="F63" s="15">
        <v>10.3</v>
      </c>
      <c r="G63" s="37" t="s">
        <v>3121</v>
      </c>
      <c r="H63" s="15"/>
      <c r="I63" s="15"/>
      <c r="J63" s="15"/>
      <c r="K63" s="15"/>
      <c r="L63" s="15">
        <v>158</v>
      </c>
      <c r="M63" s="15"/>
      <c r="N63" s="15"/>
      <c r="O63" s="15">
        <v>3</v>
      </c>
      <c r="P63" s="14">
        <f t="shared" si="5"/>
        <v>161</v>
      </c>
      <c r="Q63" s="17" t="s">
        <v>32</v>
      </c>
      <c r="R63" s="14">
        <v>113143</v>
      </c>
      <c r="S63" s="23" t="s">
        <v>33</v>
      </c>
      <c r="T63" s="16" t="s">
        <v>161</v>
      </c>
      <c r="U63" s="16" t="s">
        <v>90</v>
      </c>
      <c r="V63" s="16">
        <v>1013612</v>
      </c>
      <c r="W63" s="16" t="s">
        <v>8054</v>
      </c>
      <c r="X63" s="16"/>
    </row>
    <row r="64" spans="1:24">
      <c r="A64" s="15" t="s">
        <v>142</v>
      </c>
      <c r="B64" s="15" t="s">
        <v>72</v>
      </c>
      <c r="C64" s="15" t="s">
        <v>8062</v>
      </c>
      <c r="D64" s="15" t="s">
        <v>71</v>
      </c>
      <c r="E64" s="24">
        <v>45872.711805555555</v>
      </c>
      <c r="F64" s="15">
        <v>14.5</v>
      </c>
      <c r="G64" s="37"/>
      <c r="H64" s="15"/>
      <c r="I64" s="15"/>
      <c r="J64" s="15"/>
      <c r="K64" s="35">
        <v>26</v>
      </c>
      <c r="L64" s="15">
        <v>54</v>
      </c>
      <c r="M64" s="35">
        <v>54</v>
      </c>
      <c r="N64" s="35">
        <v>27</v>
      </c>
      <c r="O64" s="15"/>
      <c r="P64" s="14">
        <f t="shared" si="5"/>
        <v>161</v>
      </c>
      <c r="Q64" s="14" t="s">
        <v>30</v>
      </c>
      <c r="R64" s="14">
        <v>113105</v>
      </c>
      <c r="S64" s="14" t="s">
        <v>31</v>
      </c>
      <c r="T64" s="16" t="s">
        <v>169</v>
      </c>
      <c r="U64" s="16"/>
      <c r="V64" s="16">
        <v>1013613</v>
      </c>
      <c r="W64" s="16" t="s">
        <v>8035</v>
      </c>
      <c r="X64" s="16"/>
    </row>
    <row r="65" spans="1:24">
      <c r="A65" s="15" t="s">
        <v>141</v>
      </c>
      <c r="B65" s="15" t="s">
        <v>69</v>
      </c>
      <c r="C65" s="15" t="s">
        <v>8063</v>
      </c>
      <c r="D65" s="15" t="s">
        <v>68</v>
      </c>
      <c r="E65" s="24">
        <v>45871.753472222219</v>
      </c>
      <c r="F65" s="15">
        <v>14.5</v>
      </c>
      <c r="G65" s="37"/>
      <c r="H65" s="15"/>
      <c r="I65" s="15"/>
      <c r="J65" s="15"/>
      <c r="K65" s="15"/>
      <c r="L65" s="35">
        <v>81</v>
      </c>
      <c r="M65" s="35">
        <v>67</v>
      </c>
      <c r="N65" s="35">
        <v>13</v>
      </c>
      <c r="O65" s="15"/>
      <c r="P65" s="14">
        <f t="shared" si="5"/>
        <v>161</v>
      </c>
      <c r="Q65" s="14" t="s">
        <v>30</v>
      </c>
      <c r="R65" s="14">
        <v>113106</v>
      </c>
      <c r="S65" s="14" t="s">
        <v>31</v>
      </c>
      <c r="T65" s="16" t="s">
        <v>169</v>
      </c>
      <c r="U65" s="16"/>
      <c r="V65" s="16">
        <v>1013614</v>
      </c>
      <c r="W65" s="16" t="s">
        <v>8035</v>
      </c>
      <c r="X65" s="16"/>
    </row>
    <row r="66" spans="1:24">
      <c r="A66" s="15"/>
      <c r="B66" s="15"/>
      <c r="C66" s="15"/>
      <c r="D66" s="15"/>
      <c r="E66" s="15"/>
      <c r="F66" s="15"/>
      <c r="G66" s="37"/>
      <c r="H66" s="15"/>
      <c r="I66" s="15"/>
      <c r="J66" s="15"/>
      <c r="K66" s="15"/>
      <c r="L66" s="15"/>
      <c r="M66" s="15"/>
      <c r="N66" s="15"/>
      <c r="O66" s="15"/>
      <c r="P66" s="14">
        <f t="shared" si="5"/>
        <v>0</v>
      </c>
      <c r="Q66" s="14" t="s">
        <v>30</v>
      </c>
      <c r="R66" s="14"/>
      <c r="S66" s="14" t="s">
        <v>31</v>
      </c>
      <c r="T66" s="16"/>
      <c r="U66" s="16"/>
      <c r="V66" s="16"/>
      <c r="W66" s="16"/>
      <c r="X66" s="16"/>
    </row>
    <row r="67" spans="1:24">
      <c r="A67" s="15"/>
      <c r="B67" s="15"/>
      <c r="C67" s="15"/>
      <c r="D67" s="15"/>
      <c r="E67" s="15"/>
      <c r="F67" s="15"/>
      <c r="G67" s="37"/>
      <c r="H67" s="15"/>
      <c r="I67" s="15"/>
      <c r="J67" s="15"/>
      <c r="K67" s="15"/>
      <c r="L67" s="15"/>
      <c r="M67" s="15"/>
      <c r="N67" s="15"/>
      <c r="O67" s="15"/>
      <c r="P67" s="14">
        <f t="shared" si="5"/>
        <v>0</v>
      </c>
      <c r="Q67" s="14" t="s">
        <v>30</v>
      </c>
      <c r="R67" s="14"/>
      <c r="S67" s="14" t="s">
        <v>31</v>
      </c>
      <c r="T67" s="16"/>
      <c r="U67" s="16"/>
      <c r="V67" s="16"/>
      <c r="W67" s="16"/>
      <c r="X67" s="16"/>
    </row>
    <row r="68" spans="1:24">
      <c r="A68" s="11" t="s">
        <v>19</v>
      </c>
      <c r="B68" s="7"/>
      <c r="C68" s="7"/>
      <c r="D68" s="7"/>
      <c r="E68" s="11"/>
      <c r="F68" s="7"/>
      <c r="G68" s="7"/>
      <c r="H68" s="11">
        <f t="shared" ref="H68:P68" si="6">SUM(H61:H67)</f>
        <v>0</v>
      </c>
      <c r="I68" s="11">
        <f t="shared" si="6"/>
        <v>0</v>
      </c>
      <c r="J68" s="11">
        <f t="shared" si="6"/>
        <v>0</v>
      </c>
      <c r="K68" s="11">
        <f t="shared" si="6"/>
        <v>26</v>
      </c>
      <c r="L68" s="11">
        <f t="shared" si="6"/>
        <v>615</v>
      </c>
      <c r="M68" s="11">
        <f t="shared" si="6"/>
        <v>121</v>
      </c>
      <c r="N68" s="11">
        <f t="shared" si="6"/>
        <v>40</v>
      </c>
      <c r="O68" s="11">
        <f t="shared" si="6"/>
        <v>3</v>
      </c>
      <c r="P68" s="11">
        <f t="shared" si="6"/>
        <v>805</v>
      </c>
      <c r="Q68" s="12"/>
      <c r="R68" s="12"/>
      <c r="S68" s="12"/>
      <c r="T68" s="12"/>
      <c r="U68" s="12"/>
      <c r="V68" s="12"/>
      <c r="W68" s="12"/>
      <c r="X68" s="12"/>
    </row>
    <row r="69" spans="1:24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166" t="s">
        <v>34</v>
      </c>
      <c r="B70" s="1562"/>
      <c r="C70" s="1562"/>
      <c r="D70" s="1562"/>
      <c r="E70" s="1"/>
      <c r="F70" s="1"/>
      <c r="G70" s="1"/>
      <c r="H70" s="1"/>
      <c r="I70" s="1"/>
      <c r="J70" s="1563"/>
      <c r="K70" s="1563"/>
      <c r="L70" s="156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 ht="18">
      <c r="A71" s="187" t="s">
        <v>35</v>
      </c>
      <c r="B71" s="186" t="s">
        <v>36</v>
      </c>
      <c r="C71" s="239" t="s">
        <v>37</v>
      </c>
      <c r="D71" s="24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4" t="s">
        <v>161</v>
      </c>
      <c r="B72" s="1564" t="s">
        <v>7158</v>
      </c>
      <c r="C72" s="1564"/>
      <c r="D72" s="242"/>
      <c r="E72" s="243" t="s">
        <v>40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4" t="s">
        <v>169</v>
      </c>
      <c r="B73" s="1564" t="s">
        <v>7138</v>
      </c>
      <c r="C73" s="156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5" t="s">
        <v>42</v>
      </c>
      <c r="B74" s="1772" t="s">
        <v>4073</v>
      </c>
      <c r="C74" s="177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5" t="s">
        <v>42</v>
      </c>
      <c r="B75" s="1772"/>
      <c r="C75" s="1772"/>
      <c r="E75" s="199" t="s">
        <v>1895</v>
      </c>
      <c r="F75" s="54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4">
      <c r="A76" s="5" t="s">
        <v>43</v>
      </c>
      <c r="B76" s="1566">
        <v>358407720495</v>
      </c>
      <c r="C76" s="156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4">
      <c r="A77" s="5" t="s">
        <v>44</v>
      </c>
      <c r="B77" s="1567">
        <v>0.29166666666666669</v>
      </c>
      <c r="C77" s="156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</sheetData>
  <mergeCells count="44">
    <mergeCell ref="B14:C14"/>
    <mergeCell ref="A1:F1"/>
    <mergeCell ref="H1:P1"/>
    <mergeCell ref="Q1:X1"/>
    <mergeCell ref="B12:D12"/>
    <mergeCell ref="J12:L12"/>
    <mergeCell ref="B15:C15"/>
    <mergeCell ref="B16:C16"/>
    <mergeCell ref="B17:C17"/>
    <mergeCell ref="B18:C18"/>
    <mergeCell ref="A20:F20"/>
    <mergeCell ref="B50:D50"/>
    <mergeCell ref="J50:L50"/>
    <mergeCell ref="Q20:X20"/>
    <mergeCell ref="B29:D29"/>
    <mergeCell ref="J29:L29"/>
    <mergeCell ref="B31:C31"/>
    <mergeCell ref="B34:C34"/>
    <mergeCell ref="B35:C35"/>
    <mergeCell ref="H20:P20"/>
    <mergeCell ref="B36:C36"/>
    <mergeCell ref="B37:C37"/>
    <mergeCell ref="A39:F39"/>
    <mergeCell ref="H39:P39"/>
    <mergeCell ref="Q39:X39"/>
    <mergeCell ref="B32:C32"/>
    <mergeCell ref="B33:C33"/>
    <mergeCell ref="B52:C52"/>
    <mergeCell ref="B54:C54"/>
    <mergeCell ref="B55:C55"/>
    <mergeCell ref="B56:C56"/>
    <mergeCell ref="B57:C57"/>
    <mergeCell ref="B53:C53"/>
    <mergeCell ref="B75:C75"/>
    <mergeCell ref="B76:C76"/>
    <mergeCell ref="B77:C77"/>
    <mergeCell ref="H59:P59"/>
    <mergeCell ref="Q59:X59"/>
    <mergeCell ref="B70:D70"/>
    <mergeCell ref="J70:L70"/>
    <mergeCell ref="B72:C72"/>
    <mergeCell ref="B74:C74"/>
    <mergeCell ref="A59:F59"/>
    <mergeCell ref="B73:C73"/>
  </mergeCells>
  <pageMargins left="0.7" right="0.7" top="0.75" bottom="0.75" header="0.3" footer="0.3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A89F9-53FD-4D5D-8BAE-A8198D0E95BE}">
  <sheetPr>
    <tabColor rgb="FF7030A0"/>
  </sheetPr>
  <dimension ref="A1:Y35"/>
  <sheetViews>
    <sheetView workbookViewId="0">
      <selection activeCell="O4" sqref="O4"/>
    </sheetView>
  </sheetViews>
  <sheetFormatPr defaultColWidth="11.42578125" defaultRowHeight="15"/>
  <cols>
    <col min="1" max="1" width="25.42578125" customWidth="1"/>
    <col min="2" max="2" width="11.85546875" customWidth="1"/>
    <col min="3" max="3" width="19.5703125" customWidth="1"/>
    <col min="4" max="4" width="12.42578125" customWidth="1"/>
    <col min="5" max="5" width="17.855468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1.5703125" customWidth="1"/>
    <col min="25" max="25" width="16.28515625" customWidth="1"/>
  </cols>
  <sheetData>
    <row r="1" spans="1:24" ht="23.25">
      <c r="A1" s="1559" t="s">
        <v>139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8064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114</v>
      </c>
      <c r="B3" s="15" t="s">
        <v>78</v>
      </c>
      <c r="C3" s="15" t="s">
        <v>8065</v>
      </c>
      <c r="D3" s="15" t="s">
        <v>932</v>
      </c>
      <c r="E3" s="24">
        <v>45872.003472222219</v>
      </c>
      <c r="F3" s="15">
        <v>10.3</v>
      </c>
      <c r="G3" s="37" t="s">
        <v>3121</v>
      </c>
      <c r="H3" s="15"/>
      <c r="I3" s="15"/>
      <c r="J3" s="15"/>
      <c r="K3" s="15"/>
      <c r="L3" s="35">
        <v>123</v>
      </c>
      <c r="M3" s="35">
        <v>27</v>
      </c>
      <c r="N3" s="35">
        <v>11</v>
      </c>
      <c r="O3" s="15"/>
      <c r="P3" s="14">
        <f t="shared" ref="P3:P8" si="0">SUM(H3:O3)</f>
        <v>161</v>
      </c>
      <c r="Q3" s="17" t="s">
        <v>32</v>
      </c>
      <c r="R3" s="14">
        <v>113110</v>
      </c>
      <c r="S3" s="23" t="s">
        <v>33</v>
      </c>
      <c r="T3" s="16" t="s">
        <v>161</v>
      </c>
      <c r="U3" s="16" t="s">
        <v>90</v>
      </c>
      <c r="V3" s="16">
        <v>1013559</v>
      </c>
      <c r="W3" s="16" t="s">
        <v>1120</v>
      </c>
      <c r="X3" s="16"/>
    </row>
    <row r="4" spans="1:24">
      <c r="A4" s="15" t="s">
        <v>4228</v>
      </c>
      <c r="B4" s="15" t="s">
        <v>134</v>
      </c>
      <c r="C4" s="15" t="s">
        <v>8066</v>
      </c>
      <c r="D4" s="15" t="s">
        <v>2892</v>
      </c>
      <c r="E4" s="24">
        <v>45871.319444444445</v>
      </c>
      <c r="F4" s="15">
        <v>10.3</v>
      </c>
      <c r="G4" s="37" t="s">
        <v>3121</v>
      </c>
      <c r="H4" s="15"/>
      <c r="I4" s="15"/>
      <c r="J4" s="26"/>
      <c r="K4" s="345">
        <v>27</v>
      </c>
      <c r="L4" s="345">
        <v>98</v>
      </c>
      <c r="M4" s="345">
        <v>26</v>
      </c>
      <c r="N4" s="344"/>
      <c r="O4" s="27">
        <v>10</v>
      </c>
      <c r="P4" s="14">
        <f t="shared" si="0"/>
        <v>161</v>
      </c>
      <c r="Q4" s="17" t="s">
        <v>32</v>
      </c>
      <c r="R4" s="14">
        <v>113116</v>
      </c>
      <c r="S4" s="23" t="s">
        <v>33</v>
      </c>
      <c r="T4" s="16" t="s">
        <v>161</v>
      </c>
      <c r="U4" s="16" t="s">
        <v>90</v>
      </c>
      <c r="V4" s="16">
        <v>1013560</v>
      </c>
      <c r="W4" s="16" t="s">
        <v>8067</v>
      </c>
      <c r="X4" s="16"/>
    </row>
    <row r="5" spans="1:24">
      <c r="A5" s="15" t="s">
        <v>133</v>
      </c>
      <c r="B5" s="15" t="s">
        <v>134</v>
      </c>
      <c r="C5" s="15" t="s">
        <v>8068</v>
      </c>
      <c r="D5" s="15" t="s">
        <v>2892</v>
      </c>
      <c r="E5" s="24">
        <v>45871.319444444445</v>
      </c>
      <c r="F5" s="15">
        <v>10.3</v>
      </c>
      <c r="G5" s="37" t="s">
        <v>3561</v>
      </c>
      <c r="H5" s="15"/>
      <c r="I5" s="15"/>
      <c r="J5" s="15"/>
      <c r="K5" s="35">
        <v>81</v>
      </c>
      <c r="L5" s="35">
        <v>80</v>
      </c>
      <c r="M5" s="15"/>
      <c r="N5" s="15"/>
      <c r="O5" s="15"/>
      <c r="P5" s="14">
        <f t="shared" si="0"/>
        <v>161</v>
      </c>
      <c r="Q5" s="17" t="s">
        <v>32</v>
      </c>
      <c r="R5" s="14">
        <v>113111</v>
      </c>
      <c r="S5" s="23" t="s">
        <v>33</v>
      </c>
      <c r="T5" s="16" t="s">
        <v>161</v>
      </c>
      <c r="U5" s="16" t="s">
        <v>90</v>
      </c>
      <c r="V5" s="16">
        <v>1013561</v>
      </c>
      <c r="W5" s="16" t="s">
        <v>8067</v>
      </c>
      <c r="X5" s="16"/>
    </row>
    <row r="6" spans="1:24">
      <c r="A6" s="15" t="s">
        <v>4228</v>
      </c>
      <c r="B6" s="15" t="s">
        <v>134</v>
      </c>
      <c r="C6" s="15" t="s">
        <v>8069</v>
      </c>
      <c r="D6" s="15" t="s">
        <v>2892</v>
      </c>
      <c r="E6" s="24">
        <v>45871.319444444445</v>
      </c>
      <c r="F6" s="15">
        <v>10.3</v>
      </c>
      <c r="G6" s="37" t="s">
        <v>3121</v>
      </c>
      <c r="H6" s="15"/>
      <c r="I6" s="15"/>
      <c r="J6" s="15"/>
      <c r="K6" s="15"/>
      <c r="L6" s="35">
        <v>134</v>
      </c>
      <c r="M6" s="35">
        <v>27</v>
      </c>
      <c r="N6" s="15"/>
      <c r="O6" s="15"/>
      <c r="P6" s="14">
        <f t="shared" si="0"/>
        <v>161</v>
      </c>
      <c r="Q6" s="17" t="s">
        <v>32</v>
      </c>
      <c r="R6" s="14">
        <v>113113</v>
      </c>
      <c r="S6" s="23" t="s">
        <v>33</v>
      </c>
      <c r="T6" s="16" t="s">
        <v>161</v>
      </c>
      <c r="U6" s="16" t="s">
        <v>90</v>
      </c>
      <c r="V6" s="16">
        <v>1013562</v>
      </c>
      <c r="W6" s="16" t="s">
        <v>8067</v>
      </c>
      <c r="X6" s="16"/>
    </row>
    <row r="7" spans="1:24">
      <c r="A7" s="15" t="s">
        <v>133</v>
      </c>
      <c r="B7" s="15" t="s">
        <v>134</v>
      </c>
      <c r="C7" s="15" t="s">
        <v>8070</v>
      </c>
      <c r="D7" s="15" t="s">
        <v>2892</v>
      </c>
      <c r="E7" s="24">
        <v>45871.319444444445</v>
      </c>
      <c r="F7" s="15">
        <v>10.3</v>
      </c>
      <c r="G7" s="37" t="s">
        <v>3561</v>
      </c>
      <c r="H7" s="15"/>
      <c r="I7" s="15"/>
      <c r="J7" s="15"/>
      <c r="K7" s="35">
        <v>80</v>
      </c>
      <c r="L7" s="35">
        <v>81</v>
      </c>
      <c r="M7" s="15"/>
      <c r="N7" s="15"/>
      <c r="O7" s="15"/>
      <c r="P7" s="14">
        <f t="shared" si="0"/>
        <v>161</v>
      </c>
      <c r="Q7" s="17" t="s">
        <v>32</v>
      </c>
      <c r="R7" s="14">
        <v>113112</v>
      </c>
      <c r="S7" s="23" t="s">
        <v>33</v>
      </c>
      <c r="T7" s="16" t="s">
        <v>161</v>
      </c>
      <c r="U7" s="16" t="s">
        <v>90</v>
      </c>
      <c r="V7" s="16">
        <v>1013563</v>
      </c>
      <c r="W7" s="16" t="s">
        <v>8067</v>
      </c>
      <c r="X7" s="16"/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 t="s">
        <v>30</v>
      </c>
      <c r="R8" s="14"/>
      <c r="S8" s="14" t="s">
        <v>31</v>
      </c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188</v>
      </c>
      <c r="L9" s="11">
        <f t="shared" si="1"/>
        <v>516</v>
      </c>
      <c r="M9" s="11">
        <f t="shared" si="1"/>
        <v>80</v>
      </c>
      <c r="N9" s="11">
        <f t="shared" si="1"/>
        <v>11</v>
      </c>
      <c r="O9" s="11">
        <f t="shared" si="1"/>
        <v>10</v>
      </c>
      <c r="P9" s="11">
        <f t="shared" si="1"/>
        <v>805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8018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4605</v>
      </c>
      <c r="B13" s="1564"/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6241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566">
        <v>358406176585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5">
      <c r="A17" s="5" t="s">
        <v>44</v>
      </c>
      <c r="B17" s="1567">
        <v>0.5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5" ht="23.25" customHeight="1">
      <c r="A19" s="1559" t="s">
        <v>345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8071</v>
      </c>
      <c r="R19" s="1742"/>
      <c r="S19" s="1742"/>
      <c r="T19" s="1742"/>
      <c r="U19" s="1742"/>
      <c r="V19" s="1742"/>
      <c r="W19" s="1742"/>
      <c r="X19" s="1742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21" t="s">
        <v>14</v>
      </c>
      <c r="L20" s="21" t="s">
        <v>15</v>
      </c>
      <c r="M20" s="21" t="s">
        <v>16</v>
      </c>
      <c r="N20" s="21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5">
      <c r="A21" s="15" t="s">
        <v>2561</v>
      </c>
      <c r="B21" s="15" t="s">
        <v>92</v>
      </c>
      <c r="C21" s="15" t="s">
        <v>8072</v>
      </c>
      <c r="D21" s="15" t="s">
        <v>620</v>
      </c>
      <c r="E21" s="24">
        <v>45871.958333333336</v>
      </c>
      <c r="F21" s="15">
        <v>10.3</v>
      </c>
      <c r="G21" s="37" t="s">
        <v>3121</v>
      </c>
      <c r="H21" s="15"/>
      <c r="I21" s="15"/>
      <c r="J21" s="26"/>
      <c r="K21" s="344"/>
      <c r="L21" s="345">
        <v>134</v>
      </c>
      <c r="M21" s="345">
        <v>27</v>
      </c>
      <c r="N21" s="344"/>
      <c r="O21" s="25"/>
      <c r="P21" s="14">
        <f>SUM(H21:O21)</f>
        <v>161</v>
      </c>
      <c r="Q21" s="17" t="s">
        <v>32</v>
      </c>
      <c r="R21" s="14">
        <v>113117</v>
      </c>
      <c r="S21" s="23" t="s">
        <v>33</v>
      </c>
      <c r="T21" s="16" t="s">
        <v>161</v>
      </c>
      <c r="U21" s="16" t="s">
        <v>90</v>
      </c>
      <c r="V21" s="16">
        <v>1013569</v>
      </c>
      <c r="W21" s="16" t="s">
        <v>8047</v>
      </c>
      <c r="X21" s="16"/>
    </row>
    <row r="22" spans="1:25">
      <c r="A22" s="393" t="s">
        <v>120</v>
      </c>
      <c r="B22" s="393" t="s">
        <v>78</v>
      </c>
      <c r="C22" s="393" t="s">
        <v>8073</v>
      </c>
      <c r="D22" s="393" t="s">
        <v>99</v>
      </c>
      <c r="E22" s="546">
        <v>45872.277777777781</v>
      </c>
      <c r="F22" s="393">
        <v>10.3</v>
      </c>
      <c r="G22" s="37" t="s">
        <v>3121</v>
      </c>
      <c r="H22" s="15"/>
      <c r="I22" s="15"/>
      <c r="J22" s="26"/>
      <c r="K22" s="345">
        <v>27</v>
      </c>
      <c r="L22" s="344">
        <v>70</v>
      </c>
      <c r="M22" s="345">
        <v>15</v>
      </c>
      <c r="N22" s="345">
        <v>49</v>
      </c>
      <c r="O22" s="25"/>
      <c r="P22" s="14">
        <f>SUM(H22:O22)</f>
        <v>161</v>
      </c>
      <c r="Q22" s="17" t="s">
        <v>32</v>
      </c>
      <c r="R22" s="14">
        <v>113118</v>
      </c>
      <c r="S22" s="23" t="s">
        <v>33</v>
      </c>
      <c r="T22" s="434" t="s">
        <v>100</v>
      </c>
      <c r="U22" s="16" t="s">
        <v>90</v>
      </c>
      <c r="V22" s="16">
        <v>1013570</v>
      </c>
      <c r="W22" s="16" t="s">
        <v>8047</v>
      </c>
      <c r="X22" s="16"/>
      <c r="Y22" t="s">
        <v>8074</v>
      </c>
    </row>
    <row r="23" spans="1:25">
      <c r="A23" s="15" t="s">
        <v>119</v>
      </c>
      <c r="B23" s="15" t="s">
        <v>92</v>
      </c>
      <c r="C23" s="15" t="s">
        <v>8075</v>
      </c>
      <c r="D23" s="15" t="s">
        <v>620</v>
      </c>
      <c r="E23" s="24">
        <v>45871.979166666664</v>
      </c>
      <c r="F23" s="15">
        <v>10.3</v>
      </c>
      <c r="G23" s="37" t="s">
        <v>3121</v>
      </c>
      <c r="H23" s="15"/>
      <c r="I23" s="15"/>
      <c r="J23" s="26"/>
      <c r="K23" s="344"/>
      <c r="L23" s="345">
        <v>134</v>
      </c>
      <c r="M23" s="345">
        <v>27</v>
      </c>
      <c r="N23" s="344"/>
      <c r="O23" s="25"/>
      <c r="P23" s="14">
        <f>SUM(H23:O23)</f>
        <v>161</v>
      </c>
      <c r="Q23" s="17" t="s">
        <v>32</v>
      </c>
      <c r="R23" s="14">
        <v>113119</v>
      </c>
      <c r="S23" s="23" t="s">
        <v>33</v>
      </c>
      <c r="T23" s="16" t="s">
        <v>161</v>
      </c>
      <c r="U23" s="16" t="s">
        <v>90</v>
      </c>
      <c r="V23" s="16">
        <v>1013571</v>
      </c>
      <c r="W23" s="16" t="s">
        <v>1120</v>
      </c>
      <c r="X23" s="16"/>
    </row>
    <row r="24" spans="1:25">
      <c r="A24" s="15" t="s">
        <v>152</v>
      </c>
      <c r="B24" s="15" t="s">
        <v>78</v>
      </c>
      <c r="C24" s="15" t="s">
        <v>8076</v>
      </c>
      <c r="D24" s="15" t="s">
        <v>99</v>
      </c>
      <c r="E24" s="24">
        <v>45872.274305555555</v>
      </c>
      <c r="F24" s="15">
        <v>10.8</v>
      </c>
      <c r="G24" s="37" t="s">
        <v>3121</v>
      </c>
      <c r="H24" s="15"/>
      <c r="I24" s="15"/>
      <c r="J24" s="26"/>
      <c r="K24" s="345">
        <v>161</v>
      </c>
      <c r="L24" s="344"/>
      <c r="M24" s="344"/>
      <c r="N24" s="344"/>
      <c r="O24" s="25"/>
      <c r="P24" s="14">
        <f>SUM(H24:O24)</f>
        <v>161</v>
      </c>
      <c r="Q24" s="17" t="s">
        <v>32</v>
      </c>
      <c r="R24" s="14">
        <v>113121</v>
      </c>
      <c r="S24" s="23" t="s">
        <v>33</v>
      </c>
      <c r="T24" s="434" t="s">
        <v>100</v>
      </c>
      <c r="U24" s="16" t="s">
        <v>90</v>
      </c>
      <c r="V24" s="16">
        <v>1013572</v>
      </c>
      <c r="W24" s="16" t="s">
        <v>8035</v>
      </c>
      <c r="X24" s="16"/>
    </row>
    <row r="25" spans="1:25">
      <c r="A25" s="393" t="s">
        <v>105</v>
      </c>
      <c r="B25" s="393" t="s">
        <v>78</v>
      </c>
      <c r="C25" s="393" t="s">
        <v>8077</v>
      </c>
      <c r="D25" s="393" t="s">
        <v>99</v>
      </c>
      <c r="E25" s="546">
        <v>45872.277777777781</v>
      </c>
      <c r="F25" s="393">
        <v>10.3</v>
      </c>
      <c r="G25" s="37" t="s">
        <v>3121</v>
      </c>
      <c r="H25" s="15"/>
      <c r="I25" s="15"/>
      <c r="J25" s="15"/>
      <c r="K25" s="15"/>
      <c r="L25" s="35">
        <v>123</v>
      </c>
      <c r="M25" s="35">
        <v>27</v>
      </c>
      <c r="N25" s="35">
        <v>11</v>
      </c>
      <c r="O25" s="15"/>
      <c r="P25" s="14">
        <f>SUM(H25:O25)</f>
        <v>161</v>
      </c>
      <c r="Q25" s="17" t="s">
        <v>32</v>
      </c>
      <c r="R25" s="14">
        <v>113109</v>
      </c>
      <c r="S25" s="23" t="s">
        <v>33</v>
      </c>
      <c r="T25" s="434" t="s">
        <v>100</v>
      </c>
      <c r="U25" s="16" t="s">
        <v>90</v>
      </c>
      <c r="V25" s="16">
        <v>1013573</v>
      </c>
      <c r="W25" s="16" t="s">
        <v>1120</v>
      </c>
      <c r="X25" s="16"/>
      <c r="Y25" t="s">
        <v>8074</v>
      </c>
    </row>
    <row r="26" spans="1:25">
      <c r="A26" s="11" t="s">
        <v>19</v>
      </c>
      <c r="B26" s="7"/>
      <c r="C26" s="7"/>
      <c r="D26" s="7"/>
      <c r="E26" s="11"/>
      <c r="F26" s="7"/>
      <c r="G26" s="7"/>
      <c r="H26" s="11">
        <f t="shared" ref="H26:P26" si="2">SUM(H21:H25)</f>
        <v>0</v>
      </c>
      <c r="I26" s="11">
        <f t="shared" si="2"/>
        <v>0</v>
      </c>
      <c r="J26" s="11">
        <f t="shared" si="2"/>
        <v>0</v>
      </c>
      <c r="K26" s="11">
        <f t="shared" si="2"/>
        <v>188</v>
      </c>
      <c r="L26" s="11">
        <f t="shared" si="2"/>
        <v>461</v>
      </c>
      <c r="M26" s="11">
        <f t="shared" si="2"/>
        <v>96</v>
      </c>
      <c r="N26" s="11">
        <f t="shared" si="2"/>
        <v>60</v>
      </c>
      <c r="O26" s="11">
        <f t="shared" si="2"/>
        <v>0</v>
      </c>
      <c r="P26" s="11">
        <f t="shared" si="2"/>
        <v>805</v>
      </c>
      <c r="Q26" s="12"/>
      <c r="R26" s="12"/>
      <c r="S26" s="12"/>
      <c r="T26" s="12"/>
      <c r="U26" s="12"/>
      <c r="V26" s="12"/>
      <c r="W26" s="12"/>
      <c r="X26" s="12"/>
    </row>
    <row r="27" spans="1:25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5" ht="15.75" customHeight="1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5" ht="18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5">
      <c r="A30" s="4" t="s">
        <v>100</v>
      </c>
      <c r="B30" s="1564" t="s">
        <v>7158</v>
      </c>
      <c r="C30" s="1564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5">
      <c r="A31" s="4" t="s">
        <v>161</v>
      </c>
      <c r="B31" s="1564" t="s">
        <v>7138</v>
      </c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5" ht="39">
      <c r="A32" s="5" t="s">
        <v>42</v>
      </c>
      <c r="B32" s="1772" t="s">
        <v>8078</v>
      </c>
      <c r="C32" s="1772"/>
      <c r="D32" s="1"/>
      <c r="E32" s="394" t="s">
        <v>8079</v>
      </c>
    </row>
    <row r="33" spans="1:5">
      <c r="A33" s="5" t="s">
        <v>42</v>
      </c>
      <c r="B33" s="1772"/>
      <c r="C33" s="1772"/>
    </row>
    <row r="34" spans="1:5">
      <c r="A34" s="5" t="s">
        <v>43</v>
      </c>
      <c r="B34" s="1565" t="s">
        <v>8080</v>
      </c>
      <c r="C34" s="1565"/>
      <c r="D34" s="1"/>
      <c r="E34" s="1"/>
    </row>
    <row r="35" spans="1:5">
      <c r="A35" s="5" t="s">
        <v>44</v>
      </c>
      <c r="B35" s="1567">
        <v>0.66666666666666663</v>
      </c>
      <c r="C35" s="1565"/>
      <c r="D35" s="1"/>
      <c r="E35" s="1"/>
    </row>
  </sheetData>
  <mergeCells count="21">
    <mergeCell ref="B13:C13"/>
    <mergeCell ref="A1:F1"/>
    <mergeCell ref="H1:P1"/>
    <mergeCell ref="Q1:X1"/>
    <mergeCell ref="B11:D11"/>
    <mergeCell ref="J11:L11"/>
    <mergeCell ref="B14:C14"/>
    <mergeCell ref="B15:C15"/>
    <mergeCell ref="B16:C16"/>
    <mergeCell ref="B17:C17"/>
    <mergeCell ref="A19:F19"/>
    <mergeCell ref="B34:C34"/>
    <mergeCell ref="B35:C35"/>
    <mergeCell ref="Q19:X19"/>
    <mergeCell ref="B28:D28"/>
    <mergeCell ref="J28:L28"/>
    <mergeCell ref="B30:C30"/>
    <mergeCell ref="B32:C32"/>
    <mergeCell ref="B33:C33"/>
    <mergeCell ref="H19:P19"/>
    <mergeCell ref="B31:C31"/>
  </mergeCells>
  <pageMargins left="0.7" right="0.7" top="0.75" bottom="0.75" header="0.3" footer="0.3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E7B21-071D-4BAF-AD33-373681534EE2}">
  <sheetPr>
    <tabColor rgb="FF7030A0"/>
  </sheetPr>
  <dimension ref="A1:X38"/>
  <sheetViews>
    <sheetView workbookViewId="0">
      <selection activeCell="C4" sqref="C4"/>
    </sheetView>
  </sheetViews>
  <sheetFormatPr defaultColWidth="11.42578125" defaultRowHeight="15"/>
  <cols>
    <col min="1" max="1" width="25.42578125" customWidth="1"/>
    <col min="2" max="2" width="11.85546875" customWidth="1"/>
    <col min="3" max="3" width="23" customWidth="1"/>
    <col min="4" max="4" width="12.42578125" customWidth="1"/>
    <col min="5" max="5" width="19.425781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0.28515625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8081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67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3866</v>
      </c>
      <c r="B3" s="15" t="s">
        <v>78</v>
      </c>
      <c r="C3" s="15" t="s">
        <v>8082</v>
      </c>
      <c r="D3" s="15" t="s">
        <v>99</v>
      </c>
      <c r="E3" s="24">
        <v>45870.277777777781</v>
      </c>
      <c r="F3" s="15">
        <v>10.8</v>
      </c>
      <c r="G3" s="37" t="s">
        <v>3121</v>
      </c>
      <c r="H3" s="15"/>
      <c r="I3" s="15"/>
      <c r="J3" s="26"/>
      <c r="K3" s="345">
        <v>54</v>
      </c>
      <c r="L3" s="345">
        <v>97</v>
      </c>
      <c r="M3" s="344"/>
      <c r="N3" s="345">
        <v>10</v>
      </c>
      <c r="O3" s="344"/>
      <c r="P3" s="66">
        <f t="shared" ref="P3:P8" si="0">SUM(H3:O3)</f>
        <v>161</v>
      </c>
      <c r="Q3" s="17" t="s">
        <v>32</v>
      </c>
      <c r="R3" s="14">
        <v>113077</v>
      </c>
      <c r="S3" s="23" t="s">
        <v>33</v>
      </c>
      <c r="T3" s="16" t="s">
        <v>100</v>
      </c>
      <c r="U3" s="16" t="s">
        <v>90</v>
      </c>
      <c r="V3" s="16">
        <v>1013530</v>
      </c>
      <c r="W3" s="16" t="s">
        <v>8083</v>
      </c>
      <c r="X3" s="16"/>
    </row>
    <row r="4" spans="1:24">
      <c r="A4" s="15" t="s">
        <v>120</v>
      </c>
      <c r="B4" s="15" t="s">
        <v>78</v>
      </c>
      <c r="C4" s="393" t="s">
        <v>8084</v>
      </c>
      <c r="D4" s="15" t="s">
        <v>88</v>
      </c>
      <c r="E4" s="24">
        <v>45871.166666666664</v>
      </c>
      <c r="F4" s="15">
        <v>10.3</v>
      </c>
      <c r="G4" s="37" t="s">
        <v>3121</v>
      </c>
      <c r="H4" s="15"/>
      <c r="I4" s="15"/>
      <c r="J4" s="26"/>
      <c r="K4" s="345">
        <v>54</v>
      </c>
      <c r="L4" s="345">
        <v>100</v>
      </c>
      <c r="M4" s="344"/>
      <c r="N4" s="344"/>
      <c r="O4" s="345">
        <v>7</v>
      </c>
      <c r="P4" s="66">
        <f t="shared" si="0"/>
        <v>161</v>
      </c>
      <c r="Q4" s="17" t="s">
        <v>32</v>
      </c>
      <c r="R4" s="14">
        <v>113078</v>
      </c>
      <c r="S4" s="23" t="s">
        <v>33</v>
      </c>
      <c r="T4" s="16" t="s">
        <v>161</v>
      </c>
      <c r="U4" s="16" t="s">
        <v>90</v>
      </c>
      <c r="V4" s="16">
        <v>1013531</v>
      </c>
      <c r="W4" s="16" t="s">
        <v>8083</v>
      </c>
      <c r="X4" s="16"/>
    </row>
    <row r="5" spans="1:24">
      <c r="A5" s="15" t="s">
        <v>119</v>
      </c>
      <c r="B5" s="15" t="s">
        <v>78</v>
      </c>
      <c r="C5" s="15" t="s">
        <v>8085</v>
      </c>
      <c r="D5" s="15" t="s">
        <v>88</v>
      </c>
      <c r="E5" s="24">
        <v>45871.166666666664</v>
      </c>
      <c r="F5" s="15">
        <v>10.3</v>
      </c>
      <c r="G5" s="37" t="s">
        <v>7198</v>
      </c>
      <c r="H5" s="15"/>
      <c r="I5" s="15"/>
      <c r="J5" s="26"/>
      <c r="K5" s="345">
        <v>54</v>
      </c>
      <c r="L5" s="345">
        <v>75</v>
      </c>
      <c r="M5" s="345">
        <v>32</v>
      </c>
      <c r="N5" s="344"/>
      <c r="O5" s="344"/>
      <c r="P5" s="66">
        <f t="shared" si="0"/>
        <v>161</v>
      </c>
      <c r="Q5" s="17" t="s">
        <v>32</v>
      </c>
      <c r="R5" s="14">
        <v>113079</v>
      </c>
      <c r="S5" s="23" t="s">
        <v>33</v>
      </c>
      <c r="T5" s="16" t="s">
        <v>161</v>
      </c>
      <c r="U5" s="16" t="s">
        <v>90</v>
      </c>
      <c r="V5" s="16">
        <v>1013532</v>
      </c>
      <c r="W5" s="16" t="s">
        <v>8083</v>
      </c>
      <c r="X5" s="16"/>
    </row>
    <row r="6" spans="1:24">
      <c r="A6" s="15" t="s">
        <v>86</v>
      </c>
      <c r="B6" s="15" t="s">
        <v>78</v>
      </c>
      <c r="C6" s="15" t="s">
        <v>8086</v>
      </c>
      <c r="D6" s="15" t="s">
        <v>932</v>
      </c>
      <c r="E6" s="24">
        <v>45870.979166666664</v>
      </c>
      <c r="F6" s="15">
        <v>10.3</v>
      </c>
      <c r="G6" s="37" t="s">
        <v>3121</v>
      </c>
      <c r="H6" s="15"/>
      <c r="I6" s="15"/>
      <c r="J6" s="26"/>
      <c r="K6" s="345">
        <v>54</v>
      </c>
      <c r="L6" s="344">
        <v>107</v>
      </c>
      <c r="M6" s="344"/>
      <c r="N6" s="344"/>
      <c r="O6" s="344"/>
      <c r="P6" s="66">
        <f t="shared" si="0"/>
        <v>161</v>
      </c>
      <c r="Q6" s="17" t="s">
        <v>32</v>
      </c>
      <c r="R6" s="14">
        <v>113080</v>
      </c>
      <c r="S6" s="23" t="s">
        <v>33</v>
      </c>
      <c r="T6" s="16" t="s">
        <v>161</v>
      </c>
      <c r="U6" s="16" t="s">
        <v>90</v>
      </c>
      <c r="V6" s="16">
        <v>1013533</v>
      </c>
      <c r="W6" s="16" t="s">
        <v>8083</v>
      </c>
      <c r="X6" s="16"/>
    </row>
    <row r="7" spans="1:24">
      <c r="A7" s="15" t="s">
        <v>2561</v>
      </c>
      <c r="B7" s="15" t="s">
        <v>92</v>
      </c>
      <c r="C7" s="15" t="s">
        <v>8087</v>
      </c>
      <c r="D7" s="15" t="s">
        <v>159</v>
      </c>
      <c r="E7" s="24">
        <v>45870.041666666664</v>
      </c>
      <c r="F7" s="15">
        <v>10.3</v>
      </c>
      <c r="G7" s="37" t="s">
        <v>3121</v>
      </c>
      <c r="H7" s="15"/>
      <c r="I7" s="15"/>
      <c r="J7" s="26"/>
      <c r="K7" s="345">
        <v>27</v>
      </c>
      <c r="L7" s="344">
        <v>114</v>
      </c>
      <c r="M7" s="345">
        <v>20</v>
      </c>
      <c r="N7" s="344"/>
      <c r="O7" s="344"/>
      <c r="P7" s="66">
        <f t="shared" si="0"/>
        <v>161</v>
      </c>
      <c r="Q7" s="17" t="s">
        <v>32</v>
      </c>
      <c r="R7" s="14">
        <v>113081</v>
      </c>
      <c r="S7" s="23" t="s">
        <v>33</v>
      </c>
      <c r="T7" s="16" t="s">
        <v>161</v>
      </c>
      <c r="U7" s="16" t="s">
        <v>90</v>
      </c>
      <c r="V7" s="16">
        <v>1013534</v>
      </c>
      <c r="W7" s="16" t="s">
        <v>1248</v>
      </c>
      <c r="X7" s="16"/>
    </row>
    <row r="8" spans="1:24">
      <c r="A8" s="15" t="s">
        <v>142</v>
      </c>
      <c r="B8" s="15" t="s">
        <v>72</v>
      </c>
      <c r="C8" s="15" t="s">
        <v>8088</v>
      </c>
      <c r="D8" s="15" t="s">
        <v>71</v>
      </c>
      <c r="E8" s="24">
        <v>45869.71875</v>
      </c>
      <c r="F8" s="15">
        <v>14.5</v>
      </c>
      <c r="G8" s="341" t="s">
        <v>784</v>
      </c>
      <c r="H8" s="15"/>
      <c r="I8" s="15"/>
      <c r="J8" s="26"/>
      <c r="K8" s="345">
        <v>143</v>
      </c>
      <c r="L8" s="344"/>
      <c r="M8" s="345">
        <v>18</v>
      </c>
      <c r="N8" s="344"/>
      <c r="O8" s="344"/>
      <c r="P8" s="66">
        <f t="shared" si="0"/>
        <v>161</v>
      </c>
      <c r="Q8" s="14" t="s">
        <v>30</v>
      </c>
      <c r="R8" s="14">
        <v>113005</v>
      </c>
      <c r="S8" s="14" t="s">
        <v>31</v>
      </c>
      <c r="T8" s="16" t="s">
        <v>169</v>
      </c>
      <c r="U8" s="16" t="s">
        <v>90</v>
      </c>
      <c r="V8" s="16">
        <v>1013535</v>
      </c>
      <c r="W8" s="16" t="s">
        <v>8089</v>
      </c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9">
        <f t="shared" si="1"/>
        <v>386</v>
      </c>
      <c r="L9" s="19">
        <f t="shared" si="1"/>
        <v>493</v>
      </c>
      <c r="M9" s="19">
        <f t="shared" si="1"/>
        <v>70</v>
      </c>
      <c r="N9" s="19">
        <f t="shared" si="1"/>
        <v>10</v>
      </c>
      <c r="O9" s="19">
        <f t="shared" si="1"/>
        <v>7</v>
      </c>
      <c r="P9" s="11">
        <f t="shared" si="1"/>
        <v>966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8018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169</v>
      </c>
      <c r="B13" s="1564" t="s">
        <v>7158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100</v>
      </c>
      <c r="B14" s="1564" t="s">
        <v>6991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161</v>
      </c>
      <c r="B15" s="1564" t="s">
        <v>8090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870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358405120586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0.66666666666666663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97" t="s">
        <v>128</v>
      </c>
      <c r="B21" s="1597"/>
      <c r="C21" s="1597"/>
      <c r="D21" s="1597"/>
      <c r="E21" s="1597"/>
      <c r="F21" s="1597"/>
      <c r="G21" s="325"/>
      <c r="H21" s="1597" t="s">
        <v>959</v>
      </c>
      <c r="I21" s="1597"/>
      <c r="J21" s="1597"/>
      <c r="K21" s="1597"/>
      <c r="L21" s="1597"/>
      <c r="M21" s="1597"/>
      <c r="N21" s="1597"/>
      <c r="O21" s="1597"/>
      <c r="P21" s="1597"/>
      <c r="Q21" s="1796" t="s">
        <v>2868</v>
      </c>
      <c r="R21" s="1797"/>
      <c r="S21" s="1797"/>
      <c r="T21" s="1797"/>
      <c r="U21" s="1797"/>
      <c r="V21" s="1797"/>
      <c r="W21" s="1797"/>
      <c r="X21" s="1797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152</v>
      </c>
      <c r="B23" s="15" t="s">
        <v>78</v>
      </c>
      <c r="C23" s="15" t="s">
        <v>8091</v>
      </c>
      <c r="D23" s="15" t="s">
        <v>7778</v>
      </c>
      <c r="E23" s="24">
        <v>45871.392361111109</v>
      </c>
      <c r="F23" s="15">
        <v>10.8</v>
      </c>
      <c r="G23" s="37" t="s">
        <v>3121</v>
      </c>
      <c r="H23" s="15"/>
      <c r="I23" s="15"/>
      <c r="J23" s="15"/>
      <c r="K23" s="15">
        <v>161</v>
      </c>
      <c r="L23" s="15"/>
      <c r="M23" s="15"/>
      <c r="N23" s="15"/>
      <c r="O23" s="15"/>
      <c r="P23" s="14">
        <f t="shared" ref="P23:P29" si="2">SUM(H23:O23)</f>
        <v>161</v>
      </c>
      <c r="Q23" s="17" t="s">
        <v>32</v>
      </c>
      <c r="R23" s="14">
        <v>113082</v>
      </c>
      <c r="S23" s="23" t="s">
        <v>33</v>
      </c>
      <c r="T23" s="16" t="s">
        <v>8092</v>
      </c>
      <c r="U23" s="16" t="s">
        <v>90</v>
      </c>
      <c r="V23" s="16">
        <v>1013547</v>
      </c>
      <c r="W23" s="16"/>
      <c r="X23" s="16"/>
    </row>
    <row r="24" spans="1:24">
      <c r="A24" s="15" t="s">
        <v>119</v>
      </c>
      <c r="B24" s="15" t="s">
        <v>92</v>
      </c>
      <c r="C24" s="15" t="s">
        <v>8093</v>
      </c>
      <c r="D24" s="15" t="s">
        <v>2467</v>
      </c>
      <c r="E24" s="24">
        <v>45871.743055555555</v>
      </c>
      <c r="F24" s="15">
        <v>9.6999999999999993</v>
      </c>
      <c r="G24" s="37" t="s">
        <v>3121</v>
      </c>
      <c r="H24" s="15"/>
      <c r="I24" s="15"/>
      <c r="J24" s="15"/>
      <c r="K24" s="15">
        <v>54</v>
      </c>
      <c r="L24" s="15">
        <v>84</v>
      </c>
      <c r="M24" s="15">
        <v>23</v>
      </c>
      <c r="N24" s="15"/>
      <c r="O24" s="15"/>
      <c r="P24" s="14">
        <f t="shared" si="2"/>
        <v>161</v>
      </c>
      <c r="Q24" s="17" t="s">
        <v>32</v>
      </c>
      <c r="R24" s="14">
        <v>113083</v>
      </c>
      <c r="S24" s="23" t="s">
        <v>33</v>
      </c>
      <c r="T24" s="16" t="s">
        <v>8092</v>
      </c>
      <c r="U24" s="16" t="s">
        <v>90</v>
      </c>
      <c r="V24" s="16">
        <v>1013548</v>
      </c>
      <c r="W24" s="16"/>
      <c r="X24" s="16"/>
    </row>
    <row r="25" spans="1:24">
      <c r="A25" s="15" t="s">
        <v>2837</v>
      </c>
      <c r="B25" s="15" t="s">
        <v>92</v>
      </c>
      <c r="C25" s="15" t="s">
        <v>8094</v>
      </c>
      <c r="D25" s="15" t="s">
        <v>2467</v>
      </c>
      <c r="E25" s="24">
        <v>45871.743055555555</v>
      </c>
      <c r="F25" s="15">
        <v>9.6999999999999993</v>
      </c>
      <c r="G25" s="37" t="s">
        <v>3121</v>
      </c>
      <c r="H25" s="15"/>
      <c r="I25" s="15"/>
      <c r="J25" s="15"/>
      <c r="K25" s="15">
        <v>27</v>
      </c>
      <c r="L25" s="15">
        <v>114</v>
      </c>
      <c r="M25" s="15">
        <v>20</v>
      </c>
      <c r="N25" s="15"/>
      <c r="O25" s="15"/>
      <c r="P25" s="14">
        <f t="shared" si="2"/>
        <v>161</v>
      </c>
      <c r="Q25" s="17" t="s">
        <v>32</v>
      </c>
      <c r="R25" s="14">
        <v>113084</v>
      </c>
      <c r="S25" s="23" t="s">
        <v>33</v>
      </c>
      <c r="T25" s="16" t="s">
        <v>8092</v>
      </c>
      <c r="U25" s="16" t="s">
        <v>90</v>
      </c>
      <c r="V25" s="16">
        <v>1013549</v>
      </c>
      <c r="W25" s="16"/>
      <c r="X25" s="16"/>
    </row>
    <row r="26" spans="1:24">
      <c r="A26" s="15" t="s">
        <v>102</v>
      </c>
      <c r="B26" s="15" t="s">
        <v>92</v>
      </c>
      <c r="C26" s="15" t="s">
        <v>8095</v>
      </c>
      <c r="D26" s="15" t="s">
        <v>4783</v>
      </c>
      <c r="E26" s="24">
        <v>45872.125</v>
      </c>
      <c r="F26" s="15">
        <v>10.3</v>
      </c>
      <c r="G26" s="37" t="s">
        <v>3121</v>
      </c>
      <c r="H26" s="15"/>
      <c r="I26" s="15"/>
      <c r="J26" s="15"/>
      <c r="K26" s="15">
        <v>54</v>
      </c>
      <c r="L26" s="15">
        <v>54</v>
      </c>
      <c r="M26" s="15">
        <v>53</v>
      </c>
      <c r="N26" s="15"/>
      <c r="O26" s="15"/>
      <c r="P26" s="14">
        <f t="shared" si="2"/>
        <v>161</v>
      </c>
      <c r="Q26" s="17" t="s">
        <v>32</v>
      </c>
      <c r="R26" s="14">
        <v>113085</v>
      </c>
      <c r="S26" s="23" t="s">
        <v>33</v>
      </c>
      <c r="T26" s="16" t="s">
        <v>8092</v>
      </c>
      <c r="U26" s="16" t="s">
        <v>90</v>
      </c>
      <c r="V26" s="16">
        <v>1013550</v>
      </c>
      <c r="W26" s="16"/>
      <c r="X26" s="16"/>
    </row>
    <row r="27" spans="1:24">
      <c r="A27" s="15" t="s">
        <v>120</v>
      </c>
      <c r="B27" s="15" t="s">
        <v>78</v>
      </c>
      <c r="C27" s="15" t="s">
        <v>8096</v>
      </c>
      <c r="D27" s="15" t="s">
        <v>521</v>
      </c>
      <c r="E27" s="24">
        <v>45871.680555555555</v>
      </c>
      <c r="F27" s="15">
        <v>10.3</v>
      </c>
      <c r="G27" s="37" t="s">
        <v>3121</v>
      </c>
      <c r="H27" s="15"/>
      <c r="I27" s="15"/>
      <c r="J27" s="15"/>
      <c r="K27" s="15">
        <v>54</v>
      </c>
      <c r="L27" s="15">
        <v>54</v>
      </c>
      <c r="M27" s="15">
        <v>27</v>
      </c>
      <c r="N27" s="15">
        <v>26</v>
      </c>
      <c r="O27" s="15"/>
      <c r="P27" s="14">
        <f t="shared" si="2"/>
        <v>161</v>
      </c>
      <c r="Q27" s="17" t="s">
        <v>32</v>
      </c>
      <c r="R27" s="14">
        <v>113086</v>
      </c>
      <c r="S27" s="23" t="s">
        <v>33</v>
      </c>
      <c r="T27" s="16" t="s">
        <v>8092</v>
      </c>
      <c r="U27" s="16" t="s">
        <v>90</v>
      </c>
      <c r="V27" s="16">
        <v>1013551</v>
      </c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350</v>
      </c>
      <c r="L30" s="11">
        <f t="shared" si="3"/>
        <v>306</v>
      </c>
      <c r="M30" s="11">
        <f t="shared" si="3"/>
        <v>123</v>
      </c>
      <c r="N30" s="11">
        <f t="shared" si="3"/>
        <v>26</v>
      </c>
      <c r="O30" s="11">
        <f t="shared" si="3"/>
        <v>0</v>
      </c>
      <c r="P30" s="11">
        <f t="shared" si="3"/>
        <v>805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/>
      <c r="B34" s="1564"/>
      <c r="C34" s="1564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/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/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2">
    <mergeCell ref="Q1:X1"/>
    <mergeCell ref="B11:D11"/>
    <mergeCell ref="J11:L11"/>
    <mergeCell ref="B16:C16"/>
    <mergeCell ref="B17:C17"/>
    <mergeCell ref="B14:C14"/>
    <mergeCell ref="B15:C15"/>
    <mergeCell ref="B13:C13"/>
    <mergeCell ref="A1:F1"/>
    <mergeCell ref="H1:P1"/>
    <mergeCell ref="B18:C18"/>
    <mergeCell ref="B19:C19"/>
    <mergeCell ref="A21:F21"/>
    <mergeCell ref="B37:C37"/>
    <mergeCell ref="B38:C38"/>
    <mergeCell ref="B36:C36"/>
    <mergeCell ref="Q21:X21"/>
    <mergeCell ref="B32:D32"/>
    <mergeCell ref="J32:L32"/>
    <mergeCell ref="B34:C34"/>
    <mergeCell ref="B35:C35"/>
    <mergeCell ref="H21:P21"/>
  </mergeCells>
  <pageMargins left="0.7" right="0.7" top="0.75" bottom="0.75" header="0.3" footer="0.3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CD1-F7E5-49C3-8BFC-2FD2F431BAA8}">
  <sheetPr>
    <tabColor rgb="FF7030A0"/>
  </sheetPr>
  <dimension ref="A1:Y95"/>
  <sheetViews>
    <sheetView topLeftCell="B1" workbookViewId="0">
      <selection activeCell="V67" sqref="V67"/>
    </sheetView>
  </sheetViews>
  <sheetFormatPr defaultColWidth="11.42578125" defaultRowHeight="15"/>
  <cols>
    <col min="1" max="1" width="25.42578125" customWidth="1"/>
    <col min="2" max="2" width="11.85546875" customWidth="1"/>
    <col min="3" max="3" width="19.71093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8.57031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4904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105</v>
      </c>
      <c r="B3" s="15" t="s">
        <v>1858</v>
      </c>
      <c r="C3" s="15" t="s">
        <v>8097</v>
      </c>
      <c r="D3" s="15" t="s">
        <v>168</v>
      </c>
      <c r="E3" s="24">
        <v>45868.756944444445</v>
      </c>
      <c r="F3" s="15">
        <v>11.8</v>
      </c>
      <c r="G3" s="37" t="s">
        <v>3121</v>
      </c>
      <c r="H3" s="15"/>
      <c r="I3" s="26"/>
      <c r="J3" s="344"/>
      <c r="K3" s="344"/>
      <c r="L3" s="345">
        <v>107</v>
      </c>
      <c r="M3" s="27">
        <v>54</v>
      </c>
      <c r="N3" s="15"/>
      <c r="O3" s="15"/>
      <c r="P3" s="14">
        <f t="shared" ref="P3:P10" si="0">SUM(H3:O3)</f>
        <v>161</v>
      </c>
      <c r="Q3" s="17" t="s">
        <v>32</v>
      </c>
      <c r="R3" s="14">
        <v>113033</v>
      </c>
      <c r="S3" s="23" t="s">
        <v>33</v>
      </c>
      <c r="T3" s="16" t="s">
        <v>169</v>
      </c>
      <c r="U3" s="16" t="s">
        <v>90</v>
      </c>
      <c r="V3" s="16">
        <v>1013485</v>
      </c>
      <c r="W3" s="16" t="s">
        <v>8098</v>
      </c>
      <c r="X3" s="16"/>
    </row>
    <row r="4" spans="1:24">
      <c r="A4" s="15" t="s">
        <v>4228</v>
      </c>
      <c r="B4" s="15" t="s">
        <v>2438</v>
      </c>
      <c r="C4" s="15" t="s">
        <v>8099</v>
      </c>
      <c r="D4" s="15" t="s">
        <v>159</v>
      </c>
      <c r="E4" s="24">
        <v>45868.041666666664</v>
      </c>
      <c r="F4" s="15">
        <v>10.3</v>
      </c>
      <c r="G4" s="37" t="s">
        <v>3121</v>
      </c>
      <c r="H4" s="15"/>
      <c r="I4" s="26"/>
      <c r="J4" s="344"/>
      <c r="K4" s="344"/>
      <c r="L4" s="345">
        <v>134</v>
      </c>
      <c r="M4" s="27">
        <v>27</v>
      </c>
      <c r="N4" s="15"/>
      <c r="O4" s="15"/>
      <c r="P4" s="14">
        <f t="shared" si="0"/>
        <v>161</v>
      </c>
      <c r="Q4" s="17" t="s">
        <v>32</v>
      </c>
      <c r="R4" s="14">
        <v>113034</v>
      </c>
      <c r="S4" s="23" t="s">
        <v>33</v>
      </c>
      <c r="T4" s="16" t="s">
        <v>161</v>
      </c>
      <c r="U4" s="16" t="s">
        <v>90</v>
      </c>
      <c r="V4" s="16">
        <v>1013486</v>
      </c>
      <c r="W4" s="16" t="s">
        <v>1437</v>
      </c>
      <c r="X4" s="16"/>
    </row>
    <row r="5" spans="1:24">
      <c r="A5" s="15" t="s">
        <v>219</v>
      </c>
      <c r="B5" s="15" t="s">
        <v>75</v>
      </c>
      <c r="C5" s="15" t="s">
        <v>8100</v>
      </c>
      <c r="D5" s="15" t="s">
        <v>74</v>
      </c>
      <c r="E5" s="24">
        <v>45868.524305555555</v>
      </c>
      <c r="F5" s="15">
        <v>15.3</v>
      </c>
      <c r="G5" s="37"/>
      <c r="H5" s="15"/>
      <c r="I5" s="26"/>
      <c r="J5" s="345">
        <v>54</v>
      </c>
      <c r="K5" s="345">
        <v>81</v>
      </c>
      <c r="L5" s="344"/>
      <c r="M5" s="25"/>
      <c r="N5" s="15"/>
      <c r="O5" s="15"/>
      <c r="P5" s="14">
        <f t="shared" si="0"/>
        <v>135</v>
      </c>
      <c r="Q5" s="14" t="s">
        <v>30</v>
      </c>
      <c r="R5" s="14">
        <v>112999</v>
      </c>
      <c r="S5" s="14" t="s">
        <v>31</v>
      </c>
      <c r="T5" s="16" t="s">
        <v>169</v>
      </c>
      <c r="U5" s="16" t="s">
        <v>634</v>
      </c>
      <c r="V5" s="16">
        <v>1013487</v>
      </c>
      <c r="W5" s="16" t="s">
        <v>1439</v>
      </c>
      <c r="X5" s="16"/>
    </row>
    <row r="6" spans="1:24">
      <c r="A6" s="15" t="s">
        <v>113</v>
      </c>
      <c r="B6" s="15" t="s">
        <v>65</v>
      </c>
      <c r="C6" s="15" t="s">
        <v>8101</v>
      </c>
      <c r="D6" s="15" t="s">
        <v>64</v>
      </c>
      <c r="E6" s="24">
        <v>45868.472222222219</v>
      </c>
      <c r="F6" s="15">
        <v>14.8</v>
      </c>
      <c r="G6" s="37"/>
      <c r="H6" s="15"/>
      <c r="I6" s="26"/>
      <c r="J6" s="344"/>
      <c r="K6" s="344"/>
      <c r="L6" s="345">
        <v>81</v>
      </c>
      <c r="M6" s="25"/>
      <c r="N6" s="15"/>
      <c r="O6" s="15"/>
      <c r="P6" s="14">
        <f t="shared" si="0"/>
        <v>81</v>
      </c>
      <c r="Q6" s="14" t="s">
        <v>30</v>
      </c>
      <c r="R6" s="14">
        <v>112982</v>
      </c>
      <c r="S6" s="23" t="s">
        <v>33</v>
      </c>
      <c r="T6" s="16" t="s">
        <v>169</v>
      </c>
      <c r="U6" s="16" t="s">
        <v>90</v>
      </c>
      <c r="V6" s="16">
        <v>1013488</v>
      </c>
      <c r="W6" s="16" t="s">
        <v>1439</v>
      </c>
      <c r="X6" s="16"/>
    </row>
    <row r="7" spans="1:24">
      <c r="A7" s="15" t="s">
        <v>111</v>
      </c>
      <c r="B7" s="15" t="s">
        <v>65</v>
      </c>
      <c r="C7" s="15" t="s">
        <v>8102</v>
      </c>
      <c r="D7" s="15" t="s">
        <v>64</v>
      </c>
      <c r="E7" s="24">
        <v>45868.472222222219</v>
      </c>
      <c r="F7" s="15">
        <v>14.8</v>
      </c>
      <c r="G7" s="37"/>
      <c r="H7" s="15"/>
      <c r="I7" s="26"/>
      <c r="J7" s="344"/>
      <c r="K7" s="345">
        <v>27</v>
      </c>
      <c r="L7" s="345">
        <v>134</v>
      </c>
      <c r="M7" s="25"/>
      <c r="N7" s="15"/>
      <c r="O7" s="15"/>
      <c r="P7" s="14">
        <f t="shared" si="0"/>
        <v>161</v>
      </c>
      <c r="Q7" s="14" t="s">
        <v>30</v>
      </c>
      <c r="R7" s="14">
        <v>112987</v>
      </c>
      <c r="S7" s="23" t="s">
        <v>33</v>
      </c>
      <c r="T7" s="16" t="s">
        <v>169</v>
      </c>
      <c r="U7" s="16" t="s">
        <v>90</v>
      </c>
      <c r="V7" s="16">
        <v>1013489</v>
      </c>
      <c r="W7" s="16" t="s">
        <v>1439</v>
      </c>
      <c r="X7" s="16"/>
    </row>
    <row r="8" spans="1:24">
      <c r="A8" s="15" t="s">
        <v>120</v>
      </c>
      <c r="B8" s="15" t="s">
        <v>78</v>
      </c>
      <c r="C8" s="15" t="s">
        <v>8103</v>
      </c>
      <c r="D8" s="15" t="s">
        <v>99</v>
      </c>
      <c r="E8" s="24">
        <v>45868.277777777781</v>
      </c>
      <c r="F8" s="15">
        <v>10.8</v>
      </c>
      <c r="G8" s="37" t="s">
        <v>3121</v>
      </c>
      <c r="H8" s="15"/>
      <c r="I8" s="26"/>
      <c r="J8" s="344"/>
      <c r="K8" s="345">
        <v>54</v>
      </c>
      <c r="L8" s="345">
        <v>47</v>
      </c>
      <c r="M8" s="27">
        <v>27</v>
      </c>
      <c r="N8" s="35">
        <v>33</v>
      </c>
      <c r="O8" s="15"/>
      <c r="P8" s="14">
        <f t="shared" si="0"/>
        <v>161</v>
      </c>
      <c r="Q8" s="17" t="s">
        <v>32</v>
      </c>
      <c r="R8" s="14">
        <v>113035</v>
      </c>
      <c r="S8" s="23" t="s">
        <v>33</v>
      </c>
      <c r="T8" s="16" t="s">
        <v>100</v>
      </c>
      <c r="U8" s="16" t="s">
        <v>90</v>
      </c>
      <c r="V8" s="16">
        <v>1013490</v>
      </c>
      <c r="W8" s="16" t="s">
        <v>1439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45"/>
      <c r="K9" s="45"/>
      <c r="L9" s="45"/>
      <c r="M9" s="15"/>
      <c r="N9" s="15"/>
      <c r="O9" s="15"/>
      <c r="P9" s="14">
        <f t="shared" si="0"/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5"/>
      <c r="B10" s="15"/>
      <c r="C10" s="15"/>
      <c r="D10" s="15"/>
      <c r="E10" s="15"/>
      <c r="F10" s="15"/>
      <c r="G10" s="37"/>
      <c r="H10" s="15"/>
      <c r="I10" s="15"/>
      <c r="J10" s="15"/>
      <c r="K10" s="15"/>
      <c r="L10" s="15"/>
      <c r="M10" s="15"/>
      <c r="N10" s="15"/>
      <c r="O10" s="15"/>
      <c r="P10" s="14">
        <f t="shared" si="0"/>
        <v>0</v>
      </c>
      <c r="Q10" s="14" t="s">
        <v>30</v>
      </c>
      <c r="R10" s="14"/>
      <c r="S10" s="14" t="s">
        <v>31</v>
      </c>
      <c r="T10" s="16"/>
      <c r="U10" s="16"/>
      <c r="V10" s="16"/>
      <c r="W10" s="16"/>
      <c r="X10" s="16"/>
    </row>
    <row r="11" spans="1:24">
      <c r="A11" s="11" t="s">
        <v>19</v>
      </c>
      <c r="B11" s="7"/>
      <c r="C11" s="7"/>
      <c r="D11" s="7"/>
      <c r="E11" s="11"/>
      <c r="F11" s="7"/>
      <c r="G11" s="7"/>
      <c r="H11" s="11">
        <f t="shared" ref="H11:P11" si="1">SUM(H3:H10)</f>
        <v>0</v>
      </c>
      <c r="I11" s="11">
        <f t="shared" si="1"/>
        <v>0</v>
      </c>
      <c r="J11" s="11">
        <f t="shared" si="1"/>
        <v>54</v>
      </c>
      <c r="K11" s="11">
        <f t="shared" si="1"/>
        <v>162</v>
      </c>
      <c r="L11" s="11">
        <f t="shared" si="1"/>
        <v>503</v>
      </c>
      <c r="M11" s="11">
        <f t="shared" si="1"/>
        <v>108</v>
      </c>
      <c r="N11" s="11">
        <f t="shared" si="1"/>
        <v>33</v>
      </c>
      <c r="O11" s="11">
        <f t="shared" si="1"/>
        <v>0</v>
      </c>
      <c r="P11" s="11">
        <f t="shared" si="1"/>
        <v>860</v>
      </c>
      <c r="Q11" s="12"/>
      <c r="R11" s="12"/>
      <c r="S11" s="12"/>
      <c r="T11" s="12"/>
      <c r="U11" s="12"/>
      <c r="V11" s="12"/>
      <c r="W11" s="12"/>
      <c r="X11" s="12"/>
    </row>
    <row r="12" spans="1:24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34</v>
      </c>
      <c r="B13" s="1562"/>
      <c r="C13" s="1562"/>
      <c r="D13" s="1562"/>
      <c r="E13" s="1"/>
      <c r="F13" s="1"/>
      <c r="G13" s="1"/>
      <c r="H13" s="1"/>
      <c r="I13" s="1"/>
      <c r="J13" s="1563"/>
      <c r="K13" s="1563"/>
      <c r="L13" s="156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8">
      <c r="A14" s="187" t="s">
        <v>35</v>
      </c>
      <c r="B14" s="186" t="s">
        <v>8018</v>
      </c>
      <c r="C14" s="239" t="s">
        <v>37</v>
      </c>
      <c r="D14" s="24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161</v>
      </c>
      <c r="B15" s="1564" t="s">
        <v>7158</v>
      </c>
      <c r="C15" s="1564"/>
      <c r="D15" s="242"/>
      <c r="E15" s="243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4" t="s">
        <v>169</v>
      </c>
      <c r="B16" s="1564" t="s">
        <v>6991</v>
      </c>
      <c r="C16" s="156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4" t="s">
        <v>100</v>
      </c>
      <c r="B17" s="1564" t="s">
        <v>7138</v>
      </c>
      <c r="C17" s="156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 ht="15" customHeight="1">
      <c r="A18" s="5" t="s">
        <v>42</v>
      </c>
      <c r="B18" s="1772" t="s">
        <v>4073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42</v>
      </c>
      <c r="B19" s="1772"/>
      <c r="C19" s="177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5" t="s">
        <v>43</v>
      </c>
      <c r="B20" s="1566">
        <v>358407720495</v>
      </c>
      <c r="C20" s="156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5" t="s">
        <v>44</v>
      </c>
      <c r="B21" s="1567">
        <v>0.45833333333333331</v>
      </c>
      <c r="C21" s="156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>
      <c r="A22" s="24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4" ht="23.25" customHeight="1">
      <c r="A23" s="1559" t="s">
        <v>194</v>
      </c>
      <c r="B23" s="1559"/>
      <c r="C23" s="1559"/>
      <c r="D23" s="1559"/>
      <c r="E23" s="1559"/>
      <c r="F23" s="1559"/>
      <c r="G23" s="7"/>
      <c r="H23" s="1559" t="s">
        <v>346</v>
      </c>
      <c r="I23" s="1559"/>
      <c r="J23" s="1559"/>
      <c r="K23" s="1559"/>
      <c r="L23" s="1559"/>
      <c r="M23" s="1559"/>
      <c r="N23" s="1559"/>
      <c r="O23" s="1559"/>
      <c r="P23" s="1559"/>
      <c r="Q23" s="1741" t="s">
        <v>2868</v>
      </c>
      <c r="R23" s="1742"/>
      <c r="S23" s="1742"/>
      <c r="T23" s="1742"/>
      <c r="U23" s="1742"/>
      <c r="V23" s="1742"/>
      <c r="W23" s="1742"/>
      <c r="X23" s="1742"/>
    </row>
    <row r="24" spans="1:24" ht="26.25">
      <c r="A24" s="8" t="s">
        <v>3</v>
      </c>
      <c r="B24" s="8" t="s">
        <v>4</v>
      </c>
      <c r="C24" s="8" t="s">
        <v>5</v>
      </c>
      <c r="D24" s="8" t="s">
        <v>6</v>
      </c>
      <c r="E24" s="8" t="s">
        <v>7</v>
      </c>
      <c r="F24" s="8" t="s">
        <v>8</v>
      </c>
      <c r="G24" s="33" t="s">
        <v>10</v>
      </c>
      <c r="H24" s="9" t="s">
        <v>11</v>
      </c>
      <c r="I24" s="9" t="s">
        <v>12</v>
      </c>
      <c r="J24" s="9" t="s">
        <v>13</v>
      </c>
      <c r="K24" s="21" t="s">
        <v>14</v>
      </c>
      <c r="L24" s="21" t="s">
        <v>15</v>
      </c>
      <c r="M24" s="21" t="s">
        <v>16</v>
      </c>
      <c r="N24" s="21" t="s">
        <v>17</v>
      </c>
      <c r="O24" s="10" t="s">
        <v>18</v>
      </c>
      <c r="P24" s="8" t="s">
        <v>19</v>
      </c>
      <c r="Q24" s="8" t="s">
        <v>20</v>
      </c>
      <c r="R24" s="8" t="s">
        <v>9</v>
      </c>
      <c r="S24" s="8" t="s">
        <v>21</v>
      </c>
      <c r="T24" s="8" t="s">
        <v>24</v>
      </c>
      <c r="U24" s="8" t="s">
        <v>25</v>
      </c>
      <c r="V24" s="8" t="s">
        <v>26</v>
      </c>
      <c r="W24" s="8" t="s">
        <v>27</v>
      </c>
      <c r="X24" s="8" t="s">
        <v>28</v>
      </c>
    </row>
    <row r="25" spans="1:24">
      <c r="A25" s="15" t="s">
        <v>86</v>
      </c>
      <c r="B25" s="15" t="s">
        <v>78</v>
      </c>
      <c r="C25" s="15" t="s">
        <v>8104</v>
      </c>
      <c r="D25" s="15" t="s">
        <v>88</v>
      </c>
      <c r="E25" s="24">
        <v>45869.166666666664</v>
      </c>
      <c r="F25" s="15">
        <v>10.3</v>
      </c>
      <c r="G25" s="37" t="s">
        <v>3121</v>
      </c>
      <c r="H25" s="15"/>
      <c r="I25" s="15"/>
      <c r="J25" s="26"/>
      <c r="K25" s="345">
        <v>54</v>
      </c>
      <c r="L25" s="345">
        <v>38</v>
      </c>
      <c r="M25" s="345">
        <v>54</v>
      </c>
      <c r="N25" s="345">
        <v>15</v>
      </c>
      <c r="O25" s="25"/>
      <c r="P25" s="14">
        <f t="shared" ref="P25:P31" si="2">SUM(H25:O25)</f>
        <v>161</v>
      </c>
      <c r="Q25" s="17" t="s">
        <v>32</v>
      </c>
      <c r="R25" s="14">
        <v>113042</v>
      </c>
      <c r="S25" s="23" t="s">
        <v>33</v>
      </c>
      <c r="T25" s="16" t="s">
        <v>161</v>
      </c>
      <c r="U25" s="16" t="s">
        <v>90</v>
      </c>
      <c r="V25" s="16">
        <v>1013493</v>
      </c>
      <c r="W25" s="16" t="s">
        <v>1437</v>
      </c>
      <c r="X25" s="16"/>
    </row>
    <row r="26" spans="1:24">
      <c r="A26" s="15" t="s">
        <v>152</v>
      </c>
      <c r="B26" s="15" t="s">
        <v>78</v>
      </c>
      <c r="C26" s="15" t="s">
        <v>8105</v>
      </c>
      <c r="D26" s="15" t="s">
        <v>88</v>
      </c>
      <c r="E26" s="24">
        <v>45869.166666666664</v>
      </c>
      <c r="F26" s="15">
        <v>10.3</v>
      </c>
      <c r="G26" s="37" t="s">
        <v>3121</v>
      </c>
      <c r="H26" s="15"/>
      <c r="I26" s="15"/>
      <c r="J26" s="26"/>
      <c r="K26" s="345">
        <v>107</v>
      </c>
      <c r="L26" s="345">
        <v>27</v>
      </c>
      <c r="M26" s="344"/>
      <c r="N26" s="345">
        <v>27</v>
      </c>
      <c r="O26" s="25"/>
      <c r="P26" s="14">
        <f t="shared" si="2"/>
        <v>161</v>
      </c>
      <c r="Q26" s="17" t="s">
        <v>32</v>
      </c>
      <c r="R26" s="14">
        <v>113043</v>
      </c>
      <c r="S26" s="23" t="s">
        <v>33</v>
      </c>
      <c r="T26" s="16" t="s">
        <v>161</v>
      </c>
      <c r="U26" s="16" t="s">
        <v>90</v>
      </c>
      <c r="V26" s="16">
        <v>1013494</v>
      </c>
      <c r="W26" s="16" t="s">
        <v>1437</v>
      </c>
      <c r="X26" s="16"/>
    </row>
    <row r="27" spans="1:24">
      <c r="A27" s="15" t="s">
        <v>114</v>
      </c>
      <c r="B27" s="15" t="s">
        <v>1858</v>
      </c>
      <c r="C27" s="15" t="s">
        <v>8106</v>
      </c>
      <c r="D27" s="15" t="s">
        <v>932</v>
      </c>
      <c r="E27" s="24">
        <v>45869.003472222219</v>
      </c>
      <c r="F27" s="15">
        <v>10.3</v>
      </c>
      <c r="G27" s="37" t="s">
        <v>3121</v>
      </c>
      <c r="H27" s="15"/>
      <c r="I27" s="15"/>
      <c r="J27" s="26"/>
      <c r="K27" s="344"/>
      <c r="L27" s="345">
        <v>134</v>
      </c>
      <c r="M27" s="344"/>
      <c r="N27" s="345">
        <v>27</v>
      </c>
      <c r="O27" s="25"/>
      <c r="P27" s="14">
        <f t="shared" si="2"/>
        <v>161</v>
      </c>
      <c r="Q27" s="17" t="s">
        <v>32</v>
      </c>
      <c r="R27" s="14">
        <v>113044</v>
      </c>
      <c r="S27" s="23" t="s">
        <v>33</v>
      </c>
      <c r="T27" s="16" t="s">
        <v>161</v>
      </c>
      <c r="U27" s="16" t="s">
        <v>90</v>
      </c>
      <c r="V27" s="16">
        <v>1013495</v>
      </c>
      <c r="W27" s="16" t="s">
        <v>1437</v>
      </c>
      <c r="X27" s="16"/>
    </row>
    <row r="28" spans="1:24">
      <c r="A28" s="15" t="s">
        <v>119</v>
      </c>
      <c r="B28" s="15" t="s">
        <v>2438</v>
      </c>
      <c r="C28" s="435" t="s">
        <v>8107</v>
      </c>
      <c r="D28" s="435" t="s">
        <v>2467</v>
      </c>
      <c r="E28" s="24">
        <v>45869.732638888891</v>
      </c>
      <c r="F28" s="15">
        <v>10.3</v>
      </c>
      <c r="G28" s="37" t="s">
        <v>3121</v>
      </c>
      <c r="H28" s="15"/>
      <c r="I28" s="15"/>
      <c r="J28" s="26"/>
      <c r="K28" s="345">
        <v>27</v>
      </c>
      <c r="L28" s="345">
        <v>110</v>
      </c>
      <c r="M28" s="345">
        <v>18</v>
      </c>
      <c r="N28" s="345">
        <v>6</v>
      </c>
      <c r="O28" s="25"/>
      <c r="P28" s="14">
        <f t="shared" si="2"/>
        <v>161</v>
      </c>
      <c r="Q28" s="17" t="s">
        <v>32</v>
      </c>
      <c r="R28" s="14">
        <v>113045</v>
      </c>
      <c r="S28" s="23" t="s">
        <v>33</v>
      </c>
      <c r="T28" s="16" t="s">
        <v>161</v>
      </c>
      <c r="U28" s="16" t="s">
        <v>90</v>
      </c>
      <c r="V28" s="16">
        <v>1013496</v>
      </c>
      <c r="W28" s="16" t="s">
        <v>1437</v>
      </c>
      <c r="X28" s="16"/>
    </row>
    <row r="29" spans="1:24">
      <c r="A29" s="15" t="s">
        <v>122</v>
      </c>
      <c r="B29" s="15" t="s">
        <v>62</v>
      </c>
      <c r="C29" s="45" t="s">
        <v>8108</v>
      </c>
      <c r="D29" s="45" t="s">
        <v>61</v>
      </c>
      <c r="E29" s="24">
        <v>45868.732638888891</v>
      </c>
      <c r="F29" s="15">
        <v>13</v>
      </c>
      <c r="G29" s="37"/>
      <c r="H29" s="15"/>
      <c r="I29" s="15"/>
      <c r="J29" s="35">
        <v>54</v>
      </c>
      <c r="K29" s="324">
        <v>107</v>
      </c>
      <c r="L29" s="45"/>
      <c r="M29" s="45"/>
      <c r="N29" s="45"/>
      <c r="O29" s="15"/>
      <c r="P29" s="14">
        <f t="shared" si="2"/>
        <v>161</v>
      </c>
      <c r="Q29" s="14" t="s">
        <v>30</v>
      </c>
      <c r="R29" s="14">
        <v>112983</v>
      </c>
      <c r="S29" s="14" t="s">
        <v>31</v>
      </c>
      <c r="T29" s="16" t="s">
        <v>169</v>
      </c>
      <c r="U29" s="16" t="s">
        <v>90</v>
      </c>
      <c r="V29" s="16">
        <v>1013497</v>
      </c>
      <c r="W29" s="16" t="s">
        <v>1430</v>
      </c>
      <c r="X29" s="16"/>
    </row>
    <row r="30" spans="1:24">
      <c r="A30" s="15"/>
      <c r="B30" s="15"/>
      <c r="C30" s="15"/>
      <c r="D30" s="15"/>
      <c r="E30" s="15"/>
      <c r="F30" s="15"/>
      <c r="G30" s="37"/>
      <c r="H30" s="15"/>
      <c r="I30" s="15"/>
      <c r="J30" s="15"/>
      <c r="K30" s="15"/>
      <c r="L30" s="15"/>
      <c r="M30" s="15"/>
      <c r="N30" s="15"/>
      <c r="O30" s="15"/>
      <c r="P30" s="14">
        <f t="shared" si="2"/>
        <v>0</v>
      </c>
      <c r="Q30" s="14" t="s">
        <v>30</v>
      </c>
      <c r="R30" s="14"/>
      <c r="S30" s="14" t="s">
        <v>31</v>
      </c>
      <c r="T30" s="16"/>
      <c r="U30" s="16"/>
      <c r="V30" s="16"/>
      <c r="W30" s="16"/>
      <c r="X30" s="16"/>
    </row>
    <row r="31" spans="1:24">
      <c r="A31" s="15"/>
      <c r="B31" s="15"/>
      <c r="C31" s="15"/>
      <c r="D31" s="15"/>
      <c r="E31" s="15"/>
      <c r="F31" s="15"/>
      <c r="G31" s="37"/>
      <c r="H31" s="15"/>
      <c r="I31" s="15"/>
      <c r="J31" s="15"/>
      <c r="K31" s="15"/>
      <c r="L31" s="15"/>
      <c r="M31" s="15"/>
      <c r="N31" s="15"/>
      <c r="O31" s="15"/>
      <c r="P31" s="14">
        <f t="shared" si="2"/>
        <v>0</v>
      </c>
      <c r="Q31" s="14" t="s">
        <v>30</v>
      </c>
      <c r="R31" s="14"/>
      <c r="S31" s="14" t="s">
        <v>31</v>
      </c>
      <c r="T31" s="16"/>
      <c r="U31" s="16"/>
      <c r="V31" s="16"/>
      <c r="W31" s="16"/>
      <c r="X31" s="16"/>
    </row>
    <row r="32" spans="1:24">
      <c r="A32" s="11" t="s">
        <v>19</v>
      </c>
      <c r="B32" s="7"/>
      <c r="C32" s="7"/>
      <c r="D32" s="7"/>
      <c r="E32" s="11"/>
      <c r="F32" s="7"/>
      <c r="G32" s="7"/>
      <c r="H32" s="11">
        <f t="shared" ref="H32:P32" si="3">SUM(H25:H31)</f>
        <v>0</v>
      </c>
      <c r="I32" s="11">
        <f t="shared" si="3"/>
        <v>0</v>
      </c>
      <c r="J32" s="11">
        <f t="shared" si="3"/>
        <v>54</v>
      </c>
      <c r="K32" s="11">
        <f t="shared" si="3"/>
        <v>295</v>
      </c>
      <c r="L32" s="11">
        <f t="shared" si="3"/>
        <v>309</v>
      </c>
      <c r="M32" s="11">
        <f t="shared" si="3"/>
        <v>72</v>
      </c>
      <c r="N32" s="11">
        <f t="shared" si="3"/>
        <v>75</v>
      </c>
      <c r="O32" s="11">
        <f t="shared" si="3"/>
        <v>0</v>
      </c>
      <c r="P32" s="11">
        <f t="shared" si="3"/>
        <v>805</v>
      </c>
      <c r="Q32" s="12"/>
      <c r="R32" s="12"/>
      <c r="S32" s="12"/>
      <c r="T32" s="12"/>
      <c r="U32" s="12"/>
      <c r="V32" s="12"/>
      <c r="W32" s="12"/>
      <c r="X32" s="12"/>
    </row>
    <row r="33" spans="1:24">
      <c r="A33" s="1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15.75" customHeight="1">
      <c r="A34" s="166" t="s">
        <v>34</v>
      </c>
      <c r="B34" s="1562"/>
      <c r="C34" s="1562"/>
      <c r="D34" s="1562"/>
      <c r="E34" s="1"/>
      <c r="F34" s="1"/>
      <c r="G34" s="1"/>
      <c r="H34" s="1"/>
      <c r="I34" s="1"/>
      <c r="J34" s="1563"/>
      <c r="K34" s="1563"/>
      <c r="L34" s="156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 ht="18">
      <c r="A35" s="187" t="s">
        <v>35</v>
      </c>
      <c r="B35" s="186" t="s">
        <v>36</v>
      </c>
      <c r="C35" s="239" t="s">
        <v>37</v>
      </c>
      <c r="D35" s="24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4" t="s">
        <v>169</v>
      </c>
      <c r="B36" s="1564" t="s">
        <v>7158</v>
      </c>
      <c r="C36" s="1564"/>
      <c r="D36" s="242"/>
      <c r="E36" s="243" t="s">
        <v>40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4">
      <c r="A37" s="4" t="s">
        <v>161</v>
      </c>
      <c r="B37" s="1564" t="s">
        <v>7138</v>
      </c>
      <c r="C37" s="156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4">
      <c r="A38" s="5" t="s">
        <v>42</v>
      </c>
      <c r="B38" s="1772" t="s">
        <v>8109</v>
      </c>
      <c r="C38" s="1772"/>
      <c r="D38" s="1"/>
      <c r="E38" s="1"/>
    </row>
    <row r="39" spans="1:24">
      <c r="A39" s="5" t="s">
        <v>42</v>
      </c>
      <c r="B39" s="1772"/>
      <c r="C39" s="1772"/>
    </row>
    <row r="40" spans="1:24" ht="15" customHeight="1">
      <c r="A40" s="5" t="s">
        <v>43</v>
      </c>
      <c r="B40" s="1565" t="s">
        <v>8080</v>
      </c>
      <c r="C40" s="1565"/>
      <c r="D40" s="1"/>
      <c r="E40" s="1"/>
    </row>
    <row r="41" spans="1:24">
      <c r="A41" s="5" t="s">
        <v>44</v>
      </c>
      <c r="B41" s="1567">
        <v>0.66666666666666663</v>
      </c>
      <c r="C41" s="1565"/>
      <c r="D41" s="1"/>
      <c r="E41" s="1"/>
    </row>
    <row r="43" spans="1:24" ht="23.25">
      <c r="A43" s="1559" t="s">
        <v>205</v>
      </c>
      <c r="B43" s="1559"/>
      <c r="C43" s="1559"/>
      <c r="D43" s="1559"/>
      <c r="E43" s="1559"/>
      <c r="F43" s="1559"/>
      <c r="G43" s="7"/>
      <c r="H43" s="1559" t="s">
        <v>346</v>
      </c>
      <c r="I43" s="1559"/>
      <c r="J43" s="1559"/>
      <c r="K43" s="1559"/>
      <c r="L43" s="1559"/>
      <c r="M43" s="1559"/>
      <c r="N43" s="1559"/>
      <c r="O43" s="1559"/>
      <c r="P43" s="1559"/>
      <c r="Q43" s="1741" t="s">
        <v>2868</v>
      </c>
      <c r="R43" s="1742"/>
      <c r="S43" s="1742"/>
      <c r="T43" s="1742"/>
      <c r="U43" s="1742"/>
      <c r="V43" s="1742"/>
      <c r="W43" s="1742"/>
      <c r="X43" s="1742"/>
    </row>
    <row r="44" spans="1:24" ht="26.25">
      <c r="A44" s="8" t="s">
        <v>3</v>
      </c>
      <c r="B44" s="8" t="s">
        <v>4</v>
      </c>
      <c r="C44" s="8" t="s">
        <v>5</v>
      </c>
      <c r="D44" s="8" t="s">
        <v>6</v>
      </c>
      <c r="E44" s="8" t="s">
        <v>7</v>
      </c>
      <c r="F44" s="8" t="s">
        <v>8</v>
      </c>
      <c r="G44" s="33" t="s">
        <v>10</v>
      </c>
      <c r="H44" s="9" t="s">
        <v>11</v>
      </c>
      <c r="I44" s="9" t="s">
        <v>12</v>
      </c>
      <c r="J44" s="9" t="s">
        <v>13</v>
      </c>
      <c r="K44" s="21" t="s">
        <v>14</v>
      </c>
      <c r="L44" s="21" t="s">
        <v>15</v>
      </c>
      <c r="M44" s="21" t="s">
        <v>16</v>
      </c>
      <c r="N44" s="9" t="s">
        <v>17</v>
      </c>
      <c r="O44" s="10" t="s">
        <v>18</v>
      </c>
      <c r="P44" s="8" t="s">
        <v>19</v>
      </c>
      <c r="Q44" s="8" t="s">
        <v>20</v>
      </c>
      <c r="R44" s="8" t="s">
        <v>9</v>
      </c>
      <c r="S44" s="8" t="s">
        <v>21</v>
      </c>
      <c r="T44" s="8" t="s">
        <v>24</v>
      </c>
      <c r="U44" s="8" t="s">
        <v>25</v>
      </c>
      <c r="V44" s="8" t="s">
        <v>26</v>
      </c>
      <c r="W44" s="8" t="s">
        <v>27</v>
      </c>
      <c r="X44" s="8" t="s">
        <v>28</v>
      </c>
    </row>
    <row r="45" spans="1:24">
      <c r="A45" s="15" t="s">
        <v>2561</v>
      </c>
      <c r="B45" s="15" t="s">
        <v>2438</v>
      </c>
      <c r="C45" s="15" t="s">
        <v>8110</v>
      </c>
      <c r="D45" s="15" t="s">
        <v>159</v>
      </c>
      <c r="E45" s="24">
        <v>45868.041666666664</v>
      </c>
      <c r="F45" s="15">
        <v>10.3</v>
      </c>
      <c r="G45" s="37" t="s">
        <v>3121</v>
      </c>
      <c r="H45" s="15"/>
      <c r="I45" s="15"/>
      <c r="J45" s="26"/>
      <c r="K45" s="345">
        <v>27</v>
      </c>
      <c r="L45" s="345">
        <v>125</v>
      </c>
      <c r="M45" s="345">
        <v>9</v>
      </c>
      <c r="N45" s="25"/>
      <c r="O45" s="15"/>
      <c r="P45" s="14">
        <f t="shared" ref="P45:P50" si="4">SUM(H45:O45)</f>
        <v>161</v>
      </c>
      <c r="Q45" s="17" t="s">
        <v>32</v>
      </c>
      <c r="R45" s="14">
        <v>113046</v>
      </c>
      <c r="S45" s="23" t="s">
        <v>33</v>
      </c>
      <c r="T45" s="16" t="s">
        <v>161</v>
      </c>
      <c r="U45" s="16" t="s">
        <v>90</v>
      </c>
      <c r="V45" s="16">
        <v>1013500</v>
      </c>
      <c r="W45" s="16" t="s">
        <v>1437</v>
      </c>
      <c r="X45" s="16"/>
    </row>
    <row r="46" spans="1:24">
      <c r="A46" s="15" t="s">
        <v>133</v>
      </c>
      <c r="B46" s="15" t="s">
        <v>134</v>
      </c>
      <c r="C46" s="15" t="s">
        <v>8111</v>
      </c>
      <c r="D46" s="15" t="s">
        <v>2892</v>
      </c>
      <c r="E46" s="24">
        <v>45869.319444444445</v>
      </c>
      <c r="F46" s="15">
        <v>10.3</v>
      </c>
      <c r="G46" s="37" t="s">
        <v>784</v>
      </c>
      <c r="H46" s="15"/>
      <c r="I46" s="15"/>
      <c r="J46" s="26"/>
      <c r="K46" s="345">
        <v>161</v>
      </c>
      <c r="L46" s="344"/>
      <c r="M46" s="344"/>
      <c r="N46" s="25"/>
      <c r="O46" s="15"/>
      <c r="P46" s="14">
        <f t="shared" si="4"/>
        <v>161</v>
      </c>
      <c r="Q46" s="17" t="s">
        <v>32</v>
      </c>
      <c r="R46" s="14">
        <v>113047</v>
      </c>
      <c r="S46" s="23" t="s">
        <v>33</v>
      </c>
      <c r="T46" s="16" t="s">
        <v>161</v>
      </c>
      <c r="U46" s="16" t="s">
        <v>90</v>
      </c>
      <c r="V46" s="16">
        <v>1013501</v>
      </c>
      <c r="W46" s="16" t="s">
        <v>8112</v>
      </c>
      <c r="X46" s="16"/>
    </row>
    <row r="47" spans="1:24">
      <c r="A47" s="15" t="s">
        <v>133</v>
      </c>
      <c r="B47" s="15" t="s">
        <v>134</v>
      </c>
      <c r="C47" s="15" t="s">
        <v>8113</v>
      </c>
      <c r="D47" s="15" t="s">
        <v>2892</v>
      </c>
      <c r="E47" s="24">
        <v>45869.319444444445</v>
      </c>
      <c r="F47" s="15">
        <v>10.3</v>
      </c>
      <c r="G47" s="37" t="s">
        <v>784</v>
      </c>
      <c r="H47" s="15"/>
      <c r="I47" s="15"/>
      <c r="J47" s="26"/>
      <c r="K47" s="345">
        <v>134</v>
      </c>
      <c r="L47" s="345">
        <v>27</v>
      </c>
      <c r="M47" s="344"/>
      <c r="N47" s="25"/>
      <c r="O47" s="15"/>
      <c r="P47" s="14">
        <f t="shared" si="4"/>
        <v>161</v>
      </c>
      <c r="Q47" s="17" t="s">
        <v>32</v>
      </c>
      <c r="R47" s="14">
        <v>113048</v>
      </c>
      <c r="S47" s="23" t="s">
        <v>33</v>
      </c>
      <c r="T47" s="16" t="s">
        <v>161</v>
      </c>
      <c r="U47" s="16" t="s">
        <v>90</v>
      </c>
      <c r="V47" s="16">
        <v>1013502</v>
      </c>
      <c r="W47" s="16" t="s">
        <v>8112</v>
      </c>
      <c r="X47" s="16"/>
    </row>
    <row r="48" spans="1:24">
      <c r="A48" s="15" t="s">
        <v>86</v>
      </c>
      <c r="B48" s="15" t="s">
        <v>2438</v>
      </c>
      <c r="C48" s="15" t="s">
        <v>8114</v>
      </c>
      <c r="D48" s="15" t="s">
        <v>159</v>
      </c>
      <c r="E48" s="24">
        <v>45868.041666666664</v>
      </c>
      <c r="F48" s="15">
        <v>10.3</v>
      </c>
      <c r="G48" s="37" t="s">
        <v>3121</v>
      </c>
      <c r="H48" s="15"/>
      <c r="I48" s="15"/>
      <c r="J48" s="26"/>
      <c r="K48" s="345">
        <v>27</v>
      </c>
      <c r="L48" s="345">
        <v>134</v>
      </c>
      <c r="M48" s="344"/>
      <c r="N48" s="25"/>
      <c r="O48" s="15"/>
      <c r="P48" s="14">
        <f t="shared" si="4"/>
        <v>161</v>
      </c>
      <c r="Q48" s="17" t="s">
        <v>32</v>
      </c>
      <c r="R48" s="14">
        <v>113049</v>
      </c>
      <c r="S48" s="23" t="s">
        <v>33</v>
      </c>
      <c r="T48" s="16" t="s">
        <v>161</v>
      </c>
      <c r="U48" s="16" t="s">
        <v>90</v>
      </c>
      <c r="V48" s="16">
        <v>1013503</v>
      </c>
      <c r="W48" s="16" t="s">
        <v>1437</v>
      </c>
      <c r="X48" s="16"/>
    </row>
    <row r="49" spans="1:25">
      <c r="A49" s="321" t="s">
        <v>4228</v>
      </c>
      <c r="B49" s="321" t="s">
        <v>134</v>
      </c>
      <c r="C49" s="15" t="s">
        <v>8115</v>
      </c>
      <c r="D49" s="15" t="s">
        <v>2892</v>
      </c>
      <c r="E49" s="24">
        <v>45869.319444444445</v>
      </c>
      <c r="F49" s="15">
        <v>10.3</v>
      </c>
      <c r="G49" s="37" t="s">
        <v>3121</v>
      </c>
      <c r="H49" s="15"/>
      <c r="I49" s="15"/>
      <c r="J49" s="26"/>
      <c r="K49" s="345">
        <v>27</v>
      </c>
      <c r="L49" s="345">
        <v>134</v>
      </c>
      <c r="M49" s="344"/>
      <c r="N49" s="25"/>
      <c r="O49" s="15"/>
      <c r="P49" s="14">
        <f t="shared" si="4"/>
        <v>161</v>
      </c>
      <c r="Q49" s="17" t="s">
        <v>32</v>
      </c>
      <c r="R49" s="14">
        <v>113050</v>
      </c>
      <c r="S49" s="23" t="s">
        <v>33</v>
      </c>
      <c r="T49" s="16" t="s">
        <v>161</v>
      </c>
      <c r="U49" s="16" t="s">
        <v>90</v>
      </c>
      <c r="V49" s="16">
        <v>1013504</v>
      </c>
      <c r="W49" s="16" t="s">
        <v>8112</v>
      </c>
      <c r="X49" s="16"/>
    </row>
    <row r="50" spans="1:25">
      <c r="A50" s="340" t="s">
        <v>102</v>
      </c>
      <c r="B50" s="340" t="s">
        <v>92</v>
      </c>
      <c r="C50" s="25" t="s">
        <v>8116</v>
      </c>
      <c r="D50" s="15" t="s">
        <v>159</v>
      </c>
      <c r="E50" s="24">
        <v>45870.041666666664</v>
      </c>
      <c r="F50" s="15">
        <v>10.3</v>
      </c>
      <c r="G50" s="37" t="s">
        <v>3121</v>
      </c>
      <c r="H50" s="15"/>
      <c r="I50" s="15"/>
      <c r="J50" s="26"/>
      <c r="K50" s="344"/>
      <c r="L50" s="345">
        <v>80</v>
      </c>
      <c r="M50" s="345">
        <v>81</v>
      </c>
      <c r="N50" s="344"/>
      <c r="O50" s="549"/>
      <c r="P50" s="14">
        <f t="shared" si="4"/>
        <v>161</v>
      </c>
      <c r="Q50" s="17" t="s">
        <v>32</v>
      </c>
      <c r="R50" s="14">
        <v>113037</v>
      </c>
      <c r="S50" s="23" t="s">
        <v>33</v>
      </c>
      <c r="T50" s="16" t="s">
        <v>161</v>
      </c>
      <c r="U50" s="16" t="s">
        <v>90</v>
      </c>
      <c r="V50" s="16">
        <v>1013505</v>
      </c>
      <c r="W50" s="16" t="s">
        <v>1248</v>
      </c>
      <c r="X50" s="16"/>
    </row>
    <row r="51" spans="1:25">
      <c r="A51" s="19" t="s">
        <v>19</v>
      </c>
      <c r="B51" s="20"/>
      <c r="C51" s="7"/>
      <c r="D51" s="7"/>
      <c r="E51" s="11"/>
      <c r="F51" s="7"/>
      <c r="G51" s="7"/>
      <c r="H51" s="11">
        <f>SUM(H45:H49)</f>
        <v>0</v>
      </c>
      <c r="I51" s="11">
        <f>SUM(I45:I49)</f>
        <v>0</v>
      </c>
      <c r="J51" s="11">
        <f>SUM(J45:J49)</f>
        <v>0</v>
      </c>
      <c r="K51" s="19">
        <f>SUM(K45:K49)</f>
        <v>376</v>
      </c>
      <c r="L51" s="19">
        <f>SUM(L45:L50)</f>
        <v>500</v>
      </c>
      <c r="M51" s="19">
        <f>SUM(M45:M50)</f>
        <v>90</v>
      </c>
      <c r="N51" s="11">
        <f>SUM(N45:N49)</f>
        <v>0</v>
      </c>
      <c r="O51" s="11">
        <f>SUM(O45:O49)</f>
        <v>0</v>
      </c>
      <c r="P51" s="11">
        <f>SUM(P45:P50)</f>
        <v>966</v>
      </c>
      <c r="Q51" s="12"/>
      <c r="R51" s="12"/>
      <c r="S51" s="12"/>
      <c r="T51" s="12"/>
      <c r="U51" s="12"/>
      <c r="V51" s="12"/>
      <c r="W51" s="12"/>
      <c r="X51" s="12"/>
    </row>
    <row r="52" spans="1:25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5">
      <c r="A53" s="166" t="s">
        <v>34</v>
      </c>
      <c r="B53" s="1562"/>
      <c r="C53" s="1562"/>
      <c r="D53" s="1562"/>
      <c r="E53" s="1"/>
      <c r="F53" s="1"/>
      <c r="G53" s="1"/>
      <c r="H53" s="1"/>
      <c r="I53" s="1"/>
      <c r="J53" s="1563"/>
      <c r="K53" s="1563"/>
      <c r="L53" s="156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5" ht="18">
      <c r="A54" s="187" t="s">
        <v>35</v>
      </c>
      <c r="B54" s="186" t="s">
        <v>36</v>
      </c>
      <c r="C54" s="239" t="s">
        <v>37</v>
      </c>
      <c r="D54" s="24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5">
      <c r="A55" s="4" t="s">
        <v>4605</v>
      </c>
      <c r="B55" s="1564"/>
      <c r="C55" s="1564"/>
      <c r="D55" s="242"/>
      <c r="E55" s="243" t="s">
        <v>40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5">
      <c r="A56" s="5" t="s">
        <v>42</v>
      </c>
      <c r="B56" s="1772" t="s">
        <v>7113</v>
      </c>
      <c r="C56" s="1772"/>
      <c r="D56" s="1"/>
      <c r="E56" s="1"/>
    </row>
    <row r="57" spans="1:25">
      <c r="A57" s="5" t="s">
        <v>42</v>
      </c>
      <c r="B57" s="1772"/>
      <c r="C57" s="1772"/>
    </row>
    <row r="58" spans="1:25">
      <c r="A58" s="5" t="s">
        <v>43</v>
      </c>
      <c r="B58" s="1566">
        <v>358404854773</v>
      </c>
      <c r="C58" s="1565"/>
      <c r="D58" s="1"/>
      <c r="E58" s="1"/>
    </row>
    <row r="59" spans="1:25">
      <c r="A59" s="5" t="s">
        <v>44</v>
      </c>
      <c r="B59" s="1567">
        <v>0.66666666666666663</v>
      </c>
      <c r="C59" s="1565"/>
      <c r="D59" s="1"/>
      <c r="E59" s="1"/>
    </row>
    <row r="61" spans="1:25" ht="23.25">
      <c r="A61" s="1559" t="s">
        <v>155</v>
      </c>
      <c r="B61" s="1559"/>
      <c r="C61" s="1559"/>
      <c r="D61" s="1559"/>
      <c r="E61" s="1559"/>
      <c r="F61" s="1559"/>
      <c r="G61" s="7"/>
      <c r="H61" s="1559" t="s">
        <v>346</v>
      </c>
      <c r="I61" s="1559"/>
      <c r="J61" s="1559"/>
      <c r="K61" s="1559"/>
      <c r="L61" s="1559"/>
      <c r="M61" s="1559"/>
      <c r="N61" s="1559"/>
      <c r="O61" s="1559"/>
      <c r="P61" s="1559"/>
      <c r="Q61" s="1741" t="s">
        <v>5850</v>
      </c>
      <c r="R61" s="1742"/>
      <c r="S61" s="1742"/>
      <c r="T61" s="1742"/>
      <c r="U61" s="1742"/>
      <c r="V61" s="1742"/>
      <c r="W61" s="1742"/>
      <c r="X61" s="1742"/>
    </row>
    <row r="62" spans="1:25" ht="26.25">
      <c r="A62" s="8" t="s">
        <v>3</v>
      </c>
      <c r="B62" s="8" t="s">
        <v>4</v>
      </c>
      <c r="C62" s="8" t="s">
        <v>5</v>
      </c>
      <c r="D62" s="8" t="s">
        <v>6</v>
      </c>
      <c r="E62" s="8" t="s">
        <v>7</v>
      </c>
      <c r="F62" s="8" t="s">
        <v>8</v>
      </c>
      <c r="G62" s="33" t="s">
        <v>10</v>
      </c>
      <c r="H62" s="9" t="s">
        <v>11</v>
      </c>
      <c r="I62" s="9" t="s">
        <v>12</v>
      </c>
      <c r="J62" s="21" t="s">
        <v>13</v>
      </c>
      <c r="K62" s="21" t="s">
        <v>14</v>
      </c>
      <c r="L62" s="21" t="s">
        <v>15</v>
      </c>
      <c r="M62" s="21" t="s">
        <v>16</v>
      </c>
      <c r="N62" s="21" t="s">
        <v>17</v>
      </c>
      <c r="O62" s="67" t="s">
        <v>18</v>
      </c>
      <c r="P62" s="8" t="s">
        <v>19</v>
      </c>
      <c r="Q62" s="8" t="s">
        <v>20</v>
      </c>
      <c r="R62" s="8" t="s">
        <v>9</v>
      </c>
      <c r="S62" s="8" t="s">
        <v>21</v>
      </c>
      <c r="T62" s="8" t="s">
        <v>24</v>
      </c>
      <c r="U62" s="8" t="s">
        <v>25</v>
      </c>
      <c r="V62" s="8" t="s">
        <v>26</v>
      </c>
      <c r="W62" s="8" t="s">
        <v>27</v>
      </c>
      <c r="X62" s="8" t="s">
        <v>28</v>
      </c>
    </row>
    <row r="63" spans="1:25" ht="23.25" customHeight="1">
      <c r="A63" s="15" t="s">
        <v>150</v>
      </c>
      <c r="B63" s="15" t="s">
        <v>57</v>
      </c>
      <c r="C63" s="15" t="s">
        <v>8117</v>
      </c>
      <c r="D63" s="15" t="s">
        <v>56</v>
      </c>
      <c r="E63" s="24">
        <v>45869.229166666664</v>
      </c>
      <c r="F63" s="15">
        <v>10.3</v>
      </c>
      <c r="G63" s="37"/>
      <c r="H63" s="15"/>
      <c r="I63" s="26"/>
      <c r="J63" s="345">
        <v>165</v>
      </c>
      <c r="K63" s="345">
        <v>207</v>
      </c>
      <c r="L63" s="344"/>
      <c r="M63" s="344"/>
      <c r="N63" s="344"/>
      <c r="O63" s="344"/>
      <c r="P63" s="66">
        <f>SUM(H63:O63)</f>
        <v>372</v>
      </c>
      <c r="Q63" s="14" t="s">
        <v>30</v>
      </c>
      <c r="R63" s="14">
        <v>112985</v>
      </c>
      <c r="S63" s="14" t="s">
        <v>31</v>
      </c>
      <c r="T63" s="16" t="s">
        <v>169</v>
      </c>
      <c r="U63" s="16" t="s">
        <v>90</v>
      </c>
      <c r="V63" s="16">
        <v>1013513</v>
      </c>
      <c r="W63" s="16" t="s">
        <v>8089</v>
      </c>
      <c r="X63" s="16"/>
      <c r="Y63" s="550"/>
    </row>
    <row r="64" spans="1:25">
      <c r="A64" s="15" t="s">
        <v>152</v>
      </c>
      <c r="B64" s="15" t="s">
        <v>78</v>
      </c>
      <c r="C64" s="15" t="s">
        <v>8118</v>
      </c>
      <c r="D64" s="15" t="s">
        <v>88</v>
      </c>
      <c r="E64" s="24">
        <v>45870.166666666664</v>
      </c>
      <c r="F64" s="15">
        <v>10.3</v>
      </c>
      <c r="G64" s="37" t="s">
        <v>256</v>
      </c>
      <c r="H64" s="15"/>
      <c r="I64" s="26"/>
      <c r="J64" s="344"/>
      <c r="K64" s="345">
        <v>161</v>
      </c>
      <c r="L64" s="371"/>
      <c r="M64" s="371"/>
      <c r="N64" s="371"/>
      <c r="O64" s="371"/>
      <c r="P64" s="66">
        <f>SUM(H64:O64)</f>
        <v>161</v>
      </c>
      <c r="Q64" s="17" t="s">
        <v>32</v>
      </c>
      <c r="R64" s="14">
        <v>113040</v>
      </c>
      <c r="S64" s="23" t="s">
        <v>33</v>
      </c>
      <c r="T64" s="16" t="s">
        <v>161</v>
      </c>
      <c r="U64" s="16" t="s">
        <v>90</v>
      </c>
      <c r="V64" s="16">
        <v>1013515</v>
      </c>
      <c r="W64" s="16" t="s">
        <v>1248</v>
      </c>
      <c r="X64" s="16"/>
    </row>
    <row r="65" spans="1:24">
      <c r="A65" s="15" t="s">
        <v>3866</v>
      </c>
      <c r="B65" s="15" t="s">
        <v>78</v>
      </c>
      <c r="C65" s="15" t="s">
        <v>8119</v>
      </c>
      <c r="D65" s="15" t="s">
        <v>932</v>
      </c>
      <c r="E65" s="24">
        <v>45870.003472222219</v>
      </c>
      <c r="F65" s="15">
        <v>10.3</v>
      </c>
      <c r="G65" s="37" t="s">
        <v>3121</v>
      </c>
      <c r="H65" s="15"/>
      <c r="I65" s="26"/>
      <c r="J65" s="344"/>
      <c r="K65" s="502"/>
      <c r="L65" s="345">
        <v>107</v>
      </c>
      <c r="M65" s="345">
        <v>27</v>
      </c>
      <c r="N65" s="344"/>
      <c r="O65" s="345">
        <v>27</v>
      </c>
      <c r="P65" s="66">
        <f>SUM(H65:O65)</f>
        <v>161</v>
      </c>
      <c r="Q65" s="17" t="s">
        <v>32</v>
      </c>
      <c r="R65" s="14">
        <v>113041</v>
      </c>
      <c r="S65" s="23" t="s">
        <v>33</v>
      </c>
      <c r="T65" s="16" t="s">
        <v>161</v>
      </c>
      <c r="U65" s="16" t="s">
        <v>90</v>
      </c>
      <c r="V65" s="16">
        <v>1013516</v>
      </c>
      <c r="W65" s="16" t="s">
        <v>1248</v>
      </c>
      <c r="X65" s="16"/>
    </row>
    <row r="66" spans="1:24">
      <c r="A66" s="15" t="s">
        <v>558</v>
      </c>
      <c r="B66" s="15" t="s">
        <v>92</v>
      </c>
      <c r="C66" s="15" t="s">
        <v>8120</v>
      </c>
      <c r="D66" s="15" t="s">
        <v>159</v>
      </c>
      <c r="E66" s="24">
        <v>45870.041666666664</v>
      </c>
      <c r="F66" s="15">
        <v>10.3</v>
      </c>
      <c r="G66" s="37" t="s">
        <v>3121</v>
      </c>
      <c r="H66" s="15"/>
      <c r="I66" s="15"/>
      <c r="J66" s="26"/>
      <c r="K66" s="344"/>
      <c r="L66" s="551">
        <v>62</v>
      </c>
      <c r="M66" s="551">
        <v>99</v>
      </c>
      <c r="N66" s="452"/>
      <c r="O66" s="511"/>
      <c r="P66" s="14">
        <f>SUM(H66:O66)</f>
        <v>161</v>
      </c>
      <c r="Q66" s="17" t="s">
        <v>32</v>
      </c>
      <c r="R66" s="14">
        <v>113038</v>
      </c>
      <c r="S66" s="23" t="s">
        <v>33</v>
      </c>
      <c r="T66" s="16" t="s">
        <v>161</v>
      </c>
      <c r="U66" s="16" t="s">
        <v>90</v>
      </c>
      <c r="V66" s="16">
        <v>1013517</v>
      </c>
      <c r="W66" s="16" t="s">
        <v>1248</v>
      </c>
      <c r="X66" s="16"/>
    </row>
    <row r="67" spans="1:24">
      <c r="A67" s="11" t="s">
        <v>19</v>
      </c>
      <c r="B67" s="7"/>
      <c r="C67" s="7"/>
      <c r="D67" s="7"/>
      <c r="E67" s="11"/>
      <c r="F67" s="7"/>
      <c r="G67" s="7"/>
      <c r="H67" s="11">
        <f>SUM(H63:H65)</f>
        <v>0</v>
      </c>
      <c r="I67" s="11">
        <f>SUM(I63:I65)</f>
        <v>0</v>
      </c>
      <c r="J67" s="19">
        <f t="shared" ref="J67:P67" si="5">SUM(J63:J66)</f>
        <v>165</v>
      </c>
      <c r="K67" s="19">
        <f t="shared" si="5"/>
        <v>368</v>
      </c>
      <c r="L67" s="19">
        <f t="shared" si="5"/>
        <v>169</v>
      </c>
      <c r="M67" s="19">
        <f t="shared" si="5"/>
        <v>126</v>
      </c>
      <c r="N67" s="19">
        <f t="shared" si="5"/>
        <v>0</v>
      </c>
      <c r="O67" s="19">
        <f t="shared" si="5"/>
        <v>27</v>
      </c>
      <c r="P67" s="19">
        <f t="shared" si="5"/>
        <v>855</v>
      </c>
      <c r="Q67" s="12"/>
      <c r="R67" s="12"/>
      <c r="S67" s="12"/>
      <c r="T67" s="12"/>
      <c r="U67" s="12"/>
      <c r="V67" s="12"/>
      <c r="W67" s="12"/>
      <c r="X67" s="12"/>
    </row>
    <row r="68" spans="1:24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563"/>
      <c r="K69" s="1563"/>
      <c r="L69" s="156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 ht="18">
      <c r="A70" s="187" t="s">
        <v>35</v>
      </c>
      <c r="B70" s="186" t="s">
        <v>36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4" t="s">
        <v>161</v>
      </c>
      <c r="B71" s="1564" t="s">
        <v>7158</v>
      </c>
      <c r="C71" s="1564"/>
      <c r="D71" s="242"/>
      <c r="E71" s="243" t="s">
        <v>40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4" t="s">
        <v>169</v>
      </c>
      <c r="B72" s="1564" t="s">
        <v>7138</v>
      </c>
      <c r="C72" s="156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5" t="s">
        <v>42</v>
      </c>
      <c r="B73" s="1772" t="s">
        <v>8121</v>
      </c>
      <c r="C73" s="1772"/>
      <c r="D73" s="1"/>
      <c r="E73" s="1"/>
    </row>
    <row r="74" spans="1:24">
      <c r="A74" s="5" t="s">
        <v>42</v>
      </c>
      <c r="B74" s="1772"/>
      <c r="C74" s="1772"/>
    </row>
    <row r="75" spans="1:24">
      <c r="A75" s="5" t="s">
        <v>43</v>
      </c>
      <c r="B75" s="1772" t="s">
        <v>8122</v>
      </c>
      <c r="C75" s="1772"/>
      <c r="D75" s="1"/>
      <c r="E75" s="1"/>
    </row>
    <row r="76" spans="1:24">
      <c r="A76" s="5" t="s">
        <v>44</v>
      </c>
      <c r="B76" s="1567">
        <v>0.95833333333333337</v>
      </c>
      <c r="C76" s="1565"/>
      <c r="D76" s="1"/>
      <c r="E76" s="1"/>
    </row>
    <row r="78" spans="1:24" ht="23.25">
      <c r="A78" s="1764" t="s">
        <v>8123</v>
      </c>
      <c r="B78" s="1764"/>
      <c r="C78" s="1764"/>
      <c r="D78" s="1764"/>
      <c r="E78" s="1764"/>
      <c r="F78" s="1764"/>
      <c r="G78" s="7"/>
      <c r="H78" s="1559" t="s">
        <v>346</v>
      </c>
      <c r="I78" s="1559"/>
      <c r="J78" s="1559"/>
      <c r="K78" s="1559"/>
      <c r="L78" s="1559"/>
      <c r="M78" s="1559"/>
      <c r="N78" s="1559"/>
      <c r="O78" s="1559"/>
      <c r="P78" s="1559"/>
      <c r="Q78" s="1741" t="s">
        <v>6836</v>
      </c>
      <c r="R78" s="1742"/>
      <c r="S78" s="1742"/>
      <c r="T78" s="1742"/>
      <c r="U78" s="1742"/>
      <c r="V78" s="1742"/>
      <c r="W78" s="1742"/>
      <c r="X78" s="1742"/>
    </row>
    <row r="79" spans="1:24" ht="26.25">
      <c r="A79" s="378" t="s">
        <v>3</v>
      </c>
      <c r="B79" s="378" t="s">
        <v>4</v>
      </c>
      <c r="C79" s="378" t="s">
        <v>5</v>
      </c>
      <c r="D79" s="378" t="s">
        <v>6</v>
      </c>
      <c r="E79" s="378" t="s">
        <v>7</v>
      </c>
      <c r="F79" s="378" t="s">
        <v>8</v>
      </c>
      <c r="G79" s="33" t="s">
        <v>10</v>
      </c>
      <c r="H79" s="9" t="s">
        <v>11</v>
      </c>
      <c r="I79" s="9" t="s">
        <v>12</v>
      </c>
      <c r="J79" s="9" t="s">
        <v>13</v>
      </c>
      <c r="K79" s="21" t="s">
        <v>14</v>
      </c>
      <c r="L79" s="21" t="s">
        <v>15</v>
      </c>
      <c r="M79" s="21" t="s">
        <v>16</v>
      </c>
      <c r="N79" s="21" t="s">
        <v>17</v>
      </c>
      <c r="O79" s="10" t="s">
        <v>18</v>
      </c>
      <c r="P79" s="8" t="s">
        <v>19</v>
      </c>
      <c r="Q79" s="8" t="s">
        <v>20</v>
      </c>
      <c r="R79" s="8" t="s">
        <v>9</v>
      </c>
      <c r="S79" s="8" t="s">
        <v>21</v>
      </c>
      <c r="T79" s="8" t="s">
        <v>24</v>
      </c>
      <c r="U79" s="8" t="s">
        <v>25</v>
      </c>
      <c r="V79" s="8" t="s">
        <v>26</v>
      </c>
      <c r="W79" s="8" t="s">
        <v>27</v>
      </c>
      <c r="X79" s="8" t="s">
        <v>28</v>
      </c>
    </row>
    <row r="80" spans="1:24">
      <c r="A80" s="300" t="s">
        <v>4228</v>
      </c>
      <c r="B80" s="300" t="s">
        <v>92</v>
      </c>
      <c r="C80" s="300" t="s">
        <v>7718</v>
      </c>
      <c r="D80" s="300" t="s">
        <v>159</v>
      </c>
      <c r="E80" s="301">
        <v>45870.041666666664</v>
      </c>
      <c r="F80" s="300">
        <v>10.3</v>
      </c>
      <c r="G80" s="37" t="s">
        <v>3121</v>
      </c>
      <c r="H80" s="15"/>
      <c r="I80" s="15"/>
      <c r="J80" s="26"/>
      <c r="K80" s="537"/>
      <c r="L80" s="537"/>
      <c r="M80" s="537"/>
      <c r="N80" s="344"/>
      <c r="O80" s="549"/>
      <c r="P80" s="14">
        <f t="shared" ref="P80:P85" si="6">SUM(H80:O80)</f>
        <v>0</v>
      </c>
      <c r="Q80" s="17" t="s">
        <v>32</v>
      </c>
      <c r="R80" s="14">
        <v>113036</v>
      </c>
      <c r="S80" s="23" t="s">
        <v>33</v>
      </c>
      <c r="T80" s="16" t="s">
        <v>161</v>
      </c>
      <c r="U80" s="16" t="s">
        <v>90</v>
      </c>
      <c r="V80" s="16"/>
      <c r="W80" s="16" t="s">
        <v>1248</v>
      </c>
      <c r="X80" s="16"/>
    </row>
    <row r="81" spans="1:24">
      <c r="A81" s="398" t="s">
        <v>102</v>
      </c>
      <c r="B81" s="398" t="s">
        <v>92</v>
      </c>
      <c r="C81" s="398" t="s">
        <v>8116</v>
      </c>
      <c r="D81" s="398" t="s">
        <v>159</v>
      </c>
      <c r="E81" s="399">
        <v>45870.041666666664</v>
      </c>
      <c r="F81" s="398">
        <v>10.3</v>
      </c>
      <c r="G81" s="46" t="s">
        <v>3121</v>
      </c>
      <c r="H81" s="351"/>
      <c r="I81" s="351"/>
      <c r="J81" s="523"/>
      <c r="K81" s="552"/>
      <c r="L81" s="552"/>
      <c r="M81" s="552"/>
      <c r="N81" s="552"/>
      <c r="O81" s="553"/>
      <c r="P81" s="352">
        <f t="shared" si="6"/>
        <v>0</v>
      </c>
      <c r="Q81" s="72" t="s">
        <v>32</v>
      </c>
      <c r="R81" s="352">
        <v>113037</v>
      </c>
      <c r="S81" s="23" t="s">
        <v>33</v>
      </c>
      <c r="T81" s="16" t="s">
        <v>161</v>
      </c>
      <c r="U81" s="16" t="s">
        <v>90</v>
      </c>
      <c r="V81" s="16"/>
      <c r="W81" s="16" t="s">
        <v>1248</v>
      </c>
      <c r="X81" s="16"/>
    </row>
    <row r="82" spans="1:24">
      <c r="A82" s="398" t="s">
        <v>558</v>
      </c>
      <c r="B82" s="398" t="s">
        <v>92</v>
      </c>
      <c r="C82" s="398" t="s">
        <v>8120</v>
      </c>
      <c r="D82" s="398" t="s">
        <v>159</v>
      </c>
      <c r="E82" s="399">
        <v>45870.041666666664</v>
      </c>
      <c r="F82" s="398">
        <v>10.3</v>
      </c>
      <c r="G82" s="46" t="s">
        <v>3121</v>
      </c>
      <c r="H82" s="351"/>
      <c r="I82" s="351"/>
      <c r="J82" s="523"/>
      <c r="K82" s="552"/>
      <c r="L82" s="552"/>
      <c r="M82" s="552"/>
      <c r="N82" s="552"/>
      <c r="O82" s="525"/>
      <c r="P82" s="352">
        <f t="shared" si="6"/>
        <v>0</v>
      </c>
      <c r="Q82" s="72" t="s">
        <v>32</v>
      </c>
      <c r="R82" s="352">
        <v>113038</v>
      </c>
      <c r="S82" s="23" t="s">
        <v>33</v>
      </c>
      <c r="T82" s="16" t="s">
        <v>161</v>
      </c>
      <c r="U82" s="16" t="s">
        <v>90</v>
      </c>
      <c r="V82" s="16"/>
      <c r="W82" s="16" t="s">
        <v>1248</v>
      </c>
      <c r="X82" s="16"/>
    </row>
    <row r="83" spans="1:24">
      <c r="A83" s="300" t="s">
        <v>650</v>
      </c>
      <c r="B83" s="300" t="s">
        <v>72</v>
      </c>
      <c r="C83" s="300" t="s">
        <v>8124</v>
      </c>
      <c r="D83" s="300" t="s">
        <v>71</v>
      </c>
      <c r="E83" s="301">
        <v>45869.71875</v>
      </c>
      <c r="F83" s="300">
        <v>14.5</v>
      </c>
      <c r="G83" s="37"/>
      <c r="H83" s="15"/>
      <c r="I83" s="15"/>
      <c r="J83" s="26"/>
      <c r="K83" s="344"/>
      <c r="L83" s="344"/>
      <c r="M83" s="344"/>
      <c r="N83" s="344"/>
      <c r="O83" s="25"/>
      <c r="P83" s="14">
        <f t="shared" si="6"/>
        <v>0</v>
      </c>
      <c r="Q83" s="14" t="s">
        <v>30</v>
      </c>
      <c r="R83" s="14">
        <v>113006</v>
      </c>
      <c r="S83" s="14" t="s">
        <v>31</v>
      </c>
      <c r="T83" s="16" t="s">
        <v>169</v>
      </c>
      <c r="U83" s="16" t="s">
        <v>90</v>
      </c>
      <c r="V83" s="16"/>
      <c r="W83" s="16" t="s">
        <v>8089</v>
      </c>
      <c r="X83" s="16"/>
    </row>
    <row r="84" spans="1:24">
      <c r="A84" s="300" t="s">
        <v>141</v>
      </c>
      <c r="B84" s="300" t="s">
        <v>69</v>
      </c>
      <c r="C84" s="300" t="s">
        <v>8125</v>
      </c>
      <c r="D84" s="300" t="s">
        <v>68</v>
      </c>
      <c r="E84" s="301">
        <v>45868.760416666664</v>
      </c>
      <c r="F84" s="300">
        <v>14.5</v>
      </c>
      <c r="G84" s="37"/>
      <c r="H84" s="15"/>
      <c r="I84" s="15"/>
      <c r="J84" s="26"/>
      <c r="K84" s="344"/>
      <c r="L84" s="344"/>
      <c r="M84" s="344"/>
      <c r="N84" s="344"/>
      <c r="O84" s="25"/>
      <c r="P84" s="14">
        <f t="shared" si="6"/>
        <v>0</v>
      </c>
      <c r="Q84" s="14" t="s">
        <v>30</v>
      </c>
      <c r="R84" s="14">
        <v>112986</v>
      </c>
      <c r="S84" s="14" t="s">
        <v>31</v>
      </c>
      <c r="T84" s="16" t="s">
        <v>169</v>
      </c>
      <c r="U84" s="16" t="s">
        <v>90</v>
      </c>
      <c r="V84" s="16"/>
      <c r="W84" s="16" t="s">
        <v>8089</v>
      </c>
      <c r="X84" s="16"/>
    </row>
    <row r="85" spans="1:24">
      <c r="A85" s="15"/>
      <c r="B85" s="15"/>
      <c r="C85" s="15"/>
      <c r="D85" s="15"/>
      <c r="E85" s="15"/>
      <c r="F85" s="15"/>
      <c r="G85" s="37"/>
      <c r="H85" s="15"/>
      <c r="I85" s="15"/>
      <c r="J85" s="15"/>
      <c r="K85" s="45"/>
      <c r="L85" s="45"/>
      <c r="M85" s="45"/>
      <c r="N85" s="45"/>
      <c r="O85" s="15"/>
      <c r="P85" s="14">
        <f t="shared" si="6"/>
        <v>0</v>
      </c>
      <c r="Q85" s="14" t="s">
        <v>30</v>
      </c>
      <c r="R85" s="14"/>
      <c r="S85" s="14" t="s">
        <v>31</v>
      </c>
      <c r="T85" s="16"/>
      <c r="U85" s="16"/>
      <c r="V85" s="16"/>
      <c r="W85" s="16"/>
      <c r="X85" s="16"/>
    </row>
    <row r="86" spans="1:24">
      <c r="A86" s="11" t="s">
        <v>19</v>
      </c>
      <c r="B86" s="7"/>
      <c r="C86" s="7"/>
      <c r="D86" s="7"/>
      <c r="E86" s="11"/>
      <c r="F86" s="7"/>
      <c r="G86" s="7"/>
      <c r="H86" s="11">
        <f t="shared" ref="H86:P86" si="7">SUM(H80:H85)</f>
        <v>0</v>
      </c>
      <c r="I86" s="11">
        <f t="shared" si="7"/>
        <v>0</v>
      </c>
      <c r="J86" s="11">
        <f t="shared" si="7"/>
        <v>0</v>
      </c>
      <c r="K86" s="11">
        <f t="shared" si="7"/>
        <v>0</v>
      </c>
      <c r="L86" s="11">
        <f t="shared" si="7"/>
        <v>0</v>
      </c>
      <c r="M86" s="11">
        <f t="shared" si="7"/>
        <v>0</v>
      </c>
      <c r="N86" s="11">
        <f t="shared" si="7"/>
        <v>0</v>
      </c>
      <c r="O86" s="11">
        <f t="shared" si="7"/>
        <v>0</v>
      </c>
      <c r="P86" s="11">
        <f t="shared" si="7"/>
        <v>0</v>
      </c>
      <c r="Q86" s="12"/>
      <c r="R86" s="12"/>
      <c r="S86" s="12"/>
      <c r="T86" s="12"/>
      <c r="U86" s="12"/>
      <c r="V86" s="12"/>
      <c r="W86" s="12"/>
      <c r="X86" s="12"/>
    </row>
    <row r="87" spans="1:24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>
      <c r="A88" s="166" t="s">
        <v>34</v>
      </c>
      <c r="B88" s="1562"/>
      <c r="C88" s="1562"/>
      <c r="D88" s="1562"/>
      <c r="E88" s="1"/>
      <c r="F88" s="1"/>
      <c r="G88" s="1"/>
      <c r="H88" s="1"/>
      <c r="I88" s="1"/>
      <c r="J88" s="1563"/>
      <c r="K88" s="1563"/>
      <c r="L88" s="1563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 ht="18">
      <c r="A89" s="187" t="s">
        <v>35</v>
      </c>
      <c r="B89" s="186" t="s">
        <v>36</v>
      </c>
      <c r="C89" s="239" t="s">
        <v>37</v>
      </c>
      <c r="D89" s="24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>
      <c r="A90" s="4" t="s">
        <v>161</v>
      </c>
      <c r="B90" s="1564" t="s">
        <v>7158</v>
      </c>
      <c r="C90" s="1564"/>
      <c r="D90" s="242"/>
      <c r="E90" s="243" t="s">
        <v>40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>
      <c r="A91" s="4" t="s">
        <v>169</v>
      </c>
      <c r="B91" s="1564" t="s">
        <v>7138</v>
      </c>
      <c r="C91" s="156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>
      <c r="A92" s="5" t="s">
        <v>42</v>
      </c>
      <c r="B92" s="1772" t="s">
        <v>6241</v>
      </c>
      <c r="C92" s="1772"/>
      <c r="D92" s="1"/>
      <c r="E92" s="1"/>
    </row>
    <row r="93" spans="1:24">
      <c r="A93" s="5" t="s">
        <v>42</v>
      </c>
      <c r="B93" s="1772"/>
      <c r="C93" s="1772"/>
    </row>
    <row r="94" spans="1:24">
      <c r="A94" s="5" t="s">
        <v>43</v>
      </c>
      <c r="B94" s="1566">
        <v>358406176585</v>
      </c>
      <c r="C94" s="1565"/>
      <c r="D94" s="1"/>
      <c r="E94" s="1"/>
    </row>
    <row r="95" spans="1:24">
      <c r="A95" s="5" t="s">
        <v>44</v>
      </c>
      <c r="B95" s="1567">
        <v>0.29166666666666669</v>
      </c>
      <c r="C95" s="1565"/>
      <c r="D95" s="1"/>
      <c r="E95" s="1"/>
    </row>
  </sheetData>
  <mergeCells count="55">
    <mergeCell ref="B15:C15"/>
    <mergeCell ref="A1:F1"/>
    <mergeCell ref="H1:P1"/>
    <mergeCell ref="Q1:X1"/>
    <mergeCell ref="B13:D13"/>
    <mergeCell ref="J13:L13"/>
    <mergeCell ref="Q23:X23"/>
    <mergeCell ref="B34:D34"/>
    <mergeCell ref="J34:L34"/>
    <mergeCell ref="B36:C36"/>
    <mergeCell ref="B38:C38"/>
    <mergeCell ref="H23:P23"/>
    <mergeCell ref="A23:F23"/>
    <mergeCell ref="H43:P43"/>
    <mergeCell ref="Q43:X43"/>
    <mergeCell ref="B53:D53"/>
    <mergeCell ref="J53:L53"/>
    <mergeCell ref="B40:C40"/>
    <mergeCell ref="B41:C41"/>
    <mergeCell ref="H61:P61"/>
    <mergeCell ref="Q61:X61"/>
    <mergeCell ref="B69:D69"/>
    <mergeCell ref="J69:L69"/>
    <mergeCell ref="B55:C55"/>
    <mergeCell ref="B56:C56"/>
    <mergeCell ref="B57:C57"/>
    <mergeCell ref="B58:C58"/>
    <mergeCell ref="B59:C59"/>
    <mergeCell ref="B73:C73"/>
    <mergeCell ref="B74:C74"/>
    <mergeCell ref="B75:C75"/>
    <mergeCell ref="B76:C76"/>
    <mergeCell ref="A61:F61"/>
    <mergeCell ref="A78:F78"/>
    <mergeCell ref="H78:P78"/>
    <mergeCell ref="Q78:X78"/>
    <mergeCell ref="B88:D88"/>
    <mergeCell ref="J88:L88"/>
    <mergeCell ref="B90:C90"/>
    <mergeCell ref="B92:C92"/>
    <mergeCell ref="B93:C93"/>
    <mergeCell ref="B94:C94"/>
    <mergeCell ref="B95:C95"/>
    <mergeCell ref="B91:C91"/>
    <mergeCell ref="B16:C16"/>
    <mergeCell ref="B17:C17"/>
    <mergeCell ref="B37:C37"/>
    <mergeCell ref="B72:C72"/>
    <mergeCell ref="B71:C71"/>
    <mergeCell ref="A43:F43"/>
    <mergeCell ref="B39:C39"/>
    <mergeCell ref="B18:C18"/>
    <mergeCell ref="B19:C19"/>
    <mergeCell ref="B20:C20"/>
    <mergeCell ref="B21:C21"/>
  </mergeCells>
  <pageMargins left="0.7" right="0.7" top="0.75" bottom="0.75" header="0.3" footer="0.3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A2059-0BC0-4643-8BA6-B027EDE7A044}">
  <sheetPr>
    <tabColor theme="9" tint="0.39997558519241921"/>
  </sheetPr>
  <dimension ref="A1:X98"/>
  <sheetViews>
    <sheetView topLeftCell="A65" workbookViewId="0">
      <selection activeCell="A65" sqref="A65"/>
    </sheetView>
  </sheetViews>
  <sheetFormatPr defaultColWidth="11.42578125" defaultRowHeight="15"/>
  <cols>
    <col min="1" max="1" width="25.42578125" customWidth="1"/>
    <col min="2" max="2" width="11.85546875" customWidth="1"/>
    <col min="3" max="3" width="19.85546875" customWidth="1"/>
    <col min="4" max="4" width="15.28515625" customWidth="1"/>
    <col min="5" max="5" width="17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9.7109375" customWidth="1"/>
  </cols>
  <sheetData>
    <row r="1" spans="1:24" ht="23.25">
      <c r="A1" s="1559" t="s">
        <v>345</v>
      </c>
      <c r="B1" s="1559"/>
      <c r="C1" s="1559"/>
      <c r="D1" s="1559"/>
      <c r="E1" s="1559"/>
      <c r="F1" s="1559"/>
      <c r="G1" s="7"/>
      <c r="H1" s="1559" t="s">
        <v>1244</v>
      </c>
      <c r="I1" s="1559"/>
      <c r="J1" s="1559"/>
      <c r="K1" s="1559"/>
      <c r="L1" s="1559"/>
      <c r="M1" s="1559"/>
      <c r="N1" s="1559"/>
      <c r="O1" s="1559"/>
      <c r="P1" s="1559"/>
      <c r="Q1" s="1560" t="s">
        <v>8126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8127</v>
      </c>
      <c r="D3" s="15" t="s">
        <v>56</v>
      </c>
      <c r="E3" s="24">
        <v>45865.229166666664</v>
      </c>
      <c r="F3" s="15">
        <v>10.3</v>
      </c>
      <c r="G3" s="37"/>
      <c r="H3" s="15"/>
      <c r="I3" s="15"/>
      <c r="J3" s="35">
        <v>44</v>
      </c>
      <c r="K3" s="35">
        <v>123</v>
      </c>
      <c r="L3" s="15"/>
      <c r="M3" s="15"/>
      <c r="N3" s="15"/>
      <c r="O3" s="15"/>
      <c r="P3" s="14">
        <f>SUM(H3:O3)</f>
        <v>167</v>
      </c>
      <c r="Q3" s="14" t="s">
        <v>30</v>
      </c>
      <c r="R3" s="14">
        <v>112918</v>
      </c>
      <c r="S3" s="14" t="s">
        <v>31</v>
      </c>
      <c r="T3" s="16" t="s">
        <v>169</v>
      </c>
      <c r="U3" s="16" t="s">
        <v>90</v>
      </c>
      <c r="V3" s="16">
        <v>1013408</v>
      </c>
      <c r="W3" s="16" t="s">
        <v>8128</v>
      </c>
      <c r="X3" s="16"/>
    </row>
    <row r="4" spans="1:24">
      <c r="A4" s="15" t="s">
        <v>219</v>
      </c>
      <c r="B4" s="15" t="s">
        <v>75</v>
      </c>
      <c r="C4" s="15" t="s">
        <v>8129</v>
      </c>
      <c r="D4" s="15" t="s">
        <v>74</v>
      </c>
      <c r="E4" s="24">
        <v>45864.524305555555</v>
      </c>
      <c r="F4" s="15">
        <v>15.3</v>
      </c>
      <c r="G4" s="37"/>
      <c r="H4" s="15"/>
      <c r="I4" s="15"/>
      <c r="J4" s="35">
        <v>54</v>
      </c>
      <c r="K4" s="35">
        <v>107</v>
      </c>
      <c r="L4" s="15"/>
      <c r="M4" s="15"/>
      <c r="N4" s="15"/>
      <c r="O4" s="15"/>
      <c r="P4" s="14">
        <f>SUM(H4:O4)</f>
        <v>161</v>
      </c>
      <c r="Q4" s="14" t="s">
        <v>30</v>
      </c>
      <c r="R4" s="14">
        <v>112942</v>
      </c>
      <c r="S4" s="14" t="s">
        <v>31</v>
      </c>
      <c r="T4" s="16" t="s">
        <v>169</v>
      </c>
      <c r="U4" s="16" t="s">
        <v>634</v>
      </c>
      <c r="V4" s="16">
        <v>1013409</v>
      </c>
      <c r="W4" s="16" t="s">
        <v>1462</v>
      </c>
      <c r="X4" s="16"/>
    </row>
    <row r="5" spans="1:24">
      <c r="A5" s="15" t="s">
        <v>145</v>
      </c>
      <c r="B5" s="15" t="s">
        <v>57</v>
      </c>
      <c r="C5" s="15" t="s">
        <v>8130</v>
      </c>
      <c r="D5" s="15" t="s">
        <v>56</v>
      </c>
      <c r="E5" s="24">
        <v>45865.229166666664</v>
      </c>
      <c r="F5" s="15">
        <v>10.3</v>
      </c>
      <c r="G5" s="37"/>
      <c r="H5" s="15"/>
      <c r="I5" s="15"/>
      <c r="J5" s="35">
        <v>108</v>
      </c>
      <c r="K5" s="15"/>
      <c r="L5" s="15"/>
      <c r="M5" s="15"/>
      <c r="N5" s="15"/>
      <c r="O5" s="15"/>
      <c r="P5" s="14">
        <f>SUM(H5:O5)</f>
        <v>108</v>
      </c>
      <c r="Q5" s="14" t="s">
        <v>30</v>
      </c>
      <c r="R5" s="14">
        <v>112943</v>
      </c>
      <c r="S5" s="14" t="s">
        <v>31</v>
      </c>
      <c r="T5" s="16" t="s">
        <v>169</v>
      </c>
      <c r="U5" s="16" t="s">
        <v>90</v>
      </c>
      <c r="V5" s="16">
        <v>1013410</v>
      </c>
      <c r="W5" s="16" t="s">
        <v>8128</v>
      </c>
      <c r="X5" s="16"/>
    </row>
    <row r="6" spans="1:24">
      <c r="A6" s="15" t="s">
        <v>113</v>
      </c>
      <c r="B6" s="15" t="s">
        <v>65</v>
      </c>
      <c r="C6" s="15" t="s">
        <v>8131</v>
      </c>
      <c r="D6" s="15" t="s">
        <v>64</v>
      </c>
      <c r="E6" s="24">
        <v>45864.472222222219</v>
      </c>
      <c r="F6" s="15">
        <v>14.8</v>
      </c>
      <c r="G6" s="37"/>
      <c r="H6" s="15"/>
      <c r="I6" s="15"/>
      <c r="J6" s="15"/>
      <c r="K6" s="15"/>
      <c r="L6" s="35">
        <v>54</v>
      </c>
      <c r="M6" s="15"/>
      <c r="N6" s="15"/>
      <c r="O6" s="15"/>
      <c r="P6" s="14">
        <f>SUM(H6:O6)</f>
        <v>54</v>
      </c>
      <c r="Q6" s="14" t="s">
        <v>30</v>
      </c>
      <c r="R6" s="14">
        <v>112948</v>
      </c>
      <c r="S6" s="23" t="s">
        <v>33</v>
      </c>
      <c r="T6" s="16" t="s">
        <v>169</v>
      </c>
      <c r="U6" s="16" t="s">
        <v>90</v>
      </c>
      <c r="V6" s="16">
        <v>1013411</v>
      </c>
      <c r="W6" s="16" t="s">
        <v>8132</v>
      </c>
      <c r="X6" s="16"/>
    </row>
    <row r="7" spans="1:24">
      <c r="A7" s="15" t="s">
        <v>122</v>
      </c>
      <c r="B7" s="15" t="s">
        <v>62</v>
      </c>
      <c r="C7" s="15" t="s">
        <v>8133</v>
      </c>
      <c r="D7" s="15" t="s">
        <v>61</v>
      </c>
      <c r="E7" s="24">
        <v>45864.767361111109</v>
      </c>
      <c r="F7" s="15">
        <v>13</v>
      </c>
      <c r="G7" s="37"/>
      <c r="H7" s="15"/>
      <c r="I7" s="15"/>
      <c r="J7" s="35">
        <v>81</v>
      </c>
      <c r="K7" s="35">
        <v>80</v>
      </c>
      <c r="L7" s="15"/>
      <c r="M7" s="15"/>
      <c r="N7" s="15"/>
      <c r="O7" s="15"/>
      <c r="P7" s="14">
        <f>SUM(H7:O7)</f>
        <v>161</v>
      </c>
      <c r="Q7" s="14" t="s">
        <v>30</v>
      </c>
      <c r="R7" s="14">
        <v>112952</v>
      </c>
      <c r="S7" s="14" t="s">
        <v>31</v>
      </c>
      <c r="T7" s="16" t="s">
        <v>169</v>
      </c>
      <c r="U7" s="16" t="s">
        <v>90</v>
      </c>
      <c r="V7" s="16">
        <v>1013412</v>
      </c>
      <c r="W7" s="16" t="s">
        <v>8134</v>
      </c>
      <c r="X7" s="16"/>
    </row>
    <row r="8" spans="1:24">
      <c r="A8" s="11" t="s">
        <v>19</v>
      </c>
      <c r="B8" s="7"/>
      <c r="C8" s="7"/>
      <c r="D8" s="7"/>
      <c r="E8" s="11"/>
      <c r="F8" s="7"/>
      <c r="G8" s="7"/>
      <c r="H8" s="11">
        <f t="shared" ref="H8:P8" si="0">SUM(H3:H7)</f>
        <v>0</v>
      </c>
      <c r="I8" s="11">
        <f t="shared" si="0"/>
        <v>0</v>
      </c>
      <c r="J8" s="11">
        <f t="shared" si="0"/>
        <v>287</v>
      </c>
      <c r="K8" s="11">
        <f t="shared" si="0"/>
        <v>310</v>
      </c>
      <c r="L8" s="11">
        <f t="shared" si="0"/>
        <v>54</v>
      </c>
      <c r="M8" s="11">
        <f t="shared" si="0"/>
        <v>0</v>
      </c>
      <c r="N8" s="11">
        <f t="shared" si="0"/>
        <v>0</v>
      </c>
      <c r="O8" s="11">
        <f t="shared" si="0"/>
        <v>0</v>
      </c>
      <c r="P8" s="11">
        <f t="shared" si="0"/>
        <v>651</v>
      </c>
      <c r="Q8" s="12"/>
      <c r="R8" s="12"/>
      <c r="S8" s="12"/>
      <c r="T8" s="12"/>
      <c r="U8" s="12"/>
      <c r="V8" s="12"/>
      <c r="W8" s="12"/>
      <c r="X8" s="12"/>
    </row>
    <row r="9" spans="1:24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563"/>
      <c r="K10" s="1563"/>
      <c r="L10" s="156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ht="18">
      <c r="A11" s="187" t="s">
        <v>35</v>
      </c>
      <c r="B11" s="186" t="s">
        <v>8018</v>
      </c>
      <c r="C11" s="239" t="s">
        <v>8135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4" t="s">
        <v>4855</v>
      </c>
      <c r="B12" s="1564"/>
      <c r="C12" s="1564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5" customHeight="1">
      <c r="A13" s="5" t="s">
        <v>42</v>
      </c>
      <c r="B13" s="1772" t="s">
        <v>870</v>
      </c>
      <c r="C13" s="177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5" t="s">
        <v>42</v>
      </c>
      <c r="B14" s="1772"/>
      <c r="C14" s="177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43</v>
      </c>
      <c r="B15" s="1566">
        <v>358405120586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44</v>
      </c>
      <c r="B16" s="1567">
        <v>0.5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24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 ht="23.25" customHeight="1">
      <c r="A18" s="1559" t="s">
        <v>360</v>
      </c>
      <c r="B18" s="1559"/>
      <c r="C18" s="1559"/>
      <c r="D18" s="1559"/>
      <c r="E18" s="1559"/>
      <c r="F18" s="1559"/>
      <c r="G18" s="7"/>
      <c r="H18" s="1559" t="s">
        <v>1244</v>
      </c>
      <c r="I18" s="1559"/>
      <c r="J18" s="1559"/>
      <c r="K18" s="1559"/>
      <c r="L18" s="1559"/>
      <c r="M18" s="1559"/>
      <c r="N18" s="1559"/>
      <c r="O18" s="1559"/>
      <c r="P18" s="1559"/>
      <c r="Q18" s="1741" t="s">
        <v>8136</v>
      </c>
      <c r="R18" s="1742"/>
      <c r="S18" s="1742"/>
      <c r="T18" s="1742"/>
      <c r="U18" s="1742"/>
      <c r="V18" s="1742"/>
      <c r="W18" s="1742"/>
      <c r="X18" s="1742"/>
    </row>
    <row r="19" spans="1:24" ht="26.25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9" t="s">
        <v>15</v>
      </c>
      <c r="M19" s="9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  <c r="X19" s="8" t="s">
        <v>28</v>
      </c>
    </row>
    <row r="20" spans="1:24">
      <c r="A20" s="15" t="s">
        <v>111</v>
      </c>
      <c r="B20" s="15" t="s">
        <v>65</v>
      </c>
      <c r="C20" s="15" t="s">
        <v>8137</v>
      </c>
      <c r="D20" s="15" t="s">
        <v>64</v>
      </c>
      <c r="E20" s="24">
        <v>45865.472222222219</v>
      </c>
      <c r="F20" s="15">
        <v>14.8</v>
      </c>
      <c r="G20" s="37"/>
      <c r="H20" s="15"/>
      <c r="I20" s="15"/>
      <c r="J20" s="15"/>
      <c r="K20" s="15"/>
      <c r="L20" s="35">
        <v>161</v>
      </c>
      <c r="M20" s="15"/>
      <c r="N20" s="15"/>
      <c r="O20" s="15"/>
      <c r="P20" s="14">
        <f t="shared" ref="P20:P26" si="1">SUM(H20:O20)</f>
        <v>161</v>
      </c>
      <c r="Q20" s="14" t="s">
        <v>30</v>
      </c>
      <c r="R20" s="14">
        <v>112953</v>
      </c>
      <c r="S20" s="23" t="s">
        <v>33</v>
      </c>
      <c r="T20" s="16" t="s">
        <v>169</v>
      </c>
      <c r="U20" s="16" t="s">
        <v>90</v>
      </c>
      <c r="V20" s="16">
        <v>1013415</v>
      </c>
      <c r="W20" s="16" t="s">
        <v>1605</v>
      </c>
      <c r="X20" s="16"/>
    </row>
    <row r="21" spans="1:24">
      <c r="A21" s="15" t="s">
        <v>519</v>
      </c>
      <c r="B21" s="15" t="s">
        <v>78</v>
      </c>
      <c r="C21" s="15" t="s">
        <v>8138</v>
      </c>
      <c r="D21" s="15" t="s">
        <v>88</v>
      </c>
      <c r="E21" s="24">
        <v>45865.166666666664</v>
      </c>
      <c r="F21" s="15">
        <v>10.3</v>
      </c>
      <c r="G21" s="37" t="s">
        <v>3121</v>
      </c>
      <c r="H21" s="15"/>
      <c r="I21" s="15"/>
      <c r="J21" s="15"/>
      <c r="K21" s="15"/>
      <c r="L21" s="15"/>
      <c r="M21" s="35">
        <v>134</v>
      </c>
      <c r="N21" s="35">
        <v>27</v>
      </c>
      <c r="O21" s="15"/>
      <c r="P21" s="14">
        <f t="shared" si="1"/>
        <v>161</v>
      </c>
      <c r="Q21" s="17" t="s">
        <v>32</v>
      </c>
      <c r="R21" s="14">
        <v>112930</v>
      </c>
      <c r="S21" s="23" t="s">
        <v>33</v>
      </c>
      <c r="T21" s="16" t="s">
        <v>161</v>
      </c>
      <c r="U21" s="16" t="s">
        <v>90</v>
      </c>
      <c r="V21" s="16">
        <v>1013416</v>
      </c>
      <c r="W21" s="16" t="s">
        <v>8139</v>
      </c>
      <c r="X21" s="16"/>
    </row>
    <row r="22" spans="1:24">
      <c r="A22" s="15" t="s">
        <v>3866</v>
      </c>
      <c r="B22" s="15" t="s">
        <v>78</v>
      </c>
      <c r="C22" s="15" t="s">
        <v>8140</v>
      </c>
      <c r="D22" s="15" t="s">
        <v>88</v>
      </c>
      <c r="E22" s="24">
        <v>45865.166666666664</v>
      </c>
      <c r="F22" s="15">
        <v>10.3</v>
      </c>
      <c r="G22" s="37" t="s">
        <v>3121</v>
      </c>
      <c r="H22" s="15"/>
      <c r="I22" s="15"/>
      <c r="J22" s="15"/>
      <c r="K22" s="15"/>
      <c r="L22" s="15"/>
      <c r="M22" s="35">
        <v>107</v>
      </c>
      <c r="N22" s="35">
        <v>27</v>
      </c>
      <c r="O22" s="35">
        <v>27</v>
      </c>
      <c r="P22" s="14">
        <f t="shared" si="1"/>
        <v>161</v>
      </c>
      <c r="Q22" s="17" t="s">
        <v>32</v>
      </c>
      <c r="R22" s="14">
        <v>112931</v>
      </c>
      <c r="S22" s="23" t="s">
        <v>33</v>
      </c>
      <c r="T22" s="16" t="s">
        <v>161</v>
      </c>
      <c r="U22" s="16" t="s">
        <v>90</v>
      </c>
      <c r="V22" s="16">
        <v>1013417</v>
      </c>
      <c r="W22" s="16" t="s">
        <v>8139</v>
      </c>
      <c r="X22" s="16"/>
    </row>
    <row r="23" spans="1:24">
      <c r="A23" s="15" t="s">
        <v>120</v>
      </c>
      <c r="B23" s="15" t="s">
        <v>78</v>
      </c>
      <c r="C23" s="15" t="s">
        <v>8141</v>
      </c>
      <c r="D23" s="15" t="s">
        <v>932</v>
      </c>
      <c r="E23" s="24">
        <v>45865.003472222219</v>
      </c>
      <c r="F23" s="15">
        <v>10.3</v>
      </c>
      <c r="G23" s="37" t="s">
        <v>3121</v>
      </c>
      <c r="H23" s="15"/>
      <c r="I23" s="15"/>
      <c r="J23" s="15"/>
      <c r="K23" s="15"/>
      <c r="L23" s="15"/>
      <c r="M23" s="35">
        <v>53</v>
      </c>
      <c r="N23" s="35">
        <v>108</v>
      </c>
      <c r="O23" s="15"/>
      <c r="P23" s="14">
        <f t="shared" si="1"/>
        <v>161</v>
      </c>
      <c r="Q23" s="17" t="s">
        <v>32</v>
      </c>
      <c r="R23" s="14">
        <v>112932</v>
      </c>
      <c r="S23" s="23" t="s">
        <v>33</v>
      </c>
      <c r="T23" s="16" t="s">
        <v>161</v>
      </c>
      <c r="U23" s="16" t="s">
        <v>90</v>
      </c>
      <c r="V23" s="16">
        <v>1013418</v>
      </c>
      <c r="W23" s="16" t="s">
        <v>8139</v>
      </c>
      <c r="X23" s="16"/>
    </row>
    <row r="24" spans="1:24">
      <c r="A24" s="15" t="s">
        <v>120</v>
      </c>
      <c r="B24" s="15" t="s">
        <v>78</v>
      </c>
      <c r="C24" s="15" t="s">
        <v>8142</v>
      </c>
      <c r="D24" s="15" t="s">
        <v>168</v>
      </c>
      <c r="E24" s="24">
        <v>45864.756944444445</v>
      </c>
      <c r="F24" s="15">
        <v>11.8</v>
      </c>
      <c r="G24" s="37" t="s">
        <v>3121</v>
      </c>
      <c r="H24" s="15"/>
      <c r="I24" s="15"/>
      <c r="J24" s="15"/>
      <c r="K24" s="15"/>
      <c r="L24" s="15"/>
      <c r="M24" s="35">
        <v>80</v>
      </c>
      <c r="N24" s="35">
        <v>81</v>
      </c>
      <c r="O24" s="15"/>
      <c r="P24" s="14">
        <f t="shared" si="1"/>
        <v>161</v>
      </c>
      <c r="Q24" s="17" t="s">
        <v>32</v>
      </c>
      <c r="R24" s="14">
        <v>112933</v>
      </c>
      <c r="S24" s="23" t="s">
        <v>33</v>
      </c>
      <c r="T24" s="16" t="s">
        <v>169</v>
      </c>
      <c r="U24" s="16" t="s">
        <v>90</v>
      </c>
      <c r="V24" s="16">
        <v>1013419</v>
      </c>
      <c r="W24" s="16" t="s">
        <v>1457</v>
      </c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1"/>
        <v>0</v>
      </c>
      <c r="Q25" s="14"/>
      <c r="R25" s="14"/>
      <c r="S25" s="14"/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1"/>
        <v>0</v>
      </c>
      <c r="Q26" s="14"/>
      <c r="R26" s="14"/>
      <c r="S26" s="14"/>
      <c r="T26" s="16"/>
      <c r="U26" s="16"/>
      <c r="V26" s="16"/>
      <c r="W26" s="16"/>
      <c r="X26" s="16"/>
    </row>
    <row r="27" spans="1:24">
      <c r="A27" s="11" t="s">
        <v>19</v>
      </c>
      <c r="B27" s="7"/>
      <c r="C27" s="7"/>
      <c r="D27" s="7"/>
      <c r="E27" s="11"/>
      <c r="F27" s="7"/>
      <c r="G27" s="7"/>
      <c r="H27" s="11">
        <f t="shared" ref="H27:P27" si="2">SUM(H20:H26)</f>
        <v>0</v>
      </c>
      <c r="I27" s="11">
        <f t="shared" si="2"/>
        <v>0</v>
      </c>
      <c r="J27" s="11">
        <f t="shared" si="2"/>
        <v>0</v>
      </c>
      <c r="K27" s="11">
        <f t="shared" si="2"/>
        <v>0</v>
      </c>
      <c r="L27" s="11">
        <f t="shared" si="2"/>
        <v>161</v>
      </c>
      <c r="M27" s="11">
        <f t="shared" si="2"/>
        <v>374</v>
      </c>
      <c r="N27" s="11">
        <f t="shared" si="2"/>
        <v>243</v>
      </c>
      <c r="O27" s="11">
        <f t="shared" si="2"/>
        <v>27</v>
      </c>
      <c r="P27" s="11">
        <f t="shared" si="2"/>
        <v>805</v>
      </c>
      <c r="Q27" s="12"/>
      <c r="R27" s="12"/>
      <c r="S27" s="12"/>
      <c r="T27" s="12"/>
      <c r="U27" s="12"/>
      <c r="V27" s="12"/>
      <c r="W27" s="12"/>
      <c r="X27" s="12"/>
    </row>
    <row r="28" spans="1:24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5.75" customHeight="1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246"/>
      <c r="S29" s="1"/>
      <c r="T29" s="1"/>
      <c r="U29" s="1"/>
      <c r="V29" s="1"/>
      <c r="W29" s="1"/>
    </row>
    <row r="30" spans="1:24" ht="18">
      <c r="A30" s="187" t="s">
        <v>35</v>
      </c>
      <c r="B30" s="186" t="s">
        <v>8018</v>
      </c>
      <c r="C30" s="239" t="s">
        <v>8135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 t="s">
        <v>169</v>
      </c>
      <c r="B31" s="1564" t="s">
        <v>7158</v>
      </c>
      <c r="C31" s="1564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161</v>
      </c>
      <c r="B32" s="1564" t="s">
        <v>7138</v>
      </c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 t="s">
        <v>7113</v>
      </c>
      <c r="C33" s="1772"/>
      <c r="D33" s="1"/>
      <c r="E33" s="1"/>
    </row>
    <row r="34" spans="1:24">
      <c r="A34" s="5" t="s">
        <v>42</v>
      </c>
      <c r="B34" s="1772"/>
      <c r="C34" s="1772"/>
    </row>
    <row r="35" spans="1:24">
      <c r="A35" s="5" t="s">
        <v>43</v>
      </c>
      <c r="B35" s="1566">
        <v>358404854773</v>
      </c>
      <c r="C35" s="1565"/>
      <c r="D35" s="1"/>
      <c r="E35" s="1"/>
    </row>
    <row r="36" spans="1:24">
      <c r="A36" s="5" t="s">
        <v>44</v>
      </c>
      <c r="B36" s="1567">
        <v>0.66666666666666663</v>
      </c>
      <c r="C36" s="1565"/>
      <c r="D36" s="1"/>
      <c r="E36" s="1"/>
    </row>
    <row r="39" spans="1:24" ht="23.25" customHeight="1">
      <c r="A39" s="1559" t="s">
        <v>1442</v>
      </c>
      <c r="B39" s="1559"/>
      <c r="C39" s="1559"/>
      <c r="D39" s="1559"/>
      <c r="E39" s="1559"/>
      <c r="F39" s="1559"/>
      <c r="G39" s="7"/>
      <c r="H39" s="1559" t="s">
        <v>1244</v>
      </c>
      <c r="I39" s="1559"/>
      <c r="J39" s="1559"/>
      <c r="K39" s="1559"/>
      <c r="L39" s="1559"/>
      <c r="M39" s="1559"/>
      <c r="N39" s="1559"/>
      <c r="O39" s="1559"/>
      <c r="P39" s="1559"/>
      <c r="Q39" s="1560" t="s">
        <v>8136</v>
      </c>
      <c r="R39" s="1561"/>
      <c r="S39" s="1561"/>
      <c r="T39" s="1561"/>
      <c r="U39" s="1561"/>
      <c r="V39" s="1561"/>
      <c r="W39" s="1561"/>
      <c r="X39" s="1561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15" t="s">
        <v>119</v>
      </c>
      <c r="B41" s="15" t="s">
        <v>92</v>
      </c>
      <c r="C41" s="15" t="s">
        <v>8143</v>
      </c>
      <c r="D41" s="15" t="s">
        <v>159</v>
      </c>
      <c r="E41" s="24">
        <v>45865.041666666664</v>
      </c>
      <c r="F41" s="15">
        <v>10.3</v>
      </c>
      <c r="G41" s="37" t="s">
        <v>3121</v>
      </c>
      <c r="H41" s="15"/>
      <c r="I41" s="15"/>
      <c r="J41" s="15"/>
      <c r="K41" s="15"/>
      <c r="L41" s="35">
        <v>80</v>
      </c>
      <c r="M41" s="35">
        <v>54</v>
      </c>
      <c r="N41" s="35">
        <v>27</v>
      </c>
      <c r="O41" s="15"/>
      <c r="P41" s="14">
        <f t="shared" ref="P41:P47" si="3">SUM(H41:O41)</f>
        <v>161</v>
      </c>
      <c r="Q41" s="17" t="s">
        <v>32</v>
      </c>
      <c r="R41" s="14">
        <v>112934</v>
      </c>
      <c r="S41" s="23" t="s">
        <v>33</v>
      </c>
      <c r="T41" s="16" t="s">
        <v>161</v>
      </c>
      <c r="U41" s="16" t="s">
        <v>90</v>
      </c>
      <c r="V41" s="16">
        <v>1013420</v>
      </c>
      <c r="W41" s="16" t="s">
        <v>8139</v>
      </c>
      <c r="X41" s="16"/>
    </row>
    <row r="42" spans="1:24">
      <c r="A42" s="15" t="s">
        <v>2561</v>
      </c>
      <c r="B42" s="15" t="s">
        <v>92</v>
      </c>
      <c r="C42" s="15" t="s">
        <v>8144</v>
      </c>
      <c r="D42" s="15" t="s">
        <v>159</v>
      </c>
      <c r="E42" s="24">
        <v>45865.041666666664</v>
      </c>
      <c r="F42" s="15">
        <v>10.3</v>
      </c>
      <c r="G42" s="37" t="s">
        <v>3121</v>
      </c>
      <c r="H42" s="15"/>
      <c r="I42" s="15"/>
      <c r="J42" s="15"/>
      <c r="K42" s="15"/>
      <c r="L42" s="35">
        <v>80</v>
      </c>
      <c r="M42" s="35">
        <v>54</v>
      </c>
      <c r="N42" s="35">
        <v>27</v>
      </c>
      <c r="O42" s="15"/>
      <c r="P42" s="14">
        <f t="shared" si="3"/>
        <v>161</v>
      </c>
      <c r="Q42" s="17" t="s">
        <v>32</v>
      </c>
      <c r="R42" s="14">
        <v>112935</v>
      </c>
      <c r="S42" s="23" t="s">
        <v>33</v>
      </c>
      <c r="T42" s="16" t="s">
        <v>161</v>
      </c>
      <c r="U42" s="16" t="s">
        <v>90</v>
      </c>
      <c r="V42" s="16">
        <v>1013421</v>
      </c>
      <c r="W42" s="16" t="s">
        <v>8139</v>
      </c>
      <c r="X42" s="16"/>
    </row>
    <row r="43" spans="1:24">
      <c r="A43" s="15" t="s">
        <v>102</v>
      </c>
      <c r="B43" s="15" t="s">
        <v>92</v>
      </c>
      <c r="C43" s="15" t="s">
        <v>8145</v>
      </c>
      <c r="D43" s="15" t="s">
        <v>2294</v>
      </c>
      <c r="E43" s="24">
        <v>45865.631944444445</v>
      </c>
      <c r="F43" s="15">
        <v>10.3</v>
      </c>
      <c r="G43" s="37" t="s">
        <v>3121</v>
      </c>
      <c r="H43" s="15"/>
      <c r="I43" s="15"/>
      <c r="J43" s="15"/>
      <c r="K43" s="15"/>
      <c r="L43" s="35">
        <v>80</v>
      </c>
      <c r="M43" s="35">
        <v>54</v>
      </c>
      <c r="N43" s="35">
        <v>27</v>
      </c>
      <c r="O43" s="15"/>
      <c r="P43" s="14">
        <f t="shared" si="3"/>
        <v>161</v>
      </c>
      <c r="Q43" s="17" t="s">
        <v>32</v>
      </c>
      <c r="R43" s="14">
        <v>112936</v>
      </c>
      <c r="S43" s="23" t="s">
        <v>33</v>
      </c>
      <c r="T43" s="16" t="s">
        <v>161</v>
      </c>
      <c r="U43" s="16" t="s">
        <v>90</v>
      </c>
      <c r="V43" s="16">
        <v>1013422</v>
      </c>
      <c r="W43" s="16" t="s">
        <v>8139</v>
      </c>
      <c r="X43" s="16"/>
    </row>
    <row r="44" spans="1:24">
      <c r="A44" s="15" t="s">
        <v>86</v>
      </c>
      <c r="B44" s="15" t="s">
        <v>78</v>
      </c>
      <c r="C44" s="15" t="s">
        <v>8146</v>
      </c>
      <c r="D44" s="15" t="s">
        <v>168</v>
      </c>
      <c r="E44" s="24">
        <v>45864.756944444445</v>
      </c>
      <c r="F44" s="15">
        <v>11.8</v>
      </c>
      <c r="G44" s="37" t="s">
        <v>3121</v>
      </c>
      <c r="H44" s="15"/>
      <c r="I44" s="15"/>
      <c r="J44" s="15"/>
      <c r="K44" s="15"/>
      <c r="L44" s="35">
        <v>81</v>
      </c>
      <c r="M44" s="35">
        <v>54</v>
      </c>
      <c r="N44" s="35">
        <v>26</v>
      </c>
      <c r="O44" s="15"/>
      <c r="P44" s="14">
        <f t="shared" si="3"/>
        <v>161</v>
      </c>
      <c r="Q44" s="17" t="s">
        <v>32</v>
      </c>
      <c r="R44" s="14">
        <v>112937</v>
      </c>
      <c r="S44" s="23" t="s">
        <v>33</v>
      </c>
      <c r="T44" s="16" t="s">
        <v>169</v>
      </c>
      <c r="U44" s="16" t="s">
        <v>90</v>
      </c>
      <c r="V44" s="16">
        <v>1013423</v>
      </c>
      <c r="W44" s="16" t="s">
        <v>1457</v>
      </c>
      <c r="X44" s="16"/>
    </row>
    <row r="45" spans="1:24">
      <c r="A45" s="15" t="s">
        <v>8147</v>
      </c>
      <c r="B45" s="15" t="s">
        <v>134</v>
      </c>
      <c r="C45" s="15" t="s">
        <v>8148</v>
      </c>
      <c r="D45" s="15" t="s">
        <v>2892</v>
      </c>
      <c r="E45" s="24">
        <v>45866.319444444445</v>
      </c>
      <c r="F45" s="15">
        <v>10.3</v>
      </c>
      <c r="G45" s="37" t="s">
        <v>3561</v>
      </c>
      <c r="H45" s="15"/>
      <c r="I45" s="15"/>
      <c r="J45" s="15"/>
      <c r="K45" s="35">
        <v>54</v>
      </c>
      <c r="L45" s="35">
        <v>107</v>
      </c>
      <c r="M45" s="15"/>
      <c r="N45" s="15"/>
      <c r="O45" s="15"/>
      <c r="P45" s="14">
        <f t="shared" si="3"/>
        <v>161</v>
      </c>
      <c r="Q45" s="17" t="s">
        <v>32</v>
      </c>
      <c r="R45" s="14">
        <v>112938</v>
      </c>
      <c r="S45" s="23" t="s">
        <v>33</v>
      </c>
      <c r="T45" s="16" t="s">
        <v>161</v>
      </c>
      <c r="U45" s="16" t="s">
        <v>90</v>
      </c>
      <c r="V45" s="16">
        <v>1013424</v>
      </c>
      <c r="W45" s="16" t="s">
        <v>8149</v>
      </c>
      <c r="X45" s="16"/>
    </row>
    <row r="46" spans="1:24">
      <c r="A46" s="15"/>
      <c r="B46" s="15"/>
      <c r="C46" s="15"/>
      <c r="D46" s="15"/>
      <c r="E46" s="15"/>
      <c r="F46" s="15"/>
      <c r="G46" s="37"/>
      <c r="H46" s="15"/>
      <c r="I46" s="15"/>
      <c r="J46" s="15"/>
      <c r="K46" s="15"/>
      <c r="L46" s="15"/>
      <c r="M46" s="15"/>
      <c r="N46" s="15"/>
      <c r="O46" s="15"/>
      <c r="P46" s="14">
        <f t="shared" si="3"/>
        <v>0</v>
      </c>
      <c r="Q46" s="14"/>
      <c r="R46" s="14"/>
      <c r="S46" s="14"/>
      <c r="T46" s="16"/>
      <c r="U46" s="16"/>
      <c r="V46" s="16"/>
      <c r="W46" s="16"/>
      <c r="X46" s="16"/>
    </row>
    <row r="47" spans="1:24">
      <c r="A47" s="15"/>
      <c r="B47" s="15"/>
      <c r="C47" s="15"/>
      <c r="D47" s="15"/>
      <c r="E47" s="15"/>
      <c r="F47" s="15"/>
      <c r="G47" s="37"/>
      <c r="H47" s="15"/>
      <c r="I47" s="15"/>
      <c r="J47" s="15"/>
      <c r="K47" s="15"/>
      <c r="L47" s="15"/>
      <c r="M47" s="15"/>
      <c r="N47" s="15"/>
      <c r="O47" s="15"/>
      <c r="P47" s="14">
        <f t="shared" si="3"/>
        <v>0</v>
      </c>
      <c r="Q47" s="14"/>
      <c r="R47" s="14"/>
      <c r="S47" s="14"/>
      <c r="T47" s="16"/>
      <c r="U47" s="16"/>
      <c r="V47" s="16"/>
      <c r="W47" s="16"/>
      <c r="X47" s="16"/>
    </row>
    <row r="48" spans="1:24">
      <c r="A48" s="11" t="s">
        <v>19</v>
      </c>
      <c r="B48" s="7"/>
      <c r="C48" s="7"/>
      <c r="D48" s="7"/>
      <c r="E48" s="11"/>
      <c r="F48" s="7"/>
      <c r="G48" s="7"/>
      <c r="H48" s="11">
        <f t="shared" ref="H48:P48" si="4">SUM(H41:H47)</f>
        <v>0</v>
      </c>
      <c r="I48" s="11">
        <f t="shared" si="4"/>
        <v>0</v>
      </c>
      <c r="J48" s="11">
        <f t="shared" si="4"/>
        <v>0</v>
      </c>
      <c r="K48" s="11">
        <f t="shared" si="4"/>
        <v>54</v>
      </c>
      <c r="L48" s="11">
        <f t="shared" si="4"/>
        <v>428</v>
      </c>
      <c r="M48" s="11">
        <f t="shared" si="4"/>
        <v>216</v>
      </c>
      <c r="N48" s="11">
        <f t="shared" si="4"/>
        <v>107</v>
      </c>
      <c r="O48" s="11">
        <f t="shared" si="4"/>
        <v>0</v>
      </c>
      <c r="P48" s="11">
        <f t="shared" si="4"/>
        <v>805</v>
      </c>
      <c r="Q48" s="12"/>
      <c r="R48" s="12"/>
      <c r="S48" s="12"/>
      <c r="T48" s="12"/>
      <c r="U48" s="12"/>
      <c r="V48" s="12"/>
      <c r="W48" s="12"/>
      <c r="X48" s="12"/>
    </row>
    <row r="49" spans="1:24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 ht="18">
      <c r="A51" s="187" t="s">
        <v>35</v>
      </c>
      <c r="B51" s="186" t="s">
        <v>8018</v>
      </c>
      <c r="C51" s="239" t="s">
        <v>8135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 t="s">
        <v>169</v>
      </c>
      <c r="B52" s="1564" t="s">
        <v>7158</v>
      </c>
      <c r="C52" s="1564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161</v>
      </c>
      <c r="B53" s="1564" t="s">
        <v>7138</v>
      </c>
      <c r="C53" s="156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5" t="s">
        <v>42</v>
      </c>
      <c r="B54" s="1772" t="s">
        <v>8026</v>
      </c>
      <c r="C54" s="177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772"/>
      <c r="C55" s="177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5" t="s">
        <v>43</v>
      </c>
      <c r="B56" s="1566">
        <v>358407508683</v>
      </c>
      <c r="C56" s="156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4">
      <c r="A57" s="5" t="s">
        <v>44</v>
      </c>
      <c r="B57" s="1567">
        <v>0.66666666666666663</v>
      </c>
      <c r="C57" s="156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60" spans="1:24" ht="23.25" customHeight="1">
      <c r="A60" s="1559" t="s">
        <v>1277</v>
      </c>
      <c r="B60" s="1559"/>
      <c r="C60" s="1559"/>
      <c r="D60" s="1559"/>
      <c r="E60" s="1559"/>
      <c r="F60" s="1559"/>
      <c r="G60" s="7"/>
      <c r="H60" s="1559" t="s">
        <v>1244</v>
      </c>
      <c r="I60" s="1559"/>
      <c r="J60" s="1559"/>
      <c r="K60" s="1559"/>
      <c r="L60" s="1559"/>
      <c r="M60" s="1559"/>
      <c r="N60" s="1559"/>
      <c r="O60" s="1559"/>
      <c r="P60" s="1559"/>
      <c r="Q60" s="1560" t="s">
        <v>8150</v>
      </c>
      <c r="R60" s="1561"/>
      <c r="S60" s="1561"/>
      <c r="T60" s="1561"/>
      <c r="U60" s="1561"/>
      <c r="V60" s="1561"/>
      <c r="W60" s="1561"/>
      <c r="X60" s="1561"/>
    </row>
    <row r="61" spans="1:24" ht="26.25">
      <c r="A61" s="8" t="s">
        <v>3</v>
      </c>
      <c r="B61" s="8" t="s">
        <v>4</v>
      </c>
      <c r="C61" s="8" t="s">
        <v>5</v>
      </c>
      <c r="D61" s="8" t="s">
        <v>6</v>
      </c>
      <c r="E61" s="8" t="s">
        <v>7</v>
      </c>
      <c r="F61" s="8" t="s">
        <v>8</v>
      </c>
      <c r="G61" s="33" t="s">
        <v>10</v>
      </c>
      <c r="H61" s="9" t="s">
        <v>11</v>
      </c>
      <c r="I61" s="9" t="s">
        <v>12</v>
      </c>
      <c r="J61" s="9" t="s">
        <v>13</v>
      </c>
      <c r="K61" s="9" t="s">
        <v>14</v>
      </c>
      <c r="L61" s="9" t="s">
        <v>15</v>
      </c>
      <c r="M61" s="9" t="s">
        <v>16</v>
      </c>
      <c r="N61" s="9" t="s">
        <v>17</v>
      </c>
      <c r="O61" s="10" t="s">
        <v>18</v>
      </c>
      <c r="P61" s="8" t="s">
        <v>19</v>
      </c>
      <c r="Q61" s="8" t="s">
        <v>20</v>
      </c>
      <c r="R61" s="8" t="s">
        <v>9</v>
      </c>
      <c r="S61" s="8" t="s">
        <v>21</v>
      </c>
      <c r="T61" s="8" t="s">
        <v>24</v>
      </c>
      <c r="U61" s="8" t="s">
        <v>25</v>
      </c>
      <c r="V61" s="8" t="s">
        <v>26</v>
      </c>
      <c r="W61" s="8" t="s">
        <v>27</v>
      </c>
      <c r="X61" s="8" t="s">
        <v>28</v>
      </c>
    </row>
    <row r="62" spans="1:24">
      <c r="A62" s="15" t="s">
        <v>86</v>
      </c>
      <c r="B62" s="15" t="s">
        <v>134</v>
      </c>
      <c r="C62" s="15" t="s">
        <v>8151</v>
      </c>
      <c r="D62" s="15" t="s">
        <v>2892</v>
      </c>
      <c r="E62" s="24">
        <v>45866.319444444445</v>
      </c>
      <c r="F62" s="15">
        <v>10.3</v>
      </c>
      <c r="G62" s="37" t="s">
        <v>3121</v>
      </c>
      <c r="H62" s="15"/>
      <c r="I62" s="15"/>
      <c r="J62" s="15"/>
      <c r="K62" s="15"/>
      <c r="L62" s="35">
        <v>161</v>
      </c>
      <c r="M62" s="15"/>
      <c r="N62" s="15"/>
      <c r="O62" s="15"/>
      <c r="P62" s="14">
        <f t="shared" ref="P62:P68" si="5">SUM(H62:O62)</f>
        <v>161</v>
      </c>
      <c r="Q62" s="17" t="s">
        <v>32</v>
      </c>
      <c r="R62" s="14">
        <v>112944</v>
      </c>
      <c r="S62" s="23" t="s">
        <v>33</v>
      </c>
      <c r="T62" s="16" t="s">
        <v>161</v>
      </c>
      <c r="U62" s="16" t="s">
        <v>90</v>
      </c>
      <c r="V62" s="16">
        <v>1013447</v>
      </c>
      <c r="W62" s="16" t="s">
        <v>8149</v>
      </c>
      <c r="X62" s="16"/>
    </row>
    <row r="63" spans="1:24">
      <c r="A63" s="15" t="s">
        <v>4228</v>
      </c>
      <c r="B63" s="15" t="s">
        <v>134</v>
      </c>
      <c r="C63" s="15" t="s">
        <v>8152</v>
      </c>
      <c r="D63" s="15" t="s">
        <v>2892</v>
      </c>
      <c r="E63" s="24">
        <v>45866.319444444445</v>
      </c>
      <c r="F63" s="15">
        <v>10.3</v>
      </c>
      <c r="G63" s="37" t="s">
        <v>3121</v>
      </c>
      <c r="H63" s="15"/>
      <c r="I63" s="15"/>
      <c r="J63" s="15"/>
      <c r="K63" s="15"/>
      <c r="L63" s="15">
        <v>27</v>
      </c>
      <c r="M63" s="15">
        <v>134</v>
      </c>
      <c r="N63" s="15"/>
      <c r="O63" s="15"/>
      <c r="P63" s="14">
        <f t="shared" si="5"/>
        <v>161</v>
      </c>
      <c r="Q63" s="17" t="s">
        <v>32</v>
      </c>
      <c r="R63" s="14">
        <v>112945</v>
      </c>
      <c r="S63" s="23" t="s">
        <v>33</v>
      </c>
      <c r="T63" s="16" t="s">
        <v>161</v>
      </c>
      <c r="U63" s="16" t="s">
        <v>90</v>
      </c>
      <c r="V63" s="16">
        <v>1013448</v>
      </c>
      <c r="W63" s="16" t="s">
        <v>8149</v>
      </c>
      <c r="X63" s="16"/>
    </row>
    <row r="64" spans="1:24">
      <c r="A64" s="15" t="s">
        <v>4228</v>
      </c>
      <c r="B64" s="15" t="s">
        <v>134</v>
      </c>
      <c r="C64" s="15" t="s">
        <v>8153</v>
      </c>
      <c r="D64" s="15" t="s">
        <v>2892</v>
      </c>
      <c r="E64" s="24">
        <v>45866.319444444445</v>
      </c>
      <c r="F64" s="15">
        <v>10.3</v>
      </c>
      <c r="G64" s="37" t="s">
        <v>3121</v>
      </c>
      <c r="H64" s="15"/>
      <c r="I64" s="15"/>
      <c r="J64" s="15"/>
      <c r="K64" s="15"/>
      <c r="L64" s="15">
        <v>54</v>
      </c>
      <c r="M64" s="15">
        <v>107</v>
      </c>
      <c r="N64" s="15"/>
      <c r="O64" s="15"/>
      <c r="P64" s="14">
        <f t="shared" si="5"/>
        <v>161</v>
      </c>
      <c r="Q64" s="17" t="s">
        <v>32</v>
      </c>
      <c r="R64" s="14">
        <v>112946</v>
      </c>
      <c r="S64" s="23" t="s">
        <v>33</v>
      </c>
      <c r="T64" s="16" t="s">
        <v>161</v>
      </c>
      <c r="U64" s="16" t="s">
        <v>90</v>
      </c>
      <c r="V64" s="16">
        <v>1013449</v>
      </c>
      <c r="W64" s="16" t="s">
        <v>8149</v>
      </c>
      <c r="X64" s="16"/>
    </row>
    <row r="65" spans="1:24">
      <c r="A65" s="15" t="s">
        <v>142</v>
      </c>
      <c r="B65" s="15" t="s">
        <v>72</v>
      </c>
      <c r="C65" s="15" t="s">
        <v>8154</v>
      </c>
      <c r="D65" s="15" t="s">
        <v>71</v>
      </c>
      <c r="E65" s="24">
        <v>45865.711805555555</v>
      </c>
      <c r="F65" s="15">
        <v>14.5</v>
      </c>
      <c r="G65" s="37"/>
      <c r="H65" s="15"/>
      <c r="I65" s="15"/>
      <c r="J65" s="15"/>
      <c r="K65" s="35">
        <v>65</v>
      </c>
      <c r="L65" s="15">
        <v>69</v>
      </c>
      <c r="M65" s="15">
        <v>27</v>
      </c>
      <c r="N65" s="15"/>
      <c r="O65" s="15"/>
      <c r="P65" s="14">
        <f t="shared" si="5"/>
        <v>161</v>
      </c>
      <c r="Q65" s="14" t="s">
        <v>30</v>
      </c>
      <c r="R65" s="14">
        <v>112957</v>
      </c>
      <c r="S65" s="14" t="s">
        <v>31</v>
      </c>
      <c r="T65" s="16" t="s">
        <v>169</v>
      </c>
      <c r="U65" s="16"/>
      <c r="V65" s="16">
        <v>1013450</v>
      </c>
      <c r="W65" s="16" t="s">
        <v>8128</v>
      </c>
      <c r="X65" s="16"/>
    </row>
    <row r="66" spans="1:24">
      <c r="A66" s="15" t="s">
        <v>141</v>
      </c>
      <c r="B66" s="15" t="s">
        <v>69</v>
      </c>
      <c r="C66" s="15" t="s">
        <v>8155</v>
      </c>
      <c r="D66" s="15" t="s">
        <v>68</v>
      </c>
      <c r="E66" s="24">
        <v>45864.795138888891</v>
      </c>
      <c r="F66" s="15">
        <v>14.5</v>
      </c>
      <c r="G66" s="37"/>
      <c r="H66" s="15"/>
      <c r="I66" s="15"/>
      <c r="J66" s="15"/>
      <c r="K66" s="15"/>
      <c r="L66" s="15">
        <v>81</v>
      </c>
      <c r="M66" s="15">
        <v>80</v>
      </c>
      <c r="N66" s="15"/>
      <c r="O66" s="15"/>
      <c r="P66" s="14">
        <f t="shared" si="5"/>
        <v>161</v>
      </c>
      <c r="Q66" s="14" t="s">
        <v>30</v>
      </c>
      <c r="R66" s="14">
        <v>112959</v>
      </c>
      <c r="S66" s="14" t="s">
        <v>31</v>
      </c>
      <c r="T66" s="16" t="s">
        <v>169</v>
      </c>
      <c r="U66" s="16"/>
      <c r="V66" s="16">
        <v>1013451</v>
      </c>
      <c r="W66" s="16" t="s">
        <v>8128</v>
      </c>
      <c r="X66" s="16"/>
    </row>
    <row r="67" spans="1:24">
      <c r="A67" s="15"/>
      <c r="B67" s="15"/>
      <c r="C67" s="15"/>
      <c r="D67" s="15"/>
      <c r="E67" s="15"/>
      <c r="F67" s="15"/>
      <c r="G67" s="37"/>
      <c r="H67" s="15"/>
      <c r="I67" s="15"/>
      <c r="J67" s="15"/>
      <c r="K67" s="15"/>
      <c r="L67" s="15"/>
      <c r="M67" s="15"/>
      <c r="N67" s="15"/>
      <c r="O67" s="15"/>
      <c r="P67" s="14">
        <f t="shared" si="5"/>
        <v>0</v>
      </c>
      <c r="Q67" s="14"/>
      <c r="R67" s="14"/>
      <c r="S67" s="14"/>
      <c r="T67" s="16"/>
      <c r="U67" s="16"/>
      <c r="V67" s="16"/>
      <c r="W67" s="16"/>
      <c r="X67" s="16"/>
    </row>
    <row r="68" spans="1:24">
      <c r="A68" s="15"/>
      <c r="B68" s="15"/>
      <c r="C68" s="15"/>
      <c r="D68" s="15"/>
      <c r="E68" s="15"/>
      <c r="F68" s="15"/>
      <c r="G68" s="37"/>
      <c r="H68" s="15"/>
      <c r="I68" s="15"/>
      <c r="J68" s="15"/>
      <c r="K68" s="15"/>
      <c r="L68" s="15"/>
      <c r="M68" s="15"/>
      <c r="N68" s="15"/>
      <c r="O68" s="15"/>
      <c r="P68" s="14">
        <f t="shared" si="5"/>
        <v>0</v>
      </c>
      <c r="Q68" s="14"/>
      <c r="R68" s="14"/>
      <c r="S68" s="14"/>
      <c r="T68" s="16"/>
      <c r="U68" s="16"/>
      <c r="V68" s="16"/>
      <c r="W68" s="16"/>
      <c r="X68" s="16"/>
    </row>
    <row r="69" spans="1:24">
      <c r="A69" s="11" t="s">
        <v>19</v>
      </c>
      <c r="B69" s="7"/>
      <c r="C69" s="7"/>
      <c r="D69" s="7"/>
      <c r="E69" s="11"/>
      <c r="F69" s="7"/>
      <c r="G69" s="7"/>
      <c r="H69" s="11">
        <f t="shared" ref="H69:P69" si="6">SUM(H62:H68)</f>
        <v>0</v>
      </c>
      <c r="I69" s="11">
        <f t="shared" si="6"/>
        <v>0</v>
      </c>
      <c r="J69" s="11">
        <f t="shared" si="6"/>
        <v>0</v>
      </c>
      <c r="K69" s="11">
        <f t="shared" si="6"/>
        <v>65</v>
      </c>
      <c r="L69" s="11">
        <f t="shared" si="6"/>
        <v>392</v>
      </c>
      <c r="M69" s="11">
        <f t="shared" si="6"/>
        <v>348</v>
      </c>
      <c r="N69" s="11">
        <f t="shared" si="6"/>
        <v>0</v>
      </c>
      <c r="O69" s="11">
        <f t="shared" si="6"/>
        <v>0</v>
      </c>
      <c r="P69" s="11">
        <f t="shared" si="6"/>
        <v>805</v>
      </c>
      <c r="Q69" s="12"/>
      <c r="R69" s="12"/>
      <c r="S69" s="12"/>
      <c r="T69" s="12"/>
      <c r="U69" s="12"/>
      <c r="V69" s="12"/>
      <c r="W69" s="12"/>
      <c r="X69" s="12"/>
    </row>
    <row r="70" spans="1:24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166" t="s">
        <v>34</v>
      </c>
      <c r="B71" s="1562"/>
      <c r="C71" s="1562"/>
      <c r="D71" s="1562"/>
      <c r="E71" s="1"/>
      <c r="F71" s="1"/>
      <c r="G71" s="1"/>
      <c r="H71" s="1"/>
      <c r="I71" s="1"/>
      <c r="J71" s="1563"/>
      <c r="K71" s="1563"/>
      <c r="L71" s="156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 ht="18">
      <c r="A72" s="187" t="s">
        <v>35</v>
      </c>
      <c r="B72" s="186" t="s">
        <v>8018</v>
      </c>
      <c r="C72" s="239" t="s">
        <v>8135</v>
      </c>
      <c r="D72" s="24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4" t="s">
        <v>161</v>
      </c>
      <c r="B73" s="1564" t="s">
        <v>7158</v>
      </c>
      <c r="C73" s="1564"/>
      <c r="D73" s="242"/>
      <c r="E73" s="243" t="s">
        <v>40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4" t="s">
        <v>169</v>
      </c>
      <c r="B74" s="1564" t="s">
        <v>7138</v>
      </c>
      <c r="C74" s="156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5" t="s">
        <v>42</v>
      </c>
      <c r="B75" s="1772" t="s">
        <v>487</v>
      </c>
      <c r="C75" s="177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4">
      <c r="A76" s="5" t="s">
        <v>42</v>
      </c>
      <c r="B76" s="1772"/>
      <c r="C76" s="177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4">
      <c r="A77" s="5" t="s">
        <v>43</v>
      </c>
      <c r="B77" s="1566">
        <v>358401802891</v>
      </c>
      <c r="C77" s="156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4">
      <c r="A78" s="5" t="s">
        <v>44</v>
      </c>
      <c r="B78" s="1567">
        <v>0.95833333333333337</v>
      </c>
      <c r="C78" s="156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81" spans="1:24" ht="23.25" customHeight="1">
      <c r="A81" s="1597" t="s">
        <v>394</v>
      </c>
      <c r="B81" s="1597"/>
      <c r="C81" s="1597"/>
      <c r="D81" s="1597"/>
      <c r="E81" s="1597"/>
      <c r="F81" s="1597"/>
      <c r="G81" s="325"/>
      <c r="H81" s="1597" t="s">
        <v>3361</v>
      </c>
      <c r="I81" s="1597"/>
      <c r="J81" s="1597"/>
      <c r="K81" s="1597"/>
      <c r="L81" s="1597"/>
      <c r="M81" s="1597"/>
      <c r="N81" s="1597"/>
      <c r="O81" s="1597"/>
      <c r="P81" s="1597"/>
      <c r="Q81" s="1595" t="s">
        <v>8156</v>
      </c>
      <c r="R81" s="1596"/>
      <c r="S81" s="1596"/>
      <c r="T81" s="1596"/>
      <c r="U81" s="1596"/>
      <c r="V81" s="1596"/>
      <c r="W81" s="1596"/>
      <c r="X81" s="1596"/>
    </row>
    <row r="82" spans="1:24" ht="26.25">
      <c r="A82" s="18" t="s">
        <v>3</v>
      </c>
      <c r="B82" s="18" t="s">
        <v>4</v>
      </c>
      <c r="C82" s="8" t="s">
        <v>5</v>
      </c>
      <c r="D82" s="8" t="s">
        <v>6</v>
      </c>
      <c r="E82" s="8" t="s">
        <v>7</v>
      </c>
      <c r="F82" s="8" t="s">
        <v>8</v>
      </c>
      <c r="G82" s="33" t="s">
        <v>10</v>
      </c>
      <c r="H82" s="9" t="s">
        <v>11</v>
      </c>
      <c r="I82" s="9" t="s">
        <v>12</v>
      </c>
      <c r="J82" s="9" t="s">
        <v>13</v>
      </c>
      <c r="K82" s="21" t="s">
        <v>14</v>
      </c>
      <c r="L82" s="21" t="s">
        <v>15</v>
      </c>
      <c r="M82" s="21" t="s">
        <v>16</v>
      </c>
      <c r="N82" s="21" t="s">
        <v>17</v>
      </c>
      <c r="O82" s="67" t="s">
        <v>18</v>
      </c>
      <c r="P82" s="8" t="s">
        <v>19</v>
      </c>
      <c r="Q82" s="8" t="s">
        <v>20</v>
      </c>
      <c r="R82" s="8" t="s">
        <v>9</v>
      </c>
      <c r="S82" s="8" t="s">
        <v>21</v>
      </c>
      <c r="T82" s="8" t="s">
        <v>24</v>
      </c>
      <c r="U82" s="8" t="s">
        <v>25</v>
      </c>
      <c r="V82" s="8" t="s">
        <v>26</v>
      </c>
      <c r="W82" s="8" t="s">
        <v>27</v>
      </c>
      <c r="X82" s="8" t="s">
        <v>28</v>
      </c>
    </row>
    <row r="83" spans="1:24">
      <c r="A83" s="340" t="s">
        <v>152</v>
      </c>
      <c r="B83" s="340" t="s">
        <v>78</v>
      </c>
      <c r="C83" s="25" t="s">
        <v>8157</v>
      </c>
      <c r="D83" s="15" t="s">
        <v>8158</v>
      </c>
      <c r="E83" s="24">
        <v>45866.90625</v>
      </c>
      <c r="F83" s="15">
        <v>10.1</v>
      </c>
      <c r="G83" s="37" t="s">
        <v>3561</v>
      </c>
      <c r="H83" s="15"/>
      <c r="I83" s="15"/>
      <c r="J83" s="26"/>
      <c r="K83" s="376"/>
      <c r="L83" s="345">
        <v>161</v>
      </c>
      <c r="M83" s="376"/>
      <c r="N83" s="376"/>
      <c r="O83" s="376"/>
      <c r="P83" s="66">
        <f t="shared" ref="P83:P89" si="7">SUM(H83:O83)</f>
        <v>161</v>
      </c>
      <c r="Q83" s="17" t="s">
        <v>32</v>
      </c>
      <c r="R83" s="14">
        <v>112949</v>
      </c>
      <c r="S83" s="23" t="s">
        <v>33</v>
      </c>
      <c r="T83" s="16" t="s">
        <v>8159</v>
      </c>
      <c r="U83" s="16" t="s">
        <v>90</v>
      </c>
      <c r="V83" s="16">
        <v>1013452</v>
      </c>
      <c r="W83" s="16" t="s">
        <v>8160</v>
      </c>
      <c r="X83" s="16"/>
    </row>
    <row r="84" spans="1:24">
      <c r="A84" s="340" t="s">
        <v>157</v>
      </c>
      <c r="B84" s="340" t="s">
        <v>78</v>
      </c>
      <c r="C84" s="25" t="s">
        <v>8161</v>
      </c>
      <c r="D84" s="15" t="s">
        <v>8158</v>
      </c>
      <c r="E84" s="24">
        <v>45866.90625</v>
      </c>
      <c r="F84" s="15">
        <v>10.1</v>
      </c>
      <c r="G84" s="37" t="s">
        <v>5238</v>
      </c>
      <c r="H84" s="15"/>
      <c r="I84" s="15"/>
      <c r="J84" s="26"/>
      <c r="K84" s="376"/>
      <c r="L84" s="376"/>
      <c r="M84" s="376">
        <v>161</v>
      </c>
      <c r="N84" s="376"/>
      <c r="O84" s="376"/>
      <c r="P84" s="66">
        <f t="shared" si="7"/>
        <v>161</v>
      </c>
      <c r="Q84" s="17" t="s">
        <v>32</v>
      </c>
      <c r="R84" s="14">
        <v>112928</v>
      </c>
      <c r="S84" s="23" t="s">
        <v>33</v>
      </c>
      <c r="T84" s="16" t="s">
        <v>8159</v>
      </c>
      <c r="U84" s="16" t="s">
        <v>90</v>
      </c>
      <c r="V84" s="16">
        <v>1013453</v>
      </c>
      <c r="W84" s="16" t="s">
        <v>8160</v>
      </c>
      <c r="X84" s="16"/>
    </row>
    <row r="85" spans="1:24">
      <c r="A85" s="340" t="s">
        <v>3866</v>
      </c>
      <c r="B85" s="340" t="s">
        <v>78</v>
      </c>
      <c r="C85" s="25" t="s">
        <v>8162</v>
      </c>
      <c r="D85" s="15" t="s">
        <v>8158</v>
      </c>
      <c r="E85" s="24">
        <v>45866.90625</v>
      </c>
      <c r="F85" s="15">
        <v>10.1</v>
      </c>
      <c r="G85" s="37" t="s">
        <v>3121</v>
      </c>
      <c r="H85" s="15"/>
      <c r="I85" s="15"/>
      <c r="J85" s="26"/>
      <c r="K85" s="376"/>
      <c r="L85" s="376">
        <v>152</v>
      </c>
      <c r="M85" s="376">
        <v>0</v>
      </c>
      <c r="N85" s="376"/>
      <c r="O85" s="376">
        <v>9</v>
      </c>
      <c r="P85" s="66">
        <f t="shared" si="7"/>
        <v>161</v>
      </c>
      <c r="Q85" s="17" t="s">
        <v>32</v>
      </c>
      <c r="R85" s="14">
        <v>112954</v>
      </c>
      <c r="S85" s="23" t="s">
        <v>33</v>
      </c>
      <c r="T85" s="16" t="s">
        <v>8159</v>
      </c>
      <c r="U85" s="16" t="s">
        <v>90</v>
      </c>
      <c r="V85" s="16">
        <v>1013454</v>
      </c>
      <c r="W85" s="16" t="s">
        <v>8160</v>
      </c>
      <c r="X85" s="16"/>
    </row>
    <row r="86" spans="1:24">
      <c r="A86" s="340" t="s">
        <v>119</v>
      </c>
      <c r="B86" s="340" t="s">
        <v>78</v>
      </c>
      <c r="C86" s="25" t="s">
        <v>8163</v>
      </c>
      <c r="D86" s="15" t="s">
        <v>8158</v>
      </c>
      <c r="E86" s="24">
        <v>45866.90625</v>
      </c>
      <c r="F86" s="15">
        <v>10.1</v>
      </c>
      <c r="G86" s="37" t="s">
        <v>3121</v>
      </c>
      <c r="H86" s="15"/>
      <c r="I86" s="15"/>
      <c r="J86" s="26"/>
      <c r="K86" s="345">
        <v>53</v>
      </c>
      <c r="L86" s="345">
        <v>54</v>
      </c>
      <c r="M86" s="376">
        <v>54</v>
      </c>
      <c r="N86" s="376"/>
      <c r="O86" s="376"/>
      <c r="P86" s="66">
        <f t="shared" si="7"/>
        <v>161</v>
      </c>
      <c r="Q86" s="17" t="s">
        <v>32</v>
      </c>
      <c r="R86" s="14">
        <v>112955</v>
      </c>
      <c r="S86" s="23" t="s">
        <v>33</v>
      </c>
      <c r="T86" s="16" t="s">
        <v>8159</v>
      </c>
      <c r="U86" s="16" t="s">
        <v>90</v>
      </c>
      <c r="V86" s="16">
        <v>1013455</v>
      </c>
      <c r="W86" s="16" t="s">
        <v>8160</v>
      </c>
      <c r="X86" s="16"/>
    </row>
    <row r="87" spans="1:24">
      <c r="A87" s="340" t="s">
        <v>157</v>
      </c>
      <c r="B87" s="340" t="s">
        <v>78</v>
      </c>
      <c r="C87" s="25" t="s">
        <v>8164</v>
      </c>
      <c r="D87" s="15" t="s">
        <v>8158</v>
      </c>
      <c r="E87" s="24">
        <v>45866.90625</v>
      </c>
      <c r="F87" s="15">
        <v>10.1</v>
      </c>
      <c r="G87" s="37" t="s">
        <v>3121</v>
      </c>
      <c r="H87" s="15"/>
      <c r="I87" s="15"/>
      <c r="J87" s="26"/>
      <c r="K87" s="376"/>
      <c r="L87" s="376">
        <v>54</v>
      </c>
      <c r="M87" s="376">
        <v>107</v>
      </c>
      <c r="N87" s="376"/>
      <c r="O87" s="376"/>
      <c r="P87" s="66">
        <f t="shared" si="7"/>
        <v>161</v>
      </c>
      <c r="Q87" s="17" t="s">
        <v>32</v>
      </c>
      <c r="R87" s="14">
        <v>112929</v>
      </c>
      <c r="S87" s="23" t="s">
        <v>33</v>
      </c>
      <c r="T87" s="16" t="s">
        <v>8159</v>
      </c>
      <c r="U87" s="16" t="s">
        <v>90</v>
      </c>
      <c r="V87" s="16">
        <v>1013456</v>
      </c>
      <c r="W87" s="16" t="s">
        <v>8160</v>
      </c>
      <c r="X87" s="16"/>
    </row>
    <row r="88" spans="1:24">
      <c r="A88" s="45"/>
      <c r="B88" s="45"/>
      <c r="C88" s="15"/>
      <c r="D88" s="15"/>
      <c r="E88" s="15"/>
      <c r="F88" s="15"/>
      <c r="G88" s="37"/>
      <c r="H88" s="15"/>
      <c r="I88" s="15"/>
      <c r="J88" s="15"/>
      <c r="K88" s="45"/>
      <c r="L88" s="45"/>
      <c r="M88" s="45"/>
      <c r="N88" s="45"/>
      <c r="O88" s="45"/>
      <c r="P88" s="14">
        <f t="shared" si="7"/>
        <v>0</v>
      </c>
      <c r="Q88" s="14"/>
      <c r="R88" s="14"/>
      <c r="S88" s="14"/>
      <c r="T88" s="16"/>
      <c r="U88" s="16"/>
      <c r="V88" s="16"/>
      <c r="W88" s="16"/>
      <c r="X88" s="16"/>
    </row>
    <row r="89" spans="1:24">
      <c r="A89" s="15"/>
      <c r="B89" s="15"/>
      <c r="C89" s="15"/>
      <c r="D89" s="15"/>
      <c r="E89" s="15"/>
      <c r="F89" s="15"/>
      <c r="G89" s="37"/>
      <c r="H89" s="15"/>
      <c r="I89" s="15"/>
      <c r="J89" s="15"/>
      <c r="K89" s="15"/>
      <c r="L89" s="15"/>
      <c r="M89" s="15"/>
      <c r="N89" s="15"/>
      <c r="O89" s="15"/>
      <c r="P89" s="14">
        <f t="shared" si="7"/>
        <v>0</v>
      </c>
      <c r="Q89" s="14"/>
      <c r="R89" s="14"/>
      <c r="S89" s="14"/>
      <c r="T89" s="16"/>
      <c r="U89" s="16"/>
      <c r="V89" s="16"/>
      <c r="W89" s="16"/>
      <c r="X89" s="16"/>
    </row>
    <row r="90" spans="1:24">
      <c r="A90" s="11" t="s">
        <v>19</v>
      </c>
      <c r="B90" s="7"/>
      <c r="C90" s="7"/>
      <c r="D90" s="7"/>
      <c r="E90" s="11"/>
      <c r="F90" s="7"/>
      <c r="G90" s="7"/>
      <c r="H90" s="11">
        <f t="shared" ref="H90:P90" si="8">SUM(H83:H89)</f>
        <v>0</v>
      </c>
      <c r="I90" s="11">
        <f t="shared" si="8"/>
        <v>0</v>
      </c>
      <c r="J90" s="11">
        <f t="shared" si="8"/>
        <v>0</v>
      </c>
      <c r="K90" s="11">
        <f t="shared" si="8"/>
        <v>53</v>
      </c>
      <c r="L90" s="11">
        <f t="shared" si="8"/>
        <v>421</v>
      </c>
      <c r="M90" s="11">
        <f t="shared" si="8"/>
        <v>322</v>
      </c>
      <c r="N90" s="11">
        <f t="shared" si="8"/>
        <v>0</v>
      </c>
      <c r="O90" s="11">
        <f t="shared" si="8"/>
        <v>9</v>
      </c>
      <c r="P90" s="11">
        <f t="shared" si="8"/>
        <v>805</v>
      </c>
      <c r="Q90" s="12"/>
      <c r="R90" s="12"/>
      <c r="S90" s="12"/>
      <c r="T90" s="12"/>
      <c r="U90" s="12"/>
      <c r="V90" s="12"/>
      <c r="W90" s="12"/>
      <c r="X90" s="12"/>
    </row>
    <row r="91" spans="1:24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>
      <c r="A92" s="166" t="s">
        <v>34</v>
      </c>
      <c r="B92" s="1562"/>
      <c r="C92" s="1562"/>
      <c r="D92" s="1562"/>
      <c r="E92" s="1"/>
      <c r="F92" s="1"/>
      <c r="G92" s="1"/>
      <c r="H92" s="1"/>
      <c r="I92" s="1"/>
      <c r="J92" s="1563"/>
      <c r="K92" s="1563"/>
      <c r="L92" s="1563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 ht="18">
      <c r="A93" s="187" t="s">
        <v>35</v>
      </c>
      <c r="B93" s="186" t="s">
        <v>8018</v>
      </c>
      <c r="C93" s="239" t="s">
        <v>8135</v>
      </c>
      <c r="D93" s="24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4">
      <c r="A94" s="4" t="s">
        <v>4547</v>
      </c>
      <c r="B94" s="1564"/>
      <c r="C94" s="1564"/>
      <c r="D94" s="242"/>
      <c r="E94" s="243" t="s">
        <v>40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4">
      <c r="A95" s="5" t="s">
        <v>42</v>
      </c>
      <c r="B95" s="1772"/>
      <c r="C95" s="177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4">
      <c r="A96" s="5" t="s">
        <v>42</v>
      </c>
      <c r="B96" s="1772"/>
      <c r="C96" s="177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5" t="s">
        <v>43</v>
      </c>
      <c r="B97" s="1772"/>
      <c r="C97" s="177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5" t="s">
        <v>44</v>
      </c>
      <c r="B98" s="1772"/>
      <c r="C98" s="177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</sheetData>
  <mergeCells count="53">
    <mergeCell ref="B94:C94"/>
    <mergeCell ref="B95:C95"/>
    <mergeCell ref="B96:C96"/>
    <mergeCell ref="B97:C97"/>
    <mergeCell ref="B98:C98"/>
    <mergeCell ref="A81:F81"/>
    <mergeCell ref="H81:P81"/>
    <mergeCell ref="Q81:X81"/>
    <mergeCell ref="B92:D92"/>
    <mergeCell ref="J92:L92"/>
    <mergeCell ref="B73:C73"/>
    <mergeCell ref="B75:C75"/>
    <mergeCell ref="B76:C76"/>
    <mergeCell ref="B77:C77"/>
    <mergeCell ref="B78:C78"/>
    <mergeCell ref="B74:C74"/>
    <mergeCell ref="A60:F60"/>
    <mergeCell ref="H60:P60"/>
    <mergeCell ref="Q60:X60"/>
    <mergeCell ref="B71:D71"/>
    <mergeCell ref="J71:L71"/>
    <mergeCell ref="B52:C52"/>
    <mergeCell ref="B54:C54"/>
    <mergeCell ref="B55:C55"/>
    <mergeCell ref="B56:C56"/>
    <mergeCell ref="B57:C57"/>
    <mergeCell ref="B53:C53"/>
    <mergeCell ref="B50:D50"/>
    <mergeCell ref="J50:L50"/>
    <mergeCell ref="B13:C13"/>
    <mergeCell ref="B14:C14"/>
    <mergeCell ref="B15:C15"/>
    <mergeCell ref="B16:C16"/>
    <mergeCell ref="A18:F18"/>
    <mergeCell ref="B35:C35"/>
    <mergeCell ref="B36:C36"/>
    <mergeCell ref="B29:D29"/>
    <mergeCell ref="J29:L29"/>
    <mergeCell ref="Q1:X1"/>
    <mergeCell ref="B10:D10"/>
    <mergeCell ref="J10:L10"/>
    <mergeCell ref="B12:C12"/>
    <mergeCell ref="A39:F39"/>
    <mergeCell ref="H39:P39"/>
    <mergeCell ref="Q39:X39"/>
    <mergeCell ref="Q18:X18"/>
    <mergeCell ref="B31:C31"/>
    <mergeCell ref="B33:C33"/>
    <mergeCell ref="B34:C34"/>
    <mergeCell ref="H18:P18"/>
    <mergeCell ref="A1:F1"/>
    <mergeCell ref="H1:P1"/>
    <mergeCell ref="B32:C3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4EFE5-7968-43F0-B6D4-D8AC225123FE}">
  <sheetPr>
    <tabColor rgb="FFFFFF00"/>
  </sheetPr>
  <dimension ref="A1:Z93"/>
  <sheetViews>
    <sheetView topLeftCell="A60" workbookViewId="0">
      <selection activeCell="T78" sqref="T7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7.140625" customWidth="1"/>
    <col min="22" max="22" width="16.28515625" customWidth="1"/>
    <col min="23" max="24" width="9.140625" bestFit="1" customWidth="1"/>
    <col min="25" max="25" width="19" customWidth="1"/>
  </cols>
  <sheetData>
    <row r="1" spans="1:26" ht="23.25">
      <c r="A1" s="1549" t="s">
        <v>205</v>
      </c>
      <c r="B1" s="1549"/>
      <c r="C1" s="1549"/>
      <c r="D1" s="1549"/>
      <c r="E1" s="1549"/>
      <c r="F1" s="1549"/>
      <c r="G1" s="1208"/>
      <c r="H1" s="1209"/>
      <c r="I1" s="1549" t="s">
        <v>446</v>
      </c>
      <c r="J1" s="1549"/>
      <c r="K1" s="1549"/>
      <c r="L1" s="1549"/>
      <c r="M1" s="1549"/>
      <c r="N1" s="1549"/>
      <c r="O1" s="1549"/>
      <c r="P1" s="1549"/>
      <c r="Q1" s="1549"/>
      <c r="R1" s="1550" t="s">
        <v>856</v>
      </c>
      <c r="S1" s="1551"/>
      <c r="T1" s="1550"/>
      <c r="U1" s="1550"/>
      <c r="V1" s="1550"/>
      <c r="W1" s="1550"/>
      <c r="X1" s="1550"/>
      <c r="Y1" s="1550"/>
      <c r="Z1" s="1550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857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>
      <c r="A3" s="1178" t="s">
        <v>113</v>
      </c>
      <c r="B3" s="1178" t="s">
        <v>65</v>
      </c>
      <c r="C3" s="1178" t="s">
        <v>858</v>
      </c>
      <c r="D3" s="1178" t="s">
        <v>56</v>
      </c>
      <c r="E3" s="1179">
        <v>46249.472222222219</v>
      </c>
      <c r="F3" s="1178">
        <v>17</v>
      </c>
      <c r="G3" s="1178">
        <v>121887</v>
      </c>
      <c r="H3" s="1205"/>
      <c r="I3" s="1178"/>
      <c r="J3" s="1178"/>
      <c r="K3" s="1178"/>
      <c r="L3" s="1178"/>
      <c r="M3" s="1186">
        <v>54</v>
      </c>
      <c r="N3" s="1178"/>
      <c r="O3" s="1178"/>
      <c r="P3" s="1178"/>
      <c r="Q3" s="1175">
        <f>SUM(I3:P3)</f>
        <v>54</v>
      </c>
      <c r="R3" s="1175" t="s">
        <v>30</v>
      </c>
      <c r="S3" s="1177" t="s">
        <v>33</v>
      </c>
      <c r="T3" s="1175"/>
      <c r="U3" s="1175" t="s">
        <v>859</v>
      </c>
      <c r="V3" s="1233" t="s">
        <v>169</v>
      </c>
      <c r="W3" s="1181" t="s">
        <v>860</v>
      </c>
      <c r="X3" s="1181">
        <v>1022480</v>
      </c>
      <c r="Y3" s="1181" t="s">
        <v>861</v>
      </c>
      <c r="Z3" s="1181"/>
    </row>
    <row r="4" spans="1:26">
      <c r="A4" s="1261" t="s">
        <v>698</v>
      </c>
      <c r="B4" s="1261" t="s">
        <v>78</v>
      </c>
      <c r="C4" s="1261" t="s">
        <v>862</v>
      </c>
      <c r="D4" s="1261" t="s">
        <v>99</v>
      </c>
      <c r="E4" s="1500">
        <v>46249.277777777781</v>
      </c>
      <c r="F4" s="1172">
        <v>13.3</v>
      </c>
      <c r="G4" s="1172">
        <v>121920</v>
      </c>
      <c r="H4" s="1174" t="s">
        <v>802</v>
      </c>
      <c r="I4" s="1172"/>
      <c r="J4" s="1172"/>
      <c r="K4" s="1172"/>
      <c r="L4" s="1172"/>
      <c r="M4" s="1186">
        <v>131</v>
      </c>
      <c r="N4" s="1186">
        <v>30</v>
      </c>
      <c r="O4" s="1172"/>
      <c r="P4" s="1172"/>
      <c r="Q4" s="1175">
        <f>SUM(I4:P4)</f>
        <v>161</v>
      </c>
      <c r="R4" s="1176" t="s">
        <v>32</v>
      </c>
      <c r="S4" s="1177" t="s">
        <v>33</v>
      </c>
      <c r="T4" s="1454" t="b">
        <v>1</v>
      </c>
      <c r="U4" s="1440">
        <v>46245.5</v>
      </c>
      <c r="V4" s="1190" t="s">
        <v>100</v>
      </c>
      <c r="W4" s="1181" t="s">
        <v>860</v>
      </c>
      <c r="X4" s="1181">
        <v>1022481</v>
      </c>
      <c r="Y4" s="1181" t="s">
        <v>861</v>
      </c>
      <c r="Z4" s="1181"/>
    </row>
    <row r="5" spans="1:26">
      <c r="A5" s="1261" t="s">
        <v>863</v>
      </c>
      <c r="B5" s="1261" t="s">
        <v>78</v>
      </c>
      <c r="C5" s="1261" t="s">
        <v>864</v>
      </c>
      <c r="D5" s="1261" t="s">
        <v>99</v>
      </c>
      <c r="E5" s="1500">
        <v>46249.277777777781</v>
      </c>
      <c r="F5" s="1172">
        <v>13.3</v>
      </c>
      <c r="G5" s="1172">
        <v>121932</v>
      </c>
      <c r="H5" s="1174" t="s">
        <v>802</v>
      </c>
      <c r="I5" s="1172"/>
      <c r="J5" s="1172"/>
      <c r="K5" s="1172"/>
      <c r="L5" s="1172"/>
      <c r="M5" s="1186">
        <v>144</v>
      </c>
      <c r="N5" s="1186">
        <v>12</v>
      </c>
      <c r="O5" s="1186">
        <v>5</v>
      </c>
      <c r="P5" s="1172"/>
      <c r="Q5" s="1175">
        <f>SUM(I5:P5)</f>
        <v>161</v>
      </c>
      <c r="R5" s="1176" t="s">
        <v>32</v>
      </c>
      <c r="S5" s="1177" t="s">
        <v>33</v>
      </c>
      <c r="T5" s="1454" t="b">
        <v>1</v>
      </c>
      <c r="U5" s="1440">
        <v>46245.5</v>
      </c>
      <c r="V5" s="1190" t="s">
        <v>100</v>
      </c>
      <c r="W5" s="1181" t="s">
        <v>860</v>
      </c>
      <c r="X5" s="1181">
        <v>1022482</v>
      </c>
      <c r="Y5" s="1181" t="s">
        <v>861</v>
      </c>
      <c r="Z5" s="1181"/>
    </row>
    <row r="6" spans="1:26">
      <c r="A6" s="1172" t="s">
        <v>86</v>
      </c>
      <c r="B6" s="1172" t="s">
        <v>78</v>
      </c>
      <c r="C6" s="1186" t="s">
        <v>865</v>
      </c>
      <c r="D6" s="1186" t="s">
        <v>88</v>
      </c>
      <c r="E6" s="1230">
        <v>46250.166666666664</v>
      </c>
      <c r="F6" s="1186">
        <v>11.9</v>
      </c>
      <c r="G6" s="1172">
        <v>121933</v>
      </c>
      <c r="H6" s="1174" t="s">
        <v>802</v>
      </c>
      <c r="I6" s="1172"/>
      <c r="J6" s="1172"/>
      <c r="K6" s="1172"/>
      <c r="L6" s="1172"/>
      <c r="M6" s="1186">
        <v>135</v>
      </c>
      <c r="N6" s="1186">
        <v>21</v>
      </c>
      <c r="O6" s="1186">
        <v>5</v>
      </c>
      <c r="P6" s="1172"/>
      <c r="Q6" s="1175">
        <f>SUM(I6:P6)</f>
        <v>161</v>
      </c>
      <c r="R6" s="1176" t="s">
        <v>32</v>
      </c>
      <c r="S6" s="1177" t="s">
        <v>33</v>
      </c>
      <c r="T6" s="1175"/>
      <c r="U6" s="1440">
        <v>46247.5</v>
      </c>
      <c r="V6" s="1189" t="s">
        <v>161</v>
      </c>
      <c r="W6" s="1181" t="s">
        <v>860</v>
      </c>
      <c r="X6" s="1181">
        <v>1022483</v>
      </c>
      <c r="Y6" s="1181" t="s">
        <v>866</v>
      </c>
      <c r="Z6" s="1181"/>
    </row>
    <row r="7" spans="1:26">
      <c r="A7" s="1172" t="s">
        <v>867</v>
      </c>
      <c r="B7" s="1172" t="s">
        <v>115</v>
      </c>
      <c r="C7" s="1186" t="s">
        <v>868</v>
      </c>
      <c r="D7" s="1172" t="s">
        <v>117</v>
      </c>
      <c r="E7" s="1173">
        <v>46251.333333333336</v>
      </c>
      <c r="F7" s="1172">
        <v>14.8</v>
      </c>
      <c r="G7" s="1172">
        <v>121921</v>
      </c>
      <c r="H7" s="1174" t="s">
        <v>802</v>
      </c>
      <c r="I7" s="1172"/>
      <c r="J7" s="1172"/>
      <c r="K7" s="1172"/>
      <c r="L7" s="1172"/>
      <c r="M7" s="1186">
        <v>135</v>
      </c>
      <c r="N7" s="1186">
        <v>26</v>
      </c>
      <c r="O7" s="1172"/>
      <c r="P7" s="1172"/>
      <c r="Q7" s="1175">
        <f>SUM(I7:P7)</f>
        <v>161</v>
      </c>
      <c r="R7" s="1176" t="s">
        <v>32</v>
      </c>
      <c r="S7" s="1177" t="s">
        <v>33</v>
      </c>
      <c r="T7" s="1454" t="b">
        <v>1</v>
      </c>
      <c r="U7" s="1175"/>
      <c r="V7" s="1190" t="s">
        <v>100</v>
      </c>
      <c r="W7" s="1181" t="s">
        <v>860</v>
      </c>
      <c r="X7" s="1181">
        <v>1022484</v>
      </c>
      <c r="Y7" s="1181" t="s">
        <v>869</v>
      </c>
      <c r="Z7" s="1181"/>
    </row>
    <row r="8" spans="1:26">
      <c r="A8" s="1214" t="s">
        <v>19</v>
      </c>
      <c r="B8" s="1209"/>
      <c r="C8" s="1209"/>
      <c r="D8" s="1209"/>
      <c r="E8" s="1214"/>
      <c r="F8" s="1209"/>
      <c r="G8" s="1209"/>
      <c r="H8" s="1209"/>
      <c r="I8" s="1214">
        <f ca="1">SUM(I3:I22)</f>
        <v>0</v>
      </c>
      <c r="J8" s="1214">
        <f ca="1">SUM(J3:J22)</f>
        <v>0</v>
      </c>
      <c r="K8" s="1214">
        <f ca="1">SUM(K3:K22)</f>
        <v>0</v>
      </c>
      <c r="L8" s="1214">
        <f t="shared" ref="L8:P8" si="0">SUM(L3:L7)</f>
        <v>0</v>
      </c>
      <c r="M8" s="1214">
        <f t="shared" si="0"/>
        <v>599</v>
      </c>
      <c r="N8" s="1214">
        <f t="shared" si="0"/>
        <v>89</v>
      </c>
      <c r="O8" s="1214">
        <f t="shared" si="0"/>
        <v>10</v>
      </c>
      <c r="P8" s="1214">
        <f t="shared" si="0"/>
        <v>0</v>
      </c>
      <c r="Q8" s="1214">
        <f>SUM(Q3:Q7)</f>
        <v>698</v>
      </c>
      <c r="R8" s="1215"/>
      <c r="S8" s="1215"/>
      <c r="T8" s="1215"/>
      <c r="U8" s="1215"/>
      <c r="V8" s="1215"/>
      <c r="W8" s="1215"/>
      <c r="X8" s="1215"/>
      <c r="Y8" s="1215"/>
      <c r="Z8" s="1215"/>
    </row>
    <row r="10" spans="1:26">
      <c r="A10" s="1218" t="s">
        <v>34</v>
      </c>
      <c r="B10" s="1552"/>
      <c r="C10" s="1552"/>
      <c r="D10" s="1552"/>
      <c r="E10" s="1216"/>
      <c r="F10" s="1216"/>
      <c r="G10" s="1216"/>
      <c r="H10" s="1216"/>
      <c r="I10" s="1216"/>
      <c r="J10" s="1216"/>
      <c r="K10" s="1553"/>
      <c r="L10" s="1553"/>
      <c r="M10" s="1553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Y10" s="1216"/>
    </row>
    <row r="11" spans="1:26" ht="18">
      <c r="A11" s="1220" t="s">
        <v>35</v>
      </c>
      <c r="B11" s="1221" t="s">
        <v>36</v>
      </c>
      <c r="C11" s="1222" t="s">
        <v>37</v>
      </c>
      <c r="D11" s="1219"/>
      <c r="E11" s="1216"/>
      <c r="F11" s="1216"/>
      <c r="G11" s="1216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>
      <c r="A12" s="1194" t="s">
        <v>161</v>
      </c>
      <c r="B12" s="1548" t="s">
        <v>39</v>
      </c>
      <c r="C12" s="1548"/>
      <c r="D12" s="1223"/>
      <c r="E12" s="1224" t="s">
        <v>40</v>
      </c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6">
      <c r="A13" s="1232" t="s">
        <v>169</v>
      </c>
      <c r="B13" s="1232" t="s">
        <v>179</v>
      </c>
      <c r="C13" s="1232"/>
      <c r="D13" s="1223"/>
      <c r="E13" s="1224"/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>
      <c r="A14" s="1195" t="s">
        <v>100</v>
      </c>
      <c r="B14" s="1554" t="s">
        <v>41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 ht="15" customHeight="1">
      <c r="A15" s="1225" t="s">
        <v>42</v>
      </c>
      <c r="B15" s="1555" t="s">
        <v>870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6">
      <c r="A17" s="1225" t="s">
        <v>43</v>
      </c>
      <c r="B17" s="1556" t="s">
        <v>871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6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19" spans="1:26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Y19" s="1216"/>
    </row>
    <row r="20" spans="1:26" ht="23.25" customHeight="1">
      <c r="A20" s="1603" t="s">
        <v>155</v>
      </c>
      <c r="B20" s="1603"/>
      <c r="C20" s="1603"/>
      <c r="D20" s="1603"/>
      <c r="E20" s="1603"/>
      <c r="F20" s="1603"/>
      <c r="G20" s="1240"/>
      <c r="H20" s="1241"/>
      <c r="I20" s="1603" t="s">
        <v>751</v>
      </c>
      <c r="J20" s="1603"/>
      <c r="K20" s="1603"/>
      <c r="L20" s="1603"/>
      <c r="M20" s="1603"/>
      <c r="N20" s="1603"/>
      <c r="O20" s="1603"/>
      <c r="P20" s="1603"/>
      <c r="Q20" s="1603"/>
      <c r="R20" s="1604" t="s">
        <v>872</v>
      </c>
      <c r="S20" s="1605"/>
      <c r="T20" s="1604"/>
      <c r="U20" s="1604"/>
      <c r="V20" s="1604"/>
      <c r="W20" s="1604"/>
      <c r="X20" s="1604"/>
      <c r="Y20" s="1604"/>
      <c r="Z20" s="1604"/>
    </row>
    <row r="21" spans="1:26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419" t="s">
        <v>857</v>
      </c>
      <c r="V21" s="1210" t="s">
        <v>24</v>
      </c>
      <c r="W21" s="1210" t="s">
        <v>25</v>
      </c>
      <c r="X21" s="1210" t="s">
        <v>26</v>
      </c>
      <c r="Y21" s="1210" t="s">
        <v>27</v>
      </c>
      <c r="Z21" s="1210" t="s">
        <v>28</v>
      </c>
    </row>
    <row r="22" spans="1:26">
      <c r="A22" s="1172" t="s">
        <v>107</v>
      </c>
      <c r="B22" s="1172" t="s">
        <v>78</v>
      </c>
      <c r="C22" s="1172" t="s">
        <v>873</v>
      </c>
      <c r="D22" s="1172" t="s">
        <v>337</v>
      </c>
      <c r="E22" s="1173">
        <v>46251.458333333336</v>
      </c>
      <c r="F22" s="1172">
        <v>11.9</v>
      </c>
      <c r="G22" s="1172">
        <v>121922</v>
      </c>
      <c r="H22" s="1174" t="s">
        <v>802</v>
      </c>
      <c r="I22" s="1228" t="s">
        <v>261</v>
      </c>
      <c r="J22" s="1172"/>
      <c r="K22" s="1172"/>
      <c r="L22" s="1172"/>
      <c r="M22" s="1186">
        <v>120</v>
      </c>
      <c r="N22" s="1186">
        <v>30</v>
      </c>
      <c r="O22" s="1186">
        <v>11</v>
      </c>
      <c r="P22" s="1172"/>
      <c r="Q22" s="1175">
        <f t="shared" ref="Q22:Q26" si="1">SUM(I22:P22)</f>
        <v>161</v>
      </c>
      <c r="R22" s="1176" t="s">
        <v>32</v>
      </c>
      <c r="S22" s="1177" t="s">
        <v>33</v>
      </c>
      <c r="T22" s="1175"/>
      <c r="U22" s="1175"/>
      <c r="V22" s="1189" t="s">
        <v>771</v>
      </c>
      <c r="W22" s="1181" t="s">
        <v>860</v>
      </c>
      <c r="X22" s="1181">
        <v>1022493</v>
      </c>
      <c r="Y22" s="1181" t="s">
        <v>874</v>
      </c>
      <c r="Z22" s="1181"/>
    </row>
    <row r="23" spans="1:26">
      <c r="A23" s="1186" t="s">
        <v>875</v>
      </c>
      <c r="B23" s="1186" t="s">
        <v>92</v>
      </c>
      <c r="C23" s="1178" t="s">
        <v>876</v>
      </c>
      <c r="D23" s="1172" t="s">
        <v>491</v>
      </c>
      <c r="E23" s="1173">
        <v>46251.277777777781</v>
      </c>
      <c r="F23" s="1172">
        <v>12.8</v>
      </c>
      <c r="G23" s="1172">
        <v>121934</v>
      </c>
      <c r="H23" s="1174" t="s">
        <v>802</v>
      </c>
      <c r="I23" s="1228" t="s">
        <v>261</v>
      </c>
      <c r="J23" s="1172"/>
      <c r="K23" s="1172"/>
      <c r="L23" s="1186">
        <v>54</v>
      </c>
      <c r="M23" s="1186">
        <v>77</v>
      </c>
      <c r="N23" s="1186">
        <v>30</v>
      </c>
      <c r="O23" s="1172"/>
      <c r="P23" s="1172"/>
      <c r="Q23" s="1175">
        <f>SUM(I23:P23)</f>
        <v>161</v>
      </c>
      <c r="R23" s="1176" t="s">
        <v>32</v>
      </c>
      <c r="S23" s="1177" t="s">
        <v>33</v>
      </c>
      <c r="T23" s="1175"/>
      <c r="U23" s="1175" t="s">
        <v>877</v>
      </c>
      <c r="V23" s="1190" t="s">
        <v>523</v>
      </c>
      <c r="W23" s="1181" t="s">
        <v>860</v>
      </c>
      <c r="X23" s="1181">
        <v>1022494</v>
      </c>
      <c r="Y23" s="1181" t="s">
        <v>878</v>
      </c>
      <c r="Z23" s="1181"/>
    </row>
    <row r="24" spans="1:26">
      <c r="A24" s="1172" t="s">
        <v>102</v>
      </c>
      <c r="B24" s="1172" t="s">
        <v>92</v>
      </c>
      <c r="C24" s="1172" t="s">
        <v>879</v>
      </c>
      <c r="D24" s="1172" t="s">
        <v>491</v>
      </c>
      <c r="E24" s="1173">
        <v>46251.277777777781</v>
      </c>
      <c r="F24" s="1172">
        <v>12.8</v>
      </c>
      <c r="G24" s="1172">
        <v>121935</v>
      </c>
      <c r="H24" s="1174" t="s">
        <v>802</v>
      </c>
      <c r="I24" s="1172"/>
      <c r="J24" s="1172"/>
      <c r="K24" s="1172"/>
      <c r="L24" s="1172"/>
      <c r="M24" s="1186">
        <v>131</v>
      </c>
      <c r="N24" s="1186">
        <v>30</v>
      </c>
      <c r="O24" s="1172"/>
      <c r="P24" s="1172"/>
      <c r="Q24" s="1175">
        <f t="shared" si="1"/>
        <v>161</v>
      </c>
      <c r="R24" s="1176" t="s">
        <v>32</v>
      </c>
      <c r="S24" s="1177" t="s">
        <v>33</v>
      </c>
      <c r="T24" s="1175"/>
      <c r="U24" s="1175"/>
      <c r="V24" s="1190" t="s">
        <v>523</v>
      </c>
      <c r="W24" s="1181" t="s">
        <v>860</v>
      </c>
      <c r="X24" s="1181">
        <v>1022495</v>
      </c>
      <c r="Y24" s="1181" t="s">
        <v>878</v>
      </c>
      <c r="Z24" s="1181"/>
    </row>
    <row r="25" spans="1:26">
      <c r="A25" s="1172" t="s">
        <v>119</v>
      </c>
      <c r="B25" s="1172" t="s">
        <v>92</v>
      </c>
      <c r="C25" s="1172" t="s">
        <v>880</v>
      </c>
      <c r="D25" s="1172" t="s">
        <v>491</v>
      </c>
      <c r="E25" s="1173">
        <v>46251.277777777781</v>
      </c>
      <c r="F25" s="1172">
        <v>12.8</v>
      </c>
      <c r="G25" s="1172">
        <v>121936</v>
      </c>
      <c r="H25" s="1174" t="s">
        <v>802</v>
      </c>
      <c r="I25" s="1228" t="s">
        <v>261</v>
      </c>
      <c r="J25" s="1172"/>
      <c r="K25" s="1172"/>
      <c r="L25" s="1186">
        <v>60</v>
      </c>
      <c r="M25" s="1186">
        <v>90</v>
      </c>
      <c r="N25" s="1186">
        <v>11</v>
      </c>
      <c r="O25" s="1172"/>
      <c r="P25" s="1172"/>
      <c r="Q25" s="1175">
        <f t="shared" si="1"/>
        <v>161</v>
      </c>
      <c r="R25" s="1176" t="s">
        <v>32</v>
      </c>
      <c r="S25" s="1177" t="s">
        <v>33</v>
      </c>
      <c r="T25" s="1175"/>
      <c r="U25" s="1175"/>
      <c r="V25" s="1190" t="s">
        <v>523</v>
      </c>
      <c r="W25" s="1181" t="s">
        <v>860</v>
      </c>
      <c r="X25" s="1181">
        <v>1022498</v>
      </c>
      <c r="Y25" s="1181" t="s">
        <v>878</v>
      </c>
      <c r="Z25" s="1181"/>
    </row>
    <row r="26" spans="1:26">
      <c r="A26" s="1172" t="s">
        <v>121</v>
      </c>
      <c r="B26" s="1172" t="s">
        <v>92</v>
      </c>
      <c r="C26" s="1172" t="s">
        <v>881</v>
      </c>
      <c r="D26" s="1172" t="s">
        <v>491</v>
      </c>
      <c r="E26" s="1173">
        <v>46251.277777777781</v>
      </c>
      <c r="F26" s="1172">
        <v>12.8</v>
      </c>
      <c r="G26" s="1172">
        <v>121923</v>
      </c>
      <c r="H26" s="1174" t="s">
        <v>802</v>
      </c>
      <c r="I26" s="1228" t="s">
        <v>261</v>
      </c>
      <c r="J26" s="1172"/>
      <c r="K26" s="1172"/>
      <c r="L26" s="1186">
        <v>60</v>
      </c>
      <c r="M26" s="1186">
        <v>90</v>
      </c>
      <c r="N26" s="1186">
        <v>11</v>
      </c>
      <c r="O26" s="1172"/>
      <c r="P26" s="1172"/>
      <c r="Q26" s="1175">
        <f t="shared" si="1"/>
        <v>161</v>
      </c>
      <c r="R26" s="1176" t="s">
        <v>32</v>
      </c>
      <c r="S26" s="1177" t="s">
        <v>33</v>
      </c>
      <c r="T26" s="1175"/>
      <c r="U26" s="1175"/>
      <c r="V26" s="1190" t="s">
        <v>523</v>
      </c>
      <c r="W26" s="1181" t="s">
        <v>860</v>
      </c>
      <c r="X26" s="1181">
        <v>1022500</v>
      </c>
      <c r="Y26" s="1181" t="s">
        <v>878</v>
      </c>
      <c r="Z26" s="1181"/>
    </row>
    <row r="27" spans="1:26">
      <c r="A27" s="1172" t="s">
        <v>142</v>
      </c>
      <c r="B27" s="1172" t="s">
        <v>72</v>
      </c>
      <c r="C27" s="1172" t="s">
        <v>882</v>
      </c>
      <c r="D27" s="1172" t="s">
        <v>883</v>
      </c>
      <c r="E27" s="1173">
        <v>46251.548611111109</v>
      </c>
      <c r="F27" s="1172">
        <v>13.3</v>
      </c>
      <c r="G27" s="1172">
        <v>121888</v>
      </c>
      <c r="H27" s="1174"/>
      <c r="I27" s="1228" t="s">
        <v>261</v>
      </c>
      <c r="J27" s="1172"/>
      <c r="K27" s="1172"/>
      <c r="L27" s="1186">
        <v>108</v>
      </c>
      <c r="M27" s="1186">
        <v>53</v>
      </c>
      <c r="N27" s="1172"/>
      <c r="O27" s="1172"/>
      <c r="P27" s="1172"/>
      <c r="Q27" s="1175">
        <f>SUM(I27:P27)</f>
        <v>161</v>
      </c>
      <c r="R27" s="1175" t="s">
        <v>30</v>
      </c>
      <c r="S27" s="1175" t="s">
        <v>31</v>
      </c>
      <c r="T27" s="1175"/>
      <c r="U27" s="1175" t="s">
        <v>884</v>
      </c>
      <c r="V27" s="1190" t="s">
        <v>523</v>
      </c>
      <c r="W27" s="1181" t="s">
        <v>634</v>
      </c>
      <c r="X27" s="1181"/>
      <c r="Y27" s="1181" t="s">
        <v>885</v>
      </c>
      <c r="Z27" s="1181"/>
    </row>
    <row r="28" spans="1:26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 ca="1">SUM(I7:I26)</f>
        <v>0</v>
      </c>
      <c r="J28" s="1214">
        <f ca="1">SUM(J7:J26)</f>
        <v>0</v>
      </c>
      <c r="K28" s="1214">
        <f ca="1">SUM(K7:K27)</f>
        <v>0</v>
      </c>
      <c r="L28" s="1214">
        <f t="shared" ref="L28:Q28" si="2">SUM(L22:L27)</f>
        <v>282</v>
      </c>
      <c r="M28" s="1214">
        <f t="shared" si="2"/>
        <v>561</v>
      </c>
      <c r="N28" s="1214">
        <f t="shared" si="2"/>
        <v>112</v>
      </c>
      <c r="O28" s="1214">
        <f t="shared" si="2"/>
        <v>11</v>
      </c>
      <c r="P28" s="1214">
        <f t="shared" si="2"/>
        <v>0</v>
      </c>
      <c r="Q28" s="1214">
        <f t="shared" si="2"/>
        <v>966</v>
      </c>
      <c r="R28" s="1215"/>
      <c r="S28" s="1215"/>
      <c r="T28" s="1215"/>
      <c r="U28" s="1215"/>
      <c r="V28" s="1215"/>
      <c r="W28" s="1215"/>
      <c r="X28" s="1215"/>
      <c r="Y28" s="1215"/>
      <c r="Z28" s="1215"/>
    </row>
    <row r="29" spans="1:26">
      <c r="A29" s="1216"/>
      <c r="B29" s="1216"/>
      <c r="C29" s="1216"/>
      <c r="D29" s="1216"/>
      <c r="E29" s="1216"/>
      <c r="F29" s="1217"/>
      <c r="G29" s="1217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  <c r="Y29" s="1216"/>
    </row>
    <row r="30" spans="1:26">
      <c r="A30" s="1218" t="s">
        <v>34</v>
      </c>
      <c r="B30" s="1552"/>
      <c r="C30" s="1552"/>
      <c r="D30" s="1552"/>
      <c r="E30" s="1216"/>
      <c r="F30" s="1216"/>
      <c r="G30" s="1216"/>
      <c r="H30" s="1216"/>
      <c r="I30" s="1216"/>
      <c r="J30" s="1216"/>
      <c r="K30" s="1216"/>
      <c r="L30" s="1216"/>
      <c r="M30" s="1216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  <c r="Y30" s="1216"/>
    </row>
    <row r="31" spans="1:26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</row>
    <row r="32" spans="1:26" ht="15" customHeight="1">
      <c r="A32" s="1194" t="s">
        <v>760</v>
      </c>
      <c r="B32" s="1548" t="s">
        <v>39</v>
      </c>
      <c r="C32" s="1548"/>
      <c r="D32" s="1223"/>
      <c r="E32" s="1224" t="s">
        <v>40</v>
      </c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</row>
    <row r="33" spans="1:26">
      <c r="A33" s="1195" t="s">
        <v>523</v>
      </c>
      <c r="B33" s="1554" t="s">
        <v>41</v>
      </c>
      <c r="C33" s="1554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  <c r="Y33" s="1216"/>
    </row>
    <row r="34" spans="1:26">
      <c r="A34" s="1225" t="s">
        <v>42</v>
      </c>
      <c r="B34" s="1555"/>
      <c r="C34" s="1555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  <c r="Y34" s="1216"/>
    </row>
    <row r="35" spans="1:26">
      <c r="A35" s="1225" t="s">
        <v>42</v>
      </c>
      <c r="B35" s="1555"/>
      <c r="C35" s="1555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  <c r="Y35" s="1216"/>
    </row>
    <row r="36" spans="1:26">
      <c r="A36" s="1225" t="s">
        <v>43</v>
      </c>
      <c r="B36" s="1556"/>
      <c r="C36" s="155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</row>
    <row r="37" spans="1:26">
      <c r="A37" s="1225" t="s">
        <v>44</v>
      </c>
      <c r="B37" s="1557"/>
      <c r="C37" s="1557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  <c r="Y37" s="1216"/>
    </row>
    <row r="39" spans="1:26" ht="23.25" customHeight="1">
      <c r="A39" s="1549" t="s">
        <v>83</v>
      </c>
      <c r="B39" s="1549"/>
      <c r="C39" s="1549"/>
      <c r="D39" s="1549"/>
      <c r="E39" s="1549"/>
      <c r="F39" s="1549"/>
      <c r="G39" s="1208"/>
      <c r="H39" s="1209"/>
      <c r="I39" s="1549" t="s">
        <v>446</v>
      </c>
      <c r="J39" s="1549"/>
      <c r="K39" s="1549"/>
      <c r="L39" s="1549"/>
      <c r="M39" s="1549"/>
      <c r="N39" s="1549"/>
      <c r="O39" s="1549"/>
      <c r="P39" s="1549"/>
      <c r="Q39" s="1549"/>
      <c r="R39" s="1550" t="s">
        <v>886</v>
      </c>
      <c r="S39" s="1551"/>
      <c r="T39" s="1550"/>
      <c r="U39" s="1550"/>
      <c r="V39" s="1550"/>
      <c r="W39" s="1550"/>
      <c r="X39" s="1550"/>
      <c r="Y39" s="1550"/>
      <c r="Z39" s="1550"/>
    </row>
    <row r="40" spans="1:26" ht="26.25">
      <c r="A40" s="1210" t="s">
        <v>3</v>
      </c>
      <c r="B40" s="1210" t="s">
        <v>4</v>
      </c>
      <c r="C40" s="1210" t="s">
        <v>5</v>
      </c>
      <c r="D40" s="1210" t="s">
        <v>6</v>
      </c>
      <c r="E40" s="1210" t="s">
        <v>7</v>
      </c>
      <c r="F40" s="1210" t="s">
        <v>8</v>
      </c>
      <c r="G40" s="1210" t="s">
        <v>9</v>
      </c>
      <c r="H40" s="1211" t="s">
        <v>10</v>
      </c>
      <c r="I40" s="1227" t="s">
        <v>11</v>
      </c>
      <c r="J40" s="1227" t="s">
        <v>12</v>
      </c>
      <c r="K40" s="1227" t="s">
        <v>13</v>
      </c>
      <c r="L40" s="1227" t="s">
        <v>14</v>
      </c>
      <c r="M40" s="1227" t="s">
        <v>15</v>
      </c>
      <c r="N40" s="1227" t="s">
        <v>16</v>
      </c>
      <c r="O40" s="1227" t="s">
        <v>17</v>
      </c>
      <c r="P40" s="1212" t="s">
        <v>18</v>
      </c>
      <c r="Q40" s="1210" t="s">
        <v>19</v>
      </c>
      <c r="R40" s="1210" t="s">
        <v>20</v>
      </c>
      <c r="S40" s="1213" t="s">
        <v>21</v>
      </c>
      <c r="T40" s="1213" t="s">
        <v>22</v>
      </c>
      <c r="U40" s="1419" t="s">
        <v>857</v>
      </c>
      <c r="V40" s="1210" t="s">
        <v>24</v>
      </c>
      <c r="W40" s="1210" t="s">
        <v>25</v>
      </c>
      <c r="X40" s="1210" t="s">
        <v>26</v>
      </c>
      <c r="Y40" s="1210" t="s">
        <v>27</v>
      </c>
      <c r="Z40" s="1210" t="s">
        <v>28</v>
      </c>
    </row>
    <row r="41" spans="1:26">
      <c r="A41" s="1261" t="s">
        <v>141</v>
      </c>
      <c r="B41" s="1261" t="s">
        <v>69</v>
      </c>
      <c r="C41" s="1261" t="s">
        <v>887</v>
      </c>
      <c r="D41" s="1261" t="s">
        <v>68</v>
      </c>
      <c r="E41" s="1500">
        <v>46249.798611111109</v>
      </c>
      <c r="F41" s="1172">
        <v>17</v>
      </c>
      <c r="G41" s="1172">
        <v>121893</v>
      </c>
      <c r="H41" s="1174"/>
      <c r="I41" s="1172"/>
      <c r="J41" s="1172"/>
      <c r="K41" s="1172"/>
      <c r="L41" s="1172"/>
      <c r="M41" s="1186">
        <v>81</v>
      </c>
      <c r="N41" s="1186">
        <v>26</v>
      </c>
      <c r="O41" s="1172"/>
      <c r="P41" s="1172"/>
      <c r="Q41" s="1175">
        <f>SUM(I41:P41)</f>
        <v>107</v>
      </c>
      <c r="R41" s="1175" t="s">
        <v>30</v>
      </c>
      <c r="S41" s="1175" t="s">
        <v>31</v>
      </c>
      <c r="T41" s="1175"/>
      <c r="U41" s="1175" t="s">
        <v>888</v>
      </c>
      <c r="V41" s="1190" t="s">
        <v>169</v>
      </c>
      <c r="W41" s="1181" t="s">
        <v>634</v>
      </c>
      <c r="X41" s="1181">
        <v>1022487</v>
      </c>
      <c r="Y41" s="1181" t="s">
        <v>889</v>
      </c>
      <c r="Z41" s="1181"/>
    </row>
    <row r="42" spans="1:26">
      <c r="A42" s="1172" t="s">
        <v>122</v>
      </c>
      <c r="B42" s="1172" t="s">
        <v>62</v>
      </c>
      <c r="C42" s="1172" t="s">
        <v>890</v>
      </c>
      <c r="D42" s="1172" t="s">
        <v>61</v>
      </c>
      <c r="E42" s="1173">
        <v>46249.770833333336</v>
      </c>
      <c r="F42" s="1172">
        <v>15.3</v>
      </c>
      <c r="G42" s="1172">
        <v>121894</v>
      </c>
      <c r="H42" s="1174"/>
      <c r="I42" s="1172"/>
      <c r="J42" s="1172"/>
      <c r="K42" s="1172"/>
      <c r="L42" s="1186">
        <v>81</v>
      </c>
      <c r="M42" s="1172"/>
      <c r="N42" s="1172"/>
      <c r="O42" s="1172"/>
      <c r="P42" s="1172"/>
      <c r="Q42" s="1175">
        <f>SUM(I42:P42)</f>
        <v>81</v>
      </c>
      <c r="R42" s="1175" t="s">
        <v>30</v>
      </c>
      <c r="S42" s="1175" t="s">
        <v>31</v>
      </c>
      <c r="T42" s="1175"/>
      <c r="U42" s="1175" t="s">
        <v>891</v>
      </c>
      <c r="V42" s="1190" t="s">
        <v>169</v>
      </c>
      <c r="W42" s="1181" t="s">
        <v>860</v>
      </c>
      <c r="X42" s="1181">
        <v>1022488</v>
      </c>
      <c r="Y42" s="1181" t="s">
        <v>892</v>
      </c>
      <c r="Z42" s="1181"/>
    </row>
    <row r="43" spans="1:26">
      <c r="A43" s="1172" t="s">
        <v>150</v>
      </c>
      <c r="B43" s="1172" t="s">
        <v>57</v>
      </c>
      <c r="C43" s="1172" t="s">
        <v>893</v>
      </c>
      <c r="D43" s="1172" t="s">
        <v>56</v>
      </c>
      <c r="E43" s="1191" t="s">
        <v>894</v>
      </c>
      <c r="F43" s="1172">
        <v>12.3</v>
      </c>
      <c r="G43" s="1172">
        <v>121885</v>
      </c>
      <c r="H43" s="1174"/>
      <c r="I43" s="1172"/>
      <c r="J43" s="1172"/>
      <c r="K43" s="1172"/>
      <c r="L43" s="1186">
        <v>108</v>
      </c>
      <c r="M43" s="1172"/>
      <c r="N43" s="1172"/>
      <c r="O43" s="1172"/>
      <c r="P43" s="1172"/>
      <c r="Q43" s="1175">
        <f>SUM(I43:P43)</f>
        <v>108</v>
      </c>
      <c r="R43" s="1175" t="s">
        <v>30</v>
      </c>
      <c r="S43" s="1175" t="s">
        <v>31</v>
      </c>
      <c r="T43" s="1175"/>
      <c r="U43" s="1175" t="s">
        <v>891</v>
      </c>
      <c r="V43" s="1190" t="s">
        <v>169</v>
      </c>
      <c r="W43" s="1181" t="s">
        <v>860</v>
      </c>
      <c r="X43" s="1181">
        <v>1022489</v>
      </c>
      <c r="Y43" s="1181" t="s">
        <v>895</v>
      </c>
      <c r="Z43" s="1181"/>
    </row>
    <row r="44" spans="1:26">
      <c r="A44" s="1172" t="s">
        <v>145</v>
      </c>
      <c r="B44" s="1172" t="s">
        <v>57</v>
      </c>
      <c r="C44" s="1172" t="s">
        <v>896</v>
      </c>
      <c r="D44" s="1172" t="s">
        <v>56</v>
      </c>
      <c r="E44" s="1191" t="s">
        <v>894</v>
      </c>
      <c r="F44" s="1172">
        <v>12.3</v>
      </c>
      <c r="G44" s="1172">
        <v>121895</v>
      </c>
      <c r="H44" s="1174"/>
      <c r="I44" s="1172"/>
      <c r="J44" s="1172"/>
      <c r="K44" s="1186">
        <v>138</v>
      </c>
      <c r="L44" s="1186">
        <v>80</v>
      </c>
      <c r="M44" s="1172"/>
      <c r="N44" s="1172"/>
      <c r="O44" s="1172"/>
      <c r="P44" s="1172"/>
      <c r="Q44" s="1175">
        <f>SUM(K44:L44)</f>
        <v>218</v>
      </c>
      <c r="R44" s="1175" t="s">
        <v>30</v>
      </c>
      <c r="S44" s="1175" t="s">
        <v>31</v>
      </c>
      <c r="T44" s="1175"/>
      <c r="U44" s="1175" t="s">
        <v>891</v>
      </c>
      <c r="V44" s="1190" t="s">
        <v>169</v>
      </c>
      <c r="W44" s="1181" t="s">
        <v>860</v>
      </c>
      <c r="X44" s="1181">
        <v>1022490</v>
      </c>
      <c r="Y44" s="1181" t="s">
        <v>895</v>
      </c>
      <c r="Z44" s="1181"/>
    </row>
    <row r="45" spans="1:26">
      <c r="A45" s="1172" t="s">
        <v>219</v>
      </c>
      <c r="B45" s="1172" t="s">
        <v>75</v>
      </c>
      <c r="C45" s="1172" t="s">
        <v>897</v>
      </c>
      <c r="D45" s="1172" t="s">
        <v>221</v>
      </c>
      <c r="E45" s="1173">
        <v>46249.791666666664</v>
      </c>
      <c r="F45" s="1172">
        <v>16.7</v>
      </c>
      <c r="G45" s="1172">
        <v>121820</v>
      </c>
      <c r="H45" s="1174"/>
      <c r="I45" s="1172"/>
      <c r="J45" s="1172"/>
      <c r="K45" s="1172"/>
      <c r="L45" s="1186">
        <v>54</v>
      </c>
      <c r="M45" s="1172"/>
      <c r="N45" s="1172"/>
      <c r="O45" s="1172"/>
      <c r="P45" s="1172"/>
      <c r="Q45" s="1175">
        <f t="shared" ref="Q45" si="3">SUM(I45:P45)</f>
        <v>54</v>
      </c>
      <c r="R45" s="1175" t="s">
        <v>30</v>
      </c>
      <c r="S45" s="1175" t="s">
        <v>31</v>
      </c>
      <c r="T45" s="1175"/>
      <c r="U45" s="1175" t="s">
        <v>898</v>
      </c>
      <c r="V45" s="1190" t="s">
        <v>169</v>
      </c>
      <c r="W45" s="1181" t="s">
        <v>634</v>
      </c>
      <c r="X45" s="1181">
        <v>1022491</v>
      </c>
      <c r="Y45" s="1181" t="s">
        <v>899</v>
      </c>
      <c r="Z45" s="1181"/>
    </row>
    <row r="46" spans="1:26">
      <c r="A46" s="1172" t="s">
        <v>111</v>
      </c>
      <c r="B46" s="1172" t="s">
        <v>65</v>
      </c>
      <c r="C46" s="1172" t="s">
        <v>900</v>
      </c>
      <c r="D46" s="1172" t="s">
        <v>64</v>
      </c>
      <c r="E46" s="1173">
        <v>46250.472222222219</v>
      </c>
      <c r="F46" s="1172">
        <v>17</v>
      </c>
      <c r="G46" s="1172">
        <v>121896</v>
      </c>
      <c r="H46" s="1174"/>
      <c r="I46" s="1172"/>
      <c r="J46" s="1172"/>
      <c r="K46" s="1172"/>
      <c r="L46" s="1172"/>
      <c r="M46" s="1186">
        <v>161</v>
      </c>
      <c r="N46" s="1172"/>
      <c r="O46" s="1172"/>
      <c r="P46" s="1172"/>
      <c r="Q46" s="1175">
        <f>SUM(I46:P46)</f>
        <v>161</v>
      </c>
      <c r="R46" s="1175" t="s">
        <v>30</v>
      </c>
      <c r="S46" s="1177" t="s">
        <v>33</v>
      </c>
      <c r="T46" s="1175"/>
      <c r="U46" s="1440">
        <v>46247.5</v>
      </c>
      <c r="V46" s="1190" t="s">
        <v>169</v>
      </c>
      <c r="W46" s="1181" t="s">
        <v>860</v>
      </c>
      <c r="X46" s="1181">
        <v>1022492</v>
      </c>
      <c r="Y46" s="1181" t="s">
        <v>869</v>
      </c>
      <c r="Z46" s="1181"/>
    </row>
    <row r="47" spans="1:26">
      <c r="A47" s="1186"/>
      <c r="B47" s="1186"/>
      <c r="C47" s="1178"/>
      <c r="D47" s="1172"/>
      <c r="E47" s="1173"/>
      <c r="F47" s="1172"/>
      <c r="G47" s="1172"/>
      <c r="H47" s="1174"/>
      <c r="I47" s="1172"/>
      <c r="J47" s="1172"/>
      <c r="K47" s="1172"/>
      <c r="L47" s="1172"/>
      <c r="M47" s="1172"/>
      <c r="N47" s="1172"/>
      <c r="O47" s="1172"/>
      <c r="P47" s="1172"/>
      <c r="Q47" s="1175"/>
      <c r="R47" s="1176"/>
      <c r="S47" s="1177"/>
      <c r="T47" s="1175"/>
      <c r="U47" s="1175"/>
      <c r="V47" s="1239"/>
      <c r="W47" s="1181"/>
      <c r="X47" s="1181"/>
      <c r="Y47" s="1181"/>
      <c r="Z47" s="1181"/>
    </row>
    <row r="48" spans="1:26">
      <c r="A48" s="1214" t="s">
        <v>19</v>
      </c>
      <c r="B48" s="1209"/>
      <c r="C48" s="1209"/>
      <c r="D48" s="1209"/>
      <c r="E48" s="1214"/>
      <c r="F48" s="1209"/>
      <c r="G48" s="1209"/>
      <c r="H48" s="1209"/>
      <c r="I48" s="1214">
        <f>SUM(I41:I44)</f>
        <v>0</v>
      </c>
      <c r="J48" s="1214">
        <f>SUM(J41:J44)</f>
        <v>0</v>
      </c>
      <c r="K48" s="1214">
        <f t="shared" ref="K48:P48" si="4">SUM(K41:K46)</f>
        <v>138</v>
      </c>
      <c r="L48" s="1214">
        <f t="shared" si="4"/>
        <v>323</v>
      </c>
      <c r="M48" s="1214">
        <f t="shared" si="4"/>
        <v>242</v>
      </c>
      <c r="N48" s="1214">
        <f t="shared" si="4"/>
        <v>26</v>
      </c>
      <c r="O48" s="1214">
        <f t="shared" si="4"/>
        <v>0</v>
      </c>
      <c r="P48" s="1214">
        <f t="shared" si="4"/>
        <v>0</v>
      </c>
      <c r="Q48" s="1214">
        <f>SUM(I48:P48)</f>
        <v>729</v>
      </c>
      <c r="R48" s="1215"/>
      <c r="S48" s="1215"/>
      <c r="T48" s="1215"/>
      <c r="U48" s="1215"/>
      <c r="V48" s="1215"/>
      <c r="W48" s="1215"/>
      <c r="X48" s="1215"/>
      <c r="Y48" s="1215"/>
      <c r="Z48" s="1215"/>
    </row>
    <row r="49" spans="1:26">
      <c r="A49" s="1216"/>
      <c r="B49" s="1216"/>
      <c r="C49" s="1216"/>
      <c r="D49" s="1216"/>
      <c r="E49" s="1216"/>
      <c r="F49" s="1217"/>
      <c r="G49" s="1217"/>
      <c r="H49" s="1216"/>
      <c r="I49" s="1216"/>
      <c r="J49" s="1216"/>
      <c r="K49" s="1216"/>
      <c r="L49" s="1216"/>
      <c r="M49" s="1216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  <c r="Y49" s="1216"/>
    </row>
    <row r="50" spans="1:26">
      <c r="A50" s="1218" t="s">
        <v>34</v>
      </c>
      <c r="B50" s="1552"/>
      <c r="C50" s="1552"/>
      <c r="D50" s="1552"/>
      <c r="E50" s="1216"/>
      <c r="F50" s="1216"/>
      <c r="G50" s="1216"/>
      <c r="H50" s="1216"/>
      <c r="I50" s="1216"/>
      <c r="J50" s="1216"/>
      <c r="K50" s="1553"/>
      <c r="L50" s="1553"/>
      <c r="M50" s="1553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  <c r="Y50" s="1216"/>
    </row>
    <row r="51" spans="1:26" ht="18">
      <c r="A51" s="1220" t="s">
        <v>35</v>
      </c>
      <c r="B51" s="1221" t="s">
        <v>36</v>
      </c>
      <c r="C51" s="1222" t="s">
        <v>37</v>
      </c>
      <c r="D51" s="1219"/>
      <c r="E51" s="1216"/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  <c r="Y51" s="1216"/>
    </row>
    <row r="52" spans="1:26">
      <c r="A52" s="1195" t="s">
        <v>169</v>
      </c>
      <c r="B52" s="1554" t="s">
        <v>39</v>
      </c>
      <c r="C52" s="1554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  <c r="Y52" s="1216"/>
    </row>
    <row r="53" spans="1:26">
      <c r="A53" s="1225" t="s">
        <v>42</v>
      </c>
      <c r="B53" s="1555" t="s">
        <v>901</v>
      </c>
      <c r="C53" s="1555"/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  <c r="Y53" s="1216"/>
    </row>
    <row r="54" spans="1:26">
      <c r="A54" s="1225" t="s">
        <v>42</v>
      </c>
      <c r="B54" s="1555"/>
      <c r="C54" s="1555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  <c r="Y54" s="1216"/>
    </row>
    <row r="55" spans="1:26">
      <c r="A55" s="1225" t="s">
        <v>43</v>
      </c>
      <c r="B55" s="1556" t="s">
        <v>902</v>
      </c>
      <c r="C55" s="1556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  <c r="Y55" s="1216"/>
    </row>
    <row r="56" spans="1:26">
      <c r="A56" s="1225" t="s">
        <v>44</v>
      </c>
      <c r="B56" s="1557"/>
      <c r="C56" s="1557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  <c r="Y56" s="1216"/>
    </row>
    <row r="58" spans="1:26" ht="23.25" customHeight="1">
      <c r="A58" s="1549" t="s">
        <v>109</v>
      </c>
      <c r="B58" s="1549"/>
      <c r="C58" s="1549"/>
      <c r="D58" s="1549"/>
      <c r="E58" s="1549"/>
      <c r="F58" s="1549"/>
      <c r="G58" s="1208"/>
      <c r="H58" s="1209"/>
      <c r="I58" s="1549" t="s">
        <v>446</v>
      </c>
      <c r="J58" s="1549"/>
      <c r="K58" s="1549"/>
      <c r="L58" s="1549"/>
      <c r="M58" s="1549"/>
      <c r="N58" s="1549"/>
      <c r="O58" s="1549"/>
      <c r="P58" s="1549"/>
      <c r="Q58" s="1549"/>
      <c r="R58" s="1550" t="s">
        <v>903</v>
      </c>
      <c r="S58" s="1551"/>
      <c r="T58" s="1550"/>
      <c r="U58" s="1550"/>
      <c r="V58" s="1550"/>
      <c r="W58" s="1550"/>
      <c r="X58" s="1550"/>
      <c r="Y58" s="1550"/>
      <c r="Z58" s="1550"/>
    </row>
    <row r="59" spans="1:26" ht="26.25">
      <c r="A59" s="1210" t="s">
        <v>3</v>
      </c>
      <c r="B59" s="1210" t="s">
        <v>4</v>
      </c>
      <c r="C59" s="1210" t="s">
        <v>5</v>
      </c>
      <c r="D59" s="1210" t="s">
        <v>6</v>
      </c>
      <c r="E59" s="1210" t="s">
        <v>7</v>
      </c>
      <c r="F59" s="1210" t="s">
        <v>8</v>
      </c>
      <c r="G59" s="1210" t="s">
        <v>9</v>
      </c>
      <c r="H59" s="1211" t="s">
        <v>10</v>
      </c>
      <c r="I59" s="1227" t="s">
        <v>11</v>
      </c>
      <c r="J59" s="1227" t="s">
        <v>12</v>
      </c>
      <c r="K59" s="1227" t="s">
        <v>13</v>
      </c>
      <c r="L59" s="1227" t="s">
        <v>14</v>
      </c>
      <c r="M59" s="1227" t="s">
        <v>15</v>
      </c>
      <c r="N59" s="1227" t="s">
        <v>16</v>
      </c>
      <c r="O59" s="1227" t="s">
        <v>17</v>
      </c>
      <c r="P59" s="1212" t="s">
        <v>18</v>
      </c>
      <c r="Q59" s="1210" t="s">
        <v>19</v>
      </c>
      <c r="R59" s="1210" t="s">
        <v>20</v>
      </c>
      <c r="S59" s="1213" t="s">
        <v>21</v>
      </c>
      <c r="T59" s="1213" t="s">
        <v>22</v>
      </c>
      <c r="U59" s="1419" t="s">
        <v>857</v>
      </c>
      <c r="V59" s="1210" t="s">
        <v>24</v>
      </c>
      <c r="W59" s="1210" t="s">
        <v>25</v>
      </c>
      <c r="X59" s="1210" t="s">
        <v>26</v>
      </c>
      <c r="Y59" s="1210" t="s">
        <v>27</v>
      </c>
      <c r="Z59" s="1210" t="s">
        <v>28</v>
      </c>
    </row>
    <row r="60" spans="1:26">
      <c r="A60" s="1172" t="s">
        <v>133</v>
      </c>
      <c r="B60" s="1172" t="s">
        <v>134</v>
      </c>
      <c r="C60" s="1186" t="s">
        <v>904</v>
      </c>
      <c r="D60" s="1172" t="s">
        <v>136</v>
      </c>
      <c r="E60" s="1173">
        <v>46251.083333333336</v>
      </c>
      <c r="F60" s="1172">
        <v>11.9</v>
      </c>
      <c r="G60" s="1172">
        <v>121937</v>
      </c>
      <c r="H60" s="1242" t="s">
        <v>905</v>
      </c>
      <c r="I60" s="1172"/>
      <c r="J60" s="1172"/>
      <c r="K60" s="1172"/>
      <c r="L60" s="1186">
        <v>107</v>
      </c>
      <c r="M60" s="1186">
        <v>54</v>
      </c>
      <c r="N60" s="1172"/>
      <c r="O60" s="1172"/>
      <c r="P60" s="1172"/>
      <c r="Q60" s="1175">
        <f t="shared" ref="Q60:Q64" si="5">SUM(I60:P60)</f>
        <v>161</v>
      </c>
      <c r="R60" s="1176" t="s">
        <v>32</v>
      </c>
      <c r="S60" s="1177" t="s">
        <v>33</v>
      </c>
      <c r="T60" s="1175"/>
      <c r="U60" s="1440">
        <v>46246.5</v>
      </c>
      <c r="V60" s="1189" t="s">
        <v>100</v>
      </c>
      <c r="W60" s="1181" t="s">
        <v>860</v>
      </c>
      <c r="X60" s="1181">
        <v>1022508</v>
      </c>
      <c r="Y60" s="1181" t="s">
        <v>906</v>
      </c>
      <c r="Z60" s="1181"/>
    </row>
    <row r="61" spans="1:26">
      <c r="A61" s="1172" t="s">
        <v>133</v>
      </c>
      <c r="B61" s="1172" t="s">
        <v>134</v>
      </c>
      <c r="C61" s="1172" t="s">
        <v>907</v>
      </c>
      <c r="D61" s="1172" t="s">
        <v>136</v>
      </c>
      <c r="E61" s="1173">
        <v>46251.083333333336</v>
      </c>
      <c r="F61" s="1172">
        <v>11.9</v>
      </c>
      <c r="G61" s="1172">
        <v>121938</v>
      </c>
      <c r="H61" s="1242" t="s">
        <v>905</v>
      </c>
      <c r="I61" s="1172"/>
      <c r="J61" s="1172"/>
      <c r="K61" s="1172"/>
      <c r="L61" s="1186">
        <v>81</v>
      </c>
      <c r="M61" s="1186">
        <v>80</v>
      </c>
      <c r="N61" s="1172"/>
      <c r="O61" s="1172"/>
      <c r="P61" s="1172"/>
      <c r="Q61" s="1175">
        <f t="shared" si="5"/>
        <v>161</v>
      </c>
      <c r="R61" s="1176" t="s">
        <v>32</v>
      </c>
      <c r="S61" s="1177" t="s">
        <v>33</v>
      </c>
      <c r="T61" s="1175"/>
      <c r="U61" s="1440">
        <v>46246.5</v>
      </c>
      <c r="V61" s="1189" t="s">
        <v>100</v>
      </c>
      <c r="W61" s="1181" t="s">
        <v>860</v>
      </c>
      <c r="X61" s="1181">
        <v>1022509</v>
      </c>
      <c r="Y61" s="1181" t="s">
        <v>906</v>
      </c>
      <c r="Z61" s="1181"/>
    </row>
    <row r="62" spans="1:26">
      <c r="A62" s="1172" t="s">
        <v>133</v>
      </c>
      <c r="B62" s="1172" t="s">
        <v>134</v>
      </c>
      <c r="C62" s="1186" t="s">
        <v>908</v>
      </c>
      <c r="D62" s="1172" t="s">
        <v>136</v>
      </c>
      <c r="E62" s="1173">
        <v>46251.083333333336</v>
      </c>
      <c r="F62" s="1172">
        <v>11.9</v>
      </c>
      <c r="G62" s="1172">
        <v>121939</v>
      </c>
      <c r="H62" s="1242" t="s">
        <v>905</v>
      </c>
      <c r="I62" s="1172"/>
      <c r="J62" s="1172"/>
      <c r="K62" s="1172"/>
      <c r="L62" s="1186">
        <v>134</v>
      </c>
      <c r="M62" s="1186">
        <v>27</v>
      </c>
      <c r="N62" s="1172"/>
      <c r="O62" s="1172"/>
      <c r="P62" s="1172"/>
      <c r="Q62" s="1175">
        <f t="shared" si="5"/>
        <v>161</v>
      </c>
      <c r="R62" s="1176" t="s">
        <v>32</v>
      </c>
      <c r="S62" s="1177" t="s">
        <v>33</v>
      </c>
      <c r="T62" s="1175"/>
      <c r="U62" s="1440">
        <v>46246.5</v>
      </c>
      <c r="V62" s="1189" t="s">
        <v>100</v>
      </c>
      <c r="W62" s="1181" t="s">
        <v>860</v>
      </c>
      <c r="X62" s="1181">
        <v>1022510</v>
      </c>
      <c r="Y62" s="1181" t="s">
        <v>906</v>
      </c>
      <c r="Z62" s="1181"/>
    </row>
    <row r="63" spans="1:26">
      <c r="A63" s="1172" t="s">
        <v>152</v>
      </c>
      <c r="B63" s="1172" t="s">
        <v>115</v>
      </c>
      <c r="C63" s="1172" t="s">
        <v>909</v>
      </c>
      <c r="D63" s="1172" t="s">
        <v>117</v>
      </c>
      <c r="E63" s="1173">
        <v>46250.763888888891</v>
      </c>
      <c r="F63" s="1172">
        <v>14.8</v>
      </c>
      <c r="G63" s="1172">
        <v>121940</v>
      </c>
      <c r="H63" s="1174" t="s">
        <v>802</v>
      </c>
      <c r="I63" s="1172"/>
      <c r="J63" s="1172"/>
      <c r="K63" s="1172"/>
      <c r="L63" s="1172"/>
      <c r="M63" s="1186">
        <v>101</v>
      </c>
      <c r="N63" s="1186">
        <v>60</v>
      </c>
      <c r="O63" s="1172"/>
      <c r="P63" s="1172"/>
      <c r="Q63" s="1175">
        <f t="shared" si="5"/>
        <v>161</v>
      </c>
      <c r="R63" s="1176" t="s">
        <v>32</v>
      </c>
      <c r="S63" s="1177" t="s">
        <v>33</v>
      </c>
      <c r="T63" s="1175"/>
      <c r="U63" s="1440">
        <v>46247.5</v>
      </c>
      <c r="V63" s="1189" t="s">
        <v>100</v>
      </c>
      <c r="W63" s="1181" t="s">
        <v>860</v>
      </c>
      <c r="X63" s="1181">
        <v>1022511</v>
      </c>
      <c r="Y63" s="1181" t="s">
        <v>910</v>
      </c>
      <c r="Z63" s="1181"/>
    </row>
    <row r="64" spans="1:26">
      <c r="A64" s="1172" t="s">
        <v>114</v>
      </c>
      <c r="B64" s="1172" t="s">
        <v>115</v>
      </c>
      <c r="C64" s="1172" t="s">
        <v>911</v>
      </c>
      <c r="D64" s="1172" t="s">
        <v>117</v>
      </c>
      <c r="E64" s="1173">
        <v>46250.763888888891</v>
      </c>
      <c r="F64" s="1172">
        <v>14.8</v>
      </c>
      <c r="G64" s="1172">
        <v>121941</v>
      </c>
      <c r="H64" s="1174" t="s">
        <v>802</v>
      </c>
      <c r="I64" s="1172"/>
      <c r="J64" s="1172"/>
      <c r="K64" s="1172"/>
      <c r="L64" s="1172"/>
      <c r="M64" s="1186">
        <v>131</v>
      </c>
      <c r="N64" s="1186">
        <v>30</v>
      </c>
      <c r="O64" s="1172"/>
      <c r="P64" s="1172"/>
      <c r="Q64" s="1175">
        <f t="shared" si="5"/>
        <v>161</v>
      </c>
      <c r="R64" s="1176" t="s">
        <v>32</v>
      </c>
      <c r="S64" s="1177" t="s">
        <v>33</v>
      </c>
      <c r="T64" s="1454" t="b">
        <v>1</v>
      </c>
      <c r="U64" s="1440">
        <v>46247.5</v>
      </c>
      <c r="V64" s="1189" t="s">
        <v>100</v>
      </c>
      <c r="W64" s="1181" t="s">
        <v>860</v>
      </c>
      <c r="X64" s="1181">
        <v>1022512</v>
      </c>
      <c r="Y64" s="1181" t="s">
        <v>910</v>
      </c>
      <c r="Z64" s="1181"/>
    </row>
    <row r="65" spans="1:26">
      <c r="A65" s="1186" t="s">
        <v>120</v>
      </c>
      <c r="B65" s="1186" t="s">
        <v>540</v>
      </c>
      <c r="C65" s="1186" t="s">
        <v>912</v>
      </c>
      <c r="D65" s="1172" t="s">
        <v>136</v>
      </c>
      <c r="E65" s="1173">
        <v>46251.833333333336</v>
      </c>
      <c r="F65" s="1172">
        <v>11.9</v>
      </c>
      <c r="G65" s="1172">
        <v>121926</v>
      </c>
      <c r="H65" s="1174" t="s">
        <v>802</v>
      </c>
      <c r="I65" s="1172"/>
      <c r="J65" s="1172"/>
      <c r="K65" s="1172"/>
      <c r="L65" s="1186">
        <v>101</v>
      </c>
      <c r="M65" s="1186">
        <v>60</v>
      </c>
      <c r="N65" s="1172"/>
      <c r="O65" s="1172"/>
      <c r="P65" s="1172"/>
      <c r="Q65" s="1175">
        <f>SUM(I65:P65)</f>
        <v>161</v>
      </c>
      <c r="R65" s="1176" t="s">
        <v>32</v>
      </c>
      <c r="S65" s="1177" t="s">
        <v>33</v>
      </c>
      <c r="T65" s="1454" t="b">
        <v>1</v>
      </c>
      <c r="U65" s="1440">
        <v>46245.5</v>
      </c>
      <c r="V65" s="1189" t="s">
        <v>100</v>
      </c>
      <c r="W65" s="1181" t="s">
        <v>860</v>
      </c>
      <c r="X65" s="1181">
        <v>1022513</v>
      </c>
      <c r="Y65" s="1181" t="s">
        <v>906</v>
      </c>
      <c r="Z65" s="1181"/>
    </row>
    <row r="66" spans="1:26">
      <c r="A66" s="1214" t="s">
        <v>19</v>
      </c>
      <c r="B66" s="1209"/>
      <c r="C66" s="1209"/>
      <c r="D66" s="1209"/>
      <c r="E66" s="1214"/>
      <c r="F66" s="1209"/>
      <c r="G66" s="1209"/>
      <c r="H66" s="1209"/>
      <c r="I66" s="1214">
        <f t="shared" ref="I66" si="6">SUM(I60:I64)</f>
        <v>0</v>
      </c>
      <c r="J66" s="1214">
        <f t="shared" ref="J66:Q66" si="7">SUM(J60:J65)</f>
        <v>0</v>
      </c>
      <c r="K66" s="1214">
        <f t="shared" si="7"/>
        <v>0</v>
      </c>
      <c r="L66" s="1214">
        <f t="shared" si="7"/>
        <v>423</v>
      </c>
      <c r="M66" s="1214">
        <f t="shared" si="7"/>
        <v>453</v>
      </c>
      <c r="N66" s="1214">
        <f t="shared" si="7"/>
        <v>90</v>
      </c>
      <c r="O66" s="1214">
        <f t="shared" si="7"/>
        <v>0</v>
      </c>
      <c r="P66" s="1214">
        <f t="shared" si="7"/>
        <v>0</v>
      </c>
      <c r="Q66" s="1214">
        <f t="shared" si="7"/>
        <v>966</v>
      </c>
      <c r="R66" s="1215"/>
      <c r="S66" s="1215"/>
      <c r="T66" s="1215"/>
      <c r="U66" s="1215"/>
      <c r="V66" s="1215"/>
      <c r="W66" s="1215"/>
      <c r="X66" s="1215"/>
      <c r="Y66" s="1215"/>
      <c r="Z66" s="1215"/>
    </row>
    <row r="67" spans="1:26">
      <c r="A67" s="1216"/>
      <c r="B67" s="1216"/>
      <c r="C67" s="1216"/>
      <c r="D67" s="1216"/>
      <c r="E67" s="1216"/>
      <c r="F67" s="1217"/>
      <c r="G67" s="1217"/>
      <c r="H67" s="1216"/>
      <c r="I67" s="1216"/>
      <c r="J67" s="1216"/>
      <c r="K67" s="1216"/>
      <c r="L67" s="1216"/>
      <c r="M67" s="1216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  <c r="Y67" s="1216"/>
    </row>
    <row r="68" spans="1:26">
      <c r="A68" s="1218" t="s">
        <v>34</v>
      </c>
      <c r="B68" s="1552"/>
      <c r="C68" s="1552"/>
      <c r="D68" s="1552"/>
      <c r="E68" s="1216"/>
      <c r="F68" s="1216"/>
      <c r="G68" s="1216"/>
      <c r="H68" s="1216"/>
      <c r="I68" s="1216"/>
      <c r="J68" s="1216"/>
      <c r="K68" s="1553"/>
      <c r="L68" s="1553"/>
      <c r="M68" s="1553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  <c r="Y68" s="1216"/>
    </row>
    <row r="69" spans="1:26" ht="18">
      <c r="A69" s="1220" t="s">
        <v>35</v>
      </c>
      <c r="B69" s="1221" t="s">
        <v>36</v>
      </c>
      <c r="C69" s="1222" t="s">
        <v>37</v>
      </c>
      <c r="D69" s="1219"/>
      <c r="E69" s="1216"/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  <c r="Y69" s="1216"/>
    </row>
    <row r="70" spans="1:26">
      <c r="A70" s="1194" t="s">
        <v>100</v>
      </c>
      <c r="B70" s="1548" t="s">
        <v>39</v>
      </c>
      <c r="C70" s="1548"/>
      <c r="D70" s="1223"/>
      <c r="E70" s="1224" t="s">
        <v>40</v>
      </c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  <c r="Y70" s="1216"/>
    </row>
    <row r="71" spans="1:26">
      <c r="A71" s="1225" t="s">
        <v>42</v>
      </c>
      <c r="B71" s="1602" t="s">
        <v>913</v>
      </c>
      <c r="C71" s="1555"/>
      <c r="D71" s="1216"/>
      <c r="E71" s="1216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  <c r="Y71" s="1216"/>
    </row>
    <row r="72" spans="1:26">
      <c r="A72" s="1225" t="s">
        <v>42</v>
      </c>
      <c r="B72" s="1555"/>
      <c r="C72" s="1555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  <c r="Y72" s="1216"/>
    </row>
    <row r="73" spans="1:26">
      <c r="A73" s="1225" t="s">
        <v>43</v>
      </c>
      <c r="B73" s="1556" t="s">
        <v>914</v>
      </c>
      <c r="C73" s="1556"/>
      <c r="D73" s="1216"/>
      <c r="E73" s="1216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  <c r="Y73" s="1216"/>
    </row>
    <row r="74" spans="1:26">
      <c r="A74" s="1225" t="s">
        <v>44</v>
      </c>
      <c r="B74" s="1557"/>
      <c r="C74" s="1557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  <c r="Y74" s="1216"/>
    </row>
    <row r="76" spans="1:26" ht="23.25">
      <c r="A76" s="1549" t="s">
        <v>128</v>
      </c>
      <c r="B76" s="1549"/>
      <c r="C76" s="1549"/>
      <c r="D76" s="1549"/>
      <c r="E76" s="1549"/>
      <c r="F76" s="1549"/>
      <c r="G76" s="1208" t="s">
        <v>261</v>
      </c>
      <c r="H76" s="1209"/>
      <c r="I76" s="1549" t="s">
        <v>446</v>
      </c>
      <c r="J76" s="1549"/>
      <c r="K76" s="1549"/>
      <c r="L76" s="1549"/>
      <c r="M76" s="1549"/>
      <c r="N76" s="1549"/>
      <c r="O76" s="1549"/>
      <c r="P76" s="1549"/>
      <c r="Q76" s="1549"/>
      <c r="R76" s="1550" t="s">
        <v>903</v>
      </c>
      <c r="S76" s="1551"/>
      <c r="T76" s="1550"/>
      <c r="U76" s="1550"/>
      <c r="V76" s="1550"/>
      <c r="W76" s="1550"/>
      <c r="X76" s="1550"/>
      <c r="Y76" s="1550"/>
      <c r="Z76" s="1550"/>
    </row>
    <row r="77" spans="1:26" ht="26.25">
      <c r="A77" s="1210" t="s">
        <v>3</v>
      </c>
      <c r="B77" s="1210" t="s">
        <v>4</v>
      </c>
      <c r="C77" s="1210" t="s">
        <v>5</v>
      </c>
      <c r="D77" s="1210" t="s">
        <v>6</v>
      </c>
      <c r="E77" s="1210" t="s">
        <v>7</v>
      </c>
      <c r="F77" s="1210" t="s">
        <v>8</v>
      </c>
      <c r="G77" s="1210" t="s">
        <v>9</v>
      </c>
      <c r="H77" s="1211" t="s">
        <v>10</v>
      </c>
      <c r="I77" s="1227" t="s">
        <v>11</v>
      </c>
      <c r="J77" s="1227" t="s">
        <v>12</v>
      </c>
      <c r="K77" s="1227" t="s">
        <v>13</v>
      </c>
      <c r="L77" s="1227" t="s">
        <v>14</v>
      </c>
      <c r="M77" s="1227" t="s">
        <v>15</v>
      </c>
      <c r="N77" s="1227" t="s">
        <v>16</v>
      </c>
      <c r="O77" s="1227" t="s">
        <v>17</v>
      </c>
      <c r="P77" s="1212" t="s">
        <v>18</v>
      </c>
      <c r="Q77" s="1210" t="s">
        <v>19</v>
      </c>
      <c r="R77" s="1210" t="s">
        <v>20</v>
      </c>
      <c r="S77" s="1213" t="s">
        <v>21</v>
      </c>
      <c r="T77" s="1213" t="s">
        <v>22</v>
      </c>
      <c r="U77" s="1419" t="s">
        <v>857</v>
      </c>
      <c r="V77" s="1210" t="s">
        <v>24</v>
      </c>
      <c r="W77" s="1210" t="s">
        <v>25</v>
      </c>
      <c r="X77" s="1210" t="s">
        <v>26</v>
      </c>
      <c r="Y77" s="1210" t="s">
        <v>27</v>
      </c>
      <c r="Z77" s="1210" t="s">
        <v>28</v>
      </c>
    </row>
    <row r="78" spans="1:26">
      <c r="A78" s="1172" t="s">
        <v>120</v>
      </c>
      <c r="B78" s="1172" t="s">
        <v>115</v>
      </c>
      <c r="C78" s="1172" t="s">
        <v>915</v>
      </c>
      <c r="D78" s="1172" t="s">
        <v>117</v>
      </c>
      <c r="E78" s="1173">
        <v>46251.333333333336</v>
      </c>
      <c r="F78" s="1172">
        <v>14.8</v>
      </c>
      <c r="G78" s="1172">
        <v>121924</v>
      </c>
      <c r="H78" s="1174" t="s">
        <v>802</v>
      </c>
      <c r="I78" s="1172"/>
      <c r="J78" s="1172"/>
      <c r="K78" s="1172"/>
      <c r="L78" s="1172"/>
      <c r="M78" s="1186">
        <v>131</v>
      </c>
      <c r="N78" s="1186">
        <v>30</v>
      </c>
      <c r="O78" s="1172"/>
      <c r="P78" s="1172"/>
      <c r="Q78" s="1175">
        <f t="shared" ref="Q78:Q83" si="8">SUM(I78:P78)</f>
        <v>161</v>
      </c>
      <c r="R78" s="1176" t="s">
        <v>32</v>
      </c>
      <c r="S78" s="1177" t="s">
        <v>33</v>
      </c>
      <c r="T78" s="1454" t="b">
        <v>1</v>
      </c>
      <c r="U78" s="1440">
        <v>46247.5</v>
      </c>
      <c r="V78" s="1189" t="s">
        <v>100</v>
      </c>
      <c r="W78" s="1181" t="s">
        <v>860</v>
      </c>
      <c r="X78" s="1181">
        <v>1022531</v>
      </c>
      <c r="Y78" s="1181" t="s">
        <v>910</v>
      </c>
      <c r="Z78" s="1181"/>
    </row>
    <row r="79" spans="1:26">
      <c r="A79" s="1172" t="s">
        <v>558</v>
      </c>
      <c r="B79" s="1172" t="s">
        <v>916</v>
      </c>
      <c r="C79" s="1172" t="s">
        <v>917</v>
      </c>
      <c r="D79" s="1172" t="s">
        <v>117</v>
      </c>
      <c r="E79" s="1173">
        <v>46251.333333333336</v>
      </c>
      <c r="F79" s="1172">
        <v>14.8</v>
      </c>
      <c r="G79" s="1172">
        <v>121988</v>
      </c>
      <c r="H79" s="1174" t="s">
        <v>802</v>
      </c>
      <c r="I79" s="1172"/>
      <c r="J79" s="1172"/>
      <c r="K79" s="1172"/>
      <c r="L79" s="1172"/>
      <c r="M79" s="1172">
        <v>115</v>
      </c>
      <c r="N79" s="1172">
        <v>30</v>
      </c>
      <c r="O79" s="1172">
        <v>16</v>
      </c>
      <c r="P79" s="1172"/>
      <c r="Q79" s="1175">
        <f t="shared" si="8"/>
        <v>161</v>
      </c>
      <c r="R79" s="1176" t="s">
        <v>32</v>
      </c>
      <c r="S79" s="1177" t="s">
        <v>33</v>
      </c>
      <c r="T79" s="1175"/>
      <c r="U79" s="1440">
        <v>46246.5</v>
      </c>
      <c r="V79" s="1189" t="s">
        <v>100</v>
      </c>
      <c r="W79" s="1181" t="s">
        <v>860</v>
      </c>
      <c r="X79" s="1181">
        <v>1022532</v>
      </c>
      <c r="Y79" s="1181" t="s">
        <v>910</v>
      </c>
      <c r="Z79" s="1181"/>
    </row>
    <row r="80" spans="1:26">
      <c r="A80" s="1186" t="s">
        <v>918</v>
      </c>
      <c r="B80" s="1172" t="s">
        <v>919</v>
      </c>
      <c r="C80" s="1186" t="s">
        <v>920</v>
      </c>
      <c r="D80" s="1172" t="s">
        <v>136</v>
      </c>
      <c r="E80" s="1173">
        <v>46251.083333333336</v>
      </c>
      <c r="F80" s="1172">
        <v>14.8</v>
      </c>
      <c r="G80" s="1172">
        <v>121925</v>
      </c>
      <c r="H80" s="1174" t="s">
        <v>905</v>
      </c>
      <c r="I80" s="1172"/>
      <c r="J80" s="1172"/>
      <c r="K80" s="1172"/>
      <c r="L80" s="1186">
        <v>127</v>
      </c>
      <c r="M80" s="1172">
        <v>34</v>
      </c>
      <c r="N80" s="1172"/>
      <c r="O80" s="1172"/>
      <c r="P80" s="1172"/>
      <c r="Q80" s="1175">
        <f t="shared" si="8"/>
        <v>161</v>
      </c>
      <c r="R80" s="1176" t="s">
        <v>32</v>
      </c>
      <c r="S80" s="1177" t="s">
        <v>33</v>
      </c>
      <c r="T80" s="1175"/>
      <c r="U80" s="1440">
        <v>46245.5</v>
      </c>
      <c r="V80" s="1189" t="s">
        <v>100</v>
      </c>
      <c r="W80" s="1181" t="s">
        <v>860</v>
      </c>
      <c r="X80" s="1181">
        <v>1022537</v>
      </c>
      <c r="Y80" s="1181" t="s">
        <v>906</v>
      </c>
      <c r="Z80" s="1181"/>
    </row>
    <row r="81" spans="1:26">
      <c r="A81" s="1172" t="s">
        <v>190</v>
      </c>
      <c r="B81" s="1178" t="s">
        <v>80</v>
      </c>
      <c r="C81" s="1172" t="s">
        <v>921</v>
      </c>
      <c r="D81" s="1172" t="s">
        <v>117</v>
      </c>
      <c r="E81" s="1173">
        <v>46251.402777777781</v>
      </c>
      <c r="F81" s="1172">
        <v>12.9</v>
      </c>
      <c r="G81" s="1172">
        <v>121927</v>
      </c>
      <c r="H81" s="1174" t="s">
        <v>256</v>
      </c>
      <c r="I81" s="1172"/>
      <c r="J81" s="1172"/>
      <c r="K81" s="1172"/>
      <c r="L81" s="1186">
        <v>161</v>
      </c>
      <c r="M81" s="1172"/>
      <c r="N81" s="1172"/>
      <c r="O81" s="1172"/>
      <c r="P81" s="1172"/>
      <c r="Q81" s="1175">
        <f t="shared" si="8"/>
        <v>161</v>
      </c>
      <c r="R81" s="1176" t="s">
        <v>32</v>
      </c>
      <c r="S81" s="1177" t="s">
        <v>33</v>
      </c>
      <c r="T81" s="1175"/>
      <c r="U81" s="1440">
        <v>46245.5</v>
      </c>
      <c r="V81" s="1189" t="s">
        <v>100</v>
      </c>
      <c r="W81" s="1181" t="s">
        <v>860</v>
      </c>
      <c r="X81" s="1181">
        <v>1022533</v>
      </c>
      <c r="Y81" s="1181" t="s">
        <v>922</v>
      </c>
      <c r="Z81" s="1181"/>
    </row>
    <row r="82" spans="1:26">
      <c r="A82" s="1178" t="s">
        <v>120</v>
      </c>
      <c r="B82" s="1172" t="s">
        <v>115</v>
      </c>
      <c r="C82" s="1178" t="s">
        <v>923</v>
      </c>
      <c r="D82" s="1172" t="s">
        <v>117</v>
      </c>
      <c r="E82" s="1173">
        <v>46252.333333333336</v>
      </c>
      <c r="F82" s="1172">
        <v>14.8</v>
      </c>
      <c r="G82" s="1178">
        <v>121928</v>
      </c>
      <c r="H82" s="1174" t="s">
        <v>256</v>
      </c>
      <c r="I82" s="1178"/>
      <c r="J82" s="1178"/>
      <c r="K82" s="1178"/>
      <c r="L82" s="1186">
        <v>161</v>
      </c>
      <c r="M82" s="1178"/>
      <c r="N82" s="1178"/>
      <c r="O82" s="1178"/>
      <c r="P82" s="1178"/>
      <c r="Q82" s="1175">
        <f t="shared" si="8"/>
        <v>161</v>
      </c>
      <c r="R82" s="1176" t="s">
        <v>32</v>
      </c>
      <c r="S82" s="1177" t="s">
        <v>33</v>
      </c>
      <c r="T82" s="1454" t="b">
        <v>1</v>
      </c>
      <c r="U82" s="1440">
        <v>46246.375</v>
      </c>
      <c r="V82" s="1189" t="s">
        <v>100</v>
      </c>
      <c r="W82" s="1181" t="s">
        <v>860</v>
      </c>
      <c r="X82" s="1181">
        <v>1022534</v>
      </c>
      <c r="Y82" s="1181" t="s">
        <v>922</v>
      </c>
      <c r="Z82" s="1181"/>
    </row>
    <row r="83" spans="1:26">
      <c r="A83" s="1178" t="s">
        <v>111</v>
      </c>
      <c r="B83" s="1172" t="s">
        <v>65</v>
      </c>
      <c r="C83" s="1178" t="s">
        <v>924</v>
      </c>
      <c r="D83" s="1172" t="s">
        <v>64</v>
      </c>
      <c r="E83" s="1173">
        <v>46251.472222222219</v>
      </c>
      <c r="F83" s="1172">
        <v>17</v>
      </c>
      <c r="G83" s="1178">
        <v>121897</v>
      </c>
      <c r="H83" s="1205"/>
      <c r="I83" s="1178"/>
      <c r="J83" s="1178"/>
      <c r="K83" s="1178"/>
      <c r="L83" s="1186">
        <v>161</v>
      </c>
      <c r="M83" s="1178"/>
      <c r="N83" s="1178"/>
      <c r="O83" s="1178"/>
      <c r="P83" s="1178"/>
      <c r="Q83" s="1175">
        <f t="shared" si="8"/>
        <v>161</v>
      </c>
      <c r="R83" s="1175" t="s">
        <v>30</v>
      </c>
      <c r="S83" s="1177" t="s">
        <v>33</v>
      </c>
      <c r="T83" s="1175"/>
      <c r="U83" s="1440">
        <v>46248.5</v>
      </c>
      <c r="V83" s="1190" t="s">
        <v>169</v>
      </c>
      <c r="W83" s="1181" t="s">
        <v>860</v>
      </c>
      <c r="X83" s="1181">
        <v>1022536</v>
      </c>
      <c r="Y83" s="1181" t="s">
        <v>925</v>
      </c>
      <c r="Z83" s="1181"/>
    </row>
    <row r="84" spans="1:26">
      <c r="A84" s="1214" t="s">
        <v>19</v>
      </c>
      <c r="B84" s="1209"/>
      <c r="C84" s="1209"/>
      <c r="D84" s="1209"/>
      <c r="E84" s="1214"/>
      <c r="F84" s="1209"/>
      <c r="G84" s="1209"/>
      <c r="H84" s="1209"/>
      <c r="I84" s="1214">
        <f>SUM(I78:I81)</f>
        <v>0</v>
      </c>
      <c r="J84" s="1214">
        <f t="shared" ref="J84:Q84" si="9">SUM(J78:J83)</f>
        <v>0</v>
      </c>
      <c r="K84" s="1214">
        <f t="shared" si="9"/>
        <v>0</v>
      </c>
      <c r="L84" s="1214">
        <f t="shared" si="9"/>
        <v>610</v>
      </c>
      <c r="M84" s="1214">
        <f t="shared" si="9"/>
        <v>280</v>
      </c>
      <c r="N84" s="1214">
        <f t="shared" si="9"/>
        <v>60</v>
      </c>
      <c r="O84" s="1214">
        <f t="shared" si="9"/>
        <v>16</v>
      </c>
      <c r="P84" s="1214">
        <f t="shared" si="9"/>
        <v>0</v>
      </c>
      <c r="Q84" s="1214">
        <f t="shared" si="9"/>
        <v>966</v>
      </c>
      <c r="R84" s="1215"/>
      <c r="S84" s="1215"/>
      <c r="T84" s="1215"/>
      <c r="U84" s="1215"/>
      <c r="V84" s="1215"/>
      <c r="W84" s="1215"/>
      <c r="X84" s="1215"/>
      <c r="Y84" s="1215"/>
      <c r="Z84" s="1215"/>
    </row>
    <row r="85" spans="1:26">
      <c r="A85" s="1216"/>
      <c r="B85" s="1216"/>
      <c r="C85" s="1216"/>
      <c r="D85" s="1216"/>
      <c r="E85" s="1216"/>
      <c r="F85" s="1217"/>
      <c r="G85" s="1217"/>
      <c r="H85" s="1216"/>
      <c r="I85" s="1216"/>
      <c r="J85" s="1216"/>
      <c r="K85" s="1216"/>
      <c r="L85" s="1216"/>
      <c r="M85" s="1216"/>
      <c r="N85" s="1216"/>
      <c r="O85" s="1216"/>
      <c r="P85" s="1216"/>
      <c r="Q85" s="1216"/>
      <c r="R85" s="1216"/>
      <c r="S85" s="1216"/>
      <c r="T85" s="1216"/>
      <c r="U85" s="1216"/>
      <c r="V85" s="1216"/>
      <c r="W85" s="1216"/>
      <c r="X85" s="1216"/>
      <c r="Y85" s="1216"/>
    </row>
    <row r="86" spans="1:26">
      <c r="A86" s="1218" t="s">
        <v>34</v>
      </c>
      <c r="B86" s="1552"/>
      <c r="C86" s="1552"/>
      <c r="D86" s="1552"/>
      <c r="E86" s="1216"/>
      <c r="F86" s="1216"/>
      <c r="G86" s="1216"/>
      <c r="H86" s="1216"/>
      <c r="I86" s="1216"/>
      <c r="J86" s="1216"/>
      <c r="K86" s="1553"/>
      <c r="L86" s="1553"/>
      <c r="M86" s="1553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  <c r="Y86" s="1216"/>
    </row>
    <row r="87" spans="1:26" ht="18">
      <c r="A87" s="1220" t="s">
        <v>35</v>
      </c>
      <c r="B87" s="1221" t="s">
        <v>36</v>
      </c>
      <c r="C87" s="1222" t="s">
        <v>37</v>
      </c>
      <c r="D87" s="1219"/>
      <c r="E87" s="1216"/>
      <c r="F87" s="1216"/>
      <c r="G87" s="1216"/>
      <c r="H87" s="1216"/>
      <c r="I87" s="1216"/>
      <c r="J87" s="1216"/>
      <c r="K87" s="1216"/>
      <c r="L87" s="1216"/>
      <c r="M87" s="1216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  <c r="Y87" s="1216"/>
    </row>
    <row r="88" spans="1:26">
      <c r="A88" s="1194" t="s">
        <v>100</v>
      </c>
      <c r="B88" s="1548" t="s">
        <v>39</v>
      </c>
      <c r="C88" s="1548"/>
      <c r="D88" s="1223"/>
      <c r="E88" s="1224" t="s">
        <v>40</v>
      </c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  <c r="Y88" s="1216"/>
    </row>
    <row r="89" spans="1:26">
      <c r="A89" s="1195" t="s">
        <v>169</v>
      </c>
      <c r="B89" s="1554" t="s">
        <v>41</v>
      </c>
      <c r="C89" s="1554"/>
      <c r="D89" s="1216"/>
      <c r="E89" s="1216"/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  <c r="Y89" s="1216"/>
    </row>
    <row r="90" spans="1:26">
      <c r="A90" s="1225" t="s">
        <v>42</v>
      </c>
      <c r="B90" s="1555" t="s">
        <v>926</v>
      </c>
      <c r="C90" s="1555"/>
      <c r="D90" s="1216"/>
      <c r="E90" s="1216"/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  <c r="Y90" s="1216"/>
    </row>
    <row r="91" spans="1:26">
      <c r="A91" s="1225" t="s">
        <v>42</v>
      </c>
      <c r="B91" s="1555"/>
      <c r="C91" s="1555"/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  <c r="Y91" s="1216"/>
    </row>
    <row r="92" spans="1:26">
      <c r="A92" s="1225" t="s">
        <v>43</v>
      </c>
      <c r="B92" s="1556" t="s">
        <v>927</v>
      </c>
      <c r="C92" s="1556"/>
      <c r="D92" s="1216"/>
      <c r="E92" s="1216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  <c r="Y92" s="1216"/>
    </row>
    <row r="93" spans="1:26">
      <c r="A93" s="1225" t="s">
        <v>44</v>
      </c>
      <c r="B93" s="1557"/>
      <c r="C93" s="1557"/>
      <c r="D93" s="1216"/>
      <c r="E93" s="1216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  <c r="Y93" s="1216"/>
    </row>
  </sheetData>
  <mergeCells count="52">
    <mergeCell ref="B93:C93"/>
    <mergeCell ref="B88:C88"/>
    <mergeCell ref="B89:C89"/>
    <mergeCell ref="B90:C90"/>
    <mergeCell ref="B91:C91"/>
    <mergeCell ref="B92:C92"/>
    <mergeCell ref="A76:F76"/>
    <mergeCell ref="I76:Q76"/>
    <mergeCell ref="R76:Z76"/>
    <mergeCell ref="B86:D86"/>
    <mergeCell ref="K86:M86"/>
    <mergeCell ref="B12:C12"/>
    <mergeCell ref="A1:F1"/>
    <mergeCell ref="I1:Q1"/>
    <mergeCell ref="R1:Z1"/>
    <mergeCell ref="B10:D10"/>
    <mergeCell ref="K10:M10"/>
    <mergeCell ref="B14:C14"/>
    <mergeCell ref="B15:C15"/>
    <mergeCell ref="B16:C16"/>
    <mergeCell ref="B17:C17"/>
    <mergeCell ref="B18:C18"/>
    <mergeCell ref="I20:Q20"/>
    <mergeCell ref="R20:Z20"/>
    <mergeCell ref="B30:D30"/>
    <mergeCell ref="B32:C32"/>
    <mergeCell ref="B33:C33"/>
    <mergeCell ref="A20:F20"/>
    <mergeCell ref="B68:D68"/>
    <mergeCell ref="K68:M68"/>
    <mergeCell ref="B34:C34"/>
    <mergeCell ref="B35:C35"/>
    <mergeCell ref="B36:C36"/>
    <mergeCell ref="B37:C37"/>
    <mergeCell ref="A39:F39"/>
    <mergeCell ref="R58:Z58"/>
    <mergeCell ref="R39:Z39"/>
    <mergeCell ref="B50:D50"/>
    <mergeCell ref="K50:M50"/>
    <mergeCell ref="B52:C52"/>
    <mergeCell ref="B53:C53"/>
    <mergeCell ref="I39:Q39"/>
    <mergeCell ref="B54:C54"/>
    <mergeCell ref="B55:C55"/>
    <mergeCell ref="B56:C56"/>
    <mergeCell ref="A58:F58"/>
    <mergeCell ref="I58:Q58"/>
    <mergeCell ref="B70:C70"/>
    <mergeCell ref="B71:C71"/>
    <mergeCell ref="B72:C72"/>
    <mergeCell ref="B73:C73"/>
    <mergeCell ref="B74:C74"/>
  </mergeCells>
  <pageMargins left="0.7" right="0.7" top="0.75" bottom="0.75" header="0.3" footer="0.3"/>
  <legacyDrawing r:id="rId1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C2593-6914-4169-8FD5-6CE69B373F17}">
  <sheetPr>
    <tabColor theme="9" tint="0.39997558519241921"/>
  </sheetPr>
  <dimension ref="A1:X74"/>
  <sheetViews>
    <sheetView workbookViewId="0">
      <selection activeCell="J26" sqref="J26"/>
    </sheetView>
  </sheetViews>
  <sheetFormatPr defaultColWidth="11.42578125" defaultRowHeight="15"/>
  <cols>
    <col min="1" max="1" width="25.42578125" customWidth="1"/>
    <col min="2" max="2" width="11.85546875" customWidth="1"/>
    <col min="3" max="3" width="18.140625" customWidth="1"/>
    <col min="4" max="4" width="12.42578125" customWidth="1"/>
    <col min="5" max="5" width="18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2" max="22" width="11" customWidth="1"/>
    <col min="23" max="23" width="28.5703125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1244</v>
      </c>
      <c r="I1" s="1559"/>
      <c r="J1" s="1559"/>
      <c r="K1" s="1559"/>
      <c r="L1" s="1559"/>
      <c r="M1" s="1559"/>
      <c r="N1" s="1559"/>
      <c r="O1" s="1559"/>
      <c r="P1" s="1559"/>
      <c r="Q1" s="1560" t="s">
        <v>8165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3866</v>
      </c>
      <c r="B3" s="15" t="s">
        <v>78</v>
      </c>
      <c r="C3" s="15" t="s">
        <v>8166</v>
      </c>
      <c r="D3" s="15" t="s">
        <v>88</v>
      </c>
      <c r="E3" s="24">
        <v>45864.166666666664</v>
      </c>
      <c r="F3" s="15">
        <v>10.3</v>
      </c>
      <c r="G3" s="37" t="s">
        <v>3121</v>
      </c>
      <c r="H3" s="15"/>
      <c r="I3" s="15"/>
      <c r="J3" s="15"/>
      <c r="K3" s="15"/>
      <c r="L3" s="35">
        <v>107</v>
      </c>
      <c r="M3" s="35">
        <v>27</v>
      </c>
      <c r="N3" s="35">
        <v>27</v>
      </c>
      <c r="O3" s="15"/>
      <c r="P3" s="14">
        <f>SUM(H3:O3)</f>
        <v>161</v>
      </c>
      <c r="Q3" s="17" t="s">
        <v>32</v>
      </c>
      <c r="R3" s="14">
        <v>112887</v>
      </c>
      <c r="S3" s="23" t="s">
        <v>33</v>
      </c>
      <c r="T3" s="16" t="s">
        <v>161</v>
      </c>
      <c r="U3" s="16" t="s">
        <v>90</v>
      </c>
      <c r="V3" s="16">
        <v>1013355</v>
      </c>
      <c r="W3" s="16" t="s">
        <v>1577</v>
      </c>
      <c r="X3" s="16"/>
    </row>
    <row r="4" spans="1:24">
      <c r="A4" s="15" t="s">
        <v>120</v>
      </c>
      <c r="B4" s="15" t="s">
        <v>78</v>
      </c>
      <c r="C4" s="15" t="s">
        <v>8167</v>
      </c>
      <c r="D4" s="15" t="s">
        <v>88</v>
      </c>
      <c r="E4" s="24">
        <v>45864.166666666664</v>
      </c>
      <c r="F4" s="15">
        <v>10.3</v>
      </c>
      <c r="G4" s="37" t="s">
        <v>3121</v>
      </c>
      <c r="H4" s="15"/>
      <c r="I4" s="15"/>
      <c r="J4" s="15"/>
      <c r="K4" s="15"/>
      <c r="L4" s="35">
        <v>134</v>
      </c>
      <c r="M4" s="35">
        <v>27</v>
      </c>
      <c r="N4" s="15"/>
      <c r="O4" s="15"/>
      <c r="P4" s="14">
        <f>SUM(H4:O4)</f>
        <v>161</v>
      </c>
      <c r="Q4" s="17" t="s">
        <v>32</v>
      </c>
      <c r="R4" s="14">
        <v>112890</v>
      </c>
      <c r="S4" s="23" t="s">
        <v>33</v>
      </c>
      <c r="T4" s="16" t="s">
        <v>161</v>
      </c>
      <c r="U4" s="16" t="s">
        <v>90</v>
      </c>
      <c r="V4" s="16">
        <v>1013357</v>
      </c>
      <c r="W4" s="16" t="s">
        <v>1577</v>
      </c>
      <c r="X4" s="16"/>
    </row>
    <row r="5" spans="1:24">
      <c r="A5" s="15" t="s">
        <v>102</v>
      </c>
      <c r="B5" s="15" t="s">
        <v>92</v>
      </c>
      <c r="C5" s="15" t="s">
        <v>8168</v>
      </c>
      <c r="D5" s="15" t="s">
        <v>159</v>
      </c>
      <c r="E5" s="24">
        <v>45865.041666666664</v>
      </c>
      <c r="F5" s="15">
        <v>10.3</v>
      </c>
      <c r="G5" s="37" t="s">
        <v>3121</v>
      </c>
      <c r="H5" s="15"/>
      <c r="I5" s="15"/>
      <c r="J5" s="15"/>
      <c r="K5" s="15"/>
      <c r="L5" s="35">
        <v>107</v>
      </c>
      <c r="M5" s="35">
        <v>54</v>
      </c>
      <c r="N5" s="15"/>
      <c r="O5" s="15"/>
      <c r="P5" s="14">
        <f>SUM(H5:O5)</f>
        <v>161</v>
      </c>
      <c r="Q5" s="17" t="s">
        <v>32</v>
      </c>
      <c r="R5" s="14">
        <v>112889</v>
      </c>
      <c r="S5" s="23" t="s">
        <v>33</v>
      </c>
      <c r="T5" s="16" t="s">
        <v>161</v>
      </c>
      <c r="U5" s="16" t="s">
        <v>90</v>
      </c>
      <c r="V5" s="16">
        <v>1013358</v>
      </c>
      <c r="W5" s="16" t="s">
        <v>8139</v>
      </c>
      <c r="X5" s="16"/>
    </row>
    <row r="6" spans="1:24">
      <c r="A6" s="15" t="s">
        <v>7465</v>
      </c>
      <c r="B6" s="15" t="s">
        <v>134</v>
      </c>
      <c r="C6" s="15" t="s">
        <v>8169</v>
      </c>
      <c r="D6" s="15" t="s">
        <v>2892</v>
      </c>
      <c r="E6" s="24">
        <v>45864.319444444445</v>
      </c>
      <c r="F6" s="15">
        <v>10.3</v>
      </c>
      <c r="G6" s="37" t="s">
        <v>3121</v>
      </c>
      <c r="H6" s="15"/>
      <c r="I6" s="15"/>
      <c r="J6" s="15"/>
      <c r="K6" s="15"/>
      <c r="L6" s="35">
        <v>107</v>
      </c>
      <c r="M6" s="35">
        <v>54</v>
      </c>
      <c r="N6" s="15"/>
      <c r="O6" s="15"/>
      <c r="P6" s="14">
        <f>SUM(H6:O6)</f>
        <v>161</v>
      </c>
      <c r="Q6" s="17" t="s">
        <v>32</v>
      </c>
      <c r="R6" s="14">
        <v>112892</v>
      </c>
      <c r="S6" s="23" t="s">
        <v>33</v>
      </c>
      <c r="T6" s="16" t="s">
        <v>161</v>
      </c>
      <c r="U6" s="16" t="s">
        <v>90</v>
      </c>
      <c r="V6" s="16">
        <v>1013359</v>
      </c>
      <c r="W6" s="16" t="s">
        <v>8170</v>
      </c>
      <c r="X6" s="16"/>
    </row>
    <row r="7" spans="1:24">
      <c r="A7" s="15" t="s">
        <v>7465</v>
      </c>
      <c r="B7" s="15" t="s">
        <v>134</v>
      </c>
      <c r="C7" s="15" t="s">
        <v>8171</v>
      </c>
      <c r="D7" s="15" t="s">
        <v>2892</v>
      </c>
      <c r="E7" s="24">
        <v>45864.319444444445</v>
      </c>
      <c r="F7" s="15">
        <v>10.3</v>
      </c>
      <c r="G7" s="37" t="s">
        <v>3121</v>
      </c>
      <c r="H7" s="15"/>
      <c r="I7" s="15"/>
      <c r="J7" s="15"/>
      <c r="K7" s="15"/>
      <c r="L7" s="35">
        <v>134</v>
      </c>
      <c r="M7" s="35">
        <v>27</v>
      </c>
      <c r="N7" s="15"/>
      <c r="O7" s="15"/>
      <c r="P7" s="14">
        <f>SUM(H7:O7)</f>
        <v>161</v>
      </c>
      <c r="Q7" s="17" t="s">
        <v>32</v>
      </c>
      <c r="R7" s="14">
        <v>112893</v>
      </c>
      <c r="S7" s="23" t="s">
        <v>33</v>
      </c>
      <c r="T7" s="16" t="s">
        <v>161</v>
      </c>
      <c r="U7" s="16" t="s">
        <v>90</v>
      </c>
      <c r="V7" s="16">
        <v>1013360</v>
      </c>
      <c r="W7" s="16" t="s">
        <v>8170</v>
      </c>
      <c r="X7" s="16"/>
    </row>
    <row r="8" spans="1:24">
      <c r="A8" s="11" t="s">
        <v>19</v>
      </c>
      <c r="B8" s="7"/>
      <c r="C8" s="7"/>
      <c r="D8" s="7"/>
      <c r="E8" s="11"/>
      <c r="F8" s="7"/>
      <c r="G8" s="7"/>
      <c r="H8" s="11">
        <f t="shared" ref="H8:P8" si="0">SUM(H3:H7)</f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  <c r="L8" s="11">
        <f t="shared" si="0"/>
        <v>589</v>
      </c>
      <c r="M8" s="11">
        <f t="shared" si="0"/>
        <v>189</v>
      </c>
      <c r="N8" s="11">
        <f t="shared" si="0"/>
        <v>27</v>
      </c>
      <c r="O8" s="11">
        <f t="shared" si="0"/>
        <v>0</v>
      </c>
      <c r="P8" s="11">
        <f t="shared" si="0"/>
        <v>805</v>
      </c>
      <c r="Q8" s="12"/>
      <c r="R8" s="12"/>
      <c r="S8" s="12"/>
      <c r="T8" s="12"/>
      <c r="U8" s="12"/>
      <c r="V8" s="12"/>
      <c r="W8" s="12"/>
      <c r="X8" s="12"/>
    </row>
    <row r="9" spans="1:24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563"/>
      <c r="K10" s="1563"/>
      <c r="L10" s="156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ht="18">
      <c r="A11" s="187" t="s">
        <v>35</v>
      </c>
      <c r="B11" s="186" t="s">
        <v>8018</v>
      </c>
      <c r="C11" s="239" t="s">
        <v>8135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4" t="s">
        <v>8172</v>
      </c>
      <c r="B12" s="1564"/>
      <c r="C12" s="1564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5" customHeight="1">
      <c r="A13" s="5" t="s">
        <v>42</v>
      </c>
      <c r="B13" s="1772" t="s">
        <v>309</v>
      </c>
      <c r="C13" s="177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5" t="s">
        <v>42</v>
      </c>
      <c r="B14" s="1772"/>
      <c r="C14" s="177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43</v>
      </c>
      <c r="B15" s="1566">
        <v>358407720495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44</v>
      </c>
      <c r="B16" s="1567">
        <v>0.66666666666666663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24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 ht="23.25" customHeight="1">
      <c r="A18" s="1597" t="s">
        <v>128</v>
      </c>
      <c r="B18" s="1597"/>
      <c r="C18" s="1597"/>
      <c r="D18" s="1597"/>
      <c r="E18" s="1597"/>
      <c r="F18" s="1597"/>
      <c r="G18" s="325"/>
      <c r="H18" s="1597" t="s">
        <v>3361</v>
      </c>
      <c r="I18" s="1597"/>
      <c r="J18" s="1597"/>
      <c r="K18" s="1597"/>
      <c r="L18" s="1597"/>
      <c r="M18" s="1597"/>
      <c r="N18" s="1597"/>
      <c r="O18" s="1597"/>
      <c r="P18" s="1597"/>
      <c r="Q18" s="1595" t="s">
        <v>8173</v>
      </c>
      <c r="R18" s="1596"/>
      <c r="S18" s="1596"/>
      <c r="T18" s="1596"/>
      <c r="U18" s="1596"/>
      <c r="V18" s="1596"/>
      <c r="W18" s="1596"/>
      <c r="X18" s="1596"/>
    </row>
    <row r="19" spans="1:24" ht="26.25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9" t="s">
        <v>15</v>
      </c>
      <c r="M19" s="9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  <c r="X19" s="8" t="s">
        <v>28</v>
      </c>
    </row>
    <row r="20" spans="1:24">
      <c r="A20" s="15" t="s">
        <v>133</v>
      </c>
      <c r="B20" s="15" t="s">
        <v>134</v>
      </c>
      <c r="C20" s="15" t="s">
        <v>8174</v>
      </c>
      <c r="D20" s="15" t="s">
        <v>3852</v>
      </c>
      <c r="E20" s="24">
        <v>45866.319444444445</v>
      </c>
      <c r="F20" s="15">
        <v>10.3</v>
      </c>
      <c r="G20" s="37" t="s">
        <v>3561</v>
      </c>
      <c r="H20" s="15"/>
      <c r="I20" s="15"/>
      <c r="J20" s="15"/>
      <c r="K20" s="35">
        <v>54</v>
      </c>
      <c r="L20" s="35">
        <v>107</v>
      </c>
      <c r="M20" s="15"/>
      <c r="N20" s="15"/>
      <c r="O20" s="15"/>
      <c r="P20" s="14">
        <f>SUM(H20:O20)</f>
        <v>161</v>
      </c>
      <c r="Q20" s="17" t="s">
        <v>32</v>
      </c>
      <c r="R20" s="14">
        <v>112894</v>
      </c>
      <c r="S20" s="23" t="s">
        <v>33</v>
      </c>
      <c r="T20" s="16" t="s">
        <v>8175</v>
      </c>
      <c r="U20" s="16" t="s">
        <v>90</v>
      </c>
      <c r="V20" s="16">
        <v>1013373</v>
      </c>
      <c r="W20" s="16"/>
      <c r="X20" s="16"/>
    </row>
    <row r="21" spans="1:24">
      <c r="A21" s="15" t="s">
        <v>133</v>
      </c>
      <c r="B21" s="15" t="s">
        <v>134</v>
      </c>
      <c r="C21" s="15" t="s">
        <v>8176</v>
      </c>
      <c r="D21" s="15" t="s">
        <v>3852</v>
      </c>
      <c r="E21" s="24">
        <v>45866.319444444445</v>
      </c>
      <c r="F21" s="15">
        <v>10.3</v>
      </c>
      <c r="G21" s="37" t="s">
        <v>3561</v>
      </c>
      <c r="H21" s="15"/>
      <c r="I21" s="15"/>
      <c r="J21" s="15"/>
      <c r="K21" s="35">
        <v>54</v>
      </c>
      <c r="L21" s="35">
        <v>107</v>
      </c>
      <c r="M21" s="15"/>
      <c r="N21" s="15"/>
      <c r="O21" s="15"/>
      <c r="P21" s="14">
        <f>SUM(H21:O21)</f>
        <v>161</v>
      </c>
      <c r="Q21" s="17" t="s">
        <v>32</v>
      </c>
      <c r="R21" s="14">
        <v>112895</v>
      </c>
      <c r="S21" s="23" t="s">
        <v>33</v>
      </c>
      <c r="T21" s="16" t="s">
        <v>8175</v>
      </c>
      <c r="U21" s="16" t="s">
        <v>90</v>
      </c>
      <c r="V21" s="16">
        <v>1013374</v>
      </c>
      <c r="W21" s="16"/>
      <c r="X21" s="16"/>
    </row>
    <row r="22" spans="1:24">
      <c r="A22" s="15" t="s">
        <v>2561</v>
      </c>
      <c r="B22" s="15" t="s">
        <v>92</v>
      </c>
      <c r="C22" s="15" t="s">
        <v>8177</v>
      </c>
      <c r="D22" s="15" t="s">
        <v>7828</v>
      </c>
      <c r="E22" s="24">
        <v>45866.208333333336</v>
      </c>
      <c r="F22" s="15">
        <v>9.6999999999999993</v>
      </c>
      <c r="G22" s="37" t="s">
        <v>3121</v>
      </c>
      <c r="H22" s="15"/>
      <c r="I22" s="15"/>
      <c r="J22" s="15"/>
      <c r="K22" s="15"/>
      <c r="L22" s="35">
        <v>107</v>
      </c>
      <c r="M22" s="35">
        <v>27</v>
      </c>
      <c r="N22" s="35">
        <v>27</v>
      </c>
      <c r="O22" s="15"/>
      <c r="P22" s="14">
        <f>SUM(H22:O22)</f>
        <v>161</v>
      </c>
      <c r="Q22" s="17" t="s">
        <v>32</v>
      </c>
      <c r="R22" s="14">
        <v>112896</v>
      </c>
      <c r="S22" s="23" t="s">
        <v>33</v>
      </c>
      <c r="T22" s="16" t="s">
        <v>8175</v>
      </c>
      <c r="U22" s="16" t="s">
        <v>90</v>
      </c>
      <c r="V22" s="16">
        <v>1013375</v>
      </c>
      <c r="W22" s="16"/>
      <c r="X22" s="16"/>
    </row>
    <row r="23" spans="1:24">
      <c r="A23" s="15" t="s">
        <v>120</v>
      </c>
      <c r="B23" s="15" t="s">
        <v>78</v>
      </c>
      <c r="C23" s="15" t="s">
        <v>8178</v>
      </c>
      <c r="D23" s="15" t="s">
        <v>4050</v>
      </c>
      <c r="E23" s="24">
        <v>45865.03125</v>
      </c>
      <c r="F23" s="15">
        <v>10.3</v>
      </c>
      <c r="G23" s="37" t="s">
        <v>3121</v>
      </c>
      <c r="H23" s="15"/>
      <c r="I23" s="15"/>
      <c r="J23" s="15"/>
      <c r="K23" s="15"/>
      <c r="L23" s="35">
        <v>134</v>
      </c>
      <c r="M23" s="35">
        <v>27</v>
      </c>
      <c r="N23" s="15"/>
      <c r="O23" s="15"/>
      <c r="P23" s="14">
        <f>SUM(H23:O23)</f>
        <v>161</v>
      </c>
      <c r="Q23" s="17" t="s">
        <v>32</v>
      </c>
      <c r="R23" s="14">
        <v>112891</v>
      </c>
      <c r="S23" s="23" t="s">
        <v>33</v>
      </c>
      <c r="T23" s="16" t="s">
        <v>339</v>
      </c>
      <c r="U23" s="16" t="s">
        <v>90</v>
      </c>
      <c r="V23" s="16">
        <v>1013376</v>
      </c>
      <c r="W23" s="16"/>
      <c r="X23" s="16"/>
    </row>
    <row r="24" spans="1:24">
      <c r="A24" s="15" t="s">
        <v>119</v>
      </c>
      <c r="B24" s="15" t="s">
        <v>92</v>
      </c>
      <c r="C24" s="15" t="s">
        <v>8179</v>
      </c>
      <c r="D24" s="15" t="s">
        <v>7828</v>
      </c>
      <c r="E24" s="24">
        <v>45866.208333333336</v>
      </c>
      <c r="F24" s="15">
        <v>9.6999999999999993</v>
      </c>
      <c r="G24" s="37" t="s">
        <v>3121</v>
      </c>
      <c r="H24" s="15"/>
      <c r="I24" s="15"/>
      <c r="J24" s="15"/>
      <c r="K24" s="15"/>
      <c r="L24" s="35">
        <v>107</v>
      </c>
      <c r="M24" s="35">
        <v>54</v>
      </c>
      <c r="N24" s="15"/>
      <c r="O24" s="15"/>
      <c r="P24" s="14">
        <f>SUM(H24:O24)</f>
        <v>161</v>
      </c>
      <c r="Q24" s="17" t="s">
        <v>32</v>
      </c>
      <c r="R24" s="14">
        <v>112897</v>
      </c>
      <c r="S24" s="23" t="s">
        <v>33</v>
      </c>
      <c r="T24" s="16" t="s">
        <v>8175</v>
      </c>
      <c r="U24" s="16" t="s">
        <v>90</v>
      </c>
      <c r="V24" s="16">
        <v>1013377</v>
      </c>
      <c r="W24" s="16"/>
      <c r="X24" s="16"/>
    </row>
    <row r="25" spans="1:24">
      <c r="A25" s="11" t="s">
        <v>19</v>
      </c>
      <c r="B25" s="7"/>
      <c r="C25" s="7"/>
      <c r="D25" s="7"/>
      <c r="E25" s="11"/>
      <c r="F25" s="7"/>
      <c r="G25" s="7"/>
      <c r="H25" s="11">
        <f t="shared" ref="H25:P25" si="1">SUM(H20:H24)</f>
        <v>0</v>
      </c>
      <c r="I25" s="11">
        <f t="shared" si="1"/>
        <v>0</v>
      </c>
      <c r="J25" s="11">
        <f t="shared" si="1"/>
        <v>0</v>
      </c>
      <c r="K25" s="11">
        <f t="shared" si="1"/>
        <v>108</v>
      </c>
      <c r="L25" s="11">
        <f t="shared" si="1"/>
        <v>562</v>
      </c>
      <c r="M25" s="11">
        <f t="shared" si="1"/>
        <v>108</v>
      </c>
      <c r="N25" s="11">
        <f t="shared" si="1"/>
        <v>27</v>
      </c>
      <c r="O25" s="11">
        <f t="shared" si="1"/>
        <v>0</v>
      </c>
      <c r="P25" s="11">
        <f t="shared" si="1"/>
        <v>805</v>
      </c>
      <c r="Q25" s="12"/>
      <c r="R25" s="12"/>
      <c r="S25" s="12"/>
      <c r="T25" s="12"/>
      <c r="U25" s="12"/>
      <c r="V25" s="12"/>
      <c r="W25" s="12"/>
      <c r="X25" s="12"/>
    </row>
    <row r="26" spans="1:24">
      <c r="A26" s="1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4" ht="15.75" customHeight="1">
      <c r="A27" s="166" t="s">
        <v>34</v>
      </c>
      <c r="B27" s="1562"/>
      <c r="C27" s="1562"/>
      <c r="D27" s="1562"/>
      <c r="E27" s="1"/>
      <c r="F27" s="1"/>
      <c r="G27" s="1"/>
      <c r="H27" s="1"/>
      <c r="I27" s="1"/>
      <c r="J27" s="1563"/>
      <c r="K27" s="1563"/>
      <c r="L27" s="156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4" ht="18">
      <c r="A28" s="187" t="s">
        <v>35</v>
      </c>
      <c r="B28" s="186" t="s">
        <v>8018</v>
      </c>
      <c r="C28" s="239" t="s">
        <v>8135</v>
      </c>
      <c r="D28" s="24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>
      <c r="A29" s="4" t="s">
        <v>508</v>
      </c>
      <c r="B29" s="1564" t="s">
        <v>7158</v>
      </c>
      <c r="C29" s="1564"/>
      <c r="D29" s="242"/>
      <c r="E29" s="243" t="s">
        <v>40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>
      <c r="A30" s="4" t="s">
        <v>523</v>
      </c>
      <c r="B30" s="1564" t="s">
        <v>7138</v>
      </c>
      <c r="C30" s="156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5" t="s">
        <v>42</v>
      </c>
      <c r="B31" s="1772"/>
      <c r="C31" s="1772"/>
      <c r="D31" s="1"/>
      <c r="E31" s="1"/>
    </row>
    <row r="32" spans="1:24">
      <c r="A32" s="5" t="s">
        <v>42</v>
      </c>
      <c r="B32" s="1772"/>
      <c r="C32" s="1772"/>
    </row>
    <row r="33" spans="1:24">
      <c r="A33" s="5" t="s">
        <v>43</v>
      </c>
      <c r="B33" s="1772"/>
      <c r="C33" s="1772"/>
      <c r="D33" s="1"/>
      <c r="E33" s="1"/>
    </row>
    <row r="34" spans="1:24">
      <c r="A34" s="5" t="s">
        <v>44</v>
      </c>
      <c r="B34" s="1772"/>
      <c r="C34" s="1772"/>
      <c r="D34" s="1"/>
      <c r="E34" s="1"/>
    </row>
    <row r="37" spans="1:24" ht="23.25" customHeight="1">
      <c r="A37" s="1597" t="s">
        <v>139</v>
      </c>
      <c r="B37" s="1597"/>
      <c r="C37" s="1597"/>
      <c r="D37" s="1597"/>
      <c r="E37" s="1597"/>
      <c r="F37" s="1597"/>
      <c r="G37" s="325"/>
      <c r="H37" s="1597" t="s">
        <v>3361</v>
      </c>
      <c r="I37" s="1597"/>
      <c r="J37" s="1597"/>
      <c r="K37" s="1597"/>
      <c r="L37" s="1597"/>
      <c r="M37" s="1597"/>
      <c r="N37" s="1597"/>
      <c r="O37" s="1597"/>
      <c r="P37" s="1597"/>
      <c r="Q37" s="1595" t="s">
        <v>8180</v>
      </c>
      <c r="R37" s="1596"/>
      <c r="S37" s="1596"/>
      <c r="T37" s="1596"/>
      <c r="U37" s="1596"/>
      <c r="V37" s="1596"/>
      <c r="W37" s="1596"/>
      <c r="X37" s="1596"/>
    </row>
    <row r="38" spans="1:24" ht="26.25">
      <c r="A38" s="8" t="s">
        <v>3</v>
      </c>
      <c r="B38" s="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33" t="s">
        <v>10</v>
      </c>
      <c r="H38" s="9" t="s">
        <v>11</v>
      </c>
      <c r="I38" s="9" t="s">
        <v>12</v>
      </c>
      <c r="J38" s="9" t="s">
        <v>13</v>
      </c>
      <c r="K38" s="9" t="s">
        <v>14</v>
      </c>
      <c r="L38" s="9" t="s">
        <v>15</v>
      </c>
      <c r="M38" s="9" t="s">
        <v>16</v>
      </c>
      <c r="N38" s="9" t="s">
        <v>17</v>
      </c>
      <c r="O38" s="10" t="s">
        <v>18</v>
      </c>
      <c r="P38" s="8" t="s">
        <v>19</v>
      </c>
      <c r="Q38" s="8" t="s">
        <v>20</v>
      </c>
      <c r="R38" s="8" t="s">
        <v>9</v>
      </c>
      <c r="S38" s="8" t="s">
        <v>21</v>
      </c>
      <c r="T38" s="8" t="s">
        <v>24</v>
      </c>
      <c r="U38" s="8" t="s">
        <v>25</v>
      </c>
      <c r="V38" s="8" t="s">
        <v>26</v>
      </c>
      <c r="W38" s="8" t="s">
        <v>27</v>
      </c>
      <c r="X38" s="8" t="s">
        <v>28</v>
      </c>
    </row>
    <row r="39" spans="1:24">
      <c r="A39" s="15" t="s">
        <v>86</v>
      </c>
      <c r="B39" s="15" t="s">
        <v>1184</v>
      </c>
      <c r="C39" s="15" t="s">
        <v>8181</v>
      </c>
      <c r="D39" s="15" t="s">
        <v>4325</v>
      </c>
      <c r="E39" s="24">
        <v>45865.40625</v>
      </c>
      <c r="F39" s="15">
        <v>11.8</v>
      </c>
      <c r="G39" s="37" t="s">
        <v>5238</v>
      </c>
      <c r="H39" s="15"/>
      <c r="I39" s="15"/>
      <c r="J39" s="15"/>
      <c r="K39" s="15"/>
      <c r="L39" s="15"/>
      <c r="M39" s="15">
        <v>159</v>
      </c>
      <c r="N39" s="15"/>
      <c r="O39" s="35">
        <v>2</v>
      </c>
      <c r="P39" s="14">
        <f t="shared" ref="P39:P45" si="2">SUM(H39:O39)</f>
        <v>161</v>
      </c>
      <c r="Q39" s="17" t="s">
        <v>32</v>
      </c>
      <c r="R39" s="14">
        <v>112901</v>
      </c>
      <c r="S39" s="23" t="s">
        <v>33</v>
      </c>
      <c r="T39" s="16" t="s">
        <v>8175</v>
      </c>
      <c r="U39" s="16" t="s">
        <v>90</v>
      </c>
      <c r="V39" s="16">
        <v>1013384</v>
      </c>
      <c r="W39" s="16"/>
      <c r="X39" s="16"/>
    </row>
    <row r="40" spans="1:24">
      <c r="A40" s="15" t="s">
        <v>119</v>
      </c>
      <c r="B40" s="15" t="s">
        <v>1184</v>
      </c>
      <c r="C40" s="15" t="s">
        <v>8182</v>
      </c>
      <c r="D40" s="15" t="s">
        <v>7982</v>
      </c>
      <c r="E40" s="24">
        <v>45865.510416666664</v>
      </c>
      <c r="F40" s="15">
        <v>11.8</v>
      </c>
      <c r="G40" s="37" t="s">
        <v>5238</v>
      </c>
      <c r="H40" s="15"/>
      <c r="I40" s="15"/>
      <c r="J40" s="15"/>
      <c r="K40" s="15"/>
      <c r="L40" s="15"/>
      <c r="M40" s="15">
        <v>108</v>
      </c>
      <c r="N40" s="15"/>
      <c r="O40" s="15"/>
      <c r="P40" s="14">
        <f t="shared" si="2"/>
        <v>108</v>
      </c>
      <c r="Q40" s="17" t="s">
        <v>32</v>
      </c>
      <c r="R40" s="14">
        <v>112903</v>
      </c>
      <c r="S40" s="23" t="s">
        <v>33</v>
      </c>
      <c r="T40" s="16" t="s">
        <v>8175</v>
      </c>
      <c r="U40" s="16" t="s">
        <v>90</v>
      </c>
      <c r="V40" s="16">
        <v>1013387</v>
      </c>
      <c r="W40" s="16"/>
      <c r="X40" s="16"/>
    </row>
    <row r="41" spans="1:24">
      <c r="A41" s="15" t="s">
        <v>157</v>
      </c>
      <c r="B41" s="15" t="s">
        <v>1184</v>
      </c>
      <c r="C41" s="15" t="s">
        <v>8183</v>
      </c>
      <c r="D41" s="15" t="s">
        <v>4325</v>
      </c>
      <c r="E41" s="24">
        <v>45865.40625</v>
      </c>
      <c r="F41" s="15">
        <v>11.8</v>
      </c>
      <c r="G41" s="37" t="s">
        <v>5238</v>
      </c>
      <c r="H41" s="15"/>
      <c r="I41" s="15"/>
      <c r="J41" s="15"/>
      <c r="K41" s="15"/>
      <c r="L41" s="15"/>
      <c r="M41" s="15">
        <v>161</v>
      </c>
      <c r="N41" s="15"/>
      <c r="O41" s="15"/>
      <c r="P41" s="14">
        <f t="shared" si="2"/>
        <v>161</v>
      </c>
      <c r="Q41" s="17" t="s">
        <v>32</v>
      </c>
      <c r="R41" s="14">
        <v>112898</v>
      </c>
      <c r="S41" s="23" t="s">
        <v>33</v>
      </c>
      <c r="T41" s="16" t="s">
        <v>8175</v>
      </c>
      <c r="U41" s="16" t="s">
        <v>90</v>
      </c>
      <c r="V41" s="16">
        <v>1013388</v>
      </c>
      <c r="W41" s="16"/>
      <c r="X41" s="16"/>
    </row>
    <row r="42" spans="1:24">
      <c r="A42" s="15" t="s">
        <v>152</v>
      </c>
      <c r="B42" s="15" t="s">
        <v>78</v>
      </c>
      <c r="C42" s="15" t="s">
        <v>8184</v>
      </c>
      <c r="D42" s="15" t="s">
        <v>1089</v>
      </c>
      <c r="E42" s="24">
        <v>45865.552083333336</v>
      </c>
      <c r="F42" s="15">
        <v>10.3</v>
      </c>
      <c r="G42" s="37" t="s">
        <v>3561</v>
      </c>
      <c r="H42" s="15"/>
      <c r="I42" s="15"/>
      <c r="J42" s="15"/>
      <c r="K42" s="15"/>
      <c r="L42" s="35">
        <v>161</v>
      </c>
      <c r="M42" s="15"/>
      <c r="N42" s="15"/>
      <c r="O42" s="15"/>
      <c r="P42" s="14">
        <f t="shared" si="2"/>
        <v>161</v>
      </c>
      <c r="Q42" s="17" t="s">
        <v>32</v>
      </c>
      <c r="R42" s="14">
        <v>112906</v>
      </c>
      <c r="S42" s="23" t="s">
        <v>33</v>
      </c>
      <c r="T42" s="16" t="s">
        <v>8175</v>
      </c>
      <c r="U42" s="16" t="s">
        <v>90</v>
      </c>
      <c r="V42" s="16">
        <v>1013389</v>
      </c>
      <c r="W42" s="16"/>
      <c r="X42" s="16"/>
    </row>
    <row r="43" spans="1:24">
      <c r="A43" s="15" t="s">
        <v>152</v>
      </c>
      <c r="B43" s="15" t="s">
        <v>78</v>
      </c>
      <c r="C43" s="15" t="s">
        <v>8185</v>
      </c>
      <c r="D43" s="15" t="s">
        <v>1089</v>
      </c>
      <c r="E43" s="24">
        <v>45865.552083333336</v>
      </c>
      <c r="F43" s="15">
        <v>10.3</v>
      </c>
      <c r="G43" s="37" t="s">
        <v>3561</v>
      </c>
      <c r="H43" s="15"/>
      <c r="I43" s="15"/>
      <c r="J43" s="15"/>
      <c r="K43" s="15"/>
      <c r="L43" s="35">
        <v>161</v>
      </c>
      <c r="M43" s="15"/>
      <c r="N43" s="15"/>
      <c r="O43" s="15"/>
      <c r="P43" s="14">
        <f t="shared" si="2"/>
        <v>161</v>
      </c>
      <c r="Q43" s="17" t="s">
        <v>32</v>
      </c>
      <c r="R43" s="14">
        <v>112907</v>
      </c>
      <c r="S43" s="23" t="s">
        <v>33</v>
      </c>
      <c r="T43" s="16" t="s">
        <v>8175</v>
      </c>
      <c r="U43" s="16" t="s">
        <v>90</v>
      </c>
      <c r="V43" s="16">
        <v>1013390</v>
      </c>
      <c r="W43" s="16"/>
      <c r="X43" s="16"/>
    </row>
    <row r="44" spans="1:24">
      <c r="A44" s="15"/>
      <c r="B44" s="15"/>
      <c r="C44" s="15"/>
      <c r="D44" s="15"/>
      <c r="E44" s="15"/>
      <c r="F44" s="15"/>
      <c r="G44" s="37"/>
      <c r="H44" s="15"/>
      <c r="I44" s="15"/>
      <c r="J44" s="15"/>
      <c r="K44" s="15"/>
      <c r="L44" s="15"/>
      <c r="M44" s="15"/>
      <c r="N44" s="15"/>
      <c r="O44" s="15"/>
      <c r="P44" s="14">
        <f t="shared" si="2"/>
        <v>0</v>
      </c>
      <c r="Q44" s="14"/>
      <c r="R44" s="14"/>
      <c r="S44" s="14"/>
      <c r="T44" s="16"/>
      <c r="U44" s="16"/>
      <c r="V44" s="16"/>
      <c r="W44" s="16"/>
      <c r="X44" s="16"/>
    </row>
    <row r="45" spans="1:24">
      <c r="A45" s="15"/>
      <c r="B45" s="15"/>
      <c r="C45" s="15"/>
      <c r="D45" s="15"/>
      <c r="E45" s="15"/>
      <c r="F45" s="15"/>
      <c r="G45" s="37"/>
      <c r="H45" s="15"/>
      <c r="I45" s="15"/>
      <c r="J45" s="15"/>
      <c r="K45" s="15"/>
      <c r="L45" s="15"/>
      <c r="M45" s="15"/>
      <c r="N45" s="15"/>
      <c r="O45" s="15"/>
      <c r="P45" s="14">
        <f t="shared" si="2"/>
        <v>0</v>
      </c>
      <c r="Q45" s="14"/>
      <c r="R45" s="14"/>
      <c r="S45" s="14"/>
      <c r="T45" s="16"/>
      <c r="U45" s="16"/>
      <c r="V45" s="16"/>
      <c r="W45" s="16"/>
      <c r="X45" s="16"/>
    </row>
    <row r="46" spans="1:24">
      <c r="A46" s="11" t="s">
        <v>19</v>
      </c>
      <c r="B46" s="7"/>
      <c r="C46" s="7"/>
      <c r="D46" s="7"/>
      <c r="E46" s="11"/>
      <c r="F46" s="7"/>
      <c r="G46" s="7"/>
      <c r="H46" s="11">
        <f t="shared" ref="H46:P46" si="3">SUM(H39:H45)</f>
        <v>0</v>
      </c>
      <c r="I46" s="11">
        <f t="shared" si="3"/>
        <v>0</v>
      </c>
      <c r="J46" s="11">
        <f t="shared" si="3"/>
        <v>0</v>
      </c>
      <c r="K46" s="11">
        <f t="shared" si="3"/>
        <v>0</v>
      </c>
      <c r="L46" s="11">
        <f t="shared" si="3"/>
        <v>322</v>
      </c>
      <c r="M46" s="11">
        <f t="shared" si="3"/>
        <v>428</v>
      </c>
      <c r="N46" s="11">
        <f t="shared" si="3"/>
        <v>0</v>
      </c>
      <c r="O46" s="11">
        <f t="shared" si="3"/>
        <v>2</v>
      </c>
      <c r="P46" s="11">
        <f t="shared" si="3"/>
        <v>752</v>
      </c>
      <c r="Q46" s="12"/>
      <c r="R46" s="12"/>
      <c r="S46" s="12"/>
      <c r="T46" s="12"/>
      <c r="U46" s="12"/>
      <c r="V46" s="12"/>
      <c r="W46" s="12"/>
      <c r="X46" s="12"/>
    </row>
    <row r="47" spans="1:24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>
      <c r="A48" s="166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 ht="18">
      <c r="A49" s="187" t="s">
        <v>35</v>
      </c>
      <c r="B49" s="186" t="s">
        <v>8018</v>
      </c>
      <c r="C49" s="239" t="s">
        <v>8135</v>
      </c>
      <c r="D49" s="24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4" t="s">
        <v>4547</v>
      </c>
      <c r="B50" s="1564"/>
      <c r="C50" s="1564"/>
      <c r="D50" s="242"/>
      <c r="E50" s="243" t="s">
        <v>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5" t="s">
        <v>42</v>
      </c>
      <c r="B51" s="1772"/>
      <c r="C51" s="1772"/>
      <c r="D51" s="1"/>
      <c r="E51" s="1"/>
    </row>
    <row r="52" spans="1:24">
      <c r="A52" s="5" t="s">
        <v>42</v>
      </c>
      <c r="B52" s="1772"/>
      <c r="C52" s="1772"/>
    </row>
    <row r="53" spans="1:24">
      <c r="A53" s="5" t="s">
        <v>43</v>
      </c>
      <c r="B53" s="1772"/>
      <c r="C53" s="1772"/>
      <c r="D53" s="1"/>
      <c r="E53" s="1"/>
    </row>
    <row r="54" spans="1:24">
      <c r="A54" s="5" t="s">
        <v>44</v>
      </c>
      <c r="B54" s="1772"/>
      <c r="C54" s="1772"/>
      <c r="D54" s="1"/>
      <c r="E54" s="1"/>
    </row>
    <row r="57" spans="1:24" ht="23.25" customHeight="1">
      <c r="A57" s="1559"/>
      <c r="B57" s="1559"/>
      <c r="C57" s="1559"/>
      <c r="D57" s="1559"/>
      <c r="E57" s="1559"/>
      <c r="F57" s="1559"/>
      <c r="G57" s="7"/>
      <c r="H57" s="1559"/>
      <c r="I57" s="1559"/>
      <c r="J57" s="1559"/>
      <c r="K57" s="1559"/>
      <c r="L57" s="1559"/>
      <c r="M57" s="1559"/>
      <c r="N57" s="1559"/>
      <c r="O57" s="1559"/>
      <c r="P57" s="1559"/>
      <c r="Q57" s="1741" t="s">
        <v>2</v>
      </c>
      <c r="R57" s="1742"/>
      <c r="S57" s="1742"/>
      <c r="T57" s="1742"/>
      <c r="U57" s="1742"/>
      <c r="V57" s="1742"/>
      <c r="W57" s="1742"/>
      <c r="X57" s="1742"/>
    </row>
    <row r="58" spans="1:24" ht="26.25">
      <c r="A58" s="8"/>
      <c r="B58" s="8"/>
      <c r="C58" s="8"/>
      <c r="D58" s="8"/>
      <c r="E58" s="8"/>
      <c r="F58" s="8"/>
      <c r="G58" s="33"/>
      <c r="H58" s="9"/>
      <c r="I58" s="9"/>
      <c r="J58" s="9"/>
      <c r="K58" s="9"/>
      <c r="L58" s="9"/>
      <c r="M58" s="9"/>
      <c r="N58" s="9"/>
      <c r="O58" s="10"/>
      <c r="P58" s="8"/>
      <c r="Q58" s="8" t="s">
        <v>20</v>
      </c>
      <c r="R58" s="8" t="s">
        <v>9</v>
      </c>
      <c r="S58" s="8" t="s">
        <v>21</v>
      </c>
      <c r="T58" s="8" t="s">
        <v>24</v>
      </c>
      <c r="U58" s="8" t="s">
        <v>25</v>
      </c>
      <c r="V58" s="8" t="s">
        <v>26</v>
      </c>
      <c r="W58" s="8" t="s">
        <v>27</v>
      </c>
      <c r="X58" s="8" t="s">
        <v>28</v>
      </c>
    </row>
    <row r="59" spans="1:24">
      <c r="A59" s="15"/>
      <c r="B59" s="15"/>
      <c r="C59" s="15"/>
      <c r="D59" s="15"/>
      <c r="E59" s="15"/>
      <c r="F59" s="15"/>
      <c r="G59" s="37"/>
      <c r="H59" s="15"/>
      <c r="I59" s="15"/>
      <c r="J59" s="15"/>
      <c r="K59" s="15"/>
      <c r="L59" s="15"/>
      <c r="M59" s="15"/>
      <c r="N59" s="15"/>
      <c r="O59" s="15"/>
      <c r="P59" s="14"/>
      <c r="Q59" s="17" t="s">
        <v>32</v>
      </c>
      <c r="R59" s="14"/>
      <c r="S59" s="14" t="s">
        <v>33</v>
      </c>
      <c r="T59" s="16"/>
      <c r="U59" s="16"/>
      <c r="V59" s="16"/>
      <c r="W59" s="16"/>
      <c r="X59" s="16"/>
    </row>
    <row r="60" spans="1:24">
      <c r="A60" s="15"/>
      <c r="B60" s="15"/>
      <c r="C60" s="15"/>
      <c r="D60" s="15"/>
      <c r="E60" s="15"/>
      <c r="F60" s="15"/>
      <c r="G60" s="37"/>
      <c r="H60" s="15"/>
      <c r="I60" s="15"/>
      <c r="J60" s="15"/>
      <c r="K60" s="15"/>
      <c r="L60" s="15"/>
      <c r="M60" s="15"/>
      <c r="N60" s="15"/>
      <c r="O60" s="15"/>
      <c r="P60" s="14"/>
      <c r="Q60" s="17" t="s">
        <v>32</v>
      </c>
      <c r="R60" s="14"/>
      <c r="S60" s="14" t="s">
        <v>33</v>
      </c>
      <c r="T60" s="16"/>
      <c r="U60" s="16"/>
      <c r="V60" s="16"/>
      <c r="W60" s="16"/>
      <c r="X60" s="16"/>
    </row>
    <row r="61" spans="1:24">
      <c r="A61" s="15"/>
      <c r="B61" s="15"/>
      <c r="C61" s="15"/>
      <c r="D61" s="15"/>
      <c r="E61" s="15"/>
      <c r="F61" s="15"/>
      <c r="G61" s="37"/>
      <c r="H61" s="15"/>
      <c r="I61" s="15"/>
      <c r="J61" s="15"/>
      <c r="K61" s="15"/>
      <c r="L61" s="15"/>
      <c r="M61" s="15"/>
      <c r="N61" s="15"/>
      <c r="O61" s="15"/>
      <c r="P61" s="14"/>
      <c r="Q61" s="14" t="s">
        <v>30</v>
      </c>
      <c r="R61" s="14"/>
      <c r="S61" s="23" t="s">
        <v>33</v>
      </c>
      <c r="T61" s="16"/>
      <c r="U61" s="16"/>
      <c r="V61" s="16"/>
      <c r="W61" s="16"/>
      <c r="X61" s="16"/>
    </row>
    <row r="62" spans="1:24">
      <c r="A62" s="15"/>
      <c r="B62" s="15"/>
      <c r="C62" s="15"/>
      <c r="D62" s="15"/>
      <c r="E62" s="15"/>
      <c r="F62" s="15"/>
      <c r="G62" s="37"/>
      <c r="H62" s="15"/>
      <c r="I62" s="15"/>
      <c r="J62" s="15"/>
      <c r="K62" s="15"/>
      <c r="L62" s="15"/>
      <c r="M62" s="15"/>
      <c r="N62" s="15"/>
      <c r="O62" s="15"/>
      <c r="P62" s="14"/>
      <c r="Q62" s="14" t="s">
        <v>30</v>
      </c>
      <c r="R62" s="14"/>
      <c r="S62" s="14" t="s">
        <v>31</v>
      </c>
      <c r="T62" s="16"/>
      <c r="U62" s="16"/>
      <c r="V62" s="16"/>
      <c r="W62" s="16"/>
      <c r="X62" s="16"/>
    </row>
    <row r="63" spans="1:24">
      <c r="A63" s="15"/>
      <c r="B63" s="15"/>
      <c r="C63" s="15"/>
      <c r="D63" s="15"/>
      <c r="E63" s="15"/>
      <c r="F63" s="15"/>
      <c r="G63" s="37"/>
      <c r="H63" s="15"/>
      <c r="I63" s="15"/>
      <c r="J63" s="15"/>
      <c r="K63" s="15"/>
      <c r="L63" s="15"/>
      <c r="M63" s="15"/>
      <c r="N63" s="15"/>
      <c r="O63" s="15"/>
      <c r="P63" s="14"/>
      <c r="Q63" s="14" t="s">
        <v>30</v>
      </c>
      <c r="R63" s="14"/>
      <c r="S63" s="14" t="s">
        <v>31</v>
      </c>
      <c r="T63" s="16"/>
      <c r="U63" s="16"/>
      <c r="V63" s="16"/>
      <c r="W63" s="16"/>
      <c r="X63" s="16"/>
    </row>
    <row r="64" spans="1:24">
      <c r="A64" s="15"/>
      <c r="B64" s="15"/>
      <c r="C64" s="15"/>
      <c r="D64" s="15"/>
      <c r="E64" s="15"/>
      <c r="F64" s="15"/>
      <c r="G64" s="37"/>
      <c r="H64" s="15"/>
      <c r="I64" s="15"/>
      <c r="J64" s="15"/>
      <c r="K64" s="15"/>
      <c r="L64" s="15"/>
      <c r="M64" s="15"/>
      <c r="N64" s="15"/>
      <c r="O64" s="15"/>
      <c r="P64" s="14"/>
      <c r="Q64" s="14" t="s">
        <v>30</v>
      </c>
      <c r="R64" s="14"/>
      <c r="S64" s="14" t="s">
        <v>31</v>
      </c>
      <c r="T64" s="16"/>
      <c r="U64" s="16"/>
      <c r="V64" s="16"/>
      <c r="W64" s="16"/>
      <c r="X64" s="16"/>
    </row>
    <row r="65" spans="1:24">
      <c r="A65" s="15"/>
      <c r="B65" s="15"/>
      <c r="C65" s="15"/>
      <c r="D65" s="15"/>
      <c r="E65" s="15"/>
      <c r="F65" s="15"/>
      <c r="G65" s="37"/>
      <c r="H65" s="15"/>
      <c r="I65" s="15"/>
      <c r="J65" s="15"/>
      <c r="K65" s="15"/>
      <c r="L65" s="15"/>
      <c r="M65" s="15"/>
      <c r="N65" s="15"/>
      <c r="O65" s="15"/>
      <c r="P65" s="14">
        <f>SUM(H65:O65)</f>
        <v>0</v>
      </c>
      <c r="Q65" s="14" t="s">
        <v>30</v>
      </c>
      <c r="R65" s="14"/>
      <c r="S65" s="14" t="s">
        <v>31</v>
      </c>
      <c r="T65" s="16"/>
      <c r="U65" s="16"/>
      <c r="V65" s="16"/>
      <c r="W65" s="16"/>
      <c r="X65" s="16"/>
    </row>
    <row r="66" spans="1:24">
      <c r="A66" s="11" t="s">
        <v>19</v>
      </c>
      <c r="B66" s="7"/>
      <c r="C66" s="7"/>
      <c r="D66" s="7"/>
      <c r="E66" s="11"/>
      <c r="F66" s="7"/>
      <c r="G66" s="7"/>
      <c r="H66" s="11">
        <f t="shared" ref="H66:P66" si="4">SUM(H59:H65)</f>
        <v>0</v>
      </c>
      <c r="I66" s="11">
        <f t="shared" si="4"/>
        <v>0</v>
      </c>
      <c r="J66" s="11">
        <f t="shared" si="4"/>
        <v>0</v>
      </c>
      <c r="K66" s="11">
        <f t="shared" si="4"/>
        <v>0</v>
      </c>
      <c r="L66" s="11">
        <f t="shared" si="4"/>
        <v>0</v>
      </c>
      <c r="M66" s="11">
        <f t="shared" si="4"/>
        <v>0</v>
      </c>
      <c r="N66" s="11">
        <f t="shared" si="4"/>
        <v>0</v>
      </c>
      <c r="O66" s="11">
        <f t="shared" si="4"/>
        <v>0</v>
      </c>
      <c r="P66" s="11">
        <f t="shared" si="4"/>
        <v>0</v>
      </c>
      <c r="Q66" s="12"/>
      <c r="R66" s="12"/>
      <c r="S66" s="12"/>
      <c r="T66" s="12"/>
      <c r="U66" s="12"/>
      <c r="V66" s="12"/>
      <c r="W66" s="12"/>
      <c r="X66" s="12"/>
    </row>
    <row r="67" spans="1:24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4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4"/>
      <c r="B70" s="1564"/>
      <c r="C70" s="1564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5" t="s">
        <v>42</v>
      </c>
      <c r="B71" s="1772"/>
      <c r="C71" s="1772"/>
      <c r="D71" s="1"/>
      <c r="E71" s="1"/>
    </row>
    <row r="72" spans="1:24">
      <c r="A72" s="5" t="s">
        <v>42</v>
      </c>
      <c r="B72" s="1772"/>
      <c r="C72" s="1772"/>
    </row>
    <row r="73" spans="1:24">
      <c r="A73" s="5" t="s">
        <v>43</v>
      </c>
      <c r="B73" s="1772"/>
      <c r="C73" s="1772"/>
      <c r="D73" s="1"/>
      <c r="E73" s="1"/>
    </row>
    <row r="74" spans="1:24">
      <c r="A74" s="5" t="s">
        <v>44</v>
      </c>
      <c r="B74" s="1772"/>
      <c r="C74" s="1772"/>
      <c r="D74" s="1"/>
      <c r="E74" s="1"/>
    </row>
  </sheetData>
  <mergeCells count="41">
    <mergeCell ref="B70:C70"/>
    <mergeCell ref="B71:C71"/>
    <mergeCell ref="B72:C72"/>
    <mergeCell ref="B73:C73"/>
    <mergeCell ref="B74:C74"/>
    <mergeCell ref="A57:F57"/>
    <mergeCell ref="H57:P57"/>
    <mergeCell ref="Q57:X57"/>
    <mergeCell ref="B68:D68"/>
    <mergeCell ref="J68:L68"/>
    <mergeCell ref="B50:C50"/>
    <mergeCell ref="B51:C51"/>
    <mergeCell ref="B52:C52"/>
    <mergeCell ref="B53:C53"/>
    <mergeCell ref="B54:C54"/>
    <mergeCell ref="B48:D48"/>
    <mergeCell ref="J48:L48"/>
    <mergeCell ref="B13:C13"/>
    <mergeCell ref="B14:C14"/>
    <mergeCell ref="B15:C15"/>
    <mergeCell ref="B16:C16"/>
    <mergeCell ref="A18:F18"/>
    <mergeCell ref="B33:C33"/>
    <mergeCell ref="B34:C34"/>
    <mergeCell ref="B27:D27"/>
    <mergeCell ref="J27:L27"/>
    <mergeCell ref="B30:C30"/>
    <mergeCell ref="Q1:X1"/>
    <mergeCell ref="B10:D10"/>
    <mergeCell ref="J10:L10"/>
    <mergeCell ref="B12:C12"/>
    <mergeCell ref="A37:F37"/>
    <mergeCell ref="H37:P37"/>
    <mergeCell ref="Q37:X37"/>
    <mergeCell ref="Q18:X18"/>
    <mergeCell ref="B29:C29"/>
    <mergeCell ref="B31:C31"/>
    <mergeCell ref="B32:C32"/>
    <mergeCell ref="H18:P18"/>
    <mergeCell ref="A1:F1"/>
    <mergeCell ref="H1:P1"/>
  </mergeCells>
  <pageMargins left="0.7" right="0.7" top="0.75" bottom="0.75" header="0.3" footer="0.3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3AB93-AF6E-4DC9-9A4C-90B243A9391F}">
  <sheetPr>
    <tabColor theme="9" tint="0.39997558519241921"/>
  </sheetPr>
  <dimension ref="A1:X38"/>
  <sheetViews>
    <sheetView workbookViewId="0">
      <selection activeCell="V8" sqref="V8"/>
    </sheetView>
  </sheetViews>
  <sheetFormatPr defaultColWidth="11.42578125" defaultRowHeight="15"/>
  <cols>
    <col min="1" max="1" width="25.42578125" customWidth="1"/>
    <col min="2" max="2" width="11.85546875" customWidth="1"/>
    <col min="3" max="3" width="18.5703125" customWidth="1"/>
    <col min="4" max="4" width="12.42578125" customWidth="1"/>
    <col min="5" max="5" width="19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0.42578125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1244</v>
      </c>
      <c r="I1" s="1559"/>
      <c r="J1" s="1559"/>
      <c r="K1" s="1559"/>
      <c r="L1" s="1559"/>
      <c r="M1" s="1559"/>
      <c r="N1" s="1559"/>
      <c r="O1" s="1559"/>
      <c r="P1" s="1559"/>
      <c r="Q1" s="1560" t="s">
        <v>8186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3866</v>
      </c>
      <c r="B3" s="15" t="s">
        <v>78</v>
      </c>
      <c r="C3" s="15" t="s">
        <v>8187</v>
      </c>
      <c r="D3" s="15" t="s">
        <v>88</v>
      </c>
      <c r="E3" s="24">
        <v>45863.166666666664</v>
      </c>
      <c r="F3" s="15">
        <v>10.3</v>
      </c>
      <c r="G3" s="37" t="s">
        <v>3121</v>
      </c>
      <c r="H3" s="15"/>
      <c r="I3" s="15"/>
      <c r="J3" s="15"/>
      <c r="K3" s="15"/>
      <c r="L3" s="15">
        <v>113</v>
      </c>
      <c r="M3" s="35">
        <v>42</v>
      </c>
      <c r="N3" s="35">
        <v>6</v>
      </c>
      <c r="O3" s="15"/>
      <c r="P3" s="14">
        <f t="shared" ref="P3:P9" si="0">SUM(H3:O3)</f>
        <v>161</v>
      </c>
      <c r="Q3" s="17" t="s">
        <v>32</v>
      </c>
      <c r="R3" s="14">
        <v>112869</v>
      </c>
      <c r="S3" s="23" t="s">
        <v>33</v>
      </c>
      <c r="T3" s="16" t="s">
        <v>161</v>
      </c>
      <c r="U3" s="16" t="s">
        <v>90</v>
      </c>
      <c r="V3" s="16">
        <v>1013337</v>
      </c>
      <c r="W3" s="16" t="s">
        <v>8188</v>
      </c>
      <c r="X3" s="16"/>
    </row>
    <row r="4" spans="1:24">
      <c r="A4" s="15" t="s">
        <v>120</v>
      </c>
      <c r="B4" s="15" t="s">
        <v>78</v>
      </c>
      <c r="C4" s="15" t="s">
        <v>8189</v>
      </c>
      <c r="D4" s="15" t="s">
        <v>932</v>
      </c>
      <c r="E4" s="24">
        <v>45863.003472222219</v>
      </c>
      <c r="F4" s="15">
        <v>10.3</v>
      </c>
      <c r="G4" s="37" t="s">
        <v>3121</v>
      </c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7" t="s">
        <v>32</v>
      </c>
      <c r="R4" s="14">
        <v>112871</v>
      </c>
      <c r="S4" s="23" t="s">
        <v>33</v>
      </c>
      <c r="T4" s="16" t="s">
        <v>161</v>
      </c>
      <c r="U4" s="16" t="s">
        <v>90</v>
      </c>
      <c r="V4" s="16">
        <v>1013338</v>
      </c>
      <c r="W4" s="16" t="s">
        <v>8188</v>
      </c>
      <c r="X4" s="16"/>
    </row>
    <row r="5" spans="1:24">
      <c r="A5" s="15" t="s">
        <v>120</v>
      </c>
      <c r="B5" s="15" t="s">
        <v>78</v>
      </c>
      <c r="C5" s="15" t="s">
        <v>8190</v>
      </c>
      <c r="D5" s="15" t="s">
        <v>99</v>
      </c>
      <c r="E5" s="24">
        <v>45863.277777777781</v>
      </c>
      <c r="F5" s="15">
        <v>10.8</v>
      </c>
      <c r="G5" s="37" t="s">
        <v>3121</v>
      </c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0"/>
        <v>161</v>
      </c>
      <c r="Q5" s="17" t="s">
        <v>32</v>
      </c>
      <c r="R5" s="14">
        <v>112872</v>
      </c>
      <c r="S5" s="23" t="s">
        <v>33</v>
      </c>
      <c r="T5" s="16" t="s">
        <v>100</v>
      </c>
      <c r="U5" s="16" t="s">
        <v>90</v>
      </c>
      <c r="V5" s="16">
        <v>1013339</v>
      </c>
      <c r="W5" s="16" t="s">
        <v>8188</v>
      </c>
      <c r="X5" s="16"/>
    </row>
    <row r="6" spans="1:24">
      <c r="A6" s="15" t="s">
        <v>4228</v>
      </c>
      <c r="B6" s="15" t="s">
        <v>134</v>
      </c>
      <c r="C6" s="15" t="s">
        <v>8191</v>
      </c>
      <c r="D6" s="15" t="s">
        <v>2892</v>
      </c>
      <c r="E6" s="24">
        <v>45864.319444444445</v>
      </c>
      <c r="F6" s="15">
        <v>10.3</v>
      </c>
      <c r="G6" s="37" t="s">
        <v>3121</v>
      </c>
      <c r="H6" s="15"/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17" t="s">
        <v>32</v>
      </c>
      <c r="R6" s="14">
        <v>112874</v>
      </c>
      <c r="S6" s="23" t="s">
        <v>33</v>
      </c>
      <c r="T6" s="16" t="s">
        <v>161</v>
      </c>
      <c r="U6" s="16" t="s">
        <v>90</v>
      </c>
      <c r="V6" s="16">
        <v>1013340</v>
      </c>
      <c r="W6" s="16" t="s">
        <v>8170</v>
      </c>
      <c r="X6" s="16"/>
    </row>
    <row r="7" spans="1:24">
      <c r="A7" s="15" t="s">
        <v>133</v>
      </c>
      <c r="B7" s="15" t="s">
        <v>134</v>
      </c>
      <c r="C7" s="15" t="s">
        <v>8192</v>
      </c>
      <c r="D7" s="15" t="s">
        <v>2892</v>
      </c>
      <c r="E7" s="24">
        <v>45864.319444444445</v>
      </c>
      <c r="F7" s="15">
        <v>10.3</v>
      </c>
      <c r="G7" s="37" t="s">
        <v>3561</v>
      </c>
      <c r="H7" s="15"/>
      <c r="I7" s="15"/>
      <c r="J7" s="15"/>
      <c r="K7" s="35">
        <v>54</v>
      </c>
      <c r="L7" s="35">
        <v>107</v>
      </c>
      <c r="M7" s="15"/>
      <c r="N7" s="15"/>
      <c r="O7" s="15"/>
      <c r="P7" s="14">
        <f t="shared" si="0"/>
        <v>161</v>
      </c>
      <c r="Q7" s="17" t="s">
        <v>32</v>
      </c>
      <c r="R7" s="538">
        <v>112875</v>
      </c>
      <c r="S7" s="23" t="s">
        <v>33</v>
      </c>
      <c r="T7" s="16" t="s">
        <v>161</v>
      </c>
      <c r="U7" s="16" t="s">
        <v>90</v>
      </c>
      <c r="V7" s="16">
        <v>1013341</v>
      </c>
      <c r="W7" s="16" t="s">
        <v>8170</v>
      </c>
      <c r="X7" s="16"/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14"/>
      <c r="S8" s="14"/>
      <c r="T8" s="16"/>
      <c r="U8" s="16"/>
      <c r="V8" s="16"/>
      <c r="W8" s="16"/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54</v>
      </c>
      <c r="L10" s="11">
        <f t="shared" si="1"/>
        <v>703</v>
      </c>
      <c r="M10" s="11">
        <f t="shared" si="1"/>
        <v>42</v>
      </c>
      <c r="N10" s="11">
        <f t="shared" si="1"/>
        <v>6</v>
      </c>
      <c r="O10" s="11">
        <f t="shared" si="1"/>
        <v>0</v>
      </c>
      <c r="P10" s="11">
        <f t="shared" si="1"/>
        <v>805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8018</v>
      </c>
      <c r="C13" s="239" t="s">
        <v>8135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100</v>
      </c>
      <c r="B14" s="1564" t="s">
        <v>7158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161</v>
      </c>
      <c r="B15" s="1564" t="s">
        <v>7138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4178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358406817228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0.66666666666666663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6283</v>
      </c>
      <c r="B21" s="1559"/>
      <c r="C21" s="1559"/>
      <c r="D21" s="1559"/>
      <c r="E21" s="1559"/>
      <c r="F21" s="1559"/>
      <c r="G21" s="7"/>
      <c r="H21" s="1559" t="s">
        <v>6284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/>
      <c r="B23" s="15"/>
      <c r="C23" s="15"/>
      <c r="D23" s="15" t="s">
        <v>1373</v>
      </c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ref="P23:P29" si="2">SUM(H23:O23)</f>
        <v>0</v>
      </c>
      <c r="Q23" s="17" t="s">
        <v>32</v>
      </c>
      <c r="R23" s="14"/>
      <c r="S23" s="14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7" t="s">
        <v>32</v>
      </c>
      <c r="R24" s="14"/>
      <c r="S24" s="14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23" t="s">
        <v>33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0</v>
      </c>
      <c r="M30" s="11">
        <f t="shared" si="3"/>
        <v>0</v>
      </c>
      <c r="N30" s="11">
        <f t="shared" si="3"/>
        <v>0</v>
      </c>
      <c r="O30" s="11">
        <f t="shared" si="3"/>
        <v>0</v>
      </c>
      <c r="P30" s="11">
        <f t="shared" si="3"/>
        <v>0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>
      <c r="A33" s="187" t="s">
        <v>35</v>
      </c>
      <c r="B33" s="186" t="s">
        <v>8018</v>
      </c>
      <c r="C33" s="239" t="s">
        <v>8135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/>
      <c r="B34" s="1564"/>
      <c r="C34" s="1564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/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/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1">
    <mergeCell ref="B14:C14"/>
    <mergeCell ref="A1:F1"/>
    <mergeCell ref="H1:P1"/>
    <mergeCell ref="Q1:X1"/>
    <mergeCell ref="B12:D12"/>
    <mergeCell ref="J12:L12"/>
    <mergeCell ref="B15:C15"/>
    <mergeCell ref="B37:C37"/>
    <mergeCell ref="B38:C38"/>
    <mergeCell ref="Q21:X21"/>
    <mergeCell ref="B32:D32"/>
    <mergeCell ref="J32:L32"/>
    <mergeCell ref="B34:C34"/>
    <mergeCell ref="B35:C35"/>
    <mergeCell ref="B36:C36"/>
    <mergeCell ref="H21:P21"/>
    <mergeCell ref="B16:C16"/>
    <mergeCell ref="B17:C17"/>
    <mergeCell ref="B18:C18"/>
    <mergeCell ref="B19:C19"/>
    <mergeCell ref="A21:F21"/>
  </mergeCells>
  <pageMargins left="0.7" right="0.7" top="0.75" bottom="0.75" header="0.3" footer="0.3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874B-6D4C-492C-A667-49386679BA4A}">
  <sheetPr>
    <tabColor theme="9" tint="0.39997558519241921"/>
  </sheetPr>
  <dimension ref="A1:X81"/>
  <sheetViews>
    <sheetView workbookViewId="0">
      <selection activeCell="M64" sqref="M64:M69"/>
    </sheetView>
  </sheetViews>
  <sheetFormatPr defaultColWidth="11.42578125" defaultRowHeight="15"/>
  <cols>
    <col min="1" max="1" width="25.42578125" customWidth="1"/>
    <col min="2" max="2" width="11.85546875" customWidth="1"/>
    <col min="3" max="3" width="22.28515625" customWidth="1"/>
    <col min="4" max="4" width="12.42578125" customWidth="1"/>
    <col min="5" max="5" width="21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7.425781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1244</v>
      </c>
      <c r="I1" s="1559"/>
      <c r="J1" s="1559"/>
      <c r="K1" s="1559"/>
      <c r="L1" s="1559"/>
      <c r="M1" s="1559"/>
      <c r="N1" s="1559"/>
      <c r="O1" s="1559"/>
      <c r="P1" s="1559"/>
      <c r="Q1" s="1560" t="s">
        <v>8193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8194</v>
      </c>
      <c r="D3" s="15" t="s">
        <v>56</v>
      </c>
      <c r="E3" s="24">
        <v>45862.229166666664</v>
      </c>
      <c r="F3" s="15">
        <v>10.3</v>
      </c>
      <c r="G3" s="37"/>
      <c r="H3" s="15"/>
      <c r="I3" s="15"/>
      <c r="J3" s="15"/>
      <c r="K3" s="35">
        <v>200</v>
      </c>
      <c r="L3" s="15"/>
      <c r="M3" s="15"/>
      <c r="N3" s="15"/>
      <c r="O3" s="15"/>
      <c r="P3" s="14">
        <f t="shared" ref="P3:P8" si="0">SUM(H3:O3)</f>
        <v>200</v>
      </c>
      <c r="Q3" s="14" t="s">
        <v>30</v>
      </c>
      <c r="R3" s="14">
        <v>112803</v>
      </c>
      <c r="S3" s="14" t="s">
        <v>31</v>
      </c>
      <c r="T3" s="16" t="s">
        <v>169</v>
      </c>
      <c r="U3" s="16" t="s">
        <v>90</v>
      </c>
      <c r="V3" s="16">
        <v>1013276</v>
      </c>
      <c r="W3" s="16" t="s">
        <v>8195</v>
      </c>
      <c r="X3" s="16"/>
    </row>
    <row r="4" spans="1:24">
      <c r="A4" s="15" t="s">
        <v>219</v>
      </c>
      <c r="B4" s="15" t="s">
        <v>75</v>
      </c>
      <c r="C4" s="15" t="s">
        <v>8196</v>
      </c>
      <c r="D4" s="15" t="s">
        <v>74</v>
      </c>
      <c r="E4" s="24">
        <v>45861.524305555555</v>
      </c>
      <c r="F4" s="15">
        <v>15.3</v>
      </c>
      <c r="G4" s="37"/>
      <c r="H4" s="15"/>
      <c r="I4" s="15"/>
      <c r="J4" s="35">
        <v>54</v>
      </c>
      <c r="K4" s="35">
        <v>81</v>
      </c>
      <c r="L4" s="15"/>
      <c r="M4" s="15"/>
      <c r="N4" s="15"/>
      <c r="O4" s="15"/>
      <c r="P4" s="14">
        <f t="shared" si="0"/>
        <v>135</v>
      </c>
      <c r="Q4" s="14" t="s">
        <v>30</v>
      </c>
      <c r="R4" s="14">
        <v>112796</v>
      </c>
      <c r="S4" s="14" t="s">
        <v>31</v>
      </c>
      <c r="T4" s="16" t="s">
        <v>169</v>
      </c>
      <c r="U4" s="16" t="s">
        <v>634</v>
      </c>
      <c r="V4" s="16">
        <v>1013277</v>
      </c>
      <c r="W4" s="16" t="s">
        <v>1790</v>
      </c>
      <c r="X4" s="16"/>
    </row>
    <row r="5" spans="1:24">
      <c r="A5" s="15" t="s">
        <v>113</v>
      </c>
      <c r="B5" s="15" t="s">
        <v>65</v>
      </c>
      <c r="C5" s="15" t="s">
        <v>8197</v>
      </c>
      <c r="D5" s="15" t="s">
        <v>64</v>
      </c>
      <c r="E5" s="24">
        <v>45861.472222222219</v>
      </c>
      <c r="F5" s="15">
        <v>14.8</v>
      </c>
      <c r="G5" s="37"/>
      <c r="H5" s="15"/>
      <c r="I5" s="15"/>
      <c r="J5" s="15"/>
      <c r="K5" s="15"/>
      <c r="L5" s="35">
        <v>81</v>
      </c>
      <c r="M5" s="15"/>
      <c r="N5" s="15"/>
      <c r="O5" s="15"/>
      <c r="P5" s="14">
        <f t="shared" si="0"/>
        <v>81</v>
      </c>
      <c r="Q5" s="14" t="s">
        <v>30</v>
      </c>
      <c r="R5" s="14">
        <v>112800</v>
      </c>
      <c r="S5" s="23" t="s">
        <v>33</v>
      </c>
      <c r="T5" s="16" t="s">
        <v>169</v>
      </c>
      <c r="U5" s="16" t="s">
        <v>90</v>
      </c>
      <c r="V5" s="16">
        <v>1013281</v>
      </c>
      <c r="W5" s="16" t="s">
        <v>8198</v>
      </c>
      <c r="X5" s="16"/>
    </row>
    <row r="6" spans="1:24">
      <c r="A6" s="15" t="s">
        <v>111</v>
      </c>
      <c r="B6" s="15" t="s">
        <v>65</v>
      </c>
      <c r="C6" s="15" t="s">
        <v>8199</v>
      </c>
      <c r="D6" s="15" t="s">
        <v>64</v>
      </c>
      <c r="E6" s="24">
        <v>45861.472222222219</v>
      </c>
      <c r="F6" s="15">
        <v>14.8</v>
      </c>
      <c r="G6" s="37"/>
      <c r="H6" s="15"/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14" t="s">
        <v>30</v>
      </c>
      <c r="R6" s="14">
        <v>112802</v>
      </c>
      <c r="S6" s="23" t="s">
        <v>33</v>
      </c>
      <c r="T6" s="16" t="s">
        <v>169</v>
      </c>
      <c r="U6" s="16" t="s">
        <v>90</v>
      </c>
      <c r="V6" s="16">
        <v>1013282</v>
      </c>
      <c r="W6" s="16" t="s">
        <v>8198</v>
      </c>
      <c r="X6" s="16"/>
    </row>
    <row r="7" spans="1:24">
      <c r="A7" s="15" t="s">
        <v>519</v>
      </c>
      <c r="B7" s="15" t="s">
        <v>78</v>
      </c>
      <c r="C7" s="15" t="s">
        <v>8200</v>
      </c>
      <c r="D7" s="15" t="s">
        <v>99</v>
      </c>
      <c r="E7" s="24">
        <v>45861.277777777781</v>
      </c>
      <c r="F7" s="15">
        <v>10.8</v>
      </c>
      <c r="G7" s="37" t="s">
        <v>3121</v>
      </c>
      <c r="H7" s="15"/>
      <c r="I7" s="15"/>
      <c r="J7" s="15"/>
      <c r="K7" s="15"/>
      <c r="L7" s="35">
        <v>107</v>
      </c>
      <c r="M7" s="35">
        <v>27</v>
      </c>
      <c r="N7" s="35">
        <v>27</v>
      </c>
      <c r="O7" s="15"/>
      <c r="P7" s="14">
        <f t="shared" si="0"/>
        <v>161</v>
      </c>
      <c r="Q7" s="17" t="s">
        <v>32</v>
      </c>
      <c r="R7" s="14">
        <v>112837</v>
      </c>
      <c r="S7" s="23" t="s">
        <v>33</v>
      </c>
      <c r="T7" s="16" t="s">
        <v>100</v>
      </c>
      <c r="U7" s="16" t="s">
        <v>90</v>
      </c>
      <c r="V7" s="16">
        <v>1013278</v>
      </c>
      <c r="W7" s="16" t="s">
        <v>1790</v>
      </c>
      <c r="X7" s="16"/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14"/>
      <c r="S8" s="14"/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54</v>
      </c>
      <c r="K9" s="11">
        <f t="shared" si="1"/>
        <v>281</v>
      </c>
      <c r="L9" s="11">
        <f t="shared" si="1"/>
        <v>349</v>
      </c>
      <c r="M9" s="11">
        <f t="shared" si="1"/>
        <v>27</v>
      </c>
      <c r="N9" s="11">
        <f t="shared" si="1"/>
        <v>27</v>
      </c>
      <c r="O9" s="11">
        <f t="shared" si="1"/>
        <v>0</v>
      </c>
      <c r="P9" s="11">
        <f t="shared" si="1"/>
        <v>738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8018</v>
      </c>
      <c r="C12" s="239" t="s">
        <v>8135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169</v>
      </c>
      <c r="B13" s="1564" t="s">
        <v>7158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100</v>
      </c>
      <c r="B14" s="1856" t="s">
        <v>7138</v>
      </c>
      <c r="C14" s="185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3181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566">
        <v>358407515921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567">
        <v>0.5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1244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5447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3866</v>
      </c>
      <c r="B22" s="15" t="s">
        <v>78</v>
      </c>
      <c r="C22" s="15" t="s">
        <v>8201</v>
      </c>
      <c r="D22" s="15" t="s">
        <v>88</v>
      </c>
      <c r="E22" s="24">
        <v>45862.166666666664</v>
      </c>
      <c r="F22" s="15">
        <v>10.3</v>
      </c>
      <c r="G22" s="37" t="s">
        <v>3121</v>
      </c>
      <c r="H22" s="15"/>
      <c r="I22" s="15"/>
      <c r="J22" s="15"/>
      <c r="K22" s="15"/>
      <c r="L22" s="35">
        <v>27</v>
      </c>
      <c r="M22" s="35">
        <v>54</v>
      </c>
      <c r="N22" s="35">
        <v>80</v>
      </c>
      <c r="O22" s="15"/>
      <c r="P22" s="14">
        <f t="shared" ref="P22:P28" si="2">SUM(H22:O22)</f>
        <v>161</v>
      </c>
      <c r="Q22" s="17" t="s">
        <v>32</v>
      </c>
      <c r="R22" s="14">
        <v>112838</v>
      </c>
      <c r="S22" s="23" t="s">
        <v>33</v>
      </c>
      <c r="T22" s="16" t="s">
        <v>161</v>
      </c>
      <c r="U22" s="16" t="s">
        <v>90</v>
      </c>
      <c r="V22" s="16">
        <v>1013283</v>
      </c>
      <c r="W22" s="16" t="s">
        <v>1799</v>
      </c>
      <c r="X22" s="16"/>
    </row>
    <row r="23" spans="1:24">
      <c r="A23" s="15" t="s">
        <v>152</v>
      </c>
      <c r="B23" s="15" t="s">
        <v>78</v>
      </c>
      <c r="C23" s="15" t="s">
        <v>8202</v>
      </c>
      <c r="D23" s="15" t="s">
        <v>88</v>
      </c>
      <c r="E23" s="24">
        <v>45862.166666666664</v>
      </c>
      <c r="F23" s="15">
        <v>10.3</v>
      </c>
      <c r="G23" s="37" t="s">
        <v>3561</v>
      </c>
      <c r="H23" s="15"/>
      <c r="I23" s="15"/>
      <c r="J23" s="15"/>
      <c r="K23" s="35">
        <v>44</v>
      </c>
      <c r="L23" s="35">
        <v>54</v>
      </c>
      <c r="M23" s="35">
        <v>63</v>
      </c>
      <c r="N23" s="15"/>
      <c r="O23" s="15"/>
      <c r="P23" s="14">
        <f t="shared" si="2"/>
        <v>161</v>
      </c>
      <c r="Q23" s="17" t="s">
        <v>32</v>
      </c>
      <c r="R23" s="14">
        <v>112839</v>
      </c>
      <c r="S23" s="23" t="s">
        <v>33</v>
      </c>
      <c r="T23" s="16" t="s">
        <v>161</v>
      </c>
      <c r="U23" s="16" t="s">
        <v>90</v>
      </c>
      <c r="V23" s="16">
        <v>1013287</v>
      </c>
      <c r="W23" s="16" t="s">
        <v>1799</v>
      </c>
      <c r="X23" s="16"/>
    </row>
    <row r="24" spans="1:24">
      <c r="A24" s="15" t="s">
        <v>120</v>
      </c>
      <c r="B24" s="15" t="s">
        <v>6766</v>
      </c>
      <c r="C24" s="15" t="s">
        <v>8203</v>
      </c>
      <c r="D24" s="15" t="s">
        <v>8204</v>
      </c>
      <c r="E24" s="24">
        <v>45862.253472222219</v>
      </c>
      <c r="F24" s="15">
        <v>10.8</v>
      </c>
      <c r="G24" s="37" t="s">
        <v>3121</v>
      </c>
      <c r="H24" s="15"/>
      <c r="I24" s="15"/>
      <c r="J24" s="15"/>
      <c r="K24" s="15"/>
      <c r="L24" s="35">
        <v>53</v>
      </c>
      <c r="M24" s="35">
        <v>54</v>
      </c>
      <c r="N24" s="35">
        <v>54</v>
      </c>
      <c r="O24" s="15"/>
      <c r="P24" s="14">
        <f t="shared" si="2"/>
        <v>161</v>
      </c>
      <c r="Q24" s="17" t="s">
        <v>32</v>
      </c>
      <c r="R24" s="14">
        <v>112865</v>
      </c>
      <c r="S24" s="23" t="s">
        <v>33</v>
      </c>
      <c r="T24" s="16" t="s">
        <v>100</v>
      </c>
      <c r="U24" s="16" t="s">
        <v>90</v>
      </c>
      <c r="V24" s="16">
        <v>1013284</v>
      </c>
      <c r="W24" s="16" t="s">
        <v>1774</v>
      </c>
      <c r="X24" s="16"/>
    </row>
    <row r="25" spans="1:24">
      <c r="A25" s="15" t="s">
        <v>119</v>
      </c>
      <c r="B25" s="15" t="s">
        <v>2438</v>
      </c>
      <c r="C25" s="15" t="s">
        <v>8205</v>
      </c>
      <c r="D25" s="15" t="s">
        <v>159</v>
      </c>
      <c r="E25" s="24">
        <v>45862.041666666664</v>
      </c>
      <c r="F25" s="15">
        <v>10.3</v>
      </c>
      <c r="G25" s="37" t="s">
        <v>3121</v>
      </c>
      <c r="H25" s="15"/>
      <c r="I25" s="15"/>
      <c r="J25" s="15"/>
      <c r="K25" s="15"/>
      <c r="L25" s="35">
        <v>53</v>
      </c>
      <c r="M25" s="35">
        <v>54</v>
      </c>
      <c r="N25" s="35">
        <v>54</v>
      </c>
      <c r="O25" s="15"/>
      <c r="P25" s="14">
        <f t="shared" si="2"/>
        <v>161</v>
      </c>
      <c r="Q25" s="17" t="s">
        <v>32</v>
      </c>
      <c r="R25" s="14">
        <v>112840</v>
      </c>
      <c r="S25" s="23" t="s">
        <v>33</v>
      </c>
      <c r="T25" s="16" t="s">
        <v>161</v>
      </c>
      <c r="U25" s="16" t="s">
        <v>90</v>
      </c>
      <c r="V25" s="16">
        <v>1013285</v>
      </c>
      <c r="W25" s="16" t="s">
        <v>1799</v>
      </c>
      <c r="X25" s="16"/>
    </row>
    <row r="26" spans="1:24">
      <c r="A26" s="15" t="s">
        <v>122</v>
      </c>
      <c r="B26" s="15" t="s">
        <v>62</v>
      </c>
      <c r="C26" s="15" t="s">
        <v>8206</v>
      </c>
      <c r="D26" s="15" t="s">
        <v>61</v>
      </c>
      <c r="E26" s="24">
        <v>45861.767361111109</v>
      </c>
      <c r="F26" s="15">
        <v>13</v>
      </c>
      <c r="G26" s="37"/>
      <c r="H26" s="15"/>
      <c r="I26" s="15"/>
      <c r="J26" s="35">
        <v>81</v>
      </c>
      <c r="K26" s="35">
        <v>80</v>
      </c>
      <c r="L26" s="15"/>
      <c r="M26" s="15"/>
      <c r="N26" s="15"/>
      <c r="O26" s="15"/>
      <c r="P26" s="14">
        <f t="shared" si="2"/>
        <v>161</v>
      </c>
      <c r="Q26" s="14" t="s">
        <v>30</v>
      </c>
      <c r="R26" s="14">
        <v>112808</v>
      </c>
      <c r="S26" s="14" t="s">
        <v>31</v>
      </c>
      <c r="T26" s="16" t="s">
        <v>169</v>
      </c>
      <c r="U26" s="16" t="s">
        <v>90</v>
      </c>
      <c r="V26" s="16">
        <v>1013286</v>
      </c>
      <c r="W26" s="16" t="s">
        <v>8207</v>
      </c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/>
      <c r="R27" s="14"/>
      <c r="S27" s="14"/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/>
      <c r="R28" s="14"/>
      <c r="S28" s="14"/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81</v>
      </c>
      <c r="K29" s="11">
        <f t="shared" si="3"/>
        <v>124</v>
      </c>
      <c r="L29" s="11">
        <f t="shared" si="3"/>
        <v>187</v>
      </c>
      <c r="M29" s="11">
        <f t="shared" si="3"/>
        <v>225</v>
      </c>
      <c r="N29" s="11">
        <f t="shared" si="3"/>
        <v>188</v>
      </c>
      <c r="O29" s="11">
        <f t="shared" si="3"/>
        <v>0</v>
      </c>
      <c r="P29" s="11">
        <f t="shared" si="3"/>
        <v>805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8018</v>
      </c>
      <c r="C32" s="239" t="s">
        <v>8135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100</v>
      </c>
      <c r="B33" s="1564" t="s">
        <v>7158</v>
      </c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169</v>
      </c>
      <c r="B34" s="1564" t="s">
        <v>6991</v>
      </c>
      <c r="C34" s="156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4" t="s">
        <v>161</v>
      </c>
      <c r="B35" s="1564" t="s">
        <v>7138</v>
      </c>
      <c r="C35" s="156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5" t="s">
        <v>42</v>
      </c>
      <c r="B36" s="1772" t="s">
        <v>8208</v>
      </c>
      <c r="C36" s="1772"/>
      <c r="D36" s="1"/>
      <c r="E36" s="1"/>
    </row>
    <row r="37" spans="1:24">
      <c r="A37" s="5" t="s">
        <v>42</v>
      </c>
      <c r="B37" s="1772"/>
      <c r="C37" s="1772"/>
    </row>
    <row r="38" spans="1:24">
      <c r="A38" s="5" t="s">
        <v>43</v>
      </c>
      <c r="B38" s="1566">
        <v>358400711249</v>
      </c>
      <c r="C38" s="1565"/>
      <c r="D38" s="1"/>
      <c r="E38" s="1"/>
    </row>
    <row r="39" spans="1:24">
      <c r="A39" s="5" t="s">
        <v>44</v>
      </c>
      <c r="B39" s="1567">
        <v>0.66666666666666663</v>
      </c>
      <c r="C39" s="1565"/>
      <c r="D39" s="1"/>
      <c r="E39" s="1"/>
    </row>
    <row r="42" spans="1:24" ht="23.25" customHeight="1">
      <c r="A42" s="1559" t="s">
        <v>205</v>
      </c>
      <c r="B42" s="1559"/>
      <c r="C42" s="1559"/>
      <c r="D42" s="1559"/>
      <c r="E42" s="1559"/>
      <c r="F42" s="1559"/>
      <c r="G42" s="7"/>
      <c r="H42" s="1559" t="s">
        <v>1244</v>
      </c>
      <c r="I42" s="1559"/>
      <c r="J42" s="1559"/>
      <c r="K42" s="1559"/>
      <c r="L42" s="1559"/>
      <c r="M42" s="1559"/>
      <c r="N42" s="1559"/>
      <c r="O42" s="1559"/>
      <c r="P42" s="1559"/>
      <c r="Q42" s="1741" t="s">
        <v>5447</v>
      </c>
      <c r="R42" s="1742"/>
      <c r="S42" s="1742"/>
      <c r="T42" s="1742"/>
      <c r="U42" s="1742"/>
      <c r="V42" s="1742"/>
      <c r="W42" s="1742"/>
      <c r="X42" s="1742"/>
    </row>
    <row r="43" spans="1:24" ht="26.25">
      <c r="A43" s="8" t="s">
        <v>3</v>
      </c>
      <c r="B43" s="8" t="s">
        <v>4</v>
      </c>
      <c r="C43" s="8" t="s">
        <v>5</v>
      </c>
      <c r="D43" s="8" t="s">
        <v>6</v>
      </c>
      <c r="E43" s="8" t="s">
        <v>7</v>
      </c>
      <c r="F43" s="8" t="s">
        <v>8</v>
      </c>
      <c r="G43" s="33" t="s">
        <v>10</v>
      </c>
      <c r="H43" s="9" t="s">
        <v>11</v>
      </c>
      <c r="I43" s="9" t="s">
        <v>12</v>
      </c>
      <c r="J43" s="9" t="s">
        <v>13</v>
      </c>
      <c r="K43" s="9" t="s">
        <v>14</v>
      </c>
      <c r="L43" s="9" t="s">
        <v>15</v>
      </c>
      <c r="M43" s="9" t="s">
        <v>16</v>
      </c>
      <c r="N43" s="9" t="s">
        <v>17</v>
      </c>
      <c r="O43" s="10" t="s">
        <v>18</v>
      </c>
      <c r="P43" s="8" t="s">
        <v>19</v>
      </c>
      <c r="Q43" s="8" t="s">
        <v>20</v>
      </c>
      <c r="R43" s="8" t="s">
        <v>9</v>
      </c>
      <c r="S43" s="8" t="s">
        <v>21</v>
      </c>
      <c r="T43" s="8" t="s">
        <v>24</v>
      </c>
      <c r="U43" s="8" t="s">
        <v>25</v>
      </c>
      <c r="V43" s="8" t="s">
        <v>26</v>
      </c>
      <c r="W43" s="8" t="s">
        <v>27</v>
      </c>
      <c r="X43" s="8" t="s">
        <v>28</v>
      </c>
    </row>
    <row r="44" spans="1:24">
      <c r="A44" s="15" t="s">
        <v>2561</v>
      </c>
      <c r="B44" s="15" t="s">
        <v>2438</v>
      </c>
      <c r="C44" s="15" t="s">
        <v>8209</v>
      </c>
      <c r="D44" s="15" t="s">
        <v>2467</v>
      </c>
      <c r="E44" s="24">
        <v>45862.732638888891</v>
      </c>
      <c r="F44" s="15">
        <v>10.3</v>
      </c>
      <c r="G44" s="37" t="s">
        <v>3121</v>
      </c>
      <c r="H44" s="15"/>
      <c r="I44" s="15"/>
      <c r="J44" s="15"/>
      <c r="K44" s="15"/>
      <c r="L44" s="35">
        <v>107</v>
      </c>
      <c r="M44" s="35">
        <v>27</v>
      </c>
      <c r="N44" s="35">
        <v>27</v>
      </c>
      <c r="O44" s="15"/>
      <c r="P44" s="14">
        <f t="shared" ref="P44:P50" si="4">SUM(H44:O44)</f>
        <v>161</v>
      </c>
      <c r="Q44" s="17" t="s">
        <v>32</v>
      </c>
      <c r="R44" s="14">
        <v>112841</v>
      </c>
      <c r="S44" s="23" t="s">
        <v>33</v>
      </c>
      <c r="T44" s="16" t="s">
        <v>161</v>
      </c>
      <c r="U44" s="16" t="s">
        <v>90</v>
      </c>
      <c r="V44" s="16">
        <v>1013289</v>
      </c>
      <c r="W44" s="16" t="s">
        <v>1799</v>
      </c>
      <c r="X44" s="16"/>
    </row>
    <row r="45" spans="1:24">
      <c r="A45" s="15" t="s">
        <v>120</v>
      </c>
      <c r="B45" s="15" t="s">
        <v>78</v>
      </c>
      <c r="C45" s="15" t="s">
        <v>8210</v>
      </c>
      <c r="D45" s="15" t="s">
        <v>932</v>
      </c>
      <c r="E45" s="24">
        <v>45862.003472222219</v>
      </c>
      <c r="F45" s="15">
        <v>10.3</v>
      </c>
      <c r="G45" s="37" t="s">
        <v>3121</v>
      </c>
      <c r="H45" s="15"/>
      <c r="I45" s="15"/>
      <c r="J45" s="15"/>
      <c r="K45" s="15"/>
      <c r="L45" s="35">
        <v>107</v>
      </c>
      <c r="M45" s="35">
        <v>27</v>
      </c>
      <c r="N45" s="35">
        <v>27</v>
      </c>
      <c r="O45" s="15"/>
      <c r="P45" s="14">
        <f t="shared" si="4"/>
        <v>161</v>
      </c>
      <c r="Q45" s="17" t="s">
        <v>32</v>
      </c>
      <c r="R45" s="14">
        <v>112842</v>
      </c>
      <c r="S45" s="23" t="s">
        <v>33</v>
      </c>
      <c r="T45" s="16" t="s">
        <v>161</v>
      </c>
      <c r="U45" s="16" t="s">
        <v>90</v>
      </c>
      <c r="V45" s="16">
        <v>1013290</v>
      </c>
      <c r="W45" s="16" t="s">
        <v>1799</v>
      </c>
      <c r="X45" s="16"/>
    </row>
    <row r="46" spans="1:24">
      <c r="A46" s="15" t="s">
        <v>133</v>
      </c>
      <c r="B46" s="15" t="s">
        <v>134</v>
      </c>
      <c r="C46" s="15" t="s">
        <v>8211</v>
      </c>
      <c r="D46" s="15" t="s">
        <v>2892</v>
      </c>
      <c r="E46" s="24">
        <v>45862.319444444445</v>
      </c>
      <c r="F46" s="15">
        <v>10.3</v>
      </c>
      <c r="G46" s="37" t="s">
        <v>3561</v>
      </c>
      <c r="H46" s="15"/>
      <c r="I46" s="15"/>
      <c r="J46" s="15"/>
      <c r="K46" s="35">
        <v>161</v>
      </c>
      <c r="L46" s="15"/>
      <c r="M46" s="15"/>
      <c r="N46" s="15"/>
      <c r="O46" s="15"/>
      <c r="P46" s="14">
        <f t="shared" si="4"/>
        <v>161</v>
      </c>
      <c r="Q46" s="17" t="s">
        <v>32</v>
      </c>
      <c r="R46" s="14">
        <v>112843</v>
      </c>
      <c r="S46" s="23" t="s">
        <v>33</v>
      </c>
      <c r="T46" s="16" t="s">
        <v>161</v>
      </c>
      <c r="U46" s="16" t="s">
        <v>90</v>
      </c>
      <c r="V46" s="16">
        <v>1013292</v>
      </c>
      <c r="W46" s="16" t="s">
        <v>8212</v>
      </c>
      <c r="X46" s="16"/>
    </row>
    <row r="47" spans="1:24">
      <c r="A47" s="15" t="s">
        <v>133</v>
      </c>
      <c r="B47" s="15" t="s">
        <v>134</v>
      </c>
      <c r="C47" s="15" t="s">
        <v>8213</v>
      </c>
      <c r="D47" s="15" t="s">
        <v>2892</v>
      </c>
      <c r="E47" s="24">
        <v>45862.319444444445</v>
      </c>
      <c r="F47" s="15">
        <v>10.3</v>
      </c>
      <c r="G47" s="37" t="s">
        <v>3561</v>
      </c>
      <c r="H47" s="15"/>
      <c r="I47" s="15"/>
      <c r="J47" s="15"/>
      <c r="K47" s="35">
        <v>161</v>
      </c>
      <c r="L47" s="15"/>
      <c r="M47" s="15"/>
      <c r="N47" s="15"/>
      <c r="O47" s="15"/>
      <c r="P47" s="14">
        <f t="shared" si="4"/>
        <v>161</v>
      </c>
      <c r="Q47" s="17" t="s">
        <v>32</v>
      </c>
      <c r="R47" s="14">
        <v>112844</v>
      </c>
      <c r="S47" s="23" t="s">
        <v>33</v>
      </c>
      <c r="T47" s="16" t="s">
        <v>161</v>
      </c>
      <c r="U47" s="16" t="s">
        <v>90</v>
      </c>
      <c r="V47" s="16">
        <v>1013294</v>
      </c>
      <c r="W47" s="16" t="s">
        <v>8212</v>
      </c>
      <c r="X47" s="16"/>
    </row>
    <row r="48" spans="1:24">
      <c r="A48" s="15" t="s">
        <v>4228</v>
      </c>
      <c r="B48" s="15" t="s">
        <v>134</v>
      </c>
      <c r="C48" s="15" t="s">
        <v>8214</v>
      </c>
      <c r="D48" s="15" t="s">
        <v>2892</v>
      </c>
      <c r="E48" s="24">
        <v>45862.319444444445</v>
      </c>
      <c r="F48" s="15">
        <v>10.3</v>
      </c>
      <c r="G48" s="37" t="s">
        <v>3121</v>
      </c>
      <c r="H48" s="15"/>
      <c r="I48" s="15"/>
      <c r="J48" s="15"/>
      <c r="K48" s="15"/>
      <c r="L48" s="35">
        <v>161</v>
      </c>
      <c r="M48" s="15"/>
      <c r="N48" s="15"/>
      <c r="O48" s="15"/>
      <c r="P48" s="14">
        <f t="shared" si="4"/>
        <v>161</v>
      </c>
      <c r="Q48" s="17" t="s">
        <v>32</v>
      </c>
      <c r="R48" s="14">
        <v>112845</v>
      </c>
      <c r="S48" s="23" t="s">
        <v>33</v>
      </c>
      <c r="T48" s="16" t="s">
        <v>161</v>
      </c>
      <c r="U48" s="16" t="s">
        <v>90</v>
      </c>
      <c r="V48" s="16">
        <v>1013385</v>
      </c>
      <c r="W48" s="16" t="s">
        <v>8212</v>
      </c>
      <c r="X48" s="16"/>
    </row>
    <row r="49" spans="1:24">
      <c r="A49" s="15"/>
      <c r="B49" s="15"/>
      <c r="C49" s="15"/>
      <c r="D49" s="15"/>
      <c r="E49" s="15"/>
      <c r="F49" s="15"/>
      <c r="G49" s="37"/>
      <c r="H49" s="15"/>
      <c r="I49" s="15"/>
      <c r="J49" s="15"/>
      <c r="K49" s="15"/>
      <c r="L49" s="15"/>
      <c r="M49" s="15"/>
      <c r="N49" s="15"/>
      <c r="O49" s="15"/>
      <c r="P49" s="14">
        <f t="shared" si="4"/>
        <v>0</v>
      </c>
      <c r="Q49" s="14"/>
      <c r="R49" s="14"/>
      <c r="S49" s="14"/>
      <c r="T49" s="16"/>
      <c r="U49" s="16"/>
      <c r="V49" s="16"/>
      <c r="W49" s="16"/>
      <c r="X49" s="16"/>
    </row>
    <row r="50" spans="1:24">
      <c r="A50" s="15"/>
      <c r="B50" s="15"/>
      <c r="C50" s="15"/>
      <c r="D50" s="15"/>
      <c r="E50" s="15"/>
      <c r="F50" s="15"/>
      <c r="G50" s="37"/>
      <c r="H50" s="15"/>
      <c r="I50" s="15"/>
      <c r="J50" s="15"/>
      <c r="K50" s="15"/>
      <c r="L50" s="15"/>
      <c r="M50" s="15"/>
      <c r="N50" s="15"/>
      <c r="O50" s="15"/>
      <c r="P50" s="14">
        <f t="shared" si="4"/>
        <v>0</v>
      </c>
      <c r="Q50" s="14"/>
      <c r="R50" s="14"/>
      <c r="S50" s="14"/>
      <c r="T50" s="16"/>
      <c r="U50" s="16"/>
      <c r="V50" s="16"/>
      <c r="W50" s="16"/>
      <c r="X50" s="16"/>
    </row>
    <row r="51" spans="1:24">
      <c r="A51" s="11" t="s">
        <v>19</v>
      </c>
      <c r="B51" s="7"/>
      <c r="C51" s="7"/>
      <c r="D51" s="7"/>
      <c r="E51" s="11"/>
      <c r="F51" s="7"/>
      <c r="G51" s="7"/>
      <c r="H51" s="11">
        <f t="shared" ref="H51:P51" si="5">SUM(H44:H50)</f>
        <v>0</v>
      </c>
      <c r="I51" s="11">
        <f t="shared" si="5"/>
        <v>0</v>
      </c>
      <c r="J51" s="11">
        <f t="shared" si="5"/>
        <v>0</v>
      </c>
      <c r="K51" s="11">
        <f t="shared" si="5"/>
        <v>322</v>
      </c>
      <c r="L51" s="11">
        <f t="shared" si="5"/>
        <v>375</v>
      </c>
      <c r="M51" s="11">
        <f t="shared" si="5"/>
        <v>54</v>
      </c>
      <c r="N51" s="11">
        <f t="shared" si="5"/>
        <v>54</v>
      </c>
      <c r="O51" s="11">
        <f t="shared" si="5"/>
        <v>0</v>
      </c>
      <c r="P51" s="11">
        <f t="shared" si="5"/>
        <v>805</v>
      </c>
      <c r="Q51" s="12"/>
      <c r="R51" s="12"/>
      <c r="S51" s="12"/>
      <c r="T51" s="12"/>
      <c r="U51" s="12"/>
      <c r="V51" s="12"/>
      <c r="W51" s="12"/>
      <c r="X51" s="12"/>
    </row>
    <row r="52" spans="1:24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166" t="s">
        <v>34</v>
      </c>
      <c r="B53" s="1562"/>
      <c r="C53" s="1562"/>
      <c r="D53" s="1562"/>
      <c r="E53" s="1"/>
      <c r="F53" s="1"/>
      <c r="G53" s="1"/>
      <c r="H53" s="1"/>
      <c r="I53" s="1"/>
      <c r="J53" s="1563"/>
      <c r="K53" s="1563"/>
      <c r="L53" s="156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 ht="18">
      <c r="A54" s="187" t="s">
        <v>35</v>
      </c>
      <c r="B54" s="186" t="s">
        <v>8018</v>
      </c>
      <c r="C54" s="239" t="s">
        <v>8135</v>
      </c>
      <c r="D54" s="24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4" t="s">
        <v>4605</v>
      </c>
      <c r="B55" s="1564"/>
      <c r="C55" s="1564"/>
      <c r="D55" s="242"/>
      <c r="E55" s="243" t="s">
        <v>40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5" t="s">
        <v>42</v>
      </c>
      <c r="B56" s="1772" t="s">
        <v>8215</v>
      </c>
      <c r="C56" s="1772"/>
      <c r="D56" s="1"/>
      <c r="E56" s="1"/>
    </row>
    <row r="57" spans="1:24">
      <c r="A57" s="5" t="s">
        <v>42</v>
      </c>
      <c r="B57" s="1772"/>
      <c r="C57" s="1772"/>
    </row>
    <row r="58" spans="1:24">
      <c r="A58" s="5" t="s">
        <v>43</v>
      </c>
      <c r="B58" s="1566">
        <v>358504028839</v>
      </c>
      <c r="C58" s="1565"/>
      <c r="D58" s="1"/>
      <c r="E58" s="1"/>
    </row>
    <row r="59" spans="1:24">
      <c r="A59" s="5" t="s">
        <v>44</v>
      </c>
      <c r="B59" s="1567">
        <v>0.66666666666666663</v>
      </c>
      <c r="C59" s="1565"/>
      <c r="D59" s="1"/>
      <c r="E59" s="1"/>
    </row>
    <row r="62" spans="1:24" ht="23.25" customHeight="1">
      <c r="A62" s="1559" t="s">
        <v>155</v>
      </c>
      <c r="B62" s="1559"/>
      <c r="C62" s="1559"/>
      <c r="D62" s="1559"/>
      <c r="E62" s="1559"/>
      <c r="F62" s="1559"/>
      <c r="G62" s="7"/>
      <c r="H62" s="1559" t="s">
        <v>1244</v>
      </c>
      <c r="I62" s="1559"/>
      <c r="J62" s="1559"/>
      <c r="K62" s="1559"/>
      <c r="L62" s="1559"/>
      <c r="M62" s="1559"/>
      <c r="N62" s="1559"/>
      <c r="O62" s="1559"/>
      <c r="P62" s="1559"/>
      <c r="Q62" s="1741" t="s">
        <v>8216</v>
      </c>
      <c r="R62" s="1742"/>
      <c r="S62" s="1742"/>
      <c r="T62" s="1742"/>
      <c r="U62" s="1742"/>
      <c r="V62" s="1742"/>
      <c r="W62" s="1742"/>
      <c r="X62" s="1742"/>
    </row>
    <row r="63" spans="1:24" ht="26.25">
      <c r="A63" s="8" t="s">
        <v>3</v>
      </c>
      <c r="B63" s="8" t="s">
        <v>4</v>
      </c>
      <c r="C63" s="8" t="s">
        <v>5</v>
      </c>
      <c r="D63" s="8" t="s">
        <v>6</v>
      </c>
      <c r="E63" s="8" t="s">
        <v>7</v>
      </c>
      <c r="F63" s="8" t="s">
        <v>8</v>
      </c>
      <c r="G63" s="33" t="s">
        <v>10</v>
      </c>
      <c r="H63" s="9" t="s">
        <v>11</v>
      </c>
      <c r="I63" s="9" t="s">
        <v>12</v>
      </c>
      <c r="J63" s="9" t="s">
        <v>13</v>
      </c>
      <c r="K63" s="9" t="s">
        <v>14</v>
      </c>
      <c r="L63" s="21" t="s">
        <v>15</v>
      </c>
      <c r="M63" s="21" t="s">
        <v>16</v>
      </c>
      <c r="N63" s="21" t="s">
        <v>17</v>
      </c>
      <c r="O63" s="67" t="s">
        <v>18</v>
      </c>
      <c r="P63" s="8" t="s">
        <v>19</v>
      </c>
      <c r="Q63" s="8" t="s">
        <v>20</v>
      </c>
      <c r="R63" s="8" t="s">
        <v>9</v>
      </c>
      <c r="S63" s="8" t="s">
        <v>21</v>
      </c>
      <c r="T63" s="8" t="s">
        <v>24</v>
      </c>
      <c r="U63" s="8" t="s">
        <v>25</v>
      </c>
      <c r="V63" s="8" t="s">
        <v>26</v>
      </c>
      <c r="W63" s="8" t="s">
        <v>27</v>
      </c>
      <c r="X63" s="8" t="s">
        <v>28</v>
      </c>
    </row>
    <row r="64" spans="1:24">
      <c r="A64" s="15" t="s">
        <v>86</v>
      </c>
      <c r="B64" s="15" t="s">
        <v>92</v>
      </c>
      <c r="C64" s="15" t="s">
        <v>8217</v>
      </c>
      <c r="D64" s="15" t="s">
        <v>159</v>
      </c>
      <c r="E64" s="24">
        <v>45862.979166666664</v>
      </c>
      <c r="F64" s="15">
        <v>10.3</v>
      </c>
      <c r="G64" s="37" t="s">
        <v>3121</v>
      </c>
      <c r="H64" s="15"/>
      <c r="I64" s="15"/>
      <c r="J64" s="15"/>
      <c r="K64" s="26"/>
      <c r="L64" s="340">
        <v>32</v>
      </c>
      <c r="M64" s="345">
        <v>60</v>
      </c>
      <c r="N64" s="340">
        <v>9</v>
      </c>
      <c r="O64" s="345">
        <v>60</v>
      </c>
      <c r="P64" s="66">
        <f t="shared" ref="P64:P70" si="6">SUM(H64:O64)</f>
        <v>161</v>
      </c>
      <c r="Q64" s="17" t="s">
        <v>32</v>
      </c>
      <c r="R64" s="14">
        <v>112846</v>
      </c>
      <c r="S64" s="23" t="s">
        <v>33</v>
      </c>
      <c r="T64" s="16" t="s">
        <v>161</v>
      </c>
      <c r="U64" s="16" t="s">
        <v>90</v>
      </c>
      <c r="V64" s="16">
        <v>1013303</v>
      </c>
      <c r="W64" s="16" t="s">
        <v>8188</v>
      </c>
      <c r="X64" s="16"/>
    </row>
    <row r="65" spans="1:24">
      <c r="A65" s="15" t="s">
        <v>102</v>
      </c>
      <c r="B65" s="15" t="s">
        <v>92</v>
      </c>
      <c r="C65" s="15" t="s">
        <v>8218</v>
      </c>
      <c r="D65" s="15" t="s">
        <v>159</v>
      </c>
      <c r="E65" s="24">
        <v>45862.979166666664</v>
      </c>
      <c r="F65" s="15">
        <v>10.3</v>
      </c>
      <c r="G65" s="37" t="s">
        <v>3121</v>
      </c>
      <c r="H65" s="15"/>
      <c r="I65" s="15"/>
      <c r="J65" s="15"/>
      <c r="K65" s="26"/>
      <c r="L65" s="340">
        <v>68</v>
      </c>
      <c r="M65" s="345">
        <v>30</v>
      </c>
      <c r="N65" s="340">
        <v>21</v>
      </c>
      <c r="O65" s="376">
        <v>42</v>
      </c>
      <c r="P65" s="66">
        <f t="shared" si="6"/>
        <v>161</v>
      </c>
      <c r="Q65" s="17" t="s">
        <v>32</v>
      </c>
      <c r="R65" s="14">
        <v>112847</v>
      </c>
      <c r="S65" s="23" t="s">
        <v>33</v>
      </c>
      <c r="T65" s="16" t="s">
        <v>161</v>
      </c>
      <c r="U65" s="16" t="s">
        <v>90</v>
      </c>
      <c r="V65" s="16">
        <v>1013304</v>
      </c>
      <c r="W65" s="16" t="s">
        <v>8188</v>
      </c>
      <c r="X65" s="16"/>
    </row>
    <row r="66" spans="1:24">
      <c r="A66" s="15" t="s">
        <v>558</v>
      </c>
      <c r="B66" s="15" t="s">
        <v>92</v>
      </c>
      <c r="C66" s="15" t="s">
        <v>8219</v>
      </c>
      <c r="D66" s="15" t="s">
        <v>159</v>
      </c>
      <c r="E66" s="24">
        <v>45862.979166666664</v>
      </c>
      <c r="F66" s="15">
        <v>10.3</v>
      </c>
      <c r="G66" s="37" t="s">
        <v>3121</v>
      </c>
      <c r="H66" s="15"/>
      <c r="I66" s="15"/>
      <c r="J66" s="15"/>
      <c r="K66" s="26"/>
      <c r="L66" s="340">
        <v>95</v>
      </c>
      <c r="M66" s="340">
        <v>0</v>
      </c>
      <c r="N66" s="340">
        <v>30</v>
      </c>
      <c r="O66" s="376">
        <v>36</v>
      </c>
      <c r="P66" s="66">
        <f t="shared" si="6"/>
        <v>161</v>
      </c>
      <c r="Q66" s="17" t="s">
        <v>32</v>
      </c>
      <c r="R66" s="14">
        <v>112848</v>
      </c>
      <c r="S66" s="23" t="s">
        <v>33</v>
      </c>
      <c r="T66" s="16" t="s">
        <v>161</v>
      </c>
      <c r="U66" s="16" t="s">
        <v>90</v>
      </c>
      <c r="V66" s="16">
        <v>1013305</v>
      </c>
      <c r="W66" s="16" t="s">
        <v>8188</v>
      </c>
      <c r="X66" s="16"/>
    </row>
    <row r="67" spans="1:24">
      <c r="A67" s="15" t="s">
        <v>142</v>
      </c>
      <c r="B67" s="15" t="s">
        <v>72</v>
      </c>
      <c r="C67" s="15" t="s">
        <v>8220</v>
      </c>
      <c r="D67" s="15" t="s">
        <v>71</v>
      </c>
      <c r="E67" s="24">
        <v>45862.711805555555</v>
      </c>
      <c r="F67" s="15">
        <v>14.5</v>
      </c>
      <c r="G67" s="37"/>
      <c r="H67" s="15"/>
      <c r="I67" s="15"/>
      <c r="J67" s="15"/>
      <c r="K67" s="15">
        <v>81</v>
      </c>
      <c r="L67" s="45">
        <v>79</v>
      </c>
      <c r="M67" s="324">
        <v>1</v>
      </c>
      <c r="N67" s="45"/>
      <c r="O67" s="45"/>
      <c r="P67" s="14">
        <f t="shared" si="6"/>
        <v>161</v>
      </c>
      <c r="Q67" s="14" t="s">
        <v>30</v>
      </c>
      <c r="R67" s="14">
        <v>112817</v>
      </c>
      <c r="S67" s="14" t="s">
        <v>31</v>
      </c>
      <c r="T67" s="16" t="s">
        <v>169</v>
      </c>
      <c r="U67" s="16"/>
      <c r="V67" s="16">
        <v>1013306</v>
      </c>
      <c r="W67" s="16" t="s">
        <v>8221</v>
      </c>
      <c r="X67" s="16"/>
    </row>
    <row r="68" spans="1:24">
      <c r="A68" s="15" t="s">
        <v>142</v>
      </c>
      <c r="B68" s="15" t="s">
        <v>72</v>
      </c>
      <c r="C68" s="15" t="s">
        <v>8222</v>
      </c>
      <c r="D68" s="15" t="s">
        <v>71</v>
      </c>
      <c r="E68" s="24">
        <v>45862.711805555555</v>
      </c>
      <c r="F68" s="15">
        <v>14.5</v>
      </c>
      <c r="G68" s="37"/>
      <c r="H68" s="15"/>
      <c r="I68" s="15"/>
      <c r="J68" s="15"/>
      <c r="K68" s="15"/>
      <c r="L68" s="15"/>
      <c r="M68" s="35">
        <v>107</v>
      </c>
      <c r="N68" s="15">
        <v>54</v>
      </c>
      <c r="O68" s="15"/>
      <c r="P68" s="14">
        <f t="shared" si="6"/>
        <v>161</v>
      </c>
      <c r="Q68" s="14" t="s">
        <v>30</v>
      </c>
      <c r="R68" s="14">
        <v>112818</v>
      </c>
      <c r="S68" s="14" t="s">
        <v>31</v>
      </c>
      <c r="T68" s="16" t="s">
        <v>169</v>
      </c>
      <c r="U68" s="16"/>
      <c r="V68" s="16">
        <v>1013307</v>
      </c>
      <c r="W68" s="16" t="s">
        <v>8221</v>
      </c>
      <c r="X68" s="16"/>
    </row>
    <row r="69" spans="1:24">
      <c r="A69" s="15" t="s">
        <v>141</v>
      </c>
      <c r="B69" s="15" t="s">
        <v>69</v>
      </c>
      <c r="C69" s="15" t="s">
        <v>8223</v>
      </c>
      <c r="D69" s="15" t="s">
        <v>68</v>
      </c>
      <c r="E69" s="24">
        <v>45861.753472222219</v>
      </c>
      <c r="F69" s="15">
        <v>14.5</v>
      </c>
      <c r="G69" s="37"/>
      <c r="H69" s="15"/>
      <c r="I69" s="15"/>
      <c r="J69" s="15"/>
      <c r="K69" s="15"/>
      <c r="L69" s="15">
        <v>81</v>
      </c>
      <c r="M69" s="35">
        <v>80</v>
      </c>
      <c r="N69" s="15"/>
      <c r="O69" s="15"/>
      <c r="P69" s="14">
        <f t="shared" si="6"/>
        <v>161</v>
      </c>
      <c r="Q69" s="14" t="s">
        <v>30</v>
      </c>
      <c r="R69" s="14">
        <v>112819</v>
      </c>
      <c r="S69" s="14" t="s">
        <v>31</v>
      </c>
      <c r="T69" s="16" t="s">
        <v>169</v>
      </c>
      <c r="U69" s="16"/>
      <c r="V69" s="16">
        <v>1013308</v>
      </c>
      <c r="W69" s="16" t="s">
        <v>1774</v>
      </c>
      <c r="X69" s="16"/>
    </row>
    <row r="70" spans="1:24">
      <c r="A70" s="15"/>
      <c r="B70" s="15"/>
      <c r="C70" s="15"/>
      <c r="D70" s="15"/>
      <c r="E70" s="15"/>
      <c r="F70" s="15"/>
      <c r="G70" s="37"/>
      <c r="H70" s="15"/>
      <c r="I70" s="15"/>
      <c r="J70" s="15"/>
      <c r="K70" s="15"/>
      <c r="L70" s="15"/>
      <c r="M70" s="15"/>
      <c r="N70" s="15"/>
      <c r="O70" s="15"/>
      <c r="P70" s="14">
        <f t="shared" si="6"/>
        <v>0</v>
      </c>
      <c r="Q70" s="14"/>
      <c r="R70" s="14"/>
      <c r="S70" s="14"/>
      <c r="T70" s="16"/>
      <c r="U70" s="16"/>
      <c r="V70" s="16"/>
      <c r="W70" s="16"/>
      <c r="X70" s="16"/>
    </row>
    <row r="71" spans="1:24">
      <c r="A71" s="11" t="s">
        <v>19</v>
      </c>
      <c r="B71" s="7"/>
      <c r="C71" s="7"/>
      <c r="D71" s="7"/>
      <c r="E71" s="11"/>
      <c r="F71" s="7"/>
      <c r="G71" s="7"/>
      <c r="H71" s="11">
        <f t="shared" ref="H71:P71" si="7">SUM(H64:H70)</f>
        <v>0</v>
      </c>
      <c r="I71" s="11">
        <f t="shared" si="7"/>
        <v>0</v>
      </c>
      <c r="J71" s="11">
        <f t="shared" si="7"/>
        <v>0</v>
      </c>
      <c r="K71" s="11">
        <f t="shared" si="7"/>
        <v>81</v>
      </c>
      <c r="L71" s="11">
        <f t="shared" si="7"/>
        <v>355</v>
      </c>
      <c r="M71" s="11">
        <f t="shared" si="7"/>
        <v>278</v>
      </c>
      <c r="N71" s="11">
        <f t="shared" si="7"/>
        <v>114</v>
      </c>
      <c r="O71" s="11">
        <f t="shared" si="7"/>
        <v>138</v>
      </c>
      <c r="P71" s="11">
        <f t="shared" si="7"/>
        <v>966</v>
      </c>
      <c r="Q71" s="12"/>
      <c r="R71" s="12"/>
      <c r="S71" s="12"/>
      <c r="T71" s="12"/>
      <c r="U71" s="12"/>
      <c r="V71" s="12"/>
      <c r="W71" s="12"/>
      <c r="X71" s="12"/>
    </row>
    <row r="72" spans="1:24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166" t="s">
        <v>34</v>
      </c>
      <c r="B73" s="1562"/>
      <c r="C73" s="1562"/>
      <c r="D73" s="1562"/>
      <c r="E73" s="1"/>
      <c r="F73" s="1"/>
      <c r="G73" s="1"/>
      <c r="H73" s="1"/>
      <c r="I73" s="1"/>
      <c r="J73" s="1563"/>
      <c r="K73" s="1563"/>
      <c r="L73" s="1563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 ht="18">
      <c r="A74" s="187" t="s">
        <v>35</v>
      </c>
      <c r="B74" s="186" t="s">
        <v>36</v>
      </c>
      <c r="C74" s="239" t="s">
        <v>37</v>
      </c>
      <c r="D74" s="24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4" t="s">
        <v>161</v>
      </c>
      <c r="B75" s="1564" t="s">
        <v>7158</v>
      </c>
      <c r="C75" s="1564"/>
      <c r="D75" s="242"/>
      <c r="E75" s="243" t="s">
        <v>40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4">
      <c r="A76" s="4" t="s">
        <v>169</v>
      </c>
      <c r="B76" s="1564" t="s">
        <v>7138</v>
      </c>
      <c r="C76" s="156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4">
      <c r="A77" s="5" t="s">
        <v>42</v>
      </c>
      <c r="B77" s="1772" t="s">
        <v>8224</v>
      </c>
      <c r="C77" s="1772"/>
      <c r="D77" s="1"/>
      <c r="E77" s="1"/>
    </row>
    <row r="78" spans="1:24">
      <c r="A78" s="5" t="s">
        <v>42</v>
      </c>
      <c r="B78" s="1772"/>
      <c r="C78" s="1772"/>
    </row>
    <row r="79" spans="1:24">
      <c r="A79" s="5" t="s">
        <v>43</v>
      </c>
      <c r="B79" s="1566">
        <v>358408479865</v>
      </c>
      <c r="C79" s="1565"/>
      <c r="D79" s="1"/>
      <c r="E79" s="1"/>
    </row>
    <row r="80" spans="1:24">
      <c r="A80" s="5" t="s">
        <v>44</v>
      </c>
      <c r="B80" s="1567">
        <v>0.95833333333333337</v>
      </c>
      <c r="C80" s="1565"/>
      <c r="D80" s="1"/>
      <c r="E80" s="1"/>
    </row>
    <row r="81" spans="2:3">
      <c r="B81" s="191"/>
      <c r="C81" s="191"/>
    </row>
  </sheetData>
  <mergeCells count="44">
    <mergeCell ref="B75:C75"/>
    <mergeCell ref="B77:C77"/>
    <mergeCell ref="B78:C78"/>
    <mergeCell ref="B79:C79"/>
    <mergeCell ref="B80:C80"/>
    <mergeCell ref="B76:C76"/>
    <mergeCell ref="A62:F62"/>
    <mergeCell ref="H62:P62"/>
    <mergeCell ref="Q62:X62"/>
    <mergeCell ref="B73:D73"/>
    <mergeCell ref="J73:L73"/>
    <mergeCell ref="B55:C55"/>
    <mergeCell ref="B56:C56"/>
    <mergeCell ref="B57:C57"/>
    <mergeCell ref="B58:C58"/>
    <mergeCell ref="B59:C59"/>
    <mergeCell ref="B53:D53"/>
    <mergeCell ref="J53:L53"/>
    <mergeCell ref="B15:C15"/>
    <mergeCell ref="B16:C16"/>
    <mergeCell ref="B17:C17"/>
    <mergeCell ref="B18:C18"/>
    <mergeCell ref="A20:F20"/>
    <mergeCell ref="B38:C38"/>
    <mergeCell ref="B39:C39"/>
    <mergeCell ref="B31:D31"/>
    <mergeCell ref="J31:L31"/>
    <mergeCell ref="B34:C34"/>
    <mergeCell ref="B35:C35"/>
    <mergeCell ref="Q1:X1"/>
    <mergeCell ref="B11:D11"/>
    <mergeCell ref="J11:L11"/>
    <mergeCell ref="B13:C13"/>
    <mergeCell ref="A42:F42"/>
    <mergeCell ref="H42:P42"/>
    <mergeCell ref="Q42:X42"/>
    <mergeCell ref="Q20:X20"/>
    <mergeCell ref="B33:C33"/>
    <mergeCell ref="B36:C36"/>
    <mergeCell ref="B37:C37"/>
    <mergeCell ref="H20:P20"/>
    <mergeCell ref="A1:F1"/>
    <mergeCell ref="H1:P1"/>
    <mergeCell ref="B14:C14"/>
  </mergeCells>
  <pageMargins left="0.7" right="0.7" top="0.75" bottom="0.75" header="0.3" footer="0.3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BFF9-6661-44B8-9093-7404418793ED}">
  <sheetPr>
    <tabColor theme="0" tint="-0.34998626667073579"/>
  </sheetPr>
  <dimension ref="A1:X54"/>
  <sheetViews>
    <sheetView topLeftCell="A14" workbookViewId="0">
      <selection activeCell="G32" sqref="G32"/>
    </sheetView>
  </sheetViews>
  <sheetFormatPr defaultColWidth="11.42578125" defaultRowHeight="15"/>
  <cols>
    <col min="1" max="1" width="25.42578125" customWidth="1"/>
    <col min="2" max="2" width="11.85546875" customWidth="1"/>
    <col min="3" max="3" width="20.5703125" customWidth="1"/>
    <col min="4" max="4" width="12.42578125" customWidth="1"/>
    <col min="5" max="5" width="17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7.7109375" customWidth="1"/>
  </cols>
  <sheetData>
    <row r="1" spans="1:24" ht="23.25">
      <c r="A1" s="1559" t="s">
        <v>360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60" t="s">
        <v>8225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3866</v>
      </c>
      <c r="B3" s="15" t="s">
        <v>78</v>
      </c>
      <c r="C3" s="15" t="s">
        <v>8226</v>
      </c>
      <c r="D3" s="15" t="s">
        <v>168</v>
      </c>
      <c r="E3" s="24">
        <v>45860.715277777781</v>
      </c>
      <c r="F3" s="15">
        <v>11.8</v>
      </c>
      <c r="G3" s="37" t="s">
        <v>3121</v>
      </c>
      <c r="H3" s="15"/>
      <c r="I3" s="15"/>
      <c r="J3" s="15"/>
      <c r="K3" s="15"/>
      <c r="L3" s="15">
        <v>80</v>
      </c>
      <c r="M3" s="15">
        <v>81</v>
      </c>
      <c r="N3" s="15"/>
      <c r="O3" s="15"/>
      <c r="P3" s="14">
        <f>SUM(H3:O3)</f>
        <v>161</v>
      </c>
      <c r="Q3" s="17" t="s">
        <v>32</v>
      </c>
      <c r="R3" s="14">
        <v>112762</v>
      </c>
      <c r="S3" s="14" t="s">
        <v>33</v>
      </c>
      <c r="T3" s="16" t="s">
        <v>169</v>
      </c>
      <c r="U3" s="16" t="s">
        <v>90</v>
      </c>
      <c r="V3" s="16">
        <v>1013252</v>
      </c>
      <c r="W3" s="16"/>
      <c r="X3" s="16"/>
    </row>
    <row r="4" spans="1:24">
      <c r="A4" s="15" t="s">
        <v>119</v>
      </c>
      <c r="B4" s="15" t="s">
        <v>78</v>
      </c>
      <c r="C4" s="15" t="s">
        <v>8227</v>
      </c>
      <c r="D4" s="15" t="s">
        <v>168</v>
      </c>
      <c r="E4" s="24">
        <v>45860.715277777781</v>
      </c>
      <c r="F4" s="15">
        <v>11.8</v>
      </c>
      <c r="G4" s="37" t="s">
        <v>3121</v>
      </c>
      <c r="H4" s="15"/>
      <c r="I4" s="15"/>
      <c r="J4" s="15"/>
      <c r="K4" s="15">
        <v>54</v>
      </c>
      <c r="L4" s="15">
        <v>54</v>
      </c>
      <c r="M4" s="15">
        <v>53</v>
      </c>
      <c r="N4" s="15"/>
      <c r="O4" s="15"/>
      <c r="P4" s="14">
        <f>SUM(H4:O4)</f>
        <v>161</v>
      </c>
      <c r="Q4" s="17" t="s">
        <v>32</v>
      </c>
      <c r="R4" s="14">
        <v>112764</v>
      </c>
      <c r="S4" s="14" t="s">
        <v>33</v>
      </c>
      <c r="T4" s="16" t="s">
        <v>169</v>
      </c>
      <c r="U4" s="16" t="s">
        <v>90</v>
      </c>
      <c r="V4" s="16">
        <v>1013253</v>
      </c>
      <c r="W4" s="16"/>
      <c r="X4" s="16"/>
    </row>
    <row r="5" spans="1:24">
      <c r="A5" s="15" t="s">
        <v>157</v>
      </c>
      <c r="B5" s="15" t="s">
        <v>78</v>
      </c>
      <c r="C5" s="15" t="s">
        <v>8228</v>
      </c>
      <c r="D5" s="15" t="s">
        <v>168</v>
      </c>
      <c r="E5" s="24">
        <v>45860.715277777781</v>
      </c>
      <c r="F5" s="15">
        <v>11.8</v>
      </c>
      <c r="G5" s="37" t="s">
        <v>3121</v>
      </c>
      <c r="H5" s="15"/>
      <c r="I5" s="15"/>
      <c r="J5" s="15"/>
      <c r="K5" s="15"/>
      <c r="L5" s="15">
        <v>80</v>
      </c>
      <c r="M5" s="15">
        <v>81</v>
      </c>
      <c r="N5" s="15"/>
      <c r="O5" s="15"/>
      <c r="P5" s="14">
        <f>SUM(H5:O5)</f>
        <v>161</v>
      </c>
      <c r="Q5" s="17" t="s">
        <v>32</v>
      </c>
      <c r="R5" s="14">
        <v>112761</v>
      </c>
      <c r="S5" s="14" t="s">
        <v>33</v>
      </c>
      <c r="T5" s="16" t="s">
        <v>169</v>
      </c>
      <c r="U5" s="16" t="s">
        <v>90</v>
      </c>
      <c r="V5" s="16">
        <v>1013254</v>
      </c>
      <c r="W5" s="16"/>
      <c r="X5" s="16"/>
    </row>
    <row r="6" spans="1:24">
      <c r="A6" s="15" t="s">
        <v>152</v>
      </c>
      <c r="B6" s="15" t="s">
        <v>78</v>
      </c>
      <c r="C6" s="15" t="s">
        <v>8229</v>
      </c>
      <c r="D6" s="15" t="s">
        <v>168</v>
      </c>
      <c r="E6" s="24">
        <v>45860.715277777781</v>
      </c>
      <c r="F6" s="15">
        <v>11.8</v>
      </c>
      <c r="G6" s="37" t="s">
        <v>3121</v>
      </c>
      <c r="H6" s="15"/>
      <c r="I6" s="15"/>
      <c r="J6" s="15"/>
      <c r="K6" s="15">
        <v>54</v>
      </c>
      <c r="L6" s="15">
        <v>107</v>
      </c>
      <c r="M6" s="15"/>
      <c r="N6" s="15"/>
      <c r="O6" s="15"/>
      <c r="P6" s="14">
        <f>SUM(H6:O6)</f>
        <v>161</v>
      </c>
      <c r="Q6" s="17" t="s">
        <v>32</v>
      </c>
      <c r="R6" s="14">
        <v>112765</v>
      </c>
      <c r="S6" s="14" t="s">
        <v>33</v>
      </c>
      <c r="T6" s="16" t="s">
        <v>169</v>
      </c>
      <c r="U6" s="16" t="s">
        <v>90</v>
      </c>
      <c r="V6" s="16">
        <v>1013255</v>
      </c>
      <c r="W6" s="16"/>
      <c r="X6" s="16"/>
    </row>
    <row r="7" spans="1:24">
      <c r="A7" s="15" t="s">
        <v>3866</v>
      </c>
      <c r="B7" s="15" t="s">
        <v>78</v>
      </c>
      <c r="C7" s="15" t="s">
        <v>8230</v>
      </c>
      <c r="D7" s="15" t="s">
        <v>168</v>
      </c>
      <c r="E7" s="24">
        <v>45860.715277777781</v>
      </c>
      <c r="F7" s="15">
        <v>11.8</v>
      </c>
      <c r="G7" s="37" t="s">
        <v>3121</v>
      </c>
      <c r="H7" s="15"/>
      <c r="I7" s="15"/>
      <c r="J7" s="15"/>
      <c r="K7" s="15"/>
      <c r="L7" s="15">
        <v>54</v>
      </c>
      <c r="M7" s="15">
        <v>54</v>
      </c>
      <c r="N7" s="15">
        <v>53</v>
      </c>
      <c r="O7" s="15"/>
      <c r="P7" s="14">
        <f>SUM(H7:O7)</f>
        <v>161</v>
      </c>
      <c r="Q7" s="17" t="s">
        <v>32</v>
      </c>
      <c r="R7" s="14">
        <v>112767</v>
      </c>
      <c r="S7" s="14" t="s">
        <v>31</v>
      </c>
      <c r="T7" s="16" t="s">
        <v>169</v>
      </c>
      <c r="U7" s="16" t="s">
        <v>90</v>
      </c>
      <c r="V7" s="16">
        <v>1013256</v>
      </c>
      <c r="W7" s="16"/>
      <c r="X7" s="16"/>
    </row>
    <row r="8" spans="1:24">
      <c r="A8" s="11" t="s">
        <v>19</v>
      </c>
      <c r="B8" s="7"/>
      <c r="C8" s="7"/>
      <c r="D8" s="7"/>
      <c r="E8" s="11"/>
      <c r="F8" s="7"/>
      <c r="G8" s="7"/>
      <c r="H8" s="11">
        <f t="shared" ref="H8:P8" si="0">SUM(H3:H7)</f>
        <v>0</v>
      </c>
      <c r="I8" s="11">
        <f t="shared" si="0"/>
        <v>0</v>
      </c>
      <c r="J8" s="11">
        <f t="shared" si="0"/>
        <v>0</v>
      </c>
      <c r="K8" s="11">
        <f t="shared" si="0"/>
        <v>108</v>
      </c>
      <c r="L8" s="11">
        <f t="shared" si="0"/>
        <v>375</v>
      </c>
      <c r="M8" s="11">
        <f t="shared" si="0"/>
        <v>269</v>
      </c>
      <c r="N8" s="11">
        <f t="shared" si="0"/>
        <v>53</v>
      </c>
      <c r="O8" s="11">
        <f t="shared" si="0"/>
        <v>0</v>
      </c>
      <c r="P8" s="11">
        <f t="shared" si="0"/>
        <v>805</v>
      </c>
      <c r="Q8" s="12"/>
      <c r="R8" s="12"/>
      <c r="S8" s="12"/>
      <c r="T8" s="12"/>
      <c r="U8" s="12"/>
      <c r="V8" s="12"/>
      <c r="W8" s="12"/>
      <c r="X8" s="12"/>
    </row>
    <row r="9" spans="1:24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563"/>
      <c r="K10" s="1563"/>
      <c r="L10" s="156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4" t="s">
        <v>4855</v>
      </c>
      <c r="B12" s="1564"/>
      <c r="C12" s="1564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5" customHeight="1">
      <c r="A13" s="5" t="s">
        <v>42</v>
      </c>
      <c r="B13" s="1772" t="s">
        <v>8231</v>
      </c>
      <c r="C13" s="177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5" t="s">
        <v>42</v>
      </c>
      <c r="B14" s="1772"/>
      <c r="C14" s="177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43</v>
      </c>
      <c r="B15" s="1566">
        <v>358503722120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44</v>
      </c>
      <c r="B16" s="1567">
        <v>0.66666666666666663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24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 ht="23.25" customHeight="1">
      <c r="A18" s="1559" t="s">
        <v>1442</v>
      </c>
      <c r="B18" s="1559"/>
      <c r="C18" s="1559"/>
      <c r="D18" s="1559"/>
      <c r="E18" s="1559"/>
      <c r="F18" s="1559"/>
      <c r="G18" s="7"/>
      <c r="H18" s="1559" t="s">
        <v>959</v>
      </c>
      <c r="I18" s="1559"/>
      <c r="J18" s="1559"/>
      <c r="K18" s="1559"/>
      <c r="L18" s="1559"/>
      <c r="M18" s="1559"/>
      <c r="N18" s="1559"/>
      <c r="O18" s="1559"/>
      <c r="P18" s="1559"/>
      <c r="Q18" s="1741" t="s">
        <v>8232</v>
      </c>
      <c r="R18" s="1742"/>
      <c r="S18" s="1742"/>
      <c r="T18" s="1742"/>
      <c r="U18" s="1742"/>
      <c r="V18" s="1742"/>
      <c r="W18" s="1742"/>
      <c r="X18" s="1742"/>
    </row>
    <row r="19" spans="1:24" ht="26.25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9" t="s">
        <v>15</v>
      </c>
      <c r="M19" s="9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1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  <c r="X19" s="8" t="s">
        <v>28</v>
      </c>
    </row>
    <row r="20" spans="1:24">
      <c r="A20" s="15" t="s">
        <v>133</v>
      </c>
      <c r="B20" s="15" t="s">
        <v>134</v>
      </c>
      <c r="C20" s="15" t="s">
        <v>8233</v>
      </c>
      <c r="D20" s="15" t="s">
        <v>3852</v>
      </c>
      <c r="E20" s="24">
        <v>45861.288194444445</v>
      </c>
      <c r="F20" s="15">
        <v>10.3</v>
      </c>
      <c r="G20" s="37" t="s">
        <v>3561</v>
      </c>
      <c r="H20" s="15"/>
      <c r="I20" s="15"/>
      <c r="J20" s="15"/>
      <c r="K20" s="15"/>
      <c r="L20" s="15">
        <v>161</v>
      </c>
      <c r="M20" s="15"/>
      <c r="N20" s="15"/>
      <c r="O20" s="15"/>
      <c r="P20" s="14">
        <f>SUM(H20:O20)</f>
        <v>161</v>
      </c>
      <c r="Q20" s="307" t="s">
        <v>32</v>
      </c>
      <c r="R20" s="376">
        <v>112774</v>
      </c>
      <c r="S20" s="237" t="s">
        <v>33</v>
      </c>
      <c r="T20" s="16" t="s">
        <v>8234</v>
      </c>
      <c r="U20" s="16" t="s">
        <v>90</v>
      </c>
      <c r="V20" s="16">
        <v>1013257</v>
      </c>
      <c r="W20" s="16"/>
      <c r="X20" s="16"/>
    </row>
    <row r="21" spans="1:24">
      <c r="A21" s="15" t="s">
        <v>133</v>
      </c>
      <c r="B21" s="15" t="s">
        <v>134</v>
      </c>
      <c r="C21" s="15" t="s">
        <v>8235</v>
      </c>
      <c r="D21" s="15" t="s">
        <v>3852</v>
      </c>
      <c r="E21" s="24">
        <v>45861.288194444445</v>
      </c>
      <c r="F21" s="15">
        <v>10.3</v>
      </c>
      <c r="G21" s="37" t="s">
        <v>3561</v>
      </c>
      <c r="H21" s="15"/>
      <c r="I21" s="15"/>
      <c r="J21" s="15"/>
      <c r="K21" s="15"/>
      <c r="L21" s="15">
        <v>134</v>
      </c>
      <c r="M21" s="15">
        <v>27</v>
      </c>
      <c r="N21" s="15"/>
      <c r="O21" s="15"/>
      <c r="P21" s="14">
        <f>SUM(H21:O21)</f>
        <v>161</v>
      </c>
      <c r="Q21" s="307" t="s">
        <v>32</v>
      </c>
      <c r="R21" s="376">
        <v>112775</v>
      </c>
      <c r="S21" s="66" t="s">
        <v>31</v>
      </c>
      <c r="T21" s="16" t="s">
        <v>8234</v>
      </c>
      <c r="U21" s="16" t="s">
        <v>90</v>
      </c>
      <c r="V21" s="16">
        <v>1013258</v>
      </c>
      <c r="W21" s="16"/>
      <c r="X21" s="16"/>
    </row>
    <row r="22" spans="1:24">
      <c r="A22" s="15" t="s">
        <v>133</v>
      </c>
      <c r="B22" s="15" t="s">
        <v>134</v>
      </c>
      <c r="C22" s="15" t="s">
        <v>8236</v>
      </c>
      <c r="D22" s="15" t="s">
        <v>3852</v>
      </c>
      <c r="E22" s="24">
        <v>45861.288194444445</v>
      </c>
      <c r="F22" s="15">
        <v>10.3</v>
      </c>
      <c r="G22" s="37" t="s">
        <v>3561</v>
      </c>
      <c r="H22" s="15"/>
      <c r="I22" s="15"/>
      <c r="J22" s="15"/>
      <c r="K22" s="15"/>
      <c r="L22" s="15">
        <v>80</v>
      </c>
      <c r="M22" s="15">
        <v>81</v>
      </c>
      <c r="N22" s="15"/>
      <c r="O22" s="15"/>
      <c r="P22" s="14">
        <f>SUM(H22:O22)</f>
        <v>161</v>
      </c>
      <c r="Q22" s="307" t="s">
        <v>32</v>
      </c>
      <c r="R22" s="376">
        <v>112776</v>
      </c>
      <c r="S22" s="66" t="s">
        <v>31</v>
      </c>
      <c r="T22" s="16" t="s">
        <v>8234</v>
      </c>
      <c r="U22" s="16" t="s">
        <v>90</v>
      </c>
      <c r="V22" s="16">
        <v>1013259</v>
      </c>
      <c r="W22" s="16"/>
      <c r="X22" s="16"/>
    </row>
    <row r="23" spans="1:24">
      <c r="A23" s="15" t="s">
        <v>102</v>
      </c>
      <c r="B23" s="15" t="s">
        <v>92</v>
      </c>
      <c r="C23" s="15" t="s">
        <v>8237</v>
      </c>
      <c r="D23" s="15" t="s">
        <v>6981</v>
      </c>
      <c r="E23" s="24">
        <v>45859.322916666664</v>
      </c>
      <c r="F23" s="15">
        <v>10.3</v>
      </c>
      <c r="G23" s="37" t="s">
        <v>3121</v>
      </c>
      <c r="H23" s="15"/>
      <c r="I23" s="15"/>
      <c r="J23" s="15"/>
      <c r="K23" s="15"/>
      <c r="L23" s="15">
        <v>54</v>
      </c>
      <c r="M23" s="15">
        <v>54</v>
      </c>
      <c r="N23" s="15">
        <v>53</v>
      </c>
      <c r="O23" s="15"/>
      <c r="P23" s="14">
        <f>SUM(H23:O23)</f>
        <v>161</v>
      </c>
      <c r="Q23" s="17" t="s">
        <v>32</v>
      </c>
      <c r="R23" s="293">
        <v>112777</v>
      </c>
      <c r="S23" s="23" t="s">
        <v>33</v>
      </c>
      <c r="T23" s="16" t="s">
        <v>8238</v>
      </c>
      <c r="U23" s="16" t="s">
        <v>90</v>
      </c>
      <c r="V23" s="16">
        <v>1013261</v>
      </c>
      <c r="W23" s="16"/>
      <c r="X23" s="16"/>
    </row>
    <row r="24" spans="1:24">
      <c r="A24" s="15" t="s">
        <v>119</v>
      </c>
      <c r="B24" s="15" t="s">
        <v>92</v>
      </c>
      <c r="C24" s="15" t="s">
        <v>8239</v>
      </c>
      <c r="D24" s="15" t="s">
        <v>6981</v>
      </c>
      <c r="E24" s="24">
        <v>45859.322916666664</v>
      </c>
      <c r="F24" s="15">
        <v>10.3</v>
      </c>
      <c r="G24" s="37" t="s">
        <v>3121</v>
      </c>
      <c r="H24" s="15"/>
      <c r="I24" s="15"/>
      <c r="J24" s="15"/>
      <c r="K24" s="15">
        <v>27</v>
      </c>
      <c r="L24" s="15">
        <v>54</v>
      </c>
      <c r="M24" s="15">
        <v>54</v>
      </c>
      <c r="N24" s="15">
        <v>26</v>
      </c>
      <c r="O24" s="15"/>
      <c r="P24" s="14">
        <f>SUM(H24:O24)</f>
        <v>161</v>
      </c>
      <c r="Q24" s="17" t="s">
        <v>32</v>
      </c>
      <c r="R24" s="14">
        <v>112773</v>
      </c>
      <c r="S24" s="14" t="s">
        <v>31</v>
      </c>
      <c r="T24" s="16" t="s">
        <v>8238</v>
      </c>
      <c r="U24" s="16" t="s">
        <v>90</v>
      </c>
      <c r="V24" s="16">
        <v>1013261</v>
      </c>
      <c r="W24" s="16"/>
      <c r="X24" s="16"/>
    </row>
    <row r="25" spans="1:24">
      <c r="A25" s="11" t="s">
        <v>19</v>
      </c>
      <c r="B25" s="7"/>
      <c r="C25" s="7"/>
      <c r="D25" s="7"/>
      <c r="E25" s="11"/>
      <c r="F25" s="7"/>
      <c r="G25" s="7"/>
      <c r="H25" s="11">
        <f t="shared" ref="H25:P25" si="1">SUM(H20:H24)</f>
        <v>0</v>
      </c>
      <c r="I25" s="11">
        <f t="shared" si="1"/>
        <v>0</v>
      </c>
      <c r="J25" s="11">
        <f t="shared" si="1"/>
        <v>0</v>
      </c>
      <c r="K25" s="11">
        <f t="shared" si="1"/>
        <v>27</v>
      </c>
      <c r="L25" s="11">
        <f t="shared" si="1"/>
        <v>483</v>
      </c>
      <c r="M25" s="11">
        <f t="shared" si="1"/>
        <v>216</v>
      </c>
      <c r="N25" s="11">
        <f t="shared" si="1"/>
        <v>79</v>
      </c>
      <c r="O25" s="11">
        <f t="shared" si="1"/>
        <v>0</v>
      </c>
      <c r="P25" s="11">
        <f t="shared" si="1"/>
        <v>805</v>
      </c>
      <c r="Q25" s="12"/>
      <c r="R25" s="12"/>
      <c r="S25" s="12"/>
      <c r="T25" s="12"/>
      <c r="U25" s="12"/>
      <c r="V25" s="12"/>
      <c r="W25" s="12"/>
      <c r="X25" s="12"/>
    </row>
    <row r="26" spans="1:24">
      <c r="A26" s="1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4" ht="15.75" customHeight="1">
      <c r="A27" s="166" t="s">
        <v>34</v>
      </c>
      <c r="B27" s="1562"/>
      <c r="C27" s="1562"/>
      <c r="D27" s="1562"/>
      <c r="E27" s="1"/>
      <c r="F27" s="1"/>
      <c r="G27" s="1"/>
      <c r="H27" s="1"/>
      <c r="I27" s="1"/>
      <c r="J27" s="1563"/>
      <c r="K27" s="1563"/>
      <c r="L27" s="156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4" ht="18">
      <c r="A28" s="187" t="s">
        <v>35</v>
      </c>
      <c r="B28" s="186" t="s">
        <v>36</v>
      </c>
      <c r="C28" s="239" t="s">
        <v>37</v>
      </c>
      <c r="D28" s="24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>
      <c r="A29" s="4" t="s">
        <v>508</v>
      </c>
      <c r="B29" s="1564" t="s">
        <v>7158</v>
      </c>
      <c r="C29" s="1564"/>
      <c r="D29" s="242"/>
      <c r="E29" s="243" t="s">
        <v>40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7.25" customHeight="1">
      <c r="A30" s="4" t="s">
        <v>523</v>
      </c>
      <c r="B30" s="1564" t="s">
        <v>7138</v>
      </c>
      <c r="C30" s="156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5" t="s">
        <v>42</v>
      </c>
      <c r="B31" s="1772"/>
      <c r="C31" s="1772"/>
      <c r="D31" s="1"/>
      <c r="E31" s="1"/>
    </row>
    <row r="32" spans="1:24">
      <c r="A32" s="5" t="s">
        <v>42</v>
      </c>
      <c r="B32" s="1772"/>
      <c r="C32" s="1772"/>
    </row>
    <row r="33" spans="1:24">
      <c r="A33" s="5" t="s">
        <v>43</v>
      </c>
      <c r="B33" s="1772"/>
      <c r="C33" s="1772"/>
      <c r="D33" s="1"/>
      <c r="E33" s="1"/>
    </row>
    <row r="34" spans="1:24">
      <c r="A34" s="5" t="s">
        <v>44</v>
      </c>
      <c r="B34" s="1772"/>
      <c r="C34" s="1772"/>
      <c r="D34" s="1"/>
      <c r="E34" s="1"/>
    </row>
    <row r="37" spans="1:24" ht="23.25" customHeight="1">
      <c r="A37" s="1559"/>
      <c r="B37" s="1559"/>
      <c r="C37" s="1559"/>
      <c r="D37" s="1559"/>
      <c r="E37" s="1559"/>
      <c r="F37" s="1559"/>
      <c r="G37" s="7"/>
      <c r="H37" s="1559"/>
      <c r="I37" s="1559"/>
      <c r="J37" s="1559"/>
      <c r="K37" s="1559"/>
      <c r="L37" s="1559"/>
      <c r="M37" s="1559"/>
      <c r="N37" s="1559"/>
      <c r="O37" s="1559"/>
      <c r="P37" s="1559"/>
      <c r="Q37" s="1741"/>
      <c r="R37" s="1742"/>
      <c r="S37" s="1742"/>
      <c r="T37" s="1742"/>
      <c r="U37" s="1742"/>
      <c r="V37" s="1742"/>
      <c r="W37" s="1742"/>
      <c r="X37" s="1742"/>
    </row>
    <row r="38" spans="1:24" ht="26.25">
      <c r="A38" s="8" t="s">
        <v>3</v>
      </c>
      <c r="B38" s="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33" t="s">
        <v>10</v>
      </c>
      <c r="H38" s="9" t="s">
        <v>11</v>
      </c>
      <c r="I38" s="9" t="s">
        <v>12</v>
      </c>
      <c r="J38" s="9" t="s">
        <v>13</v>
      </c>
      <c r="K38" s="9" t="s">
        <v>14</v>
      </c>
      <c r="L38" s="9" t="s">
        <v>15</v>
      </c>
      <c r="M38" s="9" t="s">
        <v>16</v>
      </c>
      <c r="N38" s="9" t="s">
        <v>17</v>
      </c>
      <c r="O38" s="10" t="s">
        <v>18</v>
      </c>
      <c r="P38" s="8" t="s">
        <v>19</v>
      </c>
      <c r="Q38" s="8" t="s">
        <v>20</v>
      </c>
      <c r="R38" s="8" t="s">
        <v>9</v>
      </c>
      <c r="S38" s="8" t="s">
        <v>21</v>
      </c>
      <c r="T38" s="8" t="s">
        <v>24</v>
      </c>
      <c r="U38" s="8" t="s">
        <v>25</v>
      </c>
      <c r="V38" s="8" t="s">
        <v>26</v>
      </c>
      <c r="W38" s="8" t="s">
        <v>27</v>
      </c>
      <c r="X38" s="8" t="s">
        <v>28</v>
      </c>
    </row>
    <row r="39" spans="1:24">
      <c r="A39" s="15"/>
      <c r="B39" s="15"/>
      <c r="C39" s="15"/>
      <c r="D39" s="15" t="s">
        <v>1373</v>
      </c>
      <c r="E39" s="15"/>
      <c r="F39" s="15"/>
      <c r="G39" s="37"/>
      <c r="H39" s="15"/>
      <c r="I39" s="15"/>
      <c r="J39" s="15"/>
      <c r="K39" s="15"/>
      <c r="L39" s="15"/>
      <c r="M39" s="15"/>
      <c r="N39" s="15"/>
      <c r="O39" s="15"/>
      <c r="P39" s="14">
        <f t="shared" ref="P39:P45" si="2">SUM(H39:O39)</f>
        <v>0</v>
      </c>
      <c r="Q39" s="17" t="s">
        <v>32</v>
      </c>
      <c r="R39" s="14"/>
      <c r="S39" s="14" t="s">
        <v>33</v>
      </c>
      <c r="T39" s="16"/>
      <c r="U39" s="16"/>
      <c r="V39" s="16"/>
      <c r="W39" s="16"/>
      <c r="X39" s="16"/>
    </row>
    <row r="40" spans="1:24">
      <c r="A40" s="15"/>
      <c r="B40" s="15"/>
      <c r="C40" s="15"/>
      <c r="D40" s="15"/>
      <c r="E40" s="15"/>
      <c r="F40" s="15"/>
      <c r="G40" s="37"/>
      <c r="H40" s="15"/>
      <c r="I40" s="15"/>
      <c r="J40" s="15"/>
      <c r="K40" s="15"/>
      <c r="L40" s="15"/>
      <c r="M40" s="15"/>
      <c r="N40" s="15"/>
      <c r="O40" s="15"/>
      <c r="P40" s="14">
        <f t="shared" si="2"/>
        <v>0</v>
      </c>
      <c r="Q40" s="17" t="s">
        <v>32</v>
      </c>
      <c r="R40" s="14"/>
      <c r="S40" s="14" t="s">
        <v>33</v>
      </c>
      <c r="T40" s="16"/>
      <c r="U40" s="16"/>
      <c r="V40" s="16"/>
      <c r="W40" s="16"/>
      <c r="X40" s="16"/>
    </row>
    <row r="41" spans="1:24">
      <c r="A41" s="15"/>
      <c r="B41" s="15"/>
      <c r="C41" s="15"/>
      <c r="D41" s="15"/>
      <c r="E41" s="15"/>
      <c r="F41" s="15"/>
      <c r="G41" s="37"/>
      <c r="H41" s="15"/>
      <c r="I41" s="15"/>
      <c r="J41" s="15"/>
      <c r="K41" s="15"/>
      <c r="L41" s="15"/>
      <c r="M41" s="15"/>
      <c r="N41" s="15"/>
      <c r="O41" s="15"/>
      <c r="P41" s="14">
        <f t="shared" si="2"/>
        <v>0</v>
      </c>
      <c r="Q41" s="14" t="s">
        <v>30</v>
      </c>
      <c r="R41" s="14"/>
      <c r="S41" s="23" t="s">
        <v>33</v>
      </c>
      <c r="T41" s="16"/>
      <c r="U41" s="16"/>
      <c r="V41" s="16"/>
      <c r="W41" s="16"/>
      <c r="X41" s="16"/>
    </row>
    <row r="42" spans="1:24">
      <c r="A42" s="15"/>
      <c r="B42" s="15"/>
      <c r="C42" s="15"/>
      <c r="D42" s="15"/>
      <c r="E42" s="15"/>
      <c r="F42" s="15"/>
      <c r="G42" s="37"/>
      <c r="H42" s="15"/>
      <c r="I42" s="15"/>
      <c r="J42" s="15"/>
      <c r="K42" s="15"/>
      <c r="L42" s="15"/>
      <c r="M42" s="15"/>
      <c r="N42" s="15"/>
      <c r="O42" s="15"/>
      <c r="P42" s="14">
        <f t="shared" si="2"/>
        <v>0</v>
      </c>
      <c r="Q42" s="14" t="s">
        <v>30</v>
      </c>
      <c r="R42" s="14"/>
      <c r="S42" s="14" t="s">
        <v>31</v>
      </c>
      <c r="T42" s="16"/>
      <c r="U42" s="16"/>
      <c r="V42" s="16"/>
      <c r="W42" s="16"/>
      <c r="X42" s="16"/>
    </row>
    <row r="43" spans="1:24">
      <c r="A43" s="15"/>
      <c r="B43" s="15"/>
      <c r="C43" s="15"/>
      <c r="D43" s="15"/>
      <c r="E43" s="15"/>
      <c r="F43" s="15"/>
      <c r="G43" s="37"/>
      <c r="H43" s="15"/>
      <c r="I43" s="15"/>
      <c r="J43" s="15"/>
      <c r="K43" s="15"/>
      <c r="L43" s="15"/>
      <c r="M43" s="15"/>
      <c r="N43" s="15"/>
      <c r="O43" s="15"/>
      <c r="P43" s="14">
        <f t="shared" si="2"/>
        <v>0</v>
      </c>
      <c r="Q43" s="14" t="s">
        <v>30</v>
      </c>
      <c r="R43" s="14"/>
      <c r="S43" s="14" t="s">
        <v>31</v>
      </c>
      <c r="T43" s="16"/>
      <c r="U43" s="16"/>
      <c r="V43" s="16"/>
      <c r="W43" s="16"/>
      <c r="X43" s="16"/>
    </row>
    <row r="44" spans="1:24">
      <c r="A44" s="15"/>
      <c r="B44" s="15"/>
      <c r="C44" s="15"/>
      <c r="D44" s="15"/>
      <c r="E44" s="15"/>
      <c r="F44" s="15"/>
      <c r="G44" s="37"/>
      <c r="H44" s="15"/>
      <c r="I44" s="15"/>
      <c r="J44" s="15"/>
      <c r="K44" s="15"/>
      <c r="L44" s="15"/>
      <c r="M44" s="15"/>
      <c r="N44" s="15"/>
      <c r="O44" s="15"/>
      <c r="P44" s="14">
        <f t="shared" si="2"/>
        <v>0</v>
      </c>
      <c r="Q44" s="14" t="s">
        <v>30</v>
      </c>
      <c r="R44" s="14"/>
      <c r="S44" s="14" t="s">
        <v>31</v>
      </c>
      <c r="T44" s="16"/>
      <c r="U44" s="16"/>
      <c r="V44" s="16"/>
      <c r="W44" s="16"/>
      <c r="X44" s="16"/>
    </row>
    <row r="45" spans="1:24">
      <c r="A45" s="15"/>
      <c r="B45" s="15"/>
      <c r="C45" s="15"/>
      <c r="D45" s="15"/>
      <c r="E45" s="15"/>
      <c r="F45" s="15"/>
      <c r="G45" s="37"/>
      <c r="H45" s="15"/>
      <c r="I45" s="15"/>
      <c r="J45" s="15"/>
      <c r="K45" s="15"/>
      <c r="L45" s="15"/>
      <c r="M45" s="15"/>
      <c r="N45" s="15"/>
      <c r="O45" s="15"/>
      <c r="P45" s="14">
        <f t="shared" si="2"/>
        <v>0</v>
      </c>
      <c r="Q45" s="14" t="s">
        <v>30</v>
      </c>
      <c r="R45" s="14"/>
      <c r="S45" s="14" t="s">
        <v>31</v>
      </c>
      <c r="T45" s="16"/>
      <c r="U45" s="16"/>
      <c r="V45" s="16"/>
      <c r="W45" s="16"/>
      <c r="X45" s="16"/>
    </row>
    <row r="46" spans="1:24">
      <c r="A46" s="11" t="s">
        <v>19</v>
      </c>
      <c r="B46" s="7"/>
      <c r="C46" s="7"/>
      <c r="D46" s="7"/>
      <c r="E46" s="11"/>
      <c r="F46" s="7"/>
      <c r="G46" s="7"/>
      <c r="H46" s="11">
        <f t="shared" ref="H46:P46" si="3">SUM(H39:H45)</f>
        <v>0</v>
      </c>
      <c r="I46" s="11">
        <f t="shared" si="3"/>
        <v>0</v>
      </c>
      <c r="J46" s="11">
        <f t="shared" si="3"/>
        <v>0</v>
      </c>
      <c r="K46" s="11">
        <f t="shared" si="3"/>
        <v>0</v>
      </c>
      <c r="L46" s="11">
        <f t="shared" si="3"/>
        <v>0</v>
      </c>
      <c r="M46" s="11">
        <f t="shared" si="3"/>
        <v>0</v>
      </c>
      <c r="N46" s="11">
        <f t="shared" si="3"/>
        <v>0</v>
      </c>
      <c r="O46" s="11">
        <f t="shared" si="3"/>
        <v>0</v>
      </c>
      <c r="P46" s="11">
        <f t="shared" si="3"/>
        <v>0</v>
      </c>
      <c r="Q46" s="12"/>
      <c r="R46" s="12"/>
      <c r="S46" s="12"/>
      <c r="T46" s="12"/>
      <c r="U46" s="12"/>
      <c r="V46" s="12"/>
      <c r="W46" s="12"/>
      <c r="X46" s="12"/>
    </row>
    <row r="47" spans="1:24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>
      <c r="A48" s="166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8">
      <c r="A49" s="187" t="s">
        <v>35</v>
      </c>
      <c r="B49" s="186" t="s">
        <v>36</v>
      </c>
      <c r="C49" s="239" t="s">
        <v>37</v>
      </c>
      <c r="D49" s="24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4"/>
      <c r="B50" s="1564"/>
      <c r="C50" s="1564"/>
      <c r="D50" s="242"/>
      <c r="E50" s="243" t="s">
        <v>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5" t="s">
        <v>42</v>
      </c>
      <c r="B51" s="1772"/>
      <c r="C51" s="1772"/>
      <c r="D51" s="1"/>
      <c r="E51" s="1"/>
    </row>
    <row r="52" spans="1:23">
      <c r="A52" s="5" t="s">
        <v>42</v>
      </c>
      <c r="B52" s="1772"/>
      <c r="C52" s="1772"/>
    </row>
    <row r="53" spans="1:23">
      <c r="A53" s="5" t="s">
        <v>43</v>
      </c>
      <c r="B53" s="1772"/>
      <c r="C53" s="1772"/>
      <c r="D53" s="1"/>
      <c r="E53" s="1"/>
    </row>
    <row r="54" spans="1:23">
      <c r="A54" s="5" t="s">
        <v>44</v>
      </c>
      <c r="B54" s="1772"/>
      <c r="C54" s="1772"/>
      <c r="D54" s="1"/>
      <c r="E54" s="1"/>
    </row>
  </sheetData>
  <mergeCells count="31">
    <mergeCell ref="B12:C12"/>
    <mergeCell ref="A1:F1"/>
    <mergeCell ref="H1:P1"/>
    <mergeCell ref="Q1:X1"/>
    <mergeCell ref="B10:D10"/>
    <mergeCell ref="J10:L10"/>
    <mergeCell ref="B13:C13"/>
    <mergeCell ref="B14:C14"/>
    <mergeCell ref="B15:C15"/>
    <mergeCell ref="B16:C16"/>
    <mergeCell ref="A18:F18"/>
    <mergeCell ref="B48:D48"/>
    <mergeCell ref="J48:L48"/>
    <mergeCell ref="Q18:X18"/>
    <mergeCell ref="B27:D27"/>
    <mergeCell ref="J27:L27"/>
    <mergeCell ref="B29:C29"/>
    <mergeCell ref="B31:C31"/>
    <mergeCell ref="B32:C32"/>
    <mergeCell ref="H18:P18"/>
    <mergeCell ref="B33:C33"/>
    <mergeCell ref="B34:C34"/>
    <mergeCell ref="A37:F37"/>
    <mergeCell ref="H37:P37"/>
    <mergeCell ref="Q37:X37"/>
    <mergeCell ref="B30:C30"/>
    <mergeCell ref="B50:C50"/>
    <mergeCell ref="B51:C51"/>
    <mergeCell ref="B52:C52"/>
    <mergeCell ref="B53:C53"/>
    <mergeCell ref="B54:C54"/>
  </mergeCells>
  <pageMargins left="0.7" right="0.7" top="0.75" bottom="0.75" header="0.3" footer="0.3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5FD8-7420-44A9-964B-5603111F8BE7}">
  <sheetPr>
    <tabColor theme="0" tint="-0.34998626667073579"/>
  </sheetPr>
  <dimension ref="A1:X79"/>
  <sheetViews>
    <sheetView topLeftCell="A14" workbookViewId="0">
      <selection activeCell="W45" sqref="W45"/>
    </sheetView>
  </sheetViews>
  <sheetFormatPr defaultColWidth="11.42578125" defaultRowHeight="15"/>
  <cols>
    <col min="1" max="1" width="25.42578125" customWidth="1"/>
    <col min="2" max="2" width="11.85546875" customWidth="1"/>
    <col min="3" max="3" width="20.140625" customWidth="1"/>
    <col min="4" max="4" width="12.42578125" customWidth="1"/>
    <col min="5" max="5" width="19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9.85546875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60" t="s">
        <v>8240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8241</v>
      </c>
      <c r="D3" s="15" t="s">
        <v>56</v>
      </c>
      <c r="E3" s="24">
        <v>45858.229166666664</v>
      </c>
      <c r="F3" s="15">
        <v>10.3</v>
      </c>
      <c r="G3" s="37"/>
      <c r="H3" s="15"/>
      <c r="I3" s="15"/>
      <c r="J3" s="15"/>
      <c r="K3" s="35">
        <v>280</v>
      </c>
      <c r="L3" s="15"/>
      <c r="M3" s="15"/>
      <c r="N3" s="15"/>
      <c r="O3" s="15"/>
      <c r="P3" s="14">
        <f t="shared" ref="P3:P8" si="0">SUM(H3:O3)</f>
        <v>280</v>
      </c>
      <c r="Q3" s="14" t="s">
        <v>30</v>
      </c>
      <c r="R3" s="14">
        <v>112724</v>
      </c>
      <c r="S3" s="14" t="s">
        <v>31</v>
      </c>
      <c r="T3" s="16" t="s">
        <v>469</v>
      </c>
      <c r="U3" s="16" t="s">
        <v>90</v>
      </c>
      <c r="V3" s="16">
        <v>1013202</v>
      </c>
      <c r="W3" s="16" t="s">
        <v>1894</v>
      </c>
      <c r="X3" s="16"/>
    </row>
    <row r="4" spans="1:24">
      <c r="A4" s="15" t="s">
        <v>219</v>
      </c>
      <c r="B4" s="15" t="s">
        <v>75</v>
      </c>
      <c r="C4" s="15" t="s">
        <v>8242</v>
      </c>
      <c r="D4" s="15" t="s">
        <v>74</v>
      </c>
      <c r="E4" s="24">
        <v>45858.524305555555</v>
      </c>
      <c r="F4" s="15">
        <v>15.3</v>
      </c>
      <c r="G4" s="37"/>
      <c r="H4" s="15"/>
      <c r="I4" s="15"/>
      <c r="J4" s="35">
        <v>27</v>
      </c>
      <c r="K4" s="35">
        <v>108</v>
      </c>
      <c r="L4" s="15"/>
      <c r="M4" s="15"/>
      <c r="N4" s="15"/>
      <c r="O4" s="15"/>
      <c r="P4" s="14">
        <f t="shared" si="0"/>
        <v>135</v>
      </c>
      <c r="Q4" s="14" t="s">
        <v>30</v>
      </c>
      <c r="R4" s="14">
        <v>112722</v>
      </c>
      <c r="S4" s="14" t="s">
        <v>31</v>
      </c>
      <c r="T4" s="16" t="s">
        <v>469</v>
      </c>
      <c r="U4" s="16" t="s">
        <v>8243</v>
      </c>
      <c r="V4" s="16">
        <v>1013203</v>
      </c>
      <c r="W4" s="16" t="s">
        <v>1906</v>
      </c>
      <c r="X4" s="16"/>
    </row>
    <row r="5" spans="1:24">
      <c r="A5" s="15" t="s">
        <v>145</v>
      </c>
      <c r="B5" s="15" t="s">
        <v>57</v>
      </c>
      <c r="C5" s="15" t="s">
        <v>8244</v>
      </c>
      <c r="D5" s="15" t="s">
        <v>56</v>
      </c>
      <c r="E5" s="24">
        <v>45858.229166666664</v>
      </c>
      <c r="F5" s="15">
        <v>10.3</v>
      </c>
      <c r="G5" s="37"/>
      <c r="H5" s="15"/>
      <c r="I5" s="15"/>
      <c r="J5" s="35">
        <v>108</v>
      </c>
      <c r="K5" s="15"/>
      <c r="L5" s="15"/>
      <c r="M5" s="15"/>
      <c r="N5" s="15"/>
      <c r="O5" s="15"/>
      <c r="P5" s="14">
        <f t="shared" si="0"/>
        <v>108</v>
      </c>
      <c r="Q5" s="14" t="s">
        <v>30</v>
      </c>
      <c r="R5" s="14">
        <v>112725</v>
      </c>
      <c r="S5" s="14" t="s">
        <v>31</v>
      </c>
      <c r="T5" s="16" t="s">
        <v>469</v>
      </c>
      <c r="U5" s="16" t="s">
        <v>90</v>
      </c>
      <c r="V5" s="16">
        <v>1013204</v>
      </c>
      <c r="W5" s="16" t="s">
        <v>1894</v>
      </c>
      <c r="X5" s="16"/>
    </row>
    <row r="6" spans="1:24">
      <c r="A6" s="15" t="s">
        <v>113</v>
      </c>
      <c r="B6" s="15" t="s">
        <v>65</v>
      </c>
      <c r="C6" s="15" t="s">
        <v>8245</v>
      </c>
      <c r="D6" s="15" t="s">
        <v>64</v>
      </c>
      <c r="E6" s="24">
        <v>45858.472222222219</v>
      </c>
      <c r="F6" s="15">
        <v>14.8</v>
      </c>
      <c r="G6" s="37"/>
      <c r="H6" s="15"/>
      <c r="I6" s="15"/>
      <c r="J6" s="15"/>
      <c r="K6" s="15"/>
      <c r="L6" s="35">
        <v>108</v>
      </c>
      <c r="M6" s="15"/>
      <c r="N6" s="15"/>
      <c r="O6" s="15"/>
      <c r="P6" s="14">
        <f t="shared" si="0"/>
        <v>108</v>
      </c>
      <c r="Q6" s="14" t="s">
        <v>30</v>
      </c>
      <c r="R6" s="14">
        <v>112726</v>
      </c>
      <c r="S6" s="23" t="s">
        <v>33</v>
      </c>
      <c r="T6" s="16" t="s">
        <v>469</v>
      </c>
      <c r="U6" s="16" t="s">
        <v>90</v>
      </c>
      <c r="V6" s="16">
        <v>1013205</v>
      </c>
      <c r="W6" s="16" t="s">
        <v>8246</v>
      </c>
      <c r="X6" s="16"/>
    </row>
    <row r="7" spans="1:24">
      <c r="A7" s="15" t="s">
        <v>122</v>
      </c>
      <c r="B7" s="15" t="s">
        <v>62</v>
      </c>
      <c r="C7" s="15" t="s">
        <v>8247</v>
      </c>
      <c r="D7" s="15" t="s">
        <v>61</v>
      </c>
      <c r="E7" s="24">
        <v>45857.767361111109</v>
      </c>
      <c r="F7" s="15">
        <v>13</v>
      </c>
      <c r="G7" s="37"/>
      <c r="H7" s="15"/>
      <c r="I7" s="15"/>
      <c r="J7" s="35">
        <v>81</v>
      </c>
      <c r="K7" s="35">
        <v>80</v>
      </c>
      <c r="L7" s="15"/>
      <c r="M7" s="15"/>
      <c r="N7" s="15"/>
      <c r="O7" s="15"/>
      <c r="P7" s="14">
        <f t="shared" si="0"/>
        <v>161</v>
      </c>
      <c r="Q7" s="14" t="s">
        <v>30</v>
      </c>
      <c r="R7" s="14">
        <v>112721</v>
      </c>
      <c r="S7" s="14" t="s">
        <v>31</v>
      </c>
      <c r="T7" s="16" t="s">
        <v>469</v>
      </c>
      <c r="U7" s="16" t="s">
        <v>90</v>
      </c>
      <c r="V7" s="16">
        <v>1013206</v>
      </c>
      <c r="W7" s="16" t="s">
        <v>8248</v>
      </c>
      <c r="X7" s="16"/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14"/>
      <c r="S8" s="14"/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216</v>
      </c>
      <c r="K9" s="11">
        <f t="shared" si="1"/>
        <v>468</v>
      </c>
      <c r="L9" s="11">
        <f t="shared" si="1"/>
        <v>108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792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4855</v>
      </c>
      <c r="B13" s="1564"/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8249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566">
        <v>358400710649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567">
        <v>0.5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128</v>
      </c>
      <c r="B19" s="1559"/>
      <c r="C19" s="1559"/>
      <c r="D19" s="1559"/>
      <c r="E19" s="1559"/>
      <c r="F19" s="1559"/>
      <c r="G19" s="7"/>
      <c r="H19" s="1559" t="s">
        <v>772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8250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 t="s">
        <v>111</v>
      </c>
      <c r="B21" s="15" t="s">
        <v>65</v>
      </c>
      <c r="C21" s="15" t="s">
        <v>8251</v>
      </c>
      <c r="D21" s="15" t="s">
        <v>64</v>
      </c>
      <c r="E21" s="24">
        <v>45858.472222222219</v>
      </c>
      <c r="F21" s="15">
        <v>14.8</v>
      </c>
      <c r="G21" s="37" t="s">
        <v>401</v>
      </c>
      <c r="H21" s="15"/>
      <c r="I21" s="15"/>
      <c r="J21" s="15"/>
      <c r="K21" s="15"/>
      <c r="L21" s="35">
        <v>161</v>
      </c>
      <c r="M21" s="15"/>
      <c r="N21" s="15"/>
      <c r="O21" s="15"/>
      <c r="P21" s="14">
        <f t="shared" ref="P21:P27" si="2">SUM(H21:O21)</f>
        <v>161</v>
      </c>
      <c r="Q21" s="14" t="s">
        <v>30</v>
      </c>
      <c r="R21" s="14">
        <v>112728</v>
      </c>
      <c r="S21" s="23" t="s">
        <v>33</v>
      </c>
      <c r="T21" s="16" t="s">
        <v>169</v>
      </c>
      <c r="U21" s="16" t="s">
        <v>90</v>
      </c>
      <c r="V21" s="16">
        <v>1013208</v>
      </c>
      <c r="W21" s="16" t="s">
        <v>8252</v>
      </c>
      <c r="X21" s="16"/>
    </row>
    <row r="22" spans="1:24">
      <c r="A22" s="15" t="s">
        <v>519</v>
      </c>
      <c r="B22" s="15" t="s">
        <v>78</v>
      </c>
      <c r="C22" s="15" t="s">
        <v>8253</v>
      </c>
      <c r="D22" s="15" t="s">
        <v>88</v>
      </c>
      <c r="E22" s="24">
        <v>45858.166666666664</v>
      </c>
      <c r="F22" s="15">
        <v>10.3</v>
      </c>
      <c r="G22" s="37" t="s">
        <v>3121</v>
      </c>
      <c r="H22" s="15"/>
      <c r="I22" s="15"/>
      <c r="J22" s="15"/>
      <c r="K22" s="15"/>
      <c r="L22" s="35">
        <v>54</v>
      </c>
      <c r="M22" s="35">
        <v>54</v>
      </c>
      <c r="N22" s="35">
        <v>53</v>
      </c>
      <c r="O22" s="15"/>
      <c r="P22" s="14">
        <f t="shared" si="2"/>
        <v>161</v>
      </c>
      <c r="Q22" s="17" t="s">
        <v>32</v>
      </c>
      <c r="R22" s="14">
        <v>112746</v>
      </c>
      <c r="S22" s="23" t="s">
        <v>33</v>
      </c>
      <c r="T22" s="16" t="s">
        <v>161</v>
      </c>
      <c r="U22" s="16" t="s">
        <v>90</v>
      </c>
      <c r="V22" s="16">
        <v>1013209</v>
      </c>
      <c r="W22" s="16" t="s">
        <v>8254</v>
      </c>
      <c r="X22" s="16"/>
    </row>
    <row r="23" spans="1:24">
      <c r="A23" s="15" t="s">
        <v>3866</v>
      </c>
      <c r="B23" s="15" t="s">
        <v>78</v>
      </c>
      <c r="C23" s="15" t="s">
        <v>8255</v>
      </c>
      <c r="D23" s="15" t="s">
        <v>88</v>
      </c>
      <c r="E23" s="24">
        <v>45858.166666666664</v>
      </c>
      <c r="F23" s="15">
        <v>10.3</v>
      </c>
      <c r="G23" s="37" t="s">
        <v>3121</v>
      </c>
      <c r="H23" s="15"/>
      <c r="I23" s="15"/>
      <c r="J23" s="15"/>
      <c r="K23" s="15"/>
      <c r="L23" s="35">
        <v>54</v>
      </c>
      <c r="M23" s="35">
        <v>54</v>
      </c>
      <c r="N23" s="35">
        <v>53</v>
      </c>
      <c r="O23" s="15"/>
      <c r="P23" s="14">
        <f t="shared" si="2"/>
        <v>161</v>
      </c>
      <c r="Q23" s="17" t="s">
        <v>32</v>
      </c>
      <c r="R23" s="14">
        <v>112747</v>
      </c>
      <c r="S23" s="23" t="s">
        <v>33</v>
      </c>
      <c r="T23" s="16" t="s">
        <v>161</v>
      </c>
      <c r="U23" s="16" t="s">
        <v>90</v>
      </c>
      <c r="V23" s="16">
        <v>1013210</v>
      </c>
      <c r="W23" s="16" t="s">
        <v>8254</v>
      </c>
      <c r="X23" s="16"/>
    </row>
    <row r="24" spans="1:24">
      <c r="A24" s="15" t="s">
        <v>120</v>
      </c>
      <c r="B24" s="15" t="s">
        <v>78</v>
      </c>
      <c r="C24" s="15" t="s">
        <v>8256</v>
      </c>
      <c r="D24" s="15" t="s">
        <v>932</v>
      </c>
      <c r="E24" s="24">
        <v>45858.003472222219</v>
      </c>
      <c r="F24" s="15">
        <v>10.3</v>
      </c>
      <c r="G24" s="37" t="s">
        <v>3121</v>
      </c>
      <c r="H24" s="15"/>
      <c r="I24" s="15"/>
      <c r="J24" s="15"/>
      <c r="K24" s="15"/>
      <c r="L24" s="35">
        <v>54</v>
      </c>
      <c r="M24" s="35">
        <v>54</v>
      </c>
      <c r="N24" s="35">
        <v>53</v>
      </c>
      <c r="O24" s="15"/>
      <c r="P24" s="14">
        <f t="shared" si="2"/>
        <v>161</v>
      </c>
      <c r="Q24" s="17" t="s">
        <v>32</v>
      </c>
      <c r="R24" s="14">
        <v>112748</v>
      </c>
      <c r="S24" s="23" t="s">
        <v>33</v>
      </c>
      <c r="T24" s="16" t="s">
        <v>161</v>
      </c>
      <c r="U24" s="16" t="s">
        <v>90</v>
      </c>
      <c r="V24" s="16">
        <v>1013211</v>
      </c>
      <c r="W24" s="16" t="s">
        <v>8254</v>
      </c>
      <c r="X24" s="16"/>
    </row>
    <row r="25" spans="1:24">
      <c r="A25" s="15" t="s">
        <v>119</v>
      </c>
      <c r="B25" s="15" t="s">
        <v>92</v>
      </c>
      <c r="C25" s="15" t="s">
        <v>8257</v>
      </c>
      <c r="D25" s="15" t="s">
        <v>620</v>
      </c>
      <c r="E25" s="24">
        <v>45857.979166666664</v>
      </c>
      <c r="F25" s="15">
        <v>10.3</v>
      </c>
      <c r="G25" s="37" t="s">
        <v>3121</v>
      </c>
      <c r="H25" s="15"/>
      <c r="I25" s="15"/>
      <c r="J25" s="15"/>
      <c r="K25" s="35">
        <v>27</v>
      </c>
      <c r="L25" s="35">
        <v>54</v>
      </c>
      <c r="M25" s="35">
        <v>54</v>
      </c>
      <c r="N25" s="35">
        <v>26</v>
      </c>
      <c r="O25" s="15"/>
      <c r="P25" s="14">
        <f t="shared" si="2"/>
        <v>161</v>
      </c>
      <c r="Q25" s="17" t="s">
        <v>32</v>
      </c>
      <c r="R25" s="14">
        <v>112745</v>
      </c>
      <c r="S25" s="23" t="s">
        <v>33</v>
      </c>
      <c r="T25" s="16" t="s">
        <v>161</v>
      </c>
      <c r="U25" s="16" t="s">
        <v>90</v>
      </c>
      <c r="V25" s="16">
        <v>1013212</v>
      </c>
      <c r="W25" s="16" t="s">
        <v>8254</v>
      </c>
      <c r="X25" s="16"/>
    </row>
    <row r="26" spans="1:24">
      <c r="A26" s="15" t="s">
        <v>2561</v>
      </c>
      <c r="B26" s="15" t="s">
        <v>92</v>
      </c>
      <c r="C26" s="15" t="s">
        <v>8258</v>
      </c>
      <c r="D26" s="15" t="s">
        <v>620</v>
      </c>
      <c r="E26" s="24">
        <v>45857.979166666664</v>
      </c>
      <c r="F26" s="15">
        <v>10.3</v>
      </c>
      <c r="G26" s="37" t="s">
        <v>3121</v>
      </c>
      <c r="H26" s="15"/>
      <c r="I26" s="15"/>
      <c r="J26" s="15"/>
      <c r="K26" s="15"/>
      <c r="L26" s="35">
        <v>54</v>
      </c>
      <c r="M26" s="35">
        <v>54</v>
      </c>
      <c r="N26" s="35">
        <v>53</v>
      </c>
      <c r="O26" s="15"/>
      <c r="P26" s="14">
        <f t="shared" si="2"/>
        <v>161</v>
      </c>
      <c r="Q26" s="17" t="s">
        <v>32</v>
      </c>
      <c r="R26" s="14">
        <v>112749</v>
      </c>
      <c r="S26" s="23" t="s">
        <v>33</v>
      </c>
      <c r="T26" s="16" t="s">
        <v>161</v>
      </c>
      <c r="U26" s="16" t="s">
        <v>90</v>
      </c>
      <c r="V26" s="16">
        <v>1013313</v>
      </c>
      <c r="W26" s="16" t="s">
        <v>8254</v>
      </c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/>
      <c r="R27" s="14"/>
      <c r="S27" s="14"/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0</v>
      </c>
      <c r="K28" s="11">
        <f t="shared" si="3"/>
        <v>27</v>
      </c>
      <c r="L28" s="11">
        <f t="shared" si="3"/>
        <v>431</v>
      </c>
      <c r="M28" s="11">
        <f t="shared" si="3"/>
        <v>270</v>
      </c>
      <c r="N28" s="11">
        <f t="shared" si="3"/>
        <v>238</v>
      </c>
      <c r="O28" s="11">
        <f t="shared" si="3"/>
        <v>0</v>
      </c>
      <c r="P28" s="11">
        <f t="shared" si="3"/>
        <v>966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169</v>
      </c>
      <c r="B32" s="1564" t="s">
        <v>7158</v>
      </c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161</v>
      </c>
      <c r="B33" s="1564" t="s">
        <v>7138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 t="s">
        <v>8259</v>
      </c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566">
        <v>358400396682</v>
      </c>
      <c r="C36" s="1565"/>
      <c r="D36" s="1"/>
      <c r="E36" s="1"/>
    </row>
    <row r="37" spans="1:24">
      <c r="A37" s="5" t="s">
        <v>44</v>
      </c>
      <c r="B37" s="1567">
        <v>0.66666666666666663</v>
      </c>
      <c r="C37" s="1565"/>
      <c r="D37" s="1"/>
      <c r="E37" s="1"/>
    </row>
    <row r="40" spans="1:24" ht="23.25" customHeight="1">
      <c r="A40" s="1559" t="s">
        <v>139</v>
      </c>
      <c r="B40" s="1559"/>
      <c r="C40" s="1559"/>
      <c r="D40" s="1559"/>
      <c r="E40" s="1559"/>
      <c r="F40" s="1559"/>
      <c r="G40" s="7"/>
      <c r="H40" s="1559" t="s">
        <v>772</v>
      </c>
      <c r="I40" s="1559"/>
      <c r="J40" s="1559"/>
      <c r="K40" s="1559"/>
      <c r="L40" s="1559"/>
      <c r="M40" s="1559"/>
      <c r="N40" s="1559"/>
      <c r="O40" s="1559"/>
      <c r="P40" s="1559"/>
      <c r="Q40" s="1741" t="s">
        <v>8250</v>
      </c>
      <c r="R40" s="1742"/>
      <c r="S40" s="1742"/>
      <c r="T40" s="1742"/>
      <c r="U40" s="1742"/>
      <c r="V40" s="1742"/>
      <c r="W40" s="1742"/>
      <c r="X40" s="1742"/>
    </row>
    <row r="41" spans="1:24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>
      <c r="A42" s="15" t="s">
        <v>86</v>
      </c>
      <c r="B42" s="15" t="s">
        <v>92</v>
      </c>
      <c r="C42" s="15" t="s">
        <v>8260</v>
      </c>
      <c r="D42" s="15" t="s">
        <v>620</v>
      </c>
      <c r="E42" s="24">
        <v>45857.979166666664</v>
      </c>
      <c r="F42" s="15">
        <v>10.3</v>
      </c>
      <c r="G42" s="37" t="s">
        <v>3121</v>
      </c>
      <c r="H42" s="15"/>
      <c r="I42" s="15"/>
      <c r="J42" s="15"/>
      <c r="K42" s="15"/>
      <c r="L42" s="15"/>
      <c r="M42" s="15"/>
      <c r="N42" s="15">
        <v>161</v>
      </c>
      <c r="O42" s="15"/>
      <c r="P42" s="14">
        <f t="shared" ref="P42:P48" si="4">SUM(H42:O42)</f>
        <v>161</v>
      </c>
      <c r="Q42" s="17" t="s">
        <v>32</v>
      </c>
      <c r="R42" s="14">
        <v>112750</v>
      </c>
      <c r="S42" s="23" t="s">
        <v>33</v>
      </c>
      <c r="T42" s="16" t="s">
        <v>161</v>
      </c>
      <c r="U42" s="16" t="s">
        <v>90</v>
      </c>
      <c r="V42" s="16">
        <v>1113221</v>
      </c>
      <c r="W42" s="16" t="s">
        <v>8254</v>
      </c>
      <c r="X42" s="16"/>
    </row>
    <row r="43" spans="1:24">
      <c r="A43" s="15" t="s">
        <v>102</v>
      </c>
      <c r="B43" s="15" t="s">
        <v>92</v>
      </c>
      <c r="C43" s="15" t="s">
        <v>8261</v>
      </c>
      <c r="D43" s="15" t="s">
        <v>6981</v>
      </c>
      <c r="E43" s="24">
        <v>45860.305555555555</v>
      </c>
      <c r="F43" s="15">
        <v>10.3</v>
      </c>
      <c r="G43" s="37" t="s">
        <v>3121</v>
      </c>
      <c r="H43" s="15"/>
      <c r="I43" s="15"/>
      <c r="J43" s="15"/>
      <c r="K43" s="15"/>
      <c r="L43" s="15">
        <v>27</v>
      </c>
      <c r="M43" s="15">
        <v>54</v>
      </c>
      <c r="N43" s="15">
        <v>80</v>
      </c>
      <c r="O43" s="15"/>
      <c r="P43" s="14">
        <f t="shared" si="4"/>
        <v>161</v>
      </c>
      <c r="Q43" s="17" t="s">
        <v>32</v>
      </c>
      <c r="R43" s="14">
        <v>112751</v>
      </c>
      <c r="S43" s="23" t="s">
        <v>33</v>
      </c>
      <c r="T43" s="16" t="s">
        <v>161</v>
      </c>
      <c r="U43" s="16" t="s">
        <v>90</v>
      </c>
      <c r="V43" s="16">
        <v>1013222</v>
      </c>
      <c r="W43" s="16" t="s">
        <v>8254</v>
      </c>
      <c r="X43" s="16"/>
    </row>
    <row r="44" spans="1:24">
      <c r="A44" s="15" t="s">
        <v>558</v>
      </c>
      <c r="B44" s="15" t="s">
        <v>92</v>
      </c>
      <c r="C44" s="15" t="s">
        <v>8262</v>
      </c>
      <c r="D44" s="15" t="s">
        <v>6981</v>
      </c>
      <c r="E44" s="24">
        <v>45860.305555555555</v>
      </c>
      <c r="F44" s="15">
        <v>10.3</v>
      </c>
      <c r="G44" s="37" t="s">
        <v>3121</v>
      </c>
      <c r="H44" s="15"/>
      <c r="I44" s="15"/>
      <c r="J44" s="15"/>
      <c r="K44" s="15"/>
      <c r="L44" s="15">
        <v>27</v>
      </c>
      <c r="M44" s="15">
        <v>54</v>
      </c>
      <c r="N44" s="15">
        <v>80</v>
      </c>
      <c r="O44" s="15"/>
      <c r="P44" s="14">
        <f t="shared" si="4"/>
        <v>161</v>
      </c>
      <c r="Q44" s="17" t="s">
        <v>32</v>
      </c>
      <c r="R44" s="14">
        <v>112752</v>
      </c>
      <c r="S44" s="23" t="s">
        <v>33</v>
      </c>
      <c r="T44" s="16" t="s">
        <v>161</v>
      </c>
      <c r="U44" s="16" t="s">
        <v>90</v>
      </c>
      <c r="V44" s="16">
        <v>1013223</v>
      </c>
      <c r="W44" s="16" t="s">
        <v>8254</v>
      </c>
      <c r="X44" s="16"/>
    </row>
    <row r="45" spans="1:24">
      <c r="A45" s="15" t="s">
        <v>3866</v>
      </c>
      <c r="B45" s="15" t="s">
        <v>78</v>
      </c>
      <c r="C45" s="15" t="s">
        <v>8263</v>
      </c>
      <c r="D45" s="15" t="s">
        <v>932</v>
      </c>
      <c r="E45" s="24">
        <v>45858.003472222219</v>
      </c>
      <c r="F45" s="15">
        <v>10.3</v>
      </c>
      <c r="G45" s="37" t="s">
        <v>3121</v>
      </c>
      <c r="H45" s="15"/>
      <c r="I45" s="15"/>
      <c r="J45" s="15"/>
      <c r="K45" s="15"/>
      <c r="L45" s="15">
        <v>54</v>
      </c>
      <c r="M45" s="15">
        <v>54</v>
      </c>
      <c r="N45" s="15">
        <v>53</v>
      </c>
      <c r="O45" s="15"/>
      <c r="P45" s="14">
        <f t="shared" si="4"/>
        <v>161</v>
      </c>
      <c r="Q45" s="17" t="s">
        <v>32</v>
      </c>
      <c r="R45" s="14">
        <v>112753</v>
      </c>
      <c r="S45" s="23" t="s">
        <v>33</v>
      </c>
      <c r="T45" s="16" t="s">
        <v>161</v>
      </c>
      <c r="U45" s="16" t="s">
        <v>90</v>
      </c>
      <c r="V45" s="16">
        <v>1013225</v>
      </c>
      <c r="W45" s="16" t="s">
        <v>8254</v>
      </c>
      <c r="X45" s="16"/>
    </row>
    <row r="46" spans="1:24">
      <c r="A46" s="15" t="s">
        <v>515</v>
      </c>
      <c r="B46" s="15" t="s">
        <v>78</v>
      </c>
      <c r="C46" s="15" t="s">
        <v>8264</v>
      </c>
      <c r="D46" s="15" t="s">
        <v>168</v>
      </c>
      <c r="E46" s="24">
        <v>45857.756944444445</v>
      </c>
      <c r="F46" s="15">
        <v>11.8</v>
      </c>
      <c r="G46" s="37" t="s">
        <v>3121</v>
      </c>
      <c r="H46" s="15"/>
      <c r="I46" s="15"/>
      <c r="J46" s="15"/>
      <c r="K46" s="15"/>
      <c r="L46" s="15"/>
      <c r="M46" s="15">
        <v>27</v>
      </c>
      <c r="N46" s="15">
        <v>27</v>
      </c>
      <c r="O46" s="15">
        <v>107</v>
      </c>
      <c r="P46" s="14">
        <f t="shared" si="4"/>
        <v>161</v>
      </c>
      <c r="Q46" s="17" t="s">
        <v>32</v>
      </c>
      <c r="R46" s="14">
        <v>112718</v>
      </c>
      <c r="S46" s="23" t="s">
        <v>33</v>
      </c>
      <c r="T46" s="16" t="s">
        <v>169</v>
      </c>
      <c r="U46" s="16" t="s">
        <v>90</v>
      </c>
      <c r="V46" s="16">
        <v>1013224</v>
      </c>
      <c r="W46" s="16" t="s">
        <v>8265</v>
      </c>
      <c r="X46" s="16"/>
    </row>
    <row r="47" spans="1:24">
      <c r="A47" s="15"/>
      <c r="B47" s="15"/>
      <c r="C47" s="15"/>
      <c r="D47" s="15"/>
      <c r="E47" s="15"/>
      <c r="F47" s="15"/>
      <c r="G47" s="37"/>
      <c r="H47" s="15"/>
      <c r="I47" s="15"/>
      <c r="J47" s="15"/>
      <c r="K47" s="15"/>
      <c r="L47" s="15"/>
      <c r="M47" s="15"/>
      <c r="N47" s="15"/>
      <c r="O47" s="15"/>
      <c r="P47" s="14">
        <f t="shared" si="4"/>
        <v>0</v>
      </c>
      <c r="Q47" s="14"/>
      <c r="R47" s="14"/>
      <c r="S47" s="14"/>
      <c r="T47" s="16"/>
      <c r="U47" s="16"/>
      <c r="V47" s="16"/>
      <c r="W47" s="16"/>
      <c r="X47" s="16"/>
    </row>
    <row r="48" spans="1:24">
      <c r="A48" s="15"/>
      <c r="B48" s="15"/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>
        <f t="shared" si="4"/>
        <v>0</v>
      </c>
      <c r="Q48" s="14"/>
      <c r="R48" s="14"/>
      <c r="S48" s="14"/>
      <c r="T48" s="16"/>
      <c r="U48" s="16"/>
      <c r="V48" s="16"/>
      <c r="W48" s="16"/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5">SUM(H42:H48)</f>
        <v>0</v>
      </c>
      <c r="I49" s="11">
        <f t="shared" si="5"/>
        <v>0</v>
      </c>
      <c r="J49" s="11">
        <f t="shared" si="5"/>
        <v>0</v>
      </c>
      <c r="K49" s="11">
        <f t="shared" si="5"/>
        <v>0</v>
      </c>
      <c r="L49" s="11">
        <f t="shared" si="5"/>
        <v>108</v>
      </c>
      <c r="M49" s="11">
        <f t="shared" si="5"/>
        <v>189</v>
      </c>
      <c r="N49" s="11">
        <f t="shared" si="5"/>
        <v>401</v>
      </c>
      <c r="O49" s="11">
        <f t="shared" si="5"/>
        <v>107</v>
      </c>
      <c r="P49" s="11">
        <f t="shared" si="5"/>
        <v>805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169</v>
      </c>
      <c r="B53" s="1564" t="s">
        <v>7158</v>
      </c>
      <c r="C53" s="1564"/>
      <c r="D53" s="242"/>
      <c r="E53" s="243" t="s">
        <v>40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4" t="s">
        <v>161</v>
      </c>
      <c r="B54" s="1564" t="s">
        <v>7138</v>
      </c>
      <c r="C54" s="156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772" t="s">
        <v>7334</v>
      </c>
      <c r="C55" s="1772"/>
      <c r="D55" s="1"/>
      <c r="E55" s="1"/>
    </row>
    <row r="56" spans="1:24">
      <c r="A56" s="5" t="s">
        <v>42</v>
      </c>
      <c r="B56" s="1772"/>
      <c r="C56" s="1772"/>
    </row>
    <row r="57" spans="1:24">
      <c r="A57" s="5" t="s">
        <v>43</v>
      </c>
      <c r="B57" s="1566">
        <v>358451676884</v>
      </c>
      <c r="C57" s="1565"/>
      <c r="D57" s="1"/>
      <c r="E57" s="1"/>
    </row>
    <row r="58" spans="1:24">
      <c r="A58" s="5" t="s">
        <v>44</v>
      </c>
      <c r="B58" s="1567">
        <v>0.66666666666666663</v>
      </c>
      <c r="C58" s="1565"/>
      <c r="D58" s="1"/>
      <c r="E58" s="1"/>
    </row>
    <row r="61" spans="1:24" ht="23.25" customHeight="1">
      <c r="A61" s="1559" t="s">
        <v>345</v>
      </c>
      <c r="B61" s="1559"/>
      <c r="C61" s="1559"/>
      <c r="D61" s="1559"/>
      <c r="E61" s="1559"/>
      <c r="F61" s="1559"/>
      <c r="G61" s="7"/>
      <c r="H61" s="1559" t="s">
        <v>772</v>
      </c>
      <c r="I61" s="1559"/>
      <c r="J61" s="1559"/>
      <c r="K61" s="1559"/>
      <c r="L61" s="1559"/>
      <c r="M61" s="1559"/>
      <c r="N61" s="1559"/>
      <c r="O61" s="1559"/>
      <c r="P61" s="1559"/>
      <c r="Q61" s="1741" t="s">
        <v>8266</v>
      </c>
      <c r="R61" s="1742"/>
      <c r="S61" s="1742"/>
      <c r="T61" s="1742"/>
      <c r="U61" s="1742"/>
      <c r="V61" s="1742"/>
      <c r="W61" s="1742"/>
      <c r="X61" s="1742"/>
    </row>
    <row r="62" spans="1:24" ht="26.25">
      <c r="A62" s="8" t="s">
        <v>3</v>
      </c>
      <c r="B62" s="8" t="s">
        <v>4</v>
      </c>
      <c r="C62" s="8" t="s">
        <v>5</v>
      </c>
      <c r="D62" s="8" t="s">
        <v>6</v>
      </c>
      <c r="E62" s="8" t="s">
        <v>7</v>
      </c>
      <c r="F62" s="8" t="s">
        <v>8</v>
      </c>
      <c r="G62" s="33" t="s">
        <v>10</v>
      </c>
      <c r="H62" s="9" t="s">
        <v>11</v>
      </c>
      <c r="I62" s="9" t="s">
        <v>12</v>
      </c>
      <c r="J62" s="9" t="s">
        <v>13</v>
      </c>
      <c r="K62" s="21" t="s">
        <v>14</v>
      </c>
      <c r="L62" s="21" t="s">
        <v>15</v>
      </c>
      <c r="M62" s="21" t="s">
        <v>16</v>
      </c>
      <c r="N62" s="21" t="s">
        <v>17</v>
      </c>
      <c r="O62" s="10" t="s">
        <v>18</v>
      </c>
      <c r="P62" s="8" t="s">
        <v>19</v>
      </c>
      <c r="Q62" s="8" t="s">
        <v>20</v>
      </c>
      <c r="R62" s="8" t="s">
        <v>9</v>
      </c>
      <c r="S62" s="8" t="s">
        <v>21</v>
      </c>
      <c r="T62" s="8" t="s">
        <v>24</v>
      </c>
      <c r="U62" s="8" t="s">
        <v>25</v>
      </c>
      <c r="V62" s="8" t="s">
        <v>26</v>
      </c>
      <c r="W62" s="8" t="s">
        <v>27</v>
      </c>
      <c r="X62" s="8" t="s">
        <v>28</v>
      </c>
    </row>
    <row r="63" spans="1:24">
      <c r="A63" s="15" t="s">
        <v>8147</v>
      </c>
      <c r="B63" s="15" t="s">
        <v>134</v>
      </c>
      <c r="C63" s="15" t="s">
        <v>8267</v>
      </c>
      <c r="D63" s="15" t="s">
        <v>2892</v>
      </c>
      <c r="E63" s="24">
        <v>45859.284722222219</v>
      </c>
      <c r="F63" s="15">
        <v>10.3</v>
      </c>
      <c r="G63" s="37" t="s">
        <v>3121</v>
      </c>
      <c r="H63" s="15"/>
      <c r="I63" s="15"/>
      <c r="J63" s="26"/>
      <c r="K63" s="340"/>
      <c r="L63" s="340">
        <v>54</v>
      </c>
      <c r="M63" s="340">
        <v>54</v>
      </c>
      <c r="N63" s="340">
        <v>26</v>
      </c>
      <c r="O63" s="25">
        <v>27</v>
      </c>
      <c r="P63" s="14">
        <f t="shared" ref="P63:P69" si="6">SUM(H63:O63)</f>
        <v>161</v>
      </c>
      <c r="Q63" s="17" t="s">
        <v>32</v>
      </c>
      <c r="R63" s="14">
        <v>112744</v>
      </c>
      <c r="S63" s="23" t="s">
        <v>33</v>
      </c>
      <c r="T63" s="16" t="s">
        <v>161</v>
      </c>
      <c r="U63" s="16" t="s">
        <v>90</v>
      </c>
      <c r="V63" s="16">
        <v>1013236</v>
      </c>
      <c r="W63" s="16" t="s">
        <v>1909</v>
      </c>
      <c r="X63" s="16"/>
    </row>
    <row r="64" spans="1:24">
      <c r="A64" s="15" t="s">
        <v>4228</v>
      </c>
      <c r="B64" s="15" t="s">
        <v>134</v>
      </c>
      <c r="C64" s="15" t="s">
        <v>8268</v>
      </c>
      <c r="D64" s="15" t="s">
        <v>2892</v>
      </c>
      <c r="E64" s="24">
        <v>45859.284722222219</v>
      </c>
      <c r="F64" s="15">
        <v>10.3</v>
      </c>
      <c r="G64" s="37" t="s">
        <v>3121</v>
      </c>
      <c r="H64" s="15"/>
      <c r="I64" s="15"/>
      <c r="J64" s="26"/>
      <c r="K64" s="340"/>
      <c r="L64" s="340">
        <v>54</v>
      </c>
      <c r="M64" s="340">
        <v>54</v>
      </c>
      <c r="N64" s="340">
        <v>26</v>
      </c>
      <c r="O64" s="25">
        <v>27</v>
      </c>
      <c r="P64" s="14">
        <f t="shared" si="6"/>
        <v>161</v>
      </c>
      <c r="Q64" s="17" t="s">
        <v>32</v>
      </c>
      <c r="R64" s="14">
        <v>112742</v>
      </c>
      <c r="S64" s="23" t="s">
        <v>33</v>
      </c>
      <c r="T64" s="16" t="s">
        <v>161</v>
      </c>
      <c r="U64" s="16" t="s">
        <v>90</v>
      </c>
      <c r="V64" s="16">
        <v>1013235</v>
      </c>
      <c r="W64" s="16" t="s">
        <v>1909</v>
      </c>
      <c r="X64" s="16"/>
    </row>
    <row r="65" spans="1:24">
      <c r="A65" s="321" t="s">
        <v>4228</v>
      </c>
      <c r="B65" s="15" t="s">
        <v>134</v>
      </c>
      <c r="C65" s="15" t="s">
        <v>8269</v>
      </c>
      <c r="D65" s="15" t="s">
        <v>2892</v>
      </c>
      <c r="E65" s="24">
        <v>45859.284722222219</v>
      </c>
      <c r="F65" s="15">
        <v>10.3</v>
      </c>
      <c r="G65" s="37" t="s">
        <v>3121</v>
      </c>
      <c r="H65" s="15"/>
      <c r="I65" s="15"/>
      <c r="J65" s="26"/>
      <c r="K65" s="376"/>
      <c r="L65" s="376">
        <v>54</v>
      </c>
      <c r="M65" s="376">
        <v>81</v>
      </c>
      <c r="N65" s="376">
        <v>26</v>
      </c>
      <c r="O65" s="25"/>
      <c r="P65" s="14">
        <f t="shared" si="6"/>
        <v>161</v>
      </c>
      <c r="Q65" s="17" t="s">
        <v>32</v>
      </c>
      <c r="R65" s="14">
        <v>112743</v>
      </c>
      <c r="S65" s="23" t="s">
        <v>33</v>
      </c>
      <c r="T65" s="16" t="s">
        <v>161</v>
      </c>
      <c r="U65" s="16" t="s">
        <v>90</v>
      </c>
      <c r="V65" s="16">
        <v>1013234</v>
      </c>
      <c r="W65" s="16" t="s">
        <v>1909</v>
      </c>
      <c r="X65" s="16"/>
    </row>
    <row r="66" spans="1:24">
      <c r="A66" s="376" t="s">
        <v>142</v>
      </c>
      <c r="B66" s="25" t="s">
        <v>72</v>
      </c>
      <c r="C66" s="15" t="s">
        <v>8270</v>
      </c>
      <c r="D66" s="15" t="s">
        <v>71</v>
      </c>
      <c r="E66" s="24">
        <v>45858.711805555555</v>
      </c>
      <c r="F66" s="15">
        <v>14.5</v>
      </c>
      <c r="G66" s="37"/>
      <c r="H66" s="15"/>
      <c r="I66" s="15"/>
      <c r="J66" s="26"/>
      <c r="K66" s="376">
        <v>27</v>
      </c>
      <c r="L66" s="376">
        <v>27</v>
      </c>
      <c r="M66" s="376">
        <v>54</v>
      </c>
      <c r="N66" s="376">
        <v>53</v>
      </c>
      <c r="O66" s="25"/>
      <c r="P66" s="14">
        <f t="shared" si="6"/>
        <v>161</v>
      </c>
      <c r="Q66" s="14" t="s">
        <v>30</v>
      </c>
      <c r="R66" s="14">
        <v>112729</v>
      </c>
      <c r="S66" s="14" t="s">
        <v>31</v>
      </c>
      <c r="T66" s="16" t="s">
        <v>169</v>
      </c>
      <c r="U66" s="16"/>
      <c r="V66" s="16">
        <v>1013233</v>
      </c>
      <c r="W66" s="16" t="s">
        <v>8271</v>
      </c>
      <c r="X66" s="16"/>
    </row>
    <row r="67" spans="1:24">
      <c r="A67" s="376" t="s">
        <v>141</v>
      </c>
      <c r="B67" s="25" t="s">
        <v>69</v>
      </c>
      <c r="C67" s="15" t="s">
        <v>8272</v>
      </c>
      <c r="D67" s="15" t="s">
        <v>68</v>
      </c>
      <c r="E67" s="24">
        <v>45858.753472222219</v>
      </c>
      <c r="F67" s="15">
        <v>14.5</v>
      </c>
      <c r="G67" s="37"/>
      <c r="H67" s="15"/>
      <c r="I67" s="15"/>
      <c r="J67" s="26"/>
      <c r="K67" s="376"/>
      <c r="L67" s="376">
        <v>107</v>
      </c>
      <c r="M67" s="376">
        <v>54</v>
      </c>
      <c r="N67" s="376"/>
      <c r="O67" s="25"/>
      <c r="P67" s="14">
        <f t="shared" si="6"/>
        <v>161</v>
      </c>
      <c r="Q67" s="14" t="s">
        <v>30</v>
      </c>
      <c r="R67" s="14">
        <v>112730</v>
      </c>
      <c r="S67" s="14" t="s">
        <v>31</v>
      </c>
      <c r="T67" s="16" t="s">
        <v>169</v>
      </c>
      <c r="U67" s="16"/>
      <c r="V67" s="16">
        <v>1013232</v>
      </c>
      <c r="W67" s="16" t="s">
        <v>8271</v>
      </c>
      <c r="X67" s="16"/>
    </row>
    <row r="68" spans="1:24">
      <c r="A68" s="45"/>
      <c r="B68" s="15"/>
      <c r="C68" s="15"/>
      <c r="D68" s="15"/>
      <c r="E68" s="15"/>
      <c r="F68" s="15"/>
      <c r="G68" s="37"/>
      <c r="H68" s="15"/>
      <c r="I68" s="15"/>
      <c r="J68" s="15"/>
      <c r="K68" s="45"/>
      <c r="L68" s="45"/>
      <c r="M68" s="45"/>
      <c r="N68" s="45"/>
      <c r="O68" s="15"/>
      <c r="P68" s="14">
        <f t="shared" si="6"/>
        <v>0</v>
      </c>
      <c r="Q68" s="14"/>
      <c r="R68" s="14"/>
      <c r="S68" s="14"/>
      <c r="T68" s="16"/>
      <c r="U68" s="16"/>
      <c r="V68" s="16"/>
      <c r="W68" s="16"/>
      <c r="X68" s="16"/>
    </row>
    <row r="69" spans="1:24">
      <c r="A69" s="15"/>
      <c r="B69" s="15"/>
      <c r="C69" s="15"/>
      <c r="D69" s="15"/>
      <c r="E69" s="15"/>
      <c r="F69" s="15"/>
      <c r="G69" s="37"/>
      <c r="H69" s="15"/>
      <c r="I69" s="15"/>
      <c r="J69" s="15"/>
      <c r="K69" s="15"/>
      <c r="L69" s="15"/>
      <c r="M69" s="15"/>
      <c r="N69" s="15"/>
      <c r="O69" s="15"/>
      <c r="P69" s="14">
        <f t="shared" si="6"/>
        <v>0</v>
      </c>
      <c r="Q69" s="14"/>
      <c r="R69" s="14"/>
      <c r="S69" s="14"/>
      <c r="T69" s="16"/>
      <c r="U69" s="16"/>
      <c r="V69" s="16"/>
      <c r="W69" s="16"/>
      <c r="X69" s="16"/>
    </row>
    <row r="70" spans="1:24">
      <c r="A70" s="11" t="s">
        <v>19</v>
      </c>
      <c r="B70" s="7"/>
      <c r="C70" s="7"/>
      <c r="D70" s="7"/>
      <c r="E70" s="11"/>
      <c r="F70" s="7"/>
      <c r="G70" s="7"/>
      <c r="H70" s="11">
        <f t="shared" ref="H70:P70" si="7">SUM(H63:H69)</f>
        <v>0</v>
      </c>
      <c r="I70" s="11">
        <f t="shared" si="7"/>
        <v>0</v>
      </c>
      <c r="J70" s="11">
        <f t="shared" si="7"/>
        <v>0</v>
      </c>
      <c r="K70" s="11">
        <f t="shared" si="7"/>
        <v>27</v>
      </c>
      <c r="L70" s="11">
        <f t="shared" si="7"/>
        <v>296</v>
      </c>
      <c r="M70" s="11">
        <f t="shared" si="7"/>
        <v>297</v>
      </c>
      <c r="N70" s="11">
        <f t="shared" si="7"/>
        <v>131</v>
      </c>
      <c r="O70" s="11">
        <f t="shared" si="7"/>
        <v>54</v>
      </c>
      <c r="P70" s="11">
        <f t="shared" si="7"/>
        <v>805</v>
      </c>
      <c r="Q70" s="12"/>
      <c r="R70" s="12"/>
      <c r="S70" s="12"/>
      <c r="T70" s="12"/>
      <c r="U70" s="12"/>
      <c r="V70" s="12"/>
      <c r="W70" s="12"/>
      <c r="X70" s="12"/>
    </row>
    <row r="71" spans="1:24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166" t="s">
        <v>34</v>
      </c>
      <c r="B72" s="1562"/>
      <c r="C72" s="1562"/>
      <c r="D72" s="1562"/>
      <c r="E72" s="1"/>
      <c r="F72" s="1"/>
      <c r="G72" s="1"/>
      <c r="H72" s="1"/>
      <c r="I72" s="1"/>
      <c r="J72" s="1563"/>
      <c r="K72" s="1563"/>
      <c r="L72" s="1563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 ht="18">
      <c r="A73" s="187" t="s">
        <v>35</v>
      </c>
      <c r="B73" s="186" t="s">
        <v>36</v>
      </c>
      <c r="C73" s="239" t="s">
        <v>37</v>
      </c>
      <c r="D73" s="24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4" t="s">
        <v>161</v>
      </c>
      <c r="B74" s="1564" t="s">
        <v>7158</v>
      </c>
      <c r="C74" s="1564"/>
      <c r="D74" s="242"/>
      <c r="E74" s="243" t="s">
        <v>40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4" t="s">
        <v>169</v>
      </c>
      <c r="B75" s="1564" t="s">
        <v>7138</v>
      </c>
      <c r="C75" s="156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4">
      <c r="A76" s="5" t="s">
        <v>42</v>
      </c>
      <c r="B76" s="1772" t="s">
        <v>1440</v>
      </c>
      <c r="C76" s="1772"/>
      <c r="D76" s="1"/>
      <c r="E76" s="1"/>
    </row>
    <row r="77" spans="1:24">
      <c r="A77" s="5" t="s">
        <v>42</v>
      </c>
      <c r="B77" s="1772"/>
      <c r="C77" s="1772"/>
    </row>
    <row r="78" spans="1:24">
      <c r="A78" s="5" t="s">
        <v>43</v>
      </c>
      <c r="B78" s="1566">
        <v>358400321526</v>
      </c>
      <c r="C78" s="1565"/>
      <c r="D78" s="1"/>
      <c r="E78" s="1"/>
    </row>
    <row r="79" spans="1:24">
      <c r="A79" s="5" t="s">
        <v>44</v>
      </c>
      <c r="B79" s="1567">
        <v>0.95833333333333337</v>
      </c>
      <c r="C79" s="1565"/>
      <c r="D79" s="1"/>
      <c r="E79" s="1"/>
    </row>
  </sheetData>
  <mergeCells count="43">
    <mergeCell ref="B13:C13"/>
    <mergeCell ref="A1:F1"/>
    <mergeCell ref="H1:P1"/>
    <mergeCell ref="Q1:X1"/>
    <mergeCell ref="B11:D11"/>
    <mergeCell ref="J11:L11"/>
    <mergeCell ref="B14:C14"/>
    <mergeCell ref="B15:C15"/>
    <mergeCell ref="B16:C16"/>
    <mergeCell ref="B17:C17"/>
    <mergeCell ref="A19:F19"/>
    <mergeCell ref="B51:D51"/>
    <mergeCell ref="J51:L51"/>
    <mergeCell ref="Q19:X19"/>
    <mergeCell ref="B30:D30"/>
    <mergeCell ref="J30:L30"/>
    <mergeCell ref="B32:C32"/>
    <mergeCell ref="B34:C34"/>
    <mergeCell ref="B35:C35"/>
    <mergeCell ref="H19:P19"/>
    <mergeCell ref="B36:C36"/>
    <mergeCell ref="B37:C37"/>
    <mergeCell ref="A40:F40"/>
    <mergeCell ref="H40:P40"/>
    <mergeCell ref="Q40:X40"/>
    <mergeCell ref="B33:C33"/>
    <mergeCell ref="B53:C53"/>
    <mergeCell ref="B55:C55"/>
    <mergeCell ref="B56:C56"/>
    <mergeCell ref="B57:C57"/>
    <mergeCell ref="B58:C58"/>
    <mergeCell ref="B54:C54"/>
    <mergeCell ref="Q61:X61"/>
    <mergeCell ref="B72:D72"/>
    <mergeCell ref="J72:L72"/>
    <mergeCell ref="B74:C74"/>
    <mergeCell ref="B76:C76"/>
    <mergeCell ref="B75:C75"/>
    <mergeCell ref="B77:C77"/>
    <mergeCell ref="B78:C78"/>
    <mergeCell ref="B79:C79"/>
    <mergeCell ref="A61:F61"/>
    <mergeCell ref="H61:P61"/>
  </mergeCells>
  <pageMargins left="0.7" right="0.7" top="0.75" bottom="0.75" header="0.3" footer="0.3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A8908-0DAB-4EB5-A7FB-6984134B910D}">
  <sheetPr>
    <tabColor theme="0" tint="-0.34998626667073579"/>
  </sheetPr>
  <dimension ref="A1:X39"/>
  <sheetViews>
    <sheetView workbookViewId="0">
      <selection activeCell="A4" sqref="A4"/>
    </sheetView>
  </sheetViews>
  <sheetFormatPr defaultColWidth="11.42578125" defaultRowHeight="15"/>
  <cols>
    <col min="1" max="1" width="25.42578125" customWidth="1"/>
    <col min="2" max="2" width="11.85546875" customWidth="1"/>
    <col min="3" max="3" width="20" customWidth="1"/>
    <col min="4" max="4" width="12.42578125" customWidth="1"/>
    <col min="5" max="5" width="17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0.7109375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60" t="s">
        <v>8273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111</v>
      </c>
      <c r="B3" s="15" t="s">
        <v>65</v>
      </c>
      <c r="C3" s="15" t="s">
        <v>8274</v>
      </c>
      <c r="D3" s="15" t="s">
        <v>64</v>
      </c>
      <c r="E3" s="24">
        <v>45855.472222222219</v>
      </c>
      <c r="F3" s="15">
        <v>14.8</v>
      </c>
      <c r="G3" s="37"/>
      <c r="H3" s="15"/>
      <c r="I3" s="15"/>
      <c r="J3" s="15"/>
      <c r="K3" s="15"/>
      <c r="L3" s="15">
        <v>108</v>
      </c>
      <c r="M3" s="15"/>
      <c r="N3" s="15"/>
      <c r="O3" s="15"/>
      <c r="P3" s="14">
        <f t="shared" ref="P3:P9" si="0">SUM(H3:O3)</f>
        <v>108</v>
      </c>
      <c r="Q3" s="14" t="s">
        <v>30</v>
      </c>
      <c r="R3" s="14">
        <v>112707</v>
      </c>
      <c r="S3" s="23" t="s">
        <v>33</v>
      </c>
      <c r="T3" s="16" t="s">
        <v>169</v>
      </c>
      <c r="U3" s="16" t="s">
        <v>90</v>
      </c>
      <c r="V3" s="16">
        <v>1013169</v>
      </c>
      <c r="W3" s="16" t="s">
        <v>2097</v>
      </c>
      <c r="X3" s="16"/>
    </row>
    <row r="4" spans="1:24">
      <c r="A4" s="15" t="s">
        <v>152</v>
      </c>
      <c r="B4" s="15" t="s">
        <v>78</v>
      </c>
      <c r="C4" s="15" t="s">
        <v>8275</v>
      </c>
      <c r="D4" s="15" t="s">
        <v>99</v>
      </c>
      <c r="E4" s="24">
        <v>45856.277777777781</v>
      </c>
      <c r="F4" s="15">
        <v>10.8</v>
      </c>
      <c r="G4" s="37" t="s">
        <v>3561</v>
      </c>
      <c r="H4" s="15"/>
      <c r="I4" s="15"/>
      <c r="J4" s="15"/>
      <c r="K4" s="15"/>
      <c r="L4" s="15">
        <v>148</v>
      </c>
      <c r="M4" s="15">
        <v>13</v>
      </c>
      <c r="N4" s="15"/>
      <c r="O4" s="15"/>
      <c r="P4" s="14">
        <f t="shared" si="0"/>
        <v>161</v>
      </c>
      <c r="Q4" s="17" t="s">
        <v>32</v>
      </c>
      <c r="R4" s="14">
        <v>112701</v>
      </c>
      <c r="S4" s="23" t="s">
        <v>33</v>
      </c>
      <c r="T4" s="16" t="s">
        <v>100</v>
      </c>
      <c r="U4" s="16" t="s">
        <v>90</v>
      </c>
      <c r="V4" s="16">
        <v>1013170</v>
      </c>
      <c r="W4" s="16" t="s">
        <v>2091</v>
      </c>
      <c r="X4" s="16"/>
    </row>
    <row r="5" spans="1:24">
      <c r="A5" s="15" t="s">
        <v>4228</v>
      </c>
      <c r="B5" s="15" t="s">
        <v>134</v>
      </c>
      <c r="C5" s="15" t="s">
        <v>8276</v>
      </c>
      <c r="D5" s="15" t="s">
        <v>2892</v>
      </c>
      <c r="E5" s="24">
        <v>45857.277777777781</v>
      </c>
      <c r="F5" s="15">
        <v>10.3</v>
      </c>
      <c r="G5" s="37" t="s">
        <v>3121</v>
      </c>
      <c r="H5" s="15"/>
      <c r="I5" s="15"/>
      <c r="J5" s="15"/>
      <c r="K5" s="15"/>
      <c r="L5" s="15">
        <v>120</v>
      </c>
      <c r="M5" s="15">
        <v>41</v>
      </c>
      <c r="N5" s="15"/>
      <c r="O5" s="15"/>
      <c r="P5" s="14">
        <f t="shared" si="0"/>
        <v>161</v>
      </c>
      <c r="Q5" s="17" t="s">
        <v>32</v>
      </c>
      <c r="R5" s="14">
        <v>112702</v>
      </c>
      <c r="S5" s="23" t="s">
        <v>33</v>
      </c>
      <c r="T5" s="16" t="s">
        <v>161</v>
      </c>
      <c r="U5" s="16" t="s">
        <v>90</v>
      </c>
      <c r="V5" s="16">
        <v>1013171</v>
      </c>
      <c r="W5" s="16" t="s">
        <v>1902</v>
      </c>
      <c r="X5" s="16"/>
    </row>
    <row r="6" spans="1:24">
      <c r="A6" s="15" t="s">
        <v>4228</v>
      </c>
      <c r="B6" s="15" t="s">
        <v>134</v>
      </c>
      <c r="C6" s="15" t="s">
        <v>8277</v>
      </c>
      <c r="D6" s="15" t="s">
        <v>2892</v>
      </c>
      <c r="E6" s="24">
        <v>45857.277777777781</v>
      </c>
      <c r="F6" s="15">
        <v>10.3</v>
      </c>
      <c r="G6" s="37" t="s">
        <v>3121</v>
      </c>
      <c r="H6" s="15"/>
      <c r="I6" s="15"/>
      <c r="J6" s="15"/>
      <c r="K6" s="15"/>
      <c r="L6" s="15">
        <v>104</v>
      </c>
      <c r="M6" s="15">
        <v>41</v>
      </c>
      <c r="N6" s="15">
        <v>12</v>
      </c>
      <c r="O6" s="15">
        <v>4</v>
      </c>
      <c r="P6" s="14">
        <f t="shared" si="0"/>
        <v>161</v>
      </c>
      <c r="Q6" s="17" t="s">
        <v>32</v>
      </c>
      <c r="R6" s="14">
        <v>112703</v>
      </c>
      <c r="S6" s="23" t="s">
        <v>33</v>
      </c>
      <c r="T6" s="16" t="s">
        <v>161</v>
      </c>
      <c r="U6" s="16" t="s">
        <v>90</v>
      </c>
      <c r="V6" s="16">
        <v>1013172</v>
      </c>
      <c r="W6" s="16" t="s">
        <v>1902</v>
      </c>
      <c r="X6" s="16"/>
    </row>
    <row r="7" spans="1:24">
      <c r="A7" s="15" t="s">
        <v>120</v>
      </c>
      <c r="B7" s="15" t="s">
        <v>78</v>
      </c>
      <c r="C7" s="15" t="s">
        <v>8278</v>
      </c>
      <c r="D7" s="15" t="s">
        <v>932</v>
      </c>
      <c r="E7" s="24">
        <v>45856.003472222219</v>
      </c>
      <c r="F7" s="15">
        <v>10.3</v>
      </c>
      <c r="G7" s="37" t="s">
        <v>3121</v>
      </c>
      <c r="H7" s="15"/>
      <c r="I7" s="15"/>
      <c r="J7" s="15"/>
      <c r="K7" s="15"/>
      <c r="L7" s="15">
        <v>108</v>
      </c>
      <c r="M7" s="15">
        <v>53</v>
      </c>
      <c r="N7" s="15"/>
      <c r="O7" s="15"/>
      <c r="P7" s="14">
        <f t="shared" si="0"/>
        <v>161</v>
      </c>
      <c r="Q7" s="17" t="s">
        <v>32</v>
      </c>
      <c r="R7" s="14">
        <v>112704</v>
      </c>
      <c r="S7" s="23" t="s">
        <v>33</v>
      </c>
      <c r="T7" s="16" t="s">
        <v>161</v>
      </c>
      <c r="U7" s="16" t="s">
        <v>90</v>
      </c>
      <c r="V7" s="16">
        <v>1013173</v>
      </c>
      <c r="W7" s="16" t="s">
        <v>2091</v>
      </c>
      <c r="X7" s="16"/>
    </row>
    <row r="8" spans="1:24">
      <c r="A8" s="15" t="s">
        <v>114</v>
      </c>
      <c r="B8" s="15" t="s">
        <v>78</v>
      </c>
      <c r="C8" s="15" t="s">
        <v>8279</v>
      </c>
      <c r="D8" s="15" t="s">
        <v>2668</v>
      </c>
      <c r="E8" s="24">
        <v>45856.979166666664</v>
      </c>
      <c r="F8" s="15">
        <v>10.3</v>
      </c>
      <c r="G8" s="37" t="s">
        <v>3986</v>
      </c>
      <c r="H8" s="15"/>
      <c r="I8" s="15"/>
      <c r="J8" s="15"/>
      <c r="K8" s="15">
        <v>161</v>
      </c>
      <c r="L8" s="15"/>
      <c r="M8" s="15"/>
      <c r="N8" s="15"/>
      <c r="O8" s="15"/>
      <c r="P8" s="14">
        <f t="shared" si="0"/>
        <v>161</v>
      </c>
      <c r="Q8" s="17" t="s">
        <v>32</v>
      </c>
      <c r="R8" s="14">
        <v>112700</v>
      </c>
      <c r="S8" s="14"/>
      <c r="T8" s="16" t="s">
        <v>161</v>
      </c>
      <c r="U8" s="16" t="s">
        <v>90</v>
      </c>
      <c r="V8" s="16">
        <v>1013174</v>
      </c>
      <c r="W8" s="16" t="s">
        <v>1902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161</v>
      </c>
      <c r="L10" s="11">
        <f t="shared" si="1"/>
        <v>588</v>
      </c>
      <c r="M10" s="11">
        <f t="shared" si="1"/>
        <v>148</v>
      </c>
      <c r="N10" s="11">
        <f t="shared" si="1"/>
        <v>12</v>
      </c>
      <c r="O10" s="11">
        <f t="shared" si="1"/>
        <v>4</v>
      </c>
      <c r="P10" s="11">
        <f t="shared" si="1"/>
        <v>913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100</v>
      </c>
      <c r="B14" s="1564" t="s">
        <v>7158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161</v>
      </c>
      <c r="B15" s="1564" t="s">
        <v>7112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4" t="s">
        <v>169</v>
      </c>
      <c r="B16" s="1564" t="s">
        <v>7138</v>
      </c>
      <c r="C16" s="156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15" customHeight="1">
      <c r="A17" s="5" t="s">
        <v>42</v>
      </c>
      <c r="B17" s="1772" t="s">
        <v>8280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42</v>
      </c>
      <c r="B18" s="1772"/>
      <c r="C18" s="177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43</v>
      </c>
      <c r="B19" s="1566">
        <v>358451677332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5" t="s">
        <v>44</v>
      </c>
      <c r="B20" s="1567">
        <v>0.5</v>
      </c>
      <c r="C20" s="156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24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 ht="23.25" customHeight="1">
      <c r="A22" s="1559" t="s">
        <v>6283</v>
      </c>
      <c r="B22" s="1559"/>
      <c r="C22" s="1559"/>
      <c r="D22" s="1559"/>
      <c r="E22" s="1559"/>
      <c r="F22" s="1559"/>
      <c r="G22" s="7"/>
      <c r="H22" s="1559" t="s">
        <v>6284</v>
      </c>
      <c r="I22" s="1559"/>
      <c r="J22" s="1559"/>
      <c r="K22" s="1559"/>
      <c r="L22" s="1559"/>
      <c r="M22" s="1559"/>
      <c r="N22" s="1559"/>
      <c r="O22" s="1559"/>
      <c r="P22" s="1559"/>
      <c r="Q22" s="1741" t="s">
        <v>2</v>
      </c>
      <c r="R22" s="1742"/>
      <c r="S22" s="1742"/>
      <c r="T22" s="1742"/>
      <c r="U22" s="1742"/>
      <c r="V22" s="1742"/>
      <c r="W22" s="1742"/>
      <c r="X22" s="1742"/>
    </row>
    <row r="23" spans="1:24" ht="26.25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9" t="s">
        <v>14</v>
      </c>
      <c r="L23" s="9" t="s">
        <v>15</v>
      </c>
      <c r="M23" s="9" t="s">
        <v>16</v>
      </c>
      <c r="N23" s="9" t="s">
        <v>17</v>
      </c>
      <c r="O23" s="10" t="s">
        <v>18</v>
      </c>
      <c r="P23" s="8" t="s">
        <v>19</v>
      </c>
      <c r="Q23" s="8" t="s">
        <v>20</v>
      </c>
      <c r="R23" s="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  <c r="X23" s="8" t="s">
        <v>28</v>
      </c>
    </row>
    <row r="24" spans="1:24">
      <c r="A24" s="15"/>
      <c r="B24" s="15"/>
      <c r="C24" s="15"/>
      <c r="D24" s="15" t="s">
        <v>1373</v>
      </c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ref="P24:P30" si="2">SUM(H24:O24)</f>
        <v>0</v>
      </c>
      <c r="Q24" s="17" t="s">
        <v>32</v>
      </c>
      <c r="R24" s="14"/>
      <c r="S24" s="14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7" t="s">
        <v>32</v>
      </c>
      <c r="R25" s="14"/>
      <c r="S25" s="14" t="s">
        <v>33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23" t="s">
        <v>33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5"/>
      <c r="B30" s="15"/>
      <c r="C30" s="15"/>
      <c r="D30" s="15"/>
      <c r="E30" s="15"/>
      <c r="F30" s="15"/>
      <c r="G30" s="37"/>
      <c r="H30" s="15"/>
      <c r="I30" s="15"/>
      <c r="J30" s="15"/>
      <c r="K30" s="15"/>
      <c r="L30" s="15"/>
      <c r="M30" s="15"/>
      <c r="N30" s="15"/>
      <c r="O30" s="15"/>
      <c r="P30" s="14">
        <f t="shared" si="2"/>
        <v>0</v>
      </c>
      <c r="Q30" s="14" t="s">
        <v>30</v>
      </c>
      <c r="R30" s="14"/>
      <c r="S30" s="14" t="s">
        <v>31</v>
      </c>
      <c r="T30" s="16"/>
      <c r="U30" s="16"/>
      <c r="V30" s="16"/>
      <c r="W30" s="16"/>
      <c r="X30" s="16"/>
    </row>
    <row r="31" spans="1:24">
      <c r="A31" s="11" t="s">
        <v>19</v>
      </c>
      <c r="B31" s="7"/>
      <c r="C31" s="7"/>
      <c r="D31" s="7"/>
      <c r="E31" s="11"/>
      <c r="F31" s="7"/>
      <c r="G31" s="7"/>
      <c r="H31" s="11">
        <f t="shared" ref="H31:P31" si="3">SUM(H24:H30)</f>
        <v>0</v>
      </c>
      <c r="I31" s="11">
        <f t="shared" si="3"/>
        <v>0</v>
      </c>
      <c r="J31" s="11">
        <f t="shared" si="3"/>
        <v>0</v>
      </c>
      <c r="K31" s="11">
        <f t="shared" si="3"/>
        <v>0</v>
      </c>
      <c r="L31" s="11">
        <f t="shared" si="3"/>
        <v>0</v>
      </c>
      <c r="M31" s="11">
        <f t="shared" si="3"/>
        <v>0</v>
      </c>
      <c r="N31" s="11">
        <f t="shared" si="3"/>
        <v>0</v>
      </c>
      <c r="O31" s="11">
        <f t="shared" si="3"/>
        <v>0</v>
      </c>
      <c r="P31" s="11">
        <f t="shared" si="3"/>
        <v>0</v>
      </c>
      <c r="Q31" s="12"/>
      <c r="R31" s="12"/>
      <c r="S31" s="12"/>
      <c r="T31" s="12"/>
      <c r="U31" s="12"/>
      <c r="V31" s="12"/>
      <c r="W31" s="12"/>
      <c r="X31" s="12"/>
    </row>
    <row r="32" spans="1:24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>
      <c r="A33" s="166" t="s">
        <v>34</v>
      </c>
      <c r="B33" s="1562"/>
      <c r="C33" s="1562"/>
      <c r="D33" s="1562"/>
      <c r="E33" s="1"/>
      <c r="F33" s="1"/>
      <c r="G33" s="1"/>
      <c r="H33" s="1"/>
      <c r="I33" s="1"/>
      <c r="J33" s="1563"/>
      <c r="K33" s="1563"/>
      <c r="L33" s="156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">
      <c r="A34" s="187" t="s">
        <v>35</v>
      </c>
      <c r="B34" s="186" t="s">
        <v>36</v>
      </c>
      <c r="C34" s="239" t="s">
        <v>37</v>
      </c>
      <c r="D34" s="24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4"/>
      <c r="B35" s="1564"/>
      <c r="C35" s="1564"/>
      <c r="D35" s="242"/>
      <c r="E35" s="243" t="s">
        <v>40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5" t="s">
        <v>42</v>
      </c>
      <c r="B36" s="1772"/>
      <c r="C36" s="1772"/>
      <c r="D36" s="1"/>
      <c r="E36" s="1"/>
    </row>
    <row r="37" spans="1:23">
      <c r="A37" s="5" t="s">
        <v>42</v>
      </c>
      <c r="B37" s="1772"/>
      <c r="C37" s="1772"/>
    </row>
    <row r="38" spans="1:23">
      <c r="A38" s="5" t="s">
        <v>43</v>
      </c>
      <c r="B38" s="1772"/>
      <c r="C38" s="1772"/>
      <c r="D38" s="1"/>
      <c r="E38" s="1"/>
    </row>
    <row r="39" spans="1:23">
      <c r="A39" s="5" t="s">
        <v>44</v>
      </c>
      <c r="B39" s="1772"/>
      <c r="C39" s="1772"/>
      <c r="D39" s="1"/>
      <c r="E39" s="1"/>
    </row>
  </sheetData>
  <mergeCells count="22">
    <mergeCell ref="B14:C14"/>
    <mergeCell ref="A1:F1"/>
    <mergeCell ref="H1:P1"/>
    <mergeCell ref="Q1:X1"/>
    <mergeCell ref="B12:D12"/>
    <mergeCell ref="J12:L12"/>
    <mergeCell ref="B15:C15"/>
    <mergeCell ref="B16:C16"/>
    <mergeCell ref="B38:C38"/>
    <mergeCell ref="B39:C39"/>
    <mergeCell ref="Q22:X22"/>
    <mergeCell ref="B33:D33"/>
    <mergeCell ref="J33:L33"/>
    <mergeCell ref="B35:C35"/>
    <mergeCell ref="B36:C36"/>
    <mergeCell ref="B37:C37"/>
    <mergeCell ref="H22:P22"/>
    <mergeCell ref="B17:C17"/>
    <mergeCell ref="B18:C18"/>
    <mergeCell ref="B19:C19"/>
    <mergeCell ref="B20:C20"/>
    <mergeCell ref="A22:F22"/>
  </mergeCells>
  <pageMargins left="0.7" right="0.7" top="0.75" bottom="0.75" header="0.3" footer="0.3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E4CC5-2B72-4AEC-ABED-9D489B93493F}">
  <sheetPr>
    <tabColor theme="0" tint="-0.34998626667073579"/>
  </sheetPr>
  <dimension ref="A1:X78"/>
  <sheetViews>
    <sheetView workbookViewId="0">
      <selection activeCell="C99" sqref="C99"/>
    </sheetView>
  </sheetViews>
  <sheetFormatPr defaultColWidth="11.42578125" defaultRowHeight="15"/>
  <cols>
    <col min="1" max="1" width="25.42578125" customWidth="1"/>
    <col min="2" max="2" width="11.85546875" customWidth="1"/>
    <col min="3" max="3" width="19.85546875" customWidth="1"/>
    <col min="4" max="4" width="12.42578125" customWidth="1"/>
    <col min="5" max="5" width="18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4.1406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60" t="s">
        <v>8193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8281</v>
      </c>
      <c r="D3" s="15" t="s">
        <v>56</v>
      </c>
      <c r="E3" s="24">
        <v>45855.229166666664</v>
      </c>
      <c r="F3" s="15">
        <v>10.3</v>
      </c>
      <c r="G3" s="37"/>
      <c r="H3" s="15"/>
      <c r="I3" s="15"/>
      <c r="J3" s="35">
        <v>119</v>
      </c>
      <c r="K3" s="35">
        <v>215</v>
      </c>
      <c r="L3" s="15"/>
      <c r="M3" s="15"/>
      <c r="N3" s="15"/>
      <c r="O3" s="15"/>
      <c r="P3" s="14">
        <f t="shared" ref="P3:P8" si="0">SUM(H3:O3)</f>
        <v>334</v>
      </c>
      <c r="Q3" s="14" t="s">
        <v>30</v>
      </c>
      <c r="R3" s="14">
        <v>112634</v>
      </c>
      <c r="S3" s="14" t="s">
        <v>31</v>
      </c>
      <c r="T3" s="16" t="s">
        <v>469</v>
      </c>
      <c r="U3" s="16" t="s">
        <v>90</v>
      </c>
      <c r="V3" s="16">
        <v>1013127</v>
      </c>
      <c r="W3" s="16" t="s">
        <v>8282</v>
      </c>
      <c r="X3" s="16"/>
    </row>
    <row r="4" spans="1:24">
      <c r="A4" s="15" t="s">
        <v>219</v>
      </c>
      <c r="B4" s="15" t="s">
        <v>75</v>
      </c>
      <c r="C4" s="15" t="s">
        <v>8283</v>
      </c>
      <c r="D4" s="15" t="s">
        <v>74</v>
      </c>
      <c r="E4" s="24">
        <v>45855.524305555555</v>
      </c>
      <c r="F4" s="15">
        <v>15.3</v>
      </c>
      <c r="G4" s="37"/>
      <c r="H4" s="15"/>
      <c r="I4" s="15"/>
      <c r="J4" s="35">
        <v>27</v>
      </c>
      <c r="K4" s="35">
        <v>81</v>
      </c>
      <c r="L4" s="15"/>
      <c r="M4" s="15"/>
      <c r="N4" s="15"/>
      <c r="O4" s="15"/>
      <c r="P4" s="14">
        <f t="shared" si="0"/>
        <v>108</v>
      </c>
      <c r="Q4" s="14" t="s">
        <v>30</v>
      </c>
      <c r="R4" s="14">
        <v>112638</v>
      </c>
      <c r="S4" s="14" t="s">
        <v>31</v>
      </c>
      <c r="T4" s="16" t="s">
        <v>469</v>
      </c>
      <c r="U4" s="16" t="s">
        <v>222</v>
      </c>
      <c r="V4" s="16">
        <v>1013128</v>
      </c>
      <c r="W4" s="16" t="s">
        <v>8284</v>
      </c>
      <c r="X4" s="16"/>
    </row>
    <row r="5" spans="1:24">
      <c r="A5" s="15" t="s">
        <v>113</v>
      </c>
      <c r="B5" s="15" t="s">
        <v>65</v>
      </c>
      <c r="C5" s="15" t="s">
        <v>8285</v>
      </c>
      <c r="D5" s="15" t="s">
        <v>64</v>
      </c>
      <c r="E5" s="24">
        <v>45855.472222222219</v>
      </c>
      <c r="F5" s="15">
        <v>14.8</v>
      </c>
      <c r="G5" s="37" t="s">
        <v>401</v>
      </c>
      <c r="H5" s="15"/>
      <c r="I5" s="15"/>
      <c r="J5" s="15"/>
      <c r="K5" s="15"/>
      <c r="L5" s="35">
        <v>108</v>
      </c>
      <c r="M5" s="15"/>
      <c r="N5" s="15"/>
      <c r="O5" s="15"/>
      <c r="P5" s="14">
        <f t="shared" si="0"/>
        <v>108</v>
      </c>
      <c r="Q5" s="14" t="s">
        <v>30</v>
      </c>
      <c r="R5" s="14">
        <v>112636</v>
      </c>
      <c r="S5" s="23" t="s">
        <v>33</v>
      </c>
      <c r="T5" s="16" t="s">
        <v>469</v>
      </c>
      <c r="U5" s="16" t="s">
        <v>90</v>
      </c>
      <c r="V5" s="16">
        <v>1013129</v>
      </c>
      <c r="W5" s="16" t="s">
        <v>8286</v>
      </c>
      <c r="X5" s="16"/>
    </row>
    <row r="6" spans="1:24">
      <c r="A6" s="15" t="s">
        <v>111</v>
      </c>
      <c r="B6" s="15" t="s">
        <v>65</v>
      </c>
      <c r="C6" s="15" t="s">
        <v>8287</v>
      </c>
      <c r="D6" s="15" t="s">
        <v>64</v>
      </c>
      <c r="E6" s="24">
        <v>45854.472222222219</v>
      </c>
      <c r="F6" s="15">
        <v>14.8</v>
      </c>
      <c r="G6" s="37" t="s">
        <v>401</v>
      </c>
      <c r="H6" s="15"/>
      <c r="I6" s="15"/>
      <c r="J6" s="15"/>
      <c r="K6" s="15"/>
      <c r="L6" s="35">
        <v>162</v>
      </c>
      <c r="M6" s="15"/>
      <c r="N6" s="15"/>
      <c r="O6" s="15"/>
      <c r="P6" s="14">
        <f t="shared" si="0"/>
        <v>162</v>
      </c>
      <c r="Q6" s="14" t="s">
        <v>30</v>
      </c>
      <c r="R6" s="14">
        <v>112635</v>
      </c>
      <c r="S6" s="23" t="s">
        <v>33</v>
      </c>
      <c r="T6" s="16" t="s">
        <v>469</v>
      </c>
      <c r="U6" s="16" t="s">
        <v>90</v>
      </c>
      <c r="V6" s="16">
        <v>1013130</v>
      </c>
      <c r="W6" s="16" t="s">
        <v>8286</v>
      </c>
      <c r="X6" s="16"/>
    </row>
    <row r="7" spans="1:24">
      <c r="A7" s="15" t="s">
        <v>3866</v>
      </c>
      <c r="B7" s="15" t="s">
        <v>78</v>
      </c>
      <c r="C7" s="15" t="s">
        <v>8288</v>
      </c>
      <c r="D7" s="15" t="s">
        <v>99</v>
      </c>
      <c r="E7" s="24">
        <v>45854.277777777781</v>
      </c>
      <c r="F7" s="15">
        <v>10.8</v>
      </c>
      <c r="G7" s="37" t="s">
        <v>3121</v>
      </c>
      <c r="H7" s="15"/>
      <c r="I7" s="15"/>
      <c r="J7" s="15"/>
      <c r="K7" s="15"/>
      <c r="L7" s="35">
        <v>53</v>
      </c>
      <c r="M7" s="35">
        <v>81</v>
      </c>
      <c r="N7" s="35">
        <v>26</v>
      </c>
      <c r="O7" s="15"/>
      <c r="P7" s="14">
        <f t="shared" si="0"/>
        <v>160</v>
      </c>
      <c r="Q7" s="17" t="s">
        <v>32</v>
      </c>
      <c r="R7" s="14">
        <v>112663</v>
      </c>
      <c r="S7" s="23" t="s">
        <v>33</v>
      </c>
      <c r="T7" s="16" t="s">
        <v>100</v>
      </c>
      <c r="U7" s="16" t="s">
        <v>90</v>
      </c>
      <c r="V7" s="16">
        <v>1013131</v>
      </c>
      <c r="W7" s="16" t="s">
        <v>8289</v>
      </c>
      <c r="X7" s="16"/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14"/>
      <c r="S8" s="14"/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146</v>
      </c>
      <c r="K9" s="11">
        <f t="shared" si="1"/>
        <v>296</v>
      </c>
      <c r="L9" s="11">
        <f t="shared" si="1"/>
        <v>323</v>
      </c>
      <c r="M9" s="11">
        <f t="shared" si="1"/>
        <v>81</v>
      </c>
      <c r="N9" s="11">
        <f t="shared" si="1"/>
        <v>26</v>
      </c>
      <c r="O9" s="11">
        <f t="shared" si="1"/>
        <v>0</v>
      </c>
      <c r="P9" s="11">
        <f t="shared" si="1"/>
        <v>872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169</v>
      </c>
      <c r="B13" s="1564" t="s">
        <v>7158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100</v>
      </c>
      <c r="B14" s="1564" t="s">
        <v>7138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957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566">
        <v>358401649810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567">
        <v>0.5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772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5447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519</v>
      </c>
      <c r="B22" s="15" t="s">
        <v>78</v>
      </c>
      <c r="C22" s="15" t="s">
        <v>8290</v>
      </c>
      <c r="D22" s="15" t="s">
        <v>88</v>
      </c>
      <c r="E22" s="24">
        <v>45855.166666666664</v>
      </c>
      <c r="F22" s="15">
        <v>10.3</v>
      </c>
      <c r="G22" s="37" t="s">
        <v>3121</v>
      </c>
      <c r="H22" s="15"/>
      <c r="I22" s="15"/>
      <c r="J22" s="15"/>
      <c r="K22" s="15"/>
      <c r="L22" s="15">
        <v>80</v>
      </c>
      <c r="M22" s="15">
        <v>81</v>
      </c>
      <c r="N22" s="15"/>
      <c r="O22" s="15"/>
      <c r="P22" s="14">
        <f t="shared" ref="P22:P27" si="2">SUM(H22:O22)</f>
        <v>161</v>
      </c>
      <c r="Q22" s="17" t="s">
        <v>32</v>
      </c>
      <c r="R22" s="14">
        <v>112664</v>
      </c>
      <c r="S22" s="23" t="s">
        <v>33</v>
      </c>
      <c r="T22" s="16" t="s">
        <v>161</v>
      </c>
      <c r="U22" s="16" t="s">
        <v>90</v>
      </c>
      <c r="V22" s="16">
        <v>1013132</v>
      </c>
      <c r="W22" s="16" t="s">
        <v>2091</v>
      </c>
      <c r="X22" s="16"/>
    </row>
    <row r="23" spans="1:24">
      <c r="A23" s="15" t="s">
        <v>152</v>
      </c>
      <c r="B23" s="15" t="s">
        <v>78</v>
      </c>
      <c r="C23" s="15" t="s">
        <v>8291</v>
      </c>
      <c r="D23" s="15" t="s">
        <v>88</v>
      </c>
      <c r="E23" s="24">
        <v>45855.166666666664</v>
      </c>
      <c r="F23" s="15">
        <v>10.3</v>
      </c>
      <c r="G23" s="37" t="s">
        <v>3121</v>
      </c>
      <c r="H23" s="15"/>
      <c r="I23" s="15"/>
      <c r="J23" s="15"/>
      <c r="K23" s="15"/>
      <c r="L23" s="15">
        <v>80</v>
      </c>
      <c r="M23" s="15">
        <v>81</v>
      </c>
      <c r="N23" s="15"/>
      <c r="O23" s="15"/>
      <c r="P23" s="14">
        <f t="shared" si="2"/>
        <v>161</v>
      </c>
      <c r="Q23" s="17" t="s">
        <v>32</v>
      </c>
      <c r="R23" s="14">
        <v>112665</v>
      </c>
      <c r="S23" s="23" t="s">
        <v>33</v>
      </c>
      <c r="T23" s="16" t="s">
        <v>161</v>
      </c>
      <c r="U23" s="16" t="s">
        <v>90</v>
      </c>
      <c r="V23" s="16">
        <v>1013133</v>
      </c>
      <c r="W23" s="16" t="s">
        <v>2091</v>
      </c>
      <c r="X23" s="16"/>
    </row>
    <row r="24" spans="1:24">
      <c r="A24" s="15" t="s">
        <v>120</v>
      </c>
      <c r="B24" s="15" t="s">
        <v>78</v>
      </c>
      <c r="C24" s="15" t="s">
        <v>8292</v>
      </c>
      <c r="D24" s="15" t="s">
        <v>932</v>
      </c>
      <c r="E24" s="24">
        <v>45855.003472222219</v>
      </c>
      <c r="F24" s="15">
        <v>10.3</v>
      </c>
      <c r="G24" s="37" t="s">
        <v>3121</v>
      </c>
      <c r="H24" s="15"/>
      <c r="I24" s="15"/>
      <c r="J24" s="15"/>
      <c r="K24" s="15"/>
      <c r="L24" s="15">
        <v>54</v>
      </c>
      <c r="M24" s="15">
        <v>54</v>
      </c>
      <c r="N24" s="15">
        <v>53</v>
      </c>
      <c r="O24" s="15"/>
      <c r="P24" s="14">
        <f t="shared" si="2"/>
        <v>161</v>
      </c>
      <c r="Q24" s="17" t="s">
        <v>32</v>
      </c>
      <c r="R24" s="14">
        <v>112666</v>
      </c>
      <c r="S24" s="23" t="s">
        <v>33</v>
      </c>
      <c r="T24" s="16" t="s">
        <v>161</v>
      </c>
      <c r="U24" s="16" t="s">
        <v>90</v>
      </c>
      <c r="V24" s="16">
        <v>1013134</v>
      </c>
      <c r="W24" s="16" t="s">
        <v>2091</v>
      </c>
      <c r="X24" s="16"/>
    </row>
    <row r="25" spans="1:24">
      <c r="A25" s="15" t="s">
        <v>119</v>
      </c>
      <c r="B25" s="15" t="s">
        <v>2438</v>
      </c>
      <c r="C25" s="15" t="s">
        <v>8293</v>
      </c>
      <c r="D25" s="15" t="s">
        <v>2467</v>
      </c>
      <c r="E25" s="24">
        <v>45855.743055555555</v>
      </c>
      <c r="F25" s="15">
        <v>10.3</v>
      </c>
      <c r="G25" s="37" t="s">
        <v>3121</v>
      </c>
      <c r="H25" s="15"/>
      <c r="I25" s="15"/>
      <c r="J25" s="15"/>
      <c r="K25" s="15">
        <v>27</v>
      </c>
      <c r="L25" s="15">
        <v>54</v>
      </c>
      <c r="M25" s="15">
        <v>54</v>
      </c>
      <c r="N25" s="15">
        <v>26</v>
      </c>
      <c r="O25" s="15"/>
      <c r="P25" s="14">
        <f t="shared" si="2"/>
        <v>161</v>
      </c>
      <c r="Q25" s="17" t="s">
        <v>32</v>
      </c>
      <c r="R25" s="14">
        <v>112667</v>
      </c>
      <c r="S25" s="23" t="s">
        <v>33</v>
      </c>
      <c r="T25" s="16" t="s">
        <v>161</v>
      </c>
      <c r="U25" s="16" t="s">
        <v>90</v>
      </c>
      <c r="V25" s="16">
        <v>1013135</v>
      </c>
      <c r="W25" s="16" t="s">
        <v>2091</v>
      </c>
      <c r="X25" s="16"/>
    </row>
    <row r="26" spans="1:24">
      <c r="A26" s="15" t="s">
        <v>122</v>
      </c>
      <c r="B26" s="15" t="s">
        <v>62</v>
      </c>
      <c r="C26" s="15" t="s">
        <v>8294</v>
      </c>
      <c r="D26" s="15" t="s">
        <v>61</v>
      </c>
      <c r="E26" s="24">
        <v>45854.767361111109</v>
      </c>
      <c r="F26" s="15">
        <v>13</v>
      </c>
      <c r="G26" s="37"/>
      <c r="H26" s="15"/>
      <c r="I26" s="15"/>
      <c r="J26" s="15">
        <v>81</v>
      </c>
      <c r="K26" s="15">
        <v>80</v>
      </c>
      <c r="L26" s="15"/>
      <c r="M26" s="15"/>
      <c r="N26" s="15"/>
      <c r="O26" s="15"/>
      <c r="P26" s="14">
        <f t="shared" si="2"/>
        <v>161</v>
      </c>
      <c r="Q26" s="14" t="s">
        <v>30</v>
      </c>
      <c r="R26" s="14">
        <v>112637</v>
      </c>
      <c r="S26" s="14" t="s">
        <v>31</v>
      </c>
      <c r="T26" s="16" t="s">
        <v>469</v>
      </c>
      <c r="U26" s="16" t="s">
        <v>90</v>
      </c>
      <c r="V26" s="16">
        <v>1013136</v>
      </c>
      <c r="W26" s="16" t="s">
        <v>8295</v>
      </c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/>
      <c r="R27" s="14"/>
      <c r="S27" s="14"/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SUM(H22:H27)</f>
        <v>0</v>
      </c>
      <c r="I28" s="11">
        <f t="shared" si="3"/>
        <v>0</v>
      </c>
      <c r="J28" s="11">
        <f t="shared" si="3"/>
        <v>81</v>
      </c>
      <c r="K28" s="11">
        <f t="shared" si="3"/>
        <v>107</v>
      </c>
      <c r="L28" s="11">
        <f t="shared" si="3"/>
        <v>268</v>
      </c>
      <c r="M28" s="11">
        <f t="shared" si="3"/>
        <v>270</v>
      </c>
      <c r="N28" s="11">
        <f t="shared" si="3"/>
        <v>79</v>
      </c>
      <c r="O28" s="11">
        <f t="shared" si="3"/>
        <v>0</v>
      </c>
      <c r="P28" s="11">
        <f t="shared" si="3"/>
        <v>805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169</v>
      </c>
      <c r="B32" s="1564" t="s">
        <v>7158</v>
      </c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161</v>
      </c>
      <c r="B33" s="1564" t="s">
        <v>7138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 t="s">
        <v>8296</v>
      </c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566">
        <v>358400711249</v>
      </c>
      <c r="C36" s="1565"/>
      <c r="D36" s="1"/>
      <c r="E36" s="1"/>
    </row>
    <row r="37" spans="1:24">
      <c r="A37" s="5" t="s">
        <v>44</v>
      </c>
      <c r="B37" s="1567">
        <v>0.66666666666666663</v>
      </c>
      <c r="C37" s="1565"/>
      <c r="D37" s="1"/>
      <c r="E37" s="1"/>
    </row>
    <row r="40" spans="1:24" ht="23.25" customHeight="1">
      <c r="A40" s="1559" t="s">
        <v>205</v>
      </c>
      <c r="B40" s="1559"/>
      <c r="C40" s="1559"/>
      <c r="D40" s="1559"/>
      <c r="E40" s="1559"/>
      <c r="F40" s="1559"/>
      <c r="G40" s="7"/>
      <c r="H40" s="1559" t="s">
        <v>772</v>
      </c>
      <c r="I40" s="1559"/>
      <c r="J40" s="1559"/>
      <c r="K40" s="1559"/>
      <c r="L40" s="1559"/>
      <c r="M40" s="1559"/>
      <c r="N40" s="1559"/>
      <c r="O40" s="1559"/>
      <c r="P40" s="1559"/>
      <c r="Q40" s="1741" t="s">
        <v>5447</v>
      </c>
      <c r="R40" s="1742"/>
      <c r="S40" s="1742"/>
      <c r="T40" s="1742"/>
      <c r="U40" s="1742"/>
      <c r="V40" s="1742"/>
      <c r="W40" s="1742"/>
      <c r="X40" s="1742"/>
    </row>
    <row r="41" spans="1:24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>
      <c r="A42" s="15" t="s">
        <v>102</v>
      </c>
      <c r="B42" s="15" t="s">
        <v>2438</v>
      </c>
      <c r="C42" s="15" t="s">
        <v>8297</v>
      </c>
      <c r="D42" s="15" t="s">
        <v>159</v>
      </c>
      <c r="E42" s="24">
        <v>45855.041666666664</v>
      </c>
      <c r="F42" s="15">
        <v>10.3</v>
      </c>
      <c r="G42" s="37" t="s">
        <v>3121</v>
      </c>
      <c r="H42" s="15"/>
      <c r="I42" s="15"/>
      <c r="J42" s="15"/>
      <c r="K42" s="15"/>
      <c r="L42" s="15">
        <v>27</v>
      </c>
      <c r="M42" s="15">
        <v>107</v>
      </c>
      <c r="N42" s="15"/>
      <c r="O42" s="15">
        <v>27</v>
      </c>
      <c r="P42" s="14">
        <f t="shared" ref="P42:P48" si="4">SUM(H42:O42)</f>
        <v>161</v>
      </c>
      <c r="Q42" s="17" t="s">
        <v>32</v>
      </c>
      <c r="R42" s="14">
        <v>112668</v>
      </c>
      <c r="S42" s="23" t="s">
        <v>33</v>
      </c>
      <c r="T42" s="16" t="s">
        <v>161</v>
      </c>
      <c r="U42" s="16" t="s">
        <v>90</v>
      </c>
      <c r="V42" s="16">
        <v>1013138</v>
      </c>
      <c r="W42" s="16" t="s">
        <v>2091</v>
      </c>
      <c r="X42" s="16"/>
    </row>
    <row r="43" spans="1:24">
      <c r="A43" s="15" t="s">
        <v>86</v>
      </c>
      <c r="B43" s="15" t="s">
        <v>78</v>
      </c>
      <c r="C43" s="15" t="s">
        <v>8298</v>
      </c>
      <c r="D43" s="15" t="s">
        <v>88</v>
      </c>
      <c r="E43" s="24">
        <v>45856.166666666664</v>
      </c>
      <c r="F43" s="15">
        <v>10.3</v>
      </c>
      <c r="G43" s="37" t="s">
        <v>3121</v>
      </c>
      <c r="H43" s="15"/>
      <c r="I43" s="15"/>
      <c r="J43" s="15"/>
      <c r="K43" s="321"/>
      <c r="L43" s="321"/>
      <c r="M43" s="321">
        <v>107</v>
      </c>
      <c r="N43" s="321">
        <v>54</v>
      </c>
      <c r="O43" s="15"/>
      <c r="P43" s="14">
        <f t="shared" si="4"/>
        <v>161</v>
      </c>
      <c r="Q43" s="17" t="s">
        <v>32</v>
      </c>
      <c r="R43" s="14">
        <v>112669</v>
      </c>
      <c r="S43" s="23" t="s">
        <v>33</v>
      </c>
      <c r="T43" s="16" t="s">
        <v>161</v>
      </c>
      <c r="U43" s="16" t="s">
        <v>90</v>
      </c>
      <c r="V43" s="16">
        <v>1013139</v>
      </c>
      <c r="W43" s="16" t="s">
        <v>2091</v>
      </c>
      <c r="X43" s="16"/>
    </row>
    <row r="44" spans="1:24">
      <c r="A44" s="15" t="s">
        <v>133</v>
      </c>
      <c r="B44" s="15" t="s">
        <v>134</v>
      </c>
      <c r="C44" s="15" t="s">
        <v>8299</v>
      </c>
      <c r="D44" s="15" t="s">
        <v>2892</v>
      </c>
      <c r="E44" s="24">
        <v>45855.28125</v>
      </c>
      <c r="F44" s="15">
        <v>10.3</v>
      </c>
      <c r="G44" s="37" t="s">
        <v>3561</v>
      </c>
      <c r="H44" s="15"/>
      <c r="I44" s="15"/>
      <c r="J44" s="26"/>
      <c r="K44" s="340">
        <v>54</v>
      </c>
      <c r="L44" s="340">
        <v>80</v>
      </c>
      <c r="M44" s="340">
        <v>27</v>
      </c>
      <c r="N44" s="340"/>
      <c r="O44" s="25"/>
      <c r="P44" s="14">
        <f t="shared" si="4"/>
        <v>161</v>
      </c>
      <c r="Q44" s="17" t="s">
        <v>32</v>
      </c>
      <c r="R44" s="14">
        <v>112670</v>
      </c>
      <c r="S44" s="23" t="s">
        <v>33</v>
      </c>
      <c r="T44" s="16" t="s">
        <v>161</v>
      </c>
      <c r="U44" s="16" t="s">
        <v>90</v>
      </c>
      <c r="V44" s="16">
        <v>1013140</v>
      </c>
      <c r="W44" s="16" t="s">
        <v>2091</v>
      </c>
      <c r="X44" s="16"/>
    </row>
    <row r="45" spans="1:24">
      <c r="A45" s="15" t="s">
        <v>133</v>
      </c>
      <c r="B45" s="15" t="s">
        <v>134</v>
      </c>
      <c r="C45" s="15" t="s">
        <v>8300</v>
      </c>
      <c r="D45" s="15" t="s">
        <v>2892</v>
      </c>
      <c r="E45" s="24">
        <v>45855.28125</v>
      </c>
      <c r="F45" s="15">
        <v>10.3</v>
      </c>
      <c r="G45" s="37" t="s">
        <v>3561</v>
      </c>
      <c r="H45" s="15"/>
      <c r="I45" s="15"/>
      <c r="J45" s="26"/>
      <c r="K45" s="340"/>
      <c r="L45" s="340">
        <v>134</v>
      </c>
      <c r="M45" s="340">
        <v>27</v>
      </c>
      <c r="N45" s="340"/>
      <c r="O45" s="25"/>
      <c r="P45" s="14">
        <f t="shared" si="4"/>
        <v>161</v>
      </c>
      <c r="Q45" s="17" t="s">
        <v>32</v>
      </c>
      <c r="R45" s="14">
        <v>112671</v>
      </c>
      <c r="S45" s="23" t="s">
        <v>33</v>
      </c>
      <c r="T45" s="16" t="s">
        <v>161</v>
      </c>
      <c r="U45" s="16" t="s">
        <v>90</v>
      </c>
      <c r="V45" s="16">
        <v>1013141</v>
      </c>
      <c r="W45" s="16" t="s">
        <v>2091</v>
      </c>
      <c r="X45" s="16"/>
    </row>
    <row r="46" spans="1:24">
      <c r="A46" s="15" t="s">
        <v>4228</v>
      </c>
      <c r="B46" s="15" t="s">
        <v>134</v>
      </c>
      <c r="C46" s="15" t="s">
        <v>8301</v>
      </c>
      <c r="D46" s="15" t="s">
        <v>2892</v>
      </c>
      <c r="E46" s="24">
        <v>45855.28125</v>
      </c>
      <c r="F46" s="15">
        <v>10.3</v>
      </c>
      <c r="G46" s="37" t="s">
        <v>3561</v>
      </c>
      <c r="H46" s="15"/>
      <c r="I46" s="15"/>
      <c r="J46" s="26"/>
      <c r="K46" s="340"/>
      <c r="L46" s="340">
        <v>108</v>
      </c>
      <c r="M46" s="340">
        <v>27</v>
      </c>
      <c r="N46" s="340">
        <v>26</v>
      </c>
      <c r="O46" s="25"/>
      <c r="P46" s="14">
        <f t="shared" si="4"/>
        <v>161</v>
      </c>
      <c r="Q46" s="17" t="s">
        <v>32</v>
      </c>
      <c r="R46" s="14">
        <v>112672</v>
      </c>
      <c r="S46" s="23" t="s">
        <v>33</v>
      </c>
      <c r="T46" s="16" t="s">
        <v>161</v>
      </c>
      <c r="U46" s="16" t="s">
        <v>90</v>
      </c>
      <c r="V46" s="16">
        <v>1013142</v>
      </c>
      <c r="W46" s="16" t="s">
        <v>2091</v>
      </c>
      <c r="X46" s="16"/>
    </row>
    <row r="47" spans="1:24">
      <c r="A47" s="15"/>
      <c r="B47" s="15"/>
      <c r="C47" s="15"/>
      <c r="D47" s="15"/>
      <c r="E47" s="15"/>
      <c r="F47" s="15"/>
      <c r="G47" s="37"/>
      <c r="H47" s="15"/>
      <c r="I47" s="15"/>
      <c r="J47" s="15"/>
      <c r="K47" s="45"/>
      <c r="L47" s="45"/>
      <c r="M47" s="45"/>
      <c r="N47" s="45"/>
      <c r="O47" s="15"/>
      <c r="P47" s="14">
        <f t="shared" si="4"/>
        <v>0</v>
      </c>
      <c r="Q47" s="14"/>
      <c r="R47" s="14"/>
      <c r="S47" s="14"/>
      <c r="T47" s="16"/>
      <c r="U47" s="16"/>
      <c r="V47" s="16"/>
      <c r="W47" s="16"/>
      <c r="X47" s="16"/>
    </row>
    <row r="48" spans="1:24">
      <c r="A48" s="15"/>
      <c r="B48" s="15"/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>
        <f t="shared" si="4"/>
        <v>0</v>
      </c>
      <c r="Q48" s="14"/>
      <c r="R48" s="14"/>
      <c r="S48" s="14"/>
      <c r="T48" s="16"/>
      <c r="U48" s="16"/>
      <c r="V48" s="16"/>
      <c r="W48" s="16"/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5">SUM(H42:H48)</f>
        <v>0</v>
      </c>
      <c r="I49" s="11">
        <f t="shared" si="5"/>
        <v>0</v>
      </c>
      <c r="J49" s="11">
        <f t="shared" si="5"/>
        <v>0</v>
      </c>
      <c r="K49" s="11">
        <f t="shared" si="5"/>
        <v>54</v>
      </c>
      <c r="L49" s="11">
        <f t="shared" si="5"/>
        <v>349</v>
      </c>
      <c r="M49" s="11">
        <f t="shared" si="5"/>
        <v>295</v>
      </c>
      <c r="N49" s="11">
        <f t="shared" si="5"/>
        <v>80</v>
      </c>
      <c r="O49" s="11">
        <f t="shared" si="5"/>
        <v>27</v>
      </c>
      <c r="P49" s="11">
        <f t="shared" si="5"/>
        <v>805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4605</v>
      </c>
      <c r="B53" s="1564"/>
      <c r="C53" s="1564"/>
      <c r="D53" s="242"/>
      <c r="E53" s="243" t="s">
        <v>40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5" t="s">
        <v>42</v>
      </c>
      <c r="B54" s="1772" t="s">
        <v>8302</v>
      </c>
      <c r="C54" s="1772"/>
      <c r="D54" s="1"/>
      <c r="E54" s="1"/>
    </row>
    <row r="55" spans="1:24">
      <c r="A55" s="5" t="s">
        <v>42</v>
      </c>
      <c r="B55" s="1772"/>
      <c r="C55" s="1772"/>
    </row>
    <row r="56" spans="1:24">
      <c r="A56" s="5" t="s">
        <v>43</v>
      </c>
      <c r="B56" s="1566">
        <v>358503763007</v>
      </c>
      <c r="C56" s="1565"/>
      <c r="D56" s="1"/>
      <c r="E56" s="1"/>
    </row>
    <row r="57" spans="1:24">
      <c r="A57" s="5" t="s">
        <v>44</v>
      </c>
      <c r="B57" s="1567">
        <v>0.66666666666666663</v>
      </c>
      <c r="C57" s="1565"/>
      <c r="D57" s="1"/>
      <c r="E57" s="1"/>
    </row>
    <row r="60" spans="1:24" ht="23.25" customHeight="1">
      <c r="A60" s="1559" t="s">
        <v>155</v>
      </c>
      <c r="B60" s="1559"/>
      <c r="C60" s="1559"/>
      <c r="D60" s="1559"/>
      <c r="E60" s="1559"/>
      <c r="F60" s="1559"/>
      <c r="G60" s="7"/>
      <c r="H60" s="1559" t="s">
        <v>772</v>
      </c>
      <c r="I60" s="1559"/>
      <c r="J60" s="1559"/>
      <c r="K60" s="1559"/>
      <c r="L60" s="1559"/>
      <c r="M60" s="1559"/>
      <c r="N60" s="1559"/>
      <c r="O60" s="1559"/>
      <c r="P60" s="1559"/>
      <c r="Q60" s="1741" t="s">
        <v>8303</v>
      </c>
      <c r="R60" s="1742"/>
      <c r="S60" s="1742"/>
      <c r="T60" s="1742"/>
      <c r="U60" s="1742"/>
      <c r="V60" s="1742"/>
      <c r="W60" s="1742"/>
      <c r="X60" s="1742"/>
    </row>
    <row r="61" spans="1:24" ht="26.25">
      <c r="A61" s="8" t="s">
        <v>3</v>
      </c>
      <c r="B61" s="8" t="s">
        <v>4</v>
      </c>
      <c r="C61" s="8" t="s">
        <v>5</v>
      </c>
      <c r="D61" s="8" t="s">
        <v>6</v>
      </c>
      <c r="E61" s="8" t="s">
        <v>7</v>
      </c>
      <c r="F61" s="8" t="s">
        <v>8</v>
      </c>
      <c r="G61" s="33" t="s">
        <v>10</v>
      </c>
      <c r="H61" s="9" t="s">
        <v>11</v>
      </c>
      <c r="I61" s="9" t="s">
        <v>12</v>
      </c>
      <c r="J61" s="9" t="s">
        <v>13</v>
      </c>
      <c r="K61" s="21" t="s">
        <v>14</v>
      </c>
      <c r="L61" s="21" t="s">
        <v>15</v>
      </c>
      <c r="M61" s="21" t="s">
        <v>16</v>
      </c>
      <c r="N61" s="21" t="s">
        <v>17</v>
      </c>
      <c r="O61" s="10" t="s">
        <v>18</v>
      </c>
      <c r="P61" s="8" t="s">
        <v>19</v>
      </c>
      <c r="Q61" s="8" t="s">
        <v>20</v>
      </c>
      <c r="R61" s="8" t="s">
        <v>9</v>
      </c>
      <c r="S61" s="8" t="s">
        <v>21</v>
      </c>
      <c r="T61" s="8" t="s">
        <v>24</v>
      </c>
      <c r="U61" s="8" t="s">
        <v>25</v>
      </c>
      <c r="V61" s="8" t="s">
        <v>26</v>
      </c>
      <c r="W61" s="8" t="s">
        <v>27</v>
      </c>
      <c r="X61" s="8" t="s">
        <v>28</v>
      </c>
    </row>
    <row r="62" spans="1:24">
      <c r="A62" s="15" t="s">
        <v>102</v>
      </c>
      <c r="B62" s="15" t="s">
        <v>92</v>
      </c>
      <c r="C62" s="15" t="s">
        <v>8304</v>
      </c>
      <c r="D62" s="15" t="s">
        <v>159</v>
      </c>
      <c r="E62" s="24">
        <v>45856.041666666664</v>
      </c>
      <c r="F62" s="15">
        <v>10.3</v>
      </c>
      <c r="G62" s="37" t="s">
        <v>3121</v>
      </c>
      <c r="H62" s="15"/>
      <c r="I62" s="15"/>
      <c r="J62" s="26"/>
      <c r="K62" s="340"/>
      <c r="L62" s="340">
        <v>107</v>
      </c>
      <c r="M62" s="340">
        <v>54</v>
      </c>
      <c r="N62" s="340"/>
      <c r="O62" s="25"/>
      <c r="P62" s="14">
        <f t="shared" ref="P62:P68" si="6">SUM(H62:O62)</f>
        <v>161</v>
      </c>
      <c r="Q62" s="17" t="s">
        <v>32</v>
      </c>
      <c r="R62" s="14">
        <v>112673</v>
      </c>
      <c r="S62" s="23" t="s">
        <v>33</v>
      </c>
      <c r="T62" s="16" t="s">
        <v>161</v>
      </c>
      <c r="U62" s="16" t="s">
        <v>90</v>
      </c>
      <c r="V62" s="16">
        <v>1013156</v>
      </c>
      <c r="W62" s="16" t="s">
        <v>8305</v>
      </c>
      <c r="X62" s="16"/>
    </row>
    <row r="63" spans="1:24">
      <c r="A63" s="15" t="s">
        <v>558</v>
      </c>
      <c r="B63" s="15" t="s">
        <v>92</v>
      </c>
      <c r="C63" s="15" t="s">
        <v>8306</v>
      </c>
      <c r="D63" s="15" t="s">
        <v>159</v>
      </c>
      <c r="E63" s="24">
        <v>45856.041666666664</v>
      </c>
      <c r="F63" s="15">
        <v>10.3</v>
      </c>
      <c r="G63" s="37" t="s">
        <v>3121</v>
      </c>
      <c r="H63" s="15"/>
      <c r="I63" s="15"/>
      <c r="J63" s="26"/>
      <c r="K63" s="340"/>
      <c r="L63" s="340">
        <v>54</v>
      </c>
      <c r="M63" s="340">
        <v>107</v>
      </c>
      <c r="N63" s="340"/>
      <c r="O63" s="25"/>
      <c r="P63" s="14">
        <f t="shared" si="6"/>
        <v>161</v>
      </c>
      <c r="Q63" s="17" t="s">
        <v>32</v>
      </c>
      <c r="R63" s="14">
        <v>112675</v>
      </c>
      <c r="S63" s="23" t="s">
        <v>33</v>
      </c>
      <c r="T63" s="16" t="s">
        <v>161</v>
      </c>
      <c r="U63" s="16" t="s">
        <v>90</v>
      </c>
      <c r="V63" s="16">
        <v>1013157</v>
      </c>
      <c r="W63" s="16" t="s">
        <v>8305</v>
      </c>
      <c r="X63" s="16"/>
    </row>
    <row r="64" spans="1:24">
      <c r="A64" s="15" t="s">
        <v>86</v>
      </c>
      <c r="B64" s="15" t="s">
        <v>92</v>
      </c>
      <c r="C64" s="15" t="s">
        <v>8307</v>
      </c>
      <c r="D64" s="15" t="s">
        <v>159</v>
      </c>
      <c r="E64" s="24">
        <v>45856.041666666664</v>
      </c>
      <c r="F64" s="15">
        <v>10.3</v>
      </c>
      <c r="G64" s="37" t="s">
        <v>3121</v>
      </c>
      <c r="H64" s="15"/>
      <c r="I64" s="15"/>
      <c r="J64" s="26"/>
      <c r="K64" s="340"/>
      <c r="L64" s="340">
        <v>54</v>
      </c>
      <c r="M64" s="340">
        <v>107</v>
      </c>
      <c r="N64" s="340"/>
      <c r="O64" s="25"/>
      <c r="P64" s="14">
        <f t="shared" si="6"/>
        <v>161</v>
      </c>
      <c r="Q64" s="17" t="s">
        <v>32</v>
      </c>
      <c r="R64" s="14">
        <v>112676</v>
      </c>
      <c r="S64" s="23" t="s">
        <v>33</v>
      </c>
      <c r="T64" s="16" t="s">
        <v>161</v>
      </c>
      <c r="U64" s="16" t="s">
        <v>90</v>
      </c>
      <c r="V64" s="16">
        <v>1013158</v>
      </c>
      <c r="W64" s="16" t="s">
        <v>8305</v>
      </c>
      <c r="X64" s="16"/>
    </row>
    <row r="65" spans="1:24">
      <c r="A65" s="15" t="s">
        <v>4752</v>
      </c>
      <c r="B65" s="15" t="s">
        <v>92</v>
      </c>
      <c r="C65" s="15" t="s">
        <v>8308</v>
      </c>
      <c r="D65" s="15" t="s">
        <v>94</v>
      </c>
      <c r="E65" s="24">
        <v>45856.722222222219</v>
      </c>
      <c r="F65" s="15">
        <v>10.3</v>
      </c>
      <c r="G65" s="37" t="s">
        <v>5238</v>
      </c>
      <c r="H65" s="15"/>
      <c r="I65" s="15"/>
      <c r="J65" s="26"/>
      <c r="K65" s="376"/>
      <c r="L65" s="376"/>
      <c r="M65" s="376">
        <v>161</v>
      </c>
      <c r="N65" s="376"/>
      <c r="O65" s="25"/>
      <c r="P65" s="14">
        <f t="shared" si="6"/>
        <v>161</v>
      </c>
      <c r="Q65" s="17" t="s">
        <v>32</v>
      </c>
      <c r="R65" s="14">
        <v>112677</v>
      </c>
      <c r="S65" s="23" t="s">
        <v>33</v>
      </c>
      <c r="T65" s="16" t="s">
        <v>161</v>
      </c>
      <c r="U65" s="16" t="s">
        <v>90</v>
      </c>
      <c r="V65" s="16">
        <v>1013159</v>
      </c>
      <c r="W65" s="16" t="s">
        <v>8305</v>
      </c>
      <c r="X65" s="16"/>
    </row>
    <row r="66" spans="1:24">
      <c r="A66" s="15" t="s">
        <v>142</v>
      </c>
      <c r="B66" s="15" t="s">
        <v>72</v>
      </c>
      <c r="C66" s="15" t="s">
        <v>8309</v>
      </c>
      <c r="D66" s="15" t="s">
        <v>71</v>
      </c>
      <c r="E66" s="24">
        <v>45855.711805555555</v>
      </c>
      <c r="F66" s="15">
        <v>14.5</v>
      </c>
      <c r="G66" s="37" t="s">
        <v>401</v>
      </c>
      <c r="H66" s="15"/>
      <c r="I66" s="15"/>
      <c r="J66" s="26"/>
      <c r="K66" s="376">
        <v>54</v>
      </c>
      <c r="L66" s="376">
        <v>27</v>
      </c>
      <c r="M66" s="376">
        <v>80</v>
      </c>
      <c r="N66" s="376"/>
      <c r="O66" s="25"/>
      <c r="P66" s="14">
        <f t="shared" si="6"/>
        <v>161</v>
      </c>
      <c r="Q66" s="14" t="s">
        <v>30</v>
      </c>
      <c r="R66" s="14">
        <v>112639</v>
      </c>
      <c r="S66" s="14" t="s">
        <v>31</v>
      </c>
      <c r="T66" s="16" t="s">
        <v>169</v>
      </c>
      <c r="U66" s="16"/>
      <c r="V66" s="16">
        <v>1013160</v>
      </c>
      <c r="W66" s="16" t="s">
        <v>8282</v>
      </c>
      <c r="X66" s="16"/>
    </row>
    <row r="67" spans="1:24">
      <c r="A67" s="15" t="s">
        <v>141</v>
      </c>
      <c r="B67" s="15" t="s">
        <v>69</v>
      </c>
      <c r="C67" s="15" t="s">
        <v>8310</v>
      </c>
      <c r="D67" s="15" t="s">
        <v>68</v>
      </c>
      <c r="E67" s="24">
        <v>45854.753472222219</v>
      </c>
      <c r="F67" s="15">
        <v>14.5</v>
      </c>
      <c r="G67" s="37" t="s">
        <v>401</v>
      </c>
      <c r="H67" s="15"/>
      <c r="I67" s="15"/>
      <c r="J67" s="26"/>
      <c r="K67" s="376"/>
      <c r="L67" s="376">
        <v>80</v>
      </c>
      <c r="M67" s="376">
        <v>81</v>
      </c>
      <c r="N67" s="376"/>
      <c r="O67" s="25"/>
      <c r="P67" s="14">
        <f t="shared" si="6"/>
        <v>161</v>
      </c>
      <c r="Q67" s="14" t="s">
        <v>30</v>
      </c>
      <c r="R67" s="14">
        <v>112642</v>
      </c>
      <c r="S67" s="14" t="s">
        <v>31</v>
      </c>
      <c r="T67" s="16" t="s">
        <v>169</v>
      </c>
      <c r="U67" s="16"/>
      <c r="V67" s="16">
        <v>1013161</v>
      </c>
      <c r="W67" s="16" t="s">
        <v>8282</v>
      </c>
      <c r="X67" s="16"/>
    </row>
    <row r="68" spans="1:24">
      <c r="A68" s="15"/>
      <c r="B68" s="15"/>
      <c r="C68" s="15"/>
      <c r="D68" s="15"/>
      <c r="E68" s="15"/>
      <c r="F68" s="15"/>
      <c r="G68" s="37"/>
      <c r="H68" s="15"/>
      <c r="I68" s="15"/>
      <c r="J68" s="15"/>
      <c r="K68" s="45"/>
      <c r="L68" s="45"/>
      <c r="M68" s="45"/>
      <c r="N68" s="45"/>
      <c r="O68" s="15"/>
      <c r="P68" s="14">
        <f t="shared" si="6"/>
        <v>0</v>
      </c>
      <c r="Q68" s="14"/>
      <c r="R68" s="14"/>
      <c r="S68" s="14"/>
      <c r="T68" s="16"/>
      <c r="U68" s="16"/>
      <c r="V68" s="16"/>
      <c r="W68" s="16"/>
      <c r="X68" s="16"/>
    </row>
    <row r="69" spans="1:24">
      <c r="A69" s="11" t="s">
        <v>19</v>
      </c>
      <c r="B69" s="7"/>
      <c r="C69" s="7"/>
      <c r="D69" s="7"/>
      <c r="E69" s="11"/>
      <c r="F69" s="7"/>
      <c r="G69" s="7"/>
      <c r="H69" s="11">
        <f t="shared" ref="H69:P69" si="7">SUM(H62:H68)</f>
        <v>0</v>
      </c>
      <c r="I69" s="11">
        <f t="shared" si="7"/>
        <v>0</v>
      </c>
      <c r="J69" s="11">
        <f t="shared" si="7"/>
        <v>0</v>
      </c>
      <c r="K69" s="11">
        <f t="shared" si="7"/>
        <v>54</v>
      </c>
      <c r="L69" s="11">
        <f t="shared" si="7"/>
        <v>322</v>
      </c>
      <c r="M69" s="11">
        <f t="shared" si="7"/>
        <v>590</v>
      </c>
      <c r="N69" s="11">
        <f t="shared" si="7"/>
        <v>0</v>
      </c>
      <c r="O69" s="11">
        <f t="shared" si="7"/>
        <v>0</v>
      </c>
      <c r="P69" s="11">
        <f t="shared" si="7"/>
        <v>966</v>
      </c>
      <c r="Q69" s="12"/>
      <c r="R69" s="12"/>
      <c r="S69" s="12"/>
      <c r="T69" s="12"/>
      <c r="U69" s="12"/>
      <c r="V69" s="12"/>
      <c r="W69" s="12"/>
      <c r="X69" s="12"/>
    </row>
    <row r="70" spans="1:24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166" t="s">
        <v>34</v>
      </c>
      <c r="B71" s="1562"/>
      <c r="C71" s="1562"/>
      <c r="D71" s="1562"/>
      <c r="E71" s="1"/>
      <c r="F71" s="1"/>
      <c r="G71" s="1"/>
      <c r="H71" s="1"/>
      <c r="I71" s="1"/>
      <c r="J71" s="1563"/>
      <c r="K71" s="1563"/>
      <c r="L71" s="156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 ht="18">
      <c r="A72" s="187" t="s">
        <v>35</v>
      </c>
      <c r="B72" s="186" t="s">
        <v>36</v>
      </c>
      <c r="C72" s="239" t="s">
        <v>37</v>
      </c>
      <c r="D72" s="24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4" t="s">
        <v>161</v>
      </c>
      <c r="B73" s="1564" t="s">
        <v>7158</v>
      </c>
      <c r="C73" s="1564"/>
      <c r="D73" s="242"/>
      <c r="E73" s="243" t="s">
        <v>40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4" t="s">
        <v>169</v>
      </c>
      <c r="B74" s="1564" t="s">
        <v>7138</v>
      </c>
      <c r="C74" s="156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5" t="s">
        <v>42</v>
      </c>
      <c r="B75" s="1772" t="s">
        <v>8311</v>
      </c>
      <c r="C75" s="1772"/>
      <c r="D75" s="1"/>
      <c r="E75" s="1"/>
    </row>
    <row r="76" spans="1:24">
      <c r="A76" s="5" t="s">
        <v>42</v>
      </c>
      <c r="B76" s="1772"/>
      <c r="C76" s="1772"/>
    </row>
    <row r="77" spans="1:24">
      <c r="A77" s="5" t="s">
        <v>43</v>
      </c>
      <c r="B77" s="1566">
        <v>358408305677</v>
      </c>
      <c r="C77" s="1565"/>
      <c r="D77" s="1"/>
      <c r="E77" s="1"/>
    </row>
    <row r="78" spans="1:24">
      <c r="A78" s="5" t="s">
        <v>44</v>
      </c>
      <c r="B78" s="1567">
        <v>0.95833333333333337</v>
      </c>
      <c r="C78" s="1565"/>
      <c r="D78" s="1"/>
      <c r="E78" s="1"/>
    </row>
  </sheetData>
  <mergeCells count="43">
    <mergeCell ref="B13:C13"/>
    <mergeCell ref="A1:F1"/>
    <mergeCell ref="H1:P1"/>
    <mergeCell ref="Q1:X1"/>
    <mergeCell ref="B11:D11"/>
    <mergeCell ref="J11:L11"/>
    <mergeCell ref="J51:L51"/>
    <mergeCell ref="Q20:X20"/>
    <mergeCell ref="B30:D30"/>
    <mergeCell ref="J30:L30"/>
    <mergeCell ref="B32:C32"/>
    <mergeCell ref="B34:C34"/>
    <mergeCell ref="B35:C35"/>
    <mergeCell ref="H20:P20"/>
    <mergeCell ref="B36:C36"/>
    <mergeCell ref="B37:C37"/>
    <mergeCell ref="A40:F40"/>
    <mergeCell ref="H40:P40"/>
    <mergeCell ref="Q40:X40"/>
    <mergeCell ref="A20:F20"/>
    <mergeCell ref="B78:C78"/>
    <mergeCell ref="H60:P60"/>
    <mergeCell ref="Q60:X60"/>
    <mergeCell ref="B71:D71"/>
    <mergeCell ref="J71:L71"/>
    <mergeCell ref="B73:C73"/>
    <mergeCell ref="B75:C75"/>
    <mergeCell ref="A60:F60"/>
    <mergeCell ref="B14:C14"/>
    <mergeCell ref="B33:C33"/>
    <mergeCell ref="B74:C74"/>
    <mergeCell ref="B76:C76"/>
    <mergeCell ref="B77:C77"/>
    <mergeCell ref="B53:C53"/>
    <mergeCell ref="B54:C54"/>
    <mergeCell ref="B55:C55"/>
    <mergeCell ref="B56:C56"/>
    <mergeCell ref="B57:C57"/>
    <mergeCell ref="B51:D51"/>
    <mergeCell ref="B15:C15"/>
    <mergeCell ref="B16:C16"/>
    <mergeCell ref="B17:C17"/>
    <mergeCell ref="B18:C18"/>
  </mergeCells>
  <pageMargins left="0.7" right="0.7" top="0.75" bottom="0.75" header="0.3" footer="0.3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CF6FB-4FE3-4CC9-9D01-E34DACEDFF9E}">
  <sheetPr>
    <tabColor rgb="FFFF9900"/>
  </sheetPr>
  <dimension ref="A1:X54"/>
  <sheetViews>
    <sheetView workbookViewId="0">
      <selection activeCell="R3" sqref="R3"/>
    </sheetView>
  </sheetViews>
  <sheetFormatPr defaultColWidth="11.42578125" defaultRowHeight="15"/>
  <cols>
    <col min="1" max="1" width="25.42578125" customWidth="1"/>
    <col min="2" max="2" width="13.28515625" customWidth="1"/>
    <col min="3" max="3" width="20.140625" customWidth="1"/>
    <col min="4" max="4" width="12.42578125" customWidth="1"/>
    <col min="5" max="5" width="18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1" max="21" width="13.7109375" customWidth="1"/>
    <col min="23" max="23" width="17.42578125" customWidth="1"/>
  </cols>
  <sheetData>
    <row r="1" spans="1:24" ht="23.25">
      <c r="A1" s="1559" t="s">
        <v>8312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8232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76" t="s">
        <v>3866</v>
      </c>
      <c r="B3" s="376" t="s">
        <v>78</v>
      </c>
      <c r="C3" s="250" t="s">
        <v>8313</v>
      </c>
      <c r="D3" s="250" t="s">
        <v>99</v>
      </c>
      <c r="E3" s="337">
        <v>45852.277777777781</v>
      </c>
      <c r="F3" s="250">
        <v>10.8</v>
      </c>
      <c r="G3" s="339" t="s">
        <v>3121</v>
      </c>
      <c r="H3" s="250"/>
      <c r="I3" s="250"/>
      <c r="J3" s="250"/>
      <c r="K3" s="250"/>
      <c r="L3" s="35">
        <v>26</v>
      </c>
      <c r="M3" s="35">
        <v>54</v>
      </c>
      <c r="N3" s="35">
        <v>81</v>
      </c>
      <c r="O3" s="25"/>
      <c r="P3" s="14">
        <f>SUM(H3:O3)</f>
        <v>161</v>
      </c>
      <c r="Q3" s="17" t="s">
        <v>32</v>
      </c>
      <c r="R3" s="14">
        <v>112610</v>
      </c>
      <c r="S3" s="23" t="s">
        <v>33</v>
      </c>
      <c r="T3" s="16" t="s">
        <v>100</v>
      </c>
      <c r="U3" s="16" t="s">
        <v>90</v>
      </c>
      <c r="V3" s="16">
        <v>1013079</v>
      </c>
      <c r="W3" s="16" t="s">
        <v>8314</v>
      </c>
      <c r="X3" s="16"/>
    </row>
    <row r="4" spans="1:24">
      <c r="A4" s="376" t="s">
        <v>152</v>
      </c>
      <c r="B4" s="376" t="s">
        <v>78</v>
      </c>
      <c r="C4" s="250" t="s">
        <v>8315</v>
      </c>
      <c r="D4" s="250" t="s">
        <v>99</v>
      </c>
      <c r="E4" s="337">
        <v>45852.277777777781</v>
      </c>
      <c r="F4" s="250">
        <v>10.8</v>
      </c>
      <c r="G4" s="339" t="s">
        <v>401</v>
      </c>
      <c r="H4" s="250"/>
      <c r="I4" s="250"/>
      <c r="J4" s="250"/>
      <c r="K4" s="250"/>
      <c r="L4" s="345">
        <v>80</v>
      </c>
      <c r="M4" s="345">
        <v>81</v>
      </c>
      <c r="N4" s="500"/>
      <c r="O4" s="25"/>
      <c r="P4" s="14">
        <f>SUM(H4:O4)</f>
        <v>161</v>
      </c>
      <c r="Q4" s="17" t="s">
        <v>32</v>
      </c>
      <c r="R4" s="14">
        <v>112611</v>
      </c>
      <c r="S4" s="23" t="s">
        <v>33</v>
      </c>
      <c r="T4" s="16" t="s">
        <v>100</v>
      </c>
      <c r="U4" s="16" t="s">
        <v>90</v>
      </c>
      <c r="V4" s="16">
        <v>1013080</v>
      </c>
      <c r="W4" s="16" t="s">
        <v>8314</v>
      </c>
      <c r="X4" s="16"/>
    </row>
    <row r="5" spans="1:24">
      <c r="A5" s="376" t="s">
        <v>152</v>
      </c>
      <c r="B5" s="376" t="s">
        <v>78</v>
      </c>
      <c r="C5" s="250" t="s">
        <v>8316</v>
      </c>
      <c r="D5" s="250" t="s">
        <v>168</v>
      </c>
      <c r="E5" s="337">
        <v>45853.715277777781</v>
      </c>
      <c r="F5" s="250">
        <v>11.8</v>
      </c>
      <c r="G5" s="339" t="s">
        <v>401</v>
      </c>
      <c r="H5" s="250"/>
      <c r="I5" s="250"/>
      <c r="J5" s="250"/>
      <c r="K5" s="250"/>
      <c r="L5" s="345">
        <v>79</v>
      </c>
      <c r="M5" s="345">
        <v>81</v>
      </c>
      <c r="N5" s="500"/>
      <c r="O5" s="25"/>
      <c r="P5" s="14">
        <f>SUM(H5:O5)</f>
        <v>160</v>
      </c>
      <c r="Q5" s="17" t="s">
        <v>32</v>
      </c>
      <c r="R5" s="14">
        <v>112612</v>
      </c>
      <c r="S5" s="23" t="s">
        <v>33</v>
      </c>
      <c r="T5" s="16" t="s">
        <v>169</v>
      </c>
      <c r="U5" s="16" t="s">
        <v>90</v>
      </c>
      <c r="V5" s="16">
        <v>1013081</v>
      </c>
      <c r="W5" s="16" t="s">
        <v>8317</v>
      </c>
      <c r="X5" s="16"/>
    </row>
    <row r="6" spans="1:24">
      <c r="A6" s="340" t="s">
        <v>152</v>
      </c>
      <c r="B6" s="376" t="s">
        <v>78</v>
      </c>
      <c r="C6" s="25" t="s">
        <v>8318</v>
      </c>
      <c r="D6" s="15" t="s">
        <v>168</v>
      </c>
      <c r="E6" s="24">
        <v>45853.715277777781</v>
      </c>
      <c r="F6" s="15">
        <v>11.8</v>
      </c>
      <c r="G6" s="339" t="s">
        <v>3121</v>
      </c>
      <c r="H6" s="15"/>
      <c r="I6" s="15"/>
      <c r="J6" s="15"/>
      <c r="K6" s="15"/>
      <c r="L6" s="35">
        <v>53</v>
      </c>
      <c r="M6" s="35">
        <v>54</v>
      </c>
      <c r="N6" s="35">
        <v>54</v>
      </c>
      <c r="O6" s="15"/>
      <c r="P6" s="14">
        <f>SUM(H6:O6)</f>
        <v>161</v>
      </c>
      <c r="Q6" s="17" t="s">
        <v>32</v>
      </c>
      <c r="R6" s="14">
        <v>112613</v>
      </c>
      <c r="S6" s="23" t="s">
        <v>33</v>
      </c>
      <c r="T6" s="16" t="s">
        <v>169</v>
      </c>
      <c r="U6" s="16" t="s">
        <v>90</v>
      </c>
      <c r="V6" s="16">
        <v>1013082</v>
      </c>
      <c r="W6" s="16" t="s">
        <v>8317</v>
      </c>
      <c r="X6" s="16"/>
    </row>
    <row r="7" spans="1:24">
      <c r="A7" s="376" t="s">
        <v>4752</v>
      </c>
      <c r="B7" s="376" t="s">
        <v>78</v>
      </c>
      <c r="C7" s="250" t="s">
        <v>8319</v>
      </c>
      <c r="D7" s="15" t="s">
        <v>168</v>
      </c>
      <c r="E7" s="24">
        <v>45853.715277777781</v>
      </c>
      <c r="F7" s="15">
        <v>11.8</v>
      </c>
      <c r="G7" s="339" t="s">
        <v>5238</v>
      </c>
      <c r="H7" s="250"/>
      <c r="I7" s="250"/>
      <c r="J7" s="250"/>
      <c r="K7" s="250"/>
      <c r="L7" s="340"/>
      <c r="M7" s="345">
        <v>81</v>
      </c>
      <c r="N7" s="345">
        <v>80</v>
      </c>
      <c r="O7" s="25"/>
      <c r="P7" s="14">
        <f>SUM(H7:O7)</f>
        <v>161</v>
      </c>
      <c r="Q7" s="17" t="s">
        <v>32</v>
      </c>
      <c r="R7" s="14">
        <v>112614</v>
      </c>
      <c r="S7" s="23" t="s">
        <v>33</v>
      </c>
      <c r="T7" s="16" t="s">
        <v>169</v>
      </c>
      <c r="U7" s="16" t="s">
        <v>90</v>
      </c>
      <c r="V7" s="16">
        <v>1013083</v>
      </c>
      <c r="W7" s="16" t="s">
        <v>8317</v>
      </c>
      <c r="X7" s="16"/>
    </row>
    <row r="8" spans="1:24">
      <c r="A8" s="11" t="s">
        <v>19</v>
      </c>
      <c r="B8" s="7"/>
      <c r="C8" s="7"/>
      <c r="D8" s="7"/>
      <c r="E8" s="11"/>
      <c r="F8" s="7"/>
      <c r="G8" s="7"/>
      <c r="H8" s="11">
        <f t="shared" ref="H8:P8" si="0">SUM(H3:H7)</f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  <c r="L8" s="11">
        <f t="shared" si="0"/>
        <v>238</v>
      </c>
      <c r="M8" s="11">
        <f t="shared" si="0"/>
        <v>351</v>
      </c>
      <c r="N8" s="11">
        <f t="shared" si="0"/>
        <v>215</v>
      </c>
      <c r="O8" s="11">
        <f t="shared" si="0"/>
        <v>0</v>
      </c>
      <c r="P8" s="11">
        <f t="shared" si="0"/>
        <v>804</v>
      </c>
      <c r="Q8" s="12"/>
      <c r="R8" s="12"/>
      <c r="S8" s="12"/>
      <c r="T8" s="12"/>
      <c r="U8" s="12"/>
      <c r="V8" s="12"/>
      <c r="W8" s="12"/>
      <c r="X8" s="12"/>
    </row>
    <row r="9" spans="1:24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563"/>
      <c r="K10" s="1563"/>
      <c r="L10" s="156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4" t="s">
        <v>169</v>
      </c>
      <c r="B12" s="1564" t="s">
        <v>8320</v>
      </c>
      <c r="C12" s="1564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100</v>
      </c>
      <c r="B13" s="1564" t="s">
        <v>7138</v>
      </c>
      <c r="C13" s="156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8321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800">
        <v>4747992598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567">
        <v>0.66666666666666663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8322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8232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18" t="s">
        <v>3</v>
      </c>
      <c r="B20" s="18" t="s">
        <v>4</v>
      </c>
      <c r="C20" s="18" t="s">
        <v>5</v>
      </c>
      <c r="D20" s="18" t="s">
        <v>6</v>
      </c>
      <c r="E20" s="18" t="s">
        <v>7</v>
      </c>
      <c r="F20" s="18" t="s">
        <v>8</v>
      </c>
      <c r="G20" s="336" t="s">
        <v>10</v>
      </c>
      <c r="H20" s="21" t="s">
        <v>11</v>
      </c>
      <c r="I20" s="21" t="s">
        <v>12</v>
      </c>
      <c r="J20" s="21" t="s">
        <v>13</v>
      </c>
      <c r="K20" s="21" t="s">
        <v>14</v>
      </c>
      <c r="L20" s="21" t="s">
        <v>15</v>
      </c>
      <c r="M20" s="21" t="s">
        <v>16</v>
      </c>
      <c r="N20" s="21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376" t="s">
        <v>152</v>
      </c>
      <c r="B21" s="376" t="s">
        <v>78</v>
      </c>
      <c r="C21" s="250" t="s">
        <v>8323</v>
      </c>
      <c r="D21" s="15" t="s">
        <v>168</v>
      </c>
      <c r="E21" s="24">
        <v>45853.715277777781</v>
      </c>
      <c r="F21" s="15">
        <v>11.8</v>
      </c>
      <c r="G21" s="339" t="s">
        <v>401</v>
      </c>
      <c r="H21" s="250"/>
      <c r="I21" s="250"/>
      <c r="J21" s="250"/>
      <c r="K21" s="250"/>
      <c r="L21" s="340">
        <v>80</v>
      </c>
      <c r="M21" s="340">
        <v>81</v>
      </c>
      <c r="N21" s="340"/>
      <c r="O21" s="25"/>
      <c r="P21" s="14">
        <f>SUM(H21:O21)</f>
        <v>161</v>
      </c>
      <c r="Q21" s="17" t="s">
        <v>32</v>
      </c>
      <c r="R21" s="14">
        <v>112615</v>
      </c>
      <c r="S21" s="23" t="s">
        <v>33</v>
      </c>
      <c r="T21" s="16" t="s">
        <v>169</v>
      </c>
      <c r="U21" s="16" t="s">
        <v>90</v>
      </c>
      <c r="V21" s="16">
        <v>1013087</v>
      </c>
      <c r="W21" s="16" t="s">
        <v>8317</v>
      </c>
      <c r="X21" s="16"/>
    </row>
    <row r="22" spans="1:24">
      <c r="A22" s="376" t="s">
        <v>133</v>
      </c>
      <c r="B22" s="376" t="s">
        <v>134</v>
      </c>
      <c r="C22" s="250" t="s">
        <v>8324</v>
      </c>
      <c r="D22" s="250" t="s">
        <v>6232</v>
      </c>
      <c r="E22" s="337">
        <v>45852.288194444445</v>
      </c>
      <c r="F22" s="250">
        <v>10.3</v>
      </c>
      <c r="G22" s="339" t="s">
        <v>401</v>
      </c>
      <c r="H22" s="250"/>
      <c r="I22" s="250"/>
      <c r="J22" s="250"/>
      <c r="K22" s="250"/>
      <c r="L22" s="340">
        <v>80</v>
      </c>
      <c r="M22" s="340">
        <v>81</v>
      </c>
      <c r="N22" s="500"/>
      <c r="O22" s="25"/>
      <c r="P22" s="14">
        <f>SUM(H22:O22)</f>
        <v>161</v>
      </c>
      <c r="Q22" s="17" t="s">
        <v>32</v>
      </c>
      <c r="R22" s="14">
        <v>112616</v>
      </c>
      <c r="S22" s="23" t="s">
        <v>33</v>
      </c>
      <c r="T22" s="16" t="s">
        <v>161</v>
      </c>
      <c r="U22" s="16" t="s">
        <v>90</v>
      </c>
      <c r="V22" s="16">
        <v>1013088</v>
      </c>
      <c r="W22" s="16" t="s">
        <v>8325</v>
      </c>
      <c r="X22" s="16"/>
    </row>
    <row r="23" spans="1:24">
      <c r="A23" s="376" t="s">
        <v>133</v>
      </c>
      <c r="B23" s="376" t="s">
        <v>134</v>
      </c>
      <c r="C23" s="250" t="s">
        <v>8326</v>
      </c>
      <c r="D23" s="250" t="s">
        <v>6232</v>
      </c>
      <c r="E23" s="337">
        <v>45852.288194444445</v>
      </c>
      <c r="F23" s="250">
        <v>10.3</v>
      </c>
      <c r="G23" s="339" t="s">
        <v>401</v>
      </c>
      <c r="H23" s="250"/>
      <c r="I23" s="250"/>
      <c r="J23" s="250"/>
      <c r="K23" s="250"/>
      <c r="L23" s="340">
        <v>161</v>
      </c>
      <c r="M23" s="340"/>
      <c r="N23" s="340"/>
      <c r="O23" s="25"/>
      <c r="P23" s="14">
        <f>SUM(H23:O23)</f>
        <v>161</v>
      </c>
      <c r="Q23" s="17" t="s">
        <v>32</v>
      </c>
      <c r="R23" s="14">
        <v>112617</v>
      </c>
      <c r="S23" s="23" t="s">
        <v>33</v>
      </c>
      <c r="T23" s="16" t="s">
        <v>161</v>
      </c>
      <c r="U23" s="16" t="s">
        <v>90</v>
      </c>
      <c r="V23" s="16">
        <v>1013089</v>
      </c>
      <c r="W23" s="16" t="s">
        <v>8325</v>
      </c>
      <c r="X23" s="16"/>
    </row>
    <row r="24" spans="1:24">
      <c r="A24" s="376" t="s">
        <v>133</v>
      </c>
      <c r="B24" s="376" t="s">
        <v>134</v>
      </c>
      <c r="C24" s="250" t="s">
        <v>8327</v>
      </c>
      <c r="D24" s="250" t="s">
        <v>6232</v>
      </c>
      <c r="E24" s="337">
        <v>45852.288194444445</v>
      </c>
      <c r="F24" s="250">
        <v>10.3</v>
      </c>
      <c r="G24" s="339" t="s">
        <v>401</v>
      </c>
      <c r="H24" s="250"/>
      <c r="I24" s="250"/>
      <c r="J24" s="250"/>
      <c r="K24" s="250"/>
      <c r="L24" s="340">
        <v>80</v>
      </c>
      <c r="M24" s="340">
        <v>81</v>
      </c>
      <c r="N24" s="340"/>
      <c r="O24" s="25"/>
      <c r="P24" s="14">
        <f>SUM(H24:O24)</f>
        <v>161</v>
      </c>
      <c r="Q24" s="17" t="s">
        <v>32</v>
      </c>
      <c r="R24" s="14">
        <v>112618</v>
      </c>
      <c r="S24" s="23" t="s">
        <v>33</v>
      </c>
      <c r="T24" s="16" t="s">
        <v>161</v>
      </c>
      <c r="U24" s="16" t="s">
        <v>90</v>
      </c>
      <c r="V24" s="16">
        <v>1013090</v>
      </c>
      <c r="W24" s="16" t="s">
        <v>8325</v>
      </c>
      <c r="X24" s="16"/>
    </row>
    <row r="25" spans="1:24">
      <c r="A25" s="376" t="s">
        <v>4228</v>
      </c>
      <c r="B25" s="376" t="s">
        <v>134</v>
      </c>
      <c r="C25" s="250" t="s">
        <v>8328</v>
      </c>
      <c r="D25" s="250" t="s">
        <v>6232</v>
      </c>
      <c r="E25" s="337">
        <v>45852.288194444445</v>
      </c>
      <c r="F25" s="250">
        <v>10.3</v>
      </c>
      <c r="G25" s="339" t="s">
        <v>3121</v>
      </c>
      <c r="H25" s="250"/>
      <c r="I25" s="250"/>
      <c r="J25" s="250"/>
      <c r="K25" s="250"/>
      <c r="L25" s="340">
        <v>27</v>
      </c>
      <c r="M25" s="340">
        <v>81</v>
      </c>
      <c r="N25" s="340">
        <v>53</v>
      </c>
      <c r="O25" s="25"/>
      <c r="P25" s="14">
        <f>SUM(H25:O25)</f>
        <v>161</v>
      </c>
      <c r="Q25" s="17" t="s">
        <v>32</v>
      </c>
      <c r="R25" s="14">
        <v>112619</v>
      </c>
      <c r="S25" s="23" t="s">
        <v>33</v>
      </c>
      <c r="T25" s="16" t="s">
        <v>161</v>
      </c>
      <c r="U25" s="16" t="s">
        <v>90</v>
      </c>
      <c r="V25" s="16">
        <v>1013091</v>
      </c>
      <c r="W25" s="16" t="s">
        <v>8325</v>
      </c>
      <c r="X25" s="16"/>
    </row>
    <row r="26" spans="1:24">
      <c r="A26" s="45"/>
      <c r="B26" s="45"/>
      <c r="C26" s="45"/>
      <c r="D26" s="45"/>
      <c r="E26" s="45"/>
      <c r="F26" s="45"/>
      <c r="G26" s="512"/>
      <c r="H26" s="45"/>
      <c r="I26" s="45"/>
      <c r="J26" s="45"/>
      <c r="K26" s="45"/>
      <c r="L26" s="45"/>
      <c r="M26" s="45"/>
      <c r="N26" s="45"/>
      <c r="O26" s="15"/>
      <c r="P26" s="14"/>
      <c r="Q26" s="14"/>
      <c r="R26" s="14"/>
      <c r="S26" s="14"/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/>
      <c r="Q27" s="14"/>
      <c r="R27" s="14"/>
      <c r="S27" s="14"/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1">SUM(H21:H27)</f>
        <v>0</v>
      </c>
      <c r="I28" s="11">
        <f t="shared" si="1"/>
        <v>0</v>
      </c>
      <c r="J28" s="11">
        <f t="shared" si="1"/>
        <v>0</v>
      </c>
      <c r="K28" s="11">
        <f t="shared" si="1"/>
        <v>0</v>
      </c>
      <c r="L28" s="11">
        <f t="shared" si="1"/>
        <v>428</v>
      </c>
      <c r="M28" s="11">
        <f t="shared" si="1"/>
        <v>324</v>
      </c>
      <c r="N28" s="11">
        <f t="shared" si="1"/>
        <v>53</v>
      </c>
      <c r="O28" s="11">
        <f t="shared" si="1"/>
        <v>0</v>
      </c>
      <c r="P28" s="11">
        <f t="shared" si="1"/>
        <v>805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169</v>
      </c>
      <c r="B32" s="1564" t="s">
        <v>7158</v>
      </c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161</v>
      </c>
      <c r="B33" s="1564" t="s">
        <v>7138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 t="s">
        <v>500</v>
      </c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803">
        <v>358505099878</v>
      </c>
      <c r="C36" s="1565"/>
      <c r="D36" s="1"/>
      <c r="E36" s="1"/>
    </row>
    <row r="37" spans="1:24">
      <c r="A37" s="5" t="s">
        <v>44</v>
      </c>
      <c r="B37" s="1567">
        <v>0.66666666666666663</v>
      </c>
      <c r="C37" s="1565"/>
      <c r="D37" s="1"/>
      <c r="E37" s="1"/>
    </row>
    <row r="39" spans="1:24" ht="23.25" customHeight="1">
      <c r="A39" s="1559" t="s">
        <v>8329</v>
      </c>
      <c r="B39" s="1559"/>
      <c r="C39" s="1559"/>
      <c r="D39" s="1559"/>
      <c r="E39" s="1559"/>
      <c r="F39" s="1559"/>
      <c r="G39" s="7"/>
      <c r="H39" s="1666" t="s">
        <v>959</v>
      </c>
      <c r="I39" s="1666"/>
      <c r="J39" s="1666"/>
      <c r="K39" s="1666"/>
      <c r="L39" s="1666"/>
      <c r="M39" s="1666"/>
      <c r="N39" s="1666"/>
      <c r="O39" s="1666"/>
      <c r="P39" s="1666"/>
      <c r="Q39" s="1741" t="s">
        <v>8330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18" t="s">
        <v>3</v>
      </c>
      <c r="B40" s="18" t="s">
        <v>4</v>
      </c>
      <c r="C40" s="18" t="s">
        <v>5</v>
      </c>
      <c r="D40" s="18" t="s">
        <v>6</v>
      </c>
      <c r="E40" s="18" t="s">
        <v>7</v>
      </c>
      <c r="F40" s="18" t="s">
        <v>8</v>
      </c>
      <c r="G40" s="336" t="s">
        <v>10</v>
      </c>
      <c r="H40" s="21" t="s">
        <v>11</v>
      </c>
      <c r="I40" s="21" t="s">
        <v>12</v>
      </c>
      <c r="J40" s="21" t="s">
        <v>13</v>
      </c>
      <c r="K40" s="21" t="s">
        <v>14</v>
      </c>
      <c r="L40" s="21" t="s">
        <v>15</v>
      </c>
      <c r="M40" s="21" t="s">
        <v>16</v>
      </c>
      <c r="N40" s="21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340" t="s">
        <v>3866</v>
      </c>
      <c r="B41" s="376" t="s">
        <v>78</v>
      </c>
      <c r="C41" s="27" t="s">
        <v>8331</v>
      </c>
      <c r="D41" s="15" t="s">
        <v>3649</v>
      </c>
      <c r="E41" s="24">
        <v>45853.625</v>
      </c>
      <c r="F41" s="15">
        <v>10.3</v>
      </c>
      <c r="G41" s="37" t="s">
        <v>3121</v>
      </c>
      <c r="H41" s="15"/>
      <c r="I41" s="15"/>
      <c r="J41" s="15"/>
      <c r="K41" s="15"/>
      <c r="L41" s="35">
        <v>54</v>
      </c>
      <c r="M41" s="35">
        <v>54</v>
      </c>
      <c r="N41" s="35">
        <v>27</v>
      </c>
      <c r="O41" s="35">
        <v>26</v>
      </c>
      <c r="P41" s="14">
        <f>SUM(H41:O41)</f>
        <v>161</v>
      </c>
      <c r="Q41" s="17" t="s">
        <v>32</v>
      </c>
      <c r="R41" s="14">
        <v>112620</v>
      </c>
      <c r="S41" s="23" t="s">
        <v>33</v>
      </c>
      <c r="T41" s="16" t="s">
        <v>8332</v>
      </c>
      <c r="U41" s="16" t="s">
        <v>90</v>
      </c>
      <c r="V41" s="16">
        <v>1013098</v>
      </c>
      <c r="W41" s="16"/>
      <c r="X41" s="16"/>
    </row>
    <row r="42" spans="1:24">
      <c r="A42" s="340" t="s">
        <v>119</v>
      </c>
      <c r="B42" s="376" t="s">
        <v>92</v>
      </c>
      <c r="C42" s="27" t="s">
        <v>8333</v>
      </c>
      <c r="D42" s="15" t="s">
        <v>620</v>
      </c>
      <c r="E42" s="24">
        <v>45853.979166666664</v>
      </c>
      <c r="F42" s="15">
        <v>10.3</v>
      </c>
      <c r="G42" s="37" t="s">
        <v>3121</v>
      </c>
      <c r="H42" s="15"/>
      <c r="I42" s="15"/>
      <c r="J42" s="15"/>
      <c r="K42" s="15"/>
      <c r="L42" s="35">
        <v>54</v>
      </c>
      <c r="M42" s="15">
        <v>54</v>
      </c>
      <c r="N42" s="35">
        <v>27</v>
      </c>
      <c r="O42" s="35">
        <v>26</v>
      </c>
      <c r="P42" s="14">
        <f>SUM(H42:O42)</f>
        <v>161</v>
      </c>
      <c r="Q42" s="17" t="s">
        <v>32</v>
      </c>
      <c r="R42" s="14">
        <v>112622</v>
      </c>
      <c r="S42" s="23" t="s">
        <v>33</v>
      </c>
      <c r="T42" s="16" t="s">
        <v>8332</v>
      </c>
      <c r="U42" s="16" t="s">
        <v>90</v>
      </c>
      <c r="V42" s="16">
        <v>1013099</v>
      </c>
      <c r="W42" s="16"/>
      <c r="X42" s="16"/>
    </row>
    <row r="43" spans="1:24">
      <c r="A43" s="340" t="s">
        <v>102</v>
      </c>
      <c r="B43" s="376" t="s">
        <v>92</v>
      </c>
      <c r="C43" s="27" t="s">
        <v>8334</v>
      </c>
      <c r="D43" s="15" t="s">
        <v>620</v>
      </c>
      <c r="E43" s="24">
        <v>45853.979166666664</v>
      </c>
      <c r="F43" s="15">
        <v>10.3</v>
      </c>
      <c r="G43" s="37" t="s">
        <v>3121</v>
      </c>
      <c r="H43" s="15"/>
      <c r="I43" s="15"/>
      <c r="J43" s="15"/>
      <c r="K43" s="15"/>
      <c r="L43" s="35">
        <v>54</v>
      </c>
      <c r="M43" s="15">
        <v>54</v>
      </c>
      <c r="N43" s="35">
        <v>27</v>
      </c>
      <c r="O43" s="35">
        <v>26</v>
      </c>
      <c r="P43" s="14">
        <f>SUM(H43:O43)</f>
        <v>161</v>
      </c>
      <c r="Q43" s="17" t="s">
        <v>32</v>
      </c>
      <c r="R43" s="14">
        <v>112623</v>
      </c>
      <c r="S43" s="23" t="s">
        <v>33</v>
      </c>
      <c r="T43" s="16" t="s">
        <v>8332</v>
      </c>
      <c r="U43" s="16" t="s">
        <v>90</v>
      </c>
      <c r="V43" s="16">
        <v>1013100</v>
      </c>
      <c r="W43" s="16"/>
      <c r="X43" s="16"/>
    </row>
    <row r="44" spans="1:24">
      <c r="A44" s="340" t="s">
        <v>558</v>
      </c>
      <c r="B44" s="376" t="s">
        <v>92</v>
      </c>
      <c r="C44" s="27" t="s">
        <v>8335</v>
      </c>
      <c r="D44" s="15" t="s">
        <v>620</v>
      </c>
      <c r="E44" s="24">
        <v>45853.979166666664</v>
      </c>
      <c r="F44" s="15">
        <v>10.3</v>
      </c>
      <c r="G44" s="37" t="s">
        <v>3121</v>
      </c>
      <c r="H44" s="15"/>
      <c r="I44" s="15"/>
      <c r="J44" s="15"/>
      <c r="K44" s="15"/>
      <c r="L44" s="15">
        <v>54</v>
      </c>
      <c r="M44" s="15">
        <v>54</v>
      </c>
      <c r="N44" s="35">
        <v>27</v>
      </c>
      <c r="O44" s="35">
        <v>26</v>
      </c>
      <c r="P44" s="14">
        <f>SUM(H44:O44)</f>
        <v>161</v>
      </c>
      <c r="Q44" s="17" t="s">
        <v>32</v>
      </c>
      <c r="R44" s="14">
        <v>112624</v>
      </c>
      <c r="S44" s="23" t="s">
        <v>33</v>
      </c>
      <c r="T44" s="16" t="s">
        <v>8332</v>
      </c>
      <c r="U44" s="16" t="s">
        <v>90</v>
      </c>
      <c r="V44" s="16">
        <v>1013101</v>
      </c>
      <c r="W44" s="16"/>
      <c r="X44" s="16"/>
    </row>
    <row r="45" spans="1:24">
      <c r="A45" s="376" t="s">
        <v>3866</v>
      </c>
      <c r="B45" s="376" t="s">
        <v>78</v>
      </c>
      <c r="C45" s="323" t="s">
        <v>8336</v>
      </c>
      <c r="D45" s="15" t="s">
        <v>3649</v>
      </c>
      <c r="E45" s="24">
        <v>45853.625</v>
      </c>
      <c r="F45" s="15">
        <v>10.3</v>
      </c>
      <c r="G45" s="339" t="s">
        <v>3121</v>
      </c>
      <c r="H45" s="250"/>
      <c r="I45" s="250"/>
      <c r="J45" s="250"/>
      <c r="K45" s="250"/>
      <c r="L45" s="340">
        <v>54</v>
      </c>
      <c r="M45" s="340">
        <v>54</v>
      </c>
      <c r="N45" s="554">
        <v>27</v>
      </c>
      <c r="O45" s="25">
        <v>26</v>
      </c>
      <c r="P45" s="14">
        <f>SUM(H45:O45)</f>
        <v>161</v>
      </c>
      <c r="Q45" s="17" t="s">
        <v>32</v>
      </c>
      <c r="R45" s="14">
        <v>112621</v>
      </c>
      <c r="S45" s="23" t="s">
        <v>33</v>
      </c>
      <c r="T45" s="16" t="s">
        <v>8332</v>
      </c>
      <c r="U45" s="16" t="s">
        <v>90</v>
      </c>
      <c r="V45" s="16">
        <v>1013102</v>
      </c>
      <c r="W45" s="16"/>
      <c r="X45" s="16"/>
    </row>
    <row r="46" spans="1:24">
      <c r="A46" s="11" t="s">
        <v>19</v>
      </c>
      <c r="B46" s="7"/>
      <c r="C46" s="7"/>
      <c r="D46" s="7"/>
      <c r="E46" s="11"/>
      <c r="F46" s="7"/>
      <c r="G46" s="7"/>
      <c r="H46" s="11">
        <f t="shared" ref="H46:P46" si="2">SUM(H41:H45)</f>
        <v>0</v>
      </c>
      <c r="I46" s="11">
        <f t="shared" si="2"/>
        <v>0</v>
      </c>
      <c r="J46" s="11">
        <f t="shared" si="2"/>
        <v>0</v>
      </c>
      <c r="K46" s="11">
        <f t="shared" si="2"/>
        <v>0</v>
      </c>
      <c r="L46" s="11">
        <f t="shared" si="2"/>
        <v>270</v>
      </c>
      <c r="M46" s="11">
        <f t="shared" si="2"/>
        <v>270</v>
      </c>
      <c r="N46" s="11">
        <f t="shared" si="2"/>
        <v>135</v>
      </c>
      <c r="O46" s="11">
        <f t="shared" si="2"/>
        <v>130</v>
      </c>
      <c r="P46" s="11">
        <f t="shared" si="2"/>
        <v>805</v>
      </c>
      <c r="Q46" s="12"/>
      <c r="R46" s="12"/>
      <c r="S46" s="12"/>
      <c r="T46" s="12"/>
      <c r="U46" s="12"/>
      <c r="V46" s="12"/>
      <c r="W46" s="12"/>
      <c r="X46" s="12"/>
    </row>
    <row r="47" spans="1:24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>
      <c r="A48" s="166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8">
      <c r="A49" s="187" t="s">
        <v>35</v>
      </c>
      <c r="B49" s="186" t="s">
        <v>36</v>
      </c>
      <c r="C49" s="239" t="s">
        <v>37</v>
      </c>
      <c r="D49" s="24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4" t="s">
        <v>5263</v>
      </c>
      <c r="B50" s="1564"/>
      <c r="C50" s="1564"/>
      <c r="D50" s="242"/>
      <c r="E50" s="243" t="s">
        <v>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5" t="s">
        <v>42</v>
      </c>
      <c r="B51" s="1772"/>
      <c r="C51" s="1772"/>
      <c r="D51" s="1"/>
      <c r="E51" s="1"/>
    </row>
    <row r="52" spans="1:23">
      <c r="A52" s="5" t="s">
        <v>42</v>
      </c>
      <c r="B52" s="1772"/>
      <c r="C52" s="1772"/>
    </row>
    <row r="53" spans="1:23">
      <c r="A53" s="5" t="s">
        <v>43</v>
      </c>
      <c r="B53" s="1772"/>
      <c r="C53" s="1772"/>
      <c r="D53" s="1"/>
      <c r="E53" s="1"/>
    </row>
    <row r="54" spans="1:23">
      <c r="A54" s="5" t="s">
        <v>44</v>
      </c>
      <c r="B54" s="1772"/>
      <c r="C54" s="1772"/>
      <c r="D54" s="1"/>
      <c r="E54" s="1"/>
    </row>
  </sheetData>
  <mergeCells count="32">
    <mergeCell ref="B16:C16"/>
    <mergeCell ref="B17:C17"/>
    <mergeCell ref="A19:F19"/>
    <mergeCell ref="Q1:X1"/>
    <mergeCell ref="B10:D10"/>
    <mergeCell ref="J10:L10"/>
    <mergeCell ref="B14:C14"/>
    <mergeCell ref="B15:C15"/>
    <mergeCell ref="B13:C13"/>
    <mergeCell ref="B12:C12"/>
    <mergeCell ref="A1:F1"/>
    <mergeCell ref="H1:P1"/>
    <mergeCell ref="B36:C36"/>
    <mergeCell ref="B37:C37"/>
    <mergeCell ref="Q19:X19"/>
    <mergeCell ref="B30:D30"/>
    <mergeCell ref="J30:L30"/>
    <mergeCell ref="B32:C32"/>
    <mergeCell ref="B34:C34"/>
    <mergeCell ref="B35:C35"/>
    <mergeCell ref="H19:P19"/>
    <mergeCell ref="B33:C33"/>
    <mergeCell ref="A39:F39"/>
    <mergeCell ref="H39:P39"/>
    <mergeCell ref="Q39:X39"/>
    <mergeCell ref="B48:D48"/>
    <mergeCell ref="J48:L48"/>
    <mergeCell ref="B50:C50"/>
    <mergeCell ref="B51:C51"/>
    <mergeCell ref="B52:C52"/>
    <mergeCell ref="B53:C53"/>
    <mergeCell ref="B54:C54"/>
  </mergeCells>
  <pageMargins left="0.7" right="0.7" top="0.75" bottom="0.75" header="0.3" footer="0.3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EB675-D73E-4165-839D-DDDD21EED368}">
  <sheetPr>
    <tabColor rgb="FFFF9900"/>
  </sheetPr>
  <dimension ref="A1:X56"/>
  <sheetViews>
    <sheetView workbookViewId="0">
      <selection activeCell="W44" sqref="W44"/>
    </sheetView>
  </sheetViews>
  <sheetFormatPr defaultColWidth="11.42578125" defaultRowHeight="15"/>
  <cols>
    <col min="1" max="1" width="25.42578125" customWidth="1"/>
    <col min="2" max="2" width="11.85546875" customWidth="1"/>
    <col min="3" max="3" width="20.85546875" customWidth="1"/>
    <col min="4" max="4" width="12.42578125" customWidth="1"/>
    <col min="5" max="5" width="22.425781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9.140625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8240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219</v>
      </c>
      <c r="B3" s="15" t="s">
        <v>75</v>
      </c>
      <c r="C3" s="15" t="s">
        <v>8337</v>
      </c>
      <c r="D3" s="15" t="s">
        <v>74</v>
      </c>
      <c r="E3" s="24">
        <v>45850.524305555555</v>
      </c>
      <c r="F3" s="15">
        <v>15.3</v>
      </c>
      <c r="G3" s="37"/>
      <c r="H3" s="15"/>
      <c r="I3" s="15"/>
      <c r="J3" s="15"/>
      <c r="K3" s="15">
        <v>161</v>
      </c>
      <c r="L3" s="15"/>
      <c r="M3" s="15"/>
      <c r="N3" s="15"/>
      <c r="O3" s="15"/>
      <c r="P3" s="14">
        <f t="shared" ref="P3:P8" si="0">SUM(H3:O3)</f>
        <v>161</v>
      </c>
      <c r="Q3" s="14" t="s">
        <v>30</v>
      </c>
      <c r="R3" s="14">
        <v>112583</v>
      </c>
      <c r="S3" s="14" t="s">
        <v>31</v>
      </c>
      <c r="T3" s="16" t="s">
        <v>169</v>
      </c>
      <c r="U3" s="16" t="s">
        <v>660</v>
      </c>
      <c r="V3" s="16">
        <v>1013045</v>
      </c>
      <c r="W3" s="16" t="s">
        <v>2202</v>
      </c>
      <c r="X3" s="16"/>
    </row>
    <row r="4" spans="1:24">
      <c r="A4" s="15" t="s">
        <v>145</v>
      </c>
      <c r="B4" s="15" t="s">
        <v>57</v>
      </c>
      <c r="C4" s="15" t="s">
        <v>8338</v>
      </c>
      <c r="D4" s="15" t="s">
        <v>56</v>
      </c>
      <c r="E4" s="24">
        <v>45851.229166666664</v>
      </c>
      <c r="F4" s="15">
        <v>10.3</v>
      </c>
      <c r="G4" s="37"/>
      <c r="H4" s="15"/>
      <c r="I4" s="15"/>
      <c r="J4" s="15">
        <v>108</v>
      </c>
      <c r="K4" s="15"/>
      <c r="L4" s="15"/>
      <c r="M4" s="15"/>
      <c r="N4" s="15"/>
      <c r="O4" s="15"/>
      <c r="P4" s="14">
        <f t="shared" si="0"/>
        <v>108</v>
      </c>
      <c r="Q4" s="14" t="s">
        <v>30</v>
      </c>
      <c r="R4" s="14">
        <v>112571</v>
      </c>
      <c r="S4" s="14" t="s">
        <v>31</v>
      </c>
      <c r="T4" s="16" t="s">
        <v>169</v>
      </c>
      <c r="U4" s="16" t="s">
        <v>90</v>
      </c>
      <c r="V4" s="16">
        <v>1013046</v>
      </c>
      <c r="W4" s="16" t="s">
        <v>2131</v>
      </c>
      <c r="X4" s="16"/>
    </row>
    <row r="5" spans="1:24">
      <c r="A5" s="15" t="s">
        <v>5152</v>
      </c>
      <c r="B5" s="15" t="s">
        <v>65</v>
      </c>
      <c r="C5" s="15" t="s">
        <v>8339</v>
      </c>
      <c r="D5" s="15" t="s">
        <v>64</v>
      </c>
      <c r="E5" s="24">
        <v>45850.472222222219</v>
      </c>
      <c r="F5" s="15">
        <v>14.8</v>
      </c>
      <c r="G5" s="37"/>
      <c r="H5" s="15"/>
      <c r="I5" s="15"/>
      <c r="J5" s="15"/>
      <c r="K5" s="15"/>
      <c r="L5" s="15">
        <v>81</v>
      </c>
      <c r="M5" s="15"/>
      <c r="N5" s="15"/>
      <c r="O5" s="15"/>
      <c r="P5" s="14">
        <f t="shared" si="0"/>
        <v>81</v>
      </c>
      <c r="Q5" s="14" t="s">
        <v>30</v>
      </c>
      <c r="R5" s="14">
        <v>112572</v>
      </c>
      <c r="S5" s="23" t="s">
        <v>33</v>
      </c>
      <c r="T5" s="16" t="s">
        <v>169</v>
      </c>
      <c r="U5" s="16" t="s">
        <v>90</v>
      </c>
      <c r="V5" s="16">
        <v>1013047</v>
      </c>
      <c r="W5" s="16" t="s">
        <v>2202</v>
      </c>
      <c r="X5" s="16"/>
    </row>
    <row r="6" spans="1:24">
      <c r="A6" s="15" t="s">
        <v>8340</v>
      </c>
      <c r="B6" s="15" t="s">
        <v>57</v>
      </c>
      <c r="C6" s="15" t="s">
        <v>8341</v>
      </c>
      <c r="D6" s="15" t="s">
        <v>56</v>
      </c>
      <c r="E6" s="24">
        <v>45852.229166666664</v>
      </c>
      <c r="F6" s="15">
        <v>10.3</v>
      </c>
      <c r="G6" s="37"/>
      <c r="H6" s="15"/>
      <c r="I6" s="15"/>
      <c r="J6" s="15">
        <v>9</v>
      </c>
      <c r="K6" s="15">
        <v>173</v>
      </c>
      <c r="L6" s="15"/>
      <c r="M6" s="15"/>
      <c r="N6" s="15"/>
      <c r="O6" s="15"/>
      <c r="P6" s="14">
        <f t="shared" si="0"/>
        <v>182</v>
      </c>
      <c r="Q6" s="14" t="s">
        <v>30</v>
      </c>
      <c r="R6" s="14">
        <v>112581</v>
      </c>
      <c r="S6" s="14" t="s">
        <v>31</v>
      </c>
      <c r="T6" s="16" t="s">
        <v>169</v>
      </c>
      <c r="U6" s="16" t="s">
        <v>90</v>
      </c>
      <c r="V6" s="16">
        <v>1013048</v>
      </c>
      <c r="W6" s="16" t="s">
        <v>8314</v>
      </c>
      <c r="X6" s="16"/>
    </row>
    <row r="7" spans="1:24">
      <c r="A7" s="15" t="s">
        <v>122</v>
      </c>
      <c r="B7" s="15" t="s">
        <v>62</v>
      </c>
      <c r="C7" s="15" t="s">
        <v>8342</v>
      </c>
      <c r="D7" s="15" t="s">
        <v>61</v>
      </c>
      <c r="E7" s="24">
        <v>45850.767361111109</v>
      </c>
      <c r="F7" s="15">
        <v>13</v>
      </c>
      <c r="G7" s="37"/>
      <c r="H7" s="15"/>
      <c r="I7" s="15"/>
      <c r="J7" s="15">
        <v>81</v>
      </c>
      <c r="K7" s="15">
        <v>80</v>
      </c>
      <c r="L7" s="15"/>
      <c r="M7" s="15"/>
      <c r="N7" s="15"/>
      <c r="O7" s="15"/>
      <c r="P7" s="14">
        <f t="shared" si="0"/>
        <v>161</v>
      </c>
      <c r="Q7" s="14" t="s">
        <v>30</v>
      </c>
      <c r="R7" s="14">
        <v>112574</v>
      </c>
      <c r="S7" s="14" t="s">
        <v>31</v>
      </c>
      <c r="T7" s="16" t="s">
        <v>169</v>
      </c>
      <c r="U7" s="16" t="s">
        <v>90</v>
      </c>
      <c r="V7" s="16">
        <v>1013049</v>
      </c>
      <c r="W7" s="16" t="s">
        <v>8343</v>
      </c>
      <c r="X7" s="16"/>
    </row>
    <row r="8" spans="1:24">
      <c r="A8" s="15" t="s">
        <v>111</v>
      </c>
      <c r="B8" s="15" t="s">
        <v>65</v>
      </c>
      <c r="C8" s="15" t="s">
        <v>8344</v>
      </c>
      <c r="D8" s="15" t="s">
        <v>64</v>
      </c>
      <c r="E8" s="24">
        <v>45851.472222222219</v>
      </c>
      <c r="F8" s="15">
        <v>14.8</v>
      </c>
      <c r="G8" s="37" t="s">
        <v>401</v>
      </c>
      <c r="H8" s="15"/>
      <c r="I8" s="15"/>
      <c r="J8" s="15"/>
      <c r="K8" s="26"/>
      <c r="L8" s="340">
        <v>161</v>
      </c>
      <c r="M8" s="340"/>
      <c r="N8" s="340"/>
      <c r="O8" s="340"/>
      <c r="P8" s="66">
        <f t="shared" si="0"/>
        <v>161</v>
      </c>
      <c r="Q8" s="14" t="s">
        <v>30</v>
      </c>
      <c r="R8" s="14">
        <v>112582</v>
      </c>
      <c r="S8" s="555" t="s">
        <v>33</v>
      </c>
      <c r="T8" s="16" t="s">
        <v>169</v>
      </c>
      <c r="U8" s="16" t="s">
        <v>90</v>
      </c>
      <c r="V8" s="16">
        <v>1013050</v>
      </c>
      <c r="W8" s="16" t="s">
        <v>8345</v>
      </c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198</v>
      </c>
      <c r="K9" s="11">
        <f t="shared" si="1"/>
        <v>414</v>
      </c>
      <c r="L9" s="11">
        <f t="shared" si="1"/>
        <v>242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854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4855</v>
      </c>
      <c r="B13" s="1564"/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8346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772" t="s">
        <v>8347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567">
        <v>0.5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109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8250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21" t="s">
        <v>15</v>
      </c>
      <c r="M20" s="21" t="s">
        <v>16</v>
      </c>
      <c r="N20" s="21" t="s">
        <v>17</v>
      </c>
      <c r="O20" s="67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 t="s">
        <v>3866</v>
      </c>
      <c r="B21" s="15" t="s">
        <v>78</v>
      </c>
      <c r="C21" s="15" t="s">
        <v>8348</v>
      </c>
      <c r="D21" s="15" t="s">
        <v>99</v>
      </c>
      <c r="E21" s="24">
        <v>45851.263888888891</v>
      </c>
      <c r="F21" s="15">
        <v>10.8</v>
      </c>
      <c r="G21" s="37" t="s">
        <v>3121</v>
      </c>
      <c r="H21" s="15"/>
      <c r="I21" s="15"/>
      <c r="J21" s="15"/>
      <c r="K21" s="26"/>
      <c r="L21" s="340">
        <v>54</v>
      </c>
      <c r="M21" s="340">
        <v>54</v>
      </c>
      <c r="N21" s="340">
        <v>53</v>
      </c>
      <c r="O21" s="340"/>
      <c r="P21" s="66">
        <f>SUM(H21:O21)</f>
        <v>161</v>
      </c>
      <c r="Q21" s="17" t="s">
        <v>32</v>
      </c>
      <c r="R21" s="14">
        <v>112589</v>
      </c>
      <c r="S21" s="23" t="s">
        <v>33</v>
      </c>
      <c r="T21" s="16" t="s">
        <v>100</v>
      </c>
      <c r="U21" s="16" t="s">
        <v>90</v>
      </c>
      <c r="V21" s="16">
        <v>1013052</v>
      </c>
      <c r="W21" s="16" t="s">
        <v>8349</v>
      </c>
      <c r="X21" s="16"/>
    </row>
    <row r="22" spans="1:24">
      <c r="A22" s="15" t="s">
        <v>519</v>
      </c>
      <c r="B22" s="15" t="s">
        <v>78</v>
      </c>
      <c r="C22" s="15" t="s">
        <v>8350</v>
      </c>
      <c r="D22" s="15" t="s">
        <v>88</v>
      </c>
      <c r="E22" s="24">
        <v>45851.166666666664</v>
      </c>
      <c r="F22" s="15">
        <v>10.3</v>
      </c>
      <c r="G22" s="37" t="s">
        <v>3121</v>
      </c>
      <c r="H22" s="15"/>
      <c r="I22" s="15"/>
      <c r="J22" s="15"/>
      <c r="K22" s="26"/>
      <c r="L22" s="340">
        <v>27</v>
      </c>
      <c r="M22" s="340">
        <v>54</v>
      </c>
      <c r="N22" s="340">
        <v>53</v>
      </c>
      <c r="O22" s="340">
        <v>27</v>
      </c>
      <c r="P22" s="66">
        <f>SUM(H22:O22)</f>
        <v>161</v>
      </c>
      <c r="Q22" s="17" t="s">
        <v>32</v>
      </c>
      <c r="R22" s="14">
        <v>112590</v>
      </c>
      <c r="S22" s="23" t="s">
        <v>33</v>
      </c>
      <c r="T22" s="16" t="s">
        <v>161</v>
      </c>
      <c r="U22" s="16" t="s">
        <v>90</v>
      </c>
      <c r="V22" s="16">
        <v>1013053</v>
      </c>
      <c r="W22" s="16" t="s">
        <v>8349</v>
      </c>
      <c r="X22" s="16"/>
    </row>
    <row r="23" spans="1:24">
      <c r="A23" s="15" t="s">
        <v>120</v>
      </c>
      <c r="B23" s="15" t="s">
        <v>78</v>
      </c>
      <c r="C23" s="15" t="s">
        <v>8351</v>
      </c>
      <c r="D23" s="15" t="s">
        <v>932</v>
      </c>
      <c r="E23" s="24">
        <v>45851.003472222219</v>
      </c>
      <c r="F23" s="15">
        <v>10.3</v>
      </c>
      <c r="G23" s="37" t="s">
        <v>3121</v>
      </c>
      <c r="H23" s="15"/>
      <c r="I23" s="15"/>
      <c r="J23" s="15"/>
      <c r="K23" s="26"/>
      <c r="L23" s="340">
        <v>54</v>
      </c>
      <c r="M23" s="340">
        <v>54</v>
      </c>
      <c r="N23" s="340">
        <v>53</v>
      </c>
      <c r="O23" s="340"/>
      <c r="P23" s="66">
        <f>SUM(H23:O23)</f>
        <v>161</v>
      </c>
      <c r="Q23" s="17" t="s">
        <v>32</v>
      </c>
      <c r="R23" s="14">
        <v>112591</v>
      </c>
      <c r="S23" s="23" t="s">
        <v>33</v>
      </c>
      <c r="T23" s="16" t="s">
        <v>161</v>
      </c>
      <c r="U23" s="16" t="s">
        <v>90</v>
      </c>
      <c r="V23" s="16">
        <v>1013054</v>
      </c>
      <c r="W23" s="16" t="s">
        <v>8349</v>
      </c>
      <c r="X23" s="16"/>
    </row>
    <row r="24" spans="1:24">
      <c r="A24" s="15" t="s">
        <v>515</v>
      </c>
      <c r="B24" s="15" t="s">
        <v>78</v>
      </c>
      <c r="C24" s="15" t="s">
        <v>8352</v>
      </c>
      <c r="D24" s="15" t="s">
        <v>932</v>
      </c>
      <c r="E24" s="24">
        <v>45851.003472222219</v>
      </c>
      <c r="F24" s="15">
        <v>10.3</v>
      </c>
      <c r="G24" s="37" t="s">
        <v>3121</v>
      </c>
      <c r="H24" s="15"/>
      <c r="I24" s="15"/>
      <c r="J24" s="15"/>
      <c r="K24" s="26"/>
      <c r="L24" s="340">
        <v>54</v>
      </c>
      <c r="M24" s="340">
        <v>54</v>
      </c>
      <c r="N24" s="340">
        <v>53</v>
      </c>
      <c r="O24" s="340"/>
      <c r="P24" s="66">
        <f>SUM(H24:O24)</f>
        <v>161</v>
      </c>
      <c r="Q24" s="17" t="s">
        <v>32</v>
      </c>
      <c r="R24" s="14">
        <v>112588</v>
      </c>
      <c r="S24" s="23" t="s">
        <v>33</v>
      </c>
      <c r="T24" s="16" t="s">
        <v>161</v>
      </c>
      <c r="U24" s="16" t="s">
        <v>90</v>
      </c>
      <c r="V24" s="16">
        <v>1013055</v>
      </c>
      <c r="W24" s="16" t="s">
        <v>8349</v>
      </c>
      <c r="X24" s="16"/>
    </row>
    <row r="25" spans="1:24">
      <c r="A25" s="35" t="s">
        <v>8353</v>
      </c>
      <c r="B25" s="15" t="s">
        <v>92</v>
      </c>
      <c r="C25" s="15" t="s">
        <v>8354</v>
      </c>
      <c r="D25" s="15" t="s">
        <v>620</v>
      </c>
      <c r="E25" s="24">
        <v>45850.979166666664</v>
      </c>
      <c r="F25" s="15">
        <v>10.3</v>
      </c>
      <c r="G25" s="37" t="s">
        <v>3121</v>
      </c>
      <c r="H25" s="15"/>
      <c r="I25" s="15"/>
      <c r="J25" s="15"/>
      <c r="K25" s="15"/>
      <c r="L25" s="15">
        <v>54</v>
      </c>
      <c r="M25" s="15">
        <v>54</v>
      </c>
      <c r="N25" s="15">
        <v>53</v>
      </c>
      <c r="O25" s="15"/>
      <c r="P25" s="66">
        <f>SUM(H25:O25)</f>
        <v>161</v>
      </c>
      <c r="Q25" s="17" t="s">
        <v>32</v>
      </c>
      <c r="R25" s="14">
        <v>112603</v>
      </c>
      <c r="S25" s="23" t="s">
        <v>33</v>
      </c>
      <c r="T25" s="16" t="s">
        <v>161</v>
      </c>
      <c r="U25" s="16" t="s">
        <v>90</v>
      </c>
      <c r="V25" s="16">
        <v>1013056</v>
      </c>
      <c r="W25" s="16" t="s">
        <v>8349</v>
      </c>
      <c r="X25" s="16"/>
    </row>
    <row r="26" spans="1:24">
      <c r="A26" s="11" t="s">
        <v>19</v>
      </c>
      <c r="B26" s="7"/>
      <c r="C26" s="7"/>
      <c r="D26" s="7"/>
      <c r="E26" s="11"/>
      <c r="F26" s="7"/>
      <c r="G26" s="7"/>
      <c r="H26" s="11">
        <f t="shared" ref="H26:P26" si="2">SUM(H21:H25)</f>
        <v>0</v>
      </c>
      <c r="I26" s="11">
        <f t="shared" si="2"/>
        <v>0</v>
      </c>
      <c r="J26" s="11">
        <f t="shared" si="2"/>
        <v>0</v>
      </c>
      <c r="K26" s="11">
        <f t="shared" si="2"/>
        <v>0</v>
      </c>
      <c r="L26" s="11">
        <f t="shared" si="2"/>
        <v>243</v>
      </c>
      <c r="M26" s="11">
        <f t="shared" si="2"/>
        <v>270</v>
      </c>
      <c r="N26" s="11">
        <f t="shared" si="2"/>
        <v>265</v>
      </c>
      <c r="O26" s="11">
        <f t="shared" si="2"/>
        <v>27</v>
      </c>
      <c r="P26" s="11">
        <f t="shared" si="2"/>
        <v>805</v>
      </c>
      <c r="Q26" s="12"/>
      <c r="R26" s="12"/>
      <c r="S26" s="12"/>
      <c r="T26" s="12"/>
      <c r="U26" s="12"/>
      <c r="V26" s="12"/>
      <c r="W26" s="12"/>
      <c r="X26" s="12"/>
    </row>
    <row r="27" spans="1:24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4" ht="15.75" customHeight="1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8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>
      <c r="A30" s="4" t="s">
        <v>100</v>
      </c>
      <c r="B30" s="1564" t="s">
        <v>7158</v>
      </c>
      <c r="C30" s="1564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 t="s">
        <v>161</v>
      </c>
      <c r="B31" s="1564" t="s">
        <v>7138</v>
      </c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5" t="s">
        <v>42</v>
      </c>
      <c r="B32" s="1772" t="s">
        <v>870</v>
      </c>
      <c r="C32" s="1772"/>
      <c r="D32" s="1"/>
      <c r="E32" s="1"/>
    </row>
    <row r="33" spans="1:24">
      <c r="A33" s="5" t="s">
        <v>42</v>
      </c>
      <c r="B33" s="1772"/>
      <c r="C33" s="1772"/>
    </row>
    <row r="34" spans="1:24">
      <c r="A34" s="5" t="s">
        <v>43</v>
      </c>
      <c r="B34" s="1772" t="s">
        <v>6191</v>
      </c>
      <c r="C34" s="1772"/>
      <c r="D34" s="1"/>
      <c r="E34" s="1"/>
    </row>
    <row r="35" spans="1:24">
      <c r="A35" s="5" t="s">
        <v>44</v>
      </c>
      <c r="B35" s="1567">
        <v>0.66666666666666663</v>
      </c>
      <c r="C35" s="1565"/>
      <c r="D35" s="1"/>
      <c r="E35" s="1"/>
    </row>
    <row r="38" spans="1:24" ht="23.25">
      <c r="A38" s="1559" t="s">
        <v>128</v>
      </c>
      <c r="B38" s="1559"/>
      <c r="C38" s="1559"/>
      <c r="D38" s="1559"/>
      <c r="E38" s="1559"/>
      <c r="F38" s="1559"/>
      <c r="G38" s="7"/>
      <c r="H38" s="1559" t="s">
        <v>346</v>
      </c>
      <c r="I38" s="1559"/>
      <c r="J38" s="1559"/>
      <c r="K38" s="1559"/>
      <c r="L38" s="1559"/>
      <c r="M38" s="1559"/>
      <c r="N38" s="1559"/>
      <c r="O38" s="1559"/>
      <c r="P38" s="1559"/>
      <c r="Q38" s="1741" t="s">
        <v>8250</v>
      </c>
      <c r="R38" s="1742"/>
      <c r="S38" s="1742"/>
      <c r="T38" s="1742"/>
      <c r="U38" s="1742"/>
      <c r="V38" s="1742"/>
      <c r="W38" s="1742"/>
      <c r="X38" s="1742"/>
    </row>
    <row r="39" spans="1:24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  <c r="X39" s="8" t="s">
        <v>28</v>
      </c>
    </row>
    <row r="40" spans="1:24">
      <c r="A40" s="15" t="s">
        <v>102</v>
      </c>
      <c r="B40" s="15" t="s">
        <v>92</v>
      </c>
      <c r="C40" s="15" t="s">
        <v>8355</v>
      </c>
      <c r="D40" s="15" t="s">
        <v>159</v>
      </c>
      <c r="E40" s="24">
        <v>45851.041666666664</v>
      </c>
      <c r="F40" s="15">
        <v>10.3</v>
      </c>
      <c r="G40" s="37" t="s">
        <v>3121</v>
      </c>
      <c r="H40" s="15"/>
      <c r="I40" s="15"/>
      <c r="J40" s="15"/>
      <c r="K40" s="15"/>
      <c r="L40" s="35">
        <v>54</v>
      </c>
      <c r="M40" s="35">
        <v>54</v>
      </c>
      <c r="N40" s="35">
        <v>53</v>
      </c>
      <c r="O40" s="15"/>
      <c r="P40" s="14">
        <f>SUM(H40:O40)</f>
        <v>161</v>
      </c>
      <c r="Q40" s="17" t="s">
        <v>32</v>
      </c>
      <c r="R40" s="14">
        <v>112592</v>
      </c>
      <c r="S40" s="23" t="s">
        <v>33</v>
      </c>
      <c r="T40" s="16" t="s">
        <v>161</v>
      </c>
      <c r="U40" s="16" t="s">
        <v>90</v>
      </c>
      <c r="V40" s="16">
        <v>1013063</v>
      </c>
      <c r="W40" s="16" t="s">
        <v>8349</v>
      </c>
      <c r="X40" s="16"/>
    </row>
    <row r="41" spans="1:24">
      <c r="A41" s="15" t="s">
        <v>3916</v>
      </c>
      <c r="B41" s="15" t="s">
        <v>92</v>
      </c>
      <c r="C41" s="15" t="s">
        <v>8356</v>
      </c>
      <c r="D41" s="15" t="s">
        <v>159</v>
      </c>
      <c r="E41" s="24">
        <v>45851.041666666664</v>
      </c>
      <c r="F41" s="15">
        <v>10.3</v>
      </c>
      <c r="G41" s="37" t="s">
        <v>3121</v>
      </c>
      <c r="H41" s="15"/>
      <c r="I41" s="15"/>
      <c r="J41" s="15"/>
      <c r="K41" s="15"/>
      <c r="L41" s="35">
        <v>54</v>
      </c>
      <c r="M41" s="35">
        <v>54</v>
      </c>
      <c r="N41" s="272">
        <v>53</v>
      </c>
      <c r="O41" s="15"/>
      <c r="P41" s="14">
        <f>SUM(H41:O41)</f>
        <v>161</v>
      </c>
      <c r="Q41" s="17" t="s">
        <v>32</v>
      </c>
      <c r="R41" s="14">
        <v>112595</v>
      </c>
      <c r="S41" s="23" t="s">
        <v>33</v>
      </c>
      <c r="T41" s="16" t="s">
        <v>161</v>
      </c>
      <c r="U41" s="16" t="s">
        <v>90</v>
      </c>
      <c r="V41" s="16">
        <v>1013064</v>
      </c>
      <c r="W41" s="16" t="s">
        <v>8349</v>
      </c>
      <c r="X41" s="16"/>
    </row>
    <row r="42" spans="1:24">
      <c r="A42" s="15" t="s">
        <v>119</v>
      </c>
      <c r="B42" s="15" t="s">
        <v>92</v>
      </c>
      <c r="C42" s="35" t="s">
        <v>8357</v>
      </c>
      <c r="D42" s="15" t="s">
        <v>159</v>
      </c>
      <c r="E42" s="24">
        <v>45851.041666666664</v>
      </c>
      <c r="F42" s="15">
        <v>10.3</v>
      </c>
      <c r="G42" s="37" t="s">
        <v>3121</v>
      </c>
      <c r="H42" s="15"/>
      <c r="I42" s="15"/>
      <c r="J42" s="15"/>
      <c r="K42" s="15"/>
      <c r="L42" s="35">
        <v>54</v>
      </c>
      <c r="M42" s="35">
        <v>54</v>
      </c>
      <c r="N42" s="35">
        <v>53</v>
      </c>
      <c r="O42" s="15"/>
      <c r="P42" s="14">
        <f>SUM(H42:O42)</f>
        <v>161</v>
      </c>
      <c r="Q42" s="17" t="s">
        <v>32</v>
      </c>
      <c r="R42" s="14">
        <v>112602</v>
      </c>
      <c r="S42" s="23" t="s">
        <v>33</v>
      </c>
      <c r="T42" s="16" t="s">
        <v>161</v>
      </c>
      <c r="U42" s="16" t="s">
        <v>90</v>
      </c>
      <c r="V42" s="16">
        <v>1013065</v>
      </c>
      <c r="W42" s="16" t="s">
        <v>8349</v>
      </c>
      <c r="X42" s="16"/>
    </row>
    <row r="43" spans="1:24">
      <c r="A43" s="15" t="s">
        <v>142</v>
      </c>
      <c r="B43" s="15" t="s">
        <v>72</v>
      </c>
      <c r="C43" s="35" t="s">
        <v>8358</v>
      </c>
      <c r="D43" s="15" t="s">
        <v>71</v>
      </c>
      <c r="E43" s="24">
        <v>45851.711805555555</v>
      </c>
      <c r="F43" s="15">
        <v>14.5</v>
      </c>
      <c r="G43" s="37"/>
      <c r="H43" s="35">
        <v>4</v>
      </c>
      <c r="I43" s="35">
        <v>4</v>
      </c>
      <c r="J43" s="35">
        <v>4</v>
      </c>
      <c r="K43" s="35">
        <v>68</v>
      </c>
      <c r="L43" s="15"/>
      <c r="M43" s="35">
        <v>81</v>
      </c>
      <c r="N43" s="15"/>
      <c r="O43" s="15"/>
      <c r="P43" s="14">
        <f>SUM(H43:O43)</f>
        <v>161</v>
      </c>
      <c r="Q43" s="14" t="s">
        <v>30</v>
      </c>
      <c r="R43" s="14">
        <v>112586</v>
      </c>
      <c r="S43" s="14" t="s">
        <v>31</v>
      </c>
      <c r="T43" s="16" t="s">
        <v>8359</v>
      </c>
      <c r="U43" s="16"/>
      <c r="V43" s="16">
        <v>1013066</v>
      </c>
      <c r="W43" s="16" t="s">
        <v>2131</v>
      </c>
      <c r="X43" s="16"/>
    </row>
    <row r="44" spans="1:24">
      <c r="A44" s="15" t="s">
        <v>141</v>
      </c>
      <c r="B44" s="15" t="s">
        <v>69</v>
      </c>
      <c r="C44" s="35" t="s">
        <v>8360</v>
      </c>
      <c r="D44" s="15" t="s">
        <v>68</v>
      </c>
      <c r="E44" s="24">
        <v>45850.753472222219</v>
      </c>
      <c r="F44" s="15">
        <v>14.5</v>
      </c>
      <c r="G44" s="37"/>
      <c r="H44" s="15"/>
      <c r="I44" s="15"/>
      <c r="J44" s="15"/>
      <c r="K44" s="15"/>
      <c r="L44" s="35">
        <v>107</v>
      </c>
      <c r="M44" s="272">
        <v>54</v>
      </c>
      <c r="N44" s="15"/>
      <c r="O44" s="15"/>
      <c r="P44" s="14">
        <f>SUM(H44:O44)</f>
        <v>161</v>
      </c>
      <c r="Q44" s="14" t="s">
        <v>30</v>
      </c>
      <c r="R44" s="14">
        <v>112587</v>
      </c>
      <c r="S44" s="14" t="s">
        <v>31</v>
      </c>
      <c r="T44" s="16" t="s">
        <v>8359</v>
      </c>
      <c r="U44" s="16"/>
      <c r="V44" s="16">
        <v>1013067</v>
      </c>
      <c r="W44" s="16" t="s">
        <v>2131</v>
      </c>
      <c r="X44" s="16"/>
    </row>
    <row r="45" spans="1:24">
      <c r="A45" s="15"/>
      <c r="B45" s="15"/>
      <c r="C45" s="15"/>
      <c r="D45" s="15"/>
      <c r="E45" s="15"/>
      <c r="F45" s="15"/>
      <c r="G45" s="37"/>
      <c r="H45" s="15"/>
      <c r="I45" s="15"/>
      <c r="J45" s="15"/>
      <c r="K45" s="15"/>
      <c r="L45" s="15"/>
      <c r="M45" s="15"/>
      <c r="N45" s="15"/>
      <c r="O45" s="15"/>
      <c r="P45" s="14"/>
      <c r="Q45" s="14"/>
      <c r="R45" s="14"/>
      <c r="S45" s="14"/>
      <c r="T45" s="16"/>
      <c r="U45" s="16"/>
      <c r="V45" s="16"/>
      <c r="W45" s="16"/>
      <c r="X45" s="16"/>
    </row>
    <row r="46" spans="1:24">
      <c r="A46" s="15"/>
      <c r="B46" s="15"/>
      <c r="C46" s="15"/>
      <c r="D46" s="15"/>
      <c r="E46" s="15"/>
      <c r="F46" s="15"/>
      <c r="G46" s="37"/>
      <c r="H46" s="15"/>
      <c r="I46" s="15"/>
      <c r="J46" s="15"/>
      <c r="K46" s="15"/>
      <c r="L46" s="15"/>
      <c r="M46" s="15"/>
      <c r="N46" s="15"/>
      <c r="O46" s="15"/>
      <c r="P46" s="14"/>
      <c r="Q46" s="14"/>
      <c r="R46" s="14"/>
      <c r="S46" s="14"/>
      <c r="T46" s="16"/>
      <c r="U46" s="16"/>
      <c r="V46" s="16"/>
      <c r="W46" s="16"/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3">SUM(H40:H46)</f>
        <v>4</v>
      </c>
      <c r="I47" s="11">
        <f t="shared" si="3"/>
        <v>4</v>
      </c>
      <c r="J47" s="11">
        <f t="shared" si="3"/>
        <v>4</v>
      </c>
      <c r="K47" s="11">
        <f t="shared" si="3"/>
        <v>68</v>
      </c>
      <c r="L47" s="11">
        <f t="shared" si="3"/>
        <v>269</v>
      </c>
      <c r="M47" s="11">
        <f t="shared" si="3"/>
        <v>297</v>
      </c>
      <c r="N47" s="11">
        <f t="shared" si="3"/>
        <v>159</v>
      </c>
      <c r="O47" s="11">
        <f t="shared" si="3"/>
        <v>0</v>
      </c>
      <c r="P47" s="11">
        <f t="shared" si="3"/>
        <v>805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4" t="s">
        <v>169</v>
      </c>
      <c r="B51" s="1564" t="s">
        <v>7158</v>
      </c>
      <c r="C51" s="1564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4" t="s">
        <v>161</v>
      </c>
      <c r="B52" s="1564" t="s">
        <v>7138</v>
      </c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5" t="s">
        <v>42</v>
      </c>
      <c r="B53" s="1772" t="s">
        <v>7334</v>
      </c>
      <c r="C53" s="1772"/>
      <c r="D53" s="1"/>
      <c r="E53" s="1"/>
    </row>
    <row r="54" spans="1:23">
      <c r="A54" s="5" t="s">
        <v>42</v>
      </c>
      <c r="B54" s="1772"/>
      <c r="C54" s="1772"/>
    </row>
    <row r="55" spans="1:23">
      <c r="A55" s="5" t="s">
        <v>43</v>
      </c>
      <c r="B55" s="1772" t="s">
        <v>7398</v>
      </c>
      <c r="C55" s="1772"/>
      <c r="D55" s="1"/>
      <c r="E55" s="1"/>
    </row>
    <row r="56" spans="1:23">
      <c r="A56" s="5" t="s">
        <v>44</v>
      </c>
      <c r="B56" s="1567">
        <v>0.66666666666666663</v>
      </c>
      <c r="C56" s="1565"/>
      <c r="D56" s="1"/>
      <c r="E56" s="1"/>
    </row>
  </sheetData>
  <mergeCells count="32">
    <mergeCell ref="B13:C13"/>
    <mergeCell ref="A1:F1"/>
    <mergeCell ref="H1:P1"/>
    <mergeCell ref="Q1:X1"/>
    <mergeCell ref="B11:D11"/>
    <mergeCell ref="J11:L11"/>
    <mergeCell ref="B14:C14"/>
    <mergeCell ref="B15:C15"/>
    <mergeCell ref="B16:C16"/>
    <mergeCell ref="B17:C17"/>
    <mergeCell ref="A19:F19"/>
    <mergeCell ref="B49:D49"/>
    <mergeCell ref="J49:L49"/>
    <mergeCell ref="Q19:X19"/>
    <mergeCell ref="B28:D28"/>
    <mergeCell ref="J28:L28"/>
    <mergeCell ref="B30:C30"/>
    <mergeCell ref="B32:C32"/>
    <mergeCell ref="B33:C33"/>
    <mergeCell ref="H19:P19"/>
    <mergeCell ref="B34:C34"/>
    <mergeCell ref="B35:C35"/>
    <mergeCell ref="A38:F38"/>
    <mergeCell ref="H38:P38"/>
    <mergeCell ref="Q38:X38"/>
    <mergeCell ref="B31:C31"/>
    <mergeCell ref="B51:C51"/>
    <mergeCell ref="B53:C53"/>
    <mergeCell ref="B54:C54"/>
    <mergeCell ref="B55:C55"/>
    <mergeCell ref="B56:C56"/>
    <mergeCell ref="B52:C52"/>
  </mergeCells>
  <pageMargins left="0.7" right="0.7" top="0.75" bottom="0.75" header="0.3" footer="0.3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59D5-EC16-40F4-A1C6-2444927DE32D}">
  <sheetPr>
    <tabColor rgb="FFFFC000"/>
  </sheetPr>
  <dimension ref="A1:X96"/>
  <sheetViews>
    <sheetView workbookViewId="0">
      <selection activeCell="E22" sqref="E22"/>
    </sheetView>
  </sheetViews>
  <sheetFormatPr defaultColWidth="11.42578125" defaultRowHeight="15"/>
  <cols>
    <col min="1" max="1" width="25.42578125" customWidth="1"/>
    <col min="2" max="2" width="11.85546875" customWidth="1"/>
    <col min="3" max="3" width="20.7109375" customWidth="1"/>
    <col min="4" max="4" width="12.42578125" customWidth="1"/>
    <col min="5" max="5" width="16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8.85546875" customWidth="1"/>
  </cols>
  <sheetData>
    <row r="1" spans="1:24" ht="23.25">
      <c r="A1" s="1665" t="s">
        <v>180</v>
      </c>
      <c r="B1" s="1665"/>
      <c r="C1" s="1665"/>
      <c r="D1" s="1665"/>
      <c r="E1" s="1665"/>
      <c r="F1" s="1665"/>
      <c r="G1" s="7"/>
      <c r="H1" s="1559" t="s">
        <v>8361</v>
      </c>
      <c r="I1" s="1559"/>
      <c r="J1" s="1559"/>
      <c r="K1" s="1559"/>
      <c r="L1" s="1559"/>
      <c r="M1" s="1559"/>
      <c r="N1" s="1559"/>
      <c r="O1" s="1559"/>
      <c r="P1" s="1559"/>
      <c r="Q1" s="1560" t="s">
        <v>8193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8362</v>
      </c>
      <c r="D3" s="15" t="s">
        <v>56</v>
      </c>
      <c r="E3" s="24">
        <v>45848.229166666664</v>
      </c>
      <c r="F3" s="15">
        <v>10.3</v>
      </c>
      <c r="G3" s="37"/>
      <c r="H3" s="15"/>
      <c r="I3" s="15"/>
      <c r="J3" s="35">
        <v>122</v>
      </c>
      <c r="K3" s="35">
        <v>194</v>
      </c>
      <c r="L3" s="15"/>
      <c r="M3" s="15"/>
      <c r="N3" s="15"/>
      <c r="O3" s="15"/>
      <c r="P3" s="14">
        <f t="shared" ref="P3:P8" si="0">SUM(H3:O3)</f>
        <v>316</v>
      </c>
      <c r="Q3" s="14" t="s">
        <v>30</v>
      </c>
      <c r="R3" s="14">
        <v>112506</v>
      </c>
      <c r="S3" s="14" t="s">
        <v>31</v>
      </c>
      <c r="T3" s="16" t="s">
        <v>169</v>
      </c>
      <c r="U3" s="16" t="s">
        <v>90</v>
      </c>
      <c r="V3" s="16">
        <v>1012989</v>
      </c>
      <c r="W3" s="16" t="s">
        <v>8363</v>
      </c>
      <c r="X3" s="16"/>
    </row>
    <row r="4" spans="1:24">
      <c r="A4" s="15" t="s">
        <v>219</v>
      </c>
      <c r="B4" s="15" t="s">
        <v>75</v>
      </c>
      <c r="C4" s="15" t="s">
        <v>8364</v>
      </c>
      <c r="D4" s="15" t="s">
        <v>74</v>
      </c>
      <c r="E4" s="24">
        <v>45847.524305555555</v>
      </c>
      <c r="F4" s="15">
        <v>15.3</v>
      </c>
      <c r="G4" s="37"/>
      <c r="H4" s="15"/>
      <c r="I4" s="15"/>
      <c r="J4" s="35">
        <v>27</v>
      </c>
      <c r="K4" s="35">
        <v>133</v>
      </c>
      <c r="L4" s="15"/>
      <c r="M4" s="15"/>
      <c r="N4" s="15"/>
      <c r="O4" s="15"/>
      <c r="P4" s="14">
        <f t="shared" si="0"/>
        <v>160</v>
      </c>
      <c r="Q4" s="14" t="s">
        <v>30</v>
      </c>
      <c r="R4" s="14">
        <v>112511</v>
      </c>
      <c r="S4" s="14" t="s">
        <v>31</v>
      </c>
      <c r="T4" s="16" t="s">
        <v>169</v>
      </c>
      <c r="U4" s="16" t="s">
        <v>660</v>
      </c>
      <c r="V4" s="16">
        <v>1012990</v>
      </c>
      <c r="W4" s="16" t="s">
        <v>1009</v>
      </c>
      <c r="X4" s="16"/>
    </row>
    <row r="5" spans="1:24">
      <c r="A5" s="15" t="s">
        <v>111</v>
      </c>
      <c r="B5" s="15" t="s">
        <v>65</v>
      </c>
      <c r="C5" s="15" t="s">
        <v>8365</v>
      </c>
      <c r="D5" s="15" t="s">
        <v>64</v>
      </c>
      <c r="E5" s="24">
        <v>45847.472222222219</v>
      </c>
      <c r="F5" s="15">
        <v>14.8</v>
      </c>
      <c r="G5" s="37"/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0"/>
        <v>161</v>
      </c>
      <c r="Q5" s="14" t="s">
        <v>30</v>
      </c>
      <c r="R5" s="14">
        <v>112508</v>
      </c>
      <c r="S5" s="23" t="s">
        <v>33</v>
      </c>
      <c r="T5" s="16" t="s">
        <v>169</v>
      </c>
      <c r="U5" s="16" t="s">
        <v>90</v>
      </c>
      <c r="V5" s="16">
        <v>1012991</v>
      </c>
      <c r="W5" s="16" t="s">
        <v>1009</v>
      </c>
      <c r="X5" s="16"/>
    </row>
    <row r="6" spans="1:24">
      <c r="A6" s="15" t="s">
        <v>113</v>
      </c>
      <c r="B6" s="15" t="s">
        <v>65</v>
      </c>
      <c r="C6" s="15" t="s">
        <v>8366</v>
      </c>
      <c r="D6" s="15" t="s">
        <v>64</v>
      </c>
      <c r="E6" s="24">
        <v>45847.472222222219</v>
      </c>
      <c r="F6" s="15">
        <v>14.8</v>
      </c>
      <c r="G6" s="37"/>
      <c r="H6" s="15"/>
      <c r="I6" s="15"/>
      <c r="J6" s="15"/>
      <c r="K6" s="15"/>
      <c r="L6" s="35">
        <v>81</v>
      </c>
      <c r="M6" s="15"/>
      <c r="N6" s="15"/>
      <c r="O6" s="15"/>
      <c r="P6" s="14">
        <f t="shared" si="0"/>
        <v>81</v>
      </c>
      <c r="Q6" s="14" t="s">
        <v>30</v>
      </c>
      <c r="R6" s="14">
        <v>112509</v>
      </c>
      <c r="S6" s="23" t="s">
        <v>33</v>
      </c>
      <c r="T6" s="16" t="s">
        <v>169</v>
      </c>
      <c r="U6" s="16" t="s">
        <v>90</v>
      </c>
      <c r="V6" s="16">
        <v>1012994</v>
      </c>
      <c r="W6" s="16" t="s">
        <v>1009</v>
      </c>
      <c r="X6" s="16"/>
    </row>
    <row r="7" spans="1:24">
      <c r="A7" s="15" t="s">
        <v>122</v>
      </c>
      <c r="B7" s="15" t="s">
        <v>62</v>
      </c>
      <c r="C7" s="15" t="s">
        <v>8367</v>
      </c>
      <c r="D7" s="15" t="s">
        <v>61</v>
      </c>
      <c r="E7" s="24">
        <v>45847.767361111109</v>
      </c>
      <c r="F7" s="15">
        <v>13</v>
      </c>
      <c r="G7" s="37"/>
      <c r="H7" s="15"/>
      <c r="I7" s="15"/>
      <c r="J7" s="35">
        <v>79</v>
      </c>
      <c r="K7" s="35">
        <v>80</v>
      </c>
      <c r="L7" s="15"/>
      <c r="M7" s="15"/>
      <c r="N7" s="15"/>
      <c r="O7" s="15"/>
      <c r="P7" s="14">
        <f t="shared" si="0"/>
        <v>159</v>
      </c>
      <c r="Q7" s="14" t="s">
        <v>30</v>
      </c>
      <c r="R7" s="14">
        <v>112507</v>
      </c>
      <c r="S7" s="14" t="s">
        <v>31</v>
      </c>
      <c r="T7" s="16" t="s">
        <v>169</v>
      </c>
      <c r="U7" s="16" t="s">
        <v>90</v>
      </c>
      <c r="V7" s="16">
        <v>1012992</v>
      </c>
      <c r="W7" s="16" t="s">
        <v>8368</v>
      </c>
      <c r="X7" s="16"/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14"/>
      <c r="S8" s="14"/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228</v>
      </c>
      <c r="K9" s="11">
        <f t="shared" si="1"/>
        <v>407</v>
      </c>
      <c r="L9" s="11">
        <f t="shared" si="1"/>
        <v>242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877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4855</v>
      </c>
      <c r="B13" s="1564"/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565" t="s">
        <v>1599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565" t="s">
        <v>8369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567">
        <v>0.5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665" t="s">
        <v>194</v>
      </c>
      <c r="B19" s="1665"/>
      <c r="C19" s="1665"/>
      <c r="D19" s="1665"/>
      <c r="E19" s="1665"/>
      <c r="F19" s="1665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5447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 t="s">
        <v>515</v>
      </c>
      <c r="B21" s="15" t="s">
        <v>78</v>
      </c>
      <c r="C21" s="15" t="s">
        <v>8370</v>
      </c>
      <c r="D21" s="15" t="s">
        <v>88</v>
      </c>
      <c r="E21" s="24">
        <v>45848.166666666664</v>
      </c>
      <c r="F21" s="15">
        <v>10.3</v>
      </c>
      <c r="G21" s="37" t="s">
        <v>3121</v>
      </c>
      <c r="H21" s="15"/>
      <c r="I21" s="15"/>
      <c r="J21" s="15"/>
      <c r="K21" s="15"/>
      <c r="L21" s="35">
        <v>80</v>
      </c>
      <c r="M21" s="35">
        <v>81</v>
      </c>
      <c r="N21" s="15"/>
      <c r="O21" s="15"/>
      <c r="P21" s="14">
        <f t="shared" ref="P21:P27" si="2">SUM(H21:O21)</f>
        <v>161</v>
      </c>
      <c r="Q21" s="17" t="s">
        <v>32</v>
      </c>
      <c r="R21" s="14">
        <v>112539</v>
      </c>
      <c r="S21" s="23" t="s">
        <v>33</v>
      </c>
      <c r="T21" s="16" t="s">
        <v>161</v>
      </c>
      <c r="U21" s="16" t="s">
        <v>90</v>
      </c>
      <c r="V21" s="16">
        <v>1012999</v>
      </c>
      <c r="W21" s="16" t="s">
        <v>2292</v>
      </c>
      <c r="X21" s="16"/>
    </row>
    <row r="22" spans="1:24">
      <c r="A22" s="15" t="s">
        <v>152</v>
      </c>
      <c r="B22" s="15" t="s">
        <v>78</v>
      </c>
      <c r="C22" s="15" t="s">
        <v>8371</v>
      </c>
      <c r="D22" s="15" t="s">
        <v>88</v>
      </c>
      <c r="E22" s="24">
        <v>45848.166666666664</v>
      </c>
      <c r="F22" s="15">
        <v>10.3</v>
      </c>
      <c r="G22" s="37" t="s">
        <v>3121</v>
      </c>
      <c r="H22" s="15"/>
      <c r="I22" s="15"/>
      <c r="J22" s="15"/>
      <c r="K22" s="15"/>
      <c r="L22" s="35">
        <v>80</v>
      </c>
      <c r="M22" s="35">
        <v>81</v>
      </c>
      <c r="N22" s="15"/>
      <c r="O22" s="15"/>
      <c r="P22" s="14">
        <f t="shared" si="2"/>
        <v>161</v>
      </c>
      <c r="Q22" s="17" t="s">
        <v>32</v>
      </c>
      <c r="R22" s="14">
        <v>112540</v>
      </c>
      <c r="S22" s="23" t="s">
        <v>33</v>
      </c>
      <c r="T22" s="16" t="s">
        <v>161</v>
      </c>
      <c r="U22" s="16" t="s">
        <v>90</v>
      </c>
      <c r="V22" s="16">
        <v>1013000</v>
      </c>
      <c r="W22" s="16" t="s">
        <v>2292</v>
      </c>
      <c r="X22" s="16"/>
    </row>
    <row r="23" spans="1:24">
      <c r="A23" s="321" t="s">
        <v>120</v>
      </c>
      <c r="B23" s="321" t="s">
        <v>78</v>
      </c>
      <c r="C23" s="321" t="s">
        <v>8372</v>
      </c>
      <c r="D23" s="321" t="s">
        <v>932</v>
      </c>
      <c r="E23" s="455">
        <v>45848.003472222219</v>
      </c>
      <c r="F23" s="321">
        <v>10.3</v>
      </c>
      <c r="G23" s="37" t="s">
        <v>3121</v>
      </c>
      <c r="H23" s="321"/>
      <c r="I23" s="321"/>
      <c r="J23" s="321"/>
      <c r="K23" s="321"/>
      <c r="L23" s="311">
        <v>54</v>
      </c>
      <c r="M23" s="311">
        <v>54</v>
      </c>
      <c r="N23" s="311">
        <v>53</v>
      </c>
      <c r="O23" s="15"/>
      <c r="P23" s="14">
        <f t="shared" si="2"/>
        <v>161</v>
      </c>
      <c r="Q23" s="17" t="s">
        <v>32</v>
      </c>
      <c r="R23" s="14">
        <v>112541</v>
      </c>
      <c r="S23" s="23" t="s">
        <v>33</v>
      </c>
      <c r="T23" s="16" t="s">
        <v>161</v>
      </c>
      <c r="U23" s="16" t="s">
        <v>90</v>
      </c>
      <c r="V23" s="16">
        <v>1013001</v>
      </c>
      <c r="W23" s="16" t="s">
        <v>2292</v>
      </c>
      <c r="X23" s="16"/>
    </row>
    <row r="24" spans="1:24">
      <c r="A24" s="376" t="s">
        <v>3866</v>
      </c>
      <c r="B24" s="376" t="s">
        <v>78</v>
      </c>
      <c r="C24" s="250" t="s">
        <v>8373</v>
      </c>
      <c r="D24" s="15" t="s">
        <v>88</v>
      </c>
      <c r="E24" s="24">
        <v>45848.166666666664</v>
      </c>
      <c r="F24" s="15">
        <v>10.3</v>
      </c>
      <c r="G24" s="37" t="s">
        <v>3121</v>
      </c>
      <c r="H24" s="250"/>
      <c r="I24" s="250"/>
      <c r="J24" s="250"/>
      <c r="K24" s="250"/>
      <c r="L24" s="345">
        <v>54</v>
      </c>
      <c r="M24" s="345">
        <v>54</v>
      </c>
      <c r="N24" s="345">
        <v>53</v>
      </c>
      <c r="O24" s="25"/>
      <c r="P24" s="14">
        <f t="shared" si="2"/>
        <v>161</v>
      </c>
      <c r="Q24" s="17" t="s">
        <v>32</v>
      </c>
      <c r="R24" s="14">
        <v>112542</v>
      </c>
      <c r="S24" s="23" t="s">
        <v>33</v>
      </c>
      <c r="T24" s="16" t="s">
        <v>161</v>
      </c>
      <c r="U24" s="16" t="s">
        <v>90</v>
      </c>
      <c r="V24" s="16">
        <v>1013002</v>
      </c>
      <c r="W24" s="16" t="s">
        <v>2292</v>
      </c>
      <c r="X24" s="16"/>
    </row>
    <row r="25" spans="1:24">
      <c r="A25" s="45" t="s">
        <v>4228</v>
      </c>
      <c r="B25" s="45" t="s">
        <v>92</v>
      </c>
      <c r="C25" s="45" t="s">
        <v>8374</v>
      </c>
      <c r="D25" s="45" t="s">
        <v>159</v>
      </c>
      <c r="E25" s="450">
        <v>45848.041666666664</v>
      </c>
      <c r="F25" s="45">
        <v>10.3</v>
      </c>
      <c r="G25" s="37" t="s">
        <v>3121</v>
      </c>
      <c r="H25" s="45"/>
      <c r="I25" s="45"/>
      <c r="J25" s="45"/>
      <c r="K25" s="45"/>
      <c r="L25" s="345">
        <v>54</v>
      </c>
      <c r="M25" s="345">
        <v>54</v>
      </c>
      <c r="N25" s="345">
        <v>53</v>
      </c>
      <c r="O25" s="15"/>
      <c r="P25" s="14">
        <f t="shared" si="2"/>
        <v>161</v>
      </c>
      <c r="Q25" s="17" t="s">
        <v>32</v>
      </c>
      <c r="R25" s="14">
        <v>112543</v>
      </c>
      <c r="S25" s="23" t="s">
        <v>33</v>
      </c>
      <c r="T25" s="16" t="s">
        <v>161</v>
      </c>
      <c r="U25" s="16" t="s">
        <v>90</v>
      </c>
      <c r="V25" s="16">
        <v>1013003</v>
      </c>
      <c r="W25" s="16" t="s">
        <v>2292</v>
      </c>
      <c r="X25" s="16"/>
    </row>
    <row r="26" spans="1:24">
      <c r="A26" s="45"/>
      <c r="B26" s="45"/>
      <c r="C26" s="45"/>
      <c r="D26" s="45"/>
      <c r="E26" s="45"/>
      <c r="F26" s="45"/>
      <c r="G26" s="512"/>
      <c r="H26" s="45"/>
      <c r="I26" s="45"/>
      <c r="J26" s="45"/>
      <c r="K26" s="45"/>
      <c r="L26" s="340"/>
      <c r="M26" s="340"/>
      <c r="N26" s="340"/>
      <c r="O26" s="15"/>
      <c r="P26" s="14">
        <f t="shared" si="2"/>
        <v>0</v>
      </c>
      <c r="Q26" s="14"/>
      <c r="R26" s="14"/>
      <c r="S26" s="14"/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/>
      <c r="R27" s="14"/>
      <c r="S27" s="14"/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322</v>
      </c>
      <c r="M28" s="11">
        <f t="shared" si="3"/>
        <v>324</v>
      </c>
      <c r="N28" s="11">
        <f t="shared" si="3"/>
        <v>159</v>
      </c>
      <c r="O28" s="11">
        <f t="shared" si="3"/>
        <v>0</v>
      </c>
      <c r="P28" s="11">
        <f t="shared" si="3"/>
        <v>805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4605</v>
      </c>
      <c r="B32" s="1564"/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565" t="s">
        <v>8375</v>
      </c>
      <c r="C33" s="1565"/>
      <c r="D33" s="1"/>
      <c r="E33" s="1"/>
    </row>
    <row r="34" spans="1:24">
      <c r="A34" s="5" t="s">
        <v>42</v>
      </c>
      <c r="B34" s="1565"/>
      <c r="C34" s="1565"/>
    </row>
    <row r="35" spans="1:24">
      <c r="A35" s="5" t="s">
        <v>43</v>
      </c>
      <c r="B35" s="1566">
        <v>358400711249</v>
      </c>
      <c r="C35" s="1565"/>
      <c r="D35" s="1"/>
      <c r="E35" s="1"/>
    </row>
    <row r="36" spans="1:24">
      <c r="A36" s="5" t="s">
        <v>44</v>
      </c>
      <c r="B36" s="1567">
        <v>0.66666666666666663</v>
      </c>
      <c r="C36" s="1565"/>
      <c r="D36" s="1"/>
      <c r="E36" s="1"/>
    </row>
    <row r="38" spans="1:24" ht="23.25">
      <c r="A38" s="1665" t="s">
        <v>205</v>
      </c>
      <c r="B38" s="1665"/>
      <c r="C38" s="1665"/>
      <c r="D38" s="1665"/>
      <c r="E38" s="1665"/>
      <c r="F38" s="1665"/>
      <c r="G38" s="7"/>
      <c r="H38" s="1559" t="s">
        <v>346</v>
      </c>
      <c r="I38" s="1559"/>
      <c r="J38" s="1559"/>
      <c r="K38" s="1559"/>
      <c r="L38" s="1559"/>
      <c r="M38" s="1559"/>
      <c r="N38" s="1559"/>
      <c r="O38" s="1559"/>
      <c r="P38" s="1559"/>
      <c r="Q38" s="1741" t="s">
        <v>8376</v>
      </c>
      <c r="R38" s="1742"/>
      <c r="S38" s="1742"/>
      <c r="T38" s="1742"/>
      <c r="U38" s="1742"/>
      <c r="V38" s="1742"/>
      <c r="W38" s="1742"/>
      <c r="X38" s="1742"/>
    </row>
    <row r="39" spans="1:24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  <c r="X39" s="8" t="s">
        <v>28</v>
      </c>
    </row>
    <row r="40" spans="1:24">
      <c r="A40" s="15" t="s">
        <v>519</v>
      </c>
      <c r="B40" s="15" t="s">
        <v>78</v>
      </c>
      <c r="C40" s="35" t="s">
        <v>8377</v>
      </c>
      <c r="D40" s="15" t="s">
        <v>88</v>
      </c>
      <c r="E40" s="24">
        <v>45849.166666666664</v>
      </c>
      <c r="F40" s="15">
        <v>10.3</v>
      </c>
      <c r="G40" s="37" t="s">
        <v>3121</v>
      </c>
      <c r="H40" s="15"/>
      <c r="I40" s="15"/>
      <c r="J40" s="15"/>
      <c r="K40" s="15"/>
      <c r="L40" s="35">
        <v>27</v>
      </c>
      <c r="M40" s="35">
        <v>54</v>
      </c>
      <c r="N40" s="35">
        <v>53</v>
      </c>
      <c r="O40" s="35">
        <v>27</v>
      </c>
      <c r="P40" s="14">
        <f t="shared" ref="P40:P46" si="4">SUM(H40:O40)</f>
        <v>161</v>
      </c>
      <c r="Q40" s="17" t="s">
        <v>32</v>
      </c>
      <c r="R40" s="14">
        <v>112544</v>
      </c>
      <c r="S40" s="23" t="s">
        <v>33</v>
      </c>
      <c r="T40" s="16" t="s">
        <v>161</v>
      </c>
      <c r="U40" s="16" t="s">
        <v>90</v>
      </c>
      <c r="V40" s="16">
        <v>1013005</v>
      </c>
      <c r="W40" s="16" t="s">
        <v>8378</v>
      </c>
      <c r="X40" s="16"/>
    </row>
    <row r="41" spans="1:24">
      <c r="A41" s="15" t="s">
        <v>86</v>
      </c>
      <c r="B41" s="15" t="s">
        <v>78</v>
      </c>
      <c r="C41" s="35" t="s">
        <v>8379</v>
      </c>
      <c r="D41" s="15" t="s">
        <v>932</v>
      </c>
      <c r="E41" s="24">
        <v>45849.003472222219</v>
      </c>
      <c r="F41" s="15">
        <v>10.3</v>
      </c>
      <c r="G41" s="37" t="s">
        <v>3121</v>
      </c>
      <c r="H41" s="15"/>
      <c r="I41" s="15"/>
      <c r="J41" s="15"/>
      <c r="K41" s="15"/>
      <c r="L41" s="15"/>
      <c r="M41" s="35">
        <v>107</v>
      </c>
      <c r="N41" s="35">
        <v>54</v>
      </c>
      <c r="O41" s="15"/>
      <c r="P41" s="14">
        <f t="shared" si="4"/>
        <v>161</v>
      </c>
      <c r="Q41" s="17" t="s">
        <v>32</v>
      </c>
      <c r="R41" s="14">
        <v>112545</v>
      </c>
      <c r="S41" s="23" t="s">
        <v>33</v>
      </c>
      <c r="T41" s="16" t="s">
        <v>161</v>
      </c>
      <c r="U41" s="16" t="s">
        <v>90</v>
      </c>
      <c r="V41" s="16">
        <v>1013010</v>
      </c>
      <c r="W41" s="16" t="s">
        <v>8378</v>
      </c>
      <c r="X41" s="16"/>
    </row>
    <row r="42" spans="1:24">
      <c r="A42" s="15" t="s">
        <v>133</v>
      </c>
      <c r="B42" s="15" t="s">
        <v>134</v>
      </c>
      <c r="C42" s="35" t="s">
        <v>8380</v>
      </c>
      <c r="D42" s="15" t="s">
        <v>2892</v>
      </c>
      <c r="E42" s="24">
        <v>45848.288194444445</v>
      </c>
      <c r="F42" s="15">
        <v>10.3</v>
      </c>
      <c r="G42" s="37" t="s">
        <v>3121</v>
      </c>
      <c r="H42" s="15"/>
      <c r="I42" s="15"/>
      <c r="J42" s="15"/>
      <c r="K42" s="15"/>
      <c r="L42" s="35">
        <v>107</v>
      </c>
      <c r="M42" s="35">
        <v>54</v>
      </c>
      <c r="N42" s="15"/>
      <c r="O42" s="15"/>
      <c r="P42" s="14">
        <f t="shared" si="4"/>
        <v>161</v>
      </c>
      <c r="Q42" s="17" t="s">
        <v>32</v>
      </c>
      <c r="R42" s="14">
        <v>112546</v>
      </c>
      <c r="S42" s="23" t="s">
        <v>33</v>
      </c>
      <c r="T42" s="16" t="s">
        <v>161</v>
      </c>
      <c r="U42" s="16" t="s">
        <v>90</v>
      </c>
      <c r="V42" s="16">
        <v>1013007</v>
      </c>
      <c r="W42" s="16" t="s">
        <v>8378</v>
      </c>
      <c r="X42" s="16"/>
    </row>
    <row r="43" spans="1:24">
      <c r="A43" s="15" t="s">
        <v>133</v>
      </c>
      <c r="B43" s="15" t="s">
        <v>134</v>
      </c>
      <c r="C43" s="35" t="s">
        <v>8381</v>
      </c>
      <c r="D43" s="15" t="s">
        <v>2892</v>
      </c>
      <c r="E43" s="24">
        <v>45848.288194444445</v>
      </c>
      <c r="F43" s="15">
        <v>10.3</v>
      </c>
      <c r="G43" s="37" t="s">
        <v>3121</v>
      </c>
      <c r="H43" s="15"/>
      <c r="I43" s="15"/>
      <c r="J43" s="15"/>
      <c r="K43" s="15"/>
      <c r="L43" s="35">
        <v>107</v>
      </c>
      <c r="M43" s="35">
        <v>54</v>
      </c>
      <c r="N43" s="15"/>
      <c r="O43" s="15"/>
      <c r="P43" s="14">
        <f t="shared" si="4"/>
        <v>161</v>
      </c>
      <c r="Q43" s="17" t="s">
        <v>32</v>
      </c>
      <c r="R43" s="14">
        <v>112547</v>
      </c>
      <c r="S43" s="23" t="s">
        <v>33</v>
      </c>
      <c r="T43" s="16" t="s">
        <v>161</v>
      </c>
      <c r="U43" s="16" t="s">
        <v>90</v>
      </c>
      <c r="V43" s="16">
        <v>1013008</v>
      </c>
      <c r="W43" s="16" t="s">
        <v>8378</v>
      </c>
      <c r="X43" s="16"/>
    </row>
    <row r="44" spans="1:24">
      <c r="A44" s="15" t="s">
        <v>4228</v>
      </c>
      <c r="B44" s="15" t="s">
        <v>134</v>
      </c>
      <c r="C44" s="35" t="s">
        <v>8382</v>
      </c>
      <c r="D44" s="15" t="s">
        <v>2892</v>
      </c>
      <c r="E44" s="24">
        <v>45848.288194444445</v>
      </c>
      <c r="F44" s="15">
        <v>10.3</v>
      </c>
      <c r="G44" s="37" t="s">
        <v>3121</v>
      </c>
      <c r="H44" s="15"/>
      <c r="I44" s="15"/>
      <c r="J44" s="15"/>
      <c r="K44" s="15"/>
      <c r="L44" s="35">
        <v>107</v>
      </c>
      <c r="M44" s="35">
        <v>54</v>
      </c>
      <c r="N44" s="15"/>
      <c r="O44" s="15"/>
      <c r="P44" s="14">
        <f t="shared" si="4"/>
        <v>161</v>
      </c>
      <c r="Q44" s="17" t="s">
        <v>32</v>
      </c>
      <c r="R44" s="14">
        <v>112548</v>
      </c>
      <c r="S44" s="23" t="s">
        <v>33</v>
      </c>
      <c r="T44" s="16" t="s">
        <v>161</v>
      </c>
      <c r="U44" s="16" t="s">
        <v>90</v>
      </c>
      <c r="V44" s="16">
        <v>1013009</v>
      </c>
      <c r="W44" s="16" t="s">
        <v>8378</v>
      </c>
      <c r="X44" s="16"/>
    </row>
    <row r="45" spans="1:24">
      <c r="A45" s="15"/>
      <c r="B45" s="15"/>
      <c r="C45" s="15"/>
      <c r="D45" s="15"/>
      <c r="E45" s="15"/>
      <c r="F45" s="15"/>
      <c r="G45" s="37"/>
      <c r="H45" s="15"/>
      <c r="I45" s="15"/>
      <c r="J45" s="15"/>
      <c r="K45" s="15"/>
      <c r="L45" s="15"/>
      <c r="M45" s="15"/>
      <c r="N45" s="15"/>
      <c r="O45" s="15"/>
      <c r="P45" s="14">
        <f t="shared" si="4"/>
        <v>0</v>
      </c>
      <c r="Q45" s="14"/>
      <c r="R45" s="14"/>
      <c r="S45" s="14"/>
      <c r="T45" s="16"/>
      <c r="U45" s="16"/>
      <c r="V45" s="16"/>
      <c r="W45" s="16"/>
      <c r="X45" s="16"/>
    </row>
    <row r="46" spans="1:24">
      <c r="A46" s="15"/>
      <c r="B46" s="15"/>
      <c r="C46" s="15"/>
      <c r="D46" s="15"/>
      <c r="E46" s="15"/>
      <c r="F46" s="15"/>
      <c r="G46" s="37"/>
      <c r="H46" s="15"/>
      <c r="I46" s="15"/>
      <c r="J46" s="15"/>
      <c r="K46" s="15"/>
      <c r="L46" s="15"/>
      <c r="M46" s="15"/>
      <c r="N46" s="15"/>
      <c r="O46" s="15"/>
      <c r="P46" s="14">
        <f t="shared" si="4"/>
        <v>0</v>
      </c>
      <c r="Q46" s="14"/>
      <c r="R46" s="14"/>
      <c r="S46" s="14"/>
      <c r="T46" s="16"/>
      <c r="U46" s="16"/>
      <c r="V46" s="16"/>
      <c r="W46" s="16"/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5">SUM(H40:H46)</f>
        <v>0</v>
      </c>
      <c r="I47" s="11">
        <f t="shared" si="5"/>
        <v>0</v>
      </c>
      <c r="J47" s="11">
        <f t="shared" si="5"/>
        <v>0</v>
      </c>
      <c r="K47" s="11">
        <f t="shared" si="5"/>
        <v>0</v>
      </c>
      <c r="L47" s="11">
        <f t="shared" si="5"/>
        <v>348</v>
      </c>
      <c r="M47" s="11">
        <f t="shared" si="5"/>
        <v>323</v>
      </c>
      <c r="N47" s="11">
        <f t="shared" si="5"/>
        <v>107</v>
      </c>
      <c r="O47" s="11">
        <f t="shared" si="5"/>
        <v>27</v>
      </c>
      <c r="P47" s="11">
        <f t="shared" si="5"/>
        <v>805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4" t="s">
        <v>4605</v>
      </c>
      <c r="B51" s="1564"/>
      <c r="C51" s="1564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5" t="s">
        <v>42</v>
      </c>
      <c r="B52" s="1565" t="s">
        <v>8383</v>
      </c>
      <c r="C52" s="1565"/>
      <c r="D52" s="1"/>
      <c r="E52" s="1"/>
    </row>
    <row r="53" spans="1:24">
      <c r="A53" s="5" t="s">
        <v>42</v>
      </c>
      <c r="B53" s="1565"/>
      <c r="C53" s="1565"/>
    </row>
    <row r="54" spans="1:24">
      <c r="A54" s="5" t="s">
        <v>43</v>
      </c>
      <c r="B54" s="1566">
        <v>358400865340</v>
      </c>
      <c r="C54" s="1565"/>
      <c r="D54" s="1"/>
      <c r="E54" s="1"/>
    </row>
    <row r="55" spans="1:24">
      <c r="A55" s="5" t="s">
        <v>44</v>
      </c>
      <c r="B55" s="1567">
        <v>0.66666666666666663</v>
      </c>
      <c r="C55" s="1565"/>
      <c r="D55" s="1"/>
      <c r="E55" s="1"/>
    </row>
    <row r="58" spans="1:24" ht="23.25">
      <c r="A58" s="1559" t="s">
        <v>155</v>
      </c>
      <c r="B58" s="1559"/>
      <c r="C58" s="1559"/>
      <c r="D58" s="1559"/>
      <c r="E58" s="1559"/>
      <c r="F58" s="1559"/>
      <c r="G58" s="7"/>
      <c r="H58" s="1559" t="s">
        <v>346</v>
      </c>
      <c r="I58" s="1559"/>
      <c r="J58" s="1559"/>
      <c r="K58" s="1559"/>
      <c r="L58" s="1559"/>
      <c r="M58" s="1559"/>
      <c r="N58" s="1559"/>
      <c r="O58" s="1559"/>
      <c r="P58" s="1559"/>
      <c r="Q58" s="1741" t="s">
        <v>8384</v>
      </c>
      <c r="R58" s="1742"/>
      <c r="S58" s="1742"/>
      <c r="T58" s="1742"/>
      <c r="U58" s="1742"/>
      <c r="V58" s="1742"/>
      <c r="W58" s="1742"/>
      <c r="X58" s="1742"/>
    </row>
    <row r="59" spans="1:24" ht="26.25">
      <c r="A59" s="18" t="s">
        <v>3</v>
      </c>
      <c r="B59" s="18" t="s">
        <v>4</v>
      </c>
      <c r="C59" s="18" t="s">
        <v>5</v>
      </c>
      <c r="D59" s="18" t="s">
        <v>6</v>
      </c>
      <c r="E59" s="1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9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8" t="s">
        <v>9</v>
      </c>
      <c r="S59" s="8" t="s">
        <v>21</v>
      </c>
      <c r="T59" s="8" t="s">
        <v>24</v>
      </c>
      <c r="U59" s="8" t="s">
        <v>25</v>
      </c>
      <c r="V59" s="8" t="s">
        <v>26</v>
      </c>
      <c r="W59" s="8" t="s">
        <v>27</v>
      </c>
      <c r="X59" s="8" t="s">
        <v>28</v>
      </c>
    </row>
    <row r="60" spans="1:24">
      <c r="A60" s="376" t="s">
        <v>119</v>
      </c>
      <c r="B60" s="376" t="s">
        <v>78</v>
      </c>
      <c r="C60" s="323" t="s">
        <v>8385</v>
      </c>
      <c r="D60" s="15" t="s">
        <v>88</v>
      </c>
      <c r="E60" s="24">
        <v>45849.166666666664</v>
      </c>
      <c r="F60" s="15">
        <v>10.3</v>
      </c>
      <c r="G60" s="37" t="s">
        <v>3121</v>
      </c>
      <c r="H60" s="15"/>
      <c r="I60" s="15"/>
      <c r="J60" s="15"/>
      <c r="K60" s="15"/>
      <c r="L60" s="35">
        <v>108</v>
      </c>
      <c r="M60" s="15">
        <v>0</v>
      </c>
      <c r="N60" s="15"/>
      <c r="O60" s="15"/>
      <c r="P60" s="14">
        <f t="shared" ref="P60:P66" si="6">SUM(H60:O60)</f>
        <v>108</v>
      </c>
      <c r="Q60" s="17" t="s">
        <v>32</v>
      </c>
      <c r="R60" s="14">
        <v>112549</v>
      </c>
      <c r="S60" s="23" t="s">
        <v>33</v>
      </c>
      <c r="T60" s="16" t="s">
        <v>161</v>
      </c>
      <c r="U60" s="16" t="s">
        <v>90</v>
      </c>
      <c r="V60" s="16">
        <v>1013029</v>
      </c>
      <c r="W60" s="16" t="s">
        <v>8378</v>
      </c>
      <c r="X60" s="16"/>
    </row>
    <row r="61" spans="1:24">
      <c r="A61" s="250" t="s">
        <v>102</v>
      </c>
      <c r="B61" s="250" t="s">
        <v>92</v>
      </c>
      <c r="C61" s="323" t="s">
        <v>8386</v>
      </c>
      <c r="D61" s="250" t="s">
        <v>159</v>
      </c>
      <c r="E61" s="337">
        <v>45849.041666666664</v>
      </c>
      <c r="F61" s="25">
        <v>10.3</v>
      </c>
      <c r="G61" s="37" t="s">
        <v>3121</v>
      </c>
      <c r="H61" s="15"/>
      <c r="I61" s="15"/>
      <c r="J61" s="15"/>
      <c r="K61" s="15"/>
      <c r="L61" s="35">
        <v>107</v>
      </c>
      <c r="M61" s="35">
        <v>27</v>
      </c>
      <c r="N61" s="35">
        <v>27</v>
      </c>
      <c r="O61" s="15"/>
      <c r="P61" s="14">
        <f t="shared" si="6"/>
        <v>161</v>
      </c>
      <c r="Q61" s="17" t="s">
        <v>32</v>
      </c>
      <c r="R61" s="14">
        <v>112550</v>
      </c>
      <c r="S61" s="23" t="s">
        <v>33</v>
      </c>
      <c r="T61" s="16" t="s">
        <v>161</v>
      </c>
      <c r="U61" s="16" t="s">
        <v>90</v>
      </c>
      <c r="V61" s="16">
        <v>1013030</v>
      </c>
      <c r="W61" s="16" t="s">
        <v>8387</v>
      </c>
      <c r="X61" s="16"/>
    </row>
    <row r="62" spans="1:24">
      <c r="A62" s="250" t="s">
        <v>558</v>
      </c>
      <c r="B62" s="250" t="s">
        <v>92</v>
      </c>
      <c r="C62" s="323" t="s">
        <v>8388</v>
      </c>
      <c r="D62" s="250" t="s">
        <v>159</v>
      </c>
      <c r="E62" s="337">
        <v>45849.041666666664</v>
      </c>
      <c r="F62" s="25">
        <v>10.3</v>
      </c>
      <c r="G62" s="37" t="s">
        <v>3121</v>
      </c>
      <c r="H62" s="15"/>
      <c r="I62" s="15"/>
      <c r="J62" s="15"/>
      <c r="K62" s="15"/>
      <c r="L62" s="35">
        <v>146</v>
      </c>
      <c r="M62" s="15">
        <v>0</v>
      </c>
      <c r="N62" s="35">
        <v>15</v>
      </c>
      <c r="O62" s="15"/>
      <c r="P62" s="14">
        <f t="shared" si="6"/>
        <v>161</v>
      </c>
      <c r="Q62" s="17" t="s">
        <v>32</v>
      </c>
      <c r="R62" s="14">
        <v>112551</v>
      </c>
      <c r="S62" s="23" t="s">
        <v>33</v>
      </c>
      <c r="T62" s="16" t="s">
        <v>161</v>
      </c>
      <c r="U62" s="16" t="s">
        <v>90</v>
      </c>
      <c r="V62" s="16">
        <v>1013031</v>
      </c>
      <c r="W62" s="16" t="s">
        <v>8387</v>
      </c>
      <c r="X62" s="16"/>
    </row>
    <row r="63" spans="1:24">
      <c r="A63" s="250" t="s">
        <v>86</v>
      </c>
      <c r="B63" s="250" t="s">
        <v>92</v>
      </c>
      <c r="C63" s="323" t="s">
        <v>8389</v>
      </c>
      <c r="D63" s="250" t="s">
        <v>159</v>
      </c>
      <c r="E63" s="337">
        <v>45849.041666666664</v>
      </c>
      <c r="F63" s="25">
        <v>10.3</v>
      </c>
      <c r="G63" s="37" t="s">
        <v>3121</v>
      </c>
      <c r="H63" s="15"/>
      <c r="I63" s="15"/>
      <c r="J63" s="15"/>
      <c r="K63" s="15"/>
      <c r="L63" s="35">
        <v>161</v>
      </c>
      <c r="M63" s="15">
        <v>0</v>
      </c>
      <c r="N63" s="15">
        <v>0</v>
      </c>
      <c r="O63" s="15"/>
      <c r="P63" s="14">
        <f t="shared" si="6"/>
        <v>161</v>
      </c>
      <c r="Q63" s="17" t="s">
        <v>32</v>
      </c>
      <c r="R63" s="14">
        <v>112553</v>
      </c>
      <c r="S63" s="23" t="s">
        <v>33</v>
      </c>
      <c r="T63" s="16" t="s">
        <v>161</v>
      </c>
      <c r="U63" s="16" t="s">
        <v>90</v>
      </c>
      <c r="V63" s="16">
        <v>1013032</v>
      </c>
      <c r="W63" s="16" t="s">
        <v>8387</v>
      </c>
      <c r="X63" s="16"/>
    </row>
    <row r="64" spans="1:24">
      <c r="A64" s="376" t="s">
        <v>4752</v>
      </c>
      <c r="B64" s="376" t="s">
        <v>92</v>
      </c>
      <c r="C64" s="323" t="s">
        <v>8390</v>
      </c>
      <c r="D64" s="250" t="s">
        <v>6071</v>
      </c>
      <c r="E64" s="337">
        <v>45849.722222222219</v>
      </c>
      <c r="F64" s="25">
        <v>10.3</v>
      </c>
      <c r="G64" s="37" t="s">
        <v>5238</v>
      </c>
      <c r="H64" s="15"/>
      <c r="I64" s="15"/>
      <c r="J64" s="15"/>
      <c r="K64" s="15"/>
      <c r="L64" s="15"/>
      <c r="M64" s="35">
        <v>107</v>
      </c>
      <c r="N64" s="35">
        <v>54</v>
      </c>
      <c r="O64" s="15"/>
      <c r="P64" s="14">
        <f t="shared" si="6"/>
        <v>161</v>
      </c>
      <c r="Q64" s="17" t="s">
        <v>32</v>
      </c>
      <c r="R64" s="14">
        <v>112552</v>
      </c>
      <c r="S64" s="23" t="s">
        <v>33</v>
      </c>
      <c r="T64" s="16" t="s">
        <v>161</v>
      </c>
      <c r="U64" s="16" t="s">
        <v>90</v>
      </c>
      <c r="V64" s="16">
        <v>1013033</v>
      </c>
      <c r="W64" s="16" t="s">
        <v>8387</v>
      </c>
      <c r="X64" s="16"/>
    </row>
    <row r="65" spans="1:24">
      <c r="A65" s="250" t="s">
        <v>141</v>
      </c>
      <c r="B65" s="250" t="s">
        <v>69</v>
      </c>
      <c r="C65" s="323" t="s">
        <v>8391</v>
      </c>
      <c r="D65" s="250" t="s">
        <v>68</v>
      </c>
      <c r="E65" s="337">
        <v>45847.795138888891</v>
      </c>
      <c r="F65" s="25">
        <v>14.5</v>
      </c>
      <c r="G65" s="37"/>
      <c r="H65" s="15"/>
      <c r="I65" s="15"/>
      <c r="J65" s="15"/>
      <c r="K65" s="15"/>
      <c r="L65" s="15">
        <v>107</v>
      </c>
      <c r="M65" s="35">
        <v>54</v>
      </c>
      <c r="N65" s="15"/>
      <c r="O65" s="15"/>
      <c r="P65" s="14">
        <f t="shared" si="6"/>
        <v>161</v>
      </c>
      <c r="Q65" s="14" t="s">
        <v>30</v>
      </c>
      <c r="R65" s="14">
        <v>112510</v>
      </c>
      <c r="S65" s="14" t="s">
        <v>31</v>
      </c>
      <c r="T65" s="16" t="s">
        <v>169</v>
      </c>
      <c r="U65" s="16"/>
      <c r="V65" s="16">
        <v>1013034</v>
      </c>
      <c r="W65" s="16" t="s">
        <v>8363</v>
      </c>
      <c r="X65" s="16"/>
    </row>
    <row r="66" spans="1:24">
      <c r="A66" s="45"/>
      <c r="B66" s="45"/>
      <c r="C66" s="45"/>
      <c r="D66" s="45"/>
      <c r="E66" s="45"/>
      <c r="F66" s="15"/>
      <c r="G66" s="37"/>
      <c r="H66" s="15"/>
      <c r="I66" s="15"/>
      <c r="J66" s="15"/>
      <c r="K66" s="15"/>
      <c r="L66" s="15"/>
      <c r="M66" s="15"/>
      <c r="N66" s="15"/>
      <c r="O66" s="15"/>
      <c r="P66" s="14">
        <f t="shared" si="6"/>
        <v>0</v>
      </c>
      <c r="Q66" s="14"/>
      <c r="R66" s="14"/>
      <c r="S66" s="14"/>
      <c r="T66" s="16"/>
      <c r="U66" s="16"/>
      <c r="V66" s="16"/>
      <c r="W66" s="16"/>
      <c r="X66" s="16"/>
    </row>
    <row r="67" spans="1:24">
      <c r="A67" s="11" t="s">
        <v>19</v>
      </c>
      <c r="B67" s="7"/>
      <c r="C67" s="7"/>
      <c r="D67" s="7"/>
      <c r="E67" s="11"/>
      <c r="F67" s="7"/>
      <c r="G67" s="7"/>
      <c r="H67" s="11">
        <f t="shared" ref="H67:P67" si="7">SUM(H60:H66)</f>
        <v>0</v>
      </c>
      <c r="I67" s="11">
        <f t="shared" si="7"/>
        <v>0</v>
      </c>
      <c r="J67" s="11">
        <f t="shared" si="7"/>
        <v>0</v>
      </c>
      <c r="K67" s="11">
        <f t="shared" si="7"/>
        <v>0</v>
      </c>
      <c r="L67" s="11">
        <f t="shared" si="7"/>
        <v>629</v>
      </c>
      <c r="M67" s="11">
        <f t="shared" si="7"/>
        <v>188</v>
      </c>
      <c r="N67" s="11">
        <f t="shared" si="7"/>
        <v>96</v>
      </c>
      <c r="O67" s="11">
        <f t="shared" si="7"/>
        <v>0</v>
      </c>
      <c r="P67" s="11">
        <f t="shared" si="7"/>
        <v>913</v>
      </c>
      <c r="Q67" s="12"/>
      <c r="R67" s="12"/>
      <c r="S67" s="12"/>
      <c r="T67" s="12"/>
      <c r="U67" s="12"/>
      <c r="V67" s="12"/>
      <c r="W67" s="12"/>
      <c r="X67" s="12"/>
    </row>
    <row r="68" spans="1:24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563"/>
      <c r="K69" s="1563"/>
      <c r="L69" s="156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 ht="18">
      <c r="A70" s="187" t="s">
        <v>35</v>
      </c>
      <c r="B70" s="186" t="s">
        <v>36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4" t="s">
        <v>161</v>
      </c>
      <c r="B71" s="1564" t="s">
        <v>7158</v>
      </c>
      <c r="C71" s="1564"/>
      <c r="D71" s="242"/>
      <c r="E71" s="243" t="s">
        <v>40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4" t="s">
        <v>169</v>
      </c>
      <c r="B72" s="1564" t="s">
        <v>7138</v>
      </c>
      <c r="C72" s="156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5" t="s">
        <v>42</v>
      </c>
      <c r="B73" s="1772" t="s">
        <v>8392</v>
      </c>
      <c r="C73" s="1772"/>
      <c r="D73" s="1"/>
      <c r="E73" s="1"/>
    </row>
    <row r="74" spans="1:24">
      <c r="A74" s="5" t="s">
        <v>42</v>
      </c>
      <c r="B74" s="1772"/>
      <c r="C74" s="1772"/>
    </row>
    <row r="75" spans="1:24">
      <c r="A75" s="5" t="s">
        <v>43</v>
      </c>
      <c r="B75" s="1772" t="s">
        <v>8393</v>
      </c>
      <c r="C75" s="1772"/>
      <c r="D75" s="1"/>
      <c r="E75" s="1"/>
    </row>
    <row r="76" spans="1:24">
      <c r="A76" s="5" t="s">
        <v>44</v>
      </c>
      <c r="B76" s="1772"/>
      <c r="C76" s="1772"/>
      <c r="D76" s="1"/>
      <c r="E76" s="1"/>
    </row>
    <row r="79" spans="1:24" ht="23.25">
      <c r="A79" s="1559" t="s">
        <v>8394</v>
      </c>
      <c r="B79" s="1559"/>
      <c r="C79" s="1559"/>
      <c r="D79" s="1559"/>
      <c r="E79" s="1559"/>
      <c r="F79" s="1559"/>
      <c r="G79" s="7"/>
      <c r="H79" s="1559" t="s">
        <v>8395</v>
      </c>
      <c r="I79" s="1559"/>
      <c r="J79" s="1559"/>
      <c r="K79" s="1559"/>
      <c r="L79" s="1559"/>
      <c r="M79" s="1559"/>
      <c r="N79" s="1559"/>
      <c r="O79" s="1559"/>
      <c r="P79" s="1559"/>
      <c r="Q79" s="1741" t="s">
        <v>8396</v>
      </c>
      <c r="R79" s="1742"/>
      <c r="S79" s="1742"/>
      <c r="T79" s="1742"/>
      <c r="U79" s="1742"/>
      <c r="V79" s="1742"/>
      <c r="W79" s="1742"/>
      <c r="X79" s="1742"/>
    </row>
    <row r="80" spans="1:24" ht="26.25">
      <c r="A80" s="18" t="s">
        <v>3</v>
      </c>
      <c r="B80" s="18" t="s">
        <v>4</v>
      </c>
      <c r="C80" s="18" t="s">
        <v>5</v>
      </c>
      <c r="D80" s="18" t="s">
        <v>6</v>
      </c>
      <c r="E80" s="18" t="s">
        <v>7</v>
      </c>
      <c r="F80" s="18" t="s">
        <v>8</v>
      </c>
      <c r="G80" s="336" t="s">
        <v>10</v>
      </c>
      <c r="H80" s="21" t="s">
        <v>11</v>
      </c>
      <c r="I80" s="21" t="s">
        <v>12</v>
      </c>
      <c r="J80" s="21" t="s">
        <v>13</v>
      </c>
      <c r="K80" s="21" t="s">
        <v>14</v>
      </c>
      <c r="L80" s="21" t="s">
        <v>15</v>
      </c>
      <c r="M80" s="21" t="s">
        <v>16</v>
      </c>
      <c r="N80" s="21" t="s">
        <v>17</v>
      </c>
      <c r="O80" s="10" t="s">
        <v>18</v>
      </c>
      <c r="P80" s="8" t="s">
        <v>19</v>
      </c>
      <c r="Q80" s="8" t="s">
        <v>20</v>
      </c>
      <c r="R80" s="8" t="s">
        <v>9</v>
      </c>
      <c r="S80" s="8" t="s">
        <v>21</v>
      </c>
      <c r="T80" s="8" t="s">
        <v>24</v>
      </c>
      <c r="U80" s="8" t="s">
        <v>25</v>
      </c>
      <c r="V80" s="8" t="s">
        <v>26</v>
      </c>
      <c r="W80" s="8" t="s">
        <v>27</v>
      </c>
      <c r="X80" s="8" t="s">
        <v>28</v>
      </c>
    </row>
    <row r="81" spans="1:24">
      <c r="A81" s="250"/>
      <c r="B81" s="250"/>
      <c r="C81" s="250"/>
      <c r="D81" s="250"/>
      <c r="E81" s="250"/>
      <c r="F81" s="250"/>
      <c r="G81" s="339"/>
      <c r="H81" s="250"/>
      <c r="I81" s="250"/>
      <c r="J81" s="250"/>
      <c r="K81" s="250"/>
      <c r="L81" s="340"/>
      <c r="M81" s="340"/>
      <c r="N81" s="340"/>
      <c r="O81" s="25"/>
      <c r="P81" s="14">
        <f t="shared" ref="P81:P87" si="8">SUM(H81:O81)</f>
        <v>0</v>
      </c>
      <c r="Q81" s="17" t="s">
        <v>32</v>
      </c>
      <c r="R81" s="14"/>
      <c r="S81" s="23" t="s">
        <v>33</v>
      </c>
      <c r="T81" s="16"/>
      <c r="U81" s="16"/>
      <c r="V81" s="16"/>
      <c r="W81" s="16"/>
      <c r="X81" s="16"/>
    </row>
    <row r="82" spans="1:24">
      <c r="A82" s="250"/>
      <c r="B82" s="250"/>
      <c r="C82" s="250"/>
      <c r="D82" s="250"/>
      <c r="E82" s="250"/>
      <c r="F82" s="250"/>
      <c r="G82" s="339"/>
      <c r="H82" s="250"/>
      <c r="I82" s="250"/>
      <c r="J82" s="250"/>
      <c r="K82" s="250"/>
      <c r="L82" s="340"/>
      <c r="M82" s="340"/>
      <c r="N82" s="340"/>
      <c r="O82" s="25"/>
      <c r="P82" s="14">
        <f t="shared" si="8"/>
        <v>0</v>
      </c>
      <c r="Q82" s="17" t="s">
        <v>32</v>
      </c>
      <c r="R82" s="14"/>
      <c r="S82" s="23" t="s">
        <v>33</v>
      </c>
      <c r="T82" s="16"/>
      <c r="U82" s="16"/>
      <c r="V82" s="16"/>
      <c r="W82" s="16"/>
      <c r="X82" s="16"/>
    </row>
    <row r="83" spans="1:24">
      <c r="A83" s="250"/>
      <c r="B83" s="250"/>
      <c r="C83" s="250"/>
      <c r="D83" s="250"/>
      <c r="E83" s="250"/>
      <c r="F83" s="250"/>
      <c r="G83" s="339"/>
      <c r="H83" s="250"/>
      <c r="I83" s="250"/>
      <c r="J83" s="250"/>
      <c r="K83" s="250"/>
      <c r="L83" s="340"/>
      <c r="M83" s="340"/>
      <c r="N83" s="340"/>
      <c r="O83" s="25"/>
      <c r="P83" s="14">
        <f t="shared" si="8"/>
        <v>0</v>
      </c>
      <c r="Q83" s="17" t="s">
        <v>32</v>
      </c>
      <c r="R83" s="14"/>
      <c r="S83" s="23" t="s">
        <v>33</v>
      </c>
      <c r="T83" s="16"/>
      <c r="U83" s="16"/>
      <c r="V83" s="16"/>
      <c r="W83" s="16"/>
      <c r="X83" s="16"/>
    </row>
    <row r="84" spans="1:24">
      <c r="A84" s="250"/>
      <c r="B84" s="250"/>
      <c r="C84" s="250"/>
      <c r="D84" s="250"/>
      <c r="E84" s="250"/>
      <c r="F84" s="250"/>
      <c r="G84" s="339"/>
      <c r="H84" s="250"/>
      <c r="I84" s="250"/>
      <c r="J84" s="250"/>
      <c r="K84" s="250"/>
      <c r="L84" s="340"/>
      <c r="M84" s="340"/>
      <c r="N84" s="376"/>
      <c r="O84" s="25"/>
      <c r="P84" s="14">
        <f t="shared" si="8"/>
        <v>0</v>
      </c>
      <c r="Q84" s="17" t="s">
        <v>32</v>
      </c>
      <c r="R84" s="14"/>
      <c r="S84" s="23" t="s">
        <v>33</v>
      </c>
      <c r="T84" s="16"/>
      <c r="U84" s="16"/>
      <c r="V84" s="16"/>
      <c r="W84" s="16"/>
      <c r="X84" s="16"/>
    </row>
    <row r="85" spans="1:24">
      <c r="A85" s="250"/>
      <c r="B85" s="250"/>
      <c r="C85" s="250"/>
      <c r="D85" s="250"/>
      <c r="E85" s="250"/>
      <c r="F85" s="250"/>
      <c r="G85" s="339"/>
      <c r="H85" s="250"/>
      <c r="I85" s="250"/>
      <c r="J85" s="250"/>
      <c r="K85" s="250"/>
      <c r="L85" s="340"/>
      <c r="M85" s="340"/>
      <c r="N85" s="340"/>
      <c r="O85" s="25"/>
      <c r="P85" s="14">
        <f t="shared" si="8"/>
        <v>0</v>
      </c>
      <c r="Q85" s="17" t="s">
        <v>32</v>
      </c>
      <c r="R85" s="14"/>
      <c r="S85" s="23" t="s">
        <v>33</v>
      </c>
      <c r="T85" s="16"/>
      <c r="U85" s="16"/>
      <c r="V85" s="16"/>
      <c r="W85" s="16"/>
      <c r="X85" s="16"/>
    </row>
    <row r="86" spans="1:24">
      <c r="A86" s="250"/>
      <c r="B86" s="250"/>
      <c r="C86" s="250"/>
      <c r="D86" s="250"/>
      <c r="E86" s="250"/>
      <c r="F86" s="250"/>
      <c r="G86" s="339"/>
      <c r="H86" s="250"/>
      <c r="I86" s="250"/>
      <c r="J86" s="250"/>
      <c r="K86" s="250"/>
      <c r="L86" s="250"/>
      <c r="M86" s="250"/>
      <c r="N86" s="250"/>
      <c r="O86" s="25"/>
      <c r="P86" s="14">
        <f t="shared" si="8"/>
        <v>0</v>
      </c>
      <c r="Q86" s="14"/>
      <c r="R86" s="14"/>
      <c r="S86" s="14"/>
      <c r="T86" s="16"/>
      <c r="U86" s="16"/>
      <c r="V86" s="16"/>
      <c r="W86" s="16"/>
      <c r="X86" s="16"/>
    </row>
    <row r="87" spans="1:24">
      <c r="A87" s="45"/>
      <c r="B87" s="45"/>
      <c r="C87" s="45"/>
      <c r="D87" s="45"/>
      <c r="E87" s="45"/>
      <c r="F87" s="45"/>
      <c r="G87" s="512"/>
      <c r="H87" s="45"/>
      <c r="I87" s="45"/>
      <c r="J87" s="45"/>
      <c r="K87" s="45"/>
      <c r="L87" s="45"/>
      <c r="M87" s="45"/>
      <c r="N87" s="45"/>
      <c r="O87" s="15"/>
      <c r="P87" s="14">
        <f t="shared" si="8"/>
        <v>0</v>
      </c>
      <c r="Q87" s="14"/>
      <c r="R87" s="14"/>
      <c r="S87" s="14"/>
      <c r="T87" s="16"/>
      <c r="U87" s="16"/>
      <c r="V87" s="16"/>
      <c r="W87" s="16"/>
      <c r="X87" s="16"/>
    </row>
    <row r="88" spans="1:24">
      <c r="A88" s="11" t="s">
        <v>19</v>
      </c>
      <c r="B88" s="7"/>
      <c r="C88" s="7"/>
      <c r="D88" s="7"/>
      <c r="E88" s="11"/>
      <c r="F88" s="7"/>
      <c r="G88" s="7"/>
      <c r="H88" s="11">
        <f t="shared" ref="H88:P88" si="9">SUM(H81:H87)</f>
        <v>0</v>
      </c>
      <c r="I88" s="11">
        <f t="shared" si="9"/>
        <v>0</v>
      </c>
      <c r="J88" s="11">
        <f t="shared" si="9"/>
        <v>0</v>
      </c>
      <c r="K88" s="11">
        <f t="shared" si="9"/>
        <v>0</v>
      </c>
      <c r="L88" s="11">
        <f t="shared" si="9"/>
        <v>0</v>
      </c>
      <c r="M88" s="11">
        <f t="shared" si="9"/>
        <v>0</v>
      </c>
      <c r="N88" s="11">
        <f t="shared" si="9"/>
        <v>0</v>
      </c>
      <c r="O88" s="11">
        <f t="shared" si="9"/>
        <v>0</v>
      </c>
      <c r="P88" s="11">
        <f t="shared" si="9"/>
        <v>0</v>
      </c>
      <c r="Q88" s="12"/>
      <c r="R88" s="12"/>
      <c r="S88" s="12"/>
      <c r="T88" s="12"/>
      <c r="U88" s="12"/>
      <c r="V88" s="12"/>
      <c r="W88" s="12"/>
      <c r="X88" s="12"/>
    </row>
    <row r="89" spans="1:24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>
      <c r="A90" s="166" t="s">
        <v>34</v>
      </c>
      <c r="B90" s="1562"/>
      <c r="C90" s="1562"/>
      <c r="D90" s="1562"/>
      <c r="E90" s="1"/>
      <c r="F90" s="1"/>
      <c r="G90" s="1"/>
      <c r="H90" s="1"/>
      <c r="I90" s="1"/>
      <c r="J90" s="1563"/>
      <c r="K90" s="1563"/>
      <c r="L90" s="1563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 ht="18">
      <c r="A91" s="187" t="s">
        <v>35</v>
      </c>
      <c r="B91" s="186" t="s">
        <v>36</v>
      </c>
      <c r="C91" s="239" t="s">
        <v>37</v>
      </c>
      <c r="D91" s="24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>
      <c r="A92" s="4"/>
      <c r="B92" s="1564"/>
      <c r="C92" s="1564"/>
      <c r="D92" s="242"/>
      <c r="E92" s="243" t="s">
        <v>40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>
      <c r="A93" s="5" t="s">
        <v>42</v>
      </c>
      <c r="B93" s="1772"/>
      <c r="C93" s="1772"/>
      <c r="D93" s="1"/>
      <c r="E93" s="1"/>
    </row>
    <row r="94" spans="1:24">
      <c r="A94" s="5" t="s">
        <v>42</v>
      </c>
      <c r="B94" s="1772"/>
      <c r="C94" s="1772"/>
    </row>
    <row r="95" spans="1:24">
      <c r="A95" s="5" t="s">
        <v>43</v>
      </c>
      <c r="B95" s="1772"/>
      <c r="C95" s="1772"/>
      <c r="D95" s="1"/>
      <c r="E95" s="1"/>
    </row>
    <row r="96" spans="1:24">
      <c r="A96" s="5" t="s">
        <v>44</v>
      </c>
      <c r="B96" s="1772"/>
      <c r="C96" s="1772"/>
      <c r="D96" s="1"/>
      <c r="E96" s="1"/>
    </row>
  </sheetData>
  <mergeCells count="51">
    <mergeCell ref="B13:C13"/>
    <mergeCell ref="A1:F1"/>
    <mergeCell ref="H1:P1"/>
    <mergeCell ref="Q1:X1"/>
    <mergeCell ref="B11:D11"/>
    <mergeCell ref="J11:L11"/>
    <mergeCell ref="B14:C14"/>
    <mergeCell ref="B15:C15"/>
    <mergeCell ref="B16:C16"/>
    <mergeCell ref="B17:C17"/>
    <mergeCell ref="A19:F19"/>
    <mergeCell ref="B49:D49"/>
    <mergeCell ref="J49:L49"/>
    <mergeCell ref="Q19:X19"/>
    <mergeCell ref="B30:D30"/>
    <mergeCell ref="J30:L30"/>
    <mergeCell ref="B32:C32"/>
    <mergeCell ref="B33:C33"/>
    <mergeCell ref="B34:C34"/>
    <mergeCell ref="H19:P19"/>
    <mergeCell ref="B35:C35"/>
    <mergeCell ref="B36:C36"/>
    <mergeCell ref="A38:F38"/>
    <mergeCell ref="H38:P38"/>
    <mergeCell ref="Q38:X38"/>
    <mergeCell ref="B51:C51"/>
    <mergeCell ref="B52:C52"/>
    <mergeCell ref="B53:C53"/>
    <mergeCell ref="B54:C54"/>
    <mergeCell ref="B55:C55"/>
    <mergeCell ref="Q79:X79"/>
    <mergeCell ref="H58:P58"/>
    <mergeCell ref="Q58:X58"/>
    <mergeCell ref="B69:D69"/>
    <mergeCell ref="J69:L69"/>
    <mergeCell ref="B71:C71"/>
    <mergeCell ref="B73:C73"/>
    <mergeCell ref="A58:F58"/>
    <mergeCell ref="B74:C74"/>
    <mergeCell ref="B75:C75"/>
    <mergeCell ref="B76:C76"/>
    <mergeCell ref="A79:F79"/>
    <mergeCell ref="H79:P79"/>
    <mergeCell ref="B72:C72"/>
    <mergeCell ref="B96:C96"/>
    <mergeCell ref="B90:D90"/>
    <mergeCell ref="J90:L90"/>
    <mergeCell ref="B92:C92"/>
    <mergeCell ref="B93:C93"/>
    <mergeCell ref="B94:C94"/>
    <mergeCell ref="B95:C9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7656D-DEFD-4087-91CB-BC31577ED104}">
  <sheetPr>
    <tabColor rgb="FFFFFF00"/>
  </sheetPr>
  <dimension ref="A1:Z19"/>
  <sheetViews>
    <sheetView workbookViewId="0">
      <selection activeCell="M14" sqref="M1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8.28515625" customWidth="1"/>
    <col min="22" max="22" width="16.28515625" customWidth="1"/>
    <col min="23" max="24" width="9.140625" bestFit="1" customWidth="1"/>
    <col min="25" max="25" width="19" customWidth="1"/>
  </cols>
  <sheetData>
    <row r="1" spans="1:26" ht="23.25">
      <c r="A1" s="1549" t="s">
        <v>845</v>
      </c>
      <c r="B1" s="1549"/>
      <c r="C1" s="1549"/>
      <c r="D1" s="1549"/>
      <c r="E1" s="1549"/>
      <c r="F1" s="1549"/>
      <c r="G1" s="1208"/>
      <c r="H1" s="1209"/>
      <c r="I1" s="1549" t="s">
        <v>1</v>
      </c>
      <c r="J1" s="1549"/>
      <c r="K1" s="1549"/>
      <c r="L1" s="1549"/>
      <c r="M1" s="1549"/>
      <c r="N1" s="1549"/>
      <c r="O1" s="1549"/>
      <c r="P1" s="1549"/>
      <c r="Q1" s="1549"/>
      <c r="R1" s="1550" t="s">
        <v>928</v>
      </c>
      <c r="S1" s="1551"/>
      <c r="T1" s="1550"/>
      <c r="U1" s="1550"/>
      <c r="V1" s="1550"/>
      <c r="W1" s="1550"/>
      <c r="X1" s="1550"/>
      <c r="Y1" s="1550"/>
      <c r="Z1" s="1550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23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>
      <c r="A3" s="1172" t="s">
        <v>105</v>
      </c>
      <c r="B3" s="1172" t="s">
        <v>78</v>
      </c>
      <c r="C3" s="1172" t="s">
        <v>929</v>
      </c>
      <c r="D3" s="1172" t="s">
        <v>88</v>
      </c>
      <c r="E3" s="1173">
        <v>46249.166666666664</v>
      </c>
      <c r="F3" s="1172">
        <v>11.9</v>
      </c>
      <c r="G3" s="1172">
        <v>121913</v>
      </c>
      <c r="H3" s="1174" t="s">
        <v>160</v>
      </c>
      <c r="I3" s="1172"/>
      <c r="J3" s="1172"/>
      <c r="K3" s="1172"/>
      <c r="L3" s="1172"/>
      <c r="M3" s="1186">
        <v>161</v>
      </c>
      <c r="N3" s="1172"/>
      <c r="O3" s="1172"/>
      <c r="P3" s="1172"/>
      <c r="Q3" s="1175">
        <f>SUM(I3:P3)</f>
        <v>161</v>
      </c>
      <c r="R3" s="1176" t="s">
        <v>32</v>
      </c>
      <c r="S3" s="1177" t="s">
        <v>33</v>
      </c>
      <c r="T3" s="1175"/>
      <c r="U3" s="1440">
        <v>46245.666666666664</v>
      </c>
      <c r="V3" s="1189" t="s">
        <v>161</v>
      </c>
      <c r="W3" s="1181" t="s">
        <v>90</v>
      </c>
      <c r="X3" s="1181">
        <v>1022440</v>
      </c>
      <c r="Y3" s="1181" t="s">
        <v>930</v>
      </c>
      <c r="Z3" s="1181"/>
    </row>
    <row r="4" spans="1:26">
      <c r="A4" s="1172" t="s">
        <v>105</v>
      </c>
      <c r="B4" s="1172" t="s">
        <v>78</v>
      </c>
      <c r="C4" s="1172" t="s">
        <v>931</v>
      </c>
      <c r="D4" s="1172" t="s">
        <v>932</v>
      </c>
      <c r="E4" s="1173">
        <v>46249.041666666664</v>
      </c>
      <c r="F4" s="1172">
        <v>12.8</v>
      </c>
      <c r="G4" s="1172">
        <v>121903</v>
      </c>
      <c r="H4" s="1174" t="s">
        <v>160</v>
      </c>
      <c r="I4" s="1172"/>
      <c r="J4" s="1172"/>
      <c r="K4" s="1172"/>
      <c r="L4" s="1172"/>
      <c r="M4" s="1186">
        <v>131</v>
      </c>
      <c r="N4" s="1186">
        <v>30</v>
      </c>
      <c r="O4" s="1172"/>
      <c r="P4" s="1172"/>
      <c r="Q4" s="1175">
        <f>SUM(I4:P4)</f>
        <v>161</v>
      </c>
      <c r="R4" s="1176" t="s">
        <v>32</v>
      </c>
      <c r="S4" s="1177" t="s">
        <v>33</v>
      </c>
      <c r="T4" s="1175"/>
      <c r="U4" s="1440">
        <v>46245.5</v>
      </c>
      <c r="V4" s="1189" t="s">
        <v>161</v>
      </c>
      <c r="W4" s="1181" t="s">
        <v>90</v>
      </c>
      <c r="X4" s="1181">
        <v>1022441</v>
      </c>
      <c r="Y4" s="1181" t="s">
        <v>930</v>
      </c>
      <c r="Z4" s="1181"/>
    </row>
    <row r="5" spans="1:26">
      <c r="A5" s="1172" t="s">
        <v>133</v>
      </c>
      <c r="B5" s="1172" t="s">
        <v>134</v>
      </c>
      <c r="C5" s="1172" t="s">
        <v>933</v>
      </c>
      <c r="D5" s="1172" t="s">
        <v>136</v>
      </c>
      <c r="E5" s="1173">
        <v>46249.083333333336</v>
      </c>
      <c r="F5" s="1172">
        <v>11.9</v>
      </c>
      <c r="G5" s="1172">
        <v>121905</v>
      </c>
      <c r="H5" s="1174" t="s">
        <v>160</v>
      </c>
      <c r="I5" s="1172"/>
      <c r="J5" s="1172"/>
      <c r="K5" s="1172"/>
      <c r="L5" s="1172"/>
      <c r="M5" s="1186">
        <v>152</v>
      </c>
      <c r="N5" s="1186">
        <v>9</v>
      </c>
      <c r="O5" s="1172"/>
      <c r="P5" s="1172"/>
      <c r="Q5" s="1175">
        <f>SUM(I5:P5)</f>
        <v>161</v>
      </c>
      <c r="R5" s="1176" t="s">
        <v>32</v>
      </c>
      <c r="S5" s="1177" t="s">
        <v>33</v>
      </c>
      <c r="T5" s="1175"/>
      <c r="U5" s="1440">
        <v>46245.583333333336</v>
      </c>
      <c r="V5" s="1494" t="s">
        <v>100</v>
      </c>
      <c r="W5" s="1181" t="s">
        <v>90</v>
      </c>
      <c r="X5" s="1181">
        <v>1022442</v>
      </c>
      <c r="Y5" s="1181" t="s">
        <v>934</v>
      </c>
      <c r="Z5" s="1181"/>
    </row>
    <row r="6" spans="1:26">
      <c r="A6" s="1172" t="s">
        <v>142</v>
      </c>
      <c r="B6" s="1172" t="s">
        <v>72</v>
      </c>
      <c r="C6" s="1172" t="s">
        <v>935</v>
      </c>
      <c r="D6" s="1172" t="s">
        <v>71</v>
      </c>
      <c r="E6" s="1173">
        <v>46247.715277777781</v>
      </c>
      <c r="F6" s="1172">
        <v>16.2</v>
      </c>
      <c r="G6" s="1172">
        <v>121914</v>
      </c>
      <c r="H6" s="1174" t="s">
        <v>160</v>
      </c>
      <c r="I6" s="1172"/>
      <c r="J6" s="1172"/>
      <c r="K6" s="1172"/>
      <c r="L6" s="1186">
        <v>54</v>
      </c>
      <c r="M6" s="1186">
        <v>77</v>
      </c>
      <c r="N6" s="1186">
        <v>29</v>
      </c>
      <c r="O6" s="1172"/>
      <c r="P6" s="1172"/>
      <c r="Q6" s="1175">
        <f>SUM(I6:P6)</f>
        <v>160</v>
      </c>
      <c r="R6" s="1175" t="s">
        <v>30</v>
      </c>
      <c r="S6" s="1175" t="s">
        <v>31</v>
      </c>
      <c r="T6" s="1175"/>
      <c r="U6" s="1440">
        <v>46245.5</v>
      </c>
      <c r="V6" s="1190" t="s">
        <v>169</v>
      </c>
      <c r="W6" s="1181" t="s">
        <v>90</v>
      </c>
      <c r="X6" s="1181">
        <v>1022443</v>
      </c>
      <c r="Y6" s="1181" t="s">
        <v>936</v>
      </c>
      <c r="Z6" s="1181"/>
    </row>
    <row r="7" spans="1:26">
      <c r="A7" s="1172" t="s">
        <v>937</v>
      </c>
      <c r="B7" s="1212" t="s">
        <v>938</v>
      </c>
      <c r="C7" s="1212" t="s">
        <v>939</v>
      </c>
      <c r="D7" s="1212" t="s">
        <v>136</v>
      </c>
      <c r="E7" s="1505">
        <v>46249.902777777781</v>
      </c>
      <c r="F7" s="1212">
        <v>14.8</v>
      </c>
      <c r="G7" s="1212">
        <v>121915</v>
      </c>
      <c r="H7" s="1285" t="s">
        <v>160</v>
      </c>
      <c r="I7" s="1172"/>
      <c r="J7" s="1172"/>
      <c r="K7" s="1172"/>
      <c r="L7" s="1172"/>
      <c r="M7" s="1186">
        <v>81</v>
      </c>
      <c r="N7" s="1172"/>
      <c r="O7" s="1172"/>
      <c r="P7" s="1172"/>
      <c r="Q7" s="1175">
        <f>SUM(I7:P7)</f>
        <v>81</v>
      </c>
      <c r="R7" s="1176" t="s">
        <v>32</v>
      </c>
      <c r="S7" s="1177" t="s">
        <v>33</v>
      </c>
      <c r="T7" s="1175"/>
      <c r="U7" s="1175"/>
      <c r="V7" s="1494" t="s">
        <v>100</v>
      </c>
      <c r="W7" s="1181" t="s">
        <v>90</v>
      </c>
      <c r="X7" s="1181">
        <v>1022444</v>
      </c>
      <c r="Y7" s="1181" t="s">
        <v>934</v>
      </c>
      <c r="Z7" s="1181"/>
    </row>
    <row r="8" spans="1:26">
      <c r="A8" s="1186" t="s">
        <v>940</v>
      </c>
      <c r="B8" s="1186" t="s">
        <v>92</v>
      </c>
      <c r="C8" s="1186" t="s">
        <v>941</v>
      </c>
      <c r="D8" s="1172" t="s">
        <v>94</v>
      </c>
      <c r="E8" s="1173">
        <v>46250.416666666664</v>
      </c>
      <c r="F8" s="1172">
        <v>12.8</v>
      </c>
      <c r="G8" s="1178">
        <v>121916</v>
      </c>
      <c r="H8" s="1174" t="s">
        <v>160</v>
      </c>
      <c r="I8" s="1178"/>
      <c r="J8" s="1178"/>
      <c r="K8" s="1178"/>
      <c r="L8" s="1178"/>
      <c r="M8" s="1186">
        <v>146</v>
      </c>
      <c r="N8" s="1186">
        <v>15</v>
      </c>
      <c r="O8" s="1178"/>
      <c r="P8" s="1178"/>
      <c r="Q8" s="1175">
        <v>161</v>
      </c>
      <c r="R8" s="1176" t="s">
        <v>32</v>
      </c>
      <c r="S8" s="1177" t="s">
        <v>33</v>
      </c>
      <c r="T8" s="1175"/>
      <c r="U8" s="1175"/>
      <c r="V8" s="1189" t="s">
        <v>161</v>
      </c>
      <c r="W8" s="1181" t="s">
        <v>90</v>
      </c>
      <c r="X8" s="1181"/>
      <c r="Y8" s="1181" t="s">
        <v>942</v>
      </c>
      <c r="Z8" s="1181"/>
    </row>
    <row r="9" spans="1:26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SUM(I3:I7)</f>
        <v>0</v>
      </c>
      <c r="J9" s="1214">
        <f>SUM(J3:J7)</f>
        <v>0</v>
      </c>
      <c r="K9" s="1214">
        <f t="shared" ref="K9:Q9" si="0">SUM(K3:K8)</f>
        <v>0</v>
      </c>
      <c r="L9" s="1214">
        <f t="shared" si="0"/>
        <v>54</v>
      </c>
      <c r="M9" s="1214">
        <f t="shared" si="0"/>
        <v>748</v>
      </c>
      <c r="N9" s="1214">
        <f t="shared" si="0"/>
        <v>83</v>
      </c>
      <c r="O9" s="1214">
        <f t="shared" si="0"/>
        <v>0</v>
      </c>
      <c r="P9" s="1214">
        <f t="shared" si="0"/>
        <v>0</v>
      </c>
      <c r="Q9" s="1214">
        <f t="shared" si="0"/>
        <v>885</v>
      </c>
      <c r="R9" s="1215"/>
      <c r="S9" s="1215"/>
      <c r="T9" s="1215"/>
      <c r="U9" s="1215"/>
      <c r="V9" s="1215"/>
      <c r="W9" s="1215"/>
      <c r="X9" s="1215"/>
      <c r="Y9" s="1215"/>
      <c r="Z9" s="1215"/>
    </row>
    <row r="10" spans="1:26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Y10" s="1216"/>
    </row>
    <row r="11" spans="1:26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6">
      <c r="A13" s="1194" t="s">
        <v>161</v>
      </c>
      <c r="B13" s="1548" t="s">
        <v>179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>
      <c r="A14" s="1195" t="s">
        <v>169</v>
      </c>
      <c r="B14" s="1554" t="s">
        <v>41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 ht="26.25">
      <c r="A15" s="1492" t="s">
        <v>100</v>
      </c>
      <c r="B15" s="1492" t="s">
        <v>39</v>
      </c>
      <c r="C15" s="1492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 ht="15" customHeight="1">
      <c r="A16" s="1225" t="s">
        <v>42</v>
      </c>
      <c r="B16" s="1555" t="s">
        <v>943</v>
      </c>
      <c r="C16" s="1555"/>
      <c r="D16" s="1216"/>
      <c r="E16" s="1216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5">
      <c r="A17" s="1225" t="s">
        <v>42</v>
      </c>
      <c r="B17" s="1555"/>
      <c r="C17" s="1555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5">
      <c r="A18" s="1225" t="s">
        <v>43</v>
      </c>
      <c r="B18" s="1556" t="s">
        <v>944</v>
      </c>
      <c r="C18" s="1556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19" spans="1:25">
      <c r="A19" s="1225" t="s">
        <v>44</v>
      </c>
      <c r="B19" s="1557"/>
      <c r="C19" s="1557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Y19" s="1216"/>
    </row>
  </sheetData>
  <mergeCells count="11">
    <mergeCell ref="B14:C14"/>
    <mergeCell ref="B16:C16"/>
    <mergeCell ref="B17:C17"/>
    <mergeCell ref="B18:C18"/>
    <mergeCell ref="B19:C19"/>
    <mergeCell ref="B13:C13"/>
    <mergeCell ref="A1:F1"/>
    <mergeCell ref="I1:Q1"/>
    <mergeCell ref="R1:Z1"/>
    <mergeCell ref="B11:D11"/>
    <mergeCell ref="K11:M11"/>
  </mergeCells>
  <pageMargins left="0.7" right="0.7" top="0.75" bottom="0.75" header="0.3" footer="0.3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AC17D-BDEC-4FA9-ACB2-1BF7ED61CA64}">
  <sheetPr>
    <tabColor theme="8"/>
  </sheetPr>
  <dimension ref="A1:X56"/>
  <sheetViews>
    <sheetView workbookViewId="0">
      <selection activeCell="R25" sqref="R25"/>
    </sheetView>
  </sheetViews>
  <sheetFormatPr defaultColWidth="11.42578125" defaultRowHeight="15"/>
  <cols>
    <col min="1" max="1" width="25.42578125" customWidth="1"/>
    <col min="2" max="2" width="11.85546875" customWidth="1"/>
    <col min="3" max="3" width="19.85546875" customWidth="1"/>
    <col min="4" max="4" width="12.42578125" customWidth="1"/>
    <col min="5" max="5" width="16.57031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5.42578125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1244</v>
      </c>
      <c r="I1" s="1559"/>
      <c r="J1" s="1559"/>
      <c r="K1" s="1559"/>
      <c r="L1" s="1559"/>
      <c r="M1" s="1559"/>
      <c r="N1" s="1559"/>
      <c r="O1" s="1559"/>
      <c r="P1" s="1559"/>
      <c r="Q1" s="1560" t="s">
        <v>8240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76"/>
      <c r="B3" s="376"/>
      <c r="C3" s="25"/>
      <c r="D3" s="15"/>
      <c r="E3" s="24"/>
      <c r="F3" s="15"/>
      <c r="G3" s="37"/>
      <c r="H3" s="15"/>
      <c r="I3" s="26"/>
      <c r="J3" s="340"/>
      <c r="K3" s="340"/>
      <c r="L3" s="376"/>
      <c r="M3" s="376"/>
      <c r="N3" s="25"/>
      <c r="O3" s="15"/>
      <c r="P3" s="14"/>
      <c r="Q3" s="14"/>
      <c r="R3" s="14"/>
      <c r="S3" s="14"/>
      <c r="T3" s="232"/>
      <c r="U3" s="16"/>
      <c r="V3" s="16"/>
      <c r="W3" s="16"/>
      <c r="X3" s="16"/>
    </row>
    <row r="4" spans="1:24">
      <c r="A4" s="340" t="s">
        <v>122</v>
      </c>
      <c r="B4" s="376" t="s">
        <v>62</v>
      </c>
      <c r="C4" s="27" t="s">
        <v>8397</v>
      </c>
      <c r="D4" s="15" t="s">
        <v>61</v>
      </c>
      <c r="E4" s="24">
        <v>45844.767361111109</v>
      </c>
      <c r="F4" s="15">
        <v>13</v>
      </c>
      <c r="G4" s="37"/>
      <c r="H4" s="15"/>
      <c r="I4" s="26"/>
      <c r="J4" s="345">
        <v>80</v>
      </c>
      <c r="K4" s="345">
        <v>81</v>
      </c>
      <c r="L4" s="340"/>
      <c r="M4" s="340"/>
      <c r="N4" s="25"/>
      <c r="O4" s="15"/>
      <c r="P4" s="14">
        <f>SUM(H4:O4)</f>
        <v>161</v>
      </c>
      <c r="Q4" s="14" t="s">
        <v>30</v>
      </c>
      <c r="R4" s="14">
        <v>112458</v>
      </c>
      <c r="S4" s="14" t="s">
        <v>31</v>
      </c>
      <c r="T4" s="232" t="s">
        <v>169</v>
      </c>
      <c r="U4" s="16"/>
      <c r="V4" s="16">
        <v>1012940</v>
      </c>
      <c r="W4" s="16" t="s">
        <v>2392</v>
      </c>
      <c r="X4" s="16"/>
    </row>
    <row r="5" spans="1:24">
      <c r="A5" s="340" t="s">
        <v>8398</v>
      </c>
      <c r="B5" s="376" t="s">
        <v>57</v>
      </c>
      <c r="C5" s="27" t="s">
        <v>8399</v>
      </c>
      <c r="D5" s="15" t="s">
        <v>56</v>
      </c>
      <c r="E5" s="24">
        <v>45844.229166666664</v>
      </c>
      <c r="F5" s="15">
        <v>10.3</v>
      </c>
      <c r="G5" s="37"/>
      <c r="H5" s="15"/>
      <c r="I5" s="26"/>
      <c r="J5" s="345">
        <v>4</v>
      </c>
      <c r="K5" s="345">
        <v>104</v>
      </c>
      <c r="L5" s="340"/>
      <c r="M5" s="340"/>
      <c r="N5" s="25"/>
      <c r="O5" s="15"/>
      <c r="P5" s="14">
        <f>SUM(H5:O5)</f>
        <v>108</v>
      </c>
      <c r="Q5" s="14" t="s">
        <v>30</v>
      </c>
      <c r="R5" s="14">
        <v>112473</v>
      </c>
      <c r="S5" s="14" t="s">
        <v>31</v>
      </c>
      <c r="T5" s="232" t="s">
        <v>169</v>
      </c>
      <c r="U5" s="16"/>
      <c r="V5" s="16">
        <v>1012941</v>
      </c>
      <c r="W5" s="16" t="s">
        <v>8400</v>
      </c>
      <c r="X5" s="16"/>
    </row>
    <row r="6" spans="1:24">
      <c r="A6" s="340" t="s">
        <v>150</v>
      </c>
      <c r="B6" s="556" t="s">
        <v>57</v>
      </c>
      <c r="C6" s="27" t="s">
        <v>8401</v>
      </c>
      <c r="D6" s="15" t="s">
        <v>56</v>
      </c>
      <c r="E6" s="24">
        <v>45844.229166666664</v>
      </c>
      <c r="F6" s="15">
        <v>10.3</v>
      </c>
      <c r="G6" s="37"/>
      <c r="H6" s="15"/>
      <c r="I6" s="26"/>
      <c r="J6" s="345">
        <v>14</v>
      </c>
      <c r="K6" s="345">
        <v>200</v>
      </c>
      <c r="L6" s="340"/>
      <c r="M6" s="340"/>
      <c r="N6" s="25"/>
      <c r="O6" s="15"/>
      <c r="P6" s="14">
        <f>SUM(H6:O6)</f>
        <v>214</v>
      </c>
      <c r="Q6" s="14" t="s">
        <v>30</v>
      </c>
      <c r="R6" s="14">
        <v>112474</v>
      </c>
      <c r="S6" s="14" t="s">
        <v>31</v>
      </c>
      <c r="T6" s="232" t="s">
        <v>169</v>
      </c>
      <c r="U6" s="16"/>
      <c r="V6" s="16">
        <v>1012942</v>
      </c>
      <c r="W6" s="16" t="s">
        <v>8400</v>
      </c>
      <c r="X6" s="16"/>
    </row>
    <row r="7" spans="1:24">
      <c r="A7" s="376" t="s">
        <v>4228</v>
      </c>
      <c r="B7" s="376" t="s">
        <v>134</v>
      </c>
      <c r="C7" s="27" t="s">
        <v>8402</v>
      </c>
      <c r="D7" s="15" t="s">
        <v>2892</v>
      </c>
      <c r="E7" s="24">
        <v>45845.25</v>
      </c>
      <c r="F7" s="15">
        <v>10.3</v>
      </c>
      <c r="G7" s="37" t="s">
        <v>3121</v>
      </c>
      <c r="H7" s="15"/>
      <c r="I7" s="15"/>
      <c r="J7" s="15"/>
      <c r="K7" s="26"/>
      <c r="L7" s="345">
        <v>23</v>
      </c>
      <c r="M7" s="345">
        <v>81</v>
      </c>
      <c r="N7" s="27">
        <v>27</v>
      </c>
      <c r="O7" s="35">
        <v>30</v>
      </c>
      <c r="P7" s="14">
        <f>SUM(H7:O7)</f>
        <v>161</v>
      </c>
      <c r="Q7" s="17" t="s">
        <v>32</v>
      </c>
      <c r="R7" s="14">
        <v>112484</v>
      </c>
      <c r="S7" s="23" t="s">
        <v>33</v>
      </c>
      <c r="T7" s="274" t="s">
        <v>161</v>
      </c>
      <c r="U7" s="16" t="s">
        <v>90</v>
      </c>
      <c r="V7" s="16">
        <v>1012943</v>
      </c>
      <c r="W7" s="16" t="s">
        <v>8403</v>
      </c>
      <c r="X7" s="16"/>
    </row>
    <row r="8" spans="1:24">
      <c r="A8" s="376" t="s">
        <v>145</v>
      </c>
      <c r="B8" s="557" t="s">
        <v>57</v>
      </c>
      <c r="C8" s="27" t="s">
        <v>8404</v>
      </c>
      <c r="D8" s="15" t="s">
        <v>56</v>
      </c>
      <c r="E8" s="24">
        <v>45844.229166666664</v>
      </c>
      <c r="F8" s="15">
        <v>10.3</v>
      </c>
      <c r="G8" s="37"/>
      <c r="H8" s="15"/>
      <c r="I8" s="26"/>
      <c r="J8" s="345">
        <v>108</v>
      </c>
      <c r="K8" s="340"/>
      <c r="L8" s="340"/>
      <c r="M8" s="340"/>
      <c r="N8" s="25"/>
      <c r="O8" s="15"/>
      <c r="P8" s="14">
        <f>SUM(H8:O8)</f>
        <v>108</v>
      </c>
      <c r="Q8" s="14" t="s">
        <v>30</v>
      </c>
      <c r="R8" s="14">
        <v>112460</v>
      </c>
      <c r="S8" s="14" t="s">
        <v>31</v>
      </c>
      <c r="T8" s="232" t="s">
        <v>169</v>
      </c>
      <c r="U8" s="16"/>
      <c r="V8" s="16">
        <v>1012944</v>
      </c>
      <c r="W8" s="16" t="s">
        <v>8400</v>
      </c>
      <c r="X8" s="16"/>
    </row>
    <row r="9" spans="1:24">
      <c r="A9" s="19" t="s">
        <v>19</v>
      </c>
      <c r="B9" s="20"/>
      <c r="C9" s="7"/>
      <c r="D9" s="7"/>
      <c r="E9" s="11"/>
      <c r="F9" s="7"/>
      <c r="G9" s="7"/>
      <c r="H9" s="11">
        <f t="shared" ref="H9:P9" si="0">SUM(H3:H8)</f>
        <v>0</v>
      </c>
      <c r="I9" s="11">
        <f t="shared" si="0"/>
        <v>0</v>
      </c>
      <c r="J9" s="19">
        <f t="shared" si="0"/>
        <v>206</v>
      </c>
      <c r="K9" s="19">
        <f t="shared" si="0"/>
        <v>385</v>
      </c>
      <c r="L9" s="19">
        <f t="shared" si="0"/>
        <v>23</v>
      </c>
      <c r="M9" s="19">
        <f t="shared" si="0"/>
        <v>81</v>
      </c>
      <c r="N9" s="11">
        <f t="shared" si="0"/>
        <v>27</v>
      </c>
      <c r="O9" s="11">
        <f t="shared" si="0"/>
        <v>30</v>
      </c>
      <c r="P9" s="11">
        <f t="shared" si="0"/>
        <v>752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8405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263" t="s">
        <v>161</v>
      </c>
      <c r="B13" s="1591" t="s">
        <v>8406</v>
      </c>
      <c r="C13" s="1591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1564" t="s">
        <v>7138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870</v>
      </c>
      <c r="C15" s="1772"/>
      <c r="D15" s="1"/>
      <c r="E15" s="1"/>
      <c r="F15" s="1"/>
      <c r="G15" s="24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 t="s">
        <v>6191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128</v>
      </c>
      <c r="B20" s="1559"/>
      <c r="C20" s="1559"/>
      <c r="D20" s="1559"/>
      <c r="E20" s="1559"/>
      <c r="F20" s="1559"/>
      <c r="G20" s="7"/>
      <c r="H20" s="1559" t="s">
        <v>1244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8250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18" t="s">
        <v>3</v>
      </c>
      <c r="B21" s="1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21" t="s">
        <v>15</v>
      </c>
      <c r="M21" s="21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376" t="s">
        <v>152</v>
      </c>
      <c r="B22" s="376" t="s">
        <v>78</v>
      </c>
      <c r="C22" s="27" t="s">
        <v>8407</v>
      </c>
      <c r="D22" s="15" t="s">
        <v>88</v>
      </c>
      <c r="E22" s="24">
        <v>45844.166666666664</v>
      </c>
      <c r="F22" s="15">
        <v>10.3</v>
      </c>
      <c r="G22" s="37" t="s">
        <v>401</v>
      </c>
      <c r="H22" s="15"/>
      <c r="I22" s="15"/>
      <c r="J22" s="15"/>
      <c r="K22" s="26"/>
      <c r="L22" s="340"/>
      <c r="M22" s="345">
        <v>81</v>
      </c>
      <c r="N22" s="27">
        <v>80</v>
      </c>
      <c r="O22" s="15"/>
      <c r="P22" s="14">
        <f>SUM(H22:O22)</f>
        <v>161</v>
      </c>
      <c r="Q22" s="17" t="s">
        <v>32</v>
      </c>
      <c r="R22" s="14">
        <v>112488</v>
      </c>
      <c r="S22" s="23" t="s">
        <v>33</v>
      </c>
      <c r="T22" s="274" t="s">
        <v>161</v>
      </c>
      <c r="U22" s="16" t="s">
        <v>90</v>
      </c>
      <c r="V22" s="16">
        <v>1012953</v>
      </c>
      <c r="W22" s="16" t="s">
        <v>8408</v>
      </c>
      <c r="X22" s="16"/>
    </row>
    <row r="23" spans="1:24">
      <c r="A23" s="15" t="s">
        <v>102</v>
      </c>
      <c r="B23" s="15" t="s">
        <v>92</v>
      </c>
      <c r="C23" s="35" t="s">
        <v>8409</v>
      </c>
      <c r="D23" s="15" t="s">
        <v>159</v>
      </c>
      <c r="E23" s="24">
        <v>45844.041666666664</v>
      </c>
      <c r="F23" s="15">
        <v>10.3</v>
      </c>
      <c r="G23" s="37" t="s">
        <v>3121</v>
      </c>
      <c r="H23" s="15"/>
      <c r="I23" s="15"/>
      <c r="J23" s="15"/>
      <c r="K23" s="15"/>
      <c r="L23" s="35">
        <v>54</v>
      </c>
      <c r="M23" s="35">
        <v>54</v>
      </c>
      <c r="N23" s="35">
        <v>53</v>
      </c>
      <c r="O23" s="15"/>
      <c r="P23" s="14">
        <f>SUM(H23:O23)</f>
        <v>161</v>
      </c>
      <c r="Q23" s="17" t="s">
        <v>32</v>
      </c>
      <c r="R23" s="14">
        <v>112491</v>
      </c>
      <c r="S23" s="23" t="s">
        <v>33</v>
      </c>
      <c r="T23" s="274" t="s">
        <v>161</v>
      </c>
      <c r="U23" s="16" t="s">
        <v>90</v>
      </c>
      <c r="V23" s="16">
        <v>1012954</v>
      </c>
      <c r="W23" s="16" t="s">
        <v>8408</v>
      </c>
      <c r="X23" s="16"/>
    </row>
    <row r="24" spans="1:24">
      <c r="A24" s="376" t="s">
        <v>114</v>
      </c>
      <c r="B24" s="376" t="s">
        <v>78</v>
      </c>
      <c r="C24" s="27" t="s">
        <v>8410</v>
      </c>
      <c r="D24" s="15" t="s">
        <v>1047</v>
      </c>
      <c r="E24" s="24">
        <v>45844.010416666664</v>
      </c>
      <c r="F24" s="15">
        <v>10.3</v>
      </c>
      <c r="G24" s="37" t="s">
        <v>3121</v>
      </c>
      <c r="H24" s="15"/>
      <c r="I24" s="15"/>
      <c r="J24" s="15"/>
      <c r="K24" s="26"/>
      <c r="L24" s="324">
        <v>50</v>
      </c>
      <c r="M24" s="324">
        <v>54</v>
      </c>
      <c r="N24" s="27">
        <v>27</v>
      </c>
      <c r="O24" s="35">
        <v>30</v>
      </c>
      <c r="P24" s="14">
        <f>SUM(H24:O24)</f>
        <v>161</v>
      </c>
      <c r="Q24" s="17" t="s">
        <v>32</v>
      </c>
      <c r="R24" s="14">
        <v>112485</v>
      </c>
      <c r="S24" s="23" t="s">
        <v>33</v>
      </c>
      <c r="T24" s="274" t="s">
        <v>161</v>
      </c>
      <c r="U24" s="16" t="s">
        <v>90</v>
      </c>
      <c r="V24" s="16">
        <v>1012955</v>
      </c>
      <c r="W24" s="16" t="s">
        <v>8408</v>
      </c>
      <c r="X24" s="16"/>
    </row>
    <row r="25" spans="1:24">
      <c r="A25" s="345" t="s">
        <v>4752</v>
      </c>
      <c r="B25" s="345" t="s">
        <v>78</v>
      </c>
      <c r="C25" s="27" t="s">
        <v>8411</v>
      </c>
      <c r="D25" s="15" t="s">
        <v>1047</v>
      </c>
      <c r="E25" s="24">
        <v>45844.010416666664</v>
      </c>
      <c r="F25" s="15">
        <v>10.3</v>
      </c>
      <c r="G25" s="37" t="s">
        <v>5238</v>
      </c>
      <c r="H25" s="15"/>
      <c r="I25" s="15"/>
      <c r="J25" s="15"/>
      <c r="K25" s="26"/>
      <c r="L25" s="340"/>
      <c r="M25" s="345">
        <v>60</v>
      </c>
      <c r="N25" s="27">
        <v>71</v>
      </c>
      <c r="O25" s="35">
        <v>30</v>
      </c>
      <c r="P25" s="14">
        <f>SUM(H25:O25)</f>
        <v>161</v>
      </c>
      <c r="Q25" s="17" t="s">
        <v>32</v>
      </c>
      <c r="R25" s="14">
        <v>112501</v>
      </c>
      <c r="S25" s="23" t="s">
        <v>33</v>
      </c>
      <c r="T25" s="274" t="s">
        <v>161</v>
      </c>
      <c r="U25" s="16" t="s">
        <v>90</v>
      </c>
      <c r="V25" s="16">
        <v>1012956</v>
      </c>
      <c r="W25" s="16" t="s">
        <v>8408</v>
      </c>
      <c r="X25" s="16"/>
    </row>
    <row r="26" spans="1:24">
      <c r="A26" s="45"/>
      <c r="B26" s="45"/>
      <c r="C26" s="15"/>
      <c r="D26" s="15"/>
      <c r="E26" s="15"/>
      <c r="F26" s="15"/>
      <c r="G26" s="37"/>
      <c r="H26" s="15"/>
      <c r="I26" s="15"/>
      <c r="J26" s="15"/>
      <c r="K26" s="15"/>
      <c r="L26" s="45"/>
      <c r="M26" s="45"/>
      <c r="N26" s="15"/>
      <c r="O26" s="15"/>
      <c r="P26" s="14"/>
      <c r="Q26" s="14"/>
      <c r="R26" s="14"/>
      <c r="S26" s="14"/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/>
      <c r="Q27" s="14"/>
      <c r="R27" s="14"/>
      <c r="S27" s="14"/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1">SUM(H22:H27)</f>
        <v>0</v>
      </c>
      <c r="I28" s="11">
        <f t="shared" si="1"/>
        <v>0</v>
      </c>
      <c r="J28" s="11">
        <f t="shared" si="1"/>
        <v>0</v>
      </c>
      <c r="K28" s="11">
        <f t="shared" si="1"/>
        <v>0</v>
      </c>
      <c r="L28" s="11">
        <f t="shared" si="1"/>
        <v>104</v>
      </c>
      <c r="M28" s="11">
        <f t="shared" si="1"/>
        <v>249</v>
      </c>
      <c r="N28" s="11">
        <f t="shared" si="1"/>
        <v>231</v>
      </c>
      <c r="O28" s="11">
        <f t="shared" si="1"/>
        <v>60</v>
      </c>
      <c r="P28" s="11">
        <f t="shared" si="1"/>
        <v>644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263" t="s">
        <v>4605</v>
      </c>
      <c r="B32" s="1591"/>
      <c r="C32" s="1591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 t="s">
        <v>8412</v>
      </c>
      <c r="C33" s="1772"/>
      <c r="D33" s="1"/>
      <c r="E33" s="1"/>
    </row>
    <row r="34" spans="1:24">
      <c r="A34" s="5" t="s">
        <v>42</v>
      </c>
      <c r="B34" s="1772"/>
      <c r="C34" s="1772"/>
    </row>
    <row r="35" spans="1:24">
      <c r="A35" s="5" t="s">
        <v>43</v>
      </c>
      <c r="B35" s="1772" t="s">
        <v>7398</v>
      </c>
      <c r="C35" s="1772"/>
      <c r="D35" s="1"/>
      <c r="E35" s="1"/>
    </row>
    <row r="36" spans="1:24">
      <c r="A36" s="5" t="s">
        <v>44</v>
      </c>
      <c r="B36" s="1772"/>
      <c r="C36" s="1772"/>
      <c r="D36" s="1"/>
      <c r="E36" s="1"/>
    </row>
    <row r="39" spans="1:24" ht="23.25">
      <c r="A39" s="1559" t="s">
        <v>139</v>
      </c>
      <c r="B39" s="1559"/>
      <c r="C39" s="1559"/>
      <c r="D39" s="1559"/>
      <c r="E39" s="1559"/>
      <c r="F39" s="1559"/>
      <c r="G39" s="7"/>
      <c r="H39" s="1559" t="s">
        <v>1244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8413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376" t="s">
        <v>111</v>
      </c>
      <c r="B41" s="376" t="s">
        <v>65</v>
      </c>
      <c r="C41" s="27" t="s">
        <v>8414</v>
      </c>
      <c r="D41" s="15" t="s">
        <v>64</v>
      </c>
      <c r="E41" s="24">
        <v>45844.472222222219</v>
      </c>
      <c r="F41" s="15">
        <v>14.8</v>
      </c>
      <c r="G41" s="37" t="s">
        <v>401</v>
      </c>
      <c r="H41" s="15"/>
      <c r="I41" s="15"/>
      <c r="J41" s="15"/>
      <c r="K41" s="26"/>
      <c r="L41" s="345">
        <v>161</v>
      </c>
      <c r="M41" s="340"/>
      <c r="N41" s="25"/>
      <c r="O41" s="15"/>
      <c r="P41" s="14">
        <f t="shared" ref="P41:P47" si="2">SUM(H41:O41)</f>
        <v>161</v>
      </c>
      <c r="Q41" s="14" t="s">
        <v>30</v>
      </c>
      <c r="R41" s="14">
        <v>112469</v>
      </c>
      <c r="S41" s="23" t="s">
        <v>33</v>
      </c>
      <c r="T41" s="232" t="s">
        <v>169</v>
      </c>
      <c r="U41" s="16" t="s">
        <v>90</v>
      </c>
      <c r="V41" s="16">
        <v>1012970</v>
      </c>
      <c r="W41" s="16" t="s">
        <v>2413</v>
      </c>
      <c r="X41" s="16"/>
    </row>
    <row r="42" spans="1:24">
      <c r="A42" s="558" t="s">
        <v>111</v>
      </c>
      <c r="B42" s="376" t="s">
        <v>65</v>
      </c>
      <c r="C42" s="27" t="s">
        <v>8415</v>
      </c>
      <c r="D42" s="15" t="s">
        <v>64</v>
      </c>
      <c r="E42" s="24">
        <v>45844.472222222219</v>
      </c>
      <c r="F42" s="15">
        <v>14.8</v>
      </c>
      <c r="G42" s="37" t="s">
        <v>401</v>
      </c>
      <c r="H42" s="15"/>
      <c r="I42" s="26"/>
      <c r="J42" s="340"/>
      <c r="K42" s="340"/>
      <c r="L42" s="345">
        <v>161</v>
      </c>
      <c r="M42" s="340"/>
      <c r="N42" s="25"/>
      <c r="O42" s="15"/>
      <c r="P42" s="14">
        <f t="shared" si="2"/>
        <v>161</v>
      </c>
      <c r="Q42" s="14" t="s">
        <v>30</v>
      </c>
      <c r="R42" s="14">
        <v>112470</v>
      </c>
      <c r="S42" s="23" t="s">
        <v>33</v>
      </c>
      <c r="T42" s="232" t="s">
        <v>169</v>
      </c>
      <c r="U42" s="16" t="s">
        <v>90</v>
      </c>
      <c r="V42" s="16">
        <v>1012971</v>
      </c>
      <c r="W42" s="16" t="s">
        <v>2413</v>
      </c>
      <c r="X42" s="16"/>
    </row>
    <row r="43" spans="1:24">
      <c r="A43" s="15" t="s">
        <v>142</v>
      </c>
      <c r="B43" s="15" t="s">
        <v>72</v>
      </c>
      <c r="C43" s="35" t="s">
        <v>8416</v>
      </c>
      <c r="D43" s="15" t="s">
        <v>71</v>
      </c>
      <c r="E43" s="24">
        <v>45844.711805555555</v>
      </c>
      <c r="F43" s="15">
        <v>14.5</v>
      </c>
      <c r="G43" s="37"/>
      <c r="H43" s="15"/>
      <c r="I43" s="15"/>
      <c r="J43" s="15"/>
      <c r="K43" s="15">
        <v>54</v>
      </c>
      <c r="L43" s="15">
        <v>54</v>
      </c>
      <c r="M43" s="15">
        <v>38</v>
      </c>
      <c r="N43" s="15">
        <v>15</v>
      </c>
      <c r="O43" s="15"/>
      <c r="P43" s="14">
        <f t="shared" si="2"/>
        <v>161</v>
      </c>
      <c r="Q43" s="14" t="s">
        <v>30</v>
      </c>
      <c r="R43" s="14">
        <v>112479</v>
      </c>
      <c r="S43" s="14" t="s">
        <v>31</v>
      </c>
      <c r="T43" s="232" t="s">
        <v>169</v>
      </c>
      <c r="U43" s="16"/>
      <c r="V43" s="16">
        <v>1012972</v>
      </c>
      <c r="W43" s="16" t="s">
        <v>8417</v>
      </c>
      <c r="X43" s="16"/>
    </row>
    <row r="44" spans="1:24">
      <c r="A44" s="15" t="s">
        <v>141</v>
      </c>
      <c r="B44" s="15" t="s">
        <v>69</v>
      </c>
      <c r="C44" s="35" t="s">
        <v>8418</v>
      </c>
      <c r="D44" s="15" t="s">
        <v>68</v>
      </c>
      <c r="E44" s="24">
        <v>45843.795138888891</v>
      </c>
      <c r="F44" s="15">
        <v>14.5</v>
      </c>
      <c r="G44" s="37" t="s">
        <v>401</v>
      </c>
      <c r="H44" s="15"/>
      <c r="I44" s="15"/>
      <c r="J44" s="15"/>
      <c r="K44" s="15"/>
      <c r="L44" s="15">
        <v>107</v>
      </c>
      <c r="M44" s="15">
        <v>54</v>
      </c>
      <c r="N44" s="15"/>
      <c r="O44" s="15"/>
      <c r="P44" s="14">
        <f t="shared" si="2"/>
        <v>161</v>
      </c>
      <c r="Q44" s="14" t="s">
        <v>30</v>
      </c>
      <c r="R44" s="14">
        <v>112480</v>
      </c>
      <c r="S44" s="14" t="s">
        <v>31</v>
      </c>
      <c r="T44" s="232" t="s">
        <v>169</v>
      </c>
      <c r="U44" s="16"/>
      <c r="V44" s="16">
        <v>1012973</v>
      </c>
      <c r="W44" s="16" t="s">
        <v>2384</v>
      </c>
      <c r="X44" s="16"/>
    </row>
    <row r="45" spans="1:24">
      <c r="A45" s="376" t="s">
        <v>8419</v>
      </c>
      <c r="B45" s="376" t="s">
        <v>75</v>
      </c>
      <c r="C45" s="27" t="s">
        <v>8420</v>
      </c>
      <c r="D45" s="15" t="s">
        <v>74</v>
      </c>
      <c r="E45" s="24">
        <v>45844.524305555555</v>
      </c>
      <c r="F45" s="15">
        <v>15.3</v>
      </c>
      <c r="G45" s="37"/>
      <c r="H45" s="15"/>
      <c r="I45" s="26"/>
      <c r="J45" s="340">
        <v>27</v>
      </c>
      <c r="K45" s="340">
        <v>54</v>
      </c>
      <c r="L45" s="376"/>
      <c r="M45" s="376"/>
      <c r="N45" s="25"/>
      <c r="O45" s="15"/>
      <c r="P45" s="14">
        <f t="shared" si="2"/>
        <v>81</v>
      </c>
      <c r="Q45" s="14" t="s">
        <v>30</v>
      </c>
      <c r="R45" s="14">
        <v>112476</v>
      </c>
      <c r="S45" s="14" t="s">
        <v>31</v>
      </c>
      <c r="T45" s="232" t="s">
        <v>169</v>
      </c>
      <c r="U45" s="16"/>
      <c r="V45" s="16">
        <v>1012974</v>
      </c>
      <c r="W45" s="16" t="s">
        <v>2413</v>
      </c>
      <c r="X45" s="16"/>
    </row>
    <row r="46" spans="1:24">
      <c r="A46" s="502" t="s">
        <v>113</v>
      </c>
      <c r="B46" s="556" t="s">
        <v>65</v>
      </c>
      <c r="C46" s="531" t="s">
        <v>8421</v>
      </c>
      <c r="D46" s="15" t="s">
        <v>64</v>
      </c>
      <c r="E46" s="24">
        <v>45844.472222222219</v>
      </c>
      <c r="F46" s="15">
        <v>14.8</v>
      </c>
      <c r="G46" s="37" t="s">
        <v>401</v>
      </c>
      <c r="H46" s="15"/>
      <c r="I46" s="322"/>
      <c r="J46" s="386"/>
      <c r="K46" s="386"/>
      <c r="L46" s="386">
        <v>81</v>
      </c>
      <c r="M46" s="386"/>
      <c r="N46" s="441"/>
      <c r="O46" s="321"/>
      <c r="P46" s="264">
        <f t="shared" si="2"/>
        <v>81</v>
      </c>
      <c r="Q46" s="264" t="s">
        <v>30</v>
      </c>
      <c r="R46" s="264">
        <v>112471</v>
      </c>
      <c r="S46" s="23" t="s">
        <v>33</v>
      </c>
      <c r="T46" s="232" t="s">
        <v>169</v>
      </c>
      <c r="U46" s="16" t="s">
        <v>90</v>
      </c>
      <c r="V46" s="16">
        <v>1012975</v>
      </c>
      <c r="W46" s="16" t="s">
        <v>2413</v>
      </c>
      <c r="X46" s="16"/>
    </row>
    <row r="47" spans="1:24">
      <c r="A47" s="559" t="s">
        <v>113</v>
      </c>
      <c r="B47" s="376" t="s">
        <v>65</v>
      </c>
      <c r="C47" s="441" t="s">
        <v>8421</v>
      </c>
      <c r="D47" s="15" t="s">
        <v>64</v>
      </c>
      <c r="E47" s="24">
        <v>45844.472222222219</v>
      </c>
      <c r="F47" s="15">
        <v>14.8</v>
      </c>
      <c r="G47" s="494" t="s">
        <v>1323</v>
      </c>
      <c r="H47" s="26"/>
      <c r="I47" s="250"/>
      <c r="J47" s="340"/>
      <c r="K47" s="340"/>
      <c r="L47" s="560">
        <v>5</v>
      </c>
      <c r="M47" s="340"/>
      <c r="N47" s="250"/>
      <c r="O47" s="250"/>
      <c r="P47" s="561">
        <f t="shared" si="2"/>
        <v>5</v>
      </c>
      <c r="Q47" s="264" t="s">
        <v>30</v>
      </c>
      <c r="R47" s="264">
        <v>112471</v>
      </c>
      <c r="S47" s="23" t="s">
        <v>33</v>
      </c>
      <c r="T47" s="232" t="s">
        <v>169</v>
      </c>
      <c r="U47" s="16" t="s">
        <v>90</v>
      </c>
      <c r="V47" s="16">
        <v>1012975</v>
      </c>
      <c r="W47" s="16" t="s">
        <v>2413</v>
      </c>
      <c r="X47" s="16"/>
    </row>
    <row r="48" spans="1:24">
      <c r="A48" s="11" t="s">
        <v>19</v>
      </c>
      <c r="B48" s="20"/>
      <c r="C48" s="20"/>
      <c r="D48" s="7"/>
      <c r="E48" s="11"/>
      <c r="F48" s="7"/>
      <c r="G48" s="7"/>
      <c r="H48" s="11">
        <f t="shared" ref="H48:P48" si="3">SUM(H41:H46)</f>
        <v>0</v>
      </c>
      <c r="I48" s="19">
        <f t="shared" si="3"/>
        <v>0</v>
      </c>
      <c r="J48" s="19">
        <f t="shared" si="3"/>
        <v>27</v>
      </c>
      <c r="K48" s="19">
        <f t="shared" si="3"/>
        <v>108</v>
      </c>
      <c r="L48" s="19">
        <f t="shared" si="3"/>
        <v>564</v>
      </c>
      <c r="M48" s="19">
        <f t="shared" si="3"/>
        <v>92</v>
      </c>
      <c r="N48" s="19">
        <f t="shared" si="3"/>
        <v>15</v>
      </c>
      <c r="O48" s="19">
        <f t="shared" si="3"/>
        <v>0</v>
      </c>
      <c r="P48" s="19">
        <f t="shared" si="3"/>
        <v>806</v>
      </c>
      <c r="Q48" s="256"/>
      <c r="R48" s="256"/>
      <c r="S48" s="12"/>
      <c r="T48" s="12"/>
      <c r="U48" s="12"/>
      <c r="V48" s="12"/>
      <c r="W48" s="12"/>
      <c r="X48" s="12"/>
    </row>
    <row r="49" spans="1:23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51.75">
      <c r="A51" s="187" t="s">
        <v>35</v>
      </c>
      <c r="B51" s="186" t="s">
        <v>36</v>
      </c>
      <c r="C51" s="239" t="s">
        <v>37</v>
      </c>
      <c r="D51" s="241"/>
      <c r="E51" s="1"/>
      <c r="F51" s="263" t="s">
        <v>8422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4" t="s">
        <v>4855</v>
      </c>
      <c r="B52" s="1564"/>
      <c r="C52" s="1564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5" t="s">
        <v>42</v>
      </c>
      <c r="B53" s="1772" t="s">
        <v>957</v>
      </c>
      <c r="C53" s="1772"/>
      <c r="D53" s="1"/>
      <c r="E53" s="1"/>
    </row>
    <row r="54" spans="1:23">
      <c r="A54" s="5" t="s">
        <v>42</v>
      </c>
      <c r="B54" s="1772"/>
      <c r="C54" s="1772"/>
    </row>
    <row r="55" spans="1:23">
      <c r="A55" s="5" t="s">
        <v>43</v>
      </c>
      <c r="B55" s="1772" t="s">
        <v>5406</v>
      </c>
      <c r="C55" s="1772"/>
      <c r="D55" s="1"/>
      <c r="E55" s="1"/>
    </row>
    <row r="56" spans="1:23">
      <c r="A56" s="5" t="s">
        <v>44</v>
      </c>
      <c r="B56" s="1772"/>
      <c r="C56" s="1772"/>
      <c r="D56" s="1"/>
      <c r="E56" s="1"/>
    </row>
  </sheetData>
  <mergeCells count="31">
    <mergeCell ref="B52:C52"/>
    <mergeCell ref="B53:C53"/>
    <mergeCell ref="B54:C54"/>
    <mergeCell ref="B55:C55"/>
    <mergeCell ref="B56:C56"/>
    <mergeCell ref="B50:D50"/>
    <mergeCell ref="J50:L50"/>
    <mergeCell ref="Q20:X20"/>
    <mergeCell ref="B30:D30"/>
    <mergeCell ref="J30:L30"/>
    <mergeCell ref="B32:C32"/>
    <mergeCell ref="B33:C33"/>
    <mergeCell ref="B34:C34"/>
    <mergeCell ref="H20:P20"/>
    <mergeCell ref="B35:C35"/>
    <mergeCell ref="B36:C36"/>
    <mergeCell ref="A39:F39"/>
    <mergeCell ref="H39:P39"/>
    <mergeCell ref="Q39:X39"/>
    <mergeCell ref="B15:C15"/>
    <mergeCell ref="B16:C16"/>
    <mergeCell ref="B17:C17"/>
    <mergeCell ref="B18:C18"/>
    <mergeCell ref="A20:F20"/>
    <mergeCell ref="B14:C14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41FE-280B-4587-99EC-BA5FDBAD56AB}">
  <sheetPr>
    <tabColor theme="8"/>
  </sheetPr>
  <dimension ref="A1:X36"/>
  <sheetViews>
    <sheetView workbookViewId="0">
      <selection activeCell="A24" sqref="A2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</cols>
  <sheetData>
    <row r="1" spans="1:24" ht="23.25">
      <c r="A1" s="1559" t="s">
        <v>155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60" t="s">
        <v>8186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/>
      <c r="I2" s="9" t="s">
        <v>12</v>
      </c>
      <c r="J2" s="9" t="s">
        <v>13</v>
      </c>
      <c r="K2" s="9" t="s">
        <v>14</v>
      </c>
      <c r="L2" s="21" t="s">
        <v>15</v>
      </c>
      <c r="M2" s="21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40"/>
      <c r="B3" s="376"/>
      <c r="C3" s="25"/>
      <c r="D3" s="15"/>
      <c r="E3" s="24"/>
      <c r="F3" s="15"/>
      <c r="G3" s="37"/>
      <c r="H3" s="15"/>
      <c r="I3" s="15"/>
      <c r="J3" s="15"/>
      <c r="K3" s="26"/>
      <c r="L3" s="376"/>
      <c r="M3" s="376"/>
      <c r="N3" s="25"/>
      <c r="O3" s="15"/>
      <c r="P3" s="14"/>
      <c r="Q3" s="44"/>
      <c r="R3" s="14"/>
      <c r="S3" s="14"/>
      <c r="T3" s="16"/>
      <c r="U3" s="16"/>
      <c r="V3" s="16"/>
      <c r="W3" s="16"/>
      <c r="X3" s="16"/>
    </row>
    <row r="4" spans="1:24">
      <c r="A4" s="340" t="s">
        <v>120</v>
      </c>
      <c r="B4" s="376" t="s">
        <v>78</v>
      </c>
      <c r="C4" s="27" t="s">
        <v>8423</v>
      </c>
      <c r="D4" s="15" t="s">
        <v>1047</v>
      </c>
      <c r="E4" s="24">
        <v>45842.010416666664</v>
      </c>
      <c r="F4" s="327">
        <v>10.3</v>
      </c>
      <c r="G4" s="37" t="s">
        <v>3121</v>
      </c>
      <c r="H4" s="15"/>
      <c r="I4" s="15"/>
      <c r="J4" s="15"/>
      <c r="K4" s="26"/>
      <c r="L4" s="345">
        <v>120</v>
      </c>
      <c r="M4" s="340"/>
      <c r="N4" s="27">
        <v>34</v>
      </c>
      <c r="O4" s="35">
        <v>7</v>
      </c>
      <c r="P4" s="14">
        <f>SUM(H4:O4)</f>
        <v>161</v>
      </c>
      <c r="Q4" s="17" t="s">
        <v>32</v>
      </c>
      <c r="R4" s="14">
        <v>112459</v>
      </c>
      <c r="S4" s="23" t="s">
        <v>33</v>
      </c>
      <c r="T4" s="16" t="s">
        <v>161</v>
      </c>
      <c r="U4" s="16" t="s">
        <v>90</v>
      </c>
      <c r="V4" s="16">
        <v>1012912</v>
      </c>
      <c r="W4" s="16"/>
      <c r="X4" s="16"/>
    </row>
    <row r="5" spans="1:24">
      <c r="A5" s="340" t="s">
        <v>152</v>
      </c>
      <c r="B5" s="376" t="s">
        <v>78</v>
      </c>
      <c r="C5" s="562" t="s">
        <v>8424</v>
      </c>
      <c r="D5" s="15" t="s">
        <v>88</v>
      </c>
      <c r="E5" s="24">
        <v>45843.166666666664</v>
      </c>
      <c r="F5" s="327">
        <v>10.3</v>
      </c>
      <c r="G5" s="37" t="s">
        <v>3121</v>
      </c>
      <c r="H5" s="15"/>
      <c r="I5" s="15"/>
      <c r="J5" s="15"/>
      <c r="K5" s="26"/>
      <c r="L5" s="345">
        <v>93</v>
      </c>
      <c r="M5" s="345">
        <v>68</v>
      </c>
      <c r="N5" s="25"/>
      <c r="O5" s="15"/>
      <c r="P5" s="14">
        <f>SUM(H5:O5)</f>
        <v>161</v>
      </c>
      <c r="Q5" s="17" t="s">
        <v>32</v>
      </c>
      <c r="R5" s="14">
        <v>112461</v>
      </c>
      <c r="S5" s="23" t="s">
        <v>33</v>
      </c>
      <c r="T5" s="16" t="s">
        <v>161</v>
      </c>
      <c r="U5" s="16" t="s">
        <v>90</v>
      </c>
      <c r="V5" s="16">
        <v>1012915</v>
      </c>
      <c r="W5" s="16"/>
      <c r="X5" s="16"/>
    </row>
    <row r="6" spans="1:24">
      <c r="A6" s="340" t="s">
        <v>8425</v>
      </c>
      <c r="B6" s="376" t="s">
        <v>134</v>
      </c>
      <c r="C6" s="27" t="s">
        <v>8426</v>
      </c>
      <c r="D6" s="15" t="s">
        <v>2892</v>
      </c>
      <c r="E6" s="24">
        <v>45843.25</v>
      </c>
      <c r="F6" s="327">
        <v>10.3</v>
      </c>
      <c r="G6" s="37" t="s">
        <v>176</v>
      </c>
      <c r="H6" s="15"/>
      <c r="I6" s="15"/>
      <c r="J6" s="15"/>
      <c r="K6" s="26"/>
      <c r="L6" s="345">
        <v>161</v>
      </c>
      <c r="M6" s="340"/>
      <c r="N6" s="25"/>
      <c r="O6" s="15"/>
      <c r="P6" s="14">
        <f>SUM(H6:O6)</f>
        <v>161</v>
      </c>
      <c r="Q6" s="17" t="s">
        <v>32</v>
      </c>
      <c r="R6" s="14">
        <v>112462</v>
      </c>
      <c r="S6" s="23" t="s">
        <v>33</v>
      </c>
      <c r="T6" s="16" t="s">
        <v>161</v>
      </c>
      <c r="U6" s="16" t="s">
        <v>90</v>
      </c>
      <c r="V6" s="16">
        <v>1012913</v>
      </c>
      <c r="W6" s="16"/>
      <c r="X6" s="16"/>
    </row>
    <row r="7" spans="1:24">
      <c r="A7" s="45" t="s">
        <v>8425</v>
      </c>
      <c r="B7" s="45" t="s">
        <v>134</v>
      </c>
      <c r="C7" s="35" t="s">
        <v>8427</v>
      </c>
      <c r="D7" s="15" t="s">
        <v>2892</v>
      </c>
      <c r="E7" s="24">
        <v>45843.25</v>
      </c>
      <c r="F7" s="327">
        <v>10.3</v>
      </c>
      <c r="G7" s="37" t="s">
        <v>4155</v>
      </c>
      <c r="H7" s="15"/>
      <c r="I7" s="15"/>
      <c r="J7" s="15"/>
      <c r="K7" s="15"/>
      <c r="L7" s="324">
        <v>161</v>
      </c>
      <c r="M7" s="45"/>
      <c r="N7" s="15"/>
      <c r="O7" s="15"/>
      <c r="P7" s="14">
        <f>SUM(H7:O7)</f>
        <v>161</v>
      </c>
      <c r="Q7" s="17" t="s">
        <v>32</v>
      </c>
      <c r="R7" s="14">
        <v>112463</v>
      </c>
      <c r="S7" s="23" t="s">
        <v>33</v>
      </c>
      <c r="T7" s="16" t="s">
        <v>161</v>
      </c>
      <c r="U7" s="16" t="s">
        <v>90</v>
      </c>
      <c r="V7" s="16">
        <v>1012914</v>
      </c>
      <c r="W7" s="16"/>
      <c r="X7" s="16"/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>SUM(H8:O8)</f>
        <v>0</v>
      </c>
      <c r="Q8" s="14"/>
      <c r="R8" s="14"/>
      <c r="S8" s="14"/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0">SUM(H3:H8)</f>
        <v>0</v>
      </c>
      <c r="I9" s="11">
        <f t="shared" si="0"/>
        <v>0</v>
      </c>
      <c r="J9" s="11">
        <f t="shared" si="0"/>
        <v>0</v>
      </c>
      <c r="K9" s="11">
        <f t="shared" si="0"/>
        <v>0</v>
      </c>
      <c r="L9" s="11">
        <f t="shared" si="0"/>
        <v>535</v>
      </c>
      <c r="M9" s="11">
        <f t="shared" si="0"/>
        <v>68</v>
      </c>
      <c r="N9" s="11">
        <f t="shared" si="0"/>
        <v>34</v>
      </c>
      <c r="O9" s="11">
        <f t="shared" si="0"/>
        <v>7</v>
      </c>
      <c r="P9" s="11">
        <f t="shared" si="0"/>
        <v>644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/>
      <c r="B13" s="1564"/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3097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772" t="s">
        <v>8428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83</v>
      </c>
      <c r="B19" s="1559"/>
      <c r="C19" s="1559"/>
      <c r="D19" s="1559"/>
      <c r="E19" s="1559"/>
      <c r="F19" s="1559"/>
      <c r="G19" s="7"/>
      <c r="H19" s="1559" t="s">
        <v>772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8186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18" t="s">
        <v>3</v>
      </c>
      <c r="B20" s="1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21" t="s">
        <v>15</v>
      </c>
      <c r="M20" s="21" t="s">
        <v>16</v>
      </c>
      <c r="N20" s="21" t="s">
        <v>17</v>
      </c>
      <c r="O20" s="67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376" t="s">
        <v>119</v>
      </c>
      <c r="B21" s="376" t="s">
        <v>92</v>
      </c>
      <c r="C21" s="27" t="s">
        <v>8429</v>
      </c>
      <c r="D21" s="15" t="s">
        <v>159</v>
      </c>
      <c r="E21" s="24">
        <v>45842.041666666664</v>
      </c>
      <c r="F21" s="15">
        <v>10.3</v>
      </c>
      <c r="G21" s="37" t="s">
        <v>3121</v>
      </c>
      <c r="H21" s="15"/>
      <c r="I21" s="15"/>
      <c r="J21" s="15"/>
      <c r="K21" s="26"/>
      <c r="L21" s="345">
        <v>101</v>
      </c>
      <c r="M21" s="345">
        <v>27</v>
      </c>
      <c r="N21" s="345">
        <v>27</v>
      </c>
      <c r="O21" s="345">
        <v>6</v>
      </c>
      <c r="P21" s="66">
        <f t="shared" ref="P21:P27" si="1">SUM(H21:O21)</f>
        <v>161</v>
      </c>
      <c r="Q21" s="17" t="s">
        <v>32</v>
      </c>
      <c r="R21" s="14">
        <v>112464</v>
      </c>
      <c r="S21" s="23" t="s">
        <v>33</v>
      </c>
      <c r="T21" s="16" t="s">
        <v>161</v>
      </c>
      <c r="U21" s="16" t="s">
        <v>90</v>
      </c>
      <c r="V21" s="16">
        <v>1012916</v>
      </c>
      <c r="W21" s="16"/>
      <c r="X21" s="16"/>
    </row>
    <row r="22" spans="1:24">
      <c r="A22" s="376" t="s">
        <v>102</v>
      </c>
      <c r="B22" s="376" t="s">
        <v>92</v>
      </c>
      <c r="C22" s="27" t="s">
        <v>8430</v>
      </c>
      <c r="D22" s="15" t="s">
        <v>159</v>
      </c>
      <c r="E22" s="24">
        <v>45842.041666666664</v>
      </c>
      <c r="F22" s="15">
        <v>10.3</v>
      </c>
      <c r="G22" s="37" t="s">
        <v>3121</v>
      </c>
      <c r="H22" s="15"/>
      <c r="I22" s="15"/>
      <c r="J22" s="15"/>
      <c r="K22" s="26"/>
      <c r="L22" s="345">
        <v>107</v>
      </c>
      <c r="M22" s="345">
        <v>54</v>
      </c>
      <c r="N22" s="340"/>
      <c r="O22" s="340"/>
      <c r="P22" s="66">
        <f t="shared" si="1"/>
        <v>161</v>
      </c>
      <c r="Q22" s="17" t="s">
        <v>32</v>
      </c>
      <c r="R22" s="14">
        <v>112465</v>
      </c>
      <c r="S22" s="23" t="s">
        <v>33</v>
      </c>
      <c r="T22" s="16" t="s">
        <v>161</v>
      </c>
      <c r="U22" s="16" t="s">
        <v>90</v>
      </c>
      <c r="V22" s="16">
        <v>1012917</v>
      </c>
      <c r="W22" s="16"/>
      <c r="X22" s="16"/>
    </row>
    <row r="23" spans="1:24">
      <c r="A23" s="376" t="s">
        <v>4752</v>
      </c>
      <c r="B23" s="376" t="s">
        <v>92</v>
      </c>
      <c r="C23" s="27" t="s">
        <v>8431</v>
      </c>
      <c r="D23" s="15" t="s">
        <v>159</v>
      </c>
      <c r="E23" s="24">
        <v>45842.041666666664</v>
      </c>
      <c r="F23" s="15">
        <v>10.3</v>
      </c>
      <c r="G23" s="37" t="s">
        <v>3121</v>
      </c>
      <c r="H23" s="15"/>
      <c r="I23" s="15"/>
      <c r="J23" s="15"/>
      <c r="K23" s="26"/>
      <c r="L23" s="345">
        <v>81</v>
      </c>
      <c r="M23" s="345">
        <v>80</v>
      </c>
      <c r="N23" s="340"/>
      <c r="O23" s="340"/>
      <c r="P23" s="66">
        <f t="shared" si="1"/>
        <v>161</v>
      </c>
      <c r="Q23" s="17" t="s">
        <v>32</v>
      </c>
      <c r="R23" s="14">
        <v>112467</v>
      </c>
      <c r="S23" s="23" t="s">
        <v>33</v>
      </c>
      <c r="T23" s="16" t="s">
        <v>161</v>
      </c>
      <c r="U23" s="16" t="s">
        <v>90</v>
      </c>
      <c r="V23" s="16">
        <v>1012918</v>
      </c>
      <c r="W23" s="16"/>
      <c r="X23" s="16"/>
    </row>
    <row r="24" spans="1:24">
      <c r="A24" s="344" t="s">
        <v>102</v>
      </c>
      <c r="B24" s="344" t="s">
        <v>92</v>
      </c>
      <c r="C24" s="27" t="s">
        <v>8432</v>
      </c>
      <c r="D24" s="15" t="s">
        <v>159</v>
      </c>
      <c r="E24" s="24">
        <v>45842.041666666664</v>
      </c>
      <c r="F24" s="15">
        <v>10.3</v>
      </c>
      <c r="G24" s="37" t="s">
        <v>3121</v>
      </c>
      <c r="H24" s="15"/>
      <c r="I24" s="15"/>
      <c r="J24" s="15"/>
      <c r="K24" s="26"/>
      <c r="L24" s="345">
        <v>138</v>
      </c>
      <c r="M24" s="345">
        <v>23</v>
      </c>
      <c r="N24" s="25"/>
      <c r="O24" s="15"/>
      <c r="P24" s="14">
        <f t="shared" si="1"/>
        <v>161</v>
      </c>
      <c r="Q24" s="17" t="s">
        <v>32</v>
      </c>
      <c r="R24" s="14">
        <v>112466</v>
      </c>
      <c r="S24" s="23" t="s">
        <v>33</v>
      </c>
      <c r="T24" s="16" t="s">
        <v>161</v>
      </c>
      <c r="U24" s="16" t="s">
        <v>90</v>
      </c>
      <c r="V24" s="16">
        <v>1012919</v>
      </c>
      <c r="W24" s="16"/>
      <c r="X24" s="16"/>
    </row>
    <row r="25" spans="1:24">
      <c r="A25" s="45" t="s">
        <v>119</v>
      </c>
      <c r="B25" s="45" t="s">
        <v>78</v>
      </c>
      <c r="C25" s="35" t="s">
        <v>8433</v>
      </c>
      <c r="D25" s="15" t="s">
        <v>88</v>
      </c>
      <c r="E25" s="24">
        <v>45843.166666666664</v>
      </c>
      <c r="F25" s="15">
        <v>10.3</v>
      </c>
      <c r="G25" s="37" t="s">
        <v>3121</v>
      </c>
      <c r="H25" s="15"/>
      <c r="I25" s="15"/>
      <c r="J25" s="15"/>
      <c r="K25" s="15"/>
      <c r="L25" s="476">
        <v>54</v>
      </c>
      <c r="M25" s="476">
        <v>54</v>
      </c>
      <c r="N25" s="45"/>
      <c r="O25" s="340"/>
      <c r="P25" s="66">
        <f t="shared" si="1"/>
        <v>108</v>
      </c>
      <c r="Q25" s="17" t="s">
        <v>32</v>
      </c>
      <c r="R25" s="14">
        <v>112468</v>
      </c>
      <c r="S25" s="23" t="s">
        <v>33</v>
      </c>
      <c r="T25" s="16" t="s">
        <v>161</v>
      </c>
      <c r="U25" s="16" t="s">
        <v>90</v>
      </c>
      <c r="V25" s="16">
        <v>1012920</v>
      </c>
      <c r="W25" s="16"/>
      <c r="X25" s="16"/>
    </row>
    <row r="26" spans="1:24">
      <c r="A26" s="45"/>
      <c r="B26" s="45"/>
      <c r="C26" s="15"/>
      <c r="D26" s="15"/>
      <c r="E26" s="24"/>
      <c r="F26" s="15"/>
      <c r="G26" s="37"/>
      <c r="H26" s="15"/>
      <c r="I26" s="15"/>
      <c r="J26" s="15"/>
      <c r="K26" s="15"/>
      <c r="L26" s="45"/>
      <c r="M26" s="45"/>
      <c r="N26" s="45"/>
      <c r="O26" s="45"/>
      <c r="P26" s="14">
        <f t="shared" si="1"/>
        <v>0</v>
      </c>
      <c r="Q26" s="44"/>
      <c r="R26" s="14"/>
      <c r="S26" s="14"/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1"/>
        <v>0</v>
      </c>
      <c r="Q27" s="14"/>
      <c r="R27" s="14"/>
      <c r="S27" s="14"/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2">SUM(H21:H27)</f>
        <v>0</v>
      </c>
      <c r="I28" s="11">
        <f t="shared" si="2"/>
        <v>0</v>
      </c>
      <c r="J28" s="11">
        <f t="shared" si="2"/>
        <v>0</v>
      </c>
      <c r="K28" s="11">
        <f t="shared" si="2"/>
        <v>0</v>
      </c>
      <c r="L28" s="11">
        <f t="shared" si="2"/>
        <v>481</v>
      </c>
      <c r="M28" s="11">
        <f t="shared" si="2"/>
        <v>238</v>
      </c>
      <c r="N28" s="11">
        <f t="shared" si="2"/>
        <v>27</v>
      </c>
      <c r="O28" s="11">
        <f t="shared" si="2"/>
        <v>6</v>
      </c>
      <c r="P28" s="11">
        <f t="shared" si="2"/>
        <v>752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/>
      <c r="B32" s="1564"/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>
      <c r="A33" s="5" t="s">
        <v>42</v>
      </c>
      <c r="B33" s="1772" t="s">
        <v>500</v>
      </c>
      <c r="C33" s="1772"/>
      <c r="D33" s="1"/>
      <c r="E33" s="1"/>
    </row>
    <row r="34" spans="1:5">
      <c r="A34" s="5" t="s">
        <v>42</v>
      </c>
      <c r="B34" s="1772"/>
      <c r="C34" s="1772"/>
    </row>
    <row r="35" spans="1:5">
      <c r="A35" s="5" t="s">
        <v>43</v>
      </c>
      <c r="B35" s="1772" t="s">
        <v>8434</v>
      </c>
      <c r="C35" s="1772"/>
      <c r="D35" s="1"/>
      <c r="E35" s="1"/>
    </row>
    <row r="36" spans="1:5">
      <c r="A36" s="5" t="s">
        <v>44</v>
      </c>
      <c r="B36" s="1772"/>
      <c r="C36" s="1772"/>
      <c r="D36" s="1"/>
      <c r="E36" s="1"/>
    </row>
  </sheetData>
  <mergeCells count="20">
    <mergeCell ref="B35:C35"/>
    <mergeCell ref="B36:C36"/>
    <mergeCell ref="Q19:X19"/>
    <mergeCell ref="B30:D30"/>
    <mergeCell ref="J30:L30"/>
    <mergeCell ref="B32:C32"/>
    <mergeCell ref="B33:C33"/>
    <mergeCell ref="B34:C34"/>
    <mergeCell ref="H19:P19"/>
    <mergeCell ref="B14:C14"/>
    <mergeCell ref="B15:C15"/>
    <mergeCell ref="B16:C16"/>
    <mergeCell ref="B17:C17"/>
    <mergeCell ref="A19:F19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0DA60-DBAC-41F7-AC8D-FCECF152174E}">
  <sheetPr>
    <tabColor theme="8"/>
  </sheetPr>
  <dimension ref="A1:X58"/>
  <sheetViews>
    <sheetView workbookViewId="0">
      <selection activeCell="L28" sqref="L2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5.855468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6.8554687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5417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76" t="s">
        <v>8419</v>
      </c>
      <c r="B3" s="376" t="s">
        <v>75</v>
      </c>
      <c r="C3" s="27" t="s">
        <v>8435</v>
      </c>
      <c r="D3" s="15" t="s">
        <v>74</v>
      </c>
      <c r="E3" s="24">
        <v>45840.524305555555</v>
      </c>
      <c r="F3" s="15">
        <v>15.3</v>
      </c>
      <c r="G3" s="37"/>
      <c r="H3" s="15"/>
      <c r="I3" s="26"/>
      <c r="J3" s="345">
        <v>27</v>
      </c>
      <c r="K3" s="345">
        <v>81</v>
      </c>
      <c r="L3" s="376"/>
      <c r="M3" s="25"/>
      <c r="N3" s="15"/>
      <c r="O3" s="15"/>
      <c r="P3" s="14">
        <f t="shared" ref="P3:P9" si="0">SUM(H3:O3)</f>
        <v>108</v>
      </c>
      <c r="Q3" s="14" t="s">
        <v>30</v>
      </c>
      <c r="R3" s="14">
        <v>112422</v>
      </c>
      <c r="S3" s="14" t="s">
        <v>31</v>
      </c>
      <c r="T3" s="232" t="s">
        <v>169</v>
      </c>
      <c r="U3" s="16" t="s">
        <v>660</v>
      </c>
      <c r="V3" s="16">
        <v>1012870</v>
      </c>
      <c r="W3" s="16" t="s">
        <v>2587</v>
      </c>
      <c r="X3" s="16"/>
    </row>
    <row r="4" spans="1:24">
      <c r="A4" s="340" t="s">
        <v>122</v>
      </c>
      <c r="B4" s="376" t="s">
        <v>62</v>
      </c>
      <c r="C4" s="27" t="s">
        <v>8436</v>
      </c>
      <c r="D4" s="15" t="s">
        <v>61</v>
      </c>
      <c r="E4" s="24">
        <v>45840.767361111109</v>
      </c>
      <c r="F4" s="15">
        <v>13</v>
      </c>
      <c r="G4" s="37"/>
      <c r="H4" s="15"/>
      <c r="I4" s="26"/>
      <c r="J4" s="345">
        <v>80</v>
      </c>
      <c r="K4" s="345">
        <v>81</v>
      </c>
      <c r="L4" s="340"/>
      <c r="M4" s="25"/>
      <c r="N4" s="15"/>
      <c r="O4" s="15"/>
      <c r="P4" s="14">
        <f t="shared" si="0"/>
        <v>161</v>
      </c>
      <c r="Q4" s="14" t="s">
        <v>30</v>
      </c>
      <c r="R4" s="14">
        <v>112418</v>
      </c>
      <c r="S4" s="14" t="s">
        <v>31</v>
      </c>
      <c r="T4" s="232" t="s">
        <v>169</v>
      </c>
      <c r="U4" s="16" t="s">
        <v>90</v>
      </c>
      <c r="V4" s="16">
        <v>1012871</v>
      </c>
      <c r="W4" s="16" t="s">
        <v>8437</v>
      </c>
      <c r="X4" s="16"/>
    </row>
    <row r="5" spans="1:24">
      <c r="A5" s="376" t="s">
        <v>102</v>
      </c>
      <c r="B5" s="376" t="s">
        <v>92</v>
      </c>
      <c r="C5" s="27" t="s">
        <v>8438</v>
      </c>
      <c r="D5" s="15" t="s">
        <v>159</v>
      </c>
      <c r="E5" s="24">
        <v>45841.041666666664</v>
      </c>
      <c r="F5" s="15">
        <v>10.3</v>
      </c>
      <c r="G5" s="37" t="s">
        <v>1373</v>
      </c>
      <c r="H5" s="15"/>
      <c r="I5" s="26"/>
      <c r="J5" s="376"/>
      <c r="K5" s="376"/>
      <c r="L5" s="345">
        <v>80</v>
      </c>
      <c r="M5" s="345">
        <v>81</v>
      </c>
      <c r="N5" s="25"/>
      <c r="O5" s="15"/>
      <c r="P5" s="14">
        <f t="shared" si="0"/>
        <v>161</v>
      </c>
      <c r="Q5" s="17" t="s">
        <v>32</v>
      </c>
      <c r="R5" s="14">
        <v>112436</v>
      </c>
      <c r="S5" s="23" t="s">
        <v>33</v>
      </c>
      <c r="T5" s="274" t="s">
        <v>161</v>
      </c>
      <c r="U5" s="16" t="s">
        <v>90</v>
      </c>
      <c r="V5" s="16">
        <v>1012872</v>
      </c>
      <c r="W5" s="16" t="s">
        <v>2608</v>
      </c>
      <c r="X5" s="16"/>
    </row>
    <row r="6" spans="1:24">
      <c r="A6" s="340" t="s">
        <v>86</v>
      </c>
      <c r="B6" s="376" t="s">
        <v>92</v>
      </c>
      <c r="C6" s="27" t="s">
        <v>8439</v>
      </c>
      <c r="D6" s="15" t="s">
        <v>159</v>
      </c>
      <c r="E6" s="24">
        <v>45842.041666666664</v>
      </c>
      <c r="F6" s="15">
        <v>10.3</v>
      </c>
      <c r="G6" s="37" t="s">
        <v>3121</v>
      </c>
      <c r="H6" s="15"/>
      <c r="I6" s="26"/>
      <c r="J6" s="340"/>
      <c r="K6" s="340"/>
      <c r="L6" s="345">
        <v>161</v>
      </c>
      <c r="M6" s="25"/>
      <c r="N6" s="15"/>
      <c r="O6" s="15"/>
      <c r="P6" s="14">
        <f t="shared" si="0"/>
        <v>161</v>
      </c>
      <c r="Q6" s="17" t="s">
        <v>32</v>
      </c>
      <c r="R6" s="14">
        <v>112437</v>
      </c>
      <c r="S6" s="23" t="s">
        <v>33</v>
      </c>
      <c r="T6" s="274" t="s">
        <v>161</v>
      </c>
      <c r="U6" s="16" t="s">
        <v>271</v>
      </c>
      <c r="V6" s="16">
        <v>1012873</v>
      </c>
      <c r="W6" s="16" t="s">
        <v>8440</v>
      </c>
      <c r="X6" s="16"/>
    </row>
    <row r="7" spans="1:24">
      <c r="A7" s="376" t="s">
        <v>111</v>
      </c>
      <c r="B7" s="376" t="s">
        <v>65</v>
      </c>
      <c r="C7" s="27" t="s">
        <v>8441</v>
      </c>
      <c r="D7" s="15" t="s">
        <v>64</v>
      </c>
      <c r="E7" s="24">
        <v>45840.472222222219</v>
      </c>
      <c r="F7" s="15">
        <v>14.8</v>
      </c>
      <c r="G7" s="37" t="s">
        <v>401</v>
      </c>
      <c r="H7" s="15"/>
      <c r="I7" s="26"/>
      <c r="J7" s="340"/>
      <c r="K7" s="340"/>
      <c r="L7" s="345">
        <v>161</v>
      </c>
      <c r="M7" s="25"/>
      <c r="N7" s="15"/>
      <c r="O7" s="15"/>
      <c r="P7" s="14">
        <f t="shared" si="0"/>
        <v>161</v>
      </c>
      <c r="Q7" s="14" t="s">
        <v>30</v>
      </c>
      <c r="R7" s="14">
        <v>112420</v>
      </c>
      <c r="S7" s="23" t="s">
        <v>33</v>
      </c>
      <c r="T7" s="232" t="s">
        <v>169</v>
      </c>
      <c r="U7" s="16" t="s">
        <v>271</v>
      </c>
      <c r="V7" s="16">
        <v>1012874</v>
      </c>
      <c r="W7" s="16" t="s">
        <v>2587</v>
      </c>
      <c r="X7" s="16"/>
    </row>
    <row r="8" spans="1:24">
      <c r="A8" s="376" t="s">
        <v>558</v>
      </c>
      <c r="B8" s="376" t="s">
        <v>92</v>
      </c>
      <c r="C8" s="27" t="s">
        <v>8442</v>
      </c>
      <c r="D8" s="15" t="s">
        <v>159</v>
      </c>
      <c r="E8" s="24">
        <v>45841.041666666664</v>
      </c>
      <c r="F8" s="15">
        <v>10.3</v>
      </c>
      <c r="G8" s="37" t="s">
        <v>3121</v>
      </c>
      <c r="H8" s="15"/>
      <c r="I8" s="26"/>
      <c r="J8" s="376"/>
      <c r="K8" s="376"/>
      <c r="L8" s="345">
        <v>80</v>
      </c>
      <c r="M8" s="345">
        <v>81</v>
      </c>
      <c r="N8" s="25"/>
      <c r="O8" s="15"/>
      <c r="P8" s="14">
        <f t="shared" si="0"/>
        <v>161</v>
      </c>
      <c r="Q8" s="17" t="s">
        <v>32</v>
      </c>
      <c r="R8" s="14">
        <v>112438</v>
      </c>
      <c r="S8" s="23" t="s">
        <v>33</v>
      </c>
      <c r="T8" s="274" t="s">
        <v>161</v>
      </c>
      <c r="U8" s="16" t="s">
        <v>90</v>
      </c>
      <c r="V8" s="16">
        <v>1012875</v>
      </c>
      <c r="W8" s="16" t="s">
        <v>8443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107</v>
      </c>
      <c r="K10" s="11">
        <f t="shared" si="1"/>
        <v>162</v>
      </c>
      <c r="L10" s="11">
        <f t="shared" si="1"/>
        <v>482</v>
      </c>
      <c r="M10" s="11">
        <f t="shared" si="1"/>
        <v>162</v>
      </c>
      <c r="N10" s="11">
        <f t="shared" si="1"/>
        <v>0</v>
      </c>
      <c r="O10" s="11">
        <f t="shared" si="1"/>
        <v>0</v>
      </c>
      <c r="P10" s="11">
        <f t="shared" si="1"/>
        <v>913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8444</v>
      </c>
      <c r="B14" s="1564" t="s">
        <v>7296</v>
      </c>
      <c r="C14" s="1564"/>
      <c r="D14" s="242"/>
      <c r="E14" s="24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373" t="s">
        <v>7880</v>
      </c>
      <c r="B15" s="373" t="s">
        <v>7128</v>
      </c>
      <c r="C15" s="373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2760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8445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09">
        <v>0.5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194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3977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18" t="s">
        <v>3</v>
      </c>
      <c r="B22" s="1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21" t="s">
        <v>15</v>
      </c>
      <c r="M22" s="21" t="s">
        <v>16</v>
      </c>
      <c r="N22" s="21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376" t="s">
        <v>519</v>
      </c>
      <c r="B23" s="376" t="s">
        <v>78</v>
      </c>
      <c r="C23" s="27" t="s">
        <v>8446</v>
      </c>
      <c r="D23" s="15" t="s">
        <v>88</v>
      </c>
      <c r="E23" s="24">
        <v>45841.166666666664</v>
      </c>
      <c r="F23" s="15">
        <v>10.3</v>
      </c>
      <c r="G23" s="37" t="s">
        <v>3121</v>
      </c>
      <c r="H23" s="15"/>
      <c r="I23" s="15"/>
      <c r="J23" s="15"/>
      <c r="K23" s="26"/>
      <c r="L23" s="345">
        <v>107</v>
      </c>
      <c r="M23" s="345">
        <v>27</v>
      </c>
      <c r="N23" s="345">
        <v>27</v>
      </c>
      <c r="O23" s="25"/>
      <c r="P23" s="14">
        <f t="shared" ref="P23:P29" si="2">SUM(H23:O23)</f>
        <v>161</v>
      </c>
      <c r="Q23" s="17" t="s">
        <v>32</v>
      </c>
      <c r="R23" s="14">
        <v>112441</v>
      </c>
      <c r="S23" s="23" t="s">
        <v>33</v>
      </c>
      <c r="T23" s="274" t="s">
        <v>161</v>
      </c>
      <c r="U23" s="16" t="s">
        <v>90</v>
      </c>
      <c r="V23" s="16">
        <v>1012877</v>
      </c>
      <c r="W23" s="16" t="s">
        <v>8443</v>
      </c>
      <c r="X23" s="16"/>
    </row>
    <row r="24" spans="1:24">
      <c r="A24" s="376" t="s">
        <v>3866</v>
      </c>
      <c r="B24" s="376" t="s">
        <v>78</v>
      </c>
      <c r="C24" s="27" t="s">
        <v>8447</v>
      </c>
      <c r="D24" s="15" t="s">
        <v>88</v>
      </c>
      <c r="E24" s="24">
        <v>45841.166666666664</v>
      </c>
      <c r="F24" s="15">
        <v>10.3</v>
      </c>
      <c r="G24" s="37" t="s">
        <v>3121</v>
      </c>
      <c r="H24" s="15"/>
      <c r="I24" s="15"/>
      <c r="J24" s="15"/>
      <c r="K24" s="26"/>
      <c r="L24" s="345">
        <v>107</v>
      </c>
      <c r="M24" s="345">
        <v>27</v>
      </c>
      <c r="N24" s="345">
        <v>26</v>
      </c>
      <c r="O24" s="25"/>
      <c r="P24" s="14">
        <f t="shared" si="2"/>
        <v>160</v>
      </c>
      <c r="Q24" s="17" t="s">
        <v>32</v>
      </c>
      <c r="R24" s="14">
        <v>112442</v>
      </c>
      <c r="S24" s="23" t="s">
        <v>33</v>
      </c>
      <c r="T24" s="274" t="s">
        <v>161</v>
      </c>
      <c r="U24" s="16" t="s">
        <v>90</v>
      </c>
      <c r="V24" s="16">
        <v>1012878</v>
      </c>
      <c r="W24" s="16" t="s">
        <v>8443</v>
      </c>
      <c r="X24" s="16"/>
    </row>
    <row r="25" spans="1:24">
      <c r="A25" s="376" t="s">
        <v>120</v>
      </c>
      <c r="B25" s="376" t="s">
        <v>78</v>
      </c>
      <c r="C25" s="27" t="s">
        <v>8448</v>
      </c>
      <c r="D25" s="15" t="s">
        <v>1047</v>
      </c>
      <c r="E25" s="24">
        <v>45841.010416666664</v>
      </c>
      <c r="F25" s="15">
        <v>10.3</v>
      </c>
      <c r="G25" s="37" t="s">
        <v>3121</v>
      </c>
      <c r="H25" s="15"/>
      <c r="I25" s="15"/>
      <c r="J25" s="15"/>
      <c r="K25" s="26"/>
      <c r="L25" s="345">
        <v>80</v>
      </c>
      <c r="M25" s="345">
        <v>80</v>
      </c>
      <c r="N25" s="340"/>
      <c r="O25" s="25"/>
      <c r="P25" s="14">
        <f t="shared" si="2"/>
        <v>160</v>
      </c>
      <c r="Q25" s="17" t="s">
        <v>32</v>
      </c>
      <c r="R25" s="14">
        <v>112439</v>
      </c>
      <c r="S25" s="23" t="s">
        <v>33</v>
      </c>
      <c r="T25" s="274" t="s">
        <v>161</v>
      </c>
      <c r="U25" s="16" t="s">
        <v>90</v>
      </c>
      <c r="V25" s="16">
        <v>1012879</v>
      </c>
      <c r="W25" s="16" t="s">
        <v>8443</v>
      </c>
      <c r="X25" s="16"/>
    </row>
    <row r="26" spans="1:24">
      <c r="A26" s="376" t="s">
        <v>8425</v>
      </c>
      <c r="B26" s="376" t="s">
        <v>134</v>
      </c>
      <c r="C26" s="27" t="s">
        <v>8449</v>
      </c>
      <c r="D26" s="15" t="s">
        <v>8450</v>
      </c>
      <c r="E26" s="24">
        <v>45841.25</v>
      </c>
      <c r="F26" s="15">
        <v>10.3</v>
      </c>
      <c r="G26" s="37" t="s">
        <v>401</v>
      </c>
      <c r="H26" s="15"/>
      <c r="I26" s="15"/>
      <c r="J26" s="15"/>
      <c r="K26" s="26"/>
      <c r="L26" s="345">
        <v>161</v>
      </c>
      <c r="M26" s="340"/>
      <c r="N26" s="340"/>
      <c r="O26" s="25"/>
      <c r="P26" s="14">
        <f t="shared" si="2"/>
        <v>161</v>
      </c>
      <c r="Q26" s="17" t="s">
        <v>32</v>
      </c>
      <c r="R26" s="14">
        <v>112443</v>
      </c>
      <c r="S26" s="23" t="s">
        <v>33</v>
      </c>
      <c r="T26" s="274" t="s">
        <v>161</v>
      </c>
      <c r="U26" s="16" t="s">
        <v>90</v>
      </c>
      <c r="V26" s="16">
        <v>1012880</v>
      </c>
      <c r="W26" s="16" t="s">
        <v>1235</v>
      </c>
      <c r="X26" s="16"/>
    </row>
    <row r="27" spans="1:24">
      <c r="A27" s="376" t="s">
        <v>4228</v>
      </c>
      <c r="B27" s="376" t="s">
        <v>134</v>
      </c>
      <c r="C27" s="27" t="s">
        <v>8451</v>
      </c>
      <c r="D27" s="15" t="s">
        <v>8450</v>
      </c>
      <c r="E27" s="24">
        <v>45841.25</v>
      </c>
      <c r="F27" s="15">
        <v>10.3</v>
      </c>
      <c r="G27" s="37" t="s">
        <v>3121</v>
      </c>
      <c r="H27" s="15"/>
      <c r="I27" s="15"/>
      <c r="J27" s="15"/>
      <c r="K27" s="26"/>
      <c r="L27" s="345">
        <v>160</v>
      </c>
      <c r="M27" s="340"/>
      <c r="N27" s="340"/>
      <c r="O27" s="25"/>
      <c r="P27" s="14">
        <f t="shared" si="2"/>
        <v>160</v>
      </c>
      <c r="Q27" s="17" t="s">
        <v>32</v>
      </c>
      <c r="R27" s="14">
        <v>112440</v>
      </c>
      <c r="S27" s="23" t="s">
        <v>33</v>
      </c>
      <c r="T27" s="274" t="s">
        <v>161</v>
      </c>
      <c r="U27" s="16" t="s">
        <v>90</v>
      </c>
      <c r="V27" s="16">
        <v>1012881</v>
      </c>
      <c r="W27" s="16" t="s">
        <v>1235</v>
      </c>
      <c r="X27" s="16"/>
    </row>
    <row r="28" spans="1:24">
      <c r="A28" s="376" t="s">
        <v>113</v>
      </c>
      <c r="B28" s="376" t="s">
        <v>65</v>
      </c>
      <c r="C28" s="27" t="s">
        <v>8452</v>
      </c>
      <c r="D28" s="15" t="s">
        <v>64</v>
      </c>
      <c r="E28" s="24">
        <v>45842.472222222219</v>
      </c>
      <c r="F28" s="15">
        <v>14.8</v>
      </c>
      <c r="G28" s="37" t="s">
        <v>401</v>
      </c>
      <c r="H28" s="15"/>
      <c r="I28" s="26"/>
      <c r="J28" s="340"/>
      <c r="K28" s="340"/>
      <c r="L28" s="345">
        <v>80</v>
      </c>
      <c r="M28" s="45"/>
      <c r="N28" s="45"/>
      <c r="O28" s="15"/>
      <c r="P28" s="14">
        <f t="shared" si="2"/>
        <v>80</v>
      </c>
      <c r="Q28" s="14" t="s">
        <v>30</v>
      </c>
      <c r="R28" s="14">
        <v>112423</v>
      </c>
      <c r="S28" s="23" t="s">
        <v>33</v>
      </c>
      <c r="T28" s="232" t="s">
        <v>169</v>
      </c>
      <c r="U28" s="16" t="s">
        <v>90</v>
      </c>
      <c r="V28" s="16">
        <v>1012882</v>
      </c>
      <c r="W28" s="16" t="s">
        <v>8453</v>
      </c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/>
      <c r="R29" s="14"/>
      <c r="S29" s="14"/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695</v>
      </c>
      <c r="M30" s="11">
        <f t="shared" si="3"/>
        <v>134</v>
      </c>
      <c r="N30" s="11">
        <f t="shared" si="3"/>
        <v>53</v>
      </c>
      <c r="O30" s="11">
        <f t="shared" si="3"/>
        <v>0</v>
      </c>
      <c r="P30" s="11">
        <f t="shared" si="3"/>
        <v>882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373" t="s">
        <v>7542</v>
      </c>
      <c r="B34" s="1569" t="s">
        <v>7296</v>
      </c>
      <c r="C34" s="1569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4" t="s">
        <v>7353</v>
      </c>
      <c r="B35" s="4" t="s">
        <v>7128</v>
      </c>
      <c r="C35" s="4"/>
      <c r="D35" s="242"/>
      <c r="E35" s="24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5" t="s">
        <v>42</v>
      </c>
      <c r="B36" s="1772" t="s">
        <v>7505</v>
      </c>
      <c r="C36" s="1772"/>
      <c r="D36" s="1"/>
      <c r="E36" s="1"/>
    </row>
    <row r="37" spans="1:24">
      <c r="A37" s="5" t="s">
        <v>42</v>
      </c>
      <c r="B37" s="1772"/>
      <c r="C37" s="1772"/>
    </row>
    <row r="38" spans="1:24">
      <c r="A38" s="5" t="s">
        <v>43</v>
      </c>
      <c r="B38" s="1772" t="s">
        <v>716</v>
      </c>
      <c r="C38" s="1772"/>
      <c r="D38" s="1"/>
      <c r="E38" s="1"/>
    </row>
    <row r="39" spans="1:24">
      <c r="A39" s="5" t="s">
        <v>44</v>
      </c>
      <c r="B39" s="1809">
        <v>0.58333333333333337</v>
      </c>
      <c r="C39" s="1772"/>
      <c r="D39" s="1"/>
      <c r="E39" s="1"/>
    </row>
    <row r="42" spans="1:24" ht="23.25">
      <c r="A42" s="1559" t="s">
        <v>205</v>
      </c>
      <c r="B42" s="1559"/>
      <c r="C42" s="1559"/>
      <c r="D42" s="1559"/>
      <c r="E42" s="1559"/>
      <c r="F42" s="1559"/>
      <c r="G42" s="7"/>
      <c r="H42" s="1559" t="s">
        <v>2689</v>
      </c>
      <c r="I42" s="1559"/>
      <c r="J42" s="1559"/>
      <c r="K42" s="1559"/>
      <c r="L42" s="1559"/>
      <c r="M42" s="1559"/>
      <c r="N42" s="1559"/>
      <c r="O42" s="1559"/>
      <c r="P42" s="1559"/>
      <c r="Q42" s="1741"/>
      <c r="R42" s="1742"/>
      <c r="S42" s="1742"/>
      <c r="T42" s="1742"/>
      <c r="U42" s="1742"/>
      <c r="V42" s="1742"/>
      <c r="W42" s="1742"/>
      <c r="X42" s="1742"/>
    </row>
    <row r="43" spans="1:24" ht="26.25">
      <c r="A43" s="18" t="s">
        <v>3</v>
      </c>
      <c r="B43" s="18" t="s">
        <v>4</v>
      </c>
      <c r="C43" s="8" t="s">
        <v>5</v>
      </c>
      <c r="D43" s="8" t="s">
        <v>6</v>
      </c>
      <c r="E43" s="8" t="s">
        <v>7</v>
      </c>
      <c r="F43" s="8" t="s">
        <v>8</v>
      </c>
      <c r="G43" s="33" t="s">
        <v>10</v>
      </c>
      <c r="H43" s="9" t="s">
        <v>11</v>
      </c>
      <c r="I43" s="9" t="s">
        <v>12</v>
      </c>
      <c r="J43" s="21" t="s">
        <v>13</v>
      </c>
      <c r="K43" s="21" t="s">
        <v>14</v>
      </c>
      <c r="L43" s="21" t="s">
        <v>15</v>
      </c>
      <c r="M43" s="21" t="s">
        <v>16</v>
      </c>
      <c r="N43" s="9" t="s">
        <v>17</v>
      </c>
      <c r="O43" s="10" t="s">
        <v>18</v>
      </c>
      <c r="P43" s="8" t="s">
        <v>19</v>
      </c>
      <c r="Q43" s="8" t="s">
        <v>20</v>
      </c>
      <c r="R43" s="8" t="s">
        <v>9</v>
      </c>
      <c r="S43" s="8" t="s">
        <v>21</v>
      </c>
      <c r="T43" s="8" t="s">
        <v>24</v>
      </c>
      <c r="U43" s="8" t="s">
        <v>25</v>
      </c>
      <c r="V43" s="8" t="s">
        <v>26</v>
      </c>
      <c r="W43" s="8" t="s">
        <v>27</v>
      </c>
      <c r="X43" s="8" t="s">
        <v>28</v>
      </c>
    </row>
    <row r="44" spans="1:24">
      <c r="A44" s="376"/>
      <c r="B44" s="376"/>
      <c r="C44" s="25"/>
      <c r="D44" s="15"/>
      <c r="E44" s="15"/>
      <c r="F44" s="15"/>
      <c r="G44" s="37"/>
      <c r="H44" s="15"/>
      <c r="I44" s="26"/>
      <c r="J44" s="376"/>
      <c r="K44" s="340"/>
      <c r="L44" s="340"/>
      <c r="M44" s="340"/>
      <c r="N44" s="25"/>
      <c r="O44" s="15"/>
      <c r="P44" s="14">
        <f t="shared" ref="P44:P49" si="4">SUM(H44:O44)</f>
        <v>0</v>
      </c>
      <c r="Q44" s="17" t="s">
        <v>32</v>
      </c>
      <c r="R44" s="14"/>
      <c r="S44" s="23" t="s">
        <v>33</v>
      </c>
      <c r="T44" s="16"/>
      <c r="U44" s="16"/>
      <c r="V44" s="16"/>
      <c r="W44" s="16"/>
      <c r="X44" s="16"/>
    </row>
    <row r="45" spans="1:24">
      <c r="A45" s="563"/>
      <c r="B45" s="563"/>
      <c r="C45" s="525"/>
      <c r="D45" s="351"/>
      <c r="E45" s="351"/>
      <c r="F45" s="351"/>
      <c r="G45" s="46"/>
      <c r="H45" s="351"/>
      <c r="I45" s="523"/>
      <c r="J45" s="563"/>
      <c r="K45" s="524"/>
      <c r="L45" s="524"/>
      <c r="M45" s="524"/>
      <c r="N45" s="25"/>
      <c r="O45" s="15"/>
      <c r="P45" s="14">
        <f t="shared" si="4"/>
        <v>0</v>
      </c>
      <c r="Q45" s="17" t="s">
        <v>32</v>
      </c>
      <c r="R45" s="14"/>
      <c r="S45" s="23" t="s">
        <v>33</v>
      </c>
      <c r="T45" s="16"/>
      <c r="U45" s="16"/>
      <c r="V45" s="16"/>
      <c r="W45" s="16"/>
      <c r="X45" s="16"/>
    </row>
    <row r="46" spans="1:24">
      <c r="A46" s="340"/>
      <c r="B46" s="376"/>
      <c r="C46" s="25"/>
      <c r="D46" s="15"/>
      <c r="E46" s="24"/>
      <c r="F46" s="15"/>
      <c r="G46" s="37"/>
      <c r="H46" s="15"/>
      <c r="I46" s="26"/>
      <c r="J46" s="340"/>
      <c r="K46" s="340"/>
      <c r="L46" s="340"/>
      <c r="M46" s="340"/>
      <c r="N46" s="25"/>
      <c r="O46" s="15"/>
      <c r="P46" s="14">
        <f t="shared" si="4"/>
        <v>0</v>
      </c>
      <c r="Q46" s="17" t="s">
        <v>32</v>
      </c>
      <c r="R46" s="14"/>
      <c r="S46" s="23" t="s">
        <v>33</v>
      </c>
      <c r="T46" s="16"/>
      <c r="U46" s="16"/>
      <c r="V46" s="16"/>
      <c r="W46" s="16"/>
      <c r="X46" s="16"/>
    </row>
    <row r="47" spans="1:24">
      <c r="A47" s="524"/>
      <c r="B47" s="563"/>
      <c r="C47" s="525"/>
      <c r="D47" s="351"/>
      <c r="E47" s="405"/>
      <c r="F47" s="351"/>
      <c r="G47" s="46"/>
      <c r="H47" s="351"/>
      <c r="I47" s="523"/>
      <c r="J47" s="524"/>
      <c r="K47" s="524"/>
      <c r="L47" s="524"/>
      <c r="M47" s="524"/>
      <c r="N47" s="525"/>
      <c r="O47" s="351"/>
      <c r="P47" s="352">
        <f t="shared" si="4"/>
        <v>0</v>
      </c>
      <c r="Q47" s="352" t="s">
        <v>30</v>
      </c>
      <c r="R47" s="352"/>
      <c r="S47" s="352" t="s">
        <v>31</v>
      </c>
      <c r="T47" s="354" t="s">
        <v>169</v>
      </c>
      <c r="U47" s="354"/>
      <c r="V47" s="354"/>
      <c r="W47" s="354" t="s">
        <v>8454</v>
      </c>
      <c r="X47" s="354"/>
    </row>
    <row r="48" spans="1:24">
      <c r="A48" s="563"/>
      <c r="B48" s="563"/>
      <c r="C48" s="525"/>
      <c r="D48" s="351"/>
      <c r="E48" s="405"/>
      <c r="F48" s="351"/>
      <c r="G48" s="46"/>
      <c r="H48" s="351"/>
      <c r="I48" s="523"/>
      <c r="J48" s="524"/>
      <c r="K48" s="524"/>
      <c r="L48" s="524"/>
      <c r="M48" s="524"/>
      <c r="N48" s="525"/>
      <c r="O48" s="351"/>
      <c r="P48" s="352">
        <f t="shared" si="4"/>
        <v>0</v>
      </c>
      <c r="Q48" s="352" t="s">
        <v>30</v>
      </c>
      <c r="R48" s="352"/>
      <c r="S48" s="352" t="s">
        <v>31</v>
      </c>
      <c r="T48" s="354" t="s">
        <v>169</v>
      </c>
      <c r="U48" s="354"/>
      <c r="V48" s="354"/>
      <c r="W48" s="354" t="s">
        <v>8455</v>
      </c>
      <c r="X48" s="354"/>
    </row>
    <row r="49" spans="1:24">
      <c r="A49" s="15"/>
      <c r="B49" s="15"/>
      <c r="C49" s="15"/>
      <c r="D49" s="15"/>
      <c r="E49" s="15"/>
      <c r="F49" s="15"/>
      <c r="G49" s="37"/>
      <c r="H49" s="15"/>
      <c r="I49" s="15"/>
      <c r="J49" s="15"/>
      <c r="K49" s="15"/>
      <c r="L49" s="15"/>
      <c r="M49" s="15"/>
      <c r="N49" s="15"/>
      <c r="O49" s="15"/>
      <c r="P49" s="14">
        <f t="shared" si="4"/>
        <v>0</v>
      </c>
      <c r="Q49" s="14"/>
      <c r="R49" s="14"/>
      <c r="S49" s="14"/>
      <c r="T49" s="16"/>
      <c r="U49" s="16"/>
      <c r="V49" s="16"/>
      <c r="W49" s="16"/>
      <c r="X49" s="16"/>
    </row>
    <row r="50" spans="1:24">
      <c r="A50" s="11" t="s">
        <v>19</v>
      </c>
      <c r="B50" s="7"/>
      <c r="C50" s="7"/>
      <c r="D50" s="7"/>
      <c r="E50" s="11"/>
      <c r="F50" s="7"/>
      <c r="G50" s="7"/>
      <c r="H50" s="11">
        <f t="shared" ref="H50:P50" si="5">SUM(H44:H49)</f>
        <v>0</v>
      </c>
      <c r="I50" s="11">
        <f t="shared" si="5"/>
        <v>0</v>
      </c>
      <c r="J50" s="11">
        <f t="shared" si="5"/>
        <v>0</v>
      </c>
      <c r="K50" s="11">
        <f t="shared" si="5"/>
        <v>0</v>
      </c>
      <c r="L50" s="11">
        <f t="shared" si="5"/>
        <v>0</v>
      </c>
      <c r="M50" s="11">
        <f t="shared" si="5"/>
        <v>0</v>
      </c>
      <c r="N50" s="11">
        <f t="shared" si="5"/>
        <v>0</v>
      </c>
      <c r="O50" s="11">
        <f t="shared" si="5"/>
        <v>0</v>
      </c>
      <c r="P50" s="11">
        <f t="shared" si="5"/>
        <v>0</v>
      </c>
      <c r="Q50" s="12"/>
      <c r="R50" s="12"/>
      <c r="S50" s="12"/>
      <c r="T50" s="12"/>
      <c r="U50" s="12"/>
      <c r="V50" s="12"/>
      <c r="W50" s="12"/>
      <c r="X50" s="12"/>
    </row>
    <row r="51" spans="1:24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166" t="s">
        <v>34</v>
      </c>
      <c r="B52" s="1562"/>
      <c r="C52" s="1562"/>
      <c r="D52" s="1562"/>
      <c r="E52" s="1"/>
      <c r="F52" s="1"/>
      <c r="G52" s="1"/>
      <c r="H52" s="1"/>
      <c r="I52" s="1"/>
      <c r="J52" s="1563"/>
      <c r="K52" s="1563"/>
      <c r="L52" s="156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 ht="18">
      <c r="A53" s="187" t="s">
        <v>35</v>
      </c>
      <c r="B53" s="186" t="s">
        <v>36</v>
      </c>
      <c r="C53" s="239" t="s">
        <v>37</v>
      </c>
      <c r="D53" s="24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4"/>
      <c r="B54" s="1564"/>
      <c r="C54" s="1564"/>
      <c r="D54" s="242"/>
      <c r="E54" s="243" t="s">
        <v>40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772"/>
      <c r="C55" s="1772"/>
      <c r="D55" s="1"/>
      <c r="E55" s="1"/>
    </row>
    <row r="56" spans="1:24">
      <c r="A56" s="5" t="s">
        <v>42</v>
      </c>
      <c r="B56" s="1772"/>
      <c r="C56" s="1772"/>
    </row>
    <row r="57" spans="1:24">
      <c r="A57" s="5" t="s">
        <v>43</v>
      </c>
      <c r="B57" s="1772"/>
      <c r="C57" s="1772"/>
      <c r="D57" s="1"/>
      <c r="E57" s="1"/>
    </row>
    <row r="58" spans="1:24">
      <c r="A58" s="5" t="s">
        <v>44</v>
      </c>
      <c r="B58" s="1772"/>
      <c r="C58" s="1772"/>
      <c r="D58" s="1"/>
      <c r="E58" s="1"/>
    </row>
  </sheetData>
  <mergeCells count="30">
    <mergeCell ref="B54:C54"/>
    <mergeCell ref="B55:C55"/>
    <mergeCell ref="B56:C56"/>
    <mergeCell ref="B57:C57"/>
    <mergeCell ref="B58:C58"/>
    <mergeCell ref="B52:D52"/>
    <mergeCell ref="J52:L52"/>
    <mergeCell ref="Q21:X21"/>
    <mergeCell ref="B32:D32"/>
    <mergeCell ref="J32:L32"/>
    <mergeCell ref="B34:C34"/>
    <mergeCell ref="B36:C36"/>
    <mergeCell ref="B37:C37"/>
    <mergeCell ref="H21:P21"/>
    <mergeCell ref="B38:C38"/>
    <mergeCell ref="B39:C39"/>
    <mergeCell ref="A42:F42"/>
    <mergeCell ref="H42:P42"/>
    <mergeCell ref="Q42:X42"/>
    <mergeCell ref="B16:C16"/>
    <mergeCell ref="B17:C17"/>
    <mergeCell ref="B18:C18"/>
    <mergeCell ref="B19:C19"/>
    <mergeCell ref="A21:F21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4A23-4358-41E3-A9F5-63BE104C5D34}">
  <sheetPr>
    <tabColor rgb="FF00B050"/>
  </sheetPr>
  <dimension ref="A1:X57"/>
  <sheetViews>
    <sheetView workbookViewId="0">
      <selection activeCell="N25" sqref="N2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6.57031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5.85546875" customWidth="1"/>
  </cols>
  <sheetData>
    <row r="1" spans="1:24" ht="23.25">
      <c r="A1" s="1559" t="s">
        <v>155</v>
      </c>
      <c r="B1" s="1559"/>
      <c r="C1" s="1559"/>
      <c r="D1" s="1559"/>
      <c r="E1" s="1559"/>
      <c r="F1" s="1559"/>
      <c r="G1" s="7"/>
      <c r="H1" s="1559" t="s">
        <v>1244</v>
      </c>
      <c r="I1" s="1559"/>
      <c r="J1" s="1559"/>
      <c r="K1" s="1559"/>
      <c r="L1" s="1559"/>
      <c r="M1" s="1559"/>
      <c r="N1" s="1559"/>
      <c r="O1" s="1559"/>
      <c r="P1" s="1559"/>
      <c r="Q1" s="1560" t="s">
        <v>8240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219</v>
      </c>
      <c r="B3" s="15" t="s">
        <v>75</v>
      </c>
      <c r="C3" s="15" t="s">
        <v>8456</v>
      </c>
      <c r="D3" s="15" t="s">
        <v>74</v>
      </c>
      <c r="E3" s="24">
        <v>45836.524305555555</v>
      </c>
      <c r="F3" s="15">
        <v>15.3</v>
      </c>
      <c r="G3" s="37"/>
      <c r="H3" s="15"/>
      <c r="I3" s="15"/>
      <c r="J3" s="48">
        <v>54</v>
      </c>
      <c r="K3" s="48">
        <v>81</v>
      </c>
      <c r="L3" s="15"/>
      <c r="M3" s="15"/>
      <c r="N3" s="15"/>
      <c r="O3" s="15"/>
      <c r="P3" s="14">
        <f t="shared" ref="P3:P9" si="0">SUM(H3:O3)</f>
        <v>135</v>
      </c>
      <c r="Q3" s="14" t="s">
        <v>30</v>
      </c>
      <c r="R3" s="14">
        <v>112363</v>
      </c>
      <c r="S3" s="14" t="s">
        <v>31</v>
      </c>
      <c r="T3" s="232" t="s">
        <v>169</v>
      </c>
      <c r="U3" s="16" t="s">
        <v>660</v>
      </c>
      <c r="V3" s="16">
        <v>1012825</v>
      </c>
      <c r="W3" s="16" t="s">
        <v>8457</v>
      </c>
      <c r="X3" s="16"/>
    </row>
    <row r="4" spans="1:24">
      <c r="A4" s="15" t="s">
        <v>8458</v>
      </c>
      <c r="B4" s="15" t="s">
        <v>57</v>
      </c>
      <c r="C4" s="15" t="s">
        <v>8459</v>
      </c>
      <c r="D4" s="15" t="s">
        <v>56</v>
      </c>
      <c r="E4" s="24">
        <v>45837.229166666664</v>
      </c>
      <c r="F4" s="15">
        <v>10.3</v>
      </c>
      <c r="G4" s="37"/>
      <c r="H4" s="15"/>
      <c r="I4" s="15"/>
      <c r="J4" s="48">
        <v>108</v>
      </c>
      <c r="K4" s="15"/>
      <c r="L4" s="15"/>
      <c r="M4" s="15"/>
      <c r="N4" s="15"/>
      <c r="O4" s="15"/>
      <c r="P4" s="14">
        <f t="shared" si="0"/>
        <v>108</v>
      </c>
      <c r="Q4" s="14" t="s">
        <v>30</v>
      </c>
      <c r="R4" s="14">
        <v>112364</v>
      </c>
      <c r="S4" s="14" t="s">
        <v>31</v>
      </c>
      <c r="T4" s="232" t="s">
        <v>169</v>
      </c>
      <c r="U4" s="16" t="s">
        <v>90</v>
      </c>
      <c r="V4" s="16">
        <v>1012826</v>
      </c>
      <c r="W4" s="16" t="s">
        <v>2731</v>
      </c>
      <c r="X4" s="16" t="s">
        <v>8460</v>
      </c>
    </row>
    <row r="5" spans="1:24">
      <c r="A5" s="15" t="s">
        <v>5152</v>
      </c>
      <c r="B5" s="15" t="s">
        <v>65</v>
      </c>
      <c r="C5" s="15" t="s">
        <v>8461</v>
      </c>
      <c r="D5" s="15" t="s">
        <v>64</v>
      </c>
      <c r="E5" s="24">
        <v>45836.472222222219</v>
      </c>
      <c r="F5" s="15">
        <v>14.8</v>
      </c>
      <c r="G5" s="37"/>
      <c r="H5" s="15"/>
      <c r="I5" s="15"/>
      <c r="J5" s="15"/>
      <c r="K5" s="15"/>
      <c r="L5" s="48">
        <v>81</v>
      </c>
      <c r="M5" s="15"/>
      <c r="N5" s="15"/>
      <c r="O5" s="15"/>
      <c r="P5" s="14">
        <f t="shared" si="0"/>
        <v>81</v>
      </c>
      <c r="Q5" s="14" t="s">
        <v>30</v>
      </c>
      <c r="R5" s="14">
        <v>112354</v>
      </c>
      <c r="S5" s="23" t="s">
        <v>33</v>
      </c>
      <c r="T5" s="232" t="s">
        <v>169</v>
      </c>
      <c r="U5" s="16" t="s">
        <v>90</v>
      </c>
      <c r="V5" s="16">
        <v>1012827</v>
      </c>
      <c r="W5" s="16" t="s">
        <v>8457</v>
      </c>
      <c r="X5" s="16"/>
    </row>
    <row r="6" spans="1:24">
      <c r="A6" s="15" t="s">
        <v>111</v>
      </c>
      <c r="B6" s="15" t="s">
        <v>65</v>
      </c>
      <c r="C6" s="15" t="s">
        <v>8462</v>
      </c>
      <c r="D6" s="15" t="s">
        <v>64</v>
      </c>
      <c r="E6" s="24">
        <v>45836.472222222219</v>
      </c>
      <c r="F6" s="15">
        <v>14.8</v>
      </c>
      <c r="G6" s="37"/>
      <c r="H6" s="15"/>
      <c r="I6" s="15"/>
      <c r="J6" s="15"/>
      <c r="K6" s="15"/>
      <c r="L6" s="48">
        <v>161</v>
      </c>
      <c r="M6" s="15"/>
      <c r="N6" s="15"/>
      <c r="O6" s="15"/>
      <c r="P6" s="14">
        <f t="shared" si="0"/>
        <v>161</v>
      </c>
      <c r="Q6" s="14" t="s">
        <v>30</v>
      </c>
      <c r="R6" s="14">
        <v>112353</v>
      </c>
      <c r="S6" s="23" t="s">
        <v>33</v>
      </c>
      <c r="T6" s="232" t="s">
        <v>169</v>
      </c>
      <c r="U6" s="16" t="s">
        <v>90</v>
      </c>
      <c r="V6" s="16">
        <v>1012828</v>
      </c>
      <c r="W6" s="16" t="s">
        <v>8457</v>
      </c>
      <c r="X6" s="16"/>
    </row>
    <row r="7" spans="1:24">
      <c r="A7" s="15" t="s">
        <v>8463</v>
      </c>
      <c r="B7" s="15" t="s">
        <v>69</v>
      </c>
      <c r="C7" s="15" t="s">
        <v>8464</v>
      </c>
      <c r="D7" s="15" t="s">
        <v>68</v>
      </c>
      <c r="E7" s="24">
        <v>45836.795138888891</v>
      </c>
      <c r="F7" s="15">
        <v>14.5</v>
      </c>
      <c r="G7" s="37"/>
      <c r="H7" s="15"/>
      <c r="I7" s="15"/>
      <c r="J7" s="15"/>
      <c r="K7" s="15"/>
      <c r="L7" s="48">
        <v>81</v>
      </c>
      <c r="M7" s="48">
        <v>80</v>
      </c>
      <c r="N7" s="15"/>
      <c r="O7" s="15"/>
      <c r="P7" s="14">
        <f t="shared" si="0"/>
        <v>161</v>
      </c>
      <c r="Q7" s="14" t="s">
        <v>30</v>
      </c>
      <c r="R7" s="14">
        <v>112369</v>
      </c>
      <c r="S7" s="14" t="s">
        <v>31</v>
      </c>
      <c r="T7" s="232" t="s">
        <v>169</v>
      </c>
      <c r="U7" s="16"/>
      <c r="V7" s="16">
        <v>1012829</v>
      </c>
      <c r="W7" s="16" t="s">
        <v>2731</v>
      </c>
      <c r="X7" s="16"/>
    </row>
    <row r="8" spans="1:24">
      <c r="A8" s="15" t="s">
        <v>102</v>
      </c>
      <c r="B8" s="15" t="s">
        <v>92</v>
      </c>
      <c r="C8" s="15" t="s">
        <v>8465</v>
      </c>
      <c r="D8" s="15" t="s">
        <v>159</v>
      </c>
      <c r="E8" s="24">
        <v>45837.041666666664</v>
      </c>
      <c r="F8" s="15">
        <v>10.3</v>
      </c>
      <c r="G8" s="37" t="s">
        <v>3121</v>
      </c>
      <c r="H8" s="15"/>
      <c r="I8" s="15"/>
      <c r="J8" s="15"/>
      <c r="K8" s="15"/>
      <c r="L8" s="48">
        <v>81</v>
      </c>
      <c r="M8" s="48">
        <v>80</v>
      </c>
      <c r="N8" s="15"/>
      <c r="O8" s="15"/>
      <c r="P8" s="14">
        <f t="shared" si="0"/>
        <v>161</v>
      </c>
      <c r="Q8" s="17" t="s">
        <v>32</v>
      </c>
      <c r="R8" s="14">
        <v>112379</v>
      </c>
      <c r="S8" s="23" t="s">
        <v>33</v>
      </c>
      <c r="T8" s="274" t="s">
        <v>161</v>
      </c>
      <c r="U8" s="16" t="s">
        <v>90</v>
      </c>
      <c r="V8" s="16">
        <v>1012830</v>
      </c>
      <c r="W8" s="16" t="s">
        <v>8466</v>
      </c>
      <c r="X8" s="16"/>
    </row>
    <row r="9" spans="1:24">
      <c r="A9" s="15" t="s">
        <v>558</v>
      </c>
      <c r="B9" s="15" t="s">
        <v>92</v>
      </c>
      <c r="C9" s="15" t="s">
        <v>8467</v>
      </c>
      <c r="D9" s="15" t="s">
        <v>159</v>
      </c>
      <c r="E9" s="24">
        <v>45837.041666666664</v>
      </c>
      <c r="F9" s="15">
        <v>10.3</v>
      </c>
      <c r="G9" s="37" t="s">
        <v>3121</v>
      </c>
      <c r="H9" s="15"/>
      <c r="I9" s="15"/>
      <c r="J9" s="15"/>
      <c r="K9" s="15"/>
      <c r="L9" s="15"/>
      <c r="M9" s="48">
        <v>161</v>
      </c>
      <c r="N9" s="15"/>
      <c r="O9" s="15"/>
      <c r="P9" s="14">
        <f t="shared" si="0"/>
        <v>161</v>
      </c>
      <c r="Q9" s="17" t="s">
        <v>32</v>
      </c>
      <c r="R9" s="14">
        <v>112380</v>
      </c>
      <c r="S9" s="23" t="s">
        <v>33</v>
      </c>
      <c r="T9" s="274" t="s">
        <v>161</v>
      </c>
      <c r="U9" s="16" t="s">
        <v>90</v>
      </c>
      <c r="V9" s="16">
        <v>1012831</v>
      </c>
      <c r="W9" s="16" t="s">
        <v>8466</v>
      </c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M10" si="1">SUM(H3:H9)</f>
        <v>0</v>
      </c>
      <c r="I10" s="11">
        <f t="shared" si="1"/>
        <v>0</v>
      </c>
      <c r="J10" s="11">
        <f t="shared" si="1"/>
        <v>162</v>
      </c>
      <c r="K10" s="11">
        <f t="shared" si="1"/>
        <v>81</v>
      </c>
      <c r="L10" s="11">
        <f t="shared" si="1"/>
        <v>404</v>
      </c>
      <c r="M10" s="11">
        <f t="shared" si="1"/>
        <v>321</v>
      </c>
      <c r="N10" s="11">
        <f>SUM(N3:N7)</f>
        <v>0</v>
      </c>
      <c r="O10" s="11">
        <f>SUM(O3:O7)</f>
        <v>0</v>
      </c>
      <c r="P10" s="11">
        <f>SUM(P3:P9)</f>
        <v>968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8468</v>
      </c>
      <c r="C13" s="239" t="s">
        <v>4718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8">
      <c r="A14" s="187"/>
      <c r="B14" s="186"/>
      <c r="C14" s="239"/>
      <c r="D14" s="24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8469</v>
      </c>
      <c r="B15" s="1564" t="s">
        <v>8470</v>
      </c>
      <c r="C15" s="1564"/>
      <c r="D15" s="242"/>
      <c r="E15" s="243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373" t="s">
        <v>7880</v>
      </c>
      <c r="B16" s="373" t="s">
        <v>8471</v>
      </c>
      <c r="C16" s="373"/>
      <c r="D16" s="242"/>
      <c r="E16" s="243"/>
      <c r="F16" s="1"/>
      <c r="G16" s="24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15" customHeight="1">
      <c r="A17" s="5" t="s">
        <v>42</v>
      </c>
      <c r="B17" s="1772" t="s">
        <v>808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42</v>
      </c>
      <c r="B18" s="1772"/>
      <c r="C18" s="177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43</v>
      </c>
      <c r="B19" s="1772" t="s">
        <v>8472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5" t="s">
        <v>44</v>
      </c>
      <c r="B20" s="1772"/>
      <c r="C20" s="177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24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 ht="23.25" customHeight="1">
      <c r="A22" s="1559" t="s">
        <v>83</v>
      </c>
      <c r="B22" s="1559"/>
      <c r="C22" s="1559"/>
      <c r="D22" s="1559"/>
      <c r="E22" s="1559"/>
      <c r="F22" s="1559"/>
      <c r="G22" s="7"/>
      <c r="H22" s="1559" t="s">
        <v>1244</v>
      </c>
      <c r="I22" s="1559"/>
      <c r="J22" s="1559"/>
      <c r="K22" s="1559"/>
      <c r="L22" s="1559"/>
      <c r="M22" s="1559"/>
      <c r="N22" s="1559"/>
      <c r="O22" s="1559"/>
      <c r="P22" s="1559"/>
      <c r="Q22" s="1741" t="s">
        <v>8250</v>
      </c>
      <c r="R22" s="1742"/>
      <c r="S22" s="1742"/>
      <c r="T22" s="1742"/>
      <c r="U22" s="1742"/>
      <c r="V22" s="1742"/>
      <c r="W22" s="1742"/>
      <c r="X22" s="1742"/>
    </row>
    <row r="23" spans="1:24" ht="26.25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9" t="s">
        <v>14</v>
      </c>
      <c r="L23" s="9" t="s">
        <v>15</v>
      </c>
      <c r="M23" s="9" t="s">
        <v>16</v>
      </c>
      <c r="N23" s="9" t="s">
        <v>17</v>
      </c>
      <c r="O23" s="10" t="s">
        <v>18</v>
      </c>
      <c r="P23" s="8" t="s">
        <v>19</v>
      </c>
      <c r="Q23" s="8" t="s">
        <v>20</v>
      </c>
      <c r="R23" s="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  <c r="X23" s="8" t="s">
        <v>28</v>
      </c>
    </row>
    <row r="24" spans="1:24">
      <c r="A24" s="15" t="s">
        <v>152</v>
      </c>
      <c r="B24" s="15" t="s">
        <v>78</v>
      </c>
      <c r="C24" s="39" t="s">
        <v>8473</v>
      </c>
      <c r="D24" s="15" t="s">
        <v>88</v>
      </c>
      <c r="E24" s="24">
        <v>45837.166666666664</v>
      </c>
      <c r="F24" s="15">
        <v>10.3</v>
      </c>
      <c r="G24" s="37" t="s">
        <v>3561</v>
      </c>
      <c r="H24" s="15"/>
      <c r="I24" s="15"/>
      <c r="J24" s="15"/>
      <c r="K24" s="15">
        <v>81</v>
      </c>
      <c r="L24" s="15">
        <v>80</v>
      </c>
      <c r="M24" s="15"/>
      <c r="N24" s="15"/>
      <c r="O24" s="15"/>
      <c r="P24" s="14">
        <f t="shared" ref="P24:P29" si="2">SUM(H24:O24)</f>
        <v>161</v>
      </c>
      <c r="Q24" s="17" t="s">
        <v>32</v>
      </c>
      <c r="R24" s="14">
        <v>112386</v>
      </c>
      <c r="S24" s="23" t="s">
        <v>33</v>
      </c>
      <c r="T24" s="274" t="s">
        <v>161</v>
      </c>
      <c r="U24" s="16" t="s">
        <v>90</v>
      </c>
      <c r="V24" s="16">
        <v>1012838</v>
      </c>
      <c r="W24" s="16" t="s">
        <v>8466</v>
      </c>
      <c r="X24" s="16"/>
    </row>
    <row r="25" spans="1:24">
      <c r="A25" s="15" t="s">
        <v>3866</v>
      </c>
      <c r="B25" s="15" t="s">
        <v>78</v>
      </c>
      <c r="C25" s="15" t="s">
        <v>8474</v>
      </c>
      <c r="D25" s="15" t="s">
        <v>88</v>
      </c>
      <c r="E25" s="24">
        <v>45837.166666666664</v>
      </c>
      <c r="F25" s="15">
        <v>10.3</v>
      </c>
      <c r="G25" s="37" t="s">
        <v>3121</v>
      </c>
      <c r="H25" s="15"/>
      <c r="I25" s="15"/>
      <c r="J25" s="15"/>
      <c r="K25" s="15"/>
      <c r="L25" s="15">
        <v>27</v>
      </c>
      <c r="M25" s="15">
        <v>81</v>
      </c>
      <c r="N25" s="15">
        <v>53</v>
      </c>
      <c r="O25" s="15"/>
      <c r="P25" s="14">
        <f t="shared" si="2"/>
        <v>161</v>
      </c>
      <c r="Q25" s="17" t="s">
        <v>32</v>
      </c>
      <c r="R25" s="14">
        <v>112389</v>
      </c>
      <c r="S25" s="23" t="s">
        <v>33</v>
      </c>
      <c r="T25" s="274" t="s">
        <v>161</v>
      </c>
      <c r="U25" s="16" t="s">
        <v>90</v>
      </c>
      <c r="V25" s="16">
        <v>1012839</v>
      </c>
      <c r="W25" s="16" t="s">
        <v>8466</v>
      </c>
      <c r="X25" s="16"/>
    </row>
    <row r="26" spans="1:24">
      <c r="A26" s="15" t="s">
        <v>152</v>
      </c>
      <c r="B26" s="15" t="s">
        <v>78</v>
      </c>
      <c r="C26" s="15" t="s">
        <v>8475</v>
      </c>
      <c r="D26" s="15" t="s">
        <v>88</v>
      </c>
      <c r="E26" s="24">
        <v>45837.166666666664</v>
      </c>
      <c r="F26" s="15">
        <v>10.3</v>
      </c>
      <c r="G26" s="37" t="s">
        <v>3561</v>
      </c>
      <c r="H26" s="15"/>
      <c r="I26" s="15"/>
      <c r="J26" s="15"/>
      <c r="K26" s="15"/>
      <c r="L26" s="15">
        <v>54</v>
      </c>
      <c r="M26" s="15">
        <v>81</v>
      </c>
      <c r="N26" s="15">
        <v>26</v>
      </c>
      <c r="O26" s="15"/>
      <c r="P26" s="14">
        <f t="shared" si="2"/>
        <v>161</v>
      </c>
      <c r="Q26" s="17" t="s">
        <v>32</v>
      </c>
      <c r="R26" s="14">
        <v>112387</v>
      </c>
      <c r="S26" s="23" t="s">
        <v>33</v>
      </c>
      <c r="T26" s="274" t="s">
        <v>161</v>
      </c>
      <c r="U26" s="16" t="s">
        <v>90</v>
      </c>
      <c r="V26" s="16">
        <v>1012840</v>
      </c>
      <c r="W26" s="16" t="s">
        <v>8466</v>
      </c>
      <c r="X26" s="16"/>
    </row>
    <row r="27" spans="1:24">
      <c r="A27" s="15" t="s">
        <v>152</v>
      </c>
      <c r="B27" s="15" t="s">
        <v>78</v>
      </c>
      <c r="C27" s="15" t="s">
        <v>8476</v>
      </c>
      <c r="D27" s="15" t="s">
        <v>1047</v>
      </c>
      <c r="E27" s="24">
        <v>45837.010416666664</v>
      </c>
      <c r="F27" s="15">
        <v>10.3</v>
      </c>
      <c r="G27" s="37" t="s">
        <v>3561</v>
      </c>
      <c r="H27" s="15"/>
      <c r="I27" s="15"/>
      <c r="J27" s="15"/>
      <c r="K27" s="15">
        <v>81</v>
      </c>
      <c r="L27" s="15">
        <v>80</v>
      </c>
      <c r="M27" s="15"/>
      <c r="N27" s="15"/>
      <c r="O27" s="15"/>
      <c r="P27" s="14">
        <f t="shared" si="2"/>
        <v>161</v>
      </c>
      <c r="Q27" s="17" t="s">
        <v>32</v>
      </c>
      <c r="R27" s="14">
        <v>112388</v>
      </c>
      <c r="S27" s="23" t="s">
        <v>33</v>
      </c>
      <c r="T27" s="274" t="s">
        <v>161</v>
      </c>
      <c r="U27" s="16" t="s">
        <v>90</v>
      </c>
      <c r="V27" s="16">
        <v>1012841</v>
      </c>
      <c r="W27" s="16" t="s">
        <v>8466</v>
      </c>
      <c r="X27" s="16"/>
    </row>
    <row r="28" spans="1:24">
      <c r="A28" s="15" t="s">
        <v>515</v>
      </c>
      <c r="B28" s="15" t="s">
        <v>78</v>
      </c>
      <c r="C28" s="435" t="s">
        <v>8477</v>
      </c>
      <c r="D28" s="435" t="s">
        <v>1047</v>
      </c>
      <c r="E28" s="24">
        <v>45837.010416666664</v>
      </c>
      <c r="F28" s="15">
        <v>10.3</v>
      </c>
      <c r="G28" s="37" t="s">
        <v>3121</v>
      </c>
      <c r="H28" s="15"/>
      <c r="I28" s="15"/>
      <c r="J28" s="15"/>
      <c r="K28" s="15"/>
      <c r="L28" s="15">
        <v>80</v>
      </c>
      <c r="M28" s="15">
        <v>54</v>
      </c>
      <c r="N28" s="15">
        <v>27</v>
      </c>
      <c r="O28" s="15"/>
      <c r="P28" s="14">
        <f t="shared" si="2"/>
        <v>161</v>
      </c>
      <c r="Q28" s="17" t="s">
        <v>32</v>
      </c>
      <c r="R28" s="14">
        <v>112385</v>
      </c>
      <c r="S28" s="23" t="s">
        <v>33</v>
      </c>
      <c r="T28" s="274" t="s">
        <v>161</v>
      </c>
      <c r="U28" s="16" t="s">
        <v>90</v>
      </c>
      <c r="V28" s="16">
        <v>1012842</v>
      </c>
      <c r="W28" s="16" t="s">
        <v>8466</v>
      </c>
      <c r="X28" s="16"/>
    </row>
    <row r="29" spans="1:24">
      <c r="A29" s="15" t="s">
        <v>86</v>
      </c>
      <c r="B29" s="15" t="s">
        <v>92</v>
      </c>
      <c r="C29" s="45" t="s">
        <v>8478</v>
      </c>
      <c r="D29" s="45" t="s">
        <v>159</v>
      </c>
      <c r="E29" s="24">
        <v>45837.041666666664</v>
      </c>
      <c r="F29" s="15">
        <v>10.3</v>
      </c>
      <c r="G29" s="37" t="s">
        <v>3121</v>
      </c>
      <c r="H29" s="15"/>
      <c r="I29" s="15"/>
      <c r="J29" s="15"/>
      <c r="K29" s="15"/>
      <c r="L29" s="15">
        <v>81</v>
      </c>
      <c r="M29" s="15">
        <v>80</v>
      </c>
      <c r="N29" s="15"/>
      <c r="O29" s="15"/>
      <c r="P29" s="14">
        <f t="shared" si="2"/>
        <v>161</v>
      </c>
      <c r="Q29" s="17" t="s">
        <v>32</v>
      </c>
      <c r="R29" s="14">
        <v>112390</v>
      </c>
      <c r="S29" s="23" t="s">
        <v>33</v>
      </c>
      <c r="T29" s="274" t="s">
        <v>161</v>
      </c>
      <c r="U29" s="16" t="s">
        <v>90</v>
      </c>
      <c r="V29" s="16">
        <v>1012843</v>
      </c>
      <c r="W29" s="16" t="s">
        <v>8466</v>
      </c>
      <c r="X29" s="16"/>
    </row>
    <row r="30" spans="1:24">
      <c r="A30" s="15"/>
      <c r="B30" s="15"/>
      <c r="C30" s="15"/>
      <c r="D30" s="15"/>
      <c r="E30" s="15"/>
      <c r="F30" s="15"/>
      <c r="G30" s="37"/>
      <c r="H30" s="15"/>
      <c r="I30" s="15"/>
      <c r="J30" s="15"/>
      <c r="K30" s="15"/>
      <c r="L30" s="15"/>
      <c r="M30" s="15"/>
      <c r="N30" s="15"/>
      <c r="O30" s="15"/>
      <c r="P30" s="14"/>
      <c r="Q30" s="14"/>
      <c r="R30" s="14"/>
      <c r="S30" s="14"/>
      <c r="T30" s="16"/>
      <c r="U30" s="16"/>
      <c r="V30" s="16"/>
      <c r="W30" s="16"/>
      <c r="X30" s="16"/>
    </row>
    <row r="31" spans="1:24">
      <c r="A31" s="11" t="s">
        <v>19</v>
      </c>
      <c r="B31" s="7"/>
      <c r="C31" s="7"/>
      <c r="D31" s="7"/>
      <c r="E31" s="11"/>
      <c r="F31" s="7"/>
      <c r="G31" s="7"/>
      <c r="H31" s="11">
        <f t="shared" ref="H31:P31" si="3">SUM(H24:H30)</f>
        <v>0</v>
      </c>
      <c r="I31" s="11">
        <f t="shared" si="3"/>
        <v>0</v>
      </c>
      <c r="J31" s="11">
        <f t="shared" si="3"/>
        <v>0</v>
      </c>
      <c r="K31" s="11">
        <f t="shared" si="3"/>
        <v>162</v>
      </c>
      <c r="L31" s="11">
        <f t="shared" si="3"/>
        <v>402</v>
      </c>
      <c r="M31" s="11">
        <f t="shared" si="3"/>
        <v>296</v>
      </c>
      <c r="N31" s="11">
        <f t="shared" si="3"/>
        <v>106</v>
      </c>
      <c r="O31" s="11">
        <f t="shared" si="3"/>
        <v>0</v>
      </c>
      <c r="P31" s="11">
        <f t="shared" si="3"/>
        <v>966</v>
      </c>
      <c r="Q31" s="12"/>
      <c r="R31" s="12"/>
      <c r="S31" s="12"/>
      <c r="T31" s="12"/>
      <c r="U31" s="12"/>
      <c r="V31" s="12"/>
      <c r="W31" s="12"/>
      <c r="X31" s="12"/>
    </row>
    <row r="32" spans="1:24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5.75" customHeight="1">
      <c r="A33" s="166" t="s">
        <v>34</v>
      </c>
      <c r="B33" s="1562"/>
      <c r="C33" s="1562"/>
      <c r="D33" s="1562"/>
      <c r="E33" s="1"/>
      <c r="F33" s="1"/>
      <c r="G33" s="1"/>
      <c r="H33" s="1"/>
      <c r="I33" s="1"/>
      <c r="J33" s="1563"/>
      <c r="K33" s="1563"/>
      <c r="L33" s="156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18">
      <c r="A34" s="187" t="s">
        <v>35</v>
      </c>
      <c r="B34" s="186" t="s">
        <v>36</v>
      </c>
      <c r="C34" s="239" t="s">
        <v>37</v>
      </c>
      <c r="D34" s="24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4" t="s">
        <v>8479</v>
      </c>
      <c r="B35" s="1564"/>
      <c r="C35" s="1564"/>
      <c r="D35" s="242"/>
      <c r="E35" s="243" t="s">
        <v>40</v>
      </c>
      <c r="F35" s="1"/>
      <c r="G35" s="1"/>
      <c r="H35" s="1"/>
      <c r="I35" s="1"/>
      <c r="J35" s="1"/>
      <c r="K35" s="1"/>
      <c r="L35" s="1"/>
      <c r="M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5" t="s">
        <v>42</v>
      </c>
      <c r="B36" s="1772" t="s">
        <v>8480</v>
      </c>
      <c r="C36" s="1772"/>
      <c r="D36" s="1"/>
      <c r="E36" s="1"/>
    </row>
    <row r="37" spans="1:24">
      <c r="A37" s="5" t="s">
        <v>42</v>
      </c>
      <c r="B37" s="1772"/>
      <c r="C37" s="1772"/>
    </row>
    <row r="38" spans="1:24">
      <c r="A38" s="5" t="s">
        <v>43</v>
      </c>
      <c r="B38" s="1772" t="s">
        <v>8481</v>
      </c>
      <c r="C38" s="1772"/>
      <c r="D38" s="1"/>
      <c r="E38" s="1"/>
    </row>
    <row r="39" spans="1:24">
      <c r="A39" s="5" t="s">
        <v>44</v>
      </c>
      <c r="B39" s="1772"/>
      <c r="C39" s="1772"/>
      <c r="D39" s="1"/>
      <c r="E39" s="1"/>
    </row>
    <row r="41" spans="1:24" ht="23.25">
      <c r="A41" s="1559" t="s">
        <v>109</v>
      </c>
      <c r="B41" s="1559"/>
      <c r="C41" s="1559"/>
      <c r="D41" s="1559"/>
      <c r="E41" s="1559"/>
      <c r="F41" s="1559"/>
      <c r="G41" s="7"/>
      <c r="H41" s="1559" t="s">
        <v>1244</v>
      </c>
      <c r="I41" s="1559"/>
      <c r="J41" s="1559"/>
      <c r="K41" s="1559"/>
      <c r="L41" s="1559"/>
      <c r="M41" s="1559"/>
      <c r="N41" s="1559"/>
      <c r="O41" s="1559"/>
      <c r="P41" s="1559"/>
      <c r="Q41" s="1741" t="s">
        <v>8413</v>
      </c>
      <c r="R41" s="1742"/>
      <c r="S41" s="1742"/>
      <c r="T41" s="1742"/>
      <c r="U41" s="1742"/>
      <c r="V41" s="1742"/>
      <c r="W41" s="1742"/>
      <c r="X41" s="1742"/>
    </row>
    <row r="42" spans="1:24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15" t="s">
        <v>8425</v>
      </c>
      <c r="B43" s="15" t="s">
        <v>134</v>
      </c>
      <c r="C43" s="35" t="s">
        <v>8482</v>
      </c>
      <c r="D43" s="15" t="s">
        <v>2892</v>
      </c>
      <c r="E43" s="24">
        <v>45838.25</v>
      </c>
      <c r="F43" s="15">
        <v>10.3</v>
      </c>
      <c r="G43" s="37" t="s">
        <v>3561</v>
      </c>
      <c r="H43" s="15"/>
      <c r="I43" s="15"/>
      <c r="J43" s="15"/>
      <c r="K43" s="35">
        <v>134</v>
      </c>
      <c r="L43" s="35">
        <v>27</v>
      </c>
      <c r="M43" s="15"/>
      <c r="N43" s="15"/>
      <c r="O43" s="15"/>
      <c r="P43" s="14">
        <f>SUM(H43:O43)</f>
        <v>161</v>
      </c>
      <c r="Q43" s="17" t="s">
        <v>32</v>
      </c>
      <c r="R43" s="14">
        <v>112391</v>
      </c>
      <c r="S43" s="23" t="s">
        <v>33</v>
      </c>
      <c r="T43" s="274" t="s">
        <v>161</v>
      </c>
      <c r="U43" s="16" t="s">
        <v>90</v>
      </c>
      <c r="V43" s="16">
        <v>1012847</v>
      </c>
      <c r="W43" s="16" t="s">
        <v>8483</v>
      </c>
      <c r="X43" s="16"/>
    </row>
    <row r="44" spans="1:24">
      <c r="A44" s="15" t="s">
        <v>4228</v>
      </c>
      <c r="B44" s="15" t="s">
        <v>134</v>
      </c>
      <c r="C44" s="35" t="s">
        <v>8484</v>
      </c>
      <c r="D44" s="15" t="s">
        <v>2892</v>
      </c>
      <c r="E44" s="24">
        <v>45838.25</v>
      </c>
      <c r="F44" s="15">
        <v>10.3</v>
      </c>
      <c r="G44" s="37" t="s">
        <v>3121</v>
      </c>
      <c r="H44" s="15"/>
      <c r="I44" s="15"/>
      <c r="J44" s="15"/>
      <c r="K44" s="15"/>
      <c r="L44" s="35">
        <v>125</v>
      </c>
      <c r="M44" s="15"/>
      <c r="N44" s="35">
        <v>27</v>
      </c>
      <c r="O44" s="35">
        <v>9</v>
      </c>
      <c r="P44" s="14">
        <f>SUM(H44:O44)</f>
        <v>161</v>
      </c>
      <c r="Q44" s="17" t="s">
        <v>32</v>
      </c>
      <c r="R44" s="14">
        <v>112392</v>
      </c>
      <c r="S44" s="23" t="s">
        <v>33</v>
      </c>
      <c r="T44" s="274" t="s">
        <v>161</v>
      </c>
      <c r="U44" s="16" t="s">
        <v>90</v>
      </c>
      <c r="V44" s="16">
        <v>1012848</v>
      </c>
      <c r="W44" s="16" t="s">
        <v>8483</v>
      </c>
      <c r="X44" s="16"/>
    </row>
    <row r="45" spans="1:24">
      <c r="A45" s="398" t="s">
        <v>4228</v>
      </c>
      <c r="B45" s="398" t="s">
        <v>134</v>
      </c>
      <c r="C45" s="300" t="s">
        <v>650</v>
      </c>
      <c r="D45" s="351"/>
      <c r="E45" s="351" t="s">
        <v>8485</v>
      </c>
      <c r="F45" s="351"/>
      <c r="G45" s="46" t="s">
        <v>3121</v>
      </c>
      <c r="H45" s="351"/>
      <c r="I45" s="351"/>
      <c r="J45" s="351"/>
      <c r="K45" s="351"/>
      <c r="L45" s="351"/>
      <c r="M45" s="351"/>
      <c r="N45" s="351"/>
      <c r="O45" s="15"/>
      <c r="P45" s="14">
        <f>SUM(H45:O45)</f>
        <v>0</v>
      </c>
      <c r="Q45" s="17" t="s">
        <v>32</v>
      </c>
      <c r="R45" s="14"/>
      <c r="S45" s="23" t="s">
        <v>33</v>
      </c>
      <c r="T45" s="16" t="s">
        <v>161</v>
      </c>
      <c r="U45" s="16" t="s">
        <v>90</v>
      </c>
      <c r="V45" s="16"/>
      <c r="W45" s="16"/>
      <c r="X45" s="16"/>
    </row>
    <row r="46" spans="1:24">
      <c r="A46" s="15" t="s">
        <v>142</v>
      </c>
      <c r="B46" s="15" t="s">
        <v>72</v>
      </c>
      <c r="C46" s="35" t="s">
        <v>8486</v>
      </c>
      <c r="D46" s="15" t="s">
        <v>71</v>
      </c>
      <c r="E46" s="24">
        <v>45837.711805555555</v>
      </c>
      <c r="F46" s="15">
        <v>14.5</v>
      </c>
      <c r="G46" s="37"/>
      <c r="H46" s="15"/>
      <c r="I46" s="15"/>
      <c r="J46" s="15"/>
      <c r="K46" s="35">
        <v>27</v>
      </c>
      <c r="L46" s="35">
        <v>54</v>
      </c>
      <c r="M46" s="35">
        <v>54</v>
      </c>
      <c r="N46" s="35">
        <v>26</v>
      </c>
      <c r="O46" s="15"/>
      <c r="P46" s="14">
        <f>SUM(H46:O46)</f>
        <v>161</v>
      </c>
      <c r="Q46" s="14" t="s">
        <v>30</v>
      </c>
      <c r="R46" s="14">
        <v>112370</v>
      </c>
      <c r="S46" s="14" t="s">
        <v>31</v>
      </c>
      <c r="T46" s="232" t="s">
        <v>169</v>
      </c>
      <c r="U46" s="16"/>
      <c r="V46" s="16">
        <v>1012849</v>
      </c>
      <c r="W46" s="16" t="s">
        <v>8487</v>
      </c>
      <c r="X46" s="16"/>
    </row>
    <row r="47" spans="1:24">
      <c r="A47" s="15" t="s">
        <v>8488</v>
      </c>
      <c r="B47" s="15" t="s">
        <v>57</v>
      </c>
      <c r="C47" s="35" t="s">
        <v>8489</v>
      </c>
      <c r="D47" s="15" t="s">
        <v>56</v>
      </c>
      <c r="E47" s="24">
        <v>45837.229166666664</v>
      </c>
      <c r="F47" s="15">
        <v>10.3</v>
      </c>
      <c r="G47" s="37"/>
      <c r="H47" s="15"/>
      <c r="I47" s="15"/>
      <c r="J47" s="15"/>
      <c r="K47" s="35">
        <v>161</v>
      </c>
      <c r="L47" s="15"/>
      <c r="M47" s="15"/>
      <c r="N47" s="15"/>
      <c r="O47" s="15"/>
      <c r="P47" s="14">
        <f>SUM(H47:O47)</f>
        <v>161</v>
      </c>
      <c r="Q47" s="14" t="s">
        <v>30</v>
      </c>
      <c r="R47" s="14">
        <v>112367</v>
      </c>
      <c r="S47" s="14" t="s">
        <v>31</v>
      </c>
      <c r="T47" s="232" t="s">
        <v>169</v>
      </c>
      <c r="U47" s="16" t="s">
        <v>90</v>
      </c>
      <c r="V47" s="16">
        <v>1012850</v>
      </c>
      <c r="W47" s="16" t="s">
        <v>2731</v>
      </c>
      <c r="X47" s="16"/>
    </row>
    <row r="48" spans="1:24">
      <c r="A48" s="11" t="s">
        <v>19</v>
      </c>
      <c r="B48" s="7"/>
      <c r="C48" s="7"/>
      <c r="D48" s="7"/>
      <c r="E48" s="11"/>
      <c r="F48" s="7"/>
      <c r="G48" s="7"/>
      <c r="H48" s="11">
        <f t="shared" ref="H48:P48" si="4">SUM(H43:H47)</f>
        <v>0</v>
      </c>
      <c r="I48" s="11">
        <f t="shared" si="4"/>
        <v>0</v>
      </c>
      <c r="J48" s="11">
        <f t="shared" si="4"/>
        <v>0</v>
      </c>
      <c r="K48" s="11">
        <f t="shared" si="4"/>
        <v>322</v>
      </c>
      <c r="L48" s="11">
        <f t="shared" si="4"/>
        <v>206</v>
      </c>
      <c r="M48" s="11">
        <f t="shared" si="4"/>
        <v>54</v>
      </c>
      <c r="N48" s="11">
        <f t="shared" si="4"/>
        <v>53</v>
      </c>
      <c r="O48" s="11">
        <f t="shared" si="4"/>
        <v>9</v>
      </c>
      <c r="P48" s="11">
        <f t="shared" si="4"/>
        <v>644</v>
      </c>
      <c r="Q48" s="12"/>
      <c r="R48" s="12"/>
      <c r="S48" s="12"/>
      <c r="T48" s="12"/>
      <c r="U48" s="12"/>
      <c r="V48" s="12"/>
      <c r="W48" s="12"/>
      <c r="X48" s="12"/>
    </row>
    <row r="49" spans="1:23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4" t="s">
        <v>7603</v>
      </c>
      <c r="B52" s="1564" t="s">
        <v>8470</v>
      </c>
      <c r="C52" s="1564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73" t="s">
        <v>7297</v>
      </c>
      <c r="B53" s="373" t="s">
        <v>8471</v>
      </c>
      <c r="C53" s="373"/>
      <c r="D53" s="242"/>
      <c r="E53" s="24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5" t="s">
        <v>42</v>
      </c>
      <c r="B54" s="1772" t="s">
        <v>8249</v>
      </c>
      <c r="C54" s="1772"/>
      <c r="D54" s="1"/>
      <c r="E54" s="1"/>
    </row>
    <row r="55" spans="1:23">
      <c r="A55" s="5" t="s">
        <v>42</v>
      </c>
      <c r="B55" s="1772"/>
      <c r="C55" s="1772"/>
    </row>
    <row r="56" spans="1:23">
      <c r="A56" s="5" t="s">
        <v>43</v>
      </c>
      <c r="B56" s="1772" t="s">
        <v>8490</v>
      </c>
      <c r="C56" s="1772"/>
      <c r="D56" s="1"/>
      <c r="E56" s="1"/>
    </row>
    <row r="57" spans="1:23">
      <c r="A57" s="5" t="s">
        <v>44</v>
      </c>
      <c r="B57" s="1772"/>
      <c r="C57" s="1772"/>
      <c r="D57" s="1"/>
      <c r="E57" s="1"/>
    </row>
  </sheetData>
  <mergeCells count="30">
    <mergeCell ref="B15:C15"/>
    <mergeCell ref="A1:F1"/>
    <mergeCell ref="H1:P1"/>
    <mergeCell ref="Q1:X1"/>
    <mergeCell ref="B12:D12"/>
    <mergeCell ref="J12:L12"/>
    <mergeCell ref="B17:C17"/>
    <mergeCell ref="B18:C18"/>
    <mergeCell ref="B19:C19"/>
    <mergeCell ref="B20:C20"/>
    <mergeCell ref="A22:F22"/>
    <mergeCell ref="B50:D50"/>
    <mergeCell ref="J50:L50"/>
    <mergeCell ref="Q22:X22"/>
    <mergeCell ref="B33:D33"/>
    <mergeCell ref="J33:L33"/>
    <mergeCell ref="B35:C35"/>
    <mergeCell ref="B36:C36"/>
    <mergeCell ref="B37:C37"/>
    <mergeCell ref="H22:P22"/>
    <mergeCell ref="B38:C38"/>
    <mergeCell ref="B39:C39"/>
    <mergeCell ref="A41:F41"/>
    <mergeCell ref="H41:P41"/>
    <mergeCell ref="Q41:X41"/>
    <mergeCell ref="B52:C52"/>
    <mergeCell ref="B54:C54"/>
    <mergeCell ref="B55:C55"/>
    <mergeCell ref="B56:C56"/>
    <mergeCell ref="B57:C57"/>
  </mergeCells>
  <pageMargins left="0.7" right="0.7" top="0.75" bottom="0.75" header="0.3" footer="0.3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2B6A-4669-452C-A7F4-2299674F8923}">
  <sheetPr>
    <tabColor rgb="FF00B050"/>
  </sheetPr>
  <dimension ref="A1:X56"/>
  <sheetViews>
    <sheetView topLeftCell="A8" workbookViewId="0">
      <selection activeCell="R8" sqref="R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6.71093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5.8554687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1244</v>
      </c>
      <c r="I1" s="1559"/>
      <c r="J1" s="1559"/>
      <c r="K1" s="1559"/>
      <c r="L1" s="1559"/>
      <c r="M1" s="1559"/>
      <c r="N1" s="1559"/>
      <c r="O1" s="1559"/>
      <c r="P1" s="1559"/>
      <c r="Q1" s="1560" t="s">
        <v>8193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8419</v>
      </c>
      <c r="B3" s="15" t="s">
        <v>75</v>
      </c>
      <c r="C3" s="15" t="s">
        <v>8491</v>
      </c>
      <c r="D3" s="15" t="s">
        <v>74</v>
      </c>
      <c r="E3" s="24">
        <v>45833.524305555555</v>
      </c>
      <c r="F3" s="15">
        <v>15.3</v>
      </c>
      <c r="G3" s="37"/>
      <c r="H3" s="15"/>
      <c r="I3" s="15"/>
      <c r="J3" s="35">
        <v>27</v>
      </c>
      <c r="K3" s="35">
        <v>81</v>
      </c>
      <c r="L3" s="15"/>
      <c r="M3" s="15"/>
      <c r="N3" s="15"/>
      <c r="O3" s="15"/>
      <c r="P3" s="14">
        <f t="shared" ref="P3:P8" si="0">SUM(H3:O3)</f>
        <v>108</v>
      </c>
      <c r="Q3" s="14" t="s">
        <v>30</v>
      </c>
      <c r="R3" s="14">
        <v>112317</v>
      </c>
      <c r="S3" s="14" t="s">
        <v>31</v>
      </c>
      <c r="T3" s="232" t="s">
        <v>469</v>
      </c>
      <c r="U3" s="16" t="s">
        <v>660</v>
      </c>
      <c r="V3" s="16">
        <v>1012771</v>
      </c>
      <c r="W3" s="16" t="s">
        <v>8492</v>
      </c>
      <c r="X3" s="16"/>
    </row>
    <row r="4" spans="1:24">
      <c r="A4" s="15" t="s">
        <v>150</v>
      </c>
      <c r="B4" s="15" t="s">
        <v>57</v>
      </c>
      <c r="C4" s="15" t="s">
        <v>8493</v>
      </c>
      <c r="D4" s="15" t="s">
        <v>56</v>
      </c>
      <c r="E4" s="24">
        <v>45834.229166666664</v>
      </c>
      <c r="F4" s="15">
        <v>10.3</v>
      </c>
      <c r="G4" s="37"/>
      <c r="H4" s="15"/>
      <c r="I4" s="15"/>
      <c r="J4" s="35">
        <v>14</v>
      </c>
      <c r="K4" s="35">
        <v>168</v>
      </c>
      <c r="L4" s="15"/>
      <c r="M4" s="15"/>
      <c r="N4" s="15"/>
      <c r="O4" s="15"/>
      <c r="P4" s="14">
        <f t="shared" si="0"/>
        <v>182</v>
      </c>
      <c r="Q4" s="14" t="s">
        <v>30</v>
      </c>
      <c r="R4" s="14">
        <v>112321</v>
      </c>
      <c r="S4" s="14" t="s">
        <v>31</v>
      </c>
      <c r="T4" s="232" t="s">
        <v>469</v>
      </c>
      <c r="U4" s="16" t="s">
        <v>90</v>
      </c>
      <c r="V4" s="16">
        <v>1012772</v>
      </c>
      <c r="W4" s="16" t="s">
        <v>8494</v>
      </c>
      <c r="X4" s="16"/>
    </row>
    <row r="5" spans="1:24">
      <c r="A5" s="15" t="s">
        <v>113</v>
      </c>
      <c r="B5" s="15" t="s">
        <v>65</v>
      </c>
      <c r="C5" s="15" t="s">
        <v>8495</v>
      </c>
      <c r="D5" s="15" t="s">
        <v>64</v>
      </c>
      <c r="E5" s="24">
        <v>45833.472222222219</v>
      </c>
      <c r="F5" s="15">
        <v>14.8</v>
      </c>
      <c r="G5" s="37"/>
      <c r="H5" s="15"/>
      <c r="I5" s="15"/>
      <c r="J5" s="15"/>
      <c r="K5" s="15"/>
      <c r="L5" s="35">
        <v>81</v>
      </c>
      <c r="M5" s="15"/>
      <c r="N5" s="15"/>
      <c r="O5" s="15"/>
      <c r="P5" s="14">
        <f t="shared" si="0"/>
        <v>81</v>
      </c>
      <c r="Q5" s="14" t="s">
        <v>30</v>
      </c>
      <c r="R5" s="14">
        <v>112305</v>
      </c>
      <c r="S5" s="23" t="s">
        <v>33</v>
      </c>
      <c r="T5" s="232" t="s">
        <v>469</v>
      </c>
      <c r="U5" s="16" t="s">
        <v>90</v>
      </c>
      <c r="V5" s="16">
        <v>1012776</v>
      </c>
      <c r="W5" s="16" t="s">
        <v>8492</v>
      </c>
      <c r="X5" s="16"/>
    </row>
    <row r="6" spans="1:24">
      <c r="A6" s="15" t="s">
        <v>152</v>
      </c>
      <c r="B6" s="15" t="s">
        <v>78</v>
      </c>
      <c r="C6" s="15" t="s">
        <v>8496</v>
      </c>
      <c r="D6" s="15" t="s">
        <v>88</v>
      </c>
      <c r="E6" s="24">
        <v>45834.166666666664</v>
      </c>
      <c r="F6" s="15">
        <v>10.3</v>
      </c>
      <c r="G6" s="37" t="s">
        <v>3561</v>
      </c>
      <c r="H6" s="15"/>
      <c r="I6" s="15"/>
      <c r="J6" s="15"/>
      <c r="K6" s="35">
        <v>81</v>
      </c>
      <c r="L6" s="35">
        <v>80</v>
      </c>
      <c r="M6" s="15"/>
      <c r="N6" s="15"/>
      <c r="O6" s="15"/>
      <c r="P6" s="14">
        <f t="shared" si="0"/>
        <v>161</v>
      </c>
      <c r="Q6" s="17" t="s">
        <v>32</v>
      </c>
      <c r="R6" s="14">
        <v>112337</v>
      </c>
      <c r="S6" s="23" t="s">
        <v>33</v>
      </c>
      <c r="T6" s="274" t="s">
        <v>161</v>
      </c>
      <c r="U6" s="16" t="s">
        <v>90</v>
      </c>
      <c r="V6" s="16">
        <v>1012773</v>
      </c>
      <c r="W6" s="16" t="s">
        <v>8497</v>
      </c>
      <c r="X6" s="16"/>
    </row>
    <row r="7" spans="1:24">
      <c r="A7" s="15" t="s">
        <v>105</v>
      </c>
      <c r="B7" s="15" t="s">
        <v>78</v>
      </c>
      <c r="C7" s="15" t="s">
        <v>8498</v>
      </c>
      <c r="D7" s="15" t="s">
        <v>1047</v>
      </c>
      <c r="E7" s="24">
        <v>45834.010416666664</v>
      </c>
      <c r="F7" s="15">
        <v>10.3</v>
      </c>
      <c r="G7" s="37" t="s">
        <v>3121</v>
      </c>
      <c r="H7" s="15"/>
      <c r="I7" s="15"/>
      <c r="J7" s="15"/>
      <c r="K7" s="15"/>
      <c r="L7" s="35">
        <v>54</v>
      </c>
      <c r="M7" s="35">
        <v>54</v>
      </c>
      <c r="N7" s="35">
        <v>52</v>
      </c>
      <c r="O7" s="15"/>
      <c r="P7" s="14">
        <f t="shared" si="0"/>
        <v>160</v>
      </c>
      <c r="Q7" s="17" t="s">
        <v>32</v>
      </c>
      <c r="R7" s="14">
        <v>112338</v>
      </c>
      <c r="S7" s="23" t="s">
        <v>33</v>
      </c>
      <c r="T7" s="274" t="s">
        <v>161</v>
      </c>
      <c r="U7" s="16" t="s">
        <v>90</v>
      </c>
      <c r="V7" s="16">
        <v>1012774</v>
      </c>
      <c r="W7" s="16" t="s">
        <v>8497</v>
      </c>
      <c r="X7" s="16"/>
    </row>
    <row r="8" spans="1:24">
      <c r="A8" s="15" t="s">
        <v>111</v>
      </c>
      <c r="B8" s="15" t="s">
        <v>65</v>
      </c>
      <c r="C8" s="15" t="s">
        <v>8499</v>
      </c>
      <c r="D8" s="15" t="s">
        <v>64</v>
      </c>
      <c r="E8" s="24">
        <v>45833.472222222219</v>
      </c>
      <c r="F8" s="15">
        <v>14.8</v>
      </c>
      <c r="G8" s="37"/>
      <c r="H8" s="15"/>
      <c r="I8" s="15"/>
      <c r="J8" s="15"/>
      <c r="K8" s="15"/>
      <c r="L8" s="35">
        <v>161</v>
      </c>
      <c r="M8" s="15"/>
      <c r="N8" s="15"/>
      <c r="O8" s="15"/>
      <c r="P8" s="14">
        <f t="shared" si="0"/>
        <v>161</v>
      </c>
      <c r="Q8" s="14" t="s">
        <v>30</v>
      </c>
      <c r="R8" s="14">
        <v>112306</v>
      </c>
      <c r="S8" s="23" t="s">
        <v>33</v>
      </c>
      <c r="T8" s="232" t="s">
        <v>469</v>
      </c>
      <c r="U8" s="16" t="s">
        <v>90</v>
      </c>
      <c r="V8" s="16">
        <v>1012775</v>
      </c>
      <c r="W8" s="16" t="s">
        <v>8492</v>
      </c>
      <c r="X8" s="16"/>
    </row>
    <row r="9" spans="1:24">
      <c r="A9" s="11"/>
      <c r="B9" s="7"/>
      <c r="C9" s="7"/>
      <c r="D9" s="7"/>
      <c r="E9" s="11"/>
      <c r="F9" s="7"/>
      <c r="G9" s="7"/>
      <c r="H9" s="11">
        <f>SUM(H3:H6)</f>
        <v>0</v>
      </c>
      <c r="I9" s="11">
        <f>SUM(I3:I6)</f>
        <v>0</v>
      </c>
      <c r="J9" s="11">
        <f>SUM(J3:J6)</f>
        <v>41</v>
      </c>
      <c r="K9" s="11">
        <f>SUM(K3:K7)</f>
        <v>330</v>
      </c>
      <c r="L9" s="11">
        <f>SUM(L3:L8)</f>
        <v>376</v>
      </c>
      <c r="M9" s="11">
        <f>SUM(M3:M7)</f>
        <v>54</v>
      </c>
      <c r="N9" s="11">
        <f>SUM(N3:N7)</f>
        <v>52</v>
      </c>
      <c r="O9" s="11">
        <f>SUM(O3:O6)</f>
        <v>0</v>
      </c>
      <c r="P9" s="11">
        <f>SUM(P3:P8)</f>
        <v>853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8468</v>
      </c>
      <c r="C12" s="239" t="s">
        <v>4718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8500</v>
      </c>
      <c r="B13" s="1564" t="s">
        <v>8470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373" t="s">
        <v>8501</v>
      </c>
      <c r="B14" s="373" t="s">
        <v>8471</v>
      </c>
      <c r="C14" s="373"/>
      <c r="D14" s="242"/>
      <c r="E14" s="24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7113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 t="s">
        <v>8502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1244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5447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102</v>
      </c>
      <c r="B22" s="15" t="s">
        <v>92</v>
      </c>
      <c r="C22" s="15" t="s">
        <v>8503</v>
      </c>
      <c r="D22" s="15" t="s">
        <v>620</v>
      </c>
      <c r="E22" s="24">
        <v>45834.979166666664</v>
      </c>
      <c r="F22" s="15">
        <v>10.3</v>
      </c>
      <c r="G22" s="37" t="s">
        <v>3121</v>
      </c>
      <c r="H22" s="15"/>
      <c r="I22" s="15"/>
      <c r="J22" s="15"/>
      <c r="K22" s="15"/>
      <c r="L22" s="15">
        <v>81</v>
      </c>
      <c r="M22" s="15">
        <v>80</v>
      </c>
      <c r="N22" s="15"/>
      <c r="O22" s="15"/>
      <c r="P22" s="14">
        <f t="shared" ref="P22:P27" si="1">SUM(H22:O22)</f>
        <v>161</v>
      </c>
      <c r="Q22" s="17" t="s">
        <v>32</v>
      </c>
      <c r="R22" s="14">
        <v>112336</v>
      </c>
      <c r="S22" s="23" t="s">
        <v>33</v>
      </c>
      <c r="T22" s="274" t="s">
        <v>161</v>
      </c>
      <c r="U22" s="16" t="s">
        <v>90</v>
      </c>
      <c r="V22" s="16">
        <v>1012779</v>
      </c>
      <c r="W22" s="16" t="s">
        <v>8504</v>
      </c>
      <c r="X22" s="16"/>
    </row>
    <row r="23" spans="1:24">
      <c r="A23" s="15" t="s">
        <v>86</v>
      </c>
      <c r="B23" s="15" t="s">
        <v>78</v>
      </c>
      <c r="C23" s="15" t="s">
        <v>8505</v>
      </c>
      <c r="D23" s="15" t="s">
        <v>88</v>
      </c>
      <c r="E23" s="24">
        <v>45834.166666666664</v>
      </c>
      <c r="F23" s="15">
        <v>10.3</v>
      </c>
      <c r="G23" s="37" t="s">
        <v>3121</v>
      </c>
      <c r="H23" s="15"/>
      <c r="I23" s="15"/>
      <c r="J23" s="15"/>
      <c r="K23" s="15"/>
      <c r="L23" s="15">
        <v>54</v>
      </c>
      <c r="M23" s="15">
        <v>54</v>
      </c>
      <c r="N23" s="15">
        <v>53</v>
      </c>
      <c r="O23" s="15"/>
      <c r="P23" s="14">
        <f t="shared" si="1"/>
        <v>161</v>
      </c>
      <c r="Q23" s="17" t="s">
        <v>32</v>
      </c>
      <c r="R23" s="14">
        <v>112339</v>
      </c>
      <c r="S23" s="23" t="s">
        <v>33</v>
      </c>
      <c r="T23" s="274" t="s">
        <v>161</v>
      </c>
      <c r="U23" s="16" t="s">
        <v>90</v>
      </c>
      <c r="V23" s="16">
        <v>1012780</v>
      </c>
      <c r="W23" s="16" t="s">
        <v>8497</v>
      </c>
      <c r="X23" s="16"/>
    </row>
    <row r="24" spans="1:24">
      <c r="A24" s="15" t="s">
        <v>86</v>
      </c>
      <c r="B24" s="15" t="s">
        <v>92</v>
      </c>
      <c r="C24" s="15" t="s">
        <v>8506</v>
      </c>
      <c r="D24" s="15" t="s">
        <v>2467</v>
      </c>
      <c r="E24" s="24">
        <v>45834.743055555555</v>
      </c>
      <c r="F24" s="15">
        <v>10.3</v>
      </c>
      <c r="G24" s="37" t="s">
        <v>3121</v>
      </c>
      <c r="H24" s="15"/>
      <c r="I24" s="15"/>
      <c r="J24" s="15"/>
      <c r="K24" s="15"/>
      <c r="L24" s="15">
        <v>81</v>
      </c>
      <c r="M24" s="15">
        <v>80</v>
      </c>
      <c r="N24" s="15"/>
      <c r="O24" s="15"/>
      <c r="P24" s="14">
        <f t="shared" si="1"/>
        <v>161</v>
      </c>
      <c r="Q24" s="17" t="s">
        <v>32</v>
      </c>
      <c r="R24" s="14">
        <v>112340</v>
      </c>
      <c r="S24" s="23" t="s">
        <v>33</v>
      </c>
      <c r="T24" s="274" t="s">
        <v>161</v>
      </c>
      <c r="U24" s="16" t="s">
        <v>90</v>
      </c>
      <c r="V24" s="16">
        <v>1012781</v>
      </c>
      <c r="W24" s="16" t="s">
        <v>8497</v>
      </c>
      <c r="X24" s="16"/>
    </row>
    <row r="25" spans="1:24">
      <c r="A25" s="15" t="s">
        <v>8425</v>
      </c>
      <c r="B25" s="15" t="s">
        <v>134</v>
      </c>
      <c r="C25" s="15" t="s">
        <v>8507</v>
      </c>
      <c r="D25" s="15" t="s">
        <v>2892</v>
      </c>
      <c r="E25" s="24">
        <v>45834.25</v>
      </c>
      <c r="F25" s="15">
        <v>10.3</v>
      </c>
      <c r="G25" s="37" t="s">
        <v>3561</v>
      </c>
      <c r="H25" s="15"/>
      <c r="I25" s="15"/>
      <c r="J25" s="15"/>
      <c r="K25" s="15">
        <v>134</v>
      </c>
      <c r="L25" s="15">
        <v>27</v>
      </c>
      <c r="M25" s="15"/>
      <c r="N25" s="15"/>
      <c r="O25" s="15"/>
      <c r="P25" s="14">
        <f t="shared" si="1"/>
        <v>161</v>
      </c>
      <c r="Q25" s="17" t="s">
        <v>32</v>
      </c>
      <c r="R25" s="14">
        <v>112341</v>
      </c>
      <c r="S25" s="23" t="s">
        <v>33</v>
      </c>
      <c r="T25" s="274" t="s">
        <v>161</v>
      </c>
      <c r="U25" s="16" t="s">
        <v>90</v>
      </c>
      <c r="V25" s="16">
        <v>1012782</v>
      </c>
      <c r="W25" s="16" t="s">
        <v>8508</v>
      </c>
      <c r="X25" s="16"/>
    </row>
    <row r="26" spans="1:24">
      <c r="A26" s="15" t="s">
        <v>4228</v>
      </c>
      <c r="B26" s="15" t="s">
        <v>134</v>
      </c>
      <c r="C26" s="15" t="s">
        <v>8509</v>
      </c>
      <c r="D26" s="15" t="s">
        <v>2892</v>
      </c>
      <c r="E26" s="24">
        <v>45834.25</v>
      </c>
      <c r="F26" s="15">
        <v>10.3</v>
      </c>
      <c r="G26" s="37" t="s">
        <v>3121</v>
      </c>
      <c r="H26" s="15"/>
      <c r="I26" s="15"/>
      <c r="J26" s="15"/>
      <c r="K26" s="15"/>
      <c r="L26" s="15">
        <v>161</v>
      </c>
      <c r="M26" s="15"/>
      <c r="N26" s="15"/>
      <c r="O26" s="15"/>
      <c r="P26" s="14">
        <f t="shared" si="1"/>
        <v>161</v>
      </c>
      <c r="Q26" s="17" t="s">
        <v>32</v>
      </c>
      <c r="R26" s="14">
        <v>112342</v>
      </c>
      <c r="S26" s="23" t="s">
        <v>33</v>
      </c>
      <c r="T26" s="274" t="s">
        <v>161</v>
      </c>
      <c r="U26" s="16" t="s">
        <v>90</v>
      </c>
      <c r="V26" s="16">
        <v>1012783</v>
      </c>
      <c r="W26" s="16" t="s">
        <v>8508</v>
      </c>
      <c r="X26" s="16"/>
    </row>
    <row r="27" spans="1:24">
      <c r="A27" s="15" t="s">
        <v>4228</v>
      </c>
      <c r="B27" s="15" t="s">
        <v>134</v>
      </c>
      <c r="C27" s="15" t="s">
        <v>8510</v>
      </c>
      <c r="D27" s="15" t="s">
        <v>2892</v>
      </c>
      <c r="E27" s="24">
        <v>45834.25</v>
      </c>
      <c r="F27" s="15">
        <v>10.3</v>
      </c>
      <c r="G27" s="37" t="s">
        <v>3121</v>
      </c>
      <c r="H27" s="15"/>
      <c r="I27" s="15"/>
      <c r="J27" s="15"/>
      <c r="K27" s="15"/>
      <c r="L27" s="15">
        <v>161</v>
      </c>
      <c r="M27" s="15"/>
      <c r="N27" s="15"/>
      <c r="O27" s="15"/>
      <c r="P27" s="14">
        <f t="shared" si="1"/>
        <v>161</v>
      </c>
      <c r="Q27" s="17" t="s">
        <v>32</v>
      </c>
      <c r="R27" s="14">
        <v>112343</v>
      </c>
      <c r="S27" s="23" t="s">
        <v>33</v>
      </c>
      <c r="T27" s="274" t="s">
        <v>161</v>
      </c>
      <c r="U27" s="16" t="s">
        <v>90</v>
      </c>
      <c r="V27" s="16">
        <v>1012784</v>
      </c>
      <c r="W27" s="16" t="s">
        <v>8511</v>
      </c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>SUM(H22:H26)</f>
        <v>0</v>
      </c>
      <c r="I28" s="11">
        <f>SUM(I22:I26)</f>
        <v>0</v>
      </c>
      <c r="J28" s="11">
        <f>SUM(J22:J26)</f>
        <v>0</v>
      </c>
      <c r="K28" s="11">
        <f>SUM(K22:K27)</f>
        <v>134</v>
      </c>
      <c r="L28" s="11">
        <f>SUM(L22:L27)</f>
        <v>565</v>
      </c>
      <c r="M28" s="11">
        <f>SUM(M22:M27)</f>
        <v>214</v>
      </c>
      <c r="N28" s="11">
        <f>SUM(N22:N27)</f>
        <v>53</v>
      </c>
      <c r="O28" s="11">
        <f>SUM(O22:O26)</f>
        <v>0</v>
      </c>
      <c r="P28" s="11">
        <f>SUM(P22:P27)</f>
        <v>966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8468</v>
      </c>
      <c r="C31" s="239" t="s">
        <v>4718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8479</v>
      </c>
      <c r="B32" s="1564"/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 t="s">
        <v>8512</v>
      </c>
      <c r="C33" s="1772"/>
      <c r="D33" s="1"/>
      <c r="E33" s="1"/>
    </row>
    <row r="34" spans="1:24">
      <c r="A34" s="5" t="s">
        <v>42</v>
      </c>
      <c r="B34" s="1772"/>
      <c r="C34" s="1772"/>
    </row>
    <row r="35" spans="1:24">
      <c r="A35" s="5" t="s">
        <v>43</v>
      </c>
      <c r="B35" s="1772" t="s">
        <v>8513</v>
      </c>
      <c r="C35" s="1772"/>
      <c r="D35" s="1"/>
      <c r="E35" s="1"/>
    </row>
    <row r="36" spans="1:24">
      <c r="A36" s="5" t="s">
        <v>44</v>
      </c>
      <c r="B36" s="1772"/>
      <c r="C36" s="1772"/>
      <c r="D36" s="1"/>
      <c r="E36" s="1"/>
    </row>
    <row r="39" spans="1:24" ht="23.25">
      <c r="A39" s="1559" t="s">
        <v>205</v>
      </c>
      <c r="B39" s="1559"/>
      <c r="C39" s="1559"/>
      <c r="D39" s="1559"/>
      <c r="E39" s="1559"/>
      <c r="F39" s="1559"/>
      <c r="G39" s="7"/>
      <c r="H39" s="1559" t="s">
        <v>1244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8384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15" t="s">
        <v>519</v>
      </c>
      <c r="B41" s="15" t="s">
        <v>78</v>
      </c>
      <c r="C41" s="35" t="s">
        <v>8514</v>
      </c>
      <c r="D41" s="15" t="s">
        <v>88</v>
      </c>
      <c r="E41" s="24">
        <v>45835.166666666664</v>
      </c>
      <c r="F41" s="15">
        <v>10.3</v>
      </c>
      <c r="G41" s="37" t="s">
        <v>3121</v>
      </c>
      <c r="H41" s="15"/>
      <c r="I41" s="15"/>
      <c r="J41" s="15"/>
      <c r="K41" s="15"/>
      <c r="L41" s="35">
        <v>81</v>
      </c>
      <c r="M41" s="35">
        <v>54</v>
      </c>
      <c r="N41" s="35">
        <v>26</v>
      </c>
      <c r="O41" s="15"/>
      <c r="P41" s="14">
        <f t="shared" ref="P41:P46" si="2">SUM(H41:O41)</f>
        <v>161</v>
      </c>
      <c r="Q41" s="17" t="s">
        <v>32</v>
      </c>
      <c r="R41" s="14">
        <v>112347</v>
      </c>
      <c r="S41" s="23" t="s">
        <v>33</v>
      </c>
      <c r="T41" s="274" t="s">
        <v>161</v>
      </c>
      <c r="U41" s="16" t="s">
        <v>90</v>
      </c>
      <c r="V41" s="16">
        <v>1012797</v>
      </c>
      <c r="W41" s="16" t="s">
        <v>8504</v>
      </c>
      <c r="X41" s="16"/>
    </row>
    <row r="42" spans="1:24">
      <c r="A42" s="15" t="s">
        <v>120</v>
      </c>
      <c r="B42" s="15" t="s">
        <v>78</v>
      </c>
      <c r="C42" s="15" t="s">
        <v>8515</v>
      </c>
      <c r="D42" s="15" t="s">
        <v>1047</v>
      </c>
      <c r="E42" s="24">
        <v>45834.989583333336</v>
      </c>
      <c r="F42" s="15">
        <v>10.3</v>
      </c>
      <c r="G42" s="37" t="s">
        <v>3121</v>
      </c>
      <c r="H42" s="15"/>
      <c r="I42" s="15"/>
      <c r="J42" s="15"/>
      <c r="K42" s="15"/>
      <c r="L42" s="35">
        <v>54</v>
      </c>
      <c r="M42" s="35">
        <v>54</v>
      </c>
      <c r="N42" s="35">
        <v>31</v>
      </c>
      <c r="O42" s="35">
        <v>22</v>
      </c>
      <c r="P42" s="14">
        <f t="shared" si="2"/>
        <v>161</v>
      </c>
      <c r="Q42" s="17" t="s">
        <v>32</v>
      </c>
      <c r="R42" s="14">
        <v>112348</v>
      </c>
      <c r="S42" s="23" t="s">
        <v>33</v>
      </c>
      <c r="T42" s="274" t="s">
        <v>161</v>
      </c>
      <c r="U42" s="16" t="s">
        <v>90</v>
      </c>
      <c r="V42" s="16">
        <v>1012798</v>
      </c>
      <c r="W42" s="16" t="s">
        <v>8504</v>
      </c>
      <c r="X42" s="16"/>
    </row>
    <row r="43" spans="1:24">
      <c r="A43" s="15" t="s">
        <v>515</v>
      </c>
      <c r="B43" s="15" t="s">
        <v>78</v>
      </c>
      <c r="C43" s="35" t="s">
        <v>8516</v>
      </c>
      <c r="D43" s="15" t="s">
        <v>88</v>
      </c>
      <c r="E43" s="24">
        <v>45835.166666666664</v>
      </c>
      <c r="F43" s="15">
        <v>10.3</v>
      </c>
      <c r="G43" s="37" t="s">
        <v>3121</v>
      </c>
      <c r="H43" s="15"/>
      <c r="I43" s="15"/>
      <c r="J43" s="15"/>
      <c r="K43" s="15"/>
      <c r="L43" s="15"/>
      <c r="M43" s="35">
        <v>108</v>
      </c>
      <c r="N43" s="35">
        <v>53</v>
      </c>
      <c r="O43" s="15"/>
      <c r="P43" s="14">
        <f t="shared" si="2"/>
        <v>161</v>
      </c>
      <c r="Q43" s="17" t="s">
        <v>32</v>
      </c>
      <c r="R43" s="14">
        <v>112349</v>
      </c>
      <c r="S43" s="23" t="s">
        <v>33</v>
      </c>
      <c r="T43" s="274" t="s">
        <v>161</v>
      </c>
      <c r="U43" s="16" t="s">
        <v>90</v>
      </c>
      <c r="V43" s="16">
        <v>1012799</v>
      </c>
      <c r="W43" s="16" t="s">
        <v>8504</v>
      </c>
      <c r="X43" s="16"/>
    </row>
    <row r="44" spans="1:24">
      <c r="A44" s="224" t="s">
        <v>142</v>
      </c>
      <c r="B44" s="224" t="s">
        <v>72</v>
      </c>
      <c r="C44" s="35" t="s">
        <v>8517</v>
      </c>
      <c r="D44" s="224" t="s">
        <v>71</v>
      </c>
      <c r="E44" s="227">
        <v>45834.711805555555</v>
      </c>
      <c r="F44" s="224">
        <v>14.5</v>
      </c>
      <c r="G44" s="37"/>
      <c r="H44" s="15"/>
      <c r="I44" s="15"/>
      <c r="J44" s="15"/>
      <c r="K44" s="35">
        <v>27</v>
      </c>
      <c r="L44" s="35">
        <v>81</v>
      </c>
      <c r="M44" s="35">
        <v>27</v>
      </c>
      <c r="N44" s="35">
        <v>26</v>
      </c>
      <c r="O44" s="15"/>
      <c r="P44" s="14">
        <f t="shared" si="2"/>
        <v>161</v>
      </c>
      <c r="Q44" s="14" t="s">
        <v>30</v>
      </c>
      <c r="R44" s="14">
        <v>112319</v>
      </c>
      <c r="S44" s="14" t="s">
        <v>31</v>
      </c>
      <c r="T44" s="232" t="s">
        <v>169</v>
      </c>
      <c r="U44" s="16"/>
      <c r="V44" s="16">
        <v>1012800</v>
      </c>
      <c r="W44" s="16" t="s">
        <v>8518</v>
      </c>
      <c r="X44" s="16"/>
    </row>
    <row r="45" spans="1:24">
      <c r="A45" s="15" t="s">
        <v>141</v>
      </c>
      <c r="B45" s="15" t="s">
        <v>69</v>
      </c>
      <c r="C45" s="35" t="s">
        <v>8519</v>
      </c>
      <c r="D45" s="15" t="s">
        <v>68</v>
      </c>
      <c r="E45" s="24">
        <v>45833.795138888891</v>
      </c>
      <c r="F45" s="15">
        <v>14.5</v>
      </c>
      <c r="G45" s="37"/>
      <c r="H45" s="15"/>
      <c r="I45" s="15"/>
      <c r="J45" s="15"/>
      <c r="K45" s="15"/>
      <c r="L45" s="35">
        <v>81</v>
      </c>
      <c r="M45" s="35">
        <v>80</v>
      </c>
      <c r="N45" s="15"/>
      <c r="O45" s="15"/>
      <c r="P45" s="14">
        <f t="shared" si="2"/>
        <v>161</v>
      </c>
      <c r="Q45" s="14" t="s">
        <v>30</v>
      </c>
      <c r="R45" s="14">
        <v>112318</v>
      </c>
      <c r="S45" s="14" t="s">
        <v>31</v>
      </c>
      <c r="T45" s="232" t="s">
        <v>169</v>
      </c>
      <c r="U45" s="16"/>
      <c r="V45" s="16">
        <v>1012801</v>
      </c>
      <c r="W45" s="16" t="s">
        <v>8494</v>
      </c>
      <c r="X45" s="16"/>
    </row>
    <row r="46" spans="1:24">
      <c r="A46" s="15" t="s">
        <v>558</v>
      </c>
      <c r="B46" s="15" t="s">
        <v>92</v>
      </c>
      <c r="C46" s="35" t="s">
        <v>8520</v>
      </c>
      <c r="D46" s="15" t="s">
        <v>620</v>
      </c>
      <c r="E46" s="24">
        <v>45834.979166666664</v>
      </c>
      <c r="F46" s="15">
        <v>10.3</v>
      </c>
      <c r="G46" s="37" t="s">
        <v>3121</v>
      </c>
      <c r="H46" s="15"/>
      <c r="I46" s="15"/>
      <c r="J46" s="15"/>
      <c r="K46" s="15"/>
      <c r="L46" s="35">
        <v>81</v>
      </c>
      <c r="M46" s="35">
        <v>80</v>
      </c>
      <c r="N46" s="15"/>
      <c r="O46" s="15"/>
      <c r="P46" s="14">
        <f t="shared" si="2"/>
        <v>161</v>
      </c>
      <c r="Q46" s="17" t="s">
        <v>32</v>
      </c>
      <c r="R46" s="14">
        <v>112350</v>
      </c>
      <c r="S46" s="23" t="s">
        <v>33</v>
      </c>
      <c r="T46" s="274" t="s">
        <v>161</v>
      </c>
      <c r="U46" s="16" t="s">
        <v>90</v>
      </c>
      <c r="V46" s="16">
        <v>1012802</v>
      </c>
      <c r="W46" s="16" t="s">
        <v>8504</v>
      </c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>SUM(H41:H45)</f>
        <v>0</v>
      </c>
      <c r="I47" s="11">
        <f>SUM(I41:I45)</f>
        <v>0</v>
      </c>
      <c r="J47" s="11">
        <f>SUM(J41:J45)</f>
        <v>0</v>
      </c>
      <c r="K47" s="11">
        <f t="shared" ref="K47:P47" si="3">SUM(K41:K46)</f>
        <v>27</v>
      </c>
      <c r="L47" s="11">
        <f t="shared" si="3"/>
        <v>378</v>
      </c>
      <c r="M47" s="11">
        <f t="shared" si="3"/>
        <v>403</v>
      </c>
      <c r="N47" s="11">
        <f t="shared" si="3"/>
        <v>136</v>
      </c>
      <c r="O47" s="11">
        <f t="shared" si="3"/>
        <v>22</v>
      </c>
      <c r="P47" s="11">
        <f t="shared" si="3"/>
        <v>966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">
      <c r="A50" s="187" t="s">
        <v>35</v>
      </c>
      <c r="B50" s="186" t="s">
        <v>8468</v>
      </c>
      <c r="C50" s="239" t="s">
        <v>4718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customHeight="1">
      <c r="A51" s="4" t="s">
        <v>7842</v>
      </c>
      <c r="B51" s="4" t="s">
        <v>8470</v>
      </c>
      <c r="C51" s="4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73" t="s">
        <v>8501</v>
      </c>
      <c r="B52" s="373" t="s">
        <v>8471</v>
      </c>
      <c r="C52" s="373"/>
      <c r="D52" s="242"/>
      <c r="E52" s="24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5" t="s">
        <v>42</v>
      </c>
      <c r="B53" s="1772" t="s">
        <v>3321</v>
      </c>
      <c r="C53" s="1772"/>
      <c r="D53" s="1"/>
      <c r="E53" s="1"/>
    </row>
    <row r="54" spans="1:23">
      <c r="A54" s="5" t="s">
        <v>42</v>
      </c>
      <c r="B54" s="1772"/>
      <c r="C54" s="1772"/>
    </row>
    <row r="55" spans="1:23">
      <c r="A55" s="5" t="s">
        <v>43</v>
      </c>
      <c r="B55" s="1772" t="s">
        <v>8521</v>
      </c>
      <c r="C55" s="1772"/>
      <c r="D55" s="1"/>
      <c r="E55" s="1"/>
    </row>
    <row r="56" spans="1:23">
      <c r="A56" s="5" t="s">
        <v>44</v>
      </c>
      <c r="B56" s="1772"/>
      <c r="C56" s="1772"/>
      <c r="D56" s="1"/>
      <c r="E56" s="1"/>
    </row>
  </sheetData>
  <mergeCells count="29">
    <mergeCell ref="B13:C13"/>
    <mergeCell ref="A1:F1"/>
    <mergeCell ref="H1:P1"/>
    <mergeCell ref="Q1:X1"/>
    <mergeCell ref="B11:D11"/>
    <mergeCell ref="J11:L11"/>
    <mergeCell ref="B15:C15"/>
    <mergeCell ref="B16:C16"/>
    <mergeCell ref="B17:C17"/>
    <mergeCell ref="B18:C18"/>
    <mergeCell ref="A20:F20"/>
    <mergeCell ref="J49:L49"/>
    <mergeCell ref="Q20:X20"/>
    <mergeCell ref="B30:D30"/>
    <mergeCell ref="J30:L30"/>
    <mergeCell ref="B32:C32"/>
    <mergeCell ref="B33:C33"/>
    <mergeCell ref="B34:C34"/>
    <mergeCell ref="H20:P20"/>
    <mergeCell ref="B35:C35"/>
    <mergeCell ref="B36:C36"/>
    <mergeCell ref="A39:F39"/>
    <mergeCell ref="H39:P39"/>
    <mergeCell ref="Q39:X39"/>
    <mergeCell ref="B53:C53"/>
    <mergeCell ref="B54:C54"/>
    <mergeCell ref="B55:C55"/>
    <mergeCell ref="B56:C56"/>
    <mergeCell ref="B49:D49"/>
  </mergeCells>
  <pageMargins left="0.7" right="0.7" top="0.75" bottom="0.75" header="0.3" footer="0.3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1BE84-E434-4EDC-9653-6D6635627A5E}">
  <sheetPr>
    <tabColor rgb="FFFFFF00"/>
  </sheetPr>
  <dimension ref="A1:X45"/>
  <sheetViews>
    <sheetView workbookViewId="0">
      <selection activeCell="I14" sqref="I1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</cols>
  <sheetData>
    <row r="1" spans="1:24" ht="23.25">
      <c r="A1" s="1559" t="s">
        <v>345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21" t="s">
        <v>15</v>
      </c>
      <c r="M2" s="21" t="s">
        <v>16</v>
      </c>
      <c r="N2" s="21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 ht="26.25">
      <c r="A3" s="436" t="s">
        <v>4228</v>
      </c>
      <c r="B3" s="564" t="s">
        <v>134</v>
      </c>
      <c r="C3" s="25" t="s">
        <v>8522</v>
      </c>
      <c r="D3" s="15" t="s">
        <v>8523</v>
      </c>
      <c r="E3" s="24">
        <v>45831.277777777781</v>
      </c>
      <c r="F3" s="15">
        <v>10.8</v>
      </c>
      <c r="G3" s="37" t="s">
        <v>401</v>
      </c>
      <c r="H3" s="15"/>
      <c r="I3" s="15"/>
      <c r="J3" s="15"/>
      <c r="K3" s="26"/>
      <c r="L3" s="436">
        <v>161</v>
      </c>
      <c r="M3" s="436"/>
      <c r="N3" s="436"/>
      <c r="O3" s="25"/>
      <c r="P3" s="14">
        <f>SUM(H3:O3)</f>
        <v>161</v>
      </c>
      <c r="Q3" s="17" t="s">
        <v>32</v>
      </c>
      <c r="R3" s="14">
        <v>112292</v>
      </c>
      <c r="S3" s="23" t="s">
        <v>33</v>
      </c>
      <c r="T3" s="274" t="s">
        <v>161</v>
      </c>
      <c r="U3" s="16" t="s">
        <v>90</v>
      </c>
      <c r="V3" s="16">
        <v>1012748</v>
      </c>
      <c r="W3" s="16" t="s">
        <v>8524</v>
      </c>
      <c r="X3" s="16"/>
    </row>
    <row r="4" spans="1:24" ht="26.25">
      <c r="A4" s="436" t="s">
        <v>8425</v>
      </c>
      <c r="B4" s="564" t="s">
        <v>134</v>
      </c>
      <c r="C4" s="198" t="s">
        <v>8525</v>
      </c>
      <c r="D4" s="15" t="s">
        <v>8523</v>
      </c>
      <c r="E4" s="24">
        <v>45831.277777777781</v>
      </c>
      <c r="F4" s="15">
        <v>10.8</v>
      </c>
      <c r="G4" s="37" t="s">
        <v>3561</v>
      </c>
      <c r="H4" s="15"/>
      <c r="I4" s="15"/>
      <c r="J4" s="15"/>
      <c r="K4" s="26"/>
      <c r="L4" s="436">
        <v>161</v>
      </c>
      <c r="M4" s="436"/>
      <c r="N4" s="436"/>
      <c r="O4" s="25"/>
      <c r="P4" s="14">
        <f>SUM(H4:O4)</f>
        <v>161</v>
      </c>
      <c r="Q4" s="17" t="s">
        <v>32</v>
      </c>
      <c r="R4" s="14">
        <v>112293</v>
      </c>
      <c r="S4" s="23" t="s">
        <v>33</v>
      </c>
      <c r="T4" s="274" t="s">
        <v>161</v>
      </c>
      <c r="U4" s="16" t="s">
        <v>90</v>
      </c>
      <c r="V4" s="16">
        <v>1012749</v>
      </c>
      <c r="W4" s="16" t="s">
        <v>8524</v>
      </c>
      <c r="X4" s="16"/>
    </row>
    <row r="5" spans="1:24" ht="26.25">
      <c r="A5" s="436" t="s">
        <v>3866</v>
      </c>
      <c r="B5" s="564" t="s">
        <v>78</v>
      </c>
      <c r="C5" s="25" t="s">
        <v>8526</v>
      </c>
      <c r="D5" s="15" t="s">
        <v>168</v>
      </c>
      <c r="E5" s="24">
        <v>45832.715277777781</v>
      </c>
      <c r="F5" s="15">
        <v>11.8</v>
      </c>
      <c r="G5" s="37" t="s">
        <v>401</v>
      </c>
      <c r="H5" s="15"/>
      <c r="I5" s="15"/>
      <c r="J5" s="15"/>
      <c r="K5" s="26"/>
      <c r="L5" s="436"/>
      <c r="M5" s="436">
        <v>161</v>
      </c>
      <c r="N5" s="436"/>
      <c r="O5" s="25"/>
      <c r="P5" s="14">
        <f>SUM(H5:O5)</f>
        <v>161</v>
      </c>
      <c r="Q5" s="17" t="s">
        <v>32</v>
      </c>
      <c r="R5" s="14">
        <v>112294</v>
      </c>
      <c r="S5" s="23" t="s">
        <v>33</v>
      </c>
      <c r="T5" s="232" t="s">
        <v>169</v>
      </c>
      <c r="U5" s="16" t="s">
        <v>90</v>
      </c>
      <c r="V5" s="16">
        <v>1012750</v>
      </c>
      <c r="W5" s="16" t="s">
        <v>8527</v>
      </c>
      <c r="X5" s="16"/>
    </row>
    <row r="6" spans="1:24" ht="26.25">
      <c r="A6" s="564" t="s">
        <v>4752</v>
      </c>
      <c r="B6" s="564" t="s">
        <v>78</v>
      </c>
      <c r="C6" s="25" t="s">
        <v>8528</v>
      </c>
      <c r="D6" s="15" t="s">
        <v>168</v>
      </c>
      <c r="E6" s="24">
        <v>45832.715277777781</v>
      </c>
      <c r="F6" s="15">
        <v>11.8</v>
      </c>
      <c r="G6" s="37" t="s">
        <v>4693</v>
      </c>
      <c r="H6" s="15"/>
      <c r="I6" s="15"/>
      <c r="J6" s="15"/>
      <c r="K6" s="26"/>
      <c r="L6" s="436"/>
      <c r="M6" s="436">
        <v>161</v>
      </c>
      <c r="N6" s="436"/>
      <c r="O6" s="25"/>
      <c r="P6" s="14">
        <f>SUM(H6:O6)</f>
        <v>161</v>
      </c>
      <c r="Q6" s="17" t="s">
        <v>32</v>
      </c>
      <c r="R6" s="14">
        <v>112295</v>
      </c>
      <c r="S6" s="23" t="s">
        <v>33</v>
      </c>
      <c r="T6" s="232" t="s">
        <v>169</v>
      </c>
      <c r="U6" s="16" t="s">
        <v>90</v>
      </c>
      <c r="V6" s="16">
        <v>1012751</v>
      </c>
      <c r="W6" s="16" t="s">
        <v>8527</v>
      </c>
      <c r="X6" s="16"/>
    </row>
    <row r="7" spans="1:24">
      <c r="A7" s="45"/>
      <c r="B7" s="45"/>
      <c r="C7" s="15"/>
      <c r="D7" s="15"/>
      <c r="E7" s="15"/>
      <c r="F7" s="15"/>
      <c r="G7" s="37"/>
      <c r="H7" s="15"/>
      <c r="I7" s="15"/>
      <c r="J7" s="15"/>
      <c r="K7" s="15"/>
      <c r="L7" s="45"/>
      <c r="M7" s="45"/>
      <c r="N7" s="45"/>
      <c r="O7" s="15"/>
      <c r="P7" s="14">
        <f>SUM(H7:O7)</f>
        <v>0</v>
      </c>
      <c r="Q7" s="14"/>
      <c r="R7" s="14"/>
      <c r="S7" s="14"/>
      <c r="T7" s="16"/>
      <c r="U7" s="16"/>
      <c r="V7" s="16"/>
      <c r="W7" s="16"/>
      <c r="X7" s="16"/>
    </row>
    <row r="8" spans="1:24">
      <c r="A8" s="11" t="s">
        <v>19</v>
      </c>
      <c r="B8" s="7"/>
      <c r="C8" s="7"/>
      <c r="D8" s="7"/>
      <c r="E8" s="11"/>
      <c r="F8" s="7"/>
      <c r="G8" s="7"/>
      <c r="H8" s="11">
        <f t="shared" ref="H8:P8" si="0">SUM(H3:H7)</f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  <c r="L8" s="11">
        <f t="shared" si="0"/>
        <v>322</v>
      </c>
      <c r="M8" s="11">
        <f t="shared" si="0"/>
        <v>322</v>
      </c>
      <c r="N8" s="11">
        <f t="shared" si="0"/>
        <v>0</v>
      </c>
      <c r="O8" s="11">
        <f t="shared" si="0"/>
        <v>0</v>
      </c>
      <c r="P8" s="11">
        <f t="shared" si="0"/>
        <v>644</v>
      </c>
      <c r="Q8" s="12"/>
      <c r="R8" s="12"/>
      <c r="S8" s="12"/>
      <c r="T8" s="12"/>
      <c r="U8" s="12"/>
      <c r="V8" s="12"/>
      <c r="W8" s="12"/>
      <c r="X8" s="12"/>
    </row>
    <row r="9" spans="1:24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563"/>
      <c r="K10" s="1563"/>
      <c r="L10" s="156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4" t="s">
        <v>8529</v>
      </c>
      <c r="B12" s="1564" t="s">
        <v>8530</v>
      </c>
      <c r="C12" s="1564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26.25">
      <c r="A13" s="373" t="s">
        <v>8531</v>
      </c>
      <c r="B13" s="373" t="s">
        <v>8532</v>
      </c>
      <c r="C13" s="373"/>
      <c r="D13" s="242"/>
      <c r="E13" s="24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8231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772" t="s">
        <v>8533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6283</v>
      </c>
      <c r="B19" s="1559"/>
      <c r="C19" s="1559"/>
      <c r="D19" s="1559"/>
      <c r="E19" s="1559"/>
      <c r="F19" s="1559"/>
      <c r="G19" s="7"/>
      <c r="H19" s="1559" t="s">
        <v>6284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2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/>
      <c r="B21" s="15"/>
      <c r="C21" s="15"/>
      <c r="D21" s="15" t="s">
        <v>1373</v>
      </c>
      <c r="E21" s="15"/>
      <c r="F21" s="15"/>
      <c r="G21" s="37"/>
      <c r="H21" s="15"/>
      <c r="I21" s="15"/>
      <c r="J21" s="15"/>
      <c r="K21" s="15"/>
      <c r="L21" s="15"/>
      <c r="M21" s="15"/>
      <c r="N21" s="15"/>
      <c r="O21" s="15"/>
      <c r="P21" s="14">
        <f t="shared" ref="P21:P27" si="1">SUM(H21:O21)</f>
        <v>0</v>
      </c>
      <c r="Q21" s="17" t="s">
        <v>32</v>
      </c>
      <c r="R21" s="14"/>
      <c r="S21" s="14" t="s">
        <v>33</v>
      </c>
      <c r="T21" s="16"/>
      <c r="U21" s="16"/>
      <c r="V21" s="16"/>
      <c r="W21" s="16"/>
      <c r="X21" s="16"/>
    </row>
    <row r="22" spans="1:24">
      <c r="A22" s="15"/>
      <c r="B22" s="15"/>
      <c r="C22" s="15"/>
      <c r="D22" s="15"/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si="1"/>
        <v>0</v>
      </c>
      <c r="Q22" s="17" t="s">
        <v>32</v>
      </c>
      <c r="R22" s="14"/>
      <c r="S22" s="14" t="s">
        <v>33</v>
      </c>
      <c r="T22" s="16"/>
      <c r="U22" s="16"/>
      <c r="V22" s="16"/>
      <c r="W22" s="16"/>
      <c r="X22" s="16"/>
    </row>
    <row r="23" spans="1:24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1"/>
        <v>0</v>
      </c>
      <c r="Q23" s="14" t="s">
        <v>30</v>
      </c>
      <c r="R23" s="14"/>
      <c r="S23" s="23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1"/>
        <v>0</v>
      </c>
      <c r="Q24" s="14" t="s">
        <v>30</v>
      </c>
      <c r="R24" s="14"/>
      <c r="S24" s="14" t="s">
        <v>31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1"/>
        <v>0</v>
      </c>
      <c r="Q25" s="14" t="s">
        <v>30</v>
      </c>
      <c r="R25" s="14"/>
      <c r="S25" s="14" t="s">
        <v>31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1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1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2">SUM(H21:H27)</f>
        <v>0</v>
      </c>
      <c r="I28" s="11">
        <f t="shared" si="2"/>
        <v>0</v>
      </c>
      <c r="J28" s="11">
        <f t="shared" si="2"/>
        <v>0</v>
      </c>
      <c r="K28" s="11">
        <f t="shared" si="2"/>
        <v>0</v>
      </c>
      <c r="L28" s="11">
        <f t="shared" si="2"/>
        <v>0</v>
      </c>
      <c r="M28" s="11">
        <f t="shared" si="2"/>
        <v>0</v>
      </c>
      <c r="N28" s="11">
        <f t="shared" si="2"/>
        <v>0</v>
      </c>
      <c r="O28" s="11">
        <f t="shared" si="2"/>
        <v>0</v>
      </c>
      <c r="P28" s="11">
        <f t="shared" si="2"/>
        <v>0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/>
      <c r="B32" s="1564"/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/>
      <c r="C33" s="1772"/>
      <c r="D33" s="1"/>
      <c r="E33" s="1"/>
    </row>
    <row r="34" spans="1:24">
      <c r="A34" s="5" t="s">
        <v>42</v>
      </c>
      <c r="B34" s="1772"/>
      <c r="C34" s="1772"/>
    </row>
    <row r="35" spans="1:24">
      <c r="A35" s="5" t="s">
        <v>43</v>
      </c>
      <c r="B35" s="1772"/>
      <c r="C35" s="1772"/>
      <c r="D35" s="1"/>
      <c r="E35" s="1"/>
    </row>
    <row r="36" spans="1:24">
      <c r="A36" s="5" t="s">
        <v>44</v>
      </c>
      <c r="B36" s="1772"/>
      <c r="C36" s="1772"/>
      <c r="D36" s="1"/>
      <c r="E36" s="1"/>
    </row>
    <row r="45" spans="1:24">
      <c r="A45" s="565" t="s">
        <v>8534</v>
      </c>
      <c r="B45" s="565" t="s">
        <v>92</v>
      </c>
      <c r="C45" s="566"/>
      <c r="D45" s="300" t="s">
        <v>1373</v>
      </c>
      <c r="E45" s="300"/>
      <c r="F45" s="300"/>
      <c r="G45" s="302"/>
      <c r="H45" s="300"/>
      <c r="I45" s="300"/>
      <c r="J45" s="300"/>
      <c r="K45" s="567"/>
      <c r="L45" s="565">
        <v>54</v>
      </c>
      <c r="M45" s="565">
        <v>54</v>
      </c>
      <c r="N45" s="565">
        <v>53</v>
      </c>
      <c r="O45" s="566"/>
      <c r="P45" s="229">
        <f>SUM(H45:O45)</f>
        <v>161</v>
      </c>
      <c r="Q45" s="17" t="s">
        <v>32</v>
      </c>
      <c r="R45" s="14"/>
      <c r="S45" s="23" t="s">
        <v>33</v>
      </c>
      <c r="T45" s="16"/>
      <c r="U45" s="16"/>
      <c r="V45" s="16"/>
      <c r="W45" s="16"/>
      <c r="X45" s="16"/>
    </row>
  </sheetData>
  <mergeCells count="20">
    <mergeCell ref="B35:C35"/>
    <mergeCell ref="B36:C36"/>
    <mergeCell ref="Q19:X19"/>
    <mergeCell ref="B30:D30"/>
    <mergeCell ref="J30:L30"/>
    <mergeCell ref="B32:C32"/>
    <mergeCell ref="B33:C33"/>
    <mergeCell ref="B34:C34"/>
    <mergeCell ref="H19:P19"/>
    <mergeCell ref="B14:C14"/>
    <mergeCell ref="B15:C15"/>
    <mergeCell ref="B16:C16"/>
    <mergeCell ref="B17:C17"/>
    <mergeCell ref="A19:F19"/>
    <mergeCell ref="B12:C12"/>
    <mergeCell ref="A1:F1"/>
    <mergeCell ref="H1:P1"/>
    <mergeCell ref="Q1:X1"/>
    <mergeCell ref="B10:D10"/>
    <mergeCell ref="J10:L10"/>
  </mergeCells>
  <pageMargins left="0.7" right="0.7" top="0.75" bottom="0.75" header="0.3" footer="0.3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7ACED-E4E8-4E91-B279-B5692CBBA8F7}">
  <sheetPr>
    <tabColor rgb="FFFFFF00"/>
  </sheetPr>
  <dimension ref="A1:X59"/>
  <sheetViews>
    <sheetView workbookViewId="0">
      <selection activeCell="V25" sqref="V2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6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3.85546875" customWidth="1"/>
  </cols>
  <sheetData>
    <row r="1" spans="1:24" ht="23.25">
      <c r="A1" s="1559" t="s">
        <v>128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347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 s="69" customFormat="1">
      <c r="A3" s="479" t="s">
        <v>8419</v>
      </c>
      <c r="B3" s="479" t="s">
        <v>75</v>
      </c>
      <c r="C3" s="25" t="s">
        <v>8535</v>
      </c>
      <c r="D3" s="15" t="s">
        <v>74</v>
      </c>
      <c r="E3" s="24">
        <v>45829.524305555555</v>
      </c>
      <c r="F3" s="15">
        <v>15.3</v>
      </c>
      <c r="G3" s="37"/>
      <c r="H3" s="15"/>
      <c r="I3" s="26"/>
      <c r="J3" s="436">
        <v>27</v>
      </c>
      <c r="K3" s="436">
        <v>81</v>
      </c>
      <c r="L3" s="436"/>
      <c r="M3" s="25"/>
      <c r="N3" s="15"/>
      <c r="O3" s="15"/>
      <c r="P3" s="14">
        <f>SUM(H3:O3)</f>
        <v>108</v>
      </c>
      <c r="Q3" s="14" t="s">
        <v>30</v>
      </c>
      <c r="R3" s="14">
        <v>112266</v>
      </c>
      <c r="S3" s="14" t="s">
        <v>31</v>
      </c>
      <c r="T3" s="232" t="s">
        <v>169</v>
      </c>
      <c r="U3" s="16" t="s">
        <v>90</v>
      </c>
      <c r="V3" s="16">
        <v>1012703</v>
      </c>
      <c r="W3" s="16" t="s">
        <v>2897</v>
      </c>
      <c r="X3" s="354"/>
    </row>
    <row r="4" spans="1:24">
      <c r="A4" s="436" t="s">
        <v>111</v>
      </c>
      <c r="B4" s="564" t="s">
        <v>65</v>
      </c>
      <c r="C4" s="25" t="s">
        <v>8536</v>
      </c>
      <c r="D4" s="15" t="s">
        <v>64</v>
      </c>
      <c r="E4" s="24">
        <v>45829.472222222219</v>
      </c>
      <c r="F4" s="15">
        <v>14.8</v>
      </c>
      <c r="G4" s="37"/>
      <c r="H4" s="15"/>
      <c r="I4" s="26"/>
      <c r="J4" s="436"/>
      <c r="K4" s="436"/>
      <c r="L4" s="436">
        <v>161</v>
      </c>
      <c r="M4" s="25"/>
      <c r="N4" s="15"/>
      <c r="O4" s="15"/>
      <c r="P4" s="14">
        <f>SUM(H4:O4)</f>
        <v>161</v>
      </c>
      <c r="Q4" s="14" t="s">
        <v>30</v>
      </c>
      <c r="R4" s="14">
        <v>112204</v>
      </c>
      <c r="S4" s="23" t="s">
        <v>33</v>
      </c>
      <c r="T4" s="232" t="s">
        <v>169</v>
      </c>
      <c r="U4" s="16" t="s">
        <v>90</v>
      </c>
      <c r="V4" s="16">
        <v>1012704</v>
      </c>
      <c r="W4" s="16" t="s">
        <v>2897</v>
      </c>
      <c r="X4" s="16"/>
    </row>
    <row r="5" spans="1:24">
      <c r="A5" s="564" t="s">
        <v>113</v>
      </c>
      <c r="B5" s="564" t="s">
        <v>65</v>
      </c>
      <c r="C5" s="25" t="s">
        <v>8537</v>
      </c>
      <c r="D5" s="15" t="s">
        <v>64</v>
      </c>
      <c r="E5" s="24">
        <v>45829.472222222219</v>
      </c>
      <c r="F5" s="15">
        <v>14.8</v>
      </c>
      <c r="G5" s="37"/>
      <c r="H5" s="15"/>
      <c r="I5" s="26"/>
      <c r="J5" s="436"/>
      <c r="K5" s="436"/>
      <c r="L5" s="436">
        <v>81</v>
      </c>
      <c r="M5" s="25"/>
      <c r="N5" s="15"/>
      <c r="O5" s="15"/>
      <c r="P5" s="14">
        <f>SUM(H5:O5)</f>
        <v>81</v>
      </c>
      <c r="Q5" s="14" t="s">
        <v>30</v>
      </c>
      <c r="R5" s="14">
        <v>112205</v>
      </c>
      <c r="S5" s="23" t="s">
        <v>33</v>
      </c>
      <c r="T5" s="232" t="s">
        <v>169</v>
      </c>
      <c r="U5" s="16" t="s">
        <v>90</v>
      </c>
      <c r="V5" s="16">
        <v>1012705</v>
      </c>
      <c r="W5" s="16" t="s">
        <v>2897</v>
      </c>
      <c r="X5" s="16"/>
    </row>
    <row r="6" spans="1:24">
      <c r="A6" s="568" t="s">
        <v>8538</v>
      </c>
      <c r="B6" s="568" t="s">
        <v>57</v>
      </c>
      <c r="C6" s="25" t="s">
        <v>8539</v>
      </c>
      <c r="D6" s="15" t="s">
        <v>56</v>
      </c>
      <c r="E6" s="24">
        <v>45831.229166666664</v>
      </c>
      <c r="F6" s="15">
        <v>10.3</v>
      </c>
      <c r="G6" s="37"/>
      <c r="H6" s="15"/>
      <c r="I6" s="26"/>
      <c r="J6" s="436"/>
      <c r="K6" s="436">
        <v>81</v>
      </c>
      <c r="L6" s="436"/>
      <c r="M6" s="25"/>
      <c r="N6" s="15"/>
      <c r="O6" s="15"/>
      <c r="P6" s="14">
        <f>SUM(H6:O6)</f>
        <v>81</v>
      </c>
      <c r="Q6" s="14" t="s">
        <v>30</v>
      </c>
      <c r="R6" s="14">
        <v>112268</v>
      </c>
      <c r="S6" s="14" t="s">
        <v>31</v>
      </c>
      <c r="T6" s="232" t="s">
        <v>169</v>
      </c>
      <c r="U6" s="16" t="s">
        <v>90</v>
      </c>
      <c r="V6" s="16">
        <v>1012706</v>
      </c>
      <c r="W6" s="16" t="s">
        <v>8527</v>
      </c>
      <c r="X6" s="16"/>
    </row>
    <row r="7" spans="1:24">
      <c r="A7" s="564" t="s">
        <v>3866</v>
      </c>
      <c r="B7" s="564" t="s">
        <v>78</v>
      </c>
      <c r="C7" s="25" t="s">
        <v>8540</v>
      </c>
      <c r="D7" s="15" t="s">
        <v>88</v>
      </c>
      <c r="E7" s="24">
        <v>45830.166666666664</v>
      </c>
      <c r="F7" s="15">
        <v>10.3</v>
      </c>
      <c r="G7" s="37" t="s">
        <v>401</v>
      </c>
      <c r="H7" s="15"/>
      <c r="I7" s="26"/>
      <c r="J7" s="436"/>
      <c r="K7" s="436"/>
      <c r="L7" s="436">
        <v>80</v>
      </c>
      <c r="M7" s="436">
        <v>81</v>
      </c>
      <c r="N7" s="436"/>
      <c r="O7" s="436"/>
      <c r="P7" s="66">
        <f>SUM(H7:O7)</f>
        <v>161</v>
      </c>
      <c r="Q7" s="17" t="s">
        <v>32</v>
      </c>
      <c r="R7" s="14">
        <v>112261</v>
      </c>
      <c r="S7" s="23" t="s">
        <v>33</v>
      </c>
      <c r="T7" s="274" t="s">
        <v>161</v>
      </c>
      <c r="U7" s="16" t="s">
        <v>90</v>
      </c>
      <c r="V7" s="16">
        <v>1012707</v>
      </c>
      <c r="W7" s="16" t="s">
        <v>8541</v>
      </c>
      <c r="X7" s="16"/>
    </row>
    <row r="8" spans="1:24">
      <c r="A8" s="25"/>
      <c r="B8" s="15"/>
      <c r="C8" s="25"/>
      <c r="D8" s="15"/>
      <c r="E8" s="24"/>
      <c r="F8" s="15"/>
      <c r="G8" s="37"/>
      <c r="H8" s="15"/>
      <c r="I8" s="26"/>
      <c r="J8" s="436"/>
      <c r="K8" s="436"/>
      <c r="L8" s="436"/>
      <c r="M8" s="25"/>
      <c r="N8" s="15"/>
      <c r="O8" s="15"/>
      <c r="P8" s="14"/>
      <c r="Q8" s="14"/>
      <c r="R8" s="14"/>
      <c r="S8" s="14"/>
      <c r="T8" s="16"/>
      <c r="U8" s="16"/>
      <c r="V8" s="16"/>
      <c r="W8" s="16"/>
      <c r="X8" s="16"/>
    </row>
    <row r="9" spans="1:24">
      <c r="A9" s="19" t="s">
        <v>19</v>
      </c>
      <c r="B9" s="20"/>
      <c r="C9" s="7"/>
      <c r="D9" s="7"/>
      <c r="E9" s="11"/>
      <c r="F9" s="7"/>
      <c r="G9" s="7"/>
      <c r="H9" s="11">
        <f>SUM(H3:H6)</f>
        <v>0</v>
      </c>
      <c r="I9" s="11">
        <f>SUM(I3:I6)</f>
        <v>0</v>
      </c>
      <c r="J9" s="19">
        <f>SUM(J3:J6)</f>
        <v>27</v>
      </c>
      <c r="K9" s="19">
        <f>SUM(K3:K6)</f>
        <v>162</v>
      </c>
      <c r="L9" s="19">
        <f>SUM(L4:L8)</f>
        <v>322</v>
      </c>
      <c r="M9" s="11">
        <f>SUM(M7:M8)</f>
        <v>81</v>
      </c>
      <c r="N9" s="11">
        <f>SUM(N3:N6)</f>
        <v>0</v>
      </c>
      <c r="O9" s="11">
        <f>SUM(O3:O6)</f>
        <v>0</v>
      </c>
      <c r="P9" s="11">
        <f>SUM(P3:P8)</f>
        <v>592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8542</v>
      </c>
      <c r="B13" s="1564" t="s">
        <v>8532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26.25">
      <c r="A14" s="373" t="s">
        <v>8543</v>
      </c>
      <c r="B14" s="373" t="s">
        <v>8530</v>
      </c>
      <c r="C14" s="4"/>
      <c r="D14" s="242"/>
      <c r="E14" s="24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8346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E16" s="196" t="s">
        <v>8544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 t="s">
        <v>8545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139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8546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18" t="s">
        <v>3</v>
      </c>
      <c r="B21" s="1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21" t="s">
        <v>13</v>
      </c>
      <c r="K21" s="21" t="s">
        <v>14</v>
      </c>
      <c r="L21" s="21" t="s">
        <v>15</v>
      </c>
      <c r="M21" s="21" t="s">
        <v>16</v>
      </c>
      <c r="N21" s="21" t="s">
        <v>17</v>
      </c>
      <c r="O21" s="67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479" t="s">
        <v>150</v>
      </c>
      <c r="B22" s="479" t="s">
        <v>57</v>
      </c>
      <c r="C22" s="25" t="s">
        <v>8547</v>
      </c>
      <c r="D22" s="15" t="s">
        <v>56</v>
      </c>
      <c r="E22" s="24">
        <v>45830.229166666664</v>
      </c>
      <c r="F22" s="15">
        <v>10.3</v>
      </c>
      <c r="G22" s="37"/>
      <c r="H22" s="15"/>
      <c r="I22" s="26"/>
      <c r="J22" s="564"/>
      <c r="K22" s="564">
        <v>85</v>
      </c>
      <c r="L22" s="564"/>
      <c r="M22" s="25"/>
      <c r="N22" s="15"/>
      <c r="O22" s="15"/>
      <c r="P22" s="14">
        <f>SUM(H22:O22)</f>
        <v>85</v>
      </c>
      <c r="Q22" s="14" t="s">
        <v>30</v>
      </c>
      <c r="R22" s="14">
        <v>112279</v>
      </c>
      <c r="S22" s="14" t="s">
        <v>31</v>
      </c>
      <c r="T22" s="232" t="s">
        <v>169</v>
      </c>
      <c r="U22" s="16" t="s">
        <v>90</v>
      </c>
      <c r="V22" s="16">
        <v>1012709</v>
      </c>
      <c r="W22" s="16" t="s">
        <v>8548</v>
      </c>
      <c r="X22" s="16"/>
    </row>
    <row r="23" spans="1:24">
      <c r="A23" s="479" t="s">
        <v>142</v>
      </c>
      <c r="B23" s="479" t="s">
        <v>72</v>
      </c>
      <c r="C23" s="25" t="s">
        <v>8549</v>
      </c>
      <c r="D23" s="15" t="s">
        <v>71</v>
      </c>
      <c r="E23" s="24">
        <v>45830.711805555555</v>
      </c>
      <c r="F23" s="15">
        <v>14.5</v>
      </c>
      <c r="G23" s="37"/>
      <c r="H23" s="15"/>
      <c r="I23" s="26"/>
      <c r="J23" s="436"/>
      <c r="K23" s="436">
        <v>54</v>
      </c>
      <c r="L23" s="436">
        <v>27</v>
      </c>
      <c r="M23" s="436">
        <v>53</v>
      </c>
      <c r="N23" s="436">
        <v>27</v>
      </c>
      <c r="O23" s="436"/>
      <c r="P23" s="66">
        <f>SUM(H23:O23)</f>
        <v>161</v>
      </c>
      <c r="Q23" s="14" t="s">
        <v>30</v>
      </c>
      <c r="R23" s="14">
        <v>112264</v>
      </c>
      <c r="S23" s="14" t="s">
        <v>31</v>
      </c>
      <c r="T23" s="232" t="s">
        <v>169</v>
      </c>
      <c r="U23" s="16"/>
      <c r="V23" s="16">
        <v>1012710</v>
      </c>
      <c r="W23" s="16" t="s">
        <v>8550</v>
      </c>
      <c r="X23" s="16"/>
    </row>
    <row r="24" spans="1:24">
      <c r="A24" s="479" t="s">
        <v>145</v>
      </c>
      <c r="B24" s="479" t="s">
        <v>57</v>
      </c>
      <c r="C24" s="25" t="s">
        <v>8551</v>
      </c>
      <c r="D24" s="15" t="s">
        <v>56</v>
      </c>
      <c r="E24" s="24">
        <v>45830.229166666664</v>
      </c>
      <c r="F24" s="15">
        <v>10.3</v>
      </c>
      <c r="G24" s="37"/>
      <c r="H24" s="15"/>
      <c r="I24" s="26"/>
      <c r="J24" s="436">
        <v>108</v>
      </c>
      <c r="K24" s="436"/>
      <c r="L24" s="436"/>
      <c r="M24" s="25"/>
      <c r="N24" s="15"/>
      <c r="O24" s="15"/>
      <c r="P24" s="14">
        <f>SUM(H24:O24)</f>
        <v>108</v>
      </c>
      <c r="Q24" s="14" t="s">
        <v>30</v>
      </c>
      <c r="R24" s="14">
        <v>112241</v>
      </c>
      <c r="S24" s="14" t="s">
        <v>31</v>
      </c>
      <c r="T24" s="232" t="s">
        <v>169</v>
      </c>
      <c r="U24" s="16" t="s">
        <v>90</v>
      </c>
      <c r="V24" s="16">
        <v>1012711</v>
      </c>
      <c r="W24" s="16" t="s">
        <v>8548</v>
      </c>
      <c r="X24" s="16"/>
    </row>
    <row r="25" spans="1:24">
      <c r="A25" s="45"/>
      <c r="B25" s="45"/>
      <c r="C25" s="15"/>
      <c r="D25" s="15"/>
      <c r="E25" s="15"/>
      <c r="F25" s="15"/>
      <c r="G25" s="37"/>
      <c r="H25" s="15"/>
      <c r="I25" s="15"/>
      <c r="J25" s="45"/>
      <c r="K25" s="45"/>
      <c r="L25" s="45"/>
      <c r="M25" s="45"/>
      <c r="N25" s="45"/>
      <c r="O25" s="45"/>
      <c r="P25" s="14">
        <f>SUM(H25:O25)</f>
        <v>0</v>
      </c>
      <c r="Q25" s="14"/>
      <c r="R25" s="14"/>
      <c r="S25" s="14"/>
      <c r="T25" s="16"/>
      <c r="U25" s="16"/>
      <c r="V25" s="16"/>
      <c r="W25" s="16"/>
      <c r="X25" s="16"/>
    </row>
    <row r="26" spans="1:24">
      <c r="A26" s="11" t="s">
        <v>19</v>
      </c>
      <c r="B26" s="7"/>
      <c r="C26" s="7"/>
      <c r="D26" s="7"/>
      <c r="E26" s="11"/>
      <c r="F26" s="7"/>
      <c r="G26" s="7"/>
      <c r="H26" s="11">
        <f t="shared" ref="H26:P26" si="0">SUM(H22:H25)</f>
        <v>0</v>
      </c>
      <c r="I26" s="11">
        <f t="shared" si="0"/>
        <v>0</v>
      </c>
      <c r="J26" s="11">
        <f t="shared" si="0"/>
        <v>108</v>
      </c>
      <c r="K26" s="11">
        <f t="shared" si="0"/>
        <v>139</v>
      </c>
      <c r="L26" s="11">
        <f t="shared" si="0"/>
        <v>27</v>
      </c>
      <c r="M26" s="11">
        <f t="shared" si="0"/>
        <v>53</v>
      </c>
      <c r="N26" s="11">
        <f t="shared" si="0"/>
        <v>27</v>
      </c>
      <c r="O26" s="11">
        <f t="shared" si="0"/>
        <v>0</v>
      </c>
      <c r="P26" s="11">
        <f t="shared" si="0"/>
        <v>354</v>
      </c>
      <c r="Q26" s="12"/>
      <c r="R26" s="12"/>
      <c r="S26" s="12"/>
      <c r="T26" s="12"/>
      <c r="U26" s="12"/>
      <c r="V26" s="12"/>
      <c r="W26" s="12"/>
      <c r="X26" s="12"/>
    </row>
    <row r="27" spans="1:24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4" ht="15.75" customHeight="1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8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>
      <c r="A30" s="4" t="s">
        <v>8552</v>
      </c>
      <c r="B30" s="1564"/>
      <c r="C30" s="1564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230"/>
      <c r="B31" s="230"/>
      <c r="C31" s="230"/>
      <c r="D31" s="242"/>
      <c r="E31" s="24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5" t="s">
        <v>42</v>
      </c>
      <c r="B32" s="1772" t="s">
        <v>8553</v>
      </c>
      <c r="C32" s="1772"/>
      <c r="D32" s="1"/>
      <c r="E32" s="1"/>
    </row>
    <row r="33" spans="1:24">
      <c r="A33" s="5" t="s">
        <v>42</v>
      </c>
      <c r="B33" s="1772"/>
      <c r="C33" s="1772"/>
    </row>
    <row r="34" spans="1:24">
      <c r="A34" s="5" t="s">
        <v>43</v>
      </c>
      <c r="B34" s="1772" t="s">
        <v>8554</v>
      </c>
      <c r="C34" s="1772"/>
      <c r="D34" s="1"/>
      <c r="E34" s="1"/>
    </row>
    <row r="35" spans="1:24">
      <c r="A35" s="5" t="s">
        <v>44</v>
      </c>
      <c r="B35" s="1772"/>
      <c r="C35" s="1772"/>
      <c r="D35" s="1"/>
      <c r="E35" s="1"/>
    </row>
    <row r="38" spans="1:24" ht="23.25" customHeight="1">
      <c r="A38" s="1559" t="s">
        <v>6283</v>
      </c>
      <c r="B38" s="1559"/>
      <c r="C38" s="1559"/>
      <c r="D38" s="1559"/>
      <c r="E38" s="1559"/>
      <c r="F38" s="1559"/>
      <c r="G38" s="7"/>
      <c r="H38" s="1559" t="s">
        <v>6284</v>
      </c>
      <c r="I38" s="1559"/>
      <c r="J38" s="1559"/>
      <c r="K38" s="1559"/>
      <c r="L38" s="1559"/>
      <c r="M38" s="1559"/>
      <c r="N38" s="1559"/>
      <c r="O38" s="1559"/>
      <c r="P38" s="1559"/>
      <c r="Q38" s="1741" t="s">
        <v>2</v>
      </c>
      <c r="R38" s="1742"/>
      <c r="S38" s="1742"/>
      <c r="T38" s="1742"/>
      <c r="U38" s="1742"/>
      <c r="V38" s="1742"/>
      <c r="W38" s="1742"/>
      <c r="X38" s="1742"/>
    </row>
    <row r="39" spans="1:24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  <c r="X39" s="8" t="s">
        <v>28</v>
      </c>
    </row>
    <row r="40" spans="1:24">
      <c r="A40" s="15"/>
      <c r="B40" s="15"/>
      <c r="C40" s="15"/>
      <c r="D40" s="15"/>
      <c r="E40" s="24"/>
      <c r="F40" s="15"/>
      <c r="G40" s="37"/>
      <c r="H40" s="15"/>
      <c r="I40" s="15"/>
      <c r="J40" s="15"/>
      <c r="K40" s="15"/>
      <c r="L40" s="15"/>
      <c r="M40" s="15"/>
      <c r="N40" s="15"/>
      <c r="O40" s="15"/>
      <c r="P40" s="14">
        <v>161</v>
      </c>
      <c r="Q40" s="17" t="s">
        <v>32</v>
      </c>
      <c r="R40" s="14"/>
      <c r="S40" s="14" t="s">
        <v>33</v>
      </c>
      <c r="T40" s="16"/>
      <c r="U40" s="16"/>
      <c r="V40" s="16"/>
      <c r="W40" s="16"/>
      <c r="X40" s="16"/>
    </row>
    <row r="41" spans="1:24">
      <c r="A41" s="15"/>
      <c r="B41" s="15"/>
      <c r="C41" s="15"/>
      <c r="D41" s="15"/>
      <c r="E41" s="24"/>
      <c r="F41" s="15"/>
      <c r="G41" s="37"/>
      <c r="H41" s="15"/>
      <c r="I41" s="15"/>
      <c r="J41" s="15"/>
      <c r="K41" s="15"/>
      <c r="L41" s="15"/>
      <c r="M41" s="15"/>
      <c r="N41" s="15"/>
      <c r="O41" s="15"/>
      <c r="P41" s="14">
        <v>161</v>
      </c>
      <c r="Q41" s="17" t="s">
        <v>32</v>
      </c>
      <c r="R41" s="14"/>
      <c r="S41" s="14" t="s">
        <v>33</v>
      </c>
      <c r="T41" s="16"/>
      <c r="U41" s="16"/>
      <c r="V41" s="16"/>
      <c r="W41" s="16"/>
      <c r="X41" s="16"/>
    </row>
    <row r="42" spans="1:24">
      <c r="A42" s="15"/>
      <c r="B42" s="15"/>
      <c r="C42" s="15"/>
      <c r="D42" s="15"/>
      <c r="E42" s="24"/>
      <c r="F42" s="15"/>
      <c r="G42" s="37"/>
      <c r="H42" s="15"/>
      <c r="I42" s="15"/>
      <c r="J42" s="15"/>
      <c r="K42" s="15"/>
      <c r="L42" s="15"/>
      <c r="M42" s="15"/>
      <c r="N42" s="15"/>
      <c r="O42" s="15"/>
      <c r="P42" s="14">
        <v>161</v>
      </c>
      <c r="Q42" s="14" t="s">
        <v>30</v>
      </c>
      <c r="R42" s="14"/>
      <c r="S42" s="23" t="s">
        <v>33</v>
      </c>
      <c r="T42" s="16"/>
      <c r="U42" s="16"/>
      <c r="V42" s="16"/>
      <c r="W42" s="16"/>
      <c r="X42" s="16"/>
    </row>
    <row r="43" spans="1:24">
      <c r="A43" s="15"/>
      <c r="B43" s="15"/>
      <c r="C43" s="15"/>
      <c r="D43" s="15"/>
      <c r="E43" s="24"/>
      <c r="F43" s="15"/>
      <c r="G43" s="37"/>
      <c r="H43" s="15"/>
      <c r="I43" s="15"/>
      <c r="J43" s="15"/>
      <c r="K43" s="15"/>
      <c r="L43" s="15"/>
      <c r="M43" s="15"/>
      <c r="N43" s="15"/>
      <c r="O43" s="15"/>
      <c r="P43" s="14">
        <v>161</v>
      </c>
      <c r="Q43" s="14" t="s">
        <v>30</v>
      </c>
      <c r="R43" s="14"/>
      <c r="S43" s="14" t="s">
        <v>31</v>
      </c>
      <c r="T43" s="16"/>
      <c r="U43" s="16"/>
      <c r="V43" s="16"/>
      <c r="W43" s="16"/>
      <c r="X43" s="16"/>
    </row>
    <row r="44" spans="1:24">
      <c r="A44" s="15"/>
      <c r="B44" s="15"/>
      <c r="C44" s="15"/>
      <c r="D44" s="15"/>
      <c r="E44" s="15"/>
      <c r="F44" s="15"/>
      <c r="G44" s="37"/>
      <c r="H44" s="15"/>
      <c r="I44" s="15"/>
      <c r="J44" s="15"/>
      <c r="K44" s="15"/>
      <c r="L44" s="15"/>
      <c r="M44" s="15"/>
      <c r="N44" s="15"/>
      <c r="O44" s="15"/>
      <c r="P44" s="14">
        <f>SUM(H44:O44)</f>
        <v>0</v>
      </c>
      <c r="Q44" s="14" t="s">
        <v>30</v>
      </c>
      <c r="R44" s="14"/>
      <c r="S44" s="14" t="s">
        <v>31</v>
      </c>
      <c r="T44" s="16"/>
      <c r="U44" s="16"/>
      <c r="V44" s="16"/>
      <c r="W44" s="16"/>
      <c r="X44" s="16"/>
    </row>
    <row r="45" spans="1:24">
      <c r="A45" s="15"/>
      <c r="B45" s="15"/>
      <c r="C45" s="15"/>
      <c r="D45" s="15"/>
      <c r="E45" s="15"/>
      <c r="F45" s="15"/>
      <c r="G45" s="37"/>
      <c r="H45" s="15"/>
      <c r="I45" s="15"/>
      <c r="J45" s="15"/>
      <c r="K45" s="15"/>
      <c r="L45" s="15"/>
      <c r="M45" s="15"/>
      <c r="N45" s="15"/>
      <c r="O45" s="15"/>
      <c r="P45" s="14">
        <f>SUM(H45:O45)</f>
        <v>0</v>
      </c>
      <c r="Q45" s="14" t="s">
        <v>30</v>
      </c>
      <c r="R45" s="14"/>
      <c r="S45" s="14" t="s">
        <v>31</v>
      </c>
      <c r="T45" s="16"/>
      <c r="U45" s="16"/>
      <c r="V45" s="16"/>
      <c r="W45" s="16"/>
      <c r="X45" s="16"/>
    </row>
    <row r="46" spans="1:24">
      <c r="A46" s="15"/>
      <c r="B46" s="15"/>
      <c r="C46" s="15"/>
      <c r="D46" s="15"/>
      <c r="E46" s="15"/>
      <c r="F46" s="15"/>
      <c r="G46" s="37"/>
      <c r="H46" s="15"/>
      <c r="I46" s="15"/>
      <c r="J46" s="15"/>
      <c r="K46" s="15"/>
      <c r="L46" s="15"/>
      <c r="M46" s="15"/>
      <c r="N46" s="15"/>
      <c r="O46" s="15"/>
      <c r="P46" s="14">
        <f>SUM(H46:O46)</f>
        <v>0</v>
      </c>
      <c r="Q46" s="14" t="s">
        <v>30</v>
      </c>
      <c r="R46" s="14"/>
      <c r="S46" s="14" t="s">
        <v>31</v>
      </c>
      <c r="T46" s="16"/>
      <c r="U46" s="16"/>
      <c r="V46" s="16"/>
      <c r="W46" s="16"/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1">SUM(H40:H46)</f>
        <v>0</v>
      </c>
      <c r="I47" s="11">
        <f t="shared" si="1"/>
        <v>0</v>
      </c>
      <c r="J47" s="11">
        <f t="shared" si="1"/>
        <v>0</v>
      </c>
      <c r="K47" s="11">
        <f t="shared" si="1"/>
        <v>0</v>
      </c>
      <c r="L47" s="11">
        <f t="shared" si="1"/>
        <v>0</v>
      </c>
      <c r="M47" s="11">
        <f t="shared" si="1"/>
        <v>0</v>
      </c>
      <c r="N47" s="11">
        <f t="shared" si="1"/>
        <v>0</v>
      </c>
      <c r="O47" s="11">
        <f t="shared" si="1"/>
        <v>0</v>
      </c>
      <c r="P47" s="11">
        <f t="shared" si="1"/>
        <v>644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4"/>
      <c r="B51" s="1564"/>
      <c r="C51" s="1564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5" t="s">
        <v>42</v>
      </c>
      <c r="B52" s="1772"/>
      <c r="C52" s="1772"/>
      <c r="D52" s="1"/>
      <c r="E52" s="1"/>
    </row>
    <row r="53" spans="1:24">
      <c r="A53" s="5" t="s">
        <v>42</v>
      </c>
      <c r="B53" s="1772"/>
      <c r="C53" s="1772"/>
    </row>
    <row r="54" spans="1:24">
      <c r="A54" s="5" t="s">
        <v>43</v>
      </c>
      <c r="B54" s="1772"/>
      <c r="C54" s="1772"/>
      <c r="D54" s="1"/>
      <c r="E54" s="1"/>
    </row>
    <row r="59" spans="1:24">
      <c r="A59" s="569" t="s">
        <v>8534</v>
      </c>
      <c r="B59" s="569" t="s">
        <v>92</v>
      </c>
      <c r="C59" s="566" t="s">
        <v>8386</v>
      </c>
      <c r="D59" s="300" t="s">
        <v>159</v>
      </c>
      <c r="E59" s="301">
        <v>45830.041666666664</v>
      </c>
      <c r="F59" s="300">
        <v>10.3</v>
      </c>
      <c r="G59" s="300"/>
      <c r="H59" s="300"/>
      <c r="I59" s="567"/>
      <c r="J59" s="569"/>
      <c r="K59" s="569"/>
      <c r="L59" s="569">
        <v>54</v>
      </c>
      <c r="M59" s="569">
        <v>54</v>
      </c>
      <c r="N59" s="569">
        <v>53</v>
      </c>
      <c r="O59" s="569"/>
      <c r="P59" s="570">
        <f>SUM(H59:O59)</f>
        <v>161</v>
      </c>
      <c r="Q59" s="17" t="s">
        <v>32</v>
      </c>
      <c r="R59" s="14"/>
      <c r="S59" s="23" t="s">
        <v>33</v>
      </c>
      <c r="T59" s="16" t="s">
        <v>161</v>
      </c>
      <c r="U59" s="16" t="s">
        <v>90</v>
      </c>
      <c r="V59" s="16"/>
      <c r="W59" s="16" t="s">
        <v>8541</v>
      </c>
      <c r="X59" s="16"/>
    </row>
  </sheetData>
  <mergeCells count="29">
    <mergeCell ref="B51:C51"/>
    <mergeCell ref="B52:C52"/>
    <mergeCell ref="B53:C53"/>
    <mergeCell ref="B54:C54"/>
    <mergeCell ref="B34:C34"/>
    <mergeCell ref="B35:C35"/>
    <mergeCell ref="A38:F38"/>
    <mergeCell ref="H38:P38"/>
    <mergeCell ref="Q38:X38"/>
    <mergeCell ref="B49:D49"/>
    <mergeCell ref="J49:L49"/>
    <mergeCell ref="Q20:X20"/>
    <mergeCell ref="B28:D28"/>
    <mergeCell ref="J28:L28"/>
    <mergeCell ref="B30:C30"/>
    <mergeCell ref="B32:C32"/>
    <mergeCell ref="B33:C33"/>
    <mergeCell ref="H20:P20"/>
    <mergeCell ref="B15:C15"/>
    <mergeCell ref="B16:C16"/>
    <mergeCell ref="B17:C17"/>
    <mergeCell ref="B18:C18"/>
    <mergeCell ref="A20:F20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4C5D7-01F9-463D-AE4D-6AFAC84F979E}">
  <sheetPr>
    <tabColor rgb="FFFFFF00"/>
  </sheetPr>
  <dimension ref="A1:X36"/>
  <sheetViews>
    <sheetView workbookViewId="0">
      <selection activeCell="V8" sqref="V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85546875" customWidth="1"/>
    <col min="6" max="6" width="9.140625" bestFit="1" customWidth="1"/>
    <col min="7" max="7" width="14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2.85546875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2411</v>
      </c>
      <c r="I1" s="1559"/>
      <c r="J1" s="1559"/>
      <c r="K1" s="1559"/>
      <c r="L1" s="1559"/>
      <c r="M1" s="1559"/>
      <c r="N1" s="1559"/>
      <c r="O1" s="1559"/>
      <c r="P1" s="1559"/>
      <c r="Q1" s="1560" t="s">
        <v>8555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21" t="s">
        <v>15</v>
      </c>
      <c r="M2" s="21" t="s">
        <v>16</v>
      </c>
      <c r="N2" s="21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95" t="s">
        <v>3866</v>
      </c>
      <c r="B3" s="436" t="s">
        <v>78</v>
      </c>
      <c r="C3" s="25" t="s">
        <v>8556</v>
      </c>
      <c r="D3" s="15" t="s">
        <v>932</v>
      </c>
      <c r="E3" s="24">
        <v>45830.003472222219</v>
      </c>
      <c r="F3" s="15">
        <v>10.3</v>
      </c>
      <c r="G3" s="37" t="s">
        <v>401</v>
      </c>
      <c r="H3" s="15"/>
      <c r="I3" s="15"/>
      <c r="J3" s="15"/>
      <c r="K3" s="26"/>
      <c r="L3" s="376">
        <v>80</v>
      </c>
      <c r="M3" s="376">
        <v>81</v>
      </c>
      <c r="N3" s="340"/>
      <c r="O3" s="25"/>
      <c r="P3" s="14">
        <f t="shared" ref="P3:P8" si="0">SUM(H3:O3)</f>
        <v>161</v>
      </c>
      <c r="Q3" s="17" t="s">
        <v>32</v>
      </c>
      <c r="R3" s="14">
        <v>112244</v>
      </c>
      <c r="S3" s="23" t="s">
        <v>33</v>
      </c>
      <c r="T3" s="16" t="s">
        <v>161</v>
      </c>
      <c r="U3" s="16" t="s">
        <v>90</v>
      </c>
      <c r="V3" s="16">
        <v>1012681</v>
      </c>
      <c r="W3" s="313">
        <v>45827.75</v>
      </c>
      <c r="X3" s="16"/>
    </row>
    <row r="4" spans="1:24">
      <c r="A4" s="195" t="s">
        <v>120</v>
      </c>
      <c r="B4" s="436" t="s">
        <v>78</v>
      </c>
      <c r="C4" s="25" t="s">
        <v>8557</v>
      </c>
      <c r="D4" s="15" t="s">
        <v>932</v>
      </c>
      <c r="E4" s="24">
        <v>45830.003472222219</v>
      </c>
      <c r="F4" s="15">
        <v>10.3</v>
      </c>
      <c r="G4" s="37" t="s">
        <v>3121</v>
      </c>
      <c r="H4" s="15"/>
      <c r="I4" s="15"/>
      <c r="J4" s="15"/>
      <c r="K4" s="26"/>
      <c r="L4" s="340">
        <v>27</v>
      </c>
      <c r="M4" s="340">
        <v>54</v>
      </c>
      <c r="N4" s="340">
        <v>80</v>
      </c>
      <c r="O4" s="25"/>
      <c r="P4" s="14">
        <f t="shared" si="0"/>
        <v>161</v>
      </c>
      <c r="Q4" s="17" t="s">
        <v>32</v>
      </c>
      <c r="R4" s="14">
        <v>112245</v>
      </c>
      <c r="S4" s="23" t="s">
        <v>33</v>
      </c>
      <c r="T4" s="16" t="s">
        <v>161</v>
      </c>
      <c r="U4" s="16" t="s">
        <v>90</v>
      </c>
      <c r="V4" s="16">
        <v>1012682</v>
      </c>
      <c r="W4" s="313">
        <v>45827.75</v>
      </c>
      <c r="X4" s="16"/>
    </row>
    <row r="5" spans="1:24">
      <c r="A5" s="195" t="s">
        <v>519</v>
      </c>
      <c r="B5" s="436" t="s">
        <v>78</v>
      </c>
      <c r="C5" s="25" t="s">
        <v>8558</v>
      </c>
      <c r="D5" s="15" t="s">
        <v>932</v>
      </c>
      <c r="E5" s="24">
        <v>45830.003472222219</v>
      </c>
      <c r="F5" s="15">
        <v>10.3</v>
      </c>
      <c r="G5" s="37" t="s">
        <v>3121</v>
      </c>
      <c r="H5" s="15"/>
      <c r="I5" s="15"/>
      <c r="J5" s="15"/>
      <c r="K5" s="26"/>
      <c r="L5" s="340">
        <v>161</v>
      </c>
      <c r="M5" s="340"/>
      <c r="N5" s="340"/>
      <c r="O5" s="25"/>
      <c r="P5" s="14">
        <f t="shared" si="0"/>
        <v>161</v>
      </c>
      <c r="Q5" s="17" t="s">
        <v>32</v>
      </c>
      <c r="R5" s="14">
        <v>112246</v>
      </c>
      <c r="S5" s="23" t="s">
        <v>33</v>
      </c>
      <c r="T5" s="16" t="s">
        <v>161</v>
      </c>
      <c r="U5" s="16" t="s">
        <v>90</v>
      </c>
      <c r="V5" s="16">
        <v>1012683</v>
      </c>
      <c r="W5" s="313">
        <v>45827.75</v>
      </c>
      <c r="X5" s="16"/>
    </row>
    <row r="6" spans="1:24">
      <c r="A6" s="195" t="s">
        <v>4228</v>
      </c>
      <c r="B6" s="436" t="s">
        <v>78</v>
      </c>
      <c r="C6" s="25" t="s">
        <v>8559</v>
      </c>
      <c r="D6" s="15" t="s">
        <v>932</v>
      </c>
      <c r="E6" s="24">
        <v>45830.003472222219</v>
      </c>
      <c r="F6" s="15">
        <v>10.3</v>
      </c>
      <c r="G6" s="37" t="s">
        <v>3121</v>
      </c>
      <c r="H6" s="15"/>
      <c r="I6" s="15"/>
      <c r="J6" s="15"/>
      <c r="K6" s="26"/>
      <c r="L6" s="340">
        <v>54</v>
      </c>
      <c r="M6" s="340">
        <v>54</v>
      </c>
      <c r="N6" s="340">
        <v>53</v>
      </c>
      <c r="O6" s="25"/>
      <c r="P6" s="14">
        <f t="shared" si="0"/>
        <v>161</v>
      </c>
      <c r="Q6" s="17" t="s">
        <v>32</v>
      </c>
      <c r="R6" s="14">
        <v>112247</v>
      </c>
      <c r="S6" s="23" t="s">
        <v>33</v>
      </c>
      <c r="T6" s="16" t="s">
        <v>161</v>
      </c>
      <c r="U6" s="16" t="s">
        <v>90</v>
      </c>
      <c r="V6" s="16">
        <v>1012684</v>
      </c>
      <c r="W6" s="313">
        <v>45827.75</v>
      </c>
      <c r="X6" s="16"/>
    </row>
    <row r="7" spans="1:24">
      <c r="A7" s="197" t="s">
        <v>4228</v>
      </c>
      <c r="B7" s="479" t="s">
        <v>4816</v>
      </c>
      <c r="C7" s="25" t="s">
        <v>8560</v>
      </c>
      <c r="D7" s="15" t="s">
        <v>8561</v>
      </c>
      <c r="E7" s="24">
        <v>45830.118055555555</v>
      </c>
      <c r="F7" s="15">
        <v>10.3</v>
      </c>
      <c r="G7" s="37" t="s">
        <v>3121</v>
      </c>
      <c r="H7" s="15"/>
      <c r="I7" s="15"/>
      <c r="J7" s="15"/>
      <c r="K7" s="26"/>
      <c r="L7" s="340">
        <v>54</v>
      </c>
      <c r="M7" s="340">
        <v>54</v>
      </c>
      <c r="N7" s="340">
        <v>53</v>
      </c>
      <c r="O7" s="25"/>
      <c r="P7" s="14">
        <f t="shared" si="0"/>
        <v>161</v>
      </c>
      <c r="Q7" s="17" t="s">
        <v>32</v>
      </c>
      <c r="R7" s="14">
        <v>112248</v>
      </c>
      <c r="S7" s="23" t="s">
        <v>33</v>
      </c>
      <c r="T7" s="16" t="s">
        <v>161</v>
      </c>
      <c r="U7" s="16" t="s">
        <v>90</v>
      </c>
      <c r="V7" s="16">
        <v>1012685</v>
      </c>
      <c r="W7" s="313">
        <v>45827.75</v>
      </c>
      <c r="X7" s="16"/>
    </row>
    <row r="8" spans="1:24">
      <c r="A8" s="45"/>
      <c r="B8" s="4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14"/>
      <c r="S8" s="14"/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376</v>
      </c>
      <c r="M9" s="11">
        <f t="shared" si="1"/>
        <v>243</v>
      </c>
      <c r="N9" s="11">
        <f t="shared" si="1"/>
        <v>186</v>
      </c>
      <c r="O9" s="11">
        <f t="shared" si="1"/>
        <v>0</v>
      </c>
      <c r="P9" s="11">
        <f t="shared" si="1"/>
        <v>805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7722</v>
      </c>
      <c r="B13" s="1564"/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5003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772" t="s">
        <v>8562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6283</v>
      </c>
      <c r="B19" s="1559"/>
      <c r="C19" s="1559"/>
      <c r="D19" s="1559"/>
      <c r="E19" s="1559"/>
      <c r="F19" s="1559"/>
      <c r="G19" s="7"/>
      <c r="H19" s="1559" t="s">
        <v>6284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2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/>
      <c r="B21" s="15"/>
      <c r="C21" s="15"/>
      <c r="D21" s="15" t="s">
        <v>1373</v>
      </c>
      <c r="E21" s="15"/>
      <c r="F21" s="15"/>
      <c r="G21" s="37"/>
      <c r="H21" s="15"/>
      <c r="I21" s="15"/>
      <c r="J21" s="15"/>
      <c r="K21" s="15"/>
      <c r="L21" s="15"/>
      <c r="M21" s="15"/>
      <c r="N21" s="15"/>
      <c r="O21" s="15"/>
      <c r="P21" s="14">
        <f t="shared" ref="P21:P27" si="2">SUM(H21:O21)</f>
        <v>0</v>
      </c>
      <c r="Q21" s="17" t="s">
        <v>32</v>
      </c>
      <c r="R21" s="14"/>
      <c r="S21" s="14" t="s">
        <v>33</v>
      </c>
      <c r="T21" s="16"/>
      <c r="U21" s="16"/>
      <c r="V21" s="16"/>
      <c r="W21" s="16"/>
      <c r="X21" s="16"/>
    </row>
    <row r="22" spans="1:24">
      <c r="A22" s="15"/>
      <c r="B22" s="15"/>
      <c r="C22" s="15"/>
      <c r="D22" s="15"/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si="2"/>
        <v>0</v>
      </c>
      <c r="Q22" s="17" t="s">
        <v>32</v>
      </c>
      <c r="R22" s="14"/>
      <c r="S22" s="14" t="s">
        <v>33</v>
      </c>
      <c r="T22" s="16"/>
      <c r="U22" s="16"/>
      <c r="V22" s="16"/>
      <c r="W22" s="16"/>
      <c r="X22" s="16"/>
    </row>
    <row r="23" spans="1:24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4" t="s">
        <v>30</v>
      </c>
      <c r="R23" s="14"/>
      <c r="S23" s="23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4" t="s">
        <v>30</v>
      </c>
      <c r="R24" s="14"/>
      <c r="S24" s="14" t="s">
        <v>31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14" t="s">
        <v>31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0</v>
      </c>
      <c r="M28" s="11">
        <f t="shared" si="3"/>
        <v>0</v>
      </c>
      <c r="N28" s="11">
        <f t="shared" si="3"/>
        <v>0</v>
      </c>
      <c r="O28" s="11">
        <f t="shared" si="3"/>
        <v>0</v>
      </c>
      <c r="P28" s="11">
        <f t="shared" si="3"/>
        <v>0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/>
      <c r="B32" s="1564"/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>
      <c r="A33" s="5" t="s">
        <v>42</v>
      </c>
      <c r="B33" s="1772"/>
      <c r="C33" s="1772"/>
      <c r="D33" s="1"/>
      <c r="E33" s="1"/>
    </row>
    <row r="34" spans="1:5">
      <c r="A34" s="5" t="s">
        <v>42</v>
      </c>
      <c r="B34" s="1772"/>
      <c r="C34" s="1772"/>
    </row>
    <row r="35" spans="1:5">
      <c r="A35" s="5" t="s">
        <v>43</v>
      </c>
      <c r="B35" s="1772"/>
      <c r="C35" s="1772"/>
      <c r="D35" s="1"/>
      <c r="E35" s="1"/>
    </row>
    <row r="36" spans="1:5">
      <c r="A36" s="5" t="s">
        <v>44</v>
      </c>
      <c r="B36" s="1772"/>
      <c r="C36" s="1772"/>
      <c r="D36" s="1"/>
      <c r="E36" s="1"/>
    </row>
  </sheetData>
  <mergeCells count="20">
    <mergeCell ref="B35:C35"/>
    <mergeCell ref="B36:C36"/>
    <mergeCell ref="Q19:X19"/>
    <mergeCell ref="B30:D30"/>
    <mergeCell ref="J30:L30"/>
    <mergeCell ref="B32:C32"/>
    <mergeCell ref="B33:C33"/>
    <mergeCell ref="B34:C34"/>
    <mergeCell ref="H19:P19"/>
    <mergeCell ref="B14:C14"/>
    <mergeCell ref="B15:C15"/>
    <mergeCell ref="B16:C16"/>
    <mergeCell ref="B17:C17"/>
    <mergeCell ref="A19:F19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998A-11A9-4214-A9B7-1AAB9D517D49}">
  <sheetPr>
    <tabColor rgb="FFFFFF00"/>
  </sheetPr>
  <dimension ref="A1:X38"/>
  <sheetViews>
    <sheetView workbookViewId="0">
      <selection activeCell="A25" sqref="A2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9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9.7109375" customWidth="1"/>
    <col min="23" max="23" width="22.140625" customWidth="1"/>
  </cols>
  <sheetData>
    <row r="1" spans="1:24" ht="23.25">
      <c r="A1" s="1559" t="s">
        <v>155</v>
      </c>
      <c r="B1" s="1559"/>
      <c r="C1" s="1559"/>
      <c r="D1" s="1559"/>
      <c r="E1" s="1559"/>
      <c r="F1" s="1559"/>
      <c r="G1" s="7"/>
      <c r="H1" s="1559" t="s">
        <v>8563</v>
      </c>
      <c r="I1" s="1559"/>
      <c r="J1" s="1559"/>
      <c r="K1" s="1559"/>
      <c r="L1" s="1559"/>
      <c r="M1" s="1559"/>
      <c r="N1" s="1559"/>
      <c r="O1" s="1559"/>
      <c r="P1" s="1559"/>
      <c r="Q1" s="1560" t="s">
        <v>8564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21" t="s">
        <v>15</v>
      </c>
      <c r="M2" s="21" t="s">
        <v>16</v>
      </c>
      <c r="N2" s="21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571" t="s">
        <v>152</v>
      </c>
      <c r="B3" s="564" t="s">
        <v>78</v>
      </c>
      <c r="C3" s="25" t="s">
        <v>8565</v>
      </c>
      <c r="D3" s="15" t="s">
        <v>8566</v>
      </c>
      <c r="E3" s="24">
        <v>45829.319444444445</v>
      </c>
      <c r="F3" s="15">
        <v>9.8000000000000007</v>
      </c>
      <c r="G3" s="37" t="s">
        <v>3561</v>
      </c>
      <c r="H3" s="15"/>
      <c r="I3" s="15"/>
      <c r="J3" s="15"/>
      <c r="K3" s="26"/>
      <c r="L3" s="564">
        <v>80</v>
      </c>
      <c r="M3" s="564">
        <v>81</v>
      </c>
      <c r="N3" s="436"/>
      <c r="O3" s="25"/>
      <c r="P3" s="14">
        <f t="shared" ref="P3:P9" si="0">SUM(H3:O3)</f>
        <v>161</v>
      </c>
      <c r="Q3" s="17" t="s">
        <v>32</v>
      </c>
      <c r="R3" s="14">
        <v>112214</v>
      </c>
      <c r="S3" s="23" t="s">
        <v>33</v>
      </c>
      <c r="T3" s="232" t="s">
        <v>8567</v>
      </c>
      <c r="U3" s="16" t="s">
        <v>90</v>
      </c>
      <c r="V3" s="16">
        <v>1012652</v>
      </c>
      <c r="W3" s="16"/>
      <c r="X3" s="16"/>
    </row>
    <row r="4" spans="1:24">
      <c r="A4" s="571" t="s">
        <v>120</v>
      </c>
      <c r="B4" s="564" t="s">
        <v>78</v>
      </c>
      <c r="C4" s="25" t="s">
        <v>8568</v>
      </c>
      <c r="D4" s="15" t="s">
        <v>8566</v>
      </c>
      <c r="E4" s="24">
        <v>45829.319444444445</v>
      </c>
      <c r="F4" s="15">
        <v>9.8000000000000007</v>
      </c>
      <c r="G4" s="37" t="s">
        <v>3121</v>
      </c>
      <c r="H4" s="15"/>
      <c r="I4" s="15"/>
      <c r="J4" s="15"/>
      <c r="K4" s="26"/>
      <c r="L4" s="436">
        <v>27</v>
      </c>
      <c r="M4" s="436">
        <v>54</v>
      </c>
      <c r="N4" s="436">
        <v>80</v>
      </c>
      <c r="O4" s="25"/>
      <c r="P4" s="14">
        <f t="shared" si="0"/>
        <v>161</v>
      </c>
      <c r="Q4" s="17" t="s">
        <v>32</v>
      </c>
      <c r="R4" s="14">
        <v>112224</v>
      </c>
      <c r="S4" s="23" t="s">
        <v>33</v>
      </c>
      <c r="T4" s="232" t="s">
        <v>8567</v>
      </c>
      <c r="U4" s="16" t="s">
        <v>90</v>
      </c>
      <c r="V4" s="16">
        <v>1012654</v>
      </c>
      <c r="W4" s="16"/>
      <c r="X4" s="16"/>
    </row>
    <row r="5" spans="1:24">
      <c r="A5" s="571" t="s">
        <v>120</v>
      </c>
      <c r="B5" s="564" t="s">
        <v>78</v>
      </c>
      <c r="C5" s="25" t="s">
        <v>8569</v>
      </c>
      <c r="D5" s="15" t="s">
        <v>8566</v>
      </c>
      <c r="E5" s="24">
        <v>45829.319444444445</v>
      </c>
      <c r="F5" s="15">
        <v>9.8000000000000007</v>
      </c>
      <c r="G5" s="37" t="s">
        <v>3121</v>
      </c>
      <c r="H5" s="15"/>
      <c r="I5" s="15"/>
      <c r="J5" s="15"/>
      <c r="K5" s="26"/>
      <c r="L5" s="436">
        <v>27</v>
      </c>
      <c r="M5" s="436">
        <v>54</v>
      </c>
      <c r="N5" s="436">
        <v>80</v>
      </c>
      <c r="O5" s="25"/>
      <c r="P5" s="14">
        <f t="shared" si="0"/>
        <v>161</v>
      </c>
      <c r="Q5" s="17" t="s">
        <v>32</v>
      </c>
      <c r="R5" s="14">
        <v>112225</v>
      </c>
      <c r="S5" s="23" t="s">
        <v>33</v>
      </c>
      <c r="T5" s="232" t="s">
        <v>8567</v>
      </c>
      <c r="U5" s="16" t="s">
        <v>90</v>
      </c>
      <c r="V5" s="16">
        <v>1012655</v>
      </c>
      <c r="W5" s="16"/>
      <c r="X5" s="16"/>
    </row>
    <row r="6" spans="1:24">
      <c r="A6" s="571" t="s">
        <v>2837</v>
      </c>
      <c r="B6" s="564" t="s">
        <v>78</v>
      </c>
      <c r="C6" s="25" t="s">
        <v>8570</v>
      </c>
      <c r="D6" s="15" t="s">
        <v>8566</v>
      </c>
      <c r="E6" s="24">
        <v>45829.319444444445</v>
      </c>
      <c r="F6" s="15">
        <v>9.8000000000000007</v>
      </c>
      <c r="G6" s="37" t="s">
        <v>3121</v>
      </c>
      <c r="H6" s="15"/>
      <c r="I6" s="15"/>
      <c r="J6" s="15"/>
      <c r="K6" s="26"/>
      <c r="L6" s="436"/>
      <c r="M6" s="436">
        <v>80</v>
      </c>
      <c r="N6" s="436">
        <v>81</v>
      </c>
      <c r="O6" s="25"/>
      <c r="P6" s="14">
        <f t="shared" si="0"/>
        <v>161</v>
      </c>
      <c r="Q6" s="17" t="s">
        <v>32</v>
      </c>
      <c r="R6" s="14">
        <v>112215</v>
      </c>
      <c r="S6" s="23" t="s">
        <v>33</v>
      </c>
      <c r="T6" s="232" t="s">
        <v>8567</v>
      </c>
      <c r="U6" s="16" t="s">
        <v>90</v>
      </c>
      <c r="V6" s="16">
        <v>1012656</v>
      </c>
      <c r="W6" s="16"/>
      <c r="X6" s="16"/>
    </row>
    <row r="7" spans="1:24">
      <c r="A7" s="571" t="s">
        <v>3293</v>
      </c>
      <c r="B7" s="564" t="s">
        <v>78</v>
      </c>
      <c r="C7" s="25" t="s">
        <v>8571</v>
      </c>
      <c r="D7" s="15" t="s">
        <v>3923</v>
      </c>
      <c r="E7" s="24">
        <v>45829.5625</v>
      </c>
      <c r="F7" s="15">
        <v>10.9</v>
      </c>
      <c r="G7" s="37" t="s">
        <v>3121</v>
      </c>
      <c r="H7" s="15"/>
      <c r="I7" s="15"/>
      <c r="J7" s="15"/>
      <c r="K7" s="26"/>
      <c r="L7" s="436">
        <v>81</v>
      </c>
      <c r="M7" s="436">
        <v>80</v>
      </c>
      <c r="N7" s="436"/>
      <c r="O7" s="25"/>
      <c r="P7" s="14">
        <f t="shared" si="0"/>
        <v>161</v>
      </c>
      <c r="Q7" s="17" t="s">
        <v>32</v>
      </c>
      <c r="R7" s="14">
        <v>112216</v>
      </c>
      <c r="S7" s="23" t="s">
        <v>33</v>
      </c>
      <c r="T7" s="232" t="s">
        <v>8567</v>
      </c>
      <c r="U7" s="16" t="s">
        <v>90</v>
      </c>
      <c r="V7" s="16">
        <v>1012657</v>
      </c>
      <c r="W7" s="16"/>
      <c r="X7" s="16"/>
    </row>
    <row r="8" spans="1:24">
      <c r="A8" s="572" t="s">
        <v>3866</v>
      </c>
      <c r="B8" s="564" t="s">
        <v>78</v>
      </c>
      <c r="C8" s="25" t="s">
        <v>8572</v>
      </c>
      <c r="D8" s="15" t="s">
        <v>3923</v>
      </c>
      <c r="E8" s="24">
        <v>45829.5625</v>
      </c>
      <c r="F8" s="15">
        <v>10.9</v>
      </c>
      <c r="G8" s="37" t="s">
        <v>401</v>
      </c>
      <c r="H8" s="15"/>
      <c r="I8" s="15"/>
      <c r="J8" s="15"/>
      <c r="K8" s="26"/>
      <c r="L8" s="436">
        <v>80</v>
      </c>
      <c r="M8" s="436">
        <v>81</v>
      </c>
      <c r="N8" s="436"/>
      <c r="O8" s="25"/>
      <c r="P8" s="14">
        <f t="shared" si="0"/>
        <v>161</v>
      </c>
      <c r="Q8" s="17" t="s">
        <v>32</v>
      </c>
      <c r="R8" s="14">
        <v>112217</v>
      </c>
      <c r="S8" s="23" t="s">
        <v>33</v>
      </c>
      <c r="T8" s="232" t="s">
        <v>8567</v>
      </c>
      <c r="U8" s="16" t="s">
        <v>90</v>
      </c>
      <c r="V8" s="16">
        <v>1012659</v>
      </c>
      <c r="W8" s="16"/>
      <c r="X8" s="16"/>
    </row>
    <row r="9" spans="1:24">
      <c r="A9" s="45"/>
      <c r="B9" s="45"/>
      <c r="C9" s="15"/>
      <c r="D9" s="15"/>
      <c r="E9" s="15"/>
      <c r="F9" s="15"/>
      <c r="G9" s="37"/>
      <c r="H9" s="15"/>
      <c r="I9" s="15"/>
      <c r="J9" s="15"/>
      <c r="K9" s="15"/>
      <c r="L9" s="45"/>
      <c r="M9" s="45"/>
      <c r="N9" s="45"/>
      <c r="O9" s="15"/>
      <c r="P9" s="14">
        <f t="shared" si="0"/>
        <v>0</v>
      </c>
      <c r="Q9" s="14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295</v>
      </c>
      <c r="M10" s="11">
        <f t="shared" si="1"/>
        <v>430</v>
      </c>
      <c r="N10" s="11">
        <f t="shared" si="1"/>
        <v>241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7832</v>
      </c>
      <c r="B14" s="1564" t="s">
        <v>8573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/>
      <c r="C17" s="1772"/>
      <c r="D17" s="1"/>
      <c r="E17" s="1"/>
      <c r="F17" s="1"/>
      <c r="G17" s="1"/>
      <c r="H17" s="1"/>
      <c r="I17" s="1"/>
      <c r="J17" s="24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83</v>
      </c>
      <c r="B20" s="1559"/>
      <c r="C20" s="1559"/>
      <c r="D20" s="1559"/>
      <c r="E20" s="1559"/>
      <c r="F20" s="1559"/>
      <c r="G20" s="7"/>
      <c r="H20" s="1733" t="s">
        <v>8563</v>
      </c>
      <c r="I20" s="1734"/>
      <c r="J20" s="1734"/>
      <c r="K20" s="1734"/>
      <c r="L20" s="1734"/>
      <c r="M20" s="1734"/>
      <c r="N20" s="1734"/>
      <c r="O20" s="1734"/>
      <c r="P20" s="1735"/>
      <c r="Q20" s="1741" t="s">
        <v>8574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18" t="s">
        <v>3</v>
      </c>
      <c r="B21" s="1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21" t="s">
        <v>15</v>
      </c>
      <c r="M21" s="21" t="s">
        <v>16</v>
      </c>
      <c r="N21" s="21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564" t="s">
        <v>4228</v>
      </c>
      <c r="B22" s="564" t="s">
        <v>78</v>
      </c>
      <c r="C22" s="25" t="s">
        <v>8575</v>
      </c>
      <c r="D22" s="15" t="s">
        <v>8566</v>
      </c>
      <c r="E22" s="24">
        <v>45829.434027777781</v>
      </c>
      <c r="F22" s="15">
        <v>10.3</v>
      </c>
      <c r="G22" s="37" t="s">
        <v>401</v>
      </c>
      <c r="H22" s="15"/>
      <c r="I22" s="15"/>
      <c r="J22" s="15"/>
      <c r="K22" s="26"/>
      <c r="L22" s="436">
        <v>161</v>
      </c>
      <c r="M22" s="436"/>
      <c r="N22" s="436"/>
      <c r="O22" s="25"/>
      <c r="P22" s="14">
        <f t="shared" ref="P22:P28" si="2">SUM(H22:O22)</f>
        <v>161</v>
      </c>
      <c r="Q22" s="17" t="s">
        <v>32</v>
      </c>
      <c r="R22" s="14">
        <v>112218</v>
      </c>
      <c r="S22" s="23" t="s">
        <v>33</v>
      </c>
      <c r="T22" s="232" t="s">
        <v>8567</v>
      </c>
      <c r="U22" s="16" t="s">
        <v>90</v>
      </c>
      <c r="V22" s="16">
        <v>1012661</v>
      </c>
      <c r="W22" s="16"/>
      <c r="X22" s="16"/>
    </row>
    <row r="23" spans="1:24">
      <c r="A23" s="479" t="s">
        <v>4228</v>
      </c>
      <c r="B23" s="479" t="s">
        <v>92</v>
      </c>
      <c r="C23" s="25" t="s">
        <v>8576</v>
      </c>
      <c r="D23" s="15" t="s">
        <v>2467</v>
      </c>
      <c r="E23" s="24">
        <v>45829.826388888891</v>
      </c>
      <c r="F23" s="15">
        <v>9.6999999999999993</v>
      </c>
      <c r="G23" s="37" t="s">
        <v>3121</v>
      </c>
      <c r="H23" s="15"/>
      <c r="I23" s="15"/>
      <c r="J23" s="15"/>
      <c r="K23" s="26"/>
      <c r="L23" s="436">
        <v>107</v>
      </c>
      <c r="M23" s="436">
        <v>54</v>
      </c>
      <c r="N23" s="436"/>
      <c r="O23" s="25"/>
      <c r="P23" s="14">
        <f t="shared" si="2"/>
        <v>161</v>
      </c>
      <c r="Q23" s="17" t="s">
        <v>32</v>
      </c>
      <c r="R23" s="14">
        <v>112219</v>
      </c>
      <c r="S23" s="23" t="s">
        <v>33</v>
      </c>
      <c r="T23" s="457" t="s">
        <v>8577</v>
      </c>
      <c r="U23" s="16" t="s">
        <v>90</v>
      </c>
      <c r="V23" s="16">
        <v>1012662</v>
      </c>
      <c r="W23" s="16"/>
      <c r="X23" s="16"/>
    </row>
    <row r="24" spans="1:24">
      <c r="A24" s="564" t="s">
        <v>937</v>
      </c>
      <c r="B24" s="564" t="s">
        <v>1184</v>
      </c>
      <c r="C24" s="25" t="s">
        <v>8578</v>
      </c>
      <c r="D24" s="15" t="s">
        <v>2087</v>
      </c>
      <c r="E24" s="24">
        <v>45828.1875</v>
      </c>
      <c r="F24" s="15">
        <v>12.8</v>
      </c>
      <c r="G24" s="37" t="s">
        <v>3121</v>
      </c>
      <c r="H24" s="15"/>
      <c r="I24" s="15"/>
      <c r="J24" s="15"/>
      <c r="K24" s="26"/>
      <c r="L24" s="436">
        <v>107</v>
      </c>
      <c r="M24" s="436">
        <v>54</v>
      </c>
      <c r="N24" s="436"/>
      <c r="O24" s="25"/>
      <c r="P24" s="14">
        <f t="shared" si="2"/>
        <v>161</v>
      </c>
      <c r="Q24" s="17" t="s">
        <v>32</v>
      </c>
      <c r="R24" s="14">
        <v>112220</v>
      </c>
      <c r="S24" s="23" t="s">
        <v>33</v>
      </c>
      <c r="T24" s="232" t="s">
        <v>8567</v>
      </c>
      <c r="U24" s="16" t="s">
        <v>90</v>
      </c>
      <c r="V24" s="16">
        <v>1012663</v>
      </c>
      <c r="W24" s="16"/>
      <c r="X24" s="16"/>
    </row>
    <row r="25" spans="1:24">
      <c r="A25" s="564" t="s">
        <v>152</v>
      </c>
      <c r="B25" s="564" t="s">
        <v>78</v>
      </c>
      <c r="C25" s="25" t="s">
        <v>8579</v>
      </c>
      <c r="D25" s="15" t="s">
        <v>8566</v>
      </c>
      <c r="E25" s="24">
        <v>45829.434027777781</v>
      </c>
      <c r="F25" s="15">
        <v>10.3</v>
      </c>
      <c r="G25" s="37" t="s">
        <v>4693</v>
      </c>
      <c r="H25" s="15"/>
      <c r="I25" s="15"/>
      <c r="J25" s="15"/>
      <c r="K25" s="26"/>
      <c r="L25" s="436"/>
      <c r="M25" s="436">
        <v>161</v>
      </c>
      <c r="N25" s="436"/>
      <c r="O25" s="25"/>
      <c r="P25" s="14">
        <f t="shared" si="2"/>
        <v>161</v>
      </c>
      <c r="Q25" s="17" t="s">
        <v>32</v>
      </c>
      <c r="R25" s="14">
        <v>112221</v>
      </c>
      <c r="S25" s="23" t="s">
        <v>33</v>
      </c>
      <c r="T25" s="232" t="s">
        <v>8567</v>
      </c>
      <c r="U25" s="16" t="s">
        <v>90</v>
      </c>
      <c r="V25" s="16">
        <v>1012693</v>
      </c>
      <c r="W25" s="16"/>
      <c r="X25" s="16"/>
    </row>
    <row r="26" spans="1:24">
      <c r="A26" s="479" t="s">
        <v>3293</v>
      </c>
      <c r="B26" s="479" t="s">
        <v>4816</v>
      </c>
      <c r="C26" s="25" t="s">
        <v>8580</v>
      </c>
      <c r="D26" s="15" t="s">
        <v>5432</v>
      </c>
      <c r="E26" s="24">
        <v>45829.916666666664</v>
      </c>
      <c r="F26" s="15">
        <v>10.9</v>
      </c>
      <c r="G26" s="37" t="s">
        <v>3121</v>
      </c>
      <c r="H26" s="15"/>
      <c r="I26" s="15"/>
      <c r="J26" s="15"/>
      <c r="K26" s="26"/>
      <c r="L26" s="436">
        <v>54</v>
      </c>
      <c r="M26" s="436">
        <v>54</v>
      </c>
      <c r="N26" s="436">
        <v>53</v>
      </c>
      <c r="O26" s="25"/>
      <c r="P26" s="14">
        <f t="shared" si="2"/>
        <v>161</v>
      </c>
      <c r="Q26" s="17" t="s">
        <v>32</v>
      </c>
      <c r="R26" s="14">
        <v>112222</v>
      </c>
      <c r="S26" s="23" t="s">
        <v>33</v>
      </c>
      <c r="T26" s="457" t="s">
        <v>8577</v>
      </c>
      <c r="U26" s="16" t="s">
        <v>90</v>
      </c>
      <c r="V26" s="16">
        <v>1012665</v>
      </c>
      <c r="W26" s="16"/>
      <c r="X26" s="16"/>
    </row>
    <row r="27" spans="1:24">
      <c r="A27" s="479" t="s">
        <v>558</v>
      </c>
      <c r="B27" s="479" t="s">
        <v>92</v>
      </c>
      <c r="C27" s="25" t="s">
        <v>8581</v>
      </c>
      <c r="D27" s="15" t="s">
        <v>2467</v>
      </c>
      <c r="E27" s="24">
        <v>45829.826388888891</v>
      </c>
      <c r="F27" s="15">
        <v>9.6999999999999993</v>
      </c>
      <c r="G27" s="37" t="s">
        <v>3121</v>
      </c>
      <c r="H27" s="15"/>
      <c r="I27" s="15"/>
      <c r="J27" s="15"/>
      <c r="K27" s="26"/>
      <c r="L27" s="436">
        <v>26</v>
      </c>
      <c r="M27" s="436">
        <v>81</v>
      </c>
      <c r="N27" s="436">
        <v>54</v>
      </c>
      <c r="O27" s="25"/>
      <c r="P27" s="14">
        <f t="shared" si="2"/>
        <v>161</v>
      </c>
      <c r="Q27" s="17" t="s">
        <v>32</v>
      </c>
      <c r="R27" s="14">
        <v>112223</v>
      </c>
      <c r="S27" s="23" t="s">
        <v>33</v>
      </c>
      <c r="T27" s="457" t="s">
        <v>8577</v>
      </c>
      <c r="U27" s="16" t="s">
        <v>90</v>
      </c>
      <c r="V27" s="16">
        <v>1012666</v>
      </c>
      <c r="W27" s="16"/>
      <c r="X27" s="16"/>
    </row>
    <row r="28" spans="1:24">
      <c r="A28" s="45"/>
      <c r="B28" s="45"/>
      <c r="C28" s="15"/>
      <c r="D28" s="15"/>
      <c r="E28" s="15"/>
      <c r="F28" s="15"/>
      <c r="G28" s="37"/>
      <c r="H28" s="15"/>
      <c r="I28" s="15"/>
      <c r="J28" s="15"/>
      <c r="K28" s="15"/>
      <c r="L28" s="45"/>
      <c r="M28" s="45"/>
      <c r="N28" s="45"/>
      <c r="O28" s="15"/>
      <c r="P28" s="14">
        <f t="shared" si="2"/>
        <v>0</v>
      </c>
      <c r="Q28" s="14"/>
      <c r="R28" s="14"/>
      <c r="S28" s="14"/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0</v>
      </c>
      <c r="K29" s="11">
        <f t="shared" si="3"/>
        <v>0</v>
      </c>
      <c r="L29" s="11">
        <f t="shared" si="3"/>
        <v>455</v>
      </c>
      <c r="M29" s="11">
        <f t="shared" si="3"/>
        <v>404</v>
      </c>
      <c r="N29" s="11">
        <f t="shared" si="3"/>
        <v>107</v>
      </c>
      <c r="O29" s="11">
        <f t="shared" si="3"/>
        <v>0</v>
      </c>
      <c r="P29" s="11">
        <f t="shared" si="3"/>
        <v>966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573" t="s">
        <v>8582</v>
      </c>
      <c r="B33" s="1755" t="s">
        <v>7296</v>
      </c>
      <c r="C33" s="1755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 t="s">
        <v>7767</v>
      </c>
      <c r="B34" s="4" t="s">
        <v>7128</v>
      </c>
      <c r="C34" s="4"/>
      <c r="D34" s="242"/>
      <c r="E34" s="24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/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/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0">
    <mergeCell ref="B37:C37"/>
    <mergeCell ref="B38:C38"/>
    <mergeCell ref="H20:P20"/>
    <mergeCell ref="Q20:X20"/>
    <mergeCell ref="B31:D31"/>
    <mergeCell ref="J31:L31"/>
    <mergeCell ref="B33:C33"/>
    <mergeCell ref="B35:C35"/>
    <mergeCell ref="B36:C36"/>
    <mergeCell ref="B15:C15"/>
    <mergeCell ref="B16:C16"/>
    <mergeCell ref="B17:C17"/>
    <mergeCell ref="B18:C18"/>
    <mergeCell ref="A20:F20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53DB7-F371-418E-B4F6-705C5E17196D}">
  <sheetPr>
    <tabColor rgb="FFFFFF00"/>
  </sheetPr>
  <dimension ref="A1:X58"/>
  <sheetViews>
    <sheetView workbookViewId="0">
      <selection activeCell="Q1" sqref="Q1:X1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2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8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1244</v>
      </c>
      <c r="I1" s="1559"/>
      <c r="J1" s="1559"/>
      <c r="K1" s="1559"/>
      <c r="L1" s="1559"/>
      <c r="M1" s="1559"/>
      <c r="N1" s="1559"/>
      <c r="O1" s="1559"/>
      <c r="P1" s="1559"/>
      <c r="Q1" s="1560" t="s">
        <v>8583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141</v>
      </c>
      <c r="B3" s="15" t="s">
        <v>69</v>
      </c>
      <c r="C3" s="15" t="s">
        <v>8584</v>
      </c>
      <c r="D3" s="15" t="s">
        <v>68</v>
      </c>
      <c r="E3" s="24">
        <v>45825.795138888891</v>
      </c>
      <c r="F3" s="15">
        <v>14.5</v>
      </c>
      <c r="G3" s="574" t="s">
        <v>4155</v>
      </c>
      <c r="H3" s="15"/>
      <c r="I3" s="15"/>
      <c r="J3" s="15"/>
      <c r="K3" s="15"/>
      <c r="L3" s="15">
        <v>80</v>
      </c>
      <c r="M3" s="15">
        <v>81</v>
      </c>
      <c r="N3" s="15"/>
      <c r="O3" s="15"/>
      <c r="P3" s="14">
        <f t="shared" ref="P3:P9" si="0">SUM(H3:O3)</f>
        <v>161</v>
      </c>
      <c r="Q3" s="14" t="s">
        <v>30</v>
      </c>
      <c r="R3" s="14">
        <v>112154</v>
      </c>
      <c r="S3" s="14" t="s">
        <v>31</v>
      </c>
      <c r="T3" s="261" t="s">
        <v>169</v>
      </c>
      <c r="U3" s="16"/>
      <c r="V3" s="16">
        <v>1012606</v>
      </c>
      <c r="W3" s="16" t="s">
        <v>8585</v>
      </c>
      <c r="X3" s="16"/>
    </row>
    <row r="4" spans="1:24">
      <c r="A4" s="15" t="s">
        <v>113</v>
      </c>
      <c r="B4" s="15" t="s">
        <v>65</v>
      </c>
      <c r="C4" s="15" t="s">
        <v>8586</v>
      </c>
      <c r="D4" s="15" t="s">
        <v>64</v>
      </c>
      <c r="E4" s="24">
        <v>45826.472222222219</v>
      </c>
      <c r="F4" s="15">
        <v>14.8</v>
      </c>
      <c r="G4" s="574" t="s">
        <v>4155</v>
      </c>
      <c r="H4" s="15"/>
      <c r="I4" s="15"/>
      <c r="J4" s="15"/>
      <c r="K4" s="15"/>
      <c r="L4" s="15">
        <v>27</v>
      </c>
      <c r="M4" s="15"/>
      <c r="N4" s="15"/>
      <c r="O4" s="15"/>
      <c r="P4" s="14">
        <f t="shared" si="0"/>
        <v>27</v>
      </c>
      <c r="Q4" s="14" t="s">
        <v>30</v>
      </c>
      <c r="R4" s="14">
        <v>112148</v>
      </c>
      <c r="S4" s="23" t="s">
        <v>33</v>
      </c>
      <c r="T4" s="261" t="s">
        <v>169</v>
      </c>
      <c r="U4" s="16" t="s">
        <v>90</v>
      </c>
      <c r="V4" s="16">
        <v>1012607</v>
      </c>
      <c r="W4" s="16" t="s">
        <v>8585</v>
      </c>
      <c r="X4" s="16"/>
    </row>
    <row r="5" spans="1:24">
      <c r="A5" s="15" t="s">
        <v>111</v>
      </c>
      <c r="B5" s="15" t="s">
        <v>65</v>
      </c>
      <c r="C5" s="15" t="s">
        <v>8587</v>
      </c>
      <c r="D5" s="15" t="s">
        <v>64</v>
      </c>
      <c r="E5" s="24">
        <v>45826.472222222219</v>
      </c>
      <c r="F5" s="15">
        <v>14.8</v>
      </c>
      <c r="G5" s="574" t="s">
        <v>4155</v>
      </c>
      <c r="H5" s="15"/>
      <c r="I5" s="15"/>
      <c r="J5" s="15"/>
      <c r="K5" s="15"/>
      <c r="L5" s="15">
        <v>161</v>
      </c>
      <c r="M5" s="15"/>
      <c r="N5" s="15"/>
      <c r="O5" s="15"/>
      <c r="P5" s="14">
        <f t="shared" si="0"/>
        <v>161</v>
      </c>
      <c r="Q5" s="14" t="s">
        <v>30</v>
      </c>
      <c r="R5" s="14">
        <v>112149</v>
      </c>
      <c r="S5" s="23" t="s">
        <v>33</v>
      </c>
      <c r="T5" s="261" t="s">
        <v>169</v>
      </c>
      <c r="U5" s="16" t="s">
        <v>90</v>
      </c>
      <c r="V5" s="16">
        <v>1012608</v>
      </c>
      <c r="W5" s="16" t="s">
        <v>8585</v>
      </c>
      <c r="X5" s="16"/>
    </row>
    <row r="6" spans="1:24">
      <c r="A6" s="15" t="s">
        <v>8419</v>
      </c>
      <c r="B6" s="15" t="s">
        <v>75</v>
      </c>
      <c r="C6" s="15" t="s">
        <v>8588</v>
      </c>
      <c r="D6" s="15" t="s">
        <v>74</v>
      </c>
      <c r="E6" s="24">
        <v>45826.524305555555</v>
      </c>
      <c r="F6" s="15">
        <v>15.3</v>
      </c>
      <c r="G6" s="574" t="s">
        <v>4155</v>
      </c>
      <c r="H6" s="15"/>
      <c r="I6" s="15"/>
      <c r="J6" s="15"/>
      <c r="K6" s="15">
        <v>81</v>
      </c>
      <c r="L6" s="15"/>
      <c r="M6" s="15"/>
      <c r="N6" s="15"/>
      <c r="O6" s="15"/>
      <c r="P6" s="14">
        <f t="shared" si="0"/>
        <v>81</v>
      </c>
      <c r="Q6" s="14" t="s">
        <v>30</v>
      </c>
      <c r="R6" s="14">
        <v>112151</v>
      </c>
      <c r="S6" s="14" t="s">
        <v>31</v>
      </c>
      <c r="T6" s="261" t="s">
        <v>169</v>
      </c>
      <c r="U6" s="16" t="s">
        <v>1693</v>
      </c>
      <c r="V6" s="16">
        <v>1012609</v>
      </c>
      <c r="W6" s="16" t="s">
        <v>8585</v>
      </c>
      <c r="X6" s="16"/>
    </row>
    <row r="7" spans="1:24">
      <c r="A7" s="15" t="s">
        <v>122</v>
      </c>
      <c r="B7" s="15" t="s">
        <v>62</v>
      </c>
      <c r="C7" s="15" t="s">
        <v>8589</v>
      </c>
      <c r="D7" s="15" t="s">
        <v>61</v>
      </c>
      <c r="E7" s="24">
        <v>45827.767361111109</v>
      </c>
      <c r="F7" s="15">
        <v>13</v>
      </c>
      <c r="G7" s="574" t="s">
        <v>4155</v>
      </c>
      <c r="H7" s="15"/>
      <c r="I7" s="15"/>
      <c r="J7" s="15">
        <v>80</v>
      </c>
      <c r="K7" s="15">
        <v>81</v>
      </c>
      <c r="L7" s="15"/>
      <c r="M7" s="15"/>
      <c r="N7" s="15"/>
      <c r="O7" s="15"/>
      <c r="P7" s="14">
        <f t="shared" si="0"/>
        <v>161</v>
      </c>
      <c r="Q7" s="14" t="s">
        <v>30</v>
      </c>
      <c r="R7" s="14">
        <v>112160</v>
      </c>
      <c r="S7" s="14" t="s">
        <v>31</v>
      </c>
      <c r="T7" s="261" t="s">
        <v>169</v>
      </c>
      <c r="U7" s="16" t="s">
        <v>90</v>
      </c>
      <c r="V7" s="16">
        <v>1012610</v>
      </c>
      <c r="W7" s="16" t="s">
        <v>8590</v>
      </c>
      <c r="X7" s="16"/>
    </row>
    <row r="8" spans="1:24">
      <c r="A8" s="15" t="s">
        <v>152</v>
      </c>
      <c r="B8" s="15" t="s">
        <v>78</v>
      </c>
      <c r="C8" s="15" t="s">
        <v>8591</v>
      </c>
      <c r="D8" s="15" t="s">
        <v>88</v>
      </c>
      <c r="E8" s="24">
        <v>45827.166666666664</v>
      </c>
      <c r="F8" s="15">
        <v>10.3</v>
      </c>
      <c r="G8" s="574" t="s">
        <v>3561</v>
      </c>
      <c r="H8" s="15"/>
      <c r="I8" s="15"/>
      <c r="J8" s="15"/>
      <c r="K8" s="15"/>
      <c r="L8" s="15">
        <v>0</v>
      </c>
      <c r="M8" s="15">
        <v>161</v>
      </c>
      <c r="N8" s="15"/>
      <c r="O8" s="15"/>
      <c r="P8" s="14">
        <f t="shared" si="0"/>
        <v>161</v>
      </c>
      <c r="Q8" s="17" t="s">
        <v>32</v>
      </c>
      <c r="R8" s="14">
        <v>112184</v>
      </c>
      <c r="S8" s="23" t="s">
        <v>33</v>
      </c>
      <c r="T8" s="232" t="s">
        <v>161</v>
      </c>
      <c r="U8" s="16" t="s">
        <v>90</v>
      </c>
      <c r="V8" s="16">
        <v>1012612</v>
      </c>
      <c r="W8" s="16" t="s">
        <v>8592</v>
      </c>
      <c r="X8" s="16"/>
    </row>
    <row r="9" spans="1:24">
      <c r="A9" s="15" t="s">
        <v>3866</v>
      </c>
      <c r="B9" s="15" t="s">
        <v>78</v>
      </c>
      <c r="C9" s="15" t="s">
        <v>8593</v>
      </c>
      <c r="D9" s="15" t="s">
        <v>932</v>
      </c>
      <c r="E9" s="24">
        <v>45827.003472222219</v>
      </c>
      <c r="F9" s="15">
        <v>10.3</v>
      </c>
      <c r="G9" s="574" t="s">
        <v>401</v>
      </c>
      <c r="H9" s="15"/>
      <c r="I9" s="15"/>
      <c r="J9" s="15"/>
      <c r="K9" s="15"/>
      <c r="L9" s="15">
        <v>161</v>
      </c>
      <c r="M9" s="15"/>
      <c r="N9" s="15"/>
      <c r="O9" s="15"/>
      <c r="P9" s="14">
        <f t="shared" si="0"/>
        <v>161</v>
      </c>
      <c r="Q9" s="17" t="s">
        <v>32</v>
      </c>
      <c r="R9" s="14">
        <v>112185</v>
      </c>
      <c r="S9" s="23" t="s">
        <v>33</v>
      </c>
      <c r="T9" s="232" t="s">
        <v>161</v>
      </c>
      <c r="U9" s="16" t="s">
        <v>90</v>
      </c>
      <c r="V9" s="16">
        <v>1012615</v>
      </c>
      <c r="W9" s="16" t="s">
        <v>8592</v>
      </c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80</v>
      </c>
      <c r="K10" s="11">
        <f t="shared" si="1"/>
        <v>162</v>
      </c>
      <c r="L10" s="11">
        <f t="shared" si="1"/>
        <v>429</v>
      </c>
      <c r="M10" s="11">
        <f t="shared" si="1"/>
        <v>242</v>
      </c>
      <c r="N10" s="11">
        <f t="shared" si="1"/>
        <v>0</v>
      </c>
      <c r="O10" s="11">
        <f t="shared" si="1"/>
        <v>0</v>
      </c>
      <c r="P10" s="11">
        <f t="shared" si="1"/>
        <v>913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8594</v>
      </c>
      <c r="B14" s="1564" t="s">
        <v>7128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263" t="s">
        <v>8595</v>
      </c>
      <c r="B15" s="263" t="s">
        <v>7296</v>
      </c>
      <c r="C15" s="263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8596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8597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194</v>
      </c>
      <c r="B21" s="1559"/>
      <c r="C21" s="1559"/>
      <c r="D21" s="1559"/>
      <c r="E21" s="1559"/>
      <c r="F21" s="1559"/>
      <c r="G21" s="7"/>
      <c r="H21" s="1559" t="s">
        <v>1244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8598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119</v>
      </c>
      <c r="B23" s="15" t="s">
        <v>92</v>
      </c>
      <c r="C23" s="15" t="s">
        <v>8599</v>
      </c>
      <c r="D23" s="15" t="s">
        <v>159</v>
      </c>
      <c r="E23" s="24">
        <v>45827.041666666664</v>
      </c>
      <c r="F23" s="15">
        <v>10.3</v>
      </c>
      <c r="G23" s="574" t="s">
        <v>3121</v>
      </c>
      <c r="H23" s="15"/>
      <c r="I23" s="15"/>
      <c r="J23" s="15"/>
      <c r="K23" s="15"/>
      <c r="L23" s="15">
        <v>48</v>
      </c>
      <c r="M23" s="15">
        <v>60</v>
      </c>
      <c r="N23" s="15">
        <v>53</v>
      </c>
      <c r="O23" s="15"/>
      <c r="P23" s="14">
        <f t="shared" ref="P23:P29" si="2">SUM(H23:O23)</f>
        <v>161</v>
      </c>
      <c r="Q23" s="17" t="s">
        <v>32</v>
      </c>
      <c r="R23" s="14">
        <v>112198</v>
      </c>
      <c r="S23" s="23" t="s">
        <v>33</v>
      </c>
      <c r="T23" s="16" t="s">
        <v>161</v>
      </c>
      <c r="U23" s="16" t="s">
        <v>90</v>
      </c>
      <c r="V23" s="16">
        <v>1012622</v>
      </c>
      <c r="W23" s="16" t="s">
        <v>8592</v>
      </c>
      <c r="X23" s="16"/>
    </row>
    <row r="24" spans="1:24">
      <c r="A24" s="15" t="s">
        <v>2561</v>
      </c>
      <c r="B24" s="15" t="s">
        <v>92</v>
      </c>
      <c r="C24" s="15" t="s">
        <v>8600</v>
      </c>
      <c r="D24" s="15" t="s">
        <v>2467</v>
      </c>
      <c r="E24" s="24">
        <v>45827.104166666664</v>
      </c>
      <c r="F24" s="15">
        <v>10.3</v>
      </c>
      <c r="G24" s="574" t="s">
        <v>3121</v>
      </c>
      <c r="H24" s="15"/>
      <c r="I24" s="15"/>
      <c r="J24" s="15"/>
      <c r="K24" s="15"/>
      <c r="L24" s="15">
        <v>60</v>
      </c>
      <c r="M24" s="15">
        <v>48</v>
      </c>
      <c r="N24" s="15">
        <v>53</v>
      </c>
      <c r="O24" s="15"/>
      <c r="P24" s="14">
        <f t="shared" si="2"/>
        <v>161</v>
      </c>
      <c r="Q24" s="17" t="s">
        <v>32</v>
      </c>
      <c r="R24" s="14">
        <v>112199</v>
      </c>
      <c r="S24" s="23" t="s">
        <v>33</v>
      </c>
      <c r="T24" s="16" t="s">
        <v>161</v>
      </c>
      <c r="U24" s="16" t="s">
        <v>90</v>
      </c>
      <c r="V24" s="16">
        <v>1012623</v>
      </c>
      <c r="W24" s="16" t="s">
        <v>8592</v>
      </c>
      <c r="X24" s="16"/>
    </row>
    <row r="25" spans="1:24">
      <c r="A25" s="15" t="s">
        <v>86</v>
      </c>
      <c r="B25" s="15" t="s">
        <v>92</v>
      </c>
      <c r="C25" s="15" t="s">
        <v>8601</v>
      </c>
      <c r="D25" s="15" t="s">
        <v>620</v>
      </c>
      <c r="E25" s="24">
        <v>45827.979166666664</v>
      </c>
      <c r="F25" s="15">
        <v>10.3</v>
      </c>
      <c r="G25" s="574" t="s">
        <v>3121</v>
      </c>
      <c r="H25" s="15"/>
      <c r="I25" s="15"/>
      <c r="J25" s="15"/>
      <c r="K25" s="15"/>
      <c r="L25" s="15">
        <v>60</v>
      </c>
      <c r="M25" s="15">
        <v>48</v>
      </c>
      <c r="N25" s="15">
        <v>53</v>
      </c>
      <c r="O25" s="15"/>
      <c r="P25" s="14">
        <f t="shared" si="2"/>
        <v>161</v>
      </c>
      <c r="Q25" s="17" t="s">
        <v>32</v>
      </c>
      <c r="R25" s="14">
        <v>112200</v>
      </c>
      <c r="S25" s="23" t="s">
        <v>33</v>
      </c>
      <c r="T25" s="16" t="s">
        <v>161</v>
      </c>
      <c r="U25" s="16" t="s">
        <v>90</v>
      </c>
      <c r="V25" s="16">
        <v>1012624</v>
      </c>
      <c r="W25" s="16" t="s">
        <v>8592</v>
      </c>
      <c r="X25" s="16"/>
    </row>
    <row r="26" spans="1:24">
      <c r="A26" s="15" t="s">
        <v>8425</v>
      </c>
      <c r="B26" s="15" t="s">
        <v>134</v>
      </c>
      <c r="C26" s="15" t="s">
        <v>8602</v>
      </c>
      <c r="D26" s="15" t="s">
        <v>2892</v>
      </c>
      <c r="E26" s="24">
        <v>45827.277777777781</v>
      </c>
      <c r="F26" s="15">
        <v>10.8</v>
      </c>
      <c r="G26" s="574" t="s">
        <v>3561</v>
      </c>
      <c r="H26" s="15"/>
      <c r="I26" s="15"/>
      <c r="J26" s="15"/>
      <c r="K26" s="15">
        <v>60</v>
      </c>
      <c r="L26" s="15">
        <v>71</v>
      </c>
      <c r="M26" s="15">
        <v>30</v>
      </c>
      <c r="N26" s="15"/>
      <c r="O26" s="15"/>
      <c r="P26" s="14">
        <f t="shared" si="2"/>
        <v>161</v>
      </c>
      <c r="Q26" s="17" t="s">
        <v>32</v>
      </c>
      <c r="R26" s="14">
        <v>112186</v>
      </c>
      <c r="S26" s="23" t="s">
        <v>33</v>
      </c>
      <c r="T26" s="16" t="s">
        <v>161</v>
      </c>
      <c r="U26" s="16" t="s">
        <v>90</v>
      </c>
      <c r="V26" s="16">
        <v>1012626</v>
      </c>
      <c r="W26" s="16" t="s">
        <v>8592</v>
      </c>
      <c r="X26" s="16"/>
    </row>
    <row r="27" spans="1:24">
      <c r="A27" s="15" t="s">
        <v>4228</v>
      </c>
      <c r="B27" s="15" t="s">
        <v>134</v>
      </c>
      <c r="C27" s="15" t="s">
        <v>8603</v>
      </c>
      <c r="D27" s="15" t="s">
        <v>2892</v>
      </c>
      <c r="E27" s="24">
        <v>45827.277777777781</v>
      </c>
      <c r="F27" s="15">
        <v>10.8</v>
      </c>
      <c r="G27" s="574" t="s">
        <v>3561</v>
      </c>
      <c r="H27" s="15"/>
      <c r="I27" s="15"/>
      <c r="J27" s="15"/>
      <c r="K27" s="15">
        <v>21</v>
      </c>
      <c r="L27" s="321">
        <v>71</v>
      </c>
      <c r="M27" s="321">
        <v>69</v>
      </c>
      <c r="N27" s="321"/>
      <c r="O27" s="15"/>
      <c r="P27" s="14">
        <f t="shared" si="2"/>
        <v>161</v>
      </c>
      <c r="Q27" s="17" t="s">
        <v>32</v>
      </c>
      <c r="R27" s="14">
        <v>112187</v>
      </c>
      <c r="S27" s="23" t="s">
        <v>33</v>
      </c>
      <c r="T27" s="16" t="s">
        <v>161</v>
      </c>
      <c r="U27" s="16" t="s">
        <v>90</v>
      </c>
      <c r="V27" s="16">
        <v>1012627</v>
      </c>
      <c r="W27" s="16" t="s">
        <v>8592</v>
      </c>
      <c r="X27" s="16"/>
    </row>
    <row r="28" spans="1:24">
      <c r="A28" s="15" t="s">
        <v>519</v>
      </c>
      <c r="B28" s="15" t="s">
        <v>78</v>
      </c>
      <c r="C28" s="15" t="s">
        <v>8604</v>
      </c>
      <c r="D28" s="15" t="s">
        <v>88</v>
      </c>
      <c r="E28" s="24">
        <v>45827.166666666664</v>
      </c>
      <c r="F28" s="15">
        <v>10.3</v>
      </c>
      <c r="G28" s="574" t="s">
        <v>3121</v>
      </c>
      <c r="H28" s="15"/>
      <c r="I28" s="15"/>
      <c r="J28" s="15"/>
      <c r="K28" s="26"/>
      <c r="L28" s="436">
        <v>0</v>
      </c>
      <c r="M28" s="436">
        <v>161</v>
      </c>
      <c r="N28" s="436">
        <v>0</v>
      </c>
      <c r="O28" s="25"/>
      <c r="P28" s="14">
        <f t="shared" si="2"/>
        <v>161</v>
      </c>
      <c r="Q28" s="17" t="s">
        <v>32</v>
      </c>
      <c r="R28" s="14">
        <v>112188</v>
      </c>
      <c r="S28" s="23" t="s">
        <v>33</v>
      </c>
      <c r="T28" s="16" t="s">
        <v>161</v>
      </c>
      <c r="U28" s="16" t="s">
        <v>90</v>
      </c>
      <c r="V28" s="16">
        <v>1012625</v>
      </c>
      <c r="W28" s="16" t="s">
        <v>8592</v>
      </c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45"/>
      <c r="M29" s="45"/>
      <c r="N29" s="45"/>
      <c r="O29" s="15"/>
      <c r="P29" s="14">
        <f t="shared" si="2"/>
        <v>0</v>
      </c>
      <c r="Q29" s="14"/>
      <c r="R29" s="14"/>
      <c r="S29" s="14"/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81</v>
      </c>
      <c r="L30" s="11">
        <f t="shared" si="3"/>
        <v>310</v>
      </c>
      <c r="M30" s="11">
        <f t="shared" si="3"/>
        <v>416</v>
      </c>
      <c r="N30" s="11">
        <f t="shared" si="3"/>
        <v>159</v>
      </c>
      <c r="O30" s="11">
        <f t="shared" si="3"/>
        <v>0</v>
      </c>
      <c r="P30" s="11">
        <f t="shared" si="3"/>
        <v>966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8605</v>
      </c>
      <c r="B34" s="1564"/>
      <c r="C34" s="1564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8606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772" t="s">
        <v>8607</v>
      </c>
      <c r="C37" s="1772"/>
      <c r="D37" s="1"/>
      <c r="E37" s="1"/>
    </row>
    <row r="38" spans="1:24">
      <c r="A38" s="5" t="s">
        <v>44</v>
      </c>
      <c r="B38" s="1772"/>
      <c r="C38" s="1772"/>
      <c r="D38" s="1"/>
      <c r="E38" s="1"/>
    </row>
    <row r="41" spans="1:24" ht="23.25" customHeight="1">
      <c r="A41" s="1559" t="s">
        <v>205</v>
      </c>
      <c r="B41" s="1559"/>
      <c r="C41" s="1559"/>
      <c r="D41" s="1559"/>
      <c r="E41" s="1559"/>
      <c r="F41" s="1559"/>
      <c r="G41" s="7"/>
      <c r="H41" s="1559" t="s">
        <v>1244</v>
      </c>
      <c r="I41" s="1559"/>
      <c r="J41" s="1559"/>
      <c r="K41" s="1559"/>
      <c r="L41" s="1559"/>
      <c r="M41" s="1559"/>
      <c r="N41" s="1559"/>
      <c r="O41" s="1559"/>
      <c r="P41" s="1559"/>
      <c r="Q41" s="1741" t="s">
        <v>8608</v>
      </c>
      <c r="R41" s="1742"/>
      <c r="S41" s="1742"/>
      <c r="T41" s="1742"/>
      <c r="U41" s="1742"/>
      <c r="V41" s="1742"/>
      <c r="W41" s="1742"/>
      <c r="X41" s="1742"/>
    </row>
    <row r="42" spans="1:24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15" t="s">
        <v>142</v>
      </c>
      <c r="B43" s="15" t="s">
        <v>72</v>
      </c>
      <c r="C43" s="15" t="s">
        <v>8609</v>
      </c>
      <c r="D43" s="15" t="s">
        <v>71</v>
      </c>
      <c r="E43" s="24">
        <v>45827.711805555555</v>
      </c>
      <c r="F43" s="15">
        <v>14.5</v>
      </c>
      <c r="G43" s="574" t="s">
        <v>4155</v>
      </c>
      <c r="H43" s="15"/>
      <c r="I43" s="15"/>
      <c r="J43" s="15"/>
      <c r="K43" s="35">
        <v>26</v>
      </c>
      <c r="L43" s="35">
        <v>27</v>
      </c>
      <c r="M43" s="35">
        <v>81</v>
      </c>
      <c r="N43" s="35">
        <v>27</v>
      </c>
      <c r="O43" s="15"/>
      <c r="P43" s="14">
        <f>SUM(H43:O43)</f>
        <v>161</v>
      </c>
      <c r="Q43" s="14" t="s">
        <v>30</v>
      </c>
      <c r="R43" s="14">
        <v>112155</v>
      </c>
      <c r="S43" s="14" t="s">
        <v>31</v>
      </c>
      <c r="T43" s="232" t="s">
        <v>169</v>
      </c>
      <c r="U43" s="16"/>
      <c r="V43" s="16">
        <v>1012632</v>
      </c>
      <c r="W43" s="16" t="s">
        <v>8610</v>
      </c>
      <c r="X43" s="16"/>
    </row>
    <row r="44" spans="1:24">
      <c r="A44" s="15" t="s">
        <v>150</v>
      </c>
      <c r="B44" s="15" t="s">
        <v>57</v>
      </c>
      <c r="C44" s="15" t="s">
        <v>8611</v>
      </c>
      <c r="D44" s="15" t="s">
        <v>56</v>
      </c>
      <c r="E44" s="24">
        <v>45827.229166666664</v>
      </c>
      <c r="F44" s="15">
        <v>10.3</v>
      </c>
      <c r="G44" s="574" t="s">
        <v>4155</v>
      </c>
      <c r="H44" s="15"/>
      <c r="I44" s="15"/>
      <c r="J44" s="35">
        <v>11</v>
      </c>
      <c r="K44" s="35">
        <v>159</v>
      </c>
      <c r="L44" s="15"/>
      <c r="M44" s="15"/>
      <c r="N44" s="15"/>
      <c r="O44" s="15"/>
      <c r="P44" s="14">
        <f>SUM(H44:O44)</f>
        <v>170</v>
      </c>
      <c r="Q44" s="14" t="s">
        <v>30</v>
      </c>
      <c r="R44" s="14">
        <v>112163</v>
      </c>
      <c r="S44" s="14" t="s">
        <v>31</v>
      </c>
      <c r="T44" s="232" t="s">
        <v>169</v>
      </c>
      <c r="U44" s="16" t="s">
        <v>90</v>
      </c>
      <c r="V44" s="16">
        <v>1012633</v>
      </c>
      <c r="W44" s="16" t="s">
        <v>8612</v>
      </c>
      <c r="X44" s="16"/>
    </row>
    <row r="45" spans="1:24">
      <c r="A45" s="15" t="s">
        <v>119</v>
      </c>
      <c r="B45" s="15" t="s">
        <v>78</v>
      </c>
      <c r="C45" s="15" t="s">
        <v>8613</v>
      </c>
      <c r="D45" s="15" t="s">
        <v>88</v>
      </c>
      <c r="E45" s="24">
        <v>45828.166666666664</v>
      </c>
      <c r="F45" s="15">
        <v>10.3</v>
      </c>
      <c r="G45" s="574" t="s">
        <v>3121</v>
      </c>
      <c r="H45" s="15"/>
      <c r="I45" s="15"/>
      <c r="J45" s="15"/>
      <c r="K45" s="15"/>
      <c r="L45" s="15"/>
      <c r="M45" s="35">
        <v>78</v>
      </c>
      <c r="N45" s="35">
        <v>83</v>
      </c>
      <c r="O45" s="15"/>
      <c r="P45" s="14">
        <f>SUM(H45:O45)</f>
        <v>161</v>
      </c>
      <c r="Q45" s="17" t="s">
        <v>32</v>
      </c>
      <c r="R45" s="14">
        <v>112197</v>
      </c>
      <c r="S45" s="23" t="s">
        <v>33</v>
      </c>
      <c r="T45" s="274" t="s">
        <v>161</v>
      </c>
      <c r="U45" s="16" t="s">
        <v>90</v>
      </c>
      <c r="V45" s="16">
        <v>1012634</v>
      </c>
      <c r="W45" s="16" t="s">
        <v>8614</v>
      </c>
      <c r="X45" s="16"/>
    </row>
    <row r="46" spans="1:24">
      <c r="A46" s="15" t="s">
        <v>2837</v>
      </c>
      <c r="B46" s="15" t="s">
        <v>78</v>
      </c>
      <c r="C46" s="15" t="s">
        <v>8615</v>
      </c>
      <c r="D46" s="15" t="s">
        <v>88</v>
      </c>
      <c r="E46" s="24">
        <v>45828.166666666664</v>
      </c>
      <c r="F46" s="15">
        <v>10.3</v>
      </c>
      <c r="G46" s="574" t="s">
        <v>3121</v>
      </c>
      <c r="H46" s="15"/>
      <c r="I46" s="15"/>
      <c r="J46" s="15"/>
      <c r="K46" s="15"/>
      <c r="L46" s="35">
        <v>27</v>
      </c>
      <c r="M46" s="35">
        <v>81</v>
      </c>
      <c r="N46" s="35">
        <v>53</v>
      </c>
      <c r="O46" s="15"/>
      <c r="P46" s="14">
        <f>SUM(I46:O46)</f>
        <v>161</v>
      </c>
      <c r="Q46" s="17" t="s">
        <v>32</v>
      </c>
      <c r="R46" s="14">
        <v>112196</v>
      </c>
      <c r="S46" s="23" t="s">
        <v>33</v>
      </c>
      <c r="T46" s="274" t="s">
        <v>161</v>
      </c>
      <c r="U46" s="16" t="s">
        <v>90</v>
      </c>
      <c r="V46" s="16">
        <v>1012635</v>
      </c>
      <c r="W46" s="16" t="s">
        <v>8614</v>
      </c>
      <c r="X46" s="16"/>
    </row>
    <row r="47" spans="1:24">
      <c r="A47" s="15" t="s">
        <v>515</v>
      </c>
      <c r="B47" s="15" t="s">
        <v>78</v>
      </c>
      <c r="C47" s="15" t="s">
        <v>8616</v>
      </c>
      <c r="D47" s="15" t="s">
        <v>932</v>
      </c>
      <c r="E47" s="24">
        <v>45828.003472222219</v>
      </c>
      <c r="F47" s="15">
        <v>10.3</v>
      </c>
      <c r="G47" s="574" t="s">
        <v>3121</v>
      </c>
      <c r="H47" s="15"/>
      <c r="I47" s="15"/>
      <c r="J47" s="15"/>
      <c r="K47" s="15"/>
      <c r="L47" s="35">
        <v>27</v>
      </c>
      <c r="M47" s="35">
        <v>81</v>
      </c>
      <c r="N47" s="35">
        <v>53</v>
      </c>
      <c r="O47" s="15"/>
      <c r="P47" s="14">
        <f>SUM(J47:O47)</f>
        <v>161</v>
      </c>
      <c r="Q47" s="17" t="s">
        <v>32</v>
      </c>
      <c r="R47" s="14">
        <v>112201</v>
      </c>
      <c r="S47" s="23" t="s">
        <v>33</v>
      </c>
      <c r="T47" s="274" t="s">
        <v>161</v>
      </c>
      <c r="U47" s="16" t="s">
        <v>90</v>
      </c>
      <c r="V47" s="16">
        <v>1012637</v>
      </c>
      <c r="W47" s="16" t="s">
        <v>8614</v>
      </c>
      <c r="X47" s="16"/>
    </row>
    <row r="48" spans="1:24">
      <c r="A48" s="490" t="s">
        <v>8538</v>
      </c>
      <c r="B48" s="490" t="s">
        <v>57</v>
      </c>
      <c r="C48" s="15" t="s">
        <v>8617</v>
      </c>
      <c r="D48" s="15" t="s">
        <v>56</v>
      </c>
      <c r="E48" s="24">
        <v>45827.229166666664</v>
      </c>
      <c r="F48" s="15">
        <v>10.3</v>
      </c>
      <c r="G48" s="574" t="s">
        <v>4155</v>
      </c>
      <c r="H48" s="15"/>
      <c r="I48" s="15"/>
      <c r="J48" s="15"/>
      <c r="K48" s="35">
        <v>81</v>
      </c>
      <c r="L48" s="15"/>
      <c r="M48" s="15"/>
      <c r="N48" s="15"/>
      <c r="O48" s="15"/>
      <c r="P48" s="14">
        <f>SUM(H48:O48)</f>
        <v>81</v>
      </c>
      <c r="Q48" s="14" t="s">
        <v>30</v>
      </c>
      <c r="R48" s="14">
        <v>112150</v>
      </c>
      <c r="S48" s="14" t="s">
        <v>31</v>
      </c>
      <c r="T48" s="232" t="s">
        <v>169</v>
      </c>
      <c r="U48" s="16" t="s">
        <v>90</v>
      </c>
      <c r="V48" s="16">
        <v>1012636</v>
      </c>
      <c r="W48" s="16" t="s">
        <v>8612</v>
      </c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4">SUM(H43:H48)</f>
        <v>0</v>
      </c>
      <c r="I49" s="11">
        <f t="shared" si="4"/>
        <v>0</v>
      </c>
      <c r="J49" s="11">
        <f t="shared" si="4"/>
        <v>11</v>
      </c>
      <c r="K49" s="11">
        <f t="shared" si="4"/>
        <v>266</v>
      </c>
      <c r="L49" s="11">
        <f t="shared" si="4"/>
        <v>81</v>
      </c>
      <c r="M49" s="11">
        <f t="shared" si="4"/>
        <v>321</v>
      </c>
      <c r="N49" s="11">
        <f t="shared" si="4"/>
        <v>216</v>
      </c>
      <c r="O49" s="11">
        <f t="shared" si="4"/>
        <v>0</v>
      </c>
      <c r="P49" s="11">
        <f t="shared" si="4"/>
        <v>895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373" t="s">
        <v>8594</v>
      </c>
      <c r="B53" s="1569" t="s">
        <v>7128</v>
      </c>
      <c r="C53" s="1569"/>
      <c r="D53" s="242"/>
      <c r="E53" s="243" t="s">
        <v>40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4" t="s">
        <v>8595</v>
      </c>
      <c r="B54" s="4" t="s">
        <v>7296</v>
      </c>
      <c r="C54" s="4"/>
      <c r="D54" s="242"/>
      <c r="E54" s="24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772" t="s">
        <v>8618</v>
      </c>
      <c r="C55" s="1772"/>
      <c r="D55" s="1"/>
      <c r="E55" s="575" t="s">
        <v>8619</v>
      </c>
    </row>
    <row r="56" spans="1:24">
      <c r="A56" s="5" t="s">
        <v>42</v>
      </c>
      <c r="B56" s="1772"/>
      <c r="C56" s="1772"/>
    </row>
    <row r="57" spans="1:24">
      <c r="A57" s="5" t="s">
        <v>43</v>
      </c>
      <c r="B57" s="1772" t="s">
        <v>8620</v>
      </c>
      <c r="C57" s="1772"/>
      <c r="D57" s="1"/>
      <c r="E57" s="1"/>
    </row>
    <row r="58" spans="1:24">
      <c r="A58" s="5" t="s">
        <v>44</v>
      </c>
      <c r="B58" s="1772"/>
      <c r="C58" s="1772"/>
      <c r="D58" s="1"/>
      <c r="E58" s="1"/>
    </row>
  </sheetData>
  <mergeCells count="30">
    <mergeCell ref="B53:C53"/>
    <mergeCell ref="B55:C55"/>
    <mergeCell ref="B56:C56"/>
    <mergeCell ref="B57:C57"/>
    <mergeCell ref="B58:C58"/>
    <mergeCell ref="B51:D51"/>
    <mergeCell ref="J51:L51"/>
    <mergeCell ref="Q21:X21"/>
    <mergeCell ref="B32:D32"/>
    <mergeCell ref="J32:L32"/>
    <mergeCell ref="B34:C34"/>
    <mergeCell ref="B35:C35"/>
    <mergeCell ref="B36:C36"/>
    <mergeCell ref="H21:P21"/>
    <mergeCell ref="B37:C37"/>
    <mergeCell ref="B38:C38"/>
    <mergeCell ref="A41:F41"/>
    <mergeCell ref="H41:P41"/>
    <mergeCell ref="Q41:X41"/>
    <mergeCell ref="B16:C16"/>
    <mergeCell ref="B17:C17"/>
    <mergeCell ref="B18:C18"/>
    <mergeCell ref="B19:C19"/>
    <mergeCell ref="A21:F21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B7431-2FC5-436E-9AEC-DA0863CF98A5}">
  <sheetPr>
    <tabColor rgb="FFFFFF00"/>
  </sheetPr>
  <dimension ref="A1:Z66"/>
  <sheetViews>
    <sheetView topLeftCell="A8" workbookViewId="0">
      <selection activeCell="S33" sqref="S3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20.42578125" customWidth="1"/>
    <col min="22" max="22" width="16.28515625" customWidth="1"/>
    <col min="23" max="24" width="9.140625" bestFit="1" customWidth="1"/>
    <col min="25" max="25" width="19" customWidth="1"/>
  </cols>
  <sheetData>
    <row r="1" spans="1:26" ht="23.25">
      <c r="A1" s="1549" t="s">
        <v>180</v>
      </c>
      <c r="B1" s="1549"/>
      <c r="C1" s="1549"/>
      <c r="D1" s="1549"/>
      <c r="E1" s="1549"/>
      <c r="F1" s="1549"/>
      <c r="G1" s="1208"/>
      <c r="H1" s="1209"/>
      <c r="I1" s="1549" t="s">
        <v>945</v>
      </c>
      <c r="J1" s="1549"/>
      <c r="K1" s="1549"/>
      <c r="L1" s="1549"/>
      <c r="M1" s="1549"/>
      <c r="N1" s="1549"/>
      <c r="O1" s="1549"/>
      <c r="P1" s="1549"/>
      <c r="Q1" s="1549"/>
      <c r="R1" s="1550" t="s">
        <v>206</v>
      </c>
      <c r="S1" s="1551"/>
      <c r="T1" s="1550"/>
      <c r="U1" s="1550"/>
      <c r="V1" s="1550"/>
      <c r="W1" s="1550"/>
      <c r="X1" s="1550"/>
      <c r="Y1" s="1550"/>
      <c r="Z1" s="1550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857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>
      <c r="A3" s="1172" t="s">
        <v>122</v>
      </c>
      <c r="B3" s="1172" t="s">
        <v>62</v>
      </c>
      <c r="C3" s="1172" t="s">
        <v>946</v>
      </c>
      <c r="D3" s="1172" t="s">
        <v>61</v>
      </c>
      <c r="E3" s="1191" t="s">
        <v>947</v>
      </c>
      <c r="F3" s="1172">
        <v>15.3</v>
      </c>
      <c r="G3" s="1172">
        <v>121815</v>
      </c>
      <c r="H3" s="1174"/>
      <c r="I3" s="1172"/>
      <c r="J3" s="1172"/>
      <c r="K3" s="1172"/>
      <c r="L3" s="1186">
        <v>81</v>
      </c>
      <c r="M3" s="1172"/>
      <c r="N3" s="1172"/>
      <c r="O3" s="1172"/>
      <c r="P3" s="1172"/>
      <c r="Q3" s="1175">
        <f t="shared" ref="Q3:Q8" si="0">SUM(I3:P3)</f>
        <v>81</v>
      </c>
      <c r="R3" s="1175" t="s">
        <v>30</v>
      </c>
      <c r="S3" s="1175" t="s">
        <v>31</v>
      </c>
      <c r="T3" s="1175"/>
      <c r="U3" s="1440">
        <v>46241.666666666664</v>
      </c>
      <c r="V3" s="1190" t="s">
        <v>169</v>
      </c>
      <c r="W3" s="1181"/>
      <c r="X3" s="1181">
        <v>1022390</v>
      </c>
      <c r="Y3" s="1189" t="s">
        <v>948</v>
      </c>
      <c r="Z3" s="1181"/>
    </row>
    <row r="4" spans="1:26">
      <c r="A4" s="1178" t="s">
        <v>86</v>
      </c>
      <c r="B4" s="1178" t="s">
        <v>92</v>
      </c>
      <c r="C4" s="1178" t="s">
        <v>949</v>
      </c>
      <c r="D4" s="1178" t="s">
        <v>159</v>
      </c>
      <c r="E4" s="1179">
        <v>46247.041666666664</v>
      </c>
      <c r="F4" s="1178">
        <v>11.9</v>
      </c>
      <c r="G4" s="1178">
        <v>121847</v>
      </c>
      <c r="H4" s="1205" t="s">
        <v>548</v>
      </c>
      <c r="I4" s="1178"/>
      <c r="J4" s="1178"/>
      <c r="K4" s="1178"/>
      <c r="L4" s="1186">
        <v>161</v>
      </c>
      <c r="M4" s="1178"/>
      <c r="N4" s="1178"/>
      <c r="O4" s="1178"/>
      <c r="P4" s="1178"/>
      <c r="Q4" s="1175">
        <f t="shared" si="0"/>
        <v>161</v>
      </c>
      <c r="R4" s="1176" t="s">
        <v>32</v>
      </c>
      <c r="S4" s="1177" t="s">
        <v>33</v>
      </c>
      <c r="T4" s="1175"/>
      <c r="U4" s="1440">
        <v>46244.5</v>
      </c>
      <c r="V4" s="1490" t="s">
        <v>161</v>
      </c>
      <c r="W4" s="1181"/>
      <c r="X4" s="1181">
        <v>1022391</v>
      </c>
      <c r="Y4" s="1189" t="s">
        <v>950</v>
      </c>
      <c r="Z4" s="1181"/>
    </row>
    <row r="5" spans="1:26">
      <c r="A5" s="1172" t="s">
        <v>86</v>
      </c>
      <c r="B5" s="1172" t="s">
        <v>134</v>
      </c>
      <c r="C5" s="1172" t="s">
        <v>951</v>
      </c>
      <c r="D5" s="1172" t="s">
        <v>136</v>
      </c>
      <c r="E5" s="1173">
        <v>46247.083333333336</v>
      </c>
      <c r="F5" s="1172">
        <v>11.9</v>
      </c>
      <c r="G5" s="1172">
        <v>121848</v>
      </c>
      <c r="H5" s="1174" t="s">
        <v>548</v>
      </c>
      <c r="I5" s="1172"/>
      <c r="J5" s="1172"/>
      <c r="K5" s="1172"/>
      <c r="L5" s="1186">
        <v>161</v>
      </c>
      <c r="M5" s="1172"/>
      <c r="N5" s="1172"/>
      <c r="O5" s="1172"/>
      <c r="P5" s="1172"/>
      <c r="Q5" s="1175">
        <f t="shared" si="0"/>
        <v>161</v>
      </c>
      <c r="R5" s="1176" t="s">
        <v>32</v>
      </c>
      <c r="S5" s="1177" t="s">
        <v>33</v>
      </c>
      <c r="T5" s="1175"/>
      <c r="U5" s="1440">
        <v>46243.5</v>
      </c>
      <c r="V5" s="1189" t="s">
        <v>100</v>
      </c>
      <c r="W5" s="1181"/>
      <c r="X5" s="1181">
        <v>1022392</v>
      </c>
      <c r="Y5" s="1189" t="s">
        <v>952</v>
      </c>
      <c r="Z5" s="1181"/>
    </row>
    <row r="6" spans="1:26">
      <c r="A6" s="1172" t="s">
        <v>133</v>
      </c>
      <c r="B6" s="1172" t="s">
        <v>134</v>
      </c>
      <c r="C6" s="1172" t="s">
        <v>953</v>
      </c>
      <c r="D6" s="1172" t="s">
        <v>136</v>
      </c>
      <c r="E6" s="1173">
        <v>46247.083333333336</v>
      </c>
      <c r="F6" s="1172">
        <v>11.9</v>
      </c>
      <c r="G6" s="1172">
        <v>121850</v>
      </c>
      <c r="H6" s="1174" t="s">
        <v>548</v>
      </c>
      <c r="I6" s="1172"/>
      <c r="J6" s="1172"/>
      <c r="K6" s="1172"/>
      <c r="L6" s="1186">
        <v>161</v>
      </c>
      <c r="M6" s="1172"/>
      <c r="N6" s="1172"/>
      <c r="O6" s="1172"/>
      <c r="P6" s="1172"/>
      <c r="Q6" s="1175">
        <f t="shared" si="0"/>
        <v>161</v>
      </c>
      <c r="R6" s="1176" t="s">
        <v>32</v>
      </c>
      <c r="S6" s="1177" t="s">
        <v>33</v>
      </c>
      <c r="T6" s="1175"/>
      <c r="U6" s="1440">
        <v>46243.5</v>
      </c>
      <c r="V6" s="1189" t="s">
        <v>100</v>
      </c>
      <c r="W6" s="1181"/>
      <c r="X6" s="1181">
        <v>1022393</v>
      </c>
      <c r="Y6" s="1189" t="s">
        <v>952</v>
      </c>
      <c r="Z6" s="1181"/>
    </row>
    <row r="7" spans="1:26">
      <c r="A7" s="1172" t="s">
        <v>133</v>
      </c>
      <c r="B7" s="1172" t="s">
        <v>134</v>
      </c>
      <c r="C7" s="1172" t="s">
        <v>954</v>
      </c>
      <c r="D7" s="1172" t="s">
        <v>136</v>
      </c>
      <c r="E7" s="1173">
        <v>46247.083333333336</v>
      </c>
      <c r="F7" s="1172">
        <v>11.9</v>
      </c>
      <c r="G7" s="1172">
        <v>121851</v>
      </c>
      <c r="H7" s="1174" t="s">
        <v>548</v>
      </c>
      <c r="I7" s="1172"/>
      <c r="J7" s="1172"/>
      <c r="K7" s="1172"/>
      <c r="L7" s="1172">
        <v>161</v>
      </c>
      <c r="M7" s="1172"/>
      <c r="N7" s="1172"/>
      <c r="O7" s="1172"/>
      <c r="P7" s="1172"/>
      <c r="Q7" s="1175">
        <f t="shared" si="0"/>
        <v>161</v>
      </c>
      <c r="R7" s="1176" t="s">
        <v>32</v>
      </c>
      <c r="S7" s="1177" t="s">
        <v>33</v>
      </c>
      <c r="T7" s="1175"/>
      <c r="U7" s="1440">
        <v>46243.5</v>
      </c>
      <c r="V7" s="1189" t="s">
        <v>100</v>
      </c>
      <c r="W7" s="1181"/>
      <c r="X7" s="1181">
        <v>1022394</v>
      </c>
      <c r="Y7" s="1189" t="s">
        <v>952</v>
      </c>
      <c r="Z7" s="1181"/>
    </row>
    <row r="8" spans="1:26">
      <c r="A8" s="1172" t="s">
        <v>133</v>
      </c>
      <c r="B8" s="1178" t="s">
        <v>134</v>
      </c>
      <c r="C8" s="1178" t="s">
        <v>955</v>
      </c>
      <c r="D8" s="1172" t="s">
        <v>136</v>
      </c>
      <c r="E8" s="1173">
        <v>46247.083333333336</v>
      </c>
      <c r="F8" s="1172">
        <v>11.9</v>
      </c>
      <c r="G8" s="1178">
        <v>121852</v>
      </c>
      <c r="H8" s="1174" t="s">
        <v>548</v>
      </c>
      <c r="I8" s="1178"/>
      <c r="J8" s="1178"/>
      <c r="K8" s="1178"/>
      <c r="L8" s="1178">
        <v>161</v>
      </c>
      <c r="M8" s="1178"/>
      <c r="N8" s="1178"/>
      <c r="O8" s="1178"/>
      <c r="P8" s="1178"/>
      <c r="Q8" s="1175">
        <f t="shared" si="0"/>
        <v>161</v>
      </c>
      <c r="R8" s="1176" t="s">
        <v>32</v>
      </c>
      <c r="S8" s="1177" t="s">
        <v>33</v>
      </c>
      <c r="T8" s="1175"/>
      <c r="U8" s="1440">
        <v>46243.5</v>
      </c>
      <c r="V8" s="1189" t="s">
        <v>100</v>
      </c>
      <c r="W8" s="1181"/>
      <c r="X8" s="1181">
        <v>1022395</v>
      </c>
      <c r="Y8" s="1189" t="s">
        <v>952</v>
      </c>
      <c r="Z8" s="1181"/>
    </row>
    <row r="9" spans="1:26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SUM(I3:I7)</f>
        <v>0</v>
      </c>
      <c r="J9" s="1214">
        <f>SUM(J3:J7)</f>
        <v>0</v>
      </c>
      <c r="K9" s="1214">
        <f t="shared" ref="K9:P9" si="1">SUM(K3:K8)</f>
        <v>0</v>
      </c>
      <c r="L9" s="1214">
        <f t="shared" si="1"/>
        <v>886</v>
      </c>
      <c r="M9" s="1214">
        <f t="shared" si="1"/>
        <v>0</v>
      </c>
      <c r="N9" s="1214">
        <f t="shared" si="1"/>
        <v>0</v>
      </c>
      <c r="O9" s="1214">
        <f t="shared" si="1"/>
        <v>0</v>
      </c>
      <c r="P9" s="1214">
        <f t="shared" si="1"/>
        <v>0</v>
      </c>
      <c r="Q9" s="1214">
        <f>SUM(Q3:Q8)</f>
        <v>886</v>
      </c>
      <c r="R9" s="1215"/>
      <c r="S9" s="1215"/>
      <c r="T9" s="1215"/>
      <c r="U9" s="1215"/>
      <c r="V9" s="1215"/>
      <c r="W9" s="1215"/>
      <c r="X9" s="1215"/>
      <c r="Y9" s="1215"/>
      <c r="Z9" s="1215"/>
    </row>
    <row r="10" spans="1:26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Y10" s="1216"/>
    </row>
    <row r="11" spans="1:26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6">
      <c r="A13" s="1194" t="s">
        <v>100</v>
      </c>
      <c r="B13" s="1548" t="s">
        <v>39</v>
      </c>
      <c r="C13" s="1548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>
      <c r="A14" s="1195" t="s">
        <v>169</v>
      </c>
      <c r="B14" s="1554" t="s">
        <v>956</v>
      </c>
      <c r="C14" s="1554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>
      <c r="A15" s="1489" t="s">
        <v>161</v>
      </c>
      <c r="B15" s="1606" t="s">
        <v>41</v>
      </c>
      <c r="C15" s="160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 ht="15" customHeight="1">
      <c r="A16" s="1225" t="s">
        <v>42</v>
      </c>
      <c r="B16" s="1555" t="s">
        <v>957</v>
      </c>
      <c r="C16" s="1555"/>
      <c r="D16" s="1216"/>
      <c r="E16" s="1216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6">
      <c r="A17" s="1225" t="s">
        <v>42</v>
      </c>
      <c r="B17" s="1556"/>
      <c r="C17" s="1555"/>
      <c r="F17" s="1216"/>
      <c r="G17" s="1216"/>
      <c r="H17" s="1216"/>
      <c r="I17" s="1216"/>
      <c r="J17" s="122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6">
      <c r="A18" s="1225" t="s">
        <v>43</v>
      </c>
      <c r="B18" s="1556" t="s">
        <v>958</v>
      </c>
      <c r="C18" s="1555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19" spans="1:26">
      <c r="A19" s="1225" t="s">
        <v>44</v>
      </c>
      <c r="B19" s="1557">
        <v>0.66666666666666663</v>
      </c>
      <c r="C19" s="1557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Y19" s="1216"/>
    </row>
    <row r="20" spans="1:26">
      <c r="A20" s="1226"/>
      <c r="B20" s="1216"/>
      <c r="C20" s="1216"/>
      <c r="D20" s="1216"/>
      <c r="E20" s="1216"/>
      <c r="F20" s="1216"/>
      <c r="G20" s="1216"/>
      <c r="H20" s="1216"/>
      <c r="I20" s="1216"/>
      <c r="J20" s="1216"/>
      <c r="K20" s="1216"/>
      <c r="L20" s="1216"/>
      <c r="M20" s="1216"/>
      <c r="N20" s="1216"/>
      <c r="O20" s="1216"/>
      <c r="P20" s="1216"/>
      <c r="Q20" s="1216"/>
      <c r="R20" s="1216"/>
      <c r="S20" s="1216"/>
      <c r="T20" s="1216"/>
      <c r="U20" s="1216"/>
      <c r="V20" s="1216"/>
      <c r="W20" s="1216"/>
      <c r="X20" s="1216"/>
      <c r="Y20" s="1216"/>
    </row>
    <row r="21" spans="1:26" ht="23.25" customHeight="1">
      <c r="A21" s="1603" t="s">
        <v>194</v>
      </c>
      <c r="B21" s="1603"/>
      <c r="C21" s="1603"/>
      <c r="D21" s="1603"/>
      <c r="E21" s="1603"/>
      <c r="F21" s="1603"/>
      <c r="G21" s="1240"/>
      <c r="H21" s="1241"/>
      <c r="I21" s="1603" t="s">
        <v>959</v>
      </c>
      <c r="J21" s="1603"/>
      <c r="K21" s="1603"/>
      <c r="L21" s="1603"/>
      <c r="M21" s="1603"/>
      <c r="N21" s="1603"/>
      <c r="O21" s="1603"/>
      <c r="P21" s="1603"/>
      <c r="Q21" s="1603"/>
      <c r="R21" s="1604" t="s">
        <v>960</v>
      </c>
      <c r="S21" s="1605"/>
      <c r="T21" s="1604"/>
      <c r="U21" s="1604"/>
      <c r="V21" s="1604"/>
      <c r="W21" s="1604"/>
      <c r="X21" s="1604"/>
      <c r="Y21" s="1604"/>
      <c r="Z21" s="1604"/>
    </row>
    <row r="22" spans="1:26" ht="26.25" customHeight="1">
      <c r="A22" s="1210" t="s">
        <v>3</v>
      </c>
      <c r="B22" s="1210" t="s">
        <v>4</v>
      </c>
      <c r="C22" s="1210" t="s">
        <v>5</v>
      </c>
      <c r="D22" s="1210" t="s">
        <v>6</v>
      </c>
      <c r="E22" s="1210" t="s">
        <v>7</v>
      </c>
      <c r="F22" s="1210" t="s">
        <v>8</v>
      </c>
      <c r="G22" s="1210" t="s">
        <v>9</v>
      </c>
      <c r="H22" s="1211" t="s">
        <v>10</v>
      </c>
      <c r="I22" s="1227" t="s">
        <v>11</v>
      </c>
      <c r="J22" s="1227" t="s">
        <v>12</v>
      </c>
      <c r="K22" s="1227" t="s">
        <v>13</v>
      </c>
      <c r="L22" s="1227" t="s">
        <v>14</v>
      </c>
      <c r="M22" s="1227" t="s">
        <v>15</v>
      </c>
      <c r="N22" s="1227" t="s">
        <v>16</v>
      </c>
      <c r="O22" s="1227" t="s">
        <v>17</v>
      </c>
      <c r="P22" s="1212" t="s">
        <v>18</v>
      </c>
      <c r="Q22" s="1210" t="s">
        <v>19</v>
      </c>
      <c r="R22" s="1210" t="s">
        <v>20</v>
      </c>
      <c r="S22" s="1213" t="s">
        <v>21</v>
      </c>
      <c r="T22" s="1213" t="s">
        <v>22</v>
      </c>
      <c r="U22" s="1419" t="s">
        <v>857</v>
      </c>
      <c r="V22" s="1210" t="s">
        <v>24</v>
      </c>
      <c r="W22" s="1210" t="s">
        <v>25</v>
      </c>
      <c r="X22" s="1210" t="s">
        <v>26</v>
      </c>
      <c r="Y22" s="1210" t="s">
        <v>27</v>
      </c>
      <c r="Z22" s="1210" t="s">
        <v>28</v>
      </c>
    </row>
    <row r="23" spans="1:26">
      <c r="A23" s="1172" t="s">
        <v>141</v>
      </c>
      <c r="B23" s="1172" t="s">
        <v>69</v>
      </c>
      <c r="C23" s="1172" t="s">
        <v>961</v>
      </c>
      <c r="D23" s="1172" t="s">
        <v>666</v>
      </c>
      <c r="E23" s="1173">
        <v>46248.527777777781</v>
      </c>
      <c r="F23" s="1172">
        <v>11.8</v>
      </c>
      <c r="G23" s="1172">
        <v>121816</v>
      </c>
      <c r="H23" s="1174"/>
      <c r="I23" s="1172"/>
      <c r="J23" s="1172"/>
      <c r="K23" s="1172"/>
      <c r="L23" s="1186">
        <v>107</v>
      </c>
      <c r="M23" s="1186">
        <v>54</v>
      </c>
      <c r="N23" s="1172"/>
      <c r="O23" s="1172"/>
      <c r="P23" s="1172"/>
      <c r="Q23" s="1175">
        <f t="shared" ref="Q23:Q29" si="2">SUM(I23:P23)</f>
        <v>161</v>
      </c>
      <c r="R23" s="1175" t="s">
        <v>30</v>
      </c>
      <c r="S23" s="1175" t="s">
        <v>31</v>
      </c>
      <c r="T23" s="1175"/>
      <c r="U23" s="1440">
        <v>46241.666666666664</v>
      </c>
      <c r="V23" s="1189" t="s">
        <v>523</v>
      </c>
      <c r="W23" s="1181" t="s">
        <v>634</v>
      </c>
      <c r="X23" s="1181">
        <v>1022406</v>
      </c>
      <c r="Y23" s="1181" t="s">
        <v>962</v>
      </c>
      <c r="Z23" s="1181"/>
    </row>
    <row r="24" spans="1:26">
      <c r="A24" s="1172" t="s">
        <v>142</v>
      </c>
      <c r="B24" s="1172" t="s">
        <v>72</v>
      </c>
      <c r="C24" s="1172" t="s">
        <v>963</v>
      </c>
      <c r="D24" s="1172" t="s">
        <v>754</v>
      </c>
      <c r="E24" s="1173">
        <v>46248.538194444445</v>
      </c>
      <c r="F24" s="1172">
        <v>13.4</v>
      </c>
      <c r="G24" s="1172">
        <v>121817</v>
      </c>
      <c r="H24" s="1174"/>
      <c r="I24" s="1172"/>
      <c r="J24" s="1172"/>
      <c r="K24" s="1172"/>
      <c r="L24" s="1186">
        <v>107</v>
      </c>
      <c r="M24" s="1186">
        <v>54</v>
      </c>
      <c r="N24" s="1172"/>
      <c r="O24" s="1172"/>
      <c r="P24" s="1172"/>
      <c r="Q24" s="1175">
        <f t="shared" si="2"/>
        <v>161</v>
      </c>
      <c r="R24" s="1175" t="s">
        <v>30</v>
      </c>
      <c r="S24" s="1175" t="s">
        <v>31</v>
      </c>
      <c r="T24" s="1175"/>
      <c r="U24" s="1440">
        <v>46241.666666666664</v>
      </c>
      <c r="V24" s="1189" t="s">
        <v>523</v>
      </c>
      <c r="W24" s="1181" t="s">
        <v>634</v>
      </c>
      <c r="X24" s="1181">
        <v>1022407</v>
      </c>
      <c r="Y24" s="1181" t="s">
        <v>962</v>
      </c>
      <c r="Z24" s="1181"/>
    </row>
    <row r="25" spans="1:26">
      <c r="A25" s="1172" t="s">
        <v>121</v>
      </c>
      <c r="B25" s="1172" t="s">
        <v>825</v>
      </c>
      <c r="C25" s="1172" t="s">
        <v>964</v>
      </c>
      <c r="D25" s="1172" t="s">
        <v>965</v>
      </c>
      <c r="E25" s="1173">
        <v>46247.277777777781</v>
      </c>
      <c r="F25" s="1172">
        <v>12.8</v>
      </c>
      <c r="G25" s="1172">
        <v>121844</v>
      </c>
      <c r="H25" s="1174" t="s">
        <v>548</v>
      </c>
      <c r="I25" s="1172"/>
      <c r="J25" s="1172"/>
      <c r="K25" s="1172"/>
      <c r="L25" s="1172">
        <v>161</v>
      </c>
      <c r="M25" s="1172"/>
      <c r="N25" s="1172"/>
      <c r="O25" s="1172"/>
      <c r="P25" s="1172"/>
      <c r="Q25" s="1175">
        <f t="shared" si="2"/>
        <v>161</v>
      </c>
      <c r="R25" s="1176" t="s">
        <v>32</v>
      </c>
      <c r="S25" s="1177" t="s">
        <v>33</v>
      </c>
      <c r="T25" s="1175"/>
      <c r="U25" s="1440">
        <v>46241.5</v>
      </c>
      <c r="V25" s="1190" t="s">
        <v>508</v>
      </c>
      <c r="W25" s="1181" t="s">
        <v>860</v>
      </c>
      <c r="X25" s="1181">
        <v>1022408</v>
      </c>
      <c r="Y25" s="1181" t="s">
        <v>966</v>
      </c>
      <c r="Z25" s="1181"/>
    </row>
    <row r="26" spans="1:26">
      <c r="A26" s="1178" t="s">
        <v>142</v>
      </c>
      <c r="B26" s="1172" t="s">
        <v>391</v>
      </c>
      <c r="C26" s="1172" t="s">
        <v>967</v>
      </c>
      <c r="D26" s="1172" t="s">
        <v>393</v>
      </c>
      <c r="E26" s="1173">
        <v>46248.489583333336</v>
      </c>
      <c r="F26" s="1172"/>
      <c r="G26" s="1178">
        <v>121843</v>
      </c>
      <c r="H26" s="1205"/>
      <c r="I26" s="1178"/>
      <c r="J26" s="1178"/>
      <c r="K26" s="1186">
        <v>134</v>
      </c>
      <c r="L26" s="1186">
        <v>27</v>
      </c>
      <c r="M26" s="1178"/>
      <c r="N26" s="1178"/>
      <c r="O26" s="1178"/>
      <c r="P26" s="1178"/>
      <c r="Q26" s="1175">
        <f t="shared" si="2"/>
        <v>161</v>
      </c>
      <c r="R26" s="1175" t="s">
        <v>30</v>
      </c>
      <c r="S26" s="1175" t="s">
        <v>31</v>
      </c>
      <c r="T26" s="1175"/>
      <c r="U26" s="1440"/>
      <c r="V26" s="1189" t="s">
        <v>523</v>
      </c>
      <c r="W26" s="1181" t="s">
        <v>634</v>
      </c>
      <c r="X26" s="1181">
        <v>1022409</v>
      </c>
      <c r="Y26" s="1181" t="s">
        <v>962</v>
      </c>
      <c r="Z26" s="1181"/>
    </row>
    <row r="27" spans="1:26" ht="38.25">
      <c r="A27" s="1178" t="s">
        <v>190</v>
      </c>
      <c r="B27" s="1172" t="s">
        <v>80</v>
      </c>
      <c r="C27" s="1491" t="s">
        <v>968</v>
      </c>
      <c r="D27" s="1172" t="s">
        <v>758</v>
      </c>
      <c r="E27" s="1173">
        <v>46248.447916666664</v>
      </c>
      <c r="F27" s="1172">
        <v>10.8</v>
      </c>
      <c r="G27" s="1178">
        <v>121866</v>
      </c>
      <c r="H27" s="1205" t="s">
        <v>969</v>
      </c>
      <c r="I27" s="1178"/>
      <c r="J27" s="1178"/>
      <c r="K27" s="1178"/>
      <c r="L27" s="1178"/>
      <c r="M27" s="1186">
        <v>119</v>
      </c>
      <c r="N27" s="1186">
        <v>33</v>
      </c>
      <c r="O27" s="1186">
        <v>9</v>
      </c>
      <c r="P27" s="1178"/>
      <c r="Q27" s="1175">
        <f t="shared" si="2"/>
        <v>161</v>
      </c>
      <c r="R27" s="1176" t="s">
        <v>32</v>
      </c>
      <c r="S27" s="1177" t="s">
        <v>33</v>
      </c>
      <c r="T27" s="1175"/>
      <c r="U27" s="1440">
        <v>46244.5</v>
      </c>
      <c r="V27" s="1306" t="s">
        <v>760</v>
      </c>
      <c r="W27" s="1181" t="s">
        <v>860</v>
      </c>
      <c r="X27" s="1181">
        <v>1022410</v>
      </c>
      <c r="Y27" s="1181" t="s">
        <v>970</v>
      </c>
      <c r="Z27" s="1181"/>
    </row>
    <row r="28" spans="1:26">
      <c r="A28" s="1178" t="s">
        <v>97</v>
      </c>
      <c r="B28" s="1172" t="s">
        <v>92</v>
      </c>
      <c r="C28" s="1172" t="s">
        <v>971</v>
      </c>
      <c r="D28" s="1172" t="s">
        <v>159</v>
      </c>
      <c r="E28" s="1173">
        <v>46248.041666666664</v>
      </c>
      <c r="F28" s="1172">
        <v>11.9</v>
      </c>
      <c r="G28" s="1178">
        <v>121865</v>
      </c>
      <c r="H28" s="1205" t="s">
        <v>972</v>
      </c>
      <c r="I28" s="1178"/>
      <c r="J28" s="1178"/>
      <c r="K28" s="1178"/>
      <c r="L28" s="1178"/>
      <c r="M28" s="1186">
        <v>60</v>
      </c>
      <c r="N28" s="1186">
        <v>21</v>
      </c>
      <c r="O28" s="1178"/>
      <c r="P28" s="1178"/>
      <c r="Q28" s="1175">
        <f t="shared" si="2"/>
        <v>81</v>
      </c>
      <c r="R28" s="1176" t="s">
        <v>32</v>
      </c>
      <c r="S28" s="1177" t="s">
        <v>33</v>
      </c>
      <c r="T28" s="1454" t="b">
        <v>1</v>
      </c>
      <c r="U28" s="1440">
        <v>46245.5</v>
      </c>
      <c r="V28" s="1189" t="s">
        <v>523</v>
      </c>
      <c r="W28" s="1181" t="s">
        <v>860</v>
      </c>
      <c r="X28" s="1181">
        <v>1022411</v>
      </c>
      <c r="Y28" s="1181" t="s">
        <v>973</v>
      </c>
      <c r="Z28" s="1181"/>
    </row>
    <row r="29" spans="1:26">
      <c r="A29" s="1178" t="s">
        <v>105</v>
      </c>
      <c r="B29" s="1172" t="s">
        <v>78</v>
      </c>
      <c r="C29" s="1172" t="s">
        <v>974</v>
      </c>
      <c r="D29" s="1172" t="s">
        <v>521</v>
      </c>
      <c r="E29" s="1173">
        <v>46247.680555555555</v>
      </c>
      <c r="F29" s="1172">
        <v>12.3</v>
      </c>
      <c r="G29" s="1178">
        <v>121868</v>
      </c>
      <c r="H29" s="1205" t="s">
        <v>972</v>
      </c>
      <c r="I29" s="1178"/>
      <c r="J29" s="1178"/>
      <c r="K29" s="1178"/>
      <c r="L29" s="1178"/>
      <c r="M29" s="1186">
        <v>60</v>
      </c>
      <c r="N29" s="1186">
        <v>21</v>
      </c>
      <c r="O29" s="1178"/>
      <c r="P29" s="1178"/>
      <c r="Q29" s="1175">
        <f t="shared" si="2"/>
        <v>81</v>
      </c>
      <c r="R29" s="1176" t="s">
        <v>32</v>
      </c>
      <c r="S29" s="1177" t="s">
        <v>33</v>
      </c>
      <c r="T29" s="1175"/>
      <c r="U29" s="1440">
        <v>46244.666666666664</v>
      </c>
      <c r="V29" s="1189" t="s">
        <v>523</v>
      </c>
      <c r="W29" s="1181" t="s">
        <v>860</v>
      </c>
      <c r="X29" s="1181">
        <v>1022412</v>
      </c>
      <c r="Y29" s="1181" t="s">
        <v>970</v>
      </c>
      <c r="Z29" s="1181"/>
    </row>
    <row r="30" spans="1:26">
      <c r="A30" s="1214" t="s">
        <v>19</v>
      </c>
      <c r="B30" s="1209"/>
      <c r="C30" s="1209"/>
      <c r="D30" s="1209"/>
      <c r="E30" s="1214"/>
      <c r="F30" s="1209"/>
      <c r="G30" s="1209"/>
      <c r="H30" s="1209"/>
      <c r="I30" s="1214">
        <f>SUM(I23:I25)</f>
        <v>0</v>
      </c>
      <c r="J30" s="1214">
        <f t="shared" ref="J30:Q30" si="3">SUM(J23:J29)</f>
        <v>0</v>
      </c>
      <c r="K30" s="1214">
        <f t="shared" si="3"/>
        <v>134</v>
      </c>
      <c r="L30" s="1214">
        <f t="shared" si="3"/>
        <v>402</v>
      </c>
      <c r="M30" s="1214">
        <f t="shared" si="3"/>
        <v>347</v>
      </c>
      <c r="N30" s="1214">
        <f t="shared" si="3"/>
        <v>75</v>
      </c>
      <c r="O30" s="1214">
        <f t="shared" si="3"/>
        <v>9</v>
      </c>
      <c r="P30" s="1214">
        <f t="shared" si="3"/>
        <v>0</v>
      </c>
      <c r="Q30" s="1214">
        <f t="shared" si="3"/>
        <v>967</v>
      </c>
      <c r="R30" s="1215"/>
      <c r="S30" s="1215"/>
      <c r="T30" s="1215"/>
      <c r="U30" s="1215"/>
      <c r="V30" s="1215"/>
      <c r="W30" s="1215"/>
      <c r="X30" s="1215"/>
      <c r="Y30" s="1215"/>
      <c r="Z30" s="1215"/>
    </row>
    <row r="31" spans="1:26">
      <c r="A31" s="1216"/>
      <c r="B31" s="1216"/>
      <c r="C31" s="1216"/>
      <c r="D31" s="1216"/>
      <c r="E31" s="1216"/>
      <c r="F31" s="1217"/>
      <c r="G31" s="1217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</row>
    <row r="32" spans="1:26">
      <c r="A32" s="1218" t="s">
        <v>34</v>
      </c>
      <c r="B32" s="1552"/>
      <c r="C32" s="1552"/>
      <c r="D32" s="1552"/>
      <c r="E32" s="1216"/>
      <c r="F32" s="1216"/>
      <c r="G32" s="1216"/>
      <c r="H32" s="1216"/>
      <c r="I32" s="1216"/>
      <c r="J32" s="1216"/>
      <c r="K32" s="1553"/>
      <c r="L32" s="1553"/>
      <c r="M32" s="1553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</row>
    <row r="33" spans="1:26" ht="15.75" customHeight="1">
      <c r="A33" s="1220" t="s">
        <v>35</v>
      </c>
      <c r="B33" s="1221" t="s">
        <v>36</v>
      </c>
      <c r="C33" s="1222" t="s">
        <v>37</v>
      </c>
      <c r="D33" s="1219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  <c r="Y33" s="1216"/>
    </row>
    <row r="34" spans="1:26" ht="15" customHeight="1">
      <c r="A34" s="1194" t="s">
        <v>523</v>
      </c>
      <c r="B34" s="1548" t="s">
        <v>41</v>
      </c>
      <c r="C34" s="1548"/>
      <c r="D34" s="1223"/>
      <c r="E34" s="1224" t="s">
        <v>40</v>
      </c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  <c r="Y34" s="1216"/>
    </row>
    <row r="35" spans="1:26">
      <c r="A35" s="1195" t="s">
        <v>508</v>
      </c>
      <c r="B35" s="1554" t="s">
        <v>39</v>
      </c>
      <c r="C35" s="1554"/>
      <c r="D35" s="1216"/>
      <c r="E35" s="1216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  <c r="Y35" s="1216"/>
    </row>
    <row r="36" spans="1:26" ht="26.25">
      <c r="A36" s="1492" t="s">
        <v>760</v>
      </c>
      <c r="B36" s="1492" t="s">
        <v>956</v>
      </c>
      <c r="C36" s="1492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</row>
    <row r="37" spans="1:26">
      <c r="A37" s="1225" t="s">
        <v>42</v>
      </c>
      <c r="B37" s="1555"/>
      <c r="C37" s="1555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  <c r="Y37" s="1216"/>
    </row>
    <row r="38" spans="1:26">
      <c r="A38" s="1225" t="s">
        <v>42</v>
      </c>
      <c r="B38" s="1555"/>
      <c r="C38" s="1555"/>
      <c r="F38" s="1216"/>
      <c r="G38" s="1216"/>
      <c r="H38" s="1216"/>
      <c r="I38" s="1216"/>
      <c r="J38" s="1216"/>
      <c r="K38" s="1216"/>
      <c r="L38" s="1216"/>
      <c r="M38" s="1216"/>
      <c r="N38" s="1216"/>
      <c r="O38" s="1216"/>
      <c r="P38" s="1216"/>
      <c r="Q38" s="1216"/>
      <c r="R38" s="1216"/>
      <c r="S38" s="1216"/>
      <c r="T38" s="1216"/>
      <c r="U38" s="1216"/>
      <c r="V38" s="1216"/>
      <c r="W38" s="1216"/>
      <c r="X38" s="1216"/>
      <c r="Y38" s="1216"/>
    </row>
    <row r="39" spans="1:26">
      <c r="A39" s="1225" t="s">
        <v>43</v>
      </c>
      <c r="B39" s="1556"/>
      <c r="C39" s="1556"/>
      <c r="D39" s="1216"/>
      <c r="E39" s="1216"/>
      <c r="F39" s="1216"/>
      <c r="G39" s="1216"/>
      <c r="H39" s="1216"/>
      <c r="I39" s="1216"/>
      <c r="J39" s="1216"/>
      <c r="K39" s="1216"/>
      <c r="L39" s="1216"/>
      <c r="M39" s="1216"/>
      <c r="N39" s="1216"/>
      <c r="O39" s="1216"/>
      <c r="P39" s="1216"/>
      <c r="Q39" s="1216"/>
      <c r="R39" s="1216"/>
      <c r="S39" s="1216"/>
      <c r="T39" s="1216"/>
      <c r="U39" s="1216"/>
      <c r="V39" s="1216"/>
      <c r="W39" s="1216"/>
      <c r="X39" s="1216"/>
      <c r="Y39" s="1216"/>
    </row>
    <row r="40" spans="1:26">
      <c r="A40" s="1225" t="s">
        <v>44</v>
      </c>
      <c r="B40" s="1557"/>
      <c r="C40" s="1557"/>
      <c r="D40" s="1216"/>
      <c r="E40" s="1216"/>
      <c r="F40" s="1216"/>
      <c r="G40" s="1216"/>
      <c r="H40" s="1216"/>
      <c r="I40" s="1216"/>
      <c r="J40" s="1216"/>
      <c r="K40" s="1216"/>
      <c r="L40" s="1216"/>
      <c r="M40" s="1216"/>
      <c r="N40" s="1216"/>
      <c r="O40" s="1216"/>
      <c r="P40" s="1216"/>
      <c r="Q40" s="1216"/>
      <c r="R40" s="1216"/>
      <c r="S40" s="1216"/>
      <c r="T40" s="1216"/>
      <c r="U40" s="1216"/>
      <c r="V40" s="1216"/>
      <c r="W40" s="1216"/>
      <c r="X40" s="1216"/>
      <c r="Y40" s="1216"/>
    </row>
    <row r="42" spans="1:26" ht="23.25">
      <c r="A42" s="1549" t="s">
        <v>205</v>
      </c>
      <c r="B42" s="1549"/>
      <c r="C42" s="1549"/>
      <c r="D42" s="1549"/>
      <c r="E42" s="1549"/>
      <c r="F42" s="1549"/>
      <c r="G42" s="1208"/>
      <c r="H42" s="1209"/>
      <c r="I42" s="1549" t="s">
        <v>446</v>
      </c>
      <c r="J42" s="1549"/>
      <c r="K42" s="1549"/>
      <c r="L42" s="1549"/>
      <c r="M42" s="1549"/>
      <c r="N42" s="1549"/>
      <c r="O42" s="1549"/>
      <c r="P42" s="1549"/>
      <c r="Q42" s="1549"/>
      <c r="R42" s="1550" t="s">
        <v>975</v>
      </c>
      <c r="S42" s="1551"/>
      <c r="T42" s="1550"/>
      <c r="U42" s="1550"/>
      <c r="V42" s="1550"/>
      <c r="W42" s="1550"/>
      <c r="X42" s="1550"/>
      <c r="Y42" s="1550"/>
      <c r="Z42" s="1550"/>
    </row>
    <row r="43" spans="1:26" ht="26.25">
      <c r="A43" s="1210" t="s">
        <v>3</v>
      </c>
      <c r="B43" s="1210" t="s">
        <v>4</v>
      </c>
      <c r="C43" s="1210" t="s">
        <v>5</v>
      </c>
      <c r="D43" s="1210" t="s">
        <v>6</v>
      </c>
      <c r="E43" s="1210" t="s">
        <v>7</v>
      </c>
      <c r="F43" s="1210" t="s">
        <v>8</v>
      </c>
      <c r="G43" s="1210" t="s">
        <v>9</v>
      </c>
      <c r="H43" s="1211" t="s">
        <v>10</v>
      </c>
      <c r="I43" s="1227" t="s">
        <v>11</v>
      </c>
      <c r="J43" s="1227" t="s">
        <v>12</v>
      </c>
      <c r="K43" s="1227" t="s">
        <v>13</v>
      </c>
      <c r="L43" s="1227" t="s">
        <v>14</v>
      </c>
      <c r="M43" s="1227" t="s">
        <v>15</v>
      </c>
      <c r="N43" s="1227" t="s">
        <v>16</v>
      </c>
      <c r="O43" s="1227" t="s">
        <v>17</v>
      </c>
      <c r="P43" s="1212" t="s">
        <v>18</v>
      </c>
      <c r="Q43" s="1210" t="s">
        <v>19</v>
      </c>
      <c r="R43" s="1210" t="s">
        <v>20</v>
      </c>
      <c r="S43" s="1213" t="s">
        <v>21</v>
      </c>
      <c r="T43" s="1213" t="s">
        <v>22</v>
      </c>
      <c r="U43" s="1419" t="s">
        <v>857</v>
      </c>
      <c r="V43" s="1210" t="s">
        <v>24</v>
      </c>
      <c r="W43" s="1210" t="s">
        <v>25</v>
      </c>
      <c r="X43" s="1210" t="s">
        <v>26</v>
      </c>
      <c r="Y43" s="1210" t="s">
        <v>27</v>
      </c>
      <c r="Z43" s="1210" t="s">
        <v>28</v>
      </c>
    </row>
    <row r="44" spans="1:26" ht="23.25" customHeight="1">
      <c r="A44" s="1172" t="s">
        <v>111</v>
      </c>
      <c r="B44" s="1172" t="s">
        <v>65</v>
      </c>
      <c r="C44" s="1172" t="s">
        <v>976</v>
      </c>
      <c r="D44" s="1172" t="s">
        <v>64</v>
      </c>
      <c r="E44" s="1173">
        <v>46248.472222222219</v>
      </c>
      <c r="F44" s="1172">
        <v>17</v>
      </c>
      <c r="G44" s="1172">
        <v>121818</v>
      </c>
      <c r="H44" s="1174"/>
      <c r="I44" s="1172"/>
      <c r="J44" s="1172"/>
      <c r="K44" s="1172"/>
      <c r="L44" s="1172"/>
      <c r="M44" s="1186">
        <v>161</v>
      </c>
      <c r="N44" s="1172"/>
      <c r="O44" s="1172"/>
      <c r="P44" s="1172"/>
      <c r="Q44" s="1175">
        <f>SUM(I44:P44)</f>
        <v>161</v>
      </c>
      <c r="R44" s="1175" t="s">
        <v>30</v>
      </c>
      <c r="S44" s="1177" t="s">
        <v>33</v>
      </c>
      <c r="T44" s="1175"/>
      <c r="U44" s="1440">
        <v>46245.5</v>
      </c>
      <c r="V44" s="1190" t="s">
        <v>169</v>
      </c>
      <c r="W44" s="1181"/>
      <c r="X44" s="1181">
        <v>1022401</v>
      </c>
      <c r="Y44" s="1181" t="s">
        <v>977</v>
      </c>
      <c r="Z44" s="1181"/>
    </row>
    <row r="45" spans="1:26">
      <c r="A45" s="1172" t="s">
        <v>97</v>
      </c>
      <c r="B45" s="1172" t="s">
        <v>78</v>
      </c>
      <c r="C45" s="1172" t="s">
        <v>978</v>
      </c>
      <c r="D45" s="1172" t="s">
        <v>99</v>
      </c>
      <c r="E45" s="1173">
        <v>46247.28125</v>
      </c>
      <c r="F45" s="1172">
        <v>13.3</v>
      </c>
      <c r="G45" s="1172">
        <v>121853</v>
      </c>
      <c r="H45" s="1174" t="s">
        <v>740</v>
      </c>
      <c r="I45" s="1172"/>
      <c r="J45" s="1172"/>
      <c r="K45" s="1172"/>
      <c r="L45" s="1172"/>
      <c r="M45" s="1186">
        <v>80</v>
      </c>
      <c r="N45" s="1172">
        <v>81</v>
      </c>
      <c r="O45" s="1172"/>
      <c r="P45" s="1172"/>
      <c r="Q45" s="1175">
        <f>SUM(I45:P45)</f>
        <v>161</v>
      </c>
      <c r="R45" s="1176" t="s">
        <v>32</v>
      </c>
      <c r="S45" s="1177" t="s">
        <v>33</v>
      </c>
      <c r="T45" s="1454" t="b">
        <v>1</v>
      </c>
      <c r="U45" s="1440">
        <v>46241.5</v>
      </c>
      <c r="V45" s="1189" t="s">
        <v>100</v>
      </c>
      <c r="W45" s="1181"/>
      <c r="X45" s="1181">
        <v>1022402</v>
      </c>
      <c r="Y45" s="1181" t="s">
        <v>979</v>
      </c>
      <c r="Z45" s="1181"/>
    </row>
    <row r="46" spans="1:26">
      <c r="A46" s="1172" t="s">
        <v>120</v>
      </c>
      <c r="B46" s="1172" t="s">
        <v>134</v>
      </c>
      <c r="C46" s="1172" t="s">
        <v>980</v>
      </c>
      <c r="D46" s="1172" t="s">
        <v>136</v>
      </c>
      <c r="E46" s="1173">
        <v>46247.083333333336</v>
      </c>
      <c r="F46" s="1172">
        <v>11.9</v>
      </c>
      <c r="G46" s="1172">
        <v>121845</v>
      </c>
      <c r="H46" s="1174" t="s">
        <v>548</v>
      </c>
      <c r="I46" s="1172"/>
      <c r="J46" s="1172"/>
      <c r="K46" s="1172"/>
      <c r="L46" s="1172">
        <v>161</v>
      </c>
      <c r="M46" s="1172"/>
      <c r="N46" s="1172"/>
      <c r="O46" s="1172"/>
      <c r="P46" s="1172"/>
      <c r="Q46" s="1175">
        <f>SUM(I46:P46)</f>
        <v>161</v>
      </c>
      <c r="R46" s="1176" t="s">
        <v>32</v>
      </c>
      <c r="S46" s="1177" t="s">
        <v>33</v>
      </c>
      <c r="T46" s="1175"/>
      <c r="U46" s="1440">
        <v>46243.5</v>
      </c>
      <c r="V46" s="1207" t="s">
        <v>100</v>
      </c>
      <c r="W46" s="1181"/>
      <c r="X46" s="1181">
        <v>1022403</v>
      </c>
      <c r="Y46" s="1189" t="s">
        <v>962</v>
      </c>
      <c r="Z46" s="1181"/>
    </row>
    <row r="47" spans="1:26">
      <c r="A47" s="1172" t="s">
        <v>86</v>
      </c>
      <c r="B47" s="1172" t="s">
        <v>80</v>
      </c>
      <c r="C47" s="1172" t="s">
        <v>981</v>
      </c>
      <c r="D47" s="1172" t="s">
        <v>117</v>
      </c>
      <c r="E47" s="1173">
        <v>46248.402777777781</v>
      </c>
      <c r="F47" s="1172">
        <v>12.9</v>
      </c>
      <c r="G47" s="1172">
        <v>121849</v>
      </c>
      <c r="H47" s="1174" t="s">
        <v>548</v>
      </c>
      <c r="I47" s="1172"/>
      <c r="J47" s="1172"/>
      <c r="K47" s="1172"/>
      <c r="L47" s="1172">
        <v>161</v>
      </c>
      <c r="M47" s="1172"/>
      <c r="N47" s="1172"/>
      <c r="O47" s="1172"/>
      <c r="P47" s="1172"/>
      <c r="Q47" s="1175">
        <f>SUM(I47:P47)</f>
        <v>161</v>
      </c>
      <c r="R47" s="1176" t="s">
        <v>32</v>
      </c>
      <c r="S47" s="1177" t="s">
        <v>33</v>
      </c>
      <c r="T47" s="1175"/>
      <c r="U47" s="1440">
        <v>46244.5</v>
      </c>
      <c r="V47" s="1189" t="s">
        <v>100</v>
      </c>
      <c r="W47" s="1181"/>
      <c r="X47" s="1181">
        <v>1022404</v>
      </c>
      <c r="Y47" s="1181" t="s">
        <v>982</v>
      </c>
      <c r="Z47" s="1181"/>
    </row>
    <row r="48" spans="1:26">
      <c r="A48" s="1172" t="s">
        <v>105</v>
      </c>
      <c r="B48" s="1172" t="s">
        <v>78</v>
      </c>
      <c r="C48" s="1172" t="s">
        <v>983</v>
      </c>
      <c r="D48" s="1172" t="s">
        <v>99</v>
      </c>
      <c r="E48" s="1173">
        <v>46247.28125</v>
      </c>
      <c r="F48" s="1172">
        <v>13.3</v>
      </c>
      <c r="G48" s="1172">
        <v>121846</v>
      </c>
      <c r="H48" s="1174" t="s">
        <v>740</v>
      </c>
      <c r="I48" s="1172"/>
      <c r="J48" s="1172"/>
      <c r="K48" s="1172"/>
      <c r="L48" s="1172"/>
      <c r="M48" s="1172">
        <v>80</v>
      </c>
      <c r="N48" s="1172">
        <v>81</v>
      </c>
      <c r="O48" s="1172"/>
      <c r="P48" s="1172"/>
      <c r="Q48" s="1175">
        <f>SUM(I48:P48)</f>
        <v>161</v>
      </c>
      <c r="R48" s="1176" t="s">
        <v>32</v>
      </c>
      <c r="S48" s="1177" t="s">
        <v>33</v>
      </c>
      <c r="T48" s="1454" t="b">
        <v>1</v>
      </c>
      <c r="U48" s="1440">
        <v>46241.5</v>
      </c>
      <c r="V48" s="1189" t="s">
        <v>100</v>
      </c>
      <c r="W48" s="1181"/>
      <c r="X48" s="1181">
        <v>1022405</v>
      </c>
      <c r="Y48" s="1181" t="s">
        <v>979</v>
      </c>
      <c r="Z48" s="1181"/>
    </row>
    <row r="49" spans="1:26">
      <c r="A49" s="1214" t="s">
        <v>19</v>
      </c>
      <c r="B49" s="1209"/>
      <c r="C49" s="1209"/>
      <c r="D49" s="1209"/>
      <c r="E49" s="1214"/>
      <c r="F49" s="1209"/>
      <c r="G49" s="1209"/>
      <c r="H49" s="1209"/>
      <c r="I49" s="1214">
        <f>SUM(I44:I47)</f>
        <v>0</v>
      </c>
      <c r="J49" s="1214">
        <f>SUM(J44:J47)</f>
        <v>0</v>
      </c>
      <c r="K49" s="1214">
        <f t="shared" ref="K49:Q49" si="4">SUM(K44:K48)</f>
        <v>0</v>
      </c>
      <c r="L49" s="1214">
        <f t="shared" si="4"/>
        <v>322</v>
      </c>
      <c r="M49" s="1214">
        <f t="shared" si="4"/>
        <v>321</v>
      </c>
      <c r="N49" s="1214">
        <f t="shared" si="4"/>
        <v>162</v>
      </c>
      <c r="O49" s="1214">
        <f t="shared" si="4"/>
        <v>0</v>
      </c>
      <c r="P49" s="1214">
        <f t="shared" si="4"/>
        <v>0</v>
      </c>
      <c r="Q49" s="1214">
        <f t="shared" si="4"/>
        <v>805</v>
      </c>
      <c r="R49" s="1215"/>
      <c r="S49" s="1215"/>
      <c r="T49" s="1215"/>
      <c r="U49" s="1215"/>
      <c r="V49" s="1215"/>
      <c r="W49" s="1215"/>
      <c r="X49" s="1215"/>
      <c r="Y49" s="1215"/>
      <c r="Z49" s="1215"/>
    </row>
    <row r="50" spans="1:26">
      <c r="A50" s="1216"/>
      <c r="B50" s="1216"/>
      <c r="C50" s="1216"/>
      <c r="D50" s="1216"/>
      <c r="E50" s="1216"/>
      <c r="F50" s="1217"/>
      <c r="G50" s="1217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  <c r="Y50" s="1216"/>
    </row>
    <row r="51" spans="1:26">
      <c r="A51" s="1218" t="s">
        <v>34</v>
      </c>
      <c r="B51" s="1552"/>
      <c r="C51" s="1552"/>
      <c r="D51" s="1552"/>
      <c r="E51" s="1216"/>
      <c r="F51" s="1216"/>
      <c r="G51" s="1216"/>
      <c r="H51" s="1216"/>
      <c r="I51" s="1216"/>
      <c r="J51" s="1216"/>
      <c r="K51" s="1553"/>
      <c r="L51" s="1553"/>
      <c r="M51" s="1553"/>
      <c r="N51" s="122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  <c r="Y51" s="1216"/>
    </row>
    <row r="52" spans="1:26" ht="18">
      <c r="A52" s="1220" t="s">
        <v>35</v>
      </c>
      <c r="B52" s="1221" t="s">
        <v>36</v>
      </c>
      <c r="C52" s="1222" t="s">
        <v>37</v>
      </c>
      <c r="D52" s="1219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  <c r="Y52" s="1216"/>
    </row>
    <row r="53" spans="1:26">
      <c r="A53" s="1194" t="s">
        <v>984</v>
      </c>
      <c r="B53" s="1548" t="s">
        <v>956</v>
      </c>
      <c r="C53" s="1548"/>
      <c r="D53" s="1223"/>
      <c r="E53" s="1224" t="s">
        <v>40</v>
      </c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  <c r="Y53" s="1216"/>
    </row>
    <row r="54" spans="1:26">
      <c r="A54" s="1232" t="s">
        <v>985</v>
      </c>
      <c r="B54" s="1232" t="s">
        <v>41</v>
      </c>
      <c r="C54" s="1232"/>
      <c r="D54" s="1223"/>
      <c r="E54" s="1224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  <c r="Y54" s="1216"/>
    </row>
    <row r="55" spans="1:26">
      <c r="A55" s="1195" t="s">
        <v>169</v>
      </c>
      <c r="B55" s="1554" t="s">
        <v>986</v>
      </c>
      <c r="C55" s="1554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  <c r="Y55" s="1216"/>
    </row>
    <row r="56" spans="1:26" ht="15" customHeight="1">
      <c r="A56" s="1225" t="s">
        <v>42</v>
      </c>
      <c r="B56" s="1555" t="s">
        <v>987</v>
      </c>
      <c r="C56" s="1555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  <c r="Y56" s="1216"/>
    </row>
    <row r="57" spans="1:26">
      <c r="A57" s="1225" t="s">
        <v>42</v>
      </c>
      <c r="B57" s="1555"/>
      <c r="C57" s="1555"/>
      <c r="F57" s="1216"/>
      <c r="G57" s="1216"/>
      <c r="H57" s="1216"/>
      <c r="I57" s="1216"/>
      <c r="J57" s="1216"/>
      <c r="K57" s="1216"/>
      <c r="L57" s="1216"/>
      <c r="M57" s="1216"/>
      <c r="N57" s="1216"/>
      <c r="O57" s="1216"/>
      <c r="P57" s="1216"/>
      <c r="Q57" s="1216"/>
      <c r="R57" s="1216"/>
      <c r="S57" s="1216"/>
      <c r="T57" s="1216"/>
      <c r="U57" s="1216"/>
      <c r="V57" s="1216"/>
      <c r="W57" s="1216"/>
      <c r="X57" s="1216"/>
      <c r="Y57" s="1216"/>
    </row>
    <row r="58" spans="1:26">
      <c r="A58" s="1225" t="s">
        <v>43</v>
      </c>
      <c r="B58" s="1556" t="s">
        <v>988</v>
      </c>
      <c r="C58" s="1556"/>
      <c r="D58" s="1216"/>
      <c r="E58" s="1216"/>
      <c r="F58" s="1216"/>
      <c r="G58" s="1216"/>
      <c r="H58" s="1216"/>
      <c r="I58" s="1216"/>
      <c r="J58" s="1216"/>
      <c r="K58" s="1216"/>
      <c r="L58" s="1216"/>
      <c r="M58" s="1216"/>
      <c r="N58" s="1216"/>
      <c r="O58" s="1216"/>
      <c r="P58" s="1216"/>
      <c r="Q58" s="1216"/>
      <c r="R58" s="1216"/>
      <c r="S58" s="1216"/>
      <c r="T58" s="1216"/>
      <c r="U58" s="1216"/>
      <c r="V58" s="1216"/>
      <c r="W58" s="1216"/>
      <c r="X58" s="1216"/>
      <c r="Y58" s="1216"/>
    </row>
    <row r="59" spans="1:26">
      <c r="A59" s="1225" t="s">
        <v>44</v>
      </c>
      <c r="B59" s="1557"/>
      <c r="C59" s="1557"/>
      <c r="D59" s="1216"/>
      <c r="E59" s="1216"/>
      <c r="F59" s="1216"/>
      <c r="G59" s="1216"/>
      <c r="H59" s="1216"/>
      <c r="I59" s="1216"/>
      <c r="J59" s="1216"/>
      <c r="K59" s="1216"/>
      <c r="L59" s="1216"/>
      <c r="M59" s="1216"/>
      <c r="N59" s="1216"/>
      <c r="O59" s="1216"/>
      <c r="P59" s="1216"/>
      <c r="Q59" s="1216"/>
      <c r="R59" s="1216"/>
      <c r="S59" s="1216"/>
      <c r="T59" s="1216"/>
      <c r="U59" s="1216"/>
      <c r="V59" s="1216"/>
      <c r="W59" s="1216"/>
      <c r="X59" s="1216"/>
      <c r="Y59" s="1216"/>
    </row>
    <row r="61" spans="1:26">
      <c r="B61" s="200"/>
      <c r="C61" s="200"/>
      <c r="D61" s="200"/>
      <c r="E61" s="1488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1488"/>
      <c r="V61" s="200"/>
      <c r="W61" s="200"/>
      <c r="X61" s="200"/>
      <c r="Y61" s="200" t="s">
        <v>989</v>
      </c>
    </row>
    <row r="64" spans="1:26" ht="23.25">
      <c r="A64" s="1549" t="s">
        <v>990</v>
      </c>
      <c r="B64" s="1549"/>
      <c r="C64" s="1549"/>
      <c r="D64" s="1549"/>
      <c r="E64" s="1549"/>
      <c r="F64" s="1549"/>
      <c r="G64" s="1208"/>
      <c r="H64" s="1209"/>
      <c r="I64" s="1549" t="s">
        <v>991</v>
      </c>
      <c r="J64" s="1549"/>
      <c r="K64" s="1549"/>
      <c r="L64" s="1549"/>
      <c r="M64" s="1549"/>
      <c r="N64" s="1549"/>
      <c r="O64" s="1549"/>
      <c r="P64" s="1549"/>
      <c r="Q64" s="1549"/>
      <c r="R64" s="1550" t="s">
        <v>992</v>
      </c>
      <c r="S64" s="1551"/>
      <c r="T64" s="1550"/>
      <c r="U64" s="1550"/>
      <c r="V64" s="1550"/>
      <c r="W64" s="1550"/>
      <c r="X64" s="1550"/>
      <c r="Y64" s="1550"/>
      <c r="Z64" s="1550"/>
    </row>
    <row r="65" spans="1:24" ht="15.75">
      <c r="A65" s="219" t="s">
        <v>788</v>
      </c>
      <c r="B65" s="219" t="s">
        <v>789</v>
      </c>
      <c r="C65" s="1493" t="s">
        <v>993</v>
      </c>
      <c r="D65" s="219" t="s">
        <v>994</v>
      </c>
      <c r="E65" s="210">
        <v>46250.458333333336</v>
      </c>
      <c r="F65" s="219">
        <v>10.9</v>
      </c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0">
        <v>46245.666666666664</v>
      </c>
      <c r="V65" s="219" t="s">
        <v>523</v>
      </c>
      <c r="W65" s="219"/>
      <c r="X65" s="219"/>
    </row>
    <row r="66" spans="1:24" ht="15.75">
      <c r="A66" s="60" t="s">
        <v>995</v>
      </c>
      <c r="B66" s="60" t="s">
        <v>484</v>
      </c>
      <c r="C66" s="1499" t="s">
        <v>996</v>
      </c>
      <c r="D66" s="60" t="s">
        <v>997</v>
      </c>
      <c r="E66" s="60" t="s">
        <v>998</v>
      </c>
      <c r="F66" s="60">
        <v>3500</v>
      </c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1">
        <v>46251.416666666664</v>
      </c>
      <c r="V66" s="60" t="s">
        <v>523</v>
      </c>
      <c r="W66" s="60"/>
      <c r="X66" s="115"/>
    </row>
  </sheetData>
  <mergeCells count="37">
    <mergeCell ref="A64:F64"/>
    <mergeCell ref="I64:Q64"/>
    <mergeCell ref="R64:Z64"/>
    <mergeCell ref="B13:C13"/>
    <mergeCell ref="A1:F1"/>
    <mergeCell ref="I1:Q1"/>
    <mergeCell ref="R1:Z1"/>
    <mergeCell ref="B11:D11"/>
    <mergeCell ref="K11:M11"/>
    <mergeCell ref="B35:C35"/>
    <mergeCell ref="A21:F21"/>
    <mergeCell ref="B14:C14"/>
    <mergeCell ref="B16:C16"/>
    <mergeCell ref="B17:C17"/>
    <mergeCell ref="B18:C18"/>
    <mergeCell ref="B19:C19"/>
    <mergeCell ref="B15:C15"/>
    <mergeCell ref="I21:Q21"/>
    <mergeCell ref="R21:Z21"/>
    <mergeCell ref="B32:D32"/>
    <mergeCell ref="K32:M32"/>
    <mergeCell ref="B34:C34"/>
    <mergeCell ref="B37:C37"/>
    <mergeCell ref="B38:C38"/>
    <mergeCell ref="B39:C39"/>
    <mergeCell ref="B40:C40"/>
    <mergeCell ref="B53:C53"/>
    <mergeCell ref="A42:F42"/>
    <mergeCell ref="I42:Q42"/>
    <mergeCell ref="R42:Z42"/>
    <mergeCell ref="B51:D51"/>
    <mergeCell ref="K51:M51"/>
    <mergeCell ref="B59:C59"/>
    <mergeCell ref="B55:C55"/>
    <mergeCell ref="B56:C56"/>
    <mergeCell ref="B57:C57"/>
    <mergeCell ref="B58:C58"/>
  </mergeCells>
  <pageMargins left="0.7" right="0.7" top="0.75" bottom="0.75" header="0.3" footer="0.3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A972-85BF-434F-8A02-6874D73DB21D}">
  <sheetPr>
    <tabColor rgb="FF00B0F0"/>
  </sheetPr>
  <dimension ref="A1:X40"/>
  <sheetViews>
    <sheetView workbookViewId="0">
      <selection activeCell="J16" sqref="J16"/>
    </sheetView>
  </sheetViews>
  <sheetFormatPr defaultColWidth="11.42578125" defaultRowHeight="15"/>
  <cols>
    <col min="1" max="1" width="25.42578125" customWidth="1"/>
    <col min="2" max="2" width="11.85546875" customWidth="1"/>
    <col min="3" max="3" width="19.7109375" customWidth="1"/>
    <col min="4" max="4" width="12.42578125" customWidth="1"/>
    <col min="5" max="5" width="18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6" customWidth="1"/>
  </cols>
  <sheetData>
    <row r="1" spans="1:24" ht="23.25">
      <c r="A1" s="1559" t="s">
        <v>360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111</v>
      </c>
      <c r="B3" s="15" t="s">
        <v>65</v>
      </c>
      <c r="C3" s="35" t="s">
        <v>8621</v>
      </c>
      <c r="D3" s="15" t="s">
        <v>64</v>
      </c>
      <c r="E3" s="24">
        <v>45823.472222222219</v>
      </c>
      <c r="F3" s="15">
        <v>14.8</v>
      </c>
      <c r="G3" s="37"/>
      <c r="H3" s="15"/>
      <c r="I3" s="15"/>
      <c r="J3" s="15"/>
      <c r="K3" s="15"/>
      <c r="L3" s="35">
        <v>161</v>
      </c>
      <c r="M3" s="15"/>
      <c r="N3" s="15"/>
      <c r="O3" s="15"/>
      <c r="P3" s="14">
        <f t="shared" ref="P3:P9" si="0">SUM(H3:O3)</f>
        <v>161</v>
      </c>
      <c r="Q3" s="14" t="s">
        <v>30</v>
      </c>
      <c r="R3" s="14">
        <v>112044</v>
      </c>
      <c r="S3" s="23" t="s">
        <v>33</v>
      </c>
      <c r="T3" s="16" t="s">
        <v>169</v>
      </c>
      <c r="U3" s="16" t="s">
        <v>271</v>
      </c>
      <c r="V3" s="16">
        <v>1012579</v>
      </c>
      <c r="W3" s="16" t="s">
        <v>8622</v>
      </c>
      <c r="X3" s="16"/>
    </row>
    <row r="4" spans="1:24">
      <c r="A4" s="576" t="s">
        <v>3866</v>
      </c>
      <c r="B4" s="576" t="s">
        <v>78</v>
      </c>
      <c r="C4" s="576" t="s">
        <v>8623</v>
      </c>
      <c r="D4" s="576" t="s">
        <v>168</v>
      </c>
      <c r="E4" s="24">
        <v>45825.743055555555</v>
      </c>
      <c r="F4" s="15">
        <v>11.8</v>
      </c>
      <c r="G4" s="37" t="s">
        <v>401</v>
      </c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7" t="s">
        <v>32</v>
      </c>
      <c r="R4" s="14">
        <v>112133</v>
      </c>
      <c r="S4" s="23" t="s">
        <v>33</v>
      </c>
      <c r="T4" s="16" t="s">
        <v>169</v>
      </c>
      <c r="U4" s="16" t="s">
        <v>90</v>
      </c>
      <c r="V4" s="16">
        <v>1012582</v>
      </c>
      <c r="W4" s="16" t="s">
        <v>8622</v>
      </c>
      <c r="X4" s="16"/>
    </row>
    <row r="5" spans="1:24">
      <c r="A5" s="15" t="s">
        <v>133</v>
      </c>
      <c r="B5" s="15" t="s">
        <v>134</v>
      </c>
      <c r="C5" s="35" t="s">
        <v>8624</v>
      </c>
      <c r="D5" s="15" t="s">
        <v>2892</v>
      </c>
      <c r="E5" s="24">
        <v>45824.274305555555</v>
      </c>
      <c r="F5" s="15">
        <v>10.8</v>
      </c>
      <c r="G5" s="37" t="s">
        <v>401</v>
      </c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0"/>
        <v>161</v>
      </c>
      <c r="Q5" s="17" t="s">
        <v>32</v>
      </c>
      <c r="R5" s="14">
        <v>112132</v>
      </c>
      <c r="S5" s="23" t="s">
        <v>33</v>
      </c>
      <c r="T5" s="16" t="s">
        <v>161</v>
      </c>
      <c r="U5" s="16" t="s">
        <v>90</v>
      </c>
      <c r="V5" s="16">
        <v>1012583</v>
      </c>
      <c r="W5" s="16" t="s">
        <v>8625</v>
      </c>
      <c r="X5" s="16"/>
    </row>
    <row r="6" spans="1:24">
      <c r="A6" s="576" t="s">
        <v>120</v>
      </c>
      <c r="B6" s="576" t="s">
        <v>78</v>
      </c>
      <c r="C6" s="576" t="s">
        <v>8626</v>
      </c>
      <c r="D6" s="576" t="s">
        <v>168</v>
      </c>
      <c r="E6" s="24">
        <v>45825.743055555555</v>
      </c>
      <c r="F6" s="15">
        <v>11.8</v>
      </c>
      <c r="G6" s="37" t="s">
        <v>3121</v>
      </c>
      <c r="H6" s="15"/>
      <c r="I6" s="15"/>
      <c r="J6" s="15"/>
      <c r="K6" s="15"/>
      <c r="L6" s="35">
        <v>116</v>
      </c>
      <c r="M6" s="35">
        <v>30</v>
      </c>
      <c r="N6" s="35">
        <v>15</v>
      </c>
      <c r="O6" s="15"/>
      <c r="P6" s="14">
        <f t="shared" si="0"/>
        <v>161</v>
      </c>
      <c r="Q6" s="17" t="s">
        <v>32</v>
      </c>
      <c r="R6" s="14">
        <v>112137</v>
      </c>
      <c r="S6" s="23" t="s">
        <v>33</v>
      </c>
      <c r="T6" s="16" t="s">
        <v>169</v>
      </c>
      <c r="U6" s="16" t="s">
        <v>90</v>
      </c>
      <c r="V6" s="16">
        <v>1012584</v>
      </c>
      <c r="W6" s="16" t="s">
        <v>8622</v>
      </c>
      <c r="X6" s="16"/>
    </row>
    <row r="7" spans="1:24">
      <c r="A7" s="576" t="s">
        <v>398</v>
      </c>
      <c r="B7" s="576" t="s">
        <v>78</v>
      </c>
      <c r="C7" s="576" t="s">
        <v>8627</v>
      </c>
      <c r="D7" s="576" t="s">
        <v>168</v>
      </c>
      <c r="E7" s="24">
        <v>45825.743055555555</v>
      </c>
      <c r="F7" s="15">
        <v>11.8</v>
      </c>
      <c r="G7" s="37" t="s">
        <v>3121</v>
      </c>
      <c r="H7" s="15"/>
      <c r="I7" s="15"/>
      <c r="J7" s="15"/>
      <c r="K7" s="15"/>
      <c r="L7" s="35">
        <v>49</v>
      </c>
      <c r="M7" s="35">
        <v>97</v>
      </c>
      <c r="N7" s="35">
        <v>15</v>
      </c>
      <c r="O7" s="15"/>
      <c r="P7" s="14">
        <f t="shared" si="0"/>
        <v>161</v>
      </c>
      <c r="Q7" s="17" t="s">
        <v>32</v>
      </c>
      <c r="R7" s="14">
        <v>112135</v>
      </c>
      <c r="S7" s="23" t="s">
        <v>33</v>
      </c>
      <c r="T7" s="16" t="s">
        <v>169</v>
      </c>
      <c r="U7" s="16" t="s">
        <v>90</v>
      </c>
      <c r="V7" s="16">
        <v>1012586</v>
      </c>
      <c r="W7" s="16" t="s">
        <v>8622</v>
      </c>
      <c r="X7" s="16"/>
    </row>
    <row r="8" spans="1:24">
      <c r="A8" s="576" t="s">
        <v>119</v>
      </c>
      <c r="B8" s="576" t="s">
        <v>78</v>
      </c>
      <c r="C8" s="576" t="s">
        <v>8628</v>
      </c>
      <c r="D8" s="576" t="s">
        <v>168</v>
      </c>
      <c r="E8" s="24">
        <v>45825.743055555555</v>
      </c>
      <c r="F8" s="15">
        <v>11.8</v>
      </c>
      <c r="G8" s="37" t="s">
        <v>3121</v>
      </c>
      <c r="H8" s="15"/>
      <c r="I8" s="15"/>
      <c r="J8" s="15"/>
      <c r="K8" s="15"/>
      <c r="L8" s="35">
        <v>108</v>
      </c>
      <c r="M8" s="15"/>
      <c r="N8" s="15"/>
      <c r="O8" s="15"/>
      <c r="P8" s="14">
        <f t="shared" si="0"/>
        <v>108</v>
      </c>
      <c r="Q8" s="17" t="s">
        <v>32</v>
      </c>
      <c r="R8" s="14">
        <v>112136</v>
      </c>
      <c r="S8" s="23" t="s">
        <v>33</v>
      </c>
      <c r="T8" s="16" t="s">
        <v>169</v>
      </c>
      <c r="U8" s="16" t="s">
        <v>90</v>
      </c>
      <c r="V8" s="16">
        <v>1012587</v>
      </c>
      <c r="W8" s="16" t="s">
        <v>8622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756</v>
      </c>
      <c r="M10" s="11">
        <f t="shared" si="1"/>
        <v>127</v>
      </c>
      <c r="N10" s="11">
        <f t="shared" si="1"/>
        <v>30</v>
      </c>
      <c r="O10" s="11">
        <f t="shared" si="1"/>
        <v>0</v>
      </c>
      <c r="P10" s="11">
        <f t="shared" si="1"/>
        <v>913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161</v>
      </c>
      <c r="B14" s="1564" t="s">
        <v>7158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169</v>
      </c>
      <c r="B15" s="1564" t="s">
        <v>7138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8629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358405469744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0.625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1442</v>
      </c>
      <c r="B21" s="1559"/>
      <c r="C21" s="1559"/>
      <c r="D21" s="1559"/>
      <c r="E21" s="1559"/>
      <c r="F21" s="1559"/>
      <c r="G21" s="7"/>
      <c r="H21" s="1559" t="s">
        <v>959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8630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2561</v>
      </c>
      <c r="B23" s="15" t="s">
        <v>4816</v>
      </c>
      <c r="C23" s="35" t="s">
        <v>8631</v>
      </c>
      <c r="D23" s="15" t="s">
        <v>8632</v>
      </c>
      <c r="E23" s="24">
        <v>45824.645833333336</v>
      </c>
      <c r="F23" s="15">
        <v>11.3</v>
      </c>
      <c r="G23" s="37" t="s">
        <v>3121</v>
      </c>
      <c r="H23" s="15"/>
      <c r="I23" s="15"/>
      <c r="J23" s="15"/>
      <c r="K23" s="15"/>
      <c r="L23" s="272">
        <v>107</v>
      </c>
      <c r="M23" s="35">
        <v>54</v>
      </c>
      <c r="N23" s="15"/>
      <c r="O23" s="15"/>
      <c r="P23" s="14">
        <f>SUM(H23:O23)</f>
        <v>161</v>
      </c>
      <c r="Q23" s="17" t="s">
        <v>32</v>
      </c>
      <c r="R23" s="14">
        <v>112139</v>
      </c>
      <c r="S23" s="23" t="s">
        <v>33</v>
      </c>
      <c r="T23" s="16" t="s">
        <v>8633</v>
      </c>
      <c r="U23" s="16" t="s">
        <v>90</v>
      </c>
      <c r="V23" s="16">
        <v>1012590</v>
      </c>
      <c r="W23" s="16"/>
      <c r="X23" s="16"/>
    </row>
    <row r="24" spans="1:24">
      <c r="A24" s="15" t="s">
        <v>937</v>
      </c>
      <c r="B24" s="15" t="s">
        <v>78</v>
      </c>
      <c r="C24" s="35" t="s">
        <v>8634</v>
      </c>
      <c r="D24" s="15" t="s">
        <v>521</v>
      </c>
      <c r="E24" s="24">
        <v>45824.680555555555</v>
      </c>
      <c r="F24" s="15">
        <v>10.3</v>
      </c>
      <c r="G24" s="37" t="s">
        <v>3121</v>
      </c>
      <c r="H24" s="15"/>
      <c r="I24" s="15"/>
      <c r="J24" s="15"/>
      <c r="K24" s="15"/>
      <c r="L24" s="15">
        <v>77</v>
      </c>
      <c r="M24" s="35">
        <v>60</v>
      </c>
      <c r="N24" s="35">
        <v>18</v>
      </c>
      <c r="O24" s="272">
        <v>6</v>
      </c>
      <c r="P24" s="14">
        <f>SUM(H24:O24)</f>
        <v>161</v>
      </c>
      <c r="Q24" s="17" t="s">
        <v>32</v>
      </c>
      <c r="R24" s="14">
        <v>112142</v>
      </c>
      <c r="S24" s="23" t="s">
        <v>33</v>
      </c>
      <c r="T24" s="16" t="s">
        <v>8633</v>
      </c>
      <c r="U24" s="16" t="s">
        <v>90</v>
      </c>
      <c r="V24" s="16">
        <v>1012591</v>
      </c>
      <c r="W24" s="16"/>
      <c r="X24" s="16"/>
    </row>
    <row r="25" spans="1:24">
      <c r="A25" s="15" t="s">
        <v>119</v>
      </c>
      <c r="B25" s="15" t="s">
        <v>4816</v>
      </c>
      <c r="C25" s="35" t="s">
        <v>8635</v>
      </c>
      <c r="D25" s="15" t="s">
        <v>5432</v>
      </c>
      <c r="E25" s="24">
        <v>45825.875</v>
      </c>
      <c r="F25" s="15">
        <v>10.9</v>
      </c>
      <c r="G25" s="37" t="s">
        <v>7198</v>
      </c>
      <c r="H25" s="15"/>
      <c r="I25" s="15"/>
      <c r="J25" s="15"/>
      <c r="K25" s="15" t="s">
        <v>1275</v>
      </c>
      <c r="L25" s="15">
        <v>71</v>
      </c>
      <c r="M25" s="272">
        <v>60</v>
      </c>
      <c r="N25" s="272">
        <v>30</v>
      </c>
      <c r="O25" s="15"/>
      <c r="P25" s="14">
        <f>SUM(H25:O25)</f>
        <v>161</v>
      </c>
      <c r="Q25" s="17" t="s">
        <v>32</v>
      </c>
      <c r="R25" s="14">
        <v>112143</v>
      </c>
      <c r="S25" s="23" t="s">
        <v>33</v>
      </c>
      <c r="T25" s="16" t="s">
        <v>8633</v>
      </c>
      <c r="U25" s="16" t="s">
        <v>90</v>
      </c>
      <c r="V25" s="16">
        <v>1012592</v>
      </c>
      <c r="W25" s="16"/>
      <c r="X25" s="16"/>
    </row>
    <row r="26" spans="1:24">
      <c r="A26" s="11" t="s">
        <v>19</v>
      </c>
      <c r="B26" s="7"/>
      <c r="C26" s="7"/>
      <c r="D26" s="7"/>
      <c r="E26" s="11"/>
      <c r="F26" s="7"/>
      <c r="G26" s="7"/>
      <c r="H26" s="11">
        <f t="shared" ref="H26:P26" si="2">SUM(H23:H25)</f>
        <v>0</v>
      </c>
      <c r="I26" s="11">
        <f t="shared" si="2"/>
        <v>0</v>
      </c>
      <c r="J26" s="11">
        <f t="shared" si="2"/>
        <v>0</v>
      </c>
      <c r="K26" s="11">
        <f t="shared" si="2"/>
        <v>0</v>
      </c>
      <c r="L26" s="11">
        <f t="shared" si="2"/>
        <v>255</v>
      </c>
      <c r="M26" s="11">
        <f t="shared" si="2"/>
        <v>174</v>
      </c>
      <c r="N26" s="11">
        <f t="shared" si="2"/>
        <v>48</v>
      </c>
      <c r="O26" s="11">
        <f t="shared" si="2"/>
        <v>6</v>
      </c>
      <c r="P26" s="11">
        <f t="shared" si="2"/>
        <v>483</v>
      </c>
      <c r="Q26" s="12"/>
      <c r="R26" s="12"/>
      <c r="S26" s="12"/>
      <c r="T26" s="12"/>
      <c r="U26" s="12"/>
      <c r="V26" s="12"/>
      <c r="W26" s="12"/>
      <c r="X26" s="12"/>
    </row>
    <row r="27" spans="1:24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4" ht="15.75" customHeight="1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8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>
      <c r="A30" s="4"/>
      <c r="B30" s="1564"/>
      <c r="C30" s="1564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5" t="s">
        <v>42</v>
      </c>
      <c r="B31" s="1772"/>
      <c r="C31" s="1772"/>
      <c r="D31" s="1"/>
      <c r="E31" s="1"/>
    </row>
    <row r="32" spans="1:24">
      <c r="A32" s="5" t="s">
        <v>42</v>
      </c>
      <c r="B32" s="1772"/>
      <c r="C32" s="1772"/>
    </row>
    <row r="33" spans="1:24">
      <c r="A33" s="5" t="s">
        <v>43</v>
      </c>
      <c r="B33" s="1772"/>
      <c r="C33" s="1772"/>
      <c r="D33" s="1"/>
      <c r="E33" s="1"/>
    </row>
    <row r="34" spans="1:24">
      <c r="A34" s="5" t="s">
        <v>44</v>
      </c>
      <c r="B34" s="1772"/>
      <c r="C34" s="1772"/>
      <c r="D34" s="1"/>
      <c r="E34" s="1"/>
    </row>
    <row r="38" spans="1:24">
      <c r="A38" s="15" t="s">
        <v>86</v>
      </c>
      <c r="B38" s="577" t="s">
        <v>92</v>
      </c>
      <c r="C38" s="35" t="s">
        <v>8636</v>
      </c>
      <c r="D38" s="15" t="s">
        <v>620</v>
      </c>
      <c r="E38" s="24">
        <v>45825.979166666664</v>
      </c>
      <c r="F38" s="15">
        <v>10.3</v>
      </c>
      <c r="G38" s="37" t="s">
        <v>3121</v>
      </c>
      <c r="H38" s="15"/>
      <c r="I38" s="15"/>
      <c r="J38" s="15"/>
      <c r="K38" s="15"/>
      <c r="L38" s="577">
        <v>94</v>
      </c>
      <c r="M38" s="577">
        <v>54</v>
      </c>
      <c r="N38" s="577">
        <v>13</v>
      </c>
      <c r="O38" s="15"/>
      <c r="P38" s="14">
        <f>SUM(H38:O38)</f>
        <v>161</v>
      </c>
      <c r="Q38" s="17" t="s">
        <v>32</v>
      </c>
      <c r="R38" s="14">
        <v>112140</v>
      </c>
      <c r="S38" s="23" t="s">
        <v>33</v>
      </c>
      <c r="T38" s="16" t="s">
        <v>8633</v>
      </c>
      <c r="U38" s="16" t="s">
        <v>90</v>
      </c>
      <c r="V38" s="16"/>
      <c r="W38" s="289" t="s">
        <v>8637</v>
      </c>
      <c r="X38" s="16"/>
    </row>
    <row r="39" spans="1:24">
      <c r="A39" s="15" t="s">
        <v>102</v>
      </c>
      <c r="B39" s="577" t="s">
        <v>92</v>
      </c>
      <c r="C39" s="35" t="s">
        <v>8465</v>
      </c>
      <c r="D39" s="15" t="s">
        <v>620</v>
      </c>
      <c r="E39" s="24">
        <v>45825.979166666664</v>
      </c>
      <c r="F39" s="15">
        <v>10.3</v>
      </c>
      <c r="G39" s="37" t="s">
        <v>3121</v>
      </c>
      <c r="H39" s="15"/>
      <c r="I39" s="15"/>
      <c r="J39" s="15"/>
      <c r="K39" s="15"/>
      <c r="L39" s="577">
        <v>80</v>
      </c>
      <c r="M39" s="577">
        <v>54</v>
      </c>
      <c r="N39" s="577">
        <v>27</v>
      </c>
      <c r="O39" s="15"/>
      <c r="P39" s="14">
        <f>SUM(H39:O39)</f>
        <v>161</v>
      </c>
      <c r="Q39" s="17" t="s">
        <v>32</v>
      </c>
      <c r="R39" s="14">
        <v>112141</v>
      </c>
      <c r="S39" s="23" t="s">
        <v>33</v>
      </c>
      <c r="T39" s="16" t="s">
        <v>8633</v>
      </c>
      <c r="U39" s="16" t="s">
        <v>90</v>
      </c>
      <c r="V39" s="16"/>
      <c r="W39" s="289" t="s">
        <v>8637</v>
      </c>
      <c r="X39" s="16"/>
    </row>
    <row r="40" spans="1:24">
      <c r="A40" s="15" t="s">
        <v>558</v>
      </c>
      <c r="B40" s="577" t="s">
        <v>92</v>
      </c>
      <c r="C40" s="35" t="s">
        <v>8638</v>
      </c>
      <c r="D40" s="15" t="s">
        <v>620</v>
      </c>
      <c r="E40" s="24">
        <v>45825.979166666664</v>
      </c>
      <c r="F40" s="15">
        <v>10.3</v>
      </c>
      <c r="G40" s="37" t="s">
        <v>3121</v>
      </c>
      <c r="H40" s="15"/>
      <c r="I40" s="15"/>
      <c r="J40" s="15"/>
      <c r="K40" s="15"/>
      <c r="L40" s="577">
        <v>161</v>
      </c>
      <c r="M40" s="15"/>
      <c r="N40" s="15"/>
      <c r="O40" s="15"/>
      <c r="P40" s="14">
        <f>SUM(H40:O40)</f>
        <v>161</v>
      </c>
      <c r="Q40" s="17" t="s">
        <v>32</v>
      </c>
      <c r="R40" s="14">
        <v>112134</v>
      </c>
      <c r="S40" s="23" t="s">
        <v>33</v>
      </c>
      <c r="T40" s="16" t="s">
        <v>8633</v>
      </c>
      <c r="U40" s="16" t="s">
        <v>90</v>
      </c>
      <c r="V40" s="16"/>
      <c r="W40" s="289" t="s">
        <v>8637</v>
      </c>
    </row>
  </sheetData>
  <mergeCells count="21">
    <mergeCell ref="B14:C14"/>
    <mergeCell ref="A1:F1"/>
    <mergeCell ref="H1:P1"/>
    <mergeCell ref="Q1:X1"/>
    <mergeCell ref="B12:D12"/>
    <mergeCell ref="J12:L12"/>
    <mergeCell ref="B15:C15"/>
    <mergeCell ref="B33:C33"/>
    <mergeCell ref="B34:C34"/>
    <mergeCell ref="Q21:X21"/>
    <mergeCell ref="B28:D28"/>
    <mergeCell ref="J28:L28"/>
    <mergeCell ref="B30:C30"/>
    <mergeCell ref="B31:C31"/>
    <mergeCell ref="B32:C32"/>
    <mergeCell ref="H21:P21"/>
    <mergeCell ref="B16:C16"/>
    <mergeCell ref="B17:C17"/>
    <mergeCell ref="B18:C18"/>
    <mergeCell ref="B19:C19"/>
    <mergeCell ref="A21:F21"/>
  </mergeCells>
  <pageMargins left="0.7" right="0.7" top="0.75" bottom="0.75" header="0.3" footer="0.3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332FE-D3DB-4D7C-9982-B03EF75EF1AA}">
  <sheetPr>
    <tabColor rgb="FF00B0F0"/>
  </sheetPr>
  <dimension ref="A1:Y59"/>
  <sheetViews>
    <sheetView topLeftCell="A28" workbookViewId="0">
      <selection activeCell="A42" sqref="A42:P44"/>
    </sheetView>
  </sheetViews>
  <sheetFormatPr defaultColWidth="11.42578125" defaultRowHeight="15"/>
  <cols>
    <col min="1" max="1" width="25.42578125" customWidth="1"/>
    <col min="2" max="2" width="11.85546875" customWidth="1"/>
    <col min="3" max="3" width="20.140625" customWidth="1"/>
    <col min="4" max="4" width="12.42578125" customWidth="1"/>
    <col min="5" max="5" width="22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7.140625" customWidth="1"/>
    <col min="25" max="25" width="25" customWidth="1"/>
  </cols>
  <sheetData>
    <row r="1" spans="1:24" ht="23.25">
      <c r="A1" s="1559" t="s">
        <v>128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8639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35" t="s">
        <v>8640</v>
      </c>
      <c r="D3" s="15" t="s">
        <v>56</v>
      </c>
      <c r="E3" s="24">
        <v>45823.229166666664</v>
      </c>
      <c r="F3" s="15">
        <v>10.3</v>
      </c>
      <c r="G3" s="37"/>
      <c r="H3" s="15"/>
      <c r="I3" s="15"/>
      <c r="J3" s="35">
        <v>7</v>
      </c>
      <c r="K3" s="35">
        <v>219</v>
      </c>
      <c r="L3" s="15"/>
      <c r="M3" s="15"/>
      <c r="N3" s="15"/>
      <c r="O3" s="15"/>
      <c r="P3" s="14">
        <f t="shared" ref="P3:P9" si="0">SUM(H3:O3)</f>
        <v>226</v>
      </c>
      <c r="Q3" s="14" t="s">
        <v>30</v>
      </c>
      <c r="R3" s="14">
        <v>112114</v>
      </c>
      <c r="S3" s="14" t="s">
        <v>31</v>
      </c>
      <c r="T3" s="16" t="s">
        <v>169</v>
      </c>
      <c r="U3" s="16" t="s">
        <v>90</v>
      </c>
      <c r="V3" s="16">
        <v>1012529</v>
      </c>
      <c r="W3" s="16" t="s">
        <v>8641</v>
      </c>
      <c r="X3" s="16"/>
    </row>
    <row r="4" spans="1:24">
      <c r="A4" s="578" t="s">
        <v>8538</v>
      </c>
      <c r="B4" s="15" t="s">
        <v>57</v>
      </c>
      <c r="C4" s="35" t="s">
        <v>8642</v>
      </c>
      <c r="D4" s="15" t="s">
        <v>56</v>
      </c>
      <c r="E4" s="24">
        <v>45824.229166666664</v>
      </c>
      <c r="F4" s="15">
        <v>10.3</v>
      </c>
      <c r="G4" s="37"/>
      <c r="H4" s="15"/>
      <c r="I4" s="15"/>
      <c r="J4" s="15"/>
      <c r="K4" s="35">
        <v>54</v>
      </c>
      <c r="L4" s="15"/>
      <c r="M4" s="15"/>
      <c r="N4" s="15"/>
      <c r="O4" s="15"/>
      <c r="P4" s="14">
        <f t="shared" si="0"/>
        <v>54</v>
      </c>
      <c r="Q4" s="14" t="s">
        <v>30</v>
      </c>
      <c r="R4" s="14">
        <v>112042</v>
      </c>
      <c r="S4" s="14" t="s">
        <v>31</v>
      </c>
      <c r="T4" s="16" t="s">
        <v>169</v>
      </c>
      <c r="U4" s="16" t="s">
        <v>90</v>
      </c>
      <c r="V4" s="16">
        <v>1012530</v>
      </c>
      <c r="W4" s="16" t="s">
        <v>8643</v>
      </c>
      <c r="X4" s="16"/>
    </row>
    <row r="5" spans="1:24">
      <c r="A5" s="318" t="s">
        <v>145</v>
      </c>
      <c r="B5" s="15" t="s">
        <v>57</v>
      </c>
      <c r="C5" s="35" t="s">
        <v>8644</v>
      </c>
      <c r="D5" s="15" t="s">
        <v>56</v>
      </c>
      <c r="E5" s="24">
        <v>45823.229166666664</v>
      </c>
      <c r="F5" s="15">
        <v>10.3</v>
      </c>
      <c r="G5" s="37"/>
      <c r="H5" s="15"/>
      <c r="I5" s="15"/>
      <c r="J5" s="35">
        <v>108</v>
      </c>
      <c r="K5" s="15"/>
      <c r="L5" s="15"/>
      <c r="M5" s="15"/>
      <c r="N5" s="15"/>
      <c r="O5" s="15"/>
      <c r="P5" s="14">
        <f t="shared" si="0"/>
        <v>108</v>
      </c>
      <c r="Q5" s="14" t="s">
        <v>30</v>
      </c>
      <c r="R5" s="14">
        <v>112104</v>
      </c>
      <c r="S5" s="14" t="s">
        <v>31</v>
      </c>
      <c r="T5" s="16" t="s">
        <v>169</v>
      </c>
      <c r="U5" s="16" t="s">
        <v>90</v>
      </c>
      <c r="V5" s="16">
        <v>1012531</v>
      </c>
      <c r="W5" s="16" t="s">
        <v>8641</v>
      </c>
      <c r="X5" s="16"/>
    </row>
    <row r="6" spans="1:24">
      <c r="A6" s="15" t="s">
        <v>8645</v>
      </c>
      <c r="B6" s="15" t="s">
        <v>57</v>
      </c>
      <c r="C6" s="35" t="s">
        <v>8646</v>
      </c>
      <c r="D6" s="15" t="s">
        <v>56</v>
      </c>
      <c r="E6" s="24">
        <v>45823.229166666664</v>
      </c>
      <c r="F6" s="15">
        <v>10.3</v>
      </c>
      <c r="G6" s="37"/>
      <c r="H6" s="15"/>
      <c r="I6" s="15"/>
      <c r="J6" s="15"/>
      <c r="K6" s="35">
        <v>39</v>
      </c>
      <c r="L6" s="15"/>
      <c r="M6" s="15"/>
      <c r="N6" s="15"/>
      <c r="O6" s="15"/>
      <c r="P6" s="14">
        <f t="shared" si="0"/>
        <v>39</v>
      </c>
      <c r="Q6" s="14" t="s">
        <v>30</v>
      </c>
      <c r="R6" s="14">
        <v>112103</v>
      </c>
      <c r="S6" s="14" t="s">
        <v>31</v>
      </c>
      <c r="T6" s="16" t="s">
        <v>169</v>
      </c>
      <c r="U6" s="16" t="s">
        <v>90</v>
      </c>
      <c r="V6" s="16">
        <v>1012532</v>
      </c>
      <c r="W6" s="16" t="s">
        <v>8641</v>
      </c>
      <c r="X6" s="16"/>
    </row>
    <row r="7" spans="1:24">
      <c r="A7" s="15" t="s">
        <v>3866</v>
      </c>
      <c r="B7" s="15" t="s">
        <v>78</v>
      </c>
      <c r="C7" s="35" t="s">
        <v>8647</v>
      </c>
      <c r="D7" s="15" t="s">
        <v>932</v>
      </c>
      <c r="E7" s="24">
        <v>45823.003472222219</v>
      </c>
      <c r="F7" s="15">
        <v>10.3</v>
      </c>
      <c r="G7" s="37" t="s">
        <v>401</v>
      </c>
      <c r="H7" s="15"/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17" t="s">
        <v>32</v>
      </c>
      <c r="R7" s="14">
        <v>112112</v>
      </c>
      <c r="S7" s="23" t="s">
        <v>33</v>
      </c>
      <c r="T7" s="16" t="s">
        <v>161</v>
      </c>
      <c r="U7" s="16" t="s">
        <v>90</v>
      </c>
      <c r="V7" s="16">
        <v>1012533</v>
      </c>
      <c r="W7" s="16" t="s">
        <v>8648</v>
      </c>
      <c r="X7" s="16"/>
    </row>
    <row r="8" spans="1:24">
      <c r="A8" s="15" t="s">
        <v>122</v>
      </c>
      <c r="B8" s="15" t="s">
        <v>62</v>
      </c>
      <c r="C8" s="35" t="s">
        <v>8649</v>
      </c>
      <c r="D8" s="15" t="s">
        <v>61</v>
      </c>
      <c r="E8" s="24">
        <v>45822.767361111109</v>
      </c>
      <c r="F8" s="15">
        <v>13</v>
      </c>
      <c r="G8" s="37"/>
      <c r="H8" s="15"/>
      <c r="I8" s="15"/>
      <c r="J8" s="35">
        <v>54</v>
      </c>
      <c r="K8" s="35">
        <v>107</v>
      </c>
      <c r="L8" s="15"/>
      <c r="M8" s="15"/>
      <c r="N8" s="15"/>
      <c r="O8" s="15"/>
      <c r="P8" s="14">
        <f t="shared" si="0"/>
        <v>161</v>
      </c>
      <c r="Q8" s="14" t="s">
        <v>30</v>
      </c>
      <c r="R8" s="14">
        <v>112106</v>
      </c>
      <c r="S8" s="14" t="s">
        <v>31</v>
      </c>
      <c r="T8" s="16" t="s">
        <v>169</v>
      </c>
      <c r="U8" s="16" t="s">
        <v>90</v>
      </c>
      <c r="V8" s="16">
        <v>1012534</v>
      </c>
      <c r="W8" s="16" t="s">
        <v>8650</v>
      </c>
      <c r="X8" s="16"/>
    </row>
    <row r="9" spans="1:24">
      <c r="A9" s="15" t="s">
        <v>113</v>
      </c>
      <c r="B9" s="15" t="s">
        <v>65</v>
      </c>
      <c r="C9" s="35" t="s">
        <v>8651</v>
      </c>
      <c r="D9" s="15" t="s">
        <v>64</v>
      </c>
      <c r="E9" s="24">
        <v>45824.472222222219</v>
      </c>
      <c r="F9" s="15">
        <v>14.8</v>
      </c>
      <c r="G9" s="37"/>
      <c r="H9" s="15"/>
      <c r="I9" s="15"/>
      <c r="J9" s="15"/>
      <c r="K9" s="15"/>
      <c r="L9" s="35">
        <v>81</v>
      </c>
      <c r="M9" s="15"/>
      <c r="N9" s="15"/>
      <c r="O9" s="15"/>
      <c r="P9" s="14">
        <f t="shared" si="0"/>
        <v>81</v>
      </c>
      <c r="Q9" s="14" t="s">
        <v>30</v>
      </c>
      <c r="R9" s="14">
        <v>112043</v>
      </c>
      <c r="S9" s="23" t="s">
        <v>33</v>
      </c>
      <c r="T9" s="16" t="s">
        <v>169</v>
      </c>
      <c r="U9" s="16" t="s">
        <v>90</v>
      </c>
      <c r="V9" s="16">
        <v>1012535</v>
      </c>
      <c r="W9" s="16" t="s">
        <v>8652</v>
      </c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169</v>
      </c>
      <c r="K10" s="11">
        <f t="shared" si="1"/>
        <v>419</v>
      </c>
      <c r="L10" s="11">
        <f t="shared" si="1"/>
        <v>242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830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26.25">
      <c r="A13" s="187" t="s">
        <v>35</v>
      </c>
      <c r="B13" s="186" t="s">
        <v>36</v>
      </c>
      <c r="C13" s="239" t="s">
        <v>37</v>
      </c>
      <c r="D13" s="241"/>
      <c r="E13" s="487" t="s">
        <v>8653</v>
      </c>
      <c r="F13" s="1"/>
      <c r="G13" s="427" t="s">
        <v>8654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1564" t="s">
        <v>7158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161</v>
      </c>
      <c r="B15" s="1564" t="s">
        <v>7138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8655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358400321526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0.58333333333333337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139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8250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152</v>
      </c>
      <c r="B23" s="15" t="s">
        <v>78</v>
      </c>
      <c r="C23" s="35" t="s">
        <v>8656</v>
      </c>
      <c r="D23" s="15" t="s">
        <v>99</v>
      </c>
      <c r="E23" s="24">
        <v>45823.274305555555</v>
      </c>
      <c r="F23" s="15">
        <v>10.8</v>
      </c>
      <c r="G23" s="37" t="s">
        <v>3561</v>
      </c>
      <c r="H23" s="15"/>
      <c r="I23" s="15"/>
      <c r="J23" s="15"/>
      <c r="K23" s="35">
        <v>161</v>
      </c>
      <c r="L23" s="15"/>
      <c r="M23" s="15"/>
      <c r="N23" s="15"/>
      <c r="O23" s="15"/>
      <c r="P23" s="14">
        <f t="shared" ref="P23:P29" si="2">SUM(H23:O23)</f>
        <v>161</v>
      </c>
      <c r="Q23" s="17" t="s">
        <v>32</v>
      </c>
      <c r="R23" s="14">
        <v>112111</v>
      </c>
      <c r="S23" s="23" t="s">
        <v>33</v>
      </c>
      <c r="T23" s="16" t="s">
        <v>100</v>
      </c>
      <c r="U23" s="16" t="s">
        <v>90</v>
      </c>
      <c r="V23" s="16">
        <v>1012539</v>
      </c>
      <c r="W23" s="16" t="s">
        <v>8641</v>
      </c>
      <c r="X23" s="16"/>
    </row>
    <row r="24" spans="1:24">
      <c r="A24" s="15" t="s">
        <v>2837</v>
      </c>
      <c r="B24" s="15" t="s">
        <v>78</v>
      </c>
      <c r="C24" s="35" t="s">
        <v>8657</v>
      </c>
      <c r="D24" s="15" t="s">
        <v>99</v>
      </c>
      <c r="E24" s="24">
        <v>45823.274305555555</v>
      </c>
      <c r="F24" s="15">
        <v>10.8</v>
      </c>
      <c r="G24" s="37" t="s">
        <v>3121</v>
      </c>
      <c r="H24" s="15"/>
      <c r="I24" s="15"/>
      <c r="J24" s="15"/>
      <c r="K24" s="15"/>
      <c r="L24" s="35">
        <v>161</v>
      </c>
      <c r="M24" s="15"/>
      <c r="N24" s="15"/>
      <c r="O24" s="15"/>
      <c r="P24" s="14">
        <f t="shared" si="2"/>
        <v>161</v>
      </c>
      <c r="Q24" s="17" t="s">
        <v>32</v>
      </c>
      <c r="R24" s="14">
        <v>112117</v>
      </c>
      <c r="S24" s="23" t="s">
        <v>33</v>
      </c>
      <c r="T24" s="16" t="s">
        <v>100</v>
      </c>
      <c r="U24" s="16" t="s">
        <v>90</v>
      </c>
      <c r="V24" s="16">
        <v>1012540</v>
      </c>
      <c r="W24" s="16" t="s">
        <v>8641</v>
      </c>
      <c r="X24" s="16"/>
    </row>
    <row r="25" spans="1:24">
      <c r="A25" s="15" t="s">
        <v>141</v>
      </c>
      <c r="B25" s="15" t="s">
        <v>69</v>
      </c>
      <c r="C25" s="35" t="s">
        <v>8658</v>
      </c>
      <c r="D25" s="15" t="s">
        <v>68</v>
      </c>
      <c r="E25" s="24">
        <v>45822.795138888891</v>
      </c>
      <c r="F25" s="15">
        <v>14.5</v>
      </c>
      <c r="G25" s="37"/>
      <c r="H25" s="15"/>
      <c r="I25" s="15"/>
      <c r="J25" s="15"/>
      <c r="K25" s="15"/>
      <c r="L25" s="35">
        <v>161</v>
      </c>
      <c r="M25" s="15"/>
      <c r="N25" s="15"/>
      <c r="O25" s="15"/>
      <c r="P25" s="14">
        <f t="shared" si="2"/>
        <v>161</v>
      </c>
      <c r="Q25" s="14" t="s">
        <v>30</v>
      </c>
      <c r="R25" s="14">
        <v>112098</v>
      </c>
      <c r="S25" s="14" t="s">
        <v>31</v>
      </c>
      <c r="T25" s="16" t="s">
        <v>169</v>
      </c>
      <c r="U25" s="16"/>
      <c r="V25" s="16">
        <v>1012541</v>
      </c>
      <c r="W25" s="16" t="s">
        <v>8641</v>
      </c>
      <c r="X25" s="16"/>
    </row>
    <row r="26" spans="1:24">
      <c r="A26" s="15" t="s">
        <v>142</v>
      </c>
      <c r="B26" s="15" t="s">
        <v>72</v>
      </c>
      <c r="C26" s="35" t="s">
        <v>8659</v>
      </c>
      <c r="D26" s="15" t="s">
        <v>71</v>
      </c>
      <c r="E26" s="24">
        <v>45823.711805555555</v>
      </c>
      <c r="F26" s="15">
        <v>14.5</v>
      </c>
      <c r="G26" s="37"/>
      <c r="H26" s="15"/>
      <c r="I26" s="15"/>
      <c r="J26" s="15"/>
      <c r="K26" s="35">
        <v>27</v>
      </c>
      <c r="L26" s="35">
        <v>54</v>
      </c>
      <c r="M26" s="35">
        <v>54</v>
      </c>
      <c r="N26" s="35">
        <v>26</v>
      </c>
      <c r="O26" s="15"/>
      <c r="P26" s="14">
        <f t="shared" si="2"/>
        <v>161</v>
      </c>
      <c r="Q26" s="14" t="s">
        <v>30</v>
      </c>
      <c r="R26" s="14">
        <v>112101</v>
      </c>
      <c r="S26" s="14" t="s">
        <v>31</v>
      </c>
      <c r="T26" s="16" t="s">
        <v>169</v>
      </c>
      <c r="U26" s="16"/>
      <c r="V26" s="16">
        <v>1012542</v>
      </c>
      <c r="W26" s="16" t="s">
        <v>8643</v>
      </c>
      <c r="X26" s="16"/>
    </row>
    <row r="27" spans="1:24">
      <c r="A27" s="15" t="s">
        <v>8660</v>
      </c>
      <c r="B27" s="15" t="s">
        <v>78</v>
      </c>
      <c r="C27" s="35" t="s">
        <v>8661</v>
      </c>
      <c r="D27" s="15" t="s">
        <v>99</v>
      </c>
      <c r="E27" s="24">
        <v>45823.274305555555</v>
      </c>
      <c r="F27" s="15">
        <v>10.8</v>
      </c>
      <c r="G27" s="37" t="s">
        <v>3121</v>
      </c>
      <c r="H27" s="15"/>
      <c r="I27" s="15"/>
      <c r="J27" s="15"/>
      <c r="K27" s="15"/>
      <c r="L27" s="35">
        <v>161</v>
      </c>
      <c r="M27" s="15"/>
      <c r="N27" s="15"/>
      <c r="O27" s="15"/>
      <c r="P27" s="14">
        <f t="shared" si="2"/>
        <v>161</v>
      </c>
      <c r="Q27" s="17" t="s">
        <v>32</v>
      </c>
      <c r="R27" s="14">
        <v>112118</v>
      </c>
      <c r="S27" s="23" t="s">
        <v>33</v>
      </c>
      <c r="T27" s="16" t="s">
        <v>100</v>
      </c>
      <c r="U27" s="16" t="s">
        <v>90</v>
      </c>
      <c r="V27" s="16">
        <v>1012543</v>
      </c>
      <c r="W27" s="16" t="s">
        <v>8643</v>
      </c>
      <c r="X27" s="16"/>
    </row>
    <row r="28" spans="1:24">
      <c r="A28" s="15" t="s">
        <v>398</v>
      </c>
      <c r="B28" s="15" t="s">
        <v>78</v>
      </c>
      <c r="C28" s="35" t="s">
        <v>8662</v>
      </c>
      <c r="D28" s="15" t="s">
        <v>88</v>
      </c>
      <c r="E28" s="24">
        <v>45823.166666666664</v>
      </c>
      <c r="F28" s="15">
        <v>10.3</v>
      </c>
      <c r="G28" s="37" t="s">
        <v>3121</v>
      </c>
      <c r="H28" s="15"/>
      <c r="I28" s="15"/>
      <c r="J28" s="15"/>
      <c r="K28" s="15"/>
      <c r="L28" s="35">
        <v>54</v>
      </c>
      <c r="M28" s="35">
        <v>107</v>
      </c>
      <c r="N28" s="15"/>
      <c r="O28" s="15"/>
      <c r="P28" s="14">
        <f t="shared" si="2"/>
        <v>161</v>
      </c>
      <c r="Q28" s="17" t="s">
        <v>32</v>
      </c>
      <c r="R28" s="14">
        <v>112119</v>
      </c>
      <c r="S28" s="23" t="s">
        <v>33</v>
      </c>
      <c r="T28" s="16" t="s">
        <v>161</v>
      </c>
      <c r="U28" s="16" t="s">
        <v>90</v>
      </c>
      <c r="V28" s="273">
        <v>1012544</v>
      </c>
      <c r="W28" s="16" t="s">
        <v>8648</v>
      </c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/>
      <c r="R29" s="14"/>
      <c r="S29" s="14"/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188</v>
      </c>
      <c r="L30" s="11">
        <f t="shared" si="3"/>
        <v>591</v>
      </c>
      <c r="M30" s="11">
        <f t="shared" si="3"/>
        <v>161</v>
      </c>
      <c r="N30" s="11">
        <f t="shared" si="3"/>
        <v>26</v>
      </c>
      <c r="O30" s="11">
        <f t="shared" si="3"/>
        <v>0</v>
      </c>
      <c r="P30" s="11">
        <f t="shared" si="3"/>
        <v>966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5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5">
      <c r="A34" s="4" t="s">
        <v>100</v>
      </c>
      <c r="B34" s="1564" t="s">
        <v>7158</v>
      </c>
      <c r="C34" s="1564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5" ht="15" customHeight="1">
      <c r="A35" s="4" t="s">
        <v>169</v>
      </c>
      <c r="B35" s="1856" t="s">
        <v>6991</v>
      </c>
      <c r="C35" s="185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5">
      <c r="A36" s="4" t="s">
        <v>161</v>
      </c>
      <c r="B36" s="1564" t="s">
        <v>7138</v>
      </c>
      <c r="C36" s="156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5">
      <c r="A37" s="5" t="s">
        <v>42</v>
      </c>
      <c r="B37" s="1772" t="s">
        <v>5003</v>
      </c>
      <c r="C37" s="1772"/>
      <c r="D37" s="1"/>
      <c r="E37" s="1"/>
    </row>
    <row r="38" spans="1:25">
      <c r="A38" s="5" t="s">
        <v>42</v>
      </c>
      <c r="B38" s="1772"/>
      <c r="C38" s="1772"/>
    </row>
    <row r="39" spans="1:25">
      <c r="A39" s="5" t="s">
        <v>43</v>
      </c>
      <c r="B39" s="1566">
        <v>358400432178</v>
      </c>
      <c r="C39" s="1565"/>
      <c r="D39" s="1"/>
      <c r="E39" s="1"/>
    </row>
    <row r="40" spans="1:25">
      <c r="A40" s="5" t="s">
        <v>44</v>
      </c>
      <c r="B40" s="1565">
        <v>16</v>
      </c>
      <c r="C40" s="1565"/>
      <c r="D40" s="1"/>
      <c r="E40" s="1"/>
    </row>
    <row r="42" spans="1:25" ht="23.25">
      <c r="A42" s="1559" t="s">
        <v>345</v>
      </c>
      <c r="B42" s="1559"/>
      <c r="C42" s="1559"/>
      <c r="D42" s="1559"/>
      <c r="E42" s="1559"/>
      <c r="F42" s="1559"/>
      <c r="G42" s="7"/>
      <c r="H42" s="1559" t="s">
        <v>959</v>
      </c>
      <c r="I42" s="1559"/>
      <c r="J42" s="1559"/>
      <c r="K42" s="1559"/>
      <c r="L42" s="1559"/>
      <c r="M42" s="1559"/>
      <c r="N42" s="1559"/>
      <c r="O42" s="1559"/>
      <c r="P42" s="1559"/>
      <c r="Q42" s="1741" t="s">
        <v>8663</v>
      </c>
      <c r="R42" s="1742"/>
      <c r="S42" s="1742"/>
      <c r="T42" s="1742"/>
      <c r="U42" s="1742"/>
      <c r="V42" s="1742"/>
      <c r="W42" s="1742"/>
      <c r="X42" s="1742"/>
    </row>
    <row r="43" spans="1:25" ht="26.25">
      <c r="A43" s="8" t="s">
        <v>3</v>
      </c>
      <c r="B43" s="8" t="s">
        <v>4</v>
      </c>
      <c r="C43" s="8" t="s">
        <v>5</v>
      </c>
      <c r="D43" s="8" t="s">
        <v>6</v>
      </c>
      <c r="E43" s="8" t="s">
        <v>7</v>
      </c>
      <c r="F43" s="8" t="s">
        <v>8</v>
      </c>
      <c r="G43" s="33" t="s">
        <v>10</v>
      </c>
      <c r="H43" s="9" t="s">
        <v>11</v>
      </c>
      <c r="I43" s="9" t="s">
        <v>12</v>
      </c>
      <c r="J43" s="9" t="s">
        <v>13</v>
      </c>
      <c r="K43" s="9" t="s">
        <v>14</v>
      </c>
      <c r="L43" s="9" t="s">
        <v>15</v>
      </c>
      <c r="M43" s="9" t="s">
        <v>16</v>
      </c>
      <c r="N43" s="9" t="s">
        <v>17</v>
      </c>
      <c r="O43" s="10" t="s">
        <v>18</v>
      </c>
      <c r="P43" s="8" t="s">
        <v>19</v>
      </c>
      <c r="Q43" s="8" t="s">
        <v>20</v>
      </c>
      <c r="R43" s="8" t="s">
        <v>9</v>
      </c>
      <c r="S43" s="8" t="s">
        <v>21</v>
      </c>
      <c r="T43" s="8" t="s">
        <v>24</v>
      </c>
      <c r="U43" s="8" t="s">
        <v>25</v>
      </c>
      <c r="V43" s="8" t="s">
        <v>26</v>
      </c>
      <c r="W43" s="8" t="s">
        <v>27</v>
      </c>
      <c r="X43" s="8" t="s">
        <v>28</v>
      </c>
    </row>
    <row r="44" spans="1:25">
      <c r="A44" s="47" t="s">
        <v>937</v>
      </c>
      <c r="B44" s="35" t="s">
        <v>4816</v>
      </c>
      <c r="C44" s="35" t="s">
        <v>8664</v>
      </c>
      <c r="D44" s="35" t="s">
        <v>8665</v>
      </c>
      <c r="E44" s="271">
        <v>45825.458333333336</v>
      </c>
      <c r="F44" s="15">
        <v>10.3</v>
      </c>
      <c r="G44" s="37" t="s">
        <v>3121</v>
      </c>
      <c r="H44" s="15"/>
      <c r="I44" s="15"/>
      <c r="J44" s="15"/>
      <c r="K44" s="15"/>
      <c r="L44" s="15"/>
      <c r="M44" s="35">
        <v>131</v>
      </c>
      <c r="N44" s="35">
        <v>30</v>
      </c>
      <c r="O44" s="15"/>
      <c r="P44" s="14">
        <f t="shared" ref="P44:P49" si="4">SUM(H44:O44)</f>
        <v>161</v>
      </c>
      <c r="Q44" s="17" t="s">
        <v>32</v>
      </c>
      <c r="R44" s="14">
        <v>112120</v>
      </c>
      <c r="S44" s="23" t="s">
        <v>33</v>
      </c>
      <c r="T44" s="232" t="s">
        <v>8666</v>
      </c>
      <c r="U44" s="16" t="s">
        <v>90</v>
      </c>
      <c r="V44" s="16">
        <v>1012546</v>
      </c>
      <c r="W44" s="231" t="s">
        <v>8667</v>
      </c>
      <c r="X44" s="16"/>
      <c r="Y44" s="47" t="s">
        <v>8439</v>
      </c>
    </row>
    <row r="45" spans="1:25" ht="26.25">
      <c r="A45" s="47" t="s">
        <v>2561</v>
      </c>
      <c r="B45" s="35" t="s">
        <v>4816</v>
      </c>
      <c r="C45" s="35" t="s">
        <v>8668</v>
      </c>
      <c r="D45" s="35" t="s">
        <v>8665</v>
      </c>
      <c r="E45" s="271">
        <v>45825.458333333336</v>
      </c>
      <c r="F45" s="15">
        <v>10.3</v>
      </c>
      <c r="G45" s="37" t="s">
        <v>3121</v>
      </c>
      <c r="H45" s="15"/>
      <c r="I45" s="15"/>
      <c r="J45" s="15"/>
      <c r="K45" s="15"/>
      <c r="L45" s="15"/>
      <c r="M45" s="35">
        <v>121</v>
      </c>
      <c r="N45" s="35">
        <v>40</v>
      </c>
      <c r="O45" s="15"/>
      <c r="P45" s="14">
        <f t="shared" si="4"/>
        <v>161</v>
      </c>
      <c r="Q45" s="17" t="s">
        <v>32</v>
      </c>
      <c r="R45" s="14">
        <v>112122</v>
      </c>
      <c r="S45" s="23" t="s">
        <v>33</v>
      </c>
      <c r="T45" s="232" t="s">
        <v>8666</v>
      </c>
      <c r="U45" s="16" t="s">
        <v>90</v>
      </c>
      <c r="V45" s="16" t="s">
        <v>8669</v>
      </c>
      <c r="W45" s="231" t="s">
        <v>8667</v>
      </c>
      <c r="X45" s="16"/>
      <c r="Y45" s="47" t="s">
        <v>8429</v>
      </c>
    </row>
    <row r="46" spans="1:25" ht="26.25">
      <c r="A46" s="47" t="s">
        <v>102</v>
      </c>
      <c r="B46" s="35" t="s">
        <v>4816</v>
      </c>
      <c r="C46" s="35" t="s">
        <v>8670</v>
      </c>
      <c r="D46" s="35" t="s">
        <v>8665</v>
      </c>
      <c r="E46" s="271">
        <v>45825.458333333336</v>
      </c>
      <c r="F46" s="15">
        <v>10.3</v>
      </c>
      <c r="G46" s="37" t="s">
        <v>3121</v>
      </c>
      <c r="H46" s="15"/>
      <c r="I46" s="15"/>
      <c r="J46" s="15"/>
      <c r="K46" s="15"/>
      <c r="L46" s="15"/>
      <c r="M46" s="272">
        <v>131</v>
      </c>
      <c r="N46" s="272">
        <v>30</v>
      </c>
      <c r="O46" s="15"/>
      <c r="P46" s="14">
        <f t="shared" si="4"/>
        <v>161</v>
      </c>
      <c r="Q46" s="17" t="s">
        <v>32</v>
      </c>
      <c r="R46" s="14">
        <v>112127</v>
      </c>
      <c r="S46" s="23" t="s">
        <v>33</v>
      </c>
      <c r="T46" s="232" t="s">
        <v>8666</v>
      </c>
      <c r="U46" s="16" t="s">
        <v>90</v>
      </c>
      <c r="V46" s="16" t="s">
        <v>8671</v>
      </c>
      <c r="W46" s="231" t="s">
        <v>8667</v>
      </c>
      <c r="X46" s="16"/>
      <c r="Y46" s="47" t="s">
        <v>8388</v>
      </c>
    </row>
    <row r="47" spans="1:25">
      <c r="A47" s="15" t="s">
        <v>152</v>
      </c>
      <c r="B47" s="15" t="s">
        <v>78</v>
      </c>
      <c r="C47" s="15" t="s">
        <v>8672</v>
      </c>
      <c r="D47" s="15" t="s">
        <v>3923</v>
      </c>
      <c r="E47" s="24">
        <v>45824.5625</v>
      </c>
      <c r="F47" s="15">
        <v>11.3</v>
      </c>
      <c r="G47" s="37"/>
      <c r="H47" s="15"/>
      <c r="I47" s="15"/>
      <c r="J47" s="15"/>
      <c r="K47" s="15"/>
      <c r="L47" s="393">
        <v>144</v>
      </c>
      <c r="M47" s="15"/>
      <c r="N47" s="15"/>
      <c r="O47" s="15"/>
      <c r="P47" s="14">
        <f t="shared" si="4"/>
        <v>144</v>
      </c>
      <c r="Q47" s="17" t="s">
        <v>32</v>
      </c>
      <c r="R47" s="14">
        <v>112022</v>
      </c>
      <c r="S47" s="23" t="s">
        <v>33</v>
      </c>
      <c r="T47" s="232" t="s">
        <v>8666</v>
      </c>
      <c r="U47" s="16" t="s">
        <v>90</v>
      </c>
      <c r="V47" s="16">
        <v>1012552</v>
      </c>
      <c r="W47" s="16"/>
      <c r="X47" s="16"/>
    </row>
    <row r="48" spans="1:25">
      <c r="A48" s="47" t="s">
        <v>2837</v>
      </c>
      <c r="B48" s="35" t="s">
        <v>4816</v>
      </c>
      <c r="C48" s="35" t="s">
        <v>8673</v>
      </c>
      <c r="D48" s="35" t="s">
        <v>8665</v>
      </c>
      <c r="E48" s="271">
        <v>45825.458333333336</v>
      </c>
      <c r="F48" s="15">
        <v>10.3</v>
      </c>
      <c r="G48" s="37" t="s">
        <v>3121</v>
      </c>
      <c r="H48" s="15" t="s">
        <v>8674</v>
      </c>
      <c r="I48" s="15"/>
      <c r="J48" s="15"/>
      <c r="K48" s="15"/>
      <c r="L48" s="35">
        <v>106</v>
      </c>
      <c r="M48" s="15">
        <v>40</v>
      </c>
      <c r="N48" s="15">
        <v>15</v>
      </c>
      <c r="O48" s="15"/>
      <c r="P48" s="14">
        <f t="shared" si="4"/>
        <v>161</v>
      </c>
      <c r="Q48" s="17" t="s">
        <v>32</v>
      </c>
      <c r="R48" s="14">
        <v>112128</v>
      </c>
      <c r="S48" s="23" t="s">
        <v>33</v>
      </c>
      <c r="T48" s="232" t="s">
        <v>8666</v>
      </c>
      <c r="U48" s="16" t="s">
        <v>90</v>
      </c>
      <c r="V48" s="16">
        <v>1012553</v>
      </c>
      <c r="W48" s="231" t="s">
        <v>8667</v>
      </c>
      <c r="X48" s="16"/>
      <c r="Y48" s="47" t="s">
        <v>8430</v>
      </c>
    </row>
    <row r="49" spans="1:24">
      <c r="A49" s="15" t="s">
        <v>519</v>
      </c>
      <c r="B49" s="15" t="s">
        <v>78</v>
      </c>
      <c r="C49" s="15" t="s">
        <v>8675</v>
      </c>
      <c r="D49" s="15" t="s">
        <v>3923</v>
      </c>
      <c r="E49" s="24">
        <v>45824.5625</v>
      </c>
      <c r="F49" s="15">
        <v>11.3</v>
      </c>
      <c r="G49" s="37" t="s">
        <v>3121</v>
      </c>
      <c r="H49" s="15"/>
      <c r="I49" s="15"/>
      <c r="J49" s="15"/>
      <c r="K49" s="15"/>
      <c r="L49" s="272">
        <v>116</v>
      </c>
      <c r="M49" s="15">
        <v>30</v>
      </c>
      <c r="N49" s="15">
        <v>15</v>
      </c>
      <c r="O49" s="15"/>
      <c r="P49" s="14">
        <f t="shared" si="4"/>
        <v>161</v>
      </c>
      <c r="Q49" s="17" t="s">
        <v>32</v>
      </c>
      <c r="R49" s="14">
        <v>112129</v>
      </c>
      <c r="S49" s="23" t="s">
        <v>33</v>
      </c>
      <c r="T49" s="232" t="s">
        <v>8666</v>
      </c>
      <c r="U49" s="16" t="s">
        <v>90</v>
      </c>
      <c r="V49" s="16">
        <v>1012554</v>
      </c>
      <c r="W49" s="16"/>
      <c r="X49" s="16"/>
    </row>
    <row r="50" spans="1:24">
      <c r="A50" s="11" t="s">
        <v>19</v>
      </c>
      <c r="B50" s="7"/>
      <c r="C50" s="7"/>
      <c r="D50" s="7"/>
      <c r="E50" s="11"/>
      <c r="F50" s="7"/>
      <c r="G50" s="7"/>
      <c r="H50" s="11">
        <f t="shared" ref="H50:P50" si="5">SUM(H44:H49)</f>
        <v>0</v>
      </c>
      <c r="I50" s="11">
        <f t="shared" si="5"/>
        <v>0</v>
      </c>
      <c r="J50" s="11">
        <f t="shared" si="5"/>
        <v>0</v>
      </c>
      <c r="K50" s="11">
        <f t="shared" si="5"/>
        <v>0</v>
      </c>
      <c r="L50" s="11">
        <f t="shared" si="5"/>
        <v>366</v>
      </c>
      <c r="M50" s="11">
        <f t="shared" si="5"/>
        <v>453</v>
      </c>
      <c r="N50" s="11">
        <f t="shared" si="5"/>
        <v>130</v>
      </c>
      <c r="O50" s="11">
        <f t="shared" si="5"/>
        <v>0</v>
      </c>
      <c r="P50" s="11">
        <f t="shared" si="5"/>
        <v>949</v>
      </c>
      <c r="Q50" s="12"/>
      <c r="R50" s="12"/>
      <c r="S50" s="12"/>
      <c r="T50" s="12"/>
      <c r="U50" s="12"/>
      <c r="V50" s="12"/>
      <c r="W50" s="12"/>
      <c r="X50" s="12"/>
    </row>
    <row r="51" spans="1:24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166" t="s">
        <v>34</v>
      </c>
      <c r="B52" s="1562"/>
      <c r="C52" s="1562"/>
      <c r="D52" s="1562"/>
      <c r="E52" s="1"/>
      <c r="F52" s="1"/>
      <c r="G52" s="1"/>
      <c r="H52" s="1"/>
      <c r="I52" s="1"/>
      <c r="J52" s="1563"/>
      <c r="K52" s="1563"/>
      <c r="L52" s="156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 ht="18">
      <c r="A53" s="187" t="s">
        <v>35</v>
      </c>
      <c r="B53" s="186" t="s">
        <v>36</v>
      </c>
      <c r="C53" s="239" t="s">
        <v>37</v>
      </c>
      <c r="D53" s="241"/>
      <c r="E53" s="579" t="s">
        <v>8676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4" t="s">
        <v>523</v>
      </c>
      <c r="B54" s="1564" t="s">
        <v>8320</v>
      </c>
      <c r="C54" s="1564"/>
      <c r="D54" s="242"/>
      <c r="E54" s="243" t="s">
        <v>40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4" t="s">
        <v>508</v>
      </c>
      <c r="B55" s="1564" t="s">
        <v>7138</v>
      </c>
      <c r="C55" s="156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5" t="s">
        <v>42</v>
      </c>
      <c r="B56" s="1772"/>
      <c r="C56" s="1772"/>
      <c r="D56" s="1"/>
      <c r="E56" s="1"/>
    </row>
    <row r="57" spans="1:24">
      <c r="A57" s="5" t="s">
        <v>42</v>
      </c>
      <c r="B57" s="1772"/>
      <c r="C57" s="1772"/>
    </row>
    <row r="58" spans="1:24">
      <c r="A58" s="5" t="s">
        <v>43</v>
      </c>
      <c r="B58" s="1772"/>
      <c r="C58" s="1772"/>
      <c r="D58" s="1"/>
      <c r="E58" s="1"/>
    </row>
    <row r="59" spans="1:24">
      <c r="A59" s="5" t="s">
        <v>44</v>
      </c>
      <c r="B59" s="1772"/>
      <c r="C59" s="1772"/>
      <c r="D59" s="1"/>
      <c r="E59" s="1"/>
    </row>
  </sheetData>
  <mergeCells count="34">
    <mergeCell ref="B17:C17"/>
    <mergeCell ref="B18:C18"/>
    <mergeCell ref="B19:C19"/>
    <mergeCell ref="A21:F21"/>
    <mergeCell ref="H1:P1"/>
    <mergeCell ref="Q1:X1"/>
    <mergeCell ref="B12:D12"/>
    <mergeCell ref="J12:L12"/>
    <mergeCell ref="B16:C16"/>
    <mergeCell ref="B15:C15"/>
    <mergeCell ref="B14:C14"/>
    <mergeCell ref="A1:F1"/>
    <mergeCell ref="B52:D52"/>
    <mergeCell ref="J52:L52"/>
    <mergeCell ref="Q21:X21"/>
    <mergeCell ref="B32:D32"/>
    <mergeCell ref="J32:L32"/>
    <mergeCell ref="B34:C34"/>
    <mergeCell ref="B37:C37"/>
    <mergeCell ref="B38:C38"/>
    <mergeCell ref="H21:P21"/>
    <mergeCell ref="B39:C39"/>
    <mergeCell ref="B40:C40"/>
    <mergeCell ref="A42:F42"/>
    <mergeCell ref="H42:P42"/>
    <mergeCell ref="Q42:X42"/>
    <mergeCell ref="B35:C35"/>
    <mergeCell ref="B36:C36"/>
    <mergeCell ref="B54:C54"/>
    <mergeCell ref="B56:C56"/>
    <mergeCell ref="B57:C57"/>
    <mergeCell ref="B58:C58"/>
    <mergeCell ref="B59:C59"/>
    <mergeCell ref="B55:C55"/>
  </mergeCells>
  <pageMargins left="0.7" right="0.7" top="0.75" bottom="0.75" header="0.3" footer="0.3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E6FE2-2C3A-4F6C-9162-5A290507A386}">
  <sheetPr>
    <tabColor rgb="FF00B0F0"/>
  </sheetPr>
  <dimension ref="A1:X50"/>
  <sheetViews>
    <sheetView topLeftCell="A14" workbookViewId="0">
      <selection activeCell="C5" sqref="C5"/>
    </sheetView>
  </sheetViews>
  <sheetFormatPr defaultColWidth="11.42578125" defaultRowHeight="15"/>
  <cols>
    <col min="1" max="1" width="25.42578125" customWidth="1"/>
    <col min="2" max="2" width="11.85546875" customWidth="1"/>
    <col min="3" max="3" width="21.5703125" customWidth="1"/>
    <col min="4" max="4" width="16.28515625" customWidth="1"/>
    <col min="5" max="5" width="17.71093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24.42578125" customWidth="1"/>
    <col min="23" max="23" width="17.140625" customWidth="1"/>
  </cols>
  <sheetData>
    <row r="1" spans="1:24" ht="23.25">
      <c r="A1" s="1559" t="s">
        <v>155</v>
      </c>
      <c r="B1" s="1559"/>
      <c r="C1" s="1559"/>
      <c r="D1" s="1559"/>
      <c r="E1" s="1559"/>
      <c r="F1" s="1559"/>
      <c r="G1" s="7"/>
      <c r="H1" s="1559" t="s">
        <v>959</v>
      </c>
      <c r="I1" s="1559"/>
      <c r="J1" s="1559"/>
      <c r="K1" s="1559"/>
      <c r="L1" s="1559"/>
      <c r="M1" s="1559"/>
      <c r="N1" s="1559"/>
      <c r="O1" s="1559"/>
      <c r="P1" s="1559"/>
      <c r="Q1" s="1560" t="s">
        <v>8677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3866</v>
      </c>
      <c r="B3" s="15" t="s">
        <v>78</v>
      </c>
      <c r="C3" s="35" t="s">
        <v>8678</v>
      </c>
      <c r="D3" s="15" t="s">
        <v>4050</v>
      </c>
      <c r="E3" s="24">
        <v>45823.03125</v>
      </c>
      <c r="F3" s="15">
        <v>10.3</v>
      </c>
      <c r="G3" s="37" t="s">
        <v>3121</v>
      </c>
      <c r="H3" s="15"/>
      <c r="I3" s="15"/>
      <c r="J3" s="15"/>
      <c r="K3" s="15"/>
      <c r="L3" s="35">
        <v>107</v>
      </c>
      <c r="M3" s="35">
        <v>54</v>
      </c>
      <c r="N3" s="15"/>
      <c r="O3" s="15"/>
      <c r="P3" s="14">
        <f t="shared" ref="P3:P9" si="0">SUM(H3:O3)</f>
        <v>161</v>
      </c>
      <c r="Q3" s="17" t="s">
        <v>32</v>
      </c>
      <c r="R3" s="14">
        <v>112083</v>
      </c>
      <c r="S3" s="23" t="s">
        <v>33</v>
      </c>
      <c r="T3" s="488" t="s">
        <v>8679</v>
      </c>
      <c r="U3" s="16" t="s">
        <v>90</v>
      </c>
      <c r="V3" s="16">
        <v>1012501</v>
      </c>
      <c r="W3" s="16"/>
      <c r="X3" s="16"/>
    </row>
    <row r="4" spans="1:24">
      <c r="A4" s="15" t="s">
        <v>152</v>
      </c>
      <c r="B4" s="15" t="s">
        <v>78</v>
      </c>
      <c r="C4" s="35" t="s">
        <v>8680</v>
      </c>
      <c r="D4" s="15" t="s">
        <v>4050</v>
      </c>
      <c r="E4" s="24">
        <v>45823.03125</v>
      </c>
      <c r="F4" s="15">
        <v>10.3</v>
      </c>
      <c r="G4" s="37" t="s">
        <v>3561</v>
      </c>
      <c r="H4" s="15"/>
      <c r="I4" s="15"/>
      <c r="J4" s="15"/>
      <c r="K4" s="15"/>
      <c r="L4" s="35">
        <v>107</v>
      </c>
      <c r="M4" s="35">
        <v>54</v>
      </c>
      <c r="N4" s="15"/>
      <c r="O4" s="15"/>
      <c r="P4" s="14">
        <f t="shared" si="0"/>
        <v>161</v>
      </c>
      <c r="Q4" s="17" t="s">
        <v>32</v>
      </c>
      <c r="R4" s="14">
        <v>112082</v>
      </c>
      <c r="S4" s="23" t="s">
        <v>33</v>
      </c>
      <c r="T4" s="488" t="s">
        <v>8679</v>
      </c>
      <c r="U4" s="16" t="s">
        <v>90</v>
      </c>
      <c r="V4" s="16">
        <v>1012502</v>
      </c>
      <c r="W4" s="16"/>
      <c r="X4" s="16"/>
    </row>
    <row r="5" spans="1:24">
      <c r="A5" s="15" t="s">
        <v>120</v>
      </c>
      <c r="B5" s="15" t="s">
        <v>78</v>
      </c>
      <c r="C5" s="35" t="s">
        <v>8681</v>
      </c>
      <c r="D5" s="15" t="s">
        <v>8566</v>
      </c>
      <c r="E5" s="24">
        <v>45823.434027777781</v>
      </c>
      <c r="F5" s="15">
        <v>10.3</v>
      </c>
      <c r="G5" s="37" t="s">
        <v>3121</v>
      </c>
      <c r="H5" s="15"/>
      <c r="I5" s="15"/>
      <c r="J5" s="15"/>
      <c r="K5" s="15"/>
      <c r="L5" s="15"/>
      <c r="M5" s="35">
        <v>81</v>
      </c>
      <c r="N5" s="35">
        <v>80</v>
      </c>
      <c r="O5" s="15"/>
      <c r="P5" s="14">
        <f t="shared" si="0"/>
        <v>161</v>
      </c>
      <c r="Q5" s="17" t="s">
        <v>32</v>
      </c>
      <c r="R5" s="14">
        <v>112084</v>
      </c>
      <c r="S5" s="23" t="s">
        <v>33</v>
      </c>
      <c r="T5" s="232" t="s">
        <v>8682</v>
      </c>
      <c r="U5" s="16" t="s">
        <v>90</v>
      </c>
      <c r="V5" s="16">
        <v>1012503</v>
      </c>
      <c r="W5" s="16"/>
      <c r="X5" s="16"/>
    </row>
    <row r="6" spans="1:24">
      <c r="A6" s="15" t="s">
        <v>152</v>
      </c>
      <c r="B6" s="15" t="s">
        <v>78</v>
      </c>
      <c r="C6" s="35" t="s">
        <v>8683</v>
      </c>
      <c r="D6" s="15" t="s">
        <v>8566</v>
      </c>
      <c r="E6" s="24">
        <v>45823.434027777781</v>
      </c>
      <c r="F6" s="15">
        <v>10.3</v>
      </c>
      <c r="G6" s="37" t="s">
        <v>3561</v>
      </c>
      <c r="H6" s="15"/>
      <c r="I6" s="15"/>
      <c r="J6" s="15"/>
      <c r="K6" s="35">
        <v>161</v>
      </c>
      <c r="L6" s="15"/>
      <c r="M6" s="15"/>
      <c r="N6" s="15"/>
      <c r="O6" s="15"/>
      <c r="P6" s="14">
        <f t="shared" si="0"/>
        <v>161</v>
      </c>
      <c r="Q6" s="17" t="s">
        <v>32</v>
      </c>
      <c r="R6" s="14">
        <v>112069</v>
      </c>
      <c r="S6" s="23" t="s">
        <v>33</v>
      </c>
      <c r="T6" s="232" t="s">
        <v>8682</v>
      </c>
      <c r="U6" s="16" t="s">
        <v>90</v>
      </c>
      <c r="V6" s="16">
        <v>1012504</v>
      </c>
      <c r="W6" s="16"/>
      <c r="X6" s="16"/>
    </row>
    <row r="7" spans="1:24">
      <c r="A7" s="15" t="s">
        <v>152</v>
      </c>
      <c r="B7" s="15" t="s">
        <v>78</v>
      </c>
      <c r="C7" s="35" t="s">
        <v>8684</v>
      </c>
      <c r="D7" s="15" t="s">
        <v>8566</v>
      </c>
      <c r="E7" s="24">
        <v>45823.434027777781</v>
      </c>
      <c r="F7" s="15">
        <v>10.3</v>
      </c>
      <c r="G7" s="37" t="s">
        <v>3561</v>
      </c>
      <c r="H7" s="15"/>
      <c r="I7" s="15"/>
      <c r="J7" s="15"/>
      <c r="K7" s="35">
        <v>161</v>
      </c>
      <c r="L7" s="15"/>
      <c r="M7" s="15"/>
      <c r="N7" s="15"/>
      <c r="O7" s="15"/>
      <c r="P7" s="14">
        <f t="shared" si="0"/>
        <v>161</v>
      </c>
      <c r="Q7" s="17" t="s">
        <v>32</v>
      </c>
      <c r="R7" s="14">
        <v>112070</v>
      </c>
      <c r="S7" s="23" t="s">
        <v>33</v>
      </c>
      <c r="T7" s="232" t="s">
        <v>8682</v>
      </c>
      <c r="U7" s="16" t="s">
        <v>90</v>
      </c>
      <c r="V7" s="16">
        <v>1012505</v>
      </c>
      <c r="W7" s="16"/>
      <c r="X7" s="16"/>
    </row>
    <row r="8" spans="1:24">
      <c r="A8" s="15" t="s">
        <v>2837</v>
      </c>
      <c r="B8" s="15" t="s">
        <v>78</v>
      </c>
      <c r="C8" s="35" t="s">
        <v>8685</v>
      </c>
      <c r="D8" s="15" t="s">
        <v>3649</v>
      </c>
      <c r="E8" s="24">
        <v>45823.628472222219</v>
      </c>
      <c r="F8" s="15">
        <v>10.3</v>
      </c>
      <c r="G8" s="37" t="s">
        <v>3121</v>
      </c>
      <c r="H8" s="15"/>
      <c r="I8" s="15"/>
      <c r="J8" s="15"/>
      <c r="K8" s="15"/>
      <c r="L8" s="35">
        <v>141</v>
      </c>
      <c r="M8" s="15"/>
      <c r="N8" s="35">
        <v>20</v>
      </c>
      <c r="O8" s="15"/>
      <c r="P8" s="14">
        <f t="shared" si="0"/>
        <v>161</v>
      </c>
      <c r="Q8" s="17" t="s">
        <v>32</v>
      </c>
      <c r="R8" s="14">
        <v>112085</v>
      </c>
      <c r="S8" s="23" t="s">
        <v>33</v>
      </c>
      <c r="T8" s="488" t="s">
        <v>8679</v>
      </c>
      <c r="U8" s="16" t="s">
        <v>90</v>
      </c>
      <c r="V8" s="16">
        <v>1012506</v>
      </c>
      <c r="W8" s="16"/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322</v>
      </c>
      <c r="L10" s="11">
        <f t="shared" si="1"/>
        <v>355</v>
      </c>
      <c r="M10" s="11">
        <f t="shared" si="1"/>
        <v>189</v>
      </c>
      <c r="N10" s="11">
        <f t="shared" si="1"/>
        <v>100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508</v>
      </c>
      <c r="B14" s="1564" t="s">
        <v>7158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87" t="s">
        <v>523</v>
      </c>
      <c r="B15" s="1835" t="s">
        <v>7138</v>
      </c>
      <c r="C15" s="183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/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83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8165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4228</v>
      </c>
      <c r="B23" s="15" t="s">
        <v>134</v>
      </c>
      <c r="C23" s="35" t="s">
        <v>8686</v>
      </c>
      <c r="D23" s="15" t="s">
        <v>2892</v>
      </c>
      <c r="E23" s="24">
        <v>45822.274305555555</v>
      </c>
      <c r="F23" s="15">
        <v>10.8</v>
      </c>
      <c r="G23" s="37" t="s">
        <v>3121</v>
      </c>
      <c r="H23" s="15"/>
      <c r="I23" s="15"/>
      <c r="J23" s="15"/>
      <c r="K23" s="15"/>
      <c r="L23" s="35">
        <v>131</v>
      </c>
      <c r="M23" s="35">
        <v>30</v>
      </c>
      <c r="N23" s="15"/>
      <c r="O23" s="15"/>
      <c r="P23" s="14">
        <f t="shared" ref="P23:P28" si="2">SUM(H23:O23)</f>
        <v>161</v>
      </c>
      <c r="Q23" s="17" t="s">
        <v>32</v>
      </c>
      <c r="R23" s="14">
        <v>112086</v>
      </c>
      <c r="S23" s="23" t="s">
        <v>33</v>
      </c>
      <c r="T23" s="16" t="s">
        <v>161</v>
      </c>
      <c r="U23" s="16" t="s">
        <v>90</v>
      </c>
      <c r="V23" s="16">
        <v>1012494</v>
      </c>
      <c r="W23" s="16" t="s">
        <v>8687</v>
      </c>
      <c r="X23" s="16"/>
    </row>
    <row r="24" spans="1:24">
      <c r="A24" s="15" t="s">
        <v>398</v>
      </c>
      <c r="B24" s="15" t="s">
        <v>78</v>
      </c>
      <c r="C24" s="35" t="s">
        <v>8688</v>
      </c>
      <c r="D24" s="15" t="s">
        <v>88</v>
      </c>
      <c r="E24" s="24">
        <v>45823.166666666664</v>
      </c>
      <c r="F24" s="15">
        <v>10.3</v>
      </c>
      <c r="G24" s="37" t="s">
        <v>3121</v>
      </c>
      <c r="H24" s="15"/>
      <c r="I24" s="15"/>
      <c r="J24" s="15"/>
      <c r="K24" s="15"/>
      <c r="L24" s="35">
        <v>32</v>
      </c>
      <c r="M24" s="35">
        <v>97</v>
      </c>
      <c r="N24" s="35">
        <v>32</v>
      </c>
      <c r="O24" s="15"/>
      <c r="P24" s="14">
        <f t="shared" si="2"/>
        <v>161</v>
      </c>
      <c r="Q24" s="17" t="s">
        <v>32</v>
      </c>
      <c r="R24" s="14">
        <v>112087</v>
      </c>
      <c r="S24" s="23" t="s">
        <v>33</v>
      </c>
      <c r="T24" s="16" t="s">
        <v>161</v>
      </c>
      <c r="U24" s="16" t="s">
        <v>90</v>
      </c>
      <c r="V24" s="16">
        <v>1012495</v>
      </c>
      <c r="W24" s="16" t="s">
        <v>8687</v>
      </c>
      <c r="X24" s="16"/>
    </row>
    <row r="25" spans="1:24">
      <c r="A25" s="15" t="s">
        <v>937</v>
      </c>
      <c r="B25" s="15" t="s">
        <v>78</v>
      </c>
      <c r="C25" s="35" t="s">
        <v>8689</v>
      </c>
      <c r="D25" s="15" t="s">
        <v>88</v>
      </c>
      <c r="E25" s="24">
        <v>45823.166666666664</v>
      </c>
      <c r="F25" s="15">
        <v>10.3</v>
      </c>
      <c r="G25" s="37" t="s">
        <v>3121</v>
      </c>
      <c r="H25" s="15"/>
      <c r="I25" s="15"/>
      <c r="J25" s="15"/>
      <c r="K25" s="15"/>
      <c r="L25" s="15"/>
      <c r="M25" s="35">
        <v>80</v>
      </c>
      <c r="N25" s="35">
        <v>81</v>
      </c>
      <c r="O25" s="15"/>
      <c r="P25" s="14">
        <f t="shared" si="2"/>
        <v>161</v>
      </c>
      <c r="Q25" s="17" t="s">
        <v>32</v>
      </c>
      <c r="R25" s="14">
        <v>112088</v>
      </c>
      <c r="S25" s="23" t="s">
        <v>33</v>
      </c>
      <c r="T25" s="16" t="s">
        <v>161</v>
      </c>
      <c r="U25" s="16" t="s">
        <v>90</v>
      </c>
      <c r="V25" s="16">
        <v>1012496</v>
      </c>
      <c r="W25" s="16" t="s">
        <v>8687</v>
      </c>
      <c r="X25" s="16"/>
    </row>
    <row r="26" spans="1:24">
      <c r="A26" s="35" t="s">
        <v>114</v>
      </c>
      <c r="B26" s="15" t="s">
        <v>78</v>
      </c>
      <c r="C26" s="35" t="s">
        <v>8690</v>
      </c>
      <c r="D26" s="15" t="s">
        <v>932</v>
      </c>
      <c r="E26" s="24">
        <v>45823.003472222219</v>
      </c>
      <c r="F26" s="15">
        <v>10.3</v>
      </c>
      <c r="G26" s="37" t="s">
        <v>3121</v>
      </c>
      <c r="H26" s="15"/>
      <c r="I26" s="15"/>
      <c r="J26" s="15"/>
      <c r="K26" s="15"/>
      <c r="L26" s="35">
        <v>81</v>
      </c>
      <c r="M26" s="35">
        <v>27</v>
      </c>
      <c r="N26" s="15"/>
      <c r="O26" s="15"/>
      <c r="P26" s="14">
        <f t="shared" si="2"/>
        <v>108</v>
      </c>
      <c r="Q26" s="17" t="s">
        <v>32</v>
      </c>
      <c r="R26" s="14">
        <v>112089</v>
      </c>
      <c r="S26" s="23" t="s">
        <v>33</v>
      </c>
      <c r="T26" s="16" t="s">
        <v>161</v>
      </c>
      <c r="U26" s="16" t="s">
        <v>90</v>
      </c>
      <c r="V26" s="16">
        <v>1012497</v>
      </c>
      <c r="W26" s="16" t="s">
        <v>8687</v>
      </c>
      <c r="X26" s="16"/>
    </row>
    <row r="27" spans="1:24">
      <c r="A27" s="15" t="s">
        <v>2837</v>
      </c>
      <c r="B27" s="15" t="s">
        <v>92</v>
      </c>
      <c r="C27" s="35" t="s">
        <v>8691</v>
      </c>
      <c r="D27" s="15" t="s">
        <v>620</v>
      </c>
      <c r="E27" s="24">
        <v>45822.989583333336</v>
      </c>
      <c r="F27" s="15">
        <v>10.3</v>
      </c>
      <c r="G27" s="37" t="s">
        <v>3121</v>
      </c>
      <c r="H27" s="15"/>
      <c r="I27" s="15"/>
      <c r="J27" s="15"/>
      <c r="K27" s="15"/>
      <c r="L27" s="15"/>
      <c r="M27" s="35">
        <v>80</v>
      </c>
      <c r="N27" s="35">
        <v>81</v>
      </c>
      <c r="O27" s="15"/>
      <c r="P27" s="14">
        <f t="shared" si="2"/>
        <v>161</v>
      </c>
      <c r="Q27" s="17" t="s">
        <v>32</v>
      </c>
      <c r="R27" s="14">
        <v>112090</v>
      </c>
      <c r="S27" s="23" t="s">
        <v>33</v>
      </c>
      <c r="T27" s="16" t="s">
        <v>161</v>
      </c>
      <c r="U27" s="16" t="s">
        <v>90</v>
      </c>
      <c r="V27" s="16">
        <v>1012498</v>
      </c>
      <c r="W27" s="16" t="s">
        <v>8687</v>
      </c>
      <c r="X27" s="16"/>
    </row>
    <row r="28" spans="1:24">
      <c r="A28" s="15" t="s">
        <v>937</v>
      </c>
      <c r="B28" s="15" t="s">
        <v>92</v>
      </c>
      <c r="C28" s="35" t="s">
        <v>8692</v>
      </c>
      <c r="D28" s="15" t="s">
        <v>620</v>
      </c>
      <c r="E28" s="24">
        <v>45822.989583333336</v>
      </c>
      <c r="F28" s="15">
        <v>10.3</v>
      </c>
      <c r="G28" s="37" t="s">
        <v>3121</v>
      </c>
      <c r="H28" s="15"/>
      <c r="I28" s="15"/>
      <c r="J28" s="15"/>
      <c r="K28" s="15"/>
      <c r="L28" s="15"/>
      <c r="M28" s="35">
        <v>81</v>
      </c>
      <c r="N28" s="35">
        <v>80</v>
      </c>
      <c r="O28" s="15"/>
      <c r="P28" s="14">
        <f t="shared" si="2"/>
        <v>161</v>
      </c>
      <c r="Q28" s="17" t="s">
        <v>32</v>
      </c>
      <c r="R28" s="14">
        <v>112091</v>
      </c>
      <c r="S28" s="23" t="s">
        <v>33</v>
      </c>
      <c r="T28" s="16" t="s">
        <v>161</v>
      </c>
      <c r="U28" s="16" t="s">
        <v>90</v>
      </c>
      <c r="V28" s="16">
        <v>1012499</v>
      </c>
      <c r="W28" s="16" t="s">
        <v>8687</v>
      </c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SUM(H23:H28)</f>
        <v>0</v>
      </c>
      <c r="I29" s="11">
        <f t="shared" si="3"/>
        <v>0</v>
      </c>
      <c r="J29" s="11">
        <f t="shared" si="3"/>
        <v>0</v>
      </c>
      <c r="K29" s="11">
        <f t="shared" si="3"/>
        <v>0</v>
      </c>
      <c r="L29" s="11">
        <f t="shared" si="3"/>
        <v>244</v>
      </c>
      <c r="M29" s="11">
        <f t="shared" si="3"/>
        <v>395</v>
      </c>
      <c r="N29" s="11">
        <f t="shared" si="3"/>
        <v>274</v>
      </c>
      <c r="O29" s="11">
        <f t="shared" si="3"/>
        <v>0</v>
      </c>
      <c r="P29" s="11">
        <f t="shared" si="3"/>
        <v>913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4605</v>
      </c>
      <c r="B33" s="1564"/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 t="s">
        <v>8693</v>
      </c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566">
        <v>358400711249</v>
      </c>
      <c r="C36" s="1565"/>
      <c r="D36" s="1"/>
      <c r="E36" s="1"/>
    </row>
    <row r="37" spans="1:24">
      <c r="A37" s="5" t="s">
        <v>44</v>
      </c>
      <c r="B37" s="1567">
        <v>0.66666666666666663</v>
      </c>
      <c r="C37" s="1565"/>
      <c r="D37" s="1"/>
      <c r="E37" s="1"/>
    </row>
    <row r="39" spans="1:24" ht="23.25">
      <c r="A39" s="1559" t="s">
        <v>109</v>
      </c>
      <c r="B39" s="1559"/>
      <c r="C39" s="1559"/>
      <c r="D39" s="1559"/>
      <c r="E39" s="1559"/>
      <c r="F39" s="1559"/>
      <c r="G39" s="7"/>
      <c r="H39" s="1559" t="s">
        <v>2689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8165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15"/>
      <c r="B41" s="15"/>
      <c r="C41" s="15" t="s">
        <v>8694</v>
      </c>
      <c r="D41" s="15"/>
      <c r="E41" s="15"/>
      <c r="F41" s="15"/>
      <c r="G41" s="37"/>
      <c r="H41" s="15"/>
      <c r="I41" s="15"/>
      <c r="J41" s="15"/>
      <c r="K41" s="15"/>
      <c r="L41" s="15"/>
      <c r="M41" s="15"/>
      <c r="N41" s="15"/>
      <c r="O41" s="15"/>
      <c r="P41" s="14">
        <f>SUM(H41:O41)</f>
        <v>0</v>
      </c>
      <c r="Q41" s="14"/>
      <c r="R41" s="14"/>
      <c r="S41" s="14"/>
      <c r="T41" s="16"/>
      <c r="U41" s="16"/>
      <c r="V41" s="16"/>
      <c r="W41" s="16"/>
      <c r="X41" s="16"/>
    </row>
    <row r="42" spans="1:24">
      <c r="A42" s="11" t="s">
        <v>19</v>
      </c>
      <c r="B42" s="7"/>
      <c r="C42" s="7"/>
      <c r="D42" s="7"/>
      <c r="E42" s="11"/>
      <c r="F42" s="7"/>
      <c r="G42" s="7"/>
      <c r="H42" s="11">
        <f t="shared" ref="H42:P42" si="4">SUM(H41:H41)</f>
        <v>0</v>
      </c>
      <c r="I42" s="11">
        <f t="shared" si="4"/>
        <v>0</v>
      </c>
      <c r="J42" s="11">
        <f t="shared" si="4"/>
        <v>0</v>
      </c>
      <c r="K42" s="11">
        <f t="shared" si="4"/>
        <v>0</v>
      </c>
      <c r="L42" s="11">
        <f t="shared" si="4"/>
        <v>0</v>
      </c>
      <c r="M42" s="11">
        <f t="shared" si="4"/>
        <v>0</v>
      </c>
      <c r="N42" s="11">
        <f t="shared" si="4"/>
        <v>0</v>
      </c>
      <c r="O42" s="11">
        <f t="shared" si="4"/>
        <v>0</v>
      </c>
      <c r="P42" s="11">
        <f t="shared" si="4"/>
        <v>0</v>
      </c>
      <c r="Q42" s="12"/>
      <c r="R42" s="12"/>
      <c r="S42" s="12"/>
      <c r="T42" s="12"/>
      <c r="U42" s="12"/>
      <c r="V42" s="12"/>
      <c r="W42" s="12"/>
      <c r="X42" s="12"/>
    </row>
    <row r="43" spans="1:24">
      <c r="A43" s="1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4">
      <c r="A44" s="166" t="s">
        <v>34</v>
      </c>
      <c r="B44" s="1562"/>
      <c r="C44" s="1562"/>
      <c r="D44" s="1562"/>
      <c r="E44" s="1"/>
      <c r="F44" s="1"/>
      <c r="G44" s="1"/>
      <c r="H44" s="1"/>
      <c r="I44" s="1"/>
      <c r="J44" s="1563"/>
      <c r="K44" s="1563"/>
      <c r="L44" s="156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4" ht="18">
      <c r="A45" s="187" t="s">
        <v>35</v>
      </c>
      <c r="B45" s="186" t="s">
        <v>36</v>
      </c>
      <c r="C45" s="239" t="s">
        <v>37</v>
      </c>
      <c r="D45" s="24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4">
      <c r="A46" s="4"/>
      <c r="B46" s="1564"/>
      <c r="C46" s="1564"/>
      <c r="D46" s="242"/>
      <c r="E46" s="243" t="s">
        <v>40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4">
      <c r="A47" s="5" t="s">
        <v>42</v>
      </c>
      <c r="B47" s="1772"/>
      <c r="C47" s="1772"/>
      <c r="D47" s="1"/>
      <c r="E47" s="1"/>
    </row>
    <row r="48" spans="1:24">
      <c r="A48" s="5" t="s">
        <v>42</v>
      </c>
      <c r="B48" s="1772"/>
      <c r="C48" s="1772"/>
    </row>
    <row r="49" spans="1:5">
      <c r="A49" s="5" t="s">
        <v>43</v>
      </c>
      <c r="B49" s="1772"/>
      <c r="C49" s="1772"/>
      <c r="D49" s="1"/>
      <c r="E49" s="1"/>
    </row>
    <row r="50" spans="1:5">
      <c r="A50" s="5" t="s">
        <v>44</v>
      </c>
      <c r="B50" s="1772"/>
      <c r="C50" s="1772"/>
      <c r="D50" s="1"/>
      <c r="E50" s="1"/>
    </row>
  </sheetData>
  <mergeCells count="31">
    <mergeCell ref="B15:C15"/>
    <mergeCell ref="B14:C14"/>
    <mergeCell ref="A1:F1"/>
    <mergeCell ref="H1:P1"/>
    <mergeCell ref="Q1:X1"/>
    <mergeCell ref="B12:D12"/>
    <mergeCell ref="J12:L12"/>
    <mergeCell ref="B16:C16"/>
    <mergeCell ref="B17:C17"/>
    <mergeCell ref="B18:C18"/>
    <mergeCell ref="B19:C19"/>
    <mergeCell ref="A21:F21"/>
    <mergeCell ref="B44:D44"/>
    <mergeCell ref="J44:L44"/>
    <mergeCell ref="Q21:X21"/>
    <mergeCell ref="B31:D31"/>
    <mergeCell ref="J31:L31"/>
    <mergeCell ref="B33:C33"/>
    <mergeCell ref="B34:C34"/>
    <mergeCell ref="B35:C35"/>
    <mergeCell ref="H21:P21"/>
    <mergeCell ref="B36:C36"/>
    <mergeCell ref="B37:C37"/>
    <mergeCell ref="A39:F39"/>
    <mergeCell ref="H39:P39"/>
    <mergeCell ref="Q39:X39"/>
    <mergeCell ref="B46:C46"/>
    <mergeCell ref="B47:C47"/>
    <mergeCell ref="B48:C48"/>
    <mergeCell ref="B49:C49"/>
    <mergeCell ref="B50:C50"/>
  </mergeCells>
  <pageMargins left="0.7" right="0.7" top="0.75" bottom="0.75" header="0.3" footer="0.3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3BEE8-DADB-4EAD-B96A-7C963BA8ED20}">
  <sheetPr>
    <tabColor rgb="FF00B0F0"/>
  </sheetPr>
  <dimension ref="A1:X56"/>
  <sheetViews>
    <sheetView workbookViewId="0">
      <selection activeCell="P22" sqref="P22"/>
    </sheetView>
  </sheetViews>
  <sheetFormatPr defaultColWidth="11.42578125" defaultRowHeight="15"/>
  <cols>
    <col min="1" max="1" width="25.42578125" customWidth="1"/>
    <col min="2" max="2" width="11.85546875" customWidth="1"/>
    <col min="3" max="3" width="23.28515625" customWidth="1"/>
    <col min="4" max="4" width="12.42578125" customWidth="1"/>
    <col min="5" max="5" width="19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4.710937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2656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122</v>
      </c>
      <c r="B3" s="15" t="s">
        <v>62</v>
      </c>
      <c r="C3" s="35" t="s">
        <v>8695</v>
      </c>
      <c r="D3" s="15" t="s">
        <v>61</v>
      </c>
      <c r="E3" s="24">
        <v>45820.767361111109</v>
      </c>
      <c r="F3" s="15">
        <v>13</v>
      </c>
      <c r="G3" s="37"/>
      <c r="H3" s="15"/>
      <c r="I3" s="15"/>
      <c r="J3" s="35">
        <v>80</v>
      </c>
      <c r="K3" s="35">
        <v>81</v>
      </c>
      <c r="L3" s="15"/>
      <c r="M3" s="15"/>
      <c r="N3" s="15"/>
      <c r="O3" s="15"/>
      <c r="P3" s="14">
        <v>161</v>
      </c>
      <c r="Q3" s="14" t="s">
        <v>30</v>
      </c>
      <c r="R3" s="14">
        <v>112034</v>
      </c>
      <c r="S3" s="14" t="s">
        <v>31</v>
      </c>
      <c r="T3" s="16" t="s">
        <v>169</v>
      </c>
      <c r="U3" s="16" t="s">
        <v>90</v>
      </c>
      <c r="V3" s="16">
        <v>1012464</v>
      </c>
      <c r="W3" s="16" t="s">
        <v>8696</v>
      </c>
      <c r="X3" s="16"/>
    </row>
    <row r="4" spans="1:24">
      <c r="A4" s="15" t="s">
        <v>142</v>
      </c>
      <c r="B4" s="15" t="s">
        <v>72</v>
      </c>
      <c r="C4" s="35" t="s">
        <v>8697</v>
      </c>
      <c r="D4" s="15" t="s">
        <v>71</v>
      </c>
      <c r="E4" s="24">
        <v>45820.711805555555</v>
      </c>
      <c r="F4" s="15">
        <v>14.5</v>
      </c>
      <c r="G4" s="37"/>
      <c r="H4" s="15"/>
      <c r="I4" s="15"/>
      <c r="J4" s="15"/>
      <c r="K4" s="35">
        <v>27</v>
      </c>
      <c r="L4" s="35">
        <v>54</v>
      </c>
      <c r="M4" s="35">
        <v>54</v>
      </c>
      <c r="N4" s="35">
        <v>26</v>
      </c>
      <c r="O4" s="15"/>
      <c r="P4" s="14">
        <f t="shared" ref="P4:P9" si="0">SUM(H4:O4)</f>
        <v>161</v>
      </c>
      <c r="Q4" s="14" t="s">
        <v>30</v>
      </c>
      <c r="R4" s="14">
        <v>112035</v>
      </c>
      <c r="S4" s="14" t="s">
        <v>31</v>
      </c>
      <c r="T4" s="16" t="s">
        <v>169</v>
      </c>
      <c r="U4" s="16" t="s">
        <v>1693</v>
      </c>
      <c r="V4" s="16">
        <v>1012465</v>
      </c>
      <c r="W4" s="16" t="s">
        <v>8698</v>
      </c>
      <c r="X4" s="16"/>
    </row>
    <row r="5" spans="1:24">
      <c r="A5" s="15" t="s">
        <v>141</v>
      </c>
      <c r="B5" s="15" t="s">
        <v>69</v>
      </c>
      <c r="C5" s="35" t="s">
        <v>8699</v>
      </c>
      <c r="D5" s="15" t="s">
        <v>68</v>
      </c>
      <c r="E5" s="24">
        <v>45819.795138888891</v>
      </c>
      <c r="F5" s="15">
        <v>14.5</v>
      </c>
      <c r="G5" s="37"/>
      <c r="H5" s="15"/>
      <c r="I5" s="15"/>
      <c r="J5" s="15"/>
      <c r="K5" s="15"/>
      <c r="L5" s="35">
        <v>81</v>
      </c>
      <c r="M5" s="35">
        <v>80</v>
      </c>
      <c r="N5" s="15"/>
      <c r="O5" s="15"/>
      <c r="P5" s="14">
        <f t="shared" si="0"/>
        <v>161</v>
      </c>
      <c r="Q5" s="14" t="s">
        <v>30</v>
      </c>
      <c r="R5" s="14">
        <v>112036</v>
      </c>
      <c r="S5" s="14" t="s">
        <v>31</v>
      </c>
      <c r="T5" s="16" t="s">
        <v>169</v>
      </c>
      <c r="U5" s="16" t="s">
        <v>1693</v>
      </c>
      <c r="V5" s="16">
        <v>1012466</v>
      </c>
      <c r="W5" s="16" t="s">
        <v>8698</v>
      </c>
      <c r="X5" s="16"/>
    </row>
    <row r="6" spans="1:24">
      <c r="A6" s="15" t="s">
        <v>111</v>
      </c>
      <c r="B6" s="15" t="s">
        <v>65</v>
      </c>
      <c r="C6" s="35" t="s">
        <v>8700</v>
      </c>
      <c r="D6" s="15" t="s">
        <v>64</v>
      </c>
      <c r="E6" s="24">
        <v>45820.472222222219</v>
      </c>
      <c r="F6" s="15">
        <v>14.8</v>
      </c>
      <c r="G6" s="37"/>
      <c r="H6" s="15"/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14" t="s">
        <v>30</v>
      </c>
      <c r="R6" s="14">
        <v>112038</v>
      </c>
      <c r="S6" s="23" t="s">
        <v>33</v>
      </c>
      <c r="T6" s="16" t="s">
        <v>169</v>
      </c>
      <c r="U6" s="16" t="s">
        <v>271</v>
      </c>
      <c r="V6" s="16">
        <v>1012467</v>
      </c>
      <c r="W6" s="16" t="s">
        <v>8698</v>
      </c>
      <c r="X6" s="16"/>
    </row>
    <row r="7" spans="1:24">
      <c r="A7" s="15" t="s">
        <v>111</v>
      </c>
      <c r="B7" s="15" t="s">
        <v>65</v>
      </c>
      <c r="C7" s="35" t="s">
        <v>8701</v>
      </c>
      <c r="D7" s="15" t="s">
        <v>64</v>
      </c>
      <c r="E7" s="24">
        <v>45820.472222222219</v>
      </c>
      <c r="F7" s="15">
        <v>14.8</v>
      </c>
      <c r="G7" s="37"/>
      <c r="H7" s="15"/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14" t="s">
        <v>30</v>
      </c>
      <c r="R7" s="14">
        <v>112039</v>
      </c>
      <c r="S7" s="23" t="s">
        <v>33</v>
      </c>
      <c r="T7" s="16" t="s">
        <v>169</v>
      </c>
      <c r="U7" s="16" t="s">
        <v>271</v>
      </c>
      <c r="V7" s="16">
        <v>1012468</v>
      </c>
      <c r="W7" s="16" t="s">
        <v>8698</v>
      </c>
      <c r="X7" s="16"/>
    </row>
    <row r="8" spans="1:24">
      <c r="A8" s="15" t="s">
        <v>219</v>
      </c>
      <c r="B8" s="15" t="s">
        <v>75</v>
      </c>
      <c r="C8" s="35" t="s">
        <v>8702</v>
      </c>
      <c r="D8" s="15" t="s">
        <v>74</v>
      </c>
      <c r="E8" s="24">
        <v>45820.524305555555</v>
      </c>
      <c r="F8" s="15">
        <v>15.3</v>
      </c>
      <c r="G8" s="37"/>
      <c r="H8" s="15"/>
      <c r="I8" s="15"/>
      <c r="J8" s="15"/>
      <c r="K8" s="35">
        <v>54</v>
      </c>
      <c r="L8" s="15"/>
      <c r="M8" s="15"/>
      <c r="N8" s="15"/>
      <c r="O8" s="15"/>
      <c r="P8" s="14">
        <f t="shared" si="0"/>
        <v>54</v>
      </c>
      <c r="Q8" s="14" t="s">
        <v>30</v>
      </c>
      <c r="R8" s="14">
        <v>112048</v>
      </c>
      <c r="S8" s="14" t="s">
        <v>31</v>
      </c>
      <c r="T8" s="16" t="s">
        <v>169</v>
      </c>
      <c r="U8" s="16" t="s">
        <v>1693</v>
      </c>
      <c r="V8" s="16">
        <v>1012469</v>
      </c>
      <c r="W8" s="16" t="s">
        <v>8698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80</v>
      </c>
      <c r="K10" s="11">
        <f t="shared" si="1"/>
        <v>162</v>
      </c>
      <c r="L10" s="11">
        <f t="shared" si="1"/>
        <v>457</v>
      </c>
      <c r="M10" s="11">
        <f t="shared" si="1"/>
        <v>134</v>
      </c>
      <c r="N10" s="11">
        <f t="shared" si="1"/>
        <v>26</v>
      </c>
      <c r="O10" s="11">
        <f t="shared" si="1"/>
        <v>0</v>
      </c>
      <c r="P10" s="11">
        <f t="shared" si="1"/>
        <v>859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4855</v>
      </c>
      <c r="B14" s="1564"/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500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566">
        <v>358505099878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567">
        <v>0.45833333333333331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7812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3866</v>
      </c>
      <c r="B22" s="15" t="s">
        <v>78</v>
      </c>
      <c r="C22" s="35" t="s">
        <v>8703</v>
      </c>
      <c r="D22" s="15" t="s">
        <v>88</v>
      </c>
      <c r="E22" s="24">
        <v>45821.166666666664</v>
      </c>
      <c r="F22" s="15">
        <v>10.3</v>
      </c>
      <c r="G22" s="37" t="s">
        <v>401</v>
      </c>
      <c r="H22" s="15"/>
      <c r="I22" s="15"/>
      <c r="J22" s="15"/>
      <c r="K22" s="15"/>
      <c r="L22" s="35">
        <v>161</v>
      </c>
      <c r="M22" s="15"/>
      <c r="N22" s="15"/>
      <c r="O22" s="15"/>
      <c r="P22" s="14">
        <f t="shared" ref="P22:P27" si="2">SUM(H22:O22)</f>
        <v>161</v>
      </c>
      <c r="Q22" s="17" t="s">
        <v>32</v>
      </c>
      <c r="R22" s="14">
        <v>112063</v>
      </c>
      <c r="S22" s="23" t="s">
        <v>33</v>
      </c>
      <c r="T22" s="16" t="s">
        <v>161</v>
      </c>
      <c r="U22" s="16" t="s">
        <v>90</v>
      </c>
      <c r="V22" s="16">
        <v>1012470</v>
      </c>
      <c r="W22" s="16" t="s">
        <v>8704</v>
      </c>
      <c r="X22" s="16"/>
    </row>
    <row r="23" spans="1:24">
      <c r="A23" s="15" t="s">
        <v>120</v>
      </c>
      <c r="B23" s="15" t="s">
        <v>78</v>
      </c>
      <c r="C23" s="35" t="s">
        <v>8705</v>
      </c>
      <c r="D23" s="15" t="s">
        <v>932</v>
      </c>
      <c r="E23" s="24">
        <v>45821.003472222219</v>
      </c>
      <c r="F23" s="15">
        <v>10.3</v>
      </c>
      <c r="G23" s="37" t="s">
        <v>3121</v>
      </c>
      <c r="H23" s="15"/>
      <c r="I23" s="15"/>
      <c r="J23" s="15"/>
      <c r="K23" s="15"/>
      <c r="L23" s="15"/>
      <c r="M23" s="35">
        <v>44</v>
      </c>
      <c r="N23" s="272">
        <v>108</v>
      </c>
      <c r="O23" s="272">
        <v>9</v>
      </c>
      <c r="P23" s="14">
        <f t="shared" si="2"/>
        <v>161</v>
      </c>
      <c r="Q23" s="17" t="s">
        <v>32</v>
      </c>
      <c r="R23" s="14">
        <v>112064</v>
      </c>
      <c r="S23" s="23" t="s">
        <v>33</v>
      </c>
      <c r="T23" s="16" t="s">
        <v>161</v>
      </c>
      <c r="U23" s="16" t="s">
        <v>90</v>
      </c>
      <c r="V23" s="16">
        <v>1012471</v>
      </c>
      <c r="W23" s="16" t="s">
        <v>8704</v>
      </c>
      <c r="X23" s="16"/>
    </row>
    <row r="24" spans="1:24">
      <c r="A24" s="15" t="s">
        <v>519</v>
      </c>
      <c r="B24" s="15" t="s">
        <v>78</v>
      </c>
      <c r="C24" s="35" t="s">
        <v>8706</v>
      </c>
      <c r="D24" s="15" t="s">
        <v>99</v>
      </c>
      <c r="E24" s="24">
        <v>45820.277777777781</v>
      </c>
      <c r="F24" s="15">
        <v>10.8</v>
      </c>
      <c r="G24" s="37" t="s">
        <v>3121</v>
      </c>
      <c r="H24" s="15"/>
      <c r="I24" s="15"/>
      <c r="J24" s="15"/>
      <c r="K24" s="15"/>
      <c r="L24" s="35">
        <v>90</v>
      </c>
      <c r="M24" s="35">
        <v>71</v>
      </c>
      <c r="N24" s="15"/>
      <c r="O24" s="15"/>
      <c r="P24" s="14">
        <f t="shared" si="2"/>
        <v>161</v>
      </c>
      <c r="Q24" s="17" t="s">
        <v>32</v>
      </c>
      <c r="R24" s="14">
        <v>112067</v>
      </c>
      <c r="S24" s="23" t="s">
        <v>33</v>
      </c>
      <c r="T24" s="16" t="s">
        <v>100</v>
      </c>
      <c r="U24" s="16" t="s">
        <v>90</v>
      </c>
      <c r="V24" s="16">
        <v>1012472</v>
      </c>
      <c r="W24" s="16" t="s">
        <v>8707</v>
      </c>
      <c r="X24" s="16"/>
    </row>
    <row r="25" spans="1:24">
      <c r="A25" s="15" t="s">
        <v>86</v>
      </c>
      <c r="B25" s="15" t="s">
        <v>92</v>
      </c>
      <c r="C25" s="35" t="s">
        <v>8708</v>
      </c>
      <c r="D25" s="15" t="s">
        <v>159</v>
      </c>
      <c r="E25" s="24">
        <v>45790.041666666664</v>
      </c>
      <c r="F25" s="15">
        <v>10.3</v>
      </c>
      <c r="G25" s="37" t="s">
        <v>3121</v>
      </c>
      <c r="H25" s="15"/>
      <c r="I25" s="15"/>
      <c r="J25" s="15"/>
      <c r="K25" s="15"/>
      <c r="L25" s="35">
        <v>90</v>
      </c>
      <c r="M25" s="35">
        <v>71</v>
      </c>
      <c r="N25" s="15"/>
      <c r="O25" s="15"/>
      <c r="P25" s="14">
        <f t="shared" si="2"/>
        <v>161</v>
      </c>
      <c r="Q25" s="17" t="s">
        <v>32</v>
      </c>
      <c r="R25" s="14">
        <v>112068</v>
      </c>
      <c r="S25" s="23" t="s">
        <v>33</v>
      </c>
      <c r="T25" s="16" t="s">
        <v>161</v>
      </c>
      <c r="U25" s="16" t="s">
        <v>90</v>
      </c>
      <c r="V25" s="16">
        <v>1012473</v>
      </c>
      <c r="W25" s="16" t="s">
        <v>8704</v>
      </c>
      <c r="X25" s="16"/>
    </row>
    <row r="26" spans="1:24">
      <c r="A26" s="15" t="s">
        <v>152</v>
      </c>
      <c r="B26" s="15" t="s">
        <v>78</v>
      </c>
      <c r="C26" s="35" t="s">
        <v>8709</v>
      </c>
      <c r="D26" s="15" t="s">
        <v>99</v>
      </c>
      <c r="E26" s="24">
        <v>45820.277777777781</v>
      </c>
      <c r="F26" s="15">
        <v>10.8</v>
      </c>
      <c r="G26" s="37" t="s">
        <v>401</v>
      </c>
      <c r="H26" s="15"/>
      <c r="I26" s="15"/>
      <c r="J26" s="15"/>
      <c r="K26" s="15"/>
      <c r="L26" s="35">
        <v>90</v>
      </c>
      <c r="M26" s="35">
        <v>71</v>
      </c>
      <c r="N26" s="15"/>
      <c r="O26" s="15"/>
      <c r="P26" s="14">
        <f t="shared" si="2"/>
        <v>161</v>
      </c>
      <c r="Q26" s="17" t="s">
        <v>32</v>
      </c>
      <c r="R26" s="14">
        <v>112060</v>
      </c>
      <c r="S26" s="23" t="s">
        <v>33</v>
      </c>
      <c r="T26" s="16" t="s">
        <v>100</v>
      </c>
      <c r="U26" s="16" t="s">
        <v>90</v>
      </c>
      <c r="V26" s="16">
        <v>1012474</v>
      </c>
      <c r="W26" s="16" t="s">
        <v>8707</v>
      </c>
      <c r="X26" s="16"/>
    </row>
    <row r="27" spans="1:24">
      <c r="A27" s="15" t="s">
        <v>4228</v>
      </c>
      <c r="B27" s="15" t="s">
        <v>92</v>
      </c>
      <c r="C27" s="35" t="s">
        <v>8710</v>
      </c>
      <c r="D27" s="15" t="s">
        <v>159</v>
      </c>
      <c r="E27" s="24">
        <v>45821.041666666664</v>
      </c>
      <c r="F27" s="15">
        <v>10.3</v>
      </c>
      <c r="G27" s="37" t="s">
        <v>8711</v>
      </c>
      <c r="H27" s="15"/>
      <c r="I27" s="15"/>
      <c r="J27" s="15"/>
      <c r="K27" s="15"/>
      <c r="L27" s="35">
        <v>90</v>
      </c>
      <c r="M27" s="35">
        <v>71</v>
      </c>
      <c r="N27" s="15"/>
      <c r="O27" s="15"/>
      <c r="P27" s="14">
        <f t="shared" si="2"/>
        <v>161</v>
      </c>
      <c r="Q27" s="17" t="s">
        <v>32</v>
      </c>
      <c r="R27" s="14">
        <v>112066</v>
      </c>
      <c r="S27" s="23" t="s">
        <v>33</v>
      </c>
      <c r="T27" s="16" t="s">
        <v>161</v>
      </c>
      <c r="U27" s="16" t="s">
        <v>90</v>
      </c>
      <c r="V27" s="16">
        <v>1012475</v>
      </c>
      <c r="W27" s="16" t="s">
        <v>8704</v>
      </c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SUM(H22:H27)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521</v>
      </c>
      <c r="M28" s="11">
        <f t="shared" si="3"/>
        <v>328</v>
      </c>
      <c r="N28" s="11">
        <f t="shared" si="3"/>
        <v>108</v>
      </c>
      <c r="O28" s="11">
        <f t="shared" si="3"/>
        <v>9</v>
      </c>
      <c r="P28" s="11">
        <f t="shared" si="3"/>
        <v>966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100</v>
      </c>
      <c r="B32" s="1564" t="s">
        <v>7158</v>
      </c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161</v>
      </c>
      <c r="B33" s="1564" t="s">
        <v>7138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 t="s">
        <v>8712</v>
      </c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845">
        <v>358400711249</v>
      </c>
      <c r="C36" s="1772"/>
      <c r="D36" s="1"/>
      <c r="E36" s="1"/>
    </row>
    <row r="37" spans="1:24">
      <c r="A37" s="5" t="s">
        <v>44</v>
      </c>
      <c r="B37" s="1567">
        <v>0.625</v>
      </c>
      <c r="C37" s="1565"/>
      <c r="D37" s="1"/>
      <c r="E37" s="1"/>
    </row>
    <row r="39" spans="1:24" ht="23.25">
      <c r="A39" s="1559" t="s">
        <v>205</v>
      </c>
      <c r="B39" s="1559"/>
      <c r="C39" s="1559"/>
      <c r="D39" s="1559"/>
      <c r="E39" s="1559"/>
      <c r="F39" s="1559"/>
      <c r="G39" s="7"/>
      <c r="H39" s="1559" t="s">
        <v>346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8713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15" t="s">
        <v>150</v>
      </c>
      <c r="B41" s="15" t="s">
        <v>57</v>
      </c>
      <c r="C41" s="35" t="s">
        <v>8714</v>
      </c>
      <c r="D41" s="15" t="s">
        <v>56</v>
      </c>
      <c r="E41" s="24">
        <v>45821.229166666664</v>
      </c>
      <c r="F41" s="15">
        <v>10.3</v>
      </c>
      <c r="G41" s="37"/>
      <c r="H41" s="15"/>
      <c r="I41" s="15"/>
      <c r="J41" s="35">
        <v>119</v>
      </c>
      <c r="K41" s="272">
        <v>157</v>
      </c>
      <c r="L41" s="15"/>
      <c r="M41" s="15"/>
      <c r="N41" s="15"/>
      <c r="O41" s="15"/>
      <c r="P41" s="14">
        <v>276</v>
      </c>
      <c r="Q41" s="14" t="s">
        <v>30</v>
      </c>
      <c r="R41" s="14">
        <v>112037</v>
      </c>
      <c r="S41" s="14" t="s">
        <v>31</v>
      </c>
      <c r="T41" s="16" t="s">
        <v>169</v>
      </c>
      <c r="U41" s="16" t="s">
        <v>90</v>
      </c>
      <c r="V41" s="16">
        <v>1012476</v>
      </c>
      <c r="W41" s="16" t="s">
        <v>8707</v>
      </c>
      <c r="X41" s="16"/>
    </row>
    <row r="42" spans="1:24">
      <c r="A42" s="15" t="s">
        <v>5152</v>
      </c>
      <c r="B42" s="15" t="s">
        <v>578</v>
      </c>
      <c r="C42" s="35" t="s">
        <v>8715</v>
      </c>
      <c r="D42" s="15" t="s">
        <v>64</v>
      </c>
      <c r="E42" s="24">
        <v>45821.472222222219</v>
      </c>
      <c r="F42" s="15">
        <v>14.8</v>
      </c>
      <c r="G42" s="37"/>
      <c r="H42" s="15"/>
      <c r="I42" s="15"/>
      <c r="J42" s="15"/>
      <c r="K42" s="15"/>
      <c r="L42" s="35">
        <v>81</v>
      </c>
      <c r="M42" s="15"/>
      <c r="N42" s="15"/>
      <c r="O42" s="15"/>
      <c r="P42" s="14">
        <f>SUM(H42:O42)</f>
        <v>81</v>
      </c>
      <c r="Q42" s="14" t="s">
        <v>30</v>
      </c>
      <c r="R42" s="14">
        <v>112040</v>
      </c>
      <c r="S42" s="23" t="s">
        <v>33</v>
      </c>
      <c r="T42" s="16" t="s">
        <v>169</v>
      </c>
      <c r="U42" s="16" t="s">
        <v>271</v>
      </c>
      <c r="V42" s="16">
        <v>1012477</v>
      </c>
      <c r="W42" s="16" t="s">
        <v>3026</v>
      </c>
      <c r="X42" s="16"/>
    </row>
    <row r="43" spans="1:24">
      <c r="A43" s="15" t="s">
        <v>133</v>
      </c>
      <c r="B43" s="15" t="s">
        <v>134</v>
      </c>
      <c r="C43" s="35" t="s">
        <v>8716</v>
      </c>
      <c r="D43" s="15" t="s">
        <v>2892</v>
      </c>
      <c r="E43" s="24">
        <v>45822.274305555555</v>
      </c>
      <c r="F43" s="15">
        <v>10.8</v>
      </c>
      <c r="G43" s="37" t="s">
        <v>3561</v>
      </c>
      <c r="H43" s="15"/>
      <c r="I43" s="15"/>
      <c r="J43" s="15"/>
      <c r="K43" s="15"/>
      <c r="L43" s="35">
        <v>107</v>
      </c>
      <c r="M43" s="15">
        <v>54</v>
      </c>
      <c r="N43" s="15"/>
      <c r="O43" s="15"/>
      <c r="P43" s="14">
        <f>SUM(H43:O43)</f>
        <v>161</v>
      </c>
      <c r="Q43" s="17" t="s">
        <v>32</v>
      </c>
      <c r="R43" s="14">
        <v>112062</v>
      </c>
      <c r="S43" s="23" t="s">
        <v>33</v>
      </c>
      <c r="T43" s="16" t="s">
        <v>161</v>
      </c>
      <c r="U43" s="16" t="s">
        <v>90</v>
      </c>
      <c r="V43" s="16">
        <v>1012478</v>
      </c>
      <c r="W43" s="16" t="s">
        <v>8687</v>
      </c>
      <c r="X43" s="16"/>
    </row>
    <row r="44" spans="1:24">
      <c r="A44" s="15" t="s">
        <v>4228</v>
      </c>
      <c r="B44" s="15" t="s">
        <v>78</v>
      </c>
      <c r="C44" s="35" t="s">
        <v>8717</v>
      </c>
      <c r="D44" s="15" t="s">
        <v>88</v>
      </c>
      <c r="E44" s="24">
        <v>45822.166666666664</v>
      </c>
      <c r="F44" s="15">
        <v>10.3</v>
      </c>
      <c r="G44" s="37" t="s">
        <v>3121</v>
      </c>
      <c r="H44" s="15"/>
      <c r="I44" s="15"/>
      <c r="J44" s="15"/>
      <c r="K44" s="15"/>
      <c r="L44" s="35">
        <v>107</v>
      </c>
      <c r="M44" s="15">
        <v>54</v>
      </c>
      <c r="N44" s="15"/>
      <c r="O44" s="15"/>
      <c r="P44" s="14">
        <f>SUM(H44:O44)</f>
        <v>161</v>
      </c>
      <c r="Q44" s="17" t="s">
        <v>32</v>
      </c>
      <c r="R44" s="14">
        <v>112065</v>
      </c>
      <c r="S44" s="23" t="s">
        <v>33</v>
      </c>
      <c r="T44" s="16" t="s">
        <v>161</v>
      </c>
      <c r="U44" s="16" t="s">
        <v>90</v>
      </c>
      <c r="V44" s="16">
        <v>1012479</v>
      </c>
      <c r="W44" s="16" t="s">
        <v>8718</v>
      </c>
      <c r="X44" s="16"/>
    </row>
    <row r="45" spans="1:24">
      <c r="A45" s="15" t="s">
        <v>152</v>
      </c>
      <c r="B45" s="15" t="s">
        <v>78</v>
      </c>
      <c r="C45" s="35" t="s">
        <v>8719</v>
      </c>
      <c r="D45" s="15" t="s">
        <v>88</v>
      </c>
      <c r="E45" s="24">
        <v>45822.166666666664</v>
      </c>
      <c r="F45" s="15">
        <v>10.3</v>
      </c>
      <c r="G45" s="37" t="s">
        <v>3561</v>
      </c>
      <c r="H45" s="15"/>
      <c r="I45" s="15"/>
      <c r="J45" s="15"/>
      <c r="K45" s="15"/>
      <c r="L45" s="15">
        <v>107</v>
      </c>
      <c r="M45" s="15">
        <v>54</v>
      </c>
      <c r="N45" s="15"/>
      <c r="O45" s="15"/>
      <c r="P45" s="14">
        <f>SUM(H45:O45)</f>
        <v>161</v>
      </c>
      <c r="Q45" s="17" t="s">
        <v>32</v>
      </c>
      <c r="R45" s="14">
        <v>112061</v>
      </c>
      <c r="S45" s="23" t="s">
        <v>33</v>
      </c>
      <c r="T45" s="16" t="s">
        <v>161</v>
      </c>
      <c r="U45" s="16" t="s">
        <v>90</v>
      </c>
      <c r="V45" s="16">
        <v>1012480</v>
      </c>
      <c r="W45" s="16" t="s">
        <v>8718</v>
      </c>
      <c r="X45" s="16"/>
    </row>
    <row r="46" spans="1:24">
      <c r="A46" s="15" t="s">
        <v>8538</v>
      </c>
      <c r="B46" s="15" t="s">
        <v>57</v>
      </c>
      <c r="C46" s="35" t="s">
        <v>8720</v>
      </c>
      <c r="D46" s="15" t="s">
        <v>56</v>
      </c>
      <c r="E46" s="24">
        <v>45822.229166666664</v>
      </c>
      <c r="F46" s="15">
        <v>10.3</v>
      </c>
      <c r="G46" s="37"/>
      <c r="H46" s="15"/>
      <c r="I46" s="15"/>
      <c r="J46" s="15"/>
      <c r="K46" s="35">
        <v>54</v>
      </c>
      <c r="L46" s="15"/>
      <c r="M46" s="15"/>
      <c r="N46" s="15"/>
      <c r="O46" s="15"/>
      <c r="P46" s="14">
        <f>SUM(H46:O46)</f>
        <v>54</v>
      </c>
      <c r="Q46" s="14" t="s">
        <v>30</v>
      </c>
      <c r="R46" s="14">
        <v>112095</v>
      </c>
      <c r="S46" s="14" t="s">
        <v>31</v>
      </c>
      <c r="T46" s="16" t="s">
        <v>169</v>
      </c>
      <c r="U46" s="16" t="s">
        <v>90</v>
      </c>
      <c r="V46" s="16">
        <v>1012481</v>
      </c>
      <c r="W46" s="16" t="s">
        <v>8707</v>
      </c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4">SUM(H41:H46)</f>
        <v>0</v>
      </c>
      <c r="I47" s="11">
        <f t="shared" si="4"/>
        <v>0</v>
      </c>
      <c r="J47" s="11">
        <f t="shared" si="4"/>
        <v>119</v>
      </c>
      <c r="K47" s="11">
        <f t="shared" si="4"/>
        <v>211</v>
      </c>
      <c r="L47" s="11">
        <f t="shared" si="4"/>
        <v>402</v>
      </c>
      <c r="M47" s="11">
        <f t="shared" si="4"/>
        <v>162</v>
      </c>
      <c r="N47" s="11">
        <f t="shared" si="4"/>
        <v>0</v>
      </c>
      <c r="O47" s="11">
        <f t="shared" si="4"/>
        <v>0</v>
      </c>
      <c r="P47" s="11">
        <f t="shared" si="4"/>
        <v>894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4" t="s">
        <v>161</v>
      </c>
      <c r="B51" s="1564" t="s">
        <v>7158</v>
      </c>
      <c r="C51" s="1564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4" t="s">
        <v>169</v>
      </c>
      <c r="B52" s="1564" t="s">
        <v>7138</v>
      </c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5" t="s">
        <v>42</v>
      </c>
      <c r="B53" s="1772" t="s">
        <v>7803</v>
      </c>
      <c r="C53" s="1772"/>
      <c r="D53" s="1"/>
      <c r="E53" s="1"/>
    </row>
    <row r="54" spans="1:23">
      <c r="A54" s="5" t="s">
        <v>42</v>
      </c>
      <c r="B54" s="1772"/>
      <c r="C54" s="1772"/>
    </row>
    <row r="55" spans="1:23">
      <c r="A55" s="5" t="s">
        <v>43</v>
      </c>
      <c r="B55" s="1566">
        <v>358408616435</v>
      </c>
      <c r="C55" s="1565"/>
      <c r="D55" s="1"/>
      <c r="E55" s="1"/>
    </row>
    <row r="56" spans="1:23">
      <c r="A56" s="5" t="s">
        <v>44</v>
      </c>
      <c r="B56" s="1809">
        <v>0.66666666666666663</v>
      </c>
      <c r="C56" s="1772"/>
      <c r="D56" s="1"/>
      <c r="E56" s="1"/>
    </row>
  </sheetData>
  <mergeCells count="32">
    <mergeCell ref="B14:C14"/>
    <mergeCell ref="A1:F1"/>
    <mergeCell ref="H1:P1"/>
    <mergeCell ref="Q1:X1"/>
    <mergeCell ref="B12:D12"/>
    <mergeCell ref="J12:L12"/>
    <mergeCell ref="B15:C15"/>
    <mergeCell ref="B16:C16"/>
    <mergeCell ref="B17:C17"/>
    <mergeCell ref="B18:C18"/>
    <mergeCell ref="A20:F20"/>
    <mergeCell ref="B36:C36"/>
    <mergeCell ref="B37:C37"/>
    <mergeCell ref="Q20:X20"/>
    <mergeCell ref="B30:D30"/>
    <mergeCell ref="J30:L30"/>
    <mergeCell ref="B32:C32"/>
    <mergeCell ref="B34:C34"/>
    <mergeCell ref="B35:C35"/>
    <mergeCell ref="H20:P20"/>
    <mergeCell ref="B33:C33"/>
    <mergeCell ref="A39:F39"/>
    <mergeCell ref="H39:P39"/>
    <mergeCell ref="Q39:X39"/>
    <mergeCell ref="B49:D49"/>
    <mergeCell ref="J49:L49"/>
    <mergeCell ref="B51:C51"/>
    <mergeCell ref="B53:C53"/>
    <mergeCell ref="B54:C54"/>
    <mergeCell ref="B55:C55"/>
    <mergeCell ref="B56:C56"/>
    <mergeCell ref="B52:C52"/>
  </mergeCells>
  <pageMargins left="0.7" right="0.7" top="0.75" bottom="0.75" header="0.3" footer="0.3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4035-A113-43DB-85FE-E569A8AEB298}">
  <sheetPr>
    <tabColor rgb="FFFF9900"/>
  </sheetPr>
  <dimension ref="A1:X39"/>
  <sheetViews>
    <sheetView workbookViewId="0">
      <selection activeCell="L8" sqref="L8"/>
    </sheetView>
  </sheetViews>
  <sheetFormatPr defaultColWidth="11.42578125" defaultRowHeight="15"/>
  <cols>
    <col min="1" max="1" width="25.42578125" customWidth="1"/>
    <col min="2" max="2" width="11.85546875" customWidth="1"/>
    <col min="3" max="3" width="22" customWidth="1"/>
    <col min="4" max="4" width="12.42578125" customWidth="1"/>
    <col min="5" max="5" width="17.71093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8.140625" customWidth="1"/>
  </cols>
  <sheetData>
    <row r="1" spans="1:24" ht="23.25">
      <c r="A1" s="1559" t="s">
        <v>345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8721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580" t="s">
        <v>8538</v>
      </c>
      <c r="B3" s="581" t="s">
        <v>57</v>
      </c>
      <c r="C3" s="25" t="s">
        <v>8722</v>
      </c>
      <c r="D3" s="15" t="s">
        <v>56</v>
      </c>
      <c r="E3" s="24">
        <v>45817.229166666664</v>
      </c>
      <c r="F3" s="15">
        <v>10.3</v>
      </c>
      <c r="G3" s="37"/>
      <c r="H3" s="15"/>
      <c r="I3" s="26"/>
      <c r="J3" s="580"/>
      <c r="K3" s="277">
        <v>118</v>
      </c>
      <c r="L3" s="580"/>
      <c r="M3" s="25"/>
      <c r="N3" s="15"/>
      <c r="O3" s="15"/>
      <c r="P3" s="14">
        <f>SUM(H3:O3)</f>
        <v>118</v>
      </c>
      <c r="Q3" s="14" t="s">
        <v>30</v>
      </c>
      <c r="R3" s="14">
        <v>112014</v>
      </c>
      <c r="S3" s="14" t="s">
        <v>31</v>
      </c>
      <c r="T3" s="16" t="s">
        <v>169</v>
      </c>
      <c r="U3" s="16" t="s">
        <v>90</v>
      </c>
      <c r="V3" s="16">
        <v>1012447</v>
      </c>
      <c r="W3" s="16" t="s">
        <v>8723</v>
      </c>
      <c r="X3" s="16"/>
    </row>
    <row r="4" spans="1:24">
      <c r="A4" s="580" t="s">
        <v>8398</v>
      </c>
      <c r="B4" s="581" t="s">
        <v>57</v>
      </c>
      <c r="C4" s="25" t="s">
        <v>8724</v>
      </c>
      <c r="D4" s="15" t="s">
        <v>56</v>
      </c>
      <c r="E4" s="24">
        <v>45817.229166666664</v>
      </c>
      <c r="F4" s="15">
        <v>10.3</v>
      </c>
      <c r="G4" s="37"/>
      <c r="H4" s="15"/>
      <c r="I4" s="26"/>
      <c r="J4" s="581"/>
      <c r="K4" s="277">
        <v>98</v>
      </c>
      <c r="L4" s="581"/>
      <c r="M4" s="25"/>
      <c r="N4" s="15"/>
      <c r="O4" s="15"/>
      <c r="P4" s="14">
        <v>98</v>
      </c>
      <c r="Q4" s="14" t="s">
        <v>30</v>
      </c>
      <c r="R4" s="14">
        <v>112013</v>
      </c>
      <c r="S4" s="14" t="s">
        <v>31</v>
      </c>
      <c r="T4" s="16" t="s">
        <v>169</v>
      </c>
      <c r="U4" s="16" t="s">
        <v>90</v>
      </c>
      <c r="V4" s="16">
        <v>1012448</v>
      </c>
      <c r="W4" s="16" t="s">
        <v>8723</v>
      </c>
      <c r="X4" s="16"/>
    </row>
    <row r="5" spans="1:24">
      <c r="A5" s="580" t="s">
        <v>3866</v>
      </c>
      <c r="B5" s="581" t="s">
        <v>78</v>
      </c>
      <c r="C5" s="25" t="s">
        <v>8725</v>
      </c>
      <c r="D5" s="15" t="s">
        <v>99</v>
      </c>
      <c r="E5" s="24">
        <v>45817.277777777781</v>
      </c>
      <c r="F5" s="15">
        <v>10.8</v>
      </c>
      <c r="G5" s="37"/>
      <c r="H5" s="15"/>
      <c r="I5" s="26"/>
      <c r="J5" s="581"/>
      <c r="K5" s="581"/>
      <c r="L5" s="581">
        <v>161</v>
      </c>
      <c r="M5" s="25"/>
      <c r="N5" s="15"/>
      <c r="O5" s="15"/>
      <c r="P5" s="14">
        <f>SUM(H5:O5)</f>
        <v>161</v>
      </c>
      <c r="Q5" s="17" t="s">
        <v>32</v>
      </c>
      <c r="R5" s="14">
        <v>112019</v>
      </c>
      <c r="S5" s="14" t="s">
        <v>33</v>
      </c>
      <c r="T5" s="16" t="s">
        <v>100</v>
      </c>
      <c r="U5" s="16" t="s">
        <v>90</v>
      </c>
      <c r="V5" s="16">
        <v>1012449</v>
      </c>
      <c r="W5" s="16" t="s">
        <v>8723</v>
      </c>
      <c r="X5" s="16"/>
    </row>
    <row r="6" spans="1:24">
      <c r="A6" s="580" t="s">
        <v>119</v>
      </c>
      <c r="B6" s="581" t="s">
        <v>92</v>
      </c>
      <c r="C6" s="25" t="s">
        <v>8726</v>
      </c>
      <c r="D6" s="15" t="s">
        <v>620</v>
      </c>
      <c r="E6" s="24">
        <v>45818.979166666664</v>
      </c>
      <c r="F6" s="15">
        <v>10.3</v>
      </c>
      <c r="G6" s="37"/>
      <c r="H6" s="15"/>
      <c r="I6" s="26"/>
      <c r="J6" s="581"/>
      <c r="K6" s="581"/>
      <c r="L6" s="277">
        <v>161</v>
      </c>
      <c r="M6" s="25"/>
      <c r="N6" s="15"/>
      <c r="O6" s="15"/>
      <c r="P6" s="14">
        <f>SUM(H6:O6)</f>
        <v>161</v>
      </c>
      <c r="Q6" s="17" t="s">
        <v>32</v>
      </c>
      <c r="R6" s="14">
        <v>112020</v>
      </c>
      <c r="S6" s="14" t="s">
        <v>33</v>
      </c>
      <c r="T6" s="16" t="s">
        <v>161</v>
      </c>
      <c r="U6" s="16" t="s">
        <v>90</v>
      </c>
      <c r="V6" s="16">
        <v>1012450</v>
      </c>
      <c r="W6" s="16" t="s">
        <v>3122</v>
      </c>
      <c r="X6" s="16"/>
    </row>
    <row r="7" spans="1:24">
      <c r="A7" s="580" t="s">
        <v>102</v>
      </c>
      <c r="B7" s="581" t="s">
        <v>92</v>
      </c>
      <c r="C7" s="25" t="s">
        <v>8727</v>
      </c>
      <c r="D7" s="15" t="s">
        <v>620</v>
      </c>
      <c r="E7" s="24">
        <v>45818.979166666664</v>
      </c>
      <c r="F7" s="15">
        <v>10.3</v>
      </c>
      <c r="G7" s="37"/>
      <c r="H7" s="15"/>
      <c r="I7" s="26"/>
      <c r="J7" s="581"/>
      <c r="K7" s="581"/>
      <c r="L7" s="581">
        <v>161</v>
      </c>
      <c r="M7" s="25"/>
      <c r="N7" s="15"/>
      <c r="O7" s="15"/>
      <c r="P7" s="14">
        <f>SUM(H7:O7)</f>
        <v>161</v>
      </c>
      <c r="Q7" s="17" t="s">
        <v>32</v>
      </c>
      <c r="R7" s="14">
        <v>112021</v>
      </c>
      <c r="S7" s="14" t="s">
        <v>33</v>
      </c>
      <c r="T7" s="16" t="s">
        <v>161</v>
      </c>
      <c r="U7" s="16" t="s">
        <v>90</v>
      </c>
      <c r="V7" s="16">
        <v>1012451</v>
      </c>
      <c r="W7" s="16" t="s">
        <v>3122</v>
      </c>
      <c r="X7" s="16"/>
    </row>
    <row r="8" spans="1:24">
      <c r="A8" s="45" t="s">
        <v>2837</v>
      </c>
      <c r="B8" s="45" t="s">
        <v>78</v>
      </c>
      <c r="C8" s="15" t="s">
        <v>8728</v>
      </c>
      <c r="D8" s="15" t="s">
        <v>168</v>
      </c>
      <c r="E8" s="24">
        <v>45818.746527777781</v>
      </c>
      <c r="F8" s="15">
        <v>11.8</v>
      </c>
      <c r="G8" s="37"/>
      <c r="H8" s="15"/>
      <c r="I8" s="15"/>
      <c r="J8" s="45"/>
      <c r="K8" s="45"/>
      <c r="L8" s="45">
        <v>267</v>
      </c>
      <c r="M8" s="15"/>
      <c r="N8" s="15"/>
      <c r="O8" s="15"/>
      <c r="P8" s="14">
        <f>SUM(H8:O8)</f>
        <v>267</v>
      </c>
      <c r="Q8" s="17" t="s">
        <v>32</v>
      </c>
      <c r="R8" s="14">
        <v>112024</v>
      </c>
      <c r="S8" s="14"/>
      <c r="T8" s="16" t="s">
        <v>169</v>
      </c>
      <c r="U8" s="16" t="s">
        <v>90</v>
      </c>
      <c r="V8" s="16">
        <v>1012452</v>
      </c>
      <c r="W8" s="16" t="s">
        <v>8723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>SUM(H9:O9)</f>
        <v>0</v>
      </c>
      <c r="Q9" s="15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0">SUM(H3:H9)</f>
        <v>0</v>
      </c>
      <c r="I10" s="11">
        <f t="shared" si="0"/>
        <v>0</v>
      </c>
      <c r="J10" s="11">
        <f t="shared" si="0"/>
        <v>0</v>
      </c>
      <c r="K10" s="11">
        <f t="shared" si="0"/>
        <v>216</v>
      </c>
      <c r="L10" s="11">
        <f t="shared" si="0"/>
        <v>750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161</v>
      </c>
      <c r="B14" s="1564" t="s">
        <v>7158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169</v>
      </c>
      <c r="B15" s="1564" t="s">
        <v>6991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4" t="s">
        <v>100</v>
      </c>
      <c r="B16" s="1564" t="s">
        <v>7138</v>
      </c>
      <c r="C16" s="156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15" customHeight="1">
      <c r="A17" s="5" t="s">
        <v>42</v>
      </c>
      <c r="B17" s="1772" t="s">
        <v>1599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42</v>
      </c>
      <c r="B18" s="1772"/>
      <c r="C18" s="177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43</v>
      </c>
      <c r="B19" s="1566">
        <v>358401726394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5" t="s">
        <v>44</v>
      </c>
      <c r="B20" s="1772"/>
      <c r="C20" s="177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24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 ht="23.25" customHeight="1">
      <c r="A22" s="1559" t="s">
        <v>6283</v>
      </c>
      <c r="B22" s="1559"/>
      <c r="C22" s="1559"/>
      <c r="D22" s="1559"/>
      <c r="E22" s="1559"/>
      <c r="F22" s="1559"/>
      <c r="G22" s="7"/>
      <c r="H22" s="1559" t="s">
        <v>6284</v>
      </c>
      <c r="I22" s="1559"/>
      <c r="J22" s="1559"/>
      <c r="K22" s="1559"/>
      <c r="L22" s="1559"/>
      <c r="M22" s="1559"/>
      <c r="N22" s="1559"/>
      <c r="O22" s="1559"/>
      <c r="P22" s="1559"/>
      <c r="Q22" s="1741" t="s">
        <v>2</v>
      </c>
      <c r="R22" s="1742"/>
      <c r="S22" s="1742"/>
      <c r="T22" s="1742"/>
      <c r="U22" s="1742"/>
      <c r="V22" s="1742"/>
      <c r="W22" s="1742"/>
      <c r="X22" s="1742"/>
    </row>
    <row r="23" spans="1:24" ht="26.25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9" t="s">
        <v>14</v>
      </c>
      <c r="L23" s="9" t="s">
        <v>15</v>
      </c>
      <c r="M23" s="9" t="s">
        <v>16</v>
      </c>
      <c r="N23" s="9" t="s">
        <v>17</v>
      </c>
      <c r="O23" s="10" t="s">
        <v>18</v>
      </c>
      <c r="P23" s="8" t="s">
        <v>19</v>
      </c>
      <c r="Q23" s="8" t="s">
        <v>20</v>
      </c>
      <c r="R23" s="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  <c r="X23" s="8" t="s">
        <v>28</v>
      </c>
    </row>
    <row r="24" spans="1:24">
      <c r="A24" s="15"/>
      <c r="B24" s="15"/>
      <c r="C24" s="15"/>
      <c r="D24" s="15" t="s">
        <v>1373</v>
      </c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ref="P24:P30" si="1">SUM(H24:O24)</f>
        <v>0</v>
      </c>
      <c r="Q24" s="17" t="s">
        <v>32</v>
      </c>
      <c r="R24" s="14"/>
      <c r="S24" s="14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1"/>
        <v>0</v>
      </c>
      <c r="Q25" s="17" t="s">
        <v>32</v>
      </c>
      <c r="R25" s="14"/>
      <c r="S25" s="14" t="s">
        <v>33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1"/>
        <v>0</v>
      </c>
      <c r="Q26" s="14" t="s">
        <v>30</v>
      </c>
      <c r="R26" s="14"/>
      <c r="S26" s="23" t="s">
        <v>33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1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1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1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5"/>
      <c r="B30" s="15"/>
      <c r="C30" s="15"/>
      <c r="D30" s="15"/>
      <c r="E30" s="15"/>
      <c r="F30" s="15"/>
      <c r="G30" s="37"/>
      <c r="H30" s="15"/>
      <c r="I30" s="15"/>
      <c r="J30" s="15"/>
      <c r="K30" s="15"/>
      <c r="L30" s="15"/>
      <c r="M30" s="15"/>
      <c r="N30" s="15"/>
      <c r="O30" s="15"/>
      <c r="P30" s="14">
        <f t="shared" si="1"/>
        <v>0</v>
      </c>
      <c r="Q30" s="14" t="s">
        <v>30</v>
      </c>
      <c r="R30" s="14"/>
      <c r="S30" s="14" t="s">
        <v>31</v>
      </c>
      <c r="T30" s="16"/>
      <c r="U30" s="16"/>
      <c r="V30" s="16"/>
      <c r="W30" s="16"/>
      <c r="X30" s="16"/>
    </row>
    <row r="31" spans="1:24">
      <c r="A31" s="11" t="s">
        <v>19</v>
      </c>
      <c r="B31" s="7"/>
      <c r="C31" s="7"/>
      <c r="D31" s="7"/>
      <c r="E31" s="11"/>
      <c r="F31" s="7"/>
      <c r="G31" s="7"/>
      <c r="H31" s="11">
        <f t="shared" ref="H31:P31" si="2">SUM(H24:H30)</f>
        <v>0</v>
      </c>
      <c r="I31" s="11">
        <f t="shared" si="2"/>
        <v>0</v>
      </c>
      <c r="J31" s="11">
        <f t="shared" si="2"/>
        <v>0</v>
      </c>
      <c r="K31" s="11">
        <f t="shared" si="2"/>
        <v>0</v>
      </c>
      <c r="L31" s="11">
        <f t="shared" si="2"/>
        <v>0</v>
      </c>
      <c r="M31" s="11">
        <f t="shared" si="2"/>
        <v>0</v>
      </c>
      <c r="N31" s="11">
        <f t="shared" si="2"/>
        <v>0</v>
      </c>
      <c r="O31" s="11">
        <f t="shared" si="2"/>
        <v>0</v>
      </c>
      <c r="P31" s="11">
        <f t="shared" si="2"/>
        <v>0</v>
      </c>
      <c r="Q31" s="12"/>
      <c r="R31" s="12"/>
      <c r="S31" s="12"/>
      <c r="T31" s="12"/>
      <c r="U31" s="12"/>
      <c r="V31" s="12"/>
      <c r="W31" s="12"/>
      <c r="X31" s="12"/>
    </row>
    <row r="32" spans="1:24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>
      <c r="A33" s="166" t="s">
        <v>34</v>
      </c>
      <c r="B33" s="1562"/>
      <c r="C33" s="1562"/>
      <c r="D33" s="1562"/>
      <c r="E33" s="1"/>
      <c r="F33" s="1"/>
      <c r="G33" s="1"/>
      <c r="H33" s="1"/>
      <c r="I33" s="1"/>
      <c r="J33" s="1563"/>
      <c r="K33" s="1563"/>
      <c r="L33" s="156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">
      <c r="A34" s="187" t="s">
        <v>35</v>
      </c>
      <c r="B34" s="186" t="s">
        <v>36</v>
      </c>
      <c r="C34" s="239" t="s">
        <v>37</v>
      </c>
      <c r="D34" s="24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4"/>
      <c r="B35" s="1564"/>
      <c r="C35" s="1564"/>
      <c r="D35" s="242"/>
      <c r="E35" s="243" t="s">
        <v>40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5" t="s">
        <v>42</v>
      </c>
      <c r="B36" s="1772"/>
      <c r="C36" s="1772"/>
      <c r="D36" s="1"/>
      <c r="E36" s="1"/>
    </row>
    <row r="37" spans="1:23">
      <c r="A37" s="5" t="s">
        <v>42</v>
      </c>
      <c r="B37" s="1772"/>
      <c r="C37" s="1772"/>
    </row>
    <row r="38" spans="1:23">
      <c r="A38" s="5" t="s">
        <v>43</v>
      </c>
      <c r="B38" s="1772"/>
      <c r="C38" s="1772"/>
      <c r="D38" s="1"/>
      <c r="E38" s="1"/>
    </row>
    <row r="39" spans="1:23">
      <c r="A39" s="5" t="s">
        <v>44</v>
      </c>
      <c r="B39" s="1772"/>
      <c r="C39" s="1772"/>
      <c r="D39" s="1"/>
      <c r="E39" s="1"/>
    </row>
  </sheetData>
  <mergeCells count="22">
    <mergeCell ref="Q22:X22"/>
    <mergeCell ref="B33:D33"/>
    <mergeCell ref="J33:L33"/>
    <mergeCell ref="B35:C35"/>
    <mergeCell ref="B36:C36"/>
    <mergeCell ref="H22:P22"/>
    <mergeCell ref="B19:C19"/>
    <mergeCell ref="B20:C20"/>
    <mergeCell ref="A22:F22"/>
    <mergeCell ref="B38:C38"/>
    <mergeCell ref="B39:C39"/>
    <mergeCell ref="B37:C37"/>
    <mergeCell ref="Q1:X1"/>
    <mergeCell ref="B12:D12"/>
    <mergeCell ref="J12:L12"/>
    <mergeCell ref="B17:C17"/>
    <mergeCell ref="B18:C18"/>
    <mergeCell ref="B15:C15"/>
    <mergeCell ref="B16:C16"/>
    <mergeCell ref="B14:C14"/>
    <mergeCell ref="A1:F1"/>
    <mergeCell ref="H1:P1"/>
  </mergeCells>
  <pageMargins left="0.7" right="0.7" top="0.75" bottom="0.75" header="0.3" footer="0.3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A5786-EC26-464C-84A0-7C8F166A0AD6}">
  <sheetPr>
    <tabColor rgb="FFFF9900"/>
  </sheetPr>
  <dimension ref="A1:X82"/>
  <sheetViews>
    <sheetView topLeftCell="A43" workbookViewId="0">
      <selection activeCell="L46" sqref="L4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0.71093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0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2656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581" t="s">
        <v>150</v>
      </c>
      <c r="B3" s="580" t="s">
        <v>57</v>
      </c>
      <c r="C3" s="25" t="s">
        <v>8729</v>
      </c>
      <c r="D3" s="15" t="s">
        <v>56</v>
      </c>
      <c r="E3" s="24">
        <v>45816.229166666664</v>
      </c>
      <c r="F3" s="15">
        <v>10.3</v>
      </c>
      <c r="G3" s="37"/>
      <c r="H3" s="15"/>
      <c r="I3" s="26"/>
      <c r="J3" s="277">
        <v>15</v>
      </c>
      <c r="K3" s="277">
        <v>180</v>
      </c>
      <c r="L3" s="580"/>
      <c r="M3" s="25"/>
      <c r="N3" s="15"/>
      <c r="O3" s="15"/>
      <c r="P3" s="14">
        <f t="shared" ref="P3:P9" si="0">SUM(H3:O3)</f>
        <v>195</v>
      </c>
      <c r="Q3" s="14" t="s">
        <v>30</v>
      </c>
      <c r="R3" s="14">
        <v>111972</v>
      </c>
      <c r="S3" s="14" t="s">
        <v>31</v>
      </c>
      <c r="T3" s="232" t="s">
        <v>169</v>
      </c>
      <c r="U3" s="16" t="s">
        <v>90</v>
      </c>
      <c r="V3" s="16">
        <v>1012395</v>
      </c>
      <c r="W3" s="16" t="s">
        <v>3250</v>
      </c>
      <c r="X3" s="16"/>
    </row>
    <row r="4" spans="1:24">
      <c r="A4" s="581" t="s">
        <v>145</v>
      </c>
      <c r="B4" s="580" t="s">
        <v>57</v>
      </c>
      <c r="C4" s="25" t="s">
        <v>8730</v>
      </c>
      <c r="D4" s="15" t="s">
        <v>56</v>
      </c>
      <c r="E4" s="24">
        <v>45816.229166666664</v>
      </c>
      <c r="F4" s="15">
        <v>10.3</v>
      </c>
      <c r="G4" s="37"/>
      <c r="H4" s="15"/>
      <c r="I4" s="26"/>
      <c r="J4" s="277">
        <v>54</v>
      </c>
      <c r="K4" s="581"/>
      <c r="L4" s="581"/>
      <c r="M4" s="25"/>
      <c r="N4" s="15"/>
      <c r="O4" s="15"/>
      <c r="P4" s="14">
        <f t="shared" si="0"/>
        <v>54</v>
      </c>
      <c r="Q4" s="14" t="s">
        <v>30</v>
      </c>
      <c r="R4" s="14">
        <v>111974</v>
      </c>
      <c r="S4" s="14" t="s">
        <v>31</v>
      </c>
      <c r="T4" s="232" t="s">
        <v>169</v>
      </c>
      <c r="U4" s="16" t="s">
        <v>90</v>
      </c>
      <c r="V4" s="16">
        <v>1012396</v>
      </c>
      <c r="W4" s="16" t="s">
        <v>3250</v>
      </c>
      <c r="X4" s="16"/>
    </row>
    <row r="5" spans="1:24">
      <c r="A5" s="581" t="s">
        <v>113</v>
      </c>
      <c r="B5" s="580" t="s">
        <v>65</v>
      </c>
      <c r="C5" s="25" t="s">
        <v>8731</v>
      </c>
      <c r="D5" s="15" t="s">
        <v>64</v>
      </c>
      <c r="E5" s="24">
        <v>45815.472222222219</v>
      </c>
      <c r="F5" s="15">
        <v>14.8</v>
      </c>
      <c r="G5" s="37"/>
      <c r="H5" s="15"/>
      <c r="I5" s="26"/>
      <c r="J5" s="581"/>
      <c r="K5" s="581"/>
      <c r="L5" s="277">
        <v>81</v>
      </c>
      <c r="M5" s="25"/>
      <c r="N5" s="15"/>
      <c r="O5" s="15"/>
      <c r="P5" s="14">
        <f t="shared" si="0"/>
        <v>81</v>
      </c>
      <c r="Q5" s="14" t="s">
        <v>30</v>
      </c>
      <c r="R5" s="14">
        <v>111980</v>
      </c>
      <c r="S5" s="23" t="s">
        <v>33</v>
      </c>
      <c r="T5" s="232" t="s">
        <v>169</v>
      </c>
      <c r="U5" s="16" t="s">
        <v>90</v>
      </c>
      <c r="V5" s="16">
        <v>1012397</v>
      </c>
      <c r="W5" s="16" t="s">
        <v>3256</v>
      </c>
      <c r="X5" s="16"/>
    </row>
    <row r="6" spans="1:24">
      <c r="A6" s="15" t="s">
        <v>152</v>
      </c>
      <c r="B6" s="15" t="s">
        <v>78</v>
      </c>
      <c r="C6" s="15" t="s">
        <v>8732</v>
      </c>
      <c r="D6" s="15" t="s">
        <v>99</v>
      </c>
      <c r="E6" s="24">
        <v>45814.277777777781</v>
      </c>
      <c r="F6" s="15">
        <v>10.8</v>
      </c>
      <c r="G6" s="37" t="s">
        <v>3561</v>
      </c>
      <c r="H6" s="15"/>
      <c r="I6" s="15"/>
      <c r="J6" s="15"/>
      <c r="K6" s="26"/>
      <c r="L6" s="581"/>
      <c r="M6" s="277">
        <v>161</v>
      </c>
      <c r="N6" s="581"/>
      <c r="O6" s="25"/>
      <c r="P6" s="14">
        <f t="shared" si="0"/>
        <v>161</v>
      </c>
      <c r="Q6" s="17" t="s">
        <v>32</v>
      </c>
      <c r="R6" s="14">
        <v>111985</v>
      </c>
      <c r="S6" s="23" t="s">
        <v>33</v>
      </c>
      <c r="T6" s="456" t="s">
        <v>100</v>
      </c>
      <c r="U6" s="16" t="s">
        <v>90</v>
      </c>
      <c r="V6" s="16">
        <v>1012398</v>
      </c>
      <c r="W6" s="16" t="s">
        <v>8733</v>
      </c>
      <c r="X6" s="16"/>
    </row>
    <row r="7" spans="1:24">
      <c r="A7" s="276" t="s">
        <v>219</v>
      </c>
      <c r="B7" s="276" t="s">
        <v>75</v>
      </c>
      <c r="C7" s="25" t="s">
        <v>8734</v>
      </c>
      <c r="D7" s="15" t="s">
        <v>294</v>
      </c>
      <c r="E7" s="24">
        <v>45815.375</v>
      </c>
      <c r="F7" s="15">
        <v>15.9</v>
      </c>
      <c r="G7" s="37"/>
      <c r="H7" s="15"/>
      <c r="I7" s="26"/>
      <c r="J7" s="277">
        <v>54</v>
      </c>
      <c r="K7" s="277">
        <v>81</v>
      </c>
      <c r="L7" s="581"/>
      <c r="M7" s="25"/>
      <c r="N7" s="15"/>
      <c r="O7" s="15"/>
      <c r="P7" s="14">
        <f t="shared" si="0"/>
        <v>135</v>
      </c>
      <c r="Q7" s="14" t="s">
        <v>30</v>
      </c>
      <c r="R7" s="14">
        <v>112002</v>
      </c>
      <c r="S7" s="14" t="s">
        <v>31</v>
      </c>
      <c r="T7" s="456" t="s">
        <v>100</v>
      </c>
      <c r="U7" s="16" t="s">
        <v>1693</v>
      </c>
      <c r="V7" s="16">
        <v>1012399</v>
      </c>
      <c r="W7" s="16" t="s">
        <v>8735</v>
      </c>
      <c r="X7" s="16"/>
    </row>
    <row r="8" spans="1:24">
      <c r="A8" s="276" t="s">
        <v>173</v>
      </c>
      <c r="B8" s="276" t="s">
        <v>4015</v>
      </c>
      <c r="C8" s="25"/>
      <c r="D8" s="15"/>
      <c r="E8" s="15"/>
      <c r="F8" s="15"/>
      <c r="G8" s="37" t="s">
        <v>401</v>
      </c>
      <c r="H8" s="15"/>
      <c r="I8" s="26"/>
      <c r="J8" s="581"/>
      <c r="K8" s="581"/>
      <c r="L8" s="277">
        <v>162</v>
      </c>
      <c r="M8" s="582">
        <v>81</v>
      </c>
      <c r="N8" s="15"/>
      <c r="O8" s="15"/>
      <c r="P8" s="14">
        <f t="shared" si="0"/>
        <v>243</v>
      </c>
      <c r="Q8" s="14" t="s">
        <v>30</v>
      </c>
      <c r="R8" s="14">
        <v>112003</v>
      </c>
      <c r="S8" s="14" t="s">
        <v>31</v>
      </c>
      <c r="T8" s="232" t="s">
        <v>169</v>
      </c>
      <c r="U8" s="16"/>
      <c r="V8" s="16"/>
      <c r="W8" s="16"/>
      <c r="X8" s="16"/>
    </row>
    <row r="9" spans="1:24">
      <c r="A9" s="580"/>
      <c r="B9" s="580"/>
      <c r="C9" s="25"/>
      <c r="D9" s="15"/>
      <c r="E9" s="24"/>
      <c r="F9" s="15"/>
      <c r="G9" s="37"/>
      <c r="H9" s="15"/>
      <c r="I9" s="26"/>
      <c r="J9" s="581"/>
      <c r="K9" s="581"/>
      <c r="L9" s="581"/>
      <c r="M9" s="25"/>
      <c r="N9" s="15"/>
      <c r="O9" s="15"/>
      <c r="P9" s="14">
        <f t="shared" si="0"/>
        <v>0</v>
      </c>
      <c r="Q9" s="14"/>
      <c r="R9" s="14"/>
      <c r="S9" s="14"/>
      <c r="T9" s="16"/>
      <c r="U9" s="16"/>
      <c r="V9" s="16"/>
      <c r="W9" s="16"/>
      <c r="X9" s="16"/>
    </row>
    <row r="10" spans="1:24">
      <c r="A10" s="19" t="s">
        <v>19</v>
      </c>
      <c r="B10" s="20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9">
        <f t="shared" si="1"/>
        <v>123</v>
      </c>
      <c r="K10" s="19">
        <f t="shared" si="1"/>
        <v>261</v>
      </c>
      <c r="L10" s="19">
        <f t="shared" si="1"/>
        <v>243</v>
      </c>
      <c r="M10" s="11">
        <f t="shared" si="1"/>
        <v>242</v>
      </c>
      <c r="N10" s="11">
        <f t="shared" si="1"/>
        <v>0</v>
      </c>
      <c r="O10" s="11">
        <f t="shared" si="1"/>
        <v>0</v>
      </c>
      <c r="P10" s="11">
        <f t="shared" si="1"/>
        <v>869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/>
      <c r="B14" s="1564"/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24.75">
      <c r="A15" s="583" t="s">
        <v>8736</v>
      </c>
      <c r="B15" s="194" t="s">
        <v>8737</v>
      </c>
      <c r="C15" s="4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84" t="s">
        <v>8529</v>
      </c>
      <c r="B16" s="585" t="s">
        <v>8738</v>
      </c>
      <c r="C16" s="4"/>
      <c r="D16" s="242"/>
      <c r="E16" s="24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15" customHeight="1">
      <c r="A17" s="5" t="s">
        <v>42</v>
      </c>
      <c r="B17" s="1772" t="s">
        <v>8739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42</v>
      </c>
      <c r="B18" s="1772"/>
      <c r="C18" s="177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43</v>
      </c>
      <c r="B19" s="1772" t="s">
        <v>8740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5" t="s">
        <v>44</v>
      </c>
      <c r="B20" s="1809">
        <v>0.45833333333333331</v>
      </c>
      <c r="C20" s="177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24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 ht="23.25" customHeight="1">
      <c r="A22" s="1559" t="s">
        <v>109</v>
      </c>
      <c r="B22" s="1559"/>
      <c r="C22" s="1559"/>
      <c r="D22" s="1559"/>
      <c r="E22" s="1559"/>
      <c r="F22" s="1559"/>
      <c r="G22" s="7"/>
      <c r="H22" s="1559" t="s">
        <v>346</v>
      </c>
      <c r="I22" s="1559"/>
      <c r="J22" s="1559"/>
      <c r="K22" s="1559"/>
      <c r="L22" s="1559"/>
      <c r="M22" s="1559"/>
      <c r="N22" s="1559"/>
      <c r="O22" s="1559"/>
      <c r="P22" s="1559"/>
      <c r="Q22" s="1741" t="s">
        <v>3836</v>
      </c>
      <c r="R22" s="1742"/>
      <c r="S22" s="1742"/>
      <c r="T22" s="1742"/>
      <c r="U22" s="1742"/>
      <c r="V22" s="1742"/>
      <c r="W22" s="1742"/>
      <c r="X22" s="1742"/>
    </row>
    <row r="23" spans="1:24" ht="26.25">
      <c r="A23" s="18" t="s">
        <v>3</v>
      </c>
      <c r="B23" s="18" t="s">
        <v>4</v>
      </c>
      <c r="C23" s="18" t="s">
        <v>5</v>
      </c>
      <c r="D23" s="1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9" t="s">
        <v>14</v>
      </c>
      <c r="L23" s="9" t="s">
        <v>15</v>
      </c>
      <c r="M23" s="9" t="s">
        <v>16</v>
      </c>
      <c r="N23" s="9" t="s">
        <v>17</v>
      </c>
      <c r="O23" s="10" t="s">
        <v>18</v>
      </c>
      <c r="P23" s="8" t="s">
        <v>19</v>
      </c>
      <c r="Q23" s="8" t="s">
        <v>20</v>
      </c>
      <c r="R23" s="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  <c r="X23" s="8" t="s">
        <v>28</v>
      </c>
    </row>
    <row r="24" spans="1:24">
      <c r="A24" s="26" t="s">
        <v>133</v>
      </c>
      <c r="B24" s="580" t="s">
        <v>134</v>
      </c>
      <c r="C24" s="27" t="s">
        <v>8741</v>
      </c>
      <c r="D24" s="15" t="s">
        <v>6232</v>
      </c>
      <c r="E24" s="24">
        <v>45815.274305555555</v>
      </c>
      <c r="F24" s="15">
        <v>10.8</v>
      </c>
      <c r="G24" s="37" t="s">
        <v>784</v>
      </c>
      <c r="H24" s="15"/>
      <c r="I24" s="15"/>
      <c r="J24" s="15"/>
      <c r="K24" s="26"/>
      <c r="L24" s="586">
        <v>161</v>
      </c>
      <c r="M24" s="587"/>
      <c r="N24" s="441"/>
      <c r="O24" s="15"/>
      <c r="P24" s="14">
        <f t="shared" ref="P24:P30" si="2">SUM(H24:O24)</f>
        <v>161</v>
      </c>
      <c r="Q24" s="17" t="s">
        <v>32</v>
      </c>
      <c r="R24" s="14">
        <v>111987</v>
      </c>
      <c r="S24" s="23" t="s">
        <v>33</v>
      </c>
      <c r="T24" s="232" t="s">
        <v>161</v>
      </c>
      <c r="U24" s="16" t="s">
        <v>90</v>
      </c>
      <c r="V24" s="16">
        <v>1012402</v>
      </c>
      <c r="W24" s="16" t="s">
        <v>8742</v>
      </c>
      <c r="X24" s="16"/>
    </row>
    <row r="25" spans="1:24">
      <c r="A25" s="580" t="s">
        <v>3866</v>
      </c>
      <c r="B25" s="580" t="s">
        <v>78</v>
      </c>
      <c r="C25" s="277" t="s">
        <v>8743</v>
      </c>
      <c r="D25" s="580" t="s">
        <v>88</v>
      </c>
      <c r="E25" s="588">
        <v>45815.166666666664</v>
      </c>
      <c r="F25" s="15">
        <v>10.3</v>
      </c>
      <c r="G25" s="37" t="s">
        <v>401</v>
      </c>
      <c r="H25" s="15"/>
      <c r="I25" s="15"/>
      <c r="J25" s="15"/>
      <c r="K25" s="15"/>
      <c r="L25" s="35">
        <v>90</v>
      </c>
      <c r="M25" s="35">
        <v>71</v>
      </c>
      <c r="N25" s="15"/>
      <c r="O25" s="15"/>
      <c r="P25" s="14">
        <f t="shared" si="2"/>
        <v>161</v>
      </c>
      <c r="Q25" s="17" t="s">
        <v>32</v>
      </c>
      <c r="R25" s="14">
        <v>111986</v>
      </c>
      <c r="S25" s="23" t="s">
        <v>33</v>
      </c>
      <c r="T25" s="232" t="s">
        <v>161</v>
      </c>
      <c r="U25" s="16" t="s">
        <v>90</v>
      </c>
      <c r="V25" s="16">
        <v>1012403</v>
      </c>
      <c r="W25" s="16" t="s">
        <v>8744</v>
      </c>
      <c r="X25" s="16"/>
    </row>
    <row r="26" spans="1:24">
      <c r="A26" s="276" t="s">
        <v>142</v>
      </c>
      <c r="B26" s="276" t="s">
        <v>72</v>
      </c>
      <c r="C26" s="277" t="s">
        <v>8745</v>
      </c>
      <c r="D26" s="276" t="s">
        <v>71</v>
      </c>
      <c r="E26" s="589">
        <v>45816.71875</v>
      </c>
      <c r="F26" s="15">
        <v>14.5</v>
      </c>
      <c r="G26" s="37"/>
      <c r="H26" s="15"/>
      <c r="I26" s="15"/>
      <c r="J26" s="15"/>
      <c r="K26" s="35">
        <v>27</v>
      </c>
      <c r="L26" s="35">
        <v>54</v>
      </c>
      <c r="M26" s="35">
        <v>81</v>
      </c>
      <c r="N26" s="15"/>
      <c r="O26" s="15"/>
      <c r="P26" s="14">
        <f t="shared" si="2"/>
        <v>162</v>
      </c>
      <c r="Q26" s="14" t="s">
        <v>30</v>
      </c>
      <c r="R26" s="14">
        <v>111975</v>
      </c>
      <c r="S26" s="14" t="s">
        <v>31</v>
      </c>
      <c r="T26" s="231" t="s">
        <v>169</v>
      </c>
      <c r="U26" s="16"/>
      <c r="V26" s="16">
        <v>1012404</v>
      </c>
      <c r="W26" s="16" t="s">
        <v>3250</v>
      </c>
      <c r="X26" s="16"/>
    </row>
    <row r="27" spans="1:24">
      <c r="A27" s="276" t="s">
        <v>326</v>
      </c>
      <c r="B27" s="276" t="s">
        <v>69</v>
      </c>
      <c r="C27" s="277" t="s">
        <v>8746</v>
      </c>
      <c r="D27" s="276" t="s">
        <v>68</v>
      </c>
      <c r="E27" s="589">
        <v>45815.760416666664</v>
      </c>
      <c r="F27" s="15">
        <v>14.5</v>
      </c>
      <c r="G27" s="37"/>
      <c r="H27" s="15"/>
      <c r="I27" s="15"/>
      <c r="J27" s="15"/>
      <c r="K27" s="15"/>
      <c r="L27" s="35">
        <v>161</v>
      </c>
      <c r="M27" s="15"/>
      <c r="N27" s="15"/>
      <c r="O27" s="15"/>
      <c r="P27" s="14">
        <f t="shared" si="2"/>
        <v>161</v>
      </c>
      <c r="Q27" s="14" t="s">
        <v>30</v>
      </c>
      <c r="R27" s="14">
        <v>111976</v>
      </c>
      <c r="S27" s="14" t="s">
        <v>31</v>
      </c>
      <c r="T27" s="231" t="s">
        <v>169</v>
      </c>
      <c r="U27" s="16"/>
      <c r="V27" s="16">
        <v>1012405</v>
      </c>
      <c r="W27" s="16" t="s">
        <v>3250</v>
      </c>
      <c r="X27" s="16"/>
    </row>
    <row r="28" spans="1:24">
      <c r="A28" s="580" t="s">
        <v>4752</v>
      </c>
      <c r="B28" s="580" t="s">
        <v>78</v>
      </c>
      <c r="C28" s="277" t="s">
        <v>8747</v>
      </c>
      <c r="D28" s="580" t="s">
        <v>88</v>
      </c>
      <c r="E28" s="588">
        <v>45815.166666666664</v>
      </c>
      <c r="F28" s="15">
        <v>10.3</v>
      </c>
      <c r="G28" s="580" t="s">
        <v>176</v>
      </c>
      <c r="H28" s="15"/>
      <c r="I28" s="15"/>
      <c r="J28" s="15"/>
      <c r="K28" s="15"/>
      <c r="L28" s="15"/>
      <c r="M28" s="272">
        <v>161</v>
      </c>
      <c r="N28" s="15"/>
      <c r="O28" s="15"/>
      <c r="P28" s="14">
        <f t="shared" si="2"/>
        <v>161</v>
      </c>
      <c r="Q28" s="17" t="s">
        <v>32</v>
      </c>
      <c r="R28" s="14">
        <v>111988</v>
      </c>
      <c r="S28" s="23" t="s">
        <v>33</v>
      </c>
      <c r="T28" s="232" t="s">
        <v>161</v>
      </c>
      <c r="U28" s="16" t="s">
        <v>90</v>
      </c>
      <c r="V28" s="16">
        <v>1012406</v>
      </c>
      <c r="W28" s="16" t="s">
        <v>8744</v>
      </c>
      <c r="X28" s="16"/>
    </row>
    <row r="29" spans="1:24">
      <c r="A29" s="580" t="s">
        <v>111</v>
      </c>
      <c r="B29" s="580" t="s">
        <v>65</v>
      </c>
      <c r="C29" s="27" t="s">
        <v>8748</v>
      </c>
      <c r="D29" s="15" t="s">
        <v>64</v>
      </c>
      <c r="E29" s="24">
        <v>45815.472222222219</v>
      </c>
      <c r="F29" s="15">
        <v>14.8</v>
      </c>
      <c r="G29" s="37"/>
      <c r="H29" s="15"/>
      <c r="I29" s="26"/>
      <c r="J29" s="581"/>
      <c r="K29" s="581"/>
      <c r="L29" s="277">
        <v>161</v>
      </c>
      <c r="M29" s="25"/>
      <c r="N29" s="15"/>
      <c r="O29" s="15"/>
      <c r="P29" s="14">
        <f t="shared" si="2"/>
        <v>161</v>
      </c>
      <c r="Q29" s="14" t="s">
        <v>30</v>
      </c>
      <c r="R29" s="14">
        <v>111979</v>
      </c>
      <c r="S29" s="23" t="s">
        <v>33</v>
      </c>
      <c r="T29" s="231" t="s">
        <v>169</v>
      </c>
      <c r="U29" s="16" t="s">
        <v>90</v>
      </c>
      <c r="V29" s="16">
        <v>1012407</v>
      </c>
      <c r="W29" s="16" t="s">
        <v>3256</v>
      </c>
      <c r="X29" s="16"/>
    </row>
    <row r="30" spans="1:24">
      <c r="A30" s="45"/>
      <c r="B30" s="45"/>
      <c r="C30" s="45"/>
      <c r="D30" s="45"/>
      <c r="E30" s="15"/>
      <c r="F30" s="15"/>
      <c r="G30" s="37"/>
      <c r="H30" s="15"/>
      <c r="I30" s="15"/>
      <c r="J30" s="15"/>
      <c r="K30" s="15"/>
      <c r="L30" s="15"/>
      <c r="M30" s="15"/>
      <c r="N30" s="15"/>
      <c r="O30" s="15"/>
      <c r="P30" s="14">
        <f t="shared" si="2"/>
        <v>0</v>
      </c>
      <c r="Q30" s="14"/>
      <c r="R30" s="14"/>
      <c r="S30" s="14"/>
      <c r="T30" s="16"/>
      <c r="U30" s="16"/>
      <c r="V30" s="16"/>
      <c r="W30" s="16"/>
      <c r="X30" s="16"/>
    </row>
    <row r="31" spans="1:24">
      <c r="A31" s="11" t="s">
        <v>19</v>
      </c>
      <c r="B31" s="7"/>
      <c r="C31" s="7"/>
      <c r="D31" s="7"/>
      <c r="E31" s="11"/>
      <c r="F31" s="7"/>
      <c r="G31" s="7"/>
      <c r="H31" s="11">
        <f t="shared" ref="H31:P31" si="3">SUM(H24:H30)</f>
        <v>0</v>
      </c>
      <c r="I31" s="11">
        <f t="shared" si="3"/>
        <v>0</v>
      </c>
      <c r="J31" s="11">
        <f t="shared" si="3"/>
        <v>0</v>
      </c>
      <c r="K31" s="11">
        <f t="shared" si="3"/>
        <v>27</v>
      </c>
      <c r="L31" s="11">
        <f t="shared" si="3"/>
        <v>627</v>
      </c>
      <c r="M31" s="11">
        <f t="shared" si="3"/>
        <v>313</v>
      </c>
      <c r="N31" s="11">
        <f t="shared" si="3"/>
        <v>0</v>
      </c>
      <c r="O31" s="11">
        <f t="shared" si="3"/>
        <v>0</v>
      </c>
      <c r="P31" s="11">
        <f t="shared" si="3"/>
        <v>967</v>
      </c>
      <c r="Q31" s="12"/>
      <c r="R31" s="12"/>
      <c r="S31" s="12"/>
      <c r="T31" s="12"/>
      <c r="U31" s="12"/>
      <c r="V31" s="12"/>
      <c r="W31" s="12"/>
      <c r="X31" s="12"/>
    </row>
    <row r="32" spans="1:24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5.75" customHeight="1">
      <c r="A33" s="166" t="s">
        <v>34</v>
      </c>
      <c r="B33" s="1562"/>
      <c r="C33" s="1562"/>
      <c r="D33" s="1562"/>
      <c r="E33" s="1"/>
      <c r="F33" s="1"/>
      <c r="G33" s="1"/>
      <c r="H33" s="1"/>
      <c r="I33" s="1"/>
      <c r="J33" s="1563"/>
      <c r="K33" s="1563"/>
      <c r="L33" s="156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18">
      <c r="A34" s="187" t="s">
        <v>35</v>
      </c>
      <c r="B34" s="186" t="s">
        <v>36</v>
      </c>
      <c r="C34" s="239" t="s">
        <v>37</v>
      </c>
      <c r="D34" s="24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90" t="s">
        <v>8531</v>
      </c>
      <c r="B35" s="1857" t="s">
        <v>8737</v>
      </c>
      <c r="C35" s="1858"/>
      <c r="D35" s="242"/>
      <c r="E35" s="243" t="s">
        <v>40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4"/>
      <c r="B36" s="4"/>
      <c r="C36" s="4"/>
      <c r="D36" s="242"/>
      <c r="E36" s="24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4">
      <c r="A37" s="591" t="s">
        <v>8529</v>
      </c>
      <c r="B37" s="592" t="s">
        <v>8738</v>
      </c>
      <c r="C37" s="4"/>
      <c r="D37" s="242"/>
      <c r="E37" s="24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4">
      <c r="A38" s="5" t="s">
        <v>42</v>
      </c>
      <c r="B38" s="1772" t="s">
        <v>8749</v>
      </c>
      <c r="C38" s="1772"/>
      <c r="D38" s="1"/>
      <c r="E38" s="1"/>
    </row>
    <row r="39" spans="1:24">
      <c r="A39" s="5" t="s">
        <v>42</v>
      </c>
      <c r="B39" s="1772"/>
      <c r="C39" s="1772"/>
    </row>
    <row r="40" spans="1:24">
      <c r="A40" s="5" t="s">
        <v>43</v>
      </c>
      <c r="B40" s="1772" t="s">
        <v>8750</v>
      </c>
      <c r="C40" s="1772"/>
      <c r="D40" s="1"/>
      <c r="E40" s="1"/>
    </row>
    <row r="41" spans="1:24">
      <c r="A41" s="5" t="s">
        <v>44</v>
      </c>
      <c r="B41" s="1772"/>
      <c r="C41" s="1772"/>
      <c r="D41" s="1"/>
      <c r="E41" s="1"/>
    </row>
    <row r="43" spans="1:24" ht="23.25" customHeight="1">
      <c r="A43" s="1559" t="s">
        <v>128</v>
      </c>
      <c r="B43" s="1559"/>
      <c r="C43" s="1559"/>
      <c r="D43" s="1559"/>
      <c r="E43" s="1559"/>
      <c r="F43" s="1559"/>
      <c r="G43" s="7"/>
      <c r="H43" s="1559" t="s">
        <v>346</v>
      </c>
      <c r="I43" s="1559"/>
      <c r="J43" s="1559"/>
      <c r="K43" s="1559"/>
      <c r="L43" s="1559"/>
      <c r="M43" s="1559"/>
      <c r="N43" s="1559"/>
      <c r="O43" s="1559"/>
      <c r="P43" s="1559"/>
      <c r="Q43" s="1560" t="s">
        <v>8751</v>
      </c>
      <c r="R43" s="1561"/>
      <c r="S43" s="1561"/>
      <c r="T43" s="1561"/>
      <c r="U43" s="1561"/>
      <c r="V43" s="1561"/>
      <c r="W43" s="1561"/>
      <c r="X43" s="1561"/>
    </row>
    <row r="44" spans="1:24" ht="26.25">
      <c r="A44" s="18" t="s">
        <v>3</v>
      </c>
      <c r="B44" s="18" t="s">
        <v>4</v>
      </c>
      <c r="C44" s="18" t="s">
        <v>5</v>
      </c>
      <c r="D44" s="8" t="s">
        <v>6</v>
      </c>
      <c r="E44" s="8" t="s">
        <v>7</v>
      </c>
      <c r="F44" s="8" t="s">
        <v>8</v>
      </c>
      <c r="G44" s="33" t="s">
        <v>10</v>
      </c>
      <c r="H44" s="9" t="s">
        <v>11</v>
      </c>
      <c r="I44" s="9" t="s">
        <v>12</v>
      </c>
      <c r="J44" s="9" t="s">
        <v>13</v>
      </c>
      <c r="K44" s="9" t="s">
        <v>14</v>
      </c>
      <c r="L44" s="21" t="s">
        <v>15</v>
      </c>
      <c r="M44" s="21" t="s">
        <v>16</v>
      </c>
      <c r="N44" s="21" t="s">
        <v>17</v>
      </c>
      <c r="O44" s="67" t="s">
        <v>18</v>
      </c>
      <c r="P44" s="8" t="s">
        <v>19</v>
      </c>
      <c r="Q44" s="8" t="s">
        <v>20</v>
      </c>
      <c r="R44" s="8" t="s">
        <v>9</v>
      </c>
      <c r="S44" s="8" t="s">
        <v>21</v>
      </c>
      <c r="T44" s="8" t="s">
        <v>24</v>
      </c>
      <c r="U44" s="8" t="s">
        <v>25</v>
      </c>
      <c r="V44" s="8" t="s">
        <v>26</v>
      </c>
      <c r="W44" s="8" t="s">
        <v>27</v>
      </c>
      <c r="X44" s="8" t="s">
        <v>28</v>
      </c>
    </row>
    <row r="45" spans="1:24">
      <c r="A45" s="580" t="s">
        <v>120</v>
      </c>
      <c r="B45" s="580" t="s">
        <v>78</v>
      </c>
      <c r="C45" s="277" t="s">
        <v>8752</v>
      </c>
      <c r="D45" s="25" t="s">
        <v>88</v>
      </c>
      <c r="E45" s="588">
        <v>45816.166666666664</v>
      </c>
      <c r="F45" s="15">
        <v>10.3</v>
      </c>
      <c r="G45" s="37" t="s">
        <v>3121</v>
      </c>
      <c r="H45" s="15"/>
      <c r="I45" s="15"/>
      <c r="J45" s="15"/>
      <c r="K45" s="26"/>
      <c r="L45" s="581"/>
      <c r="M45" s="277">
        <v>54</v>
      </c>
      <c r="N45" s="277">
        <v>54</v>
      </c>
      <c r="O45" s="277">
        <v>53</v>
      </c>
      <c r="P45" s="66">
        <f t="shared" ref="P45:P51" si="4">SUM(H45:O45)</f>
        <v>161</v>
      </c>
      <c r="Q45" s="17" t="s">
        <v>32</v>
      </c>
      <c r="R45" s="14">
        <v>111989</v>
      </c>
      <c r="S45" s="23" t="s">
        <v>33</v>
      </c>
      <c r="T45" s="232" t="s">
        <v>161</v>
      </c>
      <c r="U45" s="16" t="s">
        <v>90</v>
      </c>
      <c r="V45" s="16">
        <v>1012412</v>
      </c>
      <c r="W45" s="16" t="s">
        <v>3735</v>
      </c>
      <c r="X45" s="16"/>
    </row>
    <row r="46" spans="1:24">
      <c r="A46" s="580" t="s">
        <v>398</v>
      </c>
      <c r="B46" s="580" t="s">
        <v>78</v>
      </c>
      <c r="C46" s="277" t="s">
        <v>8753</v>
      </c>
      <c r="D46" s="25" t="s">
        <v>88</v>
      </c>
      <c r="E46" s="588">
        <v>45816.166666666664</v>
      </c>
      <c r="F46" s="15">
        <v>10.3</v>
      </c>
      <c r="G46" s="37" t="s">
        <v>3121</v>
      </c>
      <c r="H46" s="15"/>
      <c r="I46" s="15"/>
      <c r="J46" s="15"/>
      <c r="K46" s="26"/>
      <c r="L46" s="277">
        <v>30</v>
      </c>
      <c r="M46" s="277">
        <v>41</v>
      </c>
      <c r="N46" s="277">
        <v>90</v>
      </c>
      <c r="O46" s="581"/>
      <c r="P46" s="66">
        <f t="shared" si="4"/>
        <v>161</v>
      </c>
      <c r="Q46" s="17" t="s">
        <v>32</v>
      </c>
      <c r="R46" s="14">
        <v>111990</v>
      </c>
      <c r="S46" s="23" t="s">
        <v>33</v>
      </c>
      <c r="T46" s="232" t="s">
        <v>161</v>
      </c>
      <c r="U46" s="16" t="s">
        <v>90</v>
      </c>
      <c r="V46" s="16">
        <v>1012413</v>
      </c>
      <c r="W46" s="16" t="s">
        <v>3735</v>
      </c>
      <c r="X46" s="16"/>
    </row>
    <row r="47" spans="1:24">
      <c r="A47" s="580" t="s">
        <v>4228</v>
      </c>
      <c r="B47" s="580" t="s">
        <v>78</v>
      </c>
      <c r="C47" s="277" t="s">
        <v>8754</v>
      </c>
      <c r="D47" s="15" t="s">
        <v>99</v>
      </c>
      <c r="E47" s="588">
        <v>45816.274305555555</v>
      </c>
      <c r="F47" s="15">
        <v>10.8</v>
      </c>
      <c r="G47" s="37" t="s">
        <v>3121</v>
      </c>
      <c r="H47" s="15"/>
      <c r="I47" s="15"/>
      <c r="J47" s="15"/>
      <c r="K47" s="26"/>
      <c r="L47" s="277">
        <v>30</v>
      </c>
      <c r="M47" s="277">
        <v>71</v>
      </c>
      <c r="N47" s="277">
        <v>60</v>
      </c>
      <c r="O47" s="581"/>
      <c r="P47" s="66">
        <f t="shared" si="4"/>
        <v>161</v>
      </c>
      <c r="Q47" s="17" t="s">
        <v>32</v>
      </c>
      <c r="R47" s="14">
        <v>111991</v>
      </c>
      <c r="S47" s="23" t="s">
        <v>33</v>
      </c>
      <c r="T47" s="231" t="s">
        <v>100</v>
      </c>
      <c r="U47" s="16" t="s">
        <v>90</v>
      </c>
      <c r="V47" s="16">
        <v>1012421</v>
      </c>
      <c r="W47" s="16" t="s">
        <v>3250</v>
      </c>
      <c r="X47" s="16"/>
    </row>
    <row r="48" spans="1:24">
      <c r="A48" s="580" t="s">
        <v>2837</v>
      </c>
      <c r="B48" s="580" t="s">
        <v>92</v>
      </c>
      <c r="C48" s="277" t="s">
        <v>8755</v>
      </c>
      <c r="D48" s="25" t="s">
        <v>620</v>
      </c>
      <c r="E48" s="588">
        <v>45815.979166666664</v>
      </c>
      <c r="F48" s="15">
        <v>10.3</v>
      </c>
      <c r="G48" s="37" t="s">
        <v>3121</v>
      </c>
      <c r="H48" s="15"/>
      <c r="I48" s="15"/>
      <c r="J48" s="15"/>
      <c r="K48" s="26"/>
      <c r="L48" s="581">
        <v>0</v>
      </c>
      <c r="M48" s="277">
        <v>71</v>
      </c>
      <c r="N48" s="277">
        <v>60</v>
      </c>
      <c r="O48" s="277">
        <v>30</v>
      </c>
      <c r="P48" s="66">
        <f t="shared" si="4"/>
        <v>161</v>
      </c>
      <c r="Q48" s="17" t="s">
        <v>32</v>
      </c>
      <c r="R48" s="14">
        <v>111992</v>
      </c>
      <c r="S48" s="23" t="s">
        <v>33</v>
      </c>
      <c r="T48" s="232" t="s">
        <v>161</v>
      </c>
      <c r="U48" s="16" t="s">
        <v>90</v>
      </c>
      <c r="V48" s="16">
        <v>1012413</v>
      </c>
      <c r="W48" s="16" t="s">
        <v>3735</v>
      </c>
      <c r="X48" s="16"/>
    </row>
    <row r="49" spans="1:24">
      <c r="A49" s="580" t="s">
        <v>102</v>
      </c>
      <c r="B49" s="580" t="s">
        <v>92</v>
      </c>
      <c r="C49" s="277" t="s">
        <v>8756</v>
      </c>
      <c r="D49" s="25" t="s">
        <v>620</v>
      </c>
      <c r="E49" s="588">
        <v>45815.979166666664</v>
      </c>
      <c r="F49" s="15">
        <v>10.3</v>
      </c>
      <c r="G49" s="37" t="s">
        <v>3121</v>
      </c>
      <c r="H49" s="15"/>
      <c r="I49" s="15"/>
      <c r="J49" s="15"/>
      <c r="K49" s="26"/>
      <c r="L49" s="581">
        <v>0</v>
      </c>
      <c r="M49" s="277">
        <v>60</v>
      </c>
      <c r="N49" s="277">
        <v>71</v>
      </c>
      <c r="O49" s="277">
        <v>30</v>
      </c>
      <c r="P49" s="66">
        <f t="shared" si="4"/>
        <v>161</v>
      </c>
      <c r="Q49" s="17" t="s">
        <v>32</v>
      </c>
      <c r="R49" s="14">
        <v>111993</v>
      </c>
      <c r="S49" s="23" t="s">
        <v>33</v>
      </c>
      <c r="T49" s="232" t="s">
        <v>161</v>
      </c>
      <c r="U49" s="16" t="s">
        <v>90</v>
      </c>
      <c r="V49" s="16">
        <v>1012415</v>
      </c>
      <c r="W49" s="16" t="s">
        <v>3735</v>
      </c>
      <c r="X49" s="16"/>
    </row>
    <row r="50" spans="1:24">
      <c r="A50" s="45" t="s">
        <v>558</v>
      </c>
      <c r="B50" s="580" t="s">
        <v>92</v>
      </c>
      <c r="C50" s="324" t="s">
        <v>8757</v>
      </c>
      <c r="D50" s="25" t="s">
        <v>620</v>
      </c>
      <c r="E50" s="588">
        <v>45815.979166666664</v>
      </c>
      <c r="F50" s="15">
        <v>10.3</v>
      </c>
      <c r="G50" s="37" t="s">
        <v>3121</v>
      </c>
      <c r="H50" s="15"/>
      <c r="I50" s="15"/>
      <c r="J50" s="15"/>
      <c r="K50" s="26"/>
      <c r="L50" s="581">
        <v>0</v>
      </c>
      <c r="M50" s="277">
        <v>60</v>
      </c>
      <c r="N50" s="277">
        <v>101</v>
      </c>
      <c r="O50" s="581"/>
      <c r="P50" s="66">
        <f t="shared" si="4"/>
        <v>161</v>
      </c>
      <c r="Q50" s="17" t="s">
        <v>32</v>
      </c>
      <c r="R50" s="14">
        <v>111994</v>
      </c>
      <c r="S50" s="23" t="s">
        <v>33</v>
      </c>
      <c r="T50" s="232" t="s">
        <v>161</v>
      </c>
      <c r="U50" s="16" t="s">
        <v>90</v>
      </c>
      <c r="V50" s="16">
        <v>1012416</v>
      </c>
      <c r="W50" s="16" t="s">
        <v>3735</v>
      </c>
      <c r="X50" s="16"/>
    </row>
    <row r="51" spans="1:24">
      <c r="A51" s="15"/>
      <c r="B51" s="15"/>
      <c r="C51" s="15"/>
      <c r="D51" s="15"/>
      <c r="E51" s="15"/>
      <c r="F51" s="15"/>
      <c r="G51" s="37"/>
      <c r="H51" s="15"/>
      <c r="I51" s="15"/>
      <c r="J51" s="15"/>
      <c r="K51" s="15"/>
      <c r="L51" s="45"/>
      <c r="M51" s="45"/>
      <c r="N51" s="45"/>
      <c r="O51" s="45"/>
      <c r="P51" s="14">
        <f t="shared" si="4"/>
        <v>0</v>
      </c>
      <c r="Q51" s="14"/>
      <c r="R51" s="14"/>
      <c r="S51" s="14" t="s">
        <v>33</v>
      </c>
      <c r="T51" s="16"/>
      <c r="U51" s="16"/>
      <c r="V51" s="16"/>
      <c r="W51" s="16"/>
      <c r="X51" s="16"/>
    </row>
    <row r="52" spans="1:24">
      <c r="A52" s="11" t="s">
        <v>19</v>
      </c>
      <c r="B52" s="7"/>
      <c r="C52" s="7"/>
      <c r="D52" s="7"/>
      <c r="E52" s="11"/>
      <c r="F52" s="7"/>
      <c r="G52" s="7"/>
      <c r="H52" s="11">
        <f t="shared" ref="H52:P52" si="5">SUM(H45:H51)</f>
        <v>0</v>
      </c>
      <c r="I52" s="11">
        <f t="shared" si="5"/>
        <v>0</v>
      </c>
      <c r="J52" s="11">
        <f t="shared" si="5"/>
        <v>0</v>
      </c>
      <c r="K52" s="11">
        <f t="shared" si="5"/>
        <v>0</v>
      </c>
      <c r="L52" s="11">
        <f t="shared" si="5"/>
        <v>60</v>
      </c>
      <c r="M52" s="11">
        <f t="shared" si="5"/>
        <v>357</v>
      </c>
      <c r="N52" s="11">
        <f t="shared" si="5"/>
        <v>436</v>
      </c>
      <c r="O52" s="11">
        <f t="shared" si="5"/>
        <v>113</v>
      </c>
      <c r="P52" s="11">
        <f t="shared" si="5"/>
        <v>966</v>
      </c>
      <c r="Q52" s="12"/>
      <c r="R52" s="12"/>
      <c r="S52" s="12"/>
      <c r="T52" s="12"/>
      <c r="U52" s="12"/>
      <c r="V52" s="12"/>
      <c r="W52" s="12"/>
      <c r="X52" s="12"/>
    </row>
    <row r="53" spans="1:24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166" t="s">
        <v>34</v>
      </c>
      <c r="B54" s="1562"/>
      <c r="C54" s="1562"/>
      <c r="D54" s="1562"/>
      <c r="E54" s="1"/>
      <c r="F54" s="1"/>
      <c r="G54" s="1"/>
      <c r="H54" s="1"/>
      <c r="I54" s="1"/>
      <c r="J54" s="1563"/>
      <c r="K54" s="1563"/>
      <c r="L54" s="1563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 ht="18">
      <c r="A55" s="187" t="s">
        <v>35</v>
      </c>
      <c r="B55" s="186" t="s">
        <v>36</v>
      </c>
      <c r="C55" s="239" t="s">
        <v>37</v>
      </c>
      <c r="D55" s="24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4" t="s">
        <v>8531</v>
      </c>
      <c r="B56" s="1564" t="s">
        <v>8532</v>
      </c>
      <c r="C56" s="1564"/>
      <c r="D56" s="242"/>
      <c r="E56" s="243" t="s">
        <v>40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4">
      <c r="A57" s="4"/>
      <c r="B57" s="4"/>
      <c r="C57" s="4"/>
      <c r="D57" s="242"/>
      <c r="E57" s="24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4">
      <c r="A58" s="230" t="s">
        <v>8758</v>
      </c>
      <c r="B58" s="1558" t="s">
        <v>8530</v>
      </c>
      <c r="C58" s="1558"/>
      <c r="D58" s="242"/>
      <c r="E58" s="24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4">
      <c r="A59" s="5" t="s">
        <v>42</v>
      </c>
      <c r="B59" s="1772" t="s">
        <v>7334</v>
      </c>
      <c r="C59" s="177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4">
      <c r="A60" s="5" t="s">
        <v>42</v>
      </c>
      <c r="B60" s="1772"/>
      <c r="C60" s="177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4">
      <c r="A61" s="5" t="s">
        <v>43</v>
      </c>
      <c r="B61" s="1772" t="s">
        <v>8759</v>
      </c>
      <c r="C61" s="177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4">
      <c r="A62" s="5" t="s">
        <v>44</v>
      </c>
      <c r="B62" s="1772"/>
      <c r="C62" s="177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4" spans="1:24" ht="23.25" customHeight="1">
      <c r="A64" s="1559" t="s">
        <v>139</v>
      </c>
      <c r="B64" s="1559"/>
      <c r="C64" s="1559"/>
      <c r="D64" s="1559"/>
      <c r="E64" s="1559"/>
      <c r="F64" s="1559"/>
      <c r="G64" s="7"/>
      <c r="H64" s="1559" t="s">
        <v>346</v>
      </c>
      <c r="I64" s="1559"/>
      <c r="J64" s="1559"/>
      <c r="K64" s="1559"/>
      <c r="L64" s="1559"/>
      <c r="M64" s="1559"/>
      <c r="N64" s="1559"/>
      <c r="O64" s="1559"/>
      <c r="P64" s="1559"/>
      <c r="Q64" s="1560" t="s">
        <v>8760</v>
      </c>
      <c r="R64" s="1561"/>
      <c r="S64" s="1561"/>
      <c r="T64" s="1561"/>
      <c r="U64" s="1561"/>
      <c r="V64" s="1561"/>
      <c r="W64" s="1561"/>
      <c r="X64" s="1561"/>
    </row>
    <row r="65" spans="1:24" ht="26.25">
      <c r="A65" s="8" t="s">
        <v>3</v>
      </c>
      <c r="B65" s="18" t="s">
        <v>4</v>
      </c>
      <c r="C65" s="8" t="s">
        <v>5</v>
      </c>
      <c r="D65" s="8" t="s">
        <v>6</v>
      </c>
      <c r="E65" s="8" t="s">
        <v>7</v>
      </c>
      <c r="F65" s="8" t="s">
        <v>8</v>
      </c>
      <c r="G65" s="33" t="s">
        <v>10</v>
      </c>
      <c r="H65" s="9" t="s">
        <v>11</v>
      </c>
      <c r="I65" s="9" t="s">
        <v>12</v>
      </c>
      <c r="J65" s="9" t="s">
        <v>13</v>
      </c>
      <c r="K65" s="9" t="s">
        <v>14</v>
      </c>
      <c r="L65" s="21" t="s">
        <v>15</v>
      </c>
      <c r="M65" s="21" t="s">
        <v>16</v>
      </c>
      <c r="N65" s="9" t="s">
        <v>17</v>
      </c>
      <c r="O65" s="10" t="s">
        <v>18</v>
      </c>
      <c r="P65" s="8" t="s">
        <v>19</v>
      </c>
      <c r="Q65" s="8" t="s">
        <v>20</v>
      </c>
      <c r="R65" s="8" t="s">
        <v>9</v>
      </c>
      <c r="S65" s="8" t="s">
        <v>21</v>
      </c>
      <c r="T65" s="8" t="s">
        <v>24</v>
      </c>
      <c r="U65" s="8" t="s">
        <v>25</v>
      </c>
      <c r="V65" s="8" t="s">
        <v>26</v>
      </c>
      <c r="W65" s="8" t="s">
        <v>27</v>
      </c>
      <c r="X65" s="8" t="s">
        <v>28</v>
      </c>
    </row>
    <row r="66" spans="1:24">
      <c r="A66" s="26" t="s">
        <v>152</v>
      </c>
      <c r="B66" s="580" t="s">
        <v>78</v>
      </c>
      <c r="C66" s="25" t="s">
        <v>8761</v>
      </c>
      <c r="D66" s="15" t="s">
        <v>1047</v>
      </c>
      <c r="E66" s="24">
        <v>45815.993055555555</v>
      </c>
      <c r="F66" s="15">
        <v>10.3</v>
      </c>
      <c r="G66" s="37" t="s">
        <v>227</v>
      </c>
      <c r="H66" s="15"/>
      <c r="I66" s="15"/>
      <c r="J66" s="15"/>
      <c r="K66" s="26"/>
      <c r="L66" s="593">
        <v>144</v>
      </c>
      <c r="M66" s="581"/>
      <c r="N66" s="25"/>
      <c r="O66" s="15"/>
      <c r="P66" s="14">
        <f t="shared" ref="P66:P71" si="6">SUM(H66:O66)</f>
        <v>144</v>
      </c>
      <c r="Q66" s="17" t="s">
        <v>32</v>
      </c>
      <c r="R66" s="14">
        <v>111984</v>
      </c>
      <c r="S66" s="23" t="s">
        <v>33</v>
      </c>
      <c r="T66" s="232" t="s">
        <v>161</v>
      </c>
      <c r="U66" s="16" t="s">
        <v>90</v>
      </c>
      <c r="V66" s="16">
        <v>1012422</v>
      </c>
      <c r="W66" s="16" t="s">
        <v>8762</v>
      </c>
      <c r="X66" s="16"/>
    </row>
    <row r="67" spans="1:24">
      <c r="A67" s="15" t="s">
        <v>6143</v>
      </c>
      <c r="B67" s="45" t="s">
        <v>4816</v>
      </c>
      <c r="C67" s="35" t="s">
        <v>8763</v>
      </c>
      <c r="D67" s="15" t="s">
        <v>8561</v>
      </c>
      <c r="E67" s="24">
        <v>45816.118055555555</v>
      </c>
      <c r="F67" s="15">
        <v>10.3</v>
      </c>
      <c r="G67" s="37" t="s">
        <v>3121</v>
      </c>
      <c r="H67" s="15"/>
      <c r="I67" s="15"/>
      <c r="J67" s="15"/>
      <c r="K67" s="26"/>
      <c r="L67" s="277">
        <v>27</v>
      </c>
      <c r="M67" s="277">
        <v>27</v>
      </c>
      <c r="N67" s="277">
        <v>80</v>
      </c>
      <c r="O67" s="27">
        <v>27</v>
      </c>
      <c r="P67" s="14">
        <f t="shared" si="6"/>
        <v>161</v>
      </c>
      <c r="Q67" s="17" t="s">
        <v>32</v>
      </c>
      <c r="R67" s="14">
        <v>111995</v>
      </c>
      <c r="S67" s="23" t="s">
        <v>33</v>
      </c>
      <c r="T67" s="232" t="s">
        <v>161</v>
      </c>
      <c r="U67" s="16" t="s">
        <v>90</v>
      </c>
      <c r="V67" s="16">
        <v>1012417</v>
      </c>
      <c r="W67" s="16" t="s">
        <v>8762</v>
      </c>
      <c r="X67" s="16"/>
    </row>
    <row r="68" spans="1:24">
      <c r="A68" s="224" t="s">
        <v>152</v>
      </c>
      <c r="B68" s="224" t="s">
        <v>78</v>
      </c>
      <c r="C68" s="224" t="s">
        <v>8764</v>
      </c>
      <c r="D68" s="224" t="s">
        <v>88</v>
      </c>
      <c r="E68" s="227">
        <v>45816.166666666664</v>
      </c>
      <c r="F68" s="224">
        <v>10.3</v>
      </c>
      <c r="G68" s="37" t="s">
        <v>3561</v>
      </c>
      <c r="H68" s="15"/>
      <c r="I68" s="15"/>
      <c r="J68" s="15"/>
      <c r="K68" s="26"/>
      <c r="L68" s="277">
        <v>161</v>
      </c>
      <c r="M68" s="581"/>
      <c r="N68" s="581"/>
      <c r="O68" s="25"/>
      <c r="P68" s="14">
        <f t="shared" si="6"/>
        <v>161</v>
      </c>
      <c r="Q68" s="17" t="s">
        <v>32</v>
      </c>
      <c r="R68" s="14">
        <v>111996</v>
      </c>
      <c r="S68" s="23" t="s">
        <v>33</v>
      </c>
      <c r="T68" s="232" t="s">
        <v>161</v>
      </c>
      <c r="U68" s="16" t="s">
        <v>90</v>
      </c>
      <c r="V68" s="16">
        <v>1012418</v>
      </c>
      <c r="W68" s="16" t="s">
        <v>8762</v>
      </c>
      <c r="X68" s="16"/>
    </row>
    <row r="69" spans="1:24">
      <c r="A69" s="276" t="s">
        <v>122</v>
      </c>
      <c r="B69" s="276" t="s">
        <v>62</v>
      </c>
      <c r="C69" s="25" t="s">
        <v>8765</v>
      </c>
      <c r="D69" s="15" t="s">
        <v>61</v>
      </c>
      <c r="E69" s="24">
        <v>45815.767361111109</v>
      </c>
      <c r="F69" s="15">
        <v>13</v>
      </c>
      <c r="G69" s="37"/>
      <c r="H69" s="15"/>
      <c r="I69" s="26"/>
      <c r="J69" s="277">
        <v>81</v>
      </c>
      <c r="K69" s="277">
        <v>80</v>
      </c>
      <c r="L69" s="581"/>
      <c r="M69" s="25"/>
      <c r="N69" s="15"/>
      <c r="O69" s="15"/>
      <c r="P69" s="14">
        <f t="shared" si="6"/>
        <v>161</v>
      </c>
      <c r="Q69" s="14" t="s">
        <v>30</v>
      </c>
      <c r="R69" s="14">
        <v>111977</v>
      </c>
      <c r="S69" s="14" t="s">
        <v>31</v>
      </c>
      <c r="T69" s="411" t="s">
        <v>169</v>
      </c>
      <c r="U69" s="16" t="s">
        <v>90</v>
      </c>
      <c r="V69" s="16">
        <v>1012420</v>
      </c>
      <c r="W69" s="16" t="s">
        <v>8766</v>
      </c>
      <c r="X69" s="16"/>
    </row>
    <row r="70" spans="1:24">
      <c r="A70" s="15" t="s">
        <v>4228</v>
      </c>
      <c r="B70" s="15" t="s">
        <v>134</v>
      </c>
      <c r="C70" s="35" t="s">
        <v>8767</v>
      </c>
      <c r="D70" s="15" t="s">
        <v>6232</v>
      </c>
      <c r="E70" s="24">
        <v>45817.288194444445</v>
      </c>
      <c r="F70" s="15">
        <v>10.3</v>
      </c>
      <c r="G70" s="37" t="s">
        <v>3121</v>
      </c>
      <c r="H70" s="15"/>
      <c r="I70" s="15"/>
      <c r="J70" s="15"/>
      <c r="K70" s="26"/>
      <c r="L70" s="277">
        <v>27</v>
      </c>
      <c r="M70" s="277">
        <v>54</v>
      </c>
      <c r="N70" s="277">
        <v>53</v>
      </c>
      <c r="O70" s="27">
        <v>27</v>
      </c>
      <c r="P70" s="14">
        <f t="shared" si="6"/>
        <v>161</v>
      </c>
      <c r="Q70" s="17" t="s">
        <v>32</v>
      </c>
      <c r="R70" s="14">
        <v>112005</v>
      </c>
      <c r="S70" s="23" t="s">
        <v>33</v>
      </c>
      <c r="T70" s="232" t="s">
        <v>161</v>
      </c>
      <c r="U70" s="16" t="s">
        <v>90</v>
      </c>
      <c r="V70" s="16">
        <v>1012419</v>
      </c>
      <c r="W70" s="16" t="s">
        <v>8768</v>
      </c>
      <c r="X70" s="16"/>
    </row>
    <row r="71" spans="1:24">
      <c r="A71" s="15"/>
      <c r="B71" s="15"/>
      <c r="C71" s="15"/>
      <c r="D71" s="15"/>
      <c r="E71" s="15"/>
      <c r="F71" s="15"/>
      <c r="G71" s="37"/>
      <c r="H71" s="15"/>
      <c r="I71" s="15"/>
      <c r="J71" s="15"/>
      <c r="K71" s="15"/>
      <c r="L71" s="45"/>
      <c r="M71" s="45"/>
      <c r="N71" s="45"/>
      <c r="O71" s="15"/>
      <c r="P71" s="14">
        <f t="shared" si="6"/>
        <v>0</v>
      </c>
      <c r="Q71" s="14"/>
      <c r="R71" s="14"/>
      <c r="S71" s="14"/>
      <c r="T71" s="16"/>
      <c r="U71" s="16"/>
      <c r="V71" s="16"/>
      <c r="W71" s="16"/>
      <c r="X71" s="16"/>
    </row>
    <row r="72" spans="1:24">
      <c r="A72" s="11" t="s">
        <v>19</v>
      </c>
      <c r="B72" s="7"/>
      <c r="C72" s="7"/>
      <c r="D72" s="7"/>
      <c r="E72" s="11"/>
      <c r="F72" s="7"/>
      <c r="G72" s="7"/>
      <c r="H72" s="11">
        <f t="shared" ref="H72:P72" si="7">SUM(H66:H71)</f>
        <v>0</v>
      </c>
      <c r="I72" s="11">
        <f t="shared" si="7"/>
        <v>0</v>
      </c>
      <c r="J72" s="11">
        <f t="shared" si="7"/>
        <v>81</v>
      </c>
      <c r="K72" s="11">
        <f t="shared" si="7"/>
        <v>80</v>
      </c>
      <c r="L72" s="11">
        <f t="shared" si="7"/>
        <v>359</v>
      </c>
      <c r="M72" s="11">
        <f t="shared" si="7"/>
        <v>81</v>
      </c>
      <c r="N72" s="11">
        <f t="shared" si="7"/>
        <v>133</v>
      </c>
      <c r="O72" s="11">
        <f t="shared" si="7"/>
        <v>54</v>
      </c>
      <c r="P72" s="11">
        <f t="shared" si="7"/>
        <v>788</v>
      </c>
      <c r="Q72" s="12"/>
      <c r="R72" s="12"/>
      <c r="S72" s="12"/>
      <c r="T72" s="12"/>
      <c r="U72" s="12"/>
      <c r="V72" s="12"/>
      <c r="W72" s="12"/>
      <c r="X72" s="12"/>
    </row>
    <row r="73" spans="1:24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166" t="s">
        <v>34</v>
      </c>
      <c r="B74" s="1562"/>
      <c r="C74" s="1562"/>
      <c r="D74" s="1562"/>
      <c r="E74" s="1"/>
      <c r="F74" s="1"/>
      <c r="G74" s="1"/>
      <c r="H74" s="1"/>
      <c r="I74" s="1"/>
      <c r="J74" s="1591" t="s">
        <v>8769</v>
      </c>
      <c r="K74" s="1591"/>
      <c r="L74" s="159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 ht="18">
      <c r="A75" s="187" t="s">
        <v>35</v>
      </c>
      <c r="B75" s="186" t="s">
        <v>36</v>
      </c>
      <c r="C75" s="239" t="s">
        <v>37</v>
      </c>
      <c r="D75" s="24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4">
      <c r="A76" s="4" t="s">
        <v>8531</v>
      </c>
      <c r="B76" s="1564" t="s">
        <v>8532</v>
      </c>
      <c r="C76" s="1564"/>
      <c r="D76" s="242"/>
      <c r="E76" s="243" t="s">
        <v>40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4">
      <c r="A77" s="4"/>
      <c r="B77" s="4"/>
      <c r="C77" s="4"/>
      <c r="D77" s="242"/>
      <c r="E77" s="24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4">
      <c r="A78" s="412" t="s">
        <v>8529</v>
      </c>
      <c r="B78" s="1821" t="s">
        <v>8530</v>
      </c>
      <c r="C78" s="1821"/>
      <c r="D78" s="242"/>
      <c r="E78" s="24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4">
      <c r="A79" s="5" t="s">
        <v>42</v>
      </c>
      <c r="B79" s="1772" t="s">
        <v>8109</v>
      </c>
      <c r="C79" s="177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4">
      <c r="A80" s="5" t="s">
        <v>42</v>
      </c>
      <c r="B80" s="1772"/>
      <c r="C80" s="177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5" t="s">
        <v>43</v>
      </c>
      <c r="B81" s="1772" t="s">
        <v>8770</v>
      </c>
      <c r="C81" s="177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5" t="s">
        <v>44</v>
      </c>
      <c r="B82" s="1772"/>
      <c r="C82" s="177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</sheetData>
  <mergeCells count="42">
    <mergeCell ref="B76:C76"/>
    <mergeCell ref="B79:C79"/>
    <mergeCell ref="B80:C80"/>
    <mergeCell ref="B81:C81"/>
    <mergeCell ref="B82:C82"/>
    <mergeCell ref="B78:C78"/>
    <mergeCell ref="A64:F64"/>
    <mergeCell ref="H64:P64"/>
    <mergeCell ref="Q64:X64"/>
    <mergeCell ref="B74:D74"/>
    <mergeCell ref="J74:L74"/>
    <mergeCell ref="B56:C56"/>
    <mergeCell ref="B59:C59"/>
    <mergeCell ref="B60:C60"/>
    <mergeCell ref="B61:C61"/>
    <mergeCell ref="B62:C62"/>
    <mergeCell ref="B58:C58"/>
    <mergeCell ref="A43:F43"/>
    <mergeCell ref="H43:P43"/>
    <mergeCell ref="Q43:X43"/>
    <mergeCell ref="B54:D54"/>
    <mergeCell ref="J54:L54"/>
    <mergeCell ref="B40:C40"/>
    <mergeCell ref="B41:C41"/>
    <mergeCell ref="Q22:X22"/>
    <mergeCell ref="B33:D33"/>
    <mergeCell ref="J33:L33"/>
    <mergeCell ref="B35:C35"/>
    <mergeCell ref="B38:C38"/>
    <mergeCell ref="B39:C39"/>
    <mergeCell ref="H22:P22"/>
    <mergeCell ref="B17:C17"/>
    <mergeCell ref="B18:C18"/>
    <mergeCell ref="B19:C19"/>
    <mergeCell ref="B20:C20"/>
    <mergeCell ref="A22:F22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38D74-CF02-4101-A3C6-A2AF8CAD8941}">
  <sheetPr>
    <tabColor rgb="FFFF9900"/>
    <pageSetUpPr fitToPage="1"/>
  </sheetPr>
  <dimension ref="A1:AO79"/>
  <sheetViews>
    <sheetView topLeftCell="A14" workbookViewId="0">
      <selection activeCell="G74" sqref="G7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140625" customWidth="1"/>
    <col min="6" max="6" width="9.140625" bestFit="1" customWidth="1"/>
    <col min="7" max="7" width="10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2.5703125" customWidth="1"/>
    <col min="24" max="24" width="1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8771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594" t="s">
        <v>150</v>
      </c>
      <c r="B3" s="580" t="s">
        <v>57</v>
      </c>
      <c r="C3" s="25" t="s">
        <v>8772</v>
      </c>
      <c r="D3" s="15" t="s">
        <v>56</v>
      </c>
      <c r="E3" s="24">
        <v>45813.229166666664</v>
      </c>
      <c r="F3" s="15">
        <v>10.3</v>
      </c>
      <c r="G3" s="37"/>
      <c r="H3" s="15"/>
      <c r="I3" s="26"/>
      <c r="J3" s="331">
        <v>120</v>
      </c>
      <c r="K3" s="331">
        <v>141</v>
      </c>
      <c r="L3" s="595"/>
      <c r="M3" s="595"/>
      <c r="N3" s="25"/>
      <c r="O3" s="15"/>
      <c r="P3" s="14">
        <f t="shared" ref="P3:P8" si="0">SUM(H3:O3)</f>
        <v>261</v>
      </c>
      <c r="Q3" s="14" t="s">
        <v>30</v>
      </c>
      <c r="R3" s="14">
        <v>111946</v>
      </c>
      <c r="S3" s="14" t="s">
        <v>31</v>
      </c>
      <c r="T3" s="232" t="s">
        <v>169</v>
      </c>
      <c r="U3" s="16" t="s">
        <v>90</v>
      </c>
      <c r="V3" s="16">
        <v>1012350</v>
      </c>
      <c r="W3" s="16" t="s">
        <v>8773</v>
      </c>
      <c r="X3" s="16"/>
    </row>
    <row r="4" spans="1:24">
      <c r="A4" s="594" t="s">
        <v>219</v>
      </c>
      <c r="B4" s="580" t="s">
        <v>75</v>
      </c>
      <c r="C4" s="25" t="s">
        <v>8774</v>
      </c>
      <c r="D4" s="15" t="s">
        <v>74</v>
      </c>
      <c r="E4" s="24">
        <v>45812.524305555555</v>
      </c>
      <c r="F4" s="15">
        <v>15.3</v>
      </c>
      <c r="G4" s="37"/>
      <c r="H4" s="15"/>
      <c r="I4" s="26"/>
      <c r="J4" s="331">
        <v>54</v>
      </c>
      <c r="K4" s="331">
        <v>81</v>
      </c>
      <c r="L4" s="596"/>
      <c r="M4" s="596"/>
      <c r="N4" s="25"/>
      <c r="O4" s="15"/>
      <c r="P4" s="14">
        <f t="shared" si="0"/>
        <v>135</v>
      </c>
      <c r="Q4" s="14" t="s">
        <v>30</v>
      </c>
      <c r="R4" s="14">
        <v>111938</v>
      </c>
      <c r="S4" s="14" t="s">
        <v>31</v>
      </c>
      <c r="T4" s="232" t="s">
        <v>169</v>
      </c>
      <c r="U4" s="16" t="s">
        <v>1693</v>
      </c>
      <c r="V4" s="16">
        <v>1012355</v>
      </c>
      <c r="W4" s="16" t="s">
        <v>8775</v>
      </c>
      <c r="X4" s="16"/>
    </row>
    <row r="5" spans="1:24">
      <c r="A5" s="597" t="s">
        <v>113</v>
      </c>
      <c r="B5" s="580" t="s">
        <v>65</v>
      </c>
      <c r="C5" s="25" t="s">
        <v>8776</v>
      </c>
      <c r="D5" s="15" t="s">
        <v>64</v>
      </c>
      <c r="E5" s="24">
        <v>45812.472222222219</v>
      </c>
      <c r="F5" s="15">
        <v>14.8</v>
      </c>
      <c r="G5" s="37" t="s">
        <v>176</v>
      </c>
      <c r="H5" s="15"/>
      <c r="I5" s="26"/>
      <c r="J5" s="596"/>
      <c r="K5" s="596"/>
      <c r="L5" s="331">
        <v>81</v>
      </c>
      <c r="M5" s="596"/>
      <c r="N5" s="25"/>
      <c r="O5" s="15"/>
      <c r="P5" s="14">
        <f t="shared" si="0"/>
        <v>81</v>
      </c>
      <c r="Q5" s="14" t="s">
        <v>30</v>
      </c>
      <c r="R5" s="14">
        <v>111924</v>
      </c>
      <c r="S5" s="598" t="s">
        <v>33</v>
      </c>
      <c r="T5" s="232" t="s">
        <v>169</v>
      </c>
      <c r="U5" s="16" t="s">
        <v>90</v>
      </c>
      <c r="V5" s="16">
        <v>1012351</v>
      </c>
      <c r="W5" s="16" t="s">
        <v>3314</v>
      </c>
      <c r="X5" s="16"/>
    </row>
    <row r="6" spans="1:24">
      <c r="A6" s="597" t="s">
        <v>111</v>
      </c>
      <c r="B6" s="599" t="s">
        <v>65</v>
      </c>
      <c r="C6" s="25" t="s">
        <v>8777</v>
      </c>
      <c r="D6" s="15" t="s">
        <v>64</v>
      </c>
      <c r="E6" s="24">
        <v>45812.472222222219</v>
      </c>
      <c r="F6" s="15">
        <v>14.8</v>
      </c>
      <c r="G6" s="37" t="s">
        <v>176</v>
      </c>
      <c r="H6" s="15"/>
      <c r="I6" s="26"/>
      <c r="J6" s="596"/>
      <c r="K6" s="596"/>
      <c r="L6" s="331">
        <v>161</v>
      </c>
      <c r="M6" s="596"/>
      <c r="N6" s="25"/>
      <c r="O6" s="15"/>
      <c r="P6" s="14">
        <f t="shared" si="0"/>
        <v>161</v>
      </c>
      <c r="Q6" s="14" t="s">
        <v>30</v>
      </c>
      <c r="R6" s="14">
        <v>111923</v>
      </c>
      <c r="S6" s="598" t="s">
        <v>33</v>
      </c>
      <c r="T6" s="232" t="s">
        <v>169</v>
      </c>
      <c r="U6" s="16" t="s">
        <v>90</v>
      </c>
      <c r="V6" s="16">
        <v>1012352</v>
      </c>
      <c r="W6" s="16" t="s">
        <v>3314</v>
      </c>
      <c r="X6" s="16"/>
    </row>
    <row r="7" spans="1:24">
      <c r="A7" s="580" t="s">
        <v>4752</v>
      </c>
      <c r="B7" s="597" t="s">
        <v>78</v>
      </c>
      <c r="C7" s="580" t="s">
        <v>8778</v>
      </c>
      <c r="D7" s="580" t="s">
        <v>99</v>
      </c>
      <c r="E7" s="588">
        <v>45812.277777777781</v>
      </c>
      <c r="F7" s="250">
        <v>10.8</v>
      </c>
      <c r="G7" s="37" t="s">
        <v>176</v>
      </c>
      <c r="H7" s="25"/>
      <c r="I7" s="26"/>
      <c r="J7" s="596"/>
      <c r="K7" s="596"/>
      <c r="L7" s="596"/>
      <c r="M7" s="331">
        <v>161</v>
      </c>
      <c r="N7" s="600"/>
      <c r="O7" s="581"/>
      <c r="P7" s="66">
        <f t="shared" si="0"/>
        <v>161</v>
      </c>
      <c r="Q7" s="17" t="s">
        <v>32</v>
      </c>
      <c r="R7" s="14">
        <v>111947</v>
      </c>
      <c r="S7" s="598" t="s">
        <v>33</v>
      </c>
      <c r="T7" s="231" t="s">
        <v>100</v>
      </c>
      <c r="U7" s="16" t="s">
        <v>90</v>
      </c>
      <c r="V7" s="16">
        <v>1012353</v>
      </c>
      <c r="W7" s="16" t="s">
        <v>8775</v>
      </c>
      <c r="X7" s="16"/>
    </row>
    <row r="8" spans="1:24">
      <c r="A8" s="580" t="s">
        <v>3866</v>
      </c>
      <c r="B8" s="597" t="s">
        <v>78</v>
      </c>
      <c r="C8" s="580" t="s">
        <v>8779</v>
      </c>
      <c r="D8" s="580" t="s">
        <v>99</v>
      </c>
      <c r="E8" s="588">
        <v>45812.277777777781</v>
      </c>
      <c r="F8" s="250">
        <v>10.8</v>
      </c>
      <c r="G8" s="339" t="s">
        <v>401</v>
      </c>
      <c r="H8" s="25"/>
      <c r="I8" s="26"/>
      <c r="J8" s="596"/>
      <c r="K8" s="596"/>
      <c r="L8" s="331">
        <v>60</v>
      </c>
      <c r="M8" s="331">
        <v>101</v>
      </c>
      <c r="N8" s="600"/>
      <c r="O8" s="581"/>
      <c r="P8" s="66">
        <f t="shared" si="0"/>
        <v>161</v>
      </c>
      <c r="Q8" s="17" t="s">
        <v>32</v>
      </c>
      <c r="R8" s="14">
        <v>111948</v>
      </c>
      <c r="S8" s="598" t="s">
        <v>33</v>
      </c>
      <c r="T8" s="231" t="s">
        <v>100</v>
      </c>
      <c r="U8" s="16" t="s">
        <v>90</v>
      </c>
      <c r="V8" s="16">
        <v>1012354</v>
      </c>
      <c r="W8" s="16" t="s">
        <v>8775</v>
      </c>
      <c r="X8" s="16"/>
    </row>
    <row r="9" spans="1:24">
      <c r="A9" s="20"/>
      <c r="B9" s="20"/>
      <c r="C9" s="7"/>
      <c r="D9" s="7"/>
      <c r="E9" s="11"/>
      <c r="F9" s="7"/>
      <c r="G9" s="7"/>
      <c r="H9" s="11">
        <f>SUM(H3:H6)</f>
        <v>0</v>
      </c>
      <c r="I9" s="601">
        <f>SUM(I3:I6)</f>
        <v>0</v>
      </c>
      <c r="J9" s="602">
        <f>SUM(J3:J8)</f>
        <v>174</v>
      </c>
      <c r="K9" s="602">
        <f t="shared" ref="K9:O9" si="1">SUM(K3:K8)</f>
        <v>222</v>
      </c>
      <c r="L9" s="602">
        <f t="shared" si="1"/>
        <v>302</v>
      </c>
      <c r="M9" s="602">
        <f t="shared" si="1"/>
        <v>262</v>
      </c>
      <c r="N9" s="602">
        <f t="shared" si="1"/>
        <v>0</v>
      </c>
      <c r="O9" s="602">
        <f t="shared" si="1"/>
        <v>0</v>
      </c>
      <c r="P9" s="11">
        <f>SUM(P3:P8)</f>
        <v>960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603" t="s">
        <v>8780</v>
      </c>
      <c r="B13" s="1859" t="s">
        <v>8530</v>
      </c>
      <c r="C13" s="1860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26.25">
      <c r="A14" s="591" t="s">
        <v>8781</v>
      </c>
      <c r="B14" s="604" t="s">
        <v>8532</v>
      </c>
      <c r="C14" s="605"/>
      <c r="D14" s="242"/>
      <c r="E14" s="24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8782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8.75">
      <c r="A16" s="5" t="s">
        <v>42</v>
      </c>
      <c r="B16" s="1772"/>
      <c r="C16" s="1772"/>
      <c r="E16" s="192" t="s">
        <v>8783</v>
      </c>
      <c r="F16" s="193"/>
      <c r="G16" s="193"/>
      <c r="H16" s="193"/>
      <c r="I16" s="373"/>
      <c r="J16" s="37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 t="s">
        <v>8369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8784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18" t="s">
        <v>3</v>
      </c>
      <c r="B21" s="18" t="s">
        <v>4</v>
      </c>
      <c r="C21" s="18" t="s">
        <v>5</v>
      </c>
      <c r="D21" s="18" t="s">
        <v>6</v>
      </c>
      <c r="E21" s="18" t="s">
        <v>7</v>
      </c>
      <c r="F21" s="18" t="s">
        <v>8</v>
      </c>
      <c r="G21" s="336" t="s">
        <v>10</v>
      </c>
      <c r="H21" s="9" t="s">
        <v>11</v>
      </c>
      <c r="I21" s="9" t="s">
        <v>12</v>
      </c>
      <c r="J21" s="21" t="s">
        <v>13</v>
      </c>
      <c r="K21" s="21" t="s">
        <v>14</v>
      </c>
      <c r="L21" s="21" t="s">
        <v>15</v>
      </c>
      <c r="M21" s="21" t="s">
        <v>16</v>
      </c>
      <c r="N21" s="21" t="s">
        <v>17</v>
      </c>
      <c r="O21" s="67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606" t="s">
        <v>122</v>
      </c>
      <c r="B22" s="607" t="s">
        <v>62</v>
      </c>
      <c r="C22" s="608" t="s">
        <v>8785</v>
      </c>
      <c r="D22" s="609" t="s">
        <v>61</v>
      </c>
      <c r="E22" s="610">
        <v>45812.767361111109</v>
      </c>
      <c r="F22" s="609">
        <v>13</v>
      </c>
      <c r="G22" s="611"/>
      <c r="H22" s="609"/>
      <c r="I22" s="612"/>
      <c r="J22" s="613">
        <v>144</v>
      </c>
      <c r="K22" s="331">
        <v>103</v>
      </c>
      <c r="L22" s="613"/>
      <c r="M22" s="613"/>
      <c r="N22" s="613"/>
      <c r="O22" s="614"/>
      <c r="P22" s="615">
        <f t="shared" ref="P22:P27" si="2">SUM(H22:O22)</f>
        <v>247</v>
      </c>
      <c r="Q22" s="14" t="s">
        <v>30</v>
      </c>
      <c r="R22" s="14">
        <v>111921</v>
      </c>
      <c r="S22" s="14" t="s">
        <v>31</v>
      </c>
      <c r="T22" s="232" t="s">
        <v>169</v>
      </c>
      <c r="U22" s="16"/>
      <c r="V22" s="16">
        <v>1012358</v>
      </c>
      <c r="W22" s="16" t="s">
        <v>8786</v>
      </c>
      <c r="X22" s="16"/>
    </row>
    <row r="23" spans="1:24">
      <c r="A23" s="594" t="s">
        <v>8538</v>
      </c>
      <c r="B23" s="580" t="s">
        <v>57</v>
      </c>
      <c r="C23" s="25" t="s">
        <v>8787</v>
      </c>
      <c r="D23" s="15" t="s">
        <v>56</v>
      </c>
      <c r="E23" s="24">
        <v>45814.229166666664</v>
      </c>
      <c r="F23" s="15">
        <v>10.3</v>
      </c>
      <c r="G23" s="37"/>
      <c r="H23" s="15"/>
      <c r="I23" s="26"/>
      <c r="J23" s="596"/>
      <c r="K23" s="331">
        <v>81</v>
      </c>
      <c r="L23" s="596"/>
      <c r="M23" s="596"/>
      <c r="N23" s="596"/>
      <c r="O23" s="250"/>
      <c r="P23" s="66">
        <f t="shared" si="2"/>
        <v>81</v>
      </c>
      <c r="Q23" s="14" t="s">
        <v>30</v>
      </c>
      <c r="R23" s="14">
        <v>111925</v>
      </c>
      <c r="S23" s="14" t="s">
        <v>31</v>
      </c>
      <c r="T23" s="232" t="s">
        <v>169</v>
      </c>
      <c r="U23" s="16" t="s">
        <v>90</v>
      </c>
      <c r="V23" s="16">
        <v>1012359</v>
      </c>
      <c r="W23" s="16" t="s">
        <v>8773</v>
      </c>
      <c r="X23" s="16"/>
    </row>
    <row r="24" spans="1:24">
      <c r="A24" s="580" t="s">
        <v>152</v>
      </c>
      <c r="B24" s="597" t="s">
        <v>78</v>
      </c>
      <c r="C24" s="580" t="s">
        <v>8788</v>
      </c>
      <c r="D24" s="25" t="s">
        <v>88</v>
      </c>
      <c r="E24" s="588">
        <v>45814.166666666664</v>
      </c>
      <c r="F24" s="15">
        <v>10.3</v>
      </c>
      <c r="G24" s="37" t="s">
        <v>3561</v>
      </c>
      <c r="H24" s="15"/>
      <c r="I24" s="26"/>
      <c r="J24" s="596"/>
      <c r="K24" s="596"/>
      <c r="L24" s="331">
        <v>81</v>
      </c>
      <c r="M24" s="331">
        <v>54</v>
      </c>
      <c r="N24" s="331">
        <v>26</v>
      </c>
      <c r="O24" s="596"/>
      <c r="P24" s="66">
        <f t="shared" si="2"/>
        <v>161</v>
      </c>
      <c r="Q24" s="17" t="s">
        <v>32</v>
      </c>
      <c r="R24" s="14">
        <v>111949</v>
      </c>
      <c r="S24" s="598" t="s">
        <v>33</v>
      </c>
      <c r="T24" s="231" t="s">
        <v>161</v>
      </c>
      <c r="U24" s="16" t="s">
        <v>90</v>
      </c>
      <c r="V24">
        <v>1012360</v>
      </c>
      <c r="W24" s="16" t="s">
        <v>8789</v>
      </c>
      <c r="X24" s="16"/>
    </row>
    <row r="25" spans="1:24">
      <c r="A25" s="580" t="s">
        <v>519</v>
      </c>
      <c r="B25" s="580" t="s">
        <v>78</v>
      </c>
      <c r="C25" s="580" t="s">
        <v>8790</v>
      </c>
      <c r="D25" s="580" t="s">
        <v>932</v>
      </c>
      <c r="E25" s="588">
        <v>45813.003472222219</v>
      </c>
      <c r="F25" s="250">
        <v>10.3</v>
      </c>
      <c r="G25" s="339" t="s">
        <v>3121</v>
      </c>
      <c r="H25" s="25"/>
      <c r="I25" s="26"/>
      <c r="J25" s="596"/>
      <c r="K25" s="596"/>
      <c r="L25" s="331">
        <v>54</v>
      </c>
      <c r="M25" s="331">
        <v>54</v>
      </c>
      <c r="N25" s="331">
        <v>27</v>
      </c>
      <c r="O25" s="331">
        <v>26</v>
      </c>
      <c r="P25" s="66">
        <f t="shared" si="2"/>
        <v>161</v>
      </c>
      <c r="Q25" s="17" t="s">
        <v>32</v>
      </c>
      <c r="R25" s="14">
        <v>111950</v>
      </c>
      <c r="S25" s="598" t="s">
        <v>33</v>
      </c>
      <c r="T25" s="231" t="s">
        <v>161</v>
      </c>
      <c r="U25" s="16" t="s">
        <v>90</v>
      </c>
      <c r="V25" s="16">
        <v>1012361</v>
      </c>
      <c r="W25" s="16" t="s">
        <v>8789</v>
      </c>
      <c r="X25" s="16"/>
    </row>
    <row r="26" spans="1:24">
      <c r="A26" s="580" t="s">
        <v>120</v>
      </c>
      <c r="B26" s="597" t="s">
        <v>78</v>
      </c>
      <c r="C26" s="580" t="s">
        <v>8791</v>
      </c>
      <c r="D26" s="580" t="s">
        <v>88</v>
      </c>
      <c r="E26" s="588">
        <v>45813.166666666664</v>
      </c>
      <c r="F26" s="45">
        <v>10.3</v>
      </c>
      <c r="G26" s="339" t="s">
        <v>5238</v>
      </c>
      <c r="H26" s="25"/>
      <c r="I26" s="26"/>
      <c r="J26" s="596"/>
      <c r="K26" s="596"/>
      <c r="L26" s="596"/>
      <c r="M26" s="331">
        <v>41</v>
      </c>
      <c r="N26" s="331">
        <v>90</v>
      </c>
      <c r="O26" s="331">
        <v>30</v>
      </c>
      <c r="P26" s="66">
        <f t="shared" si="2"/>
        <v>161</v>
      </c>
      <c r="Q26" s="17" t="s">
        <v>32</v>
      </c>
      <c r="R26" s="14">
        <v>111951</v>
      </c>
      <c r="S26" s="598" t="s">
        <v>33</v>
      </c>
      <c r="T26" s="231" t="s">
        <v>161</v>
      </c>
      <c r="U26" s="16" t="s">
        <v>90</v>
      </c>
      <c r="V26" s="16">
        <v>1012362</v>
      </c>
      <c r="W26" s="16" t="s">
        <v>8789</v>
      </c>
      <c r="X26" s="16"/>
    </row>
    <row r="27" spans="1:24">
      <c r="A27" s="580" t="s">
        <v>120</v>
      </c>
      <c r="B27" s="580" t="s">
        <v>78</v>
      </c>
      <c r="C27" s="580" t="s">
        <v>8792</v>
      </c>
      <c r="D27" s="45" t="s">
        <v>88</v>
      </c>
      <c r="E27" s="588">
        <v>45813.166666666664</v>
      </c>
      <c r="F27" s="45">
        <v>10.3</v>
      </c>
      <c r="G27" s="512" t="s">
        <v>5238</v>
      </c>
      <c r="H27" s="15"/>
      <c r="I27" s="26"/>
      <c r="J27" s="596"/>
      <c r="K27" s="596"/>
      <c r="L27" s="596"/>
      <c r="M27" s="331">
        <v>41</v>
      </c>
      <c r="N27" s="331">
        <v>90</v>
      </c>
      <c r="O27" s="331">
        <v>30</v>
      </c>
      <c r="P27" s="66">
        <f t="shared" si="2"/>
        <v>161</v>
      </c>
      <c r="Q27" s="17" t="s">
        <v>32</v>
      </c>
      <c r="R27" s="14">
        <v>111952</v>
      </c>
      <c r="S27" s="598" t="s">
        <v>33</v>
      </c>
      <c r="T27" s="231" t="s">
        <v>161</v>
      </c>
      <c r="U27" s="16" t="s">
        <v>90</v>
      </c>
      <c r="V27" s="16">
        <v>1012363</v>
      </c>
      <c r="W27" s="16" t="s">
        <v>8789</v>
      </c>
      <c r="X27" s="16"/>
    </row>
    <row r="28" spans="1:24">
      <c r="A28" s="616"/>
      <c r="B28" s="616"/>
      <c r="C28" s="616"/>
      <c r="D28" s="45"/>
      <c r="E28" s="617"/>
      <c r="F28" s="45"/>
      <c r="G28" s="512"/>
      <c r="H28" s="15"/>
      <c r="I28" s="15"/>
      <c r="J28" s="45"/>
      <c r="K28" s="444"/>
      <c r="L28" s="618"/>
      <c r="M28" s="618"/>
      <c r="N28" s="618"/>
      <c r="O28" s="618"/>
      <c r="P28" s="66"/>
      <c r="Q28" s="17"/>
      <c r="R28" s="14"/>
      <c r="S28" s="598"/>
      <c r="T28" s="231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SUM(H22:H27)</f>
        <v>0</v>
      </c>
      <c r="I29" s="11">
        <f t="shared" si="3"/>
        <v>0</v>
      </c>
      <c r="J29" s="11">
        <f t="shared" si="3"/>
        <v>144</v>
      </c>
      <c r="K29" s="11">
        <f t="shared" si="3"/>
        <v>184</v>
      </c>
      <c r="L29" s="11">
        <f t="shared" si="3"/>
        <v>135</v>
      </c>
      <c r="M29" s="11">
        <f t="shared" si="3"/>
        <v>190</v>
      </c>
      <c r="N29" s="11">
        <f t="shared" si="3"/>
        <v>233</v>
      </c>
      <c r="O29" s="11">
        <f t="shared" si="3"/>
        <v>86</v>
      </c>
      <c r="P29" s="11">
        <f t="shared" si="3"/>
        <v>972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90" t="s">
        <v>8780</v>
      </c>
      <c r="B33" s="1857" t="s">
        <v>8530</v>
      </c>
      <c r="C33" s="1858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26.25">
      <c r="A34" s="619" t="s">
        <v>8793</v>
      </c>
      <c r="B34" s="620" t="s">
        <v>8737</v>
      </c>
      <c r="C34" s="621"/>
      <c r="D34" s="242"/>
      <c r="E34" s="24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1440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772" t="s">
        <v>8794</v>
      </c>
      <c r="C37" s="1772"/>
      <c r="D37" s="1"/>
      <c r="E37" s="1"/>
    </row>
    <row r="38" spans="1:24">
      <c r="A38" s="5" t="s">
        <v>44</v>
      </c>
      <c r="B38" s="1772"/>
      <c r="C38" s="1772"/>
      <c r="D38" s="1"/>
      <c r="E38" s="1"/>
    </row>
    <row r="40" spans="1:24" ht="23.25" customHeight="1">
      <c r="A40" s="1559" t="s">
        <v>205</v>
      </c>
      <c r="B40" s="1559"/>
      <c r="C40" s="1559"/>
      <c r="D40" s="1559"/>
      <c r="E40" s="1559"/>
      <c r="F40" s="1559"/>
      <c r="G40" s="7"/>
      <c r="H40" s="1559" t="s">
        <v>346</v>
      </c>
      <c r="I40" s="1559"/>
      <c r="J40" s="1559"/>
      <c r="K40" s="1559"/>
      <c r="L40" s="1559"/>
      <c r="M40" s="1559"/>
      <c r="N40" s="1559"/>
      <c r="O40" s="1559"/>
      <c r="P40" s="1559"/>
      <c r="Q40" s="1741" t="s">
        <v>8795</v>
      </c>
      <c r="R40" s="1742"/>
      <c r="S40" s="1742"/>
      <c r="T40" s="1742"/>
      <c r="U40" s="1742"/>
      <c r="V40" s="1742"/>
      <c r="W40" s="1742"/>
      <c r="X40" s="1742"/>
    </row>
    <row r="41" spans="1:24" ht="26.25">
      <c r="A41" s="18" t="s">
        <v>3</v>
      </c>
      <c r="B41" s="18" t="s">
        <v>4</v>
      </c>
      <c r="C41" s="1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21" t="s">
        <v>14</v>
      </c>
      <c r="L41" s="21" t="s">
        <v>15</v>
      </c>
      <c r="M41" s="21" t="s">
        <v>16</v>
      </c>
      <c r="N41" s="21" t="s">
        <v>17</v>
      </c>
      <c r="O41" s="67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>
      <c r="A42" s="580" t="s">
        <v>86</v>
      </c>
      <c r="B42" s="597" t="s">
        <v>92</v>
      </c>
      <c r="C42" s="580" t="s">
        <v>8796</v>
      </c>
      <c r="D42" s="25" t="s">
        <v>2467</v>
      </c>
      <c r="E42" s="588">
        <v>45813.774305555555</v>
      </c>
      <c r="F42" s="15">
        <v>10.3</v>
      </c>
      <c r="G42" s="37" t="s">
        <v>3121</v>
      </c>
      <c r="H42" s="15"/>
      <c r="I42" s="26"/>
      <c r="J42" s="581"/>
      <c r="K42" s="581"/>
      <c r="L42" s="331">
        <v>71</v>
      </c>
      <c r="M42" s="331">
        <v>60</v>
      </c>
      <c r="N42" s="331">
        <v>30</v>
      </c>
      <c r="O42" s="600"/>
      <c r="P42" s="66">
        <f t="shared" ref="P42:P48" si="4">SUM(H42:O42)</f>
        <v>161</v>
      </c>
      <c r="Q42" s="17" t="s">
        <v>32</v>
      </c>
      <c r="R42" s="14">
        <v>111956</v>
      </c>
      <c r="S42" s="598" t="s">
        <v>33</v>
      </c>
      <c r="T42" s="231" t="s">
        <v>161</v>
      </c>
      <c r="U42" s="16" t="s">
        <v>90</v>
      </c>
      <c r="V42" s="16">
        <v>1012364</v>
      </c>
      <c r="W42" s="16" t="s">
        <v>8789</v>
      </c>
      <c r="X42" s="16"/>
    </row>
    <row r="43" spans="1:24">
      <c r="A43" s="580" t="s">
        <v>4228</v>
      </c>
      <c r="B43" s="597" t="s">
        <v>78</v>
      </c>
      <c r="C43" s="580" t="s">
        <v>8797</v>
      </c>
      <c r="D43" s="25" t="s">
        <v>932</v>
      </c>
      <c r="E43" s="588">
        <v>45813.993055555555</v>
      </c>
      <c r="F43" s="15">
        <v>10.3</v>
      </c>
      <c r="G43" s="37" t="s">
        <v>3121</v>
      </c>
      <c r="H43" s="15"/>
      <c r="I43" s="26"/>
      <c r="J43" s="581"/>
      <c r="K43" s="581"/>
      <c r="L43" s="331">
        <v>71</v>
      </c>
      <c r="M43" s="331">
        <v>30</v>
      </c>
      <c r="N43" s="331">
        <v>60</v>
      </c>
      <c r="O43" s="600"/>
      <c r="P43" s="66">
        <f t="shared" si="4"/>
        <v>161</v>
      </c>
      <c r="Q43" s="17" t="s">
        <v>32</v>
      </c>
      <c r="R43" s="14">
        <v>111957</v>
      </c>
      <c r="S43" s="598" t="s">
        <v>33</v>
      </c>
      <c r="T43" s="231" t="s">
        <v>161</v>
      </c>
      <c r="U43" s="16" t="s">
        <v>90</v>
      </c>
      <c r="V43" s="16">
        <v>1012365</v>
      </c>
      <c r="W43" s="16" t="s">
        <v>8789</v>
      </c>
      <c r="X43" s="16"/>
    </row>
    <row r="44" spans="1:24">
      <c r="A44" s="580" t="s">
        <v>119</v>
      </c>
      <c r="B44" s="597" t="s">
        <v>92</v>
      </c>
      <c r="C44" s="580" t="s">
        <v>8798</v>
      </c>
      <c r="D44" s="25" t="s">
        <v>88</v>
      </c>
      <c r="E44" s="588">
        <v>45813.041666666664</v>
      </c>
      <c r="F44" s="15">
        <v>10.3</v>
      </c>
      <c r="G44" s="37" t="s">
        <v>3121</v>
      </c>
      <c r="H44" s="15"/>
      <c r="I44" s="15"/>
      <c r="J44" s="26"/>
      <c r="K44" s="581"/>
      <c r="L44" s="277">
        <v>41</v>
      </c>
      <c r="M44" s="277">
        <v>30</v>
      </c>
      <c r="N44" s="277">
        <v>45</v>
      </c>
      <c r="O44" s="277">
        <v>45</v>
      </c>
      <c r="P44" s="66">
        <f t="shared" si="4"/>
        <v>161</v>
      </c>
      <c r="Q44" s="17" t="s">
        <v>32</v>
      </c>
      <c r="R44" s="14">
        <v>111958</v>
      </c>
      <c r="S44" s="598" t="s">
        <v>33</v>
      </c>
      <c r="T44" s="231" t="s">
        <v>161</v>
      </c>
      <c r="U44" s="16" t="s">
        <v>90</v>
      </c>
      <c r="V44" s="16">
        <v>1012366</v>
      </c>
      <c r="W44" s="16" t="s">
        <v>8789</v>
      </c>
      <c r="X44" s="16"/>
    </row>
    <row r="45" spans="1:24">
      <c r="A45" s="580" t="s">
        <v>102</v>
      </c>
      <c r="B45" s="597" t="s">
        <v>92</v>
      </c>
      <c r="C45" s="580" t="s">
        <v>8799</v>
      </c>
      <c r="D45" s="25" t="s">
        <v>88</v>
      </c>
      <c r="E45" s="588">
        <v>45813.041666666664</v>
      </c>
      <c r="F45" s="15">
        <v>10.3</v>
      </c>
      <c r="G45" s="37" t="s">
        <v>4975</v>
      </c>
      <c r="H45" s="15"/>
      <c r="I45" s="15"/>
      <c r="J45" s="26"/>
      <c r="K45" s="581"/>
      <c r="L45" s="277">
        <v>30</v>
      </c>
      <c r="M45" s="277">
        <v>60</v>
      </c>
      <c r="N45" s="277">
        <v>60</v>
      </c>
      <c r="O45" s="277">
        <v>11</v>
      </c>
      <c r="P45" s="66">
        <f t="shared" si="4"/>
        <v>161</v>
      </c>
      <c r="Q45" s="17" t="s">
        <v>32</v>
      </c>
      <c r="R45" s="14">
        <v>111959</v>
      </c>
      <c r="S45" s="598" t="s">
        <v>33</v>
      </c>
      <c r="T45" s="231" t="s">
        <v>161</v>
      </c>
      <c r="U45" s="16" t="s">
        <v>90</v>
      </c>
      <c r="V45" s="16">
        <v>1012367</v>
      </c>
      <c r="W45" s="16" t="s">
        <v>8789</v>
      </c>
      <c r="X45" s="16"/>
    </row>
    <row r="46" spans="1:24">
      <c r="A46" s="580" t="s">
        <v>558</v>
      </c>
      <c r="B46" s="597" t="s">
        <v>92</v>
      </c>
      <c r="C46" s="580" t="s">
        <v>8800</v>
      </c>
      <c r="D46" s="25" t="s">
        <v>88</v>
      </c>
      <c r="E46" s="588">
        <v>45813.041666666664</v>
      </c>
      <c r="F46" s="15">
        <v>10.3</v>
      </c>
      <c r="G46" s="37" t="s">
        <v>3121</v>
      </c>
      <c r="H46" s="15"/>
      <c r="I46" s="15"/>
      <c r="J46" s="26"/>
      <c r="K46" s="581"/>
      <c r="L46" s="277">
        <v>30</v>
      </c>
      <c r="M46" s="277">
        <v>60</v>
      </c>
      <c r="N46" s="277">
        <v>61</v>
      </c>
      <c r="O46" s="277">
        <v>10</v>
      </c>
      <c r="P46" s="66">
        <f t="shared" si="4"/>
        <v>161</v>
      </c>
      <c r="Q46" s="17" t="s">
        <v>32</v>
      </c>
      <c r="R46" s="14">
        <v>111960</v>
      </c>
      <c r="S46" s="598" t="s">
        <v>33</v>
      </c>
      <c r="T46" s="231" t="s">
        <v>161</v>
      </c>
      <c r="U46" s="16" t="s">
        <v>90</v>
      </c>
      <c r="V46" s="16">
        <v>1012368</v>
      </c>
      <c r="W46" s="16" t="s">
        <v>8789</v>
      </c>
      <c r="X46" s="16"/>
    </row>
    <row r="47" spans="1:24">
      <c r="A47" s="580" t="s">
        <v>107</v>
      </c>
      <c r="B47" s="597" t="s">
        <v>92</v>
      </c>
      <c r="C47" s="580" t="s">
        <v>8801</v>
      </c>
      <c r="D47" s="25" t="s">
        <v>159</v>
      </c>
      <c r="E47" s="588">
        <v>45813.041666666664</v>
      </c>
      <c r="F47" s="15">
        <v>10.3</v>
      </c>
      <c r="G47" s="37" t="s">
        <v>3121</v>
      </c>
      <c r="H47" s="15"/>
      <c r="I47" s="26"/>
      <c r="J47" s="580"/>
      <c r="K47" s="580"/>
      <c r="L47" s="277">
        <v>47</v>
      </c>
      <c r="M47" s="622">
        <v>69</v>
      </c>
      <c r="N47" s="622">
        <v>45</v>
      </c>
      <c r="O47" s="600"/>
      <c r="P47" s="66">
        <f t="shared" si="4"/>
        <v>161</v>
      </c>
      <c r="Q47" s="17" t="s">
        <v>32</v>
      </c>
      <c r="R47" s="14">
        <v>111961</v>
      </c>
      <c r="S47" s="14" t="s">
        <v>31</v>
      </c>
      <c r="T47" s="411" t="s">
        <v>161</v>
      </c>
      <c r="U47" s="16" t="s">
        <v>90</v>
      </c>
      <c r="V47" s="16">
        <v>1012369</v>
      </c>
      <c r="W47" s="16" t="s">
        <v>8789</v>
      </c>
      <c r="X47" s="16"/>
    </row>
    <row r="48" spans="1:24">
      <c r="A48" s="45"/>
      <c r="B48" s="45"/>
      <c r="C48" s="45"/>
      <c r="D48" s="15"/>
      <c r="E48" s="15"/>
      <c r="F48" s="15"/>
      <c r="G48" s="37"/>
      <c r="H48" s="15"/>
      <c r="I48" s="15"/>
      <c r="J48" s="15"/>
      <c r="K48" s="45"/>
      <c r="L48" s="45"/>
      <c r="M48" s="45"/>
      <c r="N48" s="45"/>
      <c r="O48" s="45"/>
      <c r="P48" s="14">
        <f t="shared" si="4"/>
        <v>0</v>
      </c>
      <c r="Q48" s="14"/>
      <c r="R48" s="14"/>
      <c r="S48" s="14"/>
      <c r="T48" s="16"/>
      <c r="U48" s="16"/>
      <c r="V48" s="16"/>
      <c r="W48" s="16"/>
      <c r="X48" s="16"/>
    </row>
    <row r="49" spans="1:41">
      <c r="A49" s="11" t="s">
        <v>19</v>
      </c>
      <c r="B49" s="7"/>
      <c r="C49" s="7"/>
      <c r="D49" s="7"/>
      <c r="E49" s="11"/>
      <c r="F49" s="7"/>
      <c r="G49" s="7"/>
      <c r="H49" s="11">
        <f t="shared" ref="H49:P49" si="5">SUM(H42:H48)</f>
        <v>0</v>
      </c>
      <c r="I49" s="11">
        <f t="shared" si="5"/>
        <v>0</v>
      </c>
      <c r="J49" s="11">
        <f t="shared" si="5"/>
        <v>0</v>
      </c>
      <c r="K49" s="11">
        <f t="shared" si="5"/>
        <v>0</v>
      </c>
      <c r="L49" s="11">
        <f t="shared" si="5"/>
        <v>290</v>
      </c>
      <c r="M49" s="11">
        <f t="shared" si="5"/>
        <v>309</v>
      </c>
      <c r="N49" s="11">
        <f t="shared" si="5"/>
        <v>301</v>
      </c>
      <c r="O49" s="11">
        <f t="shared" si="5"/>
        <v>66</v>
      </c>
      <c r="P49" s="11">
        <f t="shared" si="5"/>
        <v>966</v>
      </c>
      <c r="Q49" s="12"/>
      <c r="R49" s="12"/>
      <c r="S49" s="12"/>
      <c r="T49" s="12"/>
      <c r="U49" s="12"/>
      <c r="V49" s="12"/>
      <c r="W49" s="12"/>
      <c r="X49" s="12"/>
    </row>
    <row r="50" spans="1:41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41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41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41">
      <c r="A53" s="590"/>
      <c r="B53" s="1857"/>
      <c r="C53" s="1858"/>
      <c r="D53" s="242"/>
      <c r="E53" s="243" t="s">
        <v>40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41">
      <c r="A54" s="619" t="s">
        <v>8479</v>
      </c>
      <c r="B54" s="620"/>
      <c r="C54" s="621"/>
      <c r="D54" s="242"/>
      <c r="E54" s="24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581"/>
      <c r="T54" s="597"/>
      <c r="U54" s="580"/>
      <c r="V54" s="25"/>
      <c r="W54" s="588"/>
      <c r="X54" s="15"/>
      <c r="Y54" s="37"/>
      <c r="Z54" s="15"/>
      <c r="AA54" s="15"/>
      <c r="AB54" s="26"/>
      <c r="AC54" s="581"/>
      <c r="AD54" s="581"/>
      <c r="AE54" s="581"/>
      <c r="AF54" s="581"/>
      <c r="AG54" s="581"/>
      <c r="AH54" s="66"/>
      <c r="AI54" s="17"/>
      <c r="AJ54" s="14"/>
      <c r="AK54" s="598"/>
      <c r="AL54" s="231"/>
      <c r="AM54" s="16"/>
      <c r="AN54" s="16"/>
      <c r="AO54" s="16"/>
    </row>
    <row r="55" spans="1:41">
      <c r="A55" s="5" t="s">
        <v>42</v>
      </c>
      <c r="B55" s="1772" t="s">
        <v>8802</v>
      </c>
      <c r="C55" s="1772"/>
      <c r="D55" s="1"/>
      <c r="E55" s="1"/>
    </row>
    <row r="56" spans="1:41">
      <c r="A56" s="5" t="s">
        <v>42</v>
      </c>
      <c r="B56" s="1772"/>
      <c r="C56" s="1772"/>
    </row>
    <row r="57" spans="1:41">
      <c r="A57" s="5" t="s">
        <v>43</v>
      </c>
      <c r="B57" s="1772" t="s">
        <v>8750</v>
      </c>
      <c r="C57" s="1772"/>
      <c r="D57" s="1"/>
      <c r="E57" s="1"/>
    </row>
    <row r="58" spans="1:41">
      <c r="A58" s="5" t="s">
        <v>44</v>
      </c>
      <c r="B58" s="1772"/>
      <c r="C58" s="1772"/>
      <c r="D58" s="1"/>
      <c r="E58" s="1"/>
    </row>
    <row r="60" spans="1:41" ht="23.25" customHeight="1">
      <c r="A60" s="1559" t="s">
        <v>155</v>
      </c>
      <c r="B60" s="1559"/>
      <c r="C60" s="1559"/>
      <c r="D60" s="1559"/>
      <c r="E60" s="1559"/>
      <c r="F60" s="1559"/>
      <c r="G60" s="7"/>
      <c r="H60" s="1559" t="s">
        <v>346</v>
      </c>
      <c r="I60" s="1559"/>
      <c r="J60" s="1559"/>
      <c r="K60" s="1559"/>
      <c r="L60" s="1559"/>
      <c r="M60" s="1559"/>
      <c r="N60" s="1559"/>
      <c r="O60" s="1559"/>
      <c r="P60" s="1559"/>
      <c r="Q60" s="1741" t="s">
        <v>8803</v>
      </c>
      <c r="R60" s="1742"/>
      <c r="S60" s="1742"/>
      <c r="T60" s="1742"/>
      <c r="U60" s="1742"/>
      <c r="V60" s="1742"/>
      <c r="W60" s="1742"/>
      <c r="X60" s="1742"/>
    </row>
    <row r="61" spans="1:41" ht="26.25">
      <c r="A61" s="18" t="s">
        <v>3</v>
      </c>
      <c r="B61" s="18" t="s">
        <v>4</v>
      </c>
      <c r="C61" s="18" t="s">
        <v>5</v>
      </c>
      <c r="D61" s="8" t="s">
        <v>6</v>
      </c>
      <c r="E61" s="8" t="s">
        <v>7</v>
      </c>
      <c r="F61" s="8" t="s">
        <v>8</v>
      </c>
      <c r="G61" s="33" t="s">
        <v>10</v>
      </c>
      <c r="H61" s="9" t="s">
        <v>11</v>
      </c>
      <c r="I61" s="9" t="s">
        <v>12</v>
      </c>
      <c r="J61" s="21" t="s">
        <v>13</v>
      </c>
      <c r="K61" s="21" t="s">
        <v>14</v>
      </c>
      <c r="L61" s="21" t="s">
        <v>15</v>
      </c>
      <c r="M61" s="21" t="s">
        <v>16</v>
      </c>
      <c r="N61" s="21" t="s">
        <v>17</v>
      </c>
      <c r="O61" s="67" t="s">
        <v>18</v>
      </c>
      <c r="P61" s="8" t="s">
        <v>19</v>
      </c>
      <c r="Q61" s="8" t="s">
        <v>20</v>
      </c>
      <c r="R61" s="8" t="s">
        <v>9</v>
      </c>
      <c r="S61" s="8" t="s">
        <v>21</v>
      </c>
      <c r="T61" s="8" t="s">
        <v>24</v>
      </c>
      <c r="U61" s="8" t="s">
        <v>25</v>
      </c>
      <c r="V61" s="8" t="s">
        <v>26</v>
      </c>
      <c r="W61" s="8" t="s">
        <v>27</v>
      </c>
      <c r="X61" s="8" t="s">
        <v>28</v>
      </c>
    </row>
    <row r="62" spans="1:41">
      <c r="A62" s="580" t="s">
        <v>111</v>
      </c>
      <c r="B62" s="597" t="s">
        <v>65</v>
      </c>
      <c r="C62" s="623" t="s">
        <v>8804</v>
      </c>
      <c r="D62" s="580" t="s">
        <v>64</v>
      </c>
      <c r="E62" s="337">
        <v>45782.472222222219</v>
      </c>
      <c r="F62" s="250">
        <v>14.8</v>
      </c>
      <c r="G62" s="37" t="s">
        <v>176</v>
      </c>
      <c r="H62" s="25"/>
      <c r="I62" s="15"/>
      <c r="J62" s="15"/>
      <c r="K62" s="26"/>
      <c r="L62" s="277">
        <v>161</v>
      </c>
      <c r="M62" s="581"/>
      <c r="N62" s="581"/>
      <c r="O62" s="581"/>
      <c r="P62" s="66">
        <f t="shared" ref="P62:P67" si="6">SUM(H62:O62)</f>
        <v>161</v>
      </c>
      <c r="Q62" s="14" t="s">
        <v>30</v>
      </c>
      <c r="R62" s="14">
        <v>111969</v>
      </c>
      <c r="S62" s="598" t="s">
        <v>33</v>
      </c>
      <c r="T62" s="232" t="s">
        <v>169</v>
      </c>
      <c r="U62" s="16"/>
      <c r="V62" s="16"/>
      <c r="W62" s="16" t="s">
        <v>8805</v>
      </c>
      <c r="X62" s="16"/>
    </row>
    <row r="63" spans="1:41" ht="25.5">
      <c r="A63" s="595" t="s">
        <v>152</v>
      </c>
      <c r="B63" s="624" t="s">
        <v>78</v>
      </c>
      <c r="C63" s="595" t="s">
        <v>8806</v>
      </c>
      <c r="D63" s="25" t="s">
        <v>99</v>
      </c>
      <c r="E63" s="625">
        <v>45814.277777777781</v>
      </c>
      <c r="F63" s="15">
        <v>10.8</v>
      </c>
      <c r="G63" s="37" t="s">
        <v>8807</v>
      </c>
      <c r="H63" s="15"/>
      <c r="I63" s="26"/>
      <c r="J63" s="277">
        <v>27</v>
      </c>
      <c r="K63" s="580"/>
      <c r="L63" s="277">
        <v>60</v>
      </c>
      <c r="M63" s="277">
        <v>74</v>
      </c>
      <c r="N63" s="580"/>
      <c r="O63" s="600"/>
      <c r="P63" s="66">
        <f t="shared" si="6"/>
        <v>161</v>
      </c>
      <c r="Q63" s="17" t="s">
        <v>32</v>
      </c>
      <c r="R63" s="14">
        <v>111962</v>
      </c>
      <c r="S63" s="598" t="s">
        <v>33</v>
      </c>
      <c r="T63" s="411" t="s">
        <v>100</v>
      </c>
      <c r="U63" s="16" t="s">
        <v>90</v>
      </c>
      <c r="V63" s="16">
        <v>1012370</v>
      </c>
      <c r="W63" s="16" t="s">
        <v>8808</v>
      </c>
      <c r="X63" s="16"/>
    </row>
    <row r="64" spans="1:41">
      <c r="A64" s="580" t="s">
        <v>4228</v>
      </c>
      <c r="B64" s="597" t="s">
        <v>134</v>
      </c>
      <c r="C64" s="580" t="s">
        <v>8809</v>
      </c>
      <c r="D64" s="25" t="s">
        <v>6232</v>
      </c>
      <c r="E64" s="588">
        <v>45813.288194444445</v>
      </c>
      <c r="F64" s="15">
        <v>10.8</v>
      </c>
      <c r="G64" s="37" t="s">
        <v>401</v>
      </c>
      <c r="H64" s="15"/>
      <c r="I64" s="26"/>
      <c r="J64" s="580"/>
      <c r="K64" s="580"/>
      <c r="L64" s="580"/>
      <c r="M64" s="277">
        <v>161</v>
      </c>
      <c r="N64" s="580"/>
      <c r="O64" s="600"/>
      <c r="P64" s="66">
        <f t="shared" si="6"/>
        <v>161</v>
      </c>
      <c r="Q64" s="17" t="s">
        <v>32</v>
      </c>
      <c r="R64" s="14">
        <v>111963</v>
      </c>
      <c r="S64" s="598" t="s">
        <v>33</v>
      </c>
      <c r="T64" s="542" t="s">
        <v>161</v>
      </c>
      <c r="U64" s="16" t="s">
        <v>90</v>
      </c>
      <c r="V64" s="16">
        <v>1012371</v>
      </c>
      <c r="W64" s="16" t="s">
        <v>8810</v>
      </c>
      <c r="X64" s="16"/>
    </row>
    <row r="65" spans="1:24">
      <c r="A65" s="581" t="s">
        <v>133</v>
      </c>
      <c r="B65" s="597" t="s">
        <v>134</v>
      </c>
      <c r="C65" s="580" t="s">
        <v>8811</v>
      </c>
      <c r="D65" s="25" t="s">
        <v>6232</v>
      </c>
      <c r="E65" s="588">
        <v>45813.288194444445</v>
      </c>
      <c r="F65" s="15">
        <v>10.8</v>
      </c>
      <c r="G65" s="37" t="s">
        <v>784</v>
      </c>
      <c r="H65" s="15"/>
      <c r="I65" s="15"/>
      <c r="J65" s="26"/>
      <c r="K65" s="277">
        <v>60</v>
      </c>
      <c r="L65" s="277">
        <v>101</v>
      </c>
      <c r="M65" s="581"/>
      <c r="N65" s="581"/>
      <c r="O65" s="581"/>
      <c r="P65" s="66">
        <f t="shared" si="6"/>
        <v>161</v>
      </c>
      <c r="Q65" s="17" t="s">
        <v>32</v>
      </c>
      <c r="R65" s="14">
        <v>111964</v>
      </c>
      <c r="S65" s="598" t="s">
        <v>33</v>
      </c>
      <c r="T65" s="542" t="s">
        <v>161</v>
      </c>
      <c r="U65" s="16" t="s">
        <v>90</v>
      </c>
      <c r="V65" s="16">
        <v>1012372</v>
      </c>
      <c r="W65" s="16" t="s">
        <v>8810</v>
      </c>
      <c r="X65" s="16"/>
    </row>
    <row r="66" spans="1:24">
      <c r="A66" s="580" t="s">
        <v>142</v>
      </c>
      <c r="B66" s="597" t="s">
        <v>72</v>
      </c>
      <c r="C66" s="580" t="s">
        <v>8812</v>
      </c>
      <c r="D66" s="25" t="s">
        <v>71</v>
      </c>
      <c r="E66" s="24">
        <v>45813.711805555555</v>
      </c>
      <c r="F66" s="15">
        <v>14.5</v>
      </c>
      <c r="G66" s="37"/>
      <c r="H66" s="15"/>
      <c r="I66" s="15"/>
      <c r="J66" s="26"/>
      <c r="K66" s="581"/>
      <c r="L66" s="277">
        <v>54</v>
      </c>
      <c r="M66" s="277">
        <v>81</v>
      </c>
      <c r="N66" s="277">
        <v>26</v>
      </c>
      <c r="O66" s="581"/>
      <c r="P66" s="66">
        <f t="shared" si="6"/>
        <v>161</v>
      </c>
      <c r="Q66" s="14" t="s">
        <v>30</v>
      </c>
      <c r="R66" s="14">
        <v>111919</v>
      </c>
      <c r="S66" s="14" t="s">
        <v>31</v>
      </c>
      <c r="T66" s="232" t="s">
        <v>169</v>
      </c>
      <c r="U66" s="16"/>
      <c r="V66" s="16">
        <v>1012373</v>
      </c>
      <c r="W66" s="16" t="s">
        <v>8808</v>
      </c>
      <c r="X66" s="16"/>
    </row>
    <row r="67" spans="1:24">
      <c r="A67" s="580" t="s">
        <v>141</v>
      </c>
      <c r="B67" s="597" t="s">
        <v>69</v>
      </c>
      <c r="C67" s="580" t="s">
        <v>8813</v>
      </c>
      <c r="D67" s="25" t="s">
        <v>68</v>
      </c>
      <c r="E67" s="24">
        <v>45812.795138888891</v>
      </c>
      <c r="F67" s="15">
        <v>14.5</v>
      </c>
      <c r="G67" s="37"/>
      <c r="H67" s="15"/>
      <c r="I67" s="15"/>
      <c r="J67" s="26"/>
      <c r="K67" s="581"/>
      <c r="L67" s="277">
        <v>81</v>
      </c>
      <c r="M67" s="277">
        <v>54</v>
      </c>
      <c r="N67" s="277">
        <v>26</v>
      </c>
      <c r="O67" s="581"/>
      <c r="P67" s="66">
        <f t="shared" si="6"/>
        <v>161</v>
      </c>
      <c r="Q67" s="14" t="s">
        <v>30</v>
      </c>
      <c r="R67" s="14">
        <v>111920</v>
      </c>
      <c r="S67" s="14" t="s">
        <v>31</v>
      </c>
      <c r="T67" s="232" t="s">
        <v>169</v>
      </c>
      <c r="U67" s="16"/>
      <c r="V67" s="16">
        <v>1012374</v>
      </c>
      <c r="W67" s="16" t="s">
        <v>8773</v>
      </c>
      <c r="X67" s="16"/>
    </row>
    <row r="68" spans="1:24">
      <c r="A68" s="45"/>
      <c r="B68" s="45"/>
      <c r="C68" s="45"/>
      <c r="D68" s="15"/>
      <c r="E68" s="15"/>
      <c r="F68" s="15"/>
      <c r="G68" s="37"/>
      <c r="H68" s="15"/>
      <c r="I68" s="15"/>
      <c r="J68" s="45"/>
      <c r="K68" s="45"/>
      <c r="L68" s="45"/>
      <c r="M68" s="45"/>
      <c r="N68" s="45"/>
      <c r="O68" s="45"/>
      <c r="P68" s="14"/>
      <c r="Q68" s="14"/>
      <c r="R68" s="14"/>
      <c r="S68" s="14"/>
      <c r="T68" s="16"/>
      <c r="U68" s="16"/>
      <c r="V68" s="16"/>
      <c r="W68" s="16"/>
      <c r="X68" s="16"/>
    </row>
    <row r="69" spans="1:24">
      <c r="A69" s="11" t="s">
        <v>19</v>
      </c>
      <c r="B69" s="7"/>
      <c r="C69" s="7"/>
      <c r="D69" s="7"/>
      <c r="E69" s="11"/>
      <c r="F69" s="7"/>
      <c r="G69" s="7"/>
      <c r="H69" s="11">
        <f>SUM(H62:H66)</f>
        <v>0</v>
      </c>
      <c r="I69" s="11">
        <f>SUM(I62:I66)</f>
        <v>0</v>
      </c>
      <c r="J69" s="11">
        <f>SUM(J62:J67)</f>
        <v>27</v>
      </c>
      <c r="K69" s="11">
        <f t="shared" ref="K69:N69" si="7">SUM(K62:K67)</f>
        <v>60</v>
      </c>
      <c r="L69" s="11">
        <f t="shared" si="7"/>
        <v>457</v>
      </c>
      <c r="M69" s="11">
        <f t="shared" si="7"/>
        <v>370</v>
      </c>
      <c r="N69" s="11">
        <f t="shared" si="7"/>
        <v>52</v>
      </c>
      <c r="O69" s="11">
        <f>SUM(O62:O66)</f>
        <v>0</v>
      </c>
      <c r="P69" s="11">
        <f>SUM(P62:P67)</f>
        <v>966</v>
      </c>
      <c r="Q69" s="12"/>
      <c r="R69" s="12"/>
      <c r="S69" s="12"/>
      <c r="T69" s="12"/>
      <c r="U69" s="12"/>
      <c r="V69" s="12"/>
      <c r="W69" s="12"/>
      <c r="X69" s="12"/>
    </row>
    <row r="70" spans="1:24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166" t="s">
        <v>34</v>
      </c>
      <c r="B71" s="1562"/>
      <c r="C71" s="1562"/>
      <c r="D71" s="1562"/>
      <c r="E71" s="1"/>
      <c r="F71" s="1"/>
      <c r="G71" s="1"/>
      <c r="H71" s="1"/>
      <c r="I71" s="1"/>
      <c r="J71" s="1563"/>
      <c r="K71" s="1563"/>
      <c r="L71" s="156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 ht="18">
      <c r="A72" s="187" t="s">
        <v>35</v>
      </c>
      <c r="B72" s="186" t="s">
        <v>36</v>
      </c>
      <c r="C72" s="239" t="s">
        <v>37</v>
      </c>
      <c r="D72" s="24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6" t="s">
        <v>8793</v>
      </c>
      <c r="B73" s="1848" t="s">
        <v>8737</v>
      </c>
      <c r="C73" s="1848"/>
      <c r="D73" s="242"/>
      <c r="E73" s="243" t="s">
        <v>40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4" t="s">
        <v>8814</v>
      </c>
      <c r="B74" s="4"/>
      <c r="C74" s="4"/>
      <c r="D74" s="242"/>
      <c r="E74" s="24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 ht="26.25">
      <c r="A75" s="412" t="s">
        <v>8815</v>
      </c>
      <c r="B75" s="412"/>
      <c r="C75" s="412"/>
      <c r="D75" s="242"/>
      <c r="E75" s="24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4">
      <c r="A76" s="5" t="s">
        <v>42</v>
      </c>
      <c r="B76" s="1772" t="s">
        <v>8259</v>
      </c>
      <c r="C76" s="1772"/>
      <c r="D76" s="1"/>
      <c r="E76" s="1"/>
    </row>
    <row r="77" spans="1:24">
      <c r="A77" s="5" t="s">
        <v>42</v>
      </c>
      <c r="B77" s="1772"/>
      <c r="C77" s="1772"/>
    </row>
    <row r="78" spans="1:24">
      <c r="A78" s="5" t="s">
        <v>43</v>
      </c>
      <c r="B78" s="1772" t="s">
        <v>8816</v>
      </c>
      <c r="C78" s="1772"/>
      <c r="D78" s="1"/>
      <c r="E78" s="1"/>
    </row>
    <row r="79" spans="1:24">
      <c r="A79" s="5" t="s">
        <v>44</v>
      </c>
      <c r="B79" s="1772"/>
      <c r="C79" s="1772"/>
      <c r="D79" s="1"/>
      <c r="E79" s="1"/>
    </row>
  </sheetData>
  <mergeCells count="40">
    <mergeCell ref="B73:C73"/>
    <mergeCell ref="B76:C76"/>
    <mergeCell ref="B77:C77"/>
    <mergeCell ref="B78:C78"/>
    <mergeCell ref="B79:C79"/>
    <mergeCell ref="A60:F60"/>
    <mergeCell ref="H60:P60"/>
    <mergeCell ref="Q60:X60"/>
    <mergeCell ref="B71:D71"/>
    <mergeCell ref="J71:L71"/>
    <mergeCell ref="B53:C53"/>
    <mergeCell ref="B55:C55"/>
    <mergeCell ref="B56:C56"/>
    <mergeCell ref="B57:C57"/>
    <mergeCell ref="B58:C58"/>
    <mergeCell ref="A40:F40"/>
    <mergeCell ref="H40:P40"/>
    <mergeCell ref="Q40:X40"/>
    <mergeCell ref="B51:D51"/>
    <mergeCell ref="J51:L51"/>
    <mergeCell ref="B37:C37"/>
    <mergeCell ref="B38:C38"/>
    <mergeCell ref="Q20:X20"/>
    <mergeCell ref="B31:D31"/>
    <mergeCell ref="J31:L31"/>
    <mergeCell ref="B33:C33"/>
    <mergeCell ref="B35:C35"/>
    <mergeCell ref="B36:C36"/>
    <mergeCell ref="H20:P20"/>
    <mergeCell ref="B15:C15"/>
    <mergeCell ref="B16:C16"/>
    <mergeCell ref="B17:C17"/>
    <mergeCell ref="B18:C18"/>
    <mergeCell ref="A20:F20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  <pageSetup paperSize="8" fitToHeight="0" orientation="landscape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90466-9044-4800-8F40-A9A99282EC92}">
  <sheetPr>
    <tabColor rgb="FF00B050"/>
  </sheetPr>
  <dimension ref="A1:X39"/>
  <sheetViews>
    <sheetView workbookViewId="0">
      <selection activeCell="V29" sqref="V29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0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9.42578125" customWidth="1"/>
  </cols>
  <sheetData>
    <row r="1" spans="1:24" ht="23.25">
      <c r="A1" s="1559" t="s">
        <v>155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8817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122</v>
      </c>
      <c r="B3" s="15" t="s">
        <v>62</v>
      </c>
      <c r="C3" s="15" t="s">
        <v>8818</v>
      </c>
      <c r="D3" s="15" t="s">
        <v>61</v>
      </c>
      <c r="E3" s="24">
        <v>45808.767361111109</v>
      </c>
      <c r="F3" s="15">
        <v>13</v>
      </c>
      <c r="G3" s="37"/>
      <c r="H3" s="15"/>
      <c r="I3" s="15"/>
      <c r="J3" s="15">
        <v>81</v>
      </c>
      <c r="K3" s="15">
        <v>80</v>
      </c>
      <c r="L3" s="15"/>
      <c r="M3" s="15"/>
      <c r="N3" s="15"/>
      <c r="O3" s="15"/>
      <c r="P3" s="14">
        <f t="shared" ref="P3:P9" si="0">SUM(H3:O3)</f>
        <v>161</v>
      </c>
      <c r="Q3" s="14" t="s">
        <v>30</v>
      </c>
      <c r="R3" s="14">
        <v>111855</v>
      </c>
      <c r="S3" s="14" t="s">
        <v>31</v>
      </c>
      <c r="T3" s="16" t="s">
        <v>169</v>
      </c>
      <c r="U3" s="16" t="s">
        <v>90</v>
      </c>
      <c r="V3" s="16">
        <v>1012304</v>
      </c>
      <c r="W3" s="16" t="s">
        <v>8819</v>
      </c>
      <c r="X3" s="16"/>
    </row>
    <row r="4" spans="1:24">
      <c r="A4" s="15" t="s">
        <v>219</v>
      </c>
      <c r="B4" s="15" t="s">
        <v>75</v>
      </c>
      <c r="C4" s="15" t="s">
        <v>8820</v>
      </c>
      <c r="D4" s="15" t="s">
        <v>74</v>
      </c>
      <c r="E4" s="24">
        <v>45808.524305555555</v>
      </c>
      <c r="F4" s="15">
        <v>15.3</v>
      </c>
      <c r="G4" s="37"/>
      <c r="H4" s="15"/>
      <c r="I4" s="15"/>
      <c r="J4" s="15">
        <v>27</v>
      </c>
      <c r="K4" s="15">
        <v>54</v>
      </c>
      <c r="L4" s="15"/>
      <c r="M4" s="15"/>
      <c r="N4" s="15"/>
      <c r="O4" s="15"/>
      <c r="P4" s="14">
        <f t="shared" si="0"/>
        <v>81</v>
      </c>
      <c r="Q4" s="14" t="s">
        <v>30</v>
      </c>
      <c r="R4" s="14">
        <v>111858</v>
      </c>
      <c r="S4" s="14" t="s">
        <v>31</v>
      </c>
      <c r="T4" s="16" t="s">
        <v>169</v>
      </c>
      <c r="U4" s="16" t="s">
        <v>1693</v>
      </c>
      <c r="V4" s="16">
        <v>1012305</v>
      </c>
      <c r="W4" s="16" t="s">
        <v>8821</v>
      </c>
      <c r="X4" s="16"/>
    </row>
    <row r="5" spans="1:24">
      <c r="A5" s="15" t="s">
        <v>113</v>
      </c>
      <c r="B5" s="15" t="s">
        <v>65</v>
      </c>
      <c r="C5" s="15" t="s">
        <v>8822</v>
      </c>
      <c r="D5" s="15" t="s">
        <v>64</v>
      </c>
      <c r="E5" s="24">
        <v>45807.472222222219</v>
      </c>
      <c r="F5" s="15">
        <v>14.8</v>
      </c>
      <c r="G5" s="37"/>
      <c r="H5" s="15"/>
      <c r="I5" s="15"/>
      <c r="J5" s="15"/>
      <c r="K5" s="15"/>
      <c r="L5" s="15">
        <v>81</v>
      </c>
      <c r="M5" s="15"/>
      <c r="N5" s="15"/>
      <c r="O5" s="15"/>
      <c r="P5" s="14">
        <f t="shared" si="0"/>
        <v>81</v>
      </c>
      <c r="Q5" s="14" t="s">
        <v>30</v>
      </c>
      <c r="R5" s="14">
        <v>111859</v>
      </c>
      <c r="S5" s="23" t="s">
        <v>33</v>
      </c>
      <c r="T5" s="16" t="s">
        <v>169</v>
      </c>
      <c r="U5" s="16" t="s">
        <v>1693</v>
      </c>
      <c r="V5" s="16">
        <v>1012306</v>
      </c>
      <c r="W5" s="16" t="s">
        <v>8823</v>
      </c>
      <c r="X5" s="16"/>
    </row>
    <row r="6" spans="1:24">
      <c r="A6" s="15" t="s">
        <v>111</v>
      </c>
      <c r="B6" s="15" t="s">
        <v>65</v>
      </c>
      <c r="C6" s="15" t="s">
        <v>8824</v>
      </c>
      <c r="D6" s="15" t="s">
        <v>64</v>
      </c>
      <c r="E6" s="24">
        <v>45807.472222222219</v>
      </c>
      <c r="F6" s="15">
        <v>14.8</v>
      </c>
      <c r="G6" s="37"/>
      <c r="H6" s="15"/>
      <c r="I6" s="15"/>
      <c r="J6" s="15"/>
      <c r="K6" s="15"/>
      <c r="L6" s="15">
        <v>161</v>
      </c>
      <c r="M6" s="15"/>
      <c r="N6" s="15"/>
      <c r="O6" s="15"/>
      <c r="P6" s="14">
        <f t="shared" si="0"/>
        <v>161</v>
      </c>
      <c r="Q6" s="14" t="s">
        <v>30</v>
      </c>
      <c r="R6" s="14">
        <v>111860</v>
      </c>
      <c r="S6" s="23" t="s">
        <v>33</v>
      </c>
      <c r="T6" s="16" t="s">
        <v>169</v>
      </c>
      <c r="U6" s="16" t="s">
        <v>1693</v>
      </c>
      <c r="V6" s="16">
        <v>1012307</v>
      </c>
      <c r="W6" s="16" t="s">
        <v>8823</v>
      </c>
      <c r="X6" s="16"/>
    </row>
    <row r="7" spans="1:24">
      <c r="A7" s="15" t="s">
        <v>152</v>
      </c>
      <c r="B7" s="15" t="s">
        <v>78</v>
      </c>
      <c r="C7" s="15" t="s">
        <v>8825</v>
      </c>
      <c r="D7" s="15" t="s">
        <v>620</v>
      </c>
      <c r="E7" s="24">
        <v>45808.989583333336</v>
      </c>
      <c r="F7" s="15">
        <v>10.3</v>
      </c>
      <c r="G7" s="37" t="s">
        <v>401</v>
      </c>
      <c r="H7" s="15"/>
      <c r="I7" s="15"/>
      <c r="J7" s="15"/>
      <c r="K7" s="15"/>
      <c r="L7" s="15">
        <v>161</v>
      </c>
      <c r="M7" s="15"/>
      <c r="N7" s="15"/>
      <c r="O7" s="15"/>
      <c r="P7" s="14">
        <f t="shared" si="0"/>
        <v>161</v>
      </c>
      <c r="Q7" s="17" t="s">
        <v>32</v>
      </c>
      <c r="R7" s="14">
        <v>111896</v>
      </c>
      <c r="S7" s="23" t="s">
        <v>33</v>
      </c>
      <c r="T7" s="16" t="s">
        <v>161</v>
      </c>
      <c r="U7" s="16" t="s">
        <v>90</v>
      </c>
      <c r="V7" s="16">
        <v>1012308</v>
      </c>
      <c r="W7" s="16" t="s">
        <v>8826</v>
      </c>
      <c r="X7" s="16"/>
    </row>
    <row r="8" spans="1:24" ht="38.25">
      <c r="A8" s="15" t="s">
        <v>152</v>
      </c>
      <c r="B8" s="15" t="s">
        <v>78</v>
      </c>
      <c r="C8" s="15" t="s">
        <v>8827</v>
      </c>
      <c r="D8" s="15" t="s">
        <v>932</v>
      </c>
      <c r="E8" s="24">
        <v>45809.993055555555</v>
      </c>
      <c r="F8" s="15">
        <v>10.3</v>
      </c>
      <c r="G8" s="37" t="s">
        <v>8828</v>
      </c>
      <c r="H8" s="15"/>
      <c r="I8" s="15"/>
      <c r="J8" s="15">
        <v>27</v>
      </c>
      <c r="K8" s="15">
        <v>80</v>
      </c>
      <c r="L8" s="15">
        <v>54</v>
      </c>
      <c r="M8" s="15"/>
      <c r="N8" s="15"/>
      <c r="O8" s="15"/>
      <c r="P8" s="14">
        <f t="shared" si="0"/>
        <v>161</v>
      </c>
      <c r="Q8" s="17" t="s">
        <v>32</v>
      </c>
      <c r="R8" s="14">
        <v>111897</v>
      </c>
      <c r="S8" s="23" t="s">
        <v>33</v>
      </c>
      <c r="T8" s="16" t="s">
        <v>161</v>
      </c>
      <c r="U8" s="16" t="s">
        <v>90</v>
      </c>
      <c r="V8" s="16">
        <v>1012309</v>
      </c>
      <c r="W8" s="16" t="s">
        <v>8826</v>
      </c>
      <c r="X8" s="16"/>
    </row>
    <row r="9" spans="1:24">
      <c r="A9" s="15" t="s">
        <v>152</v>
      </c>
      <c r="B9" s="15" t="s">
        <v>78</v>
      </c>
      <c r="C9" s="15" t="s">
        <v>8829</v>
      </c>
      <c r="D9" s="15" t="s">
        <v>88</v>
      </c>
      <c r="E9" s="24">
        <v>45808.166666666664</v>
      </c>
      <c r="F9" s="15">
        <v>10.3</v>
      </c>
      <c r="G9" s="37" t="s">
        <v>3561</v>
      </c>
      <c r="H9" s="15"/>
      <c r="I9" s="15"/>
      <c r="J9" s="15"/>
      <c r="K9" s="15">
        <v>161</v>
      </c>
      <c r="L9" s="15"/>
      <c r="M9" s="15"/>
      <c r="N9" s="15"/>
      <c r="O9" s="15"/>
      <c r="P9" s="14">
        <f t="shared" si="0"/>
        <v>161</v>
      </c>
      <c r="Q9" s="17" t="s">
        <v>32</v>
      </c>
      <c r="R9" s="14">
        <v>111898</v>
      </c>
      <c r="S9" s="23" t="s">
        <v>33</v>
      </c>
      <c r="T9" s="16" t="s">
        <v>161</v>
      </c>
      <c r="U9" s="16" t="s">
        <v>90</v>
      </c>
      <c r="V9" s="16">
        <v>1012310</v>
      </c>
      <c r="W9" s="16" t="s">
        <v>8826</v>
      </c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>SUM(H3:H6)</f>
        <v>0</v>
      </c>
      <c r="I10" s="11">
        <f>SUM(I3:I6)</f>
        <v>0</v>
      </c>
      <c r="J10" s="11">
        <f>SUM(J3:J9)</f>
        <v>135</v>
      </c>
      <c r="K10" s="11">
        <f t="shared" ref="K10:O10" si="1">SUM(K3:K9)</f>
        <v>375</v>
      </c>
      <c r="L10" s="11">
        <f t="shared" si="1"/>
        <v>457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>SUM(P3:P9)</f>
        <v>967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8018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1926" t="s">
        <v>7138</v>
      </c>
      <c r="C14" s="1926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161</v>
      </c>
      <c r="B15" s="626" t="s">
        <v>7158</v>
      </c>
      <c r="C15" s="4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7275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8830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09">
        <v>0.5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83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>
        <v>1600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119</v>
      </c>
      <c r="B23" s="15" t="s">
        <v>92</v>
      </c>
      <c r="C23" s="15" t="s">
        <v>8831</v>
      </c>
      <c r="D23" s="15" t="s">
        <v>620</v>
      </c>
      <c r="E23" s="24">
        <v>45808.989583333336</v>
      </c>
      <c r="F23" s="15">
        <v>10.3</v>
      </c>
      <c r="G23" s="37" t="s">
        <v>3121</v>
      </c>
      <c r="H23" s="15"/>
      <c r="I23" s="15"/>
      <c r="J23" s="15"/>
      <c r="K23" s="15"/>
      <c r="L23" s="15">
        <v>80</v>
      </c>
      <c r="M23" s="15">
        <v>81</v>
      </c>
      <c r="N23" s="15"/>
      <c r="O23" s="15"/>
      <c r="P23" s="14">
        <f t="shared" ref="P23:P29" si="2">SUM(H23:O23)</f>
        <v>161</v>
      </c>
      <c r="Q23" s="17" t="s">
        <v>32</v>
      </c>
      <c r="R23" s="14">
        <v>111899</v>
      </c>
      <c r="S23" s="23" t="s">
        <v>33</v>
      </c>
      <c r="T23" s="16" t="s">
        <v>161</v>
      </c>
      <c r="U23" s="16" t="s">
        <v>90</v>
      </c>
      <c r="V23" s="16">
        <v>1012311</v>
      </c>
      <c r="W23" s="16" t="s">
        <v>8832</v>
      </c>
      <c r="X23" s="16"/>
    </row>
    <row r="24" spans="1:24">
      <c r="A24" s="489" t="s">
        <v>142</v>
      </c>
      <c r="B24" s="489" t="s">
        <v>72</v>
      </c>
      <c r="C24" s="489" t="s">
        <v>8833</v>
      </c>
      <c r="D24" s="489" t="s">
        <v>71</v>
      </c>
      <c r="E24" s="493">
        <v>45809.711805555555</v>
      </c>
      <c r="F24" s="489">
        <v>14.5</v>
      </c>
      <c r="G24" s="494"/>
      <c r="H24" s="489"/>
      <c r="I24" s="489"/>
      <c r="J24" s="489"/>
      <c r="K24" s="489"/>
      <c r="L24" s="489">
        <v>80</v>
      </c>
      <c r="M24" s="489">
        <v>81</v>
      </c>
      <c r="N24" s="15"/>
      <c r="O24" s="15"/>
      <c r="P24" s="14">
        <f t="shared" si="2"/>
        <v>161</v>
      </c>
      <c r="Q24" s="14" t="s">
        <v>30</v>
      </c>
      <c r="R24" s="14">
        <v>111865</v>
      </c>
      <c r="S24" s="14" t="s">
        <v>31</v>
      </c>
      <c r="T24" s="16" t="s">
        <v>169</v>
      </c>
      <c r="U24" s="16"/>
      <c r="V24" s="16">
        <v>1012312</v>
      </c>
      <c r="W24" s="16" t="s">
        <v>3376</v>
      </c>
      <c r="X24" s="16"/>
    </row>
    <row r="25" spans="1:24">
      <c r="A25" s="15" t="s">
        <v>326</v>
      </c>
      <c r="B25" s="15" t="s">
        <v>69</v>
      </c>
      <c r="C25" s="15" t="s">
        <v>8834</v>
      </c>
      <c r="D25" s="15" t="s">
        <v>68</v>
      </c>
      <c r="E25" s="24">
        <v>45808.760416666664</v>
      </c>
      <c r="F25" s="15">
        <v>14.5</v>
      </c>
      <c r="G25" s="37"/>
      <c r="H25" s="15"/>
      <c r="I25" s="15"/>
      <c r="J25" s="15"/>
      <c r="K25" s="15"/>
      <c r="L25" s="15">
        <v>161</v>
      </c>
      <c r="M25" s="15"/>
      <c r="N25" s="15"/>
      <c r="O25" s="15"/>
      <c r="P25" s="14">
        <f t="shared" si="2"/>
        <v>161</v>
      </c>
      <c r="Q25" s="14" t="s">
        <v>30</v>
      </c>
      <c r="R25" s="14">
        <v>111873</v>
      </c>
      <c r="S25" s="14" t="s">
        <v>31</v>
      </c>
      <c r="T25" s="16" t="s">
        <v>169</v>
      </c>
      <c r="U25" s="16"/>
      <c r="V25" s="16">
        <v>1012313</v>
      </c>
      <c r="W25" s="16" t="s">
        <v>3376</v>
      </c>
      <c r="X25" s="16"/>
    </row>
    <row r="26" spans="1:24">
      <c r="A26" s="15" t="s">
        <v>150</v>
      </c>
      <c r="B26" s="15" t="s">
        <v>57</v>
      </c>
      <c r="C26" s="15" t="s">
        <v>8835</v>
      </c>
      <c r="D26" s="15" t="s">
        <v>56</v>
      </c>
      <c r="E26" s="24">
        <v>45808.229166666664</v>
      </c>
      <c r="F26" s="15">
        <v>10.3</v>
      </c>
      <c r="G26" s="37"/>
      <c r="H26" s="15"/>
      <c r="I26" s="15"/>
      <c r="J26" s="15">
        <v>111</v>
      </c>
      <c r="K26" s="15">
        <v>183</v>
      </c>
      <c r="L26" s="15"/>
      <c r="M26" s="15"/>
      <c r="N26" s="15"/>
      <c r="O26" s="15"/>
      <c r="P26" s="14">
        <f t="shared" si="2"/>
        <v>294</v>
      </c>
      <c r="Q26" s="14" t="s">
        <v>30</v>
      </c>
      <c r="R26" s="14">
        <v>111874</v>
      </c>
      <c r="S26" s="14" t="s">
        <v>31</v>
      </c>
      <c r="T26" s="16" t="s">
        <v>169</v>
      </c>
      <c r="U26" s="16" t="s">
        <v>90</v>
      </c>
      <c r="V26" s="16">
        <v>1012314</v>
      </c>
      <c r="W26" s="16" t="s">
        <v>8836</v>
      </c>
      <c r="X26" s="16"/>
    </row>
    <row r="27" spans="1:24">
      <c r="A27" s="15" t="s">
        <v>8837</v>
      </c>
      <c r="B27" s="15" t="s">
        <v>57</v>
      </c>
      <c r="C27" s="15" t="s">
        <v>8838</v>
      </c>
      <c r="D27" s="15" t="s">
        <v>56</v>
      </c>
      <c r="E27" s="24">
        <v>45810.229166666664</v>
      </c>
      <c r="F27" s="15">
        <v>10.3</v>
      </c>
      <c r="G27" s="37"/>
      <c r="H27" s="15"/>
      <c r="I27" s="15"/>
      <c r="J27" s="15">
        <v>16</v>
      </c>
      <c r="K27" s="15">
        <v>38</v>
      </c>
      <c r="L27" s="15"/>
      <c r="M27" s="15"/>
      <c r="N27" s="15"/>
      <c r="O27" s="15"/>
      <c r="P27" s="14">
        <f t="shared" si="2"/>
        <v>54</v>
      </c>
      <c r="Q27" s="14" t="s">
        <v>30</v>
      </c>
      <c r="R27" s="14">
        <v>111908</v>
      </c>
      <c r="S27" s="14" t="s">
        <v>31</v>
      </c>
      <c r="T27" s="16" t="s">
        <v>169</v>
      </c>
      <c r="U27" s="16" t="s">
        <v>90</v>
      </c>
      <c r="V27" s="16">
        <v>1012315</v>
      </c>
      <c r="W27" s="16" t="s">
        <v>8839</v>
      </c>
      <c r="X27" s="16"/>
    </row>
    <row r="28" spans="1:24">
      <c r="A28" s="15" t="s">
        <v>8538</v>
      </c>
      <c r="B28" s="15" t="s">
        <v>57</v>
      </c>
      <c r="C28" s="15" t="s">
        <v>8840</v>
      </c>
      <c r="D28" s="15" t="s">
        <v>56</v>
      </c>
      <c r="E28" s="24">
        <v>45810.229166666664</v>
      </c>
      <c r="F28" s="15">
        <v>10.3</v>
      </c>
      <c r="G28" s="37"/>
      <c r="H28" s="15"/>
      <c r="I28" s="15"/>
      <c r="J28" s="15"/>
      <c r="K28" s="15">
        <v>81</v>
      </c>
      <c r="L28" s="15"/>
      <c r="M28" s="15"/>
      <c r="N28" s="15"/>
      <c r="O28" s="15"/>
      <c r="P28" s="14">
        <f t="shared" si="2"/>
        <v>81</v>
      </c>
      <c r="Q28" s="14" t="s">
        <v>30</v>
      </c>
      <c r="R28" s="14">
        <v>111861</v>
      </c>
      <c r="S28" s="14" t="s">
        <v>31</v>
      </c>
      <c r="T28" s="16" t="s">
        <v>169</v>
      </c>
      <c r="U28" s="16" t="s">
        <v>90</v>
      </c>
      <c r="V28" s="16">
        <v>1012316</v>
      </c>
      <c r="W28" s="16" t="s">
        <v>8839</v>
      </c>
      <c r="X28" s="16"/>
    </row>
    <row r="29" spans="1:24">
      <c r="A29" s="15" t="s">
        <v>145</v>
      </c>
      <c r="B29" s="15" t="s">
        <v>57</v>
      </c>
      <c r="C29" s="15" t="s">
        <v>8841</v>
      </c>
      <c r="D29" s="15" t="s">
        <v>56</v>
      </c>
      <c r="E29" s="24">
        <v>45809.229166666664</v>
      </c>
      <c r="F29" s="15">
        <v>10.3</v>
      </c>
      <c r="G29" s="37"/>
      <c r="H29" s="15"/>
      <c r="I29" s="15"/>
      <c r="J29" s="15">
        <v>54</v>
      </c>
      <c r="K29" s="15"/>
      <c r="L29" s="15"/>
      <c r="M29" s="15"/>
      <c r="N29" s="15"/>
      <c r="O29" s="15"/>
      <c r="P29" s="14">
        <f t="shared" si="2"/>
        <v>54</v>
      </c>
      <c r="Q29" s="14" t="s">
        <v>30</v>
      </c>
      <c r="R29" s="14">
        <v>111856</v>
      </c>
      <c r="S29" s="14" t="s">
        <v>31</v>
      </c>
      <c r="T29" s="16" t="s">
        <v>169</v>
      </c>
      <c r="U29" s="16" t="s">
        <v>90</v>
      </c>
      <c r="V29" s="16">
        <v>1012317</v>
      </c>
      <c r="W29" s="16" t="s">
        <v>8842</v>
      </c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>SUM(H23:H28)</f>
        <v>0</v>
      </c>
      <c r="I30" s="11">
        <f>SUM(I23:I28)</f>
        <v>0</v>
      </c>
      <c r="J30" s="11">
        <f>SUM(J23:J29)</f>
        <v>181</v>
      </c>
      <c r="K30" s="11">
        <f t="shared" ref="K30:O30" si="3">SUM(K23:K29)</f>
        <v>302</v>
      </c>
      <c r="L30" s="11">
        <f t="shared" si="3"/>
        <v>321</v>
      </c>
      <c r="M30" s="11">
        <f t="shared" si="3"/>
        <v>162</v>
      </c>
      <c r="N30" s="11">
        <f t="shared" si="3"/>
        <v>0</v>
      </c>
      <c r="O30" s="11">
        <f t="shared" si="3"/>
        <v>0</v>
      </c>
      <c r="P30" s="11">
        <f>SUM(P23:P29)</f>
        <v>966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 t="s">
        <v>169</v>
      </c>
      <c r="B34" s="1926" t="s">
        <v>7138</v>
      </c>
      <c r="C34" s="1926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4" t="s">
        <v>161</v>
      </c>
      <c r="B35" s="626" t="s">
        <v>7158</v>
      </c>
      <c r="C35" s="626"/>
      <c r="D35" s="242"/>
      <c r="E35" s="24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5" t="s">
        <v>42</v>
      </c>
      <c r="B36" s="1861" t="s">
        <v>4941</v>
      </c>
      <c r="C36" s="1772"/>
      <c r="D36" s="1"/>
      <c r="E36" s="1"/>
    </row>
    <row r="37" spans="1:23">
      <c r="A37" s="5" t="s">
        <v>42</v>
      </c>
      <c r="B37" s="1772"/>
      <c r="C37" s="1772"/>
    </row>
    <row r="38" spans="1:23">
      <c r="A38" s="5" t="s">
        <v>43</v>
      </c>
      <c r="B38" s="1772" t="s">
        <v>8843</v>
      </c>
      <c r="C38" s="1772"/>
      <c r="D38" s="1"/>
      <c r="E38" s="627" t="s">
        <v>8844</v>
      </c>
    </row>
    <row r="39" spans="1:23">
      <c r="A39" s="5" t="s">
        <v>44</v>
      </c>
      <c r="B39" s="1809">
        <v>0.66666666666666663</v>
      </c>
      <c r="C39" s="1772"/>
      <c r="D39" s="1"/>
      <c r="E39" s="1"/>
    </row>
  </sheetData>
  <mergeCells count="20">
    <mergeCell ref="B14:C14"/>
    <mergeCell ref="A1:F1"/>
    <mergeCell ref="H1:P1"/>
    <mergeCell ref="Q1:X1"/>
    <mergeCell ref="B12:D12"/>
    <mergeCell ref="J12:L12"/>
    <mergeCell ref="B16:C16"/>
    <mergeCell ref="B17:C17"/>
    <mergeCell ref="B18:C18"/>
    <mergeCell ref="B19:C19"/>
    <mergeCell ref="A21:F21"/>
    <mergeCell ref="B38:C38"/>
    <mergeCell ref="B39:C39"/>
    <mergeCell ref="Q21:X21"/>
    <mergeCell ref="B32:D32"/>
    <mergeCell ref="J32:L32"/>
    <mergeCell ref="B34:C34"/>
    <mergeCell ref="B36:C36"/>
    <mergeCell ref="B37:C37"/>
    <mergeCell ref="H21:P21"/>
  </mergeCells>
  <pageMargins left="0.7" right="0.7" top="0.75" bottom="0.75" header="0.3" footer="0.3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F1A36-7684-46F3-80BE-4690EE3493B8}">
  <sheetPr>
    <tabColor rgb="FF00B050"/>
  </sheetPr>
  <dimension ref="A1:X57"/>
  <sheetViews>
    <sheetView workbookViewId="0">
      <selection activeCell="H37" sqref="H37"/>
    </sheetView>
  </sheetViews>
  <sheetFormatPr defaultColWidth="11.42578125" defaultRowHeight="15"/>
  <cols>
    <col min="1" max="1" width="25.42578125" customWidth="1"/>
    <col min="2" max="2" width="11.85546875" customWidth="1"/>
    <col min="3" max="3" width="24" customWidth="1"/>
    <col min="4" max="4" width="12.42578125" customWidth="1"/>
    <col min="5" max="5" width="20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1.285156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715" t="s">
        <v>8845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8660</v>
      </c>
      <c r="B3" s="15" t="s">
        <v>78</v>
      </c>
      <c r="C3" s="15" t="s">
        <v>8846</v>
      </c>
      <c r="D3" s="15" t="s">
        <v>99</v>
      </c>
      <c r="E3" s="24">
        <v>45805.277777777781</v>
      </c>
      <c r="F3" s="15">
        <v>10.8</v>
      </c>
      <c r="G3" s="37" t="s">
        <v>3121</v>
      </c>
      <c r="H3" s="15"/>
      <c r="I3" s="15"/>
      <c r="J3" s="15"/>
      <c r="K3" s="15"/>
      <c r="L3" s="15">
        <v>55</v>
      </c>
      <c r="M3" s="15">
        <v>54</v>
      </c>
      <c r="N3" s="15">
        <v>52</v>
      </c>
      <c r="O3" s="15"/>
      <c r="P3" s="14">
        <f t="shared" ref="P3:P10" si="0">SUM(H3:O3)</f>
        <v>161</v>
      </c>
      <c r="Q3" s="17" t="s">
        <v>32</v>
      </c>
      <c r="R3" s="14">
        <v>111880</v>
      </c>
      <c r="S3" s="23" t="s">
        <v>33</v>
      </c>
      <c r="T3" s="628" t="s">
        <v>100</v>
      </c>
      <c r="U3" s="16" t="s">
        <v>90</v>
      </c>
      <c r="V3" s="16">
        <v>1012258</v>
      </c>
      <c r="W3" s="16" t="s">
        <v>8847</v>
      </c>
      <c r="X3" s="16"/>
    </row>
    <row r="4" spans="1:24">
      <c r="A4" s="15" t="s">
        <v>937</v>
      </c>
      <c r="B4" s="15" t="s">
        <v>78</v>
      </c>
      <c r="C4" s="15" t="s">
        <v>8848</v>
      </c>
      <c r="D4" s="15" t="s">
        <v>99</v>
      </c>
      <c r="E4" s="24">
        <v>45805.277777777781</v>
      </c>
      <c r="F4" s="15">
        <v>10.8</v>
      </c>
      <c r="G4" s="37" t="s">
        <v>3121</v>
      </c>
      <c r="H4" s="15"/>
      <c r="I4" s="15"/>
      <c r="J4" s="15"/>
      <c r="K4" s="15"/>
      <c r="L4" s="15">
        <v>35</v>
      </c>
      <c r="M4" s="15">
        <v>26</v>
      </c>
      <c r="N4" s="15">
        <v>20</v>
      </c>
      <c r="O4" s="15"/>
      <c r="P4" s="14">
        <f t="shared" si="0"/>
        <v>81</v>
      </c>
      <c r="Q4" s="17" t="s">
        <v>32</v>
      </c>
      <c r="R4" s="14">
        <v>111881</v>
      </c>
      <c r="S4" s="23" t="s">
        <v>33</v>
      </c>
      <c r="T4" s="628" t="s">
        <v>100</v>
      </c>
      <c r="U4" s="16" t="s">
        <v>90</v>
      </c>
      <c r="V4" s="16">
        <v>1012259</v>
      </c>
      <c r="W4" s="16" t="s">
        <v>8847</v>
      </c>
      <c r="X4" s="16"/>
    </row>
    <row r="5" spans="1:24">
      <c r="A5" s="15" t="s">
        <v>122</v>
      </c>
      <c r="B5" s="15" t="s">
        <v>62</v>
      </c>
      <c r="C5" s="15" t="s">
        <v>8849</v>
      </c>
      <c r="D5" s="15" t="s">
        <v>61</v>
      </c>
      <c r="E5" s="24">
        <v>45805.767361111109</v>
      </c>
      <c r="F5" s="15">
        <v>13</v>
      </c>
      <c r="G5" s="37"/>
      <c r="H5" s="15"/>
      <c r="I5" s="15"/>
      <c r="J5" s="15">
        <v>81</v>
      </c>
      <c r="K5" s="15">
        <v>80</v>
      </c>
      <c r="L5" s="15"/>
      <c r="M5" s="15"/>
      <c r="N5" s="15"/>
      <c r="O5" s="15"/>
      <c r="P5" s="14">
        <f t="shared" si="0"/>
        <v>161</v>
      </c>
      <c r="Q5" s="14" t="s">
        <v>30</v>
      </c>
      <c r="R5" s="14">
        <v>111850</v>
      </c>
      <c r="S5" s="14" t="s">
        <v>31</v>
      </c>
      <c r="T5" s="232" t="s">
        <v>169</v>
      </c>
      <c r="U5" s="16" t="s">
        <v>90</v>
      </c>
      <c r="V5" s="16">
        <v>1012260</v>
      </c>
      <c r="W5" s="16" t="s">
        <v>8850</v>
      </c>
      <c r="X5" s="16"/>
    </row>
    <row r="6" spans="1:24">
      <c r="A6" s="15" t="s">
        <v>113</v>
      </c>
      <c r="B6" s="15" t="s">
        <v>65</v>
      </c>
      <c r="C6" s="15" t="s">
        <v>8851</v>
      </c>
      <c r="D6" s="15" t="s">
        <v>64</v>
      </c>
      <c r="E6" s="24">
        <v>45805.472222222219</v>
      </c>
      <c r="F6" s="15">
        <v>14.8</v>
      </c>
      <c r="G6" s="37" t="s">
        <v>634</v>
      </c>
      <c r="H6" s="15"/>
      <c r="I6" s="15"/>
      <c r="J6" s="15"/>
      <c r="K6" s="15"/>
      <c r="L6" s="15">
        <v>81</v>
      </c>
      <c r="M6" s="15"/>
      <c r="N6" s="15"/>
      <c r="O6" s="15"/>
      <c r="P6" s="14">
        <f t="shared" si="0"/>
        <v>81</v>
      </c>
      <c r="Q6" s="14" t="s">
        <v>30</v>
      </c>
      <c r="R6" s="14">
        <v>111843</v>
      </c>
      <c r="S6" s="23" t="s">
        <v>33</v>
      </c>
      <c r="T6" s="232" t="s">
        <v>169</v>
      </c>
      <c r="U6" s="16" t="s">
        <v>90</v>
      </c>
      <c r="V6" s="16">
        <v>1012261</v>
      </c>
      <c r="W6" s="16" t="s">
        <v>8847</v>
      </c>
      <c r="X6" s="16"/>
    </row>
    <row r="7" spans="1:24">
      <c r="A7" s="15" t="s">
        <v>111</v>
      </c>
      <c r="B7" s="15" t="s">
        <v>65</v>
      </c>
      <c r="C7" s="15" t="s">
        <v>8852</v>
      </c>
      <c r="D7" s="15" t="s">
        <v>64</v>
      </c>
      <c r="E7" s="24">
        <v>45805.472222222219</v>
      </c>
      <c r="F7" s="15">
        <v>14.8</v>
      </c>
      <c r="G7" s="37" t="s">
        <v>634</v>
      </c>
      <c r="H7" s="15"/>
      <c r="I7" s="15"/>
      <c r="J7" s="15"/>
      <c r="K7" s="15"/>
      <c r="L7" s="15">
        <v>161</v>
      </c>
      <c r="M7" s="15"/>
      <c r="N7" s="15"/>
      <c r="O7" s="15"/>
      <c r="P7" s="14">
        <f t="shared" si="0"/>
        <v>161</v>
      </c>
      <c r="Q7" s="14" t="s">
        <v>30</v>
      </c>
      <c r="R7" s="14">
        <v>111841</v>
      </c>
      <c r="S7" s="23" t="s">
        <v>33</v>
      </c>
      <c r="T7" s="232" t="s">
        <v>169</v>
      </c>
      <c r="U7" s="16" t="s">
        <v>90</v>
      </c>
      <c r="V7" s="16">
        <v>1012262</v>
      </c>
      <c r="W7" s="16" t="s">
        <v>8847</v>
      </c>
      <c r="X7" s="16"/>
    </row>
    <row r="8" spans="1:24">
      <c r="A8" s="15" t="s">
        <v>8538</v>
      </c>
      <c r="B8" s="15" t="s">
        <v>57</v>
      </c>
      <c r="C8" s="15" t="s">
        <v>8853</v>
      </c>
      <c r="D8" s="15" t="s">
        <v>56</v>
      </c>
      <c r="E8" s="24">
        <v>45806.229166666664</v>
      </c>
      <c r="F8" s="15">
        <v>10.3</v>
      </c>
      <c r="G8" s="37"/>
      <c r="H8" s="15"/>
      <c r="I8" s="15"/>
      <c r="J8" s="15"/>
      <c r="K8" s="15">
        <v>60</v>
      </c>
      <c r="L8" s="15"/>
      <c r="M8" s="15"/>
      <c r="N8" s="15"/>
      <c r="O8" s="15"/>
      <c r="P8" s="14">
        <f t="shared" si="0"/>
        <v>60</v>
      </c>
      <c r="Q8" s="14" t="s">
        <v>30</v>
      </c>
      <c r="R8" s="14">
        <v>111849</v>
      </c>
      <c r="S8" s="14" t="s">
        <v>31</v>
      </c>
      <c r="T8" s="232" t="s">
        <v>169</v>
      </c>
      <c r="U8" s="16" t="s">
        <v>90</v>
      </c>
      <c r="V8" s="16">
        <v>1012263</v>
      </c>
      <c r="W8" s="16" t="s">
        <v>8854</v>
      </c>
      <c r="X8" s="16"/>
    </row>
    <row r="9" spans="1:24">
      <c r="A9" s="15" t="s">
        <v>150</v>
      </c>
      <c r="B9" s="15" t="s">
        <v>57</v>
      </c>
      <c r="C9" s="15" t="s">
        <v>8855</v>
      </c>
      <c r="D9" s="15" t="s">
        <v>56</v>
      </c>
      <c r="E9" s="24">
        <v>45807.243055555555</v>
      </c>
      <c r="F9" s="15">
        <v>10.3</v>
      </c>
      <c r="G9" s="37"/>
      <c r="H9" s="15"/>
      <c r="I9" s="15"/>
      <c r="J9" s="15">
        <v>52</v>
      </c>
      <c r="K9" s="15"/>
      <c r="L9" s="15"/>
      <c r="M9" s="15"/>
      <c r="N9" s="15"/>
      <c r="O9" s="15"/>
      <c r="P9" s="14">
        <f t="shared" si="0"/>
        <v>52</v>
      </c>
      <c r="Q9" s="14" t="s">
        <v>30</v>
      </c>
      <c r="R9" s="14">
        <v>111851</v>
      </c>
      <c r="S9" s="14" t="s">
        <v>31</v>
      </c>
      <c r="T9" s="232" t="s">
        <v>169</v>
      </c>
      <c r="U9" s="16" t="s">
        <v>90</v>
      </c>
      <c r="V9" s="16">
        <v>1012264</v>
      </c>
      <c r="W9" s="16" t="s">
        <v>8856</v>
      </c>
      <c r="X9" s="16"/>
    </row>
    <row r="10" spans="1:24">
      <c r="A10" s="15" t="s">
        <v>152</v>
      </c>
      <c r="B10" s="15" t="s">
        <v>78</v>
      </c>
      <c r="C10" s="15" t="s">
        <v>8857</v>
      </c>
      <c r="D10" s="15" t="s">
        <v>88</v>
      </c>
      <c r="E10" s="24">
        <v>45806.166666666664</v>
      </c>
      <c r="F10" s="15">
        <v>10.3</v>
      </c>
      <c r="G10" s="37" t="s">
        <v>401</v>
      </c>
      <c r="H10" s="15"/>
      <c r="I10" s="15"/>
      <c r="J10" s="15"/>
      <c r="K10" s="15"/>
      <c r="L10" s="15">
        <v>80</v>
      </c>
      <c r="M10" s="15">
        <v>81</v>
      </c>
      <c r="N10" s="15"/>
      <c r="O10" s="15"/>
      <c r="P10" s="14">
        <f t="shared" si="0"/>
        <v>161</v>
      </c>
      <c r="Q10" s="17" t="s">
        <v>32</v>
      </c>
      <c r="R10" s="14">
        <v>111882</v>
      </c>
      <c r="S10" s="23" t="s">
        <v>33</v>
      </c>
      <c r="T10" s="231" t="s">
        <v>161</v>
      </c>
      <c r="U10" s="16" t="s">
        <v>90</v>
      </c>
      <c r="V10" s="16">
        <v>1012265</v>
      </c>
      <c r="W10" s="16" t="s">
        <v>8858</v>
      </c>
      <c r="X10" s="16"/>
    </row>
    <row r="11" spans="1:24">
      <c r="A11" s="11" t="s">
        <v>19</v>
      </c>
      <c r="B11" s="7"/>
      <c r="C11" s="7"/>
      <c r="D11" s="7"/>
      <c r="E11" s="11"/>
      <c r="F11" s="7"/>
      <c r="G11" s="7"/>
      <c r="H11" s="11">
        <f>SUM(H3:H7)</f>
        <v>0</v>
      </c>
      <c r="I11" s="11">
        <f>SUM(I3:I7)</f>
        <v>0</v>
      </c>
      <c r="J11" s="11">
        <f>SUM(J5:J10)</f>
        <v>133</v>
      </c>
      <c r="K11" s="11">
        <f>SUM(K3:K8)</f>
        <v>140</v>
      </c>
      <c r="L11" s="11">
        <f>SUM(L3:L10)</f>
        <v>412</v>
      </c>
      <c r="M11" s="11">
        <f t="shared" ref="M11:O11" si="1">SUM(M3:M10)</f>
        <v>161</v>
      </c>
      <c r="N11" s="11">
        <f t="shared" si="1"/>
        <v>72</v>
      </c>
      <c r="O11" s="11">
        <f t="shared" si="1"/>
        <v>0</v>
      </c>
      <c r="P11" s="11">
        <f>SUM(P3:P10)</f>
        <v>918</v>
      </c>
      <c r="Q11" s="12"/>
      <c r="R11" s="12"/>
      <c r="S11" s="12"/>
      <c r="T11" s="12"/>
      <c r="U11" s="12"/>
      <c r="V11" s="12"/>
      <c r="W11" s="12"/>
      <c r="X11" s="12"/>
    </row>
    <row r="12" spans="1:24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34</v>
      </c>
      <c r="B13" s="1562"/>
      <c r="C13" s="1562"/>
      <c r="D13" s="1562"/>
      <c r="E13" s="1"/>
      <c r="F13" s="1"/>
      <c r="G13" s="1"/>
      <c r="H13" s="1"/>
      <c r="I13" s="1"/>
      <c r="J13" s="1563"/>
      <c r="K13" s="1563"/>
      <c r="L13" s="156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8">
      <c r="A14" s="187" t="s">
        <v>35</v>
      </c>
      <c r="B14" s="186" t="s">
        <v>8018</v>
      </c>
      <c r="C14" s="239" t="s">
        <v>37</v>
      </c>
      <c r="D14" s="24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230" t="s">
        <v>161</v>
      </c>
      <c r="B15" s="1558" t="s">
        <v>7158</v>
      </c>
      <c r="C15" s="1558"/>
      <c r="D15" s="242"/>
      <c r="E15" s="243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4" t="s">
        <v>169</v>
      </c>
      <c r="B16" s="1564" t="s">
        <v>6991</v>
      </c>
      <c r="C16" s="156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629" t="s">
        <v>100</v>
      </c>
      <c r="B17" s="1862" t="s">
        <v>7138</v>
      </c>
      <c r="C17" s="186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 ht="15" customHeight="1">
      <c r="A18" s="5" t="s">
        <v>42</v>
      </c>
      <c r="B18" s="1772" t="s">
        <v>8859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42</v>
      </c>
      <c r="B19" s="1772"/>
      <c r="C19" s="177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5" t="s">
        <v>43</v>
      </c>
      <c r="B20" s="1566">
        <v>358400711249</v>
      </c>
      <c r="C20" s="156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5" t="s">
        <v>44</v>
      </c>
      <c r="B21" s="1567">
        <v>0.5</v>
      </c>
      <c r="C21" s="156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>
      <c r="A22" s="24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4" ht="23.25" customHeight="1">
      <c r="A23" s="1559" t="s">
        <v>194</v>
      </c>
      <c r="B23" s="1559"/>
      <c r="C23" s="1559"/>
      <c r="D23" s="1559"/>
      <c r="E23" s="1559"/>
      <c r="F23" s="1559"/>
      <c r="G23" s="7"/>
      <c r="H23" s="1559" t="s">
        <v>346</v>
      </c>
      <c r="I23" s="1559"/>
      <c r="J23" s="1559"/>
      <c r="K23" s="1559"/>
      <c r="L23" s="1559"/>
      <c r="M23" s="1559"/>
      <c r="N23" s="1559"/>
      <c r="O23" s="1559"/>
      <c r="P23" s="1559"/>
      <c r="Q23" s="1817" t="s">
        <v>8860</v>
      </c>
      <c r="R23" s="1742"/>
      <c r="S23" s="1742"/>
      <c r="T23" s="1742"/>
      <c r="U23" s="1742"/>
      <c r="V23" s="1742"/>
      <c r="W23" s="1742"/>
      <c r="X23" s="1742"/>
    </row>
    <row r="24" spans="1:24" ht="26.25">
      <c r="A24" s="8" t="s">
        <v>3</v>
      </c>
      <c r="B24" s="8" t="s">
        <v>4</v>
      </c>
      <c r="C24" s="8" t="s">
        <v>5</v>
      </c>
      <c r="D24" s="8" t="s">
        <v>6</v>
      </c>
      <c r="E24" s="8" t="s">
        <v>7</v>
      </c>
      <c r="F24" s="8" t="s">
        <v>8</v>
      </c>
      <c r="G24" s="33" t="s">
        <v>10</v>
      </c>
      <c r="H24" s="9" t="s">
        <v>11</v>
      </c>
      <c r="I24" s="9" t="s">
        <v>12</v>
      </c>
      <c r="J24" s="9" t="s">
        <v>13</v>
      </c>
      <c r="K24" s="9" t="s">
        <v>14</v>
      </c>
      <c r="L24" s="9" t="s">
        <v>15</v>
      </c>
      <c r="M24" s="9" t="s">
        <v>16</v>
      </c>
      <c r="N24" s="9" t="s">
        <v>17</v>
      </c>
      <c r="O24" s="10" t="s">
        <v>18</v>
      </c>
      <c r="P24" s="8" t="s">
        <v>19</v>
      </c>
      <c r="Q24" s="8" t="s">
        <v>20</v>
      </c>
      <c r="R24" s="8" t="s">
        <v>9</v>
      </c>
      <c r="S24" s="8" t="s">
        <v>21</v>
      </c>
      <c r="T24" s="8" t="s">
        <v>24</v>
      </c>
      <c r="U24" s="8" t="s">
        <v>25</v>
      </c>
      <c r="V24" s="8" t="s">
        <v>26</v>
      </c>
      <c r="W24" s="8" t="s">
        <v>27</v>
      </c>
      <c r="X24" s="8" t="s">
        <v>28</v>
      </c>
    </row>
    <row r="25" spans="1:24">
      <c r="A25" s="15" t="s">
        <v>519</v>
      </c>
      <c r="B25" s="15" t="s">
        <v>78</v>
      </c>
      <c r="C25" s="15" t="s">
        <v>8861</v>
      </c>
      <c r="D25" s="15" t="s">
        <v>932</v>
      </c>
      <c r="E25" s="24">
        <v>45806.003472222219</v>
      </c>
      <c r="F25" s="15">
        <v>10.3</v>
      </c>
      <c r="G25" s="341" t="s">
        <v>3121</v>
      </c>
      <c r="H25" s="15"/>
      <c r="I25" s="15"/>
      <c r="J25" s="15"/>
      <c r="K25" s="15"/>
      <c r="L25" s="15">
        <v>107</v>
      </c>
      <c r="M25" s="15">
        <v>54</v>
      </c>
      <c r="N25" s="15"/>
      <c r="O25" s="15"/>
      <c r="P25" s="14">
        <f t="shared" ref="P25:P30" si="2">SUM(H25:O25)</f>
        <v>161</v>
      </c>
      <c r="Q25" s="17" t="s">
        <v>32</v>
      </c>
      <c r="R25" s="14">
        <v>111884</v>
      </c>
      <c r="S25" s="23" t="s">
        <v>33</v>
      </c>
      <c r="T25" s="16" t="s">
        <v>161</v>
      </c>
      <c r="U25" s="16" t="s">
        <v>90</v>
      </c>
      <c r="V25" s="16">
        <v>1012270</v>
      </c>
      <c r="W25" s="16" t="s">
        <v>8858</v>
      </c>
      <c r="X25" s="16"/>
    </row>
    <row r="26" spans="1:24">
      <c r="A26" s="15" t="s">
        <v>3866</v>
      </c>
      <c r="B26" s="15" t="s">
        <v>78</v>
      </c>
      <c r="C26" s="15" t="s">
        <v>8862</v>
      </c>
      <c r="D26" s="15" t="s">
        <v>88</v>
      </c>
      <c r="E26" s="24">
        <v>45806.166666666664</v>
      </c>
      <c r="F26" s="15">
        <v>10.3</v>
      </c>
      <c r="G26" s="341" t="s">
        <v>3121</v>
      </c>
      <c r="H26" s="15"/>
      <c r="I26" s="15"/>
      <c r="J26" s="15"/>
      <c r="K26" s="15"/>
      <c r="L26" s="15">
        <v>107</v>
      </c>
      <c r="M26" s="15">
        <v>54</v>
      </c>
      <c r="N26" s="15"/>
      <c r="O26" s="15"/>
      <c r="P26" s="14">
        <f t="shared" si="2"/>
        <v>161</v>
      </c>
      <c r="Q26" s="17" t="s">
        <v>32</v>
      </c>
      <c r="R26" s="14">
        <v>111885</v>
      </c>
      <c r="S26" s="23" t="s">
        <v>33</v>
      </c>
      <c r="T26" s="16" t="s">
        <v>161</v>
      </c>
      <c r="U26" s="16" t="s">
        <v>90</v>
      </c>
      <c r="V26" s="16">
        <v>1012271</v>
      </c>
      <c r="W26" s="16" t="s">
        <v>8858</v>
      </c>
      <c r="X26" s="16"/>
    </row>
    <row r="27" spans="1:24">
      <c r="A27" s="15" t="s">
        <v>86</v>
      </c>
      <c r="B27" s="15" t="s">
        <v>92</v>
      </c>
      <c r="C27" s="15" t="s">
        <v>8863</v>
      </c>
      <c r="D27" s="15" t="s">
        <v>159</v>
      </c>
      <c r="E27" s="24">
        <v>45806.041666666664</v>
      </c>
      <c r="F27" s="15">
        <v>10.3</v>
      </c>
      <c r="G27" s="341" t="s">
        <v>3121</v>
      </c>
      <c r="H27" s="15"/>
      <c r="I27" s="15"/>
      <c r="J27" s="15"/>
      <c r="K27" s="15"/>
      <c r="L27" s="15">
        <v>54</v>
      </c>
      <c r="M27" s="15">
        <v>107</v>
      </c>
      <c r="N27" s="15"/>
      <c r="O27" s="15"/>
      <c r="P27" s="14">
        <f t="shared" si="2"/>
        <v>161</v>
      </c>
      <c r="Q27" s="17" t="s">
        <v>32</v>
      </c>
      <c r="R27" s="14">
        <v>111886</v>
      </c>
      <c r="S27" s="23" t="s">
        <v>33</v>
      </c>
      <c r="T27" s="16" t="s">
        <v>161</v>
      </c>
      <c r="U27" s="16" t="s">
        <v>90</v>
      </c>
      <c r="V27" s="16">
        <v>1012272</v>
      </c>
      <c r="W27" s="16" t="s">
        <v>8858</v>
      </c>
      <c r="X27" s="16"/>
    </row>
    <row r="28" spans="1:24">
      <c r="A28" s="15" t="s">
        <v>119</v>
      </c>
      <c r="B28" s="15" t="s">
        <v>92</v>
      </c>
      <c r="C28" s="435" t="s">
        <v>8864</v>
      </c>
      <c r="D28" s="435" t="s">
        <v>159</v>
      </c>
      <c r="E28" s="24">
        <v>45806.041666666664</v>
      </c>
      <c r="F28" s="15">
        <v>10.3</v>
      </c>
      <c r="G28" s="341" t="s">
        <v>3121</v>
      </c>
      <c r="H28" s="15"/>
      <c r="I28" s="15"/>
      <c r="J28" s="15"/>
      <c r="K28" s="15"/>
      <c r="L28" s="15">
        <v>42</v>
      </c>
      <c r="M28" s="15">
        <v>23</v>
      </c>
      <c r="N28" s="15">
        <v>60</v>
      </c>
      <c r="O28" s="15">
        <v>36</v>
      </c>
      <c r="P28" s="14">
        <f t="shared" si="2"/>
        <v>161</v>
      </c>
      <c r="Q28" s="17" t="s">
        <v>32</v>
      </c>
      <c r="R28" s="14">
        <v>111887</v>
      </c>
      <c r="S28" s="23" t="s">
        <v>33</v>
      </c>
      <c r="T28" s="16" t="s">
        <v>161</v>
      </c>
      <c r="U28" s="16" t="s">
        <v>90</v>
      </c>
      <c r="V28" s="16">
        <v>1012273</v>
      </c>
      <c r="W28" s="259" t="s">
        <v>8858</v>
      </c>
      <c r="X28" s="16"/>
    </row>
    <row r="29" spans="1:24">
      <c r="A29" s="15" t="s">
        <v>558</v>
      </c>
      <c r="B29" s="15" t="s">
        <v>92</v>
      </c>
      <c r="C29" s="630" t="s">
        <v>8865</v>
      </c>
      <c r="D29" s="45" t="s">
        <v>159</v>
      </c>
      <c r="E29" s="24">
        <v>45806.041666666664</v>
      </c>
      <c r="F29" s="15">
        <v>10.3</v>
      </c>
      <c r="G29" s="341" t="s">
        <v>3121</v>
      </c>
      <c r="H29" s="15"/>
      <c r="I29" s="15"/>
      <c r="J29" s="15"/>
      <c r="K29" s="15"/>
      <c r="L29" s="15">
        <v>107</v>
      </c>
      <c r="M29" s="15">
        <v>54</v>
      </c>
      <c r="N29" s="15"/>
      <c r="O29" s="15"/>
      <c r="P29" s="14">
        <f t="shared" si="2"/>
        <v>161</v>
      </c>
      <c r="Q29" s="17" t="s">
        <v>32</v>
      </c>
      <c r="R29" s="14">
        <v>111888</v>
      </c>
      <c r="S29" s="23" t="s">
        <v>33</v>
      </c>
      <c r="T29" s="16" t="s">
        <v>161</v>
      </c>
      <c r="U29" s="16" t="s">
        <v>90</v>
      </c>
      <c r="V29" s="16">
        <v>1012274</v>
      </c>
      <c r="W29" s="259" t="s">
        <v>8858</v>
      </c>
      <c r="X29" s="16"/>
    </row>
    <row r="30" spans="1:24">
      <c r="A30" s="15" t="s">
        <v>102</v>
      </c>
      <c r="B30" s="15" t="s">
        <v>92</v>
      </c>
      <c r="C30" s="45" t="s">
        <v>8866</v>
      </c>
      <c r="D30" s="15" t="s">
        <v>2467</v>
      </c>
      <c r="E30" s="24">
        <v>45806.732638888891</v>
      </c>
      <c r="F30" s="15">
        <v>10.3</v>
      </c>
      <c r="G30" s="341" t="s">
        <v>3121</v>
      </c>
      <c r="H30" s="15"/>
      <c r="I30" s="15"/>
      <c r="J30" s="15"/>
      <c r="K30" s="15"/>
      <c r="L30" s="15">
        <v>77</v>
      </c>
      <c r="M30" s="15">
        <v>54</v>
      </c>
      <c r="N30" s="15">
        <v>30</v>
      </c>
      <c r="O30" s="15"/>
      <c r="P30" s="14">
        <f t="shared" si="2"/>
        <v>161</v>
      </c>
      <c r="Q30" s="17" t="s">
        <v>32</v>
      </c>
      <c r="R30" s="14">
        <v>111889</v>
      </c>
      <c r="S30" s="23" t="s">
        <v>33</v>
      </c>
      <c r="T30" s="16" t="s">
        <v>161</v>
      </c>
      <c r="U30" s="16" t="s">
        <v>90</v>
      </c>
      <c r="V30" s="16">
        <v>1012275</v>
      </c>
      <c r="W30" s="259" t="s">
        <v>8858</v>
      </c>
      <c r="X30" s="16"/>
    </row>
    <row r="31" spans="1:24">
      <c r="A31" s="11" t="s">
        <v>19</v>
      </c>
      <c r="B31" s="7"/>
      <c r="C31" s="7"/>
      <c r="D31" s="7"/>
      <c r="E31" s="11"/>
      <c r="F31" s="7"/>
      <c r="G31" s="7"/>
      <c r="H31" s="11">
        <f t="shared" ref="H31:P31" si="3">SUM(H25:H30)</f>
        <v>0</v>
      </c>
      <c r="I31" s="11">
        <f t="shared" si="3"/>
        <v>0</v>
      </c>
      <c r="J31" s="11">
        <f t="shared" si="3"/>
        <v>0</v>
      </c>
      <c r="K31" s="11">
        <f t="shared" si="3"/>
        <v>0</v>
      </c>
      <c r="L31" s="11">
        <f t="shared" si="3"/>
        <v>494</v>
      </c>
      <c r="M31" s="11">
        <f t="shared" si="3"/>
        <v>346</v>
      </c>
      <c r="N31" s="11">
        <f t="shared" si="3"/>
        <v>90</v>
      </c>
      <c r="O31" s="11">
        <f t="shared" si="3"/>
        <v>36</v>
      </c>
      <c r="P31" s="11">
        <f t="shared" si="3"/>
        <v>966</v>
      </c>
      <c r="Q31" s="12"/>
      <c r="R31" s="12"/>
      <c r="S31" s="12"/>
      <c r="T31" s="12"/>
      <c r="U31" s="12"/>
      <c r="V31" s="12"/>
      <c r="W31" s="12"/>
      <c r="X31" s="12"/>
    </row>
    <row r="32" spans="1:24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5.75" customHeight="1">
      <c r="A33" s="166" t="s">
        <v>34</v>
      </c>
      <c r="B33" s="1562"/>
      <c r="C33" s="1562"/>
      <c r="D33" s="1562"/>
      <c r="E33" s="1"/>
      <c r="F33" s="1"/>
      <c r="G33" s="1"/>
      <c r="H33" s="1"/>
      <c r="I33" s="1"/>
      <c r="J33" s="1563"/>
      <c r="K33" s="1563"/>
      <c r="L33" s="156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18">
      <c r="A34" s="187" t="s">
        <v>35</v>
      </c>
      <c r="B34" s="186" t="s">
        <v>36</v>
      </c>
      <c r="C34" s="239" t="s">
        <v>37</v>
      </c>
      <c r="D34" s="24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4" t="s">
        <v>4605</v>
      </c>
      <c r="B35" s="1564"/>
      <c r="C35" s="1564"/>
      <c r="D35" s="242"/>
      <c r="E35" s="243" t="s">
        <v>40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5" t="s">
        <v>42</v>
      </c>
      <c r="B36" s="1772" t="s">
        <v>8867</v>
      </c>
      <c r="C36" s="1772"/>
      <c r="D36" s="1"/>
      <c r="E36" s="1"/>
    </row>
    <row r="37" spans="1:24">
      <c r="A37" s="5" t="s">
        <v>42</v>
      </c>
      <c r="B37" s="1772"/>
      <c r="C37" s="1772"/>
    </row>
    <row r="38" spans="1:24">
      <c r="A38" s="5" t="s">
        <v>43</v>
      </c>
      <c r="B38" s="1566">
        <v>358401975167</v>
      </c>
      <c r="C38" s="1565"/>
      <c r="D38" s="1"/>
      <c r="E38" s="1"/>
    </row>
    <row r="39" spans="1:24">
      <c r="A39" s="5" t="s">
        <v>44</v>
      </c>
      <c r="B39" s="1567">
        <v>0.66666666666666663</v>
      </c>
      <c r="C39" s="1565"/>
      <c r="D39" s="1"/>
      <c r="E39" s="1"/>
    </row>
    <row r="41" spans="1:24" ht="23.25" customHeight="1">
      <c r="A41" s="1559" t="s">
        <v>205</v>
      </c>
      <c r="B41" s="1559"/>
      <c r="C41" s="1559"/>
      <c r="D41" s="1559"/>
      <c r="E41" s="1559"/>
      <c r="F41" s="1559"/>
      <c r="G41" s="7"/>
      <c r="H41" s="1559" t="s">
        <v>346</v>
      </c>
      <c r="I41" s="1559"/>
      <c r="J41" s="1559"/>
      <c r="K41" s="1559"/>
      <c r="L41" s="1559"/>
      <c r="M41" s="1559"/>
      <c r="N41" s="1559"/>
      <c r="O41" s="1559"/>
      <c r="P41" s="1559"/>
      <c r="Q41" s="1741" t="s">
        <v>7057</v>
      </c>
      <c r="R41" s="1742"/>
      <c r="S41" s="1742"/>
      <c r="T41" s="1742"/>
      <c r="U41" s="1742"/>
      <c r="V41" s="1742"/>
      <c r="W41" s="1742"/>
      <c r="X41" s="1742"/>
    </row>
    <row r="42" spans="1:24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15" t="s">
        <v>142</v>
      </c>
      <c r="B43" s="15" t="s">
        <v>72</v>
      </c>
      <c r="C43" s="15" t="s">
        <v>8868</v>
      </c>
      <c r="D43" s="15" t="s">
        <v>71</v>
      </c>
      <c r="E43" s="24">
        <v>45806.711805555555</v>
      </c>
      <c r="F43" s="15">
        <v>14.5</v>
      </c>
      <c r="G43" s="37"/>
      <c r="H43" s="15"/>
      <c r="I43" s="15"/>
      <c r="J43" s="15"/>
      <c r="K43" s="15"/>
      <c r="L43" s="15">
        <v>27</v>
      </c>
      <c r="M43" s="15">
        <v>81</v>
      </c>
      <c r="N43" s="15">
        <v>53</v>
      </c>
      <c r="O43" s="15"/>
      <c r="P43" s="14">
        <f>SUM(H43:O43)</f>
        <v>161</v>
      </c>
      <c r="Q43" s="14" t="s">
        <v>30</v>
      </c>
      <c r="R43" s="14">
        <v>111852</v>
      </c>
      <c r="S43" s="14" t="s">
        <v>31</v>
      </c>
      <c r="T43" s="16" t="s">
        <v>169</v>
      </c>
      <c r="U43" s="16" t="s">
        <v>90</v>
      </c>
      <c r="V43" s="16">
        <v>1012279</v>
      </c>
      <c r="W43" s="16" t="s">
        <v>8854</v>
      </c>
      <c r="X43" s="16"/>
    </row>
    <row r="44" spans="1:24">
      <c r="A44" s="15" t="s">
        <v>141</v>
      </c>
      <c r="B44" s="15" t="s">
        <v>69</v>
      </c>
      <c r="C44" s="15" t="s">
        <v>8869</v>
      </c>
      <c r="D44" s="15" t="s">
        <v>68</v>
      </c>
      <c r="E44" s="24">
        <v>45805.760416666664</v>
      </c>
      <c r="F44" s="15">
        <v>14.5</v>
      </c>
      <c r="G44" s="37"/>
      <c r="H44" s="15"/>
      <c r="I44" s="15"/>
      <c r="J44" s="15"/>
      <c r="K44" s="15"/>
      <c r="L44" s="15">
        <v>80</v>
      </c>
      <c r="M44" s="15">
        <v>54</v>
      </c>
      <c r="N44" s="15">
        <v>27</v>
      </c>
      <c r="O44" s="15"/>
      <c r="P44" s="14">
        <f>SUM(H44:O44)</f>
        <v>161</v>
      </c>
      <c r="Q44" s="14" t="s">
        <v>30</v>
      </c>
      <c r="R44" s="14">
        <v>111853</v>
      </c>
      <c r="S44" s="14" t="s">
        <v>31</v>
      </c>
      <c r="T44" s="16" t="s">
        <v>169</v>
      </c>
      <c r="U44" s="16" t="s">
        <v>90</v>
      </c>
      <c r="V44" s="16">
        <v>1012280</v>
      </c>
      <c r="W44" s="16" t="s">
        <v>8854</v>
      </c>
      <c r="X44" s="16"/>
    </row>
    <row r="45" spans="1:24">
      <c r="A45" s="15" t="s">
        <v>150</v>
      </c>
      <c r="B45" s="15" t="s">
        <v>57</v>
      </c>
      <c r="C45" s="15" t="s">
        <v>8870</v>
      </c>
      <c r="D45" s="15" t="s">
        <v>56</v>
      </c>
      <c r="E45" s="24">
        <v>45806.229166666664</v>
      </c>
      <c r="F45" s="15">
        <v>10.3</v>
      </c>
      <c r="G45" s="37"/>
      <c r="H45" s="15"/>
      <c r="I45" s="15"/>
      <c r="J45" s="15">
        <v>66</v>
      </c>
      <c r="K45" s="15">
        <v>152</v>
      </c>
      <c r="L45" s="15"/>
      <c r="M45" s="15"/>
      <c r="N45" s="15"/>
      <c r="O45" s="15"/>
      <c r="P45" s="14">
        <f>SUM(H45:O45)</f>
        <v>218</v>
      </c>
      <c r="Q45" s="14" t="s">
        <v>30</v>
      </c>
      <c r="R45" s="14">
        <v>111854</v>
      </c>
      <c r="S45" s="14" t="s">
        <v>31</v>
      </c>
      <c r="T45" s="16" t="s">
        <v>169</v>
      </c>
      <c r="U45" s="16" t="s">
        <v>90</v>
      </c>
      <c r="V45" s="16">
        <v>1012281</v>
      </c>
      <c r="W45" s="456" t="s">
        <v>8854</v>
      </c>
      <c r="X45" s="16"/>
    </row>
    <row r="46" spans="1:24">
      <c r="A46" s="15" t="s">
        <v>111</v>
      </c>
      <c r="B46" s="15" t="s">
        <v>65</v>
      </c>
      <c r="C46" s="15" t="s">
        <v>8871</v>
      </c>
      <c r="D46" s="15" t="s">
        <v>64</v>
      </c>
      <c r="E46" s="24">
        <v>45806.472222222219</v>
      </c>
      <c r="F46" s="15">
        <v>14.8</v>
      </c>
      <c r="G46" s="37" t="s">
        <v>634</v>
      </c>
      <c r="H46" s="15"/>
      <c r="I46" s="15"/>
      <c r="J46" s="15"/>
      <c r="K46" s="15"/>
      <c r="L46" s="15">
        <v>161</v>
      </c>
      <c r="M46" s="15"/>
      <c r="N46" s="15"/>
      <c r="O46" s="15"/>
      <c r="P46" s="14">
        <f>SUM(H46:O46)</f>
        <v>161</v>
      </c>
      <c r="Q46" s="14" t="s">
        <v>30</v>
      </c>
      <c r="R46" s="14">
        <v>111842</v>
      </c>
      <c r="S46" s="23" t="s">
        <v>33</v>
      </c>
      <c r="T46" s="16" t="s">
        <v>169</v>
      </c>
      <c r="U46" s="16" t="s">
        <v>90</v>
      </c>
      <c r="V46" s="16">
        <v>1012282</v>
      </c>
      <c r="W46" s="456" t="s">
        <v>8872</v>
      </c>
      <c r="X46" s="16"/>
    </row>
    <row r="47" spans="1:24" ht="38.25">
      <c r="A47" s="15" t="s">
        <v>152</v>
      </c>
      <c r="B47" s="15" t="s">
        <v>78</v>
      </c>
      <c r="C47" s="15" t="s">
        <v>8873</v>
      </c>
      <c r="D47" s="15" t="s">
        <v>932</v>
      </c>
      <c r="E47" s="24">
        <v>45807.003472222219</v>
      </c>
      <c r="F47" s="15">
        <v>10.3</v>
      </c>
      <c r="G47" s="37" t="s">
        <v>8874</v>
      </c>
      <c r="H47" s="15"/>
      <c r="I47" s="15"/>
      <c r="J47" s="15">
        <v>27</v>
      </c>
      <c r="K47" s="15"/>
      <c r="L47" s="15">
        <v>0</v>
      </c>
      <c r="M47" s="15">
        <v>134</v>
      </c>
      <c r="N47" s="15"/>
      <c r="O47" s="15"/>
      <c r="P47" s="14">
        <f>SUM(H47:O47)</f>
        <v>161</v>
      </c>
      <c r="Q47" s="17" t="s">
        <v>32</v>
      </c>
      <c r="R47" s="14">
        <v>111883</v>
      </c>
      <c r="S47" s="23" t="s">
        <v>33</v>
      </c>
      <c r="T47" s="16" t="s">
        <v>161</v>
      </c>
      <c r="U47" s="16" t="s">
        <v>90</v>
      </c>
      <c r="V47" s="16">
        <v>1012283</v>
      </c>
      <c r="W47" s="456" t="s">
        <v>8875</v>
      </c>
      <c r="X47" s="16"/>
    </row>
    <row r="48" spans="1:24">
      <c r="A48" s="11" t="s">
        <v>19</v>
      </c>
      <c r="B48" s="7"/>
      <c r="C48" s="7"/>
      <c r="D48" s="7"/>
      <c r="E48" s="11"/>
      <c r="F48" s="7"/>
      <c r="G48" s="7"/>
      <c r="H48" s="11">
        <f t="shared" ref="H48:P48" si="4">SUM(H43:H47)</f>
        <v>0</v>
      </c>
      <c r="I48" s="11">
        <f t="shared" si="4"/>
        <v>0</v>
      </c>
      <c r="J48" s="11">
        <f t="shared" si="4"/>
        <v>93</v>
      </c>
      <c r="K48" s="11">
        <f t="shared" si="4"/>
        <v>152</v>
      </c>
      <c r="L48" s="11">
        <f t="shared" si="4"/>
        <v>268</v>
      </c>
      <c r="M48" s="11">
        <f t="shared" si="4"/>
        <v>269</v>
      </c>
      <c r="N48" s="11">
        <f t="shared" si="4"/>
        <v>80</v>
      </c>
      <c r="O48" s="11">
        <f t="shared" si="4"/>
        <v>0</v>
      </c>
      <c r="P48" s="11">
        <f t="shared" si="4"/>
        <v>862</v>
      </c>
      <c r="Q48" s="12"/>
      <c r="R48" s="12"/>
      <c r="S48" s="12"/>
      <c r="T48" s="12"/>
      <c r="U48" s="12"/>
      <c r="V48" s="12"/>
      <c r="W48" s="12"/>
      <c r="X48" s="12"/>
    </row>
    <row r="49" spans="1:23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4" t="s">
        <v>161</v>
      </c>
      <c r="B52" s="1564" t="s">
        <v>7158</v>
      </c>
      <c r="C52" s="1564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4" t="s">
        <v>169</v>
      </c>
      <c r="B53" s="1564" t="s">
        <v>7138</v>
      </c>
      <c r="C53" s="156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5" t="s">
        <v>42</v>
      </c>
      <c r="B54" s="1772" t="s">
        <v>8876</v>
      </c>
      <c r="C54" s="1772"/>
      <c r="D54" s="1"/>
      <c r="E54" s="1"/>
    </row>
    <row r="55" spans="1:23">
      <c r="A55" s="5" t="s">
        <v>42</v>
      </c>
      <c r="B55" s="1772"/>
      <c r="C55" s="1772"/>
    </row>
    <row r="56" spans="1:23">
      <c r="A56" s="5" t="s">
        <v>43</v>
      </c>
      <c r="B56" s="1566">
        <v>358400865340</v>
      </c>
      <c r="C56" s="1565"/>
      <c r="D56" s="1"/>
      <c r="E56" s="1"/>
    </row>
    <row r="57" spans="1:23">
      <c r="A57" s="5" t="s">
        <v>44</v>
      </c>
      <c r="B57" s="1567">
        <v>0.66666666666666663</v>
      </c>
      <c r="C57" s="1565"/>
      <c r="D57" s="1"/>
      <c r="E57" s="1"/>
    </row>
  </sheetData>
  <mergeCells count="33">
    <mergeCell ref="B15:C15"/>
    <mergeCell ref="A1:F1"/>
    <mergeCell ref="H1:P1"/>
    <mergeCell ref="Q1:X1"/>
    <mergeCell ref="B13:D13"/>
    <mergeCell ref="J13:L13"/>
    <mergeCell ref="Q23:X23"/>
    <mergeCell ref="B33:D33"/>
    <mergeCell ref="J33:L33"/>
    <mergeCell ref="B35:C35"/>
    <mergeCell ref="B36:C36"/>
    <mergeCell ref="H23:P23"/>
    <mergeCell ref="A23:F23"/>
    <mergeCell ref="Q41:X41"/>
    <mergeCell ref="B50:D50"/>
    <mergeCell ref="J50:L50"/>
    <mergeCell ref="B38:C38"/>
    <mergeCell ref="B39:C39"/>
    <mergeCell ref="B55:C55"/>
    <mergeCell ref="B56:C56"/>
    <mergeCell ref="B57:C57"/>
    <mergeCell ref="A41:F41"/>
    <mergeCell ref="H41:P41"/>
    <mergeCell ref="B16:C16"/>
    <mergeCell ref="B17:C17"/>
    <mergeCell ref="B53:C53"/>
    <mergeCell ref="B52:C52"/>
    <mergeCell ref="B54:C54"/>
    <mergeCell ref="B37:C37"/>
    <mergeCell ref="B18:C18"/>
    <mergeCell ref="B19:C19"/>
    <mergeCell ref="B20:C20"/>
    <mergeCell ref="B21:C21"/>
  </mergeCells>
  <pageMargins left="0.7" right="0.7" top="0.75" bottom="0.75" header="0.3" footer="0.3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88AF-2959-40F7-AA02-24EC44E4FE70}">
  <sheetPr>
    <tabColor theme="9" tint="0.39997558519241921"/>
  </sheetPr>
  <dimension ref="A1:X55"/>
  <sheetViews>
    <sheetView workbookViewId="0">
      <selection activeCell="M8" sqref="M8:O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9.42578125" customWidth="1"/>
    <col min="6" max="6" width="9.140625" bestFit="1" customWidth="1"/>
    <col min="7" max="7" width="19.28515625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4.85546875" customWidth="1"/>
  </cols>
  <sheetData>
    <row r="1" spans="1:24" ht="23.25">
      <c r="A1" s="1559" t="s">
        <v>345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8877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152</v>
      </c>
      <c r="B3" s="15" t="s">
        <v>78</v>
      </c>
      <c r="C3" s="15" t="s">
        <v>8878</v>
      </c>
      <c r="D3" s="15" t="s">
        <v>99</v>
      </c>
      <c r="E3" s="24">
        <v>45803.277777777781</v>
      </c>
      <c r="F3" s="15">
        <v>10.8</v>
      </c>
      <c r="G3" s="316" t="s">
        <v>1323</v>
      </c>
      <c r="H3" s="314"/>
      <c r="I3" s="314"/>
      <c r="J3" s="314"/>
      <c r="K3" s="314"/>
      <c r="L3" s="314">
        <v>144</v>
      </c>
      <c r="M3" s="15"/>
      <c r="N3" s="15"/>
      <c r="O3" s="15"/>
      <c r="P3" s="14">
        <f t="shared" ref="P3:P8" si="0">SUM(H3:O3)</f>
        <v>144</v>
      </c>
      <c r="Q3" s="17" t="s">
        <v>32</v>
      </c>
      <c r="R3" s="14">
        <v>111787</v>
      </c>
      <c r="S3" s="23" t="s">
        <v>33</v>
      </c>
      <c r="T3" s="16" t="s">
        <v>100</v>
      </c>
      <c r="U3" s="16" t="s">
        <v>90</v>
      </c>
      <c r="V3" s="16">
        <v>1012243</v>
      </c>
      <c r="W3" s="16" t="s">
        <v>8879</v>
      </c>
      <c r="X3" s="16"/>
    </row>
    <row r="4" spans="1:24">
      <c r="A4" s="15" t="s">
        <v>152</v>
      </c>
      <c r="B4" s="15" t="s">
        <v>78</v>
      </c>
      <c r="C4" s="35" t="s">
        <v>8880</v>
      </c>
      <c r="D4" s="15" t="s">
        <v>99</v>
      </c>
      <c r="E4" s="24">
        <v>45803.277777777781</v>
      </c>
      <c r="F4" s="15">
        <v>10.8</v>
      </c>
      <c r="G4" s="37" t="s">
        <v>3561</v>
      </c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7" t="s">
        <v>32</v>
      </c>
      <c r="R4" s="14">
        <v>111823</v>
      </c>
      <c r="S4" s="23" t="s">
        <v>33</v>
      </c>
      <c r="T4" s="16" t="s">
        <v>100</v>
      </c>
      <c r="U4" s="16" t="s">
        <v>90</v>
      </c>
      <c r="V4" s="16">
        <v>1012244</v>
      </c>
      <c r="W4" s="16" t="s">
        <v>8879</v>
      </c>
      <c r="X4" s="16"/>
    </row>
    <row r="5" spans="1:24" ht="25.5">
      <c r="A5" s="15" t="s">
        <v>86</v>
      </c>
      <c r="B5" s="15" t="s">
        <v>78</v>
      </c>
      <c r="C5" s="35" t="s">
        <v>8881</v>
      </c>
      <c r="D5" s="15" t="s">
        <v>99</v>
      </c>
      <c r="E5" s="24">
        <v>45803.277777777781</v>
      </c>
      <c r="F5" s="15">
        <v>10.8</v>
      </c>
      <c r="G5" s="37" t="s">
        <v>8882</v>
      </c>
      <c r="H5" s="15"/>
      <c r="I5" s="15"/>
      <c r="J5" s="15"/>
      <c r="K5" s="15"/>
      <c r="L5" s="35">
        <v>88</v>
      </c>
      <c r="M5" s="35">
        <v>53</v>
      </c>
      <c r="N5" s="35">
        <v>20</v>
      </c>
      <c r="O5" s="15"/>
      <c r="P5" s="14">
        <f t="shared" si="0"/>
        <v>161</v>
      </c>
      <c r="Q5" s="17" t="s">
        <v>32</v>
      </c>
      <c r="R5" s="14">
        <v>111825</v>
      </c>
      <c r="S5" s="23" t="s">
        <v>33</v>
      </c>
      <c r="T5" s="16" t="s">
        <v>100</v>
      </c>
      <c r="U5" s="16" t="s">
        <v>90</v>
      </c>
      <c r="V5" s="16">
        <v>1012245</v>
      </c>
      <c r="W5" s="16" t="s">
        <v>8879</v>
      </c>
      <c r="X5" s="16"/>
    </row>
    <row r="6" spans="1:24">
      <c r="A6" s="15" t="s">
        <v>3866</v>
      </c>
      <c r="B6" s="15" t="s">
        <v>78</v>
      </c>
      <c r="C6" s="35" t="s">
        <v>8883</v>
      </c>
      <c r="D6" s="15" t="s">
        <v>99</v>
      </c>
      <c r="E6" s="24">
        <v>45803.277777777781</v>
      </c>
      <c r="F6" s="15">
        <v>10.8</v>
      </c>
      <c r="G6" s="37" t="s">
        <v>3121</v>
      </c>
      <c r="H6" s="15"/>
      <c r="I6" s="15"/>
      <c r="J6" s="15"/>
      <c r="K6" s="15"/>
      <c r="L6" s="35">
        <v>32</v>
      </c>
      <c r="M6" s="35">
        <v>129</v>
      </c>
      <c r="N6" s="15"/>
      <c r="O6" s="15"/>
      <c r="P6" s="14">
        <f t="shared" si="0"/>
        <v>161</v>
      </c>
      <c r="Q6" s="17" t="s">
        <v>32</v>
      </c>
      <c r="R6" s="14">
        <v>111826</v>
      </c>
      <c r="S6" s="23" t="s">
        <v>33</v>
      </c>
      <c r="T6" s="16" t="s">
        <v>100</v>
      </c>
      <c r="U6" s="16" t="s">
        <v>90</v>
      </c>
      <c r="V6" s="16">
        <v>1012246</v>
      </c>
      <c r="W6" s="16" t="s">
        <v>8879</v>
      </c>
      <c r="X6" s="16"/>
    </row>
    <row r="7" spans="1:24">
      <c r="A7" s="15" t="s">
        <v>119</v>
      </c>
      <c r="B7" s="15" t="s">
        <v>78</v>
      </c>
      <c r="C7" s="35" t="s">
        <v>8884</v>
      </c>
      <c r="D7" s="15" t="s">
        <v>99</v>
      </c>
      <c r="E7" s="24">
        <v>45803.277777777781</v>
      </c>
      <c r="F7" s="15">
        <v>10.8</v>
      </c>
      <c r="G7" s="37" t="s">
        <v>3121</v>
      </c>
      <c r="H7" s="15"/>
      <c r="I7" s="15"/>
      <c r="J7" s="15"/>
      <c r="K7" s="15"/>
      <c r="L7" s="35">
        <v>90</v>
      </c>
      <c r="M7" s="35">
        <v>71</v>
      </c>
      <c r="N7" s="15"/>
      <c r="O7" s="15"/>
      <c r="P7" s="14">
        <f t="shared" si="0"/>
        <v>161</v>
      </c>
      <c r="Q7" s="17" t="s">
        <v>32</v>
      </c>
      <c r="R7" s="14">
        <v>111827</v>
      </c>
      <c r="S7" s="23" t="s">
        <v>33</v>
      </c>
      <c r="T7" s="16" t="s">
        <v>100</v>
      </c>
      <c r="U7" s="16" t="s">
        <v>90</v>
      </c>
      <c r="V7" s="16">
        <v>1012247</v>
      </c>
      <c r="W7" s="16" t="s">
        <v>8879</v>
      </c>
      <c r="X7" s="16"/>
    </row>
    <row r="8" spans="1:24">
      <c r="A8" s="15" t="s">
        <v>8885</v>
      </c>
      <c r="B8" s="15" t="s">
        <v>78</v>
      </c>
      <c r="C8" s="35" t="s">
        <v>8886</v>
      </c>
      <c r="D8" s="15" t="s">
        <v>99</v>
      </c>
      <c r="E8" s="24">
        <v>45803.277777777781</v>
      </c>
      <c r="F8" s="15">
        <v>10.8</v>
      </c>
      <c r="G8" s="37" t="s">
        <v>3121</v>
      </c>
      <c r="H8" s="15"/>
      <c r="I8" s="15"/>
      <c r="J8" s="15"/>
      <c r="K8" s="15"/>
      <c r="L8" s="15"/>
      <c r="M8" s="35">
        <v>77</v>
      </c>
      <c r="N8" s="35">
        <v>54</v>
      </c>
      <c r="O8" s="35">
        <v>30</v>
      </c>
      <c r="P8" s="14">
        <f t="shared" si="0"/>
        <v>161</v>
      </c>
      <c r="Q8" s="17" t="s">
        <v>32</v>
      </c>
      <c r="R8" s="14">
        <v>111829</v>
      </c>
      <c r="S8" s="23" t="s">
        <v>33</v>
      </c>
      <c r="T8" s="16" t="s">
        <v>100</v>
      </c>
      <c r="U8" s="16" t="s">
        <v>90</v>
      </c>
      <c r="V8" s="16">
        <v>1012248</v>
      </c>
      <c r="W8" s="16" t="s">
        <v>8879</v>
      </c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515</v>
      </c>
      <c r="M9" s="11">
        <f t="shared" si="1"/>
        <v>330</v>
      </c>
      <c r="N9" s="11">
        <f t="shared" si="1"/>
        <v>74</v>
      </c>
      <c r="O9" s="11">
        <f t="shared" si="1"/>
        <v>30</v>
      </c>
      <c r="P9" s="11">
        <f t="shared" si="1"/>
        <v>949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5244</v>
      </c>
      <c r="B13" s="1564"/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7354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566">
        <v>358465941131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567">
        <v>0.58333333333333337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8887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8888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 t="s">
        <v>86</v>
      </c>
      <c r="B21" s="15" t="s">
        <v>92</v>
      </c>
      <c r="C21" s="35" t="s">
        <v>8889</v>
      </c>
      <c r="D21" s="15" t="s">
        <v>620</v>
      </c>
      <c r="E21" s="24">
        <v>45804.989583333336</v>
      </c>
      <c r="F21" s="15">
        <v>10.3</v>
      </c>
      <c r="G21" s="341" t="s">
        <v>3121</v>
      </c>
      <c r="H21" s="15"/>
      <c r="I21" s="15"/>
      <c r="J21" s="15"/>
      <c r="K21" s="15"/>
      <c r="L21" s="35">
        <v>80</v>
      </c>
      <c r="M21" s="35">
        <v>81</v>
      </c>
      <c r="N21" s="15"/>
      <c r="O21" s="15"/>
      <c r="P21" s="14">
        <f t="shared" ref="P21:P26" si="2">SUM(H21:O21)</f>
        <v>161</v>
      </c>
      <c r="Q21" s="17" t="s">
        <v>32</v>
      </c>
      <c r="R21" s="14">
        <v>111830</v>
      </c>
      <c r="S21" s="23" t="s">
        <v>33</v>
      </c>
      <c r="T21" s="16" t="s">
        <v>161</v>
      </c>
      <c r="U21" s="16" t="s">
        <v>90</v>
      </c>
      <c r="V21" s="16">
        <v>1012231</v>
      </c>
      <c r="W21" s="16" t="s">
        <v>8890</v>
      </c>
      <c r="X21" s="16"/>
    </row>
    <row r="22" spans="1:24">
      <c r="A22" s="15" t="s">
        <v>119</v>
      </c>
      <c r="B22" s="15" t="s">
        <v>92</v>
      </c>
      <c r="C22" s="35" t="s">
        <v>8891</v>
      </c>
      <c r="D22" s="15" t="s">
        <v>6981</v>
      </c>
      <c r="E22" s="24">
        <v>45804.319444444445</v>
      </c>
      <c r="F22" s="15">
        <v>10.8</v>
      </c>
      <c r="G22" s="341" t="s">
        <v>3121</v>
      </c>
      <c r="H22" s="15"/>
      <c r="I22" s="15"/>
      <c r="J22" s="15"/>
      <c r="K22" s="15"/>
      <c r="L22" s="35">
        <v>43</v>
      </c>
      <c r="M22" s="35">
        <v>24</v>
      </c>
      <c r="N22" s="35">
        <v>94</v>
      </c>
      <c r="O22" s="15"/>
      <c r="P22" s="14">
        <f t="shared" si="2"/>
        <v>161</v>
      </c>
      <c r="Q22" s="17" t="s">
        <v>32</v>
      </c>
      <c r="R22" s="14">
        <v>111833</v>
      </c>
      <c r="S22" s="23" t="s">
        <v>33</v>
      </c>
      <c r="T22" s="16" t="s">
        <v>161</v>
      </c>
      <c r="U22" s="16" t="s">
        <v>90</v>
      </c>
      <c r="V22" s="16">
        <v>1012232</v>
      </c>
      <c r="W22" s="16" t="s">
        <v>8890</v>
      </c>
      <c r="X22" s="16"/>
    </row>
    <row r="23" spans="1:24">
      <c r="A23" s="15" t="s">
        <v>86</v>
      </c>
      <c r="B23" s="15" t="s">
        <v>92</v>
      </c>
      <c r="C23" s="35" t="s">
        <v>8892</v>
      </c>
      <c r="D23" s="15" t="s">
        <v>6981</v>
      </c>
      <c r="E23" s="24">
        <v>45804.319444444445</v>
      </c>
      <c r="F23" s="15">
        <v>10.8</v>
      </c>
      <c r="G23" s="341" t="s">
        <v>3121</v>
      </c>
      <c r="H23" s="15"/>
      <c r="I23" s="15"/>
      <c r="J23" s="15"/>
      <c r="K23" s="15"/>
      <c r="L23" s="15"/>
      <c r="M23" s="35">
        <v>93</v>
      </c>
      <c r="N23" s="35">
        <v>47</v>
      </c>
      <c r="O23" s="35">
        <v>21</v>
      </c>
      <c r="P23" s="14">
        <f t="shared" si="2"/>
        <v>161</v>
      </c>
      <c r="Q23" s="17" t="s">
        <v>32</v>
      </c>
      <c r="R23" s="14">
        <v>111831</v>
      </c>
      <c r="S23" s="23" t="s">
        <v>33</v>
      </c>
      <c r="T23" s="16" t="s">
        <v>161</v>
      </c>
      <c r="U23" s="16" t="s">
        <v>90</v>
      </c>
      <c r="V23" s="16">
        <v>1012233</v>
      </c>
      <c r="W23" s="16" t="s">
        <v>8893</v>
      </c>
      <c r="X23" s="16"/>
    </row>
    <row r="24" spans="1:24">
      <c r="A24" s="15" t="s">
        <v>86</v>
      </c>
      <c r="B24" s="15" t="s">
        <v>92</v>
      </c>
      <c r="C24" s="35" t="s">
        <v>8894</v>
      </c>
      <c r="D24" s="15" t="s">
        <v>6981</v>
      </c>
      <c r="E24" s="24">
        <v>45804.319444444445</v>
      </c>
      <c r="F24" s="15">
        <v>10.8</v>
      </c>
      <c r="G24" s="37" t="s">
        <v>401</v>
      </c>
      <c r="H24" s="15"/>
      <c r="I24" s="15"/>
      <c r="J24" s="15"/>
      <c r="K24" s="15"/>
      <c r="L24" s="35">
        <v>161</v>
      </c>
      <c r="M24" s="15"/>
      <c r="N24" s="15"/>
      <c r="O24" s="15"/>
      <c r="P24" s="14">
        <f t="shared" si="2"/>
        <v>161</v>
      </c>
      <c r="Q24" s="17" t="s">
        <v>32</v>
      </c>
      <c r="R24" s="14">
        <v>111832</v>
      </c>
      <c r="S24" s="23" t="s">
        <v>33</v>
      </c>
      <c r="T24" s="16" t="s">
        <v>161</v>
      </c>
      <c r="U24" s="16" t="s">
        <v>90</v>
      </c>
      <c r="V24" s="16">
        <v>1012234</v>
      </c>
      <c r="W24" s="16" t="s">
        <v>8893</v>
      </c>
      <c r="X24" s="16"/>
    </row>
    <row r="25" spans="1:24">
      <c r="A25" s="15" t="s">
        <v>102</v>
      </c>
      <c r="B25" s="15" t="s">
        <v>92</v>
      </c>
      <c r="C25" s="35" t="s">
        <v>8895</v>
      </c>
      <c r="D25" s="15" t="s">
        <v>6981</v>
      </c>
      <c r="E25" s="24">
        <v>45804.319444444445</v>
      </c>
      <c r="F25" s="15">
        <v>10.8</v>
      </c>
      <c r="G25" s="37" t="s">
        <v>3121</v>
      </c>
      <c r="H25" s="15"/>
      <c r="I25" s="15"/>
      <c r="J25" s="15"/>
      <c r="K25" s="15"/>
      <c r="L25" s="35">
        <v>101</v>
      </c>
      <c r="M25" s="35">
        <v>60</v>
      </c>
      <c r="N25" s="15"/>
      <c r="O25" s="15"/>
      <c r="P25" s="14">
        <f t="shared" si="2"/>
        <v>161</v>
      </c>
      <c r="Q25" s="17" t="s">
        <v>32</v>
      </c>
      <c r="R25" s="14">
        <v>111834</v>
      </c>
      <c r="S25" s="23" t="s">
        <v>33</v>
      </c>
      <c r="T25" s="16" t="s">
        <v>161</v>
      </c>
      <c r="U25" s="16" t="s">
        <v>90</v>
      </c>
      <c r="V25" s="16">
        <v>1012235</v>
      </c>
      <c r="W25" s="16" t="s">
        <v>8893</v>
      </c>
      <c r="X25" s="16"/>
    </row>
    <row r="26" spans="1:24">
      <c r="A26" s="15" t="s">
        <v>3916</v>
      </c>
      <c r="B26" s="15" t="s">
        <v>92</v>
      </c>
      <c r="C26" s="35" t="s">
        <v>8896</v>
      </c>
      <c r="D26" s="15" t="s">
        <v>6981</v>
      </c>
      <c r="E26" s="24">
        <v>45804.319444444445</v>
      </c>
      <c r="F26" s="15">
        <v>10.8</v>
      </c>
      <c r="G26" s="37" t="s">
        <v>3121</v>
      </c>
      <c r="H26" s="15"/>
      <c r="I26" s="15"/>
      <c r="J26" s="15"/>
      <c r="K26" s="15"/>
      <c r="L26" s="35">
        <v>90</v>
      </c>
      <c r="M26" s="35">
        <v>71</v>
      </c>
      <c r="N26" s="15"/>
      <c r="O26" s="15"/>
      <c r="P26" s="14">
        <f t="shared" si="2"/>
        <v>161</v>
      </c>
      <c r="Q26" s="17" t="s">
        <v>32</v>
      </c>
      <c r="R26" s="14">
        <v>111828</v>
      </c>
      <c r="S26" s="23" t="s">
        <v>33</v>
      </c>
      <c r="T26" s="16" t="s">
        <v>161</v>
      </c>
      <c r="U26" s="16" t="s">
        <v>90</v>
      </c>
      <c r="V26" s="16">
        <v>1012236</v>
      </c>
      <c r="W26" s="16" t="s">
        <v>8893</v>
      </c>
      <c r="X26" s="16"/>
    </row>
    <row r="27" spans="1:24">
      <c r="A27" s="11" t="s">
        <v>19</v>
      </c>
      <c r="B27" s="7"/>
      <c r="C27" s="7"/>
      <c r="D27" s="7"/>
      <c r="E27" s="11"/>
      <c r="F27" s="7"/>
      <c r="G27" s="7"/>
      <c r="H27" s="11">
        <f t="shared" ref="H27:P27" si="3">SUM(H21:H26)</f>
        <v>0</v>
      </c>
      <c r="I27" s="11">
        <f t="shared" si="3"/>
        <v>0</v>
      </c>
      <c r="J27" s="11">
        <f t="shared" si="3"/>
        <v>0</v>
      </c>
      <c r="K27" s="11">
        <f t="shared" si="3"/>
        <v>0</v>
      </c>
      <c r="L27" s="11">
        <f t="shared" si="3"/>
        <v>475</v>
      </c>
      <c r="M27" s="11">
        <f t="shared" si="3"/>
        <v>329</v>
      </c>
      <c r="N27" s="11">
        <f t="shared" si="3"/>
        <v>141</v>
      </c>
      <c r="O27" s="11">
        <f t="shared" si="3"/>
        <v>21</v>
      </c>
      <c r="P27" s="11">
        <f t="shared" si="3"/>
        <v>966</v>
      </c>
      <c r="Q27" s="12"/>
      <c r="R27" s="12"/>
      <c r="S27" s="12"/>
      <c r="T27" s="12"/>
      <c r="U27" s="12"/>
      <c r="V27" s="12"/>
      <c r="W27" s="12"/>
      <c r="X27" s="12"/>
    </row>
    <row r="28" spans="1:24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5.75" customHeight="1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8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 t="s">
        <v>4605</v>
      </c>
      <c r="B31" s="1564"/>
      <c r="C31" s="1564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5" t="s">
        <v>42</v>
      </c>
      <c r="B32" s="1772" t="s">
        <v>957</v>
      </c>
      <c r="C32" s="1772"/>
      <c r="D32" s="1"/>
      <c r="E32" s="1"/>
    </row>
    <row r="33" spans="1:24">
      <c r="A33" s="5" t="s">
        <v>42</v>
      </c>
      <c r="B33" s="1772"/>
      <c r="C33" s="1772"/>
    </row>
    <row r="34" spans="1:24">
      <c r="A34" s="5" t="s">
        <v>43</v>
      </c>
      <c r="B34" s="1566">
        <v>358401649810</v>
      </c>
      <c r="C34" s="1565"/>
      <c r="D34" s="1"/>
      <c r="E34" s="1"/>
    </row>
    <row r="35" spans="1:24">
      <c r="A35" s="5" t="s">
        <v>44</v>
      </c>
      <c r="B35" s="1567">
        <v>0.29166666666666669</v>
      </c>
      <c r="C35" s="1565"/>
      <c r="D35" s="1"/>
      <c r="E35" s="1"/>
    </row>
    <row r="38" spans="1:24" ht="23.25" customHeight="1">
      <c r="A38" s="1559"/>
      <c r="B38" s="1559"/>
      <c r="C38" s="1559"/>
      <c r="D38" s="1559"/>
      <c r="E38" s="1559"/>
      <c r="F38" s="1559"/>
      <c r="G38" s="7"/>
      <c r="H38" s="1559" t="s">
        <v>346</v>
      </c>
      <c r="I38" s="1559"/>
      <c r="J38" s="1559"/>
      <c r="K38" s="1559"/>
      <c r="L38" s="1559"/>
      <c r="M38" s="1559"/>
      <c r="N38" s="1559"/>
      <c r="O38" s="1559"/>
      <c r="P38" s="1559"/>
      <c r="Q38" s="1560" t="s">
        <v>2</v>
      </c>
      <c r="R38" s="1561"/>
      <c r="S38" s="1561"/>
      <c r="T38" s="1561"/>
      <c r="U38" s="1561"/>
      <c r="V38" s="1561"/>
      <c r="W38" s="1561"/>
      <c r="X38" s="1561"/>
    </row>
    <row r="39" spans="1:24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  <c r="X39" s="8" t="s">
        <v>28</v>
      </c>
    </row>
    <row r="40" spans="1:24">
      <c r="A40" s="15"/>
      <c r="B40" s="15"/>
      <c r="C40" s="15"/>
      <c r="D40" s="15"/>
      <c r="E40" s="15"/>
      <c r="F40" s="15"/>
      <c r="G40" s="37"/>
      <c r="H40" s="15"/>
      <c r="I40" s="15"/>
      <c r="J40" s="15"/>
      <c r="K40" s="15"/>
      <c r="L40" s="15"/>
      <c r="M40" s="15"/>
      <c r="N40" s="15"/>
      <c r="O40" s="15"/>
      <c r="P40" s="14">
        <f t="shared" ref="P40:P46" si="4">SUM(H40:O40)</f>
        <v>0</v>
      </c>
      <c r="Q40" s="17" t="s">
        <v>32</v>
      </c>
      <c r="R40" s="14"/>
      <c r="S40" s="14" t="s">
        <v>33</v>
      </c>
      <c r="T40" s="16"/>
      <c r="U40" s="16"/>
      <c r="V40" s="16"/>
      <c r="W40" s="16"/>
      <c r="X40" s="16"/>
    </row>
    <row r="41" spans="1:24">
      <c r="A41" s="15"/>
      <c r="B41" s="15"/>
      <c r="C41" s="15"/>
      <c r="D41" s="15"/>
      <c r="E41" s="15"/>
      <c r="F41" s="15"/>
      <c r="G41" s="37"/>
      <c r="H41" s="15"/>
      <c r="I41" s="15"/>
      <c r="J41" s="15"/>
      <c r="K41" s="15"/>
      <c r="L41" s="15"/>
      <c r="M41" s="15"/>
      <c r="N41" s="15"/>
      <c r="O41" s="15"/>
      <c r="P41" s="14">
        <f t="shared" si="4"/>
        <v>0</v>
      </c>
      <c r="Q41" s="17" t="s">
        <v>32</v>
      </c>
      <c r="R41" s="14"/>
      <c r="S41" s="14" t="s">
        <v>33</v>
      </c>
      <c r="T41" s="16"/>
      <c r="U41" s="16"/>
      <c r="V41" s="16"/>
      <c r="W41" s="16"/>
      <c r="X41" s="16"/>
    </row>
    <row r="42" spans="1:24">
      <c r="A42" s="15"/>
      <c r="B42" s="15"/>
      <c r="C42" s="15"/>
      <c r="D42" s="15"/>
      <c r="E42" s="15"/>
      <c r="F42" s="15"/>
      <c r="G42" s="37"/>
      <c r="H42" s="15"/>
      <c r="I42" s="15"/>
      <c r="J42" s="15"/>
      <c r="K42" s="15"/>
      <c r="L42" s="15"/>
      <c r="M42" s="15"/>
      <c r="N42" s="15"/>
      <c r="O42" s="15"/>
      <c r="P42" s="14">
        <f t="shared" si="4"/>
        <v>0</v>
      </c>
      <c r="Q42" s="14" t="s">
        <v>30</v>
      </c>
      <c r="R42" s="14"/>
      <c r="S42" s="23" t="s">
        <v>33</v>
      </c>
      <c r="T42" s="16"/>
      <c r="U42" s="16"/>
      <c r="V42" s="16"/>
      <c r="W42" s="16"/>
      <c r="X42" s="16"/>
    </row>
    <row r="43" spans="1:24">
      <c r="A43" s="15"/>
      <c r="B43" s="15"/>
      <c r="C43" s="15"/>
      <c r="D43" s="15"/>
      <c r="E43" s="15"/>
      <c r="F43" s="15"/>
      <c r="G43" s="37"/>
      <c r="H43" s="15"/>
      <c r="I43" s="15"/>
      <c r="J43" s="15"/>
      <c r="K43" s="15"/>
      <c r="L43" s="15"/>
      <c r="M43" s="15"/>
      <c r="N43" s="15"/>
      <c r="O43" s="15"/>
      <c r="P43" s="14">
        <f t="shared" si="4"/>
        <v>0</v>
      </c>
      <c r="Q43" s="14" t="s">
        <v>30</v>
      </c>
      <c r="R43" s="14"/>
      <c r="S43" s="14" t="s">
        <v>31</v>
      </c>
      <c r="T43" s="16"/>
      <c r="U43" s="16"/>
      <c r="V43" s="16"/>
      <c r="W43" s="16"/>
      <c r="X43" s="16"/>
    </row>
    <row r="44" spans="1:24">
      <c r="A44" s="15"/>
      <c r="B44" s="15"/>
      <c r="C44" s="15"/>
      <c r="D44" s="15"/>
      <c r="E44" s="15"/>
      <c r="F44" s="15"/>
      <c r="G44" s="37"/>
      <c r="H44" s="15"/>
      <c r="I44" s="15"/>
      <c r="J44" s="15"/>
      <c r="K44" s="15"/>
      <c r="L44" s="15"/>
      <c r="M44" s="15"/>
      <c r="N44" s="15"/>
      <c r="O44" s="15"/>
      <c r="P44" s="14">
        <f t="shared" si="4"/>
        <v>0</v>
      </c>
      <c r="Q44" s="14" t="s">
        <v>30</v>
      </c>
      <c r="R44" s="14"/>
      <c r="S44" s="14" t="s">
        <v>31</v>
      </c>
      <c r="T44" s="16"/>
      <c r="U44" s="16"/>
      <c r="V44" s="16"/>
      <c r="W44" s="16"/>
      <c r="X44" s="16"/>
    </row>
    <row r="45" spans="1:24">
      <c r="A45" s="15"/>
      <c r="B45" s="15"/>
      <c r="C45" s="15"/>
      <c r="D45" s="15"/>
      <c r="E45" s="15"/>
      <c r="F45" s="15"/>
      <c r="G45" s="37"/>
      <c r="H45" s="15"/>
      <c r="I45" s="15"/>
      <c r="J45" s="15"/>
      <c r="K45" s="15"/>
      <c r="L45" s="15"/>
      <c r="M45" s="15"/>
      <c r="N45" s="15"/>
      <c r="O45" s="15"/>
      <c r="P45" s="14">
        <f t="shared" si="4"/>
        <v>0</v>
      </c>
      <c r="Q45" s="14" t="s">
        <v>30</v>
      </c>
      <c r="R45" s="14"/>
      <c r="S45" s="14" t="s">
        <v>31</v>
      </c>
      <c r="T45" s="16"/>
      <c r="U45" s="16"/>
      <c r="V45" s="16"/>
      <c r="W45" s="16"/>
      <c r="X45" s="16"/>
    </row>
    <row r="46" spans="1:24">
      <c r="A46" s="15"/>
      <c r="B46" s="15"/>
      <c r="C46" s="15"/>
      <c r="D46" s="15"/>
      <c r="E46" s="15"/>
      <c r="F46" s="15"/>
      <c r="G46" s="37"/>
      <c r="H46" s="15"/>
      <c r="I46" s="15"/>
      <c r="J46" s="15"/>
      <c r="K46" s="15"/>
      <c r="L46" s="15"/>
      <c r="M46" s="15"/>
      <c r="N46" s="15"/>
      <c r="O46" s="15"/>
      <c r="P46" s="14">
        <f t="shared" si="4"/>
        <v>0</v>
      </c>
      <c r="Q46" s="14" t="s">
        <v>30</v>
      </c>
      <c r="R46" s="14"/>
      <c r="S46" s="14" t="s">
        <v>31</v>
      </c>
      <c r="T46" s="16"/>
      <c r="U46" s="16"/>
      <c r="V46" s="16"/>
      <c r="W46" s="16"/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5">SUM(H40:H46)</f>
        <v>0</v>
      </c>
      <c r="I47" s="11">
        <f t="shared" si="5"/>
        <v>0</v>
      </c>
      <c r="J47" s="11">
        <f t="shared" si="5"/>
        <v>0</v>
      </c>
      <c r="K47" s="11">
        <f t="shared" si="5"/>
        <v>0</v>
      </c>
      <c r="L47" s="11">
        <f t="shared" si="5"/>
        <v>0</v>
      </c>
      <c r="M47" s="11">
        <f t="shared" si="5"/>
        <v>0</v>
      </c>
      <c r="N47" s="11">
        <f t="shared" si="5"/>
        <v>0</v>
      </c>
      <c r="O47" s="11">
        <f t="shared" si="5"/>
        <v>0</v>
      </c>
      <c r="P47" s="11">
        <f t="shared" si="5"/>
        <v>0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4"/>
      <c r="B51" s="1564"/>
      <c r="C51" s="1564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5" t="s">
        <v>42</v>
      </c>
      <c r="B52" s="1772"/>
      <c r="C52" s="177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5" t="s">
        <v>42</v>
      </c>
      <c r="B53" s="1772"/>
      <c r="C53" s="177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5" t="s">
        <v>43</v>
      </c>
      <c r="B54" s="1772"/>
      <c r="C54" s="177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5" t="s">
        <v>44</v>
      </c>
      <c r="B55" s="1772"/>
      <c r="C55" s="177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</sheetData>
  <mergeCells count="30">
    <mergeCell ref="B51:C51"/>
    <mergeCell ref="B52:C52"/>
    <mergeCell ref="B53:C53"/>
    <mergeCell ref="B54:C54"/>
    <mergeCell ref="B55:C55"/>
    <mergeCell ref="B49:D49"/>
    <mergeCell ref="J49:L49"/>
    <mergeCell ref="Q19:X19"/>
    <mergeCell ref="B29:D29"/>
    <mergeCell ref="J29:L29"/>
    <mergeCell ref="B31:C31"/>
    <mergeCell ref="B32:C32"/>
    <mergeCell ref="B33:C33"/>
    <mergeCell ref="H19:P19"/>
    <mergeCell ref="B34:C34"/>
    <mergeCell ref="B35:C35"/>
    <mergeCell ref="A38:F38"/>
    <mergeCell ref="H38:P38"/>
    <mergeCell ref="Q38:X38"/>
    <mergeCell ref="B14:C14"/>
    <mergeCell ref="B15:C15"/>
    <mergeCell ref="B16:C16"/>
    <mergeCell ref="B17:C17"/>
    <mergeCell ref="A19:F19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AD7A6-930F-4EC7-8C32-A3D73B5DFA46}">
  <sheetPr>
    <tabColor rgb="FF00B050"/>
  </sheetPr>
  <dimension ref="A1:Z146"/>
  <sheetViews>
    <sheetView workbookViewId="0">
      <selection activeCell="J16" sqref="J1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24.42578125" customWidth="1"/>
    <col min="22" max="22" width="16.28515625" customWidth="1"/>
    <col min="23" max="24" width="9.140625" bestFit="1" customWidth="1"/>
    <col min="25" max="25" width="19" customWidth="1"/>
  </cols>
  <sheetData>
    <row r="1" spans="1:26" ht="23.25">
      <c r="A1" s="1549" t="s">
        <v>128</v>
      </c>
      <c r="B1" s="1549"/>
      <c r="C1" s="1549"/>
      <c r="D1" s="1549"/>
      <c r="E1" s="1549"/>
      <c r="F1" s="1549"/>
      <c r="G1" s="1208"/>
      <c r="H1" s="1209"/>
      <c r="I1" s="1549" t="s">
        <v>999</v>
      </c>
      <c r="J1" s="1549"/>
      <c r="K1" s="1549"/>
      <c r="L1" s="1549"/>
      <c r="M1" s="1549"/>
      <c r="N1" s="1549"/>
      <c r="O1" s="1549"/>
      <c r="P1" s="1549"/>
      <c r="Q1" s="1549"/>
      <c r="R1" s="1550" t="s">
        <v>1000</v>
      </c>
      <c r="S1" s="1551"/>
      <c r="T1" s="1550"/>
      <c r="U1" s="1550"/>
      <c r="V1" s="1550"/>
      <c r="W1" s="1550"/>
      <c r="X1" s="1550"/>
      <c r="Y1" s="1550"/>
      <c r="Z1" s="1550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857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>
      <c r="A3" s="1172" t="s">
        <v>1001</v>
      </c>
      <c r="B3" s="1172" t="s">
        <v>57</v>
      </c>
      <c r="C3" s="1172" t="s">
        <v>1002</v>
      </c>
      <c r="D3" s="1172" t="s">
        <v>56</v>
      </c>
      <c r="E3" s="1173">
        <v>46243.229166666664</v>
      </c>
      <c r="F3" s="1172">
        <v>12.3</v>
      </c>
      <c r="G3" s="1172">
        <v>121693</v>
      </c>
      <c r="H3" s="1174"/>
      <c r="I3" s="1172"/>
      <c r="J3" s="1172"/>
      <c r="K3" s="1186">
        <v>161</v>
      </c>
      <c r="L3" s="1172"/>
      <c r="M3" s="1172"/>
      <c r="N3" s="1172"/>
      <c r="O3" s="1172"/>
      <c r="P3" s="1172"/>
      <c r="Q3" s="1175">
        <f t="shared" ref="Q3:Q8" si="0">SUM(I3:P3)</f>
        <v>161</v>
      </c>
      <c r="R3" s="1175" t="s">
        <v>30</v>
      </c>
      <c r="S3" s="1175" t="s">
        <v>31</v>
      </c>
      <c r="T3" s="1175"/>
      <c r="U3" s="1440">
        <v>46239.5</v>
      </c>
      <c r="V3" s="1189" t="s">
        <v>169</v>
      </c>
      <c r="W3" s="1181" t="s">
        <v>90</v>
      </c>
      <c r="X3" s="1181">
        <v>1022332</v>
      </c>
      <c r="Y3" s="1181" t="s">
        <v>1003</v>
      </c>
      <c r="Z3" s="1181"/>
    </row>
    <row r="4" spans="1:26">
      <c r="A4" s="1172" t="s">
        <v>122</v>
      </c>
      <c r="B4" s="1172" t="s">
        <v>62</v>
      </c>
      <c r="C4" s="1172" t="s">
        <v>1004</v>
      </c>
      <c r="D4" s="1172" t="s">
        <v>61</v>
      </c>
      <c r="E4" s="1173">
        <v>46242.770833333336</v>
      </c>
      <c r="F4" s="1172">
        <v>15.3</v>
      </c>
      <c r="G4" s="1172">
        <v>121691</v>
      </c>
      <c r="H4" s="1174"/>
      <c r="I4" s="1172"/>
      <c r="J4" s="1172"/>
      <c r="K4" s="1186">
        <v>81</v>
      </c>
      <c r="L4" s="1172"/>
      <c r="M4" s="1172"/>
      <c r="N4" s="1172"/>
      <c r="O4" s="1172"/>
      <c r="P4" s="1172"/>
      <c r="Q4" s="1175">
        <f t="shared" si="0"/>
        <v>81</v>
      </c>
      <c r="R4" s="1175" t="s">
        <v>30</v>
      </c>
      <c r="S4" s="1175" t="s">
        <v>31</v>
      </c>
      <c r="T4" s="1175"/>
      <c r="U4" s="1440">
        <v>46240.5</v>
      </c>
      <c r="V4" s="1189" t="s">
        <v>169</v>
      </c>
      <c r="W4" s="1181" t="s">
        <v>90</v>
      </c>
      <c r="X4" s="1181">
        <v>1022333</v>
      </c>
      <c r="Y4" s="1181" t="s">
        <v>1005</v>
      </c>
      <c r="Z4" s="1181"/>
    </row>
    <row r="5" spans="1:26">
      <c r="A5" s="1172" t="s">
        <v>133</v>
      </c>
      <c r="B5" s="1172" t="s">
        <v>134</v>
      </c>
      <c r="C5" s="1172" t="s">
        <v>1006</v>
      </c>
      <c r="D5" s="1172" t="s">
        <v>136</v>
      </c>
      <c r="E5" s="1173">
        <v>46244.083333333336</v>
      </c>
      <c r="F5" s="1172">
        <v>11.9</v>
      </c>
      <c r="G5" s="1172">
        <v>121740</v>
      </c>
      <c r="H5" s="1174"/>
      <c r="I5" s="1172"/>
      <c r="J5" s="1172"/>
      <c r="K5" s="1186">
        <v>161</v>
      </c>
      <c r="L5" s="1172"/>
      <c r="M5" s="1172"/>
      <c r="N5" s="1172"/>
      <c r="O5" s="1172"/>
      <c r="P5" s="1172"/>
      <c r="Q5" s="1175">
        <f t="shared" si="0"/>
        <v>161</v>
      </c>
      <c r="R5" s="1176" t="s">
        <v>32</v>
      </c>
      <c r="S5" s="1177" t="s">
        <v>33</v>
      </c>
      <c r="T5" s="1175"/>
      <c r="U5" s="1440">
        <v>46239.375</v>
      </c>
      <c r="V5" s="1190" t="s">
        <v>100</v>
      </c>
      <c r="W5" s="1181" t="s">
        <v>90</v>
      </c>
      <c r="X5" s="1181">
        <v>1022334</v>
      </c>
      <c r="Y5" s="1181" t="s">
        <v>1007</v>
      </c>
      <c r="Z5" s="1181"/>
    </row>
    <row r="6" spans="1:26">
      <c r="A6" s="1172" t="s">
        <v>86</v>
      </c>
      <c r="B6" s="1172" t="s">
        <v>80</v>
      </c>
      <c r="C6" s="1186" t="s">
        <v>1008</v>
      </c>
      <c r="D6" s="1172" t="s">
        <v>117</v>
      </c>
      <c r="E6" s="1173">
        <v>46243.402777777781</v>
      </c>
      <c r="F6" s="1172">
        <v>12.9</v>
      </c>
      <c r="G6" s="1172">
        <v>121742</v>
      </c>
      <c r="H6" s="1174"/>
      <c r="I6" s="1172"/>
      <c r="J6" s="1172"/>
      <c r="K6" s="1186">
        <v>161</v>
      </c>
      <c r="L6" s="1172"/>
      <c r="M6" s="1172"/>
      <c r="N6" s="1172"/>
      <c r="O6" s="1172"/>
      <c r="P6" s="1172"/>
      <c r="Q6" s="1175">
        <f t="shared" si="0"/>
        <v>161</v>
      </c>
      <c r="R6" s="1176" t="s">
        <v>32</v>
      </c>
      <c r="S6" s="1177" t="s">
        <v>33</v>
      </c>
      <c r="T6" s="1175"/>
      <c r="U6" s="1440">
        <v>46237.375</v>
      </c>
      <c r="V6" s="1190" t="s">
        <v>100</v>
      </c>
      <c r="W6" s="1181" t="s">
        <v>90</v>
      </c>
      <c r="X6" s="1181">
        <v>1022335</v>
      </c>
      <c r="Y6" s="1181" t="s">
        <v>1009</v>
      </c>
      <c r="Z6" s="1181"/>
    </row>
    <row r="7" spans="1:26">
      <c r="A7" s="1172" t="s">
        <v>86</v>
      </c>
      <c r="B7" s="1172" t="s">
        <v>80</v>
      </c>
      <c r="C7" s="1172" t="s">
        <v>1010</v>
      </c>
      <c r="D7" s="1172" t="s">
        <v>117</v>
      </c>
      <c r="E7" s="1173">
        <v>46243.402777777781</v>
      </c>
      <c r="F7" s="1172">
        <v>12.9</v>
      </c>
      <c r="G7" s="1172">
        <v>121743</v>
      </c>
      <c r="H7" s="1174"/>
      <c r="I7" s="1172"/>
      <c r="J7" s="1172"/>
      <c r="K7" s="1186">
        <v>161</v>
      </c>
      <c r="L7" s="1172"/>
      <c r="M7" s="1172"/>
      <c r="N7" s="1172"/>
      <c r="O7" s="1172"/>
      <c r="P7" s="1172"/>
      <c r="Q7" s="1175">
        <f t="shared" si="0"/>
        <v>161</v>
      </c>
      <c r="R7" s="1176" t="s">
        <v>32</v>
      </c>
      <c r="S7" s="1177" t="s">
        <v>33</v>
      </c>
      <c r="T7" s="1175"/>
      <c r="U7" s="1440">
        <v>46237.375</v>
      </c>
      <c r="V7" s="1190" t="s">
        <v>100</v>
      </c>
      <c r="W7" s="1181" t="s">
        <v>90</v>
      </c>
      <c r="X7" s="1181">
        <v>1022336</v>
      </c>
      <c r="Y7" s="1181" t="s">
        <v>1009</v>
      </c>
      <c r="Z7" s="1181"/>
    </row>
    <row r="8" spans="1:26">
      <c r="A8" s="1178" t="s">
        <v>86</v>
      </c>
      <c r="B8" s="1172" t="s">
        <v>80</v>
      </c>
      <c r="C8" s="1178" t="s">
        <v>1011</v>
      </c>
      <c r="D8" s="1172" t="s">
        <v>117</v>
      </c>
      <c r="E8" s="1173">
        <v>46243.402777777781</v>
      </c>
      <c r="F8" s="1172">
        <v>12.9</v>
      </c>
      <c r="G8" s="1178">
        <v>121744</v>
      </c>
      <c r="H8" s="1205"/>
      <c r="I8" s="1178"/>
      <c r="J8" s="1178"/>
      <c r="K8" s="1172">
        <v>161</v>
      </c>
      <c r="L8" s="1178"/>
      <c r="M8" s="1178"/>
      <c r="N8" s="1178"/>
      <c r="O8" s="1178"/>
      <c r="P8" s="1178"/>
      <c r="Q8" s="1175">
        <f t="shared" si="0"/>
        <v>161</v>
      </c>
      <c r="R8" s="1176" t="s">
        <v>32</v>
      </c>
      <c r="S8" s="1177" t="s">
        <v>33</v>
      </c>
      <c r="T8" s="1175"/>
      <c r="U8" s="1440">
        <v>46237.375</v>
      </c>
      <c r="V8" s="1190" t="s">
        <v>100</v>
      </c>
      <c r="W8" s="1181" t="s">
        <v>90</v>
      </c>
      <c r="X8" s="1181">
        <v>1022337</v>
      </c>
      <c r="Y8" s="1181" t="s">
        <v>1009</v>
      </c>
      <c r="Z8" s="1181"/>
    </row>
    <row r="9" spans="1:26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SUM(I3:I7)</f>
        <v>0</v>
      </c>
      <c r="J9" s="1214">
        <f>SUM(J3:J7)</f>
        <v>0</v>
      </c>
      <c r="K9" s="1214">
        <f t="shared" ref="K9:Q9" si="1">SUM(K3:K8)</f>
        <v>886</v>
      </c>
      <c r="L9" s="1214">
        <f t="shared" si="1"/>
        <v>0</v>
      </c>
      <c r="M9" s="1214">
        <f t="shared" si="1"/>
        <v>0</v>
      </c>
      <c r="N9" s="1214">
        <f t="shared" si="1"/>
        <v>0</v>
      </c>
      <c r="O9" s="1214">
        <f t="shared" si="1"/>
        <v>0</v>
      </c>
      <c r="P9" s="1214">
        <f t="shared" si="1"/>
        <v>0</v>
      </c>
      <c r="Q9" s="1214">
        <f t="shared" si="1"/>
        <v>886</v>
      </c>
      <c r="R9" s="1215"/>
      <c r="S9" s="1215"/>
      <c r="T9" s="1215"/>
      <c r="U9" s="1215"/>
      <c r="V9" s="1215"/>
      <c r="W9" s="1215"/>
      <c r="X9" s="1215"/>
      <c r="Y9" s="1215"/>
      <c r="Z9" s="1215"/>
    </row>
    <row r="10" spans="1:26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Y10" s="1216"/>
    </row>
    <row r="11" spans="1:26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6">
      <c r="A13" s="1194" t="s">
        <v>169</v>
      </c>
      <c r="B13" s="1548" t="s">
        <v>41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>
      <c r="A14" s="1195" t="s">
        <v>100</v>
      </c>
      <c r="B14" s="1554" t="s">
        <v>39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 ht="15" customHeight="1">
      <c r="A15" s="1225" t="s">
        <v>42</v>
      </c>
      <c r="B15" s="1555" t="s">
        <v>1012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6">
      <c r="A17" s="1225" t="s">
        <v>43</v>
      </c>
      <c r="B17" s="1568" t="s">
        <v>1013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6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19" spans="1:26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Y19" s="1216"/>
    </row>
    <row r="20" spans="1:26" ht="23.25" customHeight="1">
      <c r="A20" s="1607" t="s">
        <v>1014</v>
      </c>
      <c r="B20" s="1607"/>
      <c r="C20" s="1607"/>
      <c r="D20" s="1607"/>
      <c r="E20" s="1607"/>
      <c r="F20" s="1607"/>
      <c r="G20" s="1487"/>
      <c r="H20" s="1233"/>
      <c r="I20" s="1607" t="s">
        <v>1015</v>
      </c>
      <c r="J20" s="1607"/>
      <c r="K20" s="1607"/>
      <c r="L20" s="1607"/>
      <c r="M20" s="1607"/>
      <c r="N20" s="1607"/>
      <c r="O20" s="1607"/>
      <c r="P20" s="1607"/>
      <c r="Q20" s="1607"/>
      <c r="R20" s="1608" t="s">
        <v>1016</v>
      </c>
      <c r="S20" s="1609"/>
      <c r="T20" s="1608"/>
      <c r="U20" s="1608"/>
      <c r="V20" s="1608"/>
      <c r="W20" s="1608"/>
      <c r="X20" s="1608"/>
      <c r="Y20" s="1608"/>
      <c r="Z20" s="1608"/>
    </row>
    <row r="21" spans="1:26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419" t="s">
        <v>857</v>
      </c>
      <c r="V21" s="1210" t="s">
        <v>24</v>
      </c>
      <c r="W21" s="1210" t="s">
        <v>25</v>
      </c>
      <c r="X21" s="1210" t="s">
        <v>26</v>
      </c>
      <c r="Y21" s="1210" t="s">
        <v>27</v>
      </c>
      <c r="Z21" s="1210" t="s">
        <v>28</v>
      </c>
    </row>
    <row r="22" spans="1:26">
      <c r="A22" s="1172" t="s">
        <v>788</v>
      </c>
      <c r="B22" s="1172" t="s">
        <v>789</v>
      </c>
      <c r="C22" s="1172" t="s">
        <v>1017</v>
      </c>
      <c r="D22" s="1172" t="s">
        <v>791</v>
      </c>
      <c r="E22" s="1173">
        <v>46243.663194444445</v>
      </c>
      <c r="F22" s="1172">
        <v>11.4</v>
      </c>
      <c r="G22" s="1172"/>
      <c r="H22" s="1174"/>
      <c r="I22" s="1172"/>
      <c r="J22" s="1172"/>
      <c r="K22" s="1172"/>
      <c r="L22" s="1172"/>
      <c r="M22" s="1172"/>
      <c r="N22" s="1172"/>
      <c r="O22" s="1172"/>
      <c r="P22" s="1172"/>
      <c r="Q22" s="1175">
        <f>SUM(I22:P22)</f>
        <v>0</v>
      </c>
      <c r="R22" s="1175" t="s">
        <v>30</v>
      </c>
      <c r="S22" s="1175" t="s">
        <v>31</v>
      </c>
      <c r="T22" s="1175"/>
      <c r="U22" s="1440">
        <v>46239.666666666664</v>
      </c>
      <c r="V22" s="1239" t="s">
        <v>523</v>
      </c>
      <c r="W22" s="1181" t="s">
        <v>634</v>
      </c>
      <c r="X22" s="1181"/>
      <c r="Y22" s="1181" t="s">
        <v>1018</v>
      </c>
      <c r="Z22" s="1181"/>
    </row>
    <row r="23" spans="1:26">
      <c r="A23" s="1214" t="s">
        <v>19</v>
      </c>
      <c r="B23" s="1209"/>
      <c r="C23" s="1209"/>
      <c r="D23" s="1209"/>
      <c r="E23" s="1214"/>
      <c r="F23" s="1209"/>
      <c r="G23" s="1209"/>
      <c r="H23" s="1209"/>
      <c r="I23" s="1214">
        <f t="shared" ref="I23:Q23" si="2">SUM(I22:I22)</f>
        <v>0</v>
      </c>
      <c r="J23" s="1214">
        <f t="shared" si="2"/>
        <v>0</v>
      </c>
      <c r="K23" s="1214">
        <f t="shared" si="2"/>
        <v>0</v>
      </c>
      <c r="L23" s="1214">
        <f t="shared" si="2"/>
        <v>0</v>
      </c>
      <c r="M23" s="1214">
        <f t="shared" si="2"/>
        <v>0</v>
      </c>
      <c r="N23" s="1214">
        <f t="shared" si="2"/>
        <v>0</v>
      </c>
      <c r="O23" s="1214">
        <f t="shared" si="2"/>
        <v>0</v>
      </c>
      <c r="P23" s="1214">
        <f t="shared" si="2"/>
        <v>0</v>
      </c>
      <c r="Q23" s="1214">
        <f t="shared" si="2"/>
        <v>0</v>
      </c>
      <c r="R23" s="1215"/>
      <c r="S23" s="1215"/>
      <c r="T23" s="1215"/>
      <c r="U23" s="1215"/>
      <c r="V23" s="1215"/>
      <c r="W23" s="1215"/>
      <c r="X23" s="1215"/>
      <c r="Y23" s="1215"/>
      <c r="Z23" s="1215"/>
    </row>
    <row r="24" spans="1:26">
      <c r="A24" s="1216"/>
      <c r="B24" s="1216"/>
      <c r="C24" s="1216"/>
      <c r="D24" s="1216"/>
      <c r="E24" s="1216"/>
      <c r="F24" s="1217"/>
      <c r="G24" s="1217"/>
      <c r="H24" s="1216"/>
      <c r="I24" s="1216"/>
      <c r="J24" s="1216"/>
      <c r="K24" s="1216"/>
      <c r="L24" s="1216"/>
      <c r="M24" s="1216"/>
      <c r="N24" s="1216"/>
      <c r="O24" s="1216"/>
      <c r="P24" s="1216"/>
      <c r="Q24" s="1216"/>
      <c r="R24" s="1216"/>
      <c r="S24" s="1216"/>
      <c r="T24" s="1216"/>
      <c r="U24" s="1216"/>
      <c r="V24" s="1216"/>
      <c r="W24" s="1216"/>
      <c r="X24" s="1216"/>
      <c r="Y24" s="1216"/>
    </row>
    <row r="25" spans="1:26">
      <c r="A25" s="1218" t="s">
        <v>34</v>
      </c>
      <c r="B25" s="1552"/>
      <c r="C25" s="1552"/>
      <c r="D25" s="1552"/>
      <c r="E25" s="1216"/>
      <c r="F25" s="1216"/>
      <c r="G25" s="1216"/>
      <c r="H25" s="1216"/>
      <c r="I25" s="1216"/>
      <c r="J25" s="1216"/>
      <c r="K25" s="1553"/>
      <c r="L25" s="1553"/>
      <c r="M25" s="1553"/>
      <c r="N25" s="1216"/>
      <c r="O25" s="1216"/>
      <c r="P25" s="1216"/>
      <c r="Q25" s="1216"/>
      <c r="R25" s="1216"/>
      <c r="S25" s="1216"/>
      <c r="T25" s="1216"/>
      <c r="U25" s="1216"/>
      <c r="V25" s="1216"/>
      <c r="W25" s="1216"/>
      <c r="X25" s="1216"/>
      <c r="Y25" s="1216"/>
    </row>
    <row r="26" spans="1:26" ht="15.75" customHeight="1">
      <c r="A26" s="1220" t="s">
        <v>35</v>
      </c>
      <c r="B26" s="1221" t="s">
        <v>36</v>
      </c>
      <c r="C26" s="1222" t="s">
        <v>37</v>
      </c>
      <c r="D26" s="1219"/>
      <c r="E26" s="1216"/>
      <c r="F26" s="1216"/>
      <c r="G26" s="1216"/>
      <c r="H26" s="1216"/>
      <c r="I26" s="1216"/>
      <c r="J26" s="1216"/>
      <c r="K26" s="1216"/>
      <c r="L26" s="1216"/>
      <c r="M26" s="1216"/>
      <c r="N26" s="1216"/>
      <c r="O26" s="1216"/>
      <c r="P26" s="1216"/>
      <c r="Q26" s="1216"/>
      <c r="R26" s="1216"/>
      <c r="S26" s="1216"/>
      <c r="T26" s="1216"/>
      <c r="U26" s="1216"/>
      <c r="V26" s="1216"/>
      <c r="W26" s="1216"/>
      <c r="X26" s="1216"/>
      <c r="Y26" s="1216"/>
    </row>
    <row r="27" spans="1:26" ht="15" customHeight="1">
      <c r="A27" s="1194" t="s">
        <v>161</v>
      </c>
      <c r="B27" s="1548" t="s">
        <v>39</v>
      </c>
      <c r="C27" s="1548"/>
      <c r="D27" s="1223"/>
      <c r="E27" s="1224" t="s">
        <v>40</v>
      </c>
      <c r="F27" s="1216"/>
      <c r="G27" s="1216"/>
      <c r="H27" s="1216"/>
      <c r="I27" s="1216"/>
      <c r="J27" s="1216"/>
      <c r="K27" s="1216"/>
      <c r="L27" s="1216"/>
      <c r="M27" s="1216"/>
      <c r="N27" s="1216"/>
      <c r="O27" s="1216"/>
      <c r="P27" s="1216"/>
      <c r="Q27" s="1216"/>
      <c r="R27" s="1216"/>
      <c r="S27" s="1216"/>
      <c r="T27" s="1216"/>
      <c r="U27" s="1216"/>
      <c r="V27" s="1216"/>
      <c r="W27" s="1216"/>
      <c r="X27" s="1216"/>
      <c r="Y27" s="1216"/>
    </row>
    <row r="28" spans="1:26">
      <c r="A28" s="1195" t="s">
        <v>169</v>
      </c>
      <c r="B28" s="1554" t="s">
        <v>41</v>
      </c>
      <c r="C28" s="1554"/>
      <c r="D28" s="1216"/>
      <c r="E28" s="1216"/>
      <c r="F28" s="1216"/>
      <c r="G28" s="1216"/>
      <c r="H28" s="1216"/>
      <c r="I28" s="1216"/>
      <c r="J28" s="1216"/>
      <c r="K28" s="1216"/>
      <c r="L28" s="1216"/>
      <c r="M28" s="1216"/>
      <c r="N28" s="1216"/>
      <c r="O28" s="1216"/>
      <c r="P28" s="1216"/>
      <c r="Q28" s="1216"/>
      <c r="R28" s="1216"/>
      <c r="S28" s="1216"/>
      <c r="T28" s="1216"/>
      <c r="U28" s="1216"/>
      <c r="V28" s="1216"/>
      <c r="W28" s="1216"/>
      <c r="X28" s="1216"/>
      <c r="Y28" s="1216"/>
    </row>
    <row r="29" spans="1:26">
      <c r="A29" s="1225" t="s">
        <v>42</v>
      </c>
      <c r="B29" s="1555"/>
      <c r="C29" s="1555"/>
      <c r="D29" s="1216"/>
      <c r="E29" s="1216"/>
      <c r="F29" s="1216"/>
      <c r="G29" s="1216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  <c r="Y29" s="1216"/>
    </row>
    <row r="30" spans="1:26">
      <c r="A30" s="1225" t="s">
        <v>42</v>
      </c>
      <c r="B30" s="1555"/>
      <c r="C30" s="1555"/>
      <c r="F30" s="1216"/>
      <c r="G30" s="1216"/>
      <c r="H30" s="1216"/>
      <c r="I30" s="1216"/>
      <c r="J30" s="1216"/>
      <c r="K30" s="1216"/>
      <c r="L30" s="1216"/>
      <c r="M30" s="1216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  <c r="Y30" s="1216"/>
    </row>
    <row r="31" spans="1:26">
      <c r="A31" s="1225" t="s">
        <v>43</v>
      </c>
      <c r="B31" s="1556"/>
      <c r="C31" s="1556"/>
      <c r="D31" s="1216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</row>
    <row r="32" spans="1:26">
      <c r="A32" s="1225" t="s">
        <v>44</v>
      </c>
      <c r="B32" s="1557"/>
      <c r="C32" s="1557"/>
      <c r="D32" s="1216"/>
      <c r="E32" s="1216"/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</row>
    <row r="34" spans="1:26" ht="23.25" customHeight="1">
      <c r="A34" s="1549" t="s">
        <v>0</v>
      </c>
      <c r="B34" s="1549"/>
      <c r="C34" s="1549"/>
      <c r="D34" s="1549"/>
      <c r="E34" s="1549"/>
      <c r="F34" s="1549"/>
      <c r="G34" s="1208"/>
      <c r="H34" s="1209"/>
      <c r="I34" s="1549" t="s">
        <v>1</v>
      </c>
      <c r="J34" s="1549"/>
      <c r="K34" s="1549"/>
      <c r="L34" s="1549"/>
      <c r="M34" s="1549"/>
      <c r="N34" s="1549"/>
      <c r="O34" s="1549"/>
      <c r="P34" s="1549"/>
      <c r="Q34" s="1549"/>
      <c r="R34" s="1550" t="s">
        <v>2</v>
      </c>
      <c r="S34" s="1551"/>
      <c r="T34" s="1550"/>
      <c r="U34" s="1550"/>
      <c r="V34" s="1550"/>
      <c r="W34" s="1550"/>
      <c r="X34" s="1550"/>
      <c r="Y34" s="1550"/>
      <c r="Z34" s="1550"/>
    </row>
    <row r="35" spans="1:26" ht="26.25">
      <c r="A35" s="1210" t="s">
        <v>3</v>
      </c>
      <c r="B35" s="1210" t="s">
        <v>4</v>
      </c>
      <c r="C35" s="1210" t="s">
        <v>5</v>
      </c>
      <c r="D35" s="1210" t="s">
        <v>6</v>
      </c>
      <c r="E35" s="1210" t="s">
        <v>7</v>
      </c>
      <c r="F35" s="1210" t="s">
        <v>8</v>
      </c>
      <c r="G35" s="1210" t="s">
        <v>9</v>
      </c>
      <c r="H35" s="1211" t="s">
        <v>10</v>
      </c>
      <c r="I35" s="1227" t="s">
        <v>11</v>
      </c>
      <c r="J35" s="1227" t="s">
        <v>12</v>
      </c>
      <c r="K35" s="1227" t="s">
        <v>13</v>
      </c>
      <c r="L35" s="1227" t="s">
        <v>14</v>
      </c>
      <c r="M35" s="1227" t="s">
        <v>15</v>
      </c>
      <c r="N35" s="1227" t="s">
        <v>16</v>
      </c>
      <c r="O35" s="1227" t="s">
        <v>17</v>
      </c>
      <c r="P35" s="1212" t="s">
        <v>18</v>
      </c>
      <c r="Q35" s="1210" t="s">
        <v>19</v>
      </c>
      <c r="R35" s="1210" t="s">
        <v>20</v>
      </c>
      <c r="S35" s="1213" t="s">
        <v>21</v>
      </c>
      <c r="T35" s="1213" t="s">
        <v>22</v>
      </c>
      <c r="U35" s="1419" t="s">
        <v>857</v>
      </c>
      <c r="V35" s="1210" t="s">
        <v>24</v>
      </c>
      <c r="W35" s="1210" t="s">
        <v>25</v>
      </c>
      <c r="X35" s="1210" t="s">
        <v>26</v>
      </c>
      <c r="Y35" s="1210" t="s">
        <v>27</v>
      </c>
      <c r="Z35" s="1210" t="s">
        <v>28</v>
      </c>
    </row>
    <row r="36" spans="1:26">
      <c r="A36" s="1172"/>
      <c r="B36" s="1172"/>
      <c r="C36" s="1172"/>
      <c r="D36" s="1172"/>
      <c r="E36" s="1173"/>
      <c r="F36" s="1172"/>
      <c r="G36" s="1172"/>
      <c r="H36" s="1174"/>
      <c r="I36" s="1172"/>
      <c r="J36" s="1172"/>
      <c r="K36" s="1172"/>
      <c r="L36" s="1172"/>
      <c r="M36" s="1172"/>
      <c r="N36" s="1172"/>
      <c r="O36" s="1172"/>
      <c r="P36" s="1172"/>
      <c r="Q36" s="1175">
        <f t="shared" ref="Q36:Q41" si="3">SUM(I36:P36)</f>
        <v>0</v>
      </c>
      <c r="R36" s="1175" t="s">
        <v>30</v>
      </c>
      <c r="S36" s="1175" t="s">
        <v>31</v>
      </c>
      <c r="T36" s="1175"/>
      <c r="U36" s="1175"/>
      <c r="V36" s="1239"/>
      <c r="W36" s="1181"/>
      <c r="X36" s="1181"/>
      <c r="Y36" s="1181"/>
      <c r="Z36" s="1181"/>
    </row>
    <row r="37" spans="1:26">
      <c r="A37" s="1172"/>
      <c r="B37" s="1172"/>
      <c r="C37" s="1172"/>
      <c r="D37" s="1172"/>
      <c r="E37" s="1173"/>
      <c r="F37" s="1172"/>
      <c r="G37" s="1172"/>
      <c r="H37" s="1174"/>
      <c r="I37" s="1172"/>
      <c r="J37" s="1172"/>
      <c r="K37" s="1172"/>
      <c r="L37" s="1172"/>
      <c r="M37" s="1172"/>
      <c r="N37" s="1172"/>
      <c r="O37" s="1172"/>
      <c r="P37" s="1172"/>
      <c r="Q37" s="1175">
        <f t="shared" si="3"/>
        <v>0</v>
      </c>
      <c r="R37" s="1175" t="s">
        <v>30</v>
      </c>
      <c r="S37" s="1175" t="s">
        <v>31</v>
      </c>
      <c r="T37" s="1175"/>
      <c r="U37" s="1175"/>
      <c r="V37" s="1239"/>
      <c r="W37" s="1181"/>
      <c r="X37" s="1181"/>
      <c r="Y37" s="1181"/>
      <c r="Z37" s="1181"/>
    </row>
    <row r="38" spans="1:26">
      <c r="A38" s="1172"/>
      <c r="B38" s="1172"/>
      <c r="C38" s="1172"/>
      <c r="D38" s="1172"/>
      <c r="E38" s="1173"/>
      <c r="F38" s="1172"/>
      <c r="G38" s="1172"/>
      <c r="H38" s="1174"/>
      <c r="I38" s="1172"/>
      <c r="J38" s="1172"/>
      <c r="K38" s="1172"/>
      <c r="L38" s="1172"/>
      <c r="M38" s="1172"/>
      <c r="N38" s="1172"/>
      <c r="O38" s="1172"/>
      <c r="P38" s="1172"/>
      <c r="Q38" s="1175">
        <f t="shared" si="3"/>
        <v>0</v>
      </c>
      <c r="R38" s="1176" t="s">
        <v>32</v>
      </c>
      <c r="S38" s="1177" t="s">
        <v>33</v>
      </c>
      <c r="T38" s="1175"/>
      <c r="U38" s="1175"/>
      <c r="V38" s="1239"/>
      <c r="W38" s="1181"/>
      <c r="X38" s="1181"/>
      <c r="Y38" s="1181"/>
      <c r="Z38" s="1181"/>
    </row>
    <row r="39" spans="1:26">
      <c r="A39" s="1172"/>
      <c r="B39" s="1172"/>
      <c r="C39" s="1172"/>
      <c r="D39" s="1172"/>
      <c r="E39" s="1173"/>
      <c r="F39" s="1172"/>
      <c r="G39" s="1172"/>
      <c r="H39" s="1174"/>
      <c r="I39" s="1172"/>
      <c r="J39" s="1172"/>
      <c r="K39" s="1172"/>
      <c r="L39" s="1172"/>
      <c r="M39" s="1172"/>
      <c r="N39" s="1172"/>
      <c r="O39" s="1172"/>
      <c r="P39" s="1172"/>
      <c r="Q39" s="1175">
        <f t="shared" si="3"/>
        <v>0</v>
      </c>
      <c r="R39" s="1176" t="s">
        <v>32</v>
      </c>
      <c r="S39" s="1177" t="s">
        <v>33</v>
      </c>
      <c r="T39" s="1175"/>
      <c r="U39" s="1175"/>
      <c r="V39" s="1239"/>
      <c r="W39" s="1181"/>
      <c r="X39" s="1181"/>
      <c r="Y39" s="1181"/>
      <c r="Z39" s="1181"/>
    </row>
    <row r="40" spans="1:26">
      <c r="A40" s="1172"/>
      <c r="B40" s="1172"/>
      <c r="C40" s="1172"/>
      <c r="D40" s="1172"/>
      <c r="E40" s="1173"/>
      <c r="F40" s="1172"/>
      <c r="G40" s="1172"/>
      <c r="H40" s="1174"/>
      <c r="I40" s="1172"/>
      <c r="J40" s="1172"/>
      <c r="K40" s="1172"/>
      <c r="L40" s="1172"/>
      <c r="M40" s="1172"/>
      <c r="N40" s="1172"/>
      <c r="O40" s="1172"/>
      <c r="P40" s="1172"/>
      <c r="Q40" s="1175">
        <f t="shared" si="3"/>
        <v>0</v>
      </c>
      <c r="R40" s="1176" t="s">
        <v>32</v>
      </c>
      <c r="S40" s="1177" t="s">
        <v>33</v>
      </c>
      <c r="T40" s="1175"/>
      <c r="U40" s="1175"/>
      <c r="V40" s="1239"/>
      <c r="W40" s="1181"/>
      <c r="X40" s="1181"/>
      <c r="Y40" s="1181"/>
      <c r="Z40" s="1181"/>
    </row>
    <row r="41" spans="1:26">
      <c r="A41" s="1178"/>
      <c r="B41" s="1178"/>
      <c r="C41" s="1178"/>
      <c r="D41" s="1178"/>
      <c r="E41" s="1178"/>
      <c r="F41" s="1178"/>
      <c r="G41" s="1178"/>
      <c r="H41" s="1205"/>
      <c r="I41" s="1178"/>
      <c r="J41" s="1178"/>
      <c r="K41" s="1178"/>
      <c r="L41" s="1178"/>
      <c r="M41" s="1178"/>
      <c r="N41" s="1178"/>
      <c r="O41" s="1178"/>
      <c r="P41" s="1178"/>
      <c r="Q41" s="1175">
        <f t="shared" si="3"/>
        <v>0</v>
      </c>
      <c r="R41" s="1175" t="s">
        <v>30</v>
      </c>
      <c r="S41" s="1175" t="s">
        <v>31</v>
      </c>
      <c r="T41" s="1175"/>
      <c r="U41" s="1175"/>
      <c r="V41" s="1181"/>
      <c r="W41" s="1181"/>
      <c r="X41" s="1181"/>
      <c r="Y41" s="1181"/>
      <c r="Z41" s="1181"/>
    </row>
    <row r="42" spans="1:26">
      <c r="A42" s="1214" t="s">
        <v>19</v>
      </c>
      <c r="B42" s="1209"/>
      <c r="C42" s="1209"/>
      <c r="D42" s="1209"/>
      <c r="E42" s="1214"/>
      <c r="F42" s="1209"/>
      <c r="G42" s="1209"/>
      <c r="H42" s="1209"/>
      <c r="I42" s="1214">
        <f>SUM(I36:I40)</f>
        <v>0</v>
      </c>
      <c r="J42" s="1214">
        <f>SUM(J36:J40)</f>
        <v>0</v>
      </c>
      <c r="K42" s="1214">
        <f t="shared" ref="K42:Q42" si="4">SUM(K36:K41)</f>
        <v>0</v>
      </c>
      <c r="L42" s="1214">
        <f t="shared" si="4"/>
        <v>0</v>
      </c>
      <c r="M42" s="1214">
        <f t="shared" si="4"/>
        <v>0</v>
      </c>
      <c r="N42" s="1214">
        <f t="shared" si="4"/>
        <v>0</v>
      </c>
      <c r="O42" s="1214">
        <f t="shared" si="4"/>
        <v>0</v>
      </c>
      <c r="P42" s="1214">
        <f t="shared" si="4"/>
        <v>0</v>
      </c>
      <c r="Q42" s="1214">
        <f t="shared" si="4"/>
        <v>0</v>
      </c>
      <c r="R42" s="1215"/>
      <c r="S42" s="1215"/>
      <c r="T42" s="1215"/>
      <c r="U42" s="1215"/>
      <c r="V42" s="1215"/>
      <c r="W42" s="1215"/>
      <c r="X42" s="1215"/>
      <c r="Y42" s="1215"/>
      <c r="Z42" s="1215"/>
    </row>
    <row r="43" spans="1:26">
      <c r="A43" s="1216"/>
      <c r="B43" s="1216"/>
      <c r="C43" s="1216"/>
      <c r="D43" s="1216"/>
      <c r="E43" s="1216"/>
      <c r="F43" s="1217"/>
      <c r="G43" s="1217"/>
      <c r="H43" s="1216"/>
      <c r="I43" s="1216"/>
      <c r="J43" s="1216"/>
      <c r="K43" s="1216"/>
      <c r="L43" s="1216"/>
      <c r="M43" s="1216"/>
      <c r="N43" s="1216"/>
      <c r="O43" s="1216"/>
      <c r="P43" s="1216"/>
      <c r="Q43" s="1216"/>
      <c r="R43" s="1216"/>
      <c r="S43" s="1216"/>
      <c r="T43" s="1216"/>
      <c r="U43" s="1216"/>
      <c r="V43" s="1216"/>
      <c r="W43" s="1216"/>
      <c r="X43" s="1216"/>
      <c r="Y43" s="1216"/>
    </row>
    <row r="44" spans="1:26">
      <c r="A44" s="1218" t="s">
        <v>34</v>
      </c>
      <c r="B44" s="1552"/>
      <c r="C44" s="1552"/>
      <c r="D44" s="1552"/>
      <c r="E44" s="1216"/>
      <c r="F44" s="1216"/>
      <c r="G44" s="1216"/>
      <c r="H44" s="1216"/>
      <c r="I44" s="1216"/>
      <c r="J44" s="1216"/>
      <c r="K44" s="1553"/>
      <c r="L44" s="1553"/>
      <c r="M44" s="1553"/>
      <c r="N44" s="1216"/>
      <c r="O44" s="1216"/>
      <c r="P44" s="1216"/>
      <c r="Q44" s="1216"/>
      <c r="R44" s="1216"/>
      <c r="S44" s="1216"/>
      <c r="T44" s="1216"/>
      <c r="U44" s="1216"/>
      <c r="V44" s="1216"/>
      <c r="W44" s="1216"/>
      <c r="X44" s="1216"/>
      <c r="Y44" s="1216"/>
    </row>
    <row r="45" spans="1:26" ht="18">
      <c r="A45" s="1220" t="s">
        <v>35</v>
      </c>
      <c r="B45" s="1221" t="s">
        <v>36</v>
      </c>
      <c r="C45" s="1222" t="s">
        <v>37</v>
      </c>
      <c r="D45" s="1219"/>
      <c r="E45" s="1216"/>
      <c r="F45" s="1216"/>
      <c r="G45" s="1216"/>
      <c r="H45" s="1216"/>
      <c r="I45" s="1216"/>
      <c r="J45" s="1216"/>
      <c r="K45" s="1216"/>
      <c r="L45" s="1216"/>
      <c r="M45" s="1216"/>
      <c r="N45" s="1216"/>
      <c r="O45" s="1216"/>
      <c r="P45" s="1216"/>
      <c r="Q45" s="1216"/>
      <c r="R45" s="1216"/>
      <c r="S45" s="1216"/>
      <c r="T45" s="1216"/>
      <c r="U45" s="1216"/>
      <c r="V45" s="1216"/>
      <c r="W45" s="1216"/>
      <c r="X45" s="1216"/>
      <c r="Y45" s="1216"/>
    </row>
    <row r="46" spans="1:26">
      <c r="A46" s="1194" t="s">
        <v>161</v>
      </c>
      <c r="B46" s="1548" t="s">
        <v>39</v>
      </c>
      <c r="C46" s="1548"/>
      <c r="D46" s="1223"/>
      <c r="E46" s="1224" t="s">
        <v>40</v>
      </c>
      <c r="F46" s="1216"/>
      <c r="G46" s="1216"/>
      <c r="H46" s="1216"/>
      <c r="I46" s="1216"/>
      <c r="J46" s="1216"/>
      <c r="K46" s="1216"/>
      <c r="L46" s="1216"/>
      <c r="M46" s="1216"/>
      <c r="N46" s="1216"/>
      <c r="O46" s="1216"/>
      <c r="P46" s="1216"/>
      <c r="Q46" s="1216"/>
      <c r="R46" s="1216"/>
      <c r="S46" s="1216"/>
      <c r="T46" s="1216"/>
      <c r="U46" s="1216"/>
      <c r="V46" s="1216"/>
      <c r="W46" s="1216"/>
      <c r="X46" s="1216"/>
      <c r="Y46" s="1216"/>
    </row>
    <row r="47" spans="1:26">
      <c r="A47" s="1195" t="s">
        <v>169</v>
      </c>
      <c r="B47" s="1554" t="s">
        <v>41</v>
      </c>
      <c r="C47" s="1554"/>
      <c r="D47" s="1216"/>
      <c r="E47" s="1216"/>
      <c r="F47" s="1216"/>
      <c r="G47" s="1216"/>
      <c r="H47" s="1216"/>
      <c r="I47" s="1216"/>
      <c r="J47" s="1216"/>
      <c r="K47" s="1216"/>
      <c r="L47" s="1216"/>
      <c r="M47" s="1216"/>
      <c r="N47" s="1216"/>
      <c r="O47" s="1216"/>
      <c r="P47" s="1216"/>
      <c r="Q47" s="1216"/>
      <c r="R47" s="1216"/>
      <c r="S47" s="1216"/>
      <c r="T47" s="1216"/>
      <c r="U47" s="1216"/>
      <c r="V47" s="1216"/>
      <c r="W47" s="1216"/>
      <c r="X47" s="1216"/>
      <c r="Y47" s="1216"/>
    </row>
    <row r="48" spans="1:26">
      <c r="A48" s="1225" t="s">
        <v>42</v>
      </c>
      <c r="B48" s="1555"/>
      <c r="C48" s="1555"/>
      <c r="D48" s="1216"/>
      <c r="E48" s="1216"/>
      <c r="F48" s="1216"/>
      <c r="G48" s="1216"/>
      <c r="H48" s="1216"/>
      <c r="I48" s="1216"/>
      <c r="J48" s="1216"/>
      <c r="K48" s="1216"/>
      <c r="L48" s="1216"/>
      <c r="M48" s="1216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  <c r="Y48" s="1216"/>
    </row>
    <row r="49" spans="1:26">
      <c r="A49" s="1225" t="s">
        <v>42</v>
      </c>
      <c r="B49" s="1555"/>
      <c r="C49" s="1555"/>
      <c r="F49" s="1216"/>
      <c r="G49" s="1216"/>
      <c r="H49" s="1216"/>
      <c r="I49" s="1216"/>
      <c r="J49" s="1216"/>
      <c r="K49" s="1216"/>
      <c r="L49" s="1216"/>
      <c r="M49" s="1216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  <c r="Y49" s="1216"/>
    </row>
    <row r="50" spans="1:26">
      <c r="A50" s="1225" t="s">
        <v>43</v>
      </c>
      <c r="B50" s="1556"/>
      <c r="C50" s="1556"/>
      <c r="D50" s="1216"/>
      <c r="E50" s="1216"/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  <c r="Y50" s="1216"/>
    </row>
    <row r="51" spans="1:26">
      <c r="A51" s="1225" t="s">
        <v>44</v>
      </c>
      <c r="B51" s="1557"/>
      <c r="C51" s="1557"/>
      <c r="D51" s="1216"/>
      <c r="E51" s="1216"/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  <c r="Y51" s="1216"/>
    </row>
    <row r="53" spans="1:26" ht="23.25" customHeight="1">
      <c r="A53" s="1549" t="s">
        <v>0</v>
      </c>
      <c r="B53" s="1549"/>
      <c r="C53" s="1549"/>
      <c r="D53" s="1549"/>
      <c r="E53" s="1549"/>
      <c r="F53" s="1549"/>
      <c r="G53" s="1208"/>
      <c r="H53" s="1209"/>
      <c r="I53" s="1549" t="s">
        <v>1</v>
      </c>
      <c r="J53" s="1549"/>
      <c r="K53" s="1549"/>
      <c r="L53" s="1549"/>
      <c r="M53" s="1549"/>
      <c r="N53" s="1549"/>
      <c r="O53" s="1549"/>
      <c r="P53" s="1549"/>
      <c r="Q53" s="1549"/>
      <c r="R53" s="1550" t="s">
        <v>2</v>
      </c>
      <c r="S53" s="1551"/>
      <c r="T53" s="1550"/>
      <c r="U53" s="1550"/>
      <c r="V53" s="1550"/>
      <c r="W53" s="1550"/>
      <c r="X53" s="1550"/>
      <c r="Y53" s="1550"/>
      <c r="Z53" s="1550"/>
    </row>
    <row r="54" spans="1:26" ht="26.25">
      <c r="A54" s="1210" t="s">
        <v>3</v>
      </c>
      <c r="B54" s="1210" t="s">
        <v>4</v>
      </c>
      <c r="C54" s="1210" t="s">
        <v>5</v>
      </c>
      <c r="D54" s="1210" t="s">
        <v>6</v>
      </c>
      <c r="E54" s="1210" t="s">
        <v>7</v>
      </c>
      <c r="F54" s="1210" t="s">
        <v>8</v>
      </c>
      <c r="G54" s="1210" t="s">
        <v>9</v>
      </c>
      <c r="H54" s="1211" t="s">
        <v>10</v>
      </c>
      <c r="I54" s="1227" t="s">
        <v>11</v>
      </c>
      <c r="J54" s="1227" t="s">
        <v>12</v>
      </c>
      <c r="K54" s="1227" t="s">
        <v>13</v>
      </c>
      <c r="L54" s="1227" t="s">
        <v>14</v>
      </c>
      <c r="M54" s="1227" t="s">
        <v>15</v>
      </c>
      <c r="N54" s="1227" t="s">
        <v>16</v>
      </c>
      <c r="O54" s="1227" t="s">
        <v>17</v>
      </c>
      <c r="P54" s="1212" t="s">
        <v>18</v>
      </c>
      <c r="Q54" s="1210" t="s">
        <v>19</v>
      </c>
      <c r="R54" s="1210" t="s">
        <v>20</v>
      </c>
      <c r="S54" s="1213" t="s">
        <v>21</v>
      </c>
      <c r="T54" s="1213" t="s">
        <v>22</v>
      </c>
      <c r="U54" s="1419" t="s">
        <v>857</v>
      </c>
      <c r="V54" s="1210" t="s">
        <v>24</v>
      </c>
      <c r="W54" s="1210" t="s">
        <v>25</v>
      </c>
      <c r="X54" s="1210" t="s">
        <v>26</v>
      </c>
      <c r="Y54" s="1210" t="s">
        <v>27</v>
      </c>
      <c r="Z54" s="1210" t="s">
        <v>28</v>
      </c>
    </row>
    <row r="55" spans="1:26">
      <c r="A55" s="1172"/>
      <c r="B55" s="1172"/>
      <c r="C55" s="1172"/>
      <c r="D55" s="1172"/>
      <c r="E55" s="1173"/>
      <c r="F55" s="1172"/>
      <c r="G55" s="1172"/>
      <c r="H55" s="1174"/>
      <c r="I55" s="1172"/>
      <c r="J55" s="1172"/>
      <c r="K55" s="1172"/>
      <c r="L55" s="1172"/>
      <c r="M55" s="1172"/>
      <c r="N55" s="1172"/>
      <c r="O55" s="1172"/>
      <c r="P55" s="1172"/>
      <c r="Q55" s="1175">
        <f t="shared" ref="Q55:Q60" si="5">SUM(I55:P55)</f>
        <v>0</v>
      </c>
      <c r="R55" s="1175" t="s">
        <v>30</v>
      </c>
      <c r="S55" s="1175" t="s">
        <v>31</v>
      </c>
      <c r="T55" s="1175"/>
      <c r="U55" s="1175"/>
      <c r="V55" s="1239"/>
      <c r="W55" s="1181"/>
      <c r="X55" s="1181"/>
      <c r="Y55" s="1181"/>
      <c r="Z55" s="1181"/>
    </row>
    <row r="56" spans="1:26">
      <c r="A56" s="1172"/>
      <c r="B56" s="1172"/>
      <c r="C56" s="1172"/>
      <c r="D56" s="1172"/>
      <c r="E56" s="1173"/>
      <c r="F56" s="1172"/>
      <c r="G56" s="1172"/>
      <c r="H56" s="1174"/>
      <c r="I56" s="1172"/>
      <c r="J56" s="1172"/>
      <c r="K56" s="1172"/>
      <c r="L56" s="1172"/>
      <c r="M56" s="1172"/>
      <c r="N56" s="1172"/>
      <c r="O56" s="1172"/>
      <c r="P56" s="1172"/>
      <c r="Q56" s="1175">
        <f t="shared" si="5"/>
        <v>0</v>
      </c>
      <c r="R56" s="1175" t="s">
        <v>30</v>
      </c>
      <c r="S56" s="1175" t="s">
        <v>31</v>
      </c>
      <c r="T56" s="1175"/>
      <c r="U56" s="1175"/>
      <c r="V56" s="1239"/>
      <c r="W56" s="1181"/>
      <c r="X56" s="1181"/>
      <c r="Y56" s="1181"/>
      <c r="Z56" s="1181"/>
    </row>
    <row r="57" spans="1:26">
      <c r="A57" s="1172"/>
      <c r="B57" s="1172"/>
      <c r="C57" s="1172"/>
      <c r="D57" s="1172"/>
      <c r="E57" s="1173"/>
      <c r="F57" s="1172"/>
      <c r="G57" s="1172"/>
      <c r="H57" s="1174"/>
      <c r="I57" s="1172"/>
      <c r="J57" s="1172"/>
      <c r="K57" s="1172"/>
      <c r="L57" s="1172"/>
      <c r="M57" s="1172"/>
      <c r="N57" s="1172"/>
      <c r="O57" s="1172"/>
      <c r="P57" s="1172"/>
      <c r="Q57" s="1175">
        <f t="shared" si="5"/>
        <v>0</v>
      </c>
      <c r="R57" s="1176" t="s">
        <v>32</v>
      </c>
      <c r="S57" s="1177" t="s">
        <v>33</v>
      </c>
      <c r="T57" s="1175"/>
      <c r="U57" s="1175"/>
      <c r="V57" s="1239"/>
      <c r="W57" s="1181"/>
      <c r="X57" s="1181"/>
      <c r="Y57" s="1181"/>
      <c r="Z57" s="1181"/>
    </row>
    <row r="58" spans="1:26">
      <c r="A58" s="1172"/>
      <c r="B58" s="1172"/>
      <c r="C58" s="1172"/>
      <c r="D58" s="1172"/>
      <c r="E58" s="1173"/>
      <c r="F58" s="1172"/>
      <c r="G58" s="1172"/>
      <c r="H58" s="1174"/>
      <c r="I58" s="1172"/>
      <c r="J58" s="1172"/>
      <c r="K58" s="1172"/>
      <c r="L58" s="1172"/>
      <c r="M58" s="1172"/>
      <c r="N58" s="1172"/>
      <c r="O58" s="1172"/>
      <c r="P58" s="1172"/>
      <c r="Q58" s="1175">
        <f t="shared" si="5"/>
        <v>0</v>
      </c>
      <c r="R58" s="1176" t="s">
        <v>32</v>
      </c>
      <c r="S58" s="1177" t="s">
        <v>33</v>
      </c>
      <c r="T58" s="1175"/>
      <c r="U58" s="1175"/>
      <c r="V58" s="1239"/>
      <c r="W58" s="1181"/>
      <c r="X58" s="1181"/>
      <c r="Y58" s="1181"/>
      <c r="Z58" s="1181"/>
    </row>
    <row r="59" spans="1:26">
      <c r="A59" s="1172"/>
      <c r="B59" s="1172"/>
      <c r="C59" s="1172"/>
      <c r="D59" s="1172"/>
      <c r="E59" s="1173"/>
      <c r="F59" s="1172"/>
      <c r="G59" s="1172"/>
      <c r="H59" s="1174"/>
      <c r="I59" s="1172"/>
      <c r="J59" s="1172"/>
      <c r="K59" s="1172"/>
      <c r="L59" s="1172"/>
      <c r="M59" s="1172"/>
      <c r="N59" s="1172"/>
      <c r="O59" s="1172"/>
      <c r="P59" s="1172"/>
      <c r="Q59" s="1175">
        <f t="shared" si="5"/>
        <v>0</v>
      </c>
      <c r="R59" s="1176" t="s">
        <v>32</v>
      </c>
      <c r="S59" s="1177" t="s">
        <v>33</v>
      </c>
      <c r="T59" s="1175"/>
      <c r="U59" s="1175"/>
      <c r="V59" s="1239"/>
      <c r="W59" s="1181"/>
      <c r="X59" s="1181"/>
      <c r="Y59" s="1181"/>
      <c r="Z59" s="1181"/>
    </row>
    <row r="60" spans="1:26">
      <c r="A60" s="1178"/>
      <c r="B60" s="1178"/>
      <c r="C60" s="1178"/>
      <c r="D60" s="1178"/>
      <c r="E60" s="1178"/>
      <c r="F60" s="1178"/>
      <c r="G60" s="1178"/>
      <c r="H60" s="1205"/>
      <c r="I60" s="1178"/>
      <c r="J60" s="1178"/>
      <c r="K60" s="1178"/>
      <c r="L60" s="1178"/>
      <c r="M60" s="1178"/>
      <c r="N60" s="1178"/>
      <c r="O60" s="1178"/>
      <c r="P60" s="1178"/>
      <c r="Q60" s="1175">
        <f t="shared" si="5"/>
        <v>0</v>
      </c>
      <c r="R60" s="1175" t="s">
        <v>30</v>
      </c>
      <c r="S60" s="1175" t="s">
        <v>31</v>
      </c>
      <c r="T60" s="1175"/>
      <c r="U60" s="1175"/>
      <c r="V60" s="1181"/>
      <c r="W60" s="1181"/>
      <c r="X60" s="1181"/>
      <c r="Y60" s="1181"/>
      <c r="Z60" s="1181"/>
    </row>
    <row r="61" spans="1:26">
      <c r="A61" s="1214" t="s">
        <v>19</v>
      </c>
      <c r="B61" s="1209"/>
      <c r="C61" s="1209"/>
      <c r="D61" s="1209"/>
      <c r="E61" s="1214"/>
      <c r="F61" s="1209"/>
      <c r="G61" s="1209"/>
      <c r="H61" s="1209"/>
      <c r="I61" s="1214">
        <f>SUM(I55:I59)</f>
        <v>0</v>
      </c>
      <c r="J61" s="1214">
        <f>SUM(J55:J59)</f>
        <v>0</v>
      </c>
      <c r="K61" s="1214">
        <f t="shared" ref="K61:Q61" si="6">SUM(K55:K60)</f>
        <v>0</v>
      </c>
      <c r="L61" s="1214">
        <f t="shared" si="6"/>
        <v>0</v>
      </c>
      <c r="M61" s="1214">
        <f t="shared" si="6"/>
        <v>0</v>
      </c>
      <c r="N61" s="1214">
        <f t="shared" si="6"/>
        <v>0</v>
      </c>
      <c r="O61" s="1214">
        <f t="shared" si="6"/>
        <v>0</v>
      </c>
      <c r="P61" s="1214">
        <f t="shared" si="6"/>
        <v>0</v>
      </c>
      <c r="Q61" s="1214">
        <f t="shared" si="6"/>
        <v>0</v>
      </c>
      <c r="R61" s="1215"/>
      <c r="S61" s="1215"/>
      <c r="T61" s="1215"/>
      <c r="U61" s="1215"/>
      <c r="V61" s="1215"/>
      <c r="W61" s="1215"/>
      <c r="X61" s="1215"/>
      <c r="Y61" s="1215"/>
      <c r="Z61" s="1215"/>
    </row>
    <row r="62" spans="1:26">
      <c r="A62" s="1216"/>
      <c r="B62" s="1216"/>
      <c r="C62" s="1216"/>
      <c r="D62" s="1216"/>
      <c r="E62" s="1216"/>
      <c r="F62" s="1217"/>
      <c r="G62" s="1217"/>
      <c r="H62" s="1216"/>
      <c r="I62" s="1216"/>
      <c r="J62" s="1216"/>
      <c r="K62" s="1216"/>
      <c r="L62" s="1216"/>
      <c r="M62" s="1216"/>
      <c r="N62" s="1216"/>
      <c r="O62" s="1216"/>
      <c r="P62" s="1216"/>
      <c r="Q62" s="1216"/>
      <c r="R62" s="1216"/>
      <c r="S62" s="1216"/>
      <c r="T62" s="1216"/>
      <c r="U62" s="1216"/>
      <c r="V62" s="1216"/>
      <c r="W62" s="1216"/>
      <c r="X62" s="1216"/>
      <c r="Y62" s="1216"/>
    </row>
    <row r="63" spans="1:26">
      <c r="A63" s="1218" t="s">
        <v>34</v>
      </c>
      <c r="B63" s="1552"/>
      <c r="C63" s="1552"/>
      <c r="D63" s="1552"/>
      <c r="E63" s="1216"/>
      <c r="F63" s="1216"/>
      <c r="G63" s="1216"/>
      <c r="H63" s="1216"/>
      <c r="I63" s="1216"/>
      <c r="J63" s="1216"/>
      <c r="K63" s="1553"/>
      <c r="L63" s="1553"/>
      <c r="M63" s="1553"/>
      <c r="N63" s="1216"/>
      <c r="O63" s="1216"/>
      <c r="P63" s="1216"/>
      <c r="Q63" s="1216"/>
      <c r="R63" s="1216"/>
      <c r="S63" s="1216"/>
      <c r="T63" s="1216"/>
      <c r="U63" s="1216"/>
      <c r="V63" s="1216"/>
      <c r="W63" s="1216"/>
      <c r="X63" s="1216"/>
      <c r="Y63" s="1216"/>
    </row>
    <row r="64" spans="1:26" ht="18">
      <c r="A64" s="1220" t="s">
        <v>35</v>
      </c>
      <c r="B64" s="1221" t="s">
        <v>36</v>
      </c>
      <c r="C64" s="1222" t="s">
        <v>37</v>
      </c>
      <c r="D64" s="1219"/>
      <c r="E64" s="1216"/>
      <c r="F64" s="1216"/>
      <c r="G64" s="1216"/>
      <c r="H64" s="1216"/>
      <c r="I64" s="1216"/>
      <c r="J64" s="1216"/>
      <c r="K64" s="1216"/>
      <c r="L64" s="1216"/>
      <c r="M64" s="1216"/>
      <c r="N64" s="1216"/>
      <c r="O64" s="1216"/>
      <c r="P64" s="1216"/>
      <c r="Q64" s="1216"/>
      <c r="R64" s="1216"/>
      <c r="S64" s="1216"/>
      <c r="T64" s="1216"/>
      <c r="U64" s="1216"/>
      <c r="V64" s="1216"/>
      <c r="W64" s="1216"/>
      <c r="X64" s="1216"/>
      <c r="Y64" s="1216"/>
    </row>
    <row r="65" spans="1:26">
      <c r="A65" s="1194" t="s">
        <v>161</v>
      </c>
      <c r="B65" s="1548" t="s">
        <v>39</v>
      </c>
      <c r="C65" s="1548"/>
      <c r="D65" s="1223"/>
      <c r="E65" s="1224" t="s">
        <v>40</v>
      </c>
      <c r="F65" s="1216"/>
      <c r="G65" s="1216"/>
      <c r="H65" s="1216"/>
      <c r="I65" s="1216"/>
      <c r="J65" s="1216"/>
      <c r="K65" s="1216"/>
      <c r="L65" s="1216"/>
      <c r="M65" s="1216"/>
      <c r="N65" s="1216"/>
      <c r="O65" s="1216"/>
      <c r="P65" s="1216"/>
      <c r="Q65" s="1216"/>
      <c r="R65" s="1216"/>
      <c r="S65" s="1216"/>
      <c r="T65" s="1216"/>
      <c r="U65" s="1216"/>
      <c r="V65" s="1216"/>
      <c r="W65" s="1216"/>
      <c r="X65" s="1216"/>
      <c r="Y65" s="1216"/>
    </row>
    <row r="66" spans="1:26">
      <c r="A66" s="1195" t="s">
        <v>169</v>
      </c>
      <c r="B66" s="1554" t="s">
        <v>41</v>
      </c>
      <c r="C66" s="1554"/>
      <c r="D66" s="1216"/>
      <c r="E66" s="1216"/>
      <c r="F66" s="1216"/>
      <c r="G66" s="1216"/>
      <c r="H66" s="1216"/>
      <c r="I66" s="1216"/>
      <c r="J66" s="1216"/>
      <c r="K66" s="1216"/>
      <c r="L66" s="1216"/>
      <c r="M66" s="1216"/>
      <c r="N66" s="1216"/>
      <c r="O66" s="1216"/>
      <c r="P66" s="1216"/>
      <c r="Q66" s="1216"/>
      <c r="R66" s="1216"/>
      <c r="S66" s="1216"/>
      <c r="T66" s="1216"/>
      <c r="U66" s="1216"/>
      <c r="V66" s="1216"/>
      <c r="W66" s="1216"/>
      <c r="X66" s="1216"/>
      <c r="Y66" s="1216"/>
    </row>
    <row r="67" spans="1:26">
      <c r="A67" s="1225" t="s">
        <v>42</v>
      </c>
      <c r="B67" s="1555"/>
      <c r="C67" s="1555"/>
      <c r="D67" s="1216"/>
      <c r="E67" s="1216"/>
      <c r="F67" s="1216"/>
      <c r="G67" s="1216"/>
      <c r="H67" s="1216"/>
      <c r="I67" s="1216"/>
      <c r="J67" s="1216"/>
      <c r="K67" s="1216"/>
      <c r="L67" s="1216"/>
      <c r="M67" s="1216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  <c r="Y67" s="1216"/>
    </row>
    <row r="68" spans="1:26">
      <c r="A68" s="1225" t="s">
        <v>42</v>
      </c>
      <c r="B68" s="1555"/>
      <c r="C68" s="1555"/>
      <c r="F68" s="1216"/>
      <c r="G68" s="1216"/>
      <c r="H68" s="1216"/>
      <c r="I68" s="1216"/>
      <c r="J68" s="1216"/>
      <c r="K68" s="1216"/>
      <c r="L68" s="1216"/>
      <c r="M68" s="1216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  <c r="Y68" s="1216"/>
    </row>
    <row r="69" spans="1:26">
      <c r="A69" s="1225" t="s">
        <v>43</v>
      </c>
      <c r="B69" s="1556"/>
      <c r="C69" s="1556"/>
      <c r="D69" s="1216"/>
      <c r="E69" s="1216"/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  <c r="Y69" s="1216"/>
    </row>
    <row r="70" spans="1:26">
      <c r="A70" s="1225" t="s">
        <v>44</v>
      </c>
      <c r="B70" s="1557"/>
      <c r="C70" s="1557"/>
      <c r="D70" s="1216"/>
      <c r="E70" s="1216"/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  <c r="Y70" s="1216"/>
    </row>
    <row r="72" spans="1:26" ht="23.25" customHeight="1">
      <c r="A72" s="1549" t="s">
        <v>0</v>
      </c>
      <c r="B72" s="1549"/>
      <c r="C72" s="1549"/>
      <c r="D72" s="1549"/>
      <c r="E72" s="1549"/>
      <c r="F72" s="1549"/>
      <c r="G72" s="1208"/>
      <c r="H72" s="1209"/>
      <c r="I72" s="1549" t="s">
        <v>1</v>
      </c>
      <c r="J72" s="1549"/>
      <c r="K72" s="1549"/>
      <c r="L72" s="1549"/>
      <c r="M72" s="1549"/>
      <c r="N72" s="1549"/>
      <c r="O72" s="1549"/>
      <c r="P72" s="1549"/>
      <c r="Q72" s="1549"/>
      <c r="R72" s="1550" t="s">
        <v>2</v>
      </c>
      <c r="S72" s="1551"/>
      <c r="T72" s="1550"/>
      <c r="U72" s="1550"/>
      <c r="V72" s="1550"/>
      <c r="W72" s="1550"/>
      <c r="X72" s="1550"/>
      <c r="Y72" s="1550"/>
      <c r="Z72" s="1550"/>
    </row>
    <row r="73" spans="1:26" ht="26.25">
      <c r="A73" s="1210" t="s">
        <v>3</v>
      </c>
      <c r="B73" s="1210" t="s">
        <v>4</v>
      </c>
      <c r="C73" s="1210" t="s">
        <v>5</v>
      </c>
      <c r="D73" s="1210" t="s">
        <v>6</v>
      </c>
      <c r="E73" s="1210" t="s">
        <v>7</v>
      </c>
      <c r="F73" s="1210" t="s">
        <v>8</v>
      </c>
      <c r="G73" s="1210" t="s">
        <v>9</v>
      </c>
      <c r="H73" s="1211" t="s">
        <v>10</v>
      </c>
      <c r="I73" s="1227" t="s">
        <v>11</v>
      </c>
      <c r="J73" s="1227" t="s">
        <v>12</v>
      </c>
      <c r="K73" s="1227" t="s">
        <v>13</v>
      </c>
      <c r="L73" s="1227" t="s">
        <v>14</v>
      </c>
      <c r="M73" s="1227" t="s">
        <v>15</v>
      </c>
      <c r="N73" s="1227" t="s">
        <v>16</v>
      </c>
      <c r="O73" s="1227" t="s">
        <v>17</v>
      </c>
      <c r="P73" s="1212" t="s">
        <v>18</v>
      </c>
      <c r="Q73" s="1210" t="s">
        <v>19</v>
      </c>
      <c r="R73" s="1210" t="s">
        <v>20</v>
      </c>
      <c r="S73" s="1213" t="s">
        <v>21</v>
      </c>
      <c r="T73" s="1213" t="s">
        <v>22</v>
      </c>
      <c r="U73" s="1419" t="s">
        <v>857</v>
      </c>
      <c r="V73" s="1210" t="s">
        <v>24</v>
      </c>
      <c r="W73" s="1210" t="s">
        <v>25</v>
      </c>
      <c r="X73" s="1210" t="s">
        <v>26</v>
      </c>
      <c r="Y73" s="1210" t="s">
        <v>27</v>
      </c>
      <c r="Z73" s="1210" t="s">
        <v>28</v>
      </c>
    </row>
    <row r="74" spans="1:26">
      <c r="A74" s="1172"/>
      <c r="B74" s="1172"/>
      <c r="C74" s="1172"/>
      <c r="D74" s="1172"/>
      <c r="E74" s="1173"/>
      <c r="F74" s="1172"/>
      <c r="G74" s="1172"/>
      <c r="H74" s="1174"/>
      <c r="I74" s="1172"/>
      <c r="J74" s="1172"/>
      <c r="K74" s="1172"/>
      <c r="L74" s="1172"/>
      <c r="M74" s="1172"/>
      <c r="N74" s="1172"/>
      <c r="O74" s="1172"/>
      <c r="P74" s="1172"/>
      <c r="Q74" s="1175">
        <f t="shared" ref="Q74:Q79" si="7">SUM(I74:P74)</f>
        <v>0</v>
      </c>
      <c r="R74" s="1175" t="s">
        <v>30</v>
      </c>
      <c r="S74" s="1175" t="s">
        <v>31</v>
      </c>
      <c r="T74" s="1175"/>
      <c r="U74" s="1175"/>
      <c r="V74" s="1239"/>
      <c r="W74" s="1181"/>
      <c r="X74" s="1181"/>
      <c r="Y74" s="1181"/>
      <c r="Z74" s="1181"/>
    </row>
    <row r="75" spans="1:26">
      <c r="A75" s="1172"/>
      <c r="B75" s="1172"/>
      <c r="C75" s="1172"/>
      <c r="D75" s="1172"/>
      <c r="E75" s="1173"/>
      <c r="F75" s="1172"/>
      <c r="G75" s="1172"/>
      <c r="H75" s="1174"/>
      <c r="I75" s="1172"/>
      <c r="J75" s="1172"/>
      <c r="K75" s="1172"/>
      <c r="L75" s="1172"/>
      <c r="M75" s="1172"/>
      <c r="N75" s="1172"/>
      <c r="O75" s="1172"/>
      <c r="P75" s="1172"/>
      <c r="Q75" s="1175">
        <f t="shared" si="7"/>
        <v>0</v>
      </c>
      <c r="R75" s="1175" t="s">
        <v>30</v>
      </c>
      <c r="S75" s="1175" t="s">
        <v>31</v>
      </c>
      <c r="T75" s="1175"/>
      <c r="U75" s="1175"/>
      <c r="V75" s="1239"/>
      <c r="W75" s="1181"/>
      <c r="X75" s="1181"/>
      <c r="Y75" s="1181"/>
      <c r="Z75" s="1181"/>
    </row>
    <row r="76" spans="1:26">
      <c r="A76" s="1172"/>
      <c r="B76" s="1172"/>
      <c r="C76" s="1172"/>
      <c r="D76" s="1172"/>
      <c r="E76" s="1173"/>
      <c r="F76" s="1172"/>
      <c r="G76" s="1172"/>
      <c r="H76" s="1174"/>
      <c r="I76" s="1172"/>
      <c r="J76" s="1172"/>
      <c r="K76" s="1172"/>
      <c r="L76" s="1172"/>
      <c r="M76" s="1172"/>
      <c r="N76" s="1172"/>
      <c r="O76" s="1172"/>
      <c r="P76" s="1172"/>
      <c r="Q76" s="1175">
        <f t="shared" si="7"/>
        <v>0</v>
      </c>
      <c r="R76" s="1176" t="s">
        <v>32</v>
      </c>
      <c r="S76" s="1177" t="s">
        <v>33</v>
      </c>
      <c r="T76" s="1175"/>
      <c r="U76" s="1175"/>
      <c r="V76" s="1239"/>
      <c r="W76" s="1181"/>
      <c r="X76" s="1181"/>
      <c r="Y76" s="1181"/>
      <c r="Z76" s="1181"/>
    </row>
    <row r="77" spans="1:26">
      <c r="A77" s="1172"/>
      <c r="B77" s="1172"/>
      <c r="C77" s="1172"/>
      <c r="D77" s="1172"/>
      <c r="E77" s="1173"/>
      <c r="F77" s="1172"/>
      <c r="G77" s="1172"/>
      <c r="H77" s="1174"/>
      <c r="I77" s="1172"/>
      <c r="J77" s="1172"/>
      <c r="K77" s="1172"/>
      <c r="L77" s="1172"/>
      <c r="M77" s="1172"/>
      <c r="N77" s="1172"/>
      <c r="O77" s="1172"/>
      <c r="P77" s="1172"/>
      <c r="Q77" s="1175">
        <f t="shared" si="7"/>
        <v>0</v>
      </c>
      <c r="R77" s="1176" t="s">
        <v>32</v>
      </c>
      <c r="S77" s="1177" t="s">
        <v>33</v>
      </c>
      <c r="T77" s="1175"/>
      <c r="U77" s="1175"/>
      <c r="V77" s="1239"/>
      <c r="W77" s="1181"/>
      <c r="X77" s="1181"/>
      <c r="Y77" s="1181"/>
      <c r="Z77" s="1181"/>
    </row>
    <row r="78" spans="1:26">
      <c r="A78" s="1172"/>
      <c r="B78" s="1172"/>
      <c r="C78" s="1172"/>
      <c r="D78" s="1172"/>
      <c r="E78" s="1173"/>
      <c r="F78" s="1172"/>
      <c r="G78" s="1172"/>
      <c r="H78" s="1174"/>
      <c r="I78" s="1172"/>
      <c r="J78" s="1172"/>
      <c r="K78" s="1172"/>
      <c r="L78" s="1172"/>
      <c r="M78" s="1172"/>
      <c r="N78" s="1172"/>
      <c r="O78" s="1172"/>
      <c r="P78" s="1172"/>
      <c r="Q78" s="1175">
        <f t="shared" si="7"/>
        <v>0</v>
      </c>
      <c r="R78" s="1176" t="s">
        <v>32</v>
      </c>
      <c r="S78" s="1177" t="s">
        <v>33</v>
      </c>
      <c r="T78" s="1175"/>
      <c r="U78" s="1175"/>
      <c r="V78" s="1239"/>
      <c r="W78" s="1181"/>
      <c r="X78" s="1181"/>
      <c r="Y78" s="1181"/>
      <c r="Z78" s="1181"/>
    </row>
    <row r="79" spans="1:26">
      <c r="A79" s="1178"/>
      <c r="B79" s="1178"/>
      <c r="C79" s="1178"/>
      <c r="D79" s="1178"/>
      <c r="E79" s="1178"/>
      <c r="F79" s="1178"/>
      <c r="G79" s="1178"/>
      <c r="H79" s="1205"/>
      <c r="I79" s="1178"/>
      <c r="J79" s="1178"/>
      <c r="K79" s="1178"/>
      <c r="L79" s="1178"/>
      <c r="M79" s="1178"/>
      <c r="N79" s="1178"/>
      <c r="O79" s="1178"/>
      <c r="P79" s="1178"/>
      <c r="Q79" s="1175">
        <f t="shared" si="7"/>
        <v>0</v>
      </c>
      <c r="R79" s="1175" t="s">
        <v>30</v>
      </c>
      <c r="S79" s="1175" t="s">
        <v>31</v>
      </c>
      <c r="T79" s="1175"/>
      <c r="U79" s="1175"/>
      <c r="V79" s="1181"/>
      <c r="W79" s="1181"/>
      <c r="X79" s="1181"/>
      <c r="Y79" s="1181"/>
      <c r="Z79" s="1181"/>
    </row>
    <row r="80" spans="1:26">
      <c r="A80" s="1214" t="s">
        <v>19</v>
      </c>
      <c r="B80" s="1209"/>
      <c r="C80" s="1209"/>
      <c r="D80" s="1209"/>
      <c r="E80" s="1214"/>
      <c r="F80" s="1209"/>
      <c r="G80" s="1209"/>
      <c r="H80" s="1209"/>
      <c r="I80" s="1214">
        <f>SUM(I74:I78)</f>
        <v>0</v>
      </c>
      <c r="J80" s="1214">
        <f>SUM(J74:J78)</f>
        <v>0</v>
      </c>
      <c r="K80" s="1214">
        <f t="shared" ref="K80:Q80" si="8">SUM(K74:K79)</f>
        <v>0</v>
      </c>
      <c r="L80" s="1214">
        <f t="shared" si="8"/>
        <v>0</v>
      </c>
      <c r="M80" s="1214">
        <f t="shared" si="8"/>
        <v>0</v>
      </c>
      <c r="N80" s="1214">
        <f t="shared" si="8"/>
        <v>0</v>
      </c>
      <c r="O80" s="1214">
        <f t="shared" si="8"/>
        <v>0</v>
      </c>
      <c r="P80" s="1214">
        <f t="shared" si="8"/>
        <v>0</v>
      </c>
      <c r="Q80" s="1214">
        <f t="shared" si="8"/>
        <v>0</v>
      </c>
      <c r="R80" s="1215"/>
      <c r="S80" s="1215"/>
      <c r="T80" s="1215"/>
      <c r="U80" s="1215"/>
      <c r="V80" s="1215"/>
      <c r="W80" s="1215"/>
      <c r="X80" s="1215"/>
      <c r="Y80" s="1215"/>
      <c r="Z80" s="1215"/>
    </row>
    <row r="81" spans="1:26">
      <c r="A81" s="1216"/>
      <c r="B81" s="1216"/>
      <c r="C81" s="1216"/>
      <c r="D81" s="1216"/>
      <c r="E81" s="1216"/>
      <c r="F81" s="1217"/>
      <c r="G81" s="1217"/>
      <c r="H81" s="1216"/>
      <c r="I81" s="1216"/>
      <c r="J81" s="1216"/>
      <c r="K81" s="1216"/>
      <c r="L81" s="1216"/>
      <c r="M81" s="1216"/>
      <c r="N81" s="1216"/>
      <c r="O81" s="1216"/>
      <c r="P81" s="1216"/>
      <c r="Q81" s="1216"/>
      <c r="R81" s="1216"/>
      <c r="S81" s="1216"/>
      <c r="T81" s="1216"/>
      <c r="U81" s="1216"/>
      <c r="V81" s="1216"/>
      <c r="W81" s="1216"/>
      <c r="X81" s="1216"/>
      <c r="Y81" s="1216"/>
    </row>
    <row r="82" spans="1:26">
      <c r="A82" s="1218" t="s">
        <v>34</v>
      </c>
      <c r="B82" s="1552"/>
      <c r="C82" s="1552"/>
      <c r="D82" s="1552"/>
      <c r="E82" s="1216"/>
      <c r="F82" s="1216"/>
      <c r="G82" s="1216"/>
      <c r="H82" s="1216"/>
      <c r="I82" s="1216"/>
      <c r="J82" s="1216"/>
      <c r="K82" s="1553"/>
      <c r="L82" s="1553"/>
      <c r="M82" s="1553"/>
      <c r="N82" s="1216"/>
      <c r="O82" s="1216"/>
      <c r="P82" s="1216"/>
      <c r="Q82" s="1216"/>
      <c r="R82" s="1216"/>
      <c r="S82" s="1216"/>
      <c r="T82" s="1216"/>
      <c r="U82" s="1216"/>
      <c r="V82" s="1216"/>
      <c r="W82" s="1216"/>
      <c r="X82" s="1216"/>
      <c r="Y82" s="1216"/>
    </row>
    <row r="83" spans="1:26" ht="18">
      <c r="A83" s="1220" t="s">
        <v>35</v>
      </c>
      <c r="B83" s="1221" t="s">
        <v>36</v>
      </c>
      <c r="C83" s="1222" t="s">
        <v>37</v>
      </c>
      <c r="D83" s="1219"/>
      <c r="E83" s="1216"/>
      <c r="F83" s="1216"/>
      <c r="G83" s="1216"/>
      <c r="H83" s="1216"/>
      <c r="I83" s="1216"/>
      <c r="J83" s="1216"/>
      <c r="K83" s="1216"/>
      <c r="L83" s="1216"/>
      <c r="M83" s="1216"/>
      <c r="N83" s="1216"/>
      <c r="O83" s="1216"/>
      <c r="P83" s="1216"/>
      <c r="Q83" s="1216"/>
      <c r="R83" s="1216"/>
      <c r="S83" s="1216"/>
      <c r="T83" s="1216"/>
      <c r="U83" s="1216"/>
      <c r="V83" s="1216"/>
      <c r="W83" s="1216"/>
      <c r="X83" s="1216"/>
      <c r="Y83" s="1216"/>
    </row>
    <row r="84" spans="1:26">
      <c r="A84" s="1194" t="s">
        <v>161</v>
      </c>
      <c r="B84" s="1548" t="s">
        <v>39</v>
      </c>
      <c r="C84" s="1548"/>
      <c r="D84" s="1223"/>
      <c r="E84" s="1224" t="s">
        <v>40</v>
      </c>
      <c r="F84" s="1216"/>
      <c r="G84" s="1216"/>
      <c r="H84" s="1216"/>
      <c r="I84" s="1216"/>
      <c r="J84" s="1216"/>
      <c r="K84" s="1216"/>
      <c r="L84" s="1216"/>
      <c r="M84" s="1216"/>
      <c r="N84" s="1216"/>
      <c r="O84" s="1216"/>
      <c r="P84" s="1216"/>
      <c r="Q84" s="1216"/>
      <c r="R84" s="1216"/>
      <c r="S84" s="1216"/>
      <c r="T84" s="1216"/>
      <c r="U84" s="1216"/>
      <c r="V84" s="1216"/>
      <c r="W84" s="1216"/>
      <c r="X84" s="1216"/>
      <c r="Y84" s="1216"/>
    </row>
    <row r="85" spans="1:26">
      <c r="A85" s="1195" t="s">
        <v>169</v>
      </c>
      <c r="B85" s="1554" t="s">
        <v>41</v>
      </c>
      <c r="C85" s="1554"/>
      <c r="D85" s="1216"/>
      <c r="E85" s="1216"/>
      <c r="F85" s="1216"/>
      <c r="G85" s="1216"/>
      <c r="H85" s="1216"/>
      <c r="I85" s="1216"/>
      <c r="J85" s="1216"/>
      <c r="K85" s="1216"/>
      <c r="L85" s="1216"/>
      <c r="M85" s="1216"/>
      <c r="N85" s="1216"/>
      <c r="O85" s="1216"/>
      <c r="P85" s="1216"/>
      <c r="Q85" s="1216"/>
      <c r="R85" s="1216"/>
      <c r="S85" s="1216"/>
      <c r="T85" s="1216"/>
      <c r="U85" s="1216"/>
      <c r="V85" s="1216"/>
      <c r="W85" s="1216"/>
      <c r="X85" s="1216"/>
      <c r="Y85" s="1216"/>
    </row>
    <row r="86" spans="1:26">
      <c r="A86" s="1225" t="s">
        <v>42</v>
      </c>
      <c r="B86" s="1555"/>
      <c r="C86" s="1555"/>
      <c r="D86" s="1216"/>
      <c r="E86" s="1216"/>
      <c r="F86" s="1216"/>
      <c r="G86" s="1216"/>
      <c r="H86" s="1216"/>
      <c r="I86" s="1216"/>
      <c r="J86" s="1216"/>
      <c r="K86" s="1216"/>
      <c r="L86" s="1216"/>
      <c r="M86" s="1216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  <c r="Y86" s="1216"/>
    </row>
    <row r="87" spans="1:26">
      <c r="A87" s="1225" t="s">
        <v>42</v>
      </c>
      <c r="B87" s="1555"/>
      <c r="C87" s="1555"/>
      <c r="F87" s="1216"/>
      <c r="G87" s="1216"/>
      <c r="H87" s="1216"/>
      <c r="I87" s="1216"/>
      <c r="J87" s="1216"/>
      <c r="K87" s="1216"/>
      <c r="L87" s="1216"/>
      <c r="M87" s="1216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  <c r="Y87" s="1216"/>
    </row>
    <row r="88" spans="1:26">
      <c r="A88" s="1225" t="s">
        <v>43</v>
      </c>
      <c r="B88" s="1556"/>
      <c r="C88" s="1556"/>
      <c r="D88" s="1216"/>
      <c r="E88" s="1216"/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  <c r="Y88" s="1216"/>
    </row>
    <row r="89" spans="1:26">
      <c r="A89" s="1225" t="s">
        <v>44</v>
      </c>
      <c r="B89" s="1557"/>
      <c r="C89" s="1557"/>
      <c r="D89" s="1216"/>
      <c r="E89" s="1216"/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  <c r="Y89" s="1216"/>
    </row>
    <row r="91" spans="1:26" ht="23.25" customHeight="1">
      <c r="A91" s="1549" t="s">
        <v>0</v>
      </c>
      <c r="B91" s="1549"/>
      <c r="C91" s="1549"/>
      <c r="D91" s="1549"/>
      <c r="E91" s="1549"/>
      <c r="F91" s="1549"/>
      <c r="G91" s="1208"/>
      <c r="H91" s="1209"/>
      <c r="I91" s="1549" t="s">
        <v>1</v>
      </c>
      <c r="J91" s="1549"/>
      <c r="K91" s="1549"/>
      <c r="L91" s="1549"/>
      <c r="M91" s="1549"/>
      <c r="N91" s="1549"/>
      <c r="O91" s="1549"/>
      <c r="P91" s="1549"/>
      <c r="Q91" s="1549"/>
      <c r="R91" s="1550" t="s">
        <v>2</v>
      </c>
      <c r="S91" s="1551"/>
      <c r="T91" s="1550"/>
      <c r="U91" s="1550"/>
      <c r="V91" s="1550"/>
      <c r="W91" s="1550"/>
      <c r="X91" s="1550"/>
      <c r="Y91" s="1550"/>
      <c r="Z91" s="1550"/>
    </row>
    <row r="92" spans="1:26" ht="26.25">
      <c r="A92" s="1210" t="s">
        <v>3</v>
      </c>
      <c r="B92" s="1210" t="s">
        <v>4</v>
      </c>
      <c r="C92" s="1210" t="s">
        <v>5</v>
      </c>
      <c r="D92" s="1210" t="s">
        <v>6</v>
      </c>
      <c r="E92" s="1210" t="s">
        <v>7</v>
      </c>
      <c r="F92" s="1210" t="s">
        <v>8</v>
      </c>
      <c r="G92" s="1210" t="s">
        <v>9</v>
      </c>
      <c r="H92" s="1211" t="s">
        <v>10</v>
      </c>
      <c r="I92" s="1227" t="s">
        <v>11</v>
      </c>
      <c r="J92" s="1227" t="s">
        <v>12</v>
      </c>
      <c r="K92" s="1227" t="s">
        <v>13</v>
      </c>
      <c r="L92" s="1227" t="s">
        <v>14</v>
      </c>
      <c r="M92" s="1227" t="s">
        <v>15</v>
      </c>
      <c r="N92" s="1227" t="s">
        <v>16</v>
      </c>
      <c r="O92" s="1227" t="s">
        <v>17</v>
      </c>
      <c r="P92" s="1212" t="s">
        <v>18</v>
      </c>
      <c r="Q92" s="1210" t="s">
        <v>19</v>
      </c>
      <c r="R92" s="1210" t="s">
        <v>20</v>
      </c>
      <c r="S92" s="1213" t="s">
        <v>21</v>
      </c>
      <c r="T92" s="1213" t="s">
        <v>22</v>
      </c>
      <c r="U92" s="1419" t="s">
        <v>857</v>
      </c>
      <c r="V92" s="1210" t="s">
        <v>24</v>
      </c>
      <c r="W92" s="1210" t="s">
        <v>25</v>
      </c>
      <c r="X92" s="1210" t="s">
        <v>26</v>
      </c>
      <c r="Y92" s="1210" t="s">
        <v>27</v>
      </c>
      <c r="Z92" s="1210" t="s">
        <v>28</v>
      </c>
    </row>
    <row r="93" spans="1:26">
      <c r="A93" s="1172"/>
      <c r="B93" s="1172"/>
      <c r="C93" s="1172"/>
      <c r="D93" s="1172"/>
      <c r="E93" s="1173"/>
      <c r="F93" s="1172"/>
      <c r="G93" s="1172"/>
      <c r="H93" s="1174"/>
      <c r="I93" s="1172"/>
      <c r="J93" s="1172"/>
      <c r="K93" s="1172"/>
      <c r="L93" s="1172"/>
      <c r="M93" s="1172"/>
      <c r="N93" s="1172"/>
      <c r="O93" s="1172"/>
      <c r="P93" s="1172"/>
      <c r="Q93" s="1175">
        <f t="shared" ref="Q93:Q98" si="9">SUM(I93:P93)</f>
        <v>0</v>
      </c>
      <c r="R93" s="1175" t="s">
        <v>30</v>
      </c>
      <c r="S93" s="1175" t="s">
        <v>31</v>
      </c>
      <c r="T93" s="1175"/>
      <c r="U93" s="1175"/>
      <c r="V93" s="1239"/>
      <c r="W93" s="1181"/>
      <c r="X93" s="1181"/>
      <c r="Y93" s="1181"/>
      <c r="Z93" s="1181"/>
    </row>
    <row r="94" spans="1:26">
      <c r="A94" s="1172"/>
      <c r="B94" s="1172"/>
      <c r="C94" s="1172"/>
      <c r="D94" s="1172"/>
      <c r="E94" s="1173"/>
      <c r="F94" s="1172"/>
      <c r="G94" s="1172"/>
      <c r="H94" s="1174"/>
      <c r="I94" s="1172"/>
      <c r="J94" s="1172"/>
      <c r="K94" s="1172"/>
      <c r="L94" s="1172"/>
      <c r="M94" s="1172"/>
      <c r="N94" s="1172"/>
      <c r="O94" s="1172"/>
      <c r="P94" s="1172"/>
      <c r="Q94" s="1175">
        <f t="shared" si="9"/>
        <v>0</v>
      </c>
      <c r="R94" s="1175" t="s">
        <v>30</v>
      </c>
      <c r="S94" s="1175" t="s">
        <v>31</v>
      </c>
      <c r="T94" s="1175"/>
      <c r="U94" s="1175"/>
      <c r="V94" s="1239"/>
      <c r="W94" s="1181"/>
      <c r="X94" s="1181"/>
      <c r="Y94" s="1181"/>
      <c r="Z94" s="1181"/>
    </row>
    <row r="95" spans="1:26">
      <c r="A95" s="1172"/>
      <c r="B95" s="1172"/>
      <c r="C95" s="1172"/>
      <c r="D95" s="1172"/>
      <c r="E95" s="1173"/>
      <c r="F95" s="1172"/>
      <c r="G95" s="1172"/>
      <c r="H95" s="1174"/>
      <c r="I95" s="1172"/>
      <c r="J95" s="1172"/>
      <c r="K95" s="1172"/>
      <c r="L95" s="1172"/>
      <c r="M95" s="1172"/>
      <c r="N95" s="1172"/>
      <c r="O95" s="1172"/>
      <c r="P95" s="1172"/>
      <c r="Q95" s="1175">
        <f t="shared" si="9"/>
        <v>0</v>
      </c>
      <c r="R95" s="1176" t="s">
        <v>32</v>
      </c>
      <c r="S95" s="1177" t="s">
        <v>33</v>
      </c>
      <c r="T95" s="1175"/>
      <c r="U95" s="1175"/>
      <c r="V95" s="1239"/>
      <c r="W95" s="1181"/>
      <c r="X95" s="1181"/>
      <c r="Y95" s="1181"/>
      <c r="Z95" s="1181"/>
    </row>
    <row r="96" spans="1:26">
      <c r="A96" s="1172"/>
      <c r="B96" s="1172"/>
      <c r="C96" s="1172"/>
      <c r="D96" s="1172"/>
      <c r="E96" s="1173"/>
      <c r="F96" s="1172"/>
      <c r="G96" s="1172"/>
      <c r="H96" s="1174"/>
      <c r="I96" s="1172"/>
      <c r="J96" s="1172"/>
      <c r="K96" s="1172"/>
      <c r="L96" s="1172"/>
      <c r="M96" s="1172"/>
      <c r="N96" s="1172"/>
      <c r="O96" s="1172"/>
      <c r="P96" s="1172"/>
      <c r="Q96" s="1175">
        <f t="shared" si="9"/>
        <v>0</v>
      </c>
      <c r="R96" s="1176" t="s">
        <v>32</v>
      </c>
      <c r="S96" s="1177" t="s">
        <v>33</v>
      </c>
      <c r="T96" s="1175"/>
      <c r="U96" s="1175"/>
      <c r="V96" s="1239"/>
      <c r="W96" s="1181"/>
      <c r="X96" s="1181"/>
      <c r="Y96" s="1181"/>
      <c r="Z96" s="1181"/>
    </row>
    <row r="97" spans="1:26">
      <c r="A97" s="1172"/>
      <c r="B97" s="1172"/>
      <c r="C97" s="1172"/>
      <c r="D97" s="1172"/>
      <c r="E97" s="1173"/>
      <c r="F97" s="1172"/>
      <c r="G97" s="1172"/>
      <c r="H97" s="1174"/>
      <c r="I97" s="1172"/>
      <c r="J97" s="1172"/>
      <c r="K97" s="1172"/>
      <c r="L97" s="1172"/>
      <c r="M97" s="1172"/>
      <c r="N97" s="1172"/>
      <c r="O97" s="1172"/>
      <c r="P97" s="1172"/>
      <c r="Q97" s="1175">
        <f t="shared" si="9"/>
        <v>0</v>
      </c>
      <c r="R97" s="1176" t="s">
        <v>32</v>
      </c>
      <c r="S97" s="1177" t="s">
        <v>33</v>
      </c>
      <c r="T97" s="1175"/>
      <c r="U97" s="1175"/>
      <c r="V97" s="1239"/>
      <c r="W97" s="1181"/>
      <c r="X97" s="1181"/>
      <c r="Y97" s="1181"/>
      <c r="Z97" s="1181"/>
    </row>
    <row r="98" spans="1:26">
      <c r="A98" s="1178"/>
      <c r="B98" s="1178"/>
      <c r="C98" s="1178"/>
      <c r="D98" s="1178"/>
      <c r="E98" s="1178"/>
      <c r="F98" s="1178"/>
      <c r="G98" s="1178"/>
      <c r="H98" s="1205"/>
      <c r="I98" s="1178"/>
      <c r="J98" s="1178"/>
      <c r="K98" s="1178"/>
      <c r="L98" s="1178"/>
      <c r="M98" s="1178"/>
      <c r="N98" s="1178"/>
      <c r="O98" s="1178"/>
      <c r="P98" s="1178"/>
      <c r="Q98" s="1175">
        <f t="shared" si="9"/>
        <v>0</v>
      </c>
      <c r="R98" s="1175" t="s">
        <v>30</v>
      </c>
      <c r="S98" s="1175" t="s">
        <v>31</v>
      </c>
      <c r="T98" s="1175"/>
      <c r="U98" s="1175"/>
      <c r="V98" s="1181"/>
      <c r="W98" s="1181"/>
      <c r="X98" s="1181"/>
      <c r="Y98" s="1181"/>
      <c r="Z98" s="1181"/>
    </row>
    <row r="99" spans="1:26">
      <c r="A99" s="1214" t="s">
        <v>19</v>
      </c>
      <c r="B99" s="1209"/>
      <c r="C99" s="1209"/>
      <c r="D99" s="1209"/>
      <c r="E99" s="1214"/>
      <c r="F99" s="1209"/>
      <c r="G99" s="1209"/>
      <c r="H99" s="1209"/>
      <c r="I99" s="1214">
        <f>SUM(I93:I97)</f>
        <v>0</v>
      </c>
      <c r="J99" s="1214">
        <f>SUM(J93:J97)</f>
        <v>0</v>
      </c>
      <c r="K99" s="1214">
        <f t="shared" ref="K99:Q99" si="10">SUM(K93:K98)</f>
        <v>0</v>
      </c>
      <c r="L99" s="1214">
        <f t="shared" si="10"/>
        <v>0</v>
      </c>
      <c r="M99" s="1214">
        <f t="shared" si="10"/>
        <v>0</v>
      </c>
      <c r="N99" s="1214">
        <f t="shared" si="10"/>
        <v>0</v>
      </c>
      <c r="O99" s="1214">
        <f t="shared" si="10"/>
        <v>0</v>
      </c>
      <c r="P99" s="1214">
        <f t="shared" si="10"/>
        <v>0</v>
      </c>
      <c r="Q99" s="1214">
        <f t="shared" si="10"/>
        <v>0</v>
      </c>
      <c r="R99" s="1215"/>
      <c r="S99" s="1215"/>
      <c r="T99" s="1215"/>
      <c r="U99" s="1215"/>
      <c r="V99" s="1215"/>
      <c r="W99" s="1215"/>
      <c r="X99" s="1215"/>
      <c r="Y99" s="1215"/>
      <c r="Z99" s="1215"/>
    </row>
    <row r="100" spans="1:26">
      <c r="A100" s="1216"/>
      <c r="B100" s="1216"/>
      <c r="C100" s="1216"/>
      <c r="D100" s="1216"/>
      <c r="E100" s="1216"/>
      <c r="F100" s="1217"/>
      <c r="G100" s="1217"/>
      <c r="H100" s="1216"/>
      <c r="I100" s="1216"/>
      <c r="J100" s="1216"/>
      <c r="K100" s="1216"/>
      <c r="L100" s="1216"/>
      <c r="M100" s="1216"/>
      <c r="N100" s="1216"/>
      <c r="O100" s="1216"/>
      <c r="P100" s="1216"/>
      <c r="Q100" s="1216"/>
      <c r="R100" s="1216"/>
      <c r="S100" s="1216"/>
      <c r="T100" s="1216"/>
      <c r="U100" s="1216"/>
      <c r="V100" s="1216"/>
      <c r="W100" s="1216"/>
      <c r="X100" s="1216"/>
      <c r="Y100" s="1216"/>
    </row>
    <row r="101" spans="1:26">
      <c r="A101" s="1218" t="s">
        <v>34</v>
      </c>
      <c r="B101" s="1552"/>
      <c r="C101" s="1552"/>
      <c r="D101" s="1552"/>
      <c r="E101" s="1216"/>
      <c r="F101" s="1216"/>
      <c r="G101" s="1216"/>
      <c r="H101" s="1216"/>
      <c r="I101" s="1216"/>
      <c r="J101" s="1216"/>
      <c r="K101" s="1553"/>
      <c r="L101" s="1553"/>
      <c r="M101" s="1553"/>
      <c r="N101" s="1216"/>
      <c r="O101" s="1216"/>
      <c r="P101" s="1216"/>
      <c r="Q101" s="1216"/>
      <c r="R101" s="1216"/>
      <c r="S101" s="1216"/>
      <c r="T101" s="1216"/>
      <c r="U101" s="1216"/>
      <c r="V101" s="1216"/>
      <c r="W101" s="1216"/>
      <c r="X101" s="1216"/>
      <c r="Y101" s="1216"/>
    </row>
    <row r="102" spans="1:26" ht="18">
      <c r="A102" s="1220" t="s">
        <v>35</v>
      </c>
      <c r="B102" s="1221" t="s">
        <v>36</v>
      </c>
      <c r="C102" s="1222" t="s">
        <v>37</v>
      </c>
      <c r="D102" s="1219"/>
      <c r="E102" s="1216"/>
      <c r="F102" s="1216"/>
      <c r="G102" s="1216"/>
      <c r="H102" s="1216"/>
      <c r="I102" s="1216"/>
      <c r="J102" s="1216"/>
      <c r="K102" s="1216"/>
      <c r="L102" s="1216"/>
      <c r="M102" s="1216"/>
      <c r="N102" s="1216"/>
      <c r="O102" s="1216"/>
      <c r="P102" s="1216"/>
      <c r="Q102" s="1216"/>
      <c r="R102" s="1216"/>
      <c r="S102" s="1216"/>
      <c r="T102" s="1216"/>
      <c r="U102" s="1216"/>
      <c r="V102" s="1216"/>
      <c r="W102" s="1216"/>
      <c r="X102" s="1216"/>
      <c r="Y102" s="1216"/>
    </row>
    <row r="103" spans="1:26">
      <c r="A103" s="1194" t="s">
        <v>161</v>
      </c>
      <c r="B103" s="1548" t="s">
        <v>39</v>
      </c>
      <c r="C103" s="1548"/>
      <c r="D103" s="1223"/>
      <c r="E103" s="1224" t="s">
        <v>40</v>
      </c>
      <c r="F103" s="1216"/>
      <c r="G103" s="1216"/>
      <c r="H103" s="1216"/>
      <c r="I103" s="1216"/>
      <c r="J103" s="1216"/>
      <c r="K103" s="1216"/>
      <c r="L103" s="1216"/>
      <c r="M103" s="1216"/>
      <c r="N103" s="1216"/>
      <c r="O103" s="1216"/>
      <c r="P103" s="1216"/>
      <c r="Q103" s="1216"/>
      <c r="R103" s="1216"/>
      <c r="S103" s="1216"/>
      <c r="T103" s="1216"/>
      <c r="U103" s="1216"/>
      <c r="V103" s="1216"/>
      <c r="W103" s="1216"/>
      <c r="X103" s="1216"/>
      <c r="Y103" s="1216"/>
    </row>
    <row r="104" spans="1:26">
      <c r="A104" s="1195" t="s">
        <v>169</v>
      </c>
      <c r="B104" s="1554" t="s">
        <v>41</v>
      </c>
      <c r="C104" s="1554"/>
      <c r="D104" s="1216"/>
      <c r="E104" s="1216"/>
      <c r="F104" s="1216"/>
      <c r="G104" s="1216"/>
      <c r="H104" s="1216"/>
      <c r="I104" s="1216"/>
      <c r="J104" s="1216"/>
      <c r="K104" s="1216"/>
      <c r="L104" s="1216"/>
      <c r="M104" s="1216"/>
      <c r="N104" s="1216"/>
      <c r="O104" s="1216"/>
      <c r="P104" s="1216"/>
      <c r="Q104" s="1216"/>
      <c r="R104" s="1216"/>
      <c r="S104" s="1216"/>
      <c r="T104" s="1216"/>
      <c r="U104" s="1216"/>
      <c r="V104" s="1216"/>
      <c r="W104" s="1216"/>
      <c r="X104" s="1216"/>
      <c r="Y104" s="1216"/>
    </row>
    <row r="105" spans="1:26">
      <c r="A105" s="1225" t="s">
        <v>42</v>
      </c>
      <c r="B105" s="1555"/>
      <c r="C105" s="1555"/>
      <c r="D105" s="1216"/>
      <c r="E105" s="1216"/>
      <c r="F105" s="1216"/>
      <c r="G105" s="1216"/>
      <c r="H105" s="1216"/>
      <c r="I105" s="1216"/>
      <c r="J105" s="1216"/>
      <c r="K105" s="1216"/>
      <c r="L105" s="1216"/>
      <c r="M105" s="1216"/>
      <c r="N105" s="1216"/>
      <c r="O105" s="1216"/>
      <c r="P105" s="1216"/>
      <c r="Q105" s="1216"/>
      <c r="R105" s="1216"/>
      <c r="S105" s="1216"/>
      <c r="T105" s="1216"/>
      <c r="U105" s="1216"/>
      <c r="V105" s="1216"/>
      <c r="W105" s="1216"/>
      <c r="X105" s="1216"/>
      <c r="Y105" s="1216"/>
    </row>
    <row r="106" spans="1:26">
      <c r="A106" s="1225" t="s">
        <v>42</v>
      </c>
      <c r="B106" s="1555"/>
      <c r="C106" s="1555"/>
      <c r="F106" s="1216"/>
      <c r="G106" s="1216"/>
      <c r="H106" s="1216"/>
      <c r="I106" s="1216"/>
      <c r="J106" s="1216"/>
      <c r="K106" s="1216"/>
      <c r="L106" s="1216"/>
      <c r="M106" s="1216"/>
      <c r="N106" s="1216"/>
      <c r="O106" s="1216"/>
      <c r="P106" s="1216"/>
      <c r="Q106" s="1216"/>
      <c r="R106" s="1216"/>
      <c r="S106" s="1216"/>
      <c r="T106" s="1216"/>
      <c r="U106" s="1216"/>
      <c r="V106" s="1216"/>
      <c r="W106" s="1216"/>
      <c r="X106" s="1216"/>
      <c r="Y106" s="1216"/>
    </row>
    <row r="107" spans="1:26">
      <c r="A107" s="1225" t="s">
        <v>43</v>
      </c>
      <c r="B107" s="1556"/>
      <c r="C107" s="1556"/>
      <c r="D107" s="1216"/>
      <c r="E107" s="1216"/>
      <c r="F107" s="1216"/>
      <c r="G107" s="1216"/>
      <c r="H107" s="1216"/>
      <c r="I107" s="1216"/>
      <c r="J107" s="1216"/>
      <c r="K107" s="1216"/>
      <c r="L107" s="1216"/>
      <c r="M107" s="1216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  <c r="Y107" s="1216"/>
    </row>
    <row r="108" spans="1:26">
      <c r="A108" s="1225" t="s">
        <v>44</v>
      </c>
      <c r="B108" s="1557"/>
      <c r="C108" s="1557"/>
      <c r="D108" s="1216"/>
      <c r="E108" s="1216"/>
      <c r="F108" s="1216"/>
      <c r="G108" s="1216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  <c r="Y108" s="1216"/>
    </row>
    <row r="110" spans="1:26" ht="23.25" customHeight="1">
      <c r="A110" s="1549" t="s">
        <v>0</v>
      </c>
      <c r="B110" s="1549"/>
      <c r="C110" s="1549"/>
      <c r="D110" s="1549"/>
      <c r="E110" s="1549"/>
      <c r="F110" s="1549"/>
      <c r="G110" s="1208"/>
      <c r="H110" s="1209"/>
      <c r="I110" s="1549" t="s">
        <v>1</v>
      </c>
      <c r="J110" s="1549"/>
      <c r="K110" s="1549"/>
      <c r="L110" s="1549"/>
      <c r="M110" s="1549"/>
      <c r="N110" s="1549"/>
      <c r="O110" s="1549"/>
      <c r="P110" s="1549"/>
      <c r="Q110" s="1549"/>
      <c r="R110" s="1550" t="s">
        <v>2</v>
      </c>
      <c r="S110" s="1551"/>
      <c r="T110" s="1550"/>
      <c r="U110" s="1550"/>
      <c r="V110" s="1550"/>
      <c r="W110" s="1550"/>
      <c r="X110" s="1550"/>
      <c r="Y110" s="1550"/>
      <c r="Z110" s="1550"/>
    </row>
    <row r="111" spans="1:26" ht="26.25">
      <c r="A111" s="1210" t="s">
        <v>3</v>
      </c>
      <c r="B111" s="1210" t="s">
        <v>4</v>
      </c>
      <c r="C111" s="1210" t="s">
        <v>5</v>
      </c>
      <c r="D111" s="1210" t="s">
        <v>6</v>
      </c>
      <c r="E111" s="1210" t="s">
        <v>7</v>
      </c>
      <c r="F111" s="1210" t="s">
        <v>8</v>
      </c>
      <c r="G111" s="1210" t="s">
        <v>9</v>
      </c>
      <c r="H111" s="1211" t="s">
        <v>10</v>
      </c>
      <c r="I111" s="1227" t="s">
        <v>11</v>
      </c>
      <c r="J111" s="1227" t="s">
        <v>12</v>
      </c>
      <c r="K111" s="1227" t="s">
        <v>13</v>
      </c>
      <c r="L111" s="1227" t="s">
        <v>14</v>
      </c>
      <c r="M111" s="1227" t="s">
        <v>15</v>
      </c>
      <c r="N111" s="1227" t="s">
        <v>16</v>
      </c>
      <c r="O111" s="1227" t="s">
        <v>17</v>
      </c>
      <c r="P111" s="1212" t="s">
        <v>18</v>
      </c>
      <c r="Q111" s="1210" t="s">
        <v>19</v>
      </c>
      <c r="R111" s="1210" t="s">
        <v>20</v>
      </c>
      <c r="S111" s="1213" t="s">
        <v>21</v>
      </c>
      <c r="T111" s="1213" t="s">
        <v>22</v>
      </c>
      <c r="U111" s="1419" t="s">
        <v>857</v>
      </c>
      <c r="V111" s="1210" t="s">
        <v>24</v>
      </c>
      <c r="W111" s="1210" t="s">
        <v>25</v>
      </c>
      <c r="X111" s="1210" t="s">
        <v>26</v>
      </c>
      <c r="Y111" s="1210" t="s">
        <v>27</v>
      </c>
      <c r="Z111" s="1210" t="s">
        <v>28</v>
      </c>
    </row>
    <row r="112" spans="1:26">
      <c r="A112" s="1172"/>
      <c r="B112" s="1172"/>
      <c r="C112" s="1172"/>
      <c r="D112" s="1172"/>
      <c r="E112" s="1173"/>
      <c r="F112" s="1172"/>
      <c r="G112" s="1172"/>
      <c r="H112" s="1174"/>
      <c r="I112" s="1172"/>
      <c r="J112" s="1172"/>
      <c r="K112" s="1172"/>
      <c r="L112" s="1172"/>
      <c r="M112" s="1172"/>
      <c r="N112" s="1172"/>
      <c r="O112" s="1172"/>
      <c r="P112" s="1172"/>
      <c r="Q112" s="1175">
        <f t="shared" ref="Q112:Q117" si="11">SUM(I112:P112)</f>
        <v>0</v>
      </c>
      <c r="R112" s="1175" t="s">
        <v>30</v>
      </c>
      <c r="S112" s="1175" t="s">
        <v>31</v>
      </c>
      <c r="T112" s="1175"/>
      <c r="U112" s="1175"/>
      <c r="V112" s="1239"/>
      <c r="W112" s="1181"/>
      <c r="X112" s="1181"/>
      <c r="Y112" s="1181"/>
      <c r="Z112" s="1181"/>
    </row>
    <row r="113" spans="1:26">
      <c r="A113" s="1172"/>
      <c r="B113" s="1172"/>
      <c r="C113" s="1172"/>
      <c r="D113" s="1172"/>
      <c r="E113" s="1173"/>
      <c r="F113" s="1172"/>
      <c r="G113" s="1172"/>
      <c r="H113" s="1174"/>
      <c r="I113" s="1172"/>
      <c r="J113" s="1172"/>
      <c r="K113" s="1172"/>
      <c r="L113" s="1172"/>
      <c r="M113" s="1172"/>
      <c r="N113" s="1172"/>
      <c r="O113" s="1172"/>
      <c r="P113" s="1172"/>
      <c r="Q113" s="1175">
        <f t="shared" si="11"/>
        <v>0</v>
      </c>
      <c r="R113" s="1175" t="s">
        <v>30</v>
      </c>
      <c r="S113" s="1175" t="s">
        <v>31</v>
      </c>
      <c r="T113" s="1175"/>
      <c r="U113" s="1175"/>
      <c r="V113" s="1239"/>
      <c r="W113" s="1181"/>
      <c r="X113" s="1181"/>
      <c r="Y113" s="1181"/>
      <c r="Z113" s="1181"/>
    </row>
    <row r="114" spans="1:26">
      <c r="A114" s="1172"/>
      <c r="B114" s="1172"/>
      <c r="C114" s="1172"/>
      <c r="D114" s="1172"/>
      <c r="E114" s="1173"/>
      <c r="F114" s="1172"/>
      <c r="G114" s="1172"/>
      <c r="H114" s="1174"/>
      <c r="I114" s="1172"/>
      <c r="J114" s="1172"/>
      <c r="K114" s="1172"/>
      <c r="L114" s="1172"/>
      <c r="M114" s="1172"/>
      <c r="N114" s="1172"/>
      <c r="O114" s="1172"/>
      <c r="P114" s="1172"/>
      <c r="Q114" s="1175">
        <f t="shared" si="11"/>
        <v>0</v>
      </c>
      <c r="R114" s="1176" t="s">
        <v>32</v>
      </c>
      <c r="S114" s="1177" t="s">
        <v>33</v>
      </c>
      <c r="T114" s="1175"/>
      <c r="U114" s="1175"/>
      <c r="V114" s="1239"/>
      <c r="W114" s="1181"/>
      <c r="X114" s="1181"/>
      <c r="Y114" s="1181"/>
      <c r="Z114" s="1181"/>
    </row>
    <row r="115" spans="1:26">
      <c r="A115" s="1172"/>
      <c r="B115" s="1172"/>
      <c r="C115" s="1172"/>
      <c r="D115" s="1172"/>
      <c r="E115" s="1173"/>
      <c r="F115" s="1172"/>
      <c r="G115" s="1172"/>
      <c r="H115" s="1174"/>
      <c r="I115" s="1172"/>
      <c r="J115" s="1172"/>
      <c r="K115" s="1172"/>
      <c r="L115" s="1172"/>
      <c r="M115" s="1172"/>
      <c r="N115" s="1172"/>
      <c r="O115" s="1172"/>
      <c r="P115" s="1172"/>
      <c r="Q115" s="1175">
        <f t="shared" si="11"/>
        <v>0</v>
      </c>
      <c r="R115" s="1176" t="s">
        <v>32</v>
      </c>
      <c r="S115" s="1177" t="s">
        <v>33</v>
      </c>
      <c r="T115" s="1175"/>
      <c r="U115" s="1175"/>
      <c r="V115" s="1239"/>
      <c r="W115" s="1181"/>
      <c r="X115" s="1181"/>
      <c r="Y115" s="1181"/>
      <c r="Z115" s="1181"/>
    </row>
    <row r="116" spans="1:26">
      <c r="A116" s="1172"/>
      <c r="B116" s="1172"/>
      <c r="C116" s="1172"/>
      <c r="D116" s="1172"/>
      <c r="E116" s="1173"/>
      <c r="F116" s="1172"/>
      <c r="G116" s="1172"/>
      <c r="H116" s="1174"/>
      <c r="I116" s="1172"/>
      <c r="J116" s="1172"/>
      <c r="K116" s="1172"/>
      <c r="L116" s="1172"/>
      <c r="M116" s="1172"/>
      <c r="N116" s="1172"/>
      <c r="O116" s="1172"/>
      <c r="P116" s="1172"/>
      <c r="Q116" s="1175">
        <f t="shared" si="11"/>
        <v>0</v>
      </c>
      <c r="R116" s="1176" t="s">
        <v>32</v>
      </c>
      <c r="S116" s="1177" t="s">
        <v>33</v>
      </c>
      <c r="T116" s="1175"/>
      <c r="U116" s="1175"/>
      <c r="V116" s="1239"/>
      <c r="W116" s="1181"/>
      <c r="X116" s="1181"/>
      <c r="Y116" s="1181"/>
      <c r="Z116" s="1181"/>
    </row>
    <row r="117" spans="1:26">
      <c r="A117" s="1178"/>
      <c r="B117" s="1178"/>
      <c r="C117" s="1178"/>
      <c r="D117" s="1178"/>
      <c r="E117" s="1178"/>
      <c r="F117" s="1178"/>
      <c r="G117" s="1178"/>
      <c r="H117" s="1205"/>
      <c r="I117" s="1178"/>
      <c r="J117" s="1178"/>
      <c r="K117" s="1178"/>
      <c r="L117" s="1178"/>
      <c r="M117" s="1178"/>
      <c r="N117" s="1178"/>
      <c r="O117" s="1178"/>
      <c r="P117" s="1178"/>
      <c r="Q117" s="1175">
        <f t="shared" si="11"/>
        <v>0</v>
      </c>
      <c r="R117" s="1175" t="s">
        <v>30</v>
      </c>
      <c r="S117" s="1175" t="s">
        <v>31</v>
      </c>
      <c r="T117" s="1175"/>
      <c r="U117" s="1175"/>
      <c r="V117" s="1181"/>
      <c r="W117" s="1181"/>
      <c r="X117" s="1181"/>
      <c r="Y117" s="1181"/>
      <c r="Z117" s="1181"/>
    </row>
    <row r="118" spans="1:26">
      <c r="A118" s="1214" t="s">
        <v>19</v>
      </c>
      <c r="B118" s="1209"/>
      <c r="C118" s="1209"/>
      <c r="D118" s="1209"/>
      <c r="E118" s="1214"/>
      <c r="F118" s="1209"/>
      <c r="G118" s="1209"/>
      <c r="H118" s="1209"/>
      <c r="I118" s="1214">
        <f>SUM(I112:I116)</f>
        <v>0</v>
      </c>
      <c r="J118" s="1214">
        <f>SUM(J112:J116)</f>
        <v>0</v>
      </c>
      <c r="K118" s="1214">
        <f t="shared" ref="K118:Q118" si="12">SUM(K112:K117)</f>
        <v>0</v>
      </c>
      <c r="L118" s="1214">
        <f t="shared" si="12"/>
        <v>0</v>
      </c>
      <c r="M118" s="1214">
        <f t="shared" si="12"/>
        <v>0</v>
      </c>
      <c r="N118" s="1214">
        <f t="shared" si="12"/>
        <v>0</v>
      </c>
      <c r="O118" s="1214">
        <f t="shared" si="12"/>
        <v>0</v>
      </c>
      <c r="P118" s="1214">
        <f t="shared" si="12"/>
        <v>0</v>
      </c>
      <c r="Q118" s="1214">
        <f t="shared" si="12"/>
        <v>0</v>
      </c>
      <c r="R118" s="1215"/>
      <c r="S118" s="1215"/>
      <c r="T118" s="1215"/>
      <c r="U118" s="1215"/>
      <c r="V118" s="1215"/>
      <c r="W118" s="1215"/>
      <c r="X118" s="1215"/>
      <c r="Y118" s="1215"/>
      <c r="Z118" s="1215"/>
    </row>
    <row r="119" spans="1:26">
      <c r="A119" s="1216"/>
      <c r="B119" s="1216"/>
      <c r="C119" s="1216"/>
      <c r="D119" s="1216"/>
      <c r="E119" s="1216"/>
      <c r="F119" s="1217"/>
      <c r="G119" s="1217"/>
      <c r="H119" s="1216"/>
      <c r="I119" s="1216"/>
      <c r="J119" s="1216"/>
      <c r="K119" s="1216"/>
      <c r="L119" s="1216"/>
      <c r="M119" s="1216"/>
      <c r="N119" s="1216"/>
      <c r="O119" s="1216"/>
      <c r="P119" s="1216"/>
      <c r="Q119" s="1216"/>
      <c r="R119" s="1216"/>
      <c r="S119" s="1216"/>
      <c r="T119" s="1216"/>
      <c r="U119" s="1216"/>
      <c r="V119" s="1216"/>
      <c r="W119" s="1216"/>
      <c r="X119" s="1216"/>
      <c r="Y119" s="1216"/>
    </row>
    <row r="120" spans="1:26">
      <c r="A120" s="1218" t="s">
        <v>34</v>
      </c>
      <c r="B120" s="1552"/>
      <c r="C120" s="1552"/>
      <c r="D120" s="1552"/>
      <c r="E120" s="1216"/>
      <c r="F120" s="1216"/>
      <c r="G120" s="1216"/>
      <c r="H120" s="1216"/>
      <c r="I120" s="1216"/>
      <c r="J120" s="1216"/>
      <c r="K120" s="1553"/>
      <c r="L120" s="1553"/>
      <c r="M120" s="1553"/>
      <c r="N120" s="1216"/>
      <c r="O120" s="1216"/>
      <c r="P120" s="1216"/>
      <c r="Q120" s="1216"/>
      <c r="R120" s="1216"/>
      <c r="S120" s="1216"/>
      <c r="T120" s="1216"/>
      <c r="U120" s="1216"/>
      <c r="V120" s="1216"/>
      <c r="W120" s="1216"/>
      <c r="X120" s="1216"/>
      <c r="Y120" s="1216"/>
    </row>
    <row r="121" spans="1:26" ht="18">
      <c r="A121" s="1220" t="s">
        <v>35</v>
      </c>
      <c r="B121" s="1221" t="s">
        <v>36</v>
      </c>
      <c r="C121" s="1222" t="s">
        <v>37</v>
      </c>
      <c r="D121" s="1219"/>
      <c r="E121" s="1216"/>
      <c r="F121" s="1216"/>
      <c r="G121" s="1216"/>
      <c r="H121" s="1216"/>
      <c r="I121" s="1216"/>
      <c r="J121" s="1216"/>
      <c r="K121" s="1216"/>
      <c r="L121" s="1216"/>
      <c r="M121" s="1216"/>
      <c r="N121" s="1216"/>
      <c r="O121" s="1216"/>
      <c r="P121" s="1216"/>
      <c r="Q121" s="1216"/>
      <c r="R121" s="1216"/>
      <c r="S121" s="1216"/>
      <c r="T121" s="1216"/>
      <c r="U121" s="1216"/>
      <c r="V121" s="1216"/>
      <c r="W121" s="1216"/>
      <c r="X121" s="1216"/>
      <c r="Y121" s="1216"/>
    </row>
    <row r="122" spans="1:26">
      <c r="A122" s="1194" t="s">
        <v>161</v>
      </c>
      <c r="B122" s="1548" t="s">
        <v>39</v>
      </c>
      <c r="C122" s="1548"/>
      <c r="D122" s="1223"/>
      <c r="E122" s="1224" t="s">
        <v>40</v>
      </c>
      <c r="F122" s="1216"/>
      <c r="G122" s="1216"/>
      <c r="H122" s="1216"/>
      <c r="I122" s="1216"/>
      <c r="J122" s="1216"/>
      <c r="K122" s="1216"/>
      <c r="L122" s="1216"/>
      <c r="M122" s="1216"/>
      <c r="N122" s="1216"/>
      <c r="O122" s="1216"/>
      <c r="P122" s="1216"/>
      <c r="Q122" s="1216"/>
      <c r="R122" s="1216"/>
      <c r="S122" s="1216"/>
      <c r="T122" s="1216"/>
      <c r="U122" s="1216"/>
      <c r="V122" s="1216"/>
      <c r="W122" s="1216"/>
      <c r="X122" s="1216"/>
      <c r="Y122" s="1216"/>
    </row>
    <row r="123" spans="1:26">
      <c r="A123" s="1195" t="s">
        <v>169</v>
      </c>
      <c r="B123" s="1554" t="s">
        <v>41</v>
      </c>
      <c r="C123" s="1554"/>
      <c r="D123" s="1216"/>
      <c r="E123" s="1216"/>
      <c r="F123" s="1216"/>
      <c r="G123" s="1216"/>
      <c r="H123" s="1216"/>
      <c r="I123" s="1216"/>
      <c r="J123" s="1216"/>
      <c r="K123" s="1216"/>
      <c r="L123" s="1216"/>
      <c r="M123" s="1216"/>
      <c r="N123" s="1216"/>
      <c r="O123" s="1216"/>
      <c r="P123" s="1216"/>
      <c r="Q123" s="1216"/>
      <c r="R123" s="1216"/>
      <c r="S123" s="1216"/>
      <c r="T123" s="1216"/>
      <c r="U123" s="1216"/>
      <c r="V123" s="1216"/>
      <c r="W123" s="1216"/>
      <c r="X123" s="1216"/>
      <c r="Y123" s="1216"/>
    </row>
    <row r="124" spans="1:26">
      <c r="A124" s="1225" t="s">
        <v>42</v>
      </c>
      <c r="B124" s="1555"/>
      <c r="C124" s="1555"/>
      <c r="D124" s="1216"/>
      <c r="E124" s="1216"/>
      <c r="F124" s="1216"/>
      <c r="G124" s="1216"/>
      <c r="H124" s="1216"/>
      <c r="I124" s="1216"/>
      <c r="J124" s="1216"/>
      <c r="K124" s="1216"/>
      <c r="L124" s="1216"/>
      <c r="M124" s="1216"/>
      <c r="N124" s="1216"/>
      <c r="O124" s="1216"/>
      <c r="P124" s="1216"/>
      <c r="Q124" s="1216"/>
      <c r="R124" s="1216"/>
      <c r="S124" s="1216"/>
      <c r="T124" s="1216"/>
      <c r="U124" s="1216"/>
      <c r="V124" s="1216"/>
      <c r="W124" s="1216"/>
      <c r="X124" s="1216"/>
      <c r="Y124" s="1216"/>
    </row>
    <row r="125" spans="1:26">
      <c r="A125" s="1225" t="s">
        <v>42</v>
      </c>
      <c r="B125" s="1555"/>
      <c r="C125" s="1555"/>
      <c r="F125" s="1216"/>
      <c r="G125" s="1216"/>
      <c r="H125" s="1216"/>
      <c r="I125" s="1216"/>
      <c r="J125" s="1216"/>
      <c r="K125" s="1216"/>
      <c r="L125" s="1216"/>
      <c r="M125" s="1216"/>
      <c r="N125" s="1216"/>
      <c r="O125" s="1216"/>
      <c r="P125" s="1216"/>
      <c r="Q125" s="1216"/>
      <c r="R125" s="1216"/>
      <c r="S125" s="1216"/>
      <c r="T125" s="1216"/>
      <c r="U125" s="1216"/>
      <c r="V125" s="1216"/>
      <c r="W125" s="1216"/>
      <c r="X125" s="1216"/>
      <c r="Y125" s="1216"/>
    </row>
    <row r="126" spans="1:26">
      <c r="A126" s="1225" t="s">
        <v>43</v>
      </c>
      <c r="B126" s="1556"/>
      <c r="C126" s="1556"/>
      <c r="D126" s="1216"/>
      <c r="E126" s="1216"/>
      <c r="F126" s="1216"/>
      <c r="G126" s="1216"/>
      <c r="H126" s="1216"/>
      <c r="I126" s="1216"/>
      <c r="J126" s="1216"/>
      <c r="K126" s="1216"/>
      <c r="L126" s="1216"/>
      <c r="M126" s="1216"/>
      <c r="N126" s="1216"/>
      <c r="O126" s="1216"/>
      <c r="P126" s="1216"/>
      <c r="Q126" s="1216"/>
      <c r="R126" s="1216"/>
      <c r="S126" s="1216"/>
      <c r="T126" s="1216"/>
      <c r="U126" s="1216"/>
      <c r="V126" s="1216"/>
      <c r="W126" s="1216"/>
      <c r="X126" s="1216"/>
      <c r="Y126" s="1216"/>
    </row>
    <row r="127" spans="1:26">
      <c r="A127" s="1225" t="s">
        <v>44</v>
      </c>
      <c r="B127" s="1557"/>
      <c r="C127" s="1557"/>
      <c r="D127" s="1216"/>
      <c r="E127" s="1216"/>
      <c r="F127" s="1216"/>
      <c r="G127" s="1216"/>
      <c r="H127" s="1216"/>
      <c r="I127" s="1216"/>
      <c r="J127" s="1216"/>
      <c r="K127" s="1216"/>
      <c r="L127" s="1216"/>
      <c r="M127" s="1216"/>
      <c r="N127" s="1216"/>
      <c r="O127" s="1216"/>
      <c r="P127" s="1216"/>
      <c r="Q127" s="1216"/>
      <c r="R127" s="1216"/>
      <c r="S127" s="1216"/>
      <c r="T127" s="1216"/>
      <c r="U127" s="1216"/>
      <c r="V127" s="1216"/>
      <c r="W127" s="1216"/>
      <c r="X127" s="1216"/>
      <c r="Y127" s="1216"/>
    </row>
    <row r="129" spans="1:26" ht="23.25" customHeight="1">
      <c r="A129" s="1549" t="s">
        <v>0</v>
      </c>
      <c r="B129" s="1549"/>
      <c r="C129" s="1549"/>
      <c r="D129" s="1549"/>
      <c r="E129" s="1549"/>
      <c r="F129" s="1549"/>
      <c r="G129" s="1208"/>
      <c r="H129" s="1209"/>
      <c r="I129" s="1549" t="s">
        <v>1</v>
      </c>
      <c r="J129" s="1549"/>
      <c r="K129" s="1549"/>
      <c r="L129" s="1549"/>
      <c r="M129" s="1549"/>
      <c r="N129" s="1549"/>
      <c r="O129" s="1549"/>
      <c r="P129" s="1549"/>
      <c r="Q129" s="1549"/>
      <c r="R129" s="1550" t="s">
        <v>2</v>
      </c>
      <c r="S129" s="1551"/>
      <c r="T129" s="1550"/>
      <c r="U129" s="1550"/>
      <c r="V129" s="1550"/>
      <c r="W129" s="1550"/>
      <c r="X129" s="1550"/>
      <c r="Y129" s="1550"/>
      <c r="Z129" s="1550"/>
    </row>
    <row r="130" spans="1:26" ht="26.25">
      <c r="A130" s="1210" t="s">
        <v>3</v>
      </c>
      <c r="B130" s="1210" t="s">
        <v>4</v>
      </c>
      <c r="C130" s="1210" t="s">
        <v>5</v>
      </c>
      <c r="D130" s="1210" t="s">
        <v>6</v>
      </c>
      <c r="E130" s="1210" t="s">
        <v>7</v>
      </c>
      <c r="F130" s="1210" t="s">
        <v>8</v>
      </c>
      <c r="G130" s="1210" t="s">
        <v>9</v>
      </c>
      <c r="H130" s="1211" t="s">
        <v>10</v>
      </c>
      <c r="I130" s="1227" t="s">
        <v>11</v>
      </c>
      <c r="J130" s="1227" t="s">
        <v>12</v>
      </c>
      <c r="K130" s="1227" t="s">
        <v>13</v>
      </c>
      <c r="L130" s="1227" t="s">
        <v>14</v>
      </c>
      <c r="M130" s="1227" t="s">
        <v>15</v>
      </c>
      <c r="N130" s="1227" t="s">
        <v>16</v>
      </c>
      <c r="O130" s="1227" t="s">
        <v>17</v>
      </c>
      <c r="P130" s="1212" t="s">
        <v>18</v>
      </c>
      <c r="Q130" s="1210" t="s">
        <v>19</v>
      </c>
      <c r="R130" s="1210" t="s">
        <v>20</v>
      </c>
      <c r="S130" s="1213" t="s">
        <v>21</v>
      </c>
      <c r="T130" s="1213" t="s">
        <v>22</v>
      </c>
      <c r="U130" s="1419" t="s">
        <v>857</v>
      </c>
      <c r="V130" s="1210" t="s">
        <v>24</v>
      </c>
      <c r="W130" s="1210" t="s">
        <v>25</v>
      </c>
      <c r="X130" s="1210" t="s">
        <v>26</v>
      </c>
      <c r="Y130" s="1210" t="s">
        <v>27</v>
      </c>
      <c r="Z130" s="1210" t="s">
        <v>28</v>
      </c>
    </row>
    <row r="131" spans="1:26">
      <c r="A131" s="1172"/>
      <c r="B131" s="1172"/>
      <c r="C131" s="1172"/>
      <c r="D131" s="1172"/>
      <c r="E131" s="1173"/>
      <c r="F131" s="1172"/>
      <c r="G131" s="1172"/>
      <c r="H131" s="1174"/>
      <c r="I131" s="1172"/>
      <c r="J131" s="1172"/>
      <c r="K131" s="1172"/>
      <c r="L131" s="1172"/>
      <c r="M131" s="1172"/>
      <c r="N131" s="1172"/>
      <c r="O131" s="1172"/>
      <c r="P131" s="1172"/>
      <c r="Q131" s="1175">
        <f t="shared" ref="Q131:Q136" si="13">SUM(I131:P131)</f>
        <v>0</v>
      </c>
      <c r="R131" s="1175" t="s">
        <v>30</v>
      </c>
      <c r="S131" s="1175" t="s">
        <v>31</v>
      </c>
      <c r="T131" s="1175"/>
      <c r="U131" s="1175"/>
      <c r="V131" s="1239"/>
      <c r="W131" s="1181"/>
      <c r="X131" s="1181"/>
      <c r="Y131" s="1181"/>
      <c r="Z131" s="1181"/>
    </row>
    <row r="132" spans="1:26">
      <c r="A132" s="1172"/>
      <c r="B132" s="1172"/>
      <c r="C132" s="1172"/>
      <c r="D132" s="1172"/>
      <c r="E132" s="1173"/>
      <c r="F132" s="1172"/>
      <c r="G132" s="1172"/>
      <c r="H132" s="1174"/>
      <c r="I132" s="1172"/>
      <c r="J132" s="1172"/>
      <c r="K132" s="1172"/>
      <c r="L132" s="1172"/>
      <c r="M132" s="1172"/>
      <c r="N132" s="1172"/>
      <c r="O132" s="1172"/>
      <c r="P132" s="1172"/>
      <c r="Q132" s="1175">
        <f t="shared" si="13"/>
        <v>0</v>
      </c>
      <c r="R132" s="1175" t="s">
        <v>30</v>
      </c>
      <c r="S132" s="1175" t="s">
        <v>31</v>
      </c>
      <c r="T132" s="1175"/>
      <c r="U132" s="1175"/>
      <c r="V132" s="1239"/>
      <c r="W132" s="1181"/>
      <c r="X132" s="1181"/>
      <c r="Y132" s="1181"/>
      <c r="Z132" s="1181"/>
    </row>
    <row r="133" spans="1:26">
      <c r="A133" s="1172"/>
      <c r="B133" s="1172"/>
      <c r="C133" s="1172"/>
      <c r="D133" s="1172"/>
      <c r="E133" s="1173"/>
      <c r="F133" s="1172"/>
      <c r="G133" s="1172"/>
      <c r="H133" s="1174"/>
      <c r="I133" s="1172"/>
      <c r="J133" s="1172"/>
      <c r="K133" s="1172"/>
      <c r="L133" s="1172"/>
      <c r="M133" s="1172"/>
      <c r="N133" s="1172"/>
      <c r="O133" s="1172"/>
      <c r="P133" s="1172"/>
      <c r="Q133" s="1175">
        <f t="shared" si="13"/>
        <v>0</v>
      </c>
      <c r="R133" s="1176" t="s">
        <v>32</v>
      </c>
      <c r="S133" s="1177" t="s">
        <v>33</v>
      </c>
      <c r="T133" s="1175"/>
      <c r="U133" s="1175"/>
      <c r="V133" s="1239"/>
      <c r="W133" s="1181"/>
      <c r="X133" s="1181"/>
      <c r="Y133" s="1181"/>
      <c r="Z133" s="1181"/>
    </row>
    <row r="134" spans="1:26">
      <c r="A134" s="1172"/>
      <c r="B134" s="1172"/>
      <c r="C134" s="1172"/>
      <c r="D134" s="1172"/>
      <c r="E134" s="1173"/>
      <c r="F134" s="1172"/>
      <c r="G134" s="1172"/>
      <c r="H134" s="1174"/>
      <c r="I134" s="1172"/>
      <c r="J134" s="1172"/>
      <c r="K134" s="1172"/>
      <c r="L134" s="1172"/>
      <c r="M134" s="1172"/>
      <c r="N134" s="1172"/>
      <c r="O134" s="1172"/>
      <c r="P134" s="1172"/>
      <c r="Q134" s="1175">
        <f t="shared" si="13"/>
        <v>0</v>
      </c>
      <c r="R134" s="1176" t="s">
        <v>32</v>
      </c>
      <c r="S134" s="1177" t="s">
        <v>33</v>
      </c>
      <c r="T134" s="1175"/>
      <c r="U134" s="1175"/>
      <c r="V134" s="1239"/>
      <c r="W134" s="1181"/>
      <c r="X134" s="1181"/>
      <c r="Y134" s="1181"/>
      <c r="Z134" s="1181"/>
    </row>
    <row r="135" spans="1:26">
      <c r="A135" s="1172"/>
      <c r="B135" s="1172"/>
      <c r="C135" s="1172"/>
      <c r="D135" s="1172"/>
      <c r="E135" s="1173"/>
      <c r="F135" s="1172"/>
      <c r="G135" s="1172"/>
      <c r="H135" s="1174"/>
      <c r="I135" s="1172"/>
      <c r="J135" s="1172"/>
      <c r="K135" s="1172"/>
      <c r="L135" s="1172"/>
      <c r="M135" s="1172"/>
      <c r="N135" s="1172"/>
      <c r="O135" s="1172"/>
      <c r="P135" s="1172"/>
      <c r="Q135" s="1175">
        <f t="shared" si="13"/>
        <v>0</v>
      </c>
      <c r="R135" s="1176" t="s">
        <v>32</v>
      </c>
      <c r="S135" s="1177" t="s">
        <v>33</v>
      </c>
      <c r="T135" s="1175"/>
      <c r="U135" s="1175"/>
      <c r="V135" s="1239"/>
      <c r="W135" s="1181"/>
      <c r="X135" s="1181"/>
      <c r="Y135" s="1181"/>
      <c r="Z135" s="1181"/>
    </row>
    <row r="136" spans="1:26">
      <c r="A136" s="1178"/>
      <c r="B136" s="1178"/>
      <c r="C136" s="1178"/>
      <c r="D136" s="1178"/>
      <c r="E136" s="1178"/>
      <c r="F136" s="1178"/>
      <c r="G136" s="1178"/>
      <c r="H136" s="1205"/>
      <c r="I136" s="1178"/>
      <c r="J136" s="1178"/>
      <c r="K136" s="1178"/>
      <c r="L136" s="1178"/>
      <c r="M136" s="1178"/>
      <c r="N136" s="1178"/>
      <c r="O136" s="1178"/>
      <c r="P136" s="1178"/>
      <c r="Q136" s="1175">
        <f t="shared" si="13"/>
        <v>0</v>
      </c>
      <c r="R136" s="1175" t="s">
        <v>30</v>
      </c>
      <c r="S136" s="1175" t="s">
        <v>31</v>
      </c>
      <c r="T136" s="1175"/>
      <c r="U136" s="1175"/>
      <c r="V136" s="1181"/>
      <c r="W136" s="1181"/>
      <c r="X136" s="1181"/>
      <c r="Y136" s="1181"/>
      <c r="Z136" s="1181"/>
    </row>
    <row r="137" spans="1:26">
      <c r="A137" s="1214" t="s">
        <v>19</v>
      </c>
      <c r="B137" s="1209"/>
      <c r="C137" s="1209"/>
      <c r="D137" s="1209"/>
      <c r="E137" s="1214"/>
      <c r="F137" s="1209"/>
      <c r="G137" s="1209"/>
      <c r="H137" s="1209"/>
      <c r="I137" s="1214">
        <f>SUM(I131:I135)</f>
        <v>0</v>
      </c>
      <c r="J137" s="1214">
        <f>SUM(J131:J135)</f>
        <v>0</v>
      </c>
      <c r="K137" s="1214">
        <f t="shared" ref="K137:Q137" si="14">SUM(K131:K136)</f>
        <v>0</v>
      </c>
      <c r="L137" s="1214">
        <f t="shared" si="14"/>
        <v>0</v>
      </c>
      <c r="M137" s="1214">
        <f t="shared" si="14"/>
        <v>0</v>
      </c>
      <c r="N137" s="1214">
        <f t="shared" si="14"/>
        <v>0</v>
      </c>
      <c r="O137" s="1214">
        <f t="shared" si="14"/>
        <v>0</v>
      </c>
      <c r="P137" s="1214">
        <f t="shared" si="14"/>
        <v>0</v>
      </c>
      <c r="Q137" s="1214">
        <f t="shared" si="14"/>
        <v>0</v>
      </c>
      <c r="R137" s="1215"/>
      <c r="S137" s="1215"/>
      <c r="T137" s="1215"/>
      <c r="U137" s="1215"/>
      <c r="V137" s="1215"/>
      <c r="W137" s="1215"/>
      <c r="X137" s="1215"/>
      <c r="Y137" s="1215"/>
      <c r="Z137" s="1215"/>
    </row>
    <row r="138" spans="1:26">
      <c r="A138" s="1216"/>
      <c r="B138" s="1216"/>
      <c r="C138" s="1216"/>
      <c r="D138" s="1216"/>
      <c r="E138" s="1216"/>
      <c r="F138" s="1217"/>
      <c r="G138" s="1217"/>
      <c r="H138" s="1216"/>
      <c r="I138" s="1216"/>
      <c r="J138" s="1216"/>
      <c r="K138" s="1216"/>
      <c r="L138" s="1216"/>
      <c r="M138" s="1216"/>
      <c r="N138" s="1216"/>
      <c r="O138" s="1216"/>
      <c r="P138" s="1216"/>
      <c r="Q138" s="1216"/>
      <c r="R138" s="1216"/>
      <c r="S138" s="1216"/>
      <c r="T138" s="1216"/>
      <c r="U138" s="1216"/>
      <c r="V138" s="1216"/>
      <c r="W138" s="1216"/>
      <c r="X138" s="1216"/>
      <c r="Y138" s="1216"/>
    </row>
    <row r="139" spans="1:26">
      <c r="A139" s="1218" t="s">
        <v>34</v>
      </c>
      <c r="B139" s="1552"/>
      <c r="C139" s="1552"/>
      <c r="D139" s="1552"/>
      <c r="E139" s="1216"/>
      <c r="F139" s="1216"/>
      <c r="G139" s="1216"/>
      <c r="H139" s="1216"/>
      <c r="I139" s="1216"/>
      <c r="J139" s="1216"/>
      <c r="K139" s="1553"/>
      <c r="L139" s="1553"/>
      <c r="M139" s="1553"/>
      <c r="N139" s="1216"/>
      <c r="O139" s="1216"/>
      <c r="P139" s="1216"/>
      <c r="Q139" s="1216"/>
      <c r="R139" s="1216"/>
      <c r="S139" s="1216"/>
      <c r="T139" s="1216"/>
      <c r="U139" s="1216"/>
      <c r="V139" s="1216"/>
      <c r="W139" s="1216"/>
      <c r="X139" s="1216"/>
      <c r="Y139" s="1216"/>
    </row>
    <row r="140" spans="1:26" ht="18">
      <c r="A140" s="1220" t="s">
        <v>35</v>
      </c>
      <c r="B140" s="1221" t="s">
        <v>36</v>
      </c>
      <c r="C140" s="1222" t="s">
        <v>37</v>
      </c>
      <c r="D140" s="1219"/>
      <c r="E140" s="1216"/>
      <c r="F140" s="1216"/>
      <c r="G140" s="1216"/>
      <c r="H140" s="1216"/>
      <c r="I140" s="1216"/>
      <c r="J140" s="1216"/>
      <c r="K140" s="1216"/>
      <c r="L140" s="1216"/>
      <c r="M140" s="1216"/>
      <c r="N140" s="1216"/>
      <c r="O140" s="1216"/>
      <c r="P140" s="1216"/>
      <c r="Q140" s="1216"/>
      <c r="R140" s="1216"/>
      <c r="S140" s="1216"/>
      <c r="T140" s="1216"/>
      <c r="U140" s="1216"/>
      <c r="V140" s="1216"/>
      <c r="W140" s="1216"/>
      <c r="X140" s="1216"/>
      <c r="Y140" s="1216"/>
    </row>
    <row r="141" spans="1:26">
      <c r="A141" s="1194" t="s">
        <v>161</v>
      </c>
      <c r="B141" s="1548" t="s">
        <v>39</v>
      </c>
      <c r="C141" s="1548"/>
      <c r="D141" s="1223"/>
      <c r="E141" s="1224" t="s">
        <v>40</v>
      </c>
      <c r="F141" s="1216"/>
      <c r="G141" s="1216"/>
      <c r="H141" s="1216"/>
      <c r="I141" s="1216"/>
      <c r="J141" s="1216"/>
      <c r="K141" s="1216"/>
      <c r="L141" s="1216"/>
      <c r="M141" s="1216"/>
      <c r="N141" s="1216"/>
      <c r="O141" s="1216"/>
      <c r="P141" s="1216"/>
      <c r="Q141" s="1216"/>
      <c r="R141" s="1216"/>
      <c r="S141" s="1216"/>
      <c r="T141" s="1216"/>
      <c r="U141" s="1216"/>
      <c r="V141" s="1216"/>
      <c r="W141" s="1216"/>
      <c r="X141" s="1216"/>
      <c r="Y141" s="1216"/>
    </row>
    <row r="142" spans="1:26">
      <c r="A142" s="1195" t="s">
        <v>169</v>
      </c>
      <c r="B142" s="1554" t="s">
        <v>41</v>
      </c>
      <c r="C142" s="1554"/>
      <c r="D142" s="1216"/>
      <c r="E142" s="1216"/>
      <c r="F142" s="1216"/>
      <c r="G142" s="1216"/>
      <c r="H142" s="1216"/>
      <c r="I142" s="1216"/>
      <c r="J142" s="1216"/>
      <c r="K142" s="1216"/>
      <c r="L142" s="1216"/>
      <c r="M142" s="1216"/>
      <c r="N142" s="1216"/>
      <c r="O142" s="1216"/>
      <c r="P142" s="1216"/>
      <c r="Q142" s="1216"/>
      <c r="R142" s="1216"/>
      <c r="S142" s="1216"/>
      <c r="T142" s="1216"/>
      <c r="U142" s="1216"/>
      <c r="V142" s="1216"/>
      <c r="W142" s="1216"/>
      <c r="X142" s="1216"/>
      <c r="Y142" s="1216"/>
    </row>
    <row r="143" spans="1:26">
      <c r="A143" s="1225" t="s">
        <v>42</v>
      </c>
      <c r="B143" s="1555"/>
      <c r="C143" s="1555"/>
      <c r="D143" s="1216"/>
      <c r="E143" s="1216"/>
      <c r="F143" s="1216"/>
      <c r="G143" s="1216"/>
      <c r="H143" s="1216"/>
      <c r="I143" s="1216"/>
      <c r="J143" s="1216"/>
      <c r="K143" s="1216"/>
      <c r="L143" s="1216"/>
      <c r="M143" s="1216"/>
      <c r="N143" s="1216"/>
      <c r="O143" s="1216"/>
      <c r="P143" s="1216"/>
      <c r="Q143" s="1216"/>
      <c r="R143" s="1216"/>
      <c r="S143" s="1216"/>
      <c r="T143" s="1216"/>
      <c r="U143" s="1216"/>
      <c r="V143" s="1216"/>
      <c r="W143" s="1216"/>
      <c r="X143" s="1216"/>
      <c r="Y143" s="1216"/>
    </row>
    <row r="144" spans="1:26">
      <c r="A144" s="1225" t="s">
        <v>42</v>
      </c>
      <c r="B144" s="1555"/>
      <c r="C144" s="1555"/>
      <c r="F144" s="1216"/>
      <c r="G144" s="1216"/>
      <c r="H144" s="1216"/>
      <c r="I144" s="1216"/>
      <c r="J144" s="1216"/>
      <c r="K144" s="1216"/>
      <c r="L144" s="1216"/>
      <c r="M144" s="1216"/>
      <c r="N144" s="1216"/>
      <c r="O144" s="1216"/>
      <c r="P144" s="1216"/>
      <c r="Q144" s="1216"/>
      <c r="R144" s="1216"/>
      <c r="S144" s="1216"/>
      <c r="T144" s="1216"/>
      <c r="U144" s="1216"/>
      <c r="V144" s="1216"/>
      <c r="W144" s="1216"/>
      <c r="X144" s="1216"/>
      <c r="Y144" s="1216"/>
    </row>
    <row r="145" spans="1:25">
      <c r="A145" s="1225" t="s">
        <v>43</v>
      </c>
      <c r="B145" s="1556"/>
      <c r="C145" s="1556"/>
      <c r="D145" s="1216"/>
      <c r="E145" s="1216"/>
      <c r="F145" s="1216"/>
      <c r="G145" s="1216"/>
      <c r="H145" s="1216"/>
      <c r="I145" s="1216"/>
      <c r="J145" s="1216"/>
      <c r="K145" s="1216"/>
      <c r="L145" s="1216"/>
      <c r="M145" s="1216"/>
      <c r="N145" s="1216"/>
      <c r="O145" s="1216"/>
      <c r="P145" s="1216"/>
      <c r="Q145" s="1216"/>
      <c r="R145" s="1216"/>
      <c r="S145" s="1216"/>
      <c r="T145" s="1216"/>
      <c r="U145" s="1216"/>
      <c r="V145" s="1216"/>
      <c r="W145" s="1216"/>
      <c r="X145" s="1216"/>
      <c r="Y145" s="1216"/>
    </row>
    <row r="146" spans="1:25">
      <c r="A146" s="1225" t="s">
        <v>44</v>
      </c>
      <c r="B146" s="1557"/>
      <c r="C146" s="1557"/>
      <c r="D146" s="1216"/>
      <c r="E146" s="1216"/>
      <c r="F146" s="1216"/>
      <c r="G146" s="1216"/>
      <c r="H146" s="1216"/>
      <c r="I146" s="1216"/>
      <c r="J146" s="1216"/>
      <c r="K146" s="1216"/>
      <c r="L146" s="1216"/>
      <c r="M146" s="1216"/>
      <c r="N146" s="1216"/>
      <c r="O146" s="1216"/>
      <c r="P146" s="1216"/>
      <c r="Q146" s="1216"/>
      <c r="R146" s="1216"/>
      <c r="S146" s="1216"/>
      <c r="T146" s="1216"/>
      <c r="U146" s="1216"/>
      <c r="V146" s="1216"/>
      <c r="W146" s="1216"/>
      <c r="X146" s="1216"/>
      <c r="Y146" s="1216"/>
    </row>
  </sheetData>
  <mergeCells count="88">
    <mergeCell ref="B13:C13"/>
    <mergeCell ref="A1:F1"/>
    <mergeCell ref="I1:Q1"/>
    <mergeCell ref="R1:Z1"/>
    <mergeCell ref="B11:D11"/>
    <mergeCell ref="K11:M11"/>
    <mergeCell ref="B28:C28"/>
    <mergeCell ref="B14:C14"/>
    <mergeCell ref="B15:C15"/>
    <mergeCell ref="B16:C16"/>
    <mergeCell ref="B17:C17"/>
    <mergeCell ref="B18:C18"/>
    <mergeCell ref="A20:F20"/>
    <mergeCell ref="I20:Q20"/>
    <mergeCell ref="R20:Z20"/>
    <mergeCell ref="B25:D25"/>
    <mergeCell ref="K25:M25"/>
    <mergeCell ref="B27:C27"/>
    <mergeCell ref="B29:C29"/>
    <mergeCell ref="B30:C30"/>
    <mergeCell ref="B31:C31"/>
    <mergeCell ref="B32:C32"/>
    <mergeCell ref="A34:F34"/>
    <mergeCell ref="R53:Z53"/>
    <mergeCell ref="R34:Z34"/>
    <mergeCell ref="B44:D44"/>
    <mergeCell ref="K44:M44"/>
    <mergeCell ref="B46:C46"/>
    <mergeCell ref="B47:C47"/>
    <mergeCell ref="B48:C48"/>
    <mergeCell ref="I34:Q34"/>
    <mergeCell ref="B49:C49"/>
    <mergeCell ref="B50:C50"/>
    <mergeCell ref="B51:C51"/>
    <mergeCell ref="A53:F53"/>
    <mergeCell ref="I53:Q53"/>
    <mergeCell ref="B68:C68"/>
    <mergeCell ref="B69:C69"/>
    <mergeCell ref="B70:C70"/>
    <mergeCell ref="A72:F72"/>
    <mergeCell ref="I72:Q72"/>
    <mergeCell ref="B63:D63"/>
    <mergeCell ref="K63:M63"/>
    <mergeCell ref="B65:C65"/>
    <mergeCell ref="B66:C66"/>
    <mergeCell ref="B67:C67"/>
    <mergeCell ref="R72:Z72"/>
    <mergeCell ref="B103:C103"/>
    <mergeCell ref="B84:C84"/>
    <mergeCell ref="B85:C85"/>
    <mergeCell ref="B86:C86"/>
    <mergeCell ref="B87:C87"/>
    <mergeCell ref="B88:C88"/>
    <mergeCell ref="B89:C89"/>
    <mergeCell ref="A91:F91"/>
    <mergeCell ref="I91:Q91"/>
    <mergeCell ref="R91:Z91"/>
    <mergeCell ref="B101:D101"/>
    <mergeCell ref="K101:M101"/>
    <mergeCell ref="B82:D82"/>
    <mergeCell ref="K82:M82"/>
    <mergeCell ref="B123:C123"/>
    <mergeCell ref="B104:C104"/>
    <mergeCell ref="B105:C105"/>
    <mergeCell ref="B106:C106"/>
    <mergeCell ref="B107:C107"/>
    <mergeCell ref="B108:C108"/>
    <mergeCell ref="A110:F110"/>
    <mergeCell ref="I110:Q110"/>
    <mergeCell ref="R110:Z110"/>
    <mergeCell ref="B120:D120"/>
    <mergeCell ref="K120:M120"/>
    <mergeCell ref="B122:C122"/>
    <mergeCell ref="B124:C124"/>
    <mergeCell ref="B125:C125"/>
    <mergeCell ref="B126:C126"/>
    <mergeCell ref="B127:C127"/>
    <mergeCell ref="A129:F129"/>
    <mergeCell ref="B144:C144"/>
    <mergeCell ref="B145:C145"/>
    <mergeCell ref="B146:C146"/>
    <mergeCell ref="R129:Z129"/>
    <mergeCell ref="B139:D139"/>
    <mergeCell ref="K139:M139"/>
    <mergeCell ref="B141:C141"/>
    <mergeCell ref="B142:C142"/>
    <mergeCell ref="B143:C143"/>
    <mergeCell ref="I129:Q129"/>
  </mergeCells>
  <pageMargins left="0.7" right="0.7" top="0.75" bottom="0.75" header="0.3" footer="0.3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A558-E043-4F28-859C-557B31C689E8}">
  <sheetPr>
    <tabColor theme="9" tint="0.39997558519241921"/>
  </sheetPr>
  <dimension ref="A1:X91"/>
  <sheetViews>
    <sheetView topLeftCell="A63" workbookViewId="0">
      <selection activeCell="W93" sqref="W93"/>
    </sheetView>
  </sheetViews>
  <sheetFormatPr defaultColWidth="11.42578125" defaultRowHeight="15"/>
  <cols>
    <col min="1" max="1" width="25.42578125" customWidth="1"/>
    <col min="2" max="2" width="11.85546875" customWidth="1"/>
    <col min="3" max="3" width="20.85546875" customWidth="1"/>
    <col min="4" max="4" width="12.42578125" customWidth="1"/>
    <col min="5" max="5" width="17.71093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40.140625" customWidth="1"/>
    <col min="25" max="25" width="20.140625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8897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3866</v>
      </c>
      <c r="B3" s="15" t="s">
        <v>78</v>
      </c>
      <c r="C3" s="35" t="s">
        <v>8898</v>
      </c>
      <c r="D3" s="15" t="s">
        <v>932</v>
      </c>
      <c r="E3" s="24">
        <v>45801.003472222219</v>
      </c>
      <c r="F3" s="15">
        <v>10.3</v>
      </c>
      <c r="G3" s="37"/>
      <c r="H3" s="15"/>
      <c r="I3" s="15"/>
      <c r="J3" s="15"/>
      <c r="K3" s="15"/>
      <c r="L3" s="35">
        <v>80</v>
      </c>
      <c r="M3" s="35">
        <v>81</v>
      </c>
      <c r="N3" s="15"/>
      <c r="O3" s="15"/>
      <c r="P3" s="14">
        <f>SUM(H3:O3)</f>
        <v>161</v>
      </c>
      <c r="Q3" s="17" t="s">
        <v>32</v>
      </c>
      <c r="R3" s="14">
        <v>111790</v>
      </c>
      <c r="S3" s="23" t="s">
        <v>33</v>
      </c>
      <c r="T3" s="232" t="s">
        <v>161</v>
      </c>
      <c r="U3" s="16" t="s">
        <v>90</v>
      </c>
      <c r="V3" s="16">
        <v>1012183</v>
      </c>
      <c r="W3" s="16" t="s">
        <v>8899</v>
      </c>
      <c r="X3" s="16"/>
    </row>
    <row r="4" spans="1:24">
      <c r="A4" s="15" t="s">
        <v>152</v>
      </c>
      <c r="B4" s="15" t="s">
        <v>78</v>
      </c>
      <c r="C4" s="35" t="s">
        <v>8900</v>
      </c>
      <c r="D4" s="15" t="s">
        <v>99</v>
      </c>
      <c r="E4" s="24">
        <v>45802.277777777781</v>
      </c>
      <c r="F4" s="15">
        <v>10.8</v>
      </c>
      <c r="G4" s="37"/>
      <c r="H4" s="15"/>
      <c r="I4" s="15"/>
      <c r="J4" s="35">
        <v>27</v>
      </c>
      <c r="K4" s="15"/>
      <c r="L4" s="35">
        <v>134</v>
      </c>
      <c r="M4" s="15"/>
      <c r="N4" s="15"/>
      <c r="O4" s="15"/>
      <c r="P4" s="14">
        <f>SUM(H4:O4)</f>
        <v>161</v>
      </c>
      <c r="Q4" s="17" t="s">
        <v>32</v>
      </c>
      <c r="R4" s="14">
        <v>111792</v>
      </c>
      <c r="S4" s="23" t="s">
        <v>33</v>
      </c>
      <c r="T4" s="231" t="s">
        <v>100</v>
      </c>
      <c r="U4" s="16" t="s">
        <v>90</v>
      </c>
      <c r="V4" s="16">
        <v>1012184</v>
      </c>
      <c r="W4" s="16" t="s">
        <v>8901</v>
      </c>
      <c r="X4" s="16"/>
    </row>
    <row r="5" spans="1:24">
      <c r="A5" s="15" t="s">
        <v>8902</v>
      </c>
      <c r="B5" s="15" t="s">
        <v>75</v>
      </c>
      <c r="C5" s="35" t="s">
        <v>8903</v>
      </c>
      <c r="D5" s="15" t="s">
        <v>74</v>
      </c>
      <c r="E5" s="24">
        <v>45801.524305555555</v>
      </c>
      <c r="F5" s="15">
        <v>15.3</v>
      </c>
      <c r="G5" s="37"/>
      <c r="H5" s="15"/>
      <c r="I5" s="15"/>
      <c r="J5" s="15"/>
      <c r="K5" s="35">
        <v>54</v>
      </c>
      <c r="L5" s="15"/>
      <c r="M5" s="15"/>
      <c r="N5" s="15"/>
      <c r="O5" s="15"/>
      <c r="P5" s="14">
        <f>SUM(H5:O5)</f>
        <v>54</v>
      </c>
      <c r="Q5" s="14" t="s">
        <v>30</v>
      </c>
      <c r="R5" s="14">
        <v>111811</v>
      </c>
      <c r="S5" s="14" t="s">
        <v>31</v>
      </c>
      <c r="T5" s="628" t="s">
        <v>169</v>
      </c>
      <c r="U5" s="16" t="s">
        <v>1693</v>
      </c>
      <c r="V5" s="16">
        <v>1012186</v>
      </c>
      <c r="W5" s="16" t="s">
        <v>8904</v>
      </c>
      <c r="X5" s="16"/>
    </row>
    <row r="6" spans="1:24">
      <c r="A6" s="15" t="s">
        <v>150</v>
      </c>
      <c r="B6" s="15" t="s">
        <v>57</v>
      </c>
      <c r="C6" s="35" t="s">
        <v>8905</v>
      </c>
      <c r="D6" s="15" t="s">
        <v>56</v>
      </c>
      <c r="E6" s="24">
        <v>45802.229166666664</v>
      </c>
      <c r="F6" s="15">
        <v>10.3</v>
      </c>
      <c r="G6" s="37"/>
      <c r="H6" s="15"/>
      <c r="I6" s="15"/>
      <c r="J6" s="35">
        <v>11</v>
      </c>
      <c r="K6" s="35">
        <v>171</v>
      </c>
      <c r="L6" s="15"/>
      <c r="M6" s="15"/>
      <c r="N6" s="15"/>
      <c r="O6" s="15"/>
      <c r="P6" s="14">
        <f>SUM(H6:O6)</f>
        <v>182</v>
      </c>
      <c r="Q6" s="14" t="s">
        <v>30</v>
      </c>
      <c r="R6" s="14">
        <v>111812</v>
      </c>
      <c r="S6" s="14" t="s">
        <v>31</v>
      </c>
      <c r="T6" s="628" t="s">
        <v>169</v>
      </c>
      <c r="U6" s="16" t="s">
        <v>90</v>
      </c>
      <c r="V6" s="16">
        <v>1012187</v>
      </c>
      <c r="W6" s="16" t="s">
        <v>8906</v>
      </c>
      <c r="X6" s="16"/>
    </row>
    <row r="7" spans="1:24">
      <c r="A7" s="15" t="s">
        <v>152</v>
      </c>
      <c r="B7" s="15" t="s">
        <v>78</v>
      </c>
      <c r="C7" s="35" t="s">
        <v>8907</v>
      </c>
      <c r="D7" s="15" t="s">
        <v>99</v>
      </c>
      <c r="E7" s="24">
        <v>45802.277777777781</v>
      </c>
      <c r="F7" s="15">
        <v>10.8</v>
      </c>
      <c r="G7" s="37"/>
      <c r="H7" s="15"/>
      <c r="I7" s="15"/>
      <c r="J7" s="15"/>
      <c r="K7" s="35">
        <v>81</v>
      </c>
      <c r="L7" s="35">
        <v>80</v>
      </c>
      <c r="M7" s="15"/>
      <c r="N7" s="15"/>
      <c r="O7" s="15"/>
      <c r="P7" s="14">
        <f>SUM(H7:O7)</f>
        <v>161</v>
      </c>
      <c r="Q7" s="17" t="s">
        <v>32</v>
      </c>
      <c r="R7" s="14">
        <v>111797</v>
      </c>
      <c r="S7" s="23" t="s">
        <v>33</v>
      </c>
      <c r="T7" s="231" t="s">
        <v>100</v>
      </c>
      <c r="U7" s="16" t="s">
        <v>90</v>
      </c>
      <c r="V7" s="16">
        <v>1012188</v>
      </c>
      <c r="W7" s="16" t="s">
        <v>8901</v>
      </c>
      <c r="X7" s="16"/>
    </row>
    <row r="8" spans="1:24">
      <c r="A8" s="11" t="s">
        <v>19</v>
      </c>
      <c r="B8" s="7"/>
      <c r="C8" s="7"/>
      <c r="D8" s="7"/>
      <c r="E8" s="11"/>
      <c r="F8" s="7"/>
      <c r="G8" s="7"/>
      <c r="H8" s="11">
        <f t="shared" ref="H8:P8" si="0">SUM(H3:H7)</f>
        <v>0</v>
      </c>
      <c r="I8" s="11">
        <f t="shared" si="0"/>
        <v>0</v>
      </c>
      <c r="J8" s="11">
        <f t="shared" si="0"/>
        <v>38</v>
      </c>
      <c r="K8" s="11">
        <f t="shared" si="0"/>
        <v>306</v>
      </c>
      <c r="L8" s="11">
        <f t="shared" si="0"/>
        <v>294</v>
      </c>
      <c r="M8" s="11">
        <f t="shared" si="0"/>
        <v>81</v>
      </c>
      <c r="N8" s="11">
        <f t="shared" si="0"/>
        <v>0</v>
      </c>
      <c r="O8" s="11">
        <f t="shared" si="0"/>
        <v>0</v>
      </c>
      <c r="P8" s="11">
        <f t="shared" si="0"/>
        <v>719</v>
      </c>
      <c r="Q8" s="12"/>
      <c r="R8" s="12"/>
      <c r="S8" s="12"/>
      <c r="T8" s="12"/>
      <c r="U8" s="12"/>
      <c r="V8" s="12"/>
      <c r="W8" s="12"/>
      <c r="X8" s="12"/>
    </row>
    <row r="9" spans="1:24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563"/>
      <c r="K10" s="1563"/>
      <c r="L10" s="156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ht="26.25">
      <c r="A11" s="187" t="s">
        <v>35</v>
      </c>
      <c r="B11" s="186" t="s">
        <v>36</v>
      </c>
      <c r="C11" s="239" t="s">
        <v>37</v>
      </c>
      <c r="D11" s="241"/>
      <c r="E11" s="631" t="s">
        <v>8908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230" t="s">
        <v>100</v>
      </c>
      <c r="B12" s="1558" t="s">
        <v>7158</v>
      </c>
      <c r="C12" s="1558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629" t="s">
        <v>169</v>
      </c>
      <c r="B13" s="1863" t="s">
        <v>6991</v>
      </c>
      <c r="C13" s="186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161</v>
      </c>
      <c r="B14" s="1564" t="s">
        <v>7138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8249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566">
        <v>358400710649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567">
        <v>0.5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109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8909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312</v>
      </c>
      <c r="B22" s="15" t="s">
        <v>65</v>
      </c>
      <c r="C22" s="35" t="s">
        <v>8910</v>
      </c>
      <c r="D22" s="15" t="s">
        <v>64</v>
      </c>
      <c r="E22" s="24">
        <v>45801.472222222219</v>
      </c>
      <c r="F22" s="15">
        <v>14.8</v>
      </c>
      <c r="G22" s="37"/>
      <c r="H22" s="15"/>
      <c r="I22" s="15"/>
      <c r="J22" s="15"/>
      <c r="K22" s="15"/>
      <c r="L22" s="35">
        <v>161</v>
      </c>
      <c r="M22" s="15"/>
      <c r="N22" s="15"/>
      <c r="O22" s="15"/>
      <c r="P22" s="14">
        <f>SUM(H22:O22)</f>
        <v>161</v>
      </c>
      <c r="Q22" s="14" t="s">
        <v>30</v>
      </c>
      <c r="R22" s="14">
        <v>111788</v>
      </c>
      <c r="S22" s="23" t="s">
        <v>33</v>
      </c>
      <c r="T22" s="628" t="s">
        <v>169</v>
      </c>
      <c r="U22" s="16" t="s">
        <v>90</v>
      </c>
      <c r="V22" s="16">
        <v>1012196</v>
      </c>
      <c r="W22" s="16" t="s">
        <v>8911</v>
      </c>
      <c r="X22" s="16"/>
    </row>
    <row r="23" spans="1:24">
      <c r="A23" s="15" t="s">
        <v>113</v>
      </c>
      <c r="B23" s="15" t="s">
        <v>65</v>
      </c>
      <c r="C23" s="35" t="s">
        <v>8912</v>
      </c>
      <c r="D23" s="15" t="s">
        <v>64</v>
      </c>
      <c r="E23" s="24">
        <v>45802.472222222219</v>
      </c>
      <c r="F23" s="15">
        <v>14.8</v>
      </c>
      <c r="G23" s="37"/>
      <c r="H23" s="15"/>
      <c r="I23" s="15"/>
      <c r="J23" s="15"/>
      <c r="K23" s="15"/>
      <c r="L23" s="35">
        <v>81</v>
      </c>
      <c r="M23" s="15"/>
      <c r="N23" s="15"/>
      <c r="O23" s="15"/>
      <c r="P23" s="14">
        <f>SUM(H23:O23)</f>
        <v>81</v>
      </c>
      <c r="Q23" s="14" t="s">
        <v>30</v>
      </c>
      <c r="R23" s="14">
        <v>111789</v>
      </c>
      <c r="S23" s="23" t="s">
        <v>33</v>
      </c>
      <c r="T23" s="628" t="s">
        <v>169</v>
      </c>
      <c r="U23" s="16" t="s">
        <v>90</v>
      </c>
      <c r="V23" s="16">
        <v>1012197</v>
      </c>
      <c r="W23" s="16" t="s">
        <v>8913</v>
      </c>
      <c r="X23" s="16"/>
    </row>
    <row r="24" spans="1:24">
      <c r="A24" s="15" t="s">
        <v>312</v>
      </c>
      <c r="B24" s="15" t="s">
        <v>65</v>
      </c>
      <c r="C24" s="35" t="s">
        <v>8914</v>
      </c>
      <c r="D24" s="15" t="s">
        <v>64</v>
      </c>
      <c r="E24" s="24">
        <v>45801.472222222219</v>
      </c>
      <c r="F24" s="15">
        <v>14.8</v>
      </c>
      <c r="G24" s="37"/>
      <c r="H24" s="15"/>
      <c r="I24" s="15"/>
      <c r="J24" s="15"/>
      <c r="K24" s="15"/>
      <c r="L24" s="35">
        <v>134</v>
      </c>
      <c r="M24" s="35">
        <v>27</v>
      </c>
      <c r="N24" s="15"/>
      <c r="O24" s="15"/>
      <c r="P24" s="14">
        <f>SUM(H24:O24)</f>
        <v>161</v>
      </c>
      <c r="Q24" s="14" t="s">
        <v>30</v>
      </c>
      <c r="R24" s="14">
        <v>111791</v>
      </c>
      <c r="S24" s="23" t="s">
        <v>33</v>
      </c>
      <c r="T24" s="628" t="s">
        <v>169</v>
      </c>
      <c r="U24" s="16" t="s">
        <v>90</v>
      </c>
      <c r="V24" s="16">
        <v>1012198</v>
      </c>
      <c r="W24" s="16" t="s">
        <v>8911</v>
      </c>
      <c r="X24" s="16"/>
    </row>
    <row r="25" spans="1:24">
      <c r="A25" s="15" t="s">
        <v>119</v>
      </c>
      <c r="B25" s="15" t="s">
        <v>92</v>
      </c>
      <c r="C25" s="35" t="s">
        <v>8915</v>
      </c>
      <c r="D25" s="15" t="s">
        <v>159</v>
      </c>
      <c r="E25" s="24">
        <v>45802.041666666664</v>
      </c>
      <c r="F25" s="15">
        <v>10.3</v>
      </c>
      <c r="G25" s="632" t="s">
        <v>8916</v>
      </c>
      <c r="H25" s="633"/>
      <c r="I25" s="633"/>
      <c r="J25" s="633"/>
      <c r="K25" s="633"/>
      <c r="L25" s="633"/>
      <c r="M25" s="35">
        <v>39</v>
      </c>
      <c r="N25" s="35">
        <v>95</v>
      </c>
      <c r="O25" s="35">
        <v>27</v>
      </c>
      <c r="P25" s="14">
        <f>SUM(H25:O25)</f>
        <v>161</v>
      </c>
      <c r="Q25" s="17" t="s">
        <v>32</v>
      </c>
      <c r="R25" s="14">
        <v>111798</v>
      </c>
      <c r="S25" s="23" t="s">
        <v>33</v>
      </c>
      <c r="T25" s="232" t="s">
        <v>161</v>
      </c>
      <c r="U25" s="16" t="s">
        <v>90</v>
      </c>
      <c r="V25" s="16">
        <v>1012199</v>
      </c>
      <c r="W25" s="16" t="s">
        <v>8901</v>
      </c>
      <c r="X25" s="16"/>
    </row>
    <row r="26" spans="1:24">
      <c r="A26" s="15" t="s">
        <v>102</v>
      </c>
      <c r="B26" s="15" t="s">
        <v>92</v>
      </c>
      <c r="C26" s="35" t="s">
        <v>8917</v>
      </c>
      <c r="D26" s="15" t="s">
        <v>159</v>
      </c>
      <c r="E26" s="24">
        <v>45802.041666666664</v>
      </c>
      <c r="F26" s="15">
        <v>10.3</v>
      </c>
      <c r="G26" s="632" t="s">
        <v>8916</v>
      </c>
      <c r="H26" s="633"/>
      <c r="I26" s="633"/>
      <c r="J26" s="633"/>
      <c r="K26" s="633"/>
      <c r="L26" s="633"/>
      <c r="M26" s="35">
        <v>54</v>
      </c>
      <c r="N26" s="35">
        <v>80</v>
      </c>
      <c r="O26" s="35">
        <v>27</v>
      </c>
      <c r="P26" s="14">
        <f>SUM(H26:O26)</f>
        <v>161</v>
      </c>
      <c r="Q26" s="17" t="s">
        <v>32</v>
      </c>
      <c r="R26" s="14">
        <v>111795</v>
      </c>
      <c r="S26" s="23" t="s">
        <v>33</v>
      </c>
      <c r="T26" s="232" t="s">
        <v>161</v>
      </c>
      <c r="U26" s="16" t="s">
        <v>90</v>
      </c>
      <c r="V26" s="16">
        <v>1012200</v>
      </c>
      <c r="W26" s="16" t="s">
        <v>8901</v>
      </c>
      <c r="X26" s="16"/>
    </row>
    <row r="27" spans="1:24">
      <c r="A27" s="11" t="s">
        <v>19</v>
      </c>
      <c r="B27" s="7"/>
      <c r="C27" s="7"/>
      <c r="D27" s="7"/>
      <c r="E27" s="11"/>
      <c r="F27" s="7"/>
      <c r="G27" s="7"/>
      <c r="H27" s="11">
        <f t="shared" ref="H27:P27" si="1">SUM(H22:H26)</f>
        <v>0</v>
      </c>
      <c r="I27" s="11">
        <f t="shared" si="1"/>
        <v>0</v>
      </c>
      <c r="J27" s="11">
        <f t="shared" si="1"/>
        <v>0</v>
      </c>
      <c r="K27" s="11">
        <f t="shared" si="1"/>
        <v>0</v>
      </c>
      <c r="L27" s="11">
        <f t="shared" si="1"/>
        <v>376</v>
      </c>
      <c r="M27" s="11">
        <f t="shared" si="1"/>
        <v>120</v>
      </c>
      <c r="N27" s="11">
        <f t="shared" si="1"/>
        <v>175</v>
      </c>
      <c r="O27" s="11">
        <f t="shared" si="1"/>
        <v>54</v>
      </c>
      <c r="P27" s="11">
        <f t="shared" si="1"/>
        <v>725</v>
      </c>
      <c r="Q27" s="12"/>
      <c r="R27" s="12"/>
      <c r="S27" s="12"/>
      <c r="T27" s="12"/>
      <c r="U27" s="12"/>
      <c r="V27" s="12"/>
      <c r="W27" s="12"/>
      <c r="X27" s="12"/>
    </row>
    <row r="28" spans="1:24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5.75" customHeight="1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8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 t="s">
        <v>161</v>
      </c>
      <c r="B31" s="1564" t="s">
        <v>7158</v>
      </c>
      <c r="C31" s="1564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629" t="s">
        <v>169</v>
      </c>
      <c r="B32" s="1862" t="s">
        <v>7138</v>
      </c>
      <c r="C32" s="186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 t="s">
        <v>8918</v>
      </c>
      <c r="C33" s="1772"/>
      <c r="D33" s="1"/>
      <c r="E33" s="1"/>
    </row>
    <row r="34" spans="1:24">
      <c r="A34" s="5" t="s">
        <v>42</v>
      </c>
      <c r="B34" s="1772"/>
      <c r="C34" s="1772"/>
    </row>
    <row r="35" spans="1:24">
      <c r="A35" s="5" t="s">
        <v>43</v>
      </c>
      <c r="B35" s="1566">
        <v>358401975167</v>
      </c>
      <c r="C35" s="1565"/>
      <c r="D35" s="1"/>
      <c r="E35" s="1"/>
      <c r="R35" s="189"/>
    </row>
    <row r="36" spans="1:24">
      <c r="A36" s="5" t="s">
        <v>44</v>
      </c>
      <c r="B36" s="1567">
        <v>0.66666666666666663</v>
      </c>
      <c r="C36" s="1565"/>
      <c r="D36" s="1"/>
      <c r="E36" s="1"/>
    </row>
    <row r="39" spans="1:24" ht="23.25" customHeight="1">
      <c r="A39" s="1559" t="s">
        <v>128</v>
      </c>
      <c r="B39" s="1559"/>
      <c r="C39" s="1559"/>
      <c r="D39" s="1559"/>
      <c r="E39" s="1559"/>
      <c r="F39" s="1559"/>
      <c r="G39" s="7"/>
      <c r="H39" s="1559" t="s">
        <v>346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8919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15" t="s">
        <v>122</v>
      </c>
      <c r="B41" s="15" t="s">
        <v>62</v>
      </c>
      <c r="C41" s="35" t="s">
        <v>8920</v>
      </c>
      <c r="D41" s="15" t="s">
        <v>61</v>
      </c>
      <c r="E41" s="24">
        <v>45801.767361111109</v>
      </c>
      <c r="F41" s="15">
        <v>13</v>
      </c>
      <c r="G41" s="37"/>
      <c r="H41" s="15"/>
      <c r="I41" s="15"/>
      <c r="J41" s="35">
        <v>81</v>
      </c>
      <c r="K41" s="35">
        <v>80</v>
      </c>
      <c r="L41" s="15"/>
      <c r="M41" s="15"/>
      <c r="N41" s="15"/>
      <c r="O41" s="15"/>
      <c r="P41" s="14">
        <f t="shared" ref="P41:P46" si="2">SUM(H41:O41)</f>
        <v>161</v>
      </c>
      <c r="Q41" s="14" t="s">
        <v>30</v>
      </c>
      <c r="R41" s="14">
        <v>111794</v>
      </c>
      <c r="S41" s="14" t="s">
        <v>31</v>
      </c>
      <c r="T41" s="628" t="s">
        <v>169</v>
      </c>
      <c r="U41" s="16" t="s">
        <v>90</v>
      </c>
      <c r="V41" s="16">
        <v>1012201</v>
      </c>
      <c r="W41" s="16" t="s">
        <v>8921</v>
      </c>
      <c r="X41" s="16"/>
    </row>
    <row r="42" spans="1:24">
      <c r="A42" s="15" t="s">
        <v>157</v>
      </c>
      <c r="B42" s="15" t="s">
        <v>92</v>
      </c>
      <c r="C42" s="35" t="s">
        <v>8922</v>
      </c>
      <c r="D42" s="15" t="s">
        <v>159</v>
      </c>
      <c r="E42" s="24">
        <v>45802.041666666664</v>
      </c>
      <c r="F42" s="15">
        <v>10.3</v>
      </c>
      <c r="G42" s="632" t="s">
        <v>8923</v>
      </c>
      <c r="H42" s="633"/>
      <c r="I42" s="633"/>
      <c r="J42" s="633"/>
      <c r="K42" s="633"/>
      <c r="L42" s="633"/>
      <c r="M42" s="633">
        <v>20</v>
      </c>
      <c r="N42" s="633">
        <v>81</v>
      </c>
      <c r="O42" s="633">
        <v>60</v>
      </c>
      <c r="P42" s="14">
        <f t="shared" si="2"/>
        <v>161</v>
      </c>
      <c r="Q42" s="17" t="s">
        <v>32</v>
      </c>
      <c r="R42" s="14">
        <v>111793</v>
      </c>
      <c r="S42" s="23" t="s">
        <v>33</v>
      </c>
      <c r="T42" s="232" t="s">
        <v>161</v>
      </c>
      <c r="U42" s="16" t="s">
        <v>90</v>
      </c>
      <c r="V42" s="16">
        <v>1012202</v>
      </c>
      <c r="W42" s="16" t="s">
        <v>8901</v>
      </c>
      <c r="X42" s="16"/>
    </row>
    <row r="43" spans="1:24">
      <c r="A43" s="15" t="s">
        <v>152</v>
      </c>
      <c r="B43" s="15" t="s">
        <v>78</v>
      </c>
      <c r="C43" s="35" t="s">
        <v>8924</v>
      </c>
      <c r="D43" s="15" t="s">
        <v>932</v>
      </c>
      <c r="E43" s="24">
        <v>45802.003472222219</v>
      </c>
      <c r="F43" s="15">
        <v>10.3</v>
      </c>
      <c r="G43" s="632" t="s">
        <v>8923</v>
      </c>
      <c r="H43" s="633"/>
      <c r="I43" s="633"/>
      <c r="J43" s="633"/>
      <c r="K43" s="633"/>
      <c r="L43" s="633"/>
      <c r="M43" s="633">
        <v>107</v>
      </c>
      <c r="N43" s="578">
        <v>54</v>
      </c>
      <c r="O43" s="15"/>
      <c r="P43" s="14">
        <f t="shared" si="2"/>
        <v>161</v>
      </c>
      <c r="Q43" s="17" t="s">
        <v>32</v>
      </c>
      <c r="R43" s="14">
        <v>111799</v>
      </c>
      <c r="S43" s="23" t="s">
        <v>33</v>
      </c>
      <c r="T43" s="232" t="s">
        <v>161</v>
      </c>
      <c r="U43" s="16" t="s">
        <v>90</v>
      </c>
      <c r="V43" s="16">
        <v>1012203</v>
      </c>
      <c r="W43" s="16" t="s">
        <v>8901</v>
      </c>
      <c r="X43" s="16"/>
    </row>
    <row r="44" spans="1:24">
      <c r="A44" s="15" t="s">
        <v>152</v>
      </c>
      <c r="B44" s="15" t="s">
        <v>78</v>
      </c>
      <c r="C44" s="35" t="s">
        <v>8925</v>
      </c>
      <c r="D44" s="15" t="s">
        <v>88</v>
      </c>
      <c r="E44" s="24">
        <v>45802.166666666664</v>
      </c>
      <c r="F44" s="15">
        <v>10.3</v>
      </c>
      <c r="G44" s="632" t="s">
        <v>8923</v>
      </c>
      <c r="H44" s="633"/>
      <c r="I44" s="633"/>
      <c r="J44" s="633"/>
      <c r="K44" s="633"/>
      <c r="L44" s="633"/>
      <c r="M44" s="633">
        <v>161</v>
      </c>
      <c r="N44" s="578" t="s">
        <v>1275</v>
      </c>
      <c r="O44" s="15"/>
      <c r="P44" s="14">
        <f t="shared" si="2"/>
        <v>161</v>
      </c>
      <c r="Q44" s="17" t="s">
        <v>32</v>
      </c>
      <c r="R44" s="14">
        <v>111800</v>
      </c>
      <c r="S44" s="23" t="s">
        <v>33</v>
      </c>
      <c r="T44" s="232" t="s">
        <v>161</v>
      </c>
      <c r="U44" s="16" t="s">
        <v>90</v>
      </c>
      <c r="V44" s="16">
        <v>1012204</v>
      </c>
      <c r="W44" s="16" t="s">
        <v>8901</v>
      </c>
      <c r="X44" s="16"/>
    </row>
    <row r="45" spans="1:24">
      <c r="A45" s="15" t="s">
        <v>142</v>
      </c>
      <c r="B45" s="15" t="s">
        <v>72</v>
      </c>
      <c r="C45" s="35" t="s">
        <v>8926</v>
      </c>
      <c r="D45" s="15" t="s">
        <v>71</v>
      </c>
      <c r="E45" s="24">
        <v>45802.711805555555</v>
      </c>
      <c r="F45" s="15">
        <v>14.5</v>
      </c>
      <c r="G45" s="37"/>
      <c r="H45" s="15"/>
      <c r="I45" s="15"/>
      <c r="J45" s="15"/>
      <c r="K45" s="15"/>
      <c r="L45" s="35">
        <v>27</v>
      </c>
      <c r="M45" s="35">
        <v>81</v>
      </c>
      <c r="N45" s="35">
        <v>53</v>
      </c>
      <c r="O45" s="15"/>
      <c r="P45" s="14">
        <f t="shared" si="2"/>
        <v>161</v>
      </c>
      <c r="Q45" s="14" t="s">
        <v>30</v>
      </c>
      <c r="R45" s="14">
        <v>111803</v>
      </c>
      <c r="S45" s="14" t="s">
        <v>31</v>
      </c>
      <c r="T45" s="628" t="s">
        <v>169</v>
      </c>
      <c r="U45" s="16"/>
      <c r="V45" s="16">
        <v>1012205</v>
      </c>
      <c r="W45" s="16" t="s">
        <v>8893</v>
      </c>
      <c r="X45" s="16"/>
    </row>
    <row r="46" spans="1:24">
      <c r="A46" s="15" t="s">
        <v>141</v>
      </c>
      <c r="B46" s="15" t="s">
        <v>69</v>
      </c>
      <c r="C46" s="35" t="s">
        <v>8927</v>
      </c>
      <c r="D46" s="15" t="s">
        <v>68</v>
      </c>
      <c r="E46" s="24">
        <v>45801.795138888891</v>
      </c>
      <c r="F46" s="15">
        <v>14.5</v>
      </c>
      <c r="G46" s="37"/>
      <c r="H46" s="15"/>
      <c r="I46" s="15"/>
      <c r="J46" s="15"/>
      <c r="K46" s="15"/>
      <c r="L46" s="35">
        <v>161</v>
      </c>
      <c r="M46" s="15"/>
      <c r="N46" s="15"/>
      <c r="O46" s="15"/>
      <c r="P46" s="14">
        <f t="shared" si="2"/>
        <v>161</v>
      </c>
      <c r="Q46" s="14" t="s">
        <v>30</v>
      </c>
      <c r="R46" s="14">
        <v>111804</v>
      </c>
      <c r="S46" s="14" t="s">
        <v>31</v>
      </c>
      <c r="T46" s="628" t="s">
        <v>169</v>
      </c>
      <c r="U46" s="16"/>
      <c r="V46" s="16">
        <v>1012206</v>
      </c>
      <c r="W46" s="16" t="s">
        <v>8893</v>
      </c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3">SUM(H41:H46)</f>
        <v>0</v>
      </c>
      <c r="I47" s="11">
        <f t="shared" si="3"/>
        <v>0</v>
      </c>
      <c r="J47" s="11">
        <f t="shared" si="3"/>
        <v>81</v>
      </c>
      <c r="K47" s="11">
        <f t="shared" si="3"/>
        <v>80</v>
      </c>
      <c r="L47" s="11">
        <f t="shared" si="3"/>
        <v>188</v>
      </c>
      <c r="M47" s="11">
        <f t="shared" si="3"/>
        <v>369</v>
      </c>
      <c r="N47" s="11">
        <f t="shared" si="3"/>
        <v>188</v>
      </c>
      <c r="O47" s="11">
        <f t="shared" si="3"/>
        <v>60</v>
      </c>
      <c r="P47" s="11">
        <f t="shared" si="3"/>
        <v>966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629" t="s">
        <v>169</v>
      </c>
      <c r="B51" s="1862" t="s">
        <v>7158</v>
      </c>
      <c r="C51" s="1862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 t="s">
        <v>161</v>
      </c>
      <c r="B52" s="1564" t="s">
        <v>7138</v>
      </c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5" t="s">
        <v>42</v>
      </c>
      <c r="B53" s="1564" t="s">
        <v>8928</v>
      </c>
      <c r="C53" s="1564"/>
      <c r="D53" s="1"/>
      <c r="E53" s="1"/>
    </row>
    <row r="54" spans="1:24">
      <c r="A54" s="5" t="s">
        <v>42</v>
      </c>
      <c r="B54" s="1772"/>
      <c r="C54" s="1772"/>
    </row>
    <row r="55" spans="1:24">
      <c r="A55" s="5" t="s">
        <v>43</v>
      </c>
      <c r="B55" s="1566">
        <v>358408305677</v>
      </c>
      <c r="C55" s="1565"/>
      <c r="D55" s="1"/>
      <c r="E55" s="1"/>
    </row>
    <row r="56" spans="1:24">
      <c r="A56" s="5" t="s">
        <v>44</v>
      </c>
      <c r="B56" s="1567">
        <v>0.29166666666666669</v>
      </c>
      <c r="C56" s="1565"/>
      <c r="D56" s="1"/>
      <c r="E56" s="1"/>
    </row>
    <row r="59" spans="1:24" ht="23.25" customHeight="1">
      <c r="A59" s="1559" t="s">
        <v>8929</v>
      </c>
      <c r="B59" s="1559"/>
      <c r="C59" s="1559"/>
      <c r="D59" s="1559"/>
      <c r="E59" s="1559"/>
      <c r="F59" s="1559"/>
      <c r="G59" s="7"/>
      <c r="H59" s="1559" t="s">
        <v>346</v>
      </c>
      <c r="I59" s="1559"/>
      <c r="J59" s="1559"/>
      <c r="K59" s="1559"/>
      <c r="L59" s="1559"/>
      <c r="M59" s="1559"/>
      <c r="N59" s="1559"/>
      <c r="O59" s="1559"/>
      <c r="P59" s="1559"/>
      <c r="Q59" s="1741" t="s">
        <v>2</v>
      </c>
      <c r="R59" s="1742"/>
      <c r="S59" s="1742"/>
      <c r="T59" s="1742"/>
      <c r="U59" s="1742"/>
      <c r="V59" s="1742"/>
      <c r="W59" s="1742"/>
      <c r="X59" s="1742"/>
    </row>
    <row r="60" spans="1:24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33" t="s">
        <v>10</v>
      </c>
      <c r="H60" s="9" t="s">
        <v>11</v>
      </c>
      <c r="I60" s="9" t="s">
        <v>12</v>
      </c>
      <c r="J60" s="9" t="s">
        <v>13</v>
      </c>
      <c r="K60" s="9" t="s">
        <v>14</v>
      </c>
      <c r="L60" s="9" t="s">
        <v>15</v>
      </c>
      <c r="M60" s="9" t="s">
        <v>16</v>
      </c>
      <c r="N60" s="9" t="s">
        <v>17</v>
      </c>
      <c r="O60" s="10" t="s">
        <v>18</v>
      </c>
      <c r="P60" s="8" t="s">
        <v>19</v>
      </c>
      <c r="Q60" s="8" t="s">
        <v>20</v>
      </c>
      <c r="R60" s="8" t="s">
        <v>9</v>
      </c>
      <c r="S60" s="8" t="s">
        <v>21</v>
      </c>
      <c r="T60" s="8" t="s">
        <v>24</v>
      </c>
      <c r="U60" s="8" t="s">
        <v>25</v>
      </c>
      <c r="V60" s="8" t="s">
        <v>26</v>
      </c>
      <c r="W60" s="8" t="s">
        <v>27</v>
      </c>
      <c r="X60" s="8" t="s">
        <v>28</v>
      </c>
    </row>
    <row r="61" spans="1:24">
      <c r="A61" s="15"/>
      <c r="B61" s="15"/>
      <c r="C61" s="15"/>
      <c r="D61" s="15"/>
      <c r="E61" s="15"/>
      <c r="F61" s="15"/>
      <c r="G61" s="37"/>
      <c r="H61" s="15"/>
      <c r="I61" s="15"/>
      <c r="J61" s="15"/>
      <c r="K61" s="15"/>
      <c r="L61" s="15"/>
      <c r="M61" s="15"/>
      <c r="N61" s="15"/>
      <c r="O61" s="15"/>
      <c r="P61" s="14">
        <f>SUM(H61:O61)</f>
        <v>0</v>
      </c>
      <c r="Q61" s="14" t="s">
        <v>30</v>
      </c>
      <c r="R61" s="14"/>
      <c r="S61" s="14" t="s">
        <v>31</v>
      </c>
      <c r="T61" s="16"/>
      <c r="U61" s="16"/>
      <c r="V61" s="16"/>
      <c r="W61" s="16"/>
      <c r="X61" s="16"/>
    </row>
    <row r="62" spans="1:24">
      <c r="A62" s="15"/>
      <c r="B62" s="15"/>
      <c r="C62" s="15"/>
      <c r="D62" s="15"/>
      <c r="E62" s="15"/>
      <c r="F62" s="15"/>
      <c r="G62" s="37"/>
      <c r="H62" s="15"/>
      <c r="I62" s="15"/>
      <c r="J62" s="15"/>
      <c r="K62" s="15"/>
      <c r="L62" s="15"/>
      <c r="M62" s="15"/>
      <c r="N62" s="15"/>
      <c r="O62" s="15"/>
      <c r="P62" s="14">
        <f>SUM(H62:O62)</f>
        <v>0</v>
      </c>
      <c r="Q62" s="14" t="s">
        <v>30</v>
      </c>
      <c r="R62" s="14"/>
      <c r="S62" s="14" t="s">
        <v>31</v>
      </c>
      <c r="T62" s="16"/>
      <c r="U62" s="16"/>
      <c r="V62" s="16"/>
      <c r="W62" s="16"/>
      <c r="X62" s="16"/>
    </row>
    <row r="63" spans="1:24">
      <c r="A63" s="11" t="s">
        <v>19</v>
      </c>
      <c r="B63" s="7"/>
      <c r="C63" s="7"/>
      <c r="D63" s="7"/>
      <c r="E63" s="11"/>
      <c r="F63" s="7"/>
      <c r="G63" s="7"/>
      <c r="H63" s="11">
        <f t="shared" ref="H63:P63" si="4">SUM(H61:H62)</f>
        <v>0</v>
      </c>
      <c r="I63" s="11">
        <f t="shared" si="4"/>
        <v>0</v>
      </c>
      <c r="J63" s="11">
        <f t="shared" si="4"/>
        <v>0</v>
      </c>
      <c r="K63" s="11">
        <f t="shared" si="4"/>
        <v>0</v>
      </c>
      <c r="L63" s="11">
        <f t="shared" si="4"/>
        <v>0</v>
      </c>
      <c r="M63" s="11">
        <f t="shared" si="4"/>
        <v>0</v>
      </c>
      <c r="N63" s="11">
        <f t="shared" si="4"/>
        <v>0</v>
      </c>
      <c r="O63" s="11">
        <f t="shared" si="4"/>
        <v>0</v>
      </c>
      <c r="P63" s="11">
        <f t="shared" si="4"/>
        <v>0</v>
      </c>
      <c r="Q63" s="12"/>
      <c r="R63" s="12"/>
      <c r="S63" s="12"/>
      <c r="T63" s="12"/>
      <c r="U63" s="12"/>
      <c r="V63" s="12"/>
      <c r="W63" s="12"/>
      <c r="X63" s="12"/>
    </row>
    <row r="64" spans="1:24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4">
      <c r="A65" s="166" t="s">
        <v>34</v>
      </c>
      <c r="B65" s="1562"/>
      <c r="C65" s="1562"/>
      <c r="D65" s="1562"/>
      <c r="E65" s="1"/>
      <c r="F65" s="1"/>
      <c r="G65" s="1"/>
      <c r="H65" s="1"/>
      <c r="I65" s="1"/>
      <c r="J65" s="1563"/>
      <c r="K65" s="1563"/>
      <c r="L65" s="156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4" ht="18">
      <c r="A66" s="187" t="s">
        <v>35</v>
      </c>
      <c r="B66" s="186" t="s">
        <v>36</v>
      </c>
      <c r="C66" s="239" t="s">
        <v>37</v>
      </c>
      <c r="D66" s="24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4">
      <c r="A67" s="4"/>
      <c r="B67" s="1564"/>
      <c r="C67" s="1564"/>
      <c r="D67" s="242"/>
      <c r="E67" s="243" t="s">
        <v>40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4">
      <c r="A68" s="5" t="s">
        <v>42</v>
      </c>
      <c r="B68" s="1772"/>
      <c r="C68" s="1772"/>
      <c r="D68" s="1"/>
      <c r="E68" s="1"/>
      <c r="G68" s="141"/>
    </row>
    <row r="69" spans="1:24">
      <c r="A69" s="5" t="s">
        <v>42</v>
      </c>
      <c r="B69" s="1772"/>
      <c r="C69" s="1772"/>
    </row>
    <row r="70" spans="1:24">
      <c r="A70" s="5" t="s">
        <v>43</v>
      </c>
      <c r="B70" s="1772"/>
      <c r="C70" s="1772"/>
      <c r="D70" s="1"/>
      <c r="E70" s="394" t="s">
        <v>8930</v>
      </c>
    </row>
    <row r="71" spans="1:24">
      <c r="A71" s="5" t="s">
        <v>44</v>
      </c>
      <c r="B71" s="1772"/>
      <c r="C71" s="1772"/>
      <c r="D71" s="1"/>
      <c r="E71" s="1"/>
    </row>
    <row r="73" spans="1:24" ht="23.25" customHeight="1">
      <c r="A73" s="1559" t="s">
        <v>8931</v>
      </c>
      <c r="B73" s="1559"/>
      <c r="C73" s="1559"/>
      <c r="D73" s="1559"/>
      <c r="E73" s="1559"/>
      <c r="F73" s="1559"/>
      <c r="G73" s="7"/>
      <c r="H73" s="1559" t="s">
        <v>959</v>
      </c>
      <c r="I73" s="1559"/>
      <c r="J73" s="1559"/>
      <c r="K73" s="1559"/>
      <c r="L73" s="1559"/>
      <c r="M73" s="1559"/>
      <c r="N73" s="1559"/>
      <c r="O73" s="1559"/>
      <c r="P73" s="1559"/>
      <c r="Q73" s="1715" t="s">
        <v>8932</v>
      </c>
      <c r="R73" s="1561"/>
      <c r="S73" s="1561"/>
      <c r="T73" s="1561"/>
      <c r="U73" s="1561"/>
      <c r="V73" s="1561"/>
      <c r="W73" s="1561"/>
      <c r="X73" s="1561"/>
    </row>
    <row r="74" spans="1:24" ht="26.25">
      <c r="A74" s="8" t="s">
        <v>3</v>
      </c>
      <c r="B74" s="8" t="s">
        <v>4</v>
      </c>
      <c r="C74" s="8" t="s">
        <v>5</v>
      </c>
      <c r="D74" s="8" t="s">
        <v>6</v>
      </c>
      <c r="E74" s="8" t="s">
        <v>7</v>
      </c>
      <c r="F74" s="8" t="s">
        <v>8</v>
      </c>
      <c r="G74" s="33" t="s">
        <v>10</v>
      </c>
      <c r="H74" s="9" t="s">
        <v>11</v>
      </c>
      <c r="I74" s="9" t="s">
        <v>12</v>
      </c>
      <c r="J74" s="9" t="s">
        <v>13</v>
      </c>
      <c r="K74" s="9" t="s">
        <v>14</v>
      </c>
      <c r="L74" s="9" t="s">
        <v>15</v>
      </c>
      <c r="M74" s="9" t="s">
        <v>16</v>
      </c>
      <c r="N74" s="9" t="s">
        <v>17</v>
      </c>
      <c r="O74" s="10" t="s">
        <v>18</v>
      </c>
      <c r="P74" s="8" t="s">
        <v>19</v>
      </c>
      <c r="Q74" s="8" t="s">
        <v>20</v>
      </c>
      <c r="R74" s="8" t="s">
        <v>9</v>
      </c>
      <c r="S74" s="8" t="s">
        <v>21</v>
      </c>
      <c r="T74" s="8" t="s">
        <v>24</v>
      </c>
      <c r="U74" s="8" t="s">
        <v>25</v>
      </c>
      <c r="V74" s="8" t="s">
        <v>26</v>
      </c>
      <c r="W74" s="8" t="s">
        <v>27</v>
      </c>
      <c r="X74" s="8" t="s">
        <v>28</v>
      </c>
    </row>
    <row r="75" spans="1:24">
      <c r="A75" s="15" t="s">
        <v>157</v>
      </c>
      <c r="B75" s="15" t="s">
        <v>1184</v>
      </c>
      <c r="C75" s="35" t="s">
        <v>8933</v>
      </c>
      <c r="D75" s="15" t="s">
        <v>4325</v>
      </c>
      <c r="E75" s="24">
        <v>45802.40625</v>
      </c>
      <c r="F75" s="15">
        <v>11.8</v>
      </c>
      <c r="G75" s="37"/>
      <c r="H75" s="15"/>
      <c r="I75" s="15"/>
      <c r="J75" s="15"/>
      <c r="K75" s="15"/>
      <c r="L75" s="15"/>
      <c r="M75" s="35">
        <v>81</v>
      </c>
      <c r="N75" s="35">
        <v>80</v>
      </c>
      <c r="O75" s="437">
        <v>0</v>
      </c>
      <c r="P75" s="14">
        <f t="shared" ref="P75:P81" si="5">SUM(H75:O75)</f>
        <v>161</v>
      </c>
      <c r="Q75" s="17" t="s">
        <v>32</v>
      </c>
      <c r="R75" s="14">
        <v>111802</v>
      </c>
      <c r="S75" s="23" t="s">
        <v>33</v>
      </c>
      <c r="T75" s="232" t="s">
        <v>8934</v>
      </c>
      <c r="U75" s="16" t="s">
        <v>90</v>
      </c>
      <c r="V75" s="16">
        <v>1012213</v>
      </c>
      <c r="W75" s="16"/>
      <c r="X75" s="16"/>
    </row>
    <row r="76" spans="1:24">
      <c r="A76" s="15" t="s">
        <v>1192</v>
      </c>
      <c r="B76" s="15" t="s">
        <v>1184</v>
      </c>
      <c r="C76" s="35" t="s">
        <v>8935</v>
      </c>
      <c r="D76" s="15" t="s">
        <v>4325</v>
      </c>
      <c r="E76" s="24">
        <v>45802.40625</v>
      </c>
      <c r="F76" s="15">
        <v>11.8</v>
      </c>
      <c r="G76" s="37" t="s">
        <v>8923</v>
      </c>
      <c r="H76" s="15"/>
      <c r="I76" s="15"/>
      <c r="J76" s="15"/>
      <c r="K76" s="15"/>
      <c r="L76" s="15"/>
      <c r="M76" s="35">
        <v>134</v>
      </c>
      <c r="N76" s="35">
        <v>27</v>
      </c>
      <c r="O76" s="437">
        <v>0</v>
      </c>
      <c r="P76" s="14">
        <f t="shared" si="5"/>
        <v>161</v>
      </c>
      <c r="Q76" s="17" t="s">
        <v>32</v>
      </c>
      <c r="R76" s="14">
        <v>111805</v>
      </c>
      <c r="S76" s="23" t="s">
        <v>33</v>
      </c>
      <c r="T76" s="232" t="s">
        <v>8934</v>
      </c>
      <c r="U76" s="16" t="s">
        <v>90</v>
      </c>
      <c r="V76" s="16">
        <v>1012214</v>
      </c>
      <c r="W76" s="16"/>
      <c r="X76" s="16"/>
    </row>
    <row r="77" spans="1:24">
      <c r="A77" s="15" t="s">
        <v>8660</v>
      </c>
      <c r="B77" s="15" t="s">
        <v>78</v>
      </c>
      <c r="C77" s="35" t="s">
        <v>8936</v>
      </c>
      <c r="D77" s="15" t="s">
        <v>4050</v>
      </c>
      <c r="E77" s="24">
        <v>45802.03125</v>
      </c>
      <c r="F77" s="15">
        <v>10.3</v>
      </c>
      <c r="G77" s="37"/>
      <c r="H77" s="15"/>
      <c r="I77" s="15"/>
      <c r="J77" s="15"/>
      <c r="K77" s="15"/>
      <c r="L77" s="15"/>
      <c r="M77" s="35">
        <v>80</v>
      </c>
      <c r="N77" s="35">
        <v>81</v>
      </c>
      <c r="O77" s="15"/>
      <c r="P77" s="14">
        <f t="shared" si="5"/>
        <v>161</v>
      </c>
      <c r="Q77" s="17" t="s">
        <v>32</v>
      </c>
      <c r="R77" s="14">
        <v>111807</v>
      </c>
      <c r="S77" s="23" t="s">
        <v>33</v>
      </c>
      <c r="T77" s="16" t="s">
        <v>8937</v>
      </c>
      <c r="U77" s="16" t="s">
        <v>90</v>
      </c>
      <c r="V77" s="16">
        <v>1012216</v>
      </c>
      <c r="W77" s="16"/>
      <c r="X77" s="16"/>
    </row>
    <row r="78" spans="1:24">
      <c r="A78" s="15" t="s">
        <v>8938</v>
      </c>
      <c r="B78" s="15" t="s">
        <v>1184</v>
      </c>
      <c r="C78" s="35" t="s">
        <v>8939</v>
      </c>
      <c r="D78" s="15" t="s">
        <v>2087</v>
      </c>
      <c r="E78" s="24">
        <v>45802.1875</v>
      </c>
      <c r="F78" s="15">
        <v>12.8</v>
      </c>
      <c r="G78" s="37"/>
      <c r="H78" s="15"/>
      <c r="I78" s="15"/>
      <c r="J78" s="15"/>
      <c r="K78" s="15"/>
      <c r="L78" s="15"/>
      <c r="M78" s="35">
        <v>36</v>
      </c>
      <c r="N78" s="35">
        <v>25</v>
      </c>
      <c r="O78" s="35">
        <v>20</v>
      </c>
      <c r="P78" s="14">
        <f t="shared" si="5"/>
        <v>81</v>
      </c>
      <c r="Q78" s="17" t="s">
        <v>32</v>
      </c>
      <c r="R78" s="14">
        <v>111808</v>
      </c>
      <c r="S78" s="23" t="s">
        <v>33</v>
      </c>
      <c r="T78" s="232" t="s">
        <v>8934</v>
      </c>
      <c r="U78" s="16" t="s">
        <v>90</v>
      </c>
      <c r="V78" s="16">
        <v>1012217</v>
      </c>
      <c r="W78" s="16"/>
      <c r="X78" s="16"/>
    </row>
    <row r="79" spans="1:24">
      <c r="A79" s="15" t="s">
        <v>8538</v>
      </c>
      <c r="B79" s="15" t="s">
        <v>57</v>
      </c>
      <c r="C79" s="35" t="s">
        <v>8940</v>
      </c>
      <c r="D79" s="15" t="s">
        <v>8941</v>
      </c>
      <c r="E79" s="24">
        <v>45803.395833333336</v>
      </c>
      <c r="F79" s="15">
        <v>11.3</v>
      </c>
      <c r="G79" s="37"/>
      <c r="H79" s="15"/>
      <c r="I79" s="15"/>
      <c r="J79" s="35">
        <v>54</v>
      </c>
      <c r="K79" s="35">
        <v>108</v>
      </c>
      <c r="L79" s="15"/>
      <c r="M79" s="15"/>
      <c r="N79" s="15"/>
      <c r="O79" s="15"/>
      <c r="P79" s="14">
        <f t="shared" si="5"/>
        <v>162</v>
      </c>
      <c r="Q79" s="14" t="s">
        <v>30</v>
      </c>
      <c r="R79" s="14">
        <v>111801</v>
      </c>
      <c r="S79" s="14" t="s">
        <v>31</v>
      </c>
      <c r="T79" s="16" t="s">
        <v>8942</v>
      </c>
      <c r="U79" s="16" t="s">
        <v>90</v>
      </c>
      <c r="V79" s="16">
        <v>1012219</v>
      </c>
      <c r="W79" s="16"/>
      <c r="X79" s="16"/>
    </row>
    <row r="80" spans="1:24">
      <c r="A80" s="15" t="s">
        <v>145</v>
      </c>
      <c r="B80" s="15" t="s">
        <v>57</v>
      </c>
      <c r="C80" s="35" t="s">
        <v>8943</v>
      </c>
      <c r="D80" s="15" t="s">
        <v>8944</v>
      </c>
      <c r="E80" s="24">
        <v>45802.642361111109</v>
      </c>
      <c r="F80" s="15">
        <v>10.6</v>
      </c>
      <c r="G80" s="37"/>
      <c r="H80" s="15"/>
      <c r="I80" s="15"/>
      <c r="J80" s="35">
        <v>54</v>
      </c>
      <c r="K80" s="15"/>
      <c r="L80" s="15"/>
      <c r="M80" s="15"/>
      <c r="N80" s="15"/>
      <c r="O80" s="15"/>
      <c r="P80" s="14">
        <f t="shared" si="5"/>
        <v>54</v>
      </c>
      <c r="Q80" s="14" t="s">
        <v>30</v>
      </c>
      <c r="R80" s="14">
        <v>111806</v>
      </c>
      <c r="S80" s="14" t="s">
        <v>31</v>
      </c>
      <c r="T80" s="232" t="s">
        <v>8945</v>
      </c>
      <c r="U80" s="16" t="s">
        <v>90</v>
      </c>
      <c r="V80" s="16">
        <v>1012221</v>
      </c>
      <c r="W80" s="16"/>
      <c r="X80" s="16"/>
    </row>
    <row r="81" spans="1:24">
      <c r="A81" s="15" t="s">
        <v>8837</v>
      </c>
      <c r="B81" s="15" t="s">
        <v>57</v>
      </c>
      <c r="C81" s="35" t="s">
        <v>8946</v>
      </c>
      <c r="D81" s="15" t="s">
        <v>8947</v>
      </c>
      <c r="E81" s="24">
        <v>45803.21875</v>
      </c>
      <c r="F81" s="15">
        <v>10.6</v>
      </c>
      <c r="G81" s="37"/>
      <c r="H81" s="15"/>
      <c r="I81" s="15"/>
      <c r="J81" s="15"/>
      <c r="K81" s="35">
        <v>54</v>
      </c>
      <c r="L81" s="15"/>
      <c r="M81" s="15"/>
      <c r="N81" s="15"/>
      <c r="O81" s="15"/>
      <c r="P81" s="14">
        <f t="shared" si="5"/>
        <v>54</v>
      </c>
      <c r="Q81" s="14" t="s">
        <v>30</v>
      </c>
      <c r="R81" s="14">
        <v>111815</v>
      </c>
      <c r="S81" s="14" t="s">
        <v>31</v>
      </c>
      <c r="T81" s="232" t="s">
        <v>8948</v>
      </c>
      <c r="U81" s="16" t="s">
        <v>90</v>
      </c>
      <c r="V81" s="16">
        <v>1012222</v>
      </c>
      <c r="W81" s="16"/>
      <c r="X81" s="16"/>
    </row>
    <row r="82" spans="1:24">
      <c r="A82" s="11" t="s">
        <v>19</v>
      </c>
      <c r="B82" s="7"/>
      <c r="C82" s="7"/>
      <c r="D82" s="7"/>
      <c r="E82" s="11"/>
      <c r="F82" s="7"/>
      <c r="G82" s="7"/>
      <c r="H82" s="11">
        <f t="shared" ref="H82:P82" si="6">SUM(H75:H81)</f>
        <v>0</v>
      </c>
      <c r="I82" s="11">
        <f t="shared" si="6"/>
        <v>0</v>
      </c>
      <c r="J82" s="11">
        <f t="shared" si="6"/>
        <v>108</v>
      </c>
      <c r="K82" s="11">
        <f t="shared" si="6"/>
        <v>162</v>
      </c>
      <c r="L82" s="11">
        <f t="shared" si="6"/>
        <v>0</v>
      </c>
      <c r="M82" s="11">
        <f t="shared" si="6"/>
        <v>331</v>
      </c>
      <c r="N82" s="11">
        <f t="shared" si="6"/>
        <v>213</v>
      </c>
      <c r="O82" s="11">
        <f t="shared" si="6"/>
        <v>20</v>
      </c>
      <c r="P82" s="11">
        <f t="shared" si="6"/>
        <v>834</v>
      </c>
      <c r="Q82" s="12"/>
      <c r="R82" s="12"/>
      <c r="S82" s="12"/>
      <c r="T82" s="12"/>
      <c r="U82" s="12"/>
      <c r="V82" s="12"/>
      <c r="W82" s="12"/>
      <c r="X82" s="12"/>
    </row>
    <row r="83" spans="1:24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4">
      <c r="A84" s="166" t="s">
        <v>34</v>
      </c>
      <c r="B84" s="1562"/>
      <c r="C84" s="1562"/>
      <c r="D84" s="1562"/>
      <c r="E84" s="1"/>
      <c r="F84" s="1"/>
      <c r="G84" s="1"/>
      <c r="H84" s="1"/>
      <c r="I84" s="1"/>
      <c r="J84" s="1563"/>
      <c r="K84" s="1563"/>
      <c r="L84" s="1563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4" ht="18">
      <c r="A85" s="187" t="s">
        <v>35</v>
      </c>
      <c r="B85" s="186" t="s">
        <v>36</v>
      </c>
      <c r="C85" s="239" t="s">
        <v>37</v>
      </c>
      <c r="D85" s="24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4">
      <c r="A86" s="4" t="s">
        <v>508</v>
      </c>
      <c r="B86" s="1564" t="s">
        <v>7158</v>
      </c>
      <c r="C86" s="1564"/>
      <c r="D86" s="242"/>
      <c r="E86" s="243" t="s">
        <v>40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4">
      <c r="A87" s="4" t="s">
        <v>523</v>
      </c>
      <c r="B87" s="1564" t="s">
        <v>7138</v>
      </c>
      <c r="C87" s="156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>
      <c r="A88" s="5" t="s">
        <v>42</v>
      </c>
      <c r="B88" s="1772"/>
      <c r="C88" s="177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>
      <c r="A89" s="5" t="s">
        <v>42</v>
      </c>
      <c r="B89" s="1772"/>
      <c r="C89" s="177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>
      <c r="A90" s="5" t="s">
        <v>43</v>
      </c>
      <c r="B90" s="1772"/>
      <c r="C90" s="177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>
      <c r="A91" s="5" t="s">
        <v>44</v>
      </c>
      <c r="B91" s="1772"/>
      <c r="C91" s="177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</sheetData>
  <mergeCells count="55">
    <mergeCell ref="B13:C13"/>
    <mergeCell ref="B14:C14"/>
    <mergeCell ref="B32:C32"/>
    <mergeCell ref="B52:C52"/>
    <mergeCell ref="B69:C69"/>
    <mergeCell ref="B51:C51"/>
    <mergeCell ref="B53:C53"/>
    <mergeCell ref="B54:C54"/>
    <mergeCell ref="B55:C55"/>
    <mergeCell ref="B56:C56"/>
    <mergeCell ref="B49:D49"/>
    <mergeCell ref="B15:C15"/>
    <mergeCell ref="B16:C16"/>
    <mergeCell ref="B17:C17"/>
    <mergeCell ref="B18:C18"/>
    <mergeCell ref="B70:C70"/>
    <mergeCell ref="B71:C71"/>
    <mergeCell ref="H59:P59"/>
    <mergeCell ref="Q59:X59"/>
    <mergeCell ref="B65:D65"/>
    <mergeCell ref="J65:L65"/>
    <mergeCell ref="B67:C67"/>
    <mergeCell ref="B68:C68"/>
    <mergeCell ref="A59:F59"/>
    <mergeCell ref="J49:L49"/>
    <mergeCell ref="Q20:X20"/>
    <mergeCell ref="B29:D29"/>
    <mergeCell ref="J29:L29"/>
    <mergeCell ref="B31:C31"/>
    <mergeCell ref="B33:C33"/>
    <mergeCell ref="B34:C34"/>
    <mergeCell ref="H20:P20"/>
    <mergeCell ref="B35:C35"/>
    <mergeCell ref="B36:C36"/>
    <mergeCell ref="A39:F39"/>
    <mergeCell ref="H39:P39"/>
    <mergeCell ref="Q39:X39"/>
    <mergeCell ref="A20:F20"/>
    <mergeCell ref="B12:C12"/>
    <mergeCell ref="A1:F1"/>
    <mergeCell ref="H1:P1"/>
    <mergeCell ref="Q1:X1"/>
    <mergeCell ref="B10:D10"/>
    <mergeCell ref="J10:L10"/>
    <mergeCell ref="A73:F73"/>
    <mergeCell ref="H73:P73"/>
    <mergeCell ref="Q73:X73"/>
    <mergeCell ref="B84:D84"/>
    <mergeCell ref="J84:L84"/>
    <mergeCell ref="B86:C86"/>
    <mergeCell ref="B88:C88"/>
    <mergeCell ref="B89:C89"/>
    <mergeCell ref="B90:C90"/>
    <mergeCell ref="B91:C91"/>
    <mergeCell ref="B87:C87"/>
  </mergeCells>
  <pageMargins left="0.7" right="0.7" top="0.75" bottom="0.75" header="0.3" footer="0.3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A3CF9-401C-4389-8AF2-81FA2E91EA9B}">
  <sheetPr>
    <tabColor theme="9" tint="0.39997558519241921"/>
  </sheetPr>
  <dimension ref="A1:X79"/>
  <sheetViews>
    <sheetView topLeftCell="A23" workbookViewId="0">
      <selection activeCell="C26" sqref="C26"/>
    </sheetView>
  </sheetViews>
  <sheetFormatPr defaultColWidth="11.42578125" defaultRowHeight="15"/>
  <cols>
    <col min="1" max="1" width="25.42578125" customWidth="1"/>
    <col min="2" max="2" width="11.85546875" customWidth="1"/>
    <col min="3" max="3" width="24.85546875" customWidth="1"/>
    <col min="4" max="4" width="12.42578125" customWidth="1"/>
    <col min="5" max="5" width="19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4.1406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8193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35" t="s">
        <v>8949</v>
      </c>
      <c r="D3" s="15" t="s">
        <v>56</v>
      </c>
      <c r="E3" s="24">
        <v>45799.229166666664</v>
      </c>
      <c r="F3" s="15">
        <v>10.3</v>
      </c>
      <c r="G3" s="37"/>
      <c r="H3" s="15"/>
      <c r="I3" s="15"/>
      <c r="J3" s="35">
        <v>64</v>
      </c>
      <c r="K3" s="35">
        <v>158</v>
      </c>
      <c r="L3" s="35">
        <v>1</v>
      </c>
      <c r="M3" s="15"/>
      <c r="N3" s="15"/>
      <c r="O3" s="15"/>
      <c r="P3" s="14">
        <f t="shared" ref="P3:P9" si="0">SUM(H3:O3)</f>
        <v>223</v>
      </c>
      <c r="Q3" s="14" t="s">
        <v>30</v>
      </c>
      <c r="R3" s="14">
        <v>111742</v>
      </c>
      <c r="S3" s="14" t="s">
        <v>31</v>
      </c>
      <c r="T3" s="16" t="s">
        <v>169</v>
      </c>
      <c r="U3" s="16" t="s">
        <v>90</v>
      </c>
      <c r="V3" s="16">
        <v>1012129</v>
      </c>
      <c r="W3" s="16" t="s">
        <v>8950</v>
      </c>
      <c r="X3" s="16"/>
    </row>
    <row r="4" spans="1:24">
      <c r="A4" s="15" t="s">
        <v>8538</v>
      </c>
      <c r="B4" s="15" t="s">
        <v>57</v>
      </c>
      <c r="C4" s="35" t="s">
        <v>8951</v>
      </c>
      <c r="D4" s="15" t="s">
        <v>56</v>
      </c>
      <c r="E4" s="24">
        <v>45799.229166666664</v>
      </c>
      <c r="F4" s="15">
        <v>10.3</v>
      </c>
      <c r="G4" s="37"/>
      <c r="H4" s="15"/>
      <c r="I4" s="15"/>
      <c r="J4" s="15"/>
      <c r="K4" s="35">
        <v>54</v>
      </c>
      <c r="L4" s="15"/>
      <c r="M4" s="15"/>
      <c r="N4" s="15"/>
      <c r="O4" s="15"/>
      <c r="P4" s="14">
        <f t="shared" si="0"/>
        <v>54</v>
      </c>
      <c r="Q4" s="14" t="s">
        <v>30</v>
      </c>
      <c r="R4" s="14">
        <v>111749</v>
      </c>
      <c r="S4" s="14" t="s">
        <v>31</v>
      </c>
      <c r="T4" s="16" t="s">
        <v>169</v>
      </c>
      <c r="U4" s="16" t="s">
        <v>90</v>
      </c>
      <c r="V4" s="16">
        <v>1012130</v>
      </c>
      <c r="W4" s="16" t="s">
        <v>8950</v>
      </c>
      <c r="X4" s="16"/>
    </row>
    <row r="5" spans="1:24">
      <c r="A5" s="15" t="s">
        <v>219</v>
      </c>
      <c r="B5" s="15" t="s">
        <v>75</v>
      </c>
      <c r="C5" s="35" t="s">
        <v>8952</v>
      </c>
      <c r="D5" s="15" t="s">
        <v>294</v>
      </c>
      <c r="E5" s="24">
        <v>45799.375</v>
      </c>
      <c r="F5" s="15">
        <v>15.9</v>
      </c>
      <c r="G5" s="37"/>
      <c r="H5" s="15"/>
      <c r="I5" s="15"/>
      <c r="J5" s="35">
        <v>27</v>
      </c>
      <c r="K5" s="35">
        <v>81</v>
      </c>
      <c r="L5" s="15"/>
      <c r="M5" s="15"/>
      <c r="N5" s="15"/>
      <c r="O5" s="15"/>
      <c r="P5" s="14">
        <f t="shared" si="0"/>
        <v>108</v>
      </c>
      <c r="Q5" s="14" t="s">
        <v>30</v>
      </c>
      <c r="R5" s="14">
        <v>111753</v>
      </c>
      <c r="S5" s="14" t="s">
        <v>31</v>
      </c>
      <c r="T5" s="16" t="s">
        <v>100</v>
      </c>
      <c r="U5" s="16" t="s">
        <v>1693</v>
      </c>
      <c r="V5" s="16">
        <v>1012131</v>
      </c>
      <c r="W5" s="16" t="s">
        <v>8953</v>
      </c>
      <c r="X5" s="16"/>
    </row>
    <row r="6" spans="1:24">
      <c r="A6" s="15" t="s">
        <v>111</v>
      </c>
      <c r="B6" s="15" t="s">
        <v>65</v>
      </c>
      <c r="C6" s="35" t="s">
        <v>8954</v>
      </c>
      <c r="D6" s="15" t="s">
        <v>64</v>
      </c>
      <c r="E6" s="24">
        <v>45798.472222222219</v>
      </c>
      <c r="F6" s="15">
        <v>14.8</v>
      </c>
      <c r="G6" s="37"/>
      <c r="H6" s="15"/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14" t="s">
        <v>30</v>
      </c>
      <c r="R6" s="14">
        <v>111740</v>
      </c>
      <c r="S6" s="23" t="s">
        <v>33</v>
      </c>
      <c r="T6" s="16" t="s">
        <v>169</v>
      </c>
      <c r="U6" s="16" t="s">
        <v>90</v>
      </c>
      <c r="V6" s="16">
        <v>1012132</v>
      </c>
      <c r="W6" s="16" t="s">
        <v>8953</v>
      </c>
      <c r="X6" s="16"/>
    </row>
    <row r="7" spans="1:24">
      <c r="A7" s="15" t="s">
        <v>111</v>
      </c>
      <c r="B7" s="15" t="s">
        <v>65</v>
      </c>
      <c r="C7" s="35" t="s">
        <v>8955</v>
      </c>
      <c r="D7" s="15" t="s">
        <v>64</v>
      </c>
      <c r="E7" s="24">
        <v>45798.472222222219</v>
      </c>
      <c r="F7" s="15">
        <v>14.8</v>
      </c>
      <c r="G7" s="37"/>
      <c r="H7" s="15"/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14" t="s">
        <v>30</v>
      </c>
      <c r="R7" s="14">
        <v>111741</v>
      </c>
      <c r="S7" s="23" t="s">
        <v>33</v>
      </c>
      <c r="T7" s="16" t="s">
        <v>169</v>
      </c>
      <c r="U7" s="16" t="s">
        <v>90</v>
      </c>
      <c r="V7" s="16">
        <v>1012133</v>
      </c>
      <c r="W7" s="16" t="s">
        <v>8953</v>
      </c>
      <c r="X7" s="16"/>
    </row>
    <row r="8" spans="1:24">
      <c r="A8" s="15" t="s">
        <v>3866</v>
      </c>
      <c r="B8" s="15" t="s">
        <v>78</v>
      </c>
      <c r="C8" s="35" t="s">
        <v>8956</v>
      </c>
      <c r="D8" s="15" t="s">
        <v>99</v>
      </c>
      <c r="E8" s="24">
        <v>45798.277777777781</v>
      </c>
      <c r="F8" s="15">
        <v>10.8</v>
      </c>
      <c r="G8" s="37" t="s">
        <v>740</v>
      </c>
      <c r="H8" s="15"/>
      <c r="I8" s="15"/>
      <c r="J8" s="15"/>
      <c r="K8" s="15"/>
      <c r="L8" s="35">
        <v>107</v>
      </c>
      <c r="M8" s="35">
        <v>54</v>
      </c>
      <c r="N8" s="15"/>
      <c r="O8" s="15"/>
      <c r="P8" s="14">
        <f t="shared" si="0"/>
        <v>161</v>
      </c>
      <c r="Q8" s="17" t="s">
        <v>32</v>
      </c>
      <c r="R8" s="14">
        <v>111765</v>
      </c>
      <c r="S8" s="23" t="s">
        <v>33</v>
      </c>
      <c r="T8" s="16" t="s">
        <v>100</v>
      </c>
      <c r="U8" s="16"/>
      <c r="V8" s="16">
        <v>1012134</v>
      </c>
      <c r="W8" s="16" t="s">
        <v>8953</v>
      </c>
      <c r="X8" s="16"/>
    </row>
    <row r="9" spans="1:24">
      <c r="A9" s="15" t="s">
        <v>113</v>
      </c>
      <c r="B9" s="15" t="s">
        <v>65</v>
      </c>
      <c r="C9" s="35" t="s">
        <v>8957</v>
      </c>
      <c r="D9" s="15" t="s">
        <v>64</v>
      </c>
      <c r="E9" s="24">
        <v>45798.472222222219</v>
      </c>
      <c r="F9" s="15">
        <v>14.8</v>
      </c>
      <c r="G9" s="37"/>
      <c r="H9" s="15"/>
      <c r="I9" s="15"/>
      <c r="J9" s="15"/>
      <c r="K9" s="15"/>
      <c r="L9" s="35">
        <v>81</v>
      </c>
      <c r="M9" s="15"/>
      <c r="N9" s="15"/>
      <c r="O9" s="15"/>
      <c r="P9" s="14">
        <f t="shared" si="0"/>
        <v>81</v>
      </c>
      <c r="Q9" s="14" t="s">
        <v>30</v>
      </c>
      <c r="R9" s="14">
        <v>111750</v>
      </c>
      <c r="S9" s="23" t="s">
        <v>33</v>
      </c>
      <c r="T9" s="16" t="s">
        <v>169</v>
      </c>
      <c r="U9" s="16" t="s">
        <v>90</v>
      </c>
      <c r="V9" s="16">
        <v>1012135</v>
      </c>
      <c r="W9" s="16" t="s">
        <v>8953</v>
      </c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>SUM(H3:H7)</f>
        <v>0</v>
      </c>
      <c r="I10" s="11">
        <f>SUM(I3:I7)</f>
        <v>0</v>
      </c>
      <c r="J10" s="11">
        <f>SUM(J3:J7)</f>
        <v>91</v>
      </c>
      <c r="K10" s="11">
        <f>SUM(K3:K7)</f>
        <v>293</v>
      </c>
      <c r="L10" s="11">
        <f>SUM(L6:L8)</f>
        <v>429</v>
      </c>
      <c r="M10" s="11">
        <f>SUM(M8)</f>
        <v>54</v>
      </c>
      <c r="N10" s="11">
        <f>SUM(N3:N7)</f>
        <v>0</v>
      </c>
      <c r="O10" s="11">
        <f>SUM(O3:O7)</f>
        <v>0</v>
      </c>
      <c r="P10" s="11">
        <f>SUM(P3:P9)</f>
        <v>949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1564" t="s">
        <v>7158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100</v>
      </c>
      <c r="B15" s="1564" t="s">
        <v>7138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957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358401649810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0.5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194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8958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111</v>
      </c>
      <c r="B23" s="15" t="s">
        <v>65</v>
      </c>
      <c r="C23" s="35" t="s">
        <v>8959</v>
      </c>
      <c r="D23" s="15" t="s">
        <v>64</v>
      </c>
      <c r="E23" s="24">
        <v>45799.472222222219</v>
      </c>
      <c r="F23" s="15">
        <v>14.8</v>
      </c>
      <c r="G23" s="37"/>
      <c r="H23" s="15"/>
      <c r="I23" s="15"/>
      <c r="J23" s="15"/>
      <c r="K23" s="15"/>
      <c r="L23" s="35">
        <v>161</v>
      </c>
      <c r="M23" s="15"/>
      <c r="N23" s="15"/>
      <c r="O23" s="15"/>
      <c r="P23" s="14">
        <f t="shared" ref="P23:P28" si="1">SUM(H23:O23)</f>
        <v>161</v>
      </c>
      <c r="Q23" s="14" t="s">
        <v>30</v>
      </c>
      <c r="R23" s="14">
        <v>111751</v>
      </c>
      <c r="S23" s="23" t="s">
        <v>33</v>
      </c>
      <c r="T23" s="16" t="s">
        <v>169</v>
      </c>
      <c r="U23" s="16" t="s">
        <v>90</v>
      </c>
      <c r="V23" s="16">
        <v>1012138</v>
      </c>
      <c r="W23" s="16" t="s">
        <v>8960</v>
      </c>
      <c r="X23" s="16"/>
    </row>
    <row r="24" spans="1:24">
      <c r="A24" s="15" t="s">
        <v>519</v>
      </c>
      <c r="B24" s="15" t="s">
        <v>78</v>
      </c>
      <c r="C24" s="35" t="s">
        <v>8961</v>
      </c>
      <c r="D24" s="15" t="s">
        <v>932</v>
      </c>
      <c r="E24" s="24">
        <v>45799.003472222219</v>
      </c>
      <c r="F24" s="15">
        <v>10.3</v>
      </c>
      <c r="G24" s="37" t="s">
        <v>740</v>
      </c>
      <c r="H24" s="15"/>
      <c r="I24" s="15"/>
      <c r="J24" s="15"/>
      <c r="K24" s="35">
        <v>27</v>
      </c>
      <c r="L24" s="15">
        <v>0</v>
      </c>
      <c r="M24" s="35">
        <v>53</v>
      </c>
      <c r="N24" s="35">
        <v>81</v>
      </c>
      <c r="O24" s="15"/>
      <c r="P24" s="14">
        <f t="shared" si="1"/>
        <v>161</v>
      </c>
      <c r="Q24" s="17" t="s">
        <v>32</v>
      </c>
      <c r="R24" s="14">
        <v>111766</v>
      </c>
      <c r="S24" s="23" t="s">
        <v>33</v>
      </c>
      <c r="T24" s="16" t="s">
        <v>161</v>
      </c>
      <c r="U24" s="16" t="s">
        <v>90</v>
      </c>
      <c r="V24" s="16">
        <v>1012139</v>
      </c>
      <c r="W24" s="16" t="s">
        <v>3495</v>
      </c>
      <c r="X24" s="16"/>
    </row>
    <row r="25" spans="1:24">
      <c r="A25" s="634" t="s">
        <v>8660</v>
      </c>
      <c r="B25" s="15" t="s">
        <v>78</v>
      </c>
      <c r="C25" s="35" t="s">
        <v>8962</v>
      </c>
      <c r="D25" s="15" t="s">
        <v>88</v>
      </c>
      <c r="E25" s="24">
        <v>45799.166666666664</v>
      </c>
      <c r="F25" s="15">
        <v>10.3</v>
      </c>
      <c r="G25" s="37" t="s">
        <v>160</v>
      </c>
      <c r="H25" s="15"/>
      <c r="I25" s="15"/>
      <c r="J25" s="15"/>
      <c r="K25" s="15"/>
      <c r="L25" s="15"/>
      <c r="M25" s="35">
        <v>91</v>
      </c>
      <c r="N25" s="35">
        <v>30</v>
      </c>
      <c r="O25" s="35">
        <v>40</v>
      </c>
      <c r="P25" s="14">
        <f t="shared" si="1"/>
        <v>161</v>
      </c>
      <c r="Q25" s="17" t="s">
        <v>32</v>
      </c>
      <c r="R25" s="14">
        <v>111767</v>
      </c>
      <c r="S25" s="23" t="s">
        <v>33</v>
      </c>
      <c r="T25" s="16" t="s">
        <v>161</v>
      </c>
      <c r="U25" s="16" t="s">
        <v>90</v>
      </c>
      <c r="V25" s="16">
        <v>1012140</v>
      </c>
      <c r="W25" s="16" t="s">
        <v>8963</v>
      </c>
      <c r="X25" s="16"/>
    </row>
    <row r="26" spans="1:24">
      <c r="A26" s="634" t="s">
        <v>8885</v>
      </c>
      <c r="B26" s="15" t="s">
        <v>78</v>
      </c>
      <c r="C26" s="35" t="s">
        <v>8964</v>
      </c>
      <c r="D26" s="15" t="s">
        <v>88</v>
      </c>
      <c r="E26" s="24">
        <v>45799.166666666664</v>
      </c>
      <c r="F26" s="15">
        <v>10.3</v>
      </c>
      <c r="G26" s="37" t="s">
        <v>740</v>
      </c>
      <c r="H26" s="15"/>
      <c r="I26" s="15"/>
      <c r="J26" s="15"/>
      <c r="K26" s="35">
        <v>32</v>
      </c>
      <c r="L26" s="15">
        <v>0</v>
      </c>
      <c r="M26" s="35">
        <v>97</v>
      </c>
      <c r="N26" s="35">
        <v>32</v>
      </c>
      <c r="O26" s="15"/>
      <c r="P26" s="14">
        <f t="shared" si="1"/>
        <v>161</v>
      </c>
      <c r="Q26" s="17" t="s">
        <v>32</v>
      </c>
      <c r="R26" s="14">
        <v>111768</v>
      </c>
      <c r="S26" s="23" t="s">
        <v>33</v>
      </c>
      <c r="T26" s="16" t="s">
        <v>161</v>
      </c>
      <c r="U26" s="16" t="s">
        <v>90</v>
      </c>
      <c r="V26" s="16">
        <v>1012141</v>
      </c>
      <c r="W26" s="16" t="s">
        <v>3495</v>
      </c>
      <c r="X26" s="16"/>
    </row>
    <row r="27" spans="1:24">
      <c r="A27" s="15" t="s">
        <v>86</v>
      </c>
      <c r="B27" s="15" t="s">
        <v>92</v>
      </c>
      <c r="C27" s="35" t="s">
        <v>8965</v>
      </c>
      <c r="D27" s="15" t="s">
        <v>159</v>
      </c>
      <c r="E27" s="24">
        <v>45799.041666666664</v>
      </c>
      <c r="F27" s="15">
        <v>10.3</v>
      </c>
      <c r="G27" s="37" t="s">
        <v>740</v>
      </c>
      <c r="H27" s="15"/>
      <c r="I27" s="15"/>
      <c r="J27" s="15"/>
      <c r="K27" s="35">
        <v>30</v>
      </c>
      <c r="L27" s="35">
        <v>107</v>
      </c>
      <c r="M27" s="35">
        <v>24</v>
      </c>
      <c r="N27" s="15"/>
      <c r="O27" s="15"/>
      <c r="P27" s="14">
        <f t="shared" si="1"/>
        <v>161</v>
      </c>
      <c r="Q27" s="17" t="s">
        <v>32</v>
      </c>
      <c r="R27" s="14">
        <v>111769</v>
      </c>
      <c r="S27" s="23" t="s">
        <v>33</v>
      </c>
      <c r="T27" s="16" t="s">
        <v>161</v>
      </c>
      <c r="U27" s="16" t="s">
        <v>90</v>
      </c>
      <c r="V27" s="16">
        <v>1012142</v>
      </c>
      <c r="W27" s="16" t="s">
        <v>3495</v>
      </c>
      <c r="X27" s="16"/>
    </row>
    <row r="28" spans="1:24">
      <c r="A28" s="15" t="s">
        <v>86</v>
      </c>
      <c r="B28" s="15" t="s">
        <v>92</v>
      </c>
      <c r="C28" s="35" t="s">
        <v>8966</v>
      </c>
      <c r="D28" s="15" t="s">
        <v>159</v>
      </c>
      <c r="E28" s="24">
        <v>45799.041666666664</v>
      </c>
      <c r="F28" s="15">
        <v>10.3</v>
      </c>
      <c r="G28" s="37" t="s">
        <v>160</v>
      </c>
      <c r="H28" s="15"/>
      <c r="I28" s="15"/>
      <c r="J28" s="15"/>
      <c r="K28" s="35">
        <v>30</v>
      </c>
      <c r="L28" s="15"/>
      <c r="M28" s="35">
        <v>101</v>
      </c>
      <c r="N28" s="35">
        <v>30</v>
      </c>
      <c r="O28" s="15"/>
      <c r="P28" s="14">
        <f t="shared" si="1"/>
        <v>161</v>
      </c>
      <c r="Q28" s="17" t="s">
        <v>32</v>
      </c>
      <c r="R28" s="14">
        <v>111770</v>
      </c>
      <c r="S28" s="23" t="s">
        <v>33</v>
      </c>
      <c r="T28" s="16" t="s">
        <v>161</v>
      </c>
      <c r="U28" s="16" t="s">
        <v>90</v>
      </c>
      <c r="V28" s="16">
        <v>1012142</v>
      </c>
      <c r="W28" s="16" t="s">
        <v>3495</v>
      </c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2">SUM(H23:H28)</f>
        <v>0</v>
      </c>
      <c r="I29" s="11">
        <f t="shared" si="2"/>
        <v>0</v>
      </c>
      <c r="J29" s="11">
        <f t="shared" si="2"/>
        <v>0</v>
      </c>
      <c r="K29" s="11">
        <f t="shared" si="2"/>
        <v>119</v>
      </c>
      <c r="L29" s="11">
        <f t="shared" si="2"/>
        <v>268</v>
      </c>
      <c r="M29" s="11">
        <f t="shared" si="2"/>
        <v>366</v>
      </c>
      <c r="N29" s="11">
        <f t="shared" si="2"/>
        <v>173</v>
      </c>
      <c r="O29" s="11">
        <f t="shared" si="2"/>
        <v>40</v>
      </c>
      <c r="P29" s="11">
        <f t="shared" si="2"/>
        <v>966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169</v>
      </c>
      <c r="B33" s="1564" t="s">
        <v>7158</v>
      </c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161</v>
      </c>
      <c r="B34" s="1564" t="s">
        <v>7138</v>
      </c>
      <c r="C34" s="156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1599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566">
        <v>358401726394</v>
      </c>
      <c r="C37" s="1565"/>
      <c r="D37" s="1"/>
      <c r="E37" s="1"/>
    </row>
    <row r="38" spans="1:24">
      <c r="A38" s="5" t="s">
        <v>44</v>
      </c>
      <c r="B38" s="1567">
        <v>0.58333333333333337</v>
      </c>
      <c r="C38" s="1565"/>
      <c r="D38" s="1"/>
      <c r="E38" s="1"/>
    </row>
    <row r="41" spans="1:24" ht="23.25" customHeight="1">
      <c r="A41" s="1559" t="s">
        <v>205</v>
      </c>
      <c r="B41" s="1559"/>
      <c r="C41" s="1559"/>
      <c r="D41" s="1559"/>
      <c r="E41" s="1559"/>
      <c r="F41" s="1559"/>
      <c r="G41" s="7"/>
      <c r="H41" s="1559" t="s">
        <v>346</v>
      </c>
      <c r="I41" s="1559"/>
      <c r="J41" s="1559"/>
      <c r="K41" s="1559"/>
      <c r="L41" s="1559"/>
      <c r="M41" s="1559"/>
      <c r="N41" s="1559"/>
      <c r="O41" s="1559"/>
      <c r="P41" s="1559"/>
      <c r="Q41" s="1560" t="s">
        <v>5447</v>
      </c>
      <c r="R41" s="1561"/>
      <c r="S41" s="1561"/>
      <c r="T41" s="1561"/>
      <c r="U41" s="1561"/>
      <c r="V41" s="1561"/>
      <c r="W41" s="1561"/>
      <c r="X41" s="1561"/>
    </row>
    <row r="42" spans="1:24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635" t="s">
        <v>4752</v>
      </c>
      <c r="B43" s="15" t="s">
        <v>92</v>
      </c>
      <c r="C43" s="35" t="s">
        <v>8967</v>
      </c>
      <c r="D43" s="15" t="s">
        <v>620</v>
      </c>
      <c r="E43" s="24">
        <v>45799.993055555555</v>
      </c>
      <c r="F43" s="15">
        <v>10.3</v>
      </c>
      <c r="G43" s="37" t="s">
        <v>740</v>
      </c>
      <c r="H43" s="15"/>
      <c r="I43" s="15"/>
      <c r="J43" s="15"/>
      <c r="K43" s="15"/>
      <c r="L43" s="35">
        <v>107</v>
      </c>
      <c r="M43" s="35">
        <v>54</v>
      </c>
      <c r="N43" s="15"/>
      <c r="O43" s="15"/>
      <c r="P43" s="14">
        <f t="shared" ref="P43:P48" si="3">SUM(H43:O43)</f>
        <v>161</v>
      </c>
      <c r="Q43" s="17" t="s">
        <v>32</v>
      </c>
      <c r="R43" s="14">
        <v>111771</v>
      </c>
      <c r="S43" s="23" t="s">
        <v>33</v>
      </c>
      <c r="T43" s="16" t="s">
        <v>161</v>
      </c>
      <c r="U43" s="16" t="s">
        <v>90</v>
      </c>
      <c r="V43" s="16">
        <v>1012144</v>
      </c>
      <c r="W43" s="16" t="s">
        <v>8963</v>
      </c>
      <c r="X43" s="16"/>
    </row>
    <row r="44" spans="1:24">
      <c r="A44" s="636" t="s">
        <v>8968</v>
      </c>
      <c r="B44" s="15" t="s">
        <v>92</v>
      </c>
      <c r="C44" s="35" t="s">
        <v>8969</v>
      </c>
      <c r="D44" s="15" t="s">
        <v>620</v>
      </c>
      <c r="E44" s="24">
        <v>45799.993055555555</v>
      </c>
      <c r="F44" s="15">
        <v>10.3</v>
      </c>
      <c r="G44" s="37" t="s">
        <v>740</v>
      </c>
      <c r="H44" s="15"/>
      <c r="I44" s="15"/>
      <c r="J44" s="15"/>
      <c r="K44" s="15"/>
      <c r="L44" s="272">
        <v>81</v>
      </c>
      <c r="M44" s="272">
        <v>80</v>
      </c>
      <c r="N44" s="15"/>
      <c r="O44" s="15"/>
      <c r="P44" s="14">
        <f t="shared" si="3"/>
        <v>161</v>
      </c>
      <c r="Q44" s="17" t="s">
        <v>32</v>
      </c>
      <c r="R44" s="14">
        <v>111772</v>
      </c>
      <c r="S44" s="23" t="s">
        <v>33</v>
      </c>
      <c r="T44" s="16" t="s">
        <v>161</v>
      </c>
      <c r="U44" s="16" t="s">
        <v>90</v>
      </c>
      <c r="V44" s="16">
        <v>1012145</v>
      </c>
      <c r="W44" s="16" t="s">
        <v>8963</v>
      </c>
      <c r="X44" s="16"/>
    </row>
    <row r="45" spans="1:24">
      <c r="A45" s="15" t="s">
        <v>8970</v>
      </c>
      <c r="B45" s="15" t="s">
        <v>134</v>
      </c>
      <c r="C45" s="35" t="s">
        <v>8971</v>
      </c>
      <c r="D45" s="15" t="s">
        <v>6232</v>
      </c>
      <c r="E45" s="24">
        <v>45799.288194444445</v>
      </c>
      <c r="F45" s="15">
        <v>10.3</v>
      </c>
      <c r="G45" s="37"/>
      <c r="H45" s="15"/>
      <c r="I45" s="15"/>
      <c r="J45" s="15"/>
      <c r="K45" s="35">
        <v>135</v>
      </c>
      <c r="L45" s="15">
        <v>26</v>
      </c>
      <c r="M45" s="15"/>
      <c r="N45" s="15"/>
      <c r="O45" s="15"/>
      <c r="P45" s="14">
        <f t="shared" si="3"/>
        <v>161</v>
      </c>
      <c r="Q45" s="17" t="s">
        <v>32</v>
      </c>
      <c r="R45" s="14">
        <v>111773</v>
      </c>
      <c r="S45" s="23" t="s">
        <v>33</v>
      </c>
      <c r="T45" s="16" t="s">
        <v>161</v>
      </c>
      <c r="U45" s="16" t="s">
        <v>90</v>
      </c>
      <c r="V45" s="16">
        <v>1012146</v>
      </c>
      <c r="W45" s="16" t="s">
        <v>8972</v>
      </c>
      <c r="X45" s="16"/>
    </row>
    <row r="46" spans="1:24">
      <c r="A46" s="15" t="s">
        <v>119</v>
      </c>
      <c r="B46" s="15" t="s">
        <v>92</v>
      </c>
      <c r="C46" s="35" t="s">
        <v>8973</v>
      </c>
      <c r="D46" s="15" t="s">
        <v>2467</v>
      </c>
      <c r="E46" s="24">
        <v>45799.732638888891</v>
      </c>
      <c r="F46" s="15">
        <v>10.3</v>
      </c>
      <c r="G46" s="37" t="s">
        <v>740</v>
      </c>
      <c r="H46" s="15"/>
      <c r="I46" s="15"/>
      <c r="J46" s="15"/>
      <c r="K46" s="15"/>
      <c r="L46" s="15">
        <v>27</v>
      </c>
      <c r="M46" s="15">
        <v>27</v>
      </c>
      <c r="N46" s="35">
        <v>54</v>
      </c>
      <c r="O46" s="272">
        <v>53</v>
      </c>
      <c r="P46" s="14">
        <f t="shared" si="3"/>
        <v>161</v>
      </c>
      <c r="Q46" s="17" t="s">
        <v>32</v>
      </c>
      <c r="R46" s="14">
        <v>111774</v>
      </c>
      <c r="S46" s="23" t="s">
        <v>33</v>
      </c>
      <c r="T46" s="16" t="s">
        <v>161</v>
      </c>
      <c r="U46" s="16" t="s">
        <v>90</v>
      </c>
      <c r="V46" s="16">
        <v>1012147</v>
      </c>
      <c r="W46" s="16" t="s">
        <v>8972</v>
      </c>
      <c r="X46" s="16"/>
    </row>
    <row r="47" spans="1:24">
      <c r="A47" s="15" t="s">
        <v>107</v>
      </c>
      <c r="B47" s="15" t="s">
        <v>92</v>
      </c>
      <c r="C47" s="35" t="s">
        <v>8974</v>
      </c>
      <c r="D47" s="15" t="s">
        <v>159</v>
      </c>
      <c r="E47" s="24">
        <v>45799.041666666664</v>
      </c>
      <c r="F47" s="15">
        <v>10.3</v>
      </c>
      <c r="G47" s="37" t="s">
        <v>740</v>
      </c>
      <c r="H47" s="15"/>
      <c r="I47" s="15"/>
      <c r="J47" s="15"/>
      <c r="K47" s="15"/>
      <c r="L47" s="15"/>
      <c r="M47" s="15">
        <v>54</v>
      </c>
      <c r="N47" s="272">
        <v>107</v>
      </c>
      <c r="O47" s="15"/>
      <c r="P47" s="14">
        <f t="shared" si="3"/>
        <v>161</v>
      </c>
      <c r="Q47" s="17" t="s">
        <v>32</v>
      </c>
      <c r="R47" s="14">
        <v>111775</v>
      </c>
      <c r="S47" s="23" t="s">
        <v>33</v>
      </c>
      <c r="T47" s="16" t="s">
        <v>161</v>
      </c>
      <c r="U47" s="16" t="s">
        <v>90</v>
      </c>
      <c r="V47" s="16">
        <v>1012148</v>
      </c>
      <c r="W47" s="16" t="s">
        <v>3495</v>
      </c>
      <c r="X47" s="16"/>
    </row>
    <row r="48" spans="1:24">
      <c r="A48" s="15" t="s">
        <v>122</v>
      </c>
      <c r="B48" s="15" t="s">
        <v>62</v>
      </c>
      <c r="C48" s="35" t="s">
        <v>8975</v>
      </c>
      <c r="D48" s="15" t="s">
        <v>61</v>
      </c>
      <c r="E48" s="24">
        <v>45798.767361111109</v>
      </c>
      <c r="F48" s="15">
        <v>13</v>
      </c>
      <c r="G48" s="37"/>
      <c r="H48" s="15"/>
      <c r="I48" s="15"/>
      <c r="J48" s="35">
        <v>81</v>
      </c>
      <c r="K48" s="35">
        <v>80</v>
      </c>
      <c r="L48" s="15"/>
      <c r="M48" s="15"/>
      <c r="N48" s="15"/>
      <c r="O48" s="15"/>
      <c r="P48" s="14">
        <f t="shared" si="3"/>
        <v>161</v>
      </c>
      <c r="Q48" s="14" t="s">
        <v>30</v>
      </c>
      <c r="R48" s="14">
        <v>111747</v>
      </c>
      <c r="S48" s="14" t="s">
        <v>31</v>
      </c>
      <c r="T48" s="16" t="s">
        <v>169</v>
      </c>
      <c r="U48" s="16" t="s">
        <v>90</v>
      </c>
      <c r="V48" s="16">
        <v>1012149</v>
      </c>
      <c r="W48" s="16" t="s">
        <v>8976</v>
      </c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4">SUM(H43:H48)</f>
        <v>0</v>
      </c>
      <c r="I49" s="11">
        <f t="shared" si="4"/>
        <v>0</v>
      </c>
      <c r="J49" s="11">
        <f t="shared" si="4"/>
        <v>81</v>
      </c>
      <c r="K49" s="11">
        <f t="shared" si="4"/>
        <v>215</v>
      </c>
      <c r="L49" s="11">
        <f t="shared" si="4"/>
        <v>241</v>
      </c>
      <c r="M49" s="11">
        <f t="shared" si="4"/>
        <v>215</v>
      </c>
      <c r="N49" s="11">
        <f t="shared" si="4"/>
        <v>161</v>
      </c>
      <c r="O49" s="11">
        <f t="shared" si="4"/>
        <v>53</v>
      </c>
      <c r="P49" s="11">
        <f t="shared" si="4"/>
        <v>966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169</v>
      </c>
      <c r="B53" s="1564" t="s">
        <v>7158</v>
      </c>
      <c r="C53" s="1564"/>
      <c r="D53" s="242"/>
      <c r="E53" s="243" t="s">
        <v>40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4" t="s">
        <v>161</v>
      </c>
      <c r="B54" s="1564" t="s">
        <v>7138</v>
      </c>
      <c r="C54" s="156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772" t="s">
        <v>8977</v>
      </c>
      <c r="C55" s="177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5" t="s">
        <v>42</v>
      </c>
      <c r="B56" s="1772"/>
      <c r="C56" s="177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4">
      <c r="A57" s="5" t="s">
        <v>43</v>
      </c>
      <c r="B57" s="1566">
        <v>358400711249</v>
      </c>
      <c r="C57" s="156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4">
      <c r="A58" s="5" t="s">
        <v>44</v>
      </c>
      <c r="B58" s="1567">
        <v>0.66666666666666663</v>
      </c>
      <c r="C58" s="156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4">
      <c r="B59" s="191"/>
      <c r="C59" s="191"/>
    </row>
    <row r="61" spans="1:24" ht="23.25" customHeight="1">
      <c r="A61" s="1559" t="s">
        <v>155</v>
      </c>
      <c r="B61" s="1559"/>
      <c r="C61" s="1559"/>
      <c r="D61" s="1559"/>
      <c r="E61" s="1559"/>
      <c r="F61" s="1559"/>
      <c r="G61" s="7"/>
      <c r="H61" s="1559" t="s">
        <v>346</v>
      </c>
      <c r="I61" s="1559"/>
      <c r="J61" s="1559"/>
      <c r="K61" s="1559"/>
      <c r="L61" s="1559"/>
      <c r="M61" s="1559"/>
      <c r="N61" s="1559"/>
      <c r="O61" s="1559"/>
      <c r="P61" s="1559"/>
      <c r="Q61" s="1560" t="s">
        <v>8384</v>
      </c>
      <c r="R61" s="1561"/>
      <c r="S61" s="1561"/>
      <c r="T61" s="1561"/>
      <c r="U61" s="1561"/>
      <c r="V61" s="1561"/>
      <c r="W61" s="1561"/>
      <c r="X61" s="1561"/>
    </row>
    <row r="62" spans="1:24" ht="26.25">
      <c r="A62" s="8" t="s">
        <v>3</v>
      </c>
      <c r="B62" s="8" t="s">
        <v>4</v>
      </c>
      <c r="C62" s="8" t="s">
        <v>5</v>
      </c>
      <c r="D62" s="8" t="s">
        <v>6</v>
      </c>
      <c r="E62" s="8" t="s">
        <v>7</v>
      </c>
      <c r="F62" s="8" t="s">
        <v>8</v>
      </c>
      <c r="G62" s="33" t="s">
        <v>10</v>
      </c>
      <c r="H62" s="9" t="s">
        <v>11</v>
      </c>
      <c r="I62" s="9" t="s">
        <v>12</v>
      </c>
      <c r="J62" s="9" t="s">
        <v>13</v>
      </c>
      <c r="K62" s="9" t="s">
        <v>14</v>
      </c>
      <c r="L62" s="9" t="s">
        <v>15</v>
      </c>
      <c r="M62" s="9" t="s">
        <v>16</v>
      </c>
      <c r="N62" s="9" t="s">
        <v>17</v>
      </c>
      <c r="O62" s="10" t="s">
        <v>18</v>
      </c>
      <c r="P62" s="8" t="s">
        <v>19</v>
      </c>
      <c r="Q62" s="8" t="s">
        <v>20</v>
      </c>
      <c r="R62" s="8" t="s">
        <v>9</v>
      </c>
      <c r="S62" s="8" t="s">
        <v>21</v>
      </c>
      <c r="T62" s="8" t="s">
        <v>24</v>
      </c>
      <c r="U62" s="8" t="s">
        <v>25</v>
      </c>
      <c r="V62" s="8" t="s">
        <v>26</v>
      </c>
      <c r="W62" s="8" t="s">
        <v>27</v>
      </c>
      <c r="X62" s="8" t="s">
        <v>28</v>
      </c>
    </row>
    <row r="63" spans="1:24">
      <c r="A63" s="15" t="s">
        <v>1078</v>
      </c>
      <c r="B63" s="15" t="s">
        <v>72</v>
      </c>
      <c r="C63" s="35" t="s">
        <v>8978</v>
      </c>
      <c r="D63" s="15" t="s">
        <v>71</v>
      </c>
      <c r="E63" s="24">
        <v>45799.795138888891</v>
      </c>
      <c r="F63" s="15">
        <v>14.5</v>
      </c>
      <c r="G63" s="37"/>
      <c r="H63" s="15"/>
      <c r="I63" s="15"/>
      <c r="J63" s="15"/>
      <c r="K63" s="15"/>
      <c r="L63" s="15">
        <v>27</v>
      </c>
      <c r="M63" s="15">
        <v>108</v>
      </c>
      <c r="N63" s="15">
        <v>26</v>
      </c>
      <c r="O63" s="15"/>
      <c r="P63" s="14">
        <f t="shared" ref="P63:P69" si="5">SUM(H63:O63)</f>
        <v>161</v>
      </c>
      <c r="Q63" s="14" t="s">
        <v>30</v>
      </c>
      <c r="R63" s="14">
        <v>111754</v>
      </c>
      <c r="S63" s="14" t="s">
        <v>31</v>
      </c>
      <c r="T63" s="16" t="s">
        <v>169</v>
      </c>
      <c r="U63" s="16"/>
      <c r="V63" s="16">
        <v>1012152</v>
      </c>
      <c r="W63" s="16" t="s">
        <v>8979</v>
      </c>
      <c r="X63" s="16"/>
    </row>
    <row r="64" spans="1:24">
      <c r="A64" s="15" t="s">
        <v>141</v>
      </c>
      <c r="B64" s="15" t="s">
        <v>69</v>
      </c>
      <c r="C64" s="35" t="s">
        <v>8980</v>
      </c>
      <c r="D64" s="15" t="s">
        <v>68</v>
      </c>
      <c r="E64" s="24">
        <v>45798.795138888891</v>
      </c>
      <c r="F64" s="15">
        <v>14.5</v>
      </c>
      <c r="G64" s="37"/>
      <c r="H64" s="15"/>
      <c r="I64" s="15"/>
      <c r="J64" s="15"/>
      <c r="K64" s="15"/>
      <c r="L64" s="15">
        <v>81</v>
      </c>
      <c r="M64" s="15">
        <v>54</v>
      </c>
      <c r="N64" s="15">
        <v>26</v>
      </c>
      <c r="O64" s="15"/>
      <c r="P64" s="14">
        <f t="shared" si="5"/>
        <v>161</v>
      </c>
      <c r="Q64" s="14" t="s">
        <v>30</v>
      </c>
      <c r="R64" s="14">
        <v>111755</v>
      </c>
      <c r="S64" s="14" t="s">
        <v>31</v>
      </c>
      <c r="T64" s="16" t="s">
        <v>169</v>
      </c>
      <c r="U64" s="16"/>
      <c r="V64" s="16">
        <v>1012153</v>
      </c>
      <c r="W64" s="16" t="s">
        <v>8981</v>
      </c>
      <c r="X64" s="16"/>
    </row>
    <row r="65" spans="1:24">
      <c r="A65" s="15" t="s">
        <v>102</v>
      </c>
      <c r="B65" s="15" t="s">
        <v>92</v>
      </c>
      <c r="C65" s="35" t="s">
        <v>8982</v>
      </c>
      <c r="D65" s="15" t="s">
        <v>620</v>
      </c>
      <c r="E65" s="24">
        <v>45799.993055555555</v>
      </c>
      <c r="F65" s="15">
        <v>10.3</v>
      </c>
      <c r="G65" s="37" t="s">
        <v>740</v>
      </c>
      <c r="H65" s="15"/>
      <c r="I65" s="15"/>
      <c r="J65" s="15"/>
      <c r="K65" s="15"/>
      <c r="L65" s="15"/>
      <c r="M65" s="15">
        <v>0</v>
      </c>
      <c r="N65" s="15">
        <v>122</v>
      </c>
      <c r="O65" s="15">
        <v>39</v>
      </c>
      <c r="P65" s="14">
        <f t="shared" si="5"/>
        <v>161</v>
      </c>
      <c r="Q65" s="17" t="s">
        <v>32</v>
      </c>
      <c r="R65" s="14">
        <v>111778</v>
      </c>
      <c r="S65" s="23" t="s">
        <v>33</v>
      </c>
      <c r="T65" s="16" t="s">
        <v>161</v>
      </c>
      <c r="U65" s="16" t="s">
        <v>90</v>
      </c>
      <c r="V65" s="16">
        <v>1012154</v>
      </c>
      <c r="W65" s="16" t="s">
        <v>8963</v>
      </c>
      <c r="X65" s="16"/>
    </row>
    <row r="66" spans="1:24">
      <c r="A66" s="634" t="s">
        <v>152</v>
      </c>
      <c r="B66" s="15" t="s">
        <v>78</v>
      </c>
      <c r="C66" s="35" t="s">
        <v>8983</v>
      </c>
      <c r="D66" s="15" t="s">
        <v>88</v>
      </c>
      <c r="E66" s="24">
        <v>45800.083333333336</v>
      </c>
      <c r="F66" s="15">
        <v>10.3</v>
      </c>
      <c r="G66" s="37" t="s">
        <v>4723</v>
      </c>
      <c r="H66" s="15"/>
      <c r="I66" s="15"/>
      <c r="J66" s="35">
        <v>26</v>
      </c>
      <c r="K66" s="35">
        <v>135</v>
      </c>
      <c r="L66" s="15"/>
      <c r="M66" s="15">
        <v>0</v>
      </c>
      <c r="N66" s="15"/>
      <c r="O66" s="15"/>
      <c r="P66" s="14">
        <f t="shared" si="5"/>
        <v>161</v>
      </c>
      <c r="Q66" s="17" t="s">
        <v>32</v>
      </c>
      <c r="R66" s="14">
        <v>111779</v>
      </c>
      <c r="S66" s="23" t="s">
        <v>33</v>
      </c>
      <c r="T66" s="16" t="s">
        <v>161</v>
      </c>
      <c r="U66" s="16" t="s">
        <v>90</v>
      </c>
      <c r="V66" s="16">
        <v>1012155</v>
      </c>
      <c r="W66" s="16" t="s">
        <v>8963</v>
      </c>
      <c r="X66" s="16"/>
    </row>
    <row r="67" spans="1:24">
      <c r="A67" s="15" t="s">
        <v>152</v>
      </c>
      <c r="B67" s="15" t="s">
        <v>78</v>
      </c>
      <c r="C67" s="35" t="s">
        <v>8984</v>
      </c>
      <c r="D67" s="15" t="s">
        <v>932</v>
      </c>
      <c r="E67" s="24">
        <v>45800.003472222219</v>
      </c>
      <c r="F67" s="15">
        <v>10.3</v>
      </c>
      <c r="G67" s="37"/>
      <c r="H67" s="15"/>
      <c r="I67" s="15"/>
      <c r="J67" s="15"/>
      <c r="K67" s="35">
        <v>161</v>
      </c>
      <c r="L67" s="15"/>
      <c r="M67" s="15">
        <v>0</v>
      </c>
      <c r="N67" s="15"/>
      <c r="O67" s="15"/>
      <c r="P67" s="14">
        <f t="shared" si="5"/>
        <v>161</v>
      </c>
      <c r="Q67" s="17" t="s">
        <v>32</v>
      </c>
      <c r="R67" s="14">
        <v>111780</v>
      </c>
      <c r="S67" s="23" t="s">
        <v>33</v>
      </c>
      <c r="T67" s="16" t="s">
        <v>161</v>
      </c>
      <c r="U67" s="16" t="s">
        <v>90</v>
      </c>
      <c r="V67" s="16">
        <v>1012156</v>
      </c>
      <c r="W67" s="16" t="s">
        <v>8963</v>
      </c>
      <c r="X67" s="16"/>
    </row>
    <row r="68" spans="1:24">
      <c r="A68" s="634" t="s">
        <v>4752</v>
      </c>
      <c r="B68" s="15" t="s">
        <v>78</v>
      </c>
      <c r="C68" s="35" t="s">
        <v>8985</v>
      </c>
      <c r="D68" s="15" t="s">
        <v>88</v>
      </c>
      <c r="E68" s="24">
        <v>45800.083333333336</v>
      </c>
      <c r="F68" s="15">
        <v>10.3</v>
      </c>
      <c r="G68" s="37" t="s">
        <v>740</v>
      </c>
      <c r="H68" s="15"/>
      <c r="I68" s="15"/>
      <c r="J68" s="15"/>
      <c r="K68" s="15"/>
      <c r="L68" s="15"/>
      <c r="M68" s="15">
        <v>0</v>
      </c>
      <c r="N68" s="15">
        <v>122</v>
      </c>
      <c r="O68" s="15">
        <v>39</v>
      </c>
      <c r="P68" s="14">
        <f t="shared" si="5"/>
        <v>161</v>
      </c>
      <c r="Q68" s="17" t="s">
        <v>32</v>
      </c>
      <c r="R68" s="14">
        <v>111781</v>
      </c>
      <c r="S68" s="23" t="s">
        <v>33</v>
      </c>
      <c r="T68" s="16" t="s">
        <v>161</v>
      </c>
      <c r="U68" s="16" t="s">
        <v>90</v>
      </c>
      <c r="V68" s="16">
        <v>1012157</v>
      </c>
      <c r="W68" s="16" t="s">
        <v>8963</v>
      </c>
      <c r="X68" s="16"/>
    </row>
    <row r="69" spans="1:24">
      <c r="A69" s="15"/>
      <c r="B69" s="15"/>
      <c r="C69" s="15"/>
      <c r="D69" s="15"/>
      <c r="E69" s="15"/>
      <c r="F69" s="15"/>
      <c r="G69" s="37"/>
      <c r="H69" s="15"/>
      <c r="I69" s="15"/>
      <c r="J69" s="15"/>
      <c r="K69" s="15"/>
      <c r="L69" s="15"/>
      <c r="M69" s="15"/>
      <c r="N69" s="15"/>
      <c r="O69" s="15"/>
      <c r="P69" s="14">
        <f t="shared" si="5"/>
        <v>0</v>
      </c>
      <c r="Q69" s="14"/>
      <c r="R69" s="14"/>
      <c r="S69" s="14"/>
      <c r="T69" s="16"/>
      <c r="U69" s="16"/>
      <c r="V69" s="16"/>
      <c r="W69" s="16"/>
      <c r="X69" s="16"/>
    </row>
    <row r="70" spans="1:24">
      <c r="A70" s="11" t="s">
        <v>19</v>
      </c>
      <c r="B70" s="7"/>
      <c r="C70" s="7"/>
      <c r="D70" s="7"/>
      <c r="E70" s="11"/>
      <c r="F70" s="7"/>
      <c r="G70" s="7"/>
      <c r="H70" s="11">
        <f t="shared" ref="H70:P70" si="6">SUM(H63:H69)</f>
        <v>0</v>
      </c>
      <c r="I70" s="11">
        <f t="shared" si="6"/>
        <v>0</v>
      </c>
      <c r="J70" s="11">
        <f t="shared" si="6"/>
        <v>26</v>
      </c>
      <c r="K70" s="11">
        <f t="shared" si="6"/>
        <v>296</v>
      </c>
      <c r="L70" s="11">
        <f t="shared" si="6"/>
        <v>108</v>
      </c>
      <c r="M70" s="11">
        <f t="shared" si="6"/>
        <v>162</v>
      </c>
      <c r="N70" s="11">
        <f t="shared" si="6"/>
        <v>296</v>
      </c>
      <c r="O70" s="11">
        <f t="shared" si="6"/>
        <v>78</v>
      </c>
      <c r="P70" s="11">
        <f t="shared" si="6"/>
        <v>966</v>
      </c>
      <c r="Q70" s="12"/>
      <c r="R70" s="12"/>
      <c r="S70" s="12"/>
      <c r="T70" s="12"/>
      <c r="U70" s="12"/>
      <c r="V70" s="12"/>
      <c r="W70" s="12"/>
      <c r="X70" s="12"/>
    </row>
    <row r="71" spans="1:24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166" t="s">
        <v>34</v>
      </c>
      <c r="B72" s="1562"/>
      <c r="C72" s="1562"/>
      <c r="D72" s="1562"/>
      <c r="E72" s="394" t="s">
        <v>8986</v>
      </c>
      <c r="F72" s="1"/>
      <c r="G72" s="1"/>
      <c r="H72" s="1"/>
      <c r="I72" s="1"/>
      <c r="J72" s="1563"/>
      <c r="K72" s="1563"/>
      <c r="L72" s="1563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 ht="18">
      <c r="A73" s="187" t="s">
        <v>35</v>
      </c>
      <c r="B73" s="186" t="s">
        <v>36</v>
      </c>
      <c r="C73" s="239" t="s">
        <v>37</v>
      </c>
      <c r="D73" s="24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4" t="s">
        <v>161</v>
      </c>
      <c r="B74" s="1564" t="s">
        <v>7158</v>
      </c>
      <c r="C74" s="1564"/>
      <c r="D74" s="242"/>
      <c r="E74" s="243" t="s">
        <v>40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4" t="s">
        <v>169</v>
      </c>
      <c r="B75" s="1564" t="s">
        <v>7138</v>
      </c>
      <c r="C75" s="156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4">
      <c r="A76" s="5" t="s">
        <v>42</v>
      </c>
      <c r="B76" s="1772" t="s">
        <v>8987</v>
      </c>
      <c r="C76" s="177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4">
      <c r="A77" s="5" t="s">
        <v>42</v>
      </c>
      <c r="B77" s="1772"/>
      <c r="C77" s="177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4">
      <c r="A78" s="5" t="s">
        <v>43</v>
      </c>
      <c r="B78" s="1566">
        <v>358407540350</v>
      </c>
      <c r="C78" s="156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4">
      <c r="A79" s="5" t="s">
        <v>44</v>
      </c>
      <c r="B79" s="1567">
        <v>0.29166666666666669</v>
      </c>
      <c r="C79" s="156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</sheetData>
  <mergeCells count="44">
    <mergeCell ref="B77:C77"/>
    <mergeCell ref="B78:C78"/>
    <mergeCell ref="B79:C79"/>
    <mergeCell ref="H61:P61"/>
    <mergeCell ref="Q61:X61"/>
    <mergeCell ref="B72:D72"/>
    <mergeCell ref="J72:L72"/>
    <mergeCell ref="B74:C74"/>
    <mergeCell ref="B76:C76"/>
    <mergeCell ref="A61:F61"/>
    <mergeCell ref="J51:L51"/>
    <mergeCell ref="Q21:X21"/>
    <mergeCell ref="B31:D31"/>
    <mergeCell ref="J31:L31"/>
    <mergeCell ref="B33:C33"/>
    <mergeCell ref="B35:C35"/>
    <mergeCell ref="B36:C36"/>
    <mergeCell ref="H21:P21"/>
    <mergeCell ref="B37:C37"/>
    <mergeCell ref="B38:C38"/>
    <mergeCell ref="A41:F41"/>
    <mergeCell ref="H41:P41"/>
    <mergeCell ref="Q41:X41"/>
    <mergeCell ref="A1:F1"/>
    <mergeCell ref="H1:P1"/>
    <mergeCell ref="Q1:X1"/>
    <mergeCell ref="B12:D12"/>
    <mergeCell ref="J12:L12"/>
    <mergeCell ref="B15:C15"/>
    <mergeCell ref="B34:C34"/>
    <mergeCell ref="B54:C54"/>
    <mergeCell ref="B75:C75"/>
    <mergeCell ref="B14:C14"/>
    <mergeCell ref="B16:C16"/>
    <mergeCell ref="B17:C17"/>
    <mergeCell ref="B18:C18"/>
    <mergeCell ref="B19:C19"/>
    <mergeCell ref="A21:F21"/>
    <mergeCell ref="B51:D51"/>
    <mergeCell ref="B53:C53"/>
    <mergeCell ref="B55:C55"/>
    <mergeCell ref="B56:C56"/>
    <mergeCell ref="B57:C57"/>
    <mergeCell ref="B58:C58"/>
  </mergeCells>
  <pageMargins left="0.7" right="0.7" top="0.75" bottom="0.75" header="0.3" footer="0.3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B4FB-1CA6-4793-9F08-5A08019577F9}">
  <sheetPr>
    <tabColor rgb="FFFFC000"/>
  </sheetPr>
  <dimension ref="A1:X38"/>
  <sheetViews>
    <sheetView topLeftCell="A53" workbookViewId="0">
      <selection activeCell="D4" sqref="D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9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1.42578125" customWidth="1"/>
  </cols>
  <sheetData>
    <row r="1" spans="1:24" ht="23.25">
      <c r="A1" s="1559" t="s">
        <v>128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8988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1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21" t="s">
        <v>15</v>
      </c>
      <c r="M2" s="21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594" t="s">
        <v>3866</v>
      </c>
      <c r="B3" s="580" t="s">
        <v>78</v>
      </c>
      <c r="C3" s="25" t="s">
        <v>8989</v>
      </c>
      <c r="D3" s="26" t="s">
        <v>99</v>
      </c>
      <c r="E3" s="588">
        <v>45796.277777777781</v>
      </c>
      <c r="F3" s="25">
        <v>10.8</v>
      </c>
      <c r="G3" s="37"/>
      <c r="H3" s="15"/>
      <c r="I3" s="15"/>
      <c r="J3" s="15"/>
      <c r="K3" s="26"/>
      <c r="L3" s="277">
        <v>161</v>
      </c>
      <c r="M3" s="580"/>
      <c r="N3" s="25"/>
      <c r="O3" s="15"/>
      <c r="P3" s="14">
        <f t="shared" ref="P3:P9" si="0">SUM(H3:O3)</f>
        <v>161</v>
      </c>
      <c r="Q3" s="17" t="s">
        <v>32</v>
      </c>
      <c r="R3" s="14">
        <v>111726</v>
      </c>
      <c r="S3" s="23" t="s">
        <v>33</v>
      </c>
      <c r="T3" s="16" t="s">
        <v>100</v>
      </c>
      <c r="U3" s="16" t="s">
        <v>90</v>
      </c>
      <c r="V3" s="16">
        <v>1012106</v>
      </c>
      <c r="W3" s="16"/>
      <c r="X3" s="16"/>
    </row>
    <row r="4" spans="1:24">
      <c r="A4" s="594" t="s">
        <v>8425</v>
      </c>
      <c r="B4" s="580" t="s">
        <v>134</v>
      </c>
      <c r="C4" s="25" t="s">
        <v>8990</v>
      </c>
      <c r="D4" s="26" t="s">
        <v>6232</v>
      </c>
      <c r="E4" s="588">
        <v>45796.284722222219</v>
      </c>
      <c r="F4" s="25">
        <v>10.8</v>
      </c>
      <c r="G4" s="37"/>
      <c r="H4" s="15"/>
      <c r="I4" s="15"/>
      <c r="J4" s="15"/>
      <c r="K4" s="26"/>
      <c r="L4" s="277">
        <v>161</v>
      </c>
      <c r="M4" s="581"/>
      <c r="N4" s="25"/>
      <c r="O4" s="15"/>
      <c r="P4" s="14">
        <f t="shared" si="0"/>
        <v>161</v>
      </c>
      <c r="Q4" s="17" t="s">
        <v>32</v>
      </c>
      <c r="R4" s="14">
        <v>111728</v>
      </c>
      <c r="S4" s="23" t="s">
        <v>33</v>
      </c>
      <c r="T4" s="16" t="s">
        <v>161</v>
      </c>
      <c r="U4" s="16" t="s">
        <v>90</v>
      </c>
      <c r="V4" s="16">
        <v>1012107</v>
      </c>
      <c r="W4" s="16"/>
      <c r="X4" s="16"/>
    </row>
    <row r="5" spans="1:24">
      <c r="A5" s="637" t="s">
        <v>152</v>
      </c>
      <c r="B5" s="580" t="s">
        <v>78</v>
      </c>
      <c r="C5" s="25" t="s">
        <v>8991</v>
      </c>
      <c r="D5" s="26" t="s">
        <v>99</v>
      </c>
      <c r="E5" s="588">
        <v>45796.277777777781</v>
      </c>
      <c r="F5" s="25">
        <v>10.8</v>
      </c>
      <c r="G5" s="37"/>
      <c r="H5" s="15"/>
      <c r="I5" s="15"/>
      <c r="J5" s="15"/>
      <c r="K5" s="26"/>
      <c r="L5" s="277">
        <v>161</v>
      </c>
      <c r="M5" s="581"/>
      <c r="N5" s="25"/>
      <c r="O5" s="15"/>
      <c r="P5" s="14">
        <f t="shared" si="0"/>
        <v>161</v>
      </c>
      <c r="Q5" s="17" t="s">
        <v>32</v>
      </c>
      <c r="R5" s="14">
        <v>111716</v>
      </c>
      <c r="S5" s="23" t="s">
        <v>33</v>
      </c>
      <c r="T5" s="16" t="s">
        <v>100</v>
      </c>
      <c r="U5" s="16" t="s">
        <v>90</v>
      </c>
      <c r="V5" s="16">
        <v>1012108</v>
      </c>
      <c r="W5" s="16"/>
      <c r="X5" s="16"/>
    </row>
    <row r="6" spans="1:24">
      <c r="A6" s="594" t="s">
        <v>152</v>
      </c>
      <c r="B6" s="580" t="s">
        <v>78</v>
      </c>
      <c r="C6" s="25" t="s">
        <v>8992</v>
      </c>
      <c r="D6" s="26" t="s">
        <v>99</v>
      </c>
      <c r="E6" s="588">
        <v>45796.277777777781</v>
      </c>
      <c r="F6" s="25">
        <v>10.8</v>
      </c>
      <c r="G6" s="37"/>
      <c r="H6" s="15"/>
      <c r="I6" s="15"/>
      <c r="J6" s="15"/>
      <c r="K6" s="26"/>
      <c r="L6" s="277">
        <v>161</v>
      </c>
      <c r="M6" s="581"/>
      <c r="N6" s="25"/>
      <c r="O6" s="15"/>
      <c r="P6" s="14">
        <f t="shared" si="0"/>
        <v>161</v>
      </c>
      <c r="Q6" s="17" t="s">
        <v>32</v>
      </c>
      <c r="R6" s="14">
        <v>111717</v>
      </c>
      <c r="S6" s="23" t="s">
        <v>33</v>
      </c>
      <c r="T6" s="16" t="s">
        <v>100</v>
      </c>
      <c r="U6" s="16" t="s">
        <v>90</v>
      </c>
      <c r="V6" s="16">
        <v>1012109</v>
      </c>
      <c r="W6" s="16"/>
      <c r="X6" s="16"/>
    </row>
    <row r="7" spans="1:24">
      <c r="A7" s="594" t="s">
        <v>519</v>
      </c>
      <c r="B7" s="580" t="s">
        <v>78</v>
      </c>
      <c r="C7" s="25" t="s">
        <v>8993</v>
      </c>
      <c r="D7" s="26" t="s">
        <v>99</v>
      </c>
      <c r="E7" s="588">
        <v>45796.277777777781</v>
      </c>
      <c r="F7" s="25">
        <v>10.8</v>
      </c>
      <c r="G7" s="37"/>
      <c r="H7" s="15"/>
      <c r="I7" s="15"/>
      <c r="J7" s="15"/>
      <c r="K7" s="26"/>
      <c r="L7" s="277">
        <v>80</v>
      </c>
      <c r="M7" s="277">
        <v>81</v>
      </c>
      <c r="N7" s="25"/>
      <c r="O7" s="15"/>
      <c r="P7" s="14">
        <f t="shared" si="0"/>
        <v>161</v>
      </c>
      <c r="Q7" s="17" t="s">
        <v>32</v>
      </c>
      <c r="R7" s="14">
        <v>111727</v>
      </c>
      <c r="S7" s="23" t="s">
        <v>33</v>
      </c>
      <c r="T7" s="16" t="s">
        <v>100</v>
      </c>
      <c r="U7" s="16" t="s">
        <v>90</v>
      </c>
      <c r="V7" s="16">
        <v>1012110</v>
      </c>
      <c r="W7" s="16"/>
      <c r="X7" s="16"/>
    </row>
    <row r="8" spans="1:24">
      <c r="A8" s="444" t="s">
        <v>8885</v>
      </c>
      <c r="B8" s="580" t="s">
        <v>78</v>
      </c>
      <c r="C8" s="25" t="s">
        <v>8994</v>
      </c>
      <c r="D8" s="26" t="s">
        <v>99</v>
      </c>
      <c r="E8" s="588">
        <v>45796.277777777781</v>
      </c>
      <c r="F8" s="25">
        <v>10.8</v>
      </c>
      <c r="G8" s="37"/>
      <c r="H8" s="15"/>
      <c r="I8" s="15"/>
      <c r="J8" s="15"/>
      <c r="K8" s="26"/>
      <c r="L8" s="277">
        <v>80</v>
      </c>
      <c r="M8" s="277">
        <v>81</v>
      </c>
      <c r="N8" s="25"/>
      <c r="O8" s="15"/>
      <c r="P8" s="14">
        <f t="shared" si="0"/>
        <v>161</v>
      </c>
      <c r="Q8" s="17" t="s">
        <v>32</v>
      </c>
      <c r="R8" s="14">
        <v>111724</v>
      </c>
      <c r="S8" s="23" t="s">
        <v>33</v>
      </c>
      <c r="T8" s="16" t="s">
        <v>100</v>
      </c>
      <c r="U8" s="16" t="s">
        <v>90</v>
      </c>
      <c r="V8" s="16"/>
      <c r="W8" s="16"/>
      <c r="X8" s="16"/>
    </row>
    <row r="9" spans="1:24">
      <c r="A9" s="15"/>
      <c r="B9" s="45"/>
      <c r="C9" s="15"/>
      <c r="D9" s="15"/>
      <c r="E9" s="45"/>
      <c r="F9" s="15"/>
      <c r="G9" s="37"/>
      <c r="H9" s="15"/>
      <c r="I9" s="15"/>
      <c r="J9" s="15"/>
      <c r="K9" s="15"/>
      <c r="L9" s="45"/>
      <c r="M9" s="45"/>
      <c r="N9" s="15"/>
      <c r="O9" s="15"/>
      <c r="P9" s="14">
        <f t="shared" si="0"/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804</v>
      </c>
      <c r="M10" s="11">
        <f t="shared" si="1"/>
        <v>162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100</v>
      </c>
      <c r="B14" s="1564" t="s">
        <v>7193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161</v>
      </c>
      <c r="B15" s="1564" t="s">
        <v>7194</v>
      </c>
      <c r="C15" s="1564"/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7334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63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358451676884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0.66666666666666663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6283</v>
      </c>
      <c r="B21" s="1559"/>
      <c r="C21" s="1559"/>
      <c r="D21" s="1559"/>
      <c r="E21" s="1559"/>
      <c r="F21" s="1559"/>
      <c r="G21" s="7"/>
      <c r="H21" s="1559" t="s">
        <v>6284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/>
      <c r="B23" s="15"/>
      <c r="C23" s="15"/>
      <c r="D23" s="15" t="s">
        <v>1373</v>
      </c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ref="P23:P29" si="2">SUM(H23:O23)</f>
        <v>0</v>
      </c>
      <c r="Q23" s="17" t="s">
        <v>32</v>
      </c>
      <c r="R23" s="14"/>
      <c r="S23" s="14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7" t="s">
        <v>32</v>
      </c>
      <c r="R24" s="14"/>
      <c r="S24" s="14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23" t="s">
        <v>33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0</v>
      </c>
      <c r="M30" s="11">
        <f t="shared" si="3"/>
        <v>0</v>
      </c>
      <c r="N30" s="11">
        <f t="shared" si="3"/>
        <v>0</v>
      </c>
      <c r="O30" s="11">
        <f t="shared" si="3"/>
        <v>0</v>
      </c>
      <c r="P30" s="11">
        <f t="shared" si="3"/>
        <v>0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/>
      <c r="B34" s="1564"/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/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/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1">
    <mergeCell ref="B14:C14"/>
    <mergeCell ref="A1:F1"/>
    <mergeCell ref="H1:P1"/>
    <mergeCell ref="Q1:X1"/>
    <mergeCell ref="B12:D12"/>
    <mergeCell ref="J12:L12"/>
    <mergeCell ref="B15:C15"/>
    <mergeCell ref="B37:C37"/>
    <mergeCell ref="B38:C38"/>
    <mergeCell ref="Q21:X21"/>
    <mergeCell ref="B32:D32"/>
    <mergeCell ref="J32:L32"/>
    <mergeCell ref="B34:C34"/>
    <mergeCell ref="B35:C35"/>
    <mergeCell ref="B36:C36"/>
    <mergeCell ref="H21:P21"/>
    <mergeCell ref="B16:C16"/>
    <mergeCell ref="B17:C17"/>
    <mergeCell ref="B18:C18"/>
    <mergeCell ref="B19:C19"/>
    <mergeCell ref="A21:F21"/>
  </mergeCells>
  <pageMargins left="0.7" right="0.7" top="0.75" bottom="0.75" header="0.3" footer="0.3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E130-65DD-48D2-922D-E640E651DAC3}">
  <sheetPr>
    <tabColor rgb="FFFFC000"/>
  </sheetPr>
  <dimension ref="A1:X55"/>
  <sheetViews>
    <sheetView topLeftCell="A55" workbookViewId="0">
      <selection activeCell="V45" sqref="V4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6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6.28515625" customWidth="1"/>
  </cols>
  <sheetData>
    <row r="1" spans="1:24" ht="23.25">
      <c r="A1" s="1559" t="s">
        <v>155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8996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21" t="s">
        <v>11</v>
      </c>
      <c r="I2" s="21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35" t="s">
        <v>8997</v>
      </c>
      <c r="D3" s="15" t="s">
        <v>56</v>
      </c>
      <c r="E3" s="254" t="s">
        <v>8998</v>
      </c>
      <c r="F3" s="15">
        <v>10.3</v>
      </c>
      <c r="G3" s="639"/>
      <c r="H3" s="580"/>
      <c r="I3" s="580"/>
      <c r="J3" s="277">
        <v>15</v>
      </c>
      <c r="K3" s="277">
        <v>212</v>
      </c>
      <c r="L3" s="277">
        <v>1</v>
      </c>
      <c r="M3" s="25"/>
      <c r="N3" s="15"/>
      <c r="O3" s="15"/>
      <c r="P3" s="14">
        <f t="shared" ref="P3:P8" si="0">SUM(H3:O3)</f>
        <v>228</v>
      </c>
      <c r="Q3" s="14" t="s">
        <v>30</v>
      </c>
      <c r="R3" s="14">
        <v>111696</v>
      </c>
      <c r="S3" s="14" t="s">
        <v>31</v>
      </c>
      <c r="T3" s="16" t="s">
        <v>169</v>
      </c>
      <c r="U3" s="16"/>
      <c r="V3" s="16">
        <v>1012067</v>
      </c>
      <c r="W3" s="16" t="s">
        <v>8999</v>
      </c>
      <c r="X3" s="16"/>
    </row>
    <row r="4" spans="1:24">
      <c r="A4" s="15" t="s">
        <v>122</v>
      </c>
      <c r="B4" s="15" t="s">
        <v>62</v>
      </c>
      <c r="C4" s="35" t="s">
        <v>9000</v>
      </c>
      <c r="D4" s="15" t="s">
        <v>61</v>
      </c>
      <c r="E4" s="254" t="s">
        <v>9001</v>
      </c>
      <c r="F4" s="15">
        <v>13</v>
      </c>
      <c r="G4" s="639"/>
      <c r="H4" s="581"/>
      <c r="I4" s="581"/>
      <c r="J4" s="277">
        <v>81</v>
      </c>
      <c r="K4" s="277">
        <v>80</v>
      </c>
      <c r="L4" s="581"/>
      <c r="M4" s="25"/>
      <c r="N4" s="15"/>
      <c r="O4" s="15"/>
      <c r="P4" s="14">
        <f t="shared" si="0"/>
        <v>161</v>
      </c>
      <c r="Q4" s="14" t="s">
        <v>30</v>
      </c>
      <c r="R4" s="14">
        <v>111714</v>
      </c>
      <c r="S4" s="14" t="s">
        <v>31</v>
      </c>
      <c r="T4" s="16" t="s">
        <v>169</v>
      </c>
      <c r="U4" s="16"/>
      <c r="V4" s="16">
        <v>1012068</v>
      </c>
      <c r="W4" s="16" t="s">
        <v>9002</v>
      </c>
      <c r="X4" s="16"/>
    </row>
    <row r="5" spans="1:24">
      <c r="A5" s="15" t="s">
        <v>145</v>
      </c>
      <c r="B5" s="15" t="s">
        <v>57</v>
      </c>
      <c r="C5" s="35" t="s">
        <v>9003</v>
      </c>
      <c r="D5" s="15" t="s">
        <v>56</v>
      </c>
      <c r="E5" s="254" t="s">
        <v>8998</v>
      </c>
      <c r="F5" s="15">
        <v>10.3</v>
      </c>
      <c r="G5" s="639"/>
      <c r="H5" s="581"/>
      <c r="I5" s="581"/>
      <c r="J5" s="277">
        <v>54</v>
      </c>
      <c r="K5" s="581"/>
      <c r="L5" s="581"/>
      <c r="M5" s="25"/>
      <c r="N5" s="15"/>
      <c r="O5" s="15"/>
      <c r="P5" s="14">
        <f t="shared" si="0"/>
        <v>54</v>
      </c>
      <c r="Q5" s="14" t="s">
        <v>30</v>
      </c>
      <c r="R5" s="14">
        <v>111713</v>
      </c>
      <c r="S5" s="14" t="s">
        <v>31</v>
      </c>
      <c r="T5" s="16" t="s">
        <v>169</v>
      </c>
      <c r="U5" s="16"/>
      <c r="V5" s="16">
        <v>1012069</v>
      </c>
      <c r="W5" s="16" t="s">
        <v>8999</v>
      </c>
      <c r="X5" s="16"/>
    </row>
    <row r="6" spans="1:24">
      <c r="A6" s="15" t="s">
        <v>9004</v>
      </c>
      <c r="B6" s="15" t="s">
        <v>75</v>
      </c>
      <c r="C6" s="35" t="s">
        <v>9005</v>
      </c>
      <c r="D6" s="15" t="s">
        <v>74</v>
      </c>
      <c r="E6" s="24">
        <v>45794.524305555555</v>
      </c>
      <c r="F6" s="15">
        <v>15.3</v>
      </c>
      <c r="G6" s="639"/>
      <c r="H6" s="581"/>
      <c r="I6" s="581"/>
      <c r="J6" s="581"/>
      <c r="K6" s="277">
        <v>81</v>
      </c>
      <c r="L6" s="581"/>
      <c r="M6" s="25"/>
      <c r="N6" s="15"/>
      <c r="O6" s="15"/>
      <c r="P6" s="14">
        <f t="shared" si="0"/>
        <v>81</v>
      </c>
      <c r="Q6" s="14" t="s">
        <v>30</v>
      </c>
      <c r="R6" s="14">
        <v>111691</v>
      </c>
      <c r="S6" s="14" t="s">
        <v>31</v>
      </c>
      <c r="T6" s="16" t="s">
        <v>169</v>
      </c>
      <c r="U6" s="16"/>
      <c r="V6" s="16">
        <v>1012070</v>
      </c>
      <c r="W6" s="16" t="s">
        <v>3531</v>
      </c>
      <c r="X6" s="16"/>
    </row>
    <row r="7" spans="1:24">
      <c r="A7" s="580" t="s">
        <v>111</v>
      </c>
      <c r="B7" s="25" t="s">
        <v>65</v>
      </c>
      <c r="C7" s="35" t="s">
        <v>9006</v>
      </c>
      <c r="D7" s="15" t="s">
        <v>64</v>
      </c>
      <c r="E7" s="24">
        <v>45794.472222222219</v>
      </c>
      <c r="F7" s="15">
        <v>14.8</v>
      </c>
      <c r="G7" s="37"/>
      <c r="H7" s="15"/>
      <c r="I7" s="15"/>
      <c r="J7" s="15"/>
      <c r="K7" s="26"/>
      <c r="L7" s="277">
        <v>161</v>
      </c>
      <c r="M7" s="25"/>
      <c r="N7" s="15"/>
      <c r="O7" s="15"/>
      <c r="P7" s="14">
        <f t="shared" si="0"/>
        <v>161</v>
      </c>
      <c r="Q7" s="14" t="s">
        <v>30</v>
      </c>
      <c r="R7" s="14">
        <v>111694</v>
      </c>
      <c r="S7" s="23" t="s">
        <v>33</v>
      </c>
      <c r="T7" s="16" t="s">
        <v>169</v>
      </c>
      <c r="U7" s="16"/>
      <c r="V7" s="16">
        <v>1012071</v>
      </c>
      <c r="W7" s="16" t="s">
        <v>3527</v>
      </c>
      <c r="X7" s="16"/>
    </row>
    <row r="8" spans="1:24">
      <c r="A8" s="15" t="s">
        <v>113</v>
      </c>
      <c r="B8" s="15" t="s">
        <v>65</v>
      </c>
      <c r="C8" s="35" t="s">
        <v>9007</v>
      </c>
      <c r="D8" s="15" t="s">
        <v>64</v>
      </c>
      <c r="E8" s="24">
        <v>45794.472222222219</v>
      </c>
      <c r="F8" s="15">
        <v>14.8</v>
      </c>
      <c r="G8" s="639"/>
      <c r="H8" s="581"/>
      <c r="I8" s="581"/>
      <c r="J8" s="581"/>
      <c r="K8" s="581"/>
      <c r="L8" s="277">
        <v>81</v>
      </c>
      <c r="M8" s="25"/>
      <c r="N8" s="15"/>
      <c r="O8" s="15"/>
      <c r="P8" s="14">
        <f t="shared" si="0"/>
        <v>81</v>
      </c>
      <c r="Q8" s="14" t="s">
        <v>30</v>
      </c>
      <c r="R8" s="14">
        <v>111695</v>
      </c>
      <c r="S8" s="14" t="s">
        <v>31</v>
      </c>
      <c r="T8" s="16" t="s">
        <v>169</v>
      </c>
      <c r="U8" s="16"/>
      <c r="V8" s="16">
        <v>1012071</v>
      </c>
      <c r="W8" s="16" t="s">
        <v>3527</v>
      </c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9">
        <f t="shared" ref="H9:P9" si="1">SUM(H3:H8)</f>
        <v>0</v>
      </c>
      <c r="I9" s="19">
        <f t="shared" si="1"/>
        <v>0</v>
      </c>
      <c r="J9" s="19">
        <f t="shared" si="1"/>
        <v>150</v>
      </c>
      <c r="K9" s="19">
        <f t="shared" si="1"/>
        <v>373</v>
      </c>
      <c r="L9" s="19">
        <f t="shared" si="1"/>
        <v>243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766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8018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4855</v>
      </c>
      <c r="B13" s="1564"/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8987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566">
        <v>358407540350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567">
        <v>0.5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83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9008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1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21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580" t="s">
        <v>3866</v>
      </c>
      <c r="B21" s="25" t="s">
        <v>78</v>
      </c>
      <c r="C21" s="35" t="s">
        <v>9009</v>
      </c>
      <c r="D21" s="15" t="s">
        <v>932</v>
      </c>
      <c r="E21" s="24">
        <v>45795.166666666664</v>
      </c>
      <c r="F21" s="15">
        <v>10.3</v>
      </c>
      <c r="G21" s="37"/>
      <c r="H21" s="15"/>
      <c r="I21" s="15"/>
      <c r="J21" s="15"/>
      <c r="K21" s="26"/>
      <c r="L21" s="277">
        <v>136</v>
      </c>
      <c r="M21" s="27">
        <v>25</v>
      </c>
      <c r="N21" s="15"/>
      <c r="O21" s="15"/>
      <c r="P21" s="14">
        <f>SUM(H21:O21)</f>
        <v>161</v>
      </c>
      <c r="Q21" s="17" t="s">
        <v>32</v>
      </c>
      <c r="R21" s="14">
        <v>111708</v>
      </c>
      <c r="S21" s="23" t="s">
        <v>33</v>
      </c>
      <c r="T21" s="16" t="s">
        <v>161</v>
      </c>
      <c r="U21" s="16"/>
      <c r="V21" s="16">
        <v>1012080</v>
      </c>
      <c r="W21" s="16" t="s">
        <v>9010</v>
      </c>
      <c r="X21" s="16"/>
    </row>
    <row r="22" spans="1:24">
      <c r="A22" s="276" t="s">
        <v>119</v>
      </c>
      <c r="B22" s="25" t="s">
        <v>92</v>
      </c>
      <c r="C22" s="35" t="s">
        <v>9011</v>
      </c>
      <c r="D22" s="15" t="s">
        <v>6981</v>
      </c>
      <c r="E22" s="24">
        <v>45797.319444444445</v>
      </c>
      <c r="F22" s="15">
        <v>10.8</v>
      </c>
      <c r="G22" s="37"/>
      <c r="H22" s="15"/>
      <c r="I22" s="15"/>
      <c r="J22" s="15"/>
      <c r="K22" s="26"/>
      <c r="L22" s="277">
        <v>161</v>
      </c>
      <c r="M22" s="25"/>
      <c r="N22" s="15"/>
      <c r="O22" s="15"/>
      <c r="P22" s="14">
        <f>SUM(H22:O22)</f>
        <v>161</v>
      </c>
      <c r="Q22" s="17" t="s">
        <v>32</v>
      </c>
      <c r="R22" s="14">
        <v>111709</v>
      </c>
      <c r="S22" s="23" t="s">
        <v>33</v>
      </c>
      <c r="T22" s="16" t="s">
        <v>161</v>
      </c>
      <c r="U22" s="16"/>
      <c r="V22" s="16">
        <v>1012081</v>
      </c>
      <c r="W22" s="16" t="s">
        <v>9010</v>
      </c>
      <c r="X22" s="16"/>
    </row>
    <row r="23" spans="1:24">
      <c r="A23" s="276" t="s">
        <v>558</v>
      </c>
      <c r="B23" s="25" t="s">
        <v>92</v>
      </c>
      <c r="C23" s="35" t="s">
        <v>9012</v>
      </c>
      <c r="D23" s="15" t="s">
        <v>6981</v>
      </c>
      <c r="E23" s="24">
        <v>45797.319444444445</v>
      </c>
      <c r="F23" s="15">
        <v>10.8</v>
      </c>
      <c r="G23" s="37"/>
      <c r="H23" s="15"/>
      <c r="I23" s="15"/>
      <c r="J23" s="15"/>
      <c r="K23" s="26"/>
      <c r="L23" s="277">
        <v>161</v>
      </c>
      <c r="M23" s="25"/>
      <c r="N23" s="15"/>
      <c r="O23" s="15"/>
      <c r="P23" s="14">
        <f>SUM(H23:O23)</f>
        <v>161</v>
      </c>
      <c r="Q23" s="17" t="s">
        <v>32</v>
      </c>
      <c r="R23" s="14">
        <v>111711</v>
      </c>
      <c r="S23" s="23" t="s">
        <v>33</v>
      </c>
      <c r="T23" s="16" t="s">
        <v>161</v>
      </c>
      <c r="U23" s="16"/>
      <c r="V23" s="16">
        <v>1012082</v>
      </c>
      <c r="W23" s="16" t="s">
        <v>9010</v>
      </c>
      <c r="X23" s="16"/>
    </row>
    <row r="24" spans="1:24">
      <c r="A24" s="276" t="s">
        <v>86</v>
      </c>
      <c r="B24" s="25" t="s">
        <v>92</v>
      </c>
      <c r="C24" s="35" t="s">
        <v>9013</v>
      </c>
      <c r="D24" s="15" t="s">
        <v>2294</v>
      </c>
      <c r="E24" s="24">
        <v>45795.631944444445</v>
      </c>
      <c r="F24" s="15">
        <v>10.3</v>
      </c>
      <c r="G24" s="639"/>
      <c r="H24" s="250"/>
      <c r="I24" s="250"/>
      <c r="J24" s="250"/>
      <c r="K24" s="581"/>
      <c r="L24" s="277">
        <v>161</v>
      </c>
      <c r="M24" s="581"/>
      <c r="N24" s="581"/>
      <c r="O24" s="640"/>
      <c r="P24" s="561">
        <f>SUM(H24:O24)</f>
        <v>161</v>
      </c>
      <c r="Q24" s="641" t="s">
        <v>32</v>
      </c>
      <c r="R24" s="14">
        <v>111702</v>
      </c>
      <c r="S24" s="23" t="s">
        <v>33</v>
      </c>
      <c r="T24" s="16" t="s">
        <v>161</v>
      </c>
      <c r="U24" s="16"/>
      <c r="V24" s="16">
        <v>1012083</v>
      </c>
      <c r="W24" s="16" t="s">
        <v>9010</v>
      </c>
      <c r="X24" s="16"/>
    </row>
    <row r="25" spans="1:24">
      <c r="A25" s="276" t="s">
        <v>86</v>
      </c>
      <c r="B25" s="25" t="s">
        <v>92</v>
      </c>
      <c r="C25" s="35" t="s">
        <v>9014</v>
      </c>
      <c r="D25" s="15" t="s">
        <v>6981</v>
      </c>
      <c r="E25" s="24">
        <v>45797.319444444445</v>
      </c>
      <c r="F25" s="15">
        <v>10.8</v>
      </c>
      <c r="G25" s="37"/>
      <c r="H25" s="15"/>
      <c r="I25" s="15"/>
      <c r="J25" s="26"/>
      <c r="K25" s="581"/>
      <c r="L25" s="277">
        <v>161</v>
      </c>
      <c r="M25" s="581"/>
      <c r="N25" s="581"/>
      <c r="O25" s="25"/>
      <c r="P25" s="14">
        <f>SUM(H25:O25)</f>
        <v>161</v>
      </c>
      <c r="Q25" s="17" t="s">
        <v>32</v>
      </c>
      <c r="R25" s="14">
        <v>111703</v>
      </c>
      <c r="S25" s="23" t="s">
        <v>33</v>
      </c>
      <c r="T25" s="16" t="s">
        <v>161</v>
      </c>
      <c r="U25" s="16"/>
      <c r="V25" s="16">
        <v>1012084</v>
      </c>
      <c r="W25" s="16" t="s">
        <v>9010</v>
      </c>
      <c r="X25" s="16"/>
    </row>
    <row r="26" spans="1:24">
      <c r="A26" s="11" t="s">
        <v>19</v>
      </c>
      <c r="B26" s="7"/>
      <c r="C26" s="7"/>
      <c r="D26" s="7"/>
      <c r="E26" s="11"/>
      <c r="F26" s="7"/>
      <c r="G26" s="7"/>
      <c r="H26" s="11">
        <f t="shared" ref="H26:K26" si="2">SUM(H21:H25)</f>
        <v>0</v>
      </c>
      <c r="I26" s="11">
        <f t="shared" si="2"/>
        <v>0</v>
      </c>
      <c r="J26" s="11">
        <f t="shared" si="2"/>
        <v>0</v>
      </c>
      <c r="K26" s="11">
        <f t="shared" si="2"/>
        <v>0</v>
      </c>
      <c r="L26" s="11">
        <f>SUM(L21:L25)</f>
        <v>780</v>
      </c>
      <c r="M26" s="11">
        <f t="shared" ref="M26:O26" si="3">SUM(M21:M25)</f>
        <v>25</v>
      </c>
      <c r="N26" s="11">
        <f t="shared" si="3"/>
        <v>0</v>
      </c>
      <c r="O26" s="11">
        <f t="shared" si="3"/>
        <v>0</v>
      </c>
      <c r="P26" s="11">
        <f>SUM(P21:P25)</f>
        <v>805</v>
      </c>
      <c r="Q26" s="12"/>
      <c r="R26" s="12"/>
      <c r="S26" s="12"/>
      <c r="T26" s="12"/>
      <c r="U26" s="12"/>
      <c r="V26" s="12"/>
      <c r="W26" s="12"/>
      <c r="X26" s="12"/>
    </row>
    <row r="27" spans="1:24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4" ht="15.75" customHeight="1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8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>
      <c r="A30" s="4" t="s">
        <v>4605</v>
      </c>
      <c r="B30" s="1564"/>
      <c r="C30" s="1564"/>
      <c r="D30" s="242"/>
      <c r="E30" s="41" t="s">
        <v>8995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5" t="s">
        <v>42</v>
      </c>
      <c r="B31" s="1772" t="s">
        <v>9015</v>
      </c>
      <c r="C31" s="1772"/>
      <c r="D31" s="1"/>
      <c r="E31" s="1"/>
      <c r="S31" s="141"/>
    </row>
    <row r="32" spans="1:24">
      <c r="A32" s="5" t="s">
        <v>42</v>
      </c>
      <c r="B32" s="1772"/>
      <c r="C32" s="1772"/>
    </row>
    <row r="33" spans="1:24">
      <c r="A33" s="5" t="s">
        <v>43</v>
      </c>
      <c r="B33" s="1772" t="s">
        <v>9016</v>
      </c>
      <c r="C33" s="1772"/>
      <c r="D33" s="1"/>
      <c r="E33" s="1"/>
    </row>
    <row r="34" spans="1:24">
      <c r="A34" s="5" t="s">
        <v>44</v>
      </c>
      <c r="B34" s="1567">
        <v>0.66666666666666663</v>
      </c>
      <c r="C34" s="1565"/>
      <c r="D34" s="1"/>
      <c r="E34" s="1"/>
    </row>
    <row r="36" spans="1:24" ht="23.25">
      <c r="A36" s="1559" t="s">
        <v>109</v>
      </c>
      <c r="B36" s="1559"/>
      <c r="C36" s="1559"/>
      <c r="D36" s="1559"/>
      <c r="E36" s="1559"/>
      <c r="F36" s="1559"/>
      <c r="G36" s="7"/>
      <c r="H36" s="1559" t="s">
        <v>346</v>
      </c>
      <c r="I36" s="1559"/>
      <c r="J36" s="1559"/>
      <c r="K36" s="1559"/>
      <c r="L36" s="1559"/>
      <c r="M36" s="1559"/>
      <c r="N36" s="1559"/>
      <c r="O36" s="1559"/>
      <c r="P36" s="1559"/>
      <c r="Q36" s="1741" t="s">
        <v>7870</v>
      </c>
      <c r="R36" s="1742"/>
      <c r="S36" s="1742"/>
      <c r="T36" s="1742"/>
      <c r="U36" s="1742"/>
      <c r="V36" s="1742"/>
      <c r="W36" s="1742"/>
      <c r="X36" s="1742"/>
    </row>
    <row r="37" spans="1:24" ht="26.25">
      <c r="A37" s="8" t="s">
        <v>3</v>
      </c>
      <c r="B37" s="8" t="s">
        <v>4</v>
      </c>
      <c r="C37" s="8" t="s">
        <v>5</v>
      </c>
      <c r="D37" s="8" t="s">
        <v>6</v>
      </c>
      <c r="E37" s="8" t="s">
        <v>7</v>
      </c>
      <c r="F37" s="8" t="s">
        <v>8</v>
      </c>
      <c r="G37" s="33" t="s">
        <v>10</v>
      </c>
      <c r="H37" s="9" t="s">
        <v>11</v>
      </c>
      <c r="I37" s="9" t="s">
        <v>12</v>
      </c>
      <c r="J37" s="9" t="s">
        <v>13</v>
      </c>
      <c r="K37" s="21" t="s">
        <v>14</v>
      </c>
      <c r="L37" s="21" t="s">
        <v>15</v>
      </c>
      <c r="M37" s="21" t="s">
        <v>16</v>
      </c>
      <c r="N37" s="21" t="s">
        <v>17</v>
      </c>
      <c r="O37" s="10" t="s">
        <v>18</v>
      </c>
      <c r="P37" s="8" t="s">
        <v>19</v>
      </c>
      <c r="Q37" s="8" t="s">
        <v>20</v>
      </c>
      <c r="R37" s="8" t="s">
        <v>9</v>
      </c>
      <c r="S37" s="8" t="s">
        <v>21</v>
      </c>
      <c r="T37" s="8" t="s">
        <v>24</v>
      </c>
      <c r="U37" s="8" t="s">
        <v>25</v>
      </c>
      <c r="V37" s="8" t="s">
        <v>26</v>
      </c>
      <c r="W37" s="8" t="s">
        <v>27</v>
      </c>
      <c r="X37" s="8" t="s">
        <v>28</v>
      </c>
    </row>
    <row r="38" spans="1:24">
      <c r="A38" s="15" t="s">
        <v>142</v>
      </c>
      <c r="B38" s="15" t="s">
        <v>72</v>
      </c>
      <c r="C38" s="35" t="s">
        <v>9017</v>
      </c>
      <c r="D38" s="24" t="s">
        <v>71</v>
      </c>
      <c r="E38" s="24">
        <v>45795.711805555555</v>
      </c>
      <c r="F38" s="15">
        <v>14.3</v>
      </c>
      <c r="G38" s="37"/>
      <c r="H38" s="15"/>
      <c r="I38" s="15"/>
      <c r="J38" s="26"/>
      <c r="K38" s="277">
        <v>27</v>
      </c>
      <c r="L38" s="277">
        <v>26</v>
      </c>
      <c r="M38" s="277">
        <v>94</v>
      </c>
      <c r="N38" s="277">
        <v>14</v>
      </c>
      <c r="O38" s="25"/>
      <c r="P38" s="14">
        <f t="shared" ref="P38:P44" si="4">SUM(H38:O38)</f>
        <v>161</v>
      </c>
      <c r="Q38" s="14" t="s">
        <v>30</v>
      </c>
      <c r="R38" s="14">
        <v>111719</v>
      </c>
      <c r="S38" s="14" t="s">
        <v>31</v>
      </c>
      <c r="T38" s="16" t="s">
        <v>169</v>
      </c>
      <c r="U38" s="16"/>
      <c r="V38" s="16">
        <v>1012088</v>
      </c>
      <c r="W38" s="16" t="s">
        <v>9018</v>
      </c>
      <c r="X38" s="16"/>
    </row>
    <row r="39" spans="1:24">
      <c r="A39" s="321" t="s">
        <v>141</v>
      </c>
      <c r="B39" s="15" t="s">
        <v>69</v>
      </c>
      <c r="C39" s="35" t="s">
        <v>9019</v>
      </c>
      <c r="D39" s="15" t="s">
        <v>68</v>
      </c>
      <c r="E39" s="24">
        <v>45794.795138888891</v>
      </c>
      <c r="F39" s="15">
        <v>14.3</v>
      </c>
      <c r="G39" s="37"/>
      <c r="H39" s="15"/>
      <c r="I39" s="15"/>
      <c r="J39" s="26"/>
      <c r="K39" s="581"/>
      <c r="L39" s="277">
        <v>161</v>
      </c>
      <c r="M39" s="581"/>
      <c r="N39" s="581"/>
      <c r="O39" s="25"/>
      <c r="P39" s="14">
        <f t="shared" si="4"/>
        <v>161</v>
      </c>
      <c r="Q39" s="14" t="s">
        <v>30</v>
      </c>
      <c r="R39" s="14">
        <v>111720</v>
      </c>
      <c r="S39" s="14" t="s">
        <v>31</v>
      </c>
      <c r="T39" s="16" t="s">
        <v>169</v>
      </c>
      <c r="U39" s="16"/>
      <c r="V39" s="16">
        <v>1012089</v>
      </c>
      <c r="W39" s="16" t="s">
        <v>9020</v>
      </c>
      <c r="X39" s="16"/>
    </row>
    <row r="40" spans="1:24">
      <c r="A40" s="276" t="s">
        <v>86</v>
      </c>
      <c r="B40" s="25" t="s">
        <v>78</v>
      </c>
      <c r="C40" s="35" t="s">
        <v>9021</v>
      </c>
      <c r="D40" s="15" t="s">
        <v>99</v>
      </c>
      <c r="E40" s="24">
        <v>45795.274305555555</v>
      </c>
      <c r="F40" s="15">
        <v>10.8</v>
      </c>
      <c r="G40" s="37"/>
      <c r="H40" s="15"/>
      <c r="I40" s="15"/>
      <c r="J40" s="26"/>
      <c r="K40" s="277">
        <v>107</v>
      </c>
      <c r="L40" s="277">
        <v>54</v>
      </c>
      <c r="M40" s="581"/>
      <c r="N40" s="581"/>
      <c r="O40" s="25"/>
      <c r="P40" s="14">
        <f t="shared" si="4"/>
        <v>161</v>
      </c>
      <c r="Q40" s="17" t="s">
        <v>32</v>
      </c>
      <c r="R40" s="14">
        <v>111704</v>
      </c>
      <c r="S40" s="23" t="s">
        <v>33</v>
      </c>
      <c r="T40" s="16" t="s">
        <v>100</v>
      </c>
      <c r="U40" s="16"/>
      <c r="V40" s="16">
        <v>1012090</v>
      </c>
      <c r="W40" s="16" t="s">
        <v>9022</v>
      </c>
      <c r="X40" s="16"/>
    </row>
    <row r="41" spans="1:24">
      <c r="A41" s="276" t="s">
        <v>120</v>
      </c>
      <c r="B41" s="25" t="s">
        <v>78</v>
      </c>
      <c r="C41" s="35" t="s">
        <v>9023</v>
      </c>
      <c r="D41" s="15" t="s">
        <v>99</v>
      </c>
      <c r="E41" s="24">
        <v>45795.274305555555</v>
      </c>
      <c r="F41" s="15">
        <v>10.8</v>
      </c>
      <c r="G41" s="37"/>
      <c r="H41" s="15"/>
      <c r="I41" s="15"/>
      <c r="J41" s="26"/>
      <c r="K41" s="581"/>
      <c r="L41" s="581">
        <v>161</v>
      </c>
      <c r="M41" s="581"/>
      <c r="N41" s="581"/>
      <c r="O41" s="25"/>
      <c r="P41" s="14">
        <f t="shared" si="4"/>
        <v>161</v>
      </c>
      <c r="Q41" s="17" t="s">
        <v>32</v>
      </c>
      <c r="R41" s="14">
        <v>111705</v>
      </c>
      <c r="S41" s="23" t="s">
        <v>33</v>
      </c>
      <c r="T41" s="16" t="s">
        <v>100</v>
      </c>
      <c r="U41" s="16"/>
      <c r="V41" s="16">
        <v>1012091</v>
      </c>
      <c r="W41" s="16" t="s">
        <v>9022</v>
      </c>
      <c r="X41" s="16"/>
    </row>
    <row r="42" spans="1:24">
      <c r="A42" s="276" t="s">
        <v>111</v>
      </c>
      <c r="B42" s="25" t="s">
        <v>65</v>
      </c>
      <c r="C42" s="35" t="s">
        <v>9024</v>
      </c>
      <c r="D42" s="15" t="s">
        <v>64</v>
      </c>
      <c r="E42" s="24">
        <v>45795.472222222219</v>
      </c>
      <c r="F42" s="15">
        <v>14.8</v>
      </c>
      <c r="G42" s="37"/>
      <c r="H42" s="15"/>
      <c r="I42" s="15"/>
      <c r="J42" s="15"/>
      <c r="K42" s="26"/>
      <c r="L42" s="581">
        <v>161</v>
      </c>
      <c r="M42" s="25"/>
      <c r="N42" s="15"/>
      <c r="O42" s="15"/>
      <c r="P42" s="14">
        <f t="shared" si="4"/>
        <v>161</v>
      </c>
      <c r="Q42" s="14" t="s">
        <v>30</v>
      </c>
      <c r="R42" s="14">
        <v>111699</v>
      </c>
      <c r="S42" s="23" t="s">
        <v>33</v>
      </c>
      <c r="T42" s="16" t="s">
        <v>169</v>
      </c>
      <c r="U42" s="16"/>
      <c r="V42" s="16">
        <v>1012092</v>
      </c>
      <c r="W42" s="434" t="s">
        <v>9025</v>
      </c>
      <c r="X42" s="16"/>
    </row>
    <row r="43" spans="1:24">
      <c r="A43" s="45" t="s">
        <v>8398</v>
      </c>
      <c r="B43" s="15" t="s">
        <v>57</v>
      </c>
      <c r="C43" s="35" t="s">
        <v>9026</v>
      </c>
      <c r="D43" s="15" t="s">
        <v>56</v>
      </c>
      <c r="E43" s="254" t="s">
        <v>9027</v>
      </c>
      <c r="F43" s="15">
        <v>10.3</v>
      </c>
      <c r="G43" s="639"/>
      <c r="H43" s="642"/>
      <c r="I43" s="642"/>
      <c r="J43" s="642"/>
      <c r="K43" s="643">
        <v>45</v>
      </c>
      <c r="L43" s="642"/>
      <c r="M43" s="511"/>
      <c r="N43" s="45"/>
      <c r="O43" s="45"/>
      <c r="P43" s="293">
        <f t="shared" si="4"/>
        <v>45</v>
      </c>
      <c r="Q43" s="14" t="s">
        <v>30</v>
      </c>
      <c r="R43" s="14">
        <v>111693</v>
      </c>
      <c r="S43" s="14" t="s">
        <v>31</v>
      </c>
      <c r="T43" s="16" t="s">
        <v>169</v>
      </c>
      <c r="U43" s="16"/>
      <c r="V43" s="16">
        <v>1012093</v>
      </c>
      <c r="W43" s="16" t="s">
        <v>9028</v>
      </c>
      <c r="X43" s="16"/>
    </row>
    <row r="44" spans="1:24">
      <c r="A44" s="15" t="s">
        <v>8538</v>
      </c>
      <c r="B44" s="15" t="s">
        <v>57</v>
      </c>
      <c r="C44" s="35" t="s">
        <v>9029</v>
      </c>
      <c r="D44" s="15" t="s">
        <v>56</v>
      </c>
      <c r="E44" s="254" t="s">
        <v>9027</v>
      </c>
      <c r="F44" s="15">
        <v>10.3</v>
      </c>
      <c r="G44" s="639"/>
      <c r="H44" s="581"/>
      <c r="I44" s="581"/>
      <c r="J44" s="581"/>
      <c r="K44" s="277">
        <v>108</v>
      </c>
      <c r="L44" s="581"/>
      <c r="M44" s="25"/>
      <c r="N44" s="15"/>
      <c r="O44" s="15"/>
      <c r="P44" s="14">
        <f t="shared" si="4"/>
        <v>108</v>
      </c>
      <c r="Q44" s="14" t="s">
        <v>30</v>
      </c>
      <c r="R44" s="14">
        <v>111697</v>
      </c>
      <c r="S44" s="14" t="s">
        <v>31</v>
      </c>
      <c r="T44" s="16" t="s">
        <v>169</v>
      </c>
      <c r="U44" s="16"/>
      <c r="V44" s="16">
        <v>1012094</v>
      </c>
      <c r="W44" s="16" t="s">
        <v>9028</v>
      </c>
      <c r="X44" s="16"/>
    </row>
    <row r="45" spans="1:24">
      <c r="A45" s="11" t="s">
        <v>19</v>
      </c>
      <c r="B45" s="7"/>
      <c r="C45" s="7"/>
      <c r="D45" s="7"/>
      <c r="E45" s="11"/>
      <c r="F45" s="7"/>
      <c r="G45" s="7"/>
      <c r="H45" s="11">
        <f t="shared" ref="H45:P45" si="5">SUM(H38:H44)</f>
        <v>0</v>
      </c>
      <c r="I45" s="11">
        <f t="shared" si="5"/>
        <v>0</v>
      </c>
      <c r="J45" s="11">
        <f t="shared" si="5"/>
        <v>0</v>
      </c>
      <c r="K45" s="11">
        <f t="shared" si="5"/>
        <v>287</v>
      </c>
      <c r="L45" s="11">
        <f t="shared" si="5"/>
        <v>563</v>
      </c>
      <c r="M45" s="11">
        <f t="shared" si="5"/>
        <v>94</v>
      </c>
      <c r="N45" s="11">
        <f t="shared" si="5"/>
        <v>14</v>
      </c>
      <c r="O45" s="11">
        <f t="shared" si="5"/>
        <v>0</v>
      </c>
      <c r="P45" s="11">
        <f t="shared" si="5"/>
        <v>958</v>
      </c>
      <c r="Q45" s="12"/>
      <c r="R45" s="12"/>
      <c r="S45" s="12"/>
      <c r="T45" s="12"/>
      <c r="U45" s="12"/>
      <c r="V45" s="12"/>
      <c r="W45" s="12"/>
      <c r="X45" s="12"/>
    </row>
    <row r="46" spans="1:24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4">
      <c r="A47" s="166" t="s">
        <v>34</v>
      </c>
      <c r="B47" s="1562"/>
      <c r="C47" s="1562"/>
      <c r="D47" s="1562"/>
      <c r="E47" s="1"/>
      <c r="F47" s="1"/>
      <c r="G47" s="1"/>
      <c r="H47" s="1"/>
      <c r="I47" s="1"/>
      <c r="J47" s="1563"/>
      <c r="K47" s="1563"/>
      <c r="L47" s="156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 ht="18">
      <c r="A48" s="187" t="s">
        <v>35</v>
      </c>
      <c r="B48" s="186" t="s">
        <v>36</v>
      </c>
      <c r="C48" s="239" t="s">
        <v>37</v>
      </c>
      <c r="D48" s="24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4" t="s">
        <v>469</v>
      </c>
      <c r="B49" s="1564" t="s">
        <v>7193</v>
      </c>
      <c r="C49" s="1564"/>
      <c r="D49" s="242"/>
      <c r="E49" s="41" t="s">
        <v>8995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4" t="s">
        <v>100</v>
      </c>
      <c r="B50" s="1564" t="s">
        <v>7194</v>
      </c>
      <c r="C50" s="1564"/>
      <c r="D50" s="242"/>
      <c r="E50" s="4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5" t="s">
        <v>42</v>
      </c>
      <c r="B51" s="1772" t="s">
        <v>7113</v>
      </c>
      <c r="C51" s="1772"/>
      <c r="D51" s="1"/>
      <c r="E51" s="1"/>
    </row>
    <row r="52" spans="1:23">
      <c r="A52" s="5" t="s">
        <v>42</v>
      </c>
      <c r="B52" s="1772"/>
      <c r="C52" s="1772"/>
    </row>
    <row r="53" spans="1:23">
      <c r="A53" s="5" t="s">
        <v>43</v>
      </c>
      <c r="B53" s="1566">
        <v>358404854773</v>
      </c>
      <c r="C53" s="1565"/>
      <c r="D53" s="1"/>
      <c r="E53" s="1"/>
    </row>
    <row r="54" spans="1:23">
      <c r="A54" s="5" t="s">
        <v>44</v>
      </c>
      <c r="B54" s="1567">
        <v>0.29166666666666669</v>
      </c>
      <c r="C54" s="1565"/>
      <c r="D54" s="1"/>
      <c r="E54" s="1"/>
    </row>
    <row r="55" spans="1:23">
      <c r="B55" s="191"/>
      <c r="C55" s="191"/>
    </row>
  </sheetData>
  <mergeCells count="31">
    <mergeCell ref="B13:C13"/>
    <mergeCell ref="A1:F1"/>
    <mergeCell ref="H1:P1"/>
    <mergeCell ref="Q1:X1"/>
    <mergeCell ref="B11:D11"/>
    <mergeCell ref="J11:L11"/>
    <mergeCell ref="B14:C14"/>
    <mergeCell ref="B15:C15"/>
    <mergeCell ref="B16:C16"/>
    <mergeCell ref="B17:C17"/>
    <mergeCell ref="A19:F19"/>
    <mergeCell ref="B47:D47"/>
    <mergeCell ref="J47:L47"/>
    <mergeCell ref="Q19:X19"/>
    <mergeCell ref="B28:D28"/>
    <mergeCell ref="J28:L28"/>
    <mergeCell ref="B30:C30"/>
    <mergeCell ref="B31:C31"/>
    <mergeCell ref="B32:C32"/>
    <mergeCell ref="H19:P19"/>
    <mergeCell ref="B33:C33"/>
    <mergeCell ref="B34:C34"/>
    <mergeCell ref="A36:F36"/>
    <mergeCell ref="H36:P36"/>
    <mergeCell ref="Q36:X36"/>
    <mergeCell ref="B49:C49"/>
    <mergeCell ref="B51:C51"/>
    <mergeCell ref="B52:C52"/>
    <mergeCell ref="B53:C53"/>
    <mergeCell ref="B54:C54"/>
    <mergeCell ref="B50:C50"/>
  </mergeCells>
  <pageMargins left="0.7" right="0.7" top="0.75" bottom="0.75" header="0.3" footer="0.3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9DA09-A3E2-4AFF-9CBE-9AD4F65DEE0B}">
  <sheetPr>
    <tabColor rgb="FFFFC000"/>
  </sheetPr>
  <dimension ref="A1:X60"/>
  <sheetViews>
    <sheetView topLeftCell="A42" workbookViewId="0">
      <selection activeCell="K36" sqref="K3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0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6.8554687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9030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67" t="s">
        <v>18</v>
      </c>
      <c r="P2" s="1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152</v>
      </c>
      <c r="B3" s="15" t="s">
        <v>78</v>
      </c>
      <c r="C3" s="35" t="s">
        <v>9031</v>
      </c>
      <c r="D3" s="37" t="s">
        <v>99</v>
      </c>
      <c r="E3" s="644">
        <v>45793.277777777781</v>
      </c>
      <c r="F3" s="15">
        <v>10.8</v>
      </c>
      <c r="G3" s="37"/>
      <c r="H3" s="15"/>
      <c r="I3" s="26"/>
      <c r="J3" s="580"/>
      <c r="K3" s="277">
        <v>121</v>
      </c>
      <c r="L3" s="580"/>
      <c r="M3" s="277">
        <v>40</v>
      </c>
      <c r="N3" s="581"/>
      <c r="O3" s="581"/>
      <c r="P3" s="580">
        <f t="shared" ref="P3:P9" si="0">SUM(G3:O3)</f>
        <v>161</v>
      </c>
      <c r="Q3" s="641" t="s">
        <v>32</v>
      </c>
      <c r="R3" s="14">
        <v>111675</v>
      </c>
      <c r="S3" s="23" t="s">
        <v>33</v>
      </c>
      <c r="T3" s="232" t="s">
        <v>100</v>
      </c>
      <c r="U3" s="16" t="s">
        <v>90</v>
      </c>
      <c r="V3" s="16">
        <v>1012019</v>
      </c>
      <c r="W3" s="16" t="s">
        <v>9032</v>
      </c>
      <c r="X3" s="16"/>
    </row>
    <row r="4" spans="1:24">
      <c r="A4" s="15" t="s">
        <v>122</v>
      </c>
      <c r="B4" s="15" t="s">
        <v>62</v>
      </c>
      <c r="C4" s="35" t="s">
        <v>9033</v>
      </c>
      <c r="D4" s="15" t="s">
        <v>61</v>
      </c>
      <c r="E4" s="24">
        <v>45791.767361111109</v>
      </c>
      <c r="F4" s="15">
        <v>13</v>
      </c>
      <c r="G4" s="37"/>
      <c r="H4" s="15"/>
      <c r="I4" s="26"/>
      <c r="J4" s="277">
        <v>119</v>
      </c>
      <c r="K4" s="277">
        <v>41</v>
      </c>
      <c r="L4" s="581"/>
      <c r="M4" s="581"/>
      <c r="N4" s="581"/>
      <c r="O4" s="581"/>
      <c r="P4" s="580">
        <f t="shared" si="0"/>
        <v>160</v>
      </c>
      <c r="Q4" s="66" t="s">
        <v>30</v>
      </c>
      <c r="R4" s="14">
        <v>111661</v>
      </c>
      <c r="S4" s="14" t="s">
        <v>31</v>
      </c>
      <c r="T4" s="231" t="s">
        <v>169</v>
      </c>
      <c r="U4" s="16"/>
      <c r="V4" s="16">
        <v>1012021</v>
      </c>
      <c r="W4" s="645" t="s">
        <v>9034</v>
      </c>
      <c r="X4" s="16"/>
    </row>
    <row r="5" spans="1:24">
      <c r="A5" s="15" t="s">
        <v>111</v>
      </c>
      <c r="B5" s="15" t="s">
        <v>65</v>
      </c>
      <c r="C5" s="35" t="s">
        <v>9035</v>
      </c>
      <c r="D5" s="15" t="s">
        <v>64</v>
      </c>
      <c r="E5" s="24">
        <v>45791.472222222219</v>
      </c>
      <c r="F5" s="15">
        <v>14.8</v>
      </c>
      <c r="G5" s="37"/>
      <c r="H5" s="15"/>
      <c r="I5" s="26"/>
      <c r="J5" s="581"/>
      <c r="K5" s="581"/>
      <c r="L5" s="277">
        <v>161</v>
      </c>
      <c r="M5" s="581"/>
      <c r="N5" s="581"/>
      <c r="O5" s="581"/>
      <c r="P5" s="580">
        <f t="shared" si="0"/>
        <v>161</v>
      </c>
      <c r="Q5" s="66" t="s">
        <v>30</v>
      </c>
      <c r="R5" s="14">
        <v>111652</v>
      </c>
      <c r="S5" s="23" t="s">
        <v>33</v>
      </c>
      <c r="T5" s="231" t="s">
        <v>169</v>
      </c>
      <c r="U5" s="16"/>
      <c r="V5" s="16">
        <v>1012025</v>
      </c>
      <c r="W5" s="16" t="s">
        <v>9036</v>
      </c>
      <c r="X5" s="16"/>
    </row>
    <row r="6" spans="1:24">
      <c r="A6" s="15" t="s">
        <v>111</v>
      </c>
      <c r="B6" s="15" t="s">
        <v>65</v>
      </c>
      <c r="C6" s="35" t="s">
        <v>9037</v>
      </c>
      <c r="D6" s="15" t="s">
        <v>64</v>
      </c>
      <c r="E6" s="24">
        <v>45791.472222222219</v>
      </c>
      <c r="F6" s="15">
        <v>14.8</v>
      </c>
      <c r="G6" s="37"/>
      <c r="H6" s="15"/>
      <c r="I6" s="26"/>
      <c r="J6" s="581"/>
      <c r="K6" s="581"/>
      <c r="L6" s="277">
        <v>161</v>
      </c>
      <c r="M6" s="581"/>
      <c r="N6" s="581"/>
      <c r="O6" s="581"/>
      <c r="P6" s="580">
        <f t="shared" si="0"/>
        <v>161</v>
      </c>
      <c r="Q6" s="66" t="s">
        <v>30</v>
      </c>
      <c r="R6" s="14">
        <v>111653</v>
      </c>
      <c r="S6" s="23" t="s">
        <v>33</v>
      </c>
      <c r="T6" s="231" t="s">
        <v>169</v>
      </c>
      <c r="U6" s="16"/>
      <c r="V6" s="16">
        <v>1012027</v>
      </c>
      <c r="W6" s="16" t="s">
        <v>9036</v>
      </c>
      <c r="X6" s="16"/>
    </row>
    <row r="7" spans="1:24">
      <c r="A7" s="15" t="s">
        <v>113</v>
      </c>
      <c r="B7" s="15" t="s">
        <v>65</v>
      </c>
      <c r="C7" s="35" t="s">
        <v>9038</v>
      </c>
      <c r="D7" s="15" t="s">
        <v>64</v>
      </c>
      <c r="E7" s="24">
        <v>45791.472222222219</v>
      </c>
      <c r="F7" s="15">
        <v>14.8</v>
      </c>
      <c r="G7" s="37"/>
      <c r="H7" s="15"/>
      <c r="I7" s="26"/>
      <c r="J7" s="581"/>
      <c r="K7" s="581"/>
      <c r="L7" s="277">
        <v>81</v>
      </c>
      <c r="M7" s="581"/>
      <c r="N7" s="581"/>
      <c r="O7" s="581"/>
      <c r="P7" s="580">
        <f t="shared" si="0"/>
        <v>81</v>
      </c>
      <c r="Q7" s="66" t="s">
        <v>30</v>
      </c>
      <c r="R7" s="14">
        <v>111654</v>
      </c>
      <c r="S7" s="23" t="s">
        <v>33</v>
      </c>
      <c r="T7" s="231" t="s">
        <v>169</v>
      </c>
      <c r="U7" s="16"/>
      <c r="V7" s="16">
        <v>1012029</v>
      </c>
      <c r="W7" s="16" t="s">
        <v>9036</v>
      </c>
      <c r="X7" s="16"/>
    </row>
    <row r="8" spans="1:24">
      <c r="A8" s="15" t="s">
        <v>9004</v>
      </c>
      <c r="B8" s="15" t="s">
        <v>75</v>
      </c>
      <c r="C8" s="35" t="s">
        <v>9039</v>
      </c>
      <c r="D8" s="15" t="s">
        <v>294</v>
      </c>
      <c r="E8" s="24">
        <v>45792.375</v>
      </c>
      <c r="F8" s="15">
        <v>15.9</v>
      </c>
      <c r="G8" s="37"/>
      <c r="H8" s="15"/>
      <c r="I8" s="26"/>
      <c r="J8" s="581"/>
      <c r="K8" s="277">
        <v>54</v>
      </c>
      <c r="L8" s="581"/>
      <c r="M8" s="581"/>
      <c r="N8" s="581"/>
      <c r="O8" s="581"/>
      <c r="P8" s="580">
        <f t="shared" si="0"/>
        <v>54</v>
      </c>
      <c r="Q8" s="66" t="s">
        <v>30</v>
      </c>
      <c r="R8" s="14">
        <v>111676</v>
      </c>
      <c r="S8" s="14" t="s">
        <v>31</v>
      </c>
      <c r="T8" s="232" t="s">
        <v>100</v>
      </c>
      <c r="U8" s="16" t="s">
        <v>1693</v>
      </c>
      <c r="V8" s="16">
        <v>1012022</v>
      </c>
      <c r="W8" s="16" t="s">
        <v>9036</v>
      </c>
      <c r="X8" s="16"/>
    </row>
    <row r="9" spans="1:24">
      <c r="A9" s="15" t="s">
        <v>8538</v>
      </c>
      <c r="B9" s="15" t="s">
        <v>57</v>
      </c>
      <c r="C9" s="35" t="s">
        <v>9040</v>
      </c>
      <c r="D9" s="15" t="s">
        <v>56</v>
      </c>
      <c r="E9" s="646" t="s">
        <v>9041</v>
      </c>
      <c r="F9" s="15">
        <v>10.3</v>
      </c>
      <c r="G9" s="37"/>
      <c r="H9" s="15"/>
      <c r="I9" s="26"/>
      <c r="J9" s="581"/>
      <c r="K9" s="277">
        <v>54</v>
      </c>
      <c r="L9" s="581"/>
      <c r="M9" s="581"/>
      <c r="N9" s="581"/>
      <c r="O9" s="581"/>
      <c r="P9" s="580">
        <f t="shared" si="0"/>
        <v>54</v>
      </c>
      <c r="Q9" s="66" t="s">
        <v>30</v>
      </c>
      <c r="R9" s="14">
        <v>111662</v>
      </c>
      <c r="S9" s="14" t="s">
        <v>31</v>
      </c>
      <c r="T9" s="231" t="s">
        <v>169</v>
      </c>
      <c r="U9" s="16"/>
      <c r="V9" s="16">
        <v>1012024</v>
      </c>
      <c r="W9" s="645" t="s">
        <v>9042</v>
      </c>
      <c r="X9" s="16"/>
    </row>
    <row r="10" spans="1:24">
      <c r="A10" s="15"/>
      <c r="B10" s="15"/>
      <c r="C10" s="15"/>
      <c r="D10" s="15"/>
      <c r="E10" s="15"/>
      <c r="F10" s="15"/>
      <c r="G10" s="37"/>
      <c r="H10" s="15"/>
      <c r="I10" s="15"/>
      <c r="J10" s="45"/>
      <c r="K10" s="45"/>
      <c r="L10" s="45"/>
      <c r="M10" s="45"/>
      <c r="N10" s="45"/>
      <c r="O10" s="45"/>
      <c r="P10" s="293">
        <f>SUM(H10:O10)</f>
        <v>0</v>
      </c>
      <c r="Q10" s="14" t="s">
        <v>30</v>
      </c>
      <c r="R10" s="14"/>
      <c r="S10" s="14" t="s">
        <v>31</v>
      </c>
      <c r="T10" s="16"/>
      <c r="U10" s="16"/>
      <c r="V10" s="16"/>
      <c r="W10" s="16"/>
      <c r="X10" s="16"/>
    </row>
    <row r="11" spans="1:24">
      <c r="A11" s="11" t="s">
        <v>19</v>
      </c>
      <c r="B11" s="7"/>
      <c r="C11" s="7"/>
      <c r="D11" s="7"/>
      <c r="E11" s="11"/>
      <c r="F11" s="7"/>
      <c r="G11" s="7"/>
      <c r="H11" s="11">
        <f t="shared" ref="H11:P11" si="1">SUM(H3:H10)</f>
        <v>0</v>
      </c>
      <c r="I11" s="11">
        <f t="shared" si="1"/>
        <v>0</v>
      </c>
      <c r="J11" s="11">
        <f t="shared" si="1"/>
        <v>119</v>
      </c>
      <c r="K11" s="11">
        <f t="shared" si="1"/>
        <v>270</v>
      </c>
      <c r="L11" s="11">
        <f t="shared" si="1"/>
        <v>403</v>
      </c>
      <c r="M11" s="11">
        <f t="shared" si="1"/>
        <v>40</v>
      </c>
      <c r="N11" s="11">
        <f t="shared" si="1"/>
        <v>0</v>
      </c>
      <c r="O11" s="11">
        <f t="shared" si="1"/>
        <v>0</v>
      </c>
      <c r="P11" s="11">
        <f t="shared" si="1"/>
        <v>832</v>
      </c>
      <c r="Q11" s="12"/>
      <c r="R11" s="12"/>
      <c r="S11" s="12"/>
      <c r="T11" s="12"/>
      <c r="U11" s="12"/>
      <c r="V11" s="12"/>
      <c r="W11" s="12"/>
      <c r="X11" s="12"/>
    </row>
    <row r="12" spans="1:24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34</v>
      </c>
      <c r="B13" s="1562"/>
      <c r="C13" s="1562"/>
      <c r="D13" s="1562"/>
      <c r="E13" s="1"/>
      <c r="F13" s="1"/>
      <c r="G13" s="1"/>
      <c r="H13" s="1"/>
      <c r="I13" s="1"/>
      <c r="J13" s="1563"/>
      <c r="K13" s="1563"/>
      <c r="L13" s="156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8">
      <c r="A14" s="187" t="s">
        <v>35</v>
      </c>
      <c r="B14" s="186" t="s">
        <v>8018</v>
      </c>
      <c r="C14" s="239" t="s">
        <v>37</v>
      </c>
      <c r="D14" s="24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230" t="s">
        <v>169</v>
      </c>
      <c r="B15" s="1558" t="s">
        <v>715</v>
      </c>
      <c r="C15" s="1558"/>
      <c r="D15" s="242"/>
      <c r="E15" s="41" t="s">
        <v>8995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4" t="s">
        <v>100</v>
      </c>
      <c r="B16" s="4" t="s">
        <v>1096</v>
      </c>
      <c r="C16" s="4"/>
      <c r="D16" s="242"/>
      <c r="E16" s="4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15" customHeight="1">
      <c r="A17" s="5" t="s">
        <v>42</v>
      </c>
      <c r="B17" s="182" t="s">
        <v>9043</v>
      </c>
      <c r="C17" s="190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42</v>
      </c>
      <c r="B18" s="1772"/>
      <c r="C18" s="177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43</v>
      </c>
      <c r="B19" s="1772" t="s">
        <v>9044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5" t="s">
        <v>44</v>
      </c>
      <c r="B20" s="1772"/>
      <c r="C20" s="177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24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 ht="23.25" customHeight="1">
      <c r="A22" s="1559" t="s">
        <v>194</v>
      </c>
      <c r="B22" s="1559"/>
      <c r="C22" s="1559"/>
      <c r="D22" s="1559"/>
      <c r="E22" s="1559"/>
      <c r="F22" s="1559"/>
      <c r="G22" s="7"/>
      <c r="H22" s="1559" t="s">
        <v>346</v>
      </c>
      <c r="I22" s="1559"/>
      <c r="J22" s="1559"/>
      <c r="K22" s="1559"/>
      <c r="L22" s="1559"/>
      <c r="M22" s="1559"/>
      <c r="N22" s="1559"/>
      <c r="O22" s="1559"/>
      <c r="P22" s="1559"/>
      <c r="Q22" s="1741" t="s">
        <v>9045</v>
      </c>
      <c r="R22" s="1742"/>
      <c r="S22" s="1742"/>
      <c r="T22" s="1742"/>
      <c r="U22" s="1742"/>
      <c r="V22" s="1742"/>
      <c r="W22" s="1742"/>
      <c r="X22" s="1742"/>
    </row>
    <row r="23" spans="1:24" ht="26.25">
      <c r="A23" s="18" t="s">
        <v>3</v>
      </c>
      <c r="B23" s="18" t="s">
        <v>4</v>
      </c>
      <c r="C23" s="8" t="s">
        <v>5</v>
      </c>
      <c r="D23" s="8" t="s">
        <v>6</v>
      </c>
      <c r="E23" s="1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9" t="s">
        <v>14</v>
      </c>
      <c r="L23" s="21" t="s">
        <v>15</v>
      </c>
      <c r="M23" s="21" t="s">
        <v>16</v>
      </c>
      <c r="N23" s="21" t="s">
        <v>17</v>
      </c>
      <c r="O23" s="67" t="s">
        <v>18</v>
      </c>
      <c r="P23" s="18" t="s">
        <v>19</v>
      </c>
      <c r="Q23" s="8" t="s">
        <v>20</v>
      </c>
      <c r="R23" s="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  <c r="X23" s="8" t="s">
        <v>28</v>
      </c>
    </row>
    <row r="24" spans="1:24">
      <c r="A24" s="597" t="s">
        <v>519</v>
      </c>
      <c r="B24" s="580" t="s">
        <v>78</v>
      </c>
      <c r="C24" s="27" t="s">
        <v>9046</v>
      </c>
      <c r="D24" s="26" t="s">
        <v>88</v>
      </c>
      <c r="E24" s="588">
        <v>45792.166666666664</v>
      </c>
      <c r="F24" s="25">
        <v>10.3</v>
      </c>
      <c r="G24" s="37"/>
      <c r="H24" s="15"/>
      <c r="I24" s="15"/>
      <c r="J24" s="15"/>
      <c r="K24" s="26"/>
      <c r="L24" s="277">
        <v>53</v>
      </c>
      <c r="M24" s="277">
        <v>54</v>
      </c>
      <c r="N24" s="277">
        <v>27</v>
      </c>
      <c r="O24" s="277">
        <v>27</v>
      </c>
      <c r="P24" s="561">
        <f t="shared" ref="P24:P30" si="2">SUM(H24:O24)</f>
        <v>161</v>
      </c>
      <c r="Q24" s="641" t="s">
        <v>32</v>
      </c>
      <c r="R24" s="14">
        <v>111666</v>
      </c>
      <c r="S24" s="23" t="s">
        <v>33</v>
      </c>
      <c r="T24" s="16" t="s">
        <v>161</v>
      </c>
      <c r="U24" s="16" t="s">
        <v>1020</v>
      </c>
      <c r="V24" s="16">
        <v>1012032</v>
      </c>
      <c r="W24" s="16" t="s">
        <v>9047</v>
      </c>
      <c r="X24" s="16"/>
    </row>
    <row r="25" spans="1:24">
      <c r="A25" s="597" t="s">
        <v>3866</v>
      </c>
      <c r="B25" s="580" t="s">
        <v>78</v>
      </c>
      <c r="C25" s="27" t="s">
        <v>9048</v>
      </c>
      <c r="D25" s="26" t="s">
        <v>88</v>
      </c>
      <c r="E25" s="588">
        <v>45792.166666666664</v>
      </c>
      <c r="F25" s="25">
        <v>10.3</v>
      </c>
      <c r="G25" s="37"/>
      <c r="H25" s="15"/>
      <c r="I25" s="15"/>
      <c r="J25" s="15"/>
      <c r="K25" s="26"/>
      <c r="L25" s="277">
        <v>53</v>
      </c>
      <c r="M25" s="277">
        <v>54</v>
      </c>
      <c r="N25" s="277">
        <v>54</v>
      </c>
      <c r="O25" s="581"/>
      <c r="P25" s="561">
        <f t="shared" si="2"/>
        <v>161</v>
      </c>
      <c r="Q25" s="641" t="s">
        <v>32</v>
      </c>
      <c r="R25" s="14">
        <v>111667</v>
      </c>
      <c r="S25" s="23" t="s">
        <v>33</v>
      </c>
      <c r="T25" s="16" t="s">
        <v>161</v>
      </c>
      <c r="U25" s="16" t="s">
        <v>1020</v>
      </c>
      <c r="V25" s="16">
        <v>1012033</v>
      </c>
      <c r="W25" s="16" t="s">
        <v>9047</v>
      </c>
      <c r="X25" s="16"/>
    </row>
    <row r="26" spans="1:24">
      <c r="A26" s="597" t="s">
        <v>398</v>
      </c>
      <c r="B26" s="580" t="s">
        <v>78</v>
      </c>
      <c r="C26" s="27" t="s">
        <v>9049</v>
      </c>
      <c r="D26" s="26" t="s">
        <v>932</v>
      </c>
      <c r="E26" s="588">
        <v>45792.003472222219</v>
      </c>
      <c r="F26" s="25">
        <v>10.3</v>
      </c>
      <c r="G26" s="37" t="s">
        <v>160</v>
      </c>
      <c r="H26" s="15"/>
      <c r="I26" s="15"/>
      <c r="J26" s="15"/>
      <c r="K26" s="26"/>
      <c r="L26" s="581"/>
      <c r="M26" s="277">
        <v>134</v>
      </c>
      <c r="N26" s="277">
        <v>27</v>
      </c>
      <c r="O26" s="581"/>
      <c r="P26" s="561">
        <f t="shared" si="2"/>
        <v>161</v>
      </c>
      <c r="Q26" s="641" t="s">
        <v>32</v>
      </c>
      <c r="R26" s="14">
        <v>111668</v>
      </c>
      <c r="S26" s="23" t="s">
        <v>33</v>
      </c>
      <c r="T26" s="16" t="s">
        <v>161</v>
      </c>
      <c r="U26" s="16" t="s">
        <v>1020</v>
      </c>
      <c r="V26" s="16">
        <v>1012035</v>
      </c>
      <c r="W26" s="16" t="s">
        <v>9047</v>
      </c>
      <c r="X26" s="16"/>
    </row>
    <row r="27" spans="1:24">
      <c r="A27" s="647" t="s">
        <v>120</v>
      </c>
      <c r="B27" s="276" t="s">
        <v>78</v>
      </c>
      <c r="C27" s="27" t="s">
        <v>9050</v>
      </c>
      <c r="D27" s="26" t="s">
        <v>88</v>
      </c>
      <c r="E27" s="450">
        <v>45792.041666666664</v>
      </c>
      <c r="F27" s="25">
        <v>10.3</v>
      </c>
      <c r="G27" s="37" t="s">
        <v>160</v>
      </c>
      <c r="H27" s="15"/>
      <c r="I27" s="15"/>
      <c r="J27" s="15"/>
      <c r="K27" s="26"/>
      <c r="L27" s="581"/>
      <c r="M27" s="277">
        <v>53</v>
      </c>
      <c r="N27" s="277">
        <v>81</v>
      </c>
      <c r="O27" s="277">
        <v>27</v>
      </c>
      <c r="P27" s="561">
        <f t="shared" si="2"/>
        <v>161</v>
      </c>
      <c r="Q27" s="641" t="s">
        <v>32</v>
      </c>
      <c r="R27" s="14">
        <v>111655</v>
      </c>
      <c r="S27" s="23" t="s">
        <v>33</v>
      </c>
      <c r="T27" s="16" t="s">
        <v>161</v>
      </c>
      <c r="U27" s="16" t="s">
        <v>1020</v>
      </c>
      <c r="V27" s="16">
        <v>1012037</v>
      </c>
      <c r="W27" s="16" t="s">
        <v>9047</v>
      </c>
      <c r="X27" s="16"/>
    </row>
    <row r="28" spans="1:24">
      <c r="A28" s="647" t="s">
        <v>120</v>
      </c>
      <c r="B28" s="276" t="s">
        <v>78</v>
      </c>
      <c r="C28" s="27" t="s">
        <v>9051</v>
      </c>
      <c r="D28" s="26" t="s">
        <v>932</v>
      </c>
      <c r="E28" s="450">
        <v>45792.041666666664</v>
      </c>
      <c r="F28" s="25">
        <v>10.3</v>
      </c>
      <c r="G28" s="37"/>
      <c r="H28" s="15"/>
      <c r="I28" s="15"/>
      <c r="J28" s="15"/>
      <c r="K28" s="26"/>
      <c r="L28" s="581"/>
      <c r="M28" s="277">
        <v>53</v>
      </c>
      <c r="N28" s="277">
        <v>81</v>
      </c>
      <c r="O28" s="277">
        <v>27</v>
      </c>
      <c r="P28" s="561">
        <f t="shared" si="2"/>
        <v>161</v>
      </c>
      <c r="Q28" s="641" t="s">
        <v>32</v>
      </c>
      <c r="R28" s="14">
        <v>111656</v>
      </c>
      <c r="S28" s="23" t="s">
        <v>33</v>
      </c>
      <c r="T28" s="16" t="s">
        <v>161</v>
      </c>
      <c r="U28" s="16" t="s">
        <v>1020</v>
      </c>
      <c r="V28" s="16">
        <v>1012038</v>
      </c>
      <c r="W28" s="16" t="s">
        <v>9047</v>
      </c>
      <c r="X28" s="16"/>
    </row>
    <row r="29" spans="1:24">
      <c r="A29" s="597" t="s">
        <v>119</v>
      </c>
      <c r="B29" s="45" t="s">
        <v>92</v>
      </c>
      <c r="C29" s="35" t="s">
        <v>9052</v>
      </c>
      <c r="D29" s="15" t="s">
        <v>159</v>
      </c>
      <c r="E29" s="450">
        <v>45792.041666666664</v>
      </c>
      <c r="F29" s="15">
        <v>10.3</v>
      </c>
      <c r="G29" s="37" t="s">
        <v>160</v>
      </c>
      <c r="H29" s="15"/>
      <c r="I29" s="15"/>
      <c r="J29" s="15"/>
      <c r="K29" s="26"/>
      <c r="L29" s="581"/>
      <c r="M29" s="277">
        <v>101</v>
      </c>
      <c r="N29" s="277">
        <v>60</v>
      </c>
      <c r="O29" s="581"/>
      <c r="P29" s="561">
        <f t="shared" si="2"/>
        <v>161</v>
      </c>
      <c r="Q29" s="641" t="s">
        <v>32</v>
      </c>
      <c r="R29" s="14">
        <v>111669</v>
      </c>
      <c r="S29" s="23" t="s">
        <v>33</v>
      </c>
      <c r="T29" s="16" t="s">
        <v>161</v>
      </c>
      <c r="U29" s="16" t="s">
        <v>1020</v>
      </c>
      <c r="V29" s="16">
        <v>1012039</v>
      </c>
      <c r="W29" s="16" t="s">
        <v>9047</v>
      </c>
      <c r="X29" s="16"/>
    </row>
    <row r="30" spans="1:24">
      <c r="A30" s="15"/>
      <c r="B30" s="15"/>
      <c r="C30" s="15"/>
      <c r="D30" s="15"/>
      <c r="E30" s="15"/>
      <c r="F30" s="15"/>
      <c r="G30" s="37"/>
      <c r="H30" s="15"/>
      <c r="I30" s="15"/>
      <c r="J30" s="15"/>
      <c r="K30" s="15"/>
      <c r="L30" s="45"/>
      <c r="M30" s="45"/>
      <c r="N30" s="45"/>
      <c r="O30" s="45"/>
      <c r="P30" s="293">
        <f t="shared" si="2"/>
        <v>0</v>
      </c>
      <c r="Q30" s="14" t="s">
        <v>30</v>
      </c>
      <c r="R30" s="14"/>
      <c r="S30" s="14" t="s">
        <v>31</v>
      </c>
      <c r="T30" s="16"/>
      <c r="U30" s="16"/>
      <c r="V30" s="16"/>
      <c r="W30" s="16"/>
      <c r="X30" s="16"/>
    </row>
    <row r="31" spans="1:24">
      <c r="A31" s="11" t="s">
        <v>19</v>
      </c>
      <c r="B31" s="7"/>
      <c r="C31" s="7"/>
      <c r="D31" s="7"/>
      <c r="E31" s="11"/>
      <c r="F31" s="7"/>
      <c r="G31" s="7"/>
      <c r="H31" s="11">
        <f t="shared" ref="H31:P31" si="3">SUM(H24:H30)</f>
        <v>0</v>
      </c>
      <c r="I31" s="11">
        <f t="shared" si="3"/>
        <v>0</v>
      </c>
      <c r="J31" s="11">
        <f t="shared" si="3"/>
        <v>0</v>
      </c>
      <c r="K31" s="11">
        <f t="shared" si="3"/>
        <v>0</v>
      </c>
      <c r="L31" s="11">
        <f t="shared" si="3"/>
        <v>106</v>
      </c>
      <c r="M31" s="11">
        <f t="shared" si="3"/>
        <v>449</v>
      </c>
      <c r="N31" s="11">
        <f t="shared" si="3"/>
        <v>330</v>
      </c>
      <c r="O31" s="11">
        <f t="shared" si="3"/>
        <v>81</v>
      </c>
      <c r="P31" s="11">
        <f t="shared" si="3"/>
        <v>966</v>
      </c>
      <c r="Q31" s="12"/>
      <c r="R31" s="12"/>
      <c r="S31" s="12"/>
      <c r="T31" s="12"/>
      <c r="U31" s="12"/>
      <c r="V31" s="12"/>
      <c r="W31" s="12"/>
      <c r="X31" s="12"/>
    </row>
    <row r="32" spans="1:24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5.75" customHeight="1">
      <c r="A33" s="166" t="s">
        <v>34</v>
      </c>
      <c r="B33" s="1562"/>
      <c r="C33" s="1562"/>
      <c r="D33" s="1562"/>
      <c r="E33" s="1"/>
      <c r="F33" s="1"/>
      <c r="G33" s="1"/>
      <c r="H33" s="1"/>
      <c r="I33" s="1"/>
      <c r="J33" s="1563"/>
      <c r="K33" s="1563"/>
      <c r="L33" s="156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18">
      <c r="A34" s="187" t="s">
        <v>35</v>
      </c>
      <c r="B34" s="186" t="s">
        <v>36</v>
      </c>
      <c r="C34" s="239" t="s">
        <v>37</v>
      </c>
      <c r="D34" s="24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230"/>
      <c r="B35" s="1558"/>
      <c r="C35" s="1558"/>
      <c r="D35" s="242"/>
      <c r="E35" s="41" t="s">
        <v>8995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4"/>
      <c r="B36" s="4"/>
      <c r="C36" s="4"/>
      <c r="D36" s="242"/>
      <c r="E36" s="4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4">
      <c r="A37" s="5" t="s">
        <v>42</v>
      </c>
      <c r="B37" s="182"/>
      <c r="C37" s="190"/>
      <c r="D37" s="1"/>
      <c r="E37" s="1"/>
    </row>
    <row r="38" spans="1:24">
      <c r="A38" s="5" t="s">
        <v>42</v>
      </c>
      <c r="B38" s="1845" t="s">
        <v>9053</v>
      </c>
      <c r="C38" s="1772"/>
    </row>
    <row r="39" spans="1:24">
      <c r="A39" s="5" t="s">
        <v>43</v>
      </c>
      <c r="B39" s="1845">
        <v>358400865340</v>
      </c>
      <c r="C39" s="1772"/>
      <c r="D39" s="1"/>
      <c r="E39" s="1"/>
    </row>
    <row r="40" spans="1:24">
      <c r="A40" s="5" t="s">
        <v>44</v>
      </c>
      <c r="B40" s="1772"/>
      <c r="C40" s="1772"/>
      <c r="D40" s="1"/>
      <c r="E40" s="1"/>
    </row>
    <row r="42" spans="1:24" ht="23.25">
      <c r="A42" s="1559" t="s">
        <v>205</v>
      </c>
      <c r="B42" s="1559"/>
      <c r="C42" s="1559"/>
      <c r="D42" s="1559"/>
      <c r="E42" s="1559"/>
      <c r="F42" s="1559"/>
      <c r="G42" s="7"/>
      <c r="H42" s="1559" t="s">
        <v>346</v>
      </c>
      <c r="I42" s="1559"/>
      <c r="J42" s="1559"/>
      <c r="K42" s="1559"/>
      <c r="L42" s="1559"/>
      <c r="M42" s="1559"/>
      <c r="N42" s="1559"/>
      <c r="O42" s="1559"/>
      <c r="P42" s="1559"/>
      <c r="Q42" s="1741" t="s">
        <v>6663</v>
      </c>
      <c r="R42" s="1742"/>
      <c r="S42" s="1742"/>
      <c r="T42" s="1742"/>
      <c r="U42" s="1742"/>
      <c r="V42" s="1742"/>
      <c r="W42" s="1742"/>
      <c r="X42" s="1742"/>
    </row>
    <row r="43" spans="1:24" ht="26.25">
      <c r="A43" s="18" t="s">
        <v>3</v>
      </c>
      <c r="B43" s="18" t="s">
        <v>4</v>
      </c>
      <c r="C43" s="8" t="s">
        <v>5</v>
      </c>
      <c r="D43" s="8" t="s">
        <v>6</v>
      </c>
      <c r="E43" s="8" t="s">
        <v>7</v>
      </c>
      <c r="F43" s="8" t="s">
        <v>8</v>
      </c>
      <c r="G43" s="33" t="s">
        <v>10</v>
      </c>
      <c r="H43" s="9" t="s">
        <v>11</v>
      </c>
      <c r="I43" s="9" t="s">
        <v>12</v>
      </c>
      <c r="J43" s="9" t="s">
        <v>13</v>
      </c>
      <c r="K43" s="21" t="s">
        <v>14</v>
      </c>
      <c r="L43" s="21" t="s">
        <v>15</v>
      </c>
      <c r="M43" s="21" t="s">
        <v>16</v>
      </c>
      <c r="N43" s="21" t="s">
        <v>17</v>
      </c>
      <c r="O43" s="10" t="s">
        <v>18</v>
      </c>
      <c r="P43" s="8" t="s">
        <v>19</v>
      </c>
      <c r="Q43" s="8" t="s">
        <v>20</v>
      </c>
      <c r="R43" s="8" t="s">
        <v>9</v>
      </c>
      <c r="S43" s="8" t="s">
        <v>21</v>
      </c>
      <c r="T43" s="8" t="s">
        <v>24</v>
      </c>
      <c r="U43" s="8" t="s">
        <v>25</v>
      </c>
      <c r="V43" s="8" t="s">
        <v>26</v>
      </c>
      <c r="W43" s="8" t="s">
        <v>27</v>
      </c>
      <c r="X43" s="8" t="s">
        <v>28</v>
      </c>
    </row>
    <row r="44" spans="1:24">
      <c r="A44" s="647" t="s">
        <v>142</v>
      </c>
      <c r="B44" s="276" t="s">
        <v>72</v>
      </c>
      <c r="C44" s="27" t="s">
        <v>9054</v>
      </c>
      <c r="D44" s="15" t="s">
        <v>71</v>
      </c>
      <c r="E44" s="589">
        <v>45792.711805555555</v>
      </c>
      <c r="F44" s="15">
        <v>14.3</v>
      </c>
      <c r="G44" s="37"/>
      <c r="H44" s="15"/>
      <c r="I44" s="15"/>
      <c r="J44" s="26"/>
      <c r="K44" s="277">
        <v>27</v>
      </c>
      <c r="L44" s="277">
        <v>30</v>
      </c>
      <c r="M44" s="277">
        <v>74</v>
      </c>
      <c r="N44" s="277">
        <v>30</v>
      </c>
      <c r="O44" s="25"/>
      <c r="P44" s="14">
        <f t="shared" ref="P44:P50" si="4">SUM(H44:O44)</f>
        <v>161</v>
      </c>
      <c r="Q44" s="14" t="s">
        <v>30</v>
      </c>
      <c r="R44" s="14">
        <v>111659</v>
      </c>
      <c r="S44" s="14" t="s">
        <v>31</v>
      </c>
      <c r="T44" s="16" t="s">
        <v>169</v>
      </c>
      <c r="U44" s="16"/>
      <c r="V44" s="16">
        <v>1012042</v>
      </c>
      <c r="W44" s="16" t="s">
        <v>9055</v>
      </c>
      <c r="X44" s="16"/>
    </row>
    <row r="45" spans="1:24">
      <c r="A45" s="647" t="s">
        <v>326</v>
      </c>
      <c r="B45" s="276" t="s">
        <v>69</v>
      </c>
      <c r="C45" s="27" t="s">
        <v>9056</v>
      </c>
      <c r="D45" s="15" t="s">
        <v>68</v>
      </c>
      <c r="E45" s="589">
        <v>45791.795138888891</v>
      </c>
      <c r="F45" s="15">
        <v>14.3</v>
      </c>
      <c r="G45" s="37"/>
      <c r="H45" s="15"/>
      <c r="I45" s="15"/>
      <c r="J45" s="26"/>
      <c r="K45" s="581"/>
      <c r="L45" s="277">
        <v>60</v>
      </c>
      <c r="M45" s="277">
        <v>71</v>
      </c>
      <c r="N45" s="277">
        <v>30</v>
      </c>
      <c r="O45" s="25"/>
      <c r="P45" s="14">
        <f t="shared" si="4"/>
        <v>161</v>
      </c>
      <c r="Q45" s="14" t="s">
        <v>30</v>
      </c>
      <c r="R45" s="14">
        <v>111660</v>
      </c>
      <c r="S45" s="14" t="s">
        <v>31</v>
      </c>
      <c r="T45" s="16" t="s">
        <v>169</v>
      </c>
      <c r="U45" s="16"/>
      <c r="V45" s="16">
        <v>1012043</v>
      </c>
      <c r="W45" s="16" t="s">
        <v>9057</v>
      </c>
      <c r="X45" s="16"/>
    </row>
    <row r="46" spans="1:24">
      <c r="A46" s="597" t="s">
        <v>157</v>
      </c>
      <c r="B46" s="580" t="s">
        <v>92</v>
      </c>
      <c r="C46" s="27" t="s">
        <v>9058</v>
      </c>
      <c r="D46" s="15" t="s">
        <v>159</v>
      </c>
      <c r="E46" s="588">
        <v>45793.041666666664</v>
      </c>
      <c r="F46" s="15">
        <v>10.3</v>
      </c>
      <c r="G46" s="37" t="s">
        <v>160</v>
      </c>
      <c r="H46" s="15"/>
      <c r="I46" s="15"/>
      <c r="J46" s="26"/>
      <c r="K46" s="581"/>
      <c r="L46" s="277">
        <v>30</v>
      </c>
      <c r="M46" s="277">
        <v>101</v>
      </c>
      <c r="N46" s="277">
        <v>30</v>
      </c>
      <c r="O46" s="25"/>
      <c r="P46" s="14">
        <f t="shared" si="4"/>
        <v>161</v>
      </c>
      <c r="Q46" s="17" t="s">
        <v>32</v>
      </c>
      <c r="R46" s="14">
        <v>111670</v>
      </c>
      <c r="S46" s="23" t="s">
        <v>33</v>
      </c>
      <c r="T46" s="16" t="s">
        <v>161</v>
      </c>
      <c r="U46" s="16" t="s">
        <v>90</v>
      </c>
      <c r="V46" s="16">
        <v>1012044</v>
      </c>
      <c r="W46" s="16" t="s">
        <v>9059</v>
      </c>
      <c r="X46" s="16"/>
    </row>
    <row r="47" spans="1:24">
      <c r="A47" s="647" t="s">
        <v>558</v>
      </c>
      <c r="B47" s="276" t="s">
        <v>92</v>
      </c>
      <c r="C47" s="27" t="s">
        <v>9060</v>
      </c>
      <c r="D47" s="15" t="s">
        <v>159</v>
      </c>
      <c r="E47" s="589">
        <v>45793.041666666664</v>
      </c>
      <c r="F47" s="15">
        <v>10.3</v>
      </c>
      <c r="G47" s="37" t="s">
        <v>160</v>
      </c>
      <c r="H47" s="15"/>
      <c r="I47" s="15"/>
      <c r="J47" s="26"/>
      <c r="K47" s="581"/>
      <c r="L47" s="581"/>
      <c r="M47" s="277">
        <v>60</v>
      </c>
      <c r="N47" s="277">
        <v>101</v>
      </c>
      <c r="O47" s="25"/>
      <c r="P47" s="14">
        <f t="shared" si="4"/>
        <v>161</v>
      </c>
      <c r="Q47" s="17" t="s">
        <v>32</v>
      </c>
      <c r="R47" s="14">
        <v>111657</v>
      </c>
      <c r="S47" s="23" t="s">
        <v>33</v>
      </c>
      <c r="T47" s="16" t="s">
        <v>161</v>
      </c>
      <c r="U47" s="16" t="s">
        <v>90</v>
      </c>
      <c r="V47" s="16">
        <v>1012045</v>
      </c>
      <c r="W47" s="16" t="s">
        <v>9059</v>
      </c>
      <c r="X47" s="16"/>
    </row>
    <row r="48" spans="1:24">
      <c r="A48" s="597" t="s">
        <v>86</v>
      </c>
      <c r="B48" s="580" t="s">
        <v>92</v>
      </c>
      <c r="C48" s="27" t="s">
        <v>9061</v>
      </c>
      <c r="D48" s="15" t="s">
        <v>159</v>
      </c>
      <c r="E48" s="588">
        <v>45793.041666666664</v>
      </c>
      <c r="F48" s="15">
        <v>10.3</v>
      </c>
      <c r="G48" s="37" t="s">
        <v>160</v>
      </c>
      <c r="H48" s="15"/>
      <c r="I48" s="15"/>
      <c r="J48" s="26"/>
      <c r="K48" s="581"/>
      <c r="L48" s="581"/>
      <c r="M48" s="277">
        <v>60</v>
      </c>
      <c r="N48" s="277">
        <v>101</v>
      </c>
      <c r="O48" s="25"/>
      <c r="P48" s="14">
        <f t="shared" si="4"/>
        <v>161</v>
      </c>
      <c r="Q48" s="17" t="s">
        <v>32</v>
      </c>
      <c r="R48" s="14">
        <v>111671</v>
      </c>
      <c r="S48" s="23" t="s">
        <v>33</v>
      </c>
      <c r="T48" s="16" t="s">
        <v>161</v>
      </c>
      <c r="U48" s="16" t="s">
        <v>90</v>
      </c>
      <c r="V48" s="16">
        <v>1012046</v>
      </c>
      <c r="W48" s="16" t="s">
        <v>9059</v>
      </c>
      <c r="X48" s="16"/>
    </row>
    <row r="49" spans="1:24">
      <c r="A49" s="45" t="s">
        <v>152</v>
      </c>
      <c r="B49" s="45" t="s">
        <v>78</v>
      </c>
      <c r="C49" s="35" t="s">
        <v>9062</v>
      </c>
      <c r="D49" s="15" t="s">
        <v>932</v>
      </c>
      <c r="E49" s="24">
        <v>45793.003472222219</v>
      </c>
      <c r="F49" s="15">
        <v>10.3</v>
      </c>
      <c r="G49" s="37"/>
      <c r="H49" s="15"/>
      <c r="I49" s="15"/>
      <c r="J49" s="26"/>
      <c r="K49" s="277">
        <v>51</v>
      </c>
      <c r="L49" s="581"/>
      <c r="M49" s="277">
        <v>110</v>
      </c>
      <c r="N49" s="581"/>
      <c r="O49" s="25"/>
      <c r="P49" s="14">
        <f t="shared" si="4"/>
        <v>161</v>
      </c>
      <c r="Q49" s="17" t="s">
        <v>32</v>
      </c>
      <c r="R49" s="14">
        <v>111673</v>
      </c>
      <c r="S49" s="23" t="s">
        <v>33</v>
      </c>
      <c r="T49" s="16" t="s">
        <v>161</v>
      </c>
      <c r="U49" s="16" t="s">
        <v>90</v>
      </c>
      <c r="V49" s="16">
        <v>1012047</v>
      </c>
      <c r="W49" s="16" t="s">
        <v>9059</v>
      </c>
      <c r="X49" s="16"/>
    </row>
    <row r="50" spans="1:24">
      <c r="A50" s="15"/>
      <c r="B50" s="15"/>
      <c r="C50" s="15"/>
      <c r="D50" s="15"/>
      <c r="E50" s="15"/>
      <c r="F50" s="15"/>
      <c r="G50" s="37"/>
      <c r="H50" s="15"/>
      <c r="I50" s="15"/>
      <c r="J50" s="15"/>
      <c r="K50" s="45"/>
      <c r="L50" s="45"/>
      <c r="M50" s="45"/>
      <c r="N50" s="45"/>
      <c r="O50" s="15"/>
      <c r="P50" s="14">
        <f t="shared" si="4"/>
        <v>0</v>
      </c>
      <c r="Q50" s="14" t="s">
        <v>30</v>
      </c>
      <c r="R50" s="14"/>
      <c r="S50" s="14" t="s">
        <v>31</v>
      </c>
      <c r="T50" s="16"/>
      <c r="U50" s="16"/>
      <c r="V50" s="16"/>
      <c r="W50" s="16"/>
      <c r="X50" s="16"/>
    </row>
    <row r="51" spans="1:24">
      <c r="A51" s="11" t="s">
        <v>19</v>
      </c>
      <c r="B51" s="7"/>
      <c r="C51" s="7"/>
      <c r="D51" s="7"/>
      <c r="E51" s="11"/>
      <c r="F51" s="7"/>
      <c r="G51" s="7"/>
      <c r="H51" s="11">
        <f t="shared" ref="H51:P51" si="5">SUM(H44:H50)</f>
        <v>0</v>
      </c>
      <c r="I51" s="11">
        <f t="shared" si="5"/>
        <v>0</v>
      </c>
      <c r="J51" s="11">
        <f t="shared" si="5"/>
        <v>0</v>
      </c>
      <c r="K51" s="11">
        <f t="shared" si="5"/>
        <v>78</v>
      </c>
      <c r="L51" s="11">
        <f t="shared" si="5"/>
        <v>120</v>
      </c>
      <c r="M51" s="11">
        <f t="shared" si="5"/>
        <v>476</v>
      </c>
      <c r="N51" s="11">
        <f t="shared" si="5"/>
        <v>292</v>
      </c>
      <c r="O51" s="11">
        <f t="shared" si="5"/>
        <v>0</v>
      </c>
      <c r="P51" s="11">
        <f t="shared" si="5"/>
        <v>966</v>
      </c>
      <c r="Q51" s="12"/>
      <c r="R51" s="12"/>
      <c r="S51" s="12"/>
      <c r="T51" s="12"/>
      <c r="U51" s="12"/>
      <c r="V51" s="12"/>
      <c r="W51" s="12"/>
      <c r="X51" s="12"/>
    </row>
    <row r="52" spans="1:24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166" t="s">
        <v>34</v>
      </c>
      <c r="B53" s="1562"/>
      <c r="C53" s="1562"/>
      <c r="D53" s="1562"/>
      <c r="E53" s="1"/>
      <c r="F53" s="1"/>
      <c r="G53" s="1"/>
      <c r="H53" s="1"/>
      <c r="I53" s="1"/>
      <c r="J53" s="1563"/>
      <c r="K53" s="1563"/>
      <c r="L53" s="156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 ht="18">
      <c r="A54" s="187" t="s">
        <v>35</v>
      </c>
      <c r="B54" s="186" t="s">
        <v>36</v>
      </c>
      <c r="C54" s="239" t="s">
        <v>37</v>
      </c>
      <c r="D54" s="24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230" t="s">
        <v>169</v>
      </c>
      <c r="B55" s="1558" t="s">
        <v>1096</v>
      </c>
      <c r="C55" s="1558"/>
      <c r="D55" s="242"/>
      <c r="E55" s="41" t="s">
        <v>8995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4" t="s">
        <v>161</v>
      </c>
      <c r="B56" s="4" t="s">
        <v>715</v>
      </c>
      <c r="C56" s="4"/>
      <c r="D56" s="242"/>
      <c r="E56" s="4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4">
      <c r="A57" s="5" t="s">
        <v>42</v>
      </c>
      <c r="B57" s="1772" t="s">
        <v>8739</v>
      </c>
      <c r="C57" s="1772"/>
      <c r="D57" s="1"/>
      <c r="E57" s="1"/>
    </row>
    <row r="58" spans="1:24">
      <c r="A58" s="5" t="s">
        <v>42</v>
      </c>
      <c r="B58" s="1772"/>
      <c r="C58" s="1772"/>
    </row>
    <row r="59" spans="1:24">
      <c r="A59" s="5" t="s">
        <v>43</v>
      </c>
      <c r="B59" s="1772" t="s">
        <v>4731</v>
      </c>
      <c r="C59" s="1772"/>
      <c r="D59" s="1"/>
      <c r="E59" s="1"/>
    </row>
    <row r="60" spans="1:24">
      <c r="A60" s="5" t="s">
        <v>44</v>
      </c>
      <c r="B60" s="1772"/>
      <c r="C60" s="1772"/>
      <c r="D60" s="1"/>
      <c r="E60" s="1"/>
    </row>
  </sheetData>
  <mergeCells count="28">
    <mergeCell ref="B40:C40"/>
    <mergeCell ref="Q22:X22"/>
    <mergeCell ref="B33:D33"/>
    <mergeCell ref="J33:L33"/>
    <mergeCell ref="B35:C35"/>
    <mergeCell ref="B38:C38"/>
    <mergeCell ref="H22:P22"/>
    <mergeCell ref="B18:C18"/>
    <mergeCell ref="B19:C19"/>
    <mergeCell ref="B20:C20"/>
    <mergeCell ref="A22:F22"/>
    <mergeCell ref="B39:C39"/>
    <mergeCell ref="B15:C15"/>
    <mergeCell ref="A1:F1"/>
    <mergeCell ref="H1:P1"/>
    <mergeCell ref="Q1:X1"/>
    <mergeCell ref="B13:D13"/>
    <mergeCell ref="J13:L13"/>
    <mergeCell ref="A42:F42"/>
    <mergeCell ref="H42:P42"/>
    <mergeCell ref="Q42:X42"/>
    <mergeCell ref="B53:D53"/>
    <mergeCell ref="J53:L53"/>
    <mergeCell ref="B55:C55"/>
    <mergeCell ref="B57:C57"/>
    <mergeCell ref="B58:C58"/>
    <mergeCell ref="B59:C59"/>
    <mergeCell ref="B60:C60"/>
  </mergeCells>
  <conditionalFormatting sqref="B17">
    <cfRule type="expression" dxfId="16" priority="3">
      <formula>$AC17&lt;&gt;""</formula>
    </cfRule>
  </conditionalFormatting>
  <conditionalFormatting sqref="B37">
    <cfRule type="expression" dxfId="15" priority="7">
      <formula>$AC37&lt;&gt;""</formula>
    </cfRule>
  </conditionalFormatting>
  <conditionalFormatting sqref="B17:C17">
    <cfRule type="expression" dxfId="14" priority="1">
      <formula>$R17="Cancelled"</formula>
    </cfRule>
    <cfRule type="expression" dxfId="13" priority="4">
      <formula>$R17="Yes"</formula>
    </cfRule>
  </conditionalFormatting>
  <conditionalFormatting sqref="B37:C37">
    <cfRule type="expression" dxfId="12" priority="5">
      <formula>$R37="Cancelled"</formula>
    </cfRule>
    <cfRule type="expression" dxfId="11" priority="8">
      <formula>$R37="Yes"</formula>
    </cfRule>
  </conditionalFormatting>
  <conditionalFormatting sqref="C17">
    <cfRule type="expression" dxfId="10" priority="2">
      <formula>$AD17&lt;&gt;""</formula>
    </cfRule>
  </conditionalFormatting>
  <conditionalFormatting sqref="C37">
    <cfRule type="expression" dxfId="9" priority="6">
      <formula>$AD37&lt;&gt;""</formula>
    </cfRule>
  </conditionalFormatting>
  <dataValidations count="1">
    <dataValidation allowBlank="1" showInputMessage="1" showErrorMessage="1" prompt="If not available set: N/A" sqref="C37 C17" xr:uid="{F7324C43-D9E2-4EDB-BFC5-E1630B2FDFB7}"/>
  </dataValidations>
  <pageMargins left="0.7" right="0.7" top="0.75" bottom="0.75" header="0.3" footer="0.3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E72D9-9B75-40AC-B5A6-EE6085D7F450}">
  <dimension ref="A1:X38"/>
  <sheetViews>
    <sheetView topLeftCell="A23" workbookViewId="0">
      <selection activeCell="H21" sqref="H21:P21"/>
    </sheetView>
  </sheetViews>
  <sheetFormatPr defaultColWidth="11.42578125" defaultRowHeight="15"/>
  <cols>
    <col min="1" max="1" width="25.42578125" customWidth="1"/>
    <col min="2" max="2" width="11.85546875" customWidth="1"/>
    <col min="3" max="3" width="21.5703125" customWidth="1"/>
    <col min="4" max="4" width="12.42578125" customWidth="1"/>
    <col min="5" max="5" width="18.855468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4.8554687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9063</v>
      </c>
      <c r="B3" s="15" t="s">
        <v>78</v>
      </c>
      <c r="C3" s="15" t="s">
        <v>9064</v>
      </c>
      <c r="D3" s="15" t="s">
        <v>932</v>
      </c>
      <c r="E3" s="24">
        <v>45785.041666666664</v>
      </c>
      <c r="F3" s="15">
        <v>10.3</v>
      </c>
      <c r="G3" s="37"/>
      <c r="H3" s="15"/>
      <c r="I3" s="15"/>
      <c r="J3" s="15"/>
      <c r="K3" s="15">
        <v>161</v>
      </c>
      <c r="L3" s="15"/>
      <c r="M3" s="15"/>
      <c r="N3" s="15"/>
      <c r="O3" s="15"/>
      <c r="P3" s="14">
        <f t="shared" ref="P3:P9" si="0">SUM(H3:O3)</f>
        <v>161</v>
      </c>
      <c r="Q3" s="17" t="s">
        <v>32</v>
      </c>
      <c r="R3" s="14">
        <v>111547</v>
      </c>
      <c r="S3" s="23" t="s">
        <v>33</v>
      </c>
      <c r="T3" s="16" t="s">
        <v>161</v>
      </c>
      <c r="U3" s="16" t="s">
        <v>90</v>
      </c>
      <c r="V3" s="16">
        <v>1011943</v>
      </c>
      <c r="W3" s="16" t="s">
        <v>3735</v>
      </c>
      <c r="X3" s="16" t="s">
        <v>9065</v>
      </c>
    </row>
    <row r="4" spans="1:24">
      <c r="A4" s="15" t="s">
        <v>9063</v>
      </c>
      <c r="B4" s="15" t="s">
        <v>78</v>
      </c>
      <c r="C4" s="15" t="s">
        <v>9066</v>
      </c>
      <c r="D4" s="15" t="s">
        <v>88</v>
      </c>
      <c r="E4" s="24">
        <v>45785.166666666664</v>
      </c>
      <c r="F4" s="15">
        <v>10.3</v>
      </c>
      <c r="G4" s="37"/>
      <c r="H4" s="15"/>
      <c r="I4" s="15"/>
      <c r="J4" s="15"/>
      <c r="K4" s="15">
        <v>161</v>
      </c>
      <c r="L4" s="15"/>
      <c r="M4" s="15"/>
      <c r="N4" s="15"/>
      <c r="O4" s="15"/>
      <c r="P4" s="14">
        <f t="shared" si="0"/>
        <v>161</v>
      </c>
      <c r="Q4" s="17" t="s">
        <v>32</v>
      </c>
      <c r="R4" s="14">
        <v>111548</v>
      </c>
      <c r="S4" s="23" t="s">
        <v>33</v>
      </c>
      <c r="T4" s="16" t="s">
        <v>161</v>
      </c>
      <c r="U4" s="16" t="s">
        <v>90</v>
      </c>
      <c r="V4" s="16">
        <v>1011944</v>
      </c>
      <c r="W4" s="16" t="s">
        <v>3735</v>
      </c>
      <c r="X4" s="16" t="s">
        <v>9065</v>
      </c>
    </row>
    <row r="5" spans="1:24">
      <c r="A5" s="15" t="s">
        <v>9063</v>
      </c>
      <c r="B5" s="15" t="s">
        <v>78</v>
      </c>
      <c r="C5" s="15" t="s">
        <v>9067</v>
      </c>
      <c r="D5" s="15" t="s">
        <v>88</v>
      </c>
      <c r="E5" s="24">
        <v>45785.166666666664</v>
      </c>
      <c r="F5" s="15">
        <v>10.3</v>
      </c>
      <c r="G5" s="37"/>
      <c r="H5" s="15"/>
      <c r="I5" s="15"/>
      <c r="J5" s="15"/>
      <c r="K5" s="15">
        <v>96</v>
      </c>
      <c r="L5" s="15">
        <v>65</v>
      </c>
      <c r="M5" s="15"/>
      <c r="N5" s="15"/>
      <c r="O5" s="15"/>
      <c r="P5" s="14">
        <f t="shared" si="0"/>
        <v>161</v>
      </c>
      <c r="Q5" s="17" t="s">
        <v>32</v>
      </c>
      <c r="R5" s="14">
        <v>111549</v>
      </c>
      <c r="S5" s="23" t="s">
        <v>33</v>
      </c>
      <c r="T5" s="16" t="s">
        <v>161</v>
      </c>
      <c r="U5" s="16" t="s">
        <v>90</v>
      </c>
      <c r="V5" s="16">
        <v>1011946</v>
      </c>
      <c r="W5" s="16" t="s">
        <v>3735</v>
      </c>
      <c r="X5" s="16" t="s">
        <v>9065</v>
      </c>
    </row>
    <row r="6" spans="1:24">
      <c r="A6" s="15" t="s">
        <v>9063</v>
      </c>
      <c r="B6" s="15" t="s">
        <v>78</v>
      </c>
      <c r="C6" s="15" t="s">
        <v>9068</v>
      </c>
      <c r="D6" s="15" t="s">
        <v>99</v>
      </c>
      <c r="E6" s="24">
        <v>45786.277777777781</v>
      </c>
      <c r="F6" s="15">
        <v>10.8</v>
      </c>
      <c r="G6" s="37"/>
      <c r="H6" s="15"/>
      <c r="I6" s="15"/>
      <c r="J6" s="15"/>
      <c r="K6" s="15"/>
      <c r="L6" s="15">
        <v>100</v>
      </c>
      <c r="M6" s="15">
        <v>61</v>
      </c>
      <c r="N6" s="15"/>
      <c r="O6" s="15"/>
      <c r="P6" s="14">
        <f t="shared" si="0"/>
        <v>161</v>
      </c>
      <c r="Q6" s="17" t="s">
        <v>32</v>
      </c>
      <c r="R6" s="14">
        <v>111550</v>
      </c>
      <c r="S6" s="23" t="s">
        <v>33</v>
      </c>
      <c r="T6" s="16" t="s">
        <v>100</v>
      </c>
      <c r="U6" s="16" t="s">
        <v>90</v>
      </c>
      <c r="V6" s="16">
        <v>1011947</v>
      </c>
      <c r="W6" s="16" t="s">
        <v>9069</v>
      </c>
      <c r="X6" s="16" t="s">
        <v>9065</v>
      </c>
    </row>
    <row r="7" spans="1:24">
      <c r="A7" s="15" t="s">
        <v>9063</v>
      </c>
      <c r="B7" s="15" t="s">
        <v>78</v>
      </c>
      <c r="C7" s="15" t="s">
        <v>9070</v>
      </c>
      <c r="D7" s="15" t="s">
        <v>99</v>
      </c>
      <c r="E7" s="24">
        <v>45786.277777777781</v>
      </c>
      <c r="F7" s="15">
        <v>10.8</v>
      </c>
      <c r="G7" s="37"/>
      <c r="H7" s="15"/>
      <c r="I7" s="15"/>
      <c r="J7" s="15"/>
      <c r="K7" s="15"/>
      <c r="L7" s="15">
        <v>121</v>
      </c>
      <c r="M7" s="15">
        <v>40</v>
      </c>
      <c r="N7" s="15"/>
      <c r="O7" s="15"/>
      <c r="P7" s="14">
        <f t="shared" si="0"/>
        <v>161</v>
      </c>
      <c r="Q7" s="17" t="s">
        <v>32</v>
      </c>
      <c r="R7" s="14">
        <v>111551</v>
      </c>
      <c r="S7" s="23" t="s">
        <v>33</v>
      </c>
      <c r="T7" s="16" t="s">
        <v>100</v>
      </c>
      <c r="U7" s="16" t="s">
        <v>90</v>
      </c>
      <c r="V7" s="16">
        <v>1011948</v>
      </c>
      <c r="W7" s="16" t="s">
        <v>9069</v>
      </c>
      <c r="X7" s="16" t="s">
        <v>9065</v>
      </c>
    </row>
    <row r="8" spans="1:24">
      <c r="A8" s="15" t="s">
        <v>9063</v>
      </c>
      <c r="B8" s="15" t="s">
        <v>78</v>
      </c>
      <c r="C8" s="15" t="s">
        <v>9071</v>
      </c>
      <c r="D8" s="15" t="s">
        <v>99</v>
      </c>
      <c r="E8" s="24">
        <v>45786.277777777781</v>
      </c>
      <c r="F8" s="15">
        <v>10.8</v>
      </c>
      <c r="G8" s="37"/>
      <c r="H8" s="15"/>
      <c r="I8" s="15"/>
      <c r="J8" s="15"/>
      <c r="K8" s="15"/>
      <c r="L8" s="15">
        <v>81</v>
      </c>
      <c r="M8" s="15"/>
      <c r="N8" s="15"/>
      <c r="O8" s="15"/>
      <c r="P8" s="14">
        <f t="shared" si="0"/>
        <v>81</v>
      </c>
      <c r="Q8" s="17" t="s">
        <v>32</v>
      </c>
      <c r="R8" s="14">
        <v>111552</v>
      </c>
      <c r="S8" s="23" t="s">
        <v>33</v>
      </c>
      <c r="T8" s="16" t="s">
        <v>100</v>
      </c>
      <c r="U8" s="16" t="s">
        <v>90</v>
      </c>
      <c r="V8" s="16">
        <v>1011950</v>
      </c>
      <c r="W8" s="16" t="s">
        <v>9069</v>
      </c>
      <c r="X8" s="16" t="s">
        <v>9065</v>
      </c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418</v>
      </c>
      <c r="L10" s="11">
        <f t="shared" si="1"/>
        <v>367</v>
      </c>
      <c r="M10" s="11">
        <f t="shared" si="1"/>
        <v>101</v>
      </c>
      <c r="N10" s="11">
        <f t="shared" si="1"/>
        <v>0</v>
      </c>
      <c r="O10" s="11">
        <f t="shared" si="1"/>
        <v>0</v>
      </c>
      <c r="P10" s="11">
        <f t="shared" si="1"/>
        <v>886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 t="s">
        <v>9072</v>
      </c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8018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100</v>
      </c>
      <c r="B14" s="1564" t="s">
        <v>9073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161</v>
      </c>
      <c r="B15" s="1564" t="s">
        <v>8090</v>
      </c>
      <c r="C15" s="1564"/>
      <c r="D15" s="1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1440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358400321526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772" t="s">
        <v>9074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6283</v>
      </c>
      <c r="B21" s="1559"/>
      <c r="C21" s="1559"/>
      <c r="D21" s="1559"/>
      <c r="E21" s="1559"/>
      <c r="F21" s="1559"/>
      <c r="G21" s="7"/>
      <c r="H21" s="1559" t="s">
        <v>6284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/>
      <c r="B23" s="15"/>
      <c r="C23" s="15"/>
      <c r="D23" s="15" t="s">
        <v>1373</v>
      </c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ref="P23:P29" si="2">SUM(H23:O23)</f>
        <v>0</v>
      </c>
      <c r="Q23" s="17" t="s">
        <v>32</v>
      </c>
      <c r="R23" s="14"/>
      <c r="S23" s="14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7" t="s">
        <v>32</v>
      </c>
      <c r="R24" s="14"/>
      <c r="S24" s="14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23" t="s">
        <v>33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0</v>
      </c>
      <c r="M30" s="11">
        <f t="shared" si="3"/>
        <v>0</v>
      </c>
      <c r="N30" s="11">
        <f t="shared" si="3"/>
        <v>0</v>
      </c>
      <c r="O30" s="11">
        <f t="shared" si="3"/>
        <v>0</v>
      </c>
      <c r="P30" s="11">
        <f t="shared" si="3"/>
        <v>0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/>
      <c r="B34" s="1564"/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/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/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1">
    <mergeCell ref="B37:C37"/>
    <mergeCell ref="B38:C38"/>
    <mergeCell ref="B15:C15"/>
    <mergeCell ref="Q21:X21"/>
    <mergeCell ref="B32:D32"/>
    <mergeCell ref="J32:L32"/>
    <mergeCell ref="B34:C34"/>
    <mergeCell ref="B35:C35"/>
    <mergeCell ref="B36:C36"/>
    <mergeCell ref="B16:C16"/>
    <mergeCell ref="B17:C17"/>
    <mergeCell ref="B18:C18"/>
    <mergeCell ref="B19:C19"/>
    <mergeCell ref="A21:F21"/>
    <mergeCell ref="H21:P21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49BBC-7390-4661-B47A-D578F7B84131}">
  <dimension ref="A1:X37"/>
  <sheetViews>
    <sheetView topLeftCell="A28" workbookViewId="0">
      <selection activeCell="F8" sqref="F8"/>
    </sheetView>
  </sheetViews>
  <sheetFormatPr defaultColWidth="11.42578125" defaultRowHeight="15"/>
  <cols>
    <col min="1" max="1" width="25.42578125" customWidth="1"/>
    <col min="2" max="2" width="12.7109375" customWidth="1"/>
    <col min="3" max="3" width="15.85546875" customWidth="1"/>
    <col min="4" max="4" width="12.42578125" customWidth="1"/>
    <col min="5" max="5" width="19.425781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1" customWidth="1"/>
  </cols>
  <sheetData>
    <row r="1" spans="1:24" ht="23.25">
      <c r="A1" s="1764" t="s">
        <v>9075</v>
      </c>
      <c r="B1" s="1764"/>
      <c r="C1" s="1764"/>
      <c r="D1" s="1764"/>
      <c r="E1" s="1764"/>
      <c r="F1" s="1764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60" t="s">
        <v>9077</v>
      </c>
      <c r="R1" s="1561"/>
      <c r="S1" s="1561"/>
      <c r="T1" s="1561"/>
      <c r="U1" s="1561"/>
      <c r="V1" s="1561"/>
      <c r="W1" s="1561"/>
      <c r="X1" s="1561"/>
    </row>
    <row r="2" spans="1:24" ht="26.25">
      <c r="A2" s="378" t="s">
        <v>3</v>
      </c>
      <c r="B2" s="378" t="s">
        <v>4</v>
      </c>
      <c r="C2" s="378" t="s">
        <v>5</v>
      </c>
      <c r="D2" s="378" t="s">
        <v>6</v>
      </c>
      <c r="E2" s="378" t="s">
        <v>7</v>
      </c>
      <c r="F2" s="37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00" t="s">
        <v>8425</v>
      </c>
      <c r="B3" s="300" t="s">
        <v>134</v>
      </c>
      <c r="C3" s="300" t="s">
        <v>9078</v>
      </c>
      <c r="D3" s="300" t="s">
        <v>2892</v>
      </c>
      <c r="E3" s="301">
        <v>45782.274305555555</v>
      </c>
      <c r="F3" s="300">
        <v>10.3</v>
      </c>
      <c r="G3" s="37"/>
      <c r="H3" s="15"/>
      <c r="I3" s="15"/>
      <c r="J3" s="15"/>
      <c r="K3" s="15"/>
      <c r="L3" s="15">
        <v>161</v>
      </c>
      <c r="M3" s="15"/>
      <c r="N3" s="15"/>
      <c r="O3" s="15"/>
      <c r="P3" s="14">
        <f t="shared" ref="P3:P9" si="0">SUM(H3:O3)</f>
        <v>161</v>
      </c>
      <c r="Q3" s="17" t="s">
        <v>32</v>
      </c>
      <c r="R3" s="14"/>
      <c r="S3" s="14" t="s">
        <v>33</v>
      </c>
      <c r="T3" s="16" t="s">
        <v>161</v>
      </c>
      <c r="U3" s="16" t="s">
        <v>90</v>
      </c>
      <c r="V3" s="16"/>
      <c r="W3" s="16" t="s">
        <v>9079</v>
      </c>
      <c r="X3" s="16"/>
    </row>
    <row r="4" spans="1:24">
      <c r="A4" s="300" t="s">
        <v>558</v>
      </c>
      <c r="B4" s="300" t="s">
        <v>92</v>
      </c>
      <c r="C4" s="300" t="s">
        <v>9080</v>
      </c>
      <c r="D4" s="300" t="s">
        <v>159</v>
      </c>
      <c r="E4" s="301">
        <v>45784.041666666664</v>
      </c>
      <c r="F4" s="300">
        <v>10.3</v>
      </c>
      <c r="G4" s="37"/>
      <c r="H4" s="15"/>
      <c r="I4" s="15"/>
      <c r="J4" s="15"/>
      <c r="K4" s="15"/>
      <c r="L4" s="15">
        <v>80</v>
      </c>
      <c r="M4" s="15">
        <v>81</v>
      </c>
      <c r="N4" s="15"/>
      <c r="O4" s="15"/>
      <c r="P4" s="14">
        <f t="shared" si="0"/>
        <v>161</v>
      </c>
      <c r="Q4" s="17" t="s">
        <v>32</v>
      </c>
      <c r="R4" s="14"/>
      <c r="S4" s="14" t="s">
        <v>33</v>
      </c>
      <c r="T4" s="16" t="s">
        <v>161</v>
      </c>
      <c r="U4" s="16" t="s">
        <v>90</v>
      </c>
      <c r="V4" s="16"/>
      <c r="W4" s="16" t="s">
        <v>9081</v>
      </c>
      <c r="X4" s="16"/>
    </row>
    <row r="5" spans="1:24">
      <c r="A5" s="300" t="s">
        <v>86</v>
      </c>
      <c r="B5" s="300" t="s">
        <v>78</v>
      </c>
      <c r="C5" s="300" t="s">
        <v>9082</v>
      </c>
      <c r="D5" s="300" t="s">
        <v>99</v>
      </c>
      <c r="E5" s="301">
        <v>45782.274305555555</v>
      </c>
      <c r="F5" s="300">
        <v>10.8</v>
      </c>
      <c r="G5" s="37"/>
      <c r="H5" s="15"/>
      <c r="I5" s="15"/>
      <c r="J5" s="15"/>
      <c r="K5" s="15">
        <v>107</v>
      </c>
      <c r="L5" s="15">
        <v>54</v>
      </c>
      <c r="M5" s="15"/>
      <c r="N5" s="15"/>
      <c r="O5" s="15"/>
      <c r="P5" s="14">
        <f t="shared" si="0"/>
        <v>161</v>
      </c>
      <c r="Q5" s="17" t="s">
        <v>32</v>
      </c>
      <c r="R5" s="14"/>
      <c r="S5" s="23" t="s">
        <v>33</v>
      </c>
      <c r="T5" s="16" t="s">
        <v>100</v>
      </c>
      <c r="U5" s="16" t="s">
        <v>90</v>
      </c>
      <c r="V5" s="16"/>
      <c r="W5" s="16" t="s">
        <v>9083</v>
      </c>
      <c r="X5" s="16"/>
    </row>
    <row r="6" spans="1:24">
      <c r="A6" s="300" t="s">
        <v>86</v>
      </c>
      <c r="B6" s="300" t="s">
        <v>92</v>
      </c>
      <c r="C6" s="300" t="s">
        <v>9084</v>
      </c>
      <c r="D6" s="300" t="s">
        <v>159</v>
      </c>
      <c r="E6" s="301">
        <v>45784.041666666664</v>
      </c>
      <c r="F6" s="300">
        <v>10.3</v>
      </c>
      <c r="G6" s="37"/>
      <c r="H6" s="15"/>
      <c r="I6" s="15"/>
      <c r="J6" s="15"/>
      <c r="K6" s="15">
        <v>161</v>
      </c>
      <c r="L6" s="15"/>
      <c r="M6" s="15"/>
      <c r="N6" s="15"/>
      <c r="O6" s="15"/>
      <c r="P6" s="14">
        <f t="shared" si="0"/>
        <v>161</v>
      </c>
      <c r="Q6" s="17" t="s">
        <v>32</v>
      </c>
      <c r="R6" s="14"/>
      <c r="S6" s="14" t="s">
        <v>31</v>
      </c>
      <c r="T6" s="16" t="s">
        <v>161</v>
      </c>
      <c r="U6" s="16" t="s">
        <v>90</v>
      </c>
      <c r="V6" s="16"/>
      <c r="W6" s="16" t="s">
        <v>9081</v>
      </c>
      <c r="X6" s="16"/>
    </row>
    <row r="7" spans="1:24">
      <c r="A7" s="300" t="s">
        <v>86</v>
      </c>
      <c r="B7" s="300" t="s">
        <v>92</v>
      </c>
      <c r="C7" s="300" t="s">
        <v>9085</v>
      </c>
      <c r="D7" s="300" t="s">
        <v>159</v>
      </c>
      <c r="E7" s="301">
        <v>45784.041666666664</v>
      </c>
      <c r="F7" s="300">
        <v>10.3</v>
      </c>
      <c r="G7" s="37"/>
      <c r="H7" s="15"/>
      <c r="I7" s="15"/>
      <c r="J7" s="15"/>
      <c r="K7" s="15"/>
      <c r="L7" s="15">
        <v>161</v>
      </c>
      <c r="M7" s="15"/>
      <c r="N7" s="15"/>
      <c r="O7" s="15"/>
      <c r="P7" s="14">
        <f t="shared" si="0"/>
        <v>161</v>
      </c>
      <c r="Q7" s="17" t="s">
        <v>32</v>
      </c>
      <c r="R7" s="14"/>
      <c r="S7" s="14" t="s">
        <v>31</v>
      </c>
      <c r="T7" s="16" t="s">
        <v>161</v>
      </c>
      <c r="U7" s="16" t="s">
        <v>90</v>
      </c>
      <c r="V7" s="16"/>
      <c r="W7" s="16" t="s">
        <v>9081</v>
      </c>
      <c r="X7" s="16"/>
    </row>
    <row r="8" spans="1:24">
      <c r="A8" s="300" t="s">
        <v>152</v>
      </c>
      <c r="B8" s="300" t="s">
        <v>78</v>
      </c>
      <c r="C8" s="300" t="s">
        <v>9086</v>
      </c>
      <c r="D8" s="300" t="s">
        <v>99</v>
      </c>
      <c r="E8" s="301">
        <v>45782.274305555555</v>
      </c>
      <c r="F8" s="300">
        <v>10.8</v>
      </c>
      <c r="G8" s="37"/>
      <c r="H8" s="15"/>
      <c r="I8" s="15"/>
      <c r="J8" s="15"/>
      <c r="K8" s="15"/>
      <c r="L8" s="15">
        <v>161</v>
      </c>
      <c r="M8" s="15"/>
      <c r="N8" s="15"/>
      <c r="O8" s="15"/>
      <c r="P8" s="14">
        <f t="shared" si="0"/>
        <v>161</v>
      </c>
      <c r="Q8" s="17" t="s">
        <v>32</v>
      </c>
      <c r="R8" s="14"/>
      <c r="S8" s="14" t="s">
        <v>31</v>
      </c>
      <c r="T8" s="16" t="s">
        <v>100</v>
      </c>
      <c r="U8" s="16" t="s">
        <v>90</v>
      </c>
      <c r="V8" s="16"/>
      <c r="W8" s="16" t="s">
        <v>9083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268</v>
      </c>
      <c r="L10" s="11">
        <f t="shared" si="1"/>
        <v>617</v>
      </c>
      <c r="M10" s="11">
        <f t="shared" si="1"/>
        <v>81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/>
      <c r="B14" s="1564"/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6283</v>
      </c>
      <c r="B20" s="1559"/>
      <c r="C20" s="1559"/>
      <c r="D20" s="1559"/>
      <c r="E20" s="1559"/>
      <c r="F20" s="1559"/>
      <c r="G20" s="7"/>
      <c r="H20" s="1559" t="s">
        <v>6284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2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/>
      <c r="B22" s="15"/>
      <c r="C22" s="15"/>
      <c r="D22" s="15" t="s">
        <v>1373</v>
      </c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ref="P22:P28" si="2">SUM(H22:O22)</f>
        <v>0</v>
      </c>
      <c r="Q22" s="17" t="s">
        <v>32</v>
      </c>
      <c r="R22" s="14"/>
      <c r="S22" s="14" t="s">
        <v>33</v>
      </c>
      <c r="T22" s="16"/>
      <c r="U22" s="16"/>
      <c r="V22" s="16"/>
      <c r="W22" s="16"/>
      <c r="X22" s="16"/>
    </row>
    <row r="23" spans="1:24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7" t="s">
        <v>32</v>
      </c>
      <c r="R23" s="14"/>
      <c r="S23" s="14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4" t="s">
        <v>30</v>
      </c>
      <c r="R24" s="14"/>
      <c r="S24" s="23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14" t="s">
        <v>31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0</v>
      </c>
      <c r="K29" s="11">
        <f t="shared" si="3"/>
        <v>0</v>
      </c>
      <c r="L29" s="11">
        <f t="shared" si="3"/>
        <v>0</v>
      </c>
      <c r="M29" s="11">
        <f t="shared" si="3"/>
        <v>0</v>
      </c>
      <c r="N29" s="11">
        <f t="shared" si="3"/>
        <v>0</v>
      </c>
      <c r="O29" s="11">
        <f t="shared" si="3"/>
        <v>0</v>
      </c>
      <c r="P29" s="11">
        <f t="shared" si="3"/>
        <v>0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4"/>
      <c r="B33" s="1564"/>
      <c r="C33" s="1564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42</v>
      </c>
      <c r="B34" s="1772"/>
      <c r="C34" s="1772"/>
      <c r="D34" s="1"/>
      <c r="E34" s="1"/>
    </row>
    <row r="35" spans="1:23">
      <c r="A35" s="5" t="s">
        <v>42</v>
      </c>
      <c r="B35" s="1772"/>
      <c r="C35" s="1772"/>
    </row>
    <row r="36" spans="1:23">
      <c r="A36" s="5" t="s">
        <v>43</v>
      </c>
      <c r="B36" s="1772"/>
      <c r="C36" s="1772"/>
      <c r="D36" s="1"/>
      <c r="E36" s="1"/>
    </row>
    <row r="37" spans="1:23">
      <c r="A37" s="5" t="s">
        <v>44</v>
      </c>
      <c r="B37" s="1772"/>
      <c r="C37" s="1772"/>
      <c r="D37" s="1"/>
      <c r="E37" s="1"/>
    </row>
  </sheetData>
  <mergeCells count="20">
    <mergeCell ref="B36:C36"/>
    <mergeCell ref="B37:C37"/>
    <mergeCell ref="Q20:X20"/>
    <mergeCell ref="B31:D31"/>
    <mergeCell ref="J31:L31"/>
    <mergeCell ref="B33:C33"/>
    <mergeCell ref="B34:C34"/>
    <mergeCell ref="B35:C35"/>
    <mergeCell ref="H20:P20"/>
    <mergeCell ref="B15:C15"/>
    <mergeCell ref="B16:C16"/>
    <mergeCell ref="B17:C17"/>
    <mergeCell ref="B18:C18"/>
    <mergeCell ref="A20:F20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5FF1-5130-4CC8-8F84-91AD3DE4969B}">
  <dimension ref="A1:X56"/>
  <sheetViews>
    <sheetView topLeftCell="A23" workbookViewId="0">
      <selection activeCell="H61" sqref="H61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0.7109375" customWidth="1"/>
    <col min="6" max="7" width="9.140625" bestFit="1" customWidth="1"/>
    <col min="8" max="8" width="24.28515625" customWidth="1"/>
    <col min="9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5.7109375" customWidth="1"/>
  </cols>
  <sheetData>
    <row r="1" spans="1:24" ht="23.25">
      <c r="A1" s="1764" t="s">
        <v>9087</v>
      </c>
      <c r="B1" s="1764"/>
      <c r="C1" s="1764"/>
      <c r="D1" s="1764"/>
      <c r="E1" s="1764"/>
      <c r="F1" s="1764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60" t="s">
        <v>9088</v>
      </c>
      <c r="R1" s="1561"/>
      <c r="S1" s="1561"/>
      <c r="T1" s="1561"/>
      <c r="U1" s="1561"/>
      <c r="V1" s="1561"/>
      <c r="W1" s="1561"/>
      <c r="X1" s="1561"/>
    </row>
    <row r="2" spans="1:24" ht="26.25">
      <c r="A2" s="378" t="s">
        <v>3</v>
      </c>
      <c r="B2" s="378" t="s">
        <v>4</v>
      </c>
      <c r="C2" s="378" t="s">
        <v>5</v>
      </c>
      <c r="D2" s="378" t="s">
        <v>6</v>
      </c>
      <c r="E2" s="378" t="s">
        <v>7</v>
      </c>
      <c r="F2" s="37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00" t="s">
        <v>9089</v>
      </c>
      <c r="B3" s="300" t="s">
        <v>75</v>
      </c>
      <c r="C3" s="189" t="s">
        <v>9090</v>
      </c>
      <c r="D3" s="300" t="s">
        <v>74</v>
      </c>
      <c r="E3" s="301">
        <v>45779.524305555555</v>
      </c>
      <c r="F3" s="300">
        <v>15.3</v>
      </c>
      <c r="G3" s="37"/>
      <c r="H3" s="15"/>
      <c r="I3" s="15"/>
      <c r="J3" s="15">
        <v>54</v>
      </c>
      <c r="K3" s="15">
        <v>81</v>
      </c>
      <c r="L3" s="15"/>
      <c r="M3" s="15"/>
      <c r="N3" s="15"/>
      <c r="O3" s="15"/>
      <c r="P3" s="14">
        <f t="shared" ref="P3:P9" si="0">SUM(H3:O3)</f>
        <v>135</v>
      </c>
      <c r="Q3" s="14" t="s">
        <v>30</v>
      </c>
      <c r="R3" s="14" t="s">
        <v>9091</v>
      </c>
      <c r="S3" s="14" t="s">
        <v>33</v>
      </c>
      <c r="T3" s="16" t="s">
        <v>169</v>
      </c>
      <c r="U3" s="16"/>
      <c r="V3" s="16"/>
      <c r="W3" s="16" t="s">
        <v>3743</v>
      </c>
      <c r="X3" s="16"/>
    </row>
    <row r="4" spans="1:24" s="69" customFormat="1">
      <c r="A4" s="398" t="s">
        <v>9092</v>
      </c>
      <c r="B4" s="398" t="s">
        <v>65</v>
      </c>
      <c r="C4" s="398" t="s">
        <v>9093</v>
      </c>
      <c r="D4" s="398" t="s">
        <v>64</v>
      </c>
      <c r="E4" s="399">
        <v>45781.472222222219</v>
      </c>
      <c r="F4" s="398">
        <v>14.8</v>
      </c>
      <c r="G4" s="46"/>
      <c r="H4" s="351"/>
      <c r="I4" s="351"/>
      <c r="J4" s="351"/>
      <c r="K4" s="351"/>
      <c r="L4" s="351">
        <v>161</v>
      </c>
      <c r="M4" s="351"/>
      <c r="N4" s="351"/>
      <c r="O4" s="351"/>
      <c r="P4" s="352">
        <f t="shared" si="0"/>
        <v>161</v>
      </c>
      <c r="Q4" s="352" t="s">
        <v>30</v>
      </c>
      <c r="R4" s="352">
        <v>111442</v>
      </c>
      <c r="S4" s="352" t="s">
        <v>33</v>
      </c>
      <c r="T4" s="354" t="s">
        <v>169</v>
      </c>
      <c r="U4" s="354" t="s">
        <v>90</v>
      </c>
      <c r="V4" s="354"/>
      <c r="W4" s="354" t="s">
        <v>9094</v>
      </c>
      <c r="X4" s="354"/>
    </row>
    <row r="5" spans="1:24" s="69" customFormat="1">
      <c r="A5" s="398" t="s">
        <v>9095</v>
      </c>
      <c r="B5" s="398" t="s">
        <v>65</v>
      </c>
      <c r="C5" s="398" t="s">
        <v>9096</v>
      </c>
      <c r="D5" s="398" t="s">
        <v>64</v>
      </c>
      <c r="E5" s="399">
        <v>45781.472222222219</v>
      </c>
      <c r="F5" s="398">
        <v>14.8</v>
      </c>
      <c r="G5" s="46"/>
      <c r="H5" s="351"/>
      <c r="I5" s="351"/>
      <c r="J5" s="351"/>
      <c r="K5" s="351"/>
      <c r="L5" s="351">
        <v>81</v>
      </c>
      <c r="M5" s="351"/>
      <c r="N5" s="351"/>
      <c r="O5" s="351"/>
      <c r="P5" s="352">
        <f t="shared" si="0"/>
        <v>81</v>
      </c>
      <c r="Q5" s="352" t="s">
        <v>30</v>
      </c>
      <c r="R5" s="352">
        <v>111440</v>
      </c>
      <c r="S5" s="353" t="s">
        <v>33</v>
      </c>
      <c r="T5" s="354" t="s">
        <v>169</v>
      </c>
      <c r="U5" s="354" t="s">
        <v>90</v>
      </c>
      <c r="V5" s="354"/>
      <c r="W5" s="354" t="s">
        <v>9094</v>
      </c>
      <c r="X5" s="354"/>
    </row>
    <row r="6" spans="1:24">
      <c r="A6" s="300" t="s">
        <v>122</v>
      </c>
      <c r="B6" s="300" t="s">
        <v>62</v>
      </c>
      <c r="C6" s="300" t="s">
        <v>9097</v>
      </c>
      <c r="D6" s="300" t="s">
        <v>61</v>
      </c>
      <c r="E6" s="301">
        <v>45780.774305555555</v>
      </c>
      <c r="F6" s="300">
        <v>13</v>
      </c>
      <c r="G6" s="316"/>
      <c r="H6" s="314"/>
      <c r="I6" s="314"/>
      <c r="J6" s="314">
        <v>80</v>
      </c>
      <c r="K6" s="314">
        <v>81</v>
      </c>
      <c r="L6" s="314"/>
      <c r="M6" s="314"/>
      <c r="N6" s="314"/>
      <c r="O6" s="314"/>
      <c r="P6" s="63">
        <f t="shared" si="0"/>
        <v>161</v>
      </c>
      <c r="Q6" s="14" t="s">
        <v>30</v>
      </c>
      <c r="R6" s="14">
        <v>111420</v>
      </c>
      <c r="S6" s="14" t="s">
        <v>31</v>
      </c>
      <c r="T6" s="16" t="s">
        <v>169</v>
      </c>
      <c r="U6" s="16" t="s">
        <v>90</v>
      </c>
      <c r="V6" s="16"/>
      <c r="W6" s="16" t="s">
        <v>9098</v>
      </c>
      <c r="X6" s="16"/>
    </row>
    <row r="7" spans="1:24">
      <c r="A7" s="300" t="s">
        <v>150</v>
      </c>
      <c r="B7" s="300" t="s">
        <v>57</v>
      </c>
      <c r="C7" s="300"/>
      <c r="D7" s="300"/>
      <c r="E7" s="301"/>
      <c r="F7" s="300"/>
      <c r="G7" s="37"/>
      <c r="H7" s="15"/>
      <c r="I7" s="15"/>
      <c r="J7" s="15">
        <v>150</v>
      </c>
      <c r="K7" s="15">
        <v>150</v>
      </c>
      <c r="L7" s="15"/>
      <c r="M7" s="15"/>
      <c r="N7" s="15"/>
      <c r="O7" s="15"/>
      <c r="P7" s="14">
        <f t="shared" si="0"/>
        <v>300</v>
      </c>
      <c r="Q7" s="14" t="s">
        <v>30</v>
      </c>
      <c r="R7" s="14"/>
      <c r="S7" s="14" t="s">
        <v>31</v>
      </c>
      <c r="T7" s="16" t="s">
        <v>169</v>
      </c>
      <c r="U7" s="16" t="s">
        <v>90</v>
      </c>
      <c r="V7" s="16"/>
      <c r="W7" s="16" t="s">
        <v>9099</v>
      </c>
      <c r="X7" s="16"/>
    </row>
    <row r="8" spans="1:24">
      <c r="A8" s="300" t="s">
        <v>8398</v>
      </c>
      <c r="B8" s="300" t="s">
        <v>57</v>
      </c>
      <c r="C8" s="300"/>
      <c r="D8" s="300"/>
      <c r="E8" s="301"/>
      <c r="F8" s="300"/>
      <c r="G8" s="37"/>
      <c r="H8" s="15"/>
      <c r="I8" s="15"/>
      <c r="J8" s="15"/>
      <c r="K8" s="15">
        <v>54</v>
      </c>
      <c r="L8" s="15"/>
      <c r="M8" s="15"/>
      <c r="N8" s="15"/>
      <c r="O8" s="15"/>
      <c r="P8" s="14">
        <f t="shared" si="0"/>
        <v>54</v>
      </c>
      <c r="Q8" s="14" t="s">
        <v>30</v>
      </c>
      <c r="R8" s="14"/>
      <c r="S8" s="14" t="s">
        <v>31</v>
      </c>
      <c r="T8" s="16" t="s">
        <v>169</v>
      </c>
      <c r="U8" s="16" t="s">
        <v>90</v>
      </c>
      <c r="V8" s="16"/>
      <c r="W8" s="16" t="s">
        <v>9099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284</v>
      </c>
      <c r="K10" s="11">
        <f t="shared" si="1"/>
        <v>366</v>
      </c>
      <c r="L10" s="11">
        <f t="shared" si="1"/>
        <v>242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892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26.25">
      <c r="A14" s="4"/>
      <c r="B14" s="1564"/>
      <c r="C14" s="1564"/>
      <c r="D14" s="242"/>
      <c r="E14" s="41" t="s">
        <v>8995</v>
      </c>
      <c r="F14" s="1"/>
      <c r="G14" s="1"/>
      <c r="H14" s="648" t="s">
        <v>9100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764" t="s">
        <v>9101</v>
      </c>
      <c r="B20" s="1764"/>
      <c r="C20" s="1764"/>
      <c r="D20" s="1764"/>
      <c r="E20" s="1764"/>
      <c r="F20" s="1764"/>
      <c r="G20" s="7"/>
      <c r="H20" s="1559" t="s">
        <v>9076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9102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378" t="s">
        <v>3</v>
      </c>
      <c r="B21" s="378" t="s">
        <v>4</v>
      </c>
      <c r="C21" s="378" t="s">
        <v>5</v>
      </c>
      <c r="D21" s="378" t="s">
        <v>6</v>
      </c>
      <c r="E21" s="378" t="s">
        <v>7</v>
      </c>
      <c r="F21" s="37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300" t="s">
        <v>2681</v>
      </c>
      <c r="B22" s="300" t="s">
        <v>1858</v>
      </c>
      <c r="C22" s="300" t="s">
        <v>8992</v>
      </c>
      <c r="D22" s="300" t="s">
        <v>99</v>
      </c>
      <c r="E22" s="301">
        <v>45781.274305555555</v>
      </c>
      <c r="F22" s="300">
        <v>10.8</v>
      </c>
      <c r="G22" s="37"/>
      <c r="H22" s="15"/>
      <c r="I22" s="15"/>
      <c r="J22" s="15"/>
      <c r="K22" s="15"/>
      <c r="L22" s="15">
        <v>161</v>
      </c>
      <c r="M22" s="15"/>
      <c r="N22" s="15"/>
      <c r="O22" s="15"/>
      <c r="P22" s="14">
        <f t="shared" ref="P22:P28" si="2">SUM(H22:O22)</f>
        <v>161</v>
      </c>
      <c r="Q22" s="17" t="s">
        <v>32</v>
      </c>
      <c r="R22" s="14"/>
      <c r="S22" s="14" t="s">
        <v>33</v>
      </c>
      <c r="T22" s="16" t="s">
        <v>100</v>
      </c>
      <c r="U22" s="16" t="s">
        <v>90</v>
      </c>
      <c r="V22" s="16"/>
      <c r="W22" s="16"/>
      <c r="X22" s="16"/>
    </row>
    <row r="23" spans="1:24">
      <c r="A23" s="300" t="s">
        <v>152</v>
      </c>
      <c r="B23" s="300" t="s">
        <v>1858</v>
      </c>
      <c r="C23" s="300" t="s">
        <v>9103</v>
      </c>
      <c r="D23" s="300" t="s">
        <v>586</v>
      </c>
      <c r="E23" s="301">
        <v>45781.003472222219</v>
      </c>
      <c r="F23" s="300">
        <v>10.3</v>
      </c>
      <c r="G23" s="37"/>
      <c r="H23" s="15"/>
      <c r="I23" s="15"/>
      <c r="J23" s="15"/>
      <c r="K23" s="15"/>
      <c r="L23" s="15">
        <v>107</v>
      </c>
      <c r="M23" s="15">
        <v>54</v>
      </c>
      <c r="N23" s="15"/>
      <c r="O23" s="15"/>
      <c r="P23" s="14">
        <f t="shared" si="2"/>
        <v>161</v>
      </c>
      <c r="Q23" s="17" t="s">
        <v>32</v>
      </c>
      <c r="R23" s="14" t="s">
        <v>9091</v>
      </c>
      <c r="S23" s="14" t="s">
        <v>33</v>
      </c>
      <c r="T23" s="16" t="s">
        <v>161</v>
      </c>
      <c r="U23" s="16" t="s">
        <v>90</v>
      </c>
      <c r="V23" s="16"/>
      <c r="W23" s="16"/>
      <c r="X23" s="16"/>
    </row>
    <row r="24" spans="1:24">
      <c r="A24" s="300" t="s">
        <v>152</v>
      </c>
      <c r="B24" s="300" t="s">
        <v>78</v>
      </c>
      <c r="C24" s="300" t="s">
        <v>8989</v>
      </c>
      <c r="D24" s="300" t="s">
        <v>99</v>
      </c>
      <c r="E24" s="301">
        <v>45781.274305555555</v>
      </c>
      <c r="F24" s="300">
        <v>10.8</v>
      </c>
      <c r="G24" s="37"/>
      <c r="H24" s="15"/>
      <c r="I24" s="15"/>
      <c r="J24" s="15"/>
      <c r="K24" s="15"/>
      <c r="L24" s="15">
        <v>107</v>
      </c>
      <c r="M24" s="15">
        <v>54</v>
      </c>
      <c r="N24" s="15"/>
      <c r="O24" s="15"/>
      <c r="P24" s="14">
        <f t="shared" si="2"/>
        <v>161</v>
      </c>
      <c r="Q24" s="17" t="s">
        <v>32</v>
      </c>
      <c r="R24" s="14" t="s">
        <v>9091</v>
      </c>
      <c r="S24" s="23" t="s">
        <v>33</v>
      </c>
      <c r="T24" s="16" t="s">
        <v>100</v>
      </c>
      <c r="U24" s="16" t="s">
        <v>90</v>
      </c>
      <c r="V24" s="16"/>
      <c r="W24" s="16"/>
      <c r="X24" s="16"/>
    </row>
    <row r="25" spans="1:24">
      <c r="A25" s="300" t="s">
        <v>152</v>
      </c>
      <c r="B25" s="300" t="s">
        <v>78</v>
      </c>
      <c r="C25" s="300" t="s">
        <v>8991</v>
      </c>
      <c r="D25" s="300" t="s">
        <v>99</v>
      </c>
      <c r="E25" s="301">
        <v>45781.274305555555</v>
      </c>
      <c r="F25" s="300">
        <v>10.8</v>
      </c>
      <c r="G25" s="37"/>
      <c r="H25" s="15"/>
      <c r="I25" s="15"/>
      <c r="J25" s="15"/>
      <c r="K25" s="15"/>
      <c r="L25" s="15">
        <v>80</v>
      </c>
      <c r="M25" s="15">
        <v>54</v>
      </c>
      <c r="N25" s="15"/>
      <c r="O25" s="15">
        <v>27</v>
      </c>
      <c r="P25" s="14">
        <f t="shared" si="2"/>
        <v>161</v>
      </c>
      <c r="Q25" s="17" t="s">
        <v>32</v>
      </c>
      <c r="R25" s="14" t="s">
        <v>9091</v>
      </c>
      <c r="S25" s="14" t="s">
        <v>31</v>
      </c>
      <c r="T25" s="16" t="s">
        <v>100</v>
      </c>
      <c r="U25" s="16" t="s">
        <v>90</v>
      </c>
      <c r="V25" s="16"/>
      <c r="W25" s="16"/>
      <c r="X25" s="16"/>
    </row>
    <row r="26" spans="1:24">
      <c r="A26" s="300" t="s">
        <v>114</v>
      </c>
      <c r="B26" s="300" t="s">
        <v>78</v>
      </c>
      <c r="C26" s="300" t="s">
        <v>8993</v>
      </c>
      <c r="D26" s="300" t="s">
        <v>99</v>
      </c>
      <c r="E26" s="301">
        <v>45781.274305555555</v>
      </c>
      <c r="F26" s="300">
        <v>10.8</v>
      </c>
      <c r="G26" s="37"/>
      <c r="H26" s="15"/>
      <c r="I26" s="15"/>
      <c r="J26" s="15"/>
      <c r="K26" s="15"/>
      <c r="L26" s="15">
        <v>80</v>
      </c>
      <c r="M26" s="15">
        <v>27</v>
      </c>
      <c r="N26" s="15">
        <v>27</v>
      </c>
      <c r="O26" s="15">
        <v>27</v>
      </c>
      <c r="P26" s="14">
        <f t="shared" si="2"/>
        <v>161</v>
      </c>
      <c r="Q26" s="17" t="s">
        <v>32</v>
      </c>
      <c r="R26" s="14">
        <v>111444</v>
      </c>
      <c r="S26" s="14" t="s">
        <v>31</v>
      </c>
      <c r="T26" s="16" t="s">
        <v>100</v>
      </c>
      <c r="U26" s="16" t="s">
        <v>90</v>
      </c>
      <c r="V26" s="16"/>
      <c r="W26" s="16"/>
      <c r="X26" s="16"/>
    </row>
    <row r="27" spans="1:24">
      <c r="A27" s="300" t="s">
        <v>152</v>
      </c>
      <c r="B27" s="300" t="s">
        <v>1858</v>
      </c>
      <c r="C27" s="300" t="s">
        <v>8994</v>
      </c>
      <c r="D27" s="300" t="s">
        <v>99</v>
      </c>
      <c r="E27" s="301">
        <v>45781.274305555555</v>
      </c>
      <c r="F27" s="300">
        <v>10.8</v>
      </c>
      <c r="G27" s="37"/>
      <c r="H27" s="15"/>
      <c r="I27" s="15"/>
      <c r="J27" s="15"/>
      <c r="K27" s="15"/>
      <c r="L27" s="15">
        <v>161</v>
      </c>
      <c r="M27" s="15"/>
      <c r="N27" s="15"/>
      <c r="O27" s="15"/>
      <c r="P27" s="14">
        <f t="shared" si="2"/>
        <v>161</v>
      </c>
      <c r="Q27" s="17" t="s">
        <v>32</v>
      </c>
      <c r="R27" s="14" t="s">
        <v>9091</v>
      </c>
      <c r="S27" s="14" t="s">
        <v>31</v>
      </c>
      <c r="T27" s="16" t="s">
        <v>100</v>
      </c>
      <c r="U27" s="16" t="s">
        <v>90</v>
      </c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0</v>
      </c>
      <c r="K29" s="11">
        <f t="shared" si="3"/>
        <v>0</v>
      </c>
      <c r="L29" s="11">
        <f t="shared" si="3"/>
        <v>696</v>
      </c>
      <c r="M29" s="11">
        <f t="shared" si="3"/>
        <v>189</v>
      </c>
      <c r="N29" s="11">
        <f t="shared" si="3"/>
        <v>27</v>
      </c>
      <c r="O29" s="11">
        <f t="shared" si="3"/>
        <v>54</v>
      </c>
      <c r="P29" s="11">
        <f t="shared" si="3"/>
        <v>966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/>
      <c r="B33" s="1564"/>
      <c r="C33" s="1564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/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772"/>
      <c r="C36" s="1772"/>
      <c r="D36" s="1"/>
      <c r="E36" s="1"/>
    </row>
    <row r="37" spans="1:24">
      <c r="A37" s="5" t="s">
        <v>44</v>
      </c>
      <c r="B37" s="1772"/>
      <c r="C37" s="1772"/>
      <c r="D37" s="1"/>
      <c r="E37" s="1"/>
    </row>
    <row r="39" spans="1:24" ht="23.25" customHeight="1">
      <c r="A39" s="1764" t="s">
        <v>9104</v>
      </c>
      <c r="B39" s="1764"/>
      <c r="C39" s="1764"/>
      <c r="D39" s="1764"/>
      <c r="E39" s="1764"/>
      <c r="F39" s="1764"/>
      <c r="G39" s="7"/>
      <c r="H39" s="1559" t="s">
        <v>9076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9105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378" t="s">
        <v>3</v>
      </c>
      <c r="B40" s="378" t="s">
        <v>4</v>
      </c>
      <c r="C40" s="378" t="s">
        <v>5</v>
      </c>
      <c r="D40" s="378" t="s">
        <v>6</v>
      </c>
      <c r="E40" s="378" t="s">
        <v>7</v>
      </c>
      <c r="F40" s="37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300" t="s">
        <v>119</v>
      </c>
      <c r="B41" s="300" t="s">
        <v>4816</v>
      </c>
      <c r="C41" s="300" t="s">
        <v>9106</v>
      </c>
      <c r="D41" s="300" t="s">
        <v>8561</v>
      </c>
      <c r="E41" s="301">
        <v>45781.118055555555</v>
      </c>
      <c r="F41" s="300">
        <v>10.3</v>
      </c>
      <c r="G41" s="37"/>
      <c r="H41" s="15"/>
      <c r="I41" s="15"/>
      <c r="J41" s="15"/>
      <c r="K41" s="15"/>
      <c r="L41" s="15">
        <v>54</v>
      </c>
      <c r="M41" s="15">
        <v>54</v>
      </c>
      <c r="N41" s="15">
        <v>53</v>
      </c>
      <c r="O41" s="15"/>
      <c r="P41" s="14">
        <f t="shared" ref="P41:P47" si="4">SUM(H41:O41)</f>
        <v>161</v>
      </c>
      <c r="Q41" s="17" t="s">
        <v>32</v>
      </c>
      <c r="R41" s="14" t="s">
        <v>9091</v>
      </c>
      <c r="S41" s="14" t="s">
        <v>33</v>
      </c>
      <c r="T41" s="16" t="s">
        <v>161</v>
      </c>
      <c r="U41" s="16" t="s">
        <v>90</v>
      </c>
      <c r="V41" s="16"/>
      <c r="W41" s="16" t="s">
        <v>9107</v>
      </c>
      <c r="X41" s="16"/>
    </row>
    <row r="42" spans="1:24">
      <c r="A42" s="300" t="s">
        <v>152</v>
      </c>
      <c r="B42" s="300" t="s">
        <v>1858</v>
      </c>
      <c r="C42" s="300" t="s">
        <v>9108</v>
      </c>
      <c r="D42" s="300" t="s">
        <v>99</v>
      </c>
      <c r="E42" s="301">
        <v>45781.274305555555</v>
      </c>
      <c r="F42" s="300">
        <v>10.8</v>
      </c>
      <c r="G42" s="37"/>
      <c r="H42" s="15"/>
      <c r="I42" s="15"/>
      <c r="J42" s="15"/>
      <c r="K42" s="15"/>
      <c r="L42" s="15">
        <v>161</v>
      </c>
      <c r="M42" s="15"/>
      <c r="N42" s="15"/>
      <c r="O42" s="15"/>
      <c r="P42" s="14">
        <f t="shared" si="4"/>
        <v>161</v>
      </c>
      <c r="Q42" s="17" t="s">
        <v>32</v>
      </c>
      <c r="R42" s="14" t="s">
        <v>9091</v>
      </c>
      <c r="S42" s="14" t="s">
        <v>33</v>
      </c>
      <c r="T42" s="16" t="s">
        <v>100</v>
      </c>
      <c r="U42" s="16" t="s">
        <v>90</v>
      </c>
      <c r="V42" s="16"/>
      <c r="W42" s="16"/>
      <c r="X42" s="16"/>
    </row>
    <row r="43" spans="1:24">
      <c r="A43" s="300" t="s">
        <v>8538</v>
      </c>
      <c r="B43" s="300" t="s">
        <v>57</v>
      </c>
      <c r="C43" s="300"/>
      <c r="D43" s="300"/>
      <c r="E43" s="300"/>
      <c r="F43" s="300"/>
      <c r="G43" s="37"/>
      <c r="H43" s="15"/>
      <c r="I43" s="15"/>
      <c r="J43" s="15"/>
      <c r="K43" s="15"/>
      <c r="L43" s="15">
        <v>81</v>
      </c>
      <c r="M43" s="15"/>
      <c r="N43" s="15"/>
      <c r="O43" s="15"/>
      <c r="P43" s="14">
        <f t="shared" si="4"/>
        <v>81</v>
      </c>
      <c r="Q43" s="14" t="s">
        <v>30</v>
      </c>
      <c r="R43" s="14"/>
      <c r="S43" s="23" t="s">
        <v>33</v>
      </c>
      <c r="T43" s="16" t="s">
        <v>169</v>
      </c>
      <c r="U43" s="16" t="s">
        <v>90</v>
      </c>
      <c r="V43" s="16"/>
      <c r="W43" s="16" t="s">
        <v>9109</v>
      </c>
      <c r="X43" s="16"/>
    </row>
    <row r="44" spans="1:24">
      <c r="A44" s="300" t="s">
        <v>145</v>
      </c>
      <c r="B44" s="300" t="s">
        <v>57</v>
      </c>
      <c r="C44" s="300"/>
      <c r="D44" s="300"/>
      <c r="E44" s="301"/>
      <c r="F44" s="300"/>
      <c r="G44" s="37"/>
      <c r="H44" s="15"/>
      <c r="I44" s="15"/>
      <c r="J44" s="15">
        <v>54</v>
      </c>
      <c r="K44" s="15"/>
      <c r="L44" s="15"/>
      <c r="M44" s="15"/>
      <c r="N44" s="15"/>
      <c r="O44" s="15"/>
      <c r="P44" s="14">
        <f t="shared" si="4"/>
        <v>54</v>
      </c>
      <c r="Q44" s="14" t="s">
        <v>30</v>
      </c>
      <c r="R44" s="14">
        <v>111433</v>
      </c>
      <c r="S44" s="14" t="s">
        <v>31</v>
      </c>
      <c r="T44" s="16" t="s">
        <v>169</v>
      </c>
      <c r="U44" s="16" t="s">
        <v>90</v>
      </c>
      <c r="V44" s="16"/>
      <c r="W44" s="16" t="s">
        <v>9099</v>
      </c>
      <c r="X44" s="16"/>
    </row>
    <row r="45" spans="1:24">
      <c r="A45" s="300" t="s">
        <v>142</v>
      </c>
      <c r="B45" s="300" t="s">
        <v>72</v>
      </c>
      <c r="C45" s="300" t="s">
        <v>9110</v>
      </c>
      <c r="D45" s="300" t="s">
        <v>71</v>
      </c>
      <c r="E45" s="301">
        <v>45781.711805555555</v>
      </c>
      <c r="F45" s="300">
        <v>14.5</v>
      </c>
      <c r="G45" s="37"/>
      <c r="H45" s="15"/>
      <c r="I45" s="15"/>
      <c r="J45" s="15"/>
      <c r="K45" s="15">
        <v>27</v>
      </c>
      <c r="L45" s="15">
        <v>54</v>
      </c>
      <c r="M45" s="15">
        <v>54</v>
      </c>
      <c r="N45" s="15">
        <v>26</v>
      </c>
      <c r="O45" s="15"/>
      <c r="P45" s="14">
        <f t="shared" si="4"/>
        <v>161</v>
      </c>
      <c r="Q45" s="14" t="s">
        <v>30</v>
      </c>
      <c r="R45" s="14"/>
      <c r="S45" s="14" t="s">
        <v>31</v>
      </c>
      <c r="T45" s="16" t="s">
        <v>169</v>
      </c>
      <c r="U45" s="16"/>
      <c r="V45" s="16"/>
      <c r="W45" s="16"/>
      <c r="X45" s="16"/>
    </row>
    <row r="46" spans="1:24">
      <c r="A46" s="300" t="s">
        <v>141</v>
      </c>
      <c r="B46" s="300" t="s">
        <v>69</v>
      </c>
      <c r="C46" s="300" t="s">
        <v>9111</v>
      </c>
      <c r="D46" s="300" t="s">
        <v>68</v>
      </c>
      <c r="E46" s="301">
        <v>45780.795138888891</v>
      </c>
      <c r="F46" s="300">
        <v>14.5</v>
      </c>
      <c r="G46" s="37"/>
      <c r="H46" s="15"/>
      <c r="I46" s="15"/>
      <c r="J46" s="15"/>
      <c r="K46" s="15"/>
      <c r="L46" s="15">
        <v>81</v>
      </c>
      <c r="M46" s="15">
        <v>54</v>
      </c>
      <c r="N46" s="15">
        <v>26</v>
      </c>
      <c r="O46" s="15"/>
      <c r="P46" s="14">
        <f t="shared" si="4"/>
        <v>161</v>
      </c>
      <c r="Q46" s="14" t="s">
        <v>30</v>
      </c>
      <c r="R46" s="14"/>
      <c r="S46" s="14" t="s">
        <v>31</v>
      </c>
      <c r="T46" s="16" t="s">
        <v>169</v>
      </c>
      <c r="U46" s="16"/>
      <c r="V46" s="16"/>
      <c r="W46" s="16"/>
      <c r="X46" s="16"/>
    </row>
    <row r="47" spans="1:24">
      <c r="A47" s="300" t="s">
        <v>152</v>
      </c>
      <c r="B47" s="300" t="s">
        <v>1858</v>
      </c>
      <c r="C47" s="300" t="s">
        <v>9112</v>
      </c>
      <c r="D47" s="300" t="s">
        <v>168</v>
      </c>
      <c r="E47" s="301">
        <v>45780.788194444445</v>
      </c>
      <c r="F47" s="300">
        <v>11.8</v>
      </c>
      <c r="G47" s="37"/>
      <c r="H47" s="15"/>
      <c r="I47" s="15"/>
      <c r="J47" s="15"/>
      <c r="K47" s="15"/>
      <c r="L47" s="15"/>
      <c r="M47" s="15">
        <v>161</v>
      </c>
      <c r="N47" s="15"/>
      <c r="O47" s="15"/>
      <c r="P47" s="14">
        <f t="shared" si="4"/>
        <v>161</v>
      </c>
      <c r="Q47" s="17" t="s">
        <v>32</v>
      </c>
      <c r="R47" s="14" t="s">
        <v>9091</v>
      </c>
      <c r="S47" s="14" t="s">
        <v>31</v>
      </c>
      <c r="T47" s="16" t="s">
        <v>169</v>
      </c>
      <c r="U47" s="16" t="s">
        <v>90</v>
      </c>
      <c r="V47" s="16"/>
      <c r="W47" s="16"/>
      <c r="X47" s="16"/>
    </row>
    <row r="48" spans="1:24">
      <c r="A48" s="11" t="s">
        <v>19</v>
      </c>
      <c r="B48" s="7"/>
      <c r="C48" s="7"/>
      <c r="D48" s="7"/>
      <c r="E48" s="11"/>
      <c r="F48" s="7"/>
      <c r="G48" s="7"/>
      <c r="H48" s="11">
        <f t="shared" ref="H48:P48" si="5">SUM(H41:H47)</f>
        <v>0</v>
      </c>
      <c r="I48" s="11">
        <f t="shared" si="5"/>
        <v>0</v>
      </c>
      <c r="J48" s="11">
        <f t="shared" si="5"/>
        <v>54</v>
      </c>
      <c r="K48" s="11">
        <f t="shared" si="5"/>
        <v>27</v>
      </c>
      <c r="L48" s="11">
        <f t="shared" si="5"/>
        <v>431</v>
      </c>
      <c r="M48" s="11">
        <f t="shared" si="5"/>
        <v>323</v>
      </c>
      <c r="N48" s="11">
        <f t="shared" si="5"/>
        <v>105</v>
      </c>
      <c r="O48" s="11">
        <f t="shared" si="5"/>
        <v>0</v>
      </c>
      <c r="P48" s="11">
        <f t="shared" si="5"/>
        <v>940</v>
      </c>
      <c r="Q48" s="12"/>
      <c r="R48" s="12"/>
      <c r="S48" s="12"/>
      <c r="T48" s="12"/>
      <c r="U48" s="12"/>
      <c r="V48" s="12"/>
      <c r="W48" s="12"/>
      <c r="X48" s="12"/>
    </row>
    <row r="49" spans="1:23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4"/>
      <c r="B52" s="1564"/>
      <c r="C52" s="1564"/>
      <c r="D52" s="242"/>
      <c r="E52" s="41" t="s">
        <v>8995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5" t="s">
        <v>42</v>
      </c>
      <c r="B53" s="1772"/>
      <c r="C53" s="1772"/>
      <c r="D53" s="1"/>
      <c r="E53" s="1"/>
    </row>
    <row r="54" spans="1:23">
      <c r="A54" s="5" t="s">
        <v>42</v>
      </c>
      <c r="B54" s="1772"/>
      <c r="C54" s="1772"/>
    </row>
    <row r="55" spans="1:23">
      <c r="A55" s="5" t="s">
        <v>43</v>
      </c>
      <c r="B55" s="1772"/>
      <c r="C55" s="1772"/>
      <c r="D55" s="1"/>
      <c r="E55" s="1"/>
    </row>
    <row r="56" spans="1:23">
      <c r="A56" s="5" t="s">
        <v>44</v>
      </c>
      <c r="B56" s="1772"/>
      <c r="C56" s="1772"/>
      <c r="D56" s="1"/>
      <c r="E56" s="1"/>
    </row>
  </sheetData>
  <mergeCells count="30">
    <mergeCell ref="B52:C52"/>
    <mergeCell ref="B53:C53"/>
    <mergeCell ref="B54:C54"/>
    <mergeCell ref="B55:C55"/>
    <mergeCell ref="B56:C56"/>
    <mergeCell ref="B50:D50"/>
    <mergeCell ref="J50:L50"/>
    <mergeCell ref="Q20:X20"/>
    <mergeCell ref="B31:D31"/>
    <mergeCell ref="J31:L31"/>
    <mergeCell ref="B33:C33"/>
    <mergeCell ref="B34:C34"/>
    <mergeCell ref="B35:C35"/>
    <mergeCell ref="H20:P20"/>
    <mergeCell ref="B36:C36"/>
    <mergeCell ref="B37:C37"/>
    <mergeCell ref="A39:F39"/>
    <mergeCell ref="H39:P39"/>
    <mergeCell ref="Q39:X39"/>
    <mergeCell ref="B15:C15"/>
    <mergeCell ref="B16:C16"/>
    <mergeCell ref="B17:C17"/>
    <mergeCell ref="B18:C18"/>
    <mergeCell ref="A20:F20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7D3A0-2BD1-4D0B-9C63-4584789FA287}">
  <dimension ref="A1:X35"/>
  <sheetViews>
    <sheetView topLeftCell="A4" workbookViewId="0">
      <selection activeCell="C3" sqref="C3"/>
    </sheetView>
  </sheetViews>
  <sheetFormatPr defaultColWidth="11.42578125" defaultRowHeight="15"/>
  <cols>
    <col min="1" max="1" width="25.42578125" customWidth="1"/>
    <col min="2" max="2" width="11.85546875" customWidth="1"/>
    <col min="3" max="3" width="20.85546875" customWidth="1"/>
    <col min="4" max="4" width="12.42578125" customWidth="1"/>
    <col min="5" max="5" width="16.5703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.5703125" customWidth="1"/>
    <col min="19" max="19" width="9.140625" bestFit="1" customWidth="1"/>
    <col min="20" max="20" width="16.28515625" customWidth="1"/>
    <col min="23" max="23" width="29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60" t="s">
        <v>9113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1141</v>
      </c>
      <c r="B3" s="15" t="s">
        <v>4816</v>
      </c>
      <c r="C3" s="35" t="s">
        <v>9114</v>
      </c>
      <c r="D3" s="15" t="s">
        <v>8561</v>
      </c>
      <c r="E3" s="24">
        <v>45780.076388888891</v>
      </c>
      <c r="F3" s="15">
        <v>10.3</v>
      </c>
      <c r="G3" s="37" t="s">
        <v>740</v>
      </c>
      <c r="H3" s="15"/>
      <c r="I3" s="15"/>
      <c r="J3" s="15"/>
      <c r="K3" s="35">
        <v>63</v>
      </c>
      <c r="L3" s="35">
        <v>98</v>
      </c>
      <c r="M3" s="15"/>
      <c r="N3" s="15"/>
      <c r="O3" s="15"/>
      <c r="P3" s="14">
        <f>SUM(H3:O3)</f>
        <v>161</v>
      </c>
      <c r="Q3" s="17" t="s">
        <v>32</v>
      </c>
      <c r="R3" s="14">
        <v>111390</v>
      </c>
      <c r="S3" s="23" t="s">
        <v>33</v>
      </c>
      <c r="T3" s="16" t="s">
        <v>161</v>
      </c>
      <c r="U3" s="16" t="s">
        <v>90</v>
      </c>
      <c r="V3" s="16">
        <v>1011796</v>
      </c>
      <c r="W3" s="16" t="s">
        <v>9115</v>
      </c>
      <c r="X3" s="16"/>
    </row>
    <row r="4" spans="1:24">
      <c r="A4" s="15" t="s">
        <v>558</v>
      </c>
      <c r="B4" s="15" t="s">
        <v>92</v>
      </c>
      <c r="C4" s="35" t="s">
        <v>9116</v>
      </c>
      <c r="D4" s="15" t="s">
        <v>159</v>
      </c>
      <c r="E4" s="24">
        <v>45779.041666666664</v>
      </c>
      <c r="F4" s="15">
        <v>10.3</v>
      </c>
      <c r="G4" s="37" t="s">
        <v>740</v>
      </c>
      <c r="H4" s="15"/>
      <c r="I4" s="15"/>
      <c r="J4" s="15"/>
      <c r="K4" s="35">
        <v>80</v>
      </c>
      <c r="L4" s="35">
        <v>81</v>
      </c>
      <c r="M4" s="15"/>
      <c r="N4" s="15"/>
      <c r="O4" s="15"/>
      <c r="P4" s="14">
        <f>SUM(H4:O4)</f>
        <v>161</v>
      </c>
      <c r="Q4" s="17" t="s">
        <v>32</v>
      </c>
      <c r="R4" s="14">
        <v>111409</v>
      </c>
      <c r="S4" s="23" t="s">
        <v>33</v>
      </c>
      <c r="T4" s="16" t="s">
        <v>161</v>
      </c>
      <c r="U4" s="16" t="s">
        <v>90</v>
      </c>
      <c r="V4" s="16">
        <v>1011797</v>
      </c>
      <c r="W4" s="16" t="s">
        <v>9115</v>
      </c>
      <c r="X4" s="16"/>
    </row>
    <row r="5" spans="1:24">
      <c r="A5" s="15" t="s">
        <v>8660</v>
      </c>
      <c r="B5" s="15" t="s">
        <v>78</v>
      </c>
      <c r="C5" s="35" t="s">
        <v>9117</v>
      </c>
      <c r="D5" s="15" t="s">
        <v>99</v>
      </c>
      <c r="E5" s="24">
        <v>45779.274305555555</v>
      </c>
      <c r="F5" s="15">
        <v>10.8</v>
      </c>
      <c r="G5" s="37" t="s">
        <v>740</v>
      </c>
      <c r="H5" s="15"/>
      <c r="I5" s="15"/>
      <c r="J5" s="15"/>
      <c r="K5" s="15"/>
      <c r="L5" s="35">
        <v>116</v>
      </c>
      <c r="M5" s="35">
        <v>45</v>
      </c>
      <c r="N5" s="15"/>
      <c r="O5" s="15"/>
      <c r="P5" s="14">
        <f>SUM(H5:O5)</f>
        <v>161</v>
      </c>
      <c r="Q5" s="17" t="s">
        <v>32</v>
      </c>
      <c r="R5" s="14">
        <v>111404</v>
      </c>
      <c r="S5" s="23" t="s">
        <v>33</v>
      </c>
      <c r="T5" s="16" t="s">
        <v>100</v>
      </c>
      <c r="U5" s="16" t="s">
        <v>90</v>
      </c>
      <c r="V5" s="16">
        <v>1011799</v>
      </c>
      <c r="W5" s="16" t="s">
        <v>9115</v>
      </c>
      <c r="X5" s="16"/>
    </row>
    <row r="6" spans="1:24">
      <c r="A6" s="489" t="s">
        <v>133</v>
      </c>
      <c r="B6" s="489" t="s">
        <v>134</v>
      </c>
      <c r="C6" s="35" t="s">
        <v>9118</v>
      </c>
      <c r="D6" s="489" t="s">
        <v>2892</v>
      </c>
      <c r="E6" s="493">
        <v>45780.274305555555</v>
      </c>
      <c r="F6" s="489">
        <v>10.3</v>
      </c>
      <c r="G6" s="494" t="s">
        <v>9119</v>
      </c>
      <c r="H6" s="489"/>
      <c r="I6" s="489"/>
      <c r="J6" s="489"/>
      <c r="K6" s="489"/>
      <c r="L6" s="35">
        <v>161</v>
      </c>
      <c r="M6" s="489"/>
      <c r="N6" s="489"/>
      <c r="O6" s="489"/>
      <c r="P6" s="279">
        <f>SUM(H6:O6)</f>
        <v>161</v>
      </c>
      <c r="Q6" s="17" t="s">
        <v>32</v>
      </c>
      <c r="R6" s="14">
        <v>111445</v>
      </c>
      <c r="S6" s="23" t="s">
        <v>33</v>
      </c>
      <c r="T6" s="16" t="s">
        <v>161</v>
      </c>
      <c r="U6" s="16" t="s">
        <v>90</v>
      </c>
      <c r="V6" s="16">
        <v>1011798</v>
      </c>
      <c r="W6" s="16" t="s">
        <v>9115</v>
      </c>
      <c r="X6" s="16"/>
    </row>
    <row r="7" spans="1:24">
      <c r="A7" s="11" t="s">
        <v>19</v>
      </c>
      <c r="B7" s="7"/>
      <c r="C7" s="7"/>
      <c r="D7" s="7"/>
      <c r="E7" s="11"/>
      <c r="F7" s="7"/>
      <c r="G7" s="7"/>
      <c r="H7" s="11">
        <f t="shared" ref="H7:P7" si="0">SUM(H3:H6)</f>
        <v>0</v>
      </c>
      <c r="I7" s="11">
        <f t="shared" si="0"/>
        <v>0</v>
      </c>
      <c r="J7" s="11">
        <f t="shared" si="0"/>
        <v>0</v>
      </c>
      <c r="K7" s="11">
        <f t="shared" si="0"/>
        <v>143</v>
      </c>
      <c r="L7" s="11">
        <f t="shared" si="0"/>
        <v>456</v>
      </c>
      <c r="M7" s="11">
        <f t="shared" si="0"/>
        <v>45</v>
      </c>
      <c r="N7" s="11">
        <f t="shared" si="0"/>
        <v>0</v>
      </c>
      <c r="O7" s="11">
        <f t="shared" si="0"/>
        <v>0</v>
      </c>
      <c r="P7" s="11">
        <f t="shared" si="0"/>
        <v>644</v>
      </c>
      <c r="Q7" s="12"/>
      <c r="R7" s="12"/>
      <c r="S7" s="12"/>
      <c r="T7" s="12"/>
      <c r="U7" s="12"/>
      <c r="V7" s="12"/>
      <c r="W7" s="12"/>
      <c r="X7" s="12"/>
    </row>
    <row r="8" spans="1:24">
      <c r="A8" s="1"/>
      <c r="B8" s="1"/>
      <c r="C8" s="1"/>
      <c r="D8" s="1"/>
      <c r="E8" s="1"/>
      <c r="F8" s="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4">
      <c r="A9" s="166" t="s">
        <v>34</v>
      </c>
      <c r="B9" s="1562"/>
      <c r="C9" s="1562"/>
      <c r="D9" s="1562"/>
      <c r="E9" s="1"/>
      <c r="F9" s="1"/>
      <c r="G9" s="1"/>
      <c r="H9" s="1"/>
      <c r="I9" s="1"/>
      <c r="J9" s="1563"/>
      <c r="K9" s="1563"/>
      <c r="L9" s="1563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 ht="18">
      <c r="A10" s="187" t="s">
        <v>35</v>
      </c>
      <c r="B10" s="186" t="s">
        <v>36</v>
      </c>
      <c r="C10" s="239" t="s">
        <v>37</v>
      </c>
      <c r="D10" s="24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4" t="s">
        <v>100</v>
      </c>
      <c r="B11" s="1564" t="s">
        <v>7158</v>
      </c>
      <c r="C11" s="1564"/>
      <c r="D11" s="242"/>
      <c r="E11" s="41" t="s">
        <v>8995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4" t="s">
        <v>161</v>
      </c>
      <c r="B12" s="1564" t="s">
        <v>7138</v>
      </c>
      <c r="C12" s="1564"/>
      <c r="D12" s="1"/>
      <c r="E12" s="4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5" customHeight="1">
      <c r="A13" s="5" t="s">
        <v>42</v>
      </c>
      <c r="B13" s="1772" t="s">
        <v>309</v>
      </c>
      <c r="C13" s="177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5" t="s">
        <v>42</v>
      </c>
      <c r="B14" s="1772"/>
      <c r="C14" s="177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43</v>
      </c>
      <c r="B15" s="1566">
        <v>358407720495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44</v>
      </c>
      <c r="B16" s="1567">
        <v>0.58333333333333337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24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 ht="23.25" customHeight="1">
      <c r="A18" s="1559" t="s">
        <v>6283</v>
      </c>
      <c r="B18" s="1559"/>
      <c r="C18" s="1559"/>
      <c r="D18" s="1559"/>
      <c r="E18" s="1559"/>
      <c r="F18" s="1559"/>
      <c r="G18" s="7"/>
      <c r="H18" s="1559" t="s">
        <v>6284</v>
      </c>
      <c r="I18" s="1559"/>
      <c r="J18" s="1559"/>
      <c r="K18" s="1559"/>
      <c r="L18" s="1559"/>
      <c r="M18" s="1559"/>
      <c r="N18" s="1559"/>
      <c r="O18" s="1559"/>
      <c r="P18" s="1559"/>
      <c r="Q18" s="1741" t="s">
        <v>2</v>
      </c>
      <c r="R18" s="1742"/>
      <c r="S18" s="1742"/>
      <c r="T18" s="1742"/>
      <c r="U18" s="1742"/>
      <c r="V18" s="1742"/>
      <c r="W18" s="1742"/>
      <c r="X18" s="1742"/>
    </row>
    <row r="19" spans="1:24" ht="26.25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9" t="s">
        <v>15</v>
      </c>
      <c r="M19" s="9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  <c r="X19" s="8" t="s">
        <v>28</v>
      </c>
    </row>
    <row r="20" spans="1:24">
      <c r="A20" s="15"/>
      <c r="B20" s="15"/>
      <c r="C20" s="15"/>
      <c r="D20" s="15" t="s">
        <v>1373</v>
      </c>
      <c r="E20" s="15"/>
      <c r="F20" s="15"/>
      <c r="G20" s="37"/>
      <c r="H20" s="15"/>
      <c r="I20" s="15"/>
      <c r="J20" s="15"/>
      <c r="K20" s="15"/>
      <c r="L20" s="15"/>
      <c r="M20" s="15"/>
      <c r="N20" s="15"/>
      <c r="O20" s="15"/>
      <c r="P20" s="14">
        <f t="shared" ref="P20:P26" si="1">SUM(H20:O20)</f>
        <v>0</v>
      </c>
      <c r="Q20" s="17" t="s">
        <v>32</v>
      </c>
      <c r="R20" s="14"/>
      <c r="S20" s="14" t="s">
        <v>33</v>
      </c>
      <c r="T20" s="16"/>
      <c r="U20" s="16"/>
      <c r="V20" s="16"/>
      <c r="W20" s="16"/>
      <c r="X20" s="16"/>
    </row>
    <row r="21" spans="1:24">
      <c r="A21" s="15"/>
      <c r="B21" s="15"/>
      <c r="C21" s="15"/>
      <c r="D21" s="15"/>
      <c r="E21" s="15"/>
      <c r="F21" s="15"/>
      <c r="G21" s="37"/>
      <c r="H21" s="15"/>
      <c r="I21" s="15"/>
      <c r="J21" s="15"/>
      <c r="K21" s="15"/>
      <c r="L21" s="15"/>
      <c r="M21" s="15"/>
      <c r="N21" s="15"/>
      <c r="O21" s="15"/>
      <c r="P21" s="14">
        <f t="shared" si="1"/>
        <v>0</v>
      </c>
      <c r="Q21" s="17" t="s">
        <v>32</v>
      </c>
      <c r="R21" s="14"/>
      <c r="S21" s="14" t="s">
        <v>33</v>
      </c>
      <c r="T21" s="16"/>
      <c r="U21" s="16"/>
      <c r="V21" s="16"/>
      <c r="W21" s="16"/>
      <c r="X21" s="16"/>
    </row>
    <row r="22" spans="1:24">
      <c r="A22" s="15"/>
      <c r="B22" s="15"/>
      <c r="C22" s="15"/>
      <c r="D22" s="15"/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si="1"/>
        <v>0</v>
      </c>
      <c r="Q22" s="14" t="s">
        <v>30</v>
      </c>
      <c r="R22" s="14"/>
      <c r="S22" s="23" t="s">
        <v>33</v>
      </c>
      <c r="T22" s="16"/>
      <c r="U22" s="16"/>
      <c r="V22" s="16"/>
      <c r="W22" s="16"/>
      <c r="X22" s="16"/>
    </row>
    <row r="23" spans="1:24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1"/>
        <v>0</v>
      </c>
      <c r="Q23" s="14" t="s">
        <v>30</v>
      </c>
      <c r="R23" s="14"/>
      <c r="S23" s="14" t="s">
        <v>31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1"/>
        <v>0</v>
      </c>
      <c r="Q24" s="14" t="s">
        <v>30</v>
      </c>
      <c r="R24" s="14"/>
      <c r="S24" s="14" t="s">
        <v>31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1"/>
        <v>0</v>
      </c>
      <c r="Q25" s="14" t="s">
        <v>30</v>
      </c>
      <c r="R25" s="14"/>
      <c r="S25" s="14" t="s">
        <v>31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1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1" t="s">
        <v>19</v>
      </c>
      <c r="B27" s="7"/>
      <c r="C27" s="7"/>
      <c r="D27" s="7"/>
      <c r="E27" s="11"/>
      <c r="F27" s="7"/>
      <c r="G27" s="7"/>
      <c r="H27" s="11">
        <f t="shared" ref="H27:P27" si="2">SUM(H20:H26)</f>
        <v>0</v>
      </c>
      <c r="I27" s="11">
        <f t="shared" si="2"/>
        <v>0</v>
      </c>
      <c r="J27" s="11">
        <f t="shared" si="2"/>
        <v>0</v>
      </c>
      <c r="K27" s="11">
        <f t="shared" si="2"/>
        <v>0</v>
      </c>
      <c r="L27" s="11">
        <f t="shared" si="2"/>
        <v>0</v>
      </c>
      <c r="M27" s="11">
        <f t="shared" si="2"/>
        <v>0</v>
      </c>
      <c r="N27" s="11">
        <f t="shared" si="2"/>
        <v>0</v>
      </c>
      <c r="O27" s="11">
        <f t="shared" si="2"/>
        <v>0</v>
      </c>
      <c r="P27" s="11">
        <f t="shared" si="2"/>
        <v>0</v>
      </c>
      <c r="Q27" s="12"/>
      <c r="R27" s="12"/>
      <c r="S27" s="12"/>
      <c r="T27" s="12"/>
      <c r="U27" s="12"/>
      <c r="V27" s="12"/>
      <c r="W27" s="12"/>
      <c r="X27" s="12"/>
    </row>
    <row r="28" spans="1:24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5.75" customHeight="1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8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/>
      <c r="B31" s="1564"/>
      <c r="C31" s="1564"/>
      <c r="D31" s="242"/>
      <c r="E31" s="41" t="s">
        <v>8995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5" t="s">
        <v>42</v>
      </c>
      <c r="B32" s="1772"/>
      <c r="C32" s="1772"/>
      <c r="D32" s="1"/>
      <c r="E32" s="1"/>
    </row>
    <row r="33" spans="1:5">
      <c r="A33" s="5" t="s">
        <v>42</v>
      </c>
      <c r="B33" s="1772"/>
      <c r="C33" s="1772"/>
    </row>
    <row r="34" spans="1:5">
      <c r="A34" s="5" t="s">
        <v>43</v>
      </c>
      <c r="B34" s="1772"/>
      <c r="C34" s="1772"/>
      <c r="D34" s="1"/>
      <c r="E34" s="1"/>
    </row>
    <row r="35" spans="1:5">
      <c r="A35" s="5" t="s">
        <v>44</v>
      </c>
      <c r="B35" s="1772"/>
      <c r="C35" s="1772"/>
      <c r="D35" s="1"/>
      <c r="E35" s="1"/>
    </row>
  </sheetData>
  <mergeCells count="21">
    <mergeCell ref="B11:C11"/>
    <mergeCell ref="A1:F1"/>
    <mergeCell ref="H1:P1"/>
    <mergeCell ref="Q1:X1"/>
    <mergeCell ref="B9:D9"/>
    <mergeCell ref="J9:L9"/>
    <mergeCell ref="B12:C12"/>
    <mergeCell ref="B34:C34"/>
    <mergeCell ref="B35:C35"/>
    <mergeCell ref="Q18:X18"/>
    <mergeCell ref="B29:D29"/>
    <mergeCell ref="J29:L29"/>
    <mergeCell ref="B31:C31"/>
    <mergeCell ref="B32:C32"/>
    <mergeCell ref="B33:C33"/>
    <mergeCell ref="H18:P18"/>
    <mergeCell ref="B13:C13"/>
    <mergeCell ref="B14:C14"/>
    <mergeCell ref="B15:C15"/>
    <mergeCell ref="B16:C16"/>
    <mergeCell ref="A18:F18"/>
  </mergeCells>
  <pageMargins left="0.7" right="0.7" top="0.75" bottom="0.75" header="0.3" footer="0.3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FF341-F72E-4E5A-AF90-FD811165D3DF}">
  <dimension ref="A1:X89"/>
  <sheetViews>
    <sheetView topLeftCell="B70" workbookViewId="0">
      <selection activeCell="V29" sqref="V29"/>
    </sheetView>
  </sheetViews>
  <sheetFormatPr defaultColWidth="11.42578125" defaultRowHeight="15"/>
  <cols>
    <col min="1" max="1" width="25.42578125" customWidth="1"/>
    <col min="2" max="2" width="11.85546875" customWidth="1"/>
    <col min="3" max="3" width="19.140625" customWidth="1"/>
    <col min="4" max="4" width="12.42578125" customWidth="1"/>
    <col min="5" max="5" width="17.7109375" customWidth="1"/>
    <col min="6" max="6" width="9.140625" bestFit="1" customWidth="1"/>
    <col min="7" max="7" width="10.28515625" customWidth="1"/>
    <col min="8" max="15" width="7.42578125" customWidth="1"/>
    <col min="16" max="16" width="7.7109375" customWidth="1"/>
    <col min="17" max="17" width="9.140625" bestFit="1" customWidth="1"/>
    <col min="18" max="18" width="10" customWidth="1"/>
    <col min="19" max="19" width="9.140625" bestFit="1" customWidth="1"/>
    <col min="20" max="20" width="16.28515625" customWidth="1"/>
    <col min="23" max="23" width="17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9120</v>
      </c>
      <c r="I1" s="1559"/>
      <c r="J1" s="1559"/>
      <c r="K1" s="1559"/>
      <c r="L1" s="1559"/>
      <c r="M1" s="1559"/>
      <c r="N1" s="1559"/>
      <c r="O1" s="1559"/>
      <c r="P1" s="1559"/>
      <c r="Q1" s="1560" t="s">
        <v>9121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111</v>
      </c>
      <c r="B3" s="15" t="s">
        <v>65</v>
      </c>
      <c r="C3" s="35" t="s">
        <v>9122</v>
      </c>
      <c r="D3" s="15" t="s">
        <v>64</v>
      </c>
      <c r="E3" s="24">
        <v>45777.472222222219</v>
      </c>
      <c r="F3" s="543">
        <v>0.47222222222222221</v>
      </c>
      <c r="G3" s="37"/>
      <c r="H3" s="15"/>
      <c r="I3" s="15"/>
      <c r="J3" s="15"/>
      <c r="K3" s="15"/>
      <c r="L3" s="35">
        <v>161</v>
      </c>
      <c r="M3" s="15"/>
      <c r="N3" s="15"/>
      <c r="O3" s="15"/>
      <c r="P3" s="14">
        <f t="shared" ref="P3:P8" si="0">SUM(H3:O3)</f>
        <v>161</v>
      </c>
      <c r="Q3" s="14" t="s">
        <v>30</v>
      </c>
      <c r="R3" s="14">
        <v>111361</v>
      </c>
      <c r="S3" s="14" t="s">
        <v>33</v>
      </c>
      <c r="T3" s="16" t="s">
        <v>169</v>
      </c>
      <c r="U3" s="16" t="s">
        <v>90</v>
      </c>
      <c r="V3" s="477">
        <v>1011756</v>
      </c>
      <c r="W3" s="16" t="s">
        <v>9123</v>
      </c>
      <c r="X3" s="16" t="s">
        <v>9124</v>
      </c>
    </row>
    <row r="4" spans="1:24">
      <c r="A4" s="15" t="s">
        <v>111</v>
      </c>
      <c r="B4" s="15" t="s">
        <v>65</v>
      </c>
      <c r="C4" s="35" t="s">
        <v>9125</v>
      </c>
      <c r="D4" s="15" t="s">
        <v>64</v>
      </c>
      <c r="E4" s="24">
        <v>45777.472222222219</v>
      </c>
      <c r="F4" s="543">
        <v>0.47222222222222221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4" t="s">
        <v>30</v>
      </c>
      <c r="R4" s="14">
        <v>111363</v>
      </c>
      <c r="S4" s="14" t="s">
        <v>33</v>
      </c>
      <c r="T4" s="16" t="s">
        <v>169</v>
      </c>
      <c r="U4" s="16" t="s">
        <v>90</v>
      </c>
      <c r="V4" s="477">
        <v>1011757</v>
      </c>
      <c r="W4" s="16" t="s">
        <v>9123</v>
      </c>
      <c r="X4" s="16" t="s">
        <v>9124</v>
      </c>
    </row>
    <row r="5" spans="1:24">
      <c r="A5" s="15" t="s">
        <v>8419</v>
      </c>
      <c r="B5" s="15" t="s">
        <v>75</v>
      </c>
      <c r="C5" s="35" t="s">
        <v>9126</v>
      </c>
      <c r="D5" s="15" t="s">
        <v>294</v>
      </c>
      <c r="E5" s="24">
        <v>45778.375</v>
      </c>
      <c r="F5" s="15">
        <v>15.9</v>
      </c>
      <c r="G5" s="37"/>
      <c r="H5" s="15"/>
      <c r="I5" s="15"/>
      <c r="J5" s="15"/>
      <c r="K5" s="35">
        <v>135</v>
      </c>
      <c r="L5" s="15"/>
      <c r="M5" s="15"/>
      <c r="N5" s="15"/>
      <c r="O5" s="15"/>
      <c r="P5" s="14">
        <f t="shared" si="0"/>
        <v>135</v>
      </c>
      <c r="Q5" s="14" t="s">
        <v>30</v>
      </c>
      <c r="R5" s="14">
        <v>111403</v>
      </c>
      <c r="S5" s="23" t="s">
        <v>33</v>
      </c>
      <c r="T5" s="14" t="s">
        <v>100</v>
      </c>
      <c r="U5" s="14" t="s">
        <v>1693</v>
      </c>
      <c r="V5" s="477">
        <v>1011753</v>
      </c>
      <c r="W5" s="14" t="s">
        <v>9123</v>
      </c>
      <c r="X5" s="14" t="s">
        <v>9127</v>
      </c>
    </row>
    <row r="6" spans="1:24">
      <c r="A6" s="15" t="s">
        <v>150</v>
      </c>
      <c r="B6" s="15" t="s">
        <v>57</v>
      </c>
      <c r="C6" s="35" t="s">
        <v>9128</v>
      </c>
      <c r="D6" s="15" t="s">
        <v>56</v>
      </c>
      <c r="E6" s="24">
        <v>45778.229166666664</v>
      </c>
      <c r="F6" s="15">
        <v>10.3</v>
      </c>
      <c r="G6" s="37" t="s">
        <v>2573</v>
      </c>
      <c r="H6" s="15"/>
      <c r="I6" s="15"/>
      <c r="J6" s="35">
        <v>19</v>
      </c>
      <c r="K6" s="35">
        <v>176</v>
      </c>
      <c r="L6" s="15"/>
      <c r="M6" s="15"/>
      <c r="N6" s="15"/>
      <c r="O6" s="15"/>
      <c r="P6" s="14">
        <f t="shared" si="0"/>
        <v>195</v>
      </c>
      <c r="Q6" s="14" t="s">
        <v>30</v>
      </c>
      <c r="R6" s="14">
        <v>111359</v>
      </c>
      <c r="S6" s="14" t="s">
        <v>31</v>
      </c>
      <c r="T6" s="16" t="s">
        <v>169</v>
      </c>
      <c r="U6" s="16" t="s">
        <v>90</v>
      </c>
      <c r="V6" s="477">
        <v>1011754</v>
      </c>
      <c r="W6" s="16" t="s">
        <v>9129</v>
      </c>
      <c r="X6" s="16"/>
    </row>
    <row r="7" spans="1:24">
      <c r="A7" s="15" t="s">
        <v>122</v>
      </c>
      <c r="B7" s="15" t="s">
        <v>62</v>
      </c>
      <c r="C7" s="35" t="s">
        <v>9130</v>
      </c>
      <c r="D7" s="15" t="s">
        <v>61</v>
      </c>
      <c r="E7" s="24">
        <v>45777.767361111109</v>
      </c>
      <c r="F7" s="15">
        <v>13</v>
      </c>
      <c r="G7" s="37" t="s">
        <v>2573</v>
      </c>
      <c r="H7" s="15"/>
      <c r="I7" s="15"/>
      <c r="J7" s="272">
        <v>80</v>
      </c>
      <c r="K7" s="272">
        <v>81</v>
      </c>
      <c r="L7" s="15"/>
      <c r="M7" s="15"/>
      <c r="N7" s="15"/>
      <c r="O7" s="15"/>
      <c r="P7" s="14">
        <f t="shared" si="0"/>
        <v>161</v>
      </c>
      <c r="Q7" s="14" t="s">
        <v>30</v>
      </c>
      <c r="R7" s="14">
        <v>111368</v>
      </c>
      <c r="S7" s="14" t="s">
        <v>31</v>
      </c>
      <c r="T7" s="14" t="s">
        <v>169</v>
      </c>
      <c r="U7" s="14" t="s">
        <v>9131</v>
      </c>
      <c r="V7" s="477">
        <v>1011755</v>
      </c>
      <c r="W7" s="14" t="s">
        <v>9132</v>
      </c>
      <c r="X7" s="14"/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 t="s">
        <v>30</v>
      </c>
      <c r="R8" s="14"/>
      <c r="S8" s="14" t="s">
        <v>31</v>
      </c>
      <c r="T8" s="16"/>
      <c r="U8" s="16"/>
      <c r="V8" s="477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99</v>
      </c>
      <c r="K9" s="11">
        <f t="shared" si="1"/>
        <v>392</v>
      </c>
      <c r="L9" s="11">
        <f t="shared" si="1"/>
        <v>322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813</v>
      </c>
      <c r="Q9" s="12"/>
      <c r="R9" s="12"/>
      <c r="S9" s="12"/>
      <c r="T9" s="12"/>
      <c r="U9" s="12"/>
      <c r="V9" s="12"/>
      <c r="W9" s="12"/>
      <c r="X9" s="12"/>
    </row>
    <row r="10" spans="1:24">
      <c r="A10" s="15"/>
      <c r="B10" s="15"/>
      <c r="C10" s="15"/>
      <c r="D10" s="15"/>
      <c r="E10" s="24"/>
      <c r="F10" s="1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9127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169</v>
      </c>
      <c r="B13" s="1564" t="s">
        <v>7158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100</v>
      </c>
      <c r="B14" s="1564" t="s">
        <v>7138</v>
      </c>
      <c r="C14" s="1564"/>
      <c r="D14" s="1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957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566">
        <v>358401649810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567">
        <v>0.41666666666666669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9120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9133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142</v>
      </c>
      <c r="B22" s="15" t="s">
        <v>72</v>
      </c>
      <c r="C22" s="35" t="s">
        <v>9134</v>
      </c>
      <c r="D22" s="15" t="s">
        <v>71</v>
      </c>
      <c r="E22" s="24">
        <v>45778.711805555555</v>
      </c>
      <c r="F22" s="15">
        <v>14.5</v>
      </c>
      <c r="G22" s="37"/>
      <c r="H22" s="15"/>
      <c r="I22" s="15"/>
      <c r="J22" s="15"/>
      <c r="K22" s="35">
        <v>27</v>
      </c>
      <c r="L22" s="35">
        <v>54</v>
      </c>
      <c r="M22" s="35">
        <v>54</v>
      </c>
      <c r="N22" s="35">
        <v>26</v>
      </c>
      <c r="O22" s="15"/>
      <c r="P22" s="14">
        <f t="shared" ref="P22:P28" si="2">SUM(H22:O22)</f>
        <v>161</v>
      </c>
      <c r="Q22" s="14" t="s">
        <v>30</v>
      </c>
      <c r="R22" s="14">
        <v>111380</v>
      </c>
      <c r="S22" s="14" t="s">
        <v>31</v>
      </c>
      <c r="T22" s="16" t="s">
        <v>169</v>
      </c>
      <c r="U22" s="16" t="s">
        <v>1693</v>
      </c>
      <c r="V22" s="16">
        <v>1011758</v>
      </c>
      <c r="W22" s="16" t="s">
        <v>3848</v>
      </c>
      <c r="X22" s="16"/>
    </row>
    <row r="23" spans="1:24">
      <c r="A23" s="15" t="s">
        <v>8660</v>
      </c>
      <c r="B23" s="15" t="s">
        <v>78</v>
      </c>
      <c r="C23" s="35" t="s">
        <v>9135</v>
      </c>
      <c r="D23" s="15" t="s">
        <v>168</v>
      </c>
      <c r="E23" s="24">
        <v>45777.756944444445</v>
      </c>
      <c r="F23" s="15">
        <v>11.8</v>
      </c>
      <c r="G23" s="37"/>
      <c r="H23" s="15"/>
      <c r="I23" s="15"/>
      <c r="J23" s="15"/>
      <c r="K23" s="15"/>
      <c r="L23" s="15"/>
      <c r="M23" s="15"/>
      <c r="N23" s="35">
        <v>161</v>
      </c>
      <c r="O23" s="15"/>
      <c r="P23" s="14">
        <f t="shared" si="2"/>
        <v>161</v>
      </c>
      <c r="Q23" s="17" t="s">
        <v>32</v>
      </c>
      <c r="R23" s="14">
        <v>111405</v>
      </c>
      <c r="S23" s="23" t="s">
        <v>33</v>
      </c>
      <c r="T23" s="16" t="s">
        <v>169</v>
      </c>
      <c r="U23" s="16" t="s">
        <v>90</v>
      </c>
      <c r="V23" s="16">
        <v>1011759</v>
      </c>
      <c r="W23" s="16" t="s">
        <v>9132</v>
      </c>
      <c r="X23" s="16"/>
    </row>
    <row r="24" spans="1:24">
      <c r="A24" s="15" t="s">
        <v>141</v>
      </c>
      <c r="B24" s="15" t="s">
        <v>69</v>
      </c>
      <c r="C24" s="35" t="s">
        <v>9136</v>
      </c>
      <c r="D24" s="15" t="s">
        <v>68</v>
      </c>
      <c r="E24" s="24">
        <v>45777.795138888891</v>
      </c>
      <c r="F24" s="15">
        <v>14.5</v>
      </c>
      <c r="G24" s="37"/>
      <c r="H24" s="15"/>
      <c r="I24" s="15"/>
      <c r="J24" s="15"/>
      <c r="K24" s="15"/>
      <c r="L24" s="35">
        <v>81</v>
      </c>
      <c r="M24" s="35">
        <v>54</v>
      </c>
      <c r="N24" s="35">
        <v>26</v>
      </c>
      <c r="O24" s="15"/>
      <c r="P24" s="14">
        <f t="shared" si="2"/>
        <v>161</v>
      </c>
      <c r="Q24" s="14" t="s">
        <v>30</v>
      </c>
      <c r="R24" s="14">
        <v>111383</v>
      </c>
      <c r="S24" s="14" t="s">
        <v>31</v>
      </c>
      <c r="T24" s="16" t="s">
        <v>169</v>
      </c>
      <c r="U24" s="16" t="s">
        <v>1693</v>
      </c>
      <c r="V24" s="16">
        <v>1011760</v>
      </c>
      <c r="W24" s="16" t="s">
        <v>3848</v>
      </c>
      <c r="X24" s="16"/>
    </row>
    <row r="25" spans="1:24">
      <c r="A25" s="15" t="s">
        <v>5152</v>
      </c>
      <c r="B25" s="15" t="s">
        <v>65</v>
      </c>
      <c r="C25" s="35" t="s">
        <v>9137</v>
      </c>
      <c r="D25" s="15" t="s">
        <v>64</v>
      </c>
      <c r="E25" s="24">
        <v>45778.472222222219</v>
      </c>
      <c r="F25" s="15">
        <v>14.8</v>
      </c>
      <c r="G25" s="37"/>
      <c r="H25" s="15"/>
      <c r="I25" s="15"/>
      <c r="J25" s="15"/>
      <c r="K25" s="15"/>
      <c r="L25" s="35">
        <v>81</v>
      </c>
      <c r="M25" s="15"/>
      <c r="N25" s="15"/>
      <c r="O25" s="15"/>
      <c r="P25" s="14">
        <f t="shared" si="2"/>
        <v>81</v>
      </c>
      <c r="Q25" s="14" t="s">
        <v>30</v>
      </c>
      <c r="R25" s="14">
        <v>111366</v>
      </c>
      <c r="S25" s="23" t="s">
        <v>33</v>
      </c>
      <c r="T25" s="16" t="s">
        <v>169</v>
      </c>
      <c r="U25" s="16" t="s">
        <v>90</v>
      </c>
      <c r="V25" s="16">
        <v>1011761</v>
      </c>
      <c r="W25" s="16" t="s">
        <v>9138</v>
      </c>
      <c r="X25" s="16"/>
    </row>
    <row r="26" spans="1:24">
      <c r="A26" s="15" t="s">
        <v>8885</v>
      </c>
      <c r="B26" s="15" t="s">
        <v>78</v>
      </c>
      <c r="C26" s="35" t="s">
        <v>9139</v>
      </c>
      <c r="D26" s="15" t="s">
        <v>99</v>
      </c>
      <c r="E26" s="24">
        <v>45779.277777777781</v>
      </c>
      <c r="F26" s="15">
        <v>10.8</v>
      </c>
      <c r="G26" s="37" t="s">
        <v>740</v>
      </c>
      <c r="H26" s="15"/>
      <c r="I26" s="15"/>
      <c r="J26" s="15"/>
      <c r="K26" s="15"/>
      <c r="L26" s="35">
        <v>81</v>
      </c>
      <c r="M26" s="35">
        <v>54</v>
      </c>
      <c r="N26" s="272">
        <v>26</v>
      </c>
      <c r="O26" s="15"/>
      <c r="P26" s="14">
        <f t="shared" si="2"/>
        <v>161</v>
      </c>
      <c r="Q26" s="17" t="s">
        <v>32</v>
      </c>
      <c r="R26" s="14">
        <v>111402</v>
      </c>
      <c r="S26" s="23" t="s">
        <v>33</v>
      </c>
      <c r="T26" s="16" t="s">
        <v>100</v>
      </c>
      <c r="U26" s="16" t="s">
        <v>90</v>
      </c>
      <c r="V26" s="16">
        <v>1011762</v>
      </c>
      <c r="W26" s="16" t="s">
        <v>9140</v>
      </c>
      <c r="X26" s="16"/>
    </row>
    <row r="27" spans="1:24">
      <c r="A27" s="15" t="s">
        <v>5152</v>
      </c>
      <c r="B27" s="15" t="s">
        <v>65</v>
      </c>
      <c r="C27" s="35" t="s">
        <v>9141</v>
      </c>
      <c r="D27" s="15" t="s">
        <v>64</v>
      </c>
      <c r="E27" s="24">
        <v>45779.472222222219</v>
      </c>
      <c r="F27" s="15">
        <v>14.8</v>
      </c>
      <c r="G27" s="37"/>
      <c r="H27" s="15"/>
      <c r="I27" s="15"/>
      <c r="J27" s="15"/>
      <c r="K27" s="15"/>
      <c r="L27" s="35">
        <v>81</v>
      </c>
      <c r="M27" s="15"/>
      <c r="N27" s="15"/>
      <c r="O27" s="15"/>
      <c r="P27" s="14">
        <f t="shared" si="2"/>
        <v>81</v>
      </c>
      <c r="Q27" s="14" t="s">
        <v>30</v>
      </c>
      <c r="R27" s="14">
        <v>111392</v>
      </c>
      <c r="S27" s="23" t="s">
        <v>33</v>
      </c>
      <c r="T27" s="16" t="s">
        <v>169</v>
      </c>
      <c r="U27" s="16" t="s">
        <v>90</v>
      </c>
      <c r="V27" s="16">
        <v>1011763</v>
      </c>
      <c r="W27" s="16" t="s">
        <v>9138</v>
      </c>
      <c r="X27" s="16"/>
    </row>
    <row r="28" spans="1:24">
      <c r="A28" s="15" t="s">
        <v>9142</v>
      </c>
      <c r="B28" s="15" t="s">
        <v>57</v>
      </c>
      <c r="C28" s="35" t="s">
        <v>9143</v>
      </c>
      <c r="D28" s="15" t="s">
        <v>56</v>
      </c>
      <c r="E28" s="528">
        <v>45779.229166666664</v>
      </c>
      <c r="F28" s="15">
        <v>10.3</v>
      </c>
      <c r="G28" s="37"/>
      <c r="H28" s="15"/>
      <c r="I28" s="15"/>
      <c r="J28" s="35">
        <v>27</v>
      </c>
      <c r="K28" s="35">
        <v>54</v>
      </c>
      <c r="L28" s="35">
        <v>27</v>
      </c>
      <c r="M28" s="15"/>
      <c r="N28" s="15"/>
      <c r="O28" s="15"/>
      <c r="P28" s="14">
        <f t="shared" si="2"/>
        <v>108</v>
      </c>
      <c r="Q28" s="14" t="s">
        <v>30</v>
      </c>
      <c r="R28" s="14">
        <v>111393</v>
      </c>
      <c r="S28" s="14" t="s">
        <v>31</v>
      </c>
      <c r="T28" s="16" t="s">
        <v>169</v>
      </c>
      <c r="U28" s="16" t="s">
        <v>90</v>
      </c>
      <c r="V28" s="16">
        <v>1011764</v>
      </c>
      <c r="W28" s="16" t="s">
        <v>9144</v>
      </c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27</v>
      </c>
      <c r="K29" s="11">
        <f t="shared" si="3"/>
        <v>81</v>
      </c>
      <c r="L29" s="11">
        <f t="shared" si="3"/>
        <v>405</v>
      </c>
      <c r="M29" s="11">
        <f t="shared" si="3"/>
        <v>162</v>
      </c>
      <c r="N29" s="11">
        <f t="shared" si="3"/>
        <v>239</v>
      </c>
      <c r="O29" s="11">
        <f t="shared" si="3"/>
        <v>0</v>
      </c>
      <c r="P29" s="11">
        <f t="shared" si="3"/>
        <v>914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9127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100</v>
      </c>
      <c r="B33" s="1564" t="s">
        <v>7158</v>
      </c>
      <c r="C33" s="1564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15" customHeight="1">
      <c r="A34" s="4" t="s">
        <v>169</v>
      </c>
      <c r="B34" s="1564" t="s">
        <v>7138</v>
      </c>
      <c r="C34" s="1564"/>
      <c r="D34" s="1"/>
      <c r="E34" s="4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9145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566">
        <v>358401533930</v>
      </c>
      <c r="C37" s="1565"/>
      <c r="D37" s="1"/>
      <c r="E37" s="1"/>
    </row>
    <row r="38" spans="1:24">
      <c r="A38" s="5" t="s">
        <v>44</v>
      </c>
      <c r="B38" s="1567">
        <v>0.5</v>
      </c>
      <c r="C38" s="1565"/>
      <c r="D38" s="1"/>
      <c r="E38" s="1"/>
    </row>
    <row r="40" spans="1:24" ht="23.25">
      <c r="A40" s="1559" t="s">
        <v>205</v>
      </c>
      <c r="B40" s="1559"/>
      <c r="C40" s="1559"/>
      <c r="D40" s="1559"/>
      <c r="E40" s="1559"/>
      <c r="F40" s="1559"/>
      <c r="G40" s="7"/>
      <c r="H40" s="1559" t="s">
        <v>9120</v>
      </c>
      <c r="I40" s="1559"/>
      <c r="J40" s="1559"/>
      <c r="K40" s="1559"/>
      <c r="L40" s="1559"/>
      <c r="M40" s="1559"/>
      <c r="N40" s="1559"/>
      <c r="O40" s="1559"/>
      <c r="P40" s="1559"/>
      <c r="Q40" s="1741" t="s">
        <v>9113</v>
      </c>
      <c r="R40" s="1742"/>
      <c r="S40" s="1742"/>
      <c r="T40" s="1742"/>
      <c r="U40" s="1742"/>
      <c r="V40" s="1742"/>
      <c r="W40" s="1742"/>
      <c r="X40" s="1742"/>
    </row>
    <row r="41" spans="1:24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>
      <c r="A42" s="15" t="s">
        <v>519</v>
      </c>
      <c r="B42" s="15" t="s">
        <v>78</v>
      </c>
      <c r="C42" s="35" t="s">
        <v>9146</v>
      </c>
      <c r="D42" s="15" t="s">
        <v>932</v>
      </c>
      <c r="E42" s="24">
        <v>45778.048611111109</v>
      </c>
      <c r="F42" s="15">
        <v>10.3</v>
      </c>
      <c r="G42" s="37" t="s">
        <v>740</v>
      </c>
      <c r="H42" s="15"/>
      <c r="I42" s="15"/>
      <c r="J42" s="15"/>
      <c r="K42" s="15"/>
      <c r="L42" s="35">
        <v>27</v>
      </c>
      <c r="M42" s="35">
        <v>80</v>
      </c>
      <c r="N42" s="35">
        <v>39</v>
      </c>
      <c r="O42" s="35">
        <v>15</v>
      </c>
      <c r="P42" s="14">
        <f t="shared" ref="P42:P48" si="4">SUM(H42:O42)</f>
        <v>161</v>
      </c>
      <c r="Q42" s="17" t="s">
        <v>32</v>
      </c>
      <c r="R42" s="14">
        <v>111370</v>
      </c>
      <c r="S42" s="23" t="s">
        <v>33</v>
      </c>
      <c r="T42" s="16" t="s">
        <v>161</v>
      </c>
      <c r="U42" s="16" t="s">
        <v>90</v>
      </c>
      <c r="V42" s="16">
        <v>1011765</v>
      </c>
      <c r="W42" s="16" t="s">
        <v>9132</v>
      </c>
      <c r="X42" s="16"/>
    </row>
    <row r="43" spans="1:24">
      <c r="A43" s="15" t="s">
        <v>3866</v>
      </c>
      <c r="B43" s="15" t="s">
        <v>78</v>
      </c>
      <c r="C43" s="35" t="s">
        <v>9147</v>
      </c>
      <c r="D43" s="15" t="s">
        <v>88</v>
      </c>
      <c r="E43" s="24">
        <v>45778.166666666664</v>
      </c>
      <c r="F43" s="15">
        <v>10.3</v>
      </c>
      <c r="G43" s="37" t="s">
        <v>740</v>
      </c>
      <c r="H43" s="15"/>
      <c r="I43" s="15"/>
      <c r="J43" s="15"/>
      <c r="K43" s="15"/>
      <c r="L43" s="35">
        <v>54</v>
      </c>
      <c r="M43" s="35">
        <v>54</v>
      </c>
      <c r="N43" s="35">
        <v>53</v>
      </c>
      <c r="O43" s="15"/>
      <c r="P43" s="14">
        <f t="shared" si="4"/>
        <v>161</v>
      </c>
      <c r="Q43" s="17" t="s">
        <v>32</v>
      </c>
      <c r="R43" s="14">
        <v>111410</v>
      </c>
      <c r="S43" s="23" t="s">
        <v>33</v>
      </c>
      <c r="T43" s="16" t="s">
        <v>161</v>
      </c>
      <c r="U43" s="16" t="s">
        <v>90</v>
      </c>
      <c r="V43" s="16">
        <v>1011766</v>
      </c>
      <c r="W43" s="16" t="s">
        <v>9132</v>
      </c>
      <c r="X43" s="16"/>
    </row>
    <row r="44" spans="1:24">
      <c r="A44" s="15" t="s">
        <v>2561</v>
      </c>
      <c r="B44" s="15" t="s">
        <v>92</v>
      </c>
      <c r="C44" s="35" t="s">
        <v>9148</v>
      </c>
      <c r="D44" s="15" t="s">
        <v>159</v>
      </c>
      <c r="E44" s="24">
        <v>45778.041666666664</v>
      </c>
      <c r="F44" s="15">
        <v>10.3</v>
      </c>
      <c r="G44" s="37" t="s">
        <v>740</v>
      </c>
      <c r="H44" s="15"/>
      <c r="I44" s="15"/>
      <c r="J44" s="15"/>
      <c r="K44" s="15"/>
      <c r="L44" s="35">
        <v>54</v>
      </c>
      <c r="M44" s="35">
        <v>54</v>
      </c>
      <c r="N44" s="35">
        <v>53</v>
      </c>
      <c r="O44" s="15"/>
      <c r="P44" s="14">
        <f t="shared" si="4"/>
        <v>161</v>
      </c>
      <c r="Q44" s="17" t="s">
        <v>32</v>
      </c>
      <c r="R44" s="14">
        <v>111369</v>
      </c>
      <c r="S44" s="23" t="s">
        <v>33</v>
      </c>
      <c r="T44" s="16" t="s">
        <v>161</v>
      </c>
      <c r="U44" s="16" t="s">
        <v>90</v>
      </c>
      <c r="V44" s="16">
        <v>1011767</v>
      </c>
      <c r="W44" s="16" t="s">
        <v>9132</v>
      </c>
      <c r="X44" s="16"/>
    </row>
    <row r="45" spans="1:24">
      <c r="A45" s="15" t="s">
        <v>119</v>
      </c>
      <c r="B45" s="15" t="s">
        <v>92</v>
      </c>
      <c r="C45" s="35" t="s">
        <v>9149</v>
      </c>
      <c r="D45" s="15" t="s">
        <v>159</v>
      </c>
      <c r="E45" s="24">
        <v>45778.041666666664</v>
      </c>
      <c r="F45" s="15">
        <v>10.3</v>
      </c>
      <c r="G45" s="37" t="s">
        <v>740</v>
      </c>
      <c r="H45" s="15"/>
      <c r="I45" s="15"/>
      <c r="J45" s="15"/>
      <c r="K45" s="15"/>
      <c r="L45" s="35">
        <v>53</v>
      </c>
      <c r="M45" s="35">
        <v>54</v>
      </c>
      <c r="N45" s="35">
        <v>54</v>
      </c>
      <c r="O45" s="15"/>
      <c r="P45" s="14">
        <f t="shared" si="4"/>
        <v>161</v>
      </c>
      <c r="Q45" s="17" t="s">
        <v>32</v>
      </c>
      <c r="R45" s="14">
        <v>111411</v>
      </c>
      <c r="S45" s="23" t="s">
        <v>33</v>
      </c>
      <c r="T45" s="16" t="s">
        <v>161</v>
      </c>
      <c r="U45" s="16" t="s">
        <v>90</v>
      </c>
      <c r="V45" s="16">
        <v>1011768</v>
      </c>
      <c r="W45" s="16" t="s">
        <v>9132</v>
      </c>
      <c r="X45" s="16"/>
    </row>
    <row r="46" spans="1:24">
      <c r="A46" s="15" t="s">
        <v>4752</v>
      </c>
      <c r="B46" s="15" t="s">
        <v>78</v>
      </c>
      <c r="C46" s="35" t="s">
        <v>9150</v>
      </c>
      <c r="D46" s="15" t="s">
        <v>88</v>
      </c>
      <c r="E46" s="24">
        <v>45778.166666666664</v>
      </c>
      <c r="F46" s="15">
        <v>10.3</v>
      </c>
      <c r="G46" s="37" t="s">
        <v>740</v>
      </c>
      <c r="H46" s="15"/>
      <c r="I46" s="15"/>
      <c r="J46" s="15"/>
      <c r="K46" s="15"/>
      <c r="L46" s="35">
        <v>54</v>
      </c>
      <c r="M46" s="35">
        <v>107</v>
      </c>
      <c r="N46" s="15"/>
      <c r="O46" s="15"/>
      <c r="P46" s="14">
        <f t="shared" si="4"/>
        <v>161</v>
      </c>
      <c r="Q46" s="17" t="s">
        <v>32</v>
      </c>
      <c r="R46" s="14">
        <v>111386</v>
      </c>
      <c r="S46" s="23" t="s">
        <v>33</v>
      </c>
      <c r="T46" s="16" t="s">
        <v>161</v>
      </c>
      <c r="U46" s="16" t="s">
        <v>90</v>
      </c>
      <c r="V46" s="16">
        <v>1011769</v>
      </c>
      <c r="W46" s="16" t="s">
        <v>9132</v>
      </c>
      <c r="X46" s="16"/>
    </row>
    <row r="47" spans="1:24">
      <c r="A47" s="15" t="s">
        <v>4752</v>
      </c>
      <c r="B47" s="15" t="s">
        <v>92</v>
      </c>
      <c r="C47" s="35" t="s">
        <v>9151</v>
      </c>
      <c r="D47" s="15" t="s">
        <v>159</v>
      </c>
      <c r="E47" s="24">
        <v>45778.041666666664</v>
      </c>
      <c r="F47" s="15">
        <v>10.3</v>
      </c>
      <c r="G47" s="37" t="s">
        <v>740</v>
      </c>
      <c r="H47" s="15"/>
      <c r="I47" s="15"/>
      <c r="J47" s="15"/>
      <c r="K47" s="15"/>
      <c r="L47" s="35">
        <v>54</v>
      </c>
      <c r="M47" s="35">
        <v>107</v>
      </c>
      <c r="N47" s="15"/>
      <c r="O47" s="15"/>
      <c r="P47" s="14">
        <f t="shared" si="4"/>
        <v>161</v>
      </c>
      <c r="Q47" s="17" t="s">
        <v>32</v>
      </c>
      <c r="R47" s="14">
        <v>111387</v>
      </c>
      <c r="S47" s="23" t="s">
        <v>33</v>
      </c>
      <c r="T47" s="16" t="s">
        <v>161</v>
      </c>
      <c r="U47" s="16" t="s">
        <v>90</v>
      </c>
      <c r="V47" s="16">
        <v>1011770</v>
      </c>
      <c r="W47" s="16" t="s">
        <v>9132</v>
      </c>
      <c r="X47" s="16"/>
    </row>
    <row r="48" spans="1:24">
      <c r="A48" s="15"/>
      <c r="B48" s="15"/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>
        <f t="shared" si="4"/>
        <v>0</v>
      </c>
      <c r="Q48" s="14"/>
      <c r="R48" s="14"/>
      <c r="S48" s="14"/>
      <c r="T48" s="16"/>
      <c r="U48" s="16"/>
      <c r="V48" s="16"/>
      <c r="W48" s="16"/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5">SUM(H42:H48)</f>
        <v>0</v>
      </c>
      <c r="I49" s="11">
        <f t="shared" si="5"/>
        <v>0</v>
      </c>
      <c r="J49" s="11">
        <f t="shared" si="5"/>
        <v>0</v>
      </c>
      <c r="K49" s="11">
        <f t="shared" si="5"/>
        <v>0</v>
      </c>
      <c r="L49" s="11">
        <f t="shared" si="5"/>
        <v>296</v>
      </c>
      <c r="M49" s="11">
        <f t="shared" si="5"/>
        <v>456</v>
      </c>
      <c r="N49" s="11">
        <f t="shared" si="5"/>
        <v>199</v>
      </c>
      <c r="O49" s="11">
        <f t="shared" si="5"/>
        <v>15</v>
      </c>
      <c r="P49" s="11">
        <f t="shared" si="5"/>
        <v>966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 ht="18">
      <c r="A52" s="187" t="s">
        <v>35</v>
      </c>
      <c r="B52" s="186" t="s">
        <v>9127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4605</v>
      </c>
      <c r="B53" s="1564"/>
      <c r="C53" s="1564"/>
      <c r="D53" s="242"/>
      <c r="E53" s="41" t="s">
        <v>8995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5" t="s">
        <v>42</v>
      </c>
      <c r="B54" s="1772" t="s">
        <v>9152</v>
      </c>
      <c r="C54" s="1772"/>
      <c r="D54" s="1"/>
      <c r="E54" s="1"/>
    </row>
    <row r="55" spans="1:24">
      <c r="A55" s="5" t="s">
        <v>42</v>
      </c>
      <c r="B55" s="1772"/>
      <c r="C55" s="1772"/>
    </row>
    <row r="56" spans="1:24">
      <c r="A56" s="5" t="s">
        <v>43</v>
      </c>
      <c r="B56" s="1566">
        <v>358400711249</v>
      </c>
      <c r="C56" s="1565"/>
      <c r="D56" s="1"/>
      <c r="E56" s="1"/>
    </row>
    <row r="57" spans="1:24">
      <c r="A57" s="5" t="s">
        <v>44</v>
      </c>
      <c r="B57" s="1567">
        <v>0.58333333333333337</v>
      </c>
      <c r="C57" s="1565"/>
      <c r="D57" s="1"/>
      <c r="E57" s="1"/>
    </row>
    <row r="59" spans="1:24" ht="23.25">
      <c r="A59" s="1559" t="s">
        <v>155</v>
      </c>
      <c r="B59" s="1559"/>
      <c r="C59" s="1559"/>
      <c r="D59" s="1559"/>
      <c r="E59" s="1559"/>
      <c r="F59" s="1559"/>
      <c r="G59" s="7"/>
      <c r="H59" s="1559" t="s">
        <v>9120</v>
      </c>
      <c r="I59" s="1559"/>
      <c r="J59" s="1559"/>
      <c r="K59" s="1559"/>
      <c r="L59" s="1559"/>
      <c r="M59" s="1559"/>
      <c r="N59" s="1559"/>
      <c r="O59" s="1559"/>
      <c r="P59" s="1559"/>
      <c r="Q59" s="1741" t="s">
        <v>9153</v>
      </c>
      <c r="R59" s="1742"/>
      <c r="S59" s="1742"/>
      <c r="T59" s="1742"/>
      <c r="U59" s="1742"/>
      <c r="V59" s="1742"/>
      <c r="W59" s="1742"/>
      <c r="X59" s="1742"/>
    </row>
    <row r="60" spans="1:24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33" t="s">
        <v>10</v>
      </c>
      <c r="H60" s="9" t="s">
        <v>11</v>
      </c>
      <c r="I60" s="9" t="s">
        <v>12</v>
      </c>
      <c r="J60" s="9" t="s">
        <v>13</v>
      </c>
      <c r="K60" s="9" t="s">
        <v>14</v>
      </c>
      <c r="L60" s="9" t="s">
        <v>15</v>
      </c>
      <c r="M60" s="9" t="s">
        <v>16</v>
      </c>
      <c r="N60" s="9" t="s">
        <v>17</v>
      </c>
      <c r="O60" s="10" t="s">
        <v>18</v>
      </c>
      <c r="P60" s="8" t="s">
        <v>19</v>
      </c>
      <c r="Q60" s="8" t="s">
        <v>20</v>
      </c>
      <c r="R60" s="8" t="s">
        <v>9</v>
      </c>
      <c r="S60" s="8" t="s">
        <v>21</v>
      </c>
      <c r="T60" s="8" t="s">
        <v>24</v>
      </c>
      <c r="U60" s="8" t="s">
        <v>25</v>
      </c>
      <c r="V60" s="8" t="s">
        <v>26</v>
      </c>
      <c r="W60" s="8" t="s">
        <v>27</v>
      </c>
      <c r="X60" s="8" t="s">
        <v>28</v>
      </c>
    </row>
    <row r="61" spans="1:24">
      <c r="A61" s="15" t="s">
        <v>86</v>
      </c>
      <c r="B61" s="15" t="s">
        <v>92</v>
      </c>
      <c r="C61" s="35" t="s">
        <v>9154</v>
      </c>
      <c r="D61" s="15" t="s">
        <v>2467</v>
      </c>
      <c r="E61" s="24">
        <v>45778.774305555555</v>
      </c>
      <c r="F61" s="15">
        <v>10.3</v>
      </c>
      <c r="G61" s="37" t="s">
        <v>740</v>
      </c>
      <c r="H61" s="15"/>
      <c r="I61" s="15"/>
      <c r="J61" s="15"/>
      <c r="K61" s="15"/>
      <c r="L61" s="35">
        <v>54</v>
      </c>
      <c r="M61" s="35">
        <v>107</v>
      </c>
      <c r="N61" s="15"/>
      <c r="O61" s="15"/>
      <c r="P61" s="14">
        <f>SUM(H61:O61)</f>
        <v>161</v>
      </c>
      <c r="Q61" s="17" t="s">
        <v>32</v>
      </c>
      <c r="R61" s="14">
        <v>111388</v>
      </c>
      <c r="S61" s="23" t="s">
        <v>33</v>
      </c>
      <c r="T61" s="16" t="s">
        <v>161</v>
      </c>
      <c r="U61" s="16" t="s">
        <v>90</v>
      </c>
      <c r="V61" s="16">
        <v>1011772</v>
      </c>
      <c r="W61" s="16" t="s">
        <v>9132</v>
      </c>
      <c r="X61" s="16"/>
    </row>
    <row r="62" spans="1:24">
      <c r="A62" s="15" t="s">
        <v>86</v>
      </c>
      <c r="B62" s="15" t="s">
        <v>92</v>
      </c>
      <c r="C62" s="35" t="s">
        <v>9155</v>
      </c>
      <c r="D62" s="15" t="s">
        <v>620</v>
      </c>
      <c r="E62" s="24">
        <v>45778.989583333336</v>
      </c>
      <c r="F62" s="15">
        <v>10.3</v>
      </c>
      <c r="G62" s="37" t="s">
        <v>740</v>
      </c>
      <c r="H62" s="15"/>
      <c r="I62" s="15"/>
      <c r="J62" s="15"/>
      <c r="K62" s="15"/>
      <c r="L62" s="35">
        <v>54</v>
      </c>
      <c r="M62" s="35">
        <v>107</v>
      </c>
      <c r="N62" s="15"/>
      <c r="O62" s="15"/>
      <c r="P62" s="14">
        <f>SUM(H62:O62)</f>
        <v>161</v>
      </c>
      <c r="Q62" s="17" t="s">
        <v>32</v>
      </c>
      <c r="R62" s="14">
        <v>111389</v>
      </c>
      <c r="S62" s="23" t="s">
        <v>33</v>
      </c>
      <c r="T62" s="16" t="s">
        <v>161</v>
      </c>
      <c r="U62" s="16" t="s">
        <v>90</v>
      </c>
      <c r="V62" s="16">
        <v>1011773</v>
      </c>
      <c r="W62" s="16" t="s">
        <v>9132</v>
      </c>
      <c r="X62" s="16"/>
    </row>
    <row r="63" spans="1:24">
      <c r="A63" s="15" t="s">
        <v>8660</v>
      </c>
      <c r="B63" s="15" t="s">
        <v>92</v>
      </c>
      <c r="C63" s="35" t="s">
        <v>9156</v>
      </c>
      <c r="D63" s="15" t="s">
        <v>620</v>
      </c>
      <c r="E63" s="24">
        <v>45778.989583333336</v>
      </c>
      <c r="F63" s="15">
        <v>10.3</v>
      </c>
      <c r="G63" s="37" t="s">
        <v>740</v>
      </c>
      <c r="H63" s="15"/>
      <c r="I63" s="15"/>
      <c r="J63" s="15"/>
      <c r="K63" s="15"/>
      <c r="L63" s="35">
        <v>27</v>
      </c>
      <c r="M63" s="35">
        <v>107</v>
      </c>
      <c r="N63" s="35">
        <v>27</v>
      </c>
      <c r="O63" s="15"/>
      <c r="P63" s="14">
        <f>SUM(H63:O63)</f>
        <v>161</v>
      </c>
      <c r="Q63" s="17" t="s">
        <v>32</v>
      </c>
      <c r="R63" s="14">
        <v>111384</v>
      </c>
      <c r="S63" s="23" t="s">
        <v>33</v>
      </c>
      <c r="T63" s="16" t="s">
        <v>161</v>
      </c>
      <c r="U63" s="16" t="s">
        <v>90</v>
      </c>
      <c r="V63" s="16">
        <v>1011774</v>
      </c>
      <c r="W63" s="16" t="s">
        <v>9132</v>
      </c>
      <c r="X63" s="16"/>
    </row>
    <row r="64" spans="1:24">
      <c r="A64" s="15" t="s">
        <v>9157</v>
      </c>
      <c r="B64" s="15" t="s">
        <v>92</v>
      </c>
      <c r="C64" s="35" t="s">
        <v>9158</v>
      </c>
      <c r="D64" s="15" t="s">
        <v>620</v>
      </c>
      <c r="E64" s="24">
        <v>45778.989583333336</v>
      </c>
      <c r="F64" s="15">
        <v>10.3</v>
      </c>
      <c r="G64" s="37" t="s">
        <v>740</v>
      </c>
      <c r="H64" s="15"/>
      <c r="I64" s="15"/>
      <c r="J64" s="15"/>
      <c r="K64" s="15"/>
      <c r="L64" s="35">
        <v>27</v>
      </c>
      <c r="M64" s="272">
        <v>107</v>
      </c>
      <c r="N64" s="35">
        <v>27</v>
      </c>
      <c r="O64" s="15"/>
      <c r="P64" s="14">
        <v>161</v>
      </c>
      <c r="Q64" s="17" t="s">
        <v>32</v>
      </c>
      <c r="R64" s="14">
        <v>111400</v>
      </c>
      <c r="S64" s="23" t="s">
        <v>33</v>
      </c>
      <c r="T64" s="16" t="s">
        <v>161</v>
      </c>
      <c r="U64" s="16" t="s">
        <v>90</v>
      </c>
      <c r="V64" s="16">
        <v>1011775</v>
      </c>
      <c r="W64" s="16" t="s">
        <v>9115</v>
      </c>
      <c r="X64" s="16"/>
    </row>
    <row r="65" spans="1:24">
      <c r="A65" s="15" t="s">
        <v>9159</v>
      </c>
      <c r="B65" s="15" t="s">
        <v>92</v>
      </c>
      <c r="C65" s="35" t="s">
        <v>9160</v>
      </c>
      <c r="D65" s="15" t="s">
        <v>620</v>
      </c>
      <c r="E65" s="24">
        <v>45778.989583333336</v>
      </c>
      <c r="F65" s="15">
        <v>10.3</v>
      </c>
      <c r="G65" s="37" t="s">
        <v>740</v>
      </c>
      <c r="H65" s="15"/>
      <c r="I65" s="15"/>
      <c r="J65" s="15"/>
      <c r="K65" s="15"/>
      <c r="L65" s="272">
        <v>27</v>
      </c>
      <c r="M65" s="15">
        <v>107</v>
      </c>
      <c r="N65" s="35">
        <v>27</v>
      </c>
      <c r="O65" s="15"/>
      <c r="P65" s="14">
        <v>161</v>
      </c>
      <c r="Q65" s="17" t="s">
        <v>32</v>
      </c>
      <c r="R65" s="14">
        <v>111439</v>
      </c>
      <c r="S65" s="23" t="s">
        <v>31</v>
      </c>
      <c r="T65" s="16" t="s">
        <v>161</v>
      </c>
      <c r="U65" s="16" t="s">
        <v>90</v>
      </c>
      <c r="V65" s="16">
        <v>111776</v>
      </c>
      <c r="W65" s="16" t="s">
        <v>9115</v>
      </c>
      <c r="X65" s="16"/>
    </row>
    <row r="66" spans="1:24">
      <c r="A66" s="11" t="s">
        <v>19</v>
      </c>
      <c r="B66" s="7"/>
      <c r="C66" s="7"/>
      <c r="D66" s="7"/>
      <c r="E66" s="11"/>
      <c r="F66" s="7"/>
      <c r="G66" s="7"/>
      <c r="H66" s="11">
        <f t="shared" ref="H66:P66" si="6">SUM(H61:H65)</f>
        <v>0</v>
      </c>
      <c r="I66" s="11">
        <f t="shared" si="6"/>
        <v>0</v>
      </c>
      <c r="J66" s="11">
        <f t="shared" si="6"/>
        <v>0</v>
      </c>
      <c r="K66" s="11">
        <f t="shared" si="6"/>
        <v>0</v>
      </c>
      <c r="L66" s="11">
        <f t="shared" si="6"/>
        <v>189</v>
      </c>
      <c r="M66" s="11">
        <f t="shared" si="6"/>
        <v>535</v>
      </c>
      <c r="N66" s="11">
        <f t="shared" si="6"/>
        <v>81</v>
      </c>
      <c r="O66" s="11">
        <f t="shared" si="6"/>
        <v>0</v>
      </c>
      <c r="P66" s="11">
        <f t="shared" si="6"/>
        <v>805</v>
      </c>
      <c r="Q66" s="12"/>
      <c r="R66" s="12"/>
      <c r="S66" s="12"/>
      <c r="T66" s="12"/>
      <c r="U66" s="12"/>
      <c r="V66" s="12"/>
      <c r="W66" s="12"/>
      <c r="X66" s="12"/>
    </row>
    <row r="67" spans="1:24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4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 ht="18">
      <c r="A69" s="187" t="s">
        <v>35</v>
      </c>
      <c r="B69" s="186" t="s">
        <v>9127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4" t="s">
        <v>4605</v>
      </c>
      <c r="B70" s="1564"/>
      <c r="C70" s="1564"/>
      <c r="D70" s="242"/>
      <c r="E70" s="41" t="s">
        <v>8995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5" t="s">
        <v>42</v>
      </c>
      <c r="B71" s="1772" t="s">
        <v>9161</v>
      </c>
      <c r="C71" s="1772"/>
      <c r="D71" s="1"/>
      <c r="E71" s="1"/>
    </row>
    <row r="72" spans="1:24">
      <c r="A72" s="5" t="s">
        <v>42</v>
      </c>
      <c r="B72" s="1772"/>
      <c r="C72" s="1772"/>
    </row>
    <row r="73" spans="1:24">
      <c r="A73" s="5" t="s">
        <v>43</v>
      </c>
      <c r="B73" s="1566" t="s">
        <v>9162</v>
      </c>
      <c r="C73" s="1565"/>
      <c r="D73" s="1"/>
      <c r="E73" s="1"/>
    </row>
    <row r="74" spans="1:24">
      <c r="A74" s="5" t="s">
        <v>44</v>
      </c>
      <c r="B74" s="1567">
        <v>0.625</v>
      </c>
      <c r="C74" s="1565"/>
      <c r="D74" s="1"/>
      <c r="E74" s="1"/>
    </row>
    <row r="76" spans="1:24" ht="23.25" customHeight="1">
      <c r="A76" s="1764" t="s">
        <v>9163</v>
      </c>
      <c r="B76" s="1764"/>
      <c r="C76" s="1764"/>
      <c r="D76" s="1764"/>
      <c r="E76" s="1764"/>
      <c r="F76" s="1764"/>
      <c r="G76" s="7"/>
      <c r="H76" s="1559" t="s">
        <v>9120</v>
      </c>
      <c r="I76" s="1559"/>
      <c r="J76" s="1559"/>
      <c r="K76" s="1559"/>
      <c r="L76" s="1559"/>
      <c r="M76" s="1559"/>
      <c r="N76" s="1559"/>
      <c r="O76" s="1559"/>
      <c r="P76" s="1559"/>
      <c r="Q76" s="1560" t="s">
        <v>9164</v>
      </c>
      <c r="R76" s="1561"/>
      <c r="S76" s="1561"/>
      <c r="T76" s="1561"/>
      <c r="U76" s="1561"/>
      <c r="V76" s="1561"/>
      <c r="W76" s="1561"/>
      <c r="X76" s="1561"/>
    </row>
    <row r="77" spans="1:24" ht="26.25">
      <c r="A77" s="8" t="s">
        <v>3</v>
      </c>
      <c r="B77" s="8" t="s">
        <v>4</v>
      </c>
      <c r="C77" s="8" t="s">
        <v>5</v>
      </c>
      <c r="D77" s="8" t="s">
        <v>6</v>
      </c>
      <c r="E77" s="8" t="s">
        <v>7</v>
      </c>
      <c r="F77" s="8" t="s">
        <v>8</v>
      </c>
      <c r="G77" s="33" t="s">
        <v>10</v>
      </c>
      <c r="H77" s="9" t="s">
        <v>11</v>
      </c>
      <c r="I77" s="9" t="s">
        <v>12</v>
      </c>
      <c r="J77" s="9" t="s">
        <v>13</v>
      </c>
      <c r="K77" s="9" t="s">
        <v>14</v>
      </c>
      <c r="L77" s="9" t="s">
        <v>15</v>
      </c>
      <c r="M77" s="9" t="s">
        <v>16</v>
      </c>
      <c r="N77" s="9" t="s">
        <v>17</v>
      </c>
      <c r="O77" s="10" t="s">
        <v>18</v>
      </c>
      <c r="P77" s="8" t="s">
        <v>19</v>
      </c>
      <c r="Q77" s="8" t="s">
        <v>20</v>
      </c>
      <c r="R77" s="8" t="s">
        <v>9</v>
      </c>
      <c r="S77" s="8" t="s">
        <v>21</v>
      </c>
      <c r="T77" s="8" t="s">
        <v>24</v>
      </c>
      <c r="U77" s="8" t="s">
        <v>25</v>
      </c>
      <c r="V77" s="8" t="s">
        <v>26</v>
      </c>
      <c r="W77" s="8" t="s">
        <v>27</v>
      </c>
      <c r="X77" s="8" t="s">
        <v>28</v>
      </c>
    </row>
    <row r="78" spans="1:24">
      <c r="A78" s="15"/>
      <c r="B78" s="15"/>
      <c r="C78" s="15"/>
      <c r="D78" s="15"/>
      <c r="E78" s="15"/>
      <c r="F78" s="15"/>
      <c r="G78" s="37"/>
      <c r="H78" s="15"/>
      <c r="I78" s="15"/>
      <c r="J78" s="15"/>
      <c r="K78" s="15"/>
      <c r="L78" s="15"/>
      <c r="M78" s="15"/>
      <c r="N78" s="15"/>
      <c r="O78" s="15"/>
      <c r="P78" s="14">
        <f>SUM(H78:O78)</f>
        <v>0</v>
      </c>
      <c r="Q78" s="14" t="s">
        <v>30</v>
      </c>
      <c r="R78" s="14"/>
      <c r="S78" s="14" t="s">
        <v>31</v>
      </c>
      <c r="T78" s="16"/>
      <c r="U78" s="16"/>
      <c r="V78" s="16"/>
      <c r="W78" s="16"/>
      <c r="X78" s="16"/>
    </row>
    <row r="79" spans="1:24">
      <c r="A79" s="11" t="s">
        <v>19</v>
      </c>
      <c r="B79" s="7"/>
      <c r="C79" s="7"/>
      <c r="D79" s="7"/>
      <c r="E79" s="11"/>
      <c r="F79" s="7"/>
      <c r="G79" s="7"/>
      <c r="H79" s="11">
        <f t="shared" ref="H79:P79" si="7">SUM(H78:H78)</f>
        <v>0</v>
      </c>
      <c r="I79" s="11">
        <f t="shared" si="7"/>
        <v>0</v>
      </c>
      <c r="J79" s="11">
        <f t="shared" si="7"/>
        <v>0</v>
      </c>
      <c r="K79" s="11">
        <f t="shared" si="7"/>
        <v>0</v>
      </c>
      <c r="L79" s="11">
        <f t="shared" si="7"/>
        <v>0</v>
      </c>
      <c r="M79" s="11">
        <f t="shared" si="7"/>
        <v>0</v>
      </c>
      <c r="N79" s="11">
        <f t="shared" si="7"/>
        <v>0</v>
      </c>
      <c r="O79" s="11">
        <f t="shared" si="7"/>
        <v>0</v>
      </c>
      <c r="P79" s="11">
        <f t="shared" si="7"/>
        <v>0</v>
      </c>
      <c r="Q79" s="12"/>
      <c r="R79" s="12"/>
      <c r="S79" s="12"/>
      <c r="T79" s="12"/>
      <c r="U79" s="12"/>
      <c r="V79" s="12"/>
      <c r="W79" s="12"/>
      <c r="X79" s="12"/>
    </row>
    <row r="80" spans="1:24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166" t="s">
        <v>34</v>
      </c>
      <c r="B81" s="1562"/>
      <c r="C81" s="1562"/>
      <c r="D81" s="1562"/>
      <c r="E81" s="263" t="s">
        <v>9165</v>
      </c>
      <c r="F81" s="1"/>
      <c r="G81" s="1"/>
      <c r="H81" s="1"/>
      <c r="I81" s="1"/>
      <c r="J81" s="1563"/>
      <c r="K81" s="1563"/>
      <c r="L81" s="1563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8">
      <c r="A82" s="187" t="s">
        <v>35</v>
      </c>
      <c r="B82" s="186" t="s">
        <v>36</v>
      </c>
      <c r="C82" s="239" t="s">
        <v>37</v>
      </c>
      <c r="D82" s="241"/>
      <c r="E82" s="263" t="s">
        <v>9166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" customHeight="1">
      <c r="A83" s="4"/>
      <c r="B83" s="1564"/>
      <c r="C83" s="1564"/>
      <c r="D83" s="242"/>
      <c r="E83" s="41" t="s">
        <v>8995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customHeight="1">
      <c r="A84" s="5" t="s">
        <v>42</v>
      </c>
      <c r="B84" s="1772"/>
      <c r="C84" s="1772"/>
      <c r="D84" s="1"/>
      <c r="E84" s="230" t="s">
        <v>9167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customHeight="1">
      <c r="A85" s="5" t="s">
        <v>42</v>
      </c>
      <c r="B85" s="1772"/>
      <c r="C85" s="177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" customHeight="1">
      <c r="A86" s="5" t="s">
        <v>43</v>
      </c>
      <c r="B86" s="1772"/>
      <c r="C86" s="177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" customHeight="1">
      <c r="A87" s="5" t="s">
        <v>44</v>
      </c>
      <c r="B87" s="1772"/>
      <c r="C87" s="177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9" spans="1:23" ht="15" customHeight="1"/>
  </sheetData>
  <mergeCells count="50">
    <mergeCell ref="B14:C14"/>
    <mergeCell ref="B34:C34"/>
    <mergeCell ref="B83:C83"/>
    <mergeCell ref="B84:C84"/>
    <mergeCell ref="B85:C85"/>
    <mergeCell ref="B15:C15"/>
    <mergeCell ref="B16:C16"/>
    <mergeCell ref="B17:C17"/>
    <mergeCell ref="B18:C18"/>
    <mergeCell ref="A20:F20"/>
    <mergeCell ref="B37:C37"/>
    <mergeCell ref="B38:C38"/>
    <mergeCell ref="A40:F40"/>
    <mergeCell ref="B54:C54"/>
    <mergeCell ref="B55:C55"/>
    <mergeCell ref="B56:C56"/>
    <mergeCell ref="B86:C86"/>
    <mergeCell ref="B87:C87"/>
    <mergeCell ref="A76:F76"/>
    <mergeCell ref="H76:P76"/>
    <mergeCell ref="Q76:X76"/>
    <mergeCell ref="B81:D81"/>
    <mergeCell ref="J81:L81"/>
    <mergeCell ref="B13:C13"/>
    <mergeCell ref="A1:F1"/>
    <mergeCell ref="H1:P1"/>
    <mergeCell ref="Q1:X1"/>
    <mergeCell ref="B11:D11"/>
    <mergeCell ref="Q20:X20"/>
    <mergeCell ref="B31:D31"/>
    <mergeCell ref="B33:C33"/>
    <mergeCell ref="B35:C35"/>
    <mergeCell ref="B36:C36"/>
    <mergeCell ref="H20:P20"/>
    <mergeCell ref="H40:P40"/>
    <mergeCell ref="Q40:X40"/>
    <mergeCell ref="B51:D51"/>
    <mergeCell ref="J51:L51"/>
    <mergeCell ref="B53:C53"/>
    <mergeCell ref="B57:C57"/>
    <mergeCell ref="A59:F59"/>
    <mergeCell ref="H59:P59"/>
    <mergeCell ref="Q59:X59"/>
    <mergeCell ref="B68:D68"/>
    <mergeCell ref="J68:L68"/>
    <mergeCell ref="B70:C70"/>
    <mergeCell ref="B71:C71"/>
    <mergeCell ref="B72:C72"/>
    <mergeCell ref="B73:C73"/>
    <mergeCell ref="B74:C7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1E6A-9CD3-489C-8668-7BE3980178F2}">
  <sheetPr>
    <tabColor rgb="FF00B050"/>
  </sheetPr>
  <dimension ref="A1:AN146"/>
  <sheetViews>
    <sheetView topLeftCell="A60" workbookViewId="0">
      <selection activeCell="B81" sqref="B81:F81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11.85546875" style="1486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85546875" customWidth="1"/>
    <col min="22" max="22" width="16.28515625" customWidth="1"/>
    <col min="23" max="24" width="9.140625" bestFit="1" customWidth="1"/>
    <col min="25" max="25" width="19" customWidth="1"/>
  </cols>
  <sheetData>
    <row r="1" spans="1:26" ht="23.25">
      <c r="A1" s="1549" t="s">
        <v>180</v>
      </c>
      <c r="B1" s="1549"/>
      <c r="C1" s="1549"/>
      <c r="D1" s="1549"/>
      <c r="E1" s="1549"/>
      <c r="F1" s="1549"/>
      <c r="G1" s="1208"/>
      <c r="H1" s="1209"/>
      <c r="I1" s="1549" t="s">
        <v>999</v>
      </c>
      <c r="J1" s="1549"/>
      <c r="K1" s="1549"/>
      <c r="L1" s="1549"/>
      <c r="M1" s="1549"/>
      <c r="N1" s="1549"/>
      <c r="O1" s="1549"/>
      <c r="P1" s="1549"/>
      <c r="Q1" s="1549"/>
      <c r="R1" s="1550" t="s">
        <v>793</v>
      </c>
      <c r="S1" s="1551"/>
      <c r="T1" s="1550"/>
      <c r="U1" s="1550"/>
      <c r="V1" s="1550"/>
      <c r="W1" s="1550"/>
      <c r="X1" s="1550"/>
      <c r="Y1" s="1550"/>
      <c r="Z1" s="1550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857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>
      <c r="A3" s="1172" t="s">
        <v>111</v>
      </c>
      <c r="B3" s="1172" t="s">
        <v>65</v>
      </c>
      <c r="C3" s="1172" t="s">
        <v>1019</v>
      </c>
      <c r="D3" s="1172" t="s">
        <v>64</v>
      </c>
      <c r="E3" s="1173">
        <v>46239.472222222219</v>
      </c>
      <c r="F3" s="1172">
        <v>18.600000000000001</v>
      </c>
      <c r="G3" s="1172">
        <v>121609</v>
      </c>
      <c r="H3" s="1174"/>
      <c r="I3" s="1172"/>
      <c r="J3" s="1172"/>
      <c r="K3" s="1172"/>
      <c r="L3" s="1172"/>
      <c r="M3" s="1186">
        <v>161</v>
      </c>
      <c r="N3" s="1172"/>
      <c r="O3" s="1172"/>
      <c r="P3" s="1172"/>
      <c r="Q3" s="1175">
        <f t="shared" ref="Q3:Q8" si="0">SUM(I3:P3)</f>
        <v>161</v>
      </c>
      <c r="R3" s="1175" t="s">
        <v>30</v>
      </c>
      <c r="S3" s="1177" t="s">
        <v>33</v>
      </c>
      <c r="T3" s="1175"/>
      <c r="U3" s="1440">
        <v>46231.666666666664</v>
      </c>
      <c r="V3" s="1190" t="s">
        <v>169</v>
      </c>
      <c r="W3" s="1181" t="s">
        <v>1020</v>
      </c>
      <c r="X3" s="1181"/>
      <c r="Y3" s="1181" t="s">
        <v>1021</v>
      </c>
      <c r="Z3" s="1181"/>
    </row>
    <row r="4" spans="1:26" ht="25.5">
      <c r="A4" s="1172" t="s">
        <v>105</v>
      </c>
      <c r="B4" s="1172" t="s">
        <v>78</v>
      </c>
      <c r="C4" s="1172" t="s">
        <v>1022</v>
      </c>
      <c r="D4" s="1172" t="s">
        <v>99</v>
      </c>
      <c r="E4" s="1173">
        <v>46239.28125</v>
      </c>
      <c r="F4" s="1172">
        <v>13.3</v>
      </c>
      <c r="G4" s="1172">
        <v>121648</v>
      </c>
      <c r="H4" s="1174" t="s">
        <v>1023</v>
      </c>
      <c r="I4" s="1172"/>
      <c r="J4" s="1172"/>
      <c r="K4" s="1172"/>
      <c r="L4" s="1172"/>
      <c r="M4" s="1186">
        <v>30</v>
      </c>
      <c r="N4" s="1186">
        <v>60</v>
      </c>
      <c r="O4" s="1186">
        <v>60</v>
      </c>
      <c r="P4" s="1186">
        <v>11</v>
      </c>
      <c r="Q4" s="1175">
        <f t="shared" si="0"/>
        <v>161</v>
      </c>
      <c r="R4" s="1176" t="s">
        <v>32</v>
      </c>
      <c r="S4" s="1177" t="s">
        <v>33</v>
      </c>
      <c r="T4" s="1454" t="b">
        <v>1</v>
      </c>
      <c r="U4" s="1440">
        <v>46233.5</v>
      </c>
      <c r="V4" s="1189" t="s">
        <v>100</v>
      </c>
      <c r="W4" s="1181" t="s">
        <v>860</v>
      </c>
      <c r="X4" s="1181">
        <v>1022214</v>
      </c>
      <c r="Y4" s="1181" t="s">
        <v>1024</v>
      </c>
      <c r="Z4" s="1181"/>
    </row>
    <row r="5" spans="1:26" ht="25.5">
      <c r="A5" s="1172" t="s">
        <v>114</v>
      </c>
      <c r="B5" s="1172" t="s">
        <v>78</v>
      </c>
      <c r="C5" s="1172" t="s">
        <v>1025</v>
      </c>
      <c r="D5" s="1172" t="s">
        <v>99</v>
      </c>
      <c r="E5" s="1173">
        <v>46239.28125</v>
      </c>
      <c r="F5" s="1172">
        <v>13.3</v>
      </c>
      <c r="G5" s="1172">
        <v>121666</v>
      </c>
      <c r="H5" s="1174" t="s">
        <v>1023</v>
      </c>
      <c r="I5" s="1172"/>
      <c r="J5" s="1172"/>
      <c r="K5" s="1172"/>
      <c r="L5" s="1172"/>
      <c r="M5" s="1186">
        <v>60</v>
      </c>
      <c r="N5" s="1186">
        <v>60</v>
      </c>
      <c r="O5" s="1186">
        <v>41</v>
      </c>
      <c r="P5" s="1172"/>
      <c r="Q5" s="1175">
        <f t="shared" si="0"/>
        <v>161</v>
      </c>
      <c r="R5" s="1176" t="s">
        <v>32</v>
      </c>
      <c r="S5" s="1177" t="s">
        <v>33</v>
      </c>
      <c r="T5" s="1454" t="b">
        <v>1</v>
      </c>
      <c r="U5" s="1440">
        <v>46233.5</v>
      </c>
      <c r="V5" s="1189" t="s">
        <v>100</v>
      </c>
      <c r="W5" s="1181" t="s">
        <v>860</v>
      </c>
      <c r="X5" s="1181">
        <v>1022210</v>
      </c>
      <c r="Y5" s="1181" t="s">
        <v>1024</v>
      </c>
      <c r="Z5" s="1181"/>
    </row>
    <row r="6" spans="1:26" ht="25.5">
      <c r="A6" s="1172" t="s">
        <v>97</v>
      </c>
      <c r="B6" s="1172" t="s">
        <v>78</v>
      </c>
      <c r="C6" s="1172" t="s">
        <v>1026</v>
      </c>
      <c r="D6" s="1172" t="s">
        <v>99</v>
      </c>
      <c r="E6" s="1173">
        <v>46239.28125</v>
      </c>
      <c r="F6" s="1172">
        <v>13.3</v>
      </c>
      <c r="G6" s="1172">
        <v>121667</v>
      </c>
      <c r="H6" s="1174" t="s">
        <v>1027</v>
      </c>
      <c r="I6" s="1172"/>
      <c r="J6" s="1172"/>
      <c r="K6" s="1172"/>
      <c r="L6" s="1172"/>
      <c r="M6" s="1186">
        <v>30</v>
      </c>
      <c r="N6" s="1186">
        <v>90</v>
      </c>
      <c r="O6" s="1186">
        <v>30</v>
      </c>
      <c r="P6" s="1186">
        <v>11</v>
      </c>
      <c r="Q6" s="1175">
        <f t="shared" si="0"/>
        <v>161</v>
      </c>
      <c r="R6" s="1176" t="s">
        <v>32</v>
      </c>
      <c r="S6" s="1177" t="s">
        <v>33</v>
      </c>
      <c r="T6" s="1454" t="b">
        <v>1</v>
      </c>
      <c r="U6" s="1440">
        <v>46233.5</v>
      </c>
      <c r="V6" s="1189" t="s">
        <v>100</v>
      </c>
      <c r="W6" s="1181" t="s">
        <v>860</v>
      </c>
      <c r="X6" s="1181">
        <v>1022211</v>
      </c>
      <c r="Y6" s="1181" t="s">
        <v>1024</v>
      </c>
      <c r="Z6" s="1181"/>
    </row>
    <row r="7" spans="1:26">
      <c r="A7" s="1172" t="s">
        <v>137</v>
      </c>
      <c r="B7" s="1172" t="s">
        <v>134</v>
      </c>
      <c r="C7" s="1172" t="s">
        <v>1028</v>
      </c>
      <c r="D7" s="1172" t="s">
        <v>136</v>
      </c>
      <c r="E7" s="1173">
        <v>46240.8125</v>
      </c>
      <c r="F7" s="1172">
        <v>11.9</v>
      </c>
      <c r="G7" s="1172">
        <v>121649</v>
      </c>
      <c r="H7" s="1174" t="s">
        <v>1029</v>
      </c>
      <c r="I7" s="1172"/>
      <c r="J7" s="1172"/>
      <c r="K7" s="1172"/>
      <c r="L7" s="1172"/>
      <c r="M7" s="1172"/>
      <c r="N7" s="1172"/>
      <c r="O7" s="1186">
        <v>101</v>
      </c>
      <c r="P7" s="1186">
        <v>60</v>
      </c>
      <c r="Q7" s="1175">
        <f t="shared" si="0"/>
        <v>161</v>
      </c>
      <c r="R7" s="1176" t="s">
        <v>32</v>
      </c>
      <c r="S7" s="1177" t="s">
        <v>33</v>
      </c>
      <c r="T7" s="1175"/>
      <c r="U7" s="1440">
        <v>46233.875</v>
      </c>
      <c r="V7" s="1189" t="s">
        <v>100</v>
      </c>
      <c r="W7" s="1181" t="s">
        <v>860</v>
      </c>
      <c r="X7" s="1181">
        <v>1022212</v>
      </c>
      <c r="Y7" s="1181" t="s">
        <v>1030</v>
      </c>
      <c r="Z7" s="1181" t="s">
        <v>1031</v>
      </c>
    </row>
    <row r="8" spans="1:26" ht="25.5">
      <c r="A8" s="1178" t="s">
        <v>157</v>
      </c>
      <c r="B8" s="1178" t="s">
        <v>80</v>
      </c>
      <c r="C8" s="1178" t="s">
        <v>1032</v>
      </c>
      <c r="D8" s="1178" t="s">
        <v>117</v>
      </c>
      <c r="E8" s="1179">
        <v>46239.402777777781</v>
      </c>
      <c r="F8" s="1178">
        <v>12.9</v>
      </c>
      <c r="G8" s="1178">
        <v>121650</v>
      </c>
      <c r="H8" s="1174" t="s">
        <v>1033</v>
      </c>
      <c r="I8" s="1178"/>
      <c r="J8" s="1178"/>
      <c r="K8" s="1178"/>
      <c r="L8" s="1178"/>
      <c r="M8" s="1178"/>
      <c r="N8" s="1178"/>
      <c r="O8" s="1186">
        <v>131</v>
      </c>
      <c r="P8" s="1186">
        <v>30</v>
      </c>
      <c r="Q8" s="1175">
        <f t="shared" si="0"/>
        <v>161</v>
      </c>
      <c r="R8" s="1176" t="s">
        <v>32</v>
      </c>
      <c r="S8" s="1177" t="s">
        <v>33</v>
      </c>
      <c r="T8" s="1175"/>
      <c r="U8" s="1440">
        <v>46233.375</v>
      </c>
      <c r="V8" s="1189" t="s">
        <v>100</v>
      </c>
      <c r="W8" s="1181" t="s">
        <v>860</v>
      </c>
      <c r="X8" s="1181">
        <v>1022213</v>
      </c>
      <c r="Y8" s="1181" t="s">
        <v>1024</v>
      </c>
      <c r="Z8" s="1181"/>
    </row>
    <row r="9" spans="1:26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 t="shared" ref="I9:Q9" si="1">SUM(I3:I8)</f>
        <v>0</v>
      </c>
      <c r="J9" s="1214">
        <f t="shared" si="1"/>
        <v>0</v>
      </c>
      <c r="K9" s="1214">
        <f t="shared" si="1"/>
        <v>0</v>
      </c>
      <c r="L9" s="1214">
        <f t="shared" si="1"/>
        <v>0</v>
      </c>
      <c r="M9" s="1214">
        <f t="shared" si="1"/>
        <v>281</v>
      </c>
      <c r="N9" s="1214">
        <f t="shared" si="1"/>
        <v>210</v>
      </c>
      <c r="O9" s="1214">
        <f t="shared" si="1"/>
        <v>363</v>
      </c>
      <c r="P9" s="1214">
        <f t="shared" si="1"/>
        <v>112</v>
      </c>
      <c r="Q9" s="1214">
        <f t="shared" si="1"/>
        <v>966</v>
      </c>
      <c r="R9" s="1215"/>
      <c r="S9" s="1215"/>
      <c r="T9" s="1215"/>
      <c r="U9" s="1215"/>
      <c r="V9" s="1215"/>
      <c r="W9" s="1215"/>
      <c r="X9" s="1215"/>
      <c r="Y9" s="1215"/>
      <c r="Z9" s="1215"/>
    </row>
    <row r="11" spans="1:26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6">
      <c r="A13" s="1194" t="s">
        <v>100</v>
      </c>
      <c r="B13" s="1548" t="s">
        <v>41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>
      <c r="A14" s="1195" t="s">
        <v>169</v>
      </c>
      <c r="B14" s="1554" t="s">
        <v>39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 ht="15" customHeight="1">
      <c r="A15" s="1225" t="s">
        <v>42</v>
      </c>
      <c r="B15" s="1555" t="s">
        <v>1034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6">
      <c r="A17" s="1225" t="s">
        <v>43</v>
      </c>
      <c r="B17" s="1568" t="s">
        <v>1035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6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19" spans="1:26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Y19" s="1216"/>
    </row>
    <row r="20" spans="1:26" ht="23.25" customHeight="1">
      <c r="A20" s="1549" t="s">
        <v>194</v>
      </c>
      <c r="B20" s="1549"/>
      <c r="C20" s="1549"/>
      <c r="D20" s="1549"/>
      <c r="E20" s="1549"/>
      <c r="F20" s="1549"/>
      <c r="G20" s="1208"/>
      <c r="H20" s="1209"/>
      <c r="I20" s="1549" t="s">
        <v>999</v>
      </c>
      <c r="J20" s="1549"/>
      <c r="K20" s="1549"/>
      <c r="L20" s="1549"/>
      <c r="M20" s="1549"/>
      <c r="N20" s="1549"/>
      <c r="O20" s="1549"/>
      <c r="P20" s="1549"/>
      <c r="Q20" s="1549"/>
      <c r="R20" s="1550" t="s">
        <v>1036</v>
      </c>
      <c r="S20" s="1551"/>
      <c r="T20" s="1550"/>
      <c r="U20" s="1550"/>
      <c r="V20" s="1550"/>
      <c r="W20" s="1550"/>
      <c r="X20" s="1550"/>
      <c r="Y20" s="1550"/>
      <c r="Z20" s="1550"/>
    </row>
    <row r="21" spans="1:26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419" t="s">
        <v>857</v>
      </c>
      <c r="V21" s="1210" t="s">
        <v>24</v>
      </c>
      <c r="W21" s="1210" t="s">
        <v>25</v>
      </c>
      <c r="X21" s="1210" t="s">
        <v>26</v>
      </c>
      <c r="Y21" s="1210" t="s">
        <v>27</v>
      </c>
      <c r="Z21" s="1210" t="s">
        <v>28</v>
      </c>
    </row>
    <row r="22" spans="1:26">
      <c r="A22" s="1172" t="s">
        <v>119</v>
      </c>
      <c r="B22" s="1172" t="s">
        <v>92</v>
      </c>
      <c r="C22" s="1172" t="s">
        <v>1037</v>
      </c>
      <c r="D22" s="1172" t="s">
        <v>159</v>
      </c>
      <c r="E22" s="1173">
        <v>46240.041666666664</v>
      </c>
      <c r="F22" s="1172">
        <v>11.9</v>
      </c>
      <c r="G22" s="1172">
        <v>121668</v>
      </c>
      <c r="H22" s="1174" t="s">
        <v>1038</v>
      </c>
      <c r="I22" s="1172"/>
      <c r="J22" s="1172"/>
      <c r="K22" s="1172"/>
      <c r="L22" s="1172"/>
      <c r="M22" s="1186">
        <v>30</v>
      </c>
      <c r="N22" s="1186">
        <v>60</v>
      </c>
      <c r="O22" s="1186">
        <v>30</v>
      </c>
      <c r="P22" s="1186">
        <v>41</v>
      </c>
      <c r="Q22" s="1175">
        <f t="shared" ref="Q22:Q27" si="2">SUM(I22:P22)</f>
        <v>161</v>
      </c>
      <c r="R22" s="1176" t="s">
        <v>32</v>
      </c>
      <c r="S22" s="1177" t="s">
        <v>33</v>
      </c>
      <c r="T22" s="1175"/>
      <c r="U22" s="1440">
        <v>46237.5</v>
      </c>
      <c r="V22" s="1239" t="s">
        <v>161</v>
      </c>
      <c r="W22" s="1181" t="s">
        <v>860</v>
      </c>
      <c r="X22" s="1181">
        <v>1022224</v>
      </c>
      <c r="Y22" s="1181" t="s">
        <v>1039</v>
      </c>
      <c r="Z22" s="1181"/>
    </row>
    <row r="23" spans="1:26" ht="25.5">
      <c r="A23" s="1172" t="s">
        <v>1040</v>
      </c>
      <c r="B23" s="1172" t="s">
        <v>92</v>
      </c>
      <c r="C23" s="1172" t="s">
        <v>1041</v>
      </c>
      <c r="D23" s="1172" t="s">
        <v>159</v>
      </c>
      <c r="E23" s="1173">
        <v>46240.041666666664</v>
      </c>
      <c r="F23" s="1172">
        <v>11.9</v>
      </c>
      <c r="G23" s="1172">
        <v>121651</v>
      </c>
      <c r="H23" s="1174" t="s">
        <v>1023</v>
      </c>
      <c r="I23" s="1172"/>
      <c r="J23" s="1172"/>
      <c r="K23" s="1172"/>
      <c r="L23" s="1172"/>
      <c r="M23" s="1186">
        <v>40</v>
      </c>
      <c r="N23" s="1186">
        <v>80</v>
      </c>
      <c r="O23" s="1186">
        <v>41</v>
      </c>
      <c r="P23" s="1172"/>
      <c r="Q23" s="1175">
        <f t="shared" si="2"/>
        <v>161</v>
      </c>
      <c r="R23" s="1176" t="s">
        <v>32</v>
      </c>
      <c r="S23" s="1177" t="s">
        <v>33</v>
      </c>
      <c r="T23" s="1175"/>
      <c r="U23" s="1440">
        <v>46237.5</v>
      </c>
      <c r="V23" s="1239" t="s">
        <v>161</v>
      </c>
      <c r="W23" s="1181" t="s">
        <v>860</v>
      </c>
      <c r="X23" s="1181">
        <v>1022225</v>
      </c>
      <c r="Y23" s="1181" t="s">
        <v>1039</v>
      </c>
      <c r="Z23" s="1181"/>
    </row>
    <row r="24" spans="1:26">
      <c r="A24" s="1172" t="s">
        <v>102</v>
      </c>
      <c r="B24" s="1172" t="s">
        <v>92</v>
      </c>
      <c r="C24" s="1172" t="s">
        <v>1042</v>
      </c>
      <c r="D24" s="1172" t="s">
        <v>159</v>
      </c>
      <c r="E24" s="1173">
        <v>46240.041666666664</v>
      </c>
      <c r="F24" s="1172">
        <v>11.9</v>
      </c>
      <c r="G24" s="1172">
        <v>121669</v>
      </c>
      <c r="H24" s="1174" t="s">
        <v>1038</v>
      </c>
      <c r="I24" s="1172"/>
      <c r="J24" s="1172"/>
      <c r="K24" s="1172"/>
      <c r="L24" s="1172"/>
      <c r="M24" s="1186">
        <v>90</v>
      </c>
      <c r="N24" s="1186">
        <v>30</v>
      </c>
      <c r="O24" s="1186">
        <v>41</v>
      </c>
      <c r="P24" s="1172"/>
      <c r="Q24" s="1175">
        <f t="shared" si="2"/>
        <v>161</v>
      </c>
      <c r="R24" s="1176" t="s">
        <v>32</v>
      </c>
      <c r="S24" s="1177" t="s">
        <v>33</v>
      </c>
      <c r="T24" s="1175"/>
      <c r="U24" s="1440">
        <v>46237.5</v>
      </c>
      <c r="V24" s="1239" t="s">
        <v>161</v>
      </c>
      <c r="W24" s="1181" t="s">
        <v>860</v>
      </c>
      <c r="X24" s="1181">
        <v>1022226</v>
      </c>
      <c r="Y24" s="1181" t="s">
        <v>1039</v>
      </c>
      <c r="Z24" s="1181"/>
    </row>
    <row r="25" spans="1:26" ht="25.5">
      <c r="A25" s="1172" t="s">
        <v>97</v>
      </c>
      <c r="B25" s="1172" t="s">
        <v>92</v>
      </c>
      <c r="C25" s="1172" t="s">
        <v>1043</v>
      </c>
      <c r="D25" s="1172" t="s">
        <v>159</v>
      </c>
      <c r="E25" s="1173">
        <v>46240.041666666664</v>
      </c>
      <c r="F25" s="1172">
        <v>11.9</v>
      </c>
      <c r="G25" s="1172">
        <v>121670</v>
      </c>
      <c r="H25" s="1174" t="s">
        <v>1027</v>
      </c>
      <c r="I25" s="1172"/>
      <c r="J25" s="1172"/>
      <c r="K25" s="1172"/>
      <c r="L25" s="1172"/>
      <c r="M25" s="1186">
        <v>30</v>
      </c>
      <c r="N25" s="1186">
        <v>60</v>
      </c>
      <c r="O25" s="1186">
        <v>60</v>
      </c>
      <c r="P25" s="1186">
        <v>11</v>
      </c>
      <c r="Q25" s="1175">
        <f t="shared" si="2"/>
        <v>161</v>
      </c>
      <c r="R25" s="1176" t="s">
        <v>32</v>
      </c>
      <c r="S25" s="1177" t="s">
        <v>33</v>
      </c>
      <c r="T25" s="1454" t="b">
        <v>1</v>
      </c>
      <c r="U25" s="1440">
        <v>46237.5</v>
      </c>
      <c r="V25" s="1239" t="s">
        <v>161</v>
      </c>
      <c r="W25" s="1181" t="s">
        <v>860</v>
      </c>
      <c r="X25" s="1181">
        <v>1022227</v>
      </c>
      <c r="Y25" s="1181" t="s">
        <v>1039</v>
      </c>
      <c r="Z25" s="1181"/>
    </row>
    <row r="26" spans="1:26" ht="25.5">
      <c r="A26" s="1172" t="s">
        <v>120</v>
      </c>
      <c r="B26" s="1172" t="s">
        <v>92</v>
      </c>
      <c r="C26" s="1172" t="s">
        <v>1044</v>
      </c>
      <c r="D26" s="1172" t="s">
        <v>159</v>
      </c>
      <c r="E26" s="1173">
        <v>46240.041666666664</v>
      </c>
      <c r="F26" s="1172">
        <v>11.9</v>
      </c>
      <c r="G26" s="1172">
        <v>121652</v>
      </c>
      <c r="H26" s="1174" t="s">
        <v>1045</v>
      </c>
      <c r="I26" s="1172"/>
      <c r="J26" s="1172"/>
      <c r="K26" s="1172"/>
      <c r="L26" s="1172"/>
      <c r="M26" s="1186">
        <v>60</v>
      </c>
      <c r="N26" s="1186">
        <v>60</v>
      </c>
      <c r="O26" s="1186">
        <v>41</v>
      </c>
      <c r="P26" s="1172"/>
      <c r="Q26" s="1175">
        <f t="shared" si="2"/>
        <v>161</v>
      </c>
      <c r="R26" s="1176" t="s">
        <v>32</v>
      </c>
      <c r="S26" s="1177" t="s">
        <v>33</v>
      </c>
      <c r="T26" s="1454" t="b">
        <v>1</v>
      </c>
      <c r="U26" s="1440">
        <v>46237.5</v>
      </c>
      <c r="V26" s="1239" t="s">
        <v>161</v>
      </c>
      <c r="W26" s="1181" t="s">
        <v>860</v>
      </c>
      <c r="X26" s="1181">
        <v>1022228</v>
      </c>
      <c r="Y26" s="1181" t="s">
        <v>1039</v>
      </c>
      <c r="Z26" s="1181"/>
    </row>
    <row r="27" spans="1:26" ht="25.5">
      <c r="A27" s="1178" t="s">
        <v>107</v>
      </c>
      <c r="B27" s="1178" t="s">
        <v>78</v>
      </c>
      <c r="C27" s="1178" t="s">
        <v>1046</v>
      </c>
      <c r="D27" s="1178" t="s">
        <v>1047</v>
      </c>
      <c r="E27" s="1179">
        <v>46240.003472222219</v>
      </c>
      <c r="F27" s="1178">
        <v>12.7</v>
      </c>
      <c r="G27" s="1178">
        <v>121653</v>
      </c>
      <c r="H27" s="1174" t="s">
        <v>1023</v>
      </c>
      <c r="I27" s="1178"/>
      <c r="J27" s="1178"/>
      <c r="K27" s="1178"/>
      <c r="L27" s="1178"/>
      <c r="M27" s="1186">
        <v>30</v>
      </c>
      <c r="N27" s="1186">
        <v>60</v>
      </c>
      <c r="O27" s="1186">
        <v>60</v>
      </c>
      <c r="P27" s="1186">
        <v>11</v>
      </c>
      <c r="Q27" s="1175">
        <f t="shared" si="2"/>
        <v>161</v>
      </c>
      <c r="R27" s="1176" t="s">
        <v>32</v>
      </c>
      <c r="S27" s="1177" t="s">
        <v>33</v>
      </c>
      <c r="T27" s="1175"/>
      <c r="U27" s="1440">
        <v>46234.666666666664</v>
      </c>
      <c r="V27" s="1181" t="s">
        <v>161</v>
      </c>
      <c r="W27" s="1181" t="s">
        <v>860</v>
      </c>
      <c r="X27" s="1181">
        <v>1022229</v>
      </c>
      <c r="Y27" s="1181" t="s">
        <v>1039</v>
      </c>
      <c r="Z27" s="1181"/>
    </row>
    <row r="28" spans="1:26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 t="shared" ref="I28:Q28" si="3">SUM(I22:I27)</f>
        <v>0</v>
      </c>
      <c r="J28" s="1214">
        <f t="shared" si="3"/>
        <v>0</v>
      </c>
      <c r="K28" s="1214">
        <f t="shared" si="3"/>
        <v>0</v>
      </c>
      <c r="L28" s="1214">
        <f t="shared" si="3"/>
        <v>0</v>
      </c>
      <c r="M28" s="1214">
        <f t="shared" si="3"/>
        <v>280</v>
      </c>
      <c r="N28" s="1214">
        <f t="shared" si="3"/>
        <v>350</v>
      </c>
      <c r="O28" s="1214">
        <f t="shared" si="3"/>
        <v>273</v>
      </c>
      <c r="P28" s="1214">
        <f t="shared" si="3"/>
        <v>63</v>
      </c>
      <c r="Q28" s="1214">
        <f t="shared" si="3"/>
        <v>966</v>
      </c>
      <c r="R28" s="1215"/>
      <c r="S28" s="1215"/>
      <c r="T28" s="1215"/>
      <c r="U28" s="1215"/>
      <c r="V28" s="1215"/>
      <c r="W28" s="1215"/>
      <c r="X28" s="1215"/>
      <c r="Y28" s="1215"/>
      <c r="Z28" s="1215"/>
    </row>
    <row r="29" spans="1:26">
      <c r="A29" s="1216"/>
      <c r="B29" s="1216"/>
      <c r="C29" s="1216"/>
      <c r="D29" s="1216"/>
      <c r="E29" s="1216"/>
      <c r="F29" s="1217"/>
      <c r="G29" s="1217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  <c r="Y29" s="1216"/>
    </row>
    <row r="30" spans="1:26">
      <c r="A30" s="1218" t="s">
        <v>34</v>
      </c>
      <c r="B30" s="1552"/>
      <c r="C30" s="1552"/>
      <c r="D30" s="1552"/>
      <c r="E30" s="1216"/>
      <c r="F30" s="1216"/>
      <c r="G30" s="1216"/>
      <c r="H30" s="1216"/>
      <c r="I30" s="1216"/>
      <c r="J30" s="1216"/>
      <c r="K30" s="1553"/>
      <c r="L30" s="1553"/>
      <c r="M30" s="1553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  <c r="Y30" s="1216"/>
    </row>
    <row r="31" spans="1:26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</row>
    <row r="32" spans="1:26" ht="15" customHeight="1">
      <c r="A32" s="1194" t="s">
        <v>161</v>
      </c>
      <c r="B32" s="1548" t="s">
        <v>39</v>
      </c>
      <c r="C32" s="1548"/>
      <c r="D32" s="1223"/>
      <c r="E32" s="1224" t="s">
        <v>40</v>
      </c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</row>
    <row r="33" spans="1:26">
      <c r="A33" s="1195" t="s">
        <v>169</v>
      </c>
      <c r="B33" s="1554" t="s">
        <v>41</v>
      </c>
      <c r="C33" s="1554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  <c r="Y33" s="1216"/>
    </row>
    <row r="34" spans="1:26">
      <c r="A34" s="1225" t="s">
        <v>42</v>
      </c>
      <c r="B34" s="1555" t="s">
        <v>309</v>
      </c>
      <c r="C34" s="1555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  <c r="Y34" s="1216"/>
    </row>
    <row r="35" spans="1:26">
      <c r="A35" s="1225" t="s">
        <v>42</v>
      </c>
      <c r="B35" s="1555"/>
      <c r="C35" s="1555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  <c r="Y35" s="1216"/>
    </row>
    <row r="36" spans="1:26">
      <c r="A36" s="1225" t="s">
        <v>43</v>
      </c>
      <c r="B36" s="1568" t="s">
        <v>1048</v>
      </c>
      <c r="C36" s="155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</row>
    <row r="37" spans="1:26">
      <c r="A37" s="1225" t="s">
        <v>44</v>
      </c>
      <c r="B37" s="1557"/>
      <c r="C37" s="1557"/>
      <c r="D37" s="1216"/>
      <c r="E37" s="122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  <c r="Y37" s="1216"/>
    </row>
    <row r="39" spans="1:26" ht="23.25" customHeight="1">
      <c r="A39" s="1549" t="s">
        <v>205</v>
      </c>
      <c r="B39" s="1549"/>
      <c r="C39" s="1549"/>
      <c r="D39" s="1549"/>
      <c r="E39" s="1549"/>
      <c r="F39" s="1549"/>
      <c r="G39" s="1208"/>
      <c r="H39" s="1209"/>
      <c r="I39" s="1549" t="s">
        <v>999</v>
      </c>
      <c r="J39" s="1549"/>
      <c r="K39" s="1549"/>
      <c r="L39" s="1549"/>
      <c r="M39" s="1549"/>
      <c r="N39" s="1549"/>
      <c r="O39" s="1549"/>
      <c r="P39" s="1549"/>
      <c r="Q39" s="1549"/>
      <c r="R39" s="1550" t="s">
        <v>1049</v>
      </c>
      <c r="S39" s="1551"/>
      <c r="T39" s="1550"/>
      <c r="U39" s="1550"/>
      <c r="V39" s="1550"/>
      <c r="W39" s="1550"/>
      <c r="X39" s="1550"/>
      <c r="Y39" s="1550"/>
      <c r="Z39" s="1550"/>
    </row>
    <row r="40" spans="1:26" ht="26.25">
      <c r="A40" s="1210" t="s">
        <v>3</v>
      </c>
      <c r="B40" s="1210" t="s">
        <v>4</v>
      </c>
      <c r="C40" s="1210" t="s">
        <v>5</v>
      </c>
      <c r="D40" s="1210" t="s">
        <v>6</v>
      </c>
      <c r="E40" s="1210" t="s">
        <v>7</v>
      </c>
      <c r="F40" s="1210" t="s">
        <v>8</v>
      </c>
      <c r="G40" s="1210" t="s">
        <v>9</v>
      </c>
      <c r="H40" s="1211" t="s">
        <v>10</v>
      </c>
      <c r="I40" s="1227" t="s">
        <v>11</v>
      </c>
      <c r="J40" s="1227" t="s">
        <v>12</v>
      </c>
      <c r="K40" s="1227" t="s">
        <v>13</v>
      </c>
      <c r="L40" s="1227" t="s">
        <v>14</v>
      </c>
      <c r="M40" s="1227" t="s">
        <v>15</v>
      </c>
      <c r="N40" s="1227" t="s">
        <v>16</v>
      </c>
      <c r="O40" s="1227" t="s">
        <v>17</v>
      </c>
      <c r="P40" s="1212" t="s">
        <v>18</v>
      </c>
      <c r="Q40" s="1210" t="s">
        <v>19</v>
      </c>
      <c r="R40" s="1210" t="s">
        <v>20</v>
      </c>
      <c r="S40" s="1213" t="s">
        <v>21</v>
      </c>
      <c r="T40" s="1213" t="s">
        <v>22</v>
      </c>
      <c r="U40" s="1419" t="s">
        <v>857</v>
      </c>
      <c r="V40" s="1210" t="s">
        <v>24</v>
      </c>
      <c r="W40" s="1210" t="s">
        <v>25</v>
      </c>
      <c r="X40" s="1210" t="s">
        <v>26</v>
      </c>
      <c r="Y40" s="1210" t="s">
        <v>27</v>
      </c>
      <c r="Z40" s="1210" t="s">
        <v>28</v>
      </c>
    </row>
    <row r="41" spans="1:26" ht="25.5">
      <c r="A41" s="1172" t="s">
        <v>86</v>
      </c>
      <c r="B41" s="1172" t="s">
        <v>92</v>
      </c>
      <c r="C41" s="1172" t="s">
        <v>1050</v>
      </c>
      <c r="D41" s="1172" t="s">
        <v>159</v>
      </c>
      <c r="E41" s="1173">
        <v>46241.041666666664</v>
      </c>
      <c r="F41" s="1172">
        <v>11.9</v>
      </c>
      <c r="G41" s="1172">
        <v>121671</v>
      </c>
      <c r="H41" s="1174" t="s">
        <v>1033</v>
      </c>
      <c r="I41" s="1172"/>
      <c r="J41" s="1172"/>
      <c r="K41" s="1172"/>
      <c r="L41" s="1172"/>
      <c r="M41" s="1172"/>
      <c r="N41" s="1172"/>
      <c r="O41" s="1186">
        <v>161</v>
      </c>
      <c r="P41" s="1172"/>
      <c r="Q41" s="1175">
        <f t="shared" ref="Q41:Q46" si="4">SUM(I41:P41)</f>
        <v>161</v>
      </c>
      <c r="R41" s="1176" t="s">
        <v>32</v>
      </c>
      <c r="S41" s="1177" t="s">
        <v>33</v>
      </c>
      <c r="T41" s="1175"/>
      <c r="U41" s="1440">
        <v>46238.5</v>
      </c>
      <c r="V41" s="1189" t="s">
        <v>161</v>
      </c>
      <c r="W41" s="1181"/>
      <c r="X41" s="1181">
        <v>1022230</v>
      </c>
      <c r="Y41" s="1181" t="s">
        <v>1051</v>
      </c>
      <c r="Z41" s="1181"/>
    </row>
    <row r="42" spans="1:26">
      <c r="A42" s="1172" t="s">
        <v>102</v>
      </c>
      <c r="B42" s="1172" t="s">
        <v>92</v>
      </c>
      <c r="C42" s="1172" t="s">
        <v>1052</v>
      </c>
      <c r="D42" s="1172" t="s">
        <v>159</v>
      </c>
      <c r="E42" s="1173">
        <v>46241.041666666664</v>
      </c>
      <c r="F42" s="1172">
        <v>11.9</v>
      </c>
      <c r="G42" s="1172">
        <v>121672</v>
      </c>
      <c r="H42" s="1174" t="s">
        <v>1038</v>
      </c>
      <c r="I42" s="1172"/>
      <c r="J42" s="1172"/>
      <c r="K42" s="1172"/>
      <c r="L42" s="1172"/>
      <c r="M42" s="1186">
        <v>58</v>
      </c>
      <c r="N42" s="1186">
        <v>60</v>
      </c>
      <c r="O42" s="1186">
        <v>40</v>
      </c>
      <c r="P42" s="1186">
        <v>3</v>
      </c>
      <c r="Q42" s="1175">
        <f t="shared" si="4"/>
        <v>161</v>
      </c>
      <c r="R42" s="1176" t="s">
        <v>32</v>
      </c>
      <c r="S42" s="1177" t="s">
        <v>33</v>
      </c>
      <c r="T42" s="1175"/>
      <c r="U42" s="1440">
        <v>46238.5</v>
      </c>
      <c r="V42" s="1189" t="s">
        <v>161</v>
      </c>
      <c r="W42" s="1181"/>
      <c r="X42" s="1181">
        <v>1022231</v>
      </c>
      <c r="Y42" s="1181" t="s">
        <v>1051</v>
      </c>
      <c r="Z42" s="1181"/>
    </row>
    <row r="43" spans="1:26" ht="25.5">
      <c r="A43" s="1172" t="s">
        <v>157</v>
      </c>
      <c r="B43" s="1172" t="s">
        <v>92</v>
      </c>
      <c r="C43" s="1172" t="s">
        <v>1053</v>
      </c>
      <c r="D43" s="1172" t="s">
        <v>159</v>
      </c>
      <c r="E43" s="1173">
        <v>46241.041666666664</v>
      </c>
      <c r="F43" s="1172">
        <v>11.9</v>
      </c>
      <c r="G43" s="1172">
        <v>121654</v>
      </c>
      <c r="H43" s="1174" t="s">
        <v>1033</v>
      </c>
      <c r="I43" s="1172"/>
      <c r="J43" s="1172"/>
      <c r="K43" s="1172"/>
      <c r="L43" s="1172"/>
      <c r="M43" s="1172"/>
      <c r="N43" s="1186">
        <v>30</v>
      </c>
      <c r="O43" s="1186">
        <v>120</v>
      </c>
      <c r="P43" s="1186">
        <v>11</v>
      </c>
      <c r="Q43" s="1175">
        <f t="shared" si="4"/>
        <v>161</v>
      </c>
      <c r="R43" s="1176" t="s">
        <v>32</v>
      </c>
      <c r="S43" s="1177" t="s">
        <v>33</v>
      </c>
      <c r="T43" s="1485"/>
      <c r="U43" s="1440">
        <v>46238.5</v>
      </c>
      <c r="V43" s="1189" t="s">
        <v>161</v>
      </c>
      <c r="W43" s="1181"/>
      <c r="X43" s="1181">
        <v>1022232</v>
      </c>
      <c r="Y43" s="1181" t="s">
        <v>1051</v>
      </c>
      <c r="Z43" s="1181"/>
    </row>
    <row r="44" spans="1:26" ht="25.5">
      <c r="A44" s="1172" t="s">
        <v>105</v>
      </c>
      <c r="B44" s="1172" t="s">
        <v>78</v>
      </c>
      <c r="C44" s="1172" t="s">
        <v>1054</v>
      </c>
      <c r="D44" s="1172" t="s">
        <v>88</v>
      </c>
      <c r="E44" s="1173">
        <v>46240.166666666664</v>
      </c>
      <c r="F44" s="1172">
        <v>11.9</v>
      </c>
      <c r="G44" s="1172">
        <v>121655</v>
      </c>
      <c r="H44" s="1174" t="s">
        <v>1023</v>
      </c>
      <c r="I44" s="1172"/>
      <c r="J44" s="1172"/>
      <c r="K44" s="1172"/>
      <c r="L44" s="1172"/>
      <c r="M44" s="1186">
        <v>41</v>
      </c>
      <c r="N44" s="1186">
        <v>90</v>
      </c>
      <c r="O44" s="1186">
        <v>30</v>
      </c>
      <c r="P44" s="1172"/>
      <c r="Q44" s="1175">
        <f t="shared" si="4"/>
        <v>161</v>
      </c>
      <c r="R44" s="1176" t="s">
        <v>32</v>
      </c>
      <c r="S44" s="1177" t="s">
        <v>33</v>
      </c>
      <c r="T44" s="1454" t="b">
        <v>1</v>
      </c>
      <c r="U44" s="1440">
        <v>46237.5</v>
      </c>
      <c r="V44" s="1189" t="s">
        <v>161</v>
      </c>
      <c r="W44" s="1181"/>
      <c r="X44" s="1181">
        <v>1022233</v>
      </c>
      <c r="Y44" s="1181" t="s">
        <v>1039</v>
      </c>
      <c r="Z44" s="1181"/>
    </row>
    <row r="45" spans="1:26" ht="25.5">
      <c r="A45" s="1172" t="s">
        <v>114</v>
      </c>
      <c r="B45" s="1178" t="s">
        <v>78</v>
      </c>
      <c r="C45" s="1172" t="s">
        <v>1055</v>
      </c>
      <c r="D45" s="1172" t="s">
        <v>1047</v>
      </c>
      <c r="E45" s="1173">
        <v>46241.003472222219</v>
      </c>
      <c r="F45" s="1172">
        <v>12.7</v>
      </c>
      <c r="G45" s="1172">
        <v>121673</v>
      </c>
      <c r="H45" s="1174" t="s">
        <v>1023</v>
      </c>
      <c r="I45" s="1172"/>
      <c r="J45" s="1172"/>
      <c r="K45" s="1172"/>
      <c r="L45" s="1172"/>
      <c r="M45" s="1186">
        <v>41</v>
      </c>
      <c r="N45" s="1186">
        <v>90</v>
      </c>
      <c r="O45" s="1186">
        <v>30</v>
      </c>
      <c r="P45" s="1172"/>
      <c r="Q45" s="1175">
        <f t="shared" si="4"/>
        <v>161</v>
      </c>
      <c r="R45" s="1176" t="s">
        <v>32</v>
      </c>
      <c r="S45" s="1177" t="s">
        <v>33</v>
      </c>
      <c r="T45" s="1454" t="b">
        <v>1</v>
      </c>
      <c r="U45" s="1440">
        <v>46237.416666666664</v>
      </c>
      <c r="V45" s="1189" t="s">
        <v>161</v>
      </c>
      <c r="W45" s="1181"/>
      <c r="X45" s="1181">
        <v>1022234</v>
      </c>
      <c r="Y45" s="1181" t="s">
        <v>1051</v>
      </c>
      <c r="Z45" s="1181"/>
    </row>
    <row r="46" spans="1:26" ht="25.5">
      <c r="A46" s="1178" t="s">
        <v>97</v>
      </c>
      <c r="B46" s="1178" t="s">
        <v>78</v>
      </c>
      <c r="C46" s="1178" t="s">
        <v>1056</v>
      </c>
      <c r="D46" s="1178" t="s">
        <v>99</v>
      </c>
      <c r="E46" s="1179">
        <v>46240.28125</v>
      </c>
      <c r="F46" s="1178">
        <v>13.3</v>
      </c>
      <c r="G46" s="1178">
        <v>121674</v>
      </c>
      <c r="H46" s="1174" t="s">
        <v>1027</v>
      </c>
      <c r="I46" s="1178"/>
      <c r="J46" s="1178"/>
      <c r="K46" s="1178"/>
      <c r="L46" s="1178"/>
      <c r="M46" s="1186">
        <v>30</v>
      </c>
      <c r="N46" s="1186">
        <v>90</v>
      </c>
      <c r="O46" s="1186">
        <v>41</v>
      </c>
      <c r="P46" s="1172"/>
      <c r="Q46" s="1175">
        <f t="shared" si="4"/>
        <v>161</v>
      </c>
      <c r="R46" s="1176" t="s">
        <v>32</v>
      </c>
      <c r="S46" s="1177" t="s">
        <v>33</v>
      </c>
      <c r="T46" s="1454" t="b">
        <v>1</v>
      </c>
      <c r="U46" s="1440">
        <v>46234.5</v>
      </c>
      <c r="V46" s="1190" t="s">
        <v>100</v>
      </c>
      <c r="W46" s="1181"/>
      <c r="X46" s="1181">
        <v>1022235</v>
      </c>
      <c r="Y46" s="1181" t="s">
        <v>1057</v>
      </c>
      <c r="Z46" s="1181"/>
    </row>
    <row r="47" spans="1:26">
      <c r="A47" s="1214" t="s">
        <v>19</v>
      </c>
      <c r="B47" s="1209"/>
      <c r="C47" s="1209"/>
      <c r="D47" s="1209"/>
      <c r="E47" s="1214"/>
      <c r="F47" s="1209"/>
      <c r="G47" s="1209"/>
      <c r="H47" s="1209"/>
      <c r="I47" s="1214">
        <f>SUM(I41:I45)</f>
        <v>0</v>
      </c>
      <c r="J47" s="1214">
        <f>SUM(J41:J45)</f>
        <v>0</v>
      </c>
      <c r="K47" s="1214">
        <f t="shared" ref="K47:P47" si="5">SUM(K41:K46)</f>
        <v>0</v>
      </c>
      <c r="L47" s="1214">
        <f t="shared" si="5"/>
        <v>0</v>
      </c>
      <c r="M47" s="1214">
        <f t="shared" si="5"/>
        <v>170</v>
      </c>
      <c r="N47" s="1214">
        <f t="shared" si="5"/>
        <v>360</v>
      </c>
      <c r="O47" s="1214">
        <f t="shared" si="5"/>
        <v>422</v>
      </c>
      <c r="P47" s="1214">
        <f t="shared" si="5"/>
        <v>14</v>
      </c>
      <c r="Q47" s="1214">
        <f>SUM(Q41:Q46)</f>
        <v>966</v>
      </c>
      <c r="R47" s="1215"/>
      <c r="S47" s="1215"/>
      <c r="T47" s="1215"/>
      <c r="U47" s="1215"/>
      <c r="V47" s="1215"/>
      <c r="W47" s="1215"/>
      <c r="X47" s="1215"/>
      <c r="Y47" s="1215"/>
      <c r="Z47" s="1215"/>
    </row>
    <row r="48" spans="1:26">
      <c r="A48" s="1216"/>
      <c r="B48" s="1216"/>
      <c r="C48" s="1216"/>
      <c r="D48" s="1216"/>
      <c r="E48" s="1216"/>
      <c r="F48" s="1217"/>
      <c r="G48" s="1217"/>
      <c r="H48" s="1216"/>
      <c r="I48" s="1216"/>
      <c r="J48" s="1216"/>
      <c r="K48" s="1553"/>
      <c r="L48" s="1553"/>
      <c r="M48" s="1553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  <c r="Y48" s="1216"/>
    </row>
    <row r="49" spans="1:26">
      <c r="A49" s="1218" t="s">
        <v>34</v>
      </c>
      <c r="B49" s="1552"/>
      <c r="C49" s="1552"/>
      <c r="D49" s="1552"/>
      <c r="E49" s="1216"/>
      <c r="F49" s="1216"/>
      <c r="G49" s="1216"/>
      <c r="H49" s="1216"/>
      <c r="I49" s="1216"/>
      <c r="J49" s="1216"/>
      <c r="K49" s="1553"/>
      <c r="L49" s="1553"/>
      <c r="M49" s="1553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  <c r="Y49" s="1216"/>
    </row>
    <row r="50" spans="1:26" ht="18">
      <c r="A50" s="1220" t="s">
        <v>35</v>
      </c>
      <c r="B50" s="1221" t="s">
        <v>36</v>
      </c>
      <c r="C50" s="1222" t="s">
        <v>37</v>
      </c>
      <c r="D50" s="1219"/>
      <c r="E50" s="1216"/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  <c r="Y50" s="1216"/>
    </row>
    <row r="51" spans="1:26">
      <c r="A51" s="1194" t="s">
        <v>161</v>
      </c>
      <c r="B51" s="1548" t="s">
        <v>41</v>
      </c>
      <c r="C51" s="1548"/>
      <c r="D51" s="1223"/>
      <c r="E51" s="1224" t="s">
        <v>40</v>
      </c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  <c r="Y51" s="1216"/>
    </row>
    <row r="52" spans="1:26">
      <c r="A52" s="1195" t="s">
        <v>100</v>
      </c>
      <c r="B52" s="1554" t="s">
        <v>39</v>
      </c>
      <c r="C52" s="1554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  <c r="Y52" s="1216"/>
    </row>
    <row r="53" spans="1:26">
      <c r="A53" s="1225" t="s">
        <v>42</v>
      </c>
      <c r="B53" s="1555" t="s">
        <v>1058</v>
      </c>
      <c r="C53" s="1555"/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  <c r="Y53" s="1216"/>
    </row>
    <row r="54" spans="1:26">
      <c r="A54" s="1225" t="s">
        <v>42</v>
      </c>
      <c r="B54" s="1555"/>
      <c r="C54" s="1555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  <c r="Y54" s="1216"/>
    </row>
    <row r="55" spans="1:26">
      <c r="A55" s="1225" t="s">
        <v>43</v>
      </c>
      <c r="B55" s="1568" t="s">
        <v>1059</v>
      </c>
      <c r="C55" s="1556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  <c r="Y55" s="1216"/>
    </row>
    <row r="56" spans="1:26">
      <c r="A56" s="1225" t="s">
        <v>44</v>
      </c>
      <c r="B56" s="1557"/>
      <c r="C56" s="1557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  <c r="Y56" s="1216"/>
    </row>
    <row r="58" spans="1:26" ht="23.25" customHeight="1">
      <c r="A58" s="1549" t="s">
        <v>155</v>
      </c>
      <c r="B58" s="1549"/>
      <c r="C58" s="1549"/>
      <c r="D58" s="1549"/>
      <c r="E58" s="1549"/>
      <c r="F58" s="1549"/>
      <c r="G58" s="1208"/>
      <c r="H58" s="1209"/>
      <c r="I58" s="1549" t="s">
        <v>999</v>
      </c>
      <c r="J58" s="1549"/>
      <c r="K58" s="1549"/>
      <c r="L58" s="1549"/>
      <c r="M58" s="1549"/>
      <c r="N58" s="1549"/>
      <c r="O58" s="1549"/>
      <c r="P58" s="1549"/>
      <c r="Q58" s="1549"/>
      <c r="R58" s="1611" t="s">
        <v>1060</v>
      </c>
      <c r="S58" s="1612"/>
      <c r="T58" s="1611"/>
      <c r="U58" s="1611"/>
      <c r="V58" s="1611"/>
      <c r="W58" s="1611"/>
      <c r="X58" s="1611"/>
      <c r="Y58" s="1611"/>
      <c r="Z58" s="1611"/>
    </row>
    <row r="59" spans="1:26" ht="26.25">
      <c r="A59" s="1210" t="s">
        <v>3</v>
      </c>
      <c r="B59" s="1210" t="s">
        <v>4</v>
      </c>
      <c r="C59" s="1210" t="s">
        <v>5</v>
      </c>
      <c r="D59" s="1210" t="s">
        <v>6</v>
      </c>
      <c r="E59" s="1210" t="s">
        <v>7</v>
      </c>
      <c r="F59" s="1210" t="s">
        <v>8</v>
      </c>
      <c r="G59" s="1210" t="s">
        <v>9</v>
      </c>
      <c r="H59" s="1211" t="s">
        <v>10</v>
      </c>
      <c r="I59" s="1227" t="s">
        <v>11</v>
      </c>
      <c r="J59" s="1227" t="s">
        <v>12</v>
      </c>
      <c r="K59" s="1227" t="s">
        <v>13</v>
      </c>
      <c r="L59" s="1227" t="s">
        <v>14</v>
      </c>
      <c r="M59" s="1227" t="s">
        <v>15</v>
      </c>
      <c r="N59" s="1227" t="s">
        <v>16</v>
      </c>
      <c r="O59" s="1227" t="s">
        <v>17</v>
      </c>
      <c r="P59" s="1212" t="s">
        <v>18</v>
      </c>
      <c r="Q59" s="1210" t="s">
        <v>19</v>
      </c>
      <c r="R59" s="1210" t="s">
        <v>20</v>
      </c>
      <c r="S59" s="1213" t="s">
        <v>21</v>
      </c>
      <c r="T59" s="1213" t="s">
        <v>22</v>
      </c>
      <c r="U59" s="1419" t="s">
        <v>857</v>
      </c>
      <c r="V59" s="1210" t="s">
        <v>24</v>
      </c>
      <c r="W59" s="1210" t="s">
        <v>25</v>
      </c>
      <c r="X59" s="1210" t="s">
        <v>26</v>
      </c>
      <c r="Y59" s="1210" t="s">
        <v>27</v>
      </c>
      <c r="Z59" s="1210" t="s">
        <v>28</v>
      </c>
    </row>
    <row r="60" spans="1:26" ht="25.5">
      <c r="A60" s="1172" t="s">
        <v>120</v>
      </c>
      <c r="B60" s="1172" t="s">
        <v>540</v>
      </c>
      <c r="C60" s="1172" t="s">
        <v>1061</v>
      </c>
      <c r="D60" s="1172" t="s">
        <v>136</v>
      </c>
      <c r="E60" s="1173">
        <v>46240.8125</v>
      </c>
      <c r="F60" s="1172">
        <v>14.8</v>
      </c>
      <c r="G60" s="1172">
        <v>121656</v>
      </c>
      <c r="H60" s="1174" t="s">
        <v>1045</v>
      </c>
      <c r="I60" s="1172"/>
      <c r="J60" s="1172"/>
      <c r="K60" s="1172"/>
      <c r="L60" s="1172"/>
      <c r="M60" s="1186">
        <v>54</v>
      </c>
      <c r="N60" s="1186">
        <v>80</v>
      </c>
      <c r="O60" s="1186">
        <v>27</v>
      </c>
      <c r="P60" s="1172"/>
      <c r="Q60" s="1175">
        <f t="shared" ref="Q60:Q64" si="6">SUM(I60:P60)</f>
        <v>161</v>
      </c>
      <c r="R60" s="1176" t="s">
        <v>32</v>
      </c>
      <c r="S60" s="1177" t="s">
        <v>33</v>
      </c>
      <c r="T60" s="1454" t="b">
        <v>1</v>
      </c>
      <c r="U60" s="1440">
        <v>46237.375</v>
      </c>
      <c r="V60" s="1239" t="s">
        <v>100</v>
      </c>
      <c r="W60" s="1181" t="s">
        <v>860</v>
      </c>
      <c r="X60" s="1181">
        <v>1022241</v>
      </c>
      <c r="Y60" s="1181" t="s">
        <v>1030</v>
      </c>
      <c r="Z60" s="1181" t="s">
        <v>1062</v>
      </c>
    </row>
    <row r="61" spans="1:26" ht="25.5">
      <c r="A61" s="1172" t="s">
        <v>120</v>
      </c>
      <c r="B61" s="1172" t="s">
        <v>540</v>
      </c>
      <c r="C61" s="1172" t="s">
        <v>1063</v>
      </c>
      <c r="D61" s="1172" t="s">
        <v>136</v>
      </c>
      <c r="E61" s="1173">
        <v>46240.8125</v>
      </c>
      <c r="F61" s="1172">
        <v>14.8</v>
      </c>
      <c r="G61" s="1172">
        <v>121657</v>
      </c>
      <c r="H61" s="1174" t="s">
        <v>1045</v>
      </c>
      <c r="I61" s="1172"/>
      <c r="J61" s="1172"/>
      <c r="K61" s="1172"/>
      <c r="L61" s="1172"/>
      <c r="M61" s="1186">
        <v>54</v>
      </c>
      <c r="N61" s="1186">
        <v>80</v>
      </c>
      <c r="O61" s="1186">
        <v>27</v>
      </c>
      <c r="P61" s="1172"/>
      <c r="Q61" s="1175">
        <f t="shared" si="6"/>
        <v>161</v>
      </c>
      <c r="R61" s="1176" t="s">
        <v>32</v>
      </c>
      <c r="S61" s="1177" t="s">
        <v>33</v>
      </c>
      <c r="T61" s="1454" t="b">
        <v>1</v>
      </c>
      <c r="U61" s="1440">
        <v>46237.375</v>
      </c>
      <c r="V61" s="1239" t="s">
        <v>100</v>
      </c>
      <c r="W61" s="1181" t="s">
        <v>860</v>
      </c>
      <c r="X61" s="1181">
        <v>1022242</v>
      </c>
      <c r="Y61" s="1181" t="s">
        <v>1030</v>
      </c>
      <c r="Z61" s="1181" t="s">
        <v>1062</v>
      </c>
    </row>
    <row r="62" spans="1:26" ht="25.5">
      <c r="A62" s="1172" t="s">
        <v>120</v>
      </c>
      <c r="B62" s="1172" t="s">
        <v>540</v>
      </c>
      <c r="C62" s="1172" t="s">
        <v>1064</v>
      </c>
      <c r="D62" s="1172" t="s">
        <v>136</v>
      </c>
      <c r="E62" s="1173">
        <v>46240.8125</v>
      </c>
      <c r="F62" s="1172">
        <v>14.8</v>
      </c>
      <c r="G62" s="1172">
        <v>121658</v>
      </c>
      <c r="H62" s="1174" t="s">
        <v>1045</v>
      </c>
      <c r="I62" s="1172"/>
      <c r="J62" s="1172"/>
      <c r="K62" s="1172"/>
      <c r="L62" s="1172"/>
      <c r="M62" s="1186">
        <v>54</v>
      </c>
      <c r="N62" s="1186">
        <v>54</v>
      </c>
      <c r="O62" s="1186">
        <v>53</v>
      </c>
      <c r="P62" s="1172"/>
      <c r="Q62" s="1175">
        <f t="shared" si="6"/>
        <v>161</v>
      </c>
      <c r="R62" s="1176" t="s">
        <v>32</v>
      </c>
      <c r="S62" s="1177" t="s">
        <v>33</v>
      </c>
      <c r="T62" s="1454" t="b">
        <v>1</v>
      </c>
      <c r="U62" s="1440">
        <v>46237.375</v>
      </c>
      <c r="V62" s="1239" t="s">
        <v>100</v>
      </c>
      <c r="W62" s="1181" t="s">
        <v>860</v>
      </c>
      <c r="X62" s="1181">
        <v>1022243</v>
      </c>
      <c r="Y62" s="1181" t="s">
        <v>1030</v>
      </c>
      <c r="Z62" s="1181" t="s">
        <v>1062</v>
      </c>
    </row>
    <row r="63" spans="1:26">
      <c r="A63" s="1172" t="s">
        <v>133</v>
      </c>
      <c r="B63" s="1172" t="s">
        <v>134</v>
      </c>
      <c r="C63" s="1172" t="s">
        <v>1065</v>
      </c>
      <c r="D63" s="1172" t="s">
        <v>136</v>
      </c>
      <c r="E63" s="1173">
        <v>46240.8125</v>
      </c>
      <c r="F63" s="1172">
        <v>11.9</v>
      </c>
      <c r="G63" s="1172">
        <v>121675</v>
      </c>
      <c r="H63" s="1174" t="s">
        <v>401</v>
      </c>
      <c r="I63" s="1172"/>
      <c r="J63" s="1172"/>
      <c r="K63" s="1172"/>
      <c r="L63" s="1172"/>
      <c r="M63" s="1186">
        <v>80</v>
      </c>
      <c r="N63" s="1186">
        <v>81</v>
      </c>
      <c r="O63" s="1172"/>
      <c r="P63" s="1172"/>
      <c r="Q63" s="1175">
        <f t="shared" si="6"/>
        <v>161</v>
      </c>
      <c r="R63" s="1176" t="s">
        <v>32</v>
      </c>
      <c r="S63" s="1177" t="s">
        <v>33</v>
      </c>
      <c r="T63" s="1175"/>
      <c r="U63" s="1440">
        <v>46237.375</v>
      </c>
      <c r="V63" s="1239" t="s">
        <v>100</v>
      </c>
      <c r="W63" s="1181" t="s">
        <v>860</v>
      </c>
      <c r="X63" s="1181">
        <v>1022244</v>
      </c>
      <c r="Y63" s="1181" t="s">
        <v>1030</v>
      </c>
      <c r="Z63" s="1181" t="s">
        <v>1031</v>
      </c>
    </row>
    <row r="64" spans="1:26">
      <c r="A64" s="1178" t="s">
        <v>133</v>
      </c>
      <c r="B64" s="1172" t="s">
        <v>134</v>
      </c>
      <c r="C64" s="1172" t="s">
        <v>1066</v>
      </c>
      <c r="D64" s="1172" t="s">
        <v>136</v>
      </c>
      <c r="E64" s="1173">
        <v>46240.8125</v>
      </c>
      <c r="F64" s="1172">
        <v>11.9</v>
      </c>
      <c r="G64" s="1172">
        <v>121676</v>
      </c>
      <c r="H64" s="1174" t="s">
        <v>401</v>
      </c>
      <c r="I64" s="1172"/>
      <c r="J64" s="1172"/>
      <c r="K64" s="1172"/>
      <c r="L64" s="1172"/>
      <c r="M64" s="1186">
        <v>80</v>
      </c>
      <c r="N64" s="1186">
        <v>81</v>
      </c>
      <c r="O64" s="1172"/>
      <c r="P64" s="1172"/>
      <c r="Q64" s="1175">
        <f t="shared" si="6"/>
        <v>161</v>
      </c>
      <c r="R64" s="1176" t="s">
        <v>32</v>
      </c>
      <c r="S64" s="1177" t="s">
        <v>33</v>
      </c>
      <c r="T64" s="1175"/>
      <c r="U64" s="1440">
        <v>46237.375</v>
      </c>
      <c r="V64" s="1239" t="s">
        <v>100</v>
      </c>
      <c r="W64" s="1181" t="s">
        <v>860</v>
      </c>
      <c r="X64" s="1181">
        <v>1022245</v>
      </c>
      <c r="Y64" s="1181" t="s">
        <v>1030</v>
      </c>
      <c r="Z64" s="1181" t="s">
        <v>1062</v>
      </c>
    </row>
    <row r="65" spans="1:26">
      <c r="A65" s="1214" t="s">
        <v>19</v>
      </c>
      <c r="B65" s="1209"/>
      <c r="C65" s="1209"/>
      <c r="D65" s="1209"/>
      <c r="E65" s="1214"/>
      <c r="F65" s="1209"/>
      <c r="G65" s="1209"/>
      <c r="H65" s="1209"/>
      <c r="I65" s="1214">
        <f>SUM(I60:I64)</f>
        <v>0</v>
      </c>
      <c r="J65" s="1214">
        <f>SUM(J60:J64)</f>
        <v>0</v>
      </c>
      <c r="K65" s="1214">
        <f ca="1">SUM(K60:K101)</f>
        <v>0</v>
      </c>
      <c r="L65" s="1214">
        <f ca="1">SUM(L60:L101)</f>
        <v>0</v>
      </c>
      <c r="M65" s="1214">
        <f>SUM(M60:M64)</f>
        <v>322</v>
      </c>
      <c r="N65" s="1214">
        <f>SUM(N60:N64)</f>
        <v>376</v>
      </c>
      <c r="O65" s="1214">
        <f>SUM(O60:O64)</f>
        <v>107</v>
      </c>
      <c r="P65" s="1214">
        <f>SUM(P60:P64)</f>
        <v>0</v>
      </c>
      <c r="Q65" s="1214">
        <f>SUM(Q60:Q64)</f>
        <v>805</v>
      </c>
      <c r="R65" s="1215"/>
      <c r="S65" s="1215"/>
      <c r="T65" s="1215"/>
      <c r="U65" s="1215"/>
      <c r="V65" s="1215"/>
      <c r="W65" s="1215"/>
      <c r="X65" s="1215"/>
      <c r="Y65" s="1215"/>
      <c r="Z65" s="1215"/>
    </row>
    <row r="66" spans="1:26">
      <c r="A66" s="1216"/>
      <c r="B66" s="1216"/>
      <c r="C66" s="1216"/>
      <c r="D66" s="1216"/>
      <c r="E66" s="1216"/>
      <c r="F66" s="1217"/>
      <c r="G66" s="1217"/>
      <c r="H66" s="1216"/>
      <c r="I66" s="1216"/>
      <c r="J66" s="1216"/>
      <c r="K66" s="1216"/>
      <c r="L66" s="1216"/>
      <c r="M66" s="1216"/>
      <c r="N66" s="1216"/>
      <c r="O66" s="1216"/>
      <c r="P66" s="1216"/>
      <c r="Q66" s="1216"/>
      <c r="R66" s="1216"/>
      <c r="S66" s="1216"/>
      <c r="T66" s="1216"/>
      <c r="U66" s="1216"/>
      <c r="V66" s="1216"/>
      <c r="W66" s="1216"/>
      <c r="X66" s="1216"/>
      <c r="Y66" s="1216"/>
    </row>
    <row r="67" spans="1:26">
      <c r="A67" s="1218" t="s">
        <v>34</v>
      </c>
      <c r="B67" s="1552"/>
      <c r="C67" s="1552"/>
      <c r="D67" s="1552"/>
      <c r="E67" s="1216"/>
      <c r="F67" s="1216"/>
      <c r="G67" s="1216"/>
      <c r="H67" s="1216"/>
      <c r="I67" s="1216"/>
      <c r="J67" s="1216"/>
      <c r="K67" s="1553"/>
      <c r="L67" s="1553"/>
      <c r="M67" s="1553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  <c r="Y67" s="1216"/>
    </row>
    <row r="68" spans="1:26" ht="18">
      <c r="A68" s="1220" t="s">
        <v>35</v>
      </c>
      <c r="B68" s="1221" t="s">
        <v>36</v>
      </c>
      <c r="C68" s="1222" t="s">
        <v>37</v>
      </c>
      <c r="D68" s="1219"/>
      <c r="E68" s="1216"/>
      <c r="F68" s="1216"/>
      <c r="G68" s="1216"/>
      <c r="H68" s="1216"/>
      <c r="I68" s="1216"/>
      <c r="J68" s="1216"/>
      <c r="K68" s="1216"/>
      <c r="L68" s="1216"/>
      <c r="M68" s="1216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  <c r="Y68" s="1216"/>
    </row>
    <row r="69" spans="1:26">
      <c r="A69" s="1194" t="s">
        <v>161</v>
      </c>
      <c r="B69" s="1548" t="s">
        <v>39</v>
      </c>
      <c r="C69" s="1548"/>
      <c r="D69" s="1223"/>
      <c r="E69" s="1224" t="s">
        <v>40</v>
      </c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  <c r="Y69" s="1216"/>
    </row>
    <row r="70" spans="1:26">
      <c r="A70" s="1195" t="s">
        <v>169</v>
      </c>
      <c r="B70" s="1554" t="s">
        <v>41</v>
      </c>
      <c r="C70" s="1554"/>
      <c r="D70" s="1216"/>
      <c r="E70" s="1216"/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  <c r="Y70" s="1216"/>
    </row>
    <row r="71" spans="1:26">
      <c r="A71" s="1225" t="s">
        <v>42</v>
      </c>
      <c r="B71" s="1555" t="s">
        <v>1067</v>
      </c>
      <c r="C71" s="1555"/>
      <c r="D71" s="1216"/>
      <c r="E71" s="1216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  <c r="Y71" s="1216"/>
    </row>
    <row r="72" spans="1:26">
      <c r="A72" s="1225" t="s">
        <v>42</v>
      </c>
      <c r="B72" s="1555"/>
      <c r="C72" s="1555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  <c r="Y72" s="1216"/>
    </row>
    <row r="73" spans="1:26">
      <c r="A73" s="1225" t="s">
        <v>43</v>
      </c>
      <c r="B73" s="1568" t="s">
        <v>1068</v>
      </c>
      <c r="C73" s="1556"/>
      <c r="D73" s="1216"/>
      <c r="E73" s="1216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  <c r="Y73" s="1216"/>
    </row>
    <row r="74" spans="1:26">
      <c r="A74" s="1225" t="s">
        <v>44</v>
      </c>
      <c r="B74" s="1557"/>
      <c r="C74" s="1557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  <c r="Y74" s="1216"/>
    </row>
    <row r="76" spans="1:26" ht="23.25" customHeight="1">
      <c r="A76" s="1549" t="s">
        <v>83</v>
      </c>
      <c r="B76" s="1549"/>
      <c r="C76" s="1549"/>
      <c r="D76" s="1549"/>
      <c r="E76" s="1549"/>
      <c r="F76" s="1549"/>
      <c r="G76" s="1208"/>
      <c r="H76" s="1209"/>
      <c r="I76" s="1549" t="s">
        <v>999</v>
      </c>
      <c r="J76" s="1549"/>
      <c r="K76" s="1549"/>
      <c r="L76" s="1549"/>
      <c r="M76" s="1549"/>
      <c r="N76" s="1549"/>
      <c r="O76" s="1549"/>
      <c r="P76" s="1549"/>
      <c r="Q76" s="1549"/>
      <c r="R76" s="1550" t="s">
        <v>1069</v>
      </c>
      <c r="S76" s="1551"/>
      <c r="T76" s="1550"/>
      <c r="U76" s="1550"/>
      <c r="V76" s="1550"/>
      <c r="W76" s="1550"/>
      <c r="X76" s="1550"/>
      <c r="Y76" s="1550"/>
      <c r="Z76" s="1550"/>
    </row>
    <row r="77" spans="1:26" ht="26.25">
      <c r="A77" s="1210" t="s">
        <v>3</v>
      </c>
      <c r="B77" s="1210" t="s">
        <v>4</v>
      </c>
      <c r="C77" s="1210" t="s">
        <v>5</v>
      </c>
      <c r="D77" s="1210" t="s">
        <v>6</v>
      </c>
      <c r="E77" s="1210" t="s">
        <v>7</v>
      </c>
      <c r="F77" s="1210" t="s">
        <v>8</v>
      </c>
      <c r="G77" s="1210" t="s">
        <v>9</v>
      </c>
      <c r="H77" s="1211" t="s">
        <v>10</v>
      </c>
      <c r="I77" s="1227" t="s">
        <v>11</v>
      </c>
      <c r="J77" s="1227" t="s">
        <v>12</v>
      </c>
      <c r="K77" s="1227" t="s">
        <v>13</v>
      </c>
      <c r="L77" s="1227" t="s">
        <v>14</v>
      </c>
      <c r="M77" s="1227" t="s">
        <v>15</v>
      </c>
      <c r="N77" s="1227" t="s">
        <v>16</v>
      </c>
      <c r="O77" s="1227" t="s">
        <v>17</v>
      </c>
      <c r="P77" s="1212" t="s">
        <v>18</v>
      </c>
      <c r="Q77" s="1210" t="s">
        <v>19</v>
      </c>
      <c r="R77" s="1210" t="s">
        <v>20</v>
      </c>
      <c r="S77" s="1213" t="s">
        <v>21</v>
      </c>
      <c r="T77" s="1213" t="s">
        <v>22</v>
      </c>
      <c r="U77" s="1419" t="s">
        <v>857</v>
      </c>
      <c r="V77" s="1210" t="s">
        <v>24</v>
      </c>
      <c r="W77" s="1210" t="s">
        <v>25</v>
      </c>
      <c r="X77" s="1210" t="s">
        <v>26</v>
      </c>
      <c r="Y77" s="1210" t="s">
        <v>27</v>
      </c>
      <c r="Z77" s="1210" t="s">
        <v>28</v>
      </c>
    </row>
    <row r="78" spans="1:26">
      <c r="A78" s="1172" t="s">
        <v>398</v>
      </c>
      <c r="B78" s="1172" t="s">
        <v>78</v>
      </c>
      <c r="C78" s="1172" t="s">
        <v>1070</v>
      </c>
      <c r="D78" s="1172" t="s">
        <v>99</v>
      </c>
      <c r="E78" s="1173">
        <v>46240.28125</v>
      </c>
      <c r="F78" s="1172">
        <v>13.3</v>
      </c>
      <c r="G78" s="1172">
        <v>121659</v>
      </c>
      <c r="H78" s="1174" t="s">
        <v>1071</v>
      </c>
      <c r="I78" s="1172"/>
      <c r="J78" s="1172"/>
      <c r="K78" s="1172"/>
      <c r="L78" s="1172"/>
      <c r="M78" s="1186">
        <v>90</v>
      </c>
      <c r="N78" s="1172">
        <v>60</v>
      </c>
      <c r="O78" s="1172">
        <v>11</v>
      </c>
      <c r="P78" s="1172"/>
      <c r="Q78" s="1175">
        <f t="shared" ref="Q78:Q79" si="7">SUM(I78:P78)</f>
        <v>161</v>
      </c>
      <c r="R78" s="1176" t="s">
        <v>32</v>
      </c>
      <c r="S78" s="1177" t="s">
        <v>33</v>
      </c>
      <c r="T78" s="1175"/>
      <c r="U78" s="1440">
        <v>46234.5</v>
      </c>
      <c r="V78" s="1190" t="s">
        <v>100</v>
      </c>
      <c r="W78" s="1181" t="s">
        <v>860</v>
      </c>
      <c r="X78" s="1181">
        <v>1022246</v>
      </c>
      <c r="Y78" s="1181" t="s">
        <v>1057</v>
      </c>
      <c r="Z78" s="1181"/>
    </row>
    <row r="79" spans="1:26" ht="25.5">
      <c r="A79" s="1172" t="s">
        <v>1040</v>
      </c>
      <c r="B79" s="1172" t="s">
        <v>92</v>
      </c>
      <c r="C79" s="1172" t="s">
        <v>1072</v>
      </c>
      <c r="D79" s="1172" t="s">
        <v>159</v>
      </c>
      <c r="E79" s="1173">
        <v>46241.041666666664</v>
      </c>
      <c r="F79" s="1172">
        <v>11.9</v>
      </c>
      <c r="G79" s="1172">
        <v>121660</v>
      </c>
      <c r="H79" s="1174" t="s">
        <v>1023</v>
      </c>
      <c r="I79" s="1172"/>
      <c r="J79" s="1172"/>
      <c r="K79" s="1172"/>
      <c r="L79" s="1172"/>
      <c r="M79" s="1172">
        <v>41</v>
      </c>
      <c r="N79" s="1172">
        <v>60</v>
      </c>
      <c r="O79" s="1172">
        <v>30</v>
      </c>
      <c r="P79" s="1172">
        <v>30</v>
      </c>
      <c r="Q79" s="1175">
        <f t="shared" si="7"/>
        <v>161</v>
      </c>
      <c r="R79" s="1176" t="s">
        <v>32</v>
      </c>
      <c r="S79" s="1177" t="s">
        <v>33</v>
      </c>
      <c r="T79" s="1175"/>
      <c r="U79" s="1440">
        <v>46238.5</v>
      </c>
      <c r="V79" s="1189" t="s">
        <v>161</v>
      </c>
      <c r="W79" s="1181" t="s">
        <v>860</v>
      </c>
      <c r="X79" s="1181">
        <v>1022247</v>
      </c>
      <c r="Y79" s="1181" t="s">
        <v>1051</v>
      </c>
      <c r="Z79" s="1181"/>
    </row>
    <row r="80" spans="1:26">
      <c r="A80" s="1178" t="s">
        <v>558</v>
      </c>
      <c r="B80" s="1178" t="s">
        <v>92</v>
      </c>
      <c r="C80" s="1178" t="s">
        <v>1073</v>
      </c>
      <c r="D80" s="1178" t="s">
        <v>159</v>
      </c>
      <c r="E80" s="1179">
        <v>46241.041666666664</v>
      </c>
      <c r="F80" s="1178">
        <v>11.9</v>
      </c>
      <c r="G80" s="1178">
        <v>121677</v>
      </c>
      <c r="H80" s="1174" t="s">
        <v>802</v>
      </c>
      <c r="I80" s="1178"/>
      <c r="J80" s="1178"/>
      <c r="K80" s="1178"/>
      <c r="L80" s="1178"/>
      <c r="M80" s="1178">
        <v>60</v>
      </c>
      <c r="N80" s="1178">
        <v>60</v>
      </c>
      <c r="O80" s="1178">
        <v>41</v>
      </c>
      <c r="P80" s="1178"/>
      <c r="Q80" s="1175">
        <f>SUM(I80:P80)</f>
        <v>161</v>
      </c>
      <c r="R80" s="1176" t="s">
        <v>32</v>
      </c>
      <c r="S80" s="1177" t="s">
        <v>33</v>
      </c>
      <c r="T80" s="1175"/>
      <c r="U80" s="1440">
        <v>46238.5</v>
      </c>
      <c r="V80" s="1189" t="s">
        <v>161</v>
      </c>
      <c r="W80" s="1181" t="s">
        <v>860</v>
      </c>
      <c r="X80" s="1181">
        <v>1022248</v>
      </c>
      <c r="Y80" s="1181" t="s">
        <v>1051</v>
      </c>
      <c r="Z80" s="1181"/>
    </row>
    <row r="81" spans="1:26">
      <c r="A81" s="1172" t="s">
        <v>326</v>
      </c>
      <c r="B81" s="1172" t="s">
        <v>69</v>
      </c>
      <c r="C81" s="1172" t="s">
        <v>1074</v>
      </c>
      <c r="D81" s="1172" t="s">
        <v>68</v>
      </c>
      <c r="E81" s="1173">
        <v>46239.798611111109</v>
      </c>
      <c r="F81" s="1172">
        <v>16.899999999999999</v>
      </c>
      <c r="G81" s="1172">
        <v>121610</v>
      </c>
      <c r="H81" s="1174"/>
      <c r="I81" s="1172"/>
      <c r="J81" s="1172"/>
      <c r="K81" s="1172"/>
      <c r="L81" s="1172"/>
      <c r="M81" s="1172">
        <v>54</v>
      </c>
      <c r="N81" s="1172">
        <v>54</v>
      </c>
      <c r="O81" s="1172">
        <v>53</v>
      </c>
      <c r="P81" s="1172"/>
      <c r="Q81" s="1175">
        <f>SUM(I81:P81)</f>
        <v>161</v>
      </c>
      <c r="R81" s="1175" t="s">
        <v>30</v>
      </c>
      <c r="S81" s="1175" t="s">
        <v>31</v>
      </c>
      <c r="T81" s="1175"/>
      <c r="U81" s="1440">
        <v>46237.5</v>
      </c>
      <c r="V81" s="1388" t="s">
        <v>169</v>
      </c>
      <c r="W81" s="1181"/>
      <c r="X81" s="1181">
        <v>1022249</v>
      </c>
      <c r="Y81" s="1181" t="s">
        <v>1075</v>
      </c>
      <c r="Z81" s="1181"/>
    </row>
    <row r="82" spans="1:26">
      <c r="A82" s="1172" t="s">
        <v>150</v>
      </c>
      <c r="B82" s="1172" t="s">
        <v>57</v>
      </c>
      <c r="C82" s="1172" t="s">
        <v>1076</v>
      </c>
      <c r="D82" s="1172" t="s">
        <v>56</v>
      </c>
      <c r="E82" s="1173">
        <v>46240.229166666664</v>
      </c>
      <c r="F82" s="1172">
        <v>12.3</v>
      </c>
      <c r="G82" s="1172">
        <v>121611</v>
      </c>
      <c r="H82" s="1174"/>
      <c r="I82" s="1172"/>
      <c r="J82" s="1172"/>
      <c r="K82" s="1172"/>
      <c r="L82" s="1186">
        <v>81</v>
      </c>
      <c r="M82" s="1172"/>
      <c r="N82" s="1172"/>
      <c r="O82" s="1172"/>
      <c r="P82" s="1172"/>
      <c r="Q82" s="1175">
        <f>SUM(I82:P82)</f>
        <v>81</v>
      </c>
      <c r="R82" s="1175" t="s">
        <v>30</v>
      </c>
      <c r="S82" s="1175" t="s">
        <v>31</v>
      </c>
      <c r="T82" s="1175"/>
      <c r="U82" s="1440">
        <v>46241.666666666664</v>
      </c>
      <c r="V82" s="1388" t="s">
        <v>169</v>
      </c>
      <c r="W82" s="1181" t="s">
        <v>90</v>
      </c>
      <c r="X82" s="1181">
        <v>1022250</v>
      </c>
      <c r="Y82" s="1181" t="s">
        <v>1077</v>
      </c>
      <c r="Z82" s="1181"/>
    </row>
    <row r="83" spans="1:26">
      <c r="A83" s="1172" t="s">
        <v>1078</v>
      </c>
      <c r="B83" s="1172" t="s">
        <v>72</v>
      </c>
      <c r="C83" s="1172" t="s">
        <v>1079</v>
      </c>
      <c r="D83" s="1172" t="s">
        <v>71</v>
      </c>
      <c r="E83" s="1173">
        <v>46239.715277777781</v>
      </c>
      <c r="F83" s="1172">
        <v>16.2</v>
      </c>
      <c r="G83" s="1172">
        <v>121612</v>
      </c>
      <c r="H83" s="1174"/>
      <c r="I83" s="1172"/>
      <c r="J83" s="1172"/>
      <c r="K83" s="1172"/>
      <c r="L83" s="1172"/>
      <c r="M83" s="1172">
        <v>54</v>
      </c>
      <c r="N83" s="1172">
        <v>54</v>
      </c>
      <c r="O83" s="1172">
        <v>53</v>
      </c>
      <c r="P83" s="1172"/>
      <c r="Q83" s="1175">
        <f>SUM(I83:P83)</f>
        <v>161</v>
      </c>
      <c r="R83" s="1175" t="s">
        <v>30</v>
      </c>
      <c r="S83" s="1175" t="s">
        <v>31</v>
      </c>
      <c r="T83" s="1175"/>
      <c r="U83" s="1440">
        <v>46237.5</v>
      </c>
      <c r="V83" s="1388" t="s">
        <v>169</v>
      </c>
      <c r="W83" s="1181"/>
      <c r="X83" s="1181">
        <v>1022251</v>
      </c>
      <c r="Y83" s="1181" t="s">
        <v>1075</v>
      </c>
      <c r="Z83" s="1181"/>
    </row>
    <row r="84" spans="1:26">
      <c r="A84" s="1172" t="s">
        <v>122</v>
      </c>
      <c r="B84" s="1172" t="s">
        <v>62</v>
      </c>
      <c r="C84" s="1172" t="s">
        <v>1080</v>
      </c>
      <c r="D84" s="1172" t="s">
        <v>61</v>
      </c>
      <c r="E84" s="1173">
        <v>46240.770833333336</v>
      </c>
      <c r="F84" s="1172">
        <v>15.3</v>
      </c>
      <c r="G84" s="1172">
        <v>121690</v>
      </c>
      <c r="H84" s="1174"/>
      <c r="I84" s="1172"/>
      <c r="J84" s="1172"/>
      <c r="K84" s="1172"/>
      <c r="L84" s="1186">
        <v>81</v>
      </c>
      <c r="M84" s="1172"/>
      <c r="N84" s="1172"/>
      <c r="O84" s="1172"/>
      <c r="P84" s="1172"/>
      <c r="Q84" s="1175">
        <f>SUM(I84:P84)</f>
        <v>81</v>
      </c>
      <c r="R84" s="1175" t="s">
        <v>30</v>
      </c>
      <c r="S84" s="1175" t="s">
        <v>31</v>
      </c>
      <c r="T84" s="1175"/>
      <c r="U84" s="1440">
        <v>46238.5</v>
      </c>
      <c r="V84" s="1388" t="s">
        <v>169</v>
      </c>
      <c r="W84" s="1181" t="s">
        <v>90</v>
      </c>
      <c r="X84" s="1181">
        <v>1022252</v>
      </c>
      <c r="Y84" s="1181" t="s">
        <v>1081</v>
      </c>
      <c r="Z84" s="1181"/>
    </row>
    <row r="85" spans="1:26">
      <c r="A85" s="1214" t="s">
        <v>19</v>
      </c>
      <c r="B85" s="1209"/>
      <c r="C85" s="1209"/>
      <c r="D85" s="1209"/>
      <c r="E85" s="1214"/>
      <c r="F85" s="1209"/>
      <c r="G85" s="1209"/>
      <c r="H85" s="1209"/>
      <c r="I85" s="1214">
        <f t="shared" ref="I85:Q85" si="8">SUM(I78:I84)</f>
        <v>0</v>
      </c>
      <c r="J85" s="1214">
        <f t="shared" si="8"/>
        <v>0</v>
      </c>
      <c r="K85" s="1214">
        <f t="shared" si="8"/>
        <v>0</v>
      </c>
      <c r="L85" s="1214">
        <f t="shared" si="8"/>
        <v>162</v>
      </c>
      <c r="M85" s="1214">
        <f t="shared" si="8"/>
        <v>299</v>
      </c>
      <c r="N85" s="1214">
        <f t="shared" si="8"/>
        <v>288</v>
      </c>
      <c r="O85" s="1214">
        <f t="shared" si="8"/>
        <v>188</v>
      </c>
      <c r="P85" s="1214">
        <f t="shared" si="8"/>
        <v>30</v>
      </c>
      <c r="Q85" s="1214">
        <f t="shared" si="8"/>
        <v>967</v>
      </c>
      <c r="R85" s="1215"/>
      <c r="S85" s="1215"/>
      <c r="T85" s="1215"/>
      <c r="U85" s="1215"/>
      <c r="V85" s="1215"/>
      <c r="W85" s="1215"/>
      <c r="X85" s="1215"/>
      <c r="Y85" s="1215"/>
      <c r="Z85" s="1215"/>
    </row>
    <row r="86" spans="1:26">
      <c r="A86" s="1216"/>
      <c r="B86" s="1216"/>
      <c r="C86" s="1216"/>
      <c r="D86" s="1216"/>
      <c r="E86" s="1216"/>
      <c r="F86" s="1217"/>
      <c r="G86" s="1217"/>
      <c r="H86" s="1216"/>
      <c r="I86" s="1216"/>
      <c r="J86" s="1216"/>
      <c r="K86" s="1216"/>
      <c r="L86" s="1216"/>
      <c r="M86" s="1216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  <c r="Y86" s="1216"/>
    </row>
    <row r="87" spans="1:26">
      <c r="A87" s="1218" t="s">
        <v>34</v>
      </c>
      <c r="B87" s="1552"/>
      <c r="C87" s="1552"/>
      <c r="D87" s="1552"/>
      <c r="E87" s="1216"/>
      <c r="F87" s="1216"/>
      <c r="G87" s="1216"/>
      <c r="H87" s="1216"/>
      <c r="I87" s="1216"/>
      <c r="J87" s="1216"/>
      <c r="K87" s="1553"/>
      <c r="L87" s="1553"/>
      <c r="M87" s="1553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  <c r="Y87" s="1216"/>
    </row>
    <row r="88" spans="1:26" ht="18">
      <c r="A88" s="1220" t="s">
        <v>35</v>
      </c>
      <c r="B88" s="1221" t="s">
        <v>36</v>
      </c>
      <c r="C88" s="1222" t="s">
        <v>37</v>
      </c>
      <c r="D88" s="1219"/>
      <c r="E88" s="1216"/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  <c r="Y88" s="1216"/>
    </row>
    <row r="89" spans="1:26">
      <c r="A89" s="1194" t="s">
        <v>161</v>
      </c>
      <c r="B89" s="1548" t="s">
        <v>39</v>
      </c>
      <c r="C89" s="1548"/>
      <c r="D89" s="1223"/>
      <c r="E89" s="1224" t="s">
        <v>40</v>
      </c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  <c r="Y89" s="1216"/>
    </row>
    <row r="90" spans="1:26">
      <c r="A90" s="1195" t="s">
        <v>100</v>
      </c>
      <c r="B90" s="1554" t="s">
        <v>956</v>
      </c>
      <c r="C90" s="1554"/>
      <c r="D90" s="1216"/>
      <c r="E90" s="1216"/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  <c r="Y90" s="1216"/>
    </row>
    <row r="91" spans="1:26">
      <c r="A91" s="1442" t="s">
        <v>169</v>
      </c>
      <c r="B91" s="1442" t="s">
        <v>41</v>
      </c>
      <c r="C91" s="1442"/>
      <c r="D91" s="1216"/>
      <c r="E91" s="1216"/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  <c r="Y91" s="1216"/>
    </row>
    <row r="92" spans="1:26">
      <c r="A92" s="1225" t="s">
        <v>42</v>
      </c>
      <c r="B92" s="1555" t="s">
        <v>957</v>
      </c>
      <c r="C92" s="1555"/>
      <c r="D92" s="1216"/>
      <c r="E92" s="1216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 t="s">
        <v>832</v>
      </c>
      <c r="R92" s="1216"/>
      <c r="S92" s="1216"/>
      <c r="T92" s="1216"/>
      <c r="U92" s="1216"/>
      <c r="V92" s="1216"/>
      <c r="W92" s="1216"/>
      <c r="X92" s="1216"/>
      <c r="Y92" s="1216"/>
    </row>
    <row r="93" spans="1:26">
      <c r="A93" s="1225" t="s">
        <v>42</v>
      </c>
      <c r="B93" s="1555"/>
      <c r="C93" s="1555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  <c r="Y93" s="1216"/>
    </row>
    <row r="94" spans="1:26">
      <c r="A94" s="1225" t="s">
        <v>43</v>
      </c>
      <c r="B94" s="1568" t="s">
        <v>1082</v>
      </c>
      <c r="C94" s="1556"/>
      <c r="D94" s="1216"/>
      <c r="E94" s="1216"/>
      <c r="F94" s="1216"/>
      <c r="G94" s="1216"/>
      <c r="H94" s="1216"/>
      <c r="I94" s="1216"/>
      <c r="J94" s="1216"/>
      <c r="K94" s="1216"/>
      <c r="L94" s="1216"/>
      <c r="M94" s="1216"/>
      <c r="N94" s="1216"/>
      <c r="O94" s="1216"/>
      <c r="P94" s="1216"/>
      <c r="Q94" s="1216"/>
      <c r="R94" s="1216"/>
      <c r="S94" s="1216"/>
      <c r="T94" s="1216"/>
      <c r="U94" s="1216"/>
      <c r="V94" s="1216"/>
      <c r="W94" s="1216"/>
      <c r="X94" s="1216"/>
      <c r="Y94" s="1216"/>
    </row>
    <row r="95" spans="1:26">
      <c r="A95" s="1225" t="s">
        <v>44</v>
      </c>
      <c r="B95" s="1557"/>
      <c r="C95" s="1557"/>
      <c r="D95" s="1216"/>
      <c r="E95" s="1216"/>
      <c r="F95" s="1216"/>
      <c r="G95" s="1216"/>
      <c r="H95" s="1216"/>
      <c r="I95" s="1216"/>
      <c r="J95" s="1216"/>
      <c r="K95" s="1216"/>
      <c r="L95" s="1216"/>
      <c r="M95" s="1216"/>
      <c r="N95" s="1216"/>
      <c r="O95" s="1216"/>
      <c r="P95" s="1216"/>
      <c r="Q95" s="1216"/>
      <c r="R95" s="1216"/>
      <c r="S95" s="1216"/>
      <c r="T95" s="1216"/>
      <c r="U95" s="1216"/>
      <c r="V95" s="1216"/>
      <c r="W95" s="1216"/>
      <c r="X95" s="1216"/>
      <c r="Y95" s="1216"/>
    </row>
    <row r="97" spans="1:40" ht="23.25">
      <c r="A97" s="1577" t="s">
        <v>109</v>
      </c>
      <c r="B97" s="1577"/>
      <c r="C97" s="1577"/>
      <c r="D97" s="1577"/>
      <c r="E97" s="1577"/>
      <c r="F97" s="1577"/>
      <c r="G97" s="1204"/>
      <c r="H97" s="1188"/>
      <c r="I97" s="1577" t="s">
        <v>751</v>
      </c>
      <c r="J97" s="1577"/>
      <c r="K97" s="1577"/>
      <c r="L97" s="1577"/>
      <c r="M97" s="1577"/>
      <c r="N97" s="1577"/>
      <c r="O97" s="1577"/>
      <c r="P97" s="1577"/>
      <c r="Q97" s="1577"/>
      <c r="R97" s="1575" t="s">
        <v>1083</v>
      </c>
      <c r="S97" s="1576"/>
      <c r="T97" s="1575"/>
      <c r="U97" s="1575"/>
      <c r="V97" s="1575"/>
      <c r="W97" s="1575"/>
      <c r="X97" s="1575"/>
      <c r="Y97" s="1575"/>
      <c r="Z97" s="1575"/>
    </row>
    <row r="98" spans="1:40" ht="26.25">
      <c r="A98" s="1210" t="s">
        <v>3</v>
      </c>
      <c r="B98" s="1210" t="s">
        <v>4</v>
      </c>
      <c r="C98" s="1210" t="s">
        <v>5</v>
      </c>
      <c r="D98" s="1210" t="s">
        <v>6</v>
      </c>
      <c r="E98" s="1210" t="s">
        <v>7</v>
      </c>
      <c r="F98" s="1210" t="s">
        <v>8</v>
      </c>
      <c r="G98" s="1210" t="s">
        <v>9</v>
      </c>
      <c r="H98" s="1211" t="s">
        <v>10</v>
      </c>
      <c r="I98" s="1227" t="s">
        <v>11</v>
      </c>
      <c r="J98" s="1227" t="s">
        <v>12</v>
      </c>
      <c r="K98" s="1227" t="s">
        <v>13</v>
      </c>
      <c r="L98" s="1227" t="s">
        <v>14</v>
      </c>
      <c r="M98" s="1227" t="s">
        <v>15</v>
      </c>
      <c r="N98" s="1227" t="s">
        <v>16</v>
      </c>
      <c r="O98" s="1227" t="s">
        <v>17</v>
      </c>
      <c r="P98" s="1212" t="s">
        <v>18</v>
      </c>
      <c r="Q98" s="1210" t="s">
        <v>19</v>
      </c>
      <c r="R98" s="1210" t="s">
        <v>20</v>
      </c>
      <c r="S98" s="1213" t="s">
        <v>21</v>
      </c>
      <c r="T98" s="1213" t="s">
        <v>22</v>
      </c>
      <c r="U98" s="1419" t="s">
        <v>857</v>
      </c>
      <c r="V98" s="1210" t="s">
        <v>24</v>
      </c>
      <c r="W98" s="1210" t="s">
        <v>25</v>
      </c>
      <c r="X98" s="1210" t="s">
        <v>26</v>
      </c>
      <c r="Y98" s="1210" t="s">
        <v>27</v>
      </c>
      <c r="Z98" s="1210" t="s">
        <v>28</v>
      </c>
    </row>
    <row r="99" spans="1:40" ht="25.5">
      <c r="A99" s="1172" t="s">
        <v>86</v>
      </c>
      <c r="B99" s="1172" t="s">
        <v>825</v>
      </c>
      <c r="C99" s="1172" t="s">
        <v>1084</v>
      </c>
      <c r="D99" s="1172" t="s">
        <v>512</v>
      </c>
      <c r="E99" s="1173">
        <v>46240.277777777781</v>
      </c>
      <c r="F99" s="1172">
        <v>12.8</v>
      </c>
      <c r="G99" s="1172">
        <v>121678</v>
      </c>
      <c r="H99" s="1174" t="s">
        <v>1033</v>
      </c>
      <c r="I99" s="1172"/>
      <c r="J99" s="1172"/>
      <c r="K99" s="1172"/>
      <c r="L99" s="1172"/>
      <c r="M99" s="1172"/>
      <c r="N99" s="1186">
        <v>27</v>
      </c>
      <c r="O99" s="1186">
        <v>107</v>
      </c>
      <c r="P99" s="1186">
        <v>27</v>
      </c>
      <c r="Q99" s="1175">
        <f>SUM(I99:P99)</f>
        <v>161</v>
      </c>
      <c r="R99" s="1176" t="s">
        <v>32</v>
      </c>
      <c r="S99" s="1177" t="s">
        <v>33</v>
      </c>
      <c r="T99" s="1175"/>
      <c r="U99" s="1440">
        <v>46234.5</v>
      </c>
      <c r="V99" s="1190" t="s">
        <v>508</v>
      </c>
      <c r="W99" s="1181" t="s">
        <v>860</v>
      </c>
      <c r="X99" s="1181">
        <v>1022253</v>
      </c>
      <c r="Y99" s="1181" t="s">
        <v>1085</v>
      </c>
      <c r="Z99" s="1181"/>
    </row>
    <row r="100" spans="1:40" ht="25.5">
      <c r="A100" s="1172" t="s">
        <v>86</v>
      </c>
      <c r="B100" s="1172" t="s">
        <v>825</v>
      </c>
      <c r="C100" s="1483" t="s">
        <v>1086</v>
      </c>
      <c r="D100" s="1172" t="s">
        <v>512</v>
      </c>
      <c r="E100" s="1173">
        <v>46240.277777777781</v>
      </c>
      <c r="F100" s="1172">
        <v>12.8</v>
      </c>
      <c r="G100" s="1172">
        <v>121679</v>
      </c>
      <c r="H100" s="1174" t="s">
        <v>1033</v>
      </c>
      <c r="I100" s="1172"/>
      <c r="J100" s="1172"/>
      <c r="K100" s="1172"/>
      <c r="L100" s="1172"/>
      <c r="M100" s="1172"/>
      <c r="N100" s="1172"/>
      <c r="O100" s="1186">
        <v>108</v>
      </c>
      <c r="P100" s="1186">
        <v>53</v>
      </c>
      <c r="Q100" s="1175">
        <f>SUM(I100:P100)</f>
        <v>161</v>
      </c>
      <c r="R100" s="1176" t="s">
        <v>32</v>
      </c>
      <c r="S100" s="1177" t="s">
        <v>33</v>
      </c>
      <c r="T100" s="1175"/>
      <c r="U100" s="1440">
        <v>46234.5</v>
      </c>
      <c r="V100" s="1190" t="s">
        <v>508</v>
      </c>
      <c r="W100" s="1181" t="s">
        <v>860</v>
      </c>
      <c r="X100" s="1181">
        <v>1022254</v>
      </c>
      <c r="Y100" s="1181" t="s">
        <v>1085</v>
      </c>
      <c r="Z100" s="1181"/>
      <c r="AN100" s="141"/>
    </row>
    <row r="101" spans="1:40">
      <c r="A101" s="1172" t="s">
        <v>152</v>
      </c>
      <c r="B101" s="1172" t="s">
        <v>510</v>
      </c>
      <c r="C101" s="1483" t="s">
        <v>1087</v>
      </c>
      <c r="D101" s="1172" t="s">
        <v>512</v>
      </c>
      <c r="E101" s="1173">
        <v>46240.5</v>
      </c>
      <c r="F101" s="1172">
        <v>12.8</v>
      </c>
      <c r="G101" s="1172">
        <v>121680</v>
      </c>
      <c r="H101" s="1174" t="s">
        <v>401</v>
      </c>
      <c r="I101" s="1172"/>
      <c r="J101" s="1172"/>
      <c r="K101" s="1172"/>
      <c r="L101" s="1172"/>
      <c r="M101" s="1186">
        <v>80</v>
      </c>
      <c r="N101" s="1186">
        <v>81</v>
      </c>
      <c r="O101" s="1172"/>
      <c r="P101" s="1172"/>
      <c r="Q101" s="1175">
        <f>SUM(I101:P101)</f>
        <v>161</v>
      </c>
      <c r="R101" s="1176" t="s">
        <v>32</v>
      </c>
      <c r="S101" s="1177" t="s">
        <v>33</v>
      </c>
      <c r="T101" s="1175"/>
      <c r="U101" s="1440">
        <v>46237.375</v>
      </c>
      <c r="V101" s="1190" t="s">
        <v>508</v>
      </c>
      <c r="W101" s="1181" t="s">
        <v>860</v>
      </c>
      <c r="X101" s="1181">
        <v>1022255</v>
      </c>
      <c r="Y101" s="1181" t="s">
        <v>1085</v>
      </c>
      <c r="Z101" s="1181"/>
    </row>
    <row r="102" spans="1:40" ht="25.5">
      <c r="A102" s="1172" t="s">
        <v>105</v>
      </c>
      <c r="B102" s="1172" t="s">
        <v>78</v>
      </c>
      <c r="C102" s="1172" t="s">
        <v>1088</v>
      </c>
      <c r="D102" s="1172" t="s">
        <v>1089</v>
      </c>
      <c r="E102" s="1173">
        <v>46241.552083333336</v>
      </c>
      <c r="F102" s="1172">
        <v>11.8</v>
      </c>
      <c r="G102" s="1172">
        <v>121661</v>
      </c>
      <c r="H102" s="1174" t="s">
        <v>1023</v>
      </c>
      <c r="I102" s="1172"/>
      <c r="J102" s="1172"/>
      <c r="K102" s="1172"/>
      <c r="L102" s="1172"/>
      <c r="M102" s="1186">
        <v>54</v>
      </c>
      <c r="N102" s="1186">
        <v>54</v>
      </c>
      <c r="O102" s="1186">
        <v>53</v>
      </c>
      <c r="P102" s="1172"/>
      <c r="Q102" s="1175">
        <f>SUM(I102:P102)</f>
        <v>161</v>
      </c>
      <c r="R102" s="1176" t="s">
        <v>32</v>
      </c>
      <c r="S102" s="1177" t="s">
        <v>33</v>
      </c>
      <c r="T102" s="1454" t="b">
        <v>1</v>
      </c>
      <c r="U102" s="1440">
        <v>46238.375</v>
      </c>
      <c r="V102" s="1190" t="s">
        <v>508</v>
      </c>
      <c r="W102" s="1181" t="s">
        <v>860</v>
      </c>
      <c r="X102" s="1181">
        <v>1022256</v>
      </c>
      <c r="Y102" s="1181" t="s">
        <v>1085</v>
      </c>
      <c r="Z102" s="1181"/>
    </row>
    <row r="103" spans="1:40">
      <c r="A103" s="1172" t="s">
        <v>1090</v>
      </c>
      <c r="B103" s="1172" t="s">
        <v>1091</v>
      </c>
      <c r="C103" s="1172" t="s">
        <v>1092</v>
      </c>
      <c r="D103" s="1172" t="s">
        <v>1093</v>
      </c>
      <c r="E103" s="1173">
        <v>46241.743055555555</v>
      </c>
      <c r="F103" s="1172">
        <v>13.7</v>
      </c>
      <c r="G103" s="1172">
        <v>121613</v>
      </c>
      <c r="H103" s="1174"/>
      <c r="I103" s="1172"/>
      <c r="J103" s="1172"/>
      <c r="K103" s="1172"/>
      <c r="L103" s="1172"/>
      <c r="M103" s="1172"/>
      <c r="N103" s="1186">
        <v>54</v>
      </c>
      <c r="O103" s="1186">
        <v>27</v>
      </c>
      <c r="P103" s="1172"/>
      <c r="Q103" s="1175">
        <f>SUM(I103:P103)</f>
        <v>81</v>
      </c>
      <c r="R103" s="1175" t="s">
        <v>30</v>
      </c>
      <c r="S103" s="1175" t="s">
        <v>31</v>
      </c>
      <c r="T103" s="1175"/>
      <c r="U103" s="1440">
        <v>46234.666666666664</v>
      </c>
      <c r="V103" s="1189" t="s">
        <v>755</v>
      </c>
      <c r="W103" s="1181" t="s">
        <v>1094</v>
      </c>
      <c r="X103" s="1181">
        <v>1022260</v>
      </c>
      <c r="Y103" s="1181" t="s">
        <v>1095</v>
      </c>
      <c r="Z103" s="1181"/>
    </row>
    <row r="104" spans="1:40">
      <c r="A104" s="1214" t="s">
        <v>19</v>
      </c>
      <c r="B104" s="1209"/>
      <c r="C104" s="1209"/>
      <c r="D104" s="1209"/>
      <c r="E104" s="1214"/>
      <c r="F104" s="1209"/>
      <c r="G104" s="1209"/>
      <c r="H104" s="1209"/>
      <c r="I104" s="1214">
        <f t="shared" ref="I104:Q104" si="9">SUM(I99:I103)</f>
        <v>0</v>
      </c>
      <c r="J104" s="1214">
        <f t="shared" si="9"/>
        <v>0</v>
      </c>
      <c r="K104" s="1214">
        <f t="shared" si="9"/>
        <v>0</v>
      </c>
      <c r="L104" s="1214">
        <f t="shared" si="9"/>
        <v>0</v>
      </c>
      <c r="M104" s="1214">
        <f t="shared" si="9"/>
        <v>134</v>
      </c>
      <c r="N104" s="1214">
        <f t="shared" si="9"/>
        <v>216</v>
      </c>
      <c r="O104" s="1214">
        <f t="shared" si="9"/>
        <v>295</v>
      </c>
      <c r="P104" s="1214">
        <f t="shared" si="9"/>
        <v>80</v>
      </c>
      <c r="Q104" s="1214">
        <f t="shared" si="9"/>
        <v>725</v>
      </c>
      <c r="R104" s="1215"/>
      <c r="S104" s="1215"/>
      <c r="T104" s="1215"/>
      <c r="U104" s="1215"/>
      <c r="V104" s="1215"/>
      <c r="W104" s="1215"/>
      <c r="X104" s="1215"/>
      <c r="Y104" s="1215"/>
      <c r="Z104" s="1215"/>
    </row>
    <row r="105" spans="1:40">
      <c r="A105" s="1216"/>
      <c r="B105" s="1216"/>
      <c r="C105" s="1216"/>
      <c r="D105" s="1216"/>
      <c r="E105" s="1216"/>
      <c r="F105" s="1217"/>
      <c r="G105" s="1217"/>
      <c r="H105" s="1216"/>
      <c r="I105" s="1216"/>
      <c r="J105" s="1216"/>
      <c r="K105" s="1216"/>
      <c r="L105" s="1216"/>
      <c r="M105" s="1216"/>
      <c r="N105" s="1216"/>
      <c r="O105" s="1216"/>
      <c r="P105" s="1216"/>
      <c r="Q105" s="1216"/>
      <c r="R105" s="1216"/>
      <c r="S105" s="1216"/>
      <c r="T105" s="1216"/>
      <c r="U105" s="1216"/>
      <c r="V105" s="1216"/>
      <c r="W105" s="1216"/>
      <c r="X105" s="1216"/>
      <c r="Y105" s="1216"/>
    </row>
    <row r="106" spans="1:40">
      <c r="A106" s="1218" t="s">
        <v>34</v>
      </c>
      <c r="B106" s="1552"/>
      <c r="C106" s="1552"/>
      <c r="D106" s="1552"/>
      <c r="E106" s="1216"/>
      <c r="F106" s="1216"/>
      <c r="G106" s="1216"/>
      <c r="H106" s="1216"/>
      <c r="I106" s="1216"/>
      <c r="J106" s="1216"/>
      <c r="K106" s="1553"/>
      <c r="L106" s="1553"/>
      <c r="M106" s="1553"/>
      <c r="N106" s="1216"/>
      <c r="O106" s="1216"/>
      <c r="P106" s="1216"/>
      <c r="Q106" s="1216"/>
      <c r="R106" s="1216"/>
      <c r="S106" s="1216"/>
      <c r="T106" s="1216"/>
      <c r="U106" s="1216"/>
      <c r="V106" s="1216"/>
      <c r="W106" s="1216"/>
      <c r="X106" s="1216"/>
      <c r="Y106" s="1216"/>
    </row>
    <row r="107" spans="1:40" ht="18">
      <c r="A107" s="1220" t="s">
        <v>35</v>
      </c>
      <c r="B107" s="1221" t="s">
        <v>36</v>
      </c>
      <c r="C107" s="1222" t="s">
        <v>37</v>
      </c>
      <c r="D107" s="1219"/>
      <c r="E107" s="1216"/>
      <c r="F107" s="1216"/>
      <c r="G107" s="1216"/>
      <c r="H107" s="1216"/>
      <c r="I107" s="1216"/>
      <c r="J107" s="1216"/>
      <c r="K107" s="1216"/>
      <c r="L107" s="1216"/>
      <c r="M107" s="1216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  <c r="Y107" s="1216"/>
    </row>
    <row r="108" spans="1:40">
      <c r="A108" s="1194" t="s">
        <v>523</v>
      </c>
      <c r="B108" s="1548" t="s">
        <v>1096</v>
      </c>
      <c r="C108" s="1548"/>
      <c r="D108" s="1223"/>
      <c r="E108" s="1224" t="s">
        <v>40</v>
      </c>
      <c r="F108" s="1216"/>
      <c r="G108" s="1216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  <c r="Y108" s="1216"/>
    </row>
    <row r="109" spans="1:40">
      <c r="A109" s="1195" t="s">
        <v>508</v>
      </c>
      <c r="B109" s="1554" t="s">
        <v>715</v>
      </c>
      <c r="C109" s="1554"/>
      <c r="D109" s="1216"/>
      <c r="E109" s="1216"/>
      <c r="F109" s="1216"/>
      <c r="G109" s="1216"/>
      <c r="H109" s="1216"/>
      <c r="I109" s="1216"/>
      <c r="J109" s="1216"/>
      <c r="K109" s="1216"/>
      <c r="L109" s="1216"/>
      <c r="M109" s="1216"/>
      <c r="N109" s="1216"/>
      <c r="O109" s="1216"/>
      <c r="P109" s="1216"/>
      <c r="Q109" s="1216"/>
      <c r="R109" s="1216"/>
      <c r="S109" s="1216"/>
      <c r="T109" s="1216"/>
      <c r="U109" t="s">
        <v>1097</v>
      </c>
      <c r="V109" s="1216"/>
      <c r="W109" s="1216"/>
      <c r="X109" s="1216"/>
      <c r="Y109" s="1216"/>
    </row>
    <row r="110" spans="1:40">
      <c r="A110" s="1225" t="s">
        <v>42</v>
      </c>
      <c r="B110" s="1555"/>
      <c r="C110" s="1555"/>
      <c r="D110" s="1216"/>
      <c r="E110" s="1216"/>
      <c r="F110" s="1216">
        <v>12.9</v>
      </c>
      <c r="G110" s="1216"/>
      <c r="H110" s="1216"/>
      <c r="I110" s="1216"/>
      <c r="J110" s="1216"/>
      <c r="K110" s="1216"/>
      <c r="L110" s="1216"/>
      <c r="M110" s="1216"/>
      <c r="N110" s="1216"/>
      <c r="O110" s="1216"/>
      <c r="P110" s="1216"/>
      <c r="Q110" s="1216"/>
      <c r="R110" s="1216"/>
      <c r="S110" s="1216"/>
      <c r="T110" s="1216"/>
      <c r="V110" s="1216"/>
      <c r="W110" s="1216"/>
      <c r="X110" s="1216"/>
      <c r="Y110" s="1216"/>
    </row>
    <row r="111" spans="1:40">
      <c r="A111" s="1225" t="s">
        <v>42</v>
      </c>
      <c r="B111" s="1555"/>
      <c r="C111" s="1555"/>
      <c r="F111" s="1216"/>
      <c r="G111" s="1216"/>
      <c r="H111" s="1216"/>
      <c r="I111" s="1216"/>
      <c r="J111" s="1216"/>
      <c r="K111" s="1216"/>
      <c r="L111" s="1216"/>
      <c r="M111" s="1216"/>
      <c r="N111" s="1216"/>
      <c r="O111" s="1216"/>
      <c r="P111" s="1216"/>
      <c r="Q111" s="1216"/>
      <c r="R111" s="1216"/>
      <c r="S111" s="1216"/>
      <c r="T111" s="1216"/>
      <c r="U111" s="1216"/>
      <c r="V111" s="1216"/>
      <c r="W111" s="1216"/>
      <c r="X111" s="1216"/>
      <c r="Y111" s="1216"/>
    </row>
    <row r="112" spans="1:40">
      <c r="A112" s="1225" t="s">
        <v>43</v>
      </c>
      <c r="B112" s="1556"/>
      <c r="C112" s="1556"/>
      <c r="D112" s="1216"/>
      <c r="E112" s="1216"/>
      <c r="F112" s="1216"/>
      <c r="G112" s="1216"/>
      <c r="H112" s="1216"/>
      <c r="I112" s="1216"/>
      <c r="J112" s="1216"/>
      <c r="K112" s="1216"/>
      <c r="L112" s="1216"/>
      <c r="M112" s="1216"/>
      <c r="N112" s="1216"/>
      <c r="O112" s="1216"/>
      <c r="P112" s="1216"/>
      <c r="Q112" s="1216"/>
      <c r="R112" s="1216"/>
      <c r="S112" s="1216"/>
      <c r="T112" s="1216"/>
      <c r="U112" s="1216"/>
      <c r="V112" s="1216"/>
      <c r="W112" s="1216"/>
      <c r="X112" s="1216"/>
      <c r="Y112" s="1216"/>
    </row>
    <row r="113" spans="1:26">
      <c r="A113" s="1225" t="s">
        <v>44</v>
      </c>
      <c r="B113" s="1557"/>
      <c r="C113" s="1557"/>
      <c r="D113" s="1216"/>
      <c r="E113" s="1216"/>
      <c r="F113" s="1216"/>
      <c r="G113" s="1216"/>
      <c r="H113" s="1216"/>
      <c r="I113" s="1216"/>
      <c r="J113" s="1216"/>
      <c r="K113" s="1216"/>
      <c r="L113" s="1216"/>
      <c r="M113" s="1216"/>
      <c r="N113" s="1216"/>
      <c r="O113" s="1216"/>
      <c r="P113" s="1216"/>
      <c r="Q113" s="1216"/>
      <c r="R113" s="1216"/>
      <c r="S113" s="1216"/>
      <c r="T113" s="1216"/>
      <c r="U113" s="1216"/>
      <c r="V113" s="1216"/>
      <c r="W113" s="1216"/>
      <c r="X113" s="1216"/>
      <c r="Y113" s="1216"/>
    </row>
    <row r="115" spans="1:26" ht="23.25">
      <c r="A115" s="1549" t="s">
        <v>845</v>
      </c>
      <c r="B115" s="1549"/>
      <c r="C115" s="1549"/>
      <c r="D115" s="1549"/>
      <c r="E115" s="1549"/>
      <c r="F115" s="1549"/>
      <c r="G115" s="1208"/>
      <c r="H115" s="1209"/>
      <c r="I115" s="1549" t="s">
        <v>999</v>
      </c>
      <c r="J115" s="1549"/>
      <c r="K115" s="1549"/>
      <c r="L115" s="1549"/>
      <c r="M115" s="1549"/>
      <c r="N115" s="1549"/>
      <c r="O115" s="1549"/>
      <c r="P115" s="1549"/>
      <c r="Q115" s="1549"/>
      <c r="R115" s="1550" t="s">
        <v>1098</v>
      </c>
      <c r="S115" s="1551"/>
      <c r="T115" s="1550"/>
      <c r="U115" s="1550"/>
      <c r="V115" s="1550"/>
      <c r="W115" s="1550"/>
      <c r="X115" s="1550"/>
      <c r="Y115" s="1550"/>
      <c r="Z115" s="1550"/>
    </row>
    <row r="116" spans="1:26" ht="26.25">
      <c r="A116" s="1210" t="s">
        <v>3</v>
      </c>
      <c r="B116" s="1210" t="s">
        <v>4</v>
      </c>
      <c r="C116" s="1210" t="s">
        <v>5</v>
      </c>
      <c r="D116" s="1210" t="s">
        <v>6</v>
      </c>
      <c r="E116" s="1210" t="s">
        <v>7</v>
      </c>
      <c r="F116" s="1210" t="s">
        <v>8</v>
      </c>
      <c r="G116" s="1210" t="s">
        <v>9</v>
      </c>
      <c r="H116" s="1211" t="s">
        <v>10</v>
      </c>
      <c r="I116" s="1227" t="s">
        <v>11</v>
      </c>
      <c r="J116" s="1227" t="s">
        <v>12</v>
      </c>
      <c r="K116" s="1227" t="s">
        <v>13</v>
      </c>
      <c r="L116" s="1227" t="s">
        <v>14</v>
      </c>
      <c r="M116" s="1227" t="s">
        <v>15</v>
      </c>
      <c r="N116" s="1227" t="s">
        <v>16</v>
      </c>
      <c r="O116" s="1227" t="s">
        <v>17</v>
      </c>
      <c r="P116" s="1212" t="s">
        <v>18</v>
      </c>
      <c r="Q116" s="1210" t="s">
        <v>19</v>
      </c>
      <c r="R116" s="1210" t="s">
        <v>20</v>
      </c>
      <c r="S116" s="1213" t="s">
        <v>21</v>
      </c>
      <c r="T116" s="1213" t="s">
        <v>22</v>
      </c>
      <c r="U116" s="1419" t="s">
        <v>857</v>
      </c>
      <c r="V116" s="1210" t="s">
        <v>24</v>
      </c>
      <c r="W116" s="1210" t="s">
        <v>25</v>
      </c>
      <c r="X116" s="1210" t="s">
        <v>26</v>
      </c>
      <c r="Y116" s="1210" t="s">
        <v>27</v>
      </c>
      <c r="Z116" s="1210" t="s">
        <v>28</v>
      </c>
    </row>
    <row r="117" spans="1:26">
      <c r="A117" s="1172" t="s">
        <v>157</v>
      </c>
      <c r="B117" s="1172" t="s">
        <v>134</v>
      </c>
      <c r="C117" s="1172" t="s">
        <v>1099</v>
      </c>
      <c r="D117" s="1172" t="s">
        <v>136</v>
      </c>
      <c r="E117" s="1173">
        <v>46240.083333333336</v>
      </c>
      <c r="F117" s="1172">
        <v>11.9</v>
      </c>
      <c r="G117" s="1172">
        <v>121713</v>
      </c>
      <c r="H117" s="1174" t="s">
        <v>160</v>
      </c>
      <c r="I117" s="1172"/>
      <c r="J117" s="1172"/>
      <c r="K117" s="1172"/>
      <c r="L117" s="1172"/>
      <c r="M117" s="1172"/>
      <c r="N117" s="1186">
        <v>161</v>
      </c>
      <c r="O117" s="1172"/>
      <c r="P117" s="1172"/>
      <c r="Q117" s="1175">
        <f>SUM(I117:P117)</f>
        <v>161</v>
      </c>
      <c r="R117" s="1176" t="s">
        <v>32</v>
      </c>
      <c r="S117" s="1177" t="s">
        <v>33</v>
      </c>
      <c r="T117" s="1175"/>
      <c r="U117" s="1440">
        <v>46237.375</v>
      </c>
      <c r="V117" s="1190" t="s">
        <v>100</v>
      </c>
      <c r="W117" s="1181" t="s">
        <v>860</v>
      </c>
      <c r="X117" s="1181">
        <v>1022236</v>
      </c>
      <c r="Y117" s="1181" t="s">
        <v>1030</v>
      </c>
      <c r="Z117" s="1181" t="s">
        <v>1062</v>
      </c>
    </row>
    <row r="118" spans="1:26">
      <c r="A118" s="1172" t="s">
        <v>97</v>
      </c>
      <c r="B118" s="1172" t="s">
        <v>916</v>
      </c>
      <c r="C118" s="1172" t="s">
        <v>1100</v>
      </c>
      <c r="D118" s="1173" t="s">
        <v>117</v>
      </c>
      <c r="E118" s="1173">
        <v>46242.333333333336</v>
      </c>
      <c r="F118" s="1172">
        <v>14.8</v>
      </c>
      <c r="G118" s="1172">
        <v>121714</v>
      </c>
      <c r="H118" s="1174" t="s">
        <v>160</v>
      </c>
      <c r="I118" s="1172"/>
      <c r="J118" s="1172"/>
      <c r="K118" s="1172"/>
      <c r="L118" s="1172"/>
      <c r="M118" s="1172"/>
      <c r="N118" s="1172">
        <v>161</v>
      </c>
      <c r="O118" s="1172"/>
      <c r="P118" s="1172"/>
      <c r="Q118" s="1175">
        <f>SUM(I118:P118)</f>
        <v>161</v>
      </c>
      <c r="R118" s="1176" t="s">
        <v>32</v>
      </c>
      <c r="S118" s="1177" t="s">
        <v>33</v>
      </c>
      <c r="T118" s="1454" t="b">
        <v>1</v>
      </c>
      <c r="U118" s="1440">
        <v>46237.583333333336</v>
      </c>
      <c r="V118" s="1190" t="s">
        <v>100</v>
      </c>
      <c r="W118" s="1181" t="s">
        <v>860</v>
      </c>
      <c r="X118" s="1181">
        <v>1022237</v>
      </c>
      <c r="Y118" s="1181" t="s">
        <v>1101</v>
      </c>
      <c r="Z118" s="1181" t="s">
        <v>1062</v>
      </c>
    </row>
    <row r="119" spans="1:26">
      <c r="A119" s="1172" t="s">
        <v>105</v>
      </c>
      <c r="B119" s="1172" t="s">
        <v>78</v>
      </c>
      <c r="C119" s="1172" t="s">
        <v>1102</v>
      </c>
      <c r="D119" s="1172" t="s">
        <v>99</v>
      </c>
      <c r="E119" s="1173">
        <v>46241.28125</v>
      </c>
      <c r="F119" s="1172">
        <v>13.3</v>
      </c>
      <c r="G119" s="1172">
        <v>121715</v>
      </c>
      <c r="H119" s="1174" t="s">
        <v>160</v>
      </c>
      <c r="I119" s="1172"/>
      <c r="J119" s="1172"/>
      <c r="K119" s="1172"/>
      <c r="L119" s="1172"/>
      <c r="M119" s="1172"/>
      <c r="N119" s="1172">
        <v>161</v>
      </c>
      <c r="O119" s="1172"/>
      <c r="P119" s="1172"/>
      <c r="Q119" s="1175">
        <f>SUM(I119:P119)</f>
        <v>161</v>
      </c>
      <c r="R119" s="1176" t="s">
        <v>32</v>
      </c>
      <c r="S119" s="1177" t="s">
        <v>33</v>
      </c>
      <c r="T119" s="1454" t="b">
        <v>1</v>
      </c>
      <c r="U119" s="1440">
        <v>46237.583333333336</v>
      </c>
      <c r="V119" s="1190" t="s">
        <v>100</v>
      </c>
      <c r="W119" s="1181" t="s">
        <v>860</v>
      </c>
      <c r="X119" s="1181">
        <v>1022238</v>
      </c>
      <c r="Y119" s="1181" t="s">
        <v>1103</v>
      </c>
      <c r="Z119" s="1181"/>
    </row>
    <row r="120" spans="1:26">
      <c r="A120" s="1172" t="s">
        <v>97</v>
      </c>
      <c r="B120" s="1172" t="s">
        <v>78</v>
      </c>
      <c r="C120" s="1172" t="s">
        <v>1104</v>
      </c>
      <c r="D120" s="1172" t="s">
        <v>1105</v>
      </c>
      <c r="E120" s="1173">
        <v>46241.767361111109</v>
      </c>
      <c r="F120" s="1172">
        <v>13.3</v>
      </c>
      <c r="G120" s="1172">
        <v>121716</v>
      </c>
      <c r="H120" s="1174" t="s">
        <v>160</v>
      </c>
      <c r="I120" s="1172"/>
      <c r="J120" s="1172"/>
      <c r="K120" s="1172"/>
      <c r="L120" s="1172"/>
      <c r="M120" s="1172"/>
      <c r="N120" s="1172">
        <v>134</v>
      </c>
      <c r="O120" s="1172">
        <v>27</v>
      </c>
      <c r="P120" s="1172"/>
      <c r="Q120" s="1175">
        <f>SUM(I120:P120)</f>
        <v>161</v>
      </c>
      <c r="R120" s="1176" t="s">
        <v>32</v>
      </c>
      <c r="S120" s="1177" t="s">
        <v>33</v>
      </c>
      <c r="T120" s="1454" t="b">
        <v>1</v>
      </c>
      <c r="U120" s="1440">
        <v>46239.5</v>
      </c>
      <c r="V120" s="1189" t="s">
        <v>169</v>
      </c>
      <c r="W120" s="1181" t="s">
        <v>860</v>
      </c>
      <c r="X120" s="1181">
        <v>1022239</v>
      </c>
      <c r="Y120" s="1181" t="s">
        <v>1106</v>
      </c>
      <c r="Z120" s="1181"/>
    </row>
    <row r="121" spans="1:26">
      <c r="A121" s="1172" t="s">
        <v>105</v>
      </c>
      <c r="B121" s="1178" t="s">
        <v>78</v>
      </c>
      <c r="C121" s="1178" t="s">
        <v>1107</v>
      </c>
      <c r="D121" s="1172" t="s">
        <v>1105</v>
      </c>
      <c r="E121" s="1173">
        <v>46241.767361111109</v>
      </c>
      <c r="F121" s="1172">
        <v>13.3</v>
      </c>
      <c r="G121" s="1178">
        <v>121717</v>
      </c>
      <c r="H121" s="1205" t="s">
        <v>160</v>
      </c>
      <c r="I121" s="1178"/>
      <c r="J121" s="1178"/>
      <c r="K121" s="1178"/>
      <c r="L121" s="1178"/>
      <c r="M121" s="1178"/>
      <c r="N121" s="1178">
        <v>134</v>
      </c>
      <c r="O121" s="1178">
        <v>27</v>
      </c>
      <c r="P121" s="1178"/>
      <c r="Q121" s="1175">
        <f>SUM(I121:P121)</f>
        <v>161</v>
      </c>
      <c r="R121" s="1176" t="s">
        <v>32</v>
      </c>
      <c r="S121" s="1177" t="s">
        <v>33</v>
      </c>
      <c r="T121" s="1454" t="b">
        <v>1</v>
      </c>
      <c r="U121" s="1440">
        <v>46239.5</v>
      </c>
      <c r="V121" s="1189" t="s">
        <v>169</v>
      </c>
      <c r="W121" s="1181" t="s">
        <v>860</v>
      </c>
      <c r="X121" s="1181">
        <v>1022240</v>
      </c>
      <c r="Y121" s="1181" t="s">
        <v>1106</v>
      </c>
      <c r="Z121" s="1181"/>
    </row>
    <row r="122" spans="1:26">
      <c r="A122" s="1214" t="s">
        <v>19</v>
      </c>
      <c r="B122" s="1209"/>
      <c r="C122" s="1209"/>
      <c r="D122" s="1209"/>
      <c r="E122" s="1214"/>
      <c r="F122" s="1209"/>
      <c r="G122" s="1209"/>
      <c r="H122" s="1209"/>
      <c r="I122" s="1214">
        <f>SUM(I117:I120)</f>
        <v>0</v>
      </c>
      <c r="J122" s="1214">
        <f>SUM(J117:J120)</f>
        <v>0</v>
      </c>
      <c r="K122" s="1214">
        <f t="shared" ref="K122:Q122" si="10">SUM(K117:K121)</f>
        <v>0</v>
      </c>
      <c r="L122" s="1214">
        <f t="shared" si="10"/>
        <v>0</v>
      </c>
      <c r="M122" s="1214">
        <f t="shared" si="10"/>
        <v>0</v>
      </c>
      <c r="N122" s="1214">
        <f t="shared" si="10"/>
        <v>751</v>
      </c>
      <c r="O122" s="1214">
        <f t="shared" si="10"/>
        <v>54</v>
      </c>
      <c r="P122" s="1214">
        <f t="shared" si="10"/>
        <v>0</v>
      </c>
      <c r="Q122" s="1214">
        <f t="shared" si="10"/>
        <v>805</v>
      </c>
      <c r="R122" s="1215"/>
      <c r="S122" s="1215"/>
      <c r="T122" s="1215"/>
      <c r="U122" s="1215"/>
      <c r="V122" s="1215"/>
      <c r="W122" s="1215"/>
      <c r="X122" s="1215"/>
      <c r="Y122" s="1215"/>
      <c r="Z122" s="1215"/>
    </row>
    <row r="123" spans="1:26">
      <c r="A123" s="1216"/>
      <c r="B123" s="1216"/>
      <c r="C123" s="1216"/>
      <c r="D123" s="1216"/>
      <c r="E123" s="1216"/>
      <c r="F123" s="1217"/>
      <c r="G123" s="1419"/>
      <c r="H123" s="1216"/>
      <c r="I123" s="1216"/>
      <c r="J123" s="1216"/>
      <c r="K123" s="1216"/>
      <c r="L123" s="1216"/>
      <c r="M123" s="1216"/>
      <c r="N123" s="1216"/>
      <c r="O123" s="1216"/>
      <c r="P123" s="1216"/>
      <c r="Q123" s="1216"/>
      <c r="R123" s="1216"/>
      <c r="S123" s="1216"/>
      <c r="T123" s="1216"/>
      <c r="U123" s="1216"/>
      <c r="V123" s="1216"/>
      <c r="W123" s="1216"/>
      <c r="X123" s="1216"/>
      <c r="Y123" s="1216"/>
    </row>
    <row r="124" spans="1:26">
      <c r="A124" s="1218" t="s">
        <v>34</v>
      </c>
      <c r="B124" s="1552"/>
      <c r="C124" s="1552"/>
      <c r="D124" s="1552"/>
      <c r="E124" s="1216"/>
      <c r="F124" s="1216"/>
      <c r="G124" s="1216"/>
      <c r="H124" s="1216"/>
      <c r="I124" s="1216"/>
      <c r="J124" s="1216"/>
      <c r="K124" s="1553"/>
      <c r="L124" s="1553"/>
      <c r="M124" s="1553"/>
      <c r="N124" s="1216"/>
      <c r="O124" s="1216"/>
      <c r="P124" s="1216"/>
      <c r="Q124" s="1216"/>
      <c r="R124" s="1216"/>
      <c r="S124" s="1216"/>
      <c r="T124" s="1216"/>
      <c r="U124" s="1216"/>
      <c r="V124" s="1216"/>
      <c r="W124" s="1216"/>
      <c r="X124" s="1216"/>
      <c r="Y124" s="1216"/>
    </row>
    <row r="125" spans="1:26" ht="18">
      <c r="A125" s="1220" t="s">
        <v>35</v>
      </c>
      <c r="B125" s="1221" t="s">
        <v>36</v>
      </c>
      <c r="C125" s="1222" t="s">
        <v>37</v>
      </c>
      <c r="D125" s="1219"/>
      <c r="E125" s="1216"/>
      <c r="F125" s="1216"/>
      <c r="G125" s="1216"/>
      <c r="H125" s="1216"/>
      <c r="I125" s="1216"/>
      <c r="J125" s="1216"/>
      <c r="K125" s="1216"/>
      <c r="L125" s="1216"/>
      <c r="M125" s="1216"/>
      <c r="N125" s="1216"/>
      <c r="O125" s="1216"/>
      <c r="P125" s="1216"/>
      <c r="Q125" s="1216"/>
      <c r="R125" s="1216"/>
      <c r="S125" s="1216"/>
      <c r="T125" s="1216"/>
      <c r="U125" s="1216"/>
      <c r="V125" s="1216"/>
      <c r="W125" s="1216"/>
      <c r="X125" s="1216"/>
      <c r="Y125" s="1216"/>
    </row>
    <row r="126" spans="1:26">
      <c r="A126" s="1194" t="s">
        <v>169</v>
      </c>
      <c r="B126" s="1548" t="s">
        <v>39</v>
      </c>
      <c r="C126" s="1548"/>
      <c r="D126" s="1223"/>
      <c r="E126" s="1224" t="s">
        <v>40</v>
      </c>
      <c r="F126" s="1216"/>
      <c r="G126" s="1216"/>
      <c r="H126" s="1216"/>
      <c r="I126" s="1216"/>
      <c r="J126" s="1216"/>
      <c r="K126" s="1216"/>
      <c r="L126" s="1216"/>
      <c r="M126" s="1216"/>
      <c r="N126" s="1216"/>
      <c r="O126" s="1216"/>
      <c r="P126" s="1216"/>
      <c r="Q126" s="1216"/>
      <c r="R126" s="1216"/>
      <c r="S126" s="1216"/>
      <c r="T126" s="1216"/>
      <c r="U126" s="1216"/>
      <c r="V126" s="1216"/>
      <c r="W126" s="1216"/>
      <c r="X126" s="1216"/>
      <c r="Y126" s="1216"/>
    </row>
    <row r="127" spans="1:26">
      <c r="A127" s="1195" t="s">
        <v>100</v>
      </c>
      <c r="B127" s="1554" t="s">
        <v>41</v>
      </c>
      <c r="C127" s="1554"/>
      <c r="D127" s="1216"/>
      <c r="E127" s="1216"/>
      <c r="F127" s="1216"/>
      <c r="G127" s="1216"/>
      <c r="H127" s="1216"/>
      <c r="I127" s="1216"/>
      <c r="J127" s="1216"/>
      <c r="K127" s="1216"/>
      <c r="L127" s="1216"/>
      <c r="M127" s="1216"/>
      <c r="N127" s="1216"/>
      <c r="O127" s="1216"/>
      <c r="P127" s="1216"/>
      <c r="Q127" s="1216"/>
      <c r="R127" s="1216"/>
      <c r="S127" s="1216"/>
      <c r="T127" s="1216"/>
      <c r="U127" s="1216"/>
      <c r="V127" s="1216"/>
      <c r="W127" s="1216"/>
      <c r="X127" s="1216"/>
      <c r="Y127" s="1216"/>
    </row>
    <row r="128" spans="1:26">
      <c r="A128" s="1225" t="s">
        <v>42</v>
      </c>
      <c r="B128" s="1610" t="s">
        <v>1108</v>
      </c>
      <c r="C128" s="1555"/>
      <c r="D128" s="1216"/>
      <c r="E128" s="1216"/>
      <c r="F128" s="1216"/>
      <c r="G128" s="1216"/>
      <c r="H128" s="1216"/>
      <c r="I128" s="1216"/>
      <c r="J128" s="1216"/>
      <c r="K128" s="1216"/>
      <c r="L128" s="1216"/>
      <c r="M128" s="1216"/>
      <c r="N128" s="1216"/>
      <c r="O128" s="1216"/>
      <c r="P128" s="1216"/>
      <c r="Q128" s="1216"/>
      <c r="R128" s="1216"/>
      <c r="S128" s="1216"/>
      <c r="T128" s="1216"/>
      <c r="U128" s="1216"/>
      <c r="V128" s="1216"/>
      <c r="W128" s="1216"/>
      <c r="X128" s="1216"/>
      <c r="Y128" s="1216"/>
    </row>
    <row r="129" spans="1:25">
      <c r="A129" s="1225" t="s">
        <v>42</v>
      </c>
      <c r="B129" s="1555"/>
      <c r="C129" s="1555"/>
      <c r="F129" s="1216"/>
      <c r="G129" s="1216"/>
      <c r="H129" s="1216"/>
      <c r="I129" s="1216"/>
      <c r="J129" s="1216"/>
      <c r="K129" s="1216"/>
      <c r="L129" s="1216"/>
      <c r="M129" s="1216"/>
      <c r="N129" s="1216"/>
      <c r="O129" s="1216"/>
      <c r="P129" s="1216"/>
      <c r="Q129" s="1216"/>
      <c r="R129" s="1216"/>
      <c r="S129" s="1216"/>
      <c r="T129" s="1216"/>
      <c r="U129" s="1216"/>
      <c r="V129" s="1216"/>
      <c r="W129" s="1216"/>
      <c r="X129" s="1216"/>
      <c r="Y129" s="1216"/>
    </row>
    <row r="130" spans="1:25">
      <c r="A130" s="1225" t="s">
        <v>43</v>
      </c>
      <c r="B130" s="1556"/>
      <c r="C130" s="1556"/>
      <c r="D130" s="1216"/>
      <c r="E130" s="1216"/>
      <c r="F130" s="1216"/>
      <c r="G130" s="1216"/>
      <c r="H130" s="1216"/>
      <c r="I130" s="1216"/>
      <c r="J130" s="1216"/>
      <c r="K130" s="1216"/>
      <c r="L130" s="1216"/>
      <c r="M130" s="1216"/>
      <c r="N130" s="1216"/>
      <c r="O130" s="1216"/>
      <c r="P130" s="1216"/>
      <c r="Q130" s="1216"/>
      <c r="R130" s="1216"/>
      <c r="S130" s="1216"/>
      <c r="T130" s="1216"/>
      <c r="U130" s="1216"/>
      <c r="V130" s="1216"/>
      <c r="W130" s="1216"/>
      <c r="X130" s="1216"/>
      <c r="Y130" s="1216"/>
    </row>
    <row r="131" spans="1:25">
      <c r="A131" s="1225" t="s">
        <v>44</v>
      </c>
      <c r="B131" s="1557"/>
      <c r="C131" s="1557"/>
      <c r="D131" s="1216"/>
      <c r="E131" s="1216"/>
      <c r="F131" s="1216"/>
      <c r="G131" s="1216"/>
      <c r="H131" s="1216"/>
      <c r="I131" s="1216"/>
      <c r="J131" s="1216"/>
      <c r="K131" s="1216"/>
      <c r="L131" s="1216"/>
      <c r="M131" s="1216"/>
      <c r="N131" s="1216"/>
      <c r="O131" s="1216"/>
      <c r="P131" s="1216"/>
      <c r="Q131" s="1216"/>
      <c r="R131" s="1216"/>
      <c r="S131" s="1216"/>
      <c r="T131" s="1216"/>
      <c r="U131" s="1216"/>
      <c r="V131" s="1216"/>
      <c r="W131" s="1216"/>
      <c r="X131" s="1216"/>
      <c r="Y131" s="1216"/>
    </row>
    <row r="145" spans="5:5">
      <c r="E145" s="141"/>
    </row>
    <row r="146" spans="5:5">
      <c r="E146" s="141"/>
    </row>
  </sheetData>
  <mergeCells count="78">
    <mergeCell ref="B95:C95"/>
    <mergeCell ref="B73:C73"/>
    <mergeCell ref="B74:C74"/>
    <mergeCell ref="A76:F76"/>
    <mergeCell ref="I76:Q76"/>
    <mergeCell ref="B89:C89"/>
    <mergeCell ref="B90:C90"/>
    <mergeCell ref="B92:C92"/>
    <mergeCell ref="B93:C93"/>
    <mergeCell ref="B94:C94"/>
    <mergeCell ref="A58:F58"/>
    <mergeCell ref="I58:Q58"/>
    <mergeCell ref="R76:Z76"/>
    <mergeCell ref="B87:D87"/>
    <mergeCell ref="K87:M87"/>
    <mergeCell ref="B67:D67"/>
    <mergeCell ref="K67:M67"/>
    <mergeCell ref="B69:C69"/>
    <mergeCell ref="B70:C70"/>
    <mergeCell ref="B71:C71"/>
    <mergeCell ref="B72:C72"/>
    <mergeCell ref="B53:C53"/>
    <mergeCell ref="I39:Q39"/>
    <mergeCell ref="B54:C54"/>
    <mergeCell ref="B55:C55"/>
    <mergeCell ref="B56:C56"/>
    <mergeCell ref="R39:Z39"/>
    <mergeCell ref="B49:D49"/>
    <mergeCell ref="K49:M49"/>
    <mergeCell ref="B51:C51"/>
    <mergeCell ref="B52:C52"/>
    <mergeCell ref="B34:C34"/>
    <mergeCell ref="B35:C35"/>
    <mergeCell ref="B36:C36"/>
    <mergeCell ref="B37:C37"/>
    <mergeCell ref="A39:F39"/>
    <mergeCell ref="I20:Q20"/>
    <mergeCell ref="R20:Z20"/>
    <mergeCell ref="B30:D30"/>
    <mergeCell ref="K30:M30"/>
    <mergeCell ref="B32:C32"/>
    <mergeCell ref="B33:C33"/>
    <mergeCell ref="B14:C14"/>
    <mergeCell ref="B15:C15"/>
    <mergeCell ref="B16:C16"/>
    <mergeCell ref="B17:C17"/>
    <mergeCell ref="B18:C18"/>
    <mergeCell ref="A20:F20"/>
    <mergeCell ref="B13:C13"/>
    <mergeCell ref="A1:F1"/>
    <mergeCell ref="I1:Q1"/>
    <mergeCell ref="R1:Z1"/>
    <mergeCell ref="B11:D11"/>
    <mergeCell ref="K11:M11"/>
    <mergeCell ref="B113:C113"/>
    <mergeCell ref="K48:M48"/>
    <mergeCell ref="A115:F115"/>
    <mergeCell ref="I115:Q115"/>
    <mergeCell ref="R115:Z115"/>
    <mergeCell ref="B108:C108"/>
    <mergeCell ref="B109:C109"/>
    <mergeCell ref="B110:C110"/>
    <mergeCell ref="B111:C111"/>
    <mergeCell ref="B112:C112"/>
    <mergeCell ref="A97:F97"/>
    <mergeCell ref="I97:Q97"/>
    <mergeCell ref="R97:Z97"/>
    <mergeCell ref="B106:D106"/>
    <mergeCell ref="K106:M106"/>
    <mergeCell ref="R58:Z58"/>
    <mergeCell ref="B129:C129"/>
    <mergeCell ref="B130:C130"/>
    <mergeCell ref="B131:C131"/>
    <mergeCell ref="B124:D124"/>
    <mergeCell ref="K124:M124"/>
    <mergeCell ref="B126:C126"/>
    <mergeCell ref="B127:C127"/>
    <mergeCell ref="B128:C128"/>
  </mergeCells>
  <pageMargins left="0.7" right="0.7" top="0.75" bottom="0.75" header="0.3" footer="0.3"/>
  <legacyDrawing r:id="rId1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1AE76-CB1E-4080-A7CF-78574F3F6ABF}">
  <sheetPr>
    <tabColor rgb="FF7030A0"/>
  </sheetPr>
  <dimension ref="A1:X38"/>
  <sheetViews>
    <sheetView topLeftCell="A28" workbookViewId="0">
      <selection activeCell="M7" sqref="M7"/>
    </sheetView>
  </sheetViews>
  <sheetFormatPr defaultColWidth="11.42578125" defaultRowHeight="15"/>
  <cols>
    <col min="1" max="1" width="25.42578125" customWidth="1"/>
    <col min="2" max="2" width="11.85546875" customWidth="1"/>
    <col min="3" max="3" width="22.71093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5.42578125" customWidth="1"/>
  </cols>
  <sheetData>
    <row r="1" spans="1:24" ht="23.25">
      <c r="A1" s="1559" t="s">
        <v>360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519</v>
      </c>
      <c r="B3" s="15" t="s">
        <v>78</v>
      </c>
      <c r="C3" s="15" t="s">
        <v>9168</v>
      </c>
      <c r="D3" s="15" t="s">
        <v>99</v>
      </c>
      <c r="E3" s="24">
        <v>45775.277777777781</v>
      </c>
      <c r="F3" s="15">
        <v>10.8</v>
      </c>
      <c r="G3" s="37"/>
      <c r="H3" s="15"/>
      <c r="I3" s="15"/>
      <c r="J3" s="15"/>
      <c r="K3" s="15"/>
      <c r="L3" s="35">
        <v>161</v>
      </c>
      <c r="M3" s="15"/>
      <c r="N3" s="15"/>
      <c r="O3" s="15"/>
      <c r="P3" s="14">
        <f t="shared" ref="P3:P9" si="0">SUM(H3:O3)</f>
        <v>161</v>
      </c>
      <c r="Q3" s="17" t="s">
        <v>32</v>
      </c>
      <c r="R3" s="14">
        <v>111313</v>
      </c>
      <c r="S3" s="23" t="s">
        <v>33</v>
      </c>
      <c r="T3" s="16" t="s">
        <v>100</v>
      </c>
      <c r="U3" s="16" t="s">
        <v>90</v>
      </c>
      <c r="V3" s="16">
        <v>1011719</v>
      </c>
      <c r="W3" s="16" t="s">
        <v>9169</v>
      </c>
      <c r="X3" s="16" t="s">
        <v>9065</v>
      </c>
    </row>
    <row r="4" spans="1:24">
      <c r="A4" s="15" t="s">
        <v>86</v>
      </c>
      <c r="B4" s="15" t="s">
        <v>92</v>
      </c>
      <c r="C4" s="15" t="s">
        <v>9170</v>
      </c>
      <c r="D4" s="15" t="s">
        <v>586</v>
      </c>
      <c r="E4" s="24">
        <v>45777.125</v>
      </c>
      <c r="F4" s="15">
        <v>10.3</v>
      </c>
      <c r="G4" s="37"/>
      <c r="H4" s="15"/>
      <c r="I4" s="15"/>
      <c r="J4" s="15"/>
      <c r="K4" s="35">
        <v>161</v>
      </c>
      <c r="L4" s="15"/>
      <c r="M4" s="15"/>
      <c r="N4" s="15"/>
      <c r="O4" s="15"/>
      <c r="P4" s="14">
        <f t="shared" si="0"/>
        <v>161</v>
      </c>
      <c r="Q4" s="17" t="s">
        <v>32</v>
      </c>
      <c r="R4" s="14">
        <v>111328</v>
      </c>
      <c r="S4" s="23" t="s">
        <v>33</v>
      </c>
      <c r="T4" s="16" t="s">
        <v>161</v>
      </c>
      <c r="U4" s="16" t="s">
        <v>90</v>
      </c>
      <c r="V4" s="16">
        <v>1011721</v>
      </c>
      <c r="W4" s="16" t="s">
        <v>3838</v>
      </c>
      <c r="X4" s="16"/>
    </row>
    <row r="5" spans="1:24">
      <c r="A5" s="15" t="s">
        <v>152</v>
      </c>
      <c r="B5" s="15" t="s">
        <v>78</v>
      </c>
      <c r="C5" s="15" t="s">
        <v>9171</v>
      </c>
      <c r="D5" s="15" t="s">
        <v>99</v>
      </c>
      <c r="E5" s="24">
        <v>45775.277777777781</v>
      </c>
      <c r="F5" s="15">
        <v>10.8</v>
      </c>
      <c r="G5" s="37"/>
      <c r="H5" s="15"/>
      <c r="I5" s="15"/>
      <c r="J5" s="15"/>
      <c r="K5" s="35">
        <v>161</v>
      </c>
      <c r="L5" s="15"/>
      <c r="M5" s="15"/>
      <c r="N5" s="15"/>
      <c r="O5" s="15"/>
      <c r="P5" s="14">
        <f t="shared" si="0"/>
        <v>161</v>
      </c>
      <c r="Q5" s="17" t="s">
        <v>32</v>
      </c>
      <c r="R5" s="14">
        <v>111320</v>
      </c>
      <c r="S5" s="23" t="s">
        <v>33</v>
      </c>
      <c r="T5" s="16" t="s">
        <v>100</v>
      </c>
      <c r="U5" s="16" t="s">
        <v>90</v>
      </c>
      <c r="V5" s="16">
        <v>1011723</v>
      </c>
      <c r="W5" s="16" t="s">
        <v>9172</v>
      </c>
      <c r="X5" s="16" t="s">
        <v>9065</v>
      </c>
    </row>
    <row r="6" spans="1:24">
      <c r="A6" s="15" t="s">
        <v>8660</v>
      </c>
      <c r="B6" s="15" t="s">
        <v>78</v>
      </c>
      <c r="C6" s="15" t="s">
        <v>9173</v>
      </c>
      <c r="D6" s="15" t="s">
        <v>99</v>
      </c>
      <c r="E6" s="24">
        <v>45775.277777777781</v>
      </c>
      <c r="F6" s="15">
        <v>10.8</v>
      </c>
      <c r="G6" s="343" t="s">
        <v>740</v>
      </c>
      <c r="H6" s="15"/>
      <c r="I6" s="15"/>
      <c r="J6" s="15"/>
      <c r="K6" s="15"/>
      <c r="L6" s="35">
        <v>114</v>
      </c>
      <c r="M6" s="35">
        <v>47</v>
      </c>
      <c r="N6" s="15">
        <v>0</v>
      </c>
      <c r="O6" s="15"/>
      <c r="P6" s="14">
        <f t="shared" si="0"/>
        <v>161</v>
      </c>
      <c r="Q6" s="17" t="s">
        <v>32</v>
      </c>
      <c r="R6" s="14">
        <v>111324</v>
      </c>
      <c r="S6" s="23" t="s">
        <v>33</v>
      </c>
      <c r="T6" s="16" t="s">
        <v>100</v>
      </c>
      <c r="U6" s="16" t="s">
        <v>90</v>
      </c>
      <c r="V6" s="16">
        <v>1011724</v>
      </c>
      <c r="W6" s="16" t="s">
        <v>9169</v>
      </c>
      <c r="X6" s="16"/>
    </row>
    <row r="7" spans="1:24">
      <c r="A7" s="15" t="s">
        <v>86</v>
      </c>
      <c r="B7" s="15" t="s">
        <v>78</v>
      </c>
      <c r="C7" s="15" t="s">
        <v>9174</v>
      </c>
      <c r="D7" s="15" t="s">
        <v>99</v>
      </c>
      <c r="E7" s="24">
        <v>45775.277777777781</v>
      </c>
      <c r="F7" s="15">
        <v>10.8</v>
      </c>
      <c r="G7" s="37"/>
      <c r="H7" s="15"/>
      <c r="I7" s="15"/>
      <c r="J7" s="15"/>
      <c r="K7" s="35">
        <v>161</v>
      </c>
      <c r="L7" s="15"/>
      <c r="M7" s="15"/>
      <c r="N7" s="15"/>
      <c r="O7" s="15"/>
      <c r="P7" s="14">
        <f t="shared" si="0"/>
        <v>161</v>
      </c>
      <c r="Q7" s="17" t="s">
        <v>32</v>
      </c>
      <c r="R7" s="14">
        <v>111321</v>
      </c>
      <c r="S7" s="23" t="s">
        <v>33</v>
      </c>
      <c r="T7" s="16" t="s">
        <v>100</v>
      </c>
      <c r="U7" s="16" t="s">
        <v>90</v>
      </c>
      <c r="V7" s="16">
        <v>1011725</v>
      </c>
      <c r="W7" s="16" t="s">
        <v>9169</v>
      </c>
      <c r="X7" s="16"/>
    </row>
    <row r="8" spans="1:24">
      <c r="A8" s="15" t="s">
        <v>2561</v>
      </c>
      <c r="B8" s="15" t="s">
        <v>78</v>
      </c>
      <c r="C8" s="15" t="s">
        <v>9175</v>
      </c>
      <c r="D8" s="15" t="s">
        <v>99</v>
      </c>
      <c r="E8" s="24">
        <v>45775.277777777781</v>
      </c>
      <c r="F8" s="15">
        <v>10.8</v>
      </c>
      <c r="G8" s="37"/>
      <c r="H8" s="15"/>
      <c r="I8" s="15"/>
      <c r="J8" s="15"/>
      <c r="K8" s="15"/>
      <c r="L8" s="35">
        <v>161</v>
      </c>
      <c r="M8" s="15"/>
      <c r="N8" s="15"/>
      <c r="O8" s="15"/>
      <c r="P8" s="14">
        <f t="shared" si="0"/>
        <v>161</v>
      </c>
      <c r="Q8" s="17" t="s">
        <v>32</v>
      </c>
      <c r="R8" s="14">
        <v>111319</v>
      </c>
      <c r="S8" s="23" t="s">
        <v>33</v>
      </c>
      <c r="T8" s="16" t="s">
        <v>100</v>
      </c>
      <c r="U8" s="16" t="s">
        <v>90</v>
      </c>
      <c r="V8" s="16">
        <v>1011726</v>
      </c>
      <c r="W8" s="16" t="s">
        <v>9169</v>
      </c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483</v>
      </c>
      <c r="L10" s="11">
        <f t="shared" si="1"/>
        <v>436</v>
      </c>
      <c r="M10" s="11">
        <f t="shared" si="1"/>
        <v>47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161</v>
      </c>
      <c r="B14" s="1564" t="s">
        <v>7158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100</v>
      </c>
      <c r="B15" s="1564" t="s">
        <v>7138</v>
      </c>
      <c r="C15" s="1564"/>
      <c r="D15" s="1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9176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358504730829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64" t="s">
        <v>9177</v>
      </c>
      <c r="C19" s="160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6283</v>
      </c>
      <c r="B21" s="1559"/>
      <c r="C21" s="1559"/>
      <c r="D21" s="1559"/>
      <c r="E21" s="1559"/>
      <c r="F21" s="1559"/>
      <c r="G21" s="7"/>
      <c r="H21" s="1559" t="s">
        <v>6284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/>
      <c r="B23" s="15"/>
      <c r="C23" s="15"/>
      <c r="D23" s="15" t="s">
        <v>1373</v>
      </c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ref="P23:P29" si="2">SUM(H23:O23)</f>
        <v>0</v>
      </c>
      <c r="Q23" s="17" t="s">
        <v>32</v>
      </c>
      <c r="R23" s="14"/>
      <c r="S23" s="14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7" t="s">
        <v>32</v>
      </c>
      <c r="R24" s="14"/>
      <c r="S24" s="14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23" t="s">
        <v>33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0</v>
      </c>
      <c r="M30" s="11">
        <f t="shared" si="3"/>
        <v>0</v>
      </c>
      <c r="N30" s="11">
        <f t="shared" si="3"/>
        <v>0</v>
      </c>
      <c r="O30" s="11">
        <f t="shared" si="3"/>
        <v>0</v>
      </c>
      <c r="P30" s="11">
        <f t="shared" si="3"/>
        <v>0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/>
      <c r="B34" s="1564"/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/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/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1">
    <mergeCell ref="B37:C37"/>
    <mergeCell ref="B38:C38"/>
    <mergeCell ref="Q21:X21"/>
    <mergeCell ref="B32:D32"/>
    <mergeCell ref="J32:L32"/>
    <mergeCell ref="B34:C34"/>
    <mergeCell ref="B35:C35"/>
    <mergeCell ref="B36:C36"/>
    <mergeCell ref="H21:P21"/>
    <mergeCell ref="B16:C16"/>
    <mergeCell ref="B17:C17"/>
    <mergeCell ref="B18:C18"/>
    <mergeCell ref="B19:C19"/>
    <mergeCell ref="A21:F21"/>
    <mergeCell ref="B15:C15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15181-EA61-465D-AB0F-930D081A150A}">
  <sheetPr>
    <tabColor rgb="FF7030A0"/>
  </sheetPr>
  <dimension ref="A1:X77"/>
  <sheetViews>
    <sheetView topLeftCell="A57" workbookViewId="0">
      <selection activeCell="E28" sqref="E28"/>
    </sheetView>
  </sheetViews>
  <sheetFormatPr defaultColWidth="11.42578125" defaultRowHeight="15"/>
  <cols>
    <col min="1" max="1" width="25.42578125" customWidth="1"/>
    <col min="2" max="2" width="11.85546875" customWidth="1"/>
    <col min="3" max="3" width="20.5703125" customWidth="1"/>
    <col min="4" max="4" width="12.42578125" customWidth="1"/>
    <col min="5" max="5" width="16.5703125" customWidth="1"/>
    <col min="6" max="6" width="9.140625" bestFit="1" customWidth="1"/>
    <col min="7" max="7" width="11.5703125" customWidth="1"/>
    <col min="8" max="15" width="7.42578125" customWidth="1"/>
    <col min="16" max="16" width="7.7109375" customWidth="1"/>
    <col min="17" max="17" width="9.140625" bestFit="1" customWidth="1"/>
    <col min="18" max="18" width="10" customWidth="1"/>
    <col min="19" max="19" width="9.140625" bestFit="1" customWidth="1"/>
    <col min="20" max="20" width="16.28515625" customWidth="1"/>
    <col min="23" max="23" width="15.5703125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60" t="s">
        <v>9178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9179</v>
      </c>
      <c r="D3" s="15" t="s">
        <v>56</v>
      </c>
      <c r="E3" s="24">
        <v>45774.229166666664</v>
      </c>
      <c r="F3" s="15">
        <v>10.3</v>
      </c>
      <c r="G3" s="343" t="s">
        <v>9180</v>
      </c>
      <c r="H3" s="15"/>
      <c r="I3" s="15"/>
      <c r="J3" s="35">
        <v>14</v>
      </c>
      <c r="K3" s="35">
        <v>200</v>
      </c>
      <c r="L3" s="15"/>
      <c r="M3" s="15"/>
      <c r="N3" s="15"/>
      <c r="O3" s="15"/>
      <c r="P3" s="14">
        <f t="shared" ref="P3:P11" si="0">SUM(H3:O3)</f>
        <v>214</v>
      </c>
      <c r="Q3" s="14" t="s">
        <v>30</v>
      </c>
      <c r="R3" s="14">
        <v>111295</v>
      </c>
      <c r="S3" s="14" t="s">
        <v>31</v>
      </c>
      <c r="T3" s="14" t="s">
        <v>169</v>
      </c>
      <c r="U3" s="16"/>
      <c r="V3" s="16">
        <v>1011660</v>
      </c>
      <c r="W3" s="16" t="s">
        <v>9181</v>
      </c>
      <c r="X3" s="16"/>
    </row>
    <row r="4" spans="1:24">
      <c r="A4" s="15" t="s">
        <v>8837</v>
      </c>
      <c r="B4" s="15" t="s">
        <v>57</v>
      </c>
      <c r="C4" s="15" t="s">
        <v>9182</v>
      </c>
      <c r="D4" s="15" t="s">
        <v>56</v>
      </c>
      <c r="E4" s="24">
        <v>45775.229166666664</v>
      </c>
      <c r="F4" s="15">
        <v>10.3</v>
      </c>
      <c r="G4" s="343" t="s">
        <v>9180</v>
      </c>
      <c r="H4" s="15"/>
      <c r="I4" s="15"/>
      <c r="J4" s="35">
        <v>2</v>
      </c>
      <c r="K4" s="35">
        <v>40</v>
      </c>
      <c r="L4" s="15"/>
      <c r="M4" s="15"/>
      <c r="N4" s="15"/>
      <c r="O4" s="15"/>
      <c r="P4" s="14">
        <f t="shared" si="0"/>
        <v>42</v>
      </c>
      <c r="Q4" s="14" t="s">
        <v>30</v>
      </c>
      <c r="R4" s="14">
        <v>111297</v>
      </c>
      <c r="S4" s="14" t="s">
        <v>31</v>
      </c>
      <c r="T4" s="14" t="s">
        <v>169</v>
      </c>
      <c r="U4" s="16"/>
      <c r="V4" s="16">
        <v>1011661</v>
      </c>
      <c r="W4" s="16" t="s">
        <v>9181</v>
      </c>
      <c r="X4" s="16"/>
    </row>
    <row r="5" spans="1:24">
      <c r="A5" s="15" t="s">
        <v>8538</v>
      </c>
      <c r="B5" s="15" t="s">
        <v>57</v>
      </c>
      <c r="C5" s="15" t="s">
        <v>9183</v>
      </c>
      <c r="D5" s="15" t="s">
        <v>56</v>
      </c>
      <c r="E5" s="24">
        <v>45775.229166666664</v>
      </c>
      <c r="F5" s="15">
        <v>10.3</v>
      </c>
      <c r="G5" s="37"/>
      <c r="H5" s="15"/>
      <c r="I5" s="15"/>
      <c r="J5" s="15"/>
      <c r="K5" s="35">
        <v>90</v>
      </c>
      <c r="L5" s="15"/>
      <c r="M5" s="15"/>
      <c r="N5" s="15"/>
      <c r="O5" s="15"/>
      <c r="P5" s="14">
        <f t="shared" si="0"/>
        <v>90</v>
      </c>
      <c r="Q5" s="14" t="s">
        <v>30</v>
      </c>
      <c r="R5" s="14">
        <v>111294</v>
      </c>
      <c r="S5" s="14" t="s">
        <v>31</v>
      </c>
      <c r="T5" s="14" t="s">
        <v>169</v>
      </c>
      <c r="U5" s="16"/>
      <c r="V5" s="16">
        <v>1011662</v>
      </c>
      <c r="W5" s="16" t="s">
        <v>9181</v>
      </c>
      <c r="X5" s="16"/>
    </row>
    <row r="6" spans="1:24">
      <c r="A6" s="15" t="s">
        <v>145</v>
      </c>
      <c r="B6" s="15" t="s">
        <v>57</v>
      </c>
      <c r="C6" s="15" t="s">
        <v>9184</v>
      </c>
      <c r="D6" s="15" t="s">
        <v>56</v>
      </c>
      <c r="E6" s="24">
        <v>45774.229166666664</v>
      </c>
      <c r="F6" s="15">
        <v>10.3</v>
      </c>
      <c r="G6" s="37"/>
      <c r="H6" s="15"/>
      <c r="I6" s="15"/>
      <c r="J6" s="35">
        <v>54</v>
      </c>
      <c r="K6" s="15"/>
      <c r="L6" s="15"/>
      <c r="M6" s="15"/>
      <c r="N6" s="15"/>
      <c r="O6" s="15"/>
      <c r="P6" s="14">
        <f t="shared" si="0"/>
        <v>54</v>
      </c>
      <c r="Q6" s="14" t="s">
        <v>30</v>
      </c>
      <c r="R6" s="14">
        <v>111298</v>
      </c>
      <c r="S6" s="14" t="s">
        <v>31</v>
      </c>
      <c r="T6" s="14" t="s">
        <v>169</v>
      </c>
      <c r="U6" s="16"/>
      <c r="V6" s="16">
        <v>1011663</v>
      </c>
      <c r="W6" s="16" t="s">
        <v>9181</v>
      </c>
      <c r="X6" s="16"/>
    </row>
    <row r="7" spans="1:24">
      <c r="A7" s="15" t="s">
        <v>122</v>
      </c>
      <c r="B7" s="15" t="s">
        <v>62</v>
      </c>
      <c r="C7" s="15" t="s">
        <v>9185</v>
      </c>
      <c r="D7" s="15" t="s">
        <v>61</v>
      </c>
      <c r="E7" s="24">
        <v>45773.767361111109</v>
      </c>
      <c r="F7" s="15">
        <v>13</v>
      </c>
      <c r="G7" s="343" t="s">
        <v>9180</v>
      </c>
      <c r="H7" s="15"/>
      <c r="I7" s="15"/>
      <c r="J7" s="15"/>
      <c r="K7" s="35">
        <v>40</v>
      </c>
      <c r="L7" s="15"/>
      <c r="M7" s="15"/>
      <c r="N7" s="15"/>
      <c r="O7" s="15"/>
      <c r="P7" s="14">
        <f t="shared" si="0"/>
        <v>40</v>
      </c>
      <c r="Q7" s="14" t="s">
        <v>30</v>
      </c>
      <c r="R7" s="14">
        <v>111300</v>
      </c>
      <c r="S7" s="14" t="s">
        <v>31</v>
      </c>
      <c r="T7" s="14" t="s">
        <v>169</v>
      </c>
      <c r="U7" s="16"/>
      <c r="V7" s="16">
        <v>1011664</v>
      </c>
      <c r="W7" s="16"/>
      <c r="X7" s="16"/>
    </row>
    <row r="8" spans="1:24">
      <c r="A8" s="15" t="s">
        <v>219</v>
      </c>
      <c r="B8" s="15" t="s">
        <v>75</v>
      </c>
      <c r="C8" s="15" t="s">
        <v>9186</v>
      </c>
      <c r="D8" s="15" t="s">
        <v>294</v>
      </c>
      <c r="E8" s="24">
        <v>45774.375</v>
      </c>
      <c r="F8" s="15">
        <v>15.9</v>
      </c>
      <c r="G8" s="37"/>
      <c r="H8" s="15"/>
      <c r="I8" s="15"/>
      <c r="J8" s="35">
        <v>54</v>
      </c>
      <c r="K8" s="35">
        <v>107</v>
      </c>
      <c r="L8" s="15"/>
      <c r="M8" s="15"/>
      <c r="N8" s="15"/>
      <c r="O8" s="15"/>
      <c r="P8" s="14">
        <f t="shared" si="0"/>
        <v>161</v>
      </c>
      <c r="Q8" s="14" t="s">
        <v>30</v>
      </c>
      <c r="R8" s="14">
        <v>111256</v>
      </c>
      <c r="S8" s="14" t="s">
        <v>31</v>
      </c>
      <c r="T8" s="14" t="s">
        <v>100</v>
      </c>
      <c r="U8" s="16"/>
      <c r="V8" s="16">
        <v>1011665</v>
      </c>
      <c r="W8" s="16" t="s">
        <v>9187</v>
      </c>
      <c r="X8" s="16" t="s">
        <v>9065</v>
      </c>
    </row>
    <row r="9" spans="1:24">
      <c r="A9" s="15" t="s">
        <v>9188</v>
      </c>
      <c r="B9" s="15" t="s">
        <v>75</v>
      </c>
      <c r="C9" s="15" t="s">
        <v>9189</v>
      </c>
      <c r="D9" s="15" t="s">
        <v>74</v>
      </c>
      <c r="E9" s="24">
        <v>45775.524305555555</v>
      </c>
      <c r="F9" s="15">
        <v>15.3</v>
      </c>
      <c r="G9" s="37"/>
      <c r="H9" s="15"/>
      <c r="I9" s="15"/>
      <c r="J9" s="35">
        <v>27</v>
      </c>
      <c r="K9" s="35">
        <v>27</v>
      </c>
      <c r="L9" s="15"/>
      <c r="M9" s="15"/>
      <c r="N9" s="15"/>
      <c r="O9" s="15"/>
      <c r="P9" s="14">
        <f t="shared" si="0"/>
        <v>54</v>
      </c>
      <c r="Q9" s="14" t="s">
        <v>30</v>
      </c>
      <c r="R9" s="14">
        <v>111275</v>
      </c>
      <c r="S9" s="14" t="s">
        <v>31</v>
      </c>
      <c r="T9" s="14" t="s">
        <v>169</v>
      </c>
      <c r="U9" s="16"/>
      <c r="V9" s="16">
        <v>1011666</v>
      </c>
      <c r="W9" s="16" t="s">
        <v>9190</v>
      </c>
      <c r="X9" s="16" t="s">
        <v>9065</v>
      </c>
    </row>
    <row r="10" spans="1:24">
      <c r="A10" s="15" t="s">
        <v>122</v>
      </c>
      <c r="B10" s="15" t="s">
        <v>62</v>
      </c>
      <c r="C10" s="15" t="s">
        <v>9191</v>
      </c>
      <c r="D10" s="15" t="s">
        <v>61</v>
      </c>
      <c r="E10" s="24">
        <v>45773.767361111109</v>
      </c>
      <c r="F10" s="15">
        <v>13</v>
      </c>
      <c r="G10" s="343" t="s">
        <v>9180</v>
      </c>
      <c r="H10" s="15"/>
      <c r="I10" s="15"/>
      <c r="J10" s="35">
        <v>81</v>
      </c>
      <c r="K10" s="35">
        <v>80</v>
      </c>
      <c r="L10" s="15"/>
      <c r="M10" s="15"/>
      <c r="N10" s="15"/>
      <c r="O10" s="15"/>
      <c r="P10" s="14">
        <f t="shared" si="0"/>
        <v>161</v>
      </c>
      <c r="Q10" s="14" t="s">
        <v>30</v>
      </c>
      <c r="R10" s="14">
        <v>111301</v>
      </c>
      <c r="S10" s="14" t="s">
        <v>31</v>
      </c>
      <c r="T10" s="14" t="s">
        <v>169</v>
      </c>
      <c r="U10" s="16"/>
      <c r="V10" s="16">
        <v>1011667</v>
      </c>
      <c r="W10" s="16" t="s">
        <v>9192</v>
      </c>
      <c r="X10" s="16"/>
    </row>
    <row r="11" spans="1:24">
      <c r="A11" s="351" t="s">
        <v>5152</v>
      </c>
      <c r="B11" s="351" t="s">
        <v>65</v>
      </c>
      <c r="C11" s="351" t="s">
        <v>9193</v>
      </c>
      <c r="D11" s="351" t="s">
        <v>64</v>
      </c>
      <c r="E11" s="405">
        <v>45773.472222222219</v>
      </c>
      <c r="F11" s="351">
        <v>14.8</v>
      </c>
      <c r="G11" s="343" t="s">
        <v>9180</v>
      </c>
      <c r="H11" s="15"/>
      <c r="I11" s="15"/>
      <c r="J11" s="15"/>
      <c r="K11" s="15"/>
      <c r="L11" s="15"/>
      <c r="M11" s="15"/>
      <c r="N11" s="15"/>
      <c r="O11" s="15"/>
      <c r="P11" s="14">
        <f t="shared" si="0"/>
        <v>0</v>
      </c>
      <c r="Q11" s="14" t="s">
        <v>30</v>
      </c>
      <c r="R11" s="14">
        <v>111296</v>
      </c>
      <c r="S11" s="23" t="s">
        <v>33</v>
      </c>
      <c r="T11" s="14" t="s">
        <v>169</v>
      </c>
      <c r="U11" s="16"/>
      <c r="V11" s="16"/>
      <c r="W11" s="16" t="s">
        <v>9187</v>
      </c>
      <c r="X11" s="16"/>
    </row>
    <row r="12" spans="1:24">
      <c r="A12" s="11"/>
      <c r="B12" s="7"/>
      <c r="C12" s="7"/>
      <c r="D12" s="7"/>
      <c r="E12" s="11"/>
      <c r="F12" s="7"/>
      <c r="G12" s="7"/>
      <c r="H12" s="11">
        <f>SUM(H3:H10)</f>
        <v>0</v>
      </c>
      <c r="I12" s="11">
        <f>SUM(I3:I10)</f>
        <v>0</v>
      </c>
      <c r="J12" s="11">
        <f>SUM(J3:J11)</f>
        <v>232</v>
      </c>
      <c r="K12" s="11">
        <f>SUM(K3:K11)</f>
        <v>584</v>
      </c>
      <c r="L12" s="11">
        <f>SUM(L11)</f>
        <v>0</v>
      </c>
      <c r="M12" s="11">
        <f>SUM(M3:M10)</f>
        <v>0</v>
      </c>
      <c r="N12" s="11">
        <f>SUM(N3:N10)</f>
        <v>0</v>
      </c>
      <c r="O12" s="11">
        <f>SUM(O3:O10)</f>
        <v>0</v>
      </c>
      <c r="P12" s="11">
        <f>SUM(P3:P11)</f>
        <v>816</v>
      </c>
      <c r="Q12" s="12"/>
      <c r="R12" s="12"/>
      <c r="S12" s="12"/>
      <c r="T12" s="12"/>
      <c r="U12" s="12"/>
      <c r="V12" s="12"/>
      <c r="W12" s="12"/>
      <c r="X12" s="12"/>
    </row>
    <row r="13" spans="1:24">
      <c r="A13" s="1"/>
      <c r="B13" s="1"/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166" t="s">
        <v>34</v>
      </c>
      <c r="B14" s="1562"/>
      <c r="C14" s="1562"/>
      <c r="D14" s="1562"/>
      <c r="E14" s="1"/>
      <c r="F14" s="1"/>
      <c r="G14" s="1"/>
      <c r="H14" s="1"/>
      <c r="I14" s="1"/>
      <c r="J14" s="1563"/>
      <c r="K14" s="1563"/>
      <c r="L14" s="156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8">
      <c r="A15" s="187" t="s">
        <v>35</v>
      </c>
      <c r="B15" s="186" t="s">
        <v>36</v>
      </c>
      <c r="C15" s="239" t="s">
        <v>37</v>
      </c>
      <c r="D15" s="24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4" t="s">
        <v>169</v>
      </c>
      <c r="B16" s="1564" t="s">
        <v>7158</v>
      </c>
      <c r="C16" s="1564"/>
      <c r="D16" s="242"/>
      <c r="E16" s="41" t="s">
        <v>8995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4" t="s">
        <v>100</v>
      </c>
      <c r="B17" s="1564" t="s">
        <v>7138</v>
      </c>
      <c r="C17" s="1564"/>
      <c r="D17" s="1"/>
      <c r="E17" s="4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 ht="15" customHeight="1">
      <c r="A18" s="5" t="s">
        <v>42</v>
      </c>
      <c r="B18" s="1772" t="s">
        <v>8987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42</v>
      </c>
      <c r="B19" s="1772"/>
      <c r="C19" s="177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5" t="s">
        <v>43</v>
      </c>
      <c r="B20" s="1566">
        <v>358407540350</v>
      </c>
      <c r="C20" s="156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5" t="s">
        <v>44</v>
      </c>
      <c r="B21" s="1567">
        <v>0.5</v>
      </c>
      <c r="C21" s="156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>
      <c r="A22" s="24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4" ht="23.25" customHeight="1">
      <c r="A23" s="1559" t="s">
        <v>128</v>
      </c>
      <c r="B23" s="1559"/>
      <c r="C23" s="1559"/>
      <c r="D23" s="1559"/>
      <c r="E23" s="1559"/>
      <c r="F23" s="1559"/>
      <c r="G23" s="7"/>
      <c r="H23" s="1559" t="s">
        <v>9076</v>
      </c>
      <c r="I23" s="1559"/>
      <c r="J23" s="1559"/>
      <c r="K23" s="1559"/>
      <c r="L23" s="1559"/>
      <c r="M23" s="1559"/>
      <c r="N23" s="1559"/>
      <c r="O23" s="1559"/>
      <c r="P23" s="1559"/>
      <c r="Q23" s="1741" t="s">
        <v>9194</v>
      </c>
      <c r="R23" s="1742"/>
      <c r="S23" s="1742"/>
      <c r="T23" s="1742"/>
      <c r="U23" s="1742"/>
      <c r="V23" s="1742"/>
      <c r="W23" s="1742"/>
      <c r="X23" s="1742"/>
    </row>
    <row r="24" spans="1:24" ht="26.25">
      <c r="A24" s="8" t="s">
        <v>3</v>
      </c>
      <c r="B24" s="8" t="s">
        <v>4</v>
      </c>
      <c r="C24" s="8" t="s">
        <v>5</v>
      </c>
      <c r="D24" s="8" t="s">
        <v>6</v>
      </c>
      <c r="E24" s="8" t="s">
        <v>7</v>
      </c>
      <c r="F24" s="8" t="s">
        <v>8</v>
      </c>
      <c r="G24" s="33" t="s">
        <v>10</v>
      </c>
      <c r="H24" s="9" t="s">
        <v>11</v>
      </c>
      <c r="I24" s="9" t="s">
        <v>12</v>
      </c>
      <c r="J24" s="9" t="s">
        <v>13</v>
      </c>
      <c r="K24" s="9" t="s">
        <v>14</v>
      </c>
      <c r="L24" s="9" t="s">
        <v>15</v>
      </c>
      <c r="M24" s="9" t="s">
        <v>16</v>
      </c>
      <c r="N24" s="9" t="s">
        <v>17</v>
      </c>
      <c r="O24" s="10" t="s">
        <v>18</v>
      </c>
      <c r="P24" s="8" t="s">
        <v>19</v>
      </c>
      <c r="Q24" s="8" t="s">
        <v>20</v>
      </c>
      <c r="R24" s="8" t="s">
        <v>9</v>
      </c>
      <c r="S24" s="8" t="s">
        <v>21</v>
      </c>
      <c r="T24" s="8" t="s">
        <v>24</v>
      </c>
      <c r="U24" s="8" t="s">
        <v>25</v>
      </c>
      <c r="V24" s="8" t="s">
        <v>26</v>
      </c>
      <c r="W24" s="8" t="s">
        <v>27</v>
      </c>
      <c r="X24" s="8" t="s">
        <v>28</v>
      </c>
    </row>
    <row r="25" spans="1:24">
      <c r="A25" s="15" t="s">
        <v>558</v>
      </c>
      <c r="B25" s="15" t="s">
        <v>92</v>
      </c>
      <c r="C25" s="35" t="s">
        <v>9195</v>
      </c>
      <c r="D25" s="15" t="s">
        <v>586</v>
      </c>
      <c r="E25" s="24">
        <v>45774.125</v>
      </c>
      <c r="F25" s="15">
        <v>10.3</v>
      </c>
      <c r="G25" s="37"/>
      <c r="H25" s="15"/>
      <c r="I25" s="15"/>
      <c r="J25" s="15"/>
      <c r="K25" s="15"/>
      <c r="L25" s="35">
        <v>107</v>
      </c>
      <c r="M25" s="35">
        <v>27</v>
      </c>
      <c r="N25" s="35">
        <v>27</v>
      </c>
      <c r="O25" s="15"/>
      <c r="P25" s="14">
        <f>SUM(H25:O25)</f>
        <v>161</v>
      </c>
      <c r="Q25" s="17" t="s">
        <v>32</v>
      </c>
      <c r="R25" s="14">
        <v>111303</v>
      </c>
      <c r="S25" s="23" t="s">
        <v>33</v>
      </c>
      <c r="T25" s="16" t="s">
        <v>161</v>
      </c>
      <c r="U25" s="16" t="s">
        <v>90</v>
      </c>
      <c r="V25" s="16">
        <v>1011653</v>
      </c>
      <c r="W25" s="16" t="s">
        <v>9196</v>
      </c>
      <c r="X25" s="16"/>
    </row>
    <row r="26" spans="1:24">
      <c r="A26" s="15" t="s">
        <v>6143</v>
      </c>
      <c r="B26" s="15" t="s">
        <v>78</v>
      </c>
      <c r="C26" s="35" t="s">
        <v>9197</v>
      </c>
      <c r="D26" s="15" t="s">
        <v>932</v>
      </c>
      <c r="E26" s="24">
        <v>45774.048611111109</v>
      </c>
      <c r="F26" s="15">
        <v>10.3</v>
      </c>
      <c r="G26" s="37"/>
      <c r="H26" s="15"/>
      <c r="I26" s="15"/>
      <c r="J26" s="15"/>
      <c r="K26" s="15"/>
      <c r="L26" s="35">
        <v>134</v>
      </c>
      <c r="M26" s="35">
        <v>27</v>
      </c>
      <c r="N26" s="15"/>
      <c r="O26" s="15"/>
      <c r="P26" s="14">
        <f>SUM(H26:O26)</f>
        <v>161</v>
      </c>
      <c r="Q26" s="17" t="s">
        <v>32</v>
      </c>
      <c r="R26" s="14">
        <v>111302</v>
      </c>
      <c r="S26" s="23" t="s">
        <v>33</v>
      </c>
      <c r="T26" s="16" t="s">
        <v>161</v>
      </c>
      <c r="U26" s="16" t="s">
        <v>90</v>
      </c>
      <c r="V26" s="16">
        <v>1011654</v>
      </c>
      <c r="W26" s="16" t="s">
        <v>9196</v>
      </c>
      <c r="X26" s="16"/>
    </row>
    <row r="27" spans="1:24">
      <c r="A27" s="15" t="s">
        <v>86</v>
      </c>
      <c r="B27" s="15" t="s">
        <v>92</v>
      </c>
      <c r="C27" s="48" t="s">
        <v>9198</v>
      </c>
      <c r="D27" s="327" t="s">
        <v>159</v>
      </c>
      <c r="E27" s="649">
        <v>45774.041666666664</v>
      </c>
      <c r="F27" s="327">
        <v>10.3</v>
      </c>
      <c r="G27" s="37"/>
      <c r="H27" s="15"/>
      <c r="I27" s="15"/>
      <c r="J27" s="15"/>
      <c r="K27" s="35">
        <v>161</v>
      </c>
      <c r="L27" s="15"/>
      <c r="M27" s="15"/>
      <c r="N27" s="15"/>
      <c r="O27" s="15"/>
      <c r="P27" s="14">
        <f>SUM(H27:O27)</f>
        <v>161</v>
      </c>
      <c r="Q27" s="17" t="s">
        <v>32</v>
      </c>
      <c r="R27" s="14">
        <v>111299</v>
      </c>
      <c r="S27" s="23" t="s">
        <v>33</v>
      </c>
      <c r="T27" s="16" t="s">
        <v>161</v>
      </c>
      <c r="U27" s="16" t="s">
        <v>90</v>
      </c>
      <c r="V27" s="16">
        <v>1011655</v>
      </c>
      <c r="W27" s="16" t="s">
        <v>9196</v>
      </c>
      <c r="X27" s="16"/>
    </row>
    <row r="28" spans="1:24">
      <c r="A28" s="15" t="s">
        <v>6143</v>
      </c>
      <c r="B28" s="15" t="s">
        <v>92</v>
      </c>
      <c r="C28" s="35" t="s">
        <v>9199</v>
      </c>
      <c r="D28" s="15" t="s">
        <v>159</v>
      </c>
      <c r="E28" s="24">
        <v>45774.041666666664</v>
      </c>
      <c r="F28" s="15">
        <v>10.3</v>
      </c>
      <c r="G28" s="37"/>
      <c r="H28" s="15"/>
      <c r="I28" s="15"/>
      <c r="J28" s="15"/>
      <c r="K28" s="15"/>
      <c r="L28" s="35">
        <v>134</v>
      </c>
      <c r="M28" s="35">
        <v>27</v>
      </c>
      <c r="N28" s="15"/>
      <c r="O28" s="15"/>
      <c r="P28" s="14">
        <f>SUM(H28:O28)</f>
        <v>161</v>
      </c>
      <c r="Q28" s="17" t="s">
        <v>32</v>
      </c>
      <c r="R28" s="14">
        <v>111306</v>
      </c>
      <c r="S28" s="23" t="s">
        <v>33</v>
      </c>
      <c r="T28" s="16" t="s">
        <v>161</v>
      </c>
      <c r="U28" s="16" t="s">
        <v>90</v>
      </c>
      <c r="V28" s="16">
        <v>1011656</v>
      </c>
      <c r="W28" s="16" t="s">
        <v>9196</v>
      </c>
      <c r="X28" s="16"/>
    </row>
    <row r="29" spans="1:24">
      <c r="A29" s="15" t="s">
        <v>133</v>
      </c>
      <c r="B29" s="15" t="s">
        <v>134</v>
      </c>
      <c r="C29" s="35" t="s">
        <v>9200</v>
      </c>
      <c r="D29" s="15" t="s">
        <v>2892</v>
      </c>
      <c r="E29" s="24">
        <v>45775.274305555555</v>
      </c>
      <c r="F29" s="15">
        <v>10.3</v>
      </c>
      <c r="G29" s="37"/>
      <c r="H29" s="15"/>
      <c r="I29" s="15"/>
      <c r="J29" s="15"/>
      <c r="K29" s="35">
        <v>54</v>
      </c>
      <c r="L29" s="35">
        <v>107</v>
      </c>
      <c r="M29" s="15"/>
      <c r="N29" s="15"/>
      <c r="O29" s="15"/>
      <c r="P29" s="14">
        <f>SUM(H29:O29)</f>
        <v>161</v>
      </c>
      <c r="Q29" s="17" t="s">
        <v>32</v>
      </c>
      <c r="R29" s="14">
        <v>111323</v>
      </c>
      <c r="S29" s="23" t="s">
        <v>33</v>
      </c>
      <c r="T29" s="16" t="s">
        <v>161</v>
      </c>
      <c r="U29" s="16" t="s">
        <v>90</v>
      </c>
      <c r="V29" s="16">
        <v>1011657</v>
      </c>
      <c r="W29" s="16" t="s">
        <v>9196</v>
      </c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1">SUM(H25:H29)</f>
        <v>0</v>
      </c>
      <c r="I30" s="11">
        <f t="shared" si="1"/>
        <v>0</v>
      </c>
      <c r="J30" s="11">
        <f t="shared" si="1"/>
        <v>0</v>
      </c>
      <c r="K30" s="11">
        <f t="shared" si="1"/>
        <v>215</v>
      </c>
      <c r="L30" s="11">
        <f t="shared" si="1"/>
        <v>482</v>
      </c>
      <c r="M30" s="11">
        <f t="shared" si="1"/>
        <v>81</v>
      </c>
      <c r="N30" s="11">
        <f t="shared" si="1"/>
        <v>27</v>
      </c>
      <c r="O30" s="11">
        <f t="shared" si="1"/>
        <v>0</v>
      </c>
      <c r="P30" s="11">
        <f t="shared" si="1"/>
        <v>805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4605</v>
      </c>
      <c r="B34" s="1564"/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9201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566">
        <v>358400668946</v>
      </c>
      <c r="C37" s="1565"/>
      <c r="D37" s="1"/>
      <c r="E37" s="1"/>
    </row>
    <row r="38" spans="1:24">
      <c r="A38" s="5" t="s">
        <v>44</v>
      </c>
      <c r="B38" s="1567">
        <v>0.5</v>
      </c>
      <c r="C38" s="1565"/>
      <c r="D38" s="1"/>
      <c r="E38" s="1"/>
    </row>
    <row r="41" spans="1:24" ht="23.25" customHeight="1">
      <c r="A41" s="1559" t="s">
        <v>139</v>
      </c>
      <c r="B41" s="1559"/>
      <c r="C41" s="1559"/>
      <c r="D41" s="1559"/>
      <c r="E41" s="1559"/>
      <c r="F41" s="1559"/>
      <c r="G41" s="7"/>
      <c r="H41" s="1559" t="s">
        <v>9076</v>
      </c>
      <c r="I41" s="1559"/>
      <c r="J41" s="1559"/>
      <c r="K41" s="1559"/>
      <c r="L41" s="1559"/>
      <c r="M41" s="1559"/>
      <c r="N41" s="1559"/>
      <c r="O41" s="1559"/>
      <c r="P41" s="1559"/>
      <c r="Q41" s="1741" t="s">
        <v>9202</v>
      </c>
      <c r="R41" s="1742"/>
      <c r="S41" s="1742"/>
      <c r="T41" s="1742"/>
      <c r="U41" s="1742"/>
      <c r="V41" s="1742"/>
      <c r="W41" s="1742"/>
      <c r="X41" s="1742"/>
    </row>
    <row r="42" spans="1:24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15" t="s">
        <v>152</v>
      </c>
      <c r="B43" s="15" t="s">
        <v>78</v>
      </c>
      <c r="C43" s="15" t="s">
        <v>9203</v>
      </c>
      <c r="D43" s="15" t="s">
        <v>99</v>
      </c>
      <c r="E43" s="24">
        <v>45774.274305555555</v>
      </c>
      <c r="F43" s="15">
        <v>10.8</v>
      </c>
      <c r="G43" s="37"/>
      <c r="H43" s="254"/>
      <c r="I43" s="254"/>
      <c r="J43" s="254"/>
      <c r="K43" s="254"/>
      <c r="L43" s="35">
        <v>161</v>
      </c>
      <c r="M43" s="254"/>
      <c r="N43" s="254"/>
      <c r="O43" s="15"/>
      <c r="P43" s="14">
        <f t="shared" ref="P43:P48" si="2">SUM(H43:O43)</f>
        <v>161</v>
      </c>
      <c r="Q43" s="17" t="s">
        <v>32</v>
      </c>
      <c r="R43" s="14">
        <v>111307</v>
      </c>
      <c r="S43" s="23" t="s">
        <v>33</v>
      </c>
      <c r="T43" s="16" t="s">
        <v>100</v>
      </c>
      <c r="U43" s="16" t="s">
        <v>90</v>
      </c>
      <c r="V43" s="16">
        <v>1011670</v>
      </c>
      <c r="W43" s="16" t="s">
        <v>9204</v>
      </c>
      <c r="X43" s="16" t="s">
        <v>9065</v>
      </c>
    </row>
    <row r="44" spans="1:24">
      <c r="A44" s="15" t="s">
        <v>8885</v>
      </c>
      <c r="B44" s="15" t="s">
        <v>78</v>
      </c>
      <c r="C44" s="15" t="s">
        <v>9205</v>
      </c>
      <c r="D44" s="15" t="s">
        <v>99</v>
      </c>
      <c r="E44" s="24">
        <v>45774.274305555555</v>
      </c>
      <c r="F44" s="15">
        <v>10.8</v>
      </c>
      <c r="G44" s="37"/>
      <c r="H44" s="254"/>
      <c r="I44" s="254"/>
      <c r="J44" s="254"/>
      <c r="K44" s="254"/>
      <c r="L44" s="35">
        <v>134</v>
      </c>
      <c r="M44" s="35">
        <v>27</v>
      </c>
      <c r="N44" s="254"/>
      <c r="O44" s="15"/>
      <c r="P44" s="14">
        <f t="shared" si="2"/>
        <v>161</v>
      </c>
      <c r="Q44" s="17" t="s">
        <v>32</v>
      </c>
      <c r="R44" s="14">
        <v>111267</v>
      </c>
      <c r="S44" s="23" t="s">
        <v>33</v>
      </c>
      <c r="T44" s="16" t="s">
        <v>100</v>
      </c>
      <c r="U44" s="16" t="s">
        <v>90</v>
      </c>
      <c r="V44" s="16">
        <v>1011671</v>
      </c>
      <c r="W44" s="16" t="s">
        <v>9204</v>
      </c>
      <c r="X44" s="16" t="s">
        <v>9065</v>
      </c>
    </row>
    <row r="45" spans="1:24">
      <c r="A45" s="15" t="s">
        <v>152</v>
      </c>
      <c r="B45" s="15" t="s">
        <v>78</v>
      </c>
      <c r="C45" s="15" t="s">
        <v>9206</v>
      </c>
      <c r="D45" s="15" t="s">
        <v>99</v>
      </c>
      <c r="E45" s="24">
        <v>45774.274305555555</v>
      </c>
      <c r="F45" s="15">
        <v>10.8</v>
      </c>
      <c r="G45" s="37"/>
      <c r="H45" s="15"/>
      <c r="I45" s="15"/>
      <c r="J45" s="15"/>
      <c r="K45" s="15"/>
      <c r="L45" s="35">
        <v>161</v>
      </c>
      <c r="M45" s="15"/>
      <c r="N45" s="15"/>
      <c r="O45" s="15"/>
      <c r="P45" s="14">
        <f t="shared" si="2"/>
        <v>161</v>
      </c>
      <c r="Q45" s="17" t="s">
        <v>32</v>
      </c>
      <c r="R45" s="14">
        <v>111308</v>
      </c>
      <c r="S45" s="23" t="s">
        <v>33</v>
      </c>
      <c r="T45" s="16" t="s">
        <v>100</v>
      </c>
      <c r="U45" s="16" t="s">
        <v>90</v>
      </c>
      <c r="V45" s="16">
        <v>1011673</v>
      </c>
      <c r="W45" s="16" t="s">
        <v>9204</v>
      </c>
      <c r="X45" s="16" t="s">
        <v>9065</v>
      </c>
    </row>
    <row r="46" spans="1:24">
      <c r="A46" s="15" t="s">
        <v>3293</v>
      </c>
      <c r="B46" s="15" t="s">
        <v>78</v>
      </c>
      <c r="C46" s="15" t="s">
        <v>9207</v>
      </c>
      <c r="D46" s="15" t="s">
        <v>99</v>
      </c>
      <c r="E46" s="24">
        <v>45774.274305555555</v>
      </c>
      <c r="F46" s="15">
        <v>10.8</v>
      </c>
      <c r="G46" s="37"/>
      <c r="H46" s="15"/>
      <c r="I46" s="15"/>
      <c r="J46" s="15"/>
      <c r="K46" s="35">
        <v>27</v>
      </c>
      <c r="L46" s="35">
        <v>81</v>
      </c>
      <c r="M46" s="15"/>
      <c r="N46" s="15"/>
      <c r="O46" s="15"/>
      <c r="P46" s="14">
        <f t="shared" si="2"/>
        <v>108</v>
      </c>
      <c r="Q46" s="17" t="s">
        <v>32</v>
      </c>
      <c r="R46" s="14">
        <v>111309</v>
      </c>
      <c r="S46" s="23" t="s">
        <v>33</v>
      </c>
      <c r="T46" s="16" t="s">
        <v>100</v>
      </c>
      <c r="U46" s="16" t="s">
        <v>90</v>
      </c>
      <c r="V46" s="16">
        <v>1011674</v>
      </c>
      <c r="W46" s="16" t="s">
        <v>9204</v>
      </c>
      <c r="X46" s="16" t="s">
        <v>9065</v>
      </c>
    </row>
    <row r="47" spans="1:24">
      <c r="A47" s="15" t="s">
        <v>142</v>
      </c>
      <c r="B47" s="15" t="s">
        <v>72</v>
      </c>
      <c r="C47" s="15" t="s">
        <v>9208</v>
      </c>
      <c r="D47" s="15" t="s">
        <v>71</v>
      </c>
      <c r="E47" s="24">
        <v>45774.711805555555</v>
      </c>
      <c r="F47" s="15">
        <v>14.5</v>
      </c>
      <c r="G47" s="37"/>
      <c r="H47" s="15"/>
      <c r="I47" s="15"/>
      <c r="J47" s="15"/>
      <c r="K47" s="35">
        <v>27</v>
      </c>
      <c r="L47" s="35">
        <v>54</v>
      </c>
      <c r="M47" s="35">
        <v>80</v>
      </c>
      <c r="N47" s="15"/>
      <c r="O47" s="15"/>
      <c r="P47" s="14">
        <f t="shared" si="2"/>
        <v>161</v>
      </c>
      <c r="Q47" s="14" t="s">
        <v>30</v>
      </c>
      <c r="R47" s="14">
        <v>111310</v>
      </c>
      <c r="S47" s="14" t="s">
        <v>31</v>
      </c>
      <c r="T47" s="16" t="s">
        <v>169</v>
      </c>
      <c r="U47" s="16"/>
      <c r="V47" s="16">
        <v>1011675</v>
      </c>
      <c r="W47" s="16" t="s">
        <v>9172</v>
      </c>
      <c r="X47" s="16"/>
    </row>
    <row r="48" spans="1:24">
      <c r="A48" s="15" t="s">
        <v>141</v>
      </c>
      <c r="B48" s="15" t="s">
        <v>69</v>
      </c>
      <c r="C48" s="15" t="s">
        <v>9209</v>
      </c>
      <c r="D48" s="15" t="s">
        <v>68</v>
      </c>
      <c r="E48" s="24">
        <v>45773.753472222219</v>
      </c>
      <c r="F48" s="15">
        <v>14.5</v>
      </c>
      <c r="G48" s="37"/>
      <c r="H48" s="15"/>
      <c r="I48" s="15"/>
      <c r="J48" s="15"/>
      <c r="K48" s="15"/>
      <c r="L48" s="35">
        <v>161</v>
      </c>
      <c r="M48" s="15"/>
      <c r="N48" s="15"/>
      <c r="O48" s="15"/>
      <c r="P48" s="14">
        <f t="shared" si="2"/>
        <v>161</v>
      </c>
      <c r="Q48" s="14" t="s">
        <v>30</v>
      </c>
      <c r="R48" s="14">
        <v>111312</v>
      </c>
      <c r="S48" s="14" t="s">
        <v>31</v>
      </c>
      <c r="T48" s="16" t="s">
        <v>169</v>
      </c>
      <c r="U48" s="16"/>
      <c r="V48" s="16">
        <v>1011676</v>
      </c>
      <c r="W48" s="16" t="s">
        <v>9204</v>
      </c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>SUM(H45:H48)</f>
        <v>0</v>
      </c>
      <c r="I49" s="11">
        <f>SUM(I45:I48)</f>
        <v>0</v>
      </c>
      <c r="J49" s="11">
        <f>SUM(J45:J48)</f>
        <v>0</v>
      </c>
      <c r="K49" s="11">
        <f>SUM(K45:K48)</f>
        <v>54</v>
      </c>
      <c r="L49" s="11">
        <f>SUM(L43:L48)</f>
        <v>752</v>
      </c>
      <c r="M49" s="11">
        <f>SUM(M43:M48)</f>
        <v>107</v>
      </c>
      <c r="N49" s="11">
        <f>SUM(N45:N48)</f>
        <v>0</v>
      </c>
      <c r="O49" s="11">
        <f>SUM(O45:O48)</f>
        <v>0</v>
      </c>
      <c r="P49" s="11">
        <f>SUM(P43:P48)</f>
        <v>913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169</v>
      </c>
      <c r="B53" s="1564" t="s">
        <v>7158</v>
      </c>
      <c r="C53" s="1564"/>
      <c r="D53" s="242"/>
      <c r="E53" s="41" t="s">
        <v>8995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4" t="s">
        <v>100</v>
      </c>
      <c r="B54" s="1564" t="s">
        <v>7138</v>
      </c>
      <c r="C54" s="1564"/>
      <c r="D54" s="41"/>
      <c r="E54" s="4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772" t="s">
        <v>9210</v>
      </c>
      <c r="C55" s="1772"/>
      <c r="D55" s="1"/>
      <c r="E55" s="1"/>
    </row>
    <row r="56" spans="1:24">
      <c r="A56" s="5" t="s">
        <v>42</v>
      </c>
      <c r="B56" s="1772"/>
      <c r="C56" s="1772"/>
    </row>
    <row r="57" spans="1:24">
      <c r="A57" s="5" t="s">
        <v>43</v>
      </c>
      <c r="B57" s="1566">
        <v>358400216133</v>
      </c>
      <c r="C57" s="1565"/>
      <c r="D57" s="1"/>
      <c r="E57" s="1"/>
    </row>
    <row r="58" spans="1:24">
      <c r="A58" s="5" t="s">
        <v>44</v>
      </c>
      <c r="B58" s="1567">
        <v>0.66666666666666663</v>
      </c>
      <c r="C58" s="1565"/>
      <c r="D58" s="1"/>
      <c r="E58" s="1"/>
    </row>
    <row r="61" spans="1:24" ht="23.25" customHeight="1">
      <c r="A61" s="1764" t="s">
        <v>9211</v>
      </c>
      <c r="B61" s="1764"/>
      <c r="C61" s="1764"/>
      <c r="D61" s="1764"/>
      <c r="E61" s="1764"/>
      <c r="F61" s="1764"/>
      <c r="G61" s="7"/>
      <c r="H61" s="1559" t="s">
        <v>9076</v>
      </c>
      <c r="I61" s="1559"/>
      <c r="J61" s="1559"/>
      <c r="K61" s="1559"/>
      <c r="L61" s="1559"/>
      <c r="M61" s="1559"/>
      <c r="N61" s="1559"/>
      <c r="O61" s="1559"/>
      <c r="P61" s="1559"/>
      <c r="Q61" s="1741" t="s">
        <v>9212</v>
      </c>
      <c r="R61" s="1742"/>
      <c r="S61" s="1742"/>
      <c r="T61" s="1742"/>
      <c r="U61" s="1742"/>
      <c r="V61" s="1742"/>
      <c r="W61" s="1742"/>
      <c r="X61" s="1742"/>
    </row>
    <row r="62" spans="1:24" ht="26.25">
      <c r="A62" s="8" t="s">
        <v>3</v>
      </c>
      <c r="B62" s="8" t="s">
        <v>4</v>
      </c>
      <c r="C62" s="8" t="s">
        <v>5</v>
      </c>
      <c r="D62" s="8" t="s">
        <v>6</v>
      </c>
      <c r="E62" s="8" t="s">
        <v>7</v>
      </c>
      <c r="F62" s="8" t="s">
        <v>8</v>
      </c>
      <c r="G62" s="33" t="s">
        <v>10</v>
      </c>
      <c r="H62" s="9" t="s">
        <v>11</v>
      </c>
      <c r="I62" s="9" t="s">
        <v>12</v>
      </c>
      <c r="J62" s="9" t="s">
        <v>13</v>
      </c>
      <c r="K62" s="9" t="s">
        <v>14</v>
      </c>
      <c r="L62" s="9" t="s">
        <v>15</v>
      </c>
      <c r="M62" s="9" t="s">
        <v>16</v>
      </c>
      <c r="N62" s="9" t="s">
        <v>17</v>
      </c>
      <c r="O62" s="10" t="s">
        <v>18</v>
      </c>
      <c r="P62" s="8" t="s">
        <v>19</v>
      </c>
      <c r="Q62" s="8" t="s">
        <v>20</v>
      </c>
      <c r="R62" s="8" t="s">
        <v>9</v>
      </c>
      <c r="S62" s="8" t="s">
        <v>21</v>
      </c>
      <c r="T62" s="8" t="s">
        <v>24</v>
      </c>
      <c r="U62" s="8" t="s">
        <v>25</v>
      </c>
      <c r="V62" s="8" t="s">
        <v>26</v>
      </c>
      <c r="W62" s="8" t="s">
        <v>27</v>
      </c>
      <c r="X62" s="8" t="s">
        <v>28</v>
      </c>
    </row>
    <row r="63" spans="1:24">
      <c r="A63" s="300" t="s">
        <v>650</v>
      </c>
      <c r="B63" s="300" t="s">
        <v>78</v>
      </c>
      <c r="C63" s="300" t="s">
        <v>9171</v>
      </c>
      <c r="D63" s="300" t="s">
        <v>99</v>
      </c>
      <c r="E63" s="301">
        <v>45775.277777777781</v>
      </c>
      <c r="F63" s="300">
        <v>10.8</v>
      </c>
      <c r="G63" s="37"/>
      <c r="H63" s="15"/>
      <c r="I63" s="15"/>
      <c r="J63" s="15"/>
      <c r="K63" s="15"/>
      <c r="L63" s="15"/>
      <c r="M63" s="15"/>
      <c r="N63" s="15"/>
      <c r="O63" s="15"/>
      <c r="P63" s="14">
        <f t="shared" ref="P63:P68" si="3">SUM(H63:O63)</f>
        <v>0</v>
      </c>
      <c r="Q63" s="17" t="s">
        <v>32</v>
      </c>
      <c r="R63" s="14"/>
      <c r="S63" s="23" t="s">
        <v>33</v>
      </c>
      <c r="T63" s="16" t="s">
        <v>100</v>
      </c>
      <c r="U63" s="16"/>
      <c r="V63" s="16"/>
      <c r="W63" s="16" t="s">
        <v>9172</v>
      </c>
      <c r="X63" s="16"/>
    </row>
    <row r="64" spans="1:24">
      <c r="A64" s="300" t="s">
        <v>650</v>
      </c>
      <c r="B64" s="300" t="s">
        <v>78</v>
      </c>
      <c r="C64" s="300" t="s">
        <v>9213</v>
      </c>
      <c r="D64" s="300" t="s">
        <v>99</v>
      </c>
      <c r="E64" s="301">
        <v>45775.277777777781</v>
      </c>
      <c r="F64" s="300">
        <v>10.8</v>
      </c>
      <c r="G64" s="37"/>
      <c r="H64" s="15"/>
      <c r="I64" s="15"/>
      <c r="J64" s="15"/>
      <c r="K64" s="15"/>
      <c r="L64" s="15"/>
      <c r="M64" s="15"/>
      <c r="N64" s="15"/>
      <c r="O64" s="15"/>
      <c r="P64" s="14">
        <f t="shared" si="3"/>
        <v>0</v>
      </c>
      <c r="Q64" s="17" t="s">
        <v>32</v>
      </c>
      <c r="R64" s="14"/>
      <c r="S64" s="23" t="s">
        <v>33</v>
      </c>
      <c r="T64" s="16" t="s">
        <v>100</v>
      </c>
      <c r="U64" s="16"/>
      <c r="V64" s="16"/>
      <c r="W64" s="16" t="s">
        <v>9172</v>
      </c>
      <c r="X64" s="16"/>
    </row>
    <row r="65" spans="1:24">
      <c r="A65" s="300" t="s">
        <v>650</v>
      </c>
      <c r="B65" s="300" t="s">
        <v>92</v>
      </c>
      <c r="C65" s="300" t="s">
        <v>9214</v>
      </c>
      <c r="D65" s="300" t="s">
        <v>6981</v>
      </c>
      <c r="E65" s="301">
        <v>45776.322916666664</v>
      </c>
      <c r="F65" s="300">
        <v>10.8</v>
      </c>
      <c r="G65" s="37"/>
      <c r="H65" s="15"/>
      <c r="I65" s="15"/>
      <c r="J65" s="15"/>
      <c r="K65" s="15"/>
      <c r="L65" s="15"/>
      <c r="M65" s="15"/>
      <c r="N65" s="15"/>
      <c r="O65" s="15"/>
      <c r="P65" s="14">
        <f t="shared" si="3"/>
        <v>0</v>
      </c>
      <c r="Q65" s="17" t="s">
        <v>32</v>
      </c>
      <c r="R65" s="14"/>
      <c r="S65" s="23" t="s">
        <v>33</v>
      </c>
      <c r="T65" s="16" t="s">
        <v>161</v>
      </c>
      <c r="U65" s="16" t="s">
        <v>90</v>
      </c>
      <c r="V65" s="16"/>
      <c r="W65" s="16"/>
      <c r="X65" s="16"/>
    </row>
    <row r="66" spans="1:24">
      <c r="A66" s="300" t="s">
        <v>650</v>
      </c>
      <c r="B66" s="300" t="s">
        <v>92</v>
      </c>
      <c r="C66" s="300" t="s">
        <v>9215</v>
      </c>
      <c r="D66" s="300" t="s">
        <v>6981</v>
      </c>
      <c r="E66" s="301">
        <v>45776.322916666664</v>
      </c>
      <c r="F66" s="300">
        <v>10.8</v>
      </c>
      <c r="G66" s="37"/>
      <c r="H66" s="15"/>
      <c r="I66" s="15"/>
      <c r="J66" s="15"/>
      <c r="K66" s="15"/>
      <c r="L66" s="15"/>
      <c r="M66" s="15"/>
      <c r="N66" s="15"/>
      <c r="O66" s="15"/>
      <c r="P66" s="14">
        <f t="shared" si="3"/>
        <v>0</v>
      </c>
      <c r="Q66" s="17" t="s">
        <v>32</v>
      </c>
      <c r="R66" s="14"/>
      <c r="S66" s="23" t="s">
        <v>33</v>
      </c>
      <c r="T66" s="16" t="s">
        <v>161</v>
      </c>
      <c r="U66" s="16" t="s">
        <v>90</v>
      </c>
      <c r="V66" s="16"/>
      <c r="W66" s="16"/>
      <c r="X66" s="16"/>
    </row>
    <row r="67" spans="1:24">
      <c r="A67" s="300" t="s">
        <v>650</v>
      </c>
      <c r="B67" s="300" t="s">
        <v>78</v>
      </c>
      <c r="C67" s="300" t="s">
        <v>9216</v>
      </c>
      <c r="D67" s="300" t="s">
        <v>99</v>
      </c>
      <c r="E67" s="301">
        <v>45774.274305555555</v>
      </c>
      <c r="F67" s="300">
        <v>10.8</v>
      </c>
      <c r="G67" s="37"/>
      <c r="H67" s="15"/>
      <c r="I67" s="15"/>
      <c r="J67" s="15"/>
      <c r="K67" s="15"/>
      <c r="L67" s="15"/>
      <c r="M67" s="15"/>
      <c r="N67" s="15"/>
      <c r="O67" s="15"/>
      <c r="P67" s="14">
        <f t="shared" si="3"/>
        <v>0</v>
      </c>
      <c r="Q67" s="17" t="s">
        <v>32</v>
      </c>
      <c r="R67" s="14"/>
      <c r="S67" s="23" t="s">
        <v>33</v>
      </c>
      <c r="T67" s="16" t="s">
        <v>100</v>
      </c>
      <c r="U67" s="16" t="s">
        <v>90</v>
      </c>
      <c r="V67" s="16"/>
      <c r="W67" s="16" t="s">
        <v>9204</v>
      </c>
      <c r="X67" s="16"/>
    </row>
    <row r="68" spans="1:24">
      <c r="A68" s="300" t="s">
        <v>650</v>
      </c>
      <c r="B68" s="300" t="s">
        <v>78</v>
      </c>
      <c r="C68" s="300" t="s">
        <v>9217</v>
      </c>
      <c r="D68" s="300" t="s">
        <v>99</v>
      </c>
      <c r="E68" s="301">
        <v>45774.274305555555</v>
      </c>
      <c r="F68" s="300">
        <v>10.8</v>
      </c>
      <c r="G68" s="37"/>
      <c r="H68" s="15"/>
      <c r="I68" s="15"/>
      <c r="J68" s="15"/>
      <c r="K68" s="15"/>
      <c r="L68" s="15"/>
      <c r="M68" s="15"/>
      <c r="N68" s="15"/>
      <c r="O68" s="15"/>
      <c r="P68" s="14">
        <f t="shared" si="3"/>
        <v>0</v>
      </c>
      <c r="Q68" s="17" t="s">
        <v>32</v>
      </c>
      <c r="R68" s="14"/>
      <c r="S68" s="23" t="s">
        <v>33</v>
      </c>
      <c r="T68" s="16" t="s">
        <v>100</v>
      </c>
      <c r="U68" s="16" t="s">
        <v>90</v>
      </c>
      <c r="V68" s="16"/>
      <c r="W68" s="16" t="s">
        <v>9204</v>
      </c>
      <c r="X68" s="16"/>
    </row>
    <row r="69" spans="1:24">
      <c r="A69" s="11" t="s">
        <v>19</v>
      </c>
      <c r="B69" s="7"/>
      <c r="C69" s="7"/>
      <c r="D69" s="7"/>
      <c r="E69" s="11"/>
      <c r="F69" s="7"/>
      <c r="G69" s="7"/>
      <c r="H69" s="11">
        <f t="shared" ref="H69:P69" si="4">SUM(H63:H68)</f>
        <v>0</v>
      </c>
      <c r="I69" s="11">
        <f t="shared" si="4"/>
        <v>0</v>
      </c>
      <c r="J69" s="11">
        <f t="shared" si="4"/>
        <v>0</v>
      </c>
      <c r="K69" s="11">
        <f t="shared" si="4"/>
        <v>0</v>
      </c>
      <c r="L69" s="11">
        <f t="shared" si="4"/>
        <v>0</v>
      </c>
      <c r="M69" s="11">
        <f t="shared" si="4"/>
        <v>0</v>
      </c>
      <c r="N69" s="11">
        <f t="shared" si="4"/>
        <v>0</v>
      </c>
      <c r="O69" s="11">
        <f t="shared" si="4"/>
        <v>0</v>
      </c>
      <c r="P69" s="11">
        <f t="shared" si="4"/>
        <v>0</v>
      </c>
      <c r="Q69" s="12"/>
      <c r="R69" s="12"/>
      <c r="S69" s="12"/>
      <c r="T69" s="12"/>
      <c r="U69" s="12"/>
      <c r="V69" s="12"/>
      <c r="W69" s="12"/>
      <c r="X69" s="12"/>
    </row>
    <row r="70" spans="1:24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166" t="s">
        <v>34</v>
      </c>
      <c r="B71" s="1562"/>
      <c r="C71" s="1562"/>
      <c r="D71" s="1562"/>
      <c r="E71" s="1"/>
      <c r="F71" s="1"/>
      <c r="G71" s="1"/>
      <c r="H71" s="1"/>
      <c r="I71" s="1"/>
      <c r="J71" s="1563"/>
      <c r="K71" s="1563"/>
      <c r="L71" s="156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 ht="18">
      <c r="A72" s="187" t="s">
        <v>35</v>
      </c>
      <c r="B72" s="186" t="s">
        <v>36</v>
      </c>
      <c r="C72" s="239" t="s">
        <v>37</v>
      </c>
      <c r="D72" s="24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4"/>
      <c r="B73" s="1564"/>
      <c r="C73" s="1564"/>
      <c r="D73" s="242"/>
      <c r="E73" s="41" t="s">
        <v>8995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5" t="s">
        <v>42</v>
      </c>
      <c r="B74" s="1772"/>
      <c r="C74" s="1772"/>
      <c r="D74" s="1"/>
      <c r="E74" s="1"/>
    </row>
    <row r="75" spans="1:24">
      <c r="A75" s="5" t="s">
        <v>42</v>
      </c>
      <c r="B75" s="1772"/>
      <c r="C75" s="1772"/>
    </row>
    <row r="76" spans="1:24">
      <c r="A76" s="5" t="s">
        <v>43</v>
      </c>
      <c r="B76" s="1772"/>
      <c r="C76" s="1772"/>
      <c r="D76" s="1"/>
      <c r="E76" s="1"/>
    </row>
    <row r="77" spans="1:24">
      <c r="A77" s="5" t="s">
        <v>44</v>
      </c>
      <c r="B77" s="1772"/>
      <c r="C77" s="1772"/>
      <c r="D77" s="1"/>
      <c r="E77" s="1"/>
    </row>
  </sheetData>
  <mergeCells count="42">
    <mergeCell ref="A41:F41"/>
    <mergeCell ref="B35:C35"/>
    <mergeCell ref="B36:C36"/>
    <mergeCell ref="B54:C54"/>
    <mergeCell ref="B73:C73"/>
    <mergeCell ref="B53:C53"/>
    <mergeCell ref="B55:C55"/>
    <mergeCell ref="B56:C56"/>
    <mergeCell ref="B57:C57"/>
    <mergeCell ref="B58:C58"/>
    <mergeCell ref="B76:C76"/>
    <mergeCell ref="B77:C77"/>
    <mergeCell ref="A61:F61"/>
    <mergeCell ref="H61:P61"/>
    <mergeCell ref="Q61:X61"/>
    <mergeCell ref="B71:D71"/>
    <mergeCell ref="J71:L71"/>
    <mergeCell ref="B74:C74"/>
    <mergeCell ref="B75:C75"/>
    <mergeCell ref="H41:P41"/>
    <mergeCell ref="Q41:X41"/>
    <mergeCell ref="B51:D51"/>
    <mergeCell ref="J51:L51"/>
    <mergeCell ref="B16:C16"/>
    <mergeCell ref="B18:C18"/>
    <mergeCell ref="B19:C19"/>
    <mergeCell ref="B20:C20"/>
    <mergeCell ref="B21:C21"/>
    <mergeCell ref="A23:F23"/>
    <mergeCell ref="B37:C37"/>
    <mergeCell ref="B38:C38"/>
    <mergeCell ref="Q23:X23"/>
    <mergeCell ref="B32:D32"/>
    <mergeCell ref="J32:L32"/>
    <mergeCell ref="B34:C34"/>
    <mergeCell ref="H23:P23"/>
    <mergeCell ref="A1:F1"/>
    <mergeCell ref="H1:P1"/>
    <mergeCell ref="Q1:X1"/>
    <mergeCell ref="B14:D14"/>
    <mergeCell ref="J14:L14"/>
    <mergeCell ref="B17:C17"/>
  </mergeCells>
  <pageMargins left="0.7" right="0.7" top="0.75" bottom="0.75" header="0.3" footer="0.3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38FE8-54F2-4A47-A186-B54899BDA018}">
  <sheetPr>
    <tabColor rgb="FF7030A0"/>
  </sheetPr>
  <dimension ref="A1:X37"/>
  <sheetViews>
    <sheetView workbookViewId="0">
      <selection activeCell="K16" sqref="K16"/>
    </sheetView>
  </sheetViews>
  <sheetFormatPr defaultColWidth="11.42578125" defaultRowHeight="15"/>
  <cols>
    <col min="1" max="1" width="25.42578125" customWidth="1"/>
    <col min="2" max="2" width="11.85546875" customWidth="1"/>
    <col min="3" max="3" width="24.7109375" customWidth="1"/>
    <col min="4" max="4" width="12.42578125" customWidth="1"/>
    <col min="5" max="5" width="20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8.28515625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9218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8660</v>
      </c>
      <c r="B3" s="15" t="s">
        <v>78</v>
      </c>
      <c r="C3" s="15" t="s">
        <v>9219</v>
      </c>
      <c r="D3" s="15" t="s">
        <v>88</v>
      </c>
      <c r="E3" s="24">
        <v>45773.166666666664</v>
      </c>
      <c r="F3" s="15">
        <v>10.3</v>
      </c>
      <c r="G3" s="37"/>
      <c r="H3" s="15"/>
      <c r="I3" s="15"/>
      <c r="J3" s="15"/>
      <c r="K3" s="15"/>
      <c r="L3" s="35">
        <v>115</v>
      </c>
      <c r="M3" s="35">
        <v>42</v>
      </c>
      <c r="N3" s="35">
        <v>4</v>
      </c>
      <c r="O3" s="15"/>
      <c r="P3" s="14">
        <f t="shared" ref="P3:P8" si="0">SUM(H3:O3)</f>
        <v>161</v>
      </c>
      <c r="Q3" s="17" t="s">
        <v>32</v>
      </c>
      <c r="R3" s="14">
        <v>111257</v>
      </c>
      <c r="S3" s="23" t="s">
        <v>33</v>
      </c>
      <c r="T3" s="16" t="s">
        <v>161</v>
      </c>
      <c r="U3" s="16" t="s">
        <v>90</v>
      </c>
      <c r="V3" s="16">
        <v>1011641</v>
      </c>
      <c r="W3" s="16" t="s">
        <v>3888</v>
      </c>
      <c r="X3" s="16" t="s">
        <v>9127</v>
      </c>
    </row>
    <row r="4" spans="1:24">
      <c r="A4" s="15" t="s">
        <v>9157</v>
      </c>
      <c r="B4" s="15" t="s">
        <v>92</v>
      </c>
      <c r="C4" s="15" t="s">
        <v>9220</v>
      </c>
      <c r="D4" s="15" t="s">
        <v>159</v>
      </c>
      <c r="E4" s="24">
        <v>45774.041666666664</v>
      </c>
      <c r="F4" s="15">
        <v>10.3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7" t="s">
        <v>32</v>
      </c>
      <c r="R4" s="14">
        <v>111258</v>
      </c>
      <c r="S4" s="23" t="s">
        <v>33</v>
      </c>
      <c r="T4" s="16" t="s">
        <v>161</v>
      </c>
      <c r="U4" s="16" t="s">
        <v>90</v>
      </c>
      <c r="V4" s="16">
        <v>1011642</v>
      </c>
      <c r="W4" s="16" t="s">
        <v>3888</v>
      </c>
      <c r="X4" s="16" t="s">
        <v>9127</v>
      </c>
    </row>
    <row r="5" spans="1:24">
      <c r="A5" s="15" t="s">
        <v>152</v>
      </c>
      <c r="B5" s="15" t="s">
        <v>78</v>
      </c>
      <c r="C5" s="15" t="s">
        <v>9221</v>
      </c>
      <c r="D5" s="15" t="s">
        <v>88</v>
      </c>
      <c r="E5" s="24">
        <v>45773.166666666664</v>
      </c>
      <c r="F5" s="15">
        <v>10.3</v>
      </c>
      <c r="G5" s="37"/>
      <c r="H5" s="15"/>
      <c r="I5" s="15"/>
      <c r="J5" s="15"/>
      <c r="K5" s="35">
        <v>161</v>
      </c>
      <c r="L5" s="15"/>
      <c r="M5" s="15"/>
      <c r="N5" s="15"/>
      <c r="O5" s="15"/>
      <c r="P5" s="14">
        <f t="shared" si="0"/>
        <v>161</v>
      </c>
      <c r="Q5" s="17" t="s">
        <v>32</v>
      </c>
      <c r="R5" s="14">
        <v>111259</v>
      </c>
      <c r="S5" s="23" t="s">
        <v>33</v>
      </c>
      <c r="T5" s="16" t="s">
        <v>161</v>
      </c>
      <c r="U5" s="16" t="s">
        <v>90</v>
      </c>
      <c r="V5" s="16">
        <v>1011643</v>
      </c>
      <c r="W5" s="16" t="s">
        <v>3888</v>
      </c>
      <c r="X5" s="16" t="s">
        <v>9127</v>
      </c>
    </row>
    <row r="6" spans="1:24">
      <c r="A6" s="15" t="s">
        <v>152</v>
      </c>
      <c r="B6" s="15" t="s">
        <v>78</v>
      </c>
      <c r="C6" s="15" t="s">
        <v>9222</v>
      </c>
      <c r="D6" s="15" t="s">
        <v>168</v>
      </c>
      <c r="E6" s="24">
        <v>45773.756944444445</v>
      </c>
      <c r="F6" s="15">
        <v>11.8</v>
      </c>
      <c r="G6" s="37"/>
      <c r="H6" s="15"/>
      <c r="I6" s="15"/>
      <c r="J6" s="15"/>
      <c r="K6" s="35">
        <v>161</v>
      </c>
      <c r="L6" s="15"/>
      <c r="M6" s="15"/>
      <c r="N6" s="15"/>
      <c r="O6" s="15"/>
      <c r="P6" s="14">
        <f t="shared" si="0"/>
        <v>161</v>
      </c>
      <c r="Q6" s="17" t="s">
        <v>32</v>
      </c>
      <c r="R6" s="14">
        <v>111260</v>
      </c>
      <c r="S6" s="23" t="s">
        <v>33</v>
      </c>
      <c r="T6" s="16" t="s">
        <v>169</v>
      </c>
      <c r="U6" s="16" t="s">
        <v>90</v>
      </c>
      <c r="V6" s="16">
        <v>1011644</v>
      </c>
      <c r="W6" s="16" t="s">
        <v>9196</v>
      </c>
      <c r="X6" s="16" t="s">
        <v>9127</v>
      </c>
    </row>
    <row r="7" spans="1:24">
      <c r="A7" s="15"/>
      <c r="B7" s="15"/>
      <c r="C7" s="15"/>
      <c r="D7" s="15"/>
      <c r="E7" s="15"/>
      <c r="F7" s="15"/>
      <c r="G7" s="37"/>
      <c r="H7" s="15"/>
      <c r="I7" s="15"/>
      <c r="J7" s="15"/>
      <c r="K7" s="15"/>
      <c r="L7" s="15"/>
      <c r="M7" s="15"/>
      <c r="N7" s="15"/>
      <c r="O7" s="15"/>
      <c r="P7" s="14">
        <f t="shared" si="0"/>
        <v>0</v>
      </c>
      <c r="Q7" s="17" t="s">
        <v>32</v>
      </c>
      <c r="R7" s="14"/>
      <c r="S7" s="23" t="s">
        <v>33</v>
      </c>
      <c r="T7" s="16"/>
      <c r="U7" s="16"/>
      <c r="V7" s="16"/>
      <c r="W7" s="16"/>
      <c r="X7" s="16"/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 t="s">
        <v>30</v>
      </c>
      <c r="R8" s="14"/>
      <c r="S8" s="14" t="s">
        <v>31</v>
      </c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322</v>
      </c>
      <c r="L9" s="11">
        <f t="shared" si="1"/>
        <v>276</v>
      </c>
      <c r="M9" s="11">
        <f t="shared" si="1"/>
        <v>42</v>
      </c>
      <c r="N9" s="11">
        <f t="shared" si="1"/>
        <v>4</v>
      </c>
      <c r="O9" s="11">
        <f t="shared" si="1"/>
        <v>0</v>
      </c>
      <c r="P9" s="11">
        <f t="shared" si="1"/>
        <v>644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169</v>
      </c>
      <c r="B13" s="1564" t="s">
        <v>7158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161</v>
      </c>
      <c r="B14" s="1564" t="s">
        <v>7138</v>
      </c>
      <c r="C14" s="1564"/>
      <c r="D14" s="242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9223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566">
        <v>358408305677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567">
        <v>0.58333333333333337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6283</v>
      </c>
      <c r="B20" s="1559"/>
      <c r="C20" s="1559"/>
      <c r="D20" s="1559"/>
      <c r="E20" s="1559"/>
      <c r="F20" s="1559"/>
      <c r="G20" s="7"/>
      <c r="H20" s="1559" t="s">
        <v>6284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2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/>
      <c r="B22" s="15"/>
      <c r="C22" s="15"/>
      <c r="D22" s="15" t="s">
        <v>1373</v>
      </c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ref="P22:P28" si="2">SUM(H22:O22)</f>
        <v>0</v>
      </c>
      <c r="Q22" s="17" t="s">
        <v>32</v>
      </c>
      <c r="R22" s="14"/>
      <c r="S22" s="14" t="s">
        <v>33</v>
      </c>
      <c r="T22" s="16"/>
      <c r="U22" s="16"/>
      <c r="V22" s="16"/>
      <c r="W22" s="16"/>
      <c r="X22" s="16"/>
    </row>
    <row r="23" spans="1:24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7" t="s">
        <v>32</v>
      </c>
      <c r="R23" s="14"/>
      <c r="S23" s="14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4" t="s">
        <v>30</v>
      </c>
      <c r="R24" s="14"/>
      <c r="S24" s="23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14" t="s">
        <v>31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0</v>
      </c>
      <c r="K29" s="11">
        <f t="shared" si="3"/>
        <v>0</v>
      </c>
      <c r="L29" s="11">
        <f t="shared" si="3"/>
        <v>0</v>
      </c>
      <c r="M29" s="11">
        <f t="shared" si="3"/>
        <v>0</v>
      </c>
      <c r="N29" s="11">
        <f t="shared" si="3"/>
        <v>0</v>
      </c>
      <c r="O29" s="11">
        <f t="shared" si="3"/>
        <v>0</v>
      </c>
      <c r="P29" s="11">
        <f t="shared" si="3"/>
        <v>0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4"/>
      <c r="B33" s="1564"/>
      <c r="C33" s="1564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42</v>
      </c>
      <c r="B34" s="1772"/>
      <c r="C34" s="1772"/>
      <c r="D34" s="1"/>
      <c r="E34" s="1"/>
    </row>
    <row r="35" spans="1:23">
      <c r="A35" s="5" t="s">
        <v>42</v>
      </c>
      <c r="B35" s="1772"/>
      <c r="C35" s="1772"/>
    </row>
    <row r="36" spans="1:23">
      <c r="A36" s="5" t="s">
        <v>43</v>
      </c>
      <c r="B36" s="1772"/>
      <c r="C36" s="1772"/>
      <c r="D36" s="1"/>
      <c r="E36" s="1"/>
    </row>
    <row r="37" spans="1:23">
      <c r="A37" s="5" t="s">
        <v>44</v>
      </c>
      <c r="B37" s="1772"/>
      <c r="C37" s="1772"/>
      <c r="D37" s="1"/>
      <c r="E37" s="1"/>
    </row>
  </sheetData>
  <mergeCells count="21">
    <mergeCell ref="B14:C14"/>
    <mergeCell ref="B36:C36"/>
    <mergeCell ref="B37:C37"/>
    <mergeCell ref="Q20:X20"/>
    <mergeCell ref="B31:D31"/>
    <mergeCell ref="J31:L31"/>
    <mergeCell ref="B33:C33"/>
    <mergeCell ref="B34:C34"/>
    <mergeCell ref="B35:C35"/>
    <mergeCell ref="H20:P20"/>
    <mergeCell ref="B15:C15"/>
    <mergeCell ref="B16:C16"/>
    <mergeCell ref="B17:C17"/>
    <mergeCell ref="B18:C18"/>
    <mergeCell ref="A20:F20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7924C-5FC1-478F-BDCE-9E16EC2A717D}">
  <sheetPr>
    <tabColor rgb="FF7030A0"/>
  </sheetPr>
  <dimension ref="A1:X73"/>
  <sheetViews>
    <sheetView workbookViewId="0">
      <selection activeCell="E24" sqref="E24"/>
    </sheetView>
  </sheetViews>
  <sheetFormatPr defaultColWidth="11.42578125" defaultRowHeight="15"/>
  <cols>
    <col min="1" max="1" width="25.42578125" customWidth="1"/>
    <col min="2" max="2" width="11.85546875" customWidth="1"/>
    <col min="3" max="3" width="20.140625" customWidth="1"/>
    <col min="4" max="4" width="12.42578125" customWidth="1"/>
    <col min="5" max="5" width="18.28515625" customWidth="1"/>
    <col min="6" max="6" width="9.140625" bestFit="1" customWidth="1"/>
    <col min="7" max="7" width="12.85546875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1.57031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60" t="s">
        <v>9224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519</v>
      </c>
      <c r="B3" s="15" t="s">
        <v>78</v>
      </c>
      <c r="C3" s="15" t="s">
        <v>9225</v>
      </c>
      <c r="D3" s="15" t="s">
        <v>88</v>
      </c>
      <c r="E3" s="24">
        <v>45772.166666666664</v>
      </c>
      <c r="F3" s="15">
        <v>10.3</v>
      </c>
      <c r="G3" s="37"/>
      <c r="H3" s="15"/>
      <c r="I3" s="15"/>
      <c r="J3" s="15"/>
      <c r="K3" s="15"/>
      <c r="L3" s="35">
        <v>131</v>
      </c>
      <c r="M3" s="35">
        <v>30</v>
      </c>
      <c r="N3" s="15"/>
      <c r="O3" s="15"/>
      <c r="P3" s="14">
        <f>SUM(H3:O3)</f>
        <v>161</v>
      </c>
      <c r="Q3" s="17" t="s">
        <v>32</v>
      </c>
      <c r="R3" s="14">
        <v>111198</v>
      </c>
      <c r="S3" s="23" t="s">
        <v>33</v>
      </c>
      <c r="T3" s="16" t="s">
        <v>161</v>
      </c>
      <c r="U3" s="16" t="s">
        <v>90</v>
      </c>
      <c r="V3" s="16">
        <v>1011599</v>
      </c>
      <c r="W3" s="16" t="s">
        <v>3955</v>
      </c>
      <c r="X3" s="16" t="s">
        <v>9127</v>
      </c>
    </row>
    <row r="4" spans="1:24">
      <c r="A4" s="15" t="s">
        <v>122</v>
      </c>
      <c r="B4" s="15" t="s">
        <v>62</v>
      </c>
      <c r="C4" s="15" t="s">
        <v>9226</v>
      </c>
      <c r="D4" s="15" t="s">
        <v>61</v>
      </c>
      <c r="E4" s="24">
        <v>45771.767361111109</v>
      </c>
      <c r="F4" s="15">
        <v>13</v>
      </c>
      <c r="G4" s="37"/>
      <c r="H4" s="15"/>
      <c r="I4" s="15"/>
      <c r="J4" s="35">
        <v>161</v>
      </c>
      <c r="K4" s="35">
        <v>54</v>
      </c>
      <c r="L4" s="15"/>
      <c r="M4" s="15"/>
      <c r="N4" s="15"/>
      <c r="O4" s="15"/>
      <c r="P4" s="14">
        <f>SUM(H4:O4)</f>
        <v>215</v>
      </c>
      <c r="Q4" s="14" t="s">
        <v>30</v>
      </c>
      <c r="R4" s="14">
        <v>111238</v>
      </c>
      <c r="S4" s="14" t="s">
        <v>31</v>
      </c>
      <c r="T4" s="16" t="s">
        <v>169</v>
      </c>
      <c r="U4" s="16" t="s">
        <v>90</v>
      </c>
      <c r="V4" s="16">
        <v>1011600</v>
      </c>
      <c r="W4" s="16" t="s">
        <v>9227</v>
      </c>
      <c r="X4" s="16"/>
    </row>
    <row r="5" spans="1:24">
      <c r="A5" s="15" t="s">
        <v>141</v>
      </c>
      <c r="B5" s="15" t="s">
        <v>69</v>
      </c>
      <c r="C5" s="15" t="s">
        <v>9228</v>
      </c>
      <c r="D5" s="15" t="s">
        <v>68</v>
      </c>
      <c r="E5" s="24">
        <v>45770.760416666664</v>
      </c>
      <c r="F5" s="15">
        <v>14.5</v>
      </c>
      <c r="G5" s="37"/>
      <c r="H5" s="15"/>
      <c r="I5" s="15"/>
      <c r="J5" s="15"/>
      <c r="K5" s="15"/>
      <c r="L5" s="35">
        <v>81</v>
      </c>
      <c r="M5" s="35">
        <v>54</v>
      </c>
      <c r="N5" s="35">
        <v>26</v>
      </c>
      <c r="O5" s="15"/>
      <c r="P5" s="14">
        <f>SUM(H5:O5)</f>
        <v>161</v>
      </c>
      <c r="Q5" s="14" t="s">
        <v>30</v>
      </c>
      <c r="R5" s="14">
        <v>111239</v>
      </c>
      <c r="S5" s="14" t="s">
        <v>31</v>
      </c>
      <c r="T5" s="16" t="s">
        <v>169</v>
      </c>
      <c r="U5" s="16"/>
      <c r="V5" s="16">
        <v>1011602</v>
      </c>
      <c r="W5" s="16" t="s">
        <v>9229</v>
      </c>
      <c r="X5" s="16"/>
    </row>
    <row r="6" spans="1:24">
      <c r="A6" s="15" t="s">
        <v>111</v>
      </c>
      <c r="B6" s="15" t="s">
        <v>65</v>
      </c>
      <c r="C6" s="15" t="s">
        <v>9230</v>
      </c>
      <c r="D6" s="15" t="s">
        <v>64</v>
      </c>
      <c r="E6" s="24">
        <v>45771.472222222219</v>
      </c>
      <c r="F6" s="15">
        <v>14.8</v>
      </c>
      <c r="G6" s="37"/>
      <c r="H6" s="15"/>
      <c r="I6" s="15"/>
      <c r="J6" s="15"/>
      <c r="K6" s="15"/>
      <c r="L6" s="35">
        <v>161</v>
      </c>
      <c r="M6" s="15"/>
      <c r="N6" s="15"/>
      <c r="O6" s="15"/>
      <c r="P6" s="14">
        <f>SUM(H6:O6)</f>
        <v>161</v>
      </c>
      <c r="Q6" s="14" t="s">
        <v>30</v>
      </c>
      <c r="R6" s="14">
        <v>111199</v>
      </c>
      <c r="S6" s="23" t="s">
        <v>33</v>
      </c>
      <c r="T6" s="16" t="s">
        <v>169</v>
      </c>
      <c r="U6" s="16" t="s">
        <v>90</v>
      </c>
      <c r="V6" s="16">
        <v>1011604</v>
      </c>
      <c r="W6" s="16" t="s">
        <v>9231</v>
      </c>
      <c r="X6" s="16" t="s">
        <v>9127</v>
      </c>
    </row>
    <row r="7" spans="1:24">
      <c r="A7" s="15" t="s">
        <v>113</v>
      </c>
      <c r="B7" s="15" t="s">
        <v>65</v>
      </c>
      <c r="C7" s="15" t="s">
        <v>9232</v>
      </c>
      <c r="D7" s="15" t="s">
        <v>64</v>
      </c>
      <c r="E7" s="24">
        <v>45771.472222222219</v>
      </c>
      <c r="F7" s="15">
        <v>14.8</v>
      </c>
      <c r="G7" s="37"/>
      <c r="H7" s="15"/>
      <c r="I7" s="15"/>
      <c r="J7" s="15"/>
      <c r="K7" s="15"/>
      <c r="L7" s="35">
        <v>108</v>
      </c>
      <c r="M7" s="15"/>
      <c r="N7" s="15"/>
      <c r="O7" s="15"/>
      <c r="P7" s="14">
        <v>108</v>
      </c>
      <c r="Q7" s="14" t="s">
        <v>30</v>
      </c>
      <c r="R7" s="14">
        <v>111200</v>
      </c>
      <c r="S7" s="23" t="s">
        <v>33</v>
      </c>
      <c r="T7" s="16" t="s">
        <v>169</v>
      </c>
      <c r="U7" s="16" t="s">
        <v>90</v>
      </c>
      <c r="V7" s="16">
        <v>1011605</v>
      </c>
      <c r="W7" s="16" t="s">
        <v>9231</v>
      </c>
      <c r="X7" s="16" t="s">
        <v>9127</v>
      </c>
    </row>
    <row r="8" spans="1:24">
      <c r="A8" s="15" t="s">
        <v>219</v>
      </c>
      <c r="B8" s="15" t="s">
        <v>75</v>
      </c>
      <c r="C8" s="15" t="s">
        <v>9233</v>
      </c>
      <c r="D8" s="15" t="s">
        <v>74</v>
      </c>
      <c r="E8" s="24">
        <v>45771.524305555555</v>
      </c>
      <c r="F8" s="15">
        <v>15.3</v>
      </c>
      <c r="G8" s="37"/>
      <c r="H8" s="15"/>
      <c r="I8" s="15"/>
      <c r="J8" s="35">
        <v>54</v>
      </c>
      <c r="K8" s="35">
        <v>54</v>
      </c>
      <c r="L8" s="15"/>
      <c r="M8" s="15"/>
      <c r="N8" s="15"/>
      <c r="O8" s="15"/>
      <c r="P8" s="14">
        <f>SUM(H8:O8)</f>
        <v>108</v>
      </c>
      <c r="Q8" s="14" t="s">
        <v>30</v>
      </c>
      <c r="R8" s="14">
        <v>111255</v>
      </c>
      <c r="S8" s="14" t="s">
        <v>31</v>
      </c>
      <c r="T8" s="16" t="s">
        <v>169</v>
      </c>
      <c r="U8" s="16" t="s">
        <v>1693</v>
      </c>
      <c r="V8" s="16">
        <v>1011603</v>
      </c>
      <c r="W8" s="16" t="s">
        <v>9231</v>
      </c>
      <c r="X8" s="16" t="s">
        <v>9127</v>
      </c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>SUM(H4:H8)</f>
        <v>0</v>
      </c>
      <c r="I9" s="11">
        <f>SUM(I4:I8)</f>
        <v>0</v>
      </c>
      <c r="J9" s="11">
        <f t="shared" ref="J9:K9" si="0">SUM(J3:J8)</f>
        <v>215</v>
      </c>
      <c r="K9" s="11">
        <f t="shared" si="0"/>
        <v>108</v>
      </c>
      <c r="L9" s="11">
        <f>SUM(L3:L8)</f>
        <v>481</v>
      </c>
      <c r="M9" s="11">
        <f t="shared" ref="M9:N9" si="1">SUM(M3:M8)</f>
        <v>84</v>
      </c>
      <c r="N9" s="11">
        <f t="shared" si="1"/>
        <v>26</v>
      </c>
      <c r="O9" s="11">
        <f>SUM(O4:O8)</f>
        <v>0</v>
      </c>
      <c r="P9" s="11">
        <f>SUM(P3:P8)</f>
        <v>914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161</v>
      </c>
      <c r="B13" s="1564" t="s">
        <v>7158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1564" t="s">
        <v>7138</v>
      </c>
      <c r="C14" s="1564"/>
      <c r="D14" s="1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7275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566">
        <v>358408479865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567">
        <v>0.41666666666666669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9076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9234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119</v>
      </c>
      <c r="B22" s="15" t="s">
        <v>92</v>
      </c>
      <c r="C22" s="15" t="s">
        <v>9235</v>
      </c>
      <c r="D22" s="15" t="s">
        <v>159</v>
      </c>
      <c r="E22" s="24">
        <v>45772.041666666664</v>
      </c>
      <c r="F22" s="15">
        <v>10.3</v>
      </c>
      <c r="G22" s="37"/>
      <c r="H22" s="15"/>
      <c r="I22" s="15"/>
      <c r="J22" s="15"/>
      <c r="K22" s="15"/>
      <c r="L22" s="35">
        <v>104</v>
      </c>
      <c r="M22" s="35">
        <v>27</v>
      </c>
      <c r="N22" s="35">
        <v>30</v>
      </c>
      <c r="O22" s="15"/>
      <c r="P22" s="14">
        <f t="shared" ref="P22:P27" si="2">SUM(H22:O22)</f>
        <v>161</v>
      </c>
      <c r="Q22" s="17" t="s">
        <v>32</v>
      </c>
      <c r="R22" s="14">
        <v>111215</v>
      </c>
      <c r="S22" s="23" t="s">
        <v>33</v>
      </c>
      <c r="T22" s="16" t="s">
        <v>161</v>
      </c>
      <c r="U22" s="16" t="s">
        <v>90</v>
      </c>
      <c r="V22" s="16">
        <v>1011607</v>
      </c>
      <c r="W22" s="16" t="s">
        <v>3955</v>
      </c>
      <c r="X22" s="16" t="s">
        <v>9127</v>
      </c>
    </row>
    <row r="23" spans="1:24">
      <c r="A23" s="15" t="s">
        <v>3866</v>
      </c>
      <c r="B23" s="15" t="s">
        <v>78</v>
      </c>
      <c r="C23" s="15" t="s">
        <v>9236</v>
      </c>
      <c r="D23" s="15" t="s">
        <v>932</v>
      </c>
      <c r="E23" s="24">
        <v>45772.048611111109</v>
      </c>
      <c r="F23" s="15">
        <v>10.3</v>
      </c>
      <c r="G23" s="37"/>
      <c r="H23" s="15"/>
      <c r="I23" s="15"/>
      <c r="J23" s="15"/>
      <c r="K23" s="15"/>
      <c r="L23" s="35">
        <v>131</v>
      </c>
      <c r="M23" s="35">
        <v>30</v>
      </c>
      <c r="N23" s="15"/>
      <c r="O23" s="15"/>
      <c r="P23" s="14">
        <f t="shared" si="2"/>
        <v>161</v>
      </c>
      <c r="Q23" s="17" t="s">
        <v>32</v>
      </c>
      <c r="R23" s="14">
        <v>111216</v>
      </c>
      <c r="S23" s="23" t="s">
        <v>33</v>
      </c>
      <c r="T23" s="16" t="s">
        <v>161</v>
      </c>
      <c r="U23" s="16" t="s">
        <v>90</v>
      </c>
      <c r="V23" s="16">
        <v>1011608</v>
      </c>
      <c r="W23" s="16" t="s">
        <v>3955</v>
      </c>
      <c r="X23" s="16" t="s">
        <v>9127</v>
      </c>
    </row>
    <row r="24" spans="1:24">
      <c r="A24" s="15" t="s">
        <v>558</v>
      </c>
      <c r="B24" s="15" t="s">
        <v>92</v>
      </c>
      <c r="C24" s="15" t="s">
        <v>9237</v>
      </c>
      <c r="D24" s="15" t="s">
        <v>159</v>
      </c>
      <c r="E24" s="24">
        <v>45772.041666666664</v>
      </c>
      <c r="F24" s="15">
        <v>10.3</v>
      </c>
      <c r="G24" s="37"/>
      <c r="H24" s="15"/>
      <c r="I24" s="15"/>
      <c r="J24" s="15"/>
      <c r="K24" s="15"/>
      <c r="L24" s="35">
        <v>131</v>
      </c>
      <c r="M24" s="35">
        <v>30</v>
      </c>
      <c r="N24" s="15"/>
      <c r="O24" s="15"/>
      <c r="P24" s="14">
        <f t="shared" si="2"/>
        <v>161</v>
      </c>
      <c r="Q24" s="17" t="s">
        <v>32</v>
      </c>
      <c r="R24" s="14">
        <v>111217</v>
      </c>
      <c r="S24" s="23" t="s">
        <v>33</v>
      </c>
      <c r="T24" s="16" t="s">
        <v>161</v>
      </c>
      <c r="U24" s="16" t="s">
        <v>90</v>
      </c>
      <c r="V24" s="16">
        <v>1011609</v>
      </c>
      <c r="W24" s="16" t="s">
        <v>3955</v>
      </c>
      <c r="X24" s="16" t="s">
        <v>9127</v>
      </c>
    </row>
    <row r="25" spans="1:24">
      <c r="A25" s="15" t="s">
        <v>1303</v>
      </c>
      <c r="B25" s="15" t="s">
        <v>92</v>
      </c>
      <c r="C25" s="15" t="s">
        <v>9238</v>
      </c>
      <c r="D25" s="15" t="s">
        <v>94</v>
      </c>
      <c r="E25" s="24">
        <v>45772.763888888891</v>
      </c>
      <c r="F25" s="15">
        <v>10.3</v>
      </c>
      <c r="G25" s="37"/>
      <c r="H25" s="15"/>
      <c r="I25" s="15"/>
      <c r="J25" s="15"/>
      <c r="K25" s="15"/>
      <c r="L25" s="35">
        <v>131</v>
      </c>
      <c r="M25" s="35">
        <v>30</v>
      </c>
      <c r="N25" s="15"/>
      <c r="O25" s="15"/>
      <c r="P25" s="14">
        <f t="shared" si="2"/>
        <v>161</v>
      </c>
      <c r="Q25" s="17" t="s">
        <v>32</v>
      </c>
      <c r="R25" s="14">
        <v>111218</v>
      </c>
      <c r="S25" s="23" t="s">
        <v>33</v>
      </c>
      <c r="T25" s="16" t="s">
        <v>161</v>
      </c>
      <c r="U25" s="16" t="s">
        <v>90</v>
      </c>
      <c r="V25" s="16">
        <v>1011612</v>
      </c>
      <c r="W25" s="16" t="s">
        <v>3955</v>
      </c>
      <c r="X25" s="16" t="s">
        <v>9127</v>
      </c>
    </row>
    <row r="26" spans="1:24">
      <c r="A26" s="15" t="s">
        <v>86</v>
      </c>
      <c r="B26" s="15" t="s">
        <v>92</v>
      </c>
      <c r="C26" s="15" t="s">
        <v>9239</v>
      </c>
      <c r="D26" s="15" t="s">
        <v>159</v>
      </c>
      <c r="E26" s="24">
        <v>45772.041666666664</v>
      </c>
      <c r="F26" s="15">
        <v>10.3</v>
      </c>
      <c r="G26" s="37"/>
      <c r="H26" s="15"/>
      <c r="I26" s="15"/>
      <c r="J26" s="15"/>
      <c r="K26" s="15"/>
      <c r="L26" s="35">
        <v>131</v>
      </c>
      <c r="M26" s="35">
        <v>30</v>
      </c>
      <c r="N26" s="15"/>
      <c r="O26" s="15"/>
      <c r="P26" s="14">
        <f t="shared" si="2"/>
        <v>161</v>
      </c>
      <c r="Q26" s="17" t="s">
        <v>32</v>
      </c>
      <c r="R26" s="14">
        <v>111219</v>
      </c>
      <c r="S26" s="23" t="s">
        <v>33</v>
      </c>
      <c r="T26" s="16" t="s">
        <v>161</v>
      </c>
      <c r="U26" s="16" t="s">
        <v>90</v>
      </c>
      <c r="V26" s="16">
        <v>1011613</v>
      </c>
      <c r="W26" s="16" t="s">
        <v>3955</v>
      </c>
      <c r="X26" s="16" t="s">
        <v>9127</v>
      </c>
    </row>
    <row r="27" spans="1:24">
      <c r="A27" s="15" t="s">
        <v>1141</v>
      </c>
      <c r="B27" s="15" t="s">
        <v>92</v>
      </c>
      <c r="C27" s="15" t="s">
        <v>9240</v>
      </c>
      <c r="D27" s="15" t="s">
        <v>159</v>
      </c>
      <c r="E27" s="24">
        <v>45772.041666666664</v>
      </c>
      <c r="F27" s="15">
        <v>10.3</v>
      </c>
      <c r="G27" s="37"/>
      <c r="H27" s="15"/>
      <c r="I27" s="15"/>
      <c r="J27" s="15"/>
      <c r="K27" s="15"/>
      <c r="L27" s="35">
        <v>131</v>
      </c>
      <c r="M27" s="35">
        <v>30</v>
      </c>
      <c r="N27" s="15"/>
      <c r="O27" s="15"/>
      <c r="P27" s="14">
        <f t="shared" si="2"/>
        <v>161</v>
      </c>
      <c r="Q27" s="17" t="s">
        <v>32</v>
      </c>
      <c r="R27" s="14">
        <v>111220</v>
      </c>
      <c r="S27" s="23" t="s">
        <v>33</v>
      </c>
      <c r="T27" s="16" t="s">
        <v>161</v>
      </c>
      <c r="U27" s="16" t="s">
        <v>90</v>
      </c>
      <c r="V27" s="16">
        <v>1011614</v>
      </c>
      <c r="W27" s="16" t="s">
        <v>3955</v>
      </c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SUM(H22:H27)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759</v>
      </c>
      <c r="M28" s="11">
        <f t="shared" si="3"/>
        <v>177</v>
      </c>
      <c r="N28" s="11">
        <f t="shared" si="3"/>
        <v>30</v>
      </c>
      <c r="O28" s="11">
        <f t="shared" si="3"/>
        <v>0</v>
      </c>
      <c r="P28" s="11">
        <f t="shared" si="3"/>
        <v>966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4605</v>
      </c>
      <c r="B32" s="1564"/>
      <c r="C32" s="1564"/>
      <c r="D32" s="242"/>
      <c r="E32" s="41" t="s">
        <v>8995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 t="s">
        <v>500</v>
      </c>
      <c r="C33" s="1772"/>
      <c r="D33" s="1"/>
      <c r="E33" s="1"/>
    </row>
    <row r="34" spans="1:24">
      <c r="A34" s="5" t="s">
        <v>42</v>
      </c>
      <c r="B34" s="1772"/>
      <c r="C34" s="1772"/>
    </row>
    <row r="35" spans="1:24">
      <c r="A35" s="5" t="s">
        <v>43</v>
      </c>
      <c r="B35" s="1566">
        <v>358505099878</v>
      </c>
      <c r="C35" s="1565"/>
      <c r="D35" s="1"/>
      <c r="E35" s="1"/>
    </row>
    <row r="36" spans="1:24">
      <c r="A36" s="5" t="s">
        <v>44</v>
      </c>
      <c r="B36" s="1567">
        <v>0.5</v>
      </c>
      <c r="C36" s="1565"/>
      <c r="D36" s="1"/>
      <c r="E36" s="1"/>
    </row>
    <row r="38" spans="1:24" ht="23.25">
      <c r="A38" s="1559" t="s">
        <v>205</v>
      </c>
      <c r="B38" s="1559"/>
      <c r="C38" s="1559"/>
      <c r="D38" s="1559"/>
      <c r="E38" s="1559"/>
      <c r="F38" s="1559"/>
      <c r="G38" s="7"/>
      <c r="H38" s="1559" t="s">
        <v>9076</v>
      </c>
      <c r="I38" s="1559"/>
      <c r="J38" s="1559"/>
      <c r="K38" s="1559"/>
      <c r="L38" s="1559"/>
      <c r="M38" s="1559"/>
      <c r="N38" s="1559"/>
      <c r="O38" s="1559"/>
      <c r="P38" s="1559"/>
      <c r="Q38" s="1741" t="s">
        <v>9241</v>
      </c>
      <c r="R38" s="1742"/>
      <c r="S38" s="1742"/>
      <c r="T38" s="1742"/>
      <c r="U38" s="1742"/>
      <c r="V38" s="1742"/>
      <c r="W38" s="1742"/>
      <c r="X38" s="1742"/>
    </row>
    <row r="39" spans="1:24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  <c r="X39" s="8" t="s">
        <v>28</v>
      </c>
    </row>
    <row r="40" spans="1:24">
      <c r="A40" s="15" t="s">
        <v>152</v>
      </c>
      <c r="B40" s="15" t="s">
        <v>78</v>
      </c>
      <c r="C40" s="15" t="s">
        <v>9242</v>
      </c>
      <c r="D40" s="15" t="s">
        <v>99</v>
      </c>
      <c r="E40" s="24">
        <v>45772.277777777781</v>
      </c>
      <c r="F40" s="15">
        <v>10.8</v>
      </c>
      <c r="G40" s="37"/>
      <c r="H40" s="15"/>
      <c r="I40" s="15"/>
      <c r="J40" s="15"/>
      <c r="K40" s="15"/>
      <c r="L40" s="35">
        <v>131</v>
      </c>
      <c r="M40" s="35">
        <v>30</v>
      </c>
      <c r="N40" s="15"/>
      <c r="O40" s="15"/>
      <c r="P40" s="14">
        <f t="shared" ref="P40:P45" si="4">SUM(H40:O40)</f>
        <v>161</v>
      </c>
      <c r="Q40" s="17" t="s">
        <v>32</v>
      </c>
      <c r="R40" s="14">
        <v>111228</v>
      </c>
      <c r="S40" s="23" t="s">
        <v>33</v>
      </c>
      <c r="T40" s="16" t="s">
        <v>100</v>
      </c>
      <c r="U40" s="16" t="s">
        <v>90</v>
      </c>
      <c r="V40" s="16">
        <v>1011616</v>
      </c>
      <c r="W40" s="16" t="s">
        <v>9243</v>
      </c>
      <c r="X40" s="16" t="s">
        <v>9127</v>
      </c>
    </row>
    <row r="41" spans="1:24">
      <c r="A41" s="15" t="s">
        <v>7745</v>
      </c>
      <c r="B41" s="15" t="s">
        <v>78</v>
      </c>
      <c r="C41" s="15" t="s">
        <v>9244</v>
      </c>
      <c r="D41" s="15" t="s">
        <v>99</v>
      </c>
      <c r="E41" s="24">
        <v>45772.277777777781</v>
      </c>
      <c r="F41" s="15">
        <v>10.8</v>
      </c>
      <c r="G41" s="37"/>
      <c r="H41" s="15"/>
      <c r="I41" s="15"/>
      <c r="J41" s="15"/>
      <c r="K41" s="15"/>
      <c r="L41" s="15">
        <v>131</v>
      </c>
      <c r="M41" s="35">
        <v>30</v>
      </c>
      <c r="N41" s="15"/>
      <c r="O41" s="15"/>
      <c r="P41" s="14">
        <f t="shared" si="4"/>
        <v>161</v>
      </c>
      <c r="Q41" s="17" t="s">
        <v>32</v>
      </c>
      <c r="R41" s="14">
        <v>111229</v>
      </c>
      <c r="S41" s="23" t="s">
        <v>33</v>
      </c>
      <c r="T41" s="16" t="s">
        <v>100</v>
      </c>
      <c r="U41" s="16" t="s">
        <v>90</v>
      </c>
      <c r="V41" s="16">
        <v>1011617</v>
      </c>
      <c r="W41" s="16" t="s">
        <v>9243</v>
      </c>
      <c r="X41" s="16" t="s">
        <v>9127</v>
      </c>
    </row>
    <row r="42" spans="1:24">
      <c r="A42" s="15" t="s">
        <v>8425</v>
      </c>
      <c r="B42" s="15" t="s">
        <v>134</v>
      </c>
      <c r="C42" s="15" t="s">
        <v>9245</v>
      </c>
      <c r="D42" s="15" t="s">
        <v>2892</v>
      </c>
      <c r="E42" s="24">
        <v>45773.274305555555</v>
      </c>
      <c r="F42" s="15">
        <v>10.3</v>
      </c>
      <c r="G42" s="37"/>
      <c r="H42" s="15"/>
      <c r="I42" s="15"/>
      <c r="J42" s="15"/>
      <c r="K42" s="35">
        <v>54</v>
      </c>
      <c r="L42" s="35">
        <v>107</v>
      </c>
      <c r="M42" s="15"/>
      <c r="N42" s="15"/>
      <c r="O42" s="15"/>
      <c r="P42" s="14">
        <f t="shared" si="4"/>
        <v>161</v>
      </c>
      <c r="Q42" s="17" t="s">
        <v>32</v>
      </c>
      <c r="R42" s="14">
        <v>111230</v>
      </c>
      <c r="S42" s="23" t="s">
        <v>33</v>
      </c>
      <c r="T42" s="16" t="s">
        <v>161</v>
      </c>
      <c r="U42" s="16" t="s">
        <v>90</v>
      </c>
      <c r="V42" s="16">
        <v>1011618</v>
      </c>
      <c r="W42" s="16" t="s">
        <v>9246</v>
      </c>
      <c r="X42" s="16" t="s">
        <v>9127</v>
      </c>
    </row>
    <row r="43" spans="1:24">
      <c r="A43" s="15" t="s">
        <v>8425</v>
      </c>
      <c r="B43" s="15" t="s">
        <v>134</v>
      </c>
      <c r="C43" s="15" t="s">
        <v>9247</v>
      </c>
      <c r="D43" s="15" t="s">
        <v>2892</v>
      </c>
      <c r="E43" s="24">
        <v>45773.274305555555</v>
      </c>
      <c r="F43" s="15">
        <v>10.3</v>
      </c>
      <c r="G43" s="37"/>
      <c r="H43" s="15"/>
      <c r="I43" s="15"/>
      <c r="J43" s="15"/>
      <c r="K43" s="35">
        <v>54</v>
      </c>
      <c r="L43" s="15">
        <v>107</v>
      </c>
      <c r="M43" s="15"/>
      <c r="N43" s="15"/>
      <c r="O43" s="15"/>
      <c r="P43" s="14">
        <f t="shared" si="4"/>
        <v>161</v>
      </c>
      <c r="Q43" s="17" t="s">
        <v>32</v>
      </c>
      <c r="R43" s="14">
        <v>111246</v>
      </c>
      <c r="S43" s="23" t="s">
        <v>33</v>
      </c>
      <c r="T43" s="16" t="s">
        <v>161</v>
      </c>
      <c r="U43" s="16" t="s">
        <v>90</v>
      </c>
      <c r="V43" s="16">
        <v>1011619</v>
      </c>
      <c r="W43" s="16" t="s">
        <v>9246</v>
      </c>
      <c r="X43" s="16" t="s">
        <v>9127</v>
      </c>
    </row>
    <row r="44" spans="1:24">
      <c r="A44" s="15" t="s">
        <v>152</v>
      </c>
      <c r="B44" s="15" t="s">
        <v>78</v>
      </c>
      <c r="C44" s="15" t="s">
        <v>9248</v>
      </c>
      <c r="D44" s="15" t="s">
        <v>99</v>
      </c>
      <c r="E44" s="24">
        <v>45772.277777777781</v>
      </c>
      <c r="F44" s="15">
        <v>10.8</v>
      </c>
      <c r="G44" s="37"/>
      <c r="H44" s="15"/>
      <c r="I44" s="15"/>
      <c r="J44" s="15"/>
      <c r="K44" s="15"/>
      <c r="L44" s="15">
        <v>161</v>
      </c>
      <c r="M44" s="15"/>
      <c r="N44" s="15"/>
      <c r="O44" s="15"/>
      <c r="P44" s="14">
        <f t="shared" si="4"/>
        <v>161</v>
      </c>
      <c r="Q44" s="17" t="s">
        <v>32</v>
      </c>
      <c r="R44" s="14">
        <v>111232</v>
      </c>
      <c r="S44" s="23" t="s">
        <v>33</v>
      </c>
      <c r="T44" s="16" t="s">
        <v>100</v>
      </c>
      <c r="U44" s="16" t="s">
        <v>90</v>
      </c>
      <c r="V44" s="16">
        <v>1011620</v>
      </c>
      <c r="W44" s="16" t="s">
        <v>9243</v>
      </c>
      <c r="X44" s="16" t="s">
        <v>9127</v>
      </c>
    </row>
    <row r="45" spans="1:24">
      <c r="A45" s="15" t="s">
        <v>937</v>
      </c>
      <c r="B45" s="15" t="s">
        <v>78</v>
      </c>
      <c r="C45" s="15" t="s">
        <v>9249</v>
      </c>
      <c r="D45" s="15" t="s">
        <v>99</v>
      </c>
      <c r="E45" s="24">
        <v>45772.277777777781</v>
      </c>
      <c r="F45" s="15">
        <v>10.8</v>
      </c>
      <c r="G45" s="37"/>
      <c r="H45" s="15"/>
      <c r="I45" s="15"/>
      <c r="J45" s="15"/>
      <c r="K45" s="15"/>
      <c r="L45" s="15">
        <v>131</v>
      </c>
      <c r="M45" s="35">
        <v>30</v>
      </c>
      <c r="N45" s="15"/>
      <c r="O45" s="15"/>
      <c r="P45" s="14">
        <f t="shared" si="4"/>
        <v>161</v>
      </c>
      <c r="Q45" s="17" t="s">
        <v>32</v>
      </c>
      <c r="R45" s="14">
        <v>111233</v>
      </c>
      <c r="S45" s="23" t="s">
        <v>33</v>
      </c>
      <c r="T45" s="16" t="s">
        <v>100</v>
      </c>
      <c r="U45" s="16" t="s">
        <v>90</v>
      </c>
      <c r="V45" s="16">
        <v>1011621</v>
      </c>
      <c r="W45" s="16" t="s">
        <v>9243</v>
      </c>
      <c r="X45" s="16" t="s">
        <v>9127</v>
      </c>
    </row>
    <row r="46" spans="1:24">
      <c r="A46" s="11" t="s">
        <v>19</v>
      </c>
      <c r="B46" s="7"/>
      <c r="C46" s="7"/>
      <c r="D46" s="7"/>
      <c r="E46" s="11"/>
      <c r="F46" s="7"/>
      <c r="G46" s="7"/>
      <c r="H46" s="11">
        <f t="shared" ref="H46:P46" si="5">SUM(H40:H45)</f>
        <v>0</v>
      </c>
      <c r="I46" s="11">
        <f t="shared" si="5"/>
        <v>0</v>
      </c>
      <c r="J46" s="11">
        <f t="shared" si="5"/>
        <v>0</v>
      </c>
      <c r="K46" s="11">
        <f t="shared" si="5"/>
        <v>108</v>
      </c>
      <c r="L46" s="11">
        <f t="shared" si="5"/>
        <v>768</v>
      </c>
      <c r="M46" s="11">
        <f t="shared" si="5"/>
        <v>90</v>
      </c>
      <c r="N46" s="11">
        <f t="shared" si="5"/>
        <v>0</v>
      </c>
      <c r="O46" s="11">
        <f t="shared" si="5"/>
        <v>0</v>
      </c>
      <c r="P46" s="11">
        <f t="shared" si="5"/>
        <v>966</v>
      </c>
      <c r="Q46" s="12"/>
      <c r="R46" s="12"/>
      <c r="S46" s="12"/>
      <c r="T46" s="12"/>
      <c r="U46" s="12"/>
      <c r="V46" s="12"/>
      <c r="W46" s="12"/>
      <c r="X46" s="12"/>
    </row>
    <row r="47" spans="1:24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>
      <c r="A48" s="166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 ht="18">
      <c r="A49" s="187" t="s">
        <v>35</v>
      </c>
      <c r="B49" s="186" t="s">
        <v>36</v>
      </c>
      <c r="C49" s="239" t="s">
        <v>37</v>
      </c>
      <c r="D49" s="24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4" t="s">
        <v>161</v>
      </c>
      <c r="B50" s="1564" t="s">
        <v>7158</v>
      </c>
      <c r="C50" s="1564"/>
      <c r="D50" s="242"/>
      <c r="E50" s="41" t="s">
        <v>8995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4" t="s">
        <v>100</v>
      </c>
      <c r="B51" s="1564" t="s">
        <v>7138</v>
      </c>
      <c r="C51" s="1564"/>
      <c r="D51" s="1"/>
      <c r="E51" s="4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5" t="s">
        <v>42</v>
      </c>
      <c r="B52" s="1772" t="s">
        <v>7334</v>
      </c>
      <c r="C52" s="1772"/>
      <c r="D52" s="1"/>
      <c r="E52" s="1"/>
    </row>
    <row r="53" spans="1:24">
      <c r="A53" s="5" t="s">
        <v>42</v>
      </c>
      <c r="B53" s="1772"/>
      <c r="C53" s="1772"/>
    </row>
    <row r="54" spans="1:24">
      <c r="A54" s="5" t="s">
        <v>43</v>
      </c>
      <c r="B54" s="1566">
        <v>358400711249</v>
      </c>
      <c r="C54" s="1565"/>
      <c r="D54" s="1"/>
      <c r="E54" s="1"/>
    </row>
    <row r="55" spans="1:24">
      <c r="A55" s="5" t="s">
        <v>44</v>
      </c>
      <c r="B55" s="1567">
        <v>0.58333333333333337</v>
      </c>
      <c r="C55" s="1565"/>
      <c r="D55" s="1"/>
      <c r="E55" s="1"/>
    </row>
    <row r="57" spans="1:24" ht="23.25">
      <c r="A57" s="1559" t="s">
        <v>155</v>
      </c>
      <c r="B57" s="1559"/>
      <c r="C57" s="1559"/>
      <c r="D57" s="1559"/>
      <c r="E57" s="1559"/>
      <c r="F57" s="1559"/>
      <c r="G57" s="7"/>
      <c r="H57" s="1559" t="s">
        <v>9076</v>
      </c>
      <c r="I57" s="1559"/>
      <c r="J57" s="1559"/>
      <c r="K57" s="1559"/>
      <c r="L57" s="1559"/>
      <c r="M57" s="1559"/>
      <c r="N57" s="1559"/>
      <c r="O57" s="1559"/>
      <c r="P57" s="1559"/>
      <c r="Q57" s="1741" t="s">
        <v>9250</v>
      </c>
      <c r="R57" s="1742"/>
      <c r="S57" s="1742"/>
      <c r="T57" s="1742"/>
      <c r="U57" s="1742"/>
      <c r="V57" s="1742"/>
      <c r="W57" s="1742"/>
      <c r="X57" s="1742"/>
    </row>
    <row r="58" spans="1:24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9" t="s">
        <v>15</v>
      </c>
      <c r="M58" s="9" t="s">
        <v>16</v>
      </c>
      <c r="N58" s="9" t="s">
        <v>17</v>
      </c>
      <c r="O58" s="10" t="s">
        <v>18</v>
      </c>
      <c r="P58" s="8" t="s">
        <v>19</v>
      </c>
      <c r="Q58" s="8" t="s">
        <v>20</v>
      </c>
      <c r="R58" s="8" t="s">
        <v>9</v>
      </c>
      <c r="S58" s="8" t="s">
        <v>21</v>
      </c>
      <c r="T58" s="8" t="s">
        <v>24</v>
      </c>
      <c r="U58" s="8" t="s">
        <v>25</v>
      </c>
      <c r="V58" s="8" t="s">
        <v>26</v>
      </c>
      <c r="W58" s="8" t="s">
        <v>27</v>
      </c>
      <c r="X58" s="8" t="s">
        <v>28</v>
      </c>
    </row>
    <row r="59" spans="1:24">
      <c r="A59" s="15" t="s">
        <v>142</v>
      </c>
      <c r="B59" s="15" t="s">
        <v>72</v>
      </c>
      <c r="C59" s="15" t="s">
        <v>9251</v>
      </c>
      <c r="D59" s="15" t="s">
        <v>71</v>
      </c>
      <c r="E59" s="24">
        <v>45771.711805555555</v>
      </c>
      <c r="F59" s="15">
        <v>14.5</v>
      </c>
      <c r="G59" s="37"/>
      <c r="H59" s="15"/>
      <c r="I59" s="15"/>
      <c r="J59" s="15"/>
      <c r="K59" s="35">
        <v>27</v>
      </c>
      <c r="L59" s="15">
        <v>54</v>
      </c>
      <c r="M59" s="35">
        <v>54</v>
      </c>
      <c r="N59" s="15">
        <v>26</v>
      </c>
      <c r="O59" s="15"/>
      <c r="P59" s="14">
        <f>SUM(H59:O59)</f>
        <v>161</v>
      </c>
      <c r="Q59" s="14" t="s">
        <v>30</v>
      </c>
      <c r="R59" s="14">
        <v>111243</v>
      </c>
      <c r="S59" s="14" t="s">
        <v>31</v>
      </c>
      <c r="T59" s="16" t="s">
        <v>169</v>
      </c>
      <c r="U59" s="16"/>
      <c r="V59" s="16">
        <v>1011622</v>
      </c>
      <c r="W59" s="16" t="s">
        <v>9252</v>
      </c>
      <c r="X59" s="16"/>
    </row>
    <row r="60" spans="1:24">
      <c r="A60" s="15" t="s">
        <v>150</v>
      </c>
      <c r="B60" s="15" t="s">
        <v>57</v>
      </c>
      <c r="C60" s="15" t="s">
        <v>9253</v>
      </c>
      <c r="D60" s="15" t="s">
        <v>56</v>
      </c>
      <c r="E60" s="24">
        <v>45772.229166666664</v>
      </c>
      <c r="F60" s="15">
        <v>10.3</v>
      </c>
      <c r="G60" s="343" t="s">
        <v>9180</v>
      </c>
      <c r="H60" s="15"/>
      <c r="I60" s="15"/>
      <c r="J60" s="35">
        <v>157</v>
      </c>
      <c r="K60" s="35">
        <v>176</v>
      </c>
      <c r="L60" s="15"/>
      <c r="M60" s="15"/>
      <c r="N60" s="15"/>
      <c r="O60" s="15"/>
      <c r="P60" s="14">
        <f>SUM(H60:O60)</f>
        <v>333</v>
      </c>
      <c r="Q60" s="14" t="s">
        <v>30</v>
      </c>
      <c r="R60" s="14">
        <v>111244</v>
      </c>
      <c r="S60" s="14" t="s">
        <v>31</v>
      </c>
      <c r="T60" s="16" t="s">
        <v>169</v>
      </c>
      <c r="U60" s="16" t="s">
        <v>90</v>
      </c>
      <c r="V60" s="16">
        <v>1011623</v>
      </c>
      <c r="W60" s="16" t="s">
        <v>9254</v>
      </c>
      <c r="X60" s="16"/>
    </row>
    <row r="61" spans="1:24">
      <c r="A61" s="15" t="s">
        <v>120</v>
      </c>
      <c r="B61" s="15" t="s">
        <v>78</v>
      </c>
      <c r="C61" s="15" t="s">
        <v>9255</v>
      </c>
      <c r="D61" s="15" t="s">
        <v>99</v>
      </c>
      <c r="E61" s="24">
        <v>45772.277777777781</v>
      </c>
      <c r="F61" s="15">
        <v>10.8</v>
      </c>
      <c r="G61" s="37"/>
      <c r="H61" s="15"/>
      <c r="I61" s="15"/>
      <c r="J61" s="15"/>
      <c r="K61" s="15"/>
      <c r="L61" s="15"/>
      <c r="M61" s="15">
        <v>80</v>
      </c>
      <c r="N61" s="15">
        <v>81</v>
      </c>
      <c r="O61" s="15"/>
      <c r="P61" s="14">
        <f>SUM(H61:O61)</f>
        <v>161</v>
      </c>
      <c r="Q61" s="17" t="s">
        <v>32</v>
      </c>
      <c r="R61" s="14">
        <v>111227</v>
      </c>
      <c r="S61" s="23" t="s">
        <v>33</v>
      </c>
      <c r="T61" s="16" t="s">
        <v>100</v>
      </c>
      <c r="U61" s="16" t="s">
        <v>90</v>
      </c>
      <c r="V61" s="16">
        <v>1011624</v>
      </c>
      <c r="W61" s="16" t="s">
        <v>9243</v>
      </c>
      <c r="X61" s="16" t="s">
        <v>9127</v>
      </c>
    </row>
    <row r="62" spans="1:24">
      <c r="A62" s="15" t="s">
        <v>111</v>
      </c>
      <c r="B62" s="15" t="s">
        <v>65</v>
      </c>
      <c r="C62" s="15" t="s">
        <v>9256</v>
      </c>
      <c r="D62" s="15" t="s">
        <v>64</v>
      </c>
      <c r="E62" s="528">
        <v>45772.472222222219</v>
      </c>
      <c r="F62" s="15">
        <v>14.8</v>
      </c>
      <c r="G62" s="37"/>
      <c r="H62" s="15"/>
      <c r="I62" s="15"/>
      <c r="J62" s="15"/>
      <c r="K62" s="15"/>
      <c r="L62" s="15">
        <v>161</v>
      </c>
      <c r="M62" s="15"/>
      <c r="N62" s="15"/>
      <c r="O62" s="15"/>
      <c r="P62" s="14">
        <f>SUM(H62:O62)</f>
        <v>161</v>
      </c>
      <c r="Q62" s="14" t="s">
        <v>30</v>
      </c>
      <c r="R62" s="14">
        <v>111231</v>
      </c>
      <c r="S62" s="23" t="s">
        <v>33</v>
      </c>
      <c r="T62" s="16" t="s">
        <v>169</v>
      </c>
      <c r="U62" s="16" t="s">
        <v>90</v>
      </c>
      <c r="V62" s="16">
        <v>1011625</v>
      </c>
      <c r="W62" s="16" t="s">
        <v>9257</v>
      </c>
      <c r="X62" s="16" t="s">
        <v>9127</v>
      </c>
    </row>
    <row r="63" spans="1:24">
      <c r="A63" s="15" t="s">
        <v>8538</v>
      </c>
      <c r="B63" s="15" t="s">
        <v>57</v>
      </c>
      <c r="C63" s="15" t="s">
        <v>9258</v>
      </c>
      <c r="D63" s="15" t="s">
        <v>56</v>
      </c>
      <c r="E63" s="528">
        <v>45773.229166666664</v>
      </c>
      <c r="F63" s="15">
        <v>10.3</v>
      </c>
      <c r="G63" s="37"/>
      <c r="H63" s="15"/>
      <c r="I63" s="15"/>
      <c r="J63" s="15"/>
      <c r="K63" s="35">
        <v>81</v>
      </c>
      <c r="L63" s="15"/>
      <c r="M63" s="15"/>
      <c r="N63" s="15"/>
      <c r="O63" s="15"/>
      <c r="P63" s="14">
        <f>SUM(H63:O63)</f>
        <v>81</v>
      </c>
      <c r="Q63" s="14" t="s">
        <v>30</v>
      </c>
      <c r="R63" s="14">
        <v>111274</v>
      </c>
      <c r="S63" s="14" t="s">
        <v>31</v>
      </c>
      <c r="T63" s="16" t="s">
        <v>169</v>
      </c>
      <c r="U63" s="16" t="s">
        <v>90</v>
      </c>
      <c r="V63" s="16">
        <v>1011626</v>
      </c>
      <c r="W63" s="16" t="s">
        <v>9259</v>
      </c>
      <c r="X63" s="16"/>
    </row>
    <row r="64" spans="1:24">
      <c r="A64" s="11" t="s">
        <v>19</v>
      </c>
      <c r="B64" s="7"/>
      <c r="C64" s="7"/>
      <c r="D64" s="7"/>
      <c r="E64" s="11"/>
      <c r="F64" s="7"/>
      <c r="G64" s="7"/>
      <c r="H64" s="11">
        <f>SUM(H59:H62)</f>
        <v>0</v>
      </c>
      <c r="I64" s="11">
        <f>SUM(I59:I62)</f>
        <v>0</v>
      </c>
      <c r="J64" s="11">
        <f>SUM(J59:J62)</f>
        <v>157</v>
      </c>
      <c r="K64" s="11">
        <f>SUM(K59:K63)</f>
        <v>284</v>
      </c>
      <c r="L64" s="11">
        <f>SUM(L59:L62)</f>
        <v>215</v>
      </c>
      <c r="M64" s="11">
        <f>SUM(M59:M62)</f>
        <v>134</v>
      </c>
      <c r="N64" s="11">
        <f>SUM(N59:N62)</f>
        <v>107</v>
      </c>
      <c r="O64" s="11">
        <f>SUM(O59:O62)</f>
        <v>0</v>
      </c>
      <c r="P64" s="11">
        <f>SUM(P59:P63)</f>
        <v>897</v>
      </c>
      <c r="Q64" s="12"/>
      <c r="R64" s="12"/>
      <c r="S64" s="12"/>
      <c r="T64" s="12"/>
      <c r="U64" s="12"/>
      <c r="V64" s="12"/>
      <c r="W64" s="12"/>
      <c r="X64" s="12"/>
    </row>
    <row r="65" spans="1:23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166" t="s">
        <v>34</v>
      </c>
      <c r="B66" s="1562"/>
      <c r="C66" s="1562"/>
      <c r="D66" s="1562"/>
      <c r="E66" s="1"/>
      <c r="F66" s="1"/>
      <c r="G66" s="1"/>
      <c r="H66" s="1"/>
      <c r="I66" s="1"/>
      <c r="J66" s="1563"/>
      <c r="K66" s="1563"/>
      <c r="L66" s="156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">
      <c r="A67" s="187" t="s">
        <v>35</v>
      </c>
      <c r="B67" s="186" t="s">
        <v>36</v>
      </c>
      <c r="C67" s="239" t="s">
        <v>37</v>
      </c>
      <c r="D67" s="24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4" t="s">
        <v>100</v>
      </c>
      <c r="B68" s="1564" t="s">
        <v>7158</v>
      </c>
      <c r="C68" s="1564"/>
      <c r="D68" s="242"/>
      <c r="E68" s="41" t="s">
        <v>8995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4" t="s">
        <v>169</v>
      </c>
      <c r="B69" s="1564" t="s">
        <v>7138</v>
      </c>
      <c r="C69" s="1564"/>
      <c r="D69" s="1"/>
      <c r="E69" s="4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5" t="s">
        <v>42</v>
      </c>
      <c r="B70" s="1772" t="s">
        <v>309</v>
      </c>
      <c r="C70" s="1772"/>
      <c r="D70" s="1"/>
      <c r="E70" s="1"/>
    </row>
    <row r="71" spans="1:23">
      <c r="A71" s="5" t="s">
        <v>42</v>
      </c>
      <c r="B71" s="1566"/>
      <c r="C71" s="1565"/>
    </row>
    <row r="72" spans="1:23">
      <c r="A72" s="5" t="s">
        <v>43</v>
      </c>
      <c r="B72" s="1566">
        <v>358401726394</v>
      </c>
      <c r="C72" s="1565"/>
      <c r="D72" s="1"/>
      <c r="E72" s="1"/>
    </row>
    <row r="73" spans="1:23">
      <c r="A73" s="5" t="s">
        <v>44</v>
      </c>
      <c r="B73" s="1567">
        <v>0.66666666666666663</v>
      </c>
      <c r="C73" s="1565"/>
      <c r="D73" s="1"/>
      <c r="E73" s="1"/>
    </row>
  </sheetData>
  <mergeCells count="43">
    <mergeCell ref="Q1:X1"/>
    <mergeCell ref="B11:D11"/>
    <mergeCell ref="J11:L11"/>
    <mergeCell ref="B13:C13"/>
    <mergeCell ref="A38:F38"/>
    <mergeCell ref="H38:P38"/>
    <mergeCell ref="Q38:X38"/>
    <mergeCell ref="Q20:X20"/>
    <mergeCell ref="B32:C32"/>
    <mergeCell ref="B33:C33"/>
    <mergeCell ref="B34:C34"/>
    <mergeCell ref="H20:P20"/>
    <mergeCell ref="A1:F1"/>
    <mergeCell ref="H1:P1"/>
    <mergeCell ref="B14:C14"/>
    <mergeCell ref="B48:D48"/>
    <mergeCell ref="J48:L48"/>
    <mergeCell ref="B15:C15"/>
    <mergeCell ref="B16:C16"/>
    <mergeCell ref="B17:C17"/>
    <mergeCell ref="B18:C18"/>
    <mergeCell ref="A20:F20"/>
    <mergeCell ref="B35:C35"/>
    <mergeCell ref="B36:C36"/>
    <mergeCell ref="B30:D30"/>
    <mergeCell ref="J30:L30"/>
    <mergeCell ref="B50:C50"/>
    <mergeCell ref="B52:C52"/>
    <mergeCell ref="B53:C53"/>
    <mergeCell ref="B54:C54"/>
    <mergeCell ref="B55:C55"/>
    <mergeCell ref="B51:C51"/>
    <mergeCell ref="A57:F57"/>
    <mergeCell ref="H57:P57"/>
    <mergeCell ref="Q57:X57"/>
    <mergeCell ref="B66:D66"/>
    <mergeCell ref="J66:L66"/>
    <mergeCell ref="B68:C68"/>
    <mergeCell ref="B70:C70"/>
    <mergeCell ref="B71:C71"/>
    <mergeCell ref="B72:C72"/>
    <mergeCell ref="B73:C73"/>
    <mergeCell ref="B69:C69"/>
  </mergeCells>
  <pageMargins left="0.7" right="0.7" top="0.75" bottom="0.75" header="0.3" footer="0.3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008A1-EB71-43D2-AF8C-D54401CFBCD4}">
  <sheetPr>
    <tabColor rgb="FFFF9900"/>
  </sheetPr>
  <dimension ref="A1:X91"/>
  <sheetViews>
    <sheetView topLeftCell="A62" workbookViewId="0">
      <selection activeCell="F102" sqref="F102"/>
    </sheetView>
  </sheetViews>
  <sheetFormatPr defaultColWidth="11.42578125" defaultRowHeight="15"/>
  <cols>
    <col min="1" max="1" width="25.42578125" customWidth="1"/>
    <col min="2" max="2" width="11.85546875" customWidth="1"/>
    <col min="3" max="3" width="19.28515625" customWidth="1"/>
    <col min="4" max="4" width="12.42578125" customWidth="1"/>
    <col min="5" max="5" width="21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9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9260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9261</v>
      </c>
      <c r="D3" s="15" t="s">
        <v>56</v>
      </c>
      <c r="E3" s="24">
        <v>45767.229166666664</v>
      </c>
      <c r="F3" s="15">
        <v>10.3</v>
      </c>
      <c r="G3" s="37"/>
      <c r="H3" s="15"/>
      <c r="I3" s="15"/>
      <c r="J3" s="15">
        <v>150</v>
      </c>
      <c r="K3" s="15">
        <v>204</v>
      </c>
      <c r="L3" s="15"/>
      <c r="M3" s="15"/>
      <c r="N3" s="15"/>
      <c r="O3" s="15"/>
      <c r="P3" s="14">
        <f t="shared" ref="P3:P9" si="0">SUM(H3:O3)</f>
        <v>354</v>
      </c>
      <c r="Q3" s="14" t="s">
        <v>30</v>
      </c>
      <c r="R3" s="14">
        <v>111158</v>
      </c>
      <c r="S3" s="14" t="s">
        <v>31</v>
      </c>
      <c r="T3" s="16" t="s">
        <v>169</v>
      </c>
      <c r="U3" s="16" t="s">
        <v>90</v>
      </c>
      <c r="V3" s="16">
        <v>1011558</v>
      </c>
      <c r="W3" s="16" t="s">
        <v>9262</v>
      </c>
      <c r="X3" s="16"/>
    </row>
    <row r="4" spans="1:24">
      <c r="A4" s="15" t="s">
        <v>8538</v>
      </c>
      <c r="B4" s="15" t="s">
        <v>57</v>
      </c>
      <c r="C4" s="15" t="s">
        <v>9263</v>
      </c>
      <c r="D4" s="15" t="s">
        <v>56</v>
      </c>
      <c r="E4" s="24">
        <v>45768.229166666664</v>
      </c>
      <c r="F4" s="15">
        <v>10.3</v>
      </c>
      <c r="G4" s="37"/>
      <c r="H4" s="15"/>
      <c r="I4" s="15"/>
      <c r="J4" s="15"/>
      <c r="K4" s="15">
        <v>81</v>
      </c>
      <c r="L4" s="15"/>
      <c r="M4" s="15"/>
      <c r="N4" s="15"/>
      <c r="O4" s="15"/>
      <c r="P4" s="14">
        <f t="shared" si="0"/>
        <v>81</v>
      </c>
      <c r="Q4" s="14" t="s">
        <v>30</v>
      </c>
      <c r="R4" s="14">
        <v>111160</v>
      </c>
      <c r="S4" s="14" t="s">
        <v>31</v>
      </c>
      <c r="T4" s="16" t="s">
        <v>169</v>
      </c>
      <c r="U4" s="16" t="s">
        <v>9131</v>
      </c>
      <c r="V4" s="16">
        <v>1011559</v>
      </c>
      <c r="W4" s="16" t="s">
        <v>9264</v>
      </c>
      <c r="X4" s="16"/>
    </row>
    <row r="5" spans="1:24">
      <c r="A5" s="15" t="s">
        <v>9265</v>
      </c>
      <c r="B5" s="15" t="s">
        <v>57</v>
      </c>
      <c r="C5" s="15" t="s">
        <v>9266</v>
      </c>
      <c r="D5" s="15" t="s">
        <v>56</v>
      </c>
      <c r="E5" s="24">
        <v>45767.229166666664</v>
      </c>
      <c r="F5" s="15">
        <v>10.3</v>
      </c>
      <c r="G5" s="37"/>
      <c r="H5" s="15"/>
      <c r="I5" s="15"/>
      <c r="J5" s="15">
        <v>15</v>
      </c>
      <c r="K5" s="15">
        <v>49</v>
      </c>
      <c r="L5" s="15"/>
      <c r="M5" s="15"/>
      <c r="N5" s="15"/>
      <c r="O5" s="15"/>
      <c r="P5" s="14">
        <f t="shared" si="0"/>
        <v>64</v>
      </c>
      <c r="Q5" s="14" t="s">
        <v>30</v>
      </c>
      <c r="R5" s="14">
        <v>111159</v>
      </c>
      <c r="S5" s="14" t="s">
        <v>31</v>
      </c>
      <c r="T5" s="16" t="s">
        <v>169</v>
      </c>
      <c r="U5" s="16" t="s">
        <v>90</v>
      </c>
      <c r="V5" s="16">
        <v>1011560</v>
      </c>
      <c r="W5" s="16" t="s">
        <v>9262</v>
      </c>
      <c r="X5" s="16"/>
    </row>
    <row r="6" spans="1:24">
      <c r="A6" s="15" t="s">
        <v>8458</v>
      </c>
      <c r="B6" s="15" t="s">
        <v>57</v>
      </c>
      <c r="C6" s="15" t="s">
        <v>9267</v>
      </c>
      <c r="D6" s="15" t="s">
        <v>56</v>
      </c>
      <c r="E6" s="24">
        <v>45767.229166666664</v>
      </c>
      <c r="F6" s="15">
        <v>10.3</v>
      </c>
      <c r="G6" s="37"/>
      <c r="H6" s="15"/>
      <c r="I6" s="15"/>
      <c r="J6" s="15">
        <v>54</v>
      </c>
      <c r="K6" s="15"/>
      <c r="L6" s="15"/>
      <c r="M6" s="15"/>
      <c r="N6" s="15"/>
      <c r="O6" s="15"/>
      <c r="P6" s="14">
        <f t="shared" si="0"/>
        <v>54</v>
      </c>
      <c r="Q6" s="14" t="s">
        <v>30</v>
      </c>
      <c r="R6" s="14">
        <v>111161</v>
      </c>
      <c r="S6" s="14" t="s">
        <v>31</v>
      </c>
      <c r="T6" s="16" t="s">
        <v>169</v>
      </c>
      <c r="U6" s="16" t="s">
        <v>90</v>
      </c>
      <c r="V6" s="16">
        <v>1011561</v>
      </c>
      <c r="W6" s="16" t="s">
        <v>9262</v>
      </c>
      <c r="X6" s="16"/>
    </row>
    <row r="7" spans="1:24">
      <c r="A7" s="15" t="s">
        <v>122</v>
      </c>
      <c r="B7" s="15" t="s">
        <v>62</v>
      </c>
      <c r="C7" s="15" t="s">
        <v>9268</v>
      </c>
      <c r="D7" s="15" t="s">
        <v>61</v>
      </c>
      <c r="E7" s="24">
        <v>45766.767361111109</v>
      </c>
      <c r="F7" s="15">
        <v>13</v>
      </c>
      <c r="G7" s="37"/>
      <c r="H7" s="15"/>
      <c r="I7" s="15"/>
      <c r="J7" s="15">
        <v>81</v>
      </c>
      <c r="K7" s="15">
        <v>81</v>
      </c>
      <c r="L7" s="15"/>
      <c r="M7" s="15"/>
      <c r="N7" s="15"/>
      <c r="O7" s="15"/>
      <c r="P7" s="14">
        <f t="shared" si="0"/>
        <v>162</v>
      </c>
      <c r="Q7" s="14" t="s">
        <v>30</v>
      </c>
      <c r="R7" s="14">
        <v>111163</v>
      </c>
      <c r="S7" s="14" t="s">
        <v>31</v>
      </c>
      <c r="T7" s="16" t="s">
        <v>169</v>
      </c>
      <c r="U7" s="16" t="s">
        <v>90</v>
      </c>
      <c r="V7" s="16">
        <v>1011563</v>
      </c>
      <c r="W7" s="16" t="s">
        <v>9269</v>
      </c>
      <c r="X7" s="16"/>
    </row>
    <row r="8" spans="1:24" ht="25.5">
      <c r="A8" s="15" t="s">
        <v>111</v>
      </c>
      <c r="B8" s="15" t="s">
        <v>65</v>
      </c>
      <c r="C8" s="15" t="s">
        <v>9270</v>
      </c>
      <c r="D8" s="15" t="s">
        <v>64</v>
      </c>
      <c r="E8" s="24">
        <v>45765.472222222219</v>
      </c>
      <c r="F8" s="15">
        <v>14.8</v>
      </c>
      <c r="G8" s="37" t="s">
        <v>9271</v>
      </c>
      <c r="H8" s="15"/>
      <c r="I8" s="15"/>
      <c r="J8" s="15"/>
      <c r="K8" s="15"/>
      <c r="L8" s="15">
        <v>135</v>
      </c>
      <c r="M8" s="15">
        <v>26</v>
      </c>
      <c r="N8" s="15"/>
      <c r="O8" s="15"/>
      <c r="P8" s="14">
        <f t="shared" si="0"/>
        <v>161</v>
      </c>
      <c r="Q8" s="14" t="s">
        <v>30</v>
      </c>
      <c r="R8" s="14">
        <v>111162</v>
      </c>
      <c r="S8" s="23" t="s">
        <v>33</v>
      </c>
      <c r="T8" s="16" t="s">
        <v>169</v>
      </c>
      <c r="U8" s="16" t="s">
        <v>90</v>
      </c>
      <c r="V8" s="16">
        <v>1011562</v>
      </c>
      <c r="W8" s="16" t="s">
        <v>9272</v>
      </c>
      <c r="X8" s="16"/>
    </row>
    <row r="9" spans="1:24">
      <c r="A9" s="351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300</v>
      </c>
      <c r="K10" s="11">
        <f t="shared" si="1"/>
        <v>415</v>
      </c>
      <c r="L10" s="11">
        <f t="shared" si="1"/>
        <v>135</v>
      </c>
      <c r="M10" s="11">
        <f t="shared" si="1"/>
        <v>26</v>
      </c>
      <c r="N10" s="11">
        <f t="shared" si="1"/>
        <v>0</v>
      </c>
      <c r="O10" s="11">
        <f t="shared" si="1"/>
        <v>0</v>
      </c>
      <c r="P10" s="11">
        <f t="shared" si="1"/>
        <v>876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 t="e" cm="1">
        <f t="array" ref="G13">-'Monday week 16'!#REF!</f>
        <v>#REF!</v>
      </c>
      <c r="H13" s="1"/>
      <c r="I13" s="1"/>
      <c r="J13" s="1"/>
      <c r="K13" s="1">
        <v>354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4855</v>
      </c>
      <c r="B14" s="1564"/>
      <c r="C14" s="1564"/>
      <c r="D14" s="242"/>
      <c r="E14" s="41" t="s">
        <v>8995</v>
      </c>
      <c r="F14" s="1"/>
      <c r="G14" s="1">
        <f>+'Monday week 16'!J508</f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7334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566">
        <v>358400865340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567">
        <v>0.5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128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9273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519</v>
      </c>
      <c r="B22" s="15" t="s">
        <v>78</v>
      </c>
      <c r="C22" s="15" t="s">
        <v>9274</v>
      </c>
      <c r="D22" s="15" t="s">
        <v>99</v>
      </c>
      <c r="E22" s="24">
        <v>45767.252083333333</v>
      </c>
      <c r="F22" s="15">
        <v>10.8</v>
      </c>
      <c r="G22" s="37"/>
      <c r="H22" s="15"/>
      <c r="I22" s="15"/>
      <c r="J22" s="15"/>
      <c r="K22" s="15"/>
      <c r="L22" s="35">
        <v>107</v>
      </c>
      <c r="M22" s="35">
        <v>27</v>
      </c>
      <c r="N22" s="35">
        <v>27</v>
      </c>
      <c r="O22" s="15"/>
      <c r="P22" s="14">
        <f t="shared" ref="P22:P27" si="2">SUM(H22:O22)</f>
        <v>161</v>
      </c>
      <c r="Q22" s="17" t="s">
        <v>32</v>
      </c>
      <c r="R22" s="14">
        <v>111173</v>
      </c>
      <c r="S22" s="23" t="s">
        <v>33</v>
      </c>
      <c r="T22" s="16" t="s">
        <v>100</v>
      </c>
      <c r="U22" s="16" t="s">
        <v>90</v>
      </c>
      <c r="V22" s="16">
        <v>1011547</v>
      </c>
      <c r="W22" s="16" t="s">
        <v>9275</v>
      </c>
      <c r="X22" s="16"/>
    </row>
    <row r="23" spans="1:24">
      <c r="A23" s="15" t="s">
        <v>3866</v>
      </c>
      <c r="B23" s="15" t="s">
        <v>78</v>
      </c>
      <c r="C23" s="15" t="s">
        <v>9276</v>
      </c>
      <c r="D23" s="15" t="s">
        <v>99</v>
      </c>
      <c r="E23" s="24">
        <v>45767.252083333333</v>
      </c>
      <c r="F23" s="15">
        <v>10.8</v>
      </c>
      <c r="G23" s="37"/>
      <c r="H23" s="15"/>
      <c r="I23" s="15"/>
      <c r="J23" s="15"/>
      <c r="K23" s="15"/>
      <c r="L23" s="35">
        <v>134</v>
      </c>
      <c r="M23" s="35">
        <v>27</v>
      </c>
      <c r="N23" s="15"/>
      <c r="O23" s="15"/>
      <c r="P23" s="14">
        <f t="shared" si="2"/>
        <v>161</v>
      </c>
      <c r="Q23" s="17" t="s">
        <v>32</v>
      </c>
      <c r="R23" s="14">
        <v>111174</v>
      </c>
      <c r="S23" s="23" t="s">
        <v>33</v>
      </c>
      <c r="T23" s="16" t="s">
        <v>100</v>
      </c>
      <c r="U23" s="16" t="s">
        <v>90</v>
      </c>
      <c r="V23" s="16">
        <v>1011548</v>
      </c>
      <c r="W23" s="16" t="s">
        <v>9275</v>
      </c>
      <c r="X23" s="16"/>
    </row>
    <row r="24" spans="1:24">
      <c r="A24" s="15" t="s">
        <v>3866</v>
      </c>
      <c r="B24" s="15" t="s">
        <v>78</v>
      </c>
      <c r="C24" s="15" t="s">
        <v>9277</v>
      </c>
      <c r="D24" s="15" t="s">
        <v>99</v>
      </c>
      <c r="E24" s="24">
        <v>45767.252083333333</v>
      </c>
      <c r="F24" s="15">
        <v>10.8</v>
      </c>
      <c r="G24" s="37"/>
      <c r="H24" s="15"/>
      <c r="I24" s="15"/>
      <c r="J24" s="15"/>
      <c r="K24" s="15"/>
      <c r="L24" s="35">
        <v>134</v>
      </c>
      <c r="M24" s="35">
        <v>27</v>
      </c>
      <c r="N24" s="15"/>
      <c r="O24" s="15"/>
      <c r="P24" s="14">
        <f t="shared" si="2"/>
        <v>161</v>
      </c>
      <c r="Q24" s="17" t="s">
        <v>32</v>
      </c>
      <c r="R24" s="14">
        <v>111175</v>
      </c>
      <c r="S24" s="23" t="s">
        <v>33</v>
      </c>
      <c r="T24" s="16" t="s">
        <v>100</v>
      </c>
      <c r="U24" s="16" t="s">
        <v>90</v>
      </c>
      <c r="V24" s="16">
        <v>1011552</v>
      </c>
      <c r="W24" s="16" t="s">
        <v>9275</v>
      </c>
      <c r="X24" s="16"/>
    </row>
    <row r="25" spans="1:24">
      <c r="A25" s="15" t="s">
        <v>119</v>
      </c>
      <c r="B25" s="15" t="s">
        <v>78</v>
      </c>
      <c r="C25" s="15" t="s">
        <v>9278</v>
      </c>
      <c r="D25" s="15" t="s">
        <v>88</v>
      </c>
      <c r="E25" s="24">
        <v>45766.166666666664</v>
      </c>
      <c r="F25" s="15">
        <v>10.3</v>
      </c>
      <c r="G25" s="37"/>
      <c r="H25" s="15"/>
      <c r="I25" s="15"/>
      <c r="J25" s="15"/>
      <c r="K25" s="35">
        <v>80</v>
      </c>
      <c r="L25" s="35">
        <v>81</v>
      </c>
      <c r="M25" s="15"/>
      <c r="N25" s="15"/>
      <c r="O25" s="15"/>
      <c r="P25" s="14">
        <f t="shared" si="2"/>
        <v>161</v>
      </c>
      <c r="Q25" s="17" t="s">
        <v>32</v>
      </c>
      <c r="R25" s="14">
        <v>111176</v>
      </c>
      <c r="S25" s="23" t="s">
        <v>33</v>
      </c>
      <c r="T25" s="16" t="s">
        <v>161</v>
      </c>
      <c r="U25" s="16" t="s">
        <v>90</v>
      </c>
      <c r="V25" s="16">
        <v>1011553</v>
      </c>
      <c r="W25" s="16" t="s">
        <v>4006</v>
      </c>
      <c r="X25" s="16"/>
    </row>
    <row r="26" spans="1:24">
      <c r="A26" s="15" t="s">
        <v>119</v>
      </c>
      <c r="B26" s="15" t="s">
        <v>92</v>
      </c>
      <c r="C26" s="15" t="s">
        <v>9279</v>
      </c>
      <c r="D26" s="15" t="s">
        <v>159</v>
      </c>
      <c r="E26" s="24">
        <v>45766.041666666664</v>
      </c>
      <c r="F26" s="15">
        <v>10.3</v>
      </c>
      <c r="G26" s="37"/>
      <c r="H26" s="15"/>
      <c r="I26" s="15"/>
      <c r="J26" s="15"/>
      <c r="K26" s="15"/>
      <c r="L26" s="15">
        <v>134</v>
      </c>
      <c r="M26" s="35">
        <v>27</v>
      </c>
      <c r="N26" s="15"/>
      <c r="O26" s="15"/>
      <c r="P26" s="14">
        <f t="shared" si="2"/>
        <v>161</v>
      </c>
      <c r="Q26" s="17" t="s">
        <v>32</v>
      </c>
      <c r="R26" s="14">
        <v>111177</v>
      </c>
      <c r="S26" s="23" t="s">
        <v>33</v>
      </c>
      <c r="T26" s="16" t="s">
        <v>161</v>
      </c>
      <c r="U26" s="16" t="s">
        <v>90</v>
      </c>
      <c r="V26" s="16">
        <v>1011554</v>
      </c>
      <c r="W26" s="16" t="s">
        <v>4006</v>
      </c>
      <c r="X26" s="16"/>
    </row>
    <row r="27" spans="1:24">
      <c r="A27" s="15" t="s">
        <v>8425</v>
      </c>
      <c r="B27" s="15" t="s">
        <v>134</v>
      </c>
      <c r="C27" s="15" t="s">
        <v>9280</v>
      </c>
      <c r="D27" s="15" t="s">
        <v>2892</v>
      </c>
      <c r="E27" s="24">
        <v>45766.274305555555</v>
      </c>
      <c r="F27" s="15">
        <v>10.3</v>
      </c>
      <c r="G27" s="37"/>
      <c r="H27" s="15"/>
      <c r="I27" s="15"/>
      <c r="J27" s="15"/>
      <c r="K27" s="35">
        <v>54</v>
      </c>
      <c r="L27" s="15">
        <v>107</v>
      </c>
      <c r="M27" s="15"/>
      <c r="N27" s="15"/>
      <c r="O27" s="15"/>
      <c r="P27" s="14">
        <f t="shared" si="2"/>
        <v>161</v>
      </c>
      <c r="Q27" s="17" t="s">
        <v>32</v>
      </c>
      <c r="R27" s="14">
        <v>111178</v>
      </c>
      <c r="S27" s="23" t="s">
        <v>33</v>
      </c>
      <c r="T27" s="16" t="s">
        <v>161</v>
      </c>
      <c r="U27" s="16" t="s">
        <v>90</v>
      </c>
      <c r="V27" s="16">
        <v>1011555</v>
      </c>
      <c r="W27" s="16" t="s">
        <v>9281</v>
      </c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SUM(H22:H27)</f>
        <v>0</v>
      </c>
      <c r="I28" s="11">
        <f t="shared" si="3"/>
        <v>0</v>
      </c>
      <c r="J28" s="11">
        <f t="shared" si="3"/>
        <v>0</v>
      </c>
      <c r="K28" s="11">
        <f t="shared" si="3"/>
        <v>134</v>
      </c>
      <c r="L28" s="11">
        <f t="shared" si="3"/>
        <v>697</v>
      </c>
      <c r="M28" s="11">
        <f t="shared" si="3"/>
        <v>108</v>
      </c>
      <c r="N28" s="11">
        <f t="shared" si="3"/>
        <v>27</v>
      </c>
      <c r="O28" s="11">
        <f t="shared" si="3"/>
        <v>0</v>
      </c>
      <c r="P28" s="11">
        <f t="shared" si="3"/>
        <v>966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100</v>
      </c>
      <c r="B32" s="1564" t="s">
        <v>7158</v>
      </c>
      <c r="C32" s="1564"/>
      <c r="D32" s="242"/>
      <c r="E32" s="41" t="s">
        <v>8995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161</v>
      </c>
      <c r="B33" s="1564" t="s">
        <v>7138</v>
      </c>
      <c r="C33" s="1564"/>
      <c r="D33" s="1"/>
      <c r="E33" s="4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 t="s">
        <v>9282</v>
      </c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566">
        <v>358400711249</v>
      </c>
      <c r="C36" s="1565"/>
      <c r="D36" s="1"/>
      <c r="E36" s="1"/>
    </row>
    <row r="37" spans="1:24">
      <c r="A37" s="5" t="s">
        <v>44</v>
      </c>
      <c r="B37" s="1567">
        <v>0.625</v>
      </c>
      <c r="C37" s="1565"/>
      <c r="D37" s="1"/>
      <c r="E37" s="1"/>
    </row>
    <row r="40" spans="1:24" ht="23.25">
      <c r="A40" s="1559" t="s">
        <v>139</v>
      </c>
      <c r="B40" s="1559"/>
      <c r="C40" s="1559"/>
      <c r="D40" s="1559"/>
      <c r="E40" s="1559"/>
      <c r="F40" s="1559"/>
      <c r="G40" s="7"/>
      <c r="H40" s="1559" t="s">
        <v>346</v>
      </c>
      <c r="I40" s="1559"/>
      <c r="J40" s="1559"/>
      <c r="K40" s="1559"/>
      <c r="L40" s="1559"/>
      <c r="M40" s="1559"/>
      <c r="N40" s="1559"/>
      <c r="O40" s="1559"/>
      <c r="P40" s="1559"/>
      <c r="Q40" s="1741" t="s">
        <v>8165</v>
      </c>
      <c r="R40" s="1742"/>
      <c r="S40" s="1742"/>
      <c r="T40" s="1742"/>
      <c r="U40" s="1742"/>
      <c r="V40" s="1742"/>
      <c r="W40" s="1742"/>
      <c r="X40" s="1742"/>
    </row>
    <row r="41" spans="1:24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>
      <c r="A42" s="15" t="s">
        <v>2837</v>
      </c>
      <c r="B42" s="15" t="s">
        <v>78</v>
      </c>
      <c r="C42" s="15" t="s">
        <v>9283</v>
      </c>
      <c r="D42" s="15" t="s">
        <v>99</v>
      </c>
      <c r="E42" s="24">
        <v>45767.274305555555</v>
      </c>
      <c r="F42" s="15">
        <v>10.8</v>
      </c>
      <c r="G42" s="37"/>
      <c r="H42" s="15"/>
      <c r="I42" s="15"/>
      <c r="J42" s="15"/>
      <c r="K42" s="15"/>
      <c r="L42" s="15">
        <v>134</v>
      </c>
      <c r="M42" s="35">
        <v>27</v>
      </c>
      <c r="N42" s="15"/>
      <c r="O42" s="15"/>
      <c r="P42" s="14">
        <f>SUM(H42:O42)</f>
        <v>161</v>
      </c>
      <c r="Q42" s="17" t="s">
        <v>32</v>
      </c>
      <c r="R42" s="14">
        <v>111179</v>
      </c>
      <c r="S42" s="23" t="s">
        <v>33</v>
      </c>
      <c r="T42" s="16" t="s">
        <v>100</v>
      </c>
      <c r="U42" s="16" t="s">
        <v>90</v>
      </c>
      <c r="V42" s="16">
        <v>1011565</v>
      </c>
      <c r="W42" s="16" t="s">
        <v>9275</v>
      </c>
      <c r="X42" s="16"/>
    </row>
    <row r="43" spans="1:24">
      <c r="A43" s="15" t="s">
        <v>7745</v>
      </c>
      <c r="B43" s="15" t="s">
        <v>78</v>
      </c>
      <c r="C43" s="15" t="s">
        <v>9284</v>
      </c>
      <c r="D43" s="15" t="s">
        <v>99</v>
      </c>
      <c r="E43" s="24">
        <v>45767.274305555555</v>
      </c>
      <c r="F43" s="15">
        <v>10.8</v>
      </c>
      <c r="G43" s="37"/>
      <c r="H43" s="15"/>
      <c r="I43" s="15"/>
      <c r="J43" s="15"/>
      <c r="K43" s="15"/>
      <c r="L43" s="15">
        <v>134</v>
      </c>
      <c r="M43" s="15">
        <v>27</v>
      </c>
      <c r="N43" s="15"/>
      <c r="O43" s="15"/>
      <c r="P43" s="14">
        <f>SUM(H43:O43)</f>
        <v>161</v>
      </c>
      <c r="Q43" s="17" t="s">
        <v>32</v>
      </c>
      <c r="R43" s="14">
        <v>111180</v>
      </c>
      <c r="S43" s="23" t="s">
        <v>33</v>
      </c>
      <c r="T43" s="16" t="s">
        <v>100</v>
      </c>
      <c r="U43" s="16" t="s">
        <v>90</v>
      </c>
      <c r="V43" s="16">
        <v>1011567</v>
      </c>
      <c r="W43" s="16" t="s">
        <v>9275</v>
      </c>
      <c r="X43" s="16"/>
    </row>
    <row r="44" spans="1:24">
      <c r="A44" s="15" t="s">
        <v>2837</v>
      </c>
      <c r="B44" s="15" t="s">
        <v>78</v>
      </c>
      <c r="C44" s="15" t="s">
        <v>9285</v>
      </c>
      <c r="D44" s="15" t="s">
        <v>99</v>
      </c>
      <c r="E44" s="24">
        <v>45768.277777777781</v>
      </c>
      <c r="F44" s="15">
        <v>10.8</v>
      </c>
      <c r="G44" s="37"/>
      <c r="H44" s="15"/>
      <c r="I44" s="15"/>
      <c r="J44" s="15"/>
      <c r="K44" s="15"/>
      <c r="L44" s="15">
        <v>134</v>
      </c>
      <c r="M44" s="15">
        <v>27</v>
      </c>
      <c r="N44" s="15"/>
      <c r="O44" s="15"/>
      <c r="P44" s="14">
        <f>SUM(H44:O44)</f>
        <v>161</v>
      </c>
      <c r="Q44" s="17" t="s">
        <v>32</v>
      </c>
      <c r="R44" s="14">
        <v>111181</v>
      </c>
      <c r="S44" s="23" t="s">
        <v>33</v>
      </c>
      <c r="T44" s="16" t="s">
        <v>100</v>
      </c>
      <c r="U44" s="16" t="s">
        <v>90</v>
      </c>
      <c r="V44" s="16">
        <v>1011568</v>
      </c>
      <c r="W44" s="16" t="s">
        <v>9286</v>
      </c>
      <c r="X44" s="16"/>
    </row>
    <row r="45" spans="1:24">
      <c r="A45" s="15" t="s">
        <v>142</v>
      </c>
      <c r="B45" s="15" t="s">
        <v>72</v>
      </c>
      <c r="C45" s="15" t="s">
        <v>9287</v>
      </c>
      <c r="D45" s="15" t="s">
        <v>71</v>
      </c>
      <c r="E45" s="24">
        <v>45767.711805555555</v>
      </c>
      <c r="F45" s="15">
        <v>14.5</v>
      </c>
      <c r="G45" s="37"/>
      <c r="H45" s="15"/>
      <c r="I45" s="15"/>
      <c r="J45" s="15"/>
      <c r="K45" s="35">
        <v>54</v>
      </c>
      <c r="L45" s="15">
        <v>54</v>
      </c>
      <c r="M45" s="15">
        <v>53</v>
      </c>
      <c r="N45" s="15"/>
      <c r="O45" s="15"/>
      <c r="P45" s="14">
        <f>SUM(H45:O45)</f>
        <v>161</v>
      </c>
      <c r="Q45" s="14" t="s">
        <v>30</v>
      </c>
      <c r="R45" s="14">
        <v>111166</v>
      </c>
      <c r="S45" s="14" t="s">
        <v>31</v>
      </c>
      <c r="T45" s="16" t="s">
        <v>169</v>
      </c>
      <c r="U45" s="16"/>
      <c r="V45" s="16">
        <v>1011569</v>
      </c>
      <c r="W45" s="16" t="s">
        <v>9275</v>
      </c>
      <c r="X45" s="16"/>
    </row>
    <row r="46" spans="1:24">
      <c r="A46" s="15" t="s">
        <v>141</v>
      </c>
      <c r="B46" s="15" t="s">
        <v>69</v>
      </c>
      <c r="C46" s="15" t="s">
        <v>9288</v>
      </c>
      <c r="D46" s="15" t="s">
        <v>68</v>
      </c>
      <c r="E46" s="24">
        <v>45766.795138888891</v>
      </c>
      <c r="F46" s="15">
        <v>14.5</v>
      </c>
      <c r="G46" s="37"/>
      <c r="H46" s="15"/>
      <c r="I46" s="15"/>
      <c r="J46" s="15"/>
      <c r="K46" s="15"/>
      <c r="L46" s="15">
        <v>81</v>
      </c>
      <c r="M46" s="15">
        <v>54</v>
      </c>
      <c r="N46" s="15">
        <v>26</v>
      </c>
      <c r="O46" s="15"/>
      <c r="P46" s="14">
        <f>SUM(H46:O46)</f>
        <v>161</v>
      </c>
      <c r="Q46" s="14" t="s">
        <v>30</v>
      </c>
      <c r="R46" s="14">
        <v>111167</v>
      </c>
      <c r="S46" s="14" t="s">
        <v>31</v>
      </c>
      <c r="T46" s="16" t="s">
        <v>169</v>
      </c>
      <c r="U46" s="16"/>
      <c r="V46" s="16">
        <v>1011570</v>
      </c>
      <c r="W46" s="16" t="s">
        <v>9286</v>
      </c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4">SUM(H42:H46)</f>
        <v>0</v>
      </c>
      <c r="I47" s="11">
        <f t="shared" si="4"/>
        <v>0</v>
      </c>
      <c r="J47" s="11">
        <f t="shared" si="4"/>
        <v>0</v>
      </c>
      <c r="K47" s="11">
        <f t="shared" si="4"/>
        <v>54</v>
      </c>
      <c r="L47" s="11">
        <f t="shared" si="4"/>
        <v>537</v>
      </c>
      <c r="M47" s="11">
        <f t="shared" si="4"/>
        <v>188</v>
      </c>
      <c r="N47" s="11">
        <f t="shared" si="4"/>
        <v>26</v>
      </c>
      <c r="O47" s="11">
        <f t="shared" si="4"/>
        <v>0</v>
      </c>
      <c r="P47" s="11">
        <f t="shared" si="4"/>
        <v>805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4" t="s">
        <v>100</v>
      </c>
      <c r="B51" s="1564" t="s">
        <v>7158</v>
      </c>
      <c r="C51" s="1564"/>
      <c r="D51" s="242"/>
      <c r="E51" s="41" t="s">
        <v>8995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 t="s">
        <v>169</v>
      </c>
      <c r="B52" s="1564" t="s">
        <v>7138</v>
      </c>
      <c r="C52" s="1564"/>
      <c r="D52" s="1"/>
      <c r="E52" s="4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5" t="s">
        <v>42</v>
      </c>
      <c r="B53" s="1772" t="s">
        <v>9289</v>
      </c>
      <c r="C53" s="1772"/>
      <c r="D53" s="1"/>
      <c r="E53" s="1"/>
    </row>
    <row r="54" spans="1:24">
      <c r="A54" s="5" t="s">
        <v>42</v>
      </c>
      <c r="B54" s="1772"/>
      <c r="C54" s="1772"/>
    </row>
    <row r="55" spans="1:24">
      <c r="A55" s="5" t="s">
        <v>43</v>
      </c>
      <c r="B55" s="1566">
        <v>358505881239</v>
      </c>
      <c r="C55" s="1565"/>
      <c r="D55" s="1"/>
      <c r="E55" s="1"/>
    </row>
    <row r="56" spans="1:24">
      <c r="A56" s="5" t="s">
        <v>44</v>
      </c>
      <c r="B56" s="1567">
        <v>0.625</v>
      </c>
      <c r="C56" s="1565"/>
      <c r="D56" s="1"/>
      <c r="E56" s="1"/>
    </row>
    <row r="59" spans="1:24" ht="23.25">
      <c r="A59" s="1559" t="s">
        <v>345</v>
      </c>
      <c r="B59" s="1559"/>
      <c r="C59" s="1559"/>
      <c r="D59" s="1559"/>
      <c r="E59" s="1559"/>
      <c r="F59" s="1559"/>
      <c r="G59" s="7"/>
      <c r="H59" s="1559" t="s">
        <v>346</v>
      </c>
      <c r="I59" s="1559"/>
      <c r="J59" s="1559"/>
      <c r="K59" s="1559"/>
      <c r="L59" s="1559"/>
      <c r="M59" s="1559"/>
      <c r="N59" s="1559"/>
      <c r="O59" s="1559"/>
      <c r="P59" s="1559"/>
      <c r="Q59" s="1741" t="s">
        <v>9290</v>
      </c>
      <c r="R59" s="1742"/>
      <c r="S59" s="1742"/>
      <c r="T59" s="1742"/>
      <c r="U59" s="1742"/>
      <c r="V59" s="1742"/>
      <c r="W59" s="1742"/>
      <c r="X59" s="1742"/>
    </row>
    <row r="60" spans="1:24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33" t="s">
        <v>10</v>
      </c>
      <c r="H60" s="9" t="s">
        <v>11</v>
      </c>
      <c r="I60" s="9" t="s">
        <v>12</v>
      </c>
      <c r="J60" s="9" t="s">
        <v>13</v>
      </c>
      <c r="K60" s="9" t="s">
        <v>14</v>
      </c>
      <c r="L60" s="9" t="s">
        <v>15</v>
      </c>
      <c r="M60" s="9" t="s">
        <v>16</v>
      </c>
      <c r="N60" s="9" t="s">
        <v>17</v>
      </c>
      <c r="O60" s="10" t="s">
        <v>18</v>
      </c>
      <c r="P60" s="8" t="s">
        <v>19</v>
      </c>
      <c r="Q60" s="8" t="s">
        <v>20</v>
      </c>
      <c r="R60" s="8" t="s">
        <v>9</v>
      </c>
      <c r="S60" s="8" t="s">
        <v>21</v>
      </c>
      <c r="T60" s="8" t="s">
        <v>24</v>
      </c>
      <c r="U60" s="8" t="s">
        <v>25</v>
      </c>
      <c r="V60" s="8" t="s">
        <v>26</v>
      </c>
      <c r="W60" s="8" t="s">
        <v>27</v>
      </c>
      <c r="X60" s="8" t="s">
        <v>28</v>
      </c>
    </row>
    <row r="61" spans="1:24">
      <c r="A61" s="15" t="s">
        <v>8660</v>
      </c>
      <c r="B61" s="15" t="s">
        <v>78</v>
      </c>
      <c r="C61" s="15" t="s">
        <v>9291</v>
      </c>
      <c r="D61" s="15" t="s">
        <v>99</v>
      </c>
      <c r="E61" s="24">
        <v>45767.252083333333</v>
      </c>
      <c r="F61" s="15">
        <v>10.8</v>
      </c>
      <c r="G61" s="37"/>
      <c r="H61" s="15"/>
      <c r="I61" s="15"/>
      <c r="J61" s="15"/>
      <c r="K61" s="15"/>
      <c r="L61" s="15">
        <v>134</v>
      </c>
      <c r="M61" s="15">
        <v>27</v>
      </c>
      <c r="N61" s="15"/>
      <c r="O61" s="15"/>
      <c r="P61" s="14">
        <f>SUM(H61:O61)</f>
        <v>161</v>
      </c>
      <c r="Q61" s="17" t="s">
        <v>32</v>
      </c>
      <c r="R61" s="14">
        <v>111183</v>
      </c>
      <c r="S61" s="23" t="s">
        <v>33</v>
      </c>
      <c r="T61" s="16" t="s">
        <v>100</v>
      </c>
      <c r="U61" s="16" t="s">
        <v>90</v>
      </c>
      <c r="V61" s="16">
        <v>1011574</v>
      </c>
      <c r="W61" s="16" t="s">
        <v>9275</v>
      </c>
      <c r="X61" s="16"/>
    </row>
    <row r="62" spans="1:24">
      <c r="A62" s="15" t="s">
        <v>937</v>
      </c>
      <c r="B62" s="15" t="s">
        <v>78</v>
      </c>
      <c r="C62" s="15" t="s">
        <v>9292</v>
      </c>
      <c r="D62" s="15" t="s">
        <v>99</v>
      </c>
      <c r="E62" s="24">
        <v>45768.277777777781</v>
      </c>
      <c r="F62" s="15">
        <v>10.8</v>
      </c>
      <c r="G62" s="37"/>
      <c r="H62" s="15"/>
      <c r="I62" s="15"/>
      <c r="J62" s="15"/>
      <c r="K62" s="15"/>
      <c r="L62" s="15">
        <v>80</v>
      </c>
      <c r="M62" s="15">
        <v>81</v>
      </c>
      <c r="N62" s="15"/>
      <c r="O62" s="15"/>
      <c r="P62" s="14">
        <f>SUM(H62:O62)</f>
        <v>161</v>
      </c>
      <c r="Q62" s="17" t="s">
        <v>32</v>
      </c>
      <c r="R62" s="14">
        <v>111184</v>
      </c>
      <c r="S62" s="23" t="s">
        <v>33</v>
      </c>
      <c r="T62" s="16" t="s">
        <v>100</v>
      </c>
      <c r="U62" s="16" t="s">
        <v>90</v>
      </c>
      <c r="V62" s="16">
        <v>1011575</v>
      </c>
      <c r="W62" s="16" t="s">
        <v>9286</v>
      </c>
      <c r="X62" s="16"/>
    </row>
    <row r="63" spans="1:24">
      <c r="A63" s="15" t="s">
        <v>86</v>
      </c>
      <c r="B63" s="15" t="s">
        <v>78</v>
      </c>
      <c r="C63" s="15" t="s">
        <v>9293</v>
      </c>
      <c r="D63" s="15" t="s">
        <v>168</v>
      </c>
      <c r="E63" s="24">
        <v>45766.788194444445</v>
      </c>
      <c r="F63" s="15">
        <v>11.8</v>
      </c>
      <c r="G63" s="37"/>
      <c r="H63" s="15"/>
      <c r="I63" s="15"/>
      <c r="J63" s="15"/>
      <c r="K63" s="15">
        <v>107</v>
      </c>
      <c r="L63" s="15">
        <v>54</v>
      </c>
      <c r="M63" s="15"/>
      <c r="N63" s="15"/>
      <c r="O63" s="15"/>
      <c r="P63" s="14">
        <f>SUM(H63:O63)</f>
        <v>161</v>
      </c>
      <c r="Q63" s="17" t="s">
        <v>32</v>
      </c>
      <c r="R63" s="14">
        <v>111185</v>
      </c>
      <c r="S63" s="23" t="s">
        <v>33</v>
      </c>
      <c r="T63" s="16" t="s">
        <v>169</v>
      </c>
      <c r="U63" s="16" t="s">
        <v>90</v>
      </c>
      <c r="V63" s="16">
        <v>1011576</v>
      </c>
      <c r="W63" s="16" t="s">
        <v>9294</v>
      </c>
      <c r="X63" s="16"/>
    </row>
    <row r="64" spans="1:24">
      <c r="A64" s="15" t="s">
        <v>4752</v>
      </c>
      <c r="B64" s="15" t="s">
        <v>78</v>
      </c>
      <c r="C64" s="15" t="s">
        <v>9295</v>
      </c>
      <c r="D64" s="15" t="s">
        <v>99</v>
      </c>
      <c r="E64" s="24">
        <v>45768.277777777781</v>
      </c>
      <c r="F64" s="15">
        <v>10.8</v>
      </c>
      <c r="G64" s="37"/>
      <c r="H64" s="15"/>
      <c r="I64" s="15"/>
      <c r="J64" s="15"/>
      <c r="K64" s="15"/>
      <c r="L64" s="15">
        <v>161</v>
      </c>
      <c r="M64" s="15"/>
      <c r="N64" s="15"/>
      <c r="O64" s="15"/>
      <c r="P64" s="14">
        <f>SUM(H64:O64)</f>
        <v>161</v>
      </c>
      <c r="Q64" s="17" t="s">
        <v>32</v>
      </c>
      <c r="R64" s="14">
        <v>111186</v>
      </c>
      <c r="S64" s="23" t="s">
        <v>33</v>
      </c>
      <c r="T64" s="16" t="s">
        <v>100</v>
      </c>
      <c r="U64" s="16" t="s">
        <v>90</v>
      </c>
      <c r="V64" s="16">
        <v>1011577</v>
      </c>
      <c r="W64" s="16" t="s">
        <v>9286</v>
      </c>
      <c r="X64" s="16"/>
    </row>
    <row r="65" spans="1:24">
      <c r="A65" s="15" t="s">
        <v>312</v>
      </c>
      <c r="B65" s="15" t="s">
        <v>65</v>
      </c>
      <c r="C65" s="15" t="s">
        <v>9296</v>
      </c>
      <c r="D65" s="15" t="s">
        <v>64</v>
      </c>
      <c r="E65" s="24">
        <v>45766.472222222219</v>
      </c>
      <c r="F65" s="15">
        <v>14.8</v>
      </c>
      <c r="G65" s="37"/>
      <c r="H65" s="15"/>
      <c r="I65" s="15"/>
      <c r="J65" s="15"/>
      <c r="K65" s="15"/>
      <c r="L65" s="15">
        <v>81</v>
      </c>
      <c r="M65" s="15">
        <v>80</v>
      </c>
      <c r="N65" s="15"/>
      <c r="O65" s="15"/>
      <c r="P65" s="14">
        <f>SUM(H65:O65)</f>
        <v>161</v>
      </c>
      <c r="Q65" s="14" t="s">
        <v>30</v>
      </c>
      <c r="R65" s="14">
        <v>111164</v>
      </c>
      <c r="S65" s="23" t="s">
        <v>33</v>
      </c>
      <c r="T65" s="16" t="s">
        <v>169</v>
      </c>
      <c r="U65" s="16" t="s">
        <v>90</v>
      </c>
      <c r="V65" s="16">
        <v>1011579</v>
      </c>
      <c r="W65" s="16" t="s">
        <v>9294</v>
      </c>
      <c r="X65" s="16"/>
    </row>
    <row r="66" spans="1:24">
      <c r="A66" s="11" t="s">
        <v>19</v>
      </c>
      <c r="B66" s="7"/>
      <c r="C66" s="7"/>
      <c r="D66" s="7"/>
      <c r="E66" s="11"/>
      <c r="F66" s="7"/>
      <c r="G66" s="7"/>
      <c r="H66" s="11">
        <f t="shared" ref="H66:P66" si="5">SUM(H61:H65)</f>
        <v>0</v>
      </c>
      <c r="I66" s="11">
        <f t="shared" si="5"/>
        <v>0</v>
      </c>
      <c r="J66" s="11">
        <f t="shared" si="5"/>
        <v>0</v>
      </c>
      <c r="K66" s="11">
        <f t="shared" si="5"/>
        <v>107</v>
      </c>
      <c r="L66" s="11">
        <f t="shared" si="5"/>
        <v>510</v>
      </c>
      <c r="M66" s="11">
        <f t="shared" si="5"/>
        <v>188</v>
      </c>
      <c r="N66" s="11">
        <f t="shared" si="5"/>
        <v>0</v>
      </c>
      <c r="O66" s="11">
        <f t="shared" si="5"/>
        <v>0</v>
      </c>
      <c r="P66" s="11">
        <f t="shared" si="5"/>
        <v>805</v>
      </c>
      <c r="Q66" s="12"/>
      <c r="R66" s="12"/>
      <c r="S66" s="12"/>
      <c r="T66" s="12"/>
      <c r="U66" s="12"/>
      <c r="V66" s="12"/>
      <c r="W66" s="12"/>
      <c r="X66" s="12"/>
    </row>
    <row r="67" spans="1:24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4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4" t="s">
        <v>100</v>
      </c>
      <c r="B70" s="1564" t="s">
        <v>7158</v>
      </c>
      <c r="C70" s="1564"/>
      <c r="D70" s="242"/>
      <c r="E70" s="41" t="s">
        <v>8995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 ht="20.25" customHeight="1">
      <c r="A71" s="4" t="s">
        <v>169</v>
      </c>
      <c r="B71" s="1564" t="s">
        <v>7138</v>
      </c>
      <c r="C71" s="1564"/>
      <c r="D71" s="1"/>
      <c r="E71" s="4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5" t="s">
        <v>42</v>
      </c>
      <c r="B72" s="1772" t="s">
        <v>487</v>
      </c>
      <c r="C72" s="1772"/>
      <c r="D72" s="1"/>
      <c r="E72" s="1"/>
    </row>
    <row r="73" spans="1:24">
      <c r="A73" s="5" t="s">
        <v>42</v>
      </c>
      <c r="B73" s="1772"/>
      <c r="C73" s="1772"/>
    </row>
    <row r="74" spans="1:24">
      <c r="A74" s="5" t="s">
        <v>43</v>
      </c>
      <c r="B74" s="1566">
        <v>358401802891</v>
      </c>
      <c r="C74" s="1565"/>
      <c r="D74" s="1"/>
      <c r="E74" s="1"/>
    </row>
    <row r="75" spans="1:24">
      <c r="A75" s="5" t="s">
        <v>44</v>
      </c>
      <c r="B75" s="1567">
        <v>0.75</v>
      </c>
      <c r="C75" s="1565"/>
      <c r="D75" s="1"/>
      <c r="E75" s="1"/>
    </row>
    <row r="78" spans="1:24" ht="23.25">
      <c r="A78" s="1559" t="s">
        <v>9297</v>
      </c>
      <c r="B78" s="1559"/>
      <c r="C78" s="1559"/>
      <c r="D78" s="1559"/>
      <c r="E78" s="1559"/>
      <c r="F78" s="1559"/>
      <c r="G78" s="7"/>
      <c r="H78" s="1559" t="s">
        <v>6284</v>
      </c>
      <c r="I78" s="1559"/>
      <c r="J78" s="1559"/>
      <c r="K78" s="1559"/>
      <c r="L78" s="1559"/>
      <c r="M78" s="1559"/>
      <c r="N78" s="1559"/>
      <c r="O78" s="1559"/>
      <c r="P78" s="1559"/>
      <c r="Q78" s="1741" t="s">
        <v>2</v>
      </c>
      <c r="R78" s="1742"/>
      <c r="S78" s="1742"/>
      <c r="T78" s="1742"/>
      <c r="U78" s="1742"/>
      <c r="V78" s="1742"/>
      <c r="W78" s="1742"/>
      <c r="X78" s="1742"/>
    </row>
    <row r="79" spans="1:24" ht="26.25">
      <c r="A79" s="8" t="s">
        <v>3</v>
      </c>
      <c r="B79" s="8" t="s">
        <v>4</v>
      </c>
      <c r="C79" s="8" t="s">
        <v>5</v>
      </c>
      <c r="D79" s="8" t="s">
        <v>6</v>
      </c>
      <c r="E79" s="8" t="s">
        <v>7</v>
      </c>
      <c r="F79" s="8" t="s">
        <v>8</v>
      </c>
      <c r="G79" s="33" t="s">
        <v>10</v>
      </c>
      <c r="H79" s="9" t="s">
        <v>11</v>
      </c>
      <c r="I79" s="9" t="s">
        <v>12</v>
      </c>
      <c r="J79" s="9" t="s">
        <v>13</v>
      </c>
      <c r="K79" s="9" t="s">
        <v>14</v>
      </c>
      <c r="L79" s="9" t="s">
        <v>15</v>
      </c>
      <c r="M79" s="9" t="s">
        <v>16</v>
      </c>
      <c r="N79" s="9" t="s">
        <v>17</v>
      </c>
      <c r="O79" s="10" t="s">
        <v>18</v>
      </c>
      <c r="P79" s="8" t="s">
        <v>19</v>
      </c>
      <c r="Q79" s="8" t="s">
        <v>20</v>
      </c>
      <c r="R79" s="8" t="s">
        <v>9</v>
      </c>
      <c r="S79" s="8" t="s">
        <v>21</v>
      </c>
      <c r="T79" s="8" t="s">
        <v>24</v>
      </c>
      <c r="U79" s="8" t="s">
        <v>25</v>
      </c>
      <c r="V79" s="8" t="s">
        <v>26</v>
      </c>
      <c r="W79" s="8" t="s">
        <v>27</v>
      </c>
      <c r="X79" s="8" t="s">
        <v>28</v>
      </c>
    </row>
    <row r="80" spans="1:24">
      <c r="A80" s="35" t="s">
        <v>2681</v>
      </c>
      <c r="B80" s="35" t="s">
        <v>2681</v>
      </c>
      <c r="C80" s="35"/>
      <c r="D80" s="35"/>
      <c r="E80" s="35"/>
      <c r="F80" s="35"/>
      <c r="G80" s="388"/>
      <c r="H80" s="35"/>
      <c r="I80" s="35"/>
      <c r="J80" s="35"/>
      <c r="K80" s="35"/>
      <c r="L80" s="35"/>
      <c r="M80" s="35"/>
      <c r="N80" s="35"/>
      <c r="O80" s="35"/>
      <c r="P80" s="269">
        <f>SUM(H80:O80)</f>
        <v>0</v>
      </c>
      <c r="Q80" s="17" t="s">
        <v>32</v>
      </c>
      <c r="R80" s="14"/>
      <c r="S80" s="14" t="s">
        <v>33</v>
      </c>
      <c r="T80" s="16"/>
      <c r="U80" s="16"/>
      <c r="V80" s="16"/>
      <c r="W80" s="16"/>
      <c r="X80" s="16"/>
    </row>
    <row r="81" spans="1:24">
      <c r="A81" s="35"/>
      <c r="B81" s="35" t="s">
        <v>1184</v>
      </c>
      <c r="C81" s="35"/>
      <c r="D81" s="35"/>
      <c r="E81" s="35"/>
      <c r="F81" s="35"/>
      <c r="G81" s="388"/>
      <c r="H81" s="35"/>
      <c r="I81" s="35"/>
      <c r="J81" s="35"/>
      <c r="K81" s="35"/>
      <c r="L81" s="35"/>
      <c r="M81" s="35"/>
      <c r="N81" s="35"/>
      <c r="O81" s="35"/>
      <c r="P81" s="269">
        <f>SUM(H81:O81)</f>
        <v>0</v>
      </c>
      <c r="Q81" s="14" t="s">
        <v>30</v>
      </c>
      <c r="R81" s="14"/>
      <c r="S81" s="14" t="s">
        <v>31</v>
      </c>
      <c r="T81" s="16"/>
      <c r="U81" s="16"/>
      <c r="V81" s="16"/>
      <c r="W81" s="16"/>
      <c r="X81" s="16"/>
    </row>
    <row r="82" spans="1:24">
      <c r="A82" s="15"/>
      <c r="B82" s="15"/>
      <c r="C82" s="15"/>
      <c r="D82" s="15"/>
      <c r="E82" s="15"/>
      <c r="F82" s="15"/>
      <c r="G82" s="37"/>
      <c r="H82" s="15"/>
      <c r="I82" s="15"/>
      <c r="J82" s="15"/>
      <c r="K82" s="15"/>
      <c r="L82" s="15"/>
      <c r="M82" s="15"/>
      <c r="N82" s="15"/>
      <c r="O82" s="15"/>
      <c r="P82" s="14">
        <f>SUM(H82:O82)</f>
        <v>0</v>
      </c>
      <c r="Q82" s="14" t="s">
        <v>30</v>
      </c>
      <c r="R82" s="14"/>
      <c r="S82" s="14" t="s">
        <v>31</v>
      </c>
      <c r="T82" s="16"/>
      <c r="U82" s="16"/>
      <c r="V82" s="16"/>
      <c r="W82" s="16"/>
      <c r="X82" s="16"/>
    </row>
    <row r="83" spans="1:24">
      <c r="A83" s="11" t="s">
        <v>19</v>
      </c>
      <c r="B83" s="7"/>
      <c r="C83" s="7"/>
      <c r="D83" s="7"/>
      <c r="E83" s="11"/>
      <c r="F83" s="7"/>
      <c r="G83" s="7"/>
      <c r="H83" s="11">
        <f t="shared" ref="H83:P83" si="6">SUM(H80:H82)</f>
        <v>0</v>
      </c>
      <c r="I83" s="11">
        <f t="shared" si="6"/>
        <v>0</v>
      </c>
      <c r="J83" s="11">
        <f t="shared" si="6"/>
        <v>0</v>
      </c>
      <c r="K83" s="11">
        <f t="shared" si="6"/>
        <v>0</v>
      </c>
      <c r="L83" s="11">
        <f t="shared" si="6"/>
        <v>0</v>
      </c>
      <c r="M83" s="11">
        <f t="shared" si="6"/>
        <v>0</v>
      </c>
      <c r="N83" s="11">
        <f t="shared" si="6"/>
        <v>0</v>
      </c>
      <c r="O83" s="11">
        <f t="shared" si="6"/>
        <v>0</v>
      </c>
      <c r="P83" s="11">
        <f t="shared" si="6"/>
        <v>0</v>
      </c>
      <c r="Q83" s="12"/>
      <c r="R83" s="12"/>
      <c r="S83" s="12"/>
      <c r="T83" s="12"/>
      <c r="U83" s="12"/>
      <c r="V83" s="12"/>
      <c r="W83" s="12"/>
      <c r="X83" s="12"/>
    </row>
    <row r="84" spans="1:24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4">
      <c r="A85" s="166" t="s">
        <v>34</v>
      </c>
      <c r="B85" s="1562"/>
      <c r="C85" s="1562"/>
      <c r="D85" s="1562"/>
      <c r="E85" s="1"/>
      <c r="F85" s="1"/>
      <c r="G85" s="1"/>
      <c r="H85" s="1"/>
      <c r="I85" s="1"/>
      <c r="J85" s="1563"/>
      <c r="K85" s="1563"/>
      <c r="L85" s="1563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4" ht="18">
      <c r="A86" s="187" t="s">
        <v>35</v>
      </c>
      <c r="B86" s="186" t="s">
        <v>36</v>
      </c>
      <c r="C86" s="239" t="s">
        <v>37</v>
      </c>
      <c r="D86" s="24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4">
      <c r="A87" s="4"/>
      <c r="B87" s="1564"/>
      <c r="C87" s="1564"/>
      <c r="D87" s="242"/>
      <c r="E87" s="41" t="s">
        <v>8995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>
      <c r="A88" s="5" t="s">
        <v>42</v>
      </c>
      <c r="B88" s="1772"/>
      <c r="C88" s="1772"/>
      <c r="D88" s="1"/>
      <c r="E88" s="1"/>
    </row>
    <row r="89" spans="1:24">
      <c r="A89" s="5" t="s">
        <v>42</v>
      </c>
      <c r="B89" s="1772"/>
      <c r="C89" s="1772"/>
    </row>
    <row r="90" spans="1:24">
      <c r="A90" s="5" t="s">
        <v>43</v>
      </c>
      <c r="B90" s="1772"/>
      <c r="C90" s="1772"/>
      <c r="D90" s="1"/>
      <c r="E90" s="1"/>
    </row>
    <row r="91" spans="1:24">
      <c r="A91" s="5" t="s">
        <v>44</v>
      </c>
      <c r="B91" s="1772"/>
      <c r="C91" s="1772"/>
      <c r="D91" s="1"/>
      <c r="E91" s="1"/>
    </row>
  </sheetData>
  <mergeCells count="53">
    <mergeCell ref="B36:C36"/>
    <mergeCell ref="B37:C37"/>
    <mergeCell ref="Q20:X20"/>
    <mergeCell ref="B30:D30"/>
    <mergeCell ref="J30:L30"/>
    <mergeCell ref="B32:C32"/>
    <mergeCell ref="B34:C34"/>
    <mergeCell ref="B35:C35"/>
    <mergeCell ref="H20:P20"/>
    <mergeCell ref="B33:C33"/>
    <mergeCell ref="B15:C15"/>
    <mergeCell ref="B16:C16"/>
    <mergeCell ref="B17:C17"/>
    <mergeCell ref="B18:C18"/>
    <mergeCell ref="A20:F20"/>
    <mergeCell ref="B14:C14"/>
    <mergeCell ref="A1:F1"/>
    <mergeCell ref="H1:P1"/>
    <mergeCell ref="Q1:X1"/>
    <mergeCell ref="B12:D12"/>
    <mergeCell ref="J12:L12"/>
    <mergeCell ref="A40:F40"/>
    <mergeCell ref="H40:P40"/>
    <mergeCell ref="Q40:X40"/>
    <mergeCell ref="B49:D49"/>
    <mergeCell ref="J49:L49"/>
    <mergeCell ref="B51:C51"/>
    <mergeCell ref="B53:C53"/>
    <mergeCell ref="B54:C54"/>
    <mergeCell ref="B55:C55"/>
    <mergeCell ref="B56:C56"/>
    <mergeCell ref="B52:C52"/>
    <mergeCell ref="A59:F59"/>
    <mergeCell ref="H59:P59"/>
    <mergeCell ref="Q59:X59"/>
    <mergeCell ref="B68:D68"/>
    <mergeCell ref="J68:L68"/>
    <mergeCell ref="B70:C70"/>
    <mergeCell ref="B72:C72"/>
    <mergeCell ref="B73:C73"/>
    <mergeCell ref="B74:C74"/>
    <mergeCell ref="B75:C75"/>
    <mergeCell ref="B71:C71"/>
    <mergeCell ref="A78:F78"/>
    <mergeCell ref="H78:P78"/>
    <mergeCell ref="Q78:X78"/>
    <mergeCell ref="B85:D85"/>
    <mergeCell ref="J85:L85"/>
    <mergeCell ref="B87:C87"/>
    <mergeCell ref="B88:C88"/>
    <mergeCell ref="B89:C89"/>
    <mergeCell ref="B90:C90"/>
    <mergeCell ref="B91:C91"/>
  </mergeCells>
  <pageMargins left="0.7" right="0.7" top="0.75" bottom="0.75" header="0.3" footer="0.3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D3FC3-EAC5-4C7F-A301-D0EEC0078ED7}">
  <sheetPr>
    <tabColor rgb="FFFF9900"/>
  </sheetPr>
  <dimension ref="A1:X39"/>
  <sheetViews>
    <sheetView workbookViewId="0">
      <selection activeCell="I15" sqref="I15"/>
    </sheetView>
  </sheetViews>
  <sheetFormatPr defaultColWidth="11.42578125" defaultRowHeight="15"/>
  <cols>
    <col min="1" max="1" width="25.42578125" customWidth="1"/>
    <col min="2" max="2" width="11.85546875" customWidth="1"/>
    <col min="3" max="3" width="22.140625" customWidth="1"/>
    <col min="4" max="4" width="12.42578125" customWidth="1"/>
    <col min="5" max="5" width="17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6.42578125" customWidth="1"/>
  </cols>
  <sheetData>
    <row r="1" spans="1:24" ht="23.25">
      <c r="A1" s="1559" t="s">
        <v>9298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9299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8</v>
      </c>
      <c r="G2" s="336" t="s">
        <v>10</v>
      </c>
      <c r="H2" s="21" t="s">
        <v>11</v>
      </c>
      <c r="I2" s="21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67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276" t="s">
        <v>2837</v>
      </c>
      <c r="B3" s="276" t="s">
        <v>134</v>
      </c>
      <c r="C3" s="276" t="s">
        <v>9300</v>
      </c>
      <c r="D3" s="250" t="s">
        <v>3852</v>
      </c>
      <c r="E3" s="589">
        <v>45766.274305555555</v>
      </c>
      <c r="F3" s="250">
        <v>10.3</v>
      </c>
      <c r="G3" s="339"/>
      <c r="H3" s="250"/>
      <c r="I3" s="250"/>
      <c r="J3" s="250"/>
      <c r="K3" s="276"/>
      <c r="L3" s="277">
        <v>161</v>
      </c>
      <c r="M3" s="276"/>
      <c r="N3" s="276"/>
      <c r="O3" s="250"/>
      <c r="P3" s="66">
        <f t="shared" ref="P3:P8" si="0">SUM(H3:O3)</f>
        <v>161</v>
      </c>
      <c r="Q3" s="17" t="s">
        <v>32</v>
      </c>
      <c r="R3" s="14">
        <v>111095</v>
      </c>
      <c r="S3" s="23" t="s">
        <v>33</v>
      </c>
      <c r="T3" s="16" t="s">
        <v>161</v>
      </c>
      <c r="U3" s="16" t="s">
        <v>90</v>
      </c>
      <c r="V3" s="16">
        <v>1011535</v>
      </c>
      <c r="W3" s="16" t="s">
        <v>4006</v>
      </c>
      <c r="X3" s="16"/>
    </row>
    <row r="4" spans="1:24">
      <c r="A4" s="276" t="s">
        <v>4752</v>
      </c>
      <c r="B4" s="276" t="s">
        <v>78</v>
      </c>
      <c r="C4" s="250" t="s">
        <v>9301</v>
      </c>
      <c r="D4" s="250" t="s">
        <v>99</v>
      </c>
      <c r="E4" s="337">
        <v>45765.277777777781</v>
      </c>
      <c r="F4" s="250">
        <v>10.8</v>
      </c>
      <c r="G4" s="339"/>
      <c r="H4" s="250"/>
      <c r="I4" s="250"/>
      <c r="J4" s="250"/>
      <c r="K4" s="277">
        <v>161</v>
      </c>
      <c r="L4" s="276"/>
      <c r="M4" s="276"/>
      <c r="N4" s="276"/>
      <c r="O4" s="250"/>
      <c r="P4" s="66">
        <f t="shared" si="0"/>
        <v>161</v>
      </c>
      <c r="Q4" s="17" t="s">
        <v>32</v>
      </c>
      <c r="R4" s="14">
        <v>111100</v>
      </c>
      <c r="S4" s="23" t="s">
        <v>33</v>
      </c>
      <c r="T4" s="16" t="s">
        <v>100</v>
      </c>
      <c r="U4" s="16" t="s">
        <v>90</v>
      </c>
      <c r="V4" s="16">
        <v>1011536</v>
      </c>
      <c r="W4" s="16" t="s">
        <v>9302</v>
      </c>
      <c r="X4" s="16"/>
    </row>
    <row r="5" spans="1:24">
      <c r="A5" s="276" t="s">
        <v>8660</v>
      </c>
      <c r="B5" s="276" t="s">
        <v>78</v>
      </c>
      <c r="C5" s="250" t="s">
        <v>9303</v>
      </c>
      <c r="D5" s="250" t="s">
        <v>99</v>
      </c>
      <c r="E5" s="337">
        <v>45765.277777777781</v>
      </c>
      <c r="F5" s="250">
        <v>10.8</v>
      </c>
      <c r="G5" s="339"/>
      <c r="H5" s="250"/>
      <c r="I5" s="250"/>
      <c r="J5" s="250"/>
      <c r="K5" s="276"/>
      <c r="L5" s="277">
        <v>80</v>
      </c>
      <c r="M5" s="277">
        <v>54</v>
      </c>
      <c r="N5" s="277">
        <v>27</v>
      </c>
      <c r="O5" s="250"/>
      <c r="P5" s="66">
        <f t="shared" si="0"/>
        <v>161</v>
      </c>
      <c r="Q5" s="17" t="s">
        <v>32</v>
      </c>
      <c r="R5" s="14">
        <v>111101</v>
      </c>
      <c r="S5" s="23" t="s">
        <v>33</v>
      </c>
      <c r="T5" s="16" t="s">
        <v>100</v>
      </c>
      <c r="U5" s="16" t="s">
        <v>90</v>
      </c>
      <c r="V5" s="16">
        <v>1011537</v>
      </c>
      <c r="W5" s="16" t="s">
        <v>9302</v>
      </c>
      <c r="X5" s="16"/>
    </row>
    <row r="6" spans="1:24">
      <c r="A6" s="276" t="s">
        <v>4752</v>
      </c>
      <c r="B6" s="276" t="s">
        <v>78</v>
      </c>
      <c r="C6" s="250" t="s">
        <v>9304</v>
      </c>
      <c r="D6" s="250" t="s">
        <v>88</v>
      </c>
      <c r="E6" s="337">
        <v>45766.166666666664</v>
      </c>
      <c r="F6" s="250">
        <v>10.3</v>
      </c>
      <c r="G6" s="339"/>
      <c r="H6" s="250"/>
      <c r="I6" s="250"/>
      <c r="J6" s="250"/>
      <c r="K6" s="277">
        <v>161</v>
      </c>
      <c r="L6" s="276"/>
      <c r="M6" s="276"/>
      <c r="N6" s="276"/>
      <c r="O6" s="250"/>
      <c r="P6" s="66">
        <f t="shared" si="0"/>
        <v>161</v>
      </c>
      <c r="Q6" s="17" t="s">
        <v>32</v>
      </c>
      <c r="R6" s="14">
        <v>111102</v>
      </c>
      <c r="S6" s="23" t="s">
        <v>33</v>
      </c>
      <c r="T6" s="16" t="s">
        <v>161</v>
      </c>
      <c r="U6" s="16" t="s">
        <v>90</v>
      </c>
      <c r="V6" s="16">
        <v>1011538</v>
      </c>
      <c r="W6" s="16" t="s">
        <v>4006</v>
      </c>
      <c r="X6" s="16"/>
    </row>
    <row r="7" spans="1:24">
      <c r="A7" s="276" t="s">
        <v>2837</v>
      </c>
      <c r="B7" s="276" t="s">
        <v>78</v>
      </c>
      <c r="C7" s="250" t="s">
        <v>9305</v>
      </c>
      <c r="D7" s="250" t="s">
        <v>88</v>
      </c>
      <c r="E7" s="337">
        <v>45766.166666666664</v>
      </c>
      <c r="F7" s="250">
        <v>10.3</v>
      </c>
      <c r="G7" s="339"/>
      <c r="H7" s="250"/>
      <c r="I7" s="250"/>
      <c r="J7" s="250"/>
      <c r="K7" s="276"/>
      <c r="L7" s="277">
        <v>161</v>
      </c>
      <c r="M7" s="276"/>
      <c r="N7" s="276"/>
      <c r="O7" s="250"/>
      <c r="P7" s="66">
        <f t="shared" si="0"/>
        <v>161</v>
      </c>
      <c r="Q7" s="17" t="s">
        <v>32</v>
      </c>
      <c r="R7" s="14">
        <v>111103</v>
      </c>
      <c r="S7" s="23" t="s">
        <v>33</v>
      </c>
      <c r="T7" s="16" t="s">
        <v>161</v>
      </c>
      <c r="U7" s="16" t="s">
        <v>90</v>
      </c>
      <c r="V7" s="16">
        <v>1011539</v>
      </c>
      <c r="W7" s="16" t="s">
        <v>4006</v>
      </c>
      <c r="X7" s="16"/>
    </row>
    <row r="8" spans="1:24">
      <c r="A8" s="276" t="s">
        <v>698</v>
      </c>
      <c r="B8" s="276" t="s">
        <v>78</v>
      </c>
      <c r="C8" s="250" t="s">
        <v>9306</v>
      </c>
      <c r="D8" s="250" t="s">
        <v>99</v>
      </c>
      <c r="E8" s="337">
        <v>45765.277777777781</v>
      </c>
      <c r="F8" s="250">
        <v>10.8</v>
      </c>
      <c r="G8" s="339"/>
      <c r="H8" s="250"/>
      <c r="I8" s="250"/>
      <c r="J8" s="250"/>
      <c r="K8" s="276"/>
      <c r="L8" s="277">
        <v>134</v>
      </c>
      <c r="M8" s="277">
        <v>27</v>
      </c>
      <c r="N8" s="276"/>
      <c r="O8" s="250"/>
      <c r="P8" s="66">
        <f t="shared" si="0"/>
        <v>161</v>
      </c>
      <c r="Q8" s="17" t="s">
        <v>32</v>
      </c>
      <c r="R8" s="14">
        <v>111104</v>
      </c>
      <c r="S8" s="23" t="s">
        <v>33</v>
      </c>
      <c r="T8" s="16" t="s">
        <v>100</v>
      </c>
      <c r="U8" s="16" t="s">
        <v>90</v>
      </c>
      <c r="V8" s="16">
        <v>1011540</v>
      </c>
      <c r="W8" s="16" t="s">
        <v>9302</v>
      </c>
      <c r="X8" s="16"/>
    </row>
    <row r="9" spans="1:24">
      <c r="A9" s="45"/>
      <c r="B9" s="45"/>
      <c r="C9" s="45"/>
      <c r="D9" s="45"/>
      <c r="E9" s="450"/>
      <c r="F9" s="45"/>
      <c r="G9" s="512"/>
      <c r="H9" s="45"/>
      <c r="I9" s="45"/>
      <c r="J9" s="45"/>
      <c r="K9" s="45"/>
      <c r="L9" s="45"/>
      <c r="M9" s="45"/>
      <c r="N9" s="45"/>
      <c r="O9" s="45"/>
      <c r="P9" s="14"/>
      <c r="Q9" s="14"/>
      <c r="R9" s="14"/>
      <c r="S9" s="14"/>
      <c r="T9" s="16"/>
      <c r="U9" s="16"/>
      <c r="V9" s="16"/>
      <c r="W9" s="16"/>
      <c r="X9" s="16"/>
    </row>
    <row r="10" spans="1:24">
      <c r="A10" s="15"/>
      <c r="B10" s="15"/>
      <c r="C10" s="15"/>
      <c r="D10" s="15"/>
      <c r="E10" s="15"/>
      <c r="F10" s="15"/>
      <c r="G10" s="37"/>
      <c r="H10" s="15"/>
      <c r="I10" s="15"/>
      <c r="J10" s="15"/>
      <c r="K10" s="15"/>
      <c r="L10" s="15"/>
      <c r="M10" s="15"/>
      <c r="N10" s="15"/>
      <c r="O10" s="15"/>
      <c r="P10" s="14">
        <f>SUM(H10:O10)</f>
        <v>0</v>
      </c>
      <c r="Q10" s="14"/>
      <c r="R10" s="14"/>
      <c r="S10" s="14"/>
      <c r="T10" s="16"/>
      <c r="U10" s="16"/>
      <c r="V10" s="16"/>
      <c r="W10" s="16"/>
      <c r="X10" s="16"/>
    </row>
    <row r="11" spans="1:24">
      <c r="A11" s="11" t="s">
        <v>19</v>
      </c>
      <c r="B11" s="7"/>
      <c r="C11" s="7"/>
      <c r="D11" s="7"/>
      <c r="E11" s="11"/>
      <c r="F11" s="7"/>
      <c r="G11" s="7"/>
      <c r="H11" s="11">
        <f t="shared" ref="H11:P11" si="1">SUM(H3:H10)</f>
        <v>0</v>
      </c>
      <c r="I11" s="11">
        <f t="shared" si="1"/>
        <v>0</v>
      </c>
      <c r="J11" s="11">
        <f t="shared" si="1"/>
        <v>0</v>
      </c>
      <c r="K11" s="11">
        <f t="shared" si="1"/>
        <v>322</v>
      </c>
      <c r="L11" s="11">
        <f t="shared" si="1"/>
        <v>536</v>
      </c>
      <c r="M11" s="11">
        <f t="shared" si="1"/>
        <v>81</v>
      </c>
      <c r="N11" s="11">
        <f t="shared" si="1"/>
        <v>27</v>
      </c>
      <c r="O11" s="11">
        <f t="shared" si="1"/>
        <v>0</v>
      </c>
      <c r="P11" s="11">
        <f t="shared" si="1"/>
        <v>966</v>
      </c>
      <c r="Q11" s="12"/>
      <c r="R11" s="12"/>
      <c r="S11" s="12"/>
      <c r="T11" s="12"/>
      <c r="U11" s="12"/>
      <c r="V11" s="12"/>
      <c r="W11" s="12"/>
      <c r="X11" s="12"/>
    </row>
    <row r="12" spans="1:24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34</v>
      </c>
      <c r="B13" s="1562"/>
      <c r="C13" s="1562"/>
      <c r="D13" s="1562"/>
      <c r="E13" s="1"/>
      <c r="F13" s="1"/>
      <c r="G13" s="1"/>
      <c r="H13" s="1"/>
      <c r="I13" s="1"/>
      <c r="J13" s="1563"/>
      <c r="K13" s="1563"/>
      <c r="L13" s="156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8">
      <c r="A14" s="187" t="s">
        <v>35</v>
      </c>
      <c r="B14" s="186" t="s">
        <v>36</v>
      </c>
      <c r="C14" s="239" t="s">
        <v>37</v>
      </c>
      <c r="D14" s="24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161</v>
      </c>
      <c r="B15" s="1564" t="s">
        <v>7158</v>
      </c>
      <c r="C15" s="1564"/>
      <c r="D15" s="242"/>
      <c r="E15" s="41" t="s">
        <v>8995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4" t="s">
        <v>100</v>
      </c>
      <c r="B16" s="1564" t="s">
        <v>7138</v>
      </c>
      <c r="C16" s="1564"/>
      <c r="D16" s="1"/>
      <c r="E16" s="4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15" customHeight="1">
      <c r="A17" s="5" t="s">
        <v>42</v>
      </c>
      <c r="B17" s="1772" t="s">
        <v>9307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42</v>
      </c>
      <c r="B18" s="1772"/>
      <c r="C18" s="177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43</v>
      </c>
      <c r="B19" s="1566">
        <v>358400865340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5" t="s">
        <v>44</v>
      </c>
      <c r="B20" s="1772" t="s">
        <v>9308</v>
      </c>
      <c r="C20" s="177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24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 ht="23.25" customHeight="1">
      <c r="A22" s="1559" t="s">
        <v>6283</v>
      </c>
      <c r="B22" s="1559"/>
      <c r="C22" s="1559"/>
      <c r="D22" s="1559"/>
      <c r="E22" s="1559"/>
      <c r="F22" s="1559"/>
      <c r="G22" s="7"/>
      <c r="H22" s="1559" t="s">
        <v>6284</v>
      </c>
      <c r="I22" s="1559"/>
      <c r="J22" s="1559"/>
      <c r="K22" s="1559"/>
      <c r="L22" s="1559"/>
      <c r="M22" s="1559"/>
      <c r="N22" s="1559"/>
      <c r="O22" s="1559"/>
      <c r="P22" s="1559"/>
      <c r="Q22" s="1741" t="s">
        <v>2</v>
      </c>
      <c r="R22" s="1742"/>
      <c r="S22" s="1742"/>
      <c r="T22" s="1742"/>
      <c r="U22" s="1742"/>
      <c r="V22" s="1742"/>
      <c r="W22" s="1742"/>
      <c r="X22" s="1742"/>
    </row>
    <row r="23" spans="1:24" ht="26.25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9" t="s">
        <v>14</v>
      </c>
      <c r="L23" s="9" t="s">
        <v>15</v>
      </c>
      <c r="M23" s="9" t="s">
        <v>16</v>
      </c>
      <c r="N23" s="9" t="s">
        <v>17</v>
      </c>
      <c r="O23" s="10" t="s">
        <v>18</v>
      </c>
      <c r="P23" s="8" t="s">
        <v>19</v>
      </c>
      <c r="Q23" s="8" t="s">
        <v>20</v>
      </c>
      <c r="R23" s="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  <c r="X23" s="8" t="s">
        <v>28</v>
      </c>
    </row>
    <row r="24" spans="1:24">
      <c r="A24" s="15"/>
      <c r="B24" s="15"/>
      <c r="C24" s="15"/>
      <c r="D24" s="15" t="s">
        <v>1373</v>
      </c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ref="P24:P30" si="2">SUM(H24:O24)</f>
        <v>0</v>
      </c>
      <c r="Q24" s="17" t="s">
        <v>32</v>
      </c>
      <c r="R24" s="14"/>
      <c r="S24" s="14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7" t="s">
        <v>32</v>
      </c>
      <c r="R25" s="14"/>
      <c r="S25" s="14" t="s">
        <v>33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23" t="s">
        <v>33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5"/>
      <c r="B30" s="15"/>
      <c r="C30" s="15"/>
      <c r="D30" s="15"/>
      <c r="E30" s="15"/>
      <c r="F30" s="15"/>
      <c r="G30" s="37"/>
      <c r="H30" s="15"/>
      <c r="I30" s="15"/>
      <c r="J30" s="15"/>
      <c r="K30" s="15"/>
      <c r="L30" s="15"/>
      <c r="M30" s="15"/>
      <c r="N30" s="15"/>
      <c r="O30" s="15"/>
      <c r="P30" s="14">
        <f t="shared" si="2"/>
        <v>0</v>
      </c>
      <c r="Q30" s="14" t="s">
        <v>30</v>
      </c>
      <c r="R30" s="14"/>
      <c r="S30" s="14" t="s">
        <v>31</v>
      </c>
      <c r="T30" s="16"/>
      <c r="U30" s="16"/>
      <c r="V30" s="16"/>
      <c r="W30" s="16"/>
      <c r="X30" s="16"/>
    </row>
    <row r="31" spans="1:24">
      <c r="A31" s="11" t="s">
        <v>19</v>
      </c>
      <c r="B31" s="7"/>
      <c r="C31" s="7"/>
      <c r="D31" s="7"/>
      <c r="E31" s="11"/>
      <c r="F31" s="7"/>
      <c r="G31" s="7"/>
      <c r="H31" s="11">
        <f t="shared" ref="H31:P31" si="3">SUM(H24:H30)</f>
        <v>0</v>
      </c>
      <c r="I31" s="11">
        <f t="shared" si="3"/>
        <v>0</v>
      </c>
      <c r="J31" s="11">
        <f t="shared" si="3"/>
        <v>0</v>
      </c>
      <c r="K31" s="11">
        <f t="shared" si="3"/>
        <v>0</v>
      </c>
      <c r="L31" s="11">
        <f t="shared" si="3"/>
        <v>0</v>
      </c>
      <c r="M31" s="11">
        <f t="shared" si="3"/>
        <v>0</v>
      </c>
      <c r="N31" s="11">
        <f t="shared" si="3"/>
        <v>0</v>
      </c>
      <c r="O31" s="11">
        <f t="shared" si="3"/>
        <v>0</v>
      </c>
      <c r="P31" s="11">
        <f t="shared" si="3"/>
        <v>0</v>
      </c>
      <c r="Q31" s="12"/>
      <c r="R31" s="12"/>
      <c r="S31" s="12"/>
      <c r="T31" s="12"/>
      <c r="U31" s="12"/>
      <c r="V31" s="12"/>
      <c r="W31" s="12"/>
      <c r="X31" s="12"/>
    </row>
    <row r="32" spans="1:24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>
      <c r="A33" s="166" t="s">
        <v>34</v>
      </c>
      <c r="B33" s="1562"/>
      <c r="C33" s="1562"/>
      <c r="D33" s="1562"/>
      <c r="E33" s="1"/>
      <c r="F33" s="1"/>
      <c r="G33" s="1"/>
      <c r="H33" s="1"/>
      <c r="I33" s="1"/>
      <c r="J33" s="1563"/>
      <c r="K33" s="1563"/>
      <c r="L33" s="156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">
      <c r="A34" s="187" t="s">
        <v>35</v>
      </c>
      <c r="B34" s="186" t="s">
        <v>36</v>
      </c>
      <c r="C34" s="239" t="s">
        <v>37</v>
      </c>
      <c r="D34" s="24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4"/>
      <c r="B35" s="1564"/>
      <c r="C35" s="1564"/>
      <c r="D35" s="242"/>
      <c r="E35" s="41" t="s">
        <v>8995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5" t="s">
        <v>42</v>
      </c>
      <c r="B36" s="1772"/>
      <c r="C36" s="1772"/>
      <c r="D36" s="1"/>
      <c r="E36" s="1"/>
    </row>
    <row r="37" spans="1:23">
      <c r="A37" s="5" t="s">
        <v>42</v>
      </c>
      <c r="B37" s="1772"/>
      <c r="C37" s="1772"/>
    </row>
    <row r="38" spans="1:23">
      <c r="A38" s="5" t="s">
        <v>43</v>
      </c>
      <c r="B38" s="1772"/>
      <c r="C38" s="1772"/>
      <c r="D38" s="1"/>
      <c r="E38" s="1"/>
    </row>
    <row r="39" spans="1:23">
      <c r="A39" s="5" t="s">
        <v>44</v>
      </c>
      <c r="B39" s="1772"/>
      <c r="C39" s="1772"/>
      <c r="D39" s="1"/>
      <c r="E39" s="1"/>
    </row>
  </sheetData>
  <mergeCells count="21">
    <mergeCell ref="B16:C16"/>
    <mergeCell ref="B38:C38"/>
    <mergeCell ref="B39:C39"/>
    <mergeCell ref="Q22:X22"/>
    <mergeCell ref="B33:D33"/>
    <mergeCell ref="J33:L33"/>
    <mergeCell ref="B35:C35"/>
    <mergeCell ref="B36:C36"/>
    <mergeCell ref="B37:C37"/>
    <mergeCell ref="H22:P22"/>
    <mergeCell ref="B17:C17"/>
    <mergeCell ref="B18:C18"/>
    <mergeCell ref="B19:C19"/>
    <mergeCell ref="B20:C20"/>
    <mergeCell ref="A22:F22"/>
    <mergeCell ref="B15:C15"/>
    <mergeCell ref="A1:F1"/>
    <mergeCell ref="H1:P1"/>
    <mergeCell ref="Q1:X1"/>
    <mergeCell ref="B13:D13"/>
    <mergeCell ref="J13:L13"/>
  </mergeCells>
  <pageMargins left="0.7" right="0.7" top="0.75" bottom="0.75" header="0.3" footer="0.3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60B19-D36A-42B1-BF62-88E8FAF93097}">
  <sheetPr>
    <tabColor rgb="FFFF9900"/>
  </sheetPr>
  <dimension ref="A1:X92"/>
  <sheetViews>
    <sheetView workbookViewId="0">
      <selection activeCell="F40" sqref="F40"/>
    </sheetView>
  </sheetViews>
  <sheetFormatPr defaultColWidth="11.42578125" defaultRowHeight="15"/>
  <cols>
    <col min="1" max="1" width="25.42578125" customWidth="1"/>
    <col min="2" max="2" width="11.85546875" customWidth="1"/>
    <col min="3" max="3" width="20.140625" customWidth="1"/>
    <col min="4" max="4" width="12.42578125" customWidth="1"/>
    <col min="5" max="5" width="17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2" max="22" width="15" customWidth="1"/>
    <col min="23" max="23" width="18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8193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9309</v>
      </c>
      <c r="D3" s="15" t="s">
        <v>56</v>
      </c>
      <c r="E3" s="24">
        <v>45733.229166666664</v>
      </c>
      <c r="F3" s="15">
        <v>10.3</v>
      </c>
      <c r="G3" s="37"/>
      <c r="H3" s="15"/>
      <c r="I3" s="15"/>
      <c r="J3" s="35">
        <v>186</v>
      </c>
      <c r="K3" s="35">
        <v>202</v>
      </c>
      <c r="L3" s="15"/>
      <c r="M3" s="15"/>
      <c r="N3" s="15"/>
      <c r="O3" s="15"/>
      <c r="P3" s="14">
        <f t="shared" ref="P3:P8" si="0">SUM(H3:O3)</f>
        <v>388</v>
      </c>
      <c r="Q3" s="14" t="s">
        <v>30</v>
      </c>
      <c r="R3" s="14">
        <v>111068</v>
      </c>
      <c r="S3" s="14" t="s">
        <v>31</v>
      </c>
      <c r="T3" s="16" t="s">
        <v>169</v>
      </c>
      <c r="U3" s="16"/>
      <c r="V3" s="16">
        <v>1011479</v>
      </c>
      <c r="W3" s="16" t="s">
        <v>4106</v>
      </c>
      <c r="X3" s="16"/>
    </row>
    <row r="4" spans="1:24">
      <c r="A4" s="15" t="s">
        <v>8837</v>
      </c>
      <c r="B4" s="15" t="s">
        <v>57</v>
      </c>
      <c r="C4" s="15" t="s">
        <v>9310</v>
      </c>
      <c r="D4" s="15" t="s">
        <v>56</v>
      </c>
      <c r="E4" s="24">
        <v>45733.229166666664</v>
      </c>
      <c r="F4" s="15">
        <v>10.3</v>
      </c>
      <c r="G4" s="37"/>
      <c r="H4" s="15"/>
      <c r="I4" s="15"/>
      <c r="J4" s="35">
        <v>13</v>
      </c>
      <c r="K4" s="35">
        <v>51</v>
      </c>
      <c r="L4" s="15"/>
      <c r="M4" s="15"/>
      <c r="N4" s="15"/>
      <c r="O4" s="15"/>
      <c r="P4" s="14">
        <f t="shared" si="0"/>
        <v>64</v>
      </c>
      <c r="Q4" s="14" t="s">
        <v>30</v>
      </c>
      <c r="R4" s="14">
        <v>111069</v>
      </c>
      <c r="S4" s="14" t="s">
        <v>31</v>
      </c>
      <c r="T4" s="16" t="s">
        <v>169</v>
      </c>
      <c r="U4" s="16"/>
      <c r="V4" s="16">
        <v>1011480</v>
      </c>
      <c r="W4" s="16" t="s">
        <v>4106</v>
      </c>
      <c r="X4" s="16"/>
    </row>
    <row r="5" spans="1:24">
      <c r="A5" s="15" t="s">
        <v>111</v>
      </c>
      <c r="B5" s="15" t="s">
        <v>65</v>
      </c>
      <c r="C5" s="15" t="s">
        <v>9311</v>
      </c>
      <c r="D5" s="15" t="s">
        <v>64</v>
      </c>
      <c r="E5" s="24">
        <v>45763.472222222219</v>
      </c>
      <c r="F5" s="15">
        <v>14.8</v>
      </c>
      <c r="G5" s="37" t="s">
        <v>9312</v>
      </c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0"/>
        <v>161</v>
      </c>
      <c r="Q5" s="14" t="s">
        <v>30</v>
      </c>
      <c r="R5" s="14">
        <v>111070</v>
      </c>
      <c r="S5" s="23" t="s">
        <v>33</v>
      </c>
      <c r="T5" s="16" t="s">
        <v>169</v>
      </c>
      <c r="U5" s="16"/>
      <c r="V5" s="16">
        <v>1011481</v>
      </c>
      <c r="W5" s="16" t="s">
        <v>9313</v>
      </c>
      <c r="X5" s="16"/>
    </row>
    <row r="6" spans="1:24">
      <c r="A6" s="15" t="s">
        <v>111</v>
      </c>
      <c r="B6" s="15" t="s">
        <v>65</v>
      </c>
      <c r="C6" s="15" t="s">
        <v>9314</v>
      </c>
      <c r="D6" s="15" t="s">
        <v>64</v>
      </c>
      <c r="E6" s="24">
        <v>45763.472222222219</v>
      </c>
      <c r="F6" s="15">
        <v>14.8</v>
      </c>
      <c r="G6" s="37" t="s">
        <v>9312</v>
      </c>
      <c r="H6" s="15"/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14" t="s">
        <v>30</v>
      </c>
      <c r="R6" s="14">
        <v>111071</v>
      </c>
      <c r="S6" s="23" t="s">
        <v>33</v>
      </c>
      <c r="T6" s="16" t="s">
        <v>169</v>
      </c>
      <c r="U6" s="16"/>
      <c r="V6" s="16">
        <v>1011482</v>
      </c>
      <c r="W6" s="16" t="s">
        <v>9313</v>
      </c>
      <c r="X6" s="16"/>
    </row>
    <row r="7" spans="1:24">
      <c r="A7" s="15" t="s">
        <v>113</v>
      </c>
      <c r="B7" s="15" t="s">
        <v>65</v>
      </c>
      <c r="C7" s="15" t="s">
        <v>9315</v>
      </c>
      <c r="D7" s="15" t="s">
        <v>64</v>
      </c>
      <c r="E7" s="24">
        <v>45763.472222222219</v>
      </c>
      <c r="F7" s="15">
        <v>14.8</v>
      </c>
      <c r="G7" s="37"/>
      <c r="H7" s="15"/>
      <c r="I7" s="15"/>
      <c r="J7" s="15"/>
      <c r="K7" s="15"/>
      <c r="L7" s="35">
        <v>81</v>
      </c>
      <c r="M7" s="15"/>
      <c r="N7" s="15"/>
      <c r="O7" s="15"/>
      <c r="P7" s="14">
        <f t="shared" si="0"/>
        <v>81</v>
      </c>
      <c r="Q7" s="14" t="s">
        <v>30</v>
      </c>
      <c r="R7" s="14">
        <v>111072</v>
      </c>
      <c r="S7" s="23" t="s">
        <v>33</v>
      </c>
      <c r="T7" s="16" t="s">
        <v>169</v>
      </c>
      <c r="U7" s="16"/>
      <c r="V7" s="16">
        <v>1011483</v>
      </c>
      <c r="W7" s="16" t="s">
        <v>9313</v>
      </c>
      <c r="X7" s="16"/>
    </row>
    <row r="8" spans="1:24">
      <c r="A8" s="15" t="s">
        <v>219</v>
      </c>
      <c r="B8" s="15" t="s">
        <v>75</v>
      </c>
      <c r="C8" s="15" t="s">
        <v>9316</v>
      </c>
      <c r="D8" s="15" t="s">
        <v>74</v>
      </c>
      <c r="E8" s="24">
        <v>45732.524305555555</v>
      </c>
      <c r="F8" s="15">
        <v>15.3</v>
      </c>
      <c r="G8" s="37"/>
      <c r="H8" s="15"/>
      <c r="I8" s="15"/>
      <c r="J8" s="35">
        <v>27</v>
      </c>
      <c r="K8" s="35">
        <v>81</v>
      </c>
      <c r="L8" s="15"/>
      <c r="M8" s="15"/>
      <c r="N8" s="15"/>
      <c r="O8" s="15"/>
      <c r="P8" s="14">
        <f t="shared" si="0"/>
        <v>108</v>
      </c>
      <c r="Q8" s="14" t="s">
        <v>30</v>
      </c>
      <c r="R8" s="14">
        <v>111083</v>
      </c>
      <c r="S8" s="14" t="s">
        <v>31</v>
      </c>
      <c r="T8" s="16" t="s">
        <v>169</v>
      </c>
      <c r="U8" s="16"/>
      <c r="V8" s="16">
        <v>1011484</v>
      </c>
      <c r="W8" s="16" t="s">
        <v>9313</v>
      </c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226</v>
      </c>
      <c r="K9" s="11">
        <f t="shared" si="1"/>
        <v>334</v>
      </c>
      <c r="L9" s="11">
        <f t="shared" si="1"/>
        <v>403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963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4855</v>
      </c>
      <c r="B13" s="1564"/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9317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566">
        <v>358451647115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567">
        <v>0.5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194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9318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 t="s">
        <v>519</v>
      </c>
      <c r="B21" s="15" t="s">
        <v>78</v>
      </c>
      <c r="C21" s="15" t="s">
        <v>9319</v>
      </c>
      <c r="D21" s="15" t="s">
        <v>88</v>
      </c>
      <c r="E21" s="24">
        <v>45764.166666666664</v>
      </c>
      <c r="F21" s="15">
        <v>10.3</v>
      </c>
      <c r="G21" s="37" t="s">
        <v>740</v>
      </c>
      <c r="H21" s="15"/>
      <c r="I21" s="15"/>
      <c r="J21" s="15"/>
      <c r="K21" s="15"/>
      <c r="L21" s="35">
        <v>53</v>
      </c>
      <c r="M21" s="35">
        <v>54</v>
      </c>
      <c r="N21" s="35">
        <v>54</v>
      </c>
      <c r="O21" s="15"/>
      <c r="P21" s="14">
        <f>SUM(H21:O21)</f>
        <v>161</v>
      </c>
      <c r="Q21" s="17" t="s">
        <v>32</v>
      </c>
      <c r="R21" s="14">
        <v>111073</v>
      </c>
      <c r="S21" s="23" t="s">
        <v>33</v>
      </c>
      <c r="T21" s="16" t="s">
        <v>161</v>
      </c>
      <c r="U21" s="16" t="s">
        <v>90</v>
      </c>
      <c r="V21" s="16">
        <v>1011485</v>
      </c>
      <c r="W21" s="16" t="s">
        <v>9320</v>
      </c>
      <c r="X21" s="16"/>
    </row>
    <row r="22" spans="1:24">
      <c r="A22" s="15" t="s">
        <v>3866</v>
      </c>
      <c r="B22" s="15" t="s">
        <v>78</v>
      </c>
      <c r="C22" s="15" t="s">
        <v>9321</v>
      </c>
      <c r="D22" s="15" t="s">
        <v>88</v>
      </c>
      <c r="E22" s="24">
        <v>45764.166666666664</v>
      </c>
      <c r="F22" s="15">
        <v>10.3</v>
      </c>
      <c r="G22" s="37" t="s">
        <v>740</v>
      </c>
      <c r="H22" s="15"/>
      <c r="I22" s="15"/>
      <c r="J22" s="15"/>
      <c r="K22" s="15"/>
      <c r="L22" s="35">
        <v>54</v>
      </c>
      <c r="M22" s="35">
        <v>107</v>
      </c>
      <c r="N22" s="15"/>
      <c r="O22" s="15"/>
      <c r="P22" s="14">
        <f>SUM(H22:O22)</f>
        <v>161</v>
      </c>
      <c r="Q22" s="17" t="s">
        <v>32</v>
      </c>
      <c r="R22" s="14">
        <v>111074</v>
      </c>
      <c r="S22" s="23" t="s">
        <v>33</v>
      </c>
      <c r="T22" s="16" t="s">
        <v>161</v>
      </c>
      <c r="U22" s="16" t="s">
        <v>90</v>
      </c>
      <c r="V22" s="16">
        <v>1011486</v>
      </c>
      <c r="W22" s="16" t="s">
        <v>9320</v>
      </c>
      <c r="X22" s="16"/>
    </row>
    <row r="23" spans="1:24">
      <c r="A23" s="15" t="s">
        <v>3866</v>
      </c>
      <c r="B23" s="15" t="s">
        <v>78</v>
      </c>
      <c r="C23" s="15" t="s">
        <v>9322</v>
      </c>
      <c r="D23" s="15" t="s">
        <v>932</v>
      </c>
      <c r="E23" s="24">
        <v>45764.048611111109</v>
      </c>
      <c r="F23" s="15">
        <v>10.3</v>
      </c>
      <c r="G23" s="37" t="s">
        <v>740</v>
      </c>
      <c r="H23" s="15"/>
      <c r="I23" s="15"/>
      <c r="J23" s="15"/>
      <c r="K23" s="15"/>
      <c r="L23" s="35">
        <v>54</v>
      </c>
      <c r="M23" s="35">
        <v>107</v>
      </c>
      <c r="N23" s="15"/>
      <c r="O23" s="15"/>
      <c r="P23" s="14">
        <f>SUM(H23:O23)</f>
        <v>161</v>
      </c>
      <c r="Q23" s="17" t="s">
        <v>32</v>
      </c>
      <c r="R23" s="14">
        <v>111075</v>
      </c>
      <c r="S23" s="23" t="s">
        <v>33</v>
      </c>
      <c r="T23" s="16" t="s">
        <v>161</v>
      </c>
      <c r="U23" s="16" t="s">
        <v>90</v>
      </c>
      <c r="V23" s="16">
        <v>1011487</v>
      </c>
      <c r="W23" s="16" t="s">
        <v>9320</v>
      </c>
      <c r="X23" s="16"/>
    </row>
    <row r="24" spans="1:24">
      <c r="A24" s="15" t="s">
        <v>119</v>
      </c>
      <c r="B24" s="15" t="s">
        <v>92</v>
      </c>
      <c r="C24" s="15" t="s">
        <v>9323</v>
      </c>
      <c r="D24" s="15" t="s">
        <v>159</v>
      </c>
      <c r="E24" s="24">
        <v>45764.041666666664</v>
      </c>
      <c r="F24" s="15">
        <v>10.3</v>
      </c>
      <c r="G24" s="37" t="s">
        <v>740</v>
      </c>
      <c r="H24" s="15"/>
      <c r="I24" s="15"/>
      <c r="J24" s="15"/>
      <c r="K24" s="15"/>
      <c r="L24" s="35">
        <v>54</v>
      </c>
      <c r="M24" s="35">
        <v>80</v>
      </c>
      <c r="N24" s="35">
        <v>27</v>
      </c>
      <c r="O24" s="15"/>
      <c r="P24" s="14">
        <f>SUM(H24:O24)</f>
        <v>161</v>
      </c>
      <c r="Q24" s="17" t="s">
        <v>32</v>
      </c>
      <c r="R24" s="14">
        <v>111077</v>
      </c>
      <c r="S24" s="23" t="s">
        <v>33</v>
      </c>
      <c r="T24" s="16" t="s">
        <v>161</v>
      </c>
      <c r="U24" s="16" t="s">
        <v>90</v>
      </c>
      <c r="V24" s="16">
        <v>1011488</v>
      </c>
      <c r="W24" s="16" t="s">
        <v>9320</v>
      </c>
      <c r="X24" s="16"/>
    </row>
    <row r="25" spans="1:24">
      <c r="A25" s="15" t="s">
        <v>9324</v>
      </c>
      <c r="B25" s="15" t="s">
        <v>92</v>
      </c>
      <c r="C25" s="15" t="s">
        <v>9325</v>
      </c>
      <c r="D25" s="15" t="s">
        <v>159</v>
      </c>
      <c r="E25" s="24">
        <v>45764.041666666664</v>
      </c>
      <c r="F25" s="15">
        <v>10.3</v>
      </c>
      <c r="G25" s="37" t="s">
        <v>740</v>
      </c>
      <c r="H25" s="15"/>
      <c r="I25" s="15"/>
      <c r="J25" s="15"/>
      <c r="K25" s="15"/>
      <c r="L25" s="35">
        <v>54</v>
      </c>
      <c r="M25" s="35">
        <v>80</v>
      </c>
      <c r="N25" s="35">
        <v>27</v>
      </c>
      <c r="O25" s="15"/>
      <c r="P25" s="14">
        <f>SUM(H25:O25)</f>
        <v>161</v>
      </c>
      <c r="Q25" s="17" t="s">
        <v>32</v>
      </c>
      <c r="R25" s="14">
        <v>111079</v>
      </c>
      <c r="S25" s="23" t="s">
        <v>33</v>
      </c>
      <c r="T25" s="16" t="s">
        <v>161</v>
      </c>
      <c r="U25" s="16" t="s">
        <v>90</v>
      </c>
      <c r="V25">
        <v>1011489</v>
      </c>
      <c r="W25" s="16" t="s">
        <v>9320</v>
      </c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/>
      <c r="Q26" s="14"/>
      <c r="R26" s="14"/>
      <c r="S26" s="14"/>
      <c r="T26" s="16"/>
      <c r="U26" s="16"/>
      <c r="V26" s="16"/>
      <c r="W26" s="16"/>
      <c r="X26" s="16"/>
    </row>
    <row r="27" spans="1:24">
      <c r="A27" s="11" t="s">
        <v>19</v>
      </c>
      <c r="B27" s="7"/>
      <c r="C27" s="7"/>
      <c r="D27" s="7"/>
      <c r="E27" s="11"/>
      <c r="F27" s="7"/>
      <c r="G27" s="7"/>
      <c r="H27" s="11">
        <f t="shared" ref="H27:P27" si="2">SUM(H21:H26)</f>
        <v>0</v>
      </c>
      <c r="I27" s="11">
        <f t="shared" si="2"/>
        <v>0</v>
      </c>
      <c r="J27" s="11">
        <f t="shared" si="2"/>
        <v>0</v>
      </c>
      <c r="K27" s="11">
        <f t="shared" si="2"/>
        <v>0</v>
      </c>
      <c r="L27" s="11">
        <f t="shared" si="2"/>
        <v>269</v>
      </c>
      <c r="M27" s="11">
        <f t="shared" si="2"/>
        <v>428</v>
      </c>
      <c r="N27" s="11">
        <f t="shared" si="2"/>
        <v>108</v>
      </c>
      <c r="O27" s="11">
        <f t="shared" si="2"/>
        <v>0</v>
      </c>
      <c r="P27" s="11">
        <f t="shared" si="2"/>
        <v>805</v>
      </c>
      <c r="Q27" s="12"/>
      <c r="R27" s="12"/>
      <c r="S27" s="12"/>
      <c r="T27" s="12"/>
      <c r="U27" s="12"/>
      <c r="V27" s="12"/>
      <c r="W27" s="12"/>
      <c r="X27" s="12"/>
    </row>
    <row r="28" spans="1:24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5.75" customHeight="1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8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 t="s">
        <v>4605</v>
      </c>
      <c r="B31" s="1564"/>
      <c r="C31" s="1564"/>
      <c r="D31" s="242"/>
      <c r="E31" s="41" t="s">
        <v>8995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5" t="s">
        <v>42</v>
      </c>
      <c r="B32" s="1772" t="s">
        <v>9326</v>
      </c>
      <c r="C32" s="1772"/>
      <c r="D32" s="1"/>
      <c r="E32" s="1"/>
    </row>
    <row r="33" spans="1:24">
      <c r="A33" s="5" t="s">
        <v>42</v>
      </c>
      <c r="B33" s="1772"/>
      <c r="C33" s="1772"/>
    </row>
    <row r="34" spans="1:24">
      <c r="A34" s="5" t="s">
        <v>43</v>
      </c>
      <c r="B34" s="1566">
        <v>358400711249</v>
      </c>
      <c r="C34" s="1565"/>
      <c r="D34" s="1"/>
      <c r="E34" s="1"/>
    </row>
    <row r="35" spans="1:24">
      <c r="A35" s="5" t="s">
        <v>44</v>
      </c>
      <c r="B35" s="1567">
        <v>0.625</v>
      </c>
      <c r="C35" s="1565"/>
      <c r="D35" s="1"/>
      <c r="E35" s="1"/>
    </row>
    <row r="38" spans="1:24" ht="23.25">
      <c r="A38" s="1559" t="s">
        <v>205</v>
      </c>
      <c r="B38" s="1559"/>
      <c r="C38" s="1559"/>
      <c r="D38" s="1559"/>
      <c r="E38" s="1559"/>
      <c r="F38" s="1559"/>
      <c r="G38" s="7"/>
      <c r="H38" s="1559" t="s">
        <v>346</v>
      </c>
      <c r="I38" s="1559"/>
      <c r="J38" s="1559"/>
      <c r="K38" s="1559"/>
      <c r="L38" s="1559"/>
      <c r="M38" s="1559"/>
      <c r="N38" s="1559"/>
      <c r="O38" s="1559"/>
      <c r="P38" s="1559"/>
      <c r="Q38" s="1741" t="s">
        <v>5447</v>
      </c>
      <c r="R38" s="1742"/>
      <c r="S38" s="1742"/>
      <c r="T38" s="1742"/>
      <c r="U38" s="1742"/>
      <c r="V38" s="1742"/>
      <c r="W38" s="1742"/>
      <c r="X38" s="1742"/>
    </row>
    <row r="39" spans="1:24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  <c r="X39" s="8" t="s">
        <v>28</v>
      </c>
    </row>
    <row r="40" spans="1:24">
      <c r="A40" s="15" t="s">
        <v>2837</v>
      </c>
      <c r="B40" s="15" t="s">
        <v>78</v>
      </c>
      <c r="C40" s="15" t="s">
        <v>9327</v>
      </c>
      <c r="D40" s="15" t="s">
        <v>88</v>
      </c>
      <c r="E40" s="24">
        <v>45765.166666666664</v>
      </c>
      <c r="F40" s="15">
        <v>10.3</v>
      </c>
      <c r="G40" s="37" t="s">
        <v>740</v>
      </c>
      <c r="H40" s="15"/>
      <c r="I40" s="15"/>
      <c r="J40" s="15"/>
      <c r="K40" s="15"/>
      <c r="L40" s="35">
        <v>53</v>
      </c>
      <c r="M40" s="35">
        <v>54</v>
      </c>
      <c r="N40" s="35">
        <v>54</v>
      </c>
      <c r="O40" s="15"/>
      <c r="P40" s="14">
        <f>SUM(H40:O40)</f>
        <v>161</v>
      </c>
      <c r="Q40" s="17" t="s">
        <v>32</v>
      </c>
      <c r="R40" s="14">
        <v>111080</v>
      </c>
      <c r="S40" s="23" t="s">
        <v>33</v>
      </c>
      <c r="T40" s="16" t="s">
        <v>161</v>
      </c>
      <c r="U40" s="16" t="s">
        <v>90</v>
      </c>
      <c r="V40" s="16">
        <v>1011492</v>
      </c>
      <c r="W40" s="16" t="s">
        <v>9328</v>
      </c>
      <c r="X40" s="16"/>
    </row>
    <row r="41" spans="1:24">
      <c r="A41" s="15" t="s">
        <v>1141</v>
      </c>
      <c r="B41" s="15" t="s">
        <v>92</v>
      </c>
      <c r="C41" s="15" t="s">
        <v>9329</v>
      </c>
      <c r="D41" s="15" t="s">
        <v>2467</v>
      </c>
      <c r="E41" s="24">
        <v>45764.774305555555</v>
      </c>
      <c r="F41" s="15">
        <v>10.3</v>
      </c>
      <c r="G41" s="37" t="s">
        <v>740</v>
      </c>
      <c r="H41" s="15"/>
      <c r="I41" s="15"/>
      <c r="J41" s="15"/>
      <c r="K41" s="15"/>
      <c r="L41" s="35">
        <v>53</v>
      </c>
      <c r="M41" s="35">
        <v>54</v>
      </c>
      <c r="N41" s="35">
        <v>54</v>
      </c>
      <c r="O41" s="15"/>
      <c r="P41" s="14">
        <f>SUM(H41:O41)</f>
        <v>161</v>
      </c>
      <c r="Q41" s="17" t="s">
        <v>32</v>
      </c>
      <c r="R41" s="14">
        <v>111081</v>
      </c>
      <c r="S41" s="23" t="s">
        <v>33</v>
      </c>
      <c r="T41" s="16" t="s">
        <v>161</v>
      </c>
      <c r="U41" s="16" t="s">
        <v>90</v>
      </c>
      <c r="V41" s="16">
        <v>1011493</v>
      </c>
      <c r="W41" s="16" t="s">
        <v>9320</v>
      </c>
      <c r="X41" s="16"/>
    </row>
    <row r="42" spans="1:24">
      <c r="A42" s="15" t="s">
        <v>8425</v>
      </c>
      <c r="B42" s="15" t="s">
        <v>134</v>
      </c>
      <c r="C42" s="15" t="s">
        <v>9330</v>
      </c>
      <c r="D42" s="15" t="s">
        <v>2892</v>
      </c>
      <c r="E42" s="24">
        <v>45764.274305555555</v>
      </c>
      <c r="F42" s="15">
        <v>10.3</v>
      </c>
      <c r="G42" s="37"/>
      <c r="H42" s="15"/>
      <c r="I42" s="15"/>
      <c r="J42" s="15"/>
      <c r="K42" s="35">
        <v>54</v>
      </c>
      <c r="L42" s="35">
        <v>107</v>
      </c>
      <c r="M42" s="15"/>
      <c r="N42" s="15"/>
      <c r="O42" s="15"/>
      <c r="P42" s="14">
        <f>SUM(H42:O42)</f>
        <v>161</v>
      </c>
      <c r="Q42" s="17" t="s">
        <v>32</v>
      </c>
      <c r="R42" s="14">
        <v>111082</v>
      </c>
      <c r="S42" s="23" t="s">
        <v>33</v>
      </c>
      <c r="T42" s="16" t="s">
        <v>161</v>
      </c>
      <c r="U42" s="16" t="s">
        <v>90</v>
      </c>
      <c r="V42" s="16">
        <v>1011494</v>
      </c>
      <c r="W42" s="16" t="s">
        <v>9331</v>
      </c>
      <c r="X42" s="16"/>
    </row>
    <row r="43" spans="1:24">
      <c r="A43" s="15" t="s">
        <v>1303</v>
      </c>
      <c r="B43" s="15" t="s">
        <v>92</v>
      </c>
      <c r="C43" s="15" t="s">
        <v>9332</v>
      </c>
      <c r="D43" s="15" t="s">
        <v>159</v>
      </c>
      <c r="E43" s="24">
        <v>45764.041666666664</v>
      </c>
      <c r="F43" s="15">
        <v>10.3</v>
      </c>
      <c r="G43" s="37" t="s">
        <v>740</v>
      </c>
      <c r="H43" s="15"/>
      <c r="I43" s="15"/>
      <c r="J43" s="15"/>
      <c r="K43" s="15"/>
      <c r="L43" s="35">
        <v>53</v>
      </c>
      <c r="M43" s="35">
        <v>54</v>
      </c>
      <c r="N43" s="35">
        <v>54</v>
      </c>
      <c r="O43" s="15"/>
      <c r="P43" s="14">
        <f>SUM(H43:O43)</f>
        <v>161</v>
      </c>
      <c r="Q43" s="17" t="s">
        <v>32</v>
      </c>
      <c r="R43" s="14">
        <v>111084</v>
      </c>
      <c r="S43" s="23" t="s">
        <v>33</v>
      </c>
      <c r="T43" s="16" t="s">
        <v>161</v>
      </c>
      <c r="U43" s="16" t="s">
        <v>90</v>
      </c>
      <c r="V43" s="16">
        <v>1011495</v>
      </c>
      <c r="W43" s="16" t="s">
        <v>9320</v>
      </c>
      <c r="X43" s="16"/>
    </row>
    <row r="44" spans="1:24">
      <c r="A44" s="15" t="s">
        <v>122</v>
      </c>
      <c r="B44" s="15" t="s">
        <v>62</v>
      </c>
      <c r="C44" s="15" t="s">
        <v>9333</v>
      </c>
      <c r="D44" s="15" t="s">
        <v>61</v>
      </c>
      <c r="E44" s="24">
        <v>45732.767361111109</v>
      </c>
      <c r="F44" s="15">
        <v>13</v>
      </c>
      <c r="G44" s="37"/>
      <c r="H44" s="15"/>
      <c r="I44" s="15"/>
      <c r="J44" s="15"/>
      <c r="K44" s="35">
        <v>81</v>
      </c>
      <c r="L44" s="15"/>
      <c r="M44" s="15"/>
      <c r="N44" s="15"/>
      <c r="O44" s="15"/>
      <c r="P44" s="14">
        <f>SUM(H44:O44)</f>
        <v>81</v>
      </c>
      <c r="Q44" s="14" t="s">
        <v>30</v>
      </c>
      <c r="R44" s="14">
        <v>111108</v>
      </c>
      <c r="S44" s="14" t="s">
        <v>31</v>
      </c>
      <c r="T44" s="16" t="s">
        <v>169</v>
      </c>
      <c r="U44" s="16"/>
      <c r="V44" s="16">
        <v>1011496</v>
      </c>
      <c r="W44" s="16" t="s">
        <v>9334</v>
      </c>
      <c r="X44" s="16"/>
    </row>
    <row r="45" spans="1:24">
      <c r="A45" s="11" t="s">
        <v>19</v>
      </c>
      <c r="B45" s="7"/>
      <c r="C45" s="7"/>
      <c r="D45" s="7"/>
      <c r="E45" s="11"/>
      <c r="F45" s="7"/>
      <c r="G45" s="7"/>
      <c r="H45" s="11">
        <f t="shared" ref="H45:P45" si="3">SUM(H40:H44)</f>
        <v>0</v>
      </c>
      <c r="I45" s="11">
        <f t="shared" si="3"/>
        <v>0</v>
      </c>
      <c r="J45" s="11">
        <f t="shared" si="3"/>
        <v>0</v>
      </c>
      <c r="K45" s="11">
        <f t="shared" si="3"/>
        <v>135</v>
      </c>
      <c r="L45" s="11">
        <f t="shared" si="3"/>
        <v>266</v>
      </c>
      <c r="M45" s="11">
        <f t="shared" si="3"/>
        <v>162</v>
      </c>
      <c r="N45" s="11">
        <f t="shared" si="3"/>
        <v>162</v>
      </c>
      <c r="O45" s="11">
        <f t="shared" si="3"/>
        <v>0</v>
      </c>
      <c r="P45" s="11">
        <f t="shared" si="3"/>
        <v>725</v>
      </c>
      <c r="Q45" s="12"/>
      <c r="R45" s="12"/>
      <c r="S45" s="12"/>
      <c r="T45" s="12"/>
      <c r="U45" s="12"/>
      <c r="V45" s="12"/>
      <c r="W45" s="12"/>
      <c r="X45" s="12"/>
    </row>
    <row r="46" spans="1:24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4">
      <c r="A47" s="166" t="s">
        <v>34</v>
      </c>
      <c r="B47" s="1562"/>
      <c r="C47" s="1562"/>
      <c r="D47" s="1562"/>
      <c r="E47" s="1"/>
      <c r="F47" s="1"/>
      <c r="G47" s="1"/>
      <c r="H47" s="1"/>
      <c r="I47" s="1"/>
      <c r="J47" s="1563"/>
      <c r="K47" s="1563"/>
      <c r="L47" s="156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 ht="18">
      <c r="A48" s="187" t="s">
        <v>35</v>
      </c>
      <c r="B48" s="186" t="s">
        <v>36</v>
      </c>
      <c r="C48" s="239" t="s">
        <v>37</v>
      </c>
      <c r="D48" s="24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4" t="s">
        <v>169</v>
      </c>
      <c r="B49" s="1564" t="s">
        <v>7158</v>
      </c>
      <c r="C49" s="1564"/>
      <c r="D49" s="242"/>
      <c r="E49" s="41" t="s">
        <v>8995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4" t="s">
        <v>161</v>
      </c>
      <c r="B50" s="1564" t="s">
        <v>7138</v>
      </c>
      <c r="C50" s="1564"/>
      <c r="D50" s="1"/>
      <c r="E50" s="4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5" t="s">
        <v>42</v>
      </c>
      <c r="B51" s="1772" t="s">
        <v>7354</v>
      </c>
      <c r="C51" s="1772"/>
      <c r="D51" s="1"/>
      <c r="E51" s="1"/>
    </row>
    <row r="52" spans="1:24">
      <c r="A52" s="5" t="s">
        <v>42</v>
      </c>
      <c r="B52" s="1772"/>
      <c r="C52" s="1772"/>
    </row>
    <row r="53" spans="1:24">
      <c r="A53" s="5" t="s">
        <v>43</v>
      </c>
      <c r="B53" s="1566">
        <v>358405384350</v>
      </c>
      <c r="C53" s="1565"/>
      <c r="D53" s="1"/>
      <c r="E53" s="1"/>
    </row>
    <row r="54" spans="1:24">
      <c r="A54" s="5" t="s">
        <v>44</v>
      </c>
      <c r="B54" s="1567">
        <v>0.66666666666666663</v>
      </c>
      <c r="C54" s="1565"/>
      <c r="D54" s="1"/>
      <c r="E54" s="1"/>
    </row>
    <row r="57" spans="1:24" ht="23.25">
      <c r="A57" s="1559" t="s">
        <v>155</v>
      </c>
      <c r="B57" s="1559"/>
      <c r="C57" s="1559"/>
      <c r="D57" s="1559"/>
      <c r="E57" s="1559"/>
      <c r="F57" s="1559"/>
      <c r="G57" s="7"/>
      <c r="H57" s="1559" t="s">
        <v>346</v>
      </c>
      <c r="I57" s="1559"/>
      <c r="J57" s="1559"/>
      <c r="K57" s="1559"/>
      <c r="L57" s="1559"/>
      <c r="M57" s="1559"/>
      <c r="N57" s="1559"/>
      <c r="O57" s="1559"/>
      <c r="P57" s="1559"/>
      <c r="Q57" s="1741" t="s">
        <v>9335</v>
      </c>
      <c r="R57" s="1742"/>
      <c r="S57" s="1742"/>
      <c r="T57" s="1742"/>
      <c r="U57" s="1742"/>
      <c r="V57" s="1742"/>
      <c r="W57" s="1742"/>
      <c r="X57" s="1742"/>
    </row>
    <row r="58" spans="1:24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9" t="s">
        <v>15</v>
      </c>
      <c r="M58" s="9" t="s">
        <v>16</v>
      </c>
      <c r="N58" s="9" t="s">
        <v>17</v>
      </c>
      <c r="O58" s="10" t="s">
        <v>18</v>
      </c>
      <c r="P58" s="8" t="s">
        <v>19</v>
      </c>
      <c r="Q58" s="8" t="s">
        <v>20</v>
      </c>
      <c r="R58" s="8" t="s">
        <v>9</v>
      </c>
      <c r="S58" s="8" t="s">
        <v>21</v>
      </c>
      <c r="T58" s="8" t="s">
        <v>24</v>
      </c>
      <c r="U58" s="8" t="s">
        <v>25</v>
      </c>
      <c r="V58" s="8" t="s">
        <v>26</v>
      </c>
      <c r="W58" s="8" t="s">
        <v>27</v>
      </c>
      <c r="X58" s="8" t="s">
        <v>28</v>
      </c>
    </row>
    <row r="59" spans="1:24">
      <c r="A59" s="15" t="s">
        <v>86</v>
      </c>
      <c r="B59" s="15" t="s">
        <v>92</v>
      </c>
      <c r="C59" s="15" t="s">
        <v>9336</v>
      </c>
      <c r="D59" s="15" t="s">
        <v>620</v>
      </c>
      <c r="E59" s="24">
        <v>45764.989583333336</v>
      </c>
      <c r="F59" s="15">
        <v>10.3</v>
      </c>
      <c r="G59" s="37" t="s">
        <v>740</v>
      </c>
      <c r="H59" s="15"/>
      <c r="I59" s="15"/>
      <c r="J59" s="15"/>
      <c r="K59" s="15"/>
      <c r="L59" s="35">
        <v>53</v>
      </c>
      <c r="M59" s="35">
        <v>54</v>
      </c>
      <c r="N59" s="35">
        <v>27</v>
      </c>
      <c r="O59" s="35">
        <v>27</v>
      </c>
      <c r="P59" s="14">
        <f>SUM(H59:O59)</f>
        <v>161</v>
      </c>
      <c r="Q59" s="17" t="s">
        <v>32</v>
      </c>
      <c r="R59" s="14">
        <v>111091</v>
      </c>
      <c r="S59" s="23" t="s">
        <v>33</v>
      </c>
      <c r="T59" s="16" t="s">
        <v>161</v>
      </c>
      <c r="U59" s="16" t="s">
        <v>90</v>
      </c>
      <c r="V59" s="16">
        <v>1011502</v>
      </c>
      <c r="W59" s="16" t="s">
        <v>9328</v>
      </c>
      <c r="X59" s="16"/>
    </row>
    <row r="60" spans="1:24">
      <c r="A60" s="15" t="s">
        <v>558</v>
      </c>
      <c r="B60" s="15" t="s">
        <v>92</v>
      </c>
      <c r="C60" s="15" t="s">
        <v>9337</v>
      </c>
      <c r="D60" s="15" t="s">
        <v>620</v>
      </c>
      <c r="E60" s="24">
        <v>45764.989583333336</v>
      </c>
      <c r="F60" s="15">
        <v>10.3</v>
      </c>
      <c r="G60" s="37" t="s">
        <v>740</v>
      </c>
      <c r="H60" s="15"/>
      <c r="I60" s="15"/>
      <c r="J60" s="15"/>
      <c r="K60" s="15"/>
      <c r="L60" s="35">
        <v>80</v>
      </c>
      <c r="M60" s="35">
        <v>54</v>
      </c>
      <c r="N60" s="35">
        <v>27</v>
      </c>
      <c r="O60" s="15"/>
      <c r="P60" s="14">
        <f>SUM(H60:O60)</f>
        <v>161</v>
      </c>
      <c r="Q60" s="17" t="s">
        <v>32</v>
      </c>
      <c r="R60" s="14">
        <v>111093</v>
      </c>
      <c r="S60" s="23" t="s">
        <v>33</v>
      </c>
      <c r="T60" s="16" t="s">
        <v>161</v>
      </c>
      <c r="U60" s="16" t="s">
        <v>90</v>
      </c>
      <c r="V60" s="16">
        <v>1011504</v>
      </c>
      <c r="W60" s="16" t="s">
        <v>9328</v>
      </c>
      <c r="X60" s="16"/>
    </row>
    <row r="61" spans="1:24">
      <c r="A61" s="15" t="s">
        <v>2561</v>
      </c>
      <c r="B61" s="15" t="s">
        <v>92</v>
      </c>
      <c r="C61" s="15" t="s">
        <v>9338</v>
      </c>
      <c r="D61" s="15" t="s">
        <v>620</v>
      </c>
      <c r="E61" s="24">
        <v>45764.989583333336</v>
      </c>
      <c r="F61" s="15">
        <v>10.3</v>
      </c>
      <c r="G61" s="37" t="s">
        <v>740</v>
      </c>
      <c r="H61" s="15"/>
      <c r="I61" s="15"/>
      <c r="J61" s="15"/>
      <c r="K61" s="15"/>
      <c r="L61" s="35">
        <v>81</v>
      </c>
      <c r="M61" s="35">
        <v>53</v>
      </c>
      <c r="N61" s="35">
        <v>27</v>
      </c>
      <c r="O61" s="15"/>
      <c r="P61" s="14">
        <f>SUM(H61:O61)</f>
        <v>161</v>
      </c>
      <c r="Q61" s="17" t="s">
        <v>32</v>
      </c>
      <c r="R61" s="14">
        <v>111094</v>
      </c>
      <c r="S61" s="23" t="s">
        <v>33</v>
      </c>
      <c r="T61" s="16" t="s">
        <v>161</v>
      </c>
      <c r="U61" s="16" t="s">
        <v>90</v>
      </c>
      <c r="V61" s="16">
        <v>1011506</v>
      </c>
      <c r="W61" s="16" t="s">
        <v>9328</v>
      </c>
      <c r="X61" s="16"/>
    </row>
    <row r="62" spans="1:24">
      <c r="A62" s="15" t="s">
        <v>8660</v>
      </c>
      <c r="B62" s="15" t="s">
        <v>78</v>
      </c>
      <c r="C62" s="15" t="s">
        <v>9339</v>
      </c>
      <c r="D62" s="15" t="s">
        <v>99</v>
      </c>
      <c r="E62" s="24">
        <v>45765.277777777781</v>
      </c>
      <c r="F62" s="15">
        <v>10.8</v>
      </c>
      <c r="G62" s="37" t="s">
        <v>740</v>
      </c>
      <c r="H62" s="15"/>
      <c r="I62" s="15"/>
      <c r="J62" s="15"/>
      <c r="K62" s="15"/>
      <c r="L62" s="35">
        <v>81</v>
      </c>
      <c r="M62" s="35">
        <v>53</v>
      </c>
      <c r="N62" s="35">
        <v>27</v>
      </c>
      <c r="O62" s="15"/>
      <c r="P62" s="14">
        <f>SUM(H62:O62)</f>
        <v>161</v>
      </c>
      <c r="Q62" s="17" t="s">
        <v>32</v>
      </c>
      <c r="R62" s="14">
        <v>111097</v>
      </c>
      <c r="S62" s="23" t="s">
        <v>33</v>
      </c>
      <c r="T62" s="16" t="s">
        <v>100</v>
      </c>
      <c r="U62" s="16" t="s">
        <v>90</v>
      </c>
      <c r="V62" s="16">
        <v>1011507</v>
      </c>
      <c r="W62" s="16" t="s">
        <v>9302</v>
      </c>
      <c r="X62" s="16"/>
    </row>
    <row r="63" spans="1:24">
      <c r="A63" s="15" t="s">
        <v>2837</v>
      </c>
      <c r="B63" s="15" t="s">
        <v>78</v>
      </c>
      <c r="C63" s="15" t="s">
        <v>9340</v>
      </c>
      <c r="D63" s="15" t="s">
        <v>99</v>
      </c>
      <c r="E63" s="24">
        <v>45765.277777777781</v>
      </c>
      <c r="F63" s="15">
        <v>10.8</v>
      </c>
      <c r="G63" s="37" t="s">
        <v>740</v>
      </c>
      <c r="H63" s="15"/>
      <c r="I63" s="15"/>
      <c r="J63" s="15"/>
      <c r="K63" s="15"/>
      <c r="L63" s="35">
        <v>26</v>
      </c>
      <c r="M63" s="35">
        <v>108</v>
      </c>
      <c r="N63" s="35">
        <v>27</v>
      </c>
      <c r="O63" s="15"/>
      <c r="P63" s="14">
        <f>SUM(H63:O63)</f>
        <v>161</v>
      </c>
      <c r="Q63" s="17" t="s">
        <v>32</v>
      </c>
      <c r="R63" s="14">
        <v>111098</v>
      </c>
      <c r="S63" s="23" t="s">
        <v>33</v>
      </c>
      <c r="T63" s="16" t="s">
        <v>100</v>
      </c>
      <c r="U63" s="16" t="s">
        <v>90</v>
      </c>
      <c r="V63" s="16">
        <v>1011509</v>
      </c>
      <c r="W63" s="16" t="s">
        <v>9302</v>
      </c>
      <c r="X63" s="16"/>
    </row>
    <row r="64" spans="1:24">
      <c r="A64" s="11" t="s">
        <v>19</v>
      </c>
      <c r="B64" s="7"/>
      <c r="C64" s="7"/>
      <c r="D64" s="7"/>
      <c r="E64" s="11"/>
      <c r="F64" s="7"/>
      <c r="G64" s="7"/>
      <c r="H64" s="11">
        <f t="shared" ref="H64:P64" si="4">SUM(H59:H63)</f>
        <v>0</v>
      </c>
      <c r="I64" s="11">
        <f t="shared" si="4"/>
        <v>0</v>
      </c>
      <c r="J64" s="11">
        <f t="shared" si="4"/>
        <v>0</v>
      </c>
      <c r="K64" s="11">
        <f t="shared" si="4"/>
        <v>0</v>
      </c>
      <c r="L64" s="11">
        <f t="shared" si="4"/>
        <v>321</v>
      </c>
      <c r="M64" s="11">
        <f t="shared" si="4"/>
        <v>322</v>
      </c>
      <c r="N64" s="11">
        <f t="shared" si="4"/>
        <v>135</v>
      </c>
      <c r="O64" s="11">
        <f t="shared" si="4"/>
        <v>27</v>
      </c>
      <c r="P64" s="11">
        <f t="shared" si="4"/>
        <v>805</v>
      </c>
      <c r="Q64" s="12"/>
      <c r="R64" s="12"/>
      <c r="S64" s="12"/>
      <c r="T64" s="12"/>
      <c r="U64" s="12"/>
      <c r="V64" s="12"/>
      <c r="W64" s="12"/>
      <c r="X64" s="12"/>
    </row>
    <row r="65" spans="1:24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4">
      <c r="A66" s="166" t="s">
        <v>34</v>
      </c>
      <c r="B66" s="1562"/>
      <c r="C66" s="1562"/>
      <c r="D66" s="1562"/>
      <c r="E66" s="1"/>
      <c r="F66" s="1"/>
      <c r="G66" s="1"/>
      <c r="H66" s="1"/>
      <c r="I66" s="1"/>
      <c r="J66" s="1563"/>
      <c r="K66" s="1563"/>
      <c r="L66" s="156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4" ht="18">
      <c r="A67" s="187" t="s">
        <v>35</v>
      </c>
      <c r="B67" s="186" t="s">
        <v>36</v>
      </c>
      <c r="C67" s="239" t="s">
        <v>37</v>
      </c>
      <c r="D67" s="24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4">
      <c r="A68" s="4" t="s">
        <v>100</v>
      </c>
      <c r="B68" s="1564" t="s">
        <v>7158</v>
      </c>
      <c r="C68" s="1564"/>
      <c r="D68" s="242"/>
      <c r="E68" s="41" t="s">
        <v>8995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>
      <c r="A69" s="4" t="s">
        <v>161</v>
      </c>
      <c r="B69" s="1564" t="s">
        <v>7138</v>
      </c>
      <c r="C69" s="1564"/>
      <c r="D69" s="1"/>
      <c r="E69" s="4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5" t="s">
        <v>42</v>
      </c>
      <c r="B70" s="1772" t="s">
        <v>9341</v>
      </c>
      <c r="C70" s="1772"/>
      <c r="D70" s="1"/>
      <c r="E70" s="1"/>
    </row>
    <row r="71" spans="1:24">
      <c r="A71" s="5" t="s">
        <v>42</v>
      </c>
      <c r="B71" s="1772"/>
      <c r="C71" s="1772"/>
    </row>
    <row r="72" spans="1:24">
      <c r="A72" s="5" t="s">
        <v>43</v>
      </c>
      <c r="B72" s="1566">
        <v>358400865340</v>
      </c>
      <c r="C72" s="1565"/>
      <c r="D72" s="1"/>
      <c r="E72" s="1"/>
    </row>
    <row r="73" spans="1:24">
      <c r="A73" s="5" t="s">
        <v>44</v>
      </c>
      <c r="B73" s="1567">
        <v>0.66666666666666663</v>
      </c>
      <c r="C73" s="1565"/>
      <c r="D73" s="1"/>
      <c r="E73" s="1"/>
    </row>
    <row r="76" spans="1:24" ht="23.25">
      <c r="A76" s="1559" t="s">
        <v>83</v>
      </c>
      <c r="B76" s="1559"/>
      <c r="C76" s="1559"/>
      <c r="D76" s="1559"/>
      <c r="E76" s="1559"/>
      <c r="F76" s="1559"/>
      <c r="G76" s="7"/>
      <c r="H76" s="1559" t="s">
        <v>346</v>
      </c>
      <c r="I76" s="1559"/>
      <c r="J76" s="1559"/>
      <c r="K76" s="1559"/>
      <c r="L76" s="1559"/>
      <c r="M76" s="1559"/>
      <c r="N76" s="1559"/>
      <c r="O76" s="1559"/>
      <c r="P76" s="1559"/>
      <c r="Q76" s="1741" t="s">
        <v>8384</v>
      </c>
      <c r="R76" s="1742"/>
      <c r="S76" s="1742"/>
      <c r="T76" s="1742"/>
      <c r="U76" s="1742"/>
      <c r="V76" s="1742"/>
      <c r="W76" s="1742"/>
      <c r="X76" s="1742"/>
    </row>
    <row r="77" spans="1:24" ht="26.25">
      <c r="A77" s="8" t="s">
        <v>3</v>
      </c>
      <c r="B77" s="8" t="s">
        <v>4</v>
      </c>
      <c r="C77" s="8" t="s">
        <v>5</v>
      </c>
      <c r="D77" s="8" t="s">
        <v>6</v>
      </c>
      <c r="E77" s="8" t="s">
        <v>7</v>
      </c>
      <c r="F77" s="8" t="s">
        <v>8</v>
      </c>
      <c r="G77" s="33" t="s">
        <v>10</v>
      </c>
      <c r="H77" s="9" t="s">
        <v>11</v>
      </c>
      <c r="I77" s="9" t="s">
        <v>12</v>
      </c>
      <c r="J77" s="9" t="s">
        <v>13</v>
      </c>
      <c r="K77" s="9" t="s">
        <v>14</v>
      </c>
      <c r="L77" s="9" t="s">
        <v>15</v>
      </c>
      <c r="M77" s="9" t="s">
        <v>16</v>
      </c>
      <c r="N77" s="9" t="s">
        <v>17</v>
      </c>
      <c r="O77" s="10" t="s">
        <v>18</v>
      </c>
      <c r="P77" s="8" t="s">
        <v>19</v>
      </c>
      <c r="Q77" s="8" t="s">
        <v>20</v>
      </c>
      <c r="R77" s="8" t="s">
        <v>9</v>
      </c>
      <c r="S77" s="8" t="s">
        <v>21</v>
      </c>
      <c r="T77" s="8" t="s">
        <v>24</v>
      </c>
      <c r="U77" s="8" t="s">
        <v>25</v>
      </c>
      <c r="V77" s="8" t="s">
        <v>26</v>
      </c>
      <c r="W77" s="8" t="s">
        <v>27</v>
      </c>
      <c r="X77" s="8" t="s">
        <v>28</v>
      </c>
    </row>
    <row r="78" spans="1:24">
      <c r="A78" s="15" t="s">
        <v>142</v>
      </c>
      <c r="B78" s="15" t="s">
        <v>72</v>
      </c>
      <c r="C78" s="15" t="s">
        <v>9342</v>
      </c>
      <c r="D78" s="15" t="s">
        <v>71</v>
      </c>
      <c r="E78" s="24">
        <v>45764.711805555555</v>
      </c>
      <c r="F78" s="15">
        <v>14.5</v>
      </c>
      <c r="G78" s="37"/>
      <c r="H78" s="15"/>
      <c r="I78" s="15"/>
      <c r="J78" s="15"/>
      <c r="K78" s="35">
        <v>27</v>
      </c>
      <c r="L78" s="35">
        <v>54</v>
      </c>
      <c r="M78" s="35">
        <v>54</v>
      </c>
      <c r="N78" s="35">
        <v>26</v>
      </c>
      <c r="O78" s="15"/>
      <c r="P78" s="14">
        <f>SUM(H78:O78)</f>
        <v>161</v>
      </c>
      <c r="Q78" s="14" t="s">
        <v>30</v>
      </c>
      <c r="R78" s="14">
        <v>111109</v>
      </c>
      <c r="S78" s="14" t="s">
        <v>31</v>
      </c>
      <c r="T78" s="16" t="s">
        <v>169</v>
      </c>
      <c r="U78" s="16"/>
      <c r="V78" s="16">
        <v>1011510</v>
      </c>
      <c r="W78" s="16" t="s">
        <v>9343</v>
      </c>
      <c r="X78" s="16"/>
    </row>
    <row r="79" spans="1:24">
      <c r="A79" s="15" t="s">
        <v>141</v>
      </c>
      <c r="B79" s="15" t="s">
        <v>69</v>
      </c>
      <c r="C79" s="15" t="s">
        <v>9344</v>
      </c>
      <c r="D79" s="15" t="s">
        <v>68</v>
      </c>
      <c r="E79" s="24">
        <v>45763.753472222219</v>
      </c>
      <c r="F79" s="15">
        <v>14.5</v>
      </c>
      <c r="G79" s="37"/>
      <c r="H79" s="15"/>
      <c r="I79" s="15"/>
      <c r="J79" s="15"/>
      <c r="K79" s="15"/>
      <c r="L79" s="35">
        <v>81</v>
      </c>
      <c r="M79" s="35">
        <v>54</v>
      </c>
      <c r="N79" s="35">
        <v>26</v>
      </c>
      <c r="O79" s="15"/>
      <c r="P79" s="14">
        <f>SUM(H79:O79)</f>
        <v>161</v>
      </c>
      <c r="Q79" s="14" t="s">
        <v>30</v>
      </c>
      <c r="R79" s="14">
        <v>111110</v>
      </c>
      <c r="S79" s="14" t="s">
        <v>31</v>
      </c>
      <c r="T79" s="16" t="s">
        <v>169</v>
      </c>
      <c r="U79" s="16"/>
      <c r="V79" s="16">
        <v>1011511</v>
      </c>
      <c r="W79" s="16" t="s">
        <v>9345</v>
      </c>
      <c r="X79" s="16"/>
    </row>
    <row r="80" spans="1:24">
      <c r="A80" s="15" t="s">
        <v>119</v>
      </c>
      <c r="B80" s="15" t="s">
        <v>78</v>
      </c>
      <c r="C80" s="15" t="s">
        <v>9346</v>
      </c>
      <c r="D80" s="15" t="s">
        <v>932</v>
      </c>
      <c r="E80" s="24">
        <v>45765.048611111109</v>
      </c>
      <c r="F80" s="15">
        <v>10.3</v>
      </c>
      <c r="G80" s="37"/>
      <c r="H80" s="15"/>
      <c r="I80" s="15"/>
      <c r="J80" s="15"/>
      <c r="K80" s="35">
        <v>80</v>
      </c>
      <c r="L80" s="35">
        <v>81</v>
      </c>
      <c r="M80" s="15"/>
      <c r="N80" s="15"/>
      <c r="O80" s="15"/>
      <c r="P80" s="14">
        <f>SUM(H80:O80)</f>
        <v>161</v>
      </c>
      <c r="Q80" s="17" t="s">
        <v>32</v>
      </c>
      <c r="R80" s="14">
        <v>111092</v>
      </c>
      <c r="S80" s="23" t="s">
        <v>33</v>
      </c>
      <c r="T80" s="16" t="s">
        <v>161</v>
      </c>
      <c r="U80" s="16" t="s">
        <v>90</v>
      </c>
      <c r="V80" s="16">
        <v>1011512</v>
      </c>
      <c r="W80" s="16" t="s">
        <v>9328</v>
      </c>
      <c r="X80" s="16"/>
    </row>
    <row r="81" spans="1:24">
      <c r="A81" s="15" t="s">
        <v>86</v>
      </c>
      <c r="B81" s="15" t="s">
        <v>92</v>
      </c>
      <c r="C81" s="15" t="s">
        <v>9347</v>
      </c>
      <c r="D81" s="15" t="s">
        <v>94</v>
      </c>
      <c r="E81" s="24">
        <v>45765.763888888891</v>
      </c>
      <c r="F81" s="15">
        <v>10.3</v>
      </c>
      <c r="G81" s="37"/>
      <c r="H81" s="15"/>
      <c r="I81" s="15"/>
      <c r="J81" s="15"/>
      <c r="K81" s="35">
        <v>161</v>
      </c>
      <c r="L81" s="15"/>
      <c r="M81" s="15"/>
      <c r="N81" s="15"/>
      <c r="O81" s="15"/>
      <c r="P81" s="14">
        <f>SUM(H81:O81)</f>
        <v>161</v>
      </c>
      <c r="Q81" s="17" t="s">
        <v>32</v>
      </c>
      <c r="R81" s="14">
        <v>111096</v>
      </c>
      <c r="S81" s="23" t="s">
        <v>33</v>
      </c>
      <c r="T81" s="16" t="s">
        <v>161</v>
      </c>
      <c r="U81" s="16" t="s">
        <v>90</v>
      </c>
      <c r="V81" s="16">
        <v>1011513</v>
      </c>
      <c r="W81" s="16" t="s">
        <v>9348</v>
      </c>
      <c r="X81" s="16"/>
    </row>
    <row r="82" spans="1:24">
      <c r="A82" s="15" t="s">
        <v>937</v>
      </c>
      <c r="B82" s="15" t="s">
        <v>78</v>
      </c>
      <c r="C82" s="15" t="s">
        <v>9349</v>
      </c>
      <c r="D82" s="15" t="s">
        <v>88</v>
      </c>
      <c r="E82" s="24">
        <v>45765.166666666664</v>
      </c>
      <c r="F82" s="15">
        <v>10.3</v>
      </c>
      <c r="G82" s="37" t="s">
        <v>160</v>
      </c>
      <c r="H82" s="15"/>
      <c r="I82" s="15"/>
      <c r="J82" s="15"/>
      <c r="K82" s="15"/>
      <c r="L82" s="15"/>
      <c r="M82" s="35">
        <v>161</v>
      </c>
      <c r="N82" s="15"/>
      <c r="O82" s="15"/>
      <c r="P82" s="14">
        <f>SUM(H82:O82)</f>
        <v>161</v>
      </c>
      <c r="Q82" s="17" t="s">
        <v>32</v>
      </c>
      <c r="R82" s="14">
        <v>111099</v>
      </c>
      <c r="S82" s="23" t="s">
        <v>33</v>
      </c>
      <c r="T82" s="16" t="s">
        <v>161</v>
      </c>
      <c r="U82" s="16" t="s">
        <v>90</v>
      </c>
      <c r="V82" s="16">
        <v>1011514</v>
      </c>
      <c r="W82" s="16" t="s">
        <v>9328</v>
      </c>
      <c r="X82" s="16"/>
    </row>
    <row r="83" spans="1:24">
      <c r="A83" s="11" t="s">
        <v>19</v>
      </c>
      <c r="B83" s="7"/>
      <c r="C83" s="7"/>
      <c r="D83" s="7"/>
      <c r="E83" s="11"/>
      <c r="F83" s="7"/>
      <c r="G83" s="7"/>
      <c r="H83" s="11">
        <f>SUM(H78:H81)</f>
        <v>0</v>
      </c>
      <c r="I83" s="11">
        <f>SUM(I78:I81)</f>
        <v>0</v>
      </c>
      <c r="J83" s="11">
        <f>SUM(J78:J81)</f>
        <v>0</v>
      </c>
      <c r="K83" s="11">
        <f>SUM(K78:K81)</f>
        <v>268</v>
      </c>
      <c r="L83" s="11">
        <f>SUM(L78:L81)</f>
        <v>216</v>
      </c>
      <c r="M83" s="11">
        <f>SUM(M78:M82)</f>
        <v>269</v>
      </c>
      <c r="N83" s="11">
        <f>SUM(N78:N81)</f>
        <v>52</v>
      </c>
      <c r="O83" s="11">
        <f>SUM(O78:O81)</f>
        <v>0</v>
      </c>
      <c r="P83" s="11">
        <f>SUM(P78:P82)</f>
        <v>805</v>
      </c>
      <c r="Q83" s="12"/>
      <c r="R83" s="12"/>
      <c r="S83" s="12"/>
      <c r="T83" s="12"/>
      <c r="U83" s="12"/>
      <c r="V83" s="12"/>
      <c r="W83" s="12"/>
      <c r="X83" s="12"/>
    </row>
    <row r="84" spans="1:24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4">
      <c r="A85" s="166" t="s">
        <v>34</v>
      </c>
      <c r="B85" s="1562"/>
      <c r="C85" s="1562"/>
      <c r="D85" s="1562"/>
      <c r="E85" s="1"/>
      <c r="F85" s="1"/>
      <c r="G85" s="1"/>
      <c r="H85" s="1"/>
      <c r="I85" s="1"/>
      <c r="J85" s="1563"/>
      <c r="K85" s="1563"/>
      <c r="L85" s="1563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4" ht="18">
      <c r="A86" s="187" t="s">
        <v>35</v>
      </c>
      <c r="B86" s="186" t="s">
        <v>36</v>
      </c>
      <c r="C86" s="239" t="s">
        <v>37</v>
      </c>
      <c r="D86" s="24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4">
      <c r="A87" s="4" t="s">
        <v>161</v>
      </c>
      <c r="B87" s="1564" t="s">
        <v>7158</v>
      </c>
      <c r="C87" s="1564"/>
      <c r="D87" s="242"/>
      <c r="E87" s="41" t="s">
        <v>8995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>
      <c r="A88" s="4" t="s">
        <v>169</v>
      </c>
      <c r="B88" s="1564" t="s">
        <v>7138</v>
      </c>
      <c r="C88" s="1564"/>
      <c r="D88" s="1"/>
      <c r="E88" s="4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>
      <c r="A89" s="5" t="s">
        <v>42</v>
      </c>
      <c r="B89" s="1772" t="s">
        <v>7275</v>
      </c>
      <c r="C89" s="1772"/>
      <c r="D89" s="1"/>
      <c r="E89" s="1"/>
    </row>
    <row r="90" spans="1:24">
      <c r="A90" s="5" t="s">
        <v>42</v>
      </c>
      <c r="B90" s="1772"/>
      <c r="C90" s="1772"/>
    </row>
    <row r="91" spans="1:24">
      <c r="A91" s="5" t="s">
        <v>43</v>
      </c>
      <c r="B91" s="1566">
        <v>358408479865</v>
      </c>
      <c r="C91" s="1565"/>
      <c r="D91" s="1"/>
      <c r="E91" s="1"/>
    </row>
    <row r="92" spans="1:24">
      <c r="A92" s="5" t="s">
        <v>44</v>
      </c>
      <c r="B92" s="1567">
        <v>0.29166666666666669</v>
      </c>
      <c r="C92" s="1565"/>
      <c r="D92" s="1"/>
      <c r="E92" s="1"/>
    </row>
  </sheetData>
  <mergeCells count="53">
    <mergeCell ref="B34:C34"/>
    <mergeCell ref="B35:C35"/>
    <mergeCell ref="Q19:X19"/>
    <mergeCell ref="B29:D29"/>
    <mergeCell ref="J29:L29"/>
    <mergeCell ref="B31:C31"/>
    <mergeCell ref="B32:C32"/>
    <mergeCell ref="B33:C33"/>
    <mergeCell ref="H19:P19"/>
    <mergeCell ref="B14:C14"/>
    <mergeCell ref="B15:C15"/>
    <mergeCell ref="B16:C16"/>
    <mergeCell ref="B17:C17"/>
    <mergeCell ref="A19:F19"/>
    <mergeCell ref="B13:C13"/>
    <mergeCell ref="A1:F1"/>
    <mergeCell ref="H1:P1"/>
    <mergeCell ref="Q1:X1"/>
    <mergeCell ref="B11:D11"/>
    <mergeCell ref="J11:L11"/>
    <mergeCell ref="A38:F38"/>
    <mergeCell ref="H38:P38"/>
    <mergeCell ref="Q38:X38"/>
    <mergeCell ref="B47:D47"/>
    <mergeCell ref="J47:L47"/>
    <mergeCell ref="B49:C49"/>
    <mergeCell ref="B51:C51"/>
    <mergeCell ref="B52:C52"/>
    <mergeCell ref="B53:C53"/>
    <mergeCell ref="B54:C54"/>
    <mergeCell ref="B50:C50"/>
    <mergeCell ref="A57:F57"/>
    <mergeCell ref="H57:P57"/>
    <mergeCell ref="Q57:X57"/>
    <mergeCell ref="B66:D66"/>
    <mergeCell ref="J66:L66"/>
    <mergeCell ref="B68:C68"/>
    <mergeCell ref="B70:C70"/>
    <mergeCell ref="B71:C71"/>
    <mergeCell ref="B72:C72"/>
    <mergeCell ref="B73:C73"/>
    <mergeCell ref="B69:C69"/>
    <mergeCell ref="A76:F76"/>
    <mergeCell ref="H76:P76"/>
    <mergeCell ref="Q76:X76"/>
    <mergeCell ref="B85:D85"/>
    <mergeCell ref="J85:L85"/>
    <mergeCell ref="B87:C87"/>
    <mergeCell ref="B89:C89"/>
    <mergeCell ref="B90:C90"/>
    <mergeCell ref="B91:C91"/>
    <mergeCell ref="B92:C92"/>
    <mergeCell ref="B88:C88"/>
  </mergeCells>
  <pageMargins left="0.7" right="0.7" top="0.75" bottom="0.75" header="0.3" footer="0.3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139A6-500D-4F68-9DFA-2DEFD5DD70F4}">
  <sheetPr>
    <tabColor rgb="FFFFFF00"/>
  </sheetPr>
  <dimension ref="A1:X94"/>
  <sheetViews>
    <sheetView workbookViewId="0">
      <selection activeCell="L65" sqref="L65"/>
    </sheetView>
  </sheetViews>
  <sheetFormatPr defaultColWidth="11.42578125" defaultRowHeight="15"/>
  <cols>
    <col min="1" max="1" width="25.42578125" customWidth="1"/>
    <col min="2" max="2" width="11.85546875" customWidth="1"/>
    <col min="3" max="3" width="18.85546875" customWidth="1"/>
    <col min="4" max="4" width="12.42578125" customWidth="1"/>
    <col min="5" max="5" width="19.425781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4.85546875" customWidth="1"/>
  </cols>
  <sheetData>
    <row r="1" spans="1:24" ht="23.25">
      <c r="A1" s="1665" t="s">
        <v>109</v>
      </c>
      <c r="B1" s="1665"/>
      <c r="C1" s="1665"/>
      <c r="D1" s="1665"/>
      <c r="E1" s="1665"/>
      <c r="F1" s="1665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5367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 ht="26.25">
      <c r="A3" s="578" t="s">
        <v>9350</v>
      </c>
      <c r="B3" s="15" t="s">
        <v>57</v>
      </c>
      <c r="C3" s="35" t="s">
        <v>9351</v>
      </c>
      <c r="D3" s="15" t="s">
        <v>56</v>
      </c>
      <c r="E3" s="254" t="s">
        <v>9352</v>
      </c>
      <c r="F3" s="15">
        <v>10.3</v>
      </c>
      <c r="G3" s="37"/>
      <c r="H3" s="15"/>
      <c r="I3" s="15"/>
      <c r="J3" s="35">
        <v>107</v>
      </c>
      <c r="K3" s="35">
        <v>107</v>
      </c>
      <c r="L3" s="15"/>
      <c r="M3" s="15"/>
      <c r="N3" s="15"/>
      <c r="O3" s="15"/>
      <c r="P3" s="14">
        <f t="shared" ref="P3:P8" si="0">SUM(H3:O3)</f>
        <v>214</v>
      </c>
      <c r="Q3" s="14" t="s">
        <v>30</v>
      </c>
      <c r="R3" s="14">
        <v>111011</v>
      </c>
      <c r="S3" s="14" t="s">
        <v>9353</v>
      </c>
      <c r="T3" s="16" t="s">
        <v>169</v>
      </c>
      <c r="U3" s="16"/>
      <c r="V3" s="16" t="s">
        <v>9354</v>
      </c>
      <c r="W3" s="16" t="s">
        <v>9355</v>
      </c>
      <c r="X3" s="16"/>
    </row>
    <row r="4" spans="1:24">
      <c r="A4" s="15" t="s">
        <v>8538</v>
      </c>
      <c r="B4" s="15" t="s">
        <v>57</v>
      </c>
      <c r="C4" s="35" t="s">
        <v>9356</v>
      </c>
      <c r="D4" s="15" t="s">
        <v>56</v>
      </c>
      <c r="E4" s="646" t="s">
        <v>9357</v>
      </c>
      <c r="F4" s="15">
        <v>10.3</v>
      </c>
      <c r="G4" s="37"/>
      <c r="H4" s="15"/>
      <c r="I4" s="15"/>
      <c r="J4" s="15"/>
      <c r="K4" s="35">
        <v>161</v>
      </c>
      <c r="L4" s="15"/>
      <c r="M4" s="15"/>
      <c r="N4" s="15"/>
      <c r="O4" s="15"/>
      <c r="P4" s="14">
        <f t="shared" si="0"/>
        <v>161</v>
      </c>
      <c r="Q4" s="14" t="s">
        <v>30</v>
      </c>
      <c r="R4" s="14">
        <v>110990</v>
      </c>
      <c r="S4" s="14" t="s">
        <v>31</v>
      </c>
      <c r="T4" s="16" t="s">
        <v>169</v>
      </c>
      <c r="U4" s="16"/>
      <c r="V4" s="16">
        <v>1011394</v>
      </c>
      <c r="W4" s="16" t="s">
        <v>4132</v>
      </c>
      <c r="X4" s="16"/>
    </row>
    <row r="5" spans="1:24" ht="26.25">
      <c r="A5" s="15" t="s">
        <v>8458</v>
      </c>
      <c r="B5" s="15" t="s">
        <v>57</v>
      </c>
      <c r="C5" s="35" t="s">
        <v>9358</v>
      </c>
      <c r="D5" s="15" t="s">
        <v>56</v>
      </c>
      <c r="E5" s="254" t="s">
        <v>9352</v>
      </c>
      <c r="F5" s="15">
        <v>10.3</v>
      </c>
      <c r="G5" s="37"/>
      <c r="H5" s="15"/>
      <c r="I5" s="15"/>
      <c r="J5" s="35">
        <v>54</v>
      </c>
      <c r="K5" s="15"/>
      <c r="L5" s="15"/>
      <c r="M5" s="15"/>
      <c r="N5" s="15"/>
      <c r="O5" s="15"/>
      <c r="P5" s="14">
        <f t="shared" si="0"/>
        <v>54</v>
      </c>
      <c r="Q5" s="14" t="s">
        <v>30</v>
      </c>
      <c r="R5" s="14">
        <v>111013</v>
      </c>
      <c r="S5" s="14" t="s">
        <v>31</v>
      </c>
      <c r="T5" s="16" t="s">
        <v>169</v>
      </c>
      <c r="U5" s="16"/>
      <c r="V5" s="16" t="s">
        <v>9359</v>
      </c>
      <c r="W5" s="16" t="s">
        <v>9355</v>
      </c>
      <c r="X5" s="16"/>
    </row>
    <row r="6" spans="1:24" ht="26.25">
      <c r="A6" s="578" t="s">
        <v>122</v>
      </c>
      <c r="B6" s="15" t="s">
        <v>62</v>
      </c>
      <c r="C6" s="35" t="s">
        <v>9360</v>
      </c>
      <c r="D6" s="15" t="s">
        <v>61</v>
      </c>
      <c r="E6" s="482">
        <v>45759.767361111109</v>
      </c>
      <c r="F6" s="15">
        <v>13</v>
      </c>
      <c r="G6" s="37"/>
      <c r="H6" s="15"/>
      <c r="I6" s="15"/>
      <c r="J6" s="35">
        <v>54</v>
      </c>
      <c r="K6" s="35">
        <v>107</v>
      </c>
      <c r="L6" s="15"/>
      <c r="M6" s="15"/>
      <c r="N6" s="15"/>
      <c r="O6" s="15"/>
      <c r="P6" s="14">
        <f t="shared" si="0"/>
        <v>161</v>
      </c>
      <c r="Q6" s="14" t="s">
        <v>30</v>
      </c>
      <c r="R6" s="14">
        <v>111015</v>
      </c>
      <c r="S6" s="14" t="s">
        <v>31</v>
      </c>
      <c r="T6" s="16" t="s">
        <v>169</v>
      </c>
      <c r="U6" s="16"/>
      <c r="V6" s="16" t="s">
        <v>9361</v>
      </c>
      <c r="W6" s="16" t="s">
        <v>9362</v>
      </c>
      <c r="X6" s="16"/>
    </row>
    <row r="7" spans="1:24">
      <c r="A7" s="578" t="s">
        <v>8902</v>
      </c>
      <c r="B7" s="15" t="s">
        <v>75</v>
      </c>
      <c r="C7" s="35" t="s">
        <v>9363</v>
      </c>
      <c r="D7" s="15" t="s">
        <v>74</v>
      </c>
      <c r="E7" s="24">
        <v>45760.524305555555</v>
      </c>
      <c r="F7" s="15">
        <v>15.3</v>
      </c>
      <c r="G7" s="37"/>
      <c r="H7" s="15"/>
      <c r="I7" s="15"/>
      <c r="J7" s="35">
        <v>54</v>
      </c>
      <c r="K7" s="35">
        <v>107</v>
      </c>
      <c r="L7" s="15"/>
      <c r="M7" s="15"/>
      <c r="N7" s="15"/>
      <c r="O7" s="15"/>
      <c r="P7" s="14">
        <f t="shared" si="0"/>
        <v>161</v>
      </c>
      <c r="Q7" s="14" t="s">
        <v>30</v>
      </c>
      <c r="R7" s="14">
        <v>111005</v>
      </c>
      <c r="S7" s="14" t="s">
        <v>31</v>
      </c>
      <c r="T7" s="16" t="s">
        <v>169</v>
      </c>
      <c r="U7" s="16"/>
      <c r="V7" s="16">
        <v>1011397</v>
      </c>
      <c r="W7" s="16" t="s">
        <v>9364</v>
      </c>
      <c r="X7" s="16"/>
    </row>
    <row r="8" spans="1:24" ht="26.25">
      <c r="A8" s="15" t="s">
        <v>113</v>
      </c>
      <c r="B8" s="15" t="s">
        <v>65</v>
      </c>
      <c r="C8" s="35" t="s">
        <v>9365</v>
      </c>
      <c r="D8" s="15" t="s">
        <v>64</v>
      </c>
      <c r="E8" s="24">
        <v>45759.472222222219</v>
      </c>
      <c r="F8" s="15">
        <v>14.8</v>
      </c>
      <c r="G8" s="37" t="s">
        <v>9366</v>
      </c>
      <c r="H8" s="15"/>
      <c r="I8" s="15"/>
      <c r="J8" s="15"/>
      <c r="K8" s="15"/>
      <c r="L8" s="35">
        <v>81</v>
      </c>
      <c r="M8" s="15"/>
      <c r="N8" s="15"/>
      <c r="O8" s="15"/>
      <c r="P8" s="14">
        <f t="shared" si="0"/>
        <v>81</v>
      </c>
      <c r="Q8" s="14" t="s">
        <v>30</v>
      </c>
      <c r="R8" s="14">
        <v>110992</v>
      </c>
      <c r="S8" s="23" t="s">
        <v>33</v>
      </c>
      <c r="T8" s="16" t="s">
        <v>169</v>
      </c>
      <c r="U8" s="16"/>
      <c r="V8" s="16" t="s">
        <v>9367</v>
      </c>
      <c r="W8" s="16" t="s">
        <v>9368</v>
      </c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>SUM(H3:H7)</f>
        <v>0</v>
      </c>
      <c r="I9" s="11">
        <f>SUM(I3:I7)</f>
        <v>0</v>
      </c>
      <c r="J9" s="11">
        <f>SUM(J3:J7)</f>
        <v>269</v>
      </c>
      <c r="K9" s="11">
        <f>SUM(K3:K7)</f>
        <v>482</v>
      </c>
      <c r="L9" s="11">
        <f>SUM(L3:L8)</f>
        <v>81</v>
      </c>
      <c r="M9" s="11">
        <f>SUM(M3:M7)</f>
        <v>0</v>
      </c>
      <c r="N9" s="11">
        <f>SUM(N3:N7)</f>
        <v>0</v>
      </c>
      <c r="O9" s="11">
        <f>SUM(O3:O7)</f>
        <v>0</v>
      </c>
      <c r="P9" s="11">
        <f>SUM(P3:P8)</f>
        <v>832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4855</v>
      </c>
      <c r="B13" s="1564"/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7113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566">
        <v>358404854773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567">
        <v>0.5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128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9369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 t="s">
        <v>519</v>
      </c>
      <c r="B21" s="15" t="s">
        <v>78</v>
      </c>
      <c r="C21" s="35" t="s">
        <v>9370</v>
      </c>
      <c r="D21" s="15" t="s">
        <v>932</v>
      </c>
      <c r="E21" s="24">
        <v>45760.048611111109</v>
      </c>
      <c r="F21" s="15">
        <v>10.3</v>
      </c>
      <c r="G21" s="37" t="s">
        <v>740</v>
      </c>
      <c r="H21" s="15"/>
      <c r="I21" s="15"/>
      <c r="J21" s="15"/>
      <c r="K21" s="15"/>
      <c r="L21" s="35">
        <v>80</v>
      </c>
      <c r="M21" s="35">
        <v>81</v>
      </c>
      <c r="N21" s="15"/>
      <c r="O21" s="15"/>
      <c r="P21" s="14">
        <f t="shared" ref="P21:P27" si="1">SUM(H21:O21)</f>
        <v>161</v>
      </c>
      <c r="Q21" s="17" t="s">
        <v>32</v>
      </c>
      <c r="R21" s="14">
        <v>110982</v>
      </c>
      <c r="S21" s="23" t="s">
        <v>33</v>
      </c>
      <c r="T21" s="16" t="s">
        <v>161</v>
      </c>
      <c r="U21" s="16" t="s">
        <v>90</v>
      </c>
      <c r="V21" s="16">
        <v>1011403</v>
      </c>
      <c r="W21" s="16" t="s">
        <v>9371</v>
      </c>
      <c r="X21" s="16"/>
    </row>
    <row r="22" spans="1:24" ht="26.25">
      <c r="A22" s="15" t="s">
        <v>9157</v>
      </c>
      <c r="B22" s="15" t="s">
        <v>92</v>
      </c>
      <c r="C22" s="35" t="s">
        <v>9372</v>
      </c>
      <c r="D22" s="15" t="s">
        <v>159</v>
      </c>
      <c r="E22" s="24">
        <v>45760.041666666664</v>
      </c>
      <c r="F22" s="15">
        <v>10.3</v>
      </c>
      <c r="G22" s="37" t="s">
        <v>740</v>
      </c>
      <c r="H22" s="15"/>
      <c r="I22" s="15"/>
      <c r="J22" s="15"/>
      <c r="K22" s="15"/>
      <c r="L22" s="35">
        <v>107</v>
      </c>
      <c r="M22" s="35">
        <v>54</v>
      </c>
      <c r="N22" s="15"/>
      <c r="O22" s="15"/>
      <c r="P22" s="14">
        <f t="shared" si="1"/>
        <v>161</v>
      </c>
      <c r="Q22" s="17" t="s">
        <v>32</v>
      </c>
      <c r="R22" s="14">
        <v>111018</v>
      </c>
      <c r="S22" s="23" t="s">
        <v>33</v>
      </c>
      <c r="T22" s="16" t="s">
        <v>161</v>
      </c>
      <c r="U22" s="16" t="s">
        <v>90</v>
      </c>
      <c r="V22" s="16" t="s">
        <v>9373</v>
      </c>
      <c r="W22" s="16" t="s">
        <v>9371</v>
      </c>
      <c r="X22" s="16"/>
    </row>
    <row r="23" spans="1:24" ht="26.25">
      <c r="A23" s="15" t="s">
        <v>86</v>
      </c>
      <c r="B23" s="15" t="s">
        <v>92</v>
      </c>
      <c r="C23" s="35" t="s">
        <v>9374</v>
      </c>
      <c r="D23" s="15" t="s">
        <v>159</v>
      </c>
      <c r="E23" s="24">
        <v>45760.041666666664</v>
      </c>
      <c r="F23" s="15">
        <v>10.3</v>
      </c>
      <c r="G23" s="37"/>
      <c r="H23" s="15"/>
      <c r="I23" s="15"/>
      <c r="J23" s="15"/>
      <c r="K23" s="35">
        <v>54</v>
      </c>
      <c r="L23" s="35">
        <v>107</v>
      </c>
      <c r="M23" s="15"/>
      <c r="N23" s="15"/>
      <c r="O23" s="15"/>
      <c r="P23" s="14">
        <f t="shared" si="1"/>
        <v>161</v>
      </c>
      <c r="Q23" s="17" t="s">
        <v>32</v>
      </c>
      <c r="R23" s="14">
        <v>111016</v>
      </c>
      <c r="S23" s="23" t="s">
        <v>33</v>
      </c>
      <c r="T23" s="16" t="s">
        <v>161</v>
      </c>
      <c r="U23" s="16" t="s">
        <v>90</v>
      </c>
      <c r="V23" s="16" t="s">
        <v>9375</v>
      </c>
      <c r="W23" s="16" t="s">
        <v>9371</v>
      </c>
      <c r="X23" s="16"/>
    </row>
    <row r="24" spans="1:24" ht="26.25">
      <c r="A24" s="15" t="s">
        <v>86</v>
      </c>
      <c r="B24" s="15" t="s">
        <v>92</v>
      </c>
      <c r="C24" s="35" t="s">
        <v>9376</v>
      </c>
      <c r="D24" s="15" t="s">
        <v>159</v>
      </c>
      <c r="E24" s="24">
        <v>45760.041666666664</v>
      </c>
      <c r="F24" s="15">
        <v>10.3</v>
      </c>
      <c r="G24" s="37"/>
      <c r="H24" s="15"/>
      <c r="I24" s="15"/>
      <c r="J24" s="15"/>
      <c r="K24" s="35">
        <v>161</v>
      </c>
      <c r="L24" s="15"/>
      <c r="M24" s="15"/>
      <c r="N24" s="15"/>
      <c r="O24" s="15"/>
      <c r="P24" s="14">
        <f t="shared" si="1"/>
        <v>161</v>
      </c>
      <c r="Q24" s="17" t="s">
        <v>32</v>
      </c>
      <c r="R24" s="14">
        <v>111017</v>
      </c>
      <c r="S24" s="23" t="s">
        <v>33</v>
      </c>
      <c r="T24" s="16" t="s">
        <v>161</v>
      </c>
      <c r="U24" s="16" t="s">
        <v>90</v>
      </c>
      <c r="V24" s="16" t="s">
        <v>9377</v>
      </c>
      <c r="W24" s="16" t="s">
        <v>9371</v>
      </c>
      <c r="X24" s="16"/>
    </row>
    <row r="25" spans="1:24" ht="26.25">
      <c r="A25" s="15" t="s">
        <v>558</v>
      </c>
      <c r="B25" s="15" t="s">
        <v>92</v>
      </c>
      <c r="C25" s="35" t="s">
        <v>9378</v>
      </c>
      <c r="D25" s="15" t="s">
        <v>159</v>
      </c>
      <c r="E25" s="24">
        <v>45760.041666666664</v>
      </c>
      <c r="F25" s="15">
        <v>10.3</v>
      </c>
      <c r="G25" s="37" t="s">
        <v>740</v>
      </c>
      <c r="H25" s="15"/>
      <c r="I25" s="15"/>
      <c r="J25" s="15"/>
      <c r="K25" s="15"/>
      <c r="L25" s="35">
        <v>80</v>
      </c>
      <c r="M25" s="35">
        <v>81</v>
      </c>
      <c r="N25" s="15"/>
      <c r="O25" s="15"/>
      <c r="P25" s="14">
        <f t="shared" si="1"/>
        <v>161</v>
      </c>
      <c r="Q25" s="17" t="s">
        <v>32</v>
      </c>
      <c r="R25" s="14">
        <v>111019</v>
      </c>
      <c r="S25" s="23" t="s">
        <v>33</v>
      </c>
      <c r="T25" s="16" t="s">
        <v>161</v>
      </c>
      <c r="U25" s="16" t="s">
        <v>90</v>
      </c>
      <c r="V25" s="16" t="s">
        <v>9379</v>
      </c>
      <c r="W25" s="16" t="s">
        <v>9371</v>
      </c>
      <c r="X25" s="16"/>
    </row>
    <row r="26" spans="1:24" ht="26.25">
      <c r="A26" s="15" t="s">
        <v>86</v>
      </c>
      <c r="B26" s="15" t="s">
        <v>1184</v>
      </c>
      <c r="C26" s="35" t="s">
        <v>9380</v>
      </c>
      <c r="D26" s="15" t="s">
        <v>9381</v>
      </c>
      <c r="E26" s="24">
        <v>45761.0625</v>
      </c>
      <c r="F26" s="15">
        <v>11.3</v>
      </c>
      <c r="G26" s="37"/>
      <c r="H26" s="15"/>
      <c r="I26" s="15"/>
      <c r="J26" s="35">
        <v>54</v>
      </c>
      <c r="K26" s="35">
        <v>107</v>
      </c>
      <c r="L26" s="15"/>
      <c r="M26" s="15"/>
      <c r="N26" s="15"/>
      <c r="O26" s="15"/>
      <c r="P26" s="14">
        <f t="shared" si="1"/>
        <v>161</v>
      </c>
      <c r="Q26" s="17" t="s">
        <v>32</v>
      </c>
      <c r="R26" s="14">
        <v>111020</v>
      </c>
      <c r="S26" s="23" t="s">
        <v>33</v>
      </c>
      <c r="T26" s="16" t="s">
        <v>100</v>
      </c>
      <c r="U26" s="16" t="s">
        <v>9131</v>
      </c>
      <c r="V26" s="16" t="s">
        <v>9382</v>
      </c>
      <c r="W26" s="16" t="s">
        <v>9383</v>
      </c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1"/>
        <v>0</v>
      </c>
      <c r="Q27" s="44"/>
      <c r="R27" s="14"/>
      <c r="S27" s="14"/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2">SUM(H21:H27)</f>
        <v>0</v>
      </c>
      <c r="I28" s="11">
        <f t="shared" si="2"/>
        <v>0</v>
      </c>
      <c r="J28" s="11">
        <f t="shared" si="2"/>
        <v>54</v>
      </c>
      <c r="K28" s="11">
        <f t="shared" si="2"/>
        <v>322</v>
      </c>
      <c r="L28" s="11">
        <f t="shared" si="2"/>
        <v>374</v>
      </c>
      <c r="M28" s="11">
        <f t="shared" si="2"/>
        <v>216</v>
      </c>
      <c r="N28" s="11">
        <f t="shared" si="2"/>
        <v>0</v>
      </c>
      <c r="O28" s="11">
        <f t="shared" si="2"/>
        <v>0</v>
      </c>
      <c r="P28" s="11">
        <f t="shared" si="2"/>
        <v>966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100</v>
      </c>
      <c r="B32" s="1564" t="s">
        <v>7158</v>
      </c>
      <c r="C32" s="1564"/>
      <c r="D32" s="242"/>
      <c r="E32" s="41" t="s">
        <v>8995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161</v>
      </c>
      <c r="B33" s="1564" t="s">
        <v>7138</v>
      </c>
      <c r="C33" s="1564"/>
      <c r="D33" s="1"/>
      <c r="E33" s="4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 t="s">
        <v>9317</v>
      </c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566">
        <v>358451647115</v>
      </c>
      <c r="C36" s="1565"/>
      <c r="D36" s="1"/>
      <c r="E36" s="1"/>
    </row>
    <row r="37" spans="1:24">
      <c r="A37" s="5" t="s">
        <v>44</v>
      </c>
      <c r="B37" s="1567">
        <v>0.625</v>
      </c>
      <c r="C37" s="1565"/>
      <c r="D37" s="1"/>
      <c r="E37" s="1"/>
    </row>
    <row r="39" spans="1:24" ht="23.25" customHeight="1">
      <c r="A39" s="1559" t="s">
        <v>139</v>
      </c>
      <c r="B39" s="1559"/>
      <c r="C39" s="1559"/>
      <c r="D39" s="1559"/>
      <c r="E39" s="1559"/>
      <c r="F39" s="1559"/>
      <c r="G39" s="7"/>
      <c r="H39" s="1559" t="s">
        <v>346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5384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 ht="26.25">
      <c r="A41" s="15" t="s">
        <v>3866</v>
      </c>
      <c r="B41" s="15" t="s">
        <v>78</v>
      </c>
      <c r="C41" s="35" t="s">
        <v>9384</v>
      </c>
      <c r="D41" s="15" t="s">
        <v>99</v>
      </c>
      <c r="E41" s="24">
        <v>45760.274305555555</v>
      </c>
      <c r="F41" s="15">
        <v>10.8</v>
      </c>
      <c r="G41" s="37" t="s">
        <v>740</v>
      </c>
      <c r="H41" s="15"/>
      <c r="I41" s="15"/>
      <c r="J41" s="15"/>
      <c r="K41" s="15"/>
      <c r="L41" s="35">
        <v>161</v>
      </c>
      <c r="M41" s="15"/>
      <c r="N41" s="15"/>
      <c r="O41" s="15"/>
      <c r="P41" s="14">
        <f t="shared" ref="P41:P46" si="3">SUM(H41:O41)</f>
        <v>161</v>
      </c>
      <c r="Q41" s="17" t="s">
        <v>32</v>
      </c>
      <c r="R41" s="14">
        <v>110983</v>
      </c>
      <c r="S41" s="23" t="s">
        <v>33</v>
      </c>
      <c r="T41" s="16" t="s">
        <v>100</v>
      </c>
      <c r="U41" s="16" t="s">
        <v>90</v>
      </c>
      <c r="V41" s="16" t="s">
        <v>9385</v>
      </c>
      <c r="W41" s="16" t="s">
        <v>9386</v>
      </c>
      <c r="X41" s="16"/>
    </row>
    <row r="42" spans="1:24" ht="26.25">
      <c r="A42" s="578" t="s">
        <v>9387</v>
      </c>
      <c r="B42" s="15" t="s">
        <v>78</v>
      </c>
      <c r="C42" s="35" t="s">
        <v>9388</v>
      </c>
      <c r="D42" s="15" t="s">
        <v>99</v>
      </c>
      <c r="E42" s="24">
        <v>45761.274305555555</v>
      </c>
      <c r="F42" s="15">
        <v>10.8</v>
      </c>
      <c r="G42" s="37" t="s">
        <v>9366</v>
      </c>
      <c r="H42" s="15"/>
      <c r="I42" s="15"/>
      <c r="J42" s="15"/>
      <c r="K42" s="15"/>
      <c r="L42" s="35">
        <v>161</v>
      </c>
      <c r="M42" s="15"/>
      <c r="N42" s="15"/>
      <c r="O42" s="15"/>
      <c r="P42" s="14">
        <f t="shared" si="3"/>
        <v>161</v>
      </c>
      <c r="Q42" s="17" t="s">
        <v>32</v>
      </c>
      <c r="R42" s="14">
        <v>110984</v>
      </c>
      <c r="S42" s="23" t="s">
        <v>33</v>
      </c>
      <c r="T42" s="16" t="s">
        <v>100</v>
      </c>
      <c r="U42" s="16" t="s">
        <v>90</v>
      </c>
      <c r="V42" s="16" t="s">
        <v>9389</v>
      </c>
      <c r="W42" s="16" t="s">
        <v>9390</v>
      </c>
      <c r="X42" s="16"/>
    </row>
    <row r="43" spans="1:24" ht="26.25">
      <c r="A43" s="578" t="s">
        <v>9387</v>
      </c>
      <c r="B43" s="15" t="s">
        <v>78</v>
      </c>
      <c r="C43" s="35" t="s">
        <v>9391</v>
      </c>
      <c r="D43" s="15" t="s">
        <v>99</v>
      </c>
      <c r="E43" s="24">
        <v>45761.274305555555</v>
      </c>
      <c r="F43" s="15">
        <v>10.8</v>
      </c>
      <c r="G43" s="37" t="s">
        <v>9366</v>
      </c>
      <c r="H43" s="15"/>
      <c r="I43" s="15"/>
      <c r="J43" s="15"/>
      <c r="K43" s="15"/>
      <c r="L43" s="35">
        <v>161</v>
      </c>
      <c r="M43" s="15"/>
      <c r="N43" s="15"/>
      <c r="O43" s="15"/>
      <c r="P43" s="14">
        <f t="shared" si="3"/>
        <v>161</v>
      </c>
      <c r="Q43" s="17" t="s">
        <v>32</v>
      </c>
      <c r="R43" s="14">
        <v>110985</v>
      </c>
      <c r="S43" s="23" t="s">
        <v>33</v>
      </c>
      <c r="T43" s="16" t="s">
        <v>100</v>
      </c>
      <c r="U43" s="16" t="s">
        <v>90</v>
      </c>
      <c r="V43" s="16" t="s">
        <v>9392</v>
      </c>
      <c r="W43" s="16" t="s">
        <v>9390</v>
      </c>
      <c r="X43" s="16"/>
    </row>
    <row r="44" spans="1:24" ht="26.25">
      <c r="A44" s="15" t="s">
        <v>86</v>
      </c>
      <c r="B44" s="15" t="s">
        <v>92</v>
      </c>
      <c r="C44" s="35" t="s">
        <v>9393</v>
      </c>
      <c r="D44" s="15" t="s">
        <v>159</v>
      </c>
      <c r="E44" s="24">
        <v>45760.041666666664</v>
      </c>
      <c r="F44" s="15">
        <v>10.3</v>
      </c>
      <c r="G44" s="37" t="s">
        <v>740</v>
      </c>
      <c r="H44" s="15"/>
      <c r="I44" s="15"/>
      <c r="J44" s="15"/>
      <c r="K44" s="15"/>
      <c r="L44" s="35">
        <v>80</v>
      </c>
      <c r="M44" s="35">
        <v>81</v>
      </c>
      <c r="N44" s="15"/>
      <c r="O44" s="15"/>
      <c r="P44" s="14">
        <f t="shared" si="3"/>
        <v>161</v>
      </c>
      <c r="Q44" s="17" t="s">
        <v>32</v>
      </c>
      <c r="R44" s="14">
        <v>111022</v>
      </c>
      <c r="S44" s="23" t="s">
        <v>33</v>
      </c>
      <c r="T44" s="16" t="s">
        <v>161</v>
      </c>
      <c r="U44" s="16" t="s">
        <v>90</v>
      </c>
      <c r="V44" s="16" t="s">
        <v>9394</v>
      </c>
      <c r="W44" s="16" t="s">
        <v>9371</v>
      </c>
      <c r="X44" s="16"/>
    </row>
    <row r="45" spans="1:24" ht="26.25">
      <c r="A45" s="15" t="s">
        <v>9387</v>
      </c>
      <c r="B45" s="15" t="s">
        <v>78</v>
      </c>
      <c r="C45" s="35" t="s">
        <v>9395</v>
      </c>
      <c r="D45" s="15" t="s">
        <v>99</v>
      </c>
      <c r="E45" s="24">
        <v>45761.274305555555</v>
      </c>
      <c r="F45" s="15">
        <v>10.8</v>
      </c>
      <c r="G45" s="37" t="s">
        <v>9366</v>
      </c>
      <c r="H45" s="15"/>
      <c r="I45" s="15"/>
      <c r="J45" s="15"/>
      <c r="K45" s="15"/>
      <c r="L45" s="35">
        <v>161</v>
      </c>
      <c r="M45" s="15"/>
      <c r="N45" s="15"/>
      <c r="O45" s="15"/>
      <c r="P45" s="14">
        <f t="shared" si="3"/>
        <v>161</v>
      </c>
      <c r="Q45" s="17" t="s">
        <v>32</v>
      </c>
      <c r="R45" s="14">
        <v>110986</v>
      </c>
      <c r="S45" s="23" t="s">
        <v>33</v>
      </c>
      <c r="T45" s="16" t="s">
        <v>100</v>
      </c>
      <c r="U45" s="16" t="s">
        <v>90</v>
      </c>
      <c r="V45" s="16" t="s">
        <v>9396</v>
      </c>
      <c r="W45" s="16" t="s">
        <v>9390</v>
      </c>
      <c r="X45" s="16"/>
    </row>
    <row r="46" spans="1:24" ht="26.25">
      <c r="A46" s="15" t="s">
        <v>8425</v>
      </c>
      <c r="B46" s="15" t="s">
        <v>134</v>
      </c>
      <c r="C46" s="35" t="s">
        <v>9397</v>
      </c>
      <c r="D46" s="15" t="s">
        <v>3852</v>
      </c>
      <c r="E46" s="24">
        <v>45761.274305555555</v>
      </c>
      <c r="F46" s="15">
        <v>10.3</v>
      </c>
      <c r="G46" s="37" t="s">
        <v>9366</v>
      </c>
      <c r="H46" s="15"/>
      <c r="I46" s="15"/>
      <c r="J46" s="15"/>
      <c r="K46" s="35">
        <v>54</v>
      </c>
      <c r="L46" s="35">
        <v>107</v>
      </c>
      <c r="M46" s="15"/>
      <c r="N46" s="15"/>
      <c r="O46" s="15"/>
      <c r="P46" s="14">
        <f t="shared" si="3"/>
        <v>161</v>
      </c>
      <c r="Q46" s="17" t="s">
        <v>32</v>
      </c>
      <c r="R46" s="14">
        <v>111023</v>
      </c>
      <c r="S46" s="23" t="s">
        <v>33</v>
      </c>
      <c r="T46" s="16" t="s">
        <v>161</v>
      </c>
      <c r="U46" s="16" t="s">
        <v>90</v>
      </c>
      <c r="V46" s="16" t="s">
        <v>9398</v>
      </c>
      <c r="W46" s="16" t="s">
        <v>9399</v>
      </c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4">SUM(H41:H46)</f>
        <v>0</v>
      </c>
      <c r="I47" s="11">
        <f t="shared" si="4"/>
        <v>0</v>
      </c>
      <c r="J47" s="11">
        <f t="shared" si="4"/>
        <v>0</v>
      </c>
      <c r="K47" s="11">
        <f t="shared" si="4"/>
        <v>54</v>
      </c>
      <c r="L47" s="11">
        <f t="shared" si="4"/>
        <v>831</v>
      </c>
      <c r="M47" s="11">
        <f t="shared" si="4"/>
        <v>81</v>
      </c>
      <c r="N47" s="11">
        <f t="shared" si="4"/>
        <v>0</v>
      </c>
      <c r="O47" s="11">
        <f t="shared" si="4"/>
        <v>0</v>
      </c>
      <c r="P47" s="11">
        <f t="shared" si="4"/>
        <v>966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4" t="s">
        <v>6570</v>
      </c>
      <c r="B51" s="1564" t="s">
        <v>7158</v>
      </c>
      <c r="C51" s="1564"/>
      <c r="D51" s="242"/>
      <c r="E51" s="41" t="s">
        <v>8995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 t="s">
        <v>161</v>
      </c>
      <c r="B52" s="1564" t="s">
        <v>7138</v>
      </c>
      <c r="C52" s="1564"/>
      <c r="D52" s="1"/>
      <c r="E52" s="4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5" t="s">
        <v>42</v>
      </c>
      <c r="B53" s="1772" t="s">
        <v>9400</v>
      </c>
      <c r="C53" s="1772"/>
      <c r="D53" s="1"/>
      <c r="E53" s="1"/>
    </row>
    <row r="54" spans="1:24">
      <c r="A54" s="5" t="s">
        <v>42</v>
      </c>
      <c r="B54" s="1772"/>
      <c r="C54" s="1772"/>
    </row>
    <row r="55" spans="1:24">
      <c r="A55" s="5" t="s">
        <v>43</v>
      </c>
      <c r="B55" s="1566">
        <v>358400982729</v>
      </c>
      <c r="C55" s="1565"/>
      <c r="D55" s="1"/>
      <c r="E55" s="1"/>
    </row>
    <row r="56" spans="1:24">
      <c r="A56" s="5" t="s">
        <v>44</v>
      </c>
      <c r="B56" s="1567">
        <v>0.66666666666666663</v>
      </c>
      <c r="C56" s="1565"/>
      <c r="D56" s="1"/>
      <c r="E56" s="1"/>
    </row>
    <row r="58" spans="1:24" ht="23.25" customHeight="1">
      <c r="A58" s="1559" t="s">
        <v>345</v>
      </c>
      <c r="B58" s="1559"/>
      <c r="C58" s="1559"/>
      <c r="D58" s="1559"/>
      <c r="E58" s="1559"/>
      <c r="F58" s="1559"/>
      <c r="G58" s="7"/>
      <c r="H58" s="1559" t="s">
        <v>346</v>
      </c>
      <c r="I58" s="1559"/>
      <c r="J58" s="1559"/>
      <c r="K58" s="1559"/>
      <c r="L58" s="1559"/>
      <c r="M58" s="1559"/>
      <c r="N58" s="1559"/>
      <c r="O58" s="1559"/>
      <c r="P58" s="1559"/>
      <c r="Q58" s="1741" t="s">
        <v>8888</v>
      </c>
      <c r="R58" s="1742"/>
      <c r="S58" s="1742"/>
      <c r="T58" s="1742"/>
      <c r="U58" s="1742"/>
      <c r="V58" s="1742"/>
      <c r="W58" s="1742"/>
      <c r="X58" s="1742"/>
    </row>
    <row r="59" spans="1:24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9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8" t="s">
        <v>9</v>
      </c>
      <c r="S59" s="8" t="s">
        <v>21</v>
      </c>
      <c r="T59" s="8" t="s">
        <v>24</v>
      </c>
      <c r="U59" s="8" t="s">
        <v>25</v>
      </c>
      <c r="V59" s="8" t="s">
        <v>26</v>
      </c>
      <c r="W59" s="8" t="s">
        <v>27</v>
      </c>
      <c r="X59" s="8" t="s">
        <v>28</v>
      </c>
    </row>
    <row r="60" spans="1:24">
      <c r="A60" s="578" t="s">
        <v>142</v>
      </c>
      <c r="B60" s="15" t="s">
        <v>72</v>
      </c>
      <c r="C60" s="35" t="s">
        <v>9401</v>
      </c>
      <c r="D60" s="15" t="s">
        <v>71</v>
      </c>
      <c r="E60" s="24">
        <v>45760.711805555555</v>
      </c>
      <c r="F60" s="15">
        <v>14.5</v>
      </c>
      <c r="G60" s="37"/>
      <c r="H60" s="15"/>
      <c r="I60" s="15"/>
      <c r="J60" s="15"/>
      <c r="K60" s="35">
        <v>54</v>
      </c>
      <c r="L60" s="35">
        <v>27</v>
      </c>
      <c r="M60" s="35">
        <v>53</v>
      </c>
      <c r="N60" s="35">
        <v>26</v>
      </c>
      <c r="O60" s="15"/>
      <c r="P60" s="14">
        <f t="shared" ref="P60:P65" si="5">SUM(H60:O60)</f>
        <v>160</v>
      </c>
      <c r="Q60" s="14" t="s">
        <v>30</v>
      </c>
      <c r="R60" s="14">
        <v>111030</v>
      </c>
      <c r="S60" s="14" t="s">
        <v>31</v>
      </c>
      <c r="T60" s="16" t="s">
        <v>169</v>
      </c>
      <c r="U60" s="16" t="s">
        <v>90</v>
      </c>
      <c r="V60" s="16">
        <v>1011425</v>
      </c>
      <c r="W60" s="16" t="s">
        <v>9402</v>
      </c>
      <c r="X60" s="16"/>
    </row>
    <row r="61" spans="1:24">
      <c r="A61" s="578" t="s">
        <v>141</v>
      </c>
      <c r="B61" s="15" t="s">
        <v>69</v>
      </c>
      <c r="C61" s="35" t="s">
        <v>9403</v>
      </c>
      <c r="D61" s="15" t="s">
        <v>68</v>
      </c>
      <c r="E61" s="24">
        <v>45759.760416666664</v>
      </c>
      <c r="F61" s="15">
        <v>14.5</v>
      </c>
      <c r="G61" s="37"/>
      <c r="H61" s="15"/>
      <c r="I61" s="15"/>
      <c r="J61" s="15"/>
      <c r="K61" s="15"/>
      <c r="L61" s="35">
        <v>81</v>
      </c>
      <c r="M61" s="35">
        <v>54</v>
      </c>
      <c r="N61" s="35">
        <v>26</v>
      </c>
      <c r="O61" s="15"/>
      <c r="P61" s="14">
        <f t="shared" si="5"/>
        <v>161</v>
      </c>
      <c r="Q61" s="14" t="s">
        <v>30</v>
      </c>
      <c r="R61" s="14">
        <v>111031</v>
      </c>
      <c r="S61" s="14" t="s">
        <v>31</v>
      </c>
      <c r="T61" s="16" t="s">
        <v>169</v>
      </c>
      <c r="U61" s="16" t="s">
        <v>90</v>
      </c>
      <c r="V61" s="16">
        <v>1011426</v>
      </c>
      <c r="W61" s="16" t="s">
        <v>9402</v>
      </c>
      <c r="X61" s="16"/>
    </row>
    <row r="62" spans="1:24">
      <c r="A62" s="15" t="s">
        <v>111</v>
      </c>
      <c r="B62" s="15" t="s">
        <v>65</v>
      </c>
      <c r="C62" s="35" t="s">
        <v>9404</v>
      </c>
      <c r="D62" s="15" t="s">
        <v>64</v>
      </c>
      <c r="E62" s="24">
        <v>45760.472222222219</v>
      </c>
      <c r="F62" s="15">
        <v>14.8</v>
      </c>
      <c r="G62" s="37" t="s">
        <v>9366</v>
      </c>
      <c r="H62" s="15"/>
      <c r="I62" s="15"/>
      <c r="J62" s="15"/>
      <c r="K62" s="15"/>
      <c r="L62" s="35">
        <v>161</v>
      </c>
      <c r="M62" s="15"/>
      <c r="N62" s="15"/>
      <c r="O62" s="15"/>
      <c r="P62" s="14">
        <f t="shared" si="5"/>
        <v>161</v>
      </c>
      <c r="Q62" s="14" t="s">
        <v>30</v>
      </c>
      <c r="R62" s="14">
        <v>111007</v>
      </c>
      <c r="S62" s="23" t="s">
        <v>33</v>
      </c>
      <c r="T62" s="16" t="s">
        <v>169</v>
      </c>
      <c r="U62" s="16" t="s">
        <v>90</v>
      </c>
      <c r="V62" s="16">
        <v>1011427</v>
      </c>
      <c r="W62" s="16" t="s">
        <v>9364</v>
      </c>
      <c r="X62" s="16"/>
    </row>
    <row r="63" spans="1:24">
      <c r="A63" s="578" t="s">
        <v>9387</v>
      </c>
      <c r="B63" s="15" t="s">
        <v>78</v>
      </c>
      <c r="C63" s="35" t="s">
        <v>9405</v>
      </c>
      <c r="D63" s="15" t="s">
        <v>99</v>
      </c>
      <c r="E63" s="24">
        <v>45761.274305555555</v>
      </c>
      <c r="F63" s="15">
        <v>10.8</v>
      </c>
      <c r="G63" s="37" t="s">
        <v>9366</v>
      </c>
      <c r="H63" s="15"/>
      <c r="I63" s="15"/>
      <c r="J63" s="15"/>
      <c r="K63" s="15"/>
      <c r="L63" s="35">
        <v>161</v>
      </c>
      <c r="M63" s="15"/>
      <c r="N63" s="15"/>
      <c r="O63" s="15"/>
      <c r="P63" s="14">
        <f t="shared" si="5"/>
        <v>161</v>
      </c>
      <c r="Q63" s="17" t="s">
        <v>32</v>
      </c>
      <c r="R63" s="14">
        <v>110987</v>
      </c>
      <c r="S63" s="23" t="s">
        <v>33</v>
      </c>
      <c r="T63" s="16" t="s">
        <v>100</v>
      </c>
      <c r="U63" s="16" t="s">
        <v>90</v>
      </c>
      <c r="V63" s="16">
        <v>1011429</v>
      </c>
      <c r="W63" s="16" t="s">
        <v>9390</v>
      </c>
      <c r="X63" s="16"/>
    </row>
    <row r="64" spans="1:24">
      <c r="A64" s="15" t="s">
        <v>86</v>
      </c>
      <c r="B64" s="15" t="s">
        <v>78</v>
      </c>
      <c r="C64" s="35" t="s">
        <v>9406</v>
      </c>
      <c r="D64" s="15" t="s">
        <v>99</v>
      </c>
      <c r="E64" s="24">
        <v>45760.274305555555</v>
      </c>
      <c r="F64" s="15">
        <v>10.8</v>
      </c>
      <c r="G64" s="37"/>
      <c r="H64" s="15"/>
      <c r="I64" s="15"/>
      <c r="J64" s="15"/>
      <c r="K64" s="35">
        <v>107</v>
      </c>
      <c r="L64" s="35">
        <v>54</v>
      </c>
      <c r="M64" s="15"/>
      <c r="N64" s="15"/>
      <c r="O64" s="15"/>
      <c r="P64" s="14">
        <f t="shared" si="5"/>
        <v>161</v>
      </c>
      <c r="Q64" s="17" t="s">
        <v>32</v>
      </c>
      <c r="R64" s="14">
        <v>110993</v>
      </c>
      <c r="S64" s="23" t="s">
        <v>33</v>
      </c>
      <c r="T64" s="16" t="s">
        <v>100</v>
      </c>
      <c r="U64" s="16" t="s">
        <v>90</v>
      </c>
      <c r="V64" s="16">
        <v>1011431</v>
      </c>
      <c r="W64" s="16" t="s">
        <v>9386</v>
      </c>
      <c r="X64" s="16"/>
    </row>
    <row r="65" spans="1:24">
      <c r="A65" s="15" t="s">
        <v>8660</v>
      </c>
      <c r="B65" s="15" t="s">
        <v>78</v>
      </c>
      <c r="C65" s="35" t="s">
        <v>9407</v>
      </c>
      <c r="D65" s="15" t="s">
        <v>99</v>
      </c>
      <c r="E65" s="24">
        <v>45760.274305555555</v>
      </c>
      <c r="F65" s="15">
        <v>10.8</v>
      </c>
      <c r="G65" s="37" t="s">
        <v>740</v>
      </c>
      <c r="H65" s="15"/>
      <c r="I65" s="15"/>
      <c r="J65" s="15"/>
      <c r="K65" s="15"/>
      <c r="L65" s="15">
        <v>80</v>
      </c>
      <c r="M65" s="35">
        <v>81</v>
      </c>
      <c r="N65" s="15"/>
      <c r="O65" s="15"/>
      <c r="P65" s="14">
        <f t="shared" si="5"/>
        <v>161</v>
      </c>
      <c r="Q65" s="17" t="s">
        <v>32</v>
      </c>
      <c r="R65" s="14">
        <v>111033</v>
      </c>
      <c r="S65" s="23" t="s">
        <v>33</v>
      </c>
      <c r="T65" s="16" t="s">
        <v>100</v>
      </c>
      <c r="U65" s="16" t="s">
        <v>90</v>
      </c>
      <c r="V65" s="16">
        <v>1011432</v>
      </c>
      <c r="W65" s="16" t="s">
        <v>9386</v>
      </c>
      <c r="X65" s="16"/>
    </row>
    <row r="66" spans="1:24">
      <c r="A66" s="11" t="s">
        <v>19</v>
      </c>
      <c r="B66" s="7"/>
      <c r="C66" s="7"/>
      <c r="D66" s="7"/>
      <c r="E66" s="11"/>
      <c r="F66" s="7"/>
      <c r="G66" s="7"/>
      <c r="H66" s="11">
        <f t="shared" ref="H66:P66" si="6">SUM(H60:H65)</f>
        <v>0</v>
      </c>
      <c r="I66" s="11">
        <f t="shared" si="6"/>
        <v>0</v>
      </c>
      <c r="J66" s="11">
        <f t="shared" si="6"/>
        <v>0</v>
      </c>
      <c r="K66" s="11">
        <f t="shared" si="6"/>
        <v>161</v>
      </c>
      <c r="L66" s="11">
        <f t="shared" si="6"/>
        <v>564</v>
      </c>
      <c r="M66" s="11">
        <f t="shared" si="6"/>
        <v>188</v>
      </c>
      <c r="N66" s="11">
        <f t="shared" si="6"/>
        <v>52</v>
      </c>
      <c r="O66" s="11">
        <f t="shared" si="6"/>
        <v>0</v>
      </c>
      <c r="P66" s="11">
        <f t="shared" si="6"/>
        <v>965</v>
      </c>
      <c r="Q66" s="12"/>
      <c r="R66" s="12"/>
      <c r="S66" s="12"/>
      <c r="T66" s="12"/>
      <c r="U66" s="12"/>
      <c r="V66" s="12"/>
      <c r="W66" s="12"/>
      <c r="X66" s="12"/>
    </row>
    <row r="67" spans="1:24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4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4" t="s">
        <v>169</v>
      </c>
      <c r="B70" s="1564" t="s">
        <v>7158</v>
      </c>
      <c r="C70" s="1564"/>
      <c r="D70" s="242"/>
      <c r="E70" s="41" t="s">
        <v>8995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 ht="16.5" customHeight="1">
      <c r="A71" s="4" t="s">
        <v>100</v>
      </c>
      <c r="B71" s="1856" t="s">
        <v>7138</v>
      </c>
      <c r="C71" s="1856"/>
      <c r="D71" s="1"/>
      <c r="E71" s="4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5" t="s">
        <v>42</v>
      </c>
      <c r="B72" s="1772" t="s">
        <v>1440</v>
      </c>
      <c r="C72" s="1772"/>
      <c r="D72" s="1"/>
      <c r="E72" s="1"/>
    </row>
    <row r="73" spans="1:24">
      <c r="A73" s="5" t="s">
        <v>42</v>
      </c>
      <c r="B73" s="1772"/>
      <c r="C73" s="1772"/>
    </row>
    <row r="74" spans="1:24">
      <c r="A74" s="5" t="s">
        <v>43</v>
      </c>
      <c r="B74" s="1566">
        <v>358400321526</v>
      </c>
      <c r="C74" s="1565"/>
      <c r="D74" s="1"/>
      <c r="E74" s="1"/>
    </row>
    <row r="75" spans="1:24">
      <c r="A75" s="5" t="s">
        <v>44</v>
      </c>
      <c r="B75" s="1567">
        <v>0.29166666666666669</v>
      </c>
      <c r="C75" s="1565"/>
      <c r="D75" s="1"/>
      <c r="E75" s="1"/>
    </row>
    <row r="77" spans="1:24" ht="23.25" customHeight="1">
      <c r="A77" s="1559"/>
      <c r="B77" s="1559"/>
      <c r="C77" s="1559"/>
      <c r="D77" s="1559"/>
      <c r="E77" s="1559"/>
      <c r="F77" s="1559"/>
      <c r="G77" s="7"/>
      <c r="H77" s="1559"/>
      <c r="I77" s="1559"/>
      <c r="J77" s="1559"/>
      <c r="K77" s="1559"/>
      <c r="L77" s="1559"/>
      <c r="M77" s="1559"/>
      <c r="N77" s="1559"/>
      <c r="O77" s="1559"/>
      <c r="P77" s="1559"/>
      <c r="Q77" s="1741"/>
      <c r="R77" s="1742"/>
      <c r="S77" s="1742"/>
      <c r="T77" s="1742"/>
      <c r="U77" s="1742"/>
      <c r="V77" s="1742"/>
      <c r="W77" s="1742"/>
      <c r="X77" s="1742"/>
    </row>
    <row r="78" spans="1:24">
      <c r="A78" s="8"/>
      <c r="B78" s="8"/>
      <c r="C78" s="8"/>
      <c r="D78" s="8"/>
      <c r="E78" s="8"/>
      <c r="F78" s="8"/>
      <c r="G78" s="33"/>
      <c r="H78" s="9"/>
      <c r="I78" s="9"/>
      <c r="J78" s="9"/>
      <c r="K78" s="9"/>
      <c r="L78" s="9"/>
      <c r="M78" s="9"/>
      <c r="N78" s="9"/>
      <c r="O78" s="10"/>
      <c r="P78" s="8"/>
      <c r="Q78" s="8"/>
      <c r="R78" s="8"/>
      <c r="S78" s="8"/>
      <c r="T78" s="8"/>
      <c r="U78" s="8"/>
      <c r="V78" s="8"/>
      <c r="W78" s="8"/>
      <c r="X78" s="8"/>
    </row>
    <row r="79" spans="1:24">
      <c r="A79" s="15"/>
      <c r="B79" s="15"/>
      <c r="C79" s="15"/>
      <c r="D79" s="15"/>
      <c r="E79" s="15"/>
      <c r="F79" s="15"/>
      <c r="G79" s="37"/>
      <c r="H79" s="15"/>
      <c r="I79" s="15"/>
      <c r="J79" s="15"/>
      <c r="K79" s="15"/>
      <c r="L79" s="15"/>
      <c r="M79" s="15"/>
      <c r="N79" s="15"/>
      <c r="O79" s="15"/>
      <c r="P79" s="14"/>
      <c r="Q79" s="17"/>
      <c r="R79" s="14"/>
      <c r="S79" s="14"/>
      <c r="T79" s="16"/>
      <c r="U79" s="16"/>
      <c r="V79" s="16"/>
      <c r="W79" s="16"/>
      <c r="X79" s="16"/>
    </row>
    <row r="80" spans="1:24">
      <c r="A80" s="15"/>
      <c r="B80" s="15"/>
      <c r="C80" s="15"/>
      <c r="D80" s="15"/>
      <c r="E80" s="15"/>
      <c r="F80" s="15"/>
      <c r="G80" s="37"/>
      <c r="H80" s="15"/>
      <c r="I80" s="15"/>
      <c r="J80" s="15"/>
      <c r="K80" s="15"/>
      <c r="L80" s="15"/>
      <c r="M80" s="15"/>
      <c r="N80" s="15"/>
      <c r="O80" s="15"/>
      <c r="P80" s="14"/>
      <c r="Q80" s="17"/>
      <c r="R80" s="14"/>
      <c r="S80" s="14"/>
      <c r="T80" s="16"/>
      <c r="U80" s="16"/>
      <c r="V80" s="16"/>
      <c r="W80" s="16"/>
      <c r="X80" s="16"/>
    </row>
    <row r="81" spans="1:24">
      <c r="A81" s="15"/>
      <c r="B81" s="15"/>
      <c r="C81" s="15"/>
      <c r="D81" s="15"/>
      <c r="E81" s="15"/>
      <c r="F81" s="15"/>
      <c r="G81" s="37"/>
      <c r="H81" s="15"/>
      <c r="I81" s="15"/>
      <c r="J81" s="15"/>
      <c r="K81" s="15"/>
      <c r="L81" s="15"/>
      <c r="M81" s="15"/>
      <c r="N81" s="15"/>
      <c r="O81" s="15"/>
      <c r="P81" s="14"/>
      <c r="Q81" s="14"/>
      <c r="R81" s="14"/>
      <c r="S81" s="23"/>
      <c r="T81" s="16"/>
      <c r="U81" s="16"/>
      <c r="V81" s="16"/>
      <c r="W81" s="16"/>
      <c r="X81" s="16"/>
    </row>
    <row r="82" spans="1:24">
      <c r="A82" s="15"/>
      <c r="B82" s="15"/>
      <c r="C82" s="15"/>
      <c r="D82" s="15"/>
      <c r="E82" s="15"/>
      <c r="F82" s="15"/>
      <c r="G82" s="37"/>
      <c r="H82" s="15"/>
      <c r="I82" s="15"/>
      <c r="J82" s="15"/>
      <c r="K82" s="15"/>
      <c r="L82" s="15"/>
      <c r="M82" s="15"/>
      <c r="N82" s="15"/>
      <c r="O82" s="15"/>
      <c r="P82" s="14"/>
      <c r="Q82" s="14"/>
      <c r="R82" s="14"/>
      <c r="S82" s="14"/>
      <c r="T82" s="16"/>
      <c r="U82" s="16"/>
      <c r="V82" s="16"/>
      <c r="W82" s="16"/>
      <c r="X82" s="16"/>
    </row>
    <row r="83" spans="1:24">
      <c r="A83" s="15"/>
      <c r="B83" s="15"/>
      <c r="C83" s="15"/>
      <c r="D83" s="15"/>
      <c r="E83" s="15"/>
      <c r="F83" s="15"/>
      <c r="G83" s="37"/>
      <c r="H83" s="15"/>
      <c r="I83" s="15"/>
      <c r="J83" s="15"/>
      <c r="K83" s="15"/>
      <c r="L83" s="15"/>
      <c r="M83" s="15"/>
      <c r="N83" s="15"/>
      <c r="O83" s="15"/>
      <c r="P83" s="14"/>
      <c r="Q83" s="14"/>
      <c r="R83" s="14"/>
      <c r="S83" s="14"/>
      <c r="T83" s="16"/>
      <c r="U83" s="16"/>
      <c r="V83" s="16"/>
      <c r="W83" s="16"/>
      <c r="X83" s="16"/>
    </row>
    <row r="84" spans="1:24">
      <c r="A84" s="15"/>
      <c r="B84" s="15"/>
      <c r="C84" s="15"/>
      <c r="D84" s="15"/>
      <c r="E84" s="15"/>
      <c r="F84" s="15"/>
      <c r="G84" s="37"/>
      <c r="H84" s="15"/>
      <c r="I84" s="15"/>
      <c r="J84" s="15"/>
      <c r="K84" s="15"/>
      <c r="L84" s="15"/>
      <c r="M84" s="15"/>
      <c r="N84" s="15"/>
      <c r="O84" s="15"/>
      <c r="P84" s="14"/>
      <c r="Q84" s="14"/>
      <c r="R84" s="14"/>
      <c r="S84" s="14"/>
      <c r="T84" s="16"/>
      <c r="U84" s="16"/>
      <c r="V84" s="16"/>
      <c r="W84" s="16"/>
      <c r="X84" s="16"/>
    </row>
    <row r="85" spans="1:24">
      <c r="A85" s="15"/>
      <c r="B85" s="15"/>
      <c r="C85" s="15"/>
      <c r="D85" s="15"/>
      <c r="E85" s="15"/>
      <c r="F85" s="15"/>
      <c r="G85" s="37"/>
      <c r="H85" s="15"/>
      <c r="I85" s="15"/>
      <c r="J85" s="15"/>
      <c r="K85" s="15"/>
      <c r="L85" s="15"/>
      <c r="M85" s="15"/>
      <c r="N85" s="15"/>
      <c r="O85" s="15"/>
      <c r="P85" s="14"/>
      <c r="Q85" s="14"/>
      <c r="R85" s="14"/>
      <c r="S85" s="14"/>
      <c r="T85" s="16"/>
      <c r="U85" s="16"/>
      <c r="V85" s="16"/>
      <c r="W85" s="16"/>
      <c r="X85" s="16"/>
    </row>
    <row r="86" spans="1:24">
      <c r="A86" s="11"/>
      <c r="B86" s="7"/>
      <c r="C86" s="7"/>
      <c r="D86" s="7"/>
      <c r="E86" s="11"/>
      <c r="F86" s="7"/>
      <c r="G86" s="7"/>
      <c r="H86" s="11"/>
      <c r="I86" s="11"/>
      <c r="J86" s="11"/>
      <c r="K86" s="11"/>
      <c r="L86" s="11"/>
      <c r="M86" s="11"/>
      <c r="N86" s="11"/>
      <c r="O86" s="11"/>
      <c r="P86" s="11"/>
      <c r="Q86" s="12"/>
      <c r="R86" s="12"/>
      <c r="S86" s="12"/>
      <c r="T86" s="12"/>
      <c r="U86" s="12"/>
      <c r="V86" s="12"/>
      <c r="W86" s="12"/>
      <c r="X86" s="12"/>
    </row>
    <row r="87" spans="1:24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>
      <c r="A88" s="166"/>
      <c r="B88" s="1562"/>
      <c r="C88" s="1562"/>
      <c r="D88" s="1562"/>
      <c r="E88" s="1"/>
      <c r="F88" s="1"/>
      <c r="G88" s="1"/>
      <c r="H88" s="1"/>
      <c r="I88" s="1"/>
      <c r="J88" s="1563"/>
      <c r="K88" s="1563"/>
      <c r="L88" s="1563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 ht="18">
      <c r="A89" s="187"/>
      <c r="B89" s="186"/>
      <c r="C89" s="239"/>
      <c r="D89" s="24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>
      <c r="A90" s="4"/>
      <c r="B90" s="1564"/>
      <c r="C90" s="1564"/>
      <c r="D90" s="242"/>
      <c r="E90" s="4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>
      <c r="A91" s="5"/>
      <c r="B91" s="1772"/>
      <c r="C91" s="1772"/>
      <c r="D91" s="1"/>
      <c r="E91" s="1"/>
    </row>
    <row r="92" spans="1:24">
      <c r="A92" s="5"/>
      <c r="B92" s="1772"/>
      <c r="C92" s="1772"/>
    </row>
    <row r="93" spans="1:24">
      <c r="A93" s="5"/>
      <c r="B93" s="1772"/>
      <c r="C93" s="1772"/>
      <c r="D93" s="1"/>
      <c r="E93" s="1"/>
    </row>
    <row r="94" spans="1:24">
      <c r="A94" s="5"/>
      <c r="B94" s="1772"/>
      <c r="C94" s="1772"/>
      <c r="D94" s="1"/>
      <c r="E94" s="1"/>
    </row>
  </sheetData>
  <mergeCells count="53">
    <mergeCell ref="B94:C94"/>
    <mergeCell ref="B88:D88"/>
    <mergeCell ref="J88:L88"/>
    <mergeCell ref="B90:C90"/>
    <mergeCell ref="B91:C91"/>
    <mergeCell ref="B92:C92"/>
    <mergeCell ref="B93:C93"/>
    <mergeCell ref="Q77:X77"/>
    <mergeCell ref="H58:P58"/>
    <mergeCell ref="Q58:X58"/>
    <mergeCell ref="B68:D68"/>
    <mergeCell ref="J68:L68"/>
    <mergeCell ref="B70:C70"/>
    <mergeCell ref="B72:C72"/>
    <mergeCell ref="A58:F58"/>
    <mergeCell ref="B73:C73"/>
    <mergeCell ref="B74:C74"/>
    <mergeCell ref="B75:C75"/>
    <mergeCell ref="A77:F77"/>
    <mergeCell ref="H77:P77"/>
    <mergeCell ref="B71:C71"/>
    <mergeCell ref="B51:C51"/>
    <mergeCell ref="B53:C53"/>
    <mergeCell ref="B54:C54"/>
    <mergeCell ref="B55:C55"/>
    <mergeCell ref="B56:C56"/>
    <mergeCell ref="B52:C52"/>
    <mergeCell ref="B49:D49"/>
    <mergeCell ref="J49:L49"/>
    <mergeCell ref="Q19:X19"/>
    <mergeCell ref="B30:D30"/>
    <mergeCell ref="J30:L30"/>
    <mergeCell ref="B32:C32"/>
    <mergeCell ref="B34:C34"/>
    <mergeCell ref="B35:C35"/>
    <mergeCell ref="H19:P19"/>
    <mergeCell ref="B36:C36"/>
    <mergeCell ref="B37:C37"/>
    <mergeCell ref="A39:F39"/>
    <mergeCell ref="H39:P39"/>
    <mergeCell ref="Q39:X39"/>
    <mergeCell ref="B33:C33"/>
    <mergeCell ref="B14:C14"/>
    <mergeCell ref="B15:C15"/>
    <mergeCell ref="B16:C16"/>
    <mergeCell ref="B17:C17"/>
    <mergeCell ref="A19:F19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6325F-B1E8-4929-88F2-785CB1BA142A}">
  <sheetPr>
    <tabColor rgb="FFFFFF00"/>
  </sheetPr>
  <dimension ref="A1:X38"/>
  <sheetViews>
    <sheetView workbookViewId="0">
      <selection activeCell="R6" sqref="R6"/>
    </sheetView>
  </sheetViews>
  <sheetFormatPr defaultColWidth="11.42578125" defaultRowHeight="15"/>
  <cols>
    <col min="1" max="1" width="25.42578125" customWidth="1"/>
    <col min="2" max="2" width="11.85546875" customWidth="1"/>
    <col min="3" max="3" width="19.7109375" customWidth="1"/>
    <col min="4" max="4" width="12.42578125" customWidth="1"/>
    <col min="5" max="5" width="17.855468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9.7109375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6284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4752</v>
      </c>
      <c r="B3" s="15" t="s">
        <v>78</v>
      </c>
      <c r="C3" s="35" t="s">
        <v>9408</v>
      </c>
      <c r="D3" s="15" t="s">
        <v>99</v>
      </c>
      <c r="E3" s="24">
        <v>45758.277777777781</v>
      </c>
      <c r="F3" s="15">
        <v>10.8</v>
      </c>
      <c r="G3" s="37"/>
      <c r="H3" s="15"/>
      <c r="I3" s="15"/>
      <c r="J3" s="15"/>
      <c r="K3" s="15"/>
      <c r="L3" s="35">
        <v>161</v>
      </c>
      <c r="M3" s="15"/>
      <c r="N3" s="15"/>
      <c r="O3" s="15"/>
      <c r="P3" s="14">
        <f t="shared" ref="P3:P9" si="0">SUM(H3:O3)</f>
        <v>161</v>
      </c>
      <c r="Q3" s="17" t="s">
        <v>32</v>
      </c>
      <c r="R3" s="14">
        <v>110968</v>
      </c>
      <c r="S3" s="23" t="s">
        <v>33</v>
      </c>
      <c r="T3" s="16" t="s">
        <v>100</v>
      </c>
      <c r="U3" s="16" t="s">
        <v>90</v>
      </c>
      <c r="V3" s="16">
        <v>1011364</v>
      </c>
      <c r="W3" s="16" t="s">
        <v>9409</v>
      </c>
      <c r="X3" s="16" t="s">
        <v>9127</v>
      </c>
    </row>
    <row r="4" spans="1:24">
      <c r="A4" s="15" t="s">
        <v>4752</v>
      </c>
      <c r="B4" s="15" t="s">
        <v>78</v>
      </c>
      <c r="C4" s="35" t="s">
        <v>9410</v>
      </c>
      <c r="D4" s="15" t="s">
        <v>99</v>
      </c>
      <c r="E4" s="24">
        <v>45758.277777777781</v>
      </c>
      <c r="F4" s="15">
        <v>10.8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7" t="s">
        <v>32</v>
      </c>
      <c r="R4" s="14">
        <v>110969</v>
      </c>
      <c r="S4" s="23" t="s">
        <v>33</v>
      </c>
      <c r="T4" s="16" t="s">
        <v>100</v>
      </c>
      <c r="U4" s="16" t="s">
        <v>90</v>
      </c>
      <c r="V4" s="16">
        <v>1011360</v>
      </c>
      <c r="W4" s="16" t="s">
        <v>9409</v>
      </c>
      <c r="X4" s="16" t="s">
        <v>9127</v>
      </c>
    </row>
    <row r="5" spans="1:24">
      <c r="A5" s="15" t="s">
        <v>558</v>
      </c>
      <c r="B5" s="15" t="s">
        <v>92</v>
      </c>
      <c r="C5" s="35" t="s">
        <v>9411</v>
      </c>
      <c r="D5" s="15" t="s">
        <v>94</v>
      </c>
      <c r="E5" s="24">
        <v>45758.763888888891</v>
      </c>
      <c r="F5" s="15">
        <v>10.3</v>
      </c>
      <c r="G5" s="37"/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0"/>
        <v>161</v>
      </c>
      <c r="Q5" s="17" t="s">
        <v>32</v>
      </c>
      <c r="R5" s="14">
        <v>110989</v>
      </c>
      <c r="S5" s="23" t="s">
        <v>33</v>
      </c>
      <c r="T5" s="16" t="s">
        <v>161</v>
      </c>
      <c r="U5" s="16" t="s">
        <v>90</v>
      </c>
      <c r="V5" s="16">
        <v>1011361</v>
      </c>
      <c r="W5" s="16" t="s">
        <v>9412</v>
      </c>
      <c r="X5" s="16"/>
    </row>
    <row r="6" spans="1:24">
      <c r="A6" s="15" t="s">
        <v>3933</v>
      </c>
      <c r="B6" s="15" t="s">
        <v>92</v>
      </c>
      <c r="C6" s="35" t="s">
        <v>9413</v>
      </c>
      <c r="D6" s="15" t="s">
        <v>159</v>
      </c>
      <c r="E6" s="24">
        <v>45758.041666666664</v>
      </c>
      <c r="F6" s="15">
        <v>10.3</v>
      </c>
      <c r="G6" s="37"/>
      <c r="H6" s="15"/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17" t="s">
        <v>32</v>
      </c>
      <c r="R6" s="14">
        <v>110900</v>
      </c>
      <c r="S6" s="23" t="s">
        <v>33</v>
      </c>
      <c r="T6" s="16" t="s">
        <v>161</v>
      </c>
      <c r="U6" s="16" t="s">
        <v>90</v>
      </c>
      <c r="V6" s="16">
        <v>1011362</v>
      </c>
      <c r="W6" s="16" t="s">
        <v>9412</v>
      </c>
      <c r="X6" s="16" t="s">
        <v>8018</v>
      </c>
    </row>
    <row r="7" spans="1:24">
      <c r="A7" s="15" t="s">
        <v>4752</v>
      </c>
      <c r="B7" s="15" t="s">
        <v>78</v>
      </c>
      <c r="C7" s="35" t="s">
        <v>9414</v>
      </c>
      <c r="D7" s="15" t="s">
        <v>99</v>
      </c>
      <c r="E7" s="24">
        <v>45758.277777777781</v>
      </c>
      <c r="F7" s="15">
        <v>10.8</v>
      </c>
      <c r="G7" s="37"/>
      <c r="H7" s="15"/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17" t="s">
        <v>32</v>
      </c>
      <c r="R7" s="14">
        <v>110970</v>
      </c>
      <c r="S7" s="23" t="s">
        <v>33</v>
      </c>
      <c r="T7" s="16" t="s">
        <v>100</v>
      </c>
      <c r="U7" s="16" t="s">
        <v>90</v>
      </c>
      <c r="V7" s="16">
        <v>1011359</v>
      </c>
      <c r="W7" s="16" t="s">
        <v>9409</v>
      </c>
      <c r="X7" s="16" t="s">
        <v>9127</v>
      </c>
    </row>
    <row r="8" spans="1:24">
      <c r="A8" s="15" t="s">
        <v>7745</v>
      </c>
      <c r="B8" s="15" t="s">
        <v>78</v>
      </c>
      <c r="C8" s="35" t="s">
        <v>9415</v>
      </c>
      <c r="D8" s="15" t="s">
        <v>99</v>
      </c>
      <c r="E8" s="24">
        <v>45758.277777777781</v>
      </c>
      <c r="F8" s="15">
        <v>10.8</v>
      </c>
      <c r="G8" s="37"/>
      <c r="H8" s="15"/>
      <c r="I8" s="15"/>
      <c r="J8" s="15"/>
      <c r="K8" s="15"/>
      <c r="L8" s="35">
        <v>161</v>
      </c>
      <c r="M8" s="15"/>
      <c r="N8" s="15"/>
      <c r="O8" s="15"/>
      <c r="P8" s="14">
        <f t="shared" si="0"/>
        <v>161</v>
      </c>
      <c r="Q8" s="17" t="s">
        <v>32</v>
      </c>
      <c r="R8" s="14">
        <v>110889</v>
      </c>
      <c r="S8" s="23" t="s">
        <v>33</v>
      </c>
      <c r="T8" s="16" t="s">
        <v>100</v>
      </c>
      <c r="U8" s="16" t="s">
        <v>90</v>
      </c>
      <c r="V8" s="16">
        <v>1011365</v>
      </c>
      <c r="W8" s="16" t="s">
        <v>9409</v>
      </c>
      <c r="X8" s="16" t="s">
        <v>8018</v>
      </c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966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100</v>
      </c>
      <c r="B14" s="1564" t="s">
        <v>7158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161</v>
      </c>
      <c r="B15" s="1564" t="s">
        <v>7138</v>
      </c>
      <c r="C15" s="1564"/>
      <c r="D15" s="1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2101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358407508683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0.625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6283</v>
      </c>
      <c r="B21" s="1559"/>
      <c r="C21" s="1559"/>
      <c r="D21" s="1559"/>
      <c r="E21" s="1559"/>
      <c r="F21" s="1559"/>
      <c r="G21" s="7"/>
      <c r="H21" s="1559" t="s">
        <v>6284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/>
      <c r="B23" s="15"/>
      <c r="C23" s="15"/>
      <c r="D23" s="15" t="s">
        <v>1373</v>
      </c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ref="P23:P29" si="2">SUM(H23:O23)</f>
        <v>0</v>
      </c>
      <c r="Q23" s="17" t="s">
        <v>32</v>
      </c>
      <c r="R23" s="14"/>
      <c r="S23" s="14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7" t="s">
        <v>32</v>
      </c>
      <c r="R24" s="14"/>
      <c r="S24" s="14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23" t="s">
        <v>33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0</v>
      </c>
      <c r="M30" s="11">
        <f t="shared" si="3"/>
        <v>0</v>
      </c>
      <c r="N30" s="11">
        <f t="shared" si="3"/>
        <v>0</v>
      </c>
      <c r="O30" s="11">
        <f t="shared" si="3"/>
        <v>0</v>
      </c>
      <c r="P30" s="11">
        <f t="shared" si="3"/>
        <v>0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/>
      <c r="B34" s="1564"/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/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/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1">
    <mergeCell ref="B15:C15"/>
    <mergeCell ref="B37:C37"/>
    <mergeCell ref="B38:C38"/>
    <mergeCell ref="Q21:X21"/>
    <mergeCell ref="B32:D32"/>
    <mergeCell ref="J32:L32"/>
    <mergeCell ref="B34:C34"/>
    <mergeCell ref="B35:C35"/>
    <mergeCell ref="B36:C36"/>
    <mergeCell ref="H21:P21"/>
    <mergeCell ref="B16:C16"/>
    <mergeCell ref="B17:C17"/>
    <mergeCell ref="B18:C18"/>
    <mergeCell ref="B19:C19"/>
    <mergeCell ref="A21:F21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6D3BD-EC6D-4E69-BFE6-62207DDDD5FB}">
  <sheetPr>
    <tabColor rgb="FFFFFF00"/>
  </sheetPr>
  <dimension ref="A1:X97"/>
  <sheetViews>
    <sheetView workbookViewId="0">
      <selection activeCell="P3" sqref="P3:P4"/>
    </sheetView>
  </sheetViews>
  <sheetFormatPr defaultColWidth="11.42578125" defaultRowHeight="15"/>
  <cols>
    <col min="1" max="1" width="25.42578125" customWidth="1"/>
    <col min="2" max="2" width="11.85546875" customWidth="1"/>
    <col min="3" max="3" width="22.85546875" customWidth="1"/>
    <col min="4" max="4" width="12.42578125" customWidth="1"/>
    <col min="5" max="5" width="18.140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85546875" customWidth="1"/>
    <col min="19" max="19" width="9.140625" bestFit="1" customWidth="1"/>
    <col min="20" max="20" width="16.28515625" customWidth="1"/>
    <col min="23" max="23" width="17.285156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8193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35" t="s">
        <v>9416</v>
      </c>
      <c r="D3" s="15" t="s">
        <v>56</v>
      </c>
      <c r="E3" s="254" t="s">
        <v>9417</v>
      </c>
      <c r="F3" s="15">
        <v>10.3</v>
      </c>
      <c r="G3" s="37"/>
      <c r="H3" s="15"/>
      <c r="I3" s="15"/>
      <c r="J3" s="35">
        <v>118</v>
      </c>
      <c r="K3" s="35">
        <v>116</v>
      </c>
      <c r="L3" s="15"/>
      <c r="M3" s="15"/>
      <c r="N3" s="15"/>
      <c r="O3" s="15"/>
      <c r="P3" s="14">
        <f t="shared" ref="P3:P8" si="0">SUM(H3:O3)</f>
        <v>234</v>
      </c>
      <c r="Q3" s="14" t="s">
        <v>30</v>
      </c>
      <c r="R3" s="14">
        <v>110895</v>
      </c>
      <c r="S3" s="14" t="s">
        <v>31</v>
      </c>
      <c r="T3" s="16" t="s">
        <v>169</v>
      </c>
      <c r="U3" s="16"/>
      <c r="V3" s="16">
        <v>1011310</v>
      </c>
      <c r="W3" s="16" t="s">
        <v>9418</v>
      </c>
      <c r="X3" s="16" t="s">
        <v>8018</v>
      </c>
    </row>
    <row r="4" spans="1:24">
      <c r="A4" s="15" t="s">
        <v>150</v>
      </c>
      <c r="B4" s="15" t="s">
        <v>57</v>
      </c>
      <c r="C4" s="650" t="s">
        <v>9419</v>
      </c>
      <c r="D4" s="15" t="s">
        <v>56</v>
      </c>
      <c r="E4" s="24">
        <v>45758.229166666664</v>
      </c>
      <c r="F4" s="15">
        <v>10.3</v>
      </c>
      <c r="G4" s="37"/>
      <c r="H4" s="15"/>
      <c r="I4" s="15"/>
      <c r="J4" s="35">
        <v>90</v>
      </c>
      <c r="K4" s="15"/>
      <c r="L4" s="15"/>
      <c r="M4" s="15"/>
      <c r="N4" s="15"/>
      <c r="O4" s="15"/>
      <c r="P4" s="14">
        <f t="shared" si="0"/>
        <v>90</v>
      </c>
      <c r="Q4" s="14" t="s">
        <v>30</v>
      </c>
      <c r="R4" s="14">
        <v>110908</v>
      </c>
      <c r="S4" s="14" t="s">
        <v>31</v>
      </c>
      <c r="T4" s="16" t="s">
        <v>169</v>
      </c>
      <c r="U4" s="16"/>
      <c r="V4" s="16">
        <v>1011311</v>
      </c>
      <c r="W4" s="16" t="s">
        <v>9420</v>
      </c>
      <c r="X4" s="16" t="s">
        <v>9127</v>
      </c>
    </row>
    <row r="5" spans="1:24" ht="26.25">
      <c r="A5" s="15" t="s">
        <v>8538</v>
      </c>
      <c r="B5" s="15" t="s">
        <v>57</v>
      </c>
      <c r="C5" s="35" t="s">
        <v>9421</v>
      </c>
      <c r="D5" s="15" t="s">
        <v>56</v>
      </c>
      <c r="E5" s="254" t="s">
        <v>9417</v>
      </c>
      <c r="F5" s="15">
        <v>10.3</v>
      </c>
      <c r="G5" s="37"/>
      <c r="H5" s="15"/>
      <c r="I5" s="15"/>
      <c r="J5" s="15"/>
      <c r="K5" s="35">
        <v>90</v>
      </c>
      <c r="L5" s="15"/>
      <c r="M5" s="15"/>
      <c r="N5" s="15"/>
      <c r="O5" s="15"/>
      <c r="P5" s="14">
        <f t="shared" si="0"/>
        <v>90</v>
      </c>
      <c r="Q5" s="14" t="s">
        <v>30</v>
      </c>
      <c r="R5" s="14">
        <v>110885</v>
      </c>
      <c r="S5" s="14" t="s">
        <v>31</v>
      </c>
      <c r="T5" s="16" t="s">
        <v>169</v>
      </c>
      <c r="U5" s="16"/>
      <c r="V5" s="16">
        <v>1011312</v>
      </c>
      <c r="W5" s="16" t="s">
        <v>9422</v>
      </c>
      <c r="X5" s="16" t="s">
        <v>9423</v>
      </c>
    </row>
    <row r="6" spans="1:24">
      <c r="A6" s="15" t="s">
        <v>122</v>
      </c>
      <c r="B6" s="15" t="s">
        <v>62</v>
      </c>
      <c r="C6" s="35" t="s">
        <v>9424</v>
      </c>
      <c r="D6" s="15" t="s">
        <v>61</v>
      </c>
      <c r="E6" s="254" t="s">
        <v>9425</v>
      </c>
      <c r="F6" s="15">
        <v>13</v>
      </c>
      <c r="G6" s="37"/>
      <c r="H6" s="15"/>
      <c r="I6" s="15"/>
      <c r="J6" s="35">
        <v>54</v>
      </c>
      <c r="K6" s="35">
        <v>107</v>
      </c>
      <c r="L6" s="15"/>
      <c r="M6" s="15"/>
      <c r="N6" s="15"/>
      <c r="O6" s="15"/>
      <c r="P6" s="14">
        <f t="shared" si="0"/>
        <v>161</v>
      </c>
      <c r="Q6" s="14" t="s">
        <v>30</v>
      </c>
      <c r="R6" s="14">
        <v>110896</v>
      </c>
      <c r="S6" s="14" t="s">
        <v>31</v>
      </c>
      <c r="T6" s="16" t="s">
        <v>169</v>
      </c>
      <c r="U6" s="16"/>
      <c r="V6" s="16">
        <v>1011313</v>
      </c>
      <c r="W6" s="16" t="s">
        <v>9422</v>
      </c>
      <c r="X6" s="16" t="s">
        <v>8018</v>
      </c>
    </row>
    <row r="7" spans="1:24">
      <c r="A7" s="15" t="s">
        <v>111</v>
      </c>
      <c r="B7" s="15" t="s">
        <v>65</v>
      </c>
      <c r="C7" s="35" t="s">
        <v>9426</v>
      </c>
      <c r="D7" s="15" t="s">
        <v>64</v>
      </c>
      <c r="E7" s="24">
        <v>45756.472222222219</v>
      </c>
      <c r="F7" s="15">
        <v>14.8</v>
      </c>
      <c r="G7" s="37"/>
      <c r="H7" s="15"/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14" t="s">
        <v>30</v>
      </c>
      <c r="R7" s="14">
        <v>110888</v>
      </c>
      <c r="S7" s="23" t="s">
        <v>33</v>
      </c>
      <c r="T7" s="16" t="s">
        <v>169</v>
      </c>
      <c r="U7" s="16"/>
      <c r="V7" s="16">
        <v>1011315</v>
      </c>
      <c r="W7" s="16" t="s">
        <v>9427</v>
      </c>
      <c r="X7" s="16" t="s">
        <v>9127</v>
      </c>
    </row>
    <row r="8" spans="1:24">
      <c r="A8" s="15" t="s">
        <v>113</v>
      </c>
      <c r="B8" s="15" t="s">
        <v>65</v>
      </c>
      <c r="C8" s="35" t="s">
        <v>9428</v>
      </c>
      <c r="D8" s="15" t="s">
        <v>64</v>
      </c>
      <c r="E8" s="24">
        <v>45757.472222222219</v>
      </c>
      <c r="F8" s="15">
        <v>14.8</v>
      </c>
      <c r="G8" s="37"/>
      <c r="H8" s="15"/>
      <c r="I8" s="15"/>
      <c r="J8" s="15"/>
      <c r="K8" s="15"/>
      <c r="L8" s="35">
        <v>81</v>
      </c>
      <c r="M8" s="15"/>
      <c r="N8" s="15"/>
      <c r="O8" s="15"/>
      <c r="P8" s="14">
        <f t="shared" si="0"/>
        <v>81</v>
      </c>
      <c r="Q8" s="14" t="s">
        <v>30</v>
      </c>
      <c r="R8" s="14">
        <v>110901</v>
      </c>
      <c r="S8" s="23" t="s">
        <v>33</v>
      </c>
      <c r="T8" s="651" t="s">
        <v>169</v>
      </c>
      <c r="U8" s="16"/>
      <c r="V8" s="16">
        <v>1011317</v>
      </c>
      <c r="W8" s="231" t="s">
        <v>9427</v>
      </c>
      <c r="X8" s="16" t="s">
        <v>9127</v>
      </c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262</v>
      </c>
      <c r="K9" s="11">
        <f t="shared" si="1"/>
        <v>313</v>
      </c>
      <c r="L9" s="11">
        <f t="shared" si="1"/>
        <v>242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817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4855</v>
      </c>
      <c r="B13" s="1564"/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487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566">
        <v>358401802891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772" t="s">
        <v>9429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194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9430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 t="s">
        <v>519</v>
      </c>
      <c r="B21" s="15" t="s">
        <v>78</v>
      </c>
      <c r="C21" s="35" t="s">
        <v>9431</v>
      </c>
      <c r="D21" s="15" t="s">
        <v>88</v>
      </c>
      <c r="E21" s="24">
        <v>45757.166666666664</v>
      </c>
      <c r="F21" s="15">
        <v>10.3</v>
      </c>
      <c r="G21" s="37"/>
      <c r="H21" s="15"/>
      <c r="I21" s="15"/>
      <c r="J21" s="15"/>
      <c r="K21" s="15"/>
      <c r="L21" s="35">
        <v>81</v>
      </c>
      <c r="M21" s="35">
        <v>54</v>
      </c>
      <c r="N21" s="35">
        <v>26</v>
      </c>
      <c r="O21" s="15"/>
      <c r="P21" s="14">
        <f t="shared" ref="P21:P27" si="2">SUM(H21:O21)</f>
        <v>161</v>
      </c>
      <c r="Q21" s="17" t="s">
        <v>32</v>
      </c>
      <c r="R21" s="14">
        <v>110956</v>
      </c>
      <c r="S21" s="23" t="s">
        <v>33</v>
      </c>
      <c r="T21" s="16" t="s">
        <v>161</v>
      </c>
      <c r="U21" s="16" t="s">
        <v>90</v>
      </c>
      <c r="V21" s="16">
        <v>1011321</v>
      </c>
      <c r="W21" s="16" t="s">
        <v>9432</v>
      </c>
      <c r="X21" s="16" t="s">
        <v>9127</v>
      </c>
    </row>
    <row r="22" spans="1:24">
      <c r="A22" s="15" t="s">
        <v>3866</v>
      </c>
      <c r="B22" s="15" t="s">
        <v>78</v>
      </c>
      <c r="C22" s="35" t="s">
        <v>9433</v>
      </c>
      <c r="D22" s="15" t="s">
        <v>932</v>
      </c>
      <c r="E22" s="24">
        <v>45757.048611111109</v>
      </c>
      <c r="F22" s="15">
        <v>10.3</v>
      </c>
      <c r="G22" s="37"/>
      <c r="H22" s="15"/>
      <c r="I22" s="15"/>
      <c r="J22" s="15"/>
      <c r="K22" s="15"/>
      <c r="L22" s="35">
        <v>30</v>
      </c>
      <c r="M22" s="35">
        <v>71</v>
      </c>
      <c r="N22" s="35">
        <v>60</v>
      </c>
      <c r="O22" s="15"/>
      <c r="P22" s="14">
        <f t="shared" si="2"/>
        <v>161</v>
      </c>
      <c r="Q22" s="17" t="s">
        <v>32</v>
      </c>
      <c r="R22" s="14">
        <v>110957</v>
      </c>
      <c r="S22" s="23" t="s">
        <v>33</v>
      </c>
      <c r="T22" s="16" t="s">
        <v>161</v>
      </c>
      <c r="U22" s="16" t="s">
        <v>90</v>
      </c>
      <c r="V22" s="16">
        <v>1011322</v>
      </c>
      <c r="W22" s="16" t="s">
        <v>9432</v>
      </c>
      <c r="X22" s="16" t="s">
        <v>9127</v>
      </c>
    </row>
    <row r="23" spans="1:24">
      <c r="A23" s="15" t="s">
        <v>3293</v>
      </c>
      <c r="B23" s="15" t="s">
        <v>78</v>
      </c>
      <c r="C23" s="35" t="s">
        <v>9434</v>
      </c>
      <c r="D23" s="15" t="s">
        <v>932</v>
      </c>
      <c r="E23" s="24">
        <v>45758.048611111109</v>
      </c>
      <c r="F23" s="15">
        <v>10.3</v>
      </c>
      <c r="G23" s="37"/>
      <c r="H23" s="15"/>
      <c r="I23" s="15"/>
      <c r="J23" s="15"/>
      <c r="K23" s="15"/>
      <c r="L23" s="35">
        <v>30</v>
      </c>
      <c r="M23" s="35">
        <v>101</v>
      </c>
      <c r="N23" s="35">
        <v>30</v>
      </c>
      <c r="O23" s="15"/>
      <c r="P23" s="14">
        <f t="shared" si="2"/>
        <v>161</v>
      </c>
      <c r="Q23" s="17" t="s">
        <v>32</v>
      </c>
      <c r="R23" s="14">
        <v>110902</v>
      </c>
      <c r="S23" s="23" t="s">
        <v>33</v>
      </c>
      <c r="T23" s="16" t="s">
        <v>161</v>
      </c>
      <c r="U23" s="16" t="s">
        <v>90</v>
      </c>
      <c r="V23" s="16">
        <v>1011323</v>
      </c>
      <c r="W23" s="16" t="s">
        <v>9432</v>
      </c>
      <c r="X23" s="16" t="s">
        <v>9127</v>
      </c>
    </row>
    <row r="24" spans="1:24">
      <c r="A24" s="15" t="s">
        <v>1141</v>
      </c>
      <c r="B24" s="15" t="s">
        <v>92</v>
      </c>
      <c r="C24" s="35" t="s">
        <v>9435</v>
      </c>
      <c r="D24" s="15" t="s">
        <v>159</v>
      </c>
      <c r="E24" s="24">
        <v>45757.041666666664</v>
      </c>
      <c r="F24" s="15">
        <v>10.3</v>
      </c>
      <c r="G24" s="37"/>
      <c r="H24" s="15"/>
      <c r="I24" s="15"/>
      <c r="J24" s="15"/>
      <c r="K24" s="15"/>
      <c r="L24" s="35">
        <v>30</v>
      </c>
      <c r="M24" s="35">
        <v>101</v>
      </c>
      <c r="N24" s="35">
        <v>30</v>
      </c>
      <c r="O24" s="15"/>
      <c r="P24" s="14">
        <f t="shared" si="2"/>
        <v>161</v>
      </c>
      <c r="Q24" s="17" t="s">
        <v>32</v>
      </c>
      <c r="R24" s="14">
        <v>110886</v>
      </c>
      <c r="S24" s="23" t="s">
        <v>33</v>
      </c>
      <c r="T24" s="16" t="s">
        <v>161</v>
      </c>
      <c r="U24" s="16" t="s">
        <v>90</v>
      </c>
      <c r="V24" s="16">
        <v>1011324</v>
      </c>
      <c r="W24" s="16" t="s">
        <v>9432</v>
      </c>
      <c r="X24" s="16" t="s">
        <v>8018</v>
      </c>
    </row>
    <row r="25" spans="1:24">
      <c r="A25" s="15" t="s">
        <v>558</v>
      </c>
      <c r="B25" s="15" t="s">
        <v>92</v>
      </c>
      <c r="C25" s="35" t="s">
        <v>9436</v>
      </c>
      <c r="D25" s="15" t="s">
        <v>159</v>
      </c>
      <c r="E25" s="24">
        <v>45757.041666666664</v>
      </c>
      <c r="F25" s="15">
        <v>10.3</v>
      </c>
      <c r="G25" s="37"/>
      <c r="H25" s="15"/>
      <c r="I25" s="15"/>
      <c r="J25" s="15"/>
      <c r="K25" s="15"/>
      <c r="L25" s="35">
        <v>30</v>
      </c>
      <c r="M25" s="35">
        <v>101</v>
      </c>
      <c r="N25" s="35">
        <v>30</v>
      </c>
      <c r="O25" s="15"/>
      <c r="P25" s="14">
        <f t="shared" si="2"/>
        <v>161</v>
      </c>
      <c r="Q25" s="17" t="s">
        <v>32</v>
      </c>
      <c r="R25" s="14">
        <v>110903</v>
      </c>
      <c r="S25" s="23" t="s">
        <v>33</v>
      </c>
      <c r="T25" s="16" t="s">
        <v>161</v>
      </c>
      <c r="U25" s="16" t="s">
        <v>90</v>
      </c>
      <c r="V25" s="16">
        <v>1011325</v>
      </c>
      <c r="W25" s="16" t="s">
        <v>9432</v>
      </c>
      <c r="X25" s="16" t="s">
        <v>9127</v>
      </c>
    </row>
    <row r="26" spans="1:24">
      <c r="A26" s="15" t="s">
        <v>86</v>
      </c>
      <c r="B26" s="15" t="s">
        <v>92</v>
      </c>
      <c r="C26" s="35" t="s">
        <v>9437</v>
      </c>
      <c r="D26" s="15" t="s">
        <v>159</v>
      </c>
      <c r="E26" s="24">
        <v>45757.041666666664</v>
      </c>
      <c r="F26" s="15">
        <v>10.3</v>
      </c>
      <c r="G26" s="37"/>
      <c r="H26" s="15"/>
      <c r="I26" s="15"/>
      <c r="J26" s="15"/>
      <c r="K26" s="15"/>
      <c r="L26" s="35">
        <v>30</v>
      </c>
      <c r="M26" s="35">
        <v>131</v>
      </c>
      <c r="N26" s="15"/>
      <c r="O26" s="15"/>
      <c r="P26" s="14">
        <f t="shared" si="2"/>
        <v>161</v>
      </c>
      <c r="Q26" s="17" t="s">
        <v>32</v>
      </c>
      <c r="R26" s="14">
        <v>110905</v>
      </c>
      <c r="S26" s="23" t="s">
        <v>33</v>
      </c>
      <c r="T26" s="16" t="s">
        <v>161</v>
      </c>
      <c r="U26" s="16" t="s">
        <v>90</v>
      </c>
      <c r="V26" s="16">
        <v>1011326</v>
      </c>
      <c r="W26" s="16" t="s">
        <v>9432</v>
      </c>
      <c r="X26" s="16" t="s">
        <v>9127</v>
      </c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/>
      <c r="R27" s="14"/>
      <c r="S27" s="14"/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231</v>
      </c>
      <c r="M28" s="11">
        <f t="shared" si="3"/>
        <v>559</v>
      </c>
      <c r="N28" s="11">
        <f t="shared" si="3"/>
        <v>176</v>
      </c>
      <c r="O28" s="11">
        <f t="shared" si="3"/>
        <v>0</v>
      </c>
      <c r="P28" s="11">
        <f t="shared" si="3"/>
        <v>966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8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4605</v>
      </c>
      <c r="B32" s="1564"/>
      <c r="C32" s="1564"/>
      <c r="D32" s="242"/>
      <c r="E32" s="41" t="s">
        <v>8995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 t="s">
        <v>8629</v>
      </c>
      <c r="C33" s="1772"/>
      <c r="D33" s="1"/>
      <c r="E33" s="1"/>
    </row>
    <row r="34" spans="1:24">
      <c r="A34" s="5" t="s">
        <v>42</v>
      </c>
      <c r="B34" s="1772"/>
      <c r="C34" s="1772"/>
    </row>
    <row r="35" spans="1:24">
      <c r="A35" s="5" t="s">
        <v>43</v>
      </c>
      <c r="B35" s="1566">
        <v>358400122145</v>
      </c>
      <c r="C35" s="1565"/>
      <c r="D35" s="1"/>
      <c r="E35" s="1"/>
    </row>
    <row r="36" spans="1:24">
      <c r="A36" s="5" t="s">
        <v>44</v>
      </c>
      <c r="B36" s="1772" t="s">
        <v>9438</v>
      </c>
      <c r="C36" s="1772"/>
      <c r="D36" s="1"/>
      <c r="E36" s="1"/>
    </row>
    <row r="38" spans="1:24" ht="23.25" customHeight="1">
      <c r="A38" s="1559" t="s">
        <v>205</v>
      </c>
      <c r="B38" s="1559"/>
      <c r="C38" s="1559"/>
      <c r="D38" s="1559"/>
      <c r="E38" s="1559"/>
      <c r="F38" s="1559"/>
      <c r="G38" s="7"/>
      <c r="H38" s="1559" t="s">
        <v>346</v>
      </c>
      <c r="I38" s="1559"/>
      <c r="J38" s="1559"/>
      <c r="K38" s="1559"/>
      <c r="L38" s="1559"/>
      <c r="M38" s="1559"/>
      <c r="N38" s="1559"/>
      <c r="O38" s="1559"/>
      <c r="P38" s="1559"/>
      <c r="Q38" s="1741" t="s">
        <v>5447</v>
      </c>
      <c r="R38" s="1742"/>
      <c r="S38" s="1742"/>
      <c r="T38" s="1742"/>
      <c r="U38" s="1742"/>
      <c r="V38" s="1742"/>
      <c r="W38" s="1742"/>
      <c r="X38" s="1742"/>
    </row>
    <row r="39" spans="1:24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  <c r="X39" s="8" t="s">
        <v>28</v>
      </c>
    </row>
    <row r="40" spans="1:24">
      <c r="A40" s="15" t="s">
        <v>2561</v>
      </c>
      <c r="B40" s="15" t="s">
        <v>92</v>
      </c>
      <c r="C40" s="35" t="s">
        <v>9439</v>
      </c>
      <c r="D40" s="15" t="s">
        <v>2467</v>
      </c>
      <c r="E40" s="24">
        <v>45757.743055555555</v>
      </c>
      <c r="F40" s="15">
        <v>10.3</v>
      </c>
      <c r="G40" s="37"/>
      <c r="H40" s="15"/>
      <c r="I40" s="15"/>
      <c r="J40" s="15"/>
      <c r="K40" s="15"/>
      <c r="L40" s="35">
        <v>161</v>
      </c>
      <c r="M40" s="15"/>
      <c r="N40" s="15"/>
      <c r="O40" s="15"/>
      <c r="P40" s="14">
        <f t="shared" ref="P40:P46" si="4">SUM(H40:O40)</f>
        <v>161</v>
      </c>
      <c r="Q40" s="17" t="s">
        <v>32</v>
      </c>
      <c r="R40" s="14">
        <v>110958</v>
      </c>
      <c r="S40" s="23" t="s">
        <v>33</v>
      </c>
      <c r="T40" s="16" t="s">
        <v>161</v>
      </c>
      <c r="U40" s="16" t="s">
        <v>90</v>
      </c>
      <c r="V40" s="16">
        <v>1011328</v>
      </c>
      <c r="W40" s="16" t="s">
        <v>9432</v>
      </c>
      <c r="X40" s="16" t="s">
        <v>9127</v>
      </c>
    </row>
    <row r="41" spans="1:24">
      <c r="A41" s="15" t="s">
        <v>9440</v>
      </c>
      <c r="B41" s="15" t="s">
        <v>92</v>
      </c>
      <c r="C41" s="35" t="s">
        <v>9441</v>
      </c>
      <c r="D41" s="15" t="s">
        <v>620</v>
      </c>
      <c r="E41" s="24">
        <v>45757.989583333336</v>
      </c>
      <c r="F41" s="15">
        <v>10.3</v>
      </c>
      <c r="G41" s="37"/>
      <c r="H41" s="15"/>
      <c r="I41" s="15"/>
      <c r="J41" s="15"/>
      <c r="K41" s="15"/>
      <c r="L41" s="35">
        <v>134</v>
      </c>
      <c r="M41" s="35">
        <v>27</v>
      </c>
      <c r="N41" s="15"/>
      <c r="O41" s="15"/>
      <c r="P41" s="14">
        <f t="shared" si="4"/>
        <v>161</v>
      </c>
      <c r="Q41" s="17" t="s">
        <v>32</v>
      </c>
      <c r="R41" s="14">
        <v>110887</v>
      </c>
      <c r="S41" s="23" t="s">
        <v>33</v>
      </c>
      <c r="T41" s="16" t="s">
        <v>161</v>
      </c>
      <c r="U41" s="16" t="s">
        <v>90</v>
      </c>
      <c r="V41" s="16">
        <v>1011329</v>
      </c>
      <c r="W41" s="16" t="s">
        <v>9412</v>
      </c>
      <c r="X41" s="16" t="s">
        <v>8018</v>
      </c>
    </row>
    <row r="42" spans="1:24">
      <c r="A42" s="15" t="s">
        <v>2837</v>
      </c>
      <c r="B42" s="15" t="s">
        <v>92</v>
      </c>
      <c r="C42" s="35" t="s">
        <v>9442</v>
      </c>
      <c r="D42" s="15" t="s">
        <v>620</v>
      </c>
      <c r="E42" s="24">
        <v>45757.989583333336</v>
      </c>
      <c r="F42" s="15">
        <v>10.3</v>
      </c>
      <c r="G42" s="37"/>
      <c r="H42" s="15"/>
      <c r="I42" s="15"/>
      <c r="J42" s="15"/>
      <c r="K42" s="15"/>
      <c r="L42" s="35">
        <v>134</v>
      </c>
      <c r="M42" s="35">
        <v>27</v>
      </c>
      <c r="N42" s="15"/>
      <c r="O42" s="15"/>
      <c r="P42" s="14">
        <f t="shared" si="4"/>
        <v>161</v>
      </c>
      <c r="Q42" s="17" t="s">
        <v>32</v>
      </c>
      <c r="R42" s="14">
        <v>110893</v>
      </c>
      <c r="S42" s="23" t="s">
        <v>33</v>
      </c>
      <c r="T42" s="16" t="s">
        <v>161</v>
      </c>
      <c r="U42" s="16" t="s">
        <v>90</v>
      </c>
      <c r="V42" s="16">
        <v>1011330</v>
      </c>
      <c r="W42" s="16" t="s">
        <v>9412</v>
      </c>
      <c r="X42" s="16" t="s">
        <v>8018</v>
      </c>
    </row>
    <row r="43" spans="1:24">
      <c r="A43" s="15" t="s">
        <v>9443</v>
      </c>
      <c r="B43" s="15" t="s">
        <v>134</v>
      </c>
      <c r="C43" s="35" t="s">
        <v>9444</v>
      </c>
      <c r="D43" s="15" t="s">
        <v>2892</v>
      </c>
      <c r="E43" s="24">
        <v>45757.270833333336</v>
      </c>
      <c r="F43" s="15">
        <v>10.3</v>
      </c>
      <c r="G43" s="37"/>
      <c r="H43" s="15"/>
      <c r="I43" s="15"/>
      <c r="J43" s="15"/>
      <c r="K43" s="35">
        <v>54</v>
      </c>
      <c r="L43" s="35">
        <v>107</v>
      </c>
      <c r="M43" s="15"/>
      <c r="N43" s="15"/>
      <c r="O43" s="15"/>
      <c r="P43" s="14">
        <f t="shared" si="4"/>
        <v>161</v>
      </c>
      <c r="Q43" s="17" t="s">
        <v>32</v>
      </c>
      <c r="R43" s="14">
        <v>110959</v>
      </c>
      <c r="S43" s="23" t="s">
        <v>33</v>
      </c>
      <c r="T43" s="16" t="s">
        <v>161</v>
      </c>
      <c r="U43" s="16" t="s">
        <v>90</v>
      </c>
      <c r="V43" s="16">
        <v>1011331</v>
      </c>
      <c r="W43" s="16" t="s">
        <v>9445</v>
      </c>
      <c r="X43" s="16" t="s">
        <v>9127</v>
      </c>
    </row>
    <row r="44" spans="1:24">
      <c r="A44" s="15" t="s">
        <v>2561</v>
      </c>
      <c r="B44" s="15" t="s">
        <v>78</v>
      </c>
      <c r="C44" s="35" t="s">
        <v>9446</v>
      </c>
      <c r="D44" s="15" t="s">
        <v>88</v>
      </c>
      <c r="E44" s="24">
        <v>45757.041666666664</v>
      </c>
      <c r="F44" s="15">
        <v>10.3</v>
      </c>
      <c r="G44" s="37"/>
      <c r="H44" s="15"/>
      <c r="I44" s="15"/>
      <c r="J44" s="15"/>
      <c r="K44" s="15"/>
      <c r="L44" s="35">
        <v>161</v>
      </c>
      <c r="M44" s="15"/>
      <c r="N44" s="15"/>
      <c r="O44" s="15"/>
      <c r="P44" s="14">
        <f t="shared" si="4"/>
        <v>161</v>
      </c>
      <c r="Q44" s="17" t="s">
        <v>32</v>
      </c>
      <c r="R44" s="14">
        <v>110960</v>
      </c>
      <c r="S44" s="23" t="s">
        <v>33</v>
      </c>
      <c r="T44" s="16" t="s">
        <v>161</v>
      </c>
      <c r="U44" s="16" t="s">
        <v>90</v>
      </c>
      <c r="V44" s="16">
        <v>1011332</v>
      </c>
      <c r="W44" s="16" t="s">
        <v>9432</v>
      </c>
      <c r="X44" s="16" t="s">
        <v>9127</v>
      </c>
    </row>
    <row r="45" spans="1:24">
      <c r="A45" s="15" t="s">
        <v>152</v>
      </c>
      <c r="B45" s="15" t="s">
        <v>78</v>
      </c>
      <c r="C45" s="35" t="s">
        <v>9447</v>
      </c>
      <c r="D45" s="15" t="s">
        <v>88</v>
      </c>
      <c r="E45" s="24">
        <v>45758.166666666664</v>
      </c>
      <c r="F45" s="15">
        <v>10.3</v>
      </c>
      <c r="G45" s="37"/>
      <c r="H45" s="15"/>
      <c r="I45" s="15"/>
      <c r="J45" s="15"/>
      <c r="K45" s="35">
        <v>161</v>
      </c>
      <c r="L45" s="15"/>
      <c r="M45" s="15"/>
      <c r="N45" s="15"/>
      <c r="O45" s="15"/>
      <c r="P45" s="14">
        <f t="shared" si="4"/>
        <v>161</v>
      </c>
      <c r="Q45" s="17" t="s">
        <v>32</v>
      </c>
      <c r="R45" s="14">
        <v>110961</v>
      </c>
      <c r="S45" s="23" t="s">
        <v>33</v>
      </c>
      <c r="T45" s="16" t="s">
        <v>161</v>
      </c>
      <c r="U45" s="16" t="s">
        <v>90</v>
      </c>
      <c r="V45" s="16">
        <v>1011333</v>
      </c>
      <c r="W45" s="16" t="s">
        <v>9412</v>
      </c>
      <c r="X45" s="16" t="s">
        <v>9127</v>
      </c>
    </row>
    <row r="46" spans="1:24">
      <c r="A46" s="15"/>
      <c r="B46" s="15"/>
      <c r="C46" s="15"/>
      <c r="D46" s="15"/>
      <c r="E46" s="15"/>
      <c r="F46" s="15"/>
      <c r="G46" s="37"/>
      <c r="H46" s="15"/>
      <c r="I46" s="15"/>
      <c r="J46" s="15"/>
      <c r="K46" s="15"/>
      <c r="L46" s="15"/>
      <c r="M46" s="15"/>
      <c r="N46" s="15"/>
      <c r="O46" s="15"/>
      <c r="P46" s="14">
        <f t="shared" si="4"/>
        <v>0</v>
      </c>
      <c r="Q46" s="14"/>
      <c r="R46" s="14"/>
      <c r="S46" s="14"/>
      <c r="T46" s="16"/>
      <c r="U46" s="16"/>
      <c r="V46" s="16"/>
      <c r="W46" s="16"/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5">SUM(H40:H46)</f>
        <v>0</v>
      </c>
      <c r="I47" s="11">
        <f t="shared" si="5"/>
        <v>0</v>
      </c>
      <c r="J47" s="11">
        <f t="shared" si="5"/>
        <v>0</v>
      </c>
      <c r="K47" s="11">
        <f t="shared" si="5"/>
        <v>215</v>
      </c>
      <c r="L47" s="11">
        <f t="shared" si="5"/>
        <v>697</v>
      </c>
      <c r="M47" s="11">
        <f t="shared" si="5"/>
        <v>54</v>
      </c>
      <c r="N47" s="11">
        <f t="shared" si="5"/>
        <v>0</v>
      </c>
      <c r="O47" s="11">
        <f t="shared" si="5"/>
        <v>0</v>
      </c>
      <c r="P47" s="11">
        <f t="shared" si="5"/>
        <v>966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4" t="s">
        <v>4605</v>
      </c>
      <c r="B51" s="1564"/>
      <c r="C51" s="1564"/>
      <c r="D51" s="242"/>
      <c r="E51" s="41" t="s">
        <v>8995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5" t="s">
        <v>42</v>
      </c>
      <c r="B52" s="1772" t="s">
        <v>9448</v>
      </c>
      <c r="C52" s="1772"/>
      <c r="D52" s="1"/>
      <c r="E52" s="1"/>
    </row>
    <row r="53" spans="1:24">
      <c r="A53" s="5" t="s">
        <v>42</v>
      </c>
      <c r="B53" s="1772"/>
      <c r="C53" s="1772"/>
    </row>
    <row r="54" spans="1:24">
      <c r="A54" s="5" t="s">
        <v>43</v>
      </c>
      <c r="B54" s="1566">
        <v>358400711249</v>
      </c>
      <c r="C54" s="1565"/>
      <c r="D54" s="1"/>
      <c r="E54" s="1"/>
    </row>
    <row r="55" spans="1:24">
      <c r="A55" s="5" t="s">
        <v>44</v>
      </c>
      <c r="B55" s="1772" t="s">
        <v>8795</v>
      </c>
      <c r="C55" s="1772"/>
      <c r="D55" s="1"/>
      <c r="E55" s="1"/>
    </row>
    <row r="58" spans="1:24" ht="23.25" customHeight="1">
      <c r="A58" s="1559" t="s">
        <v>155</v>
      </c>
      <c r="B58" s="1559"/>
      <c r="C58" s="1559"/>
      <c r="D58" s="1559"/>
      <c r="E58" s="1559"/>
      <c r="F58" s="1559"/>
      <c r="G58" s="7"/>
      <c r="H58" s="1559" t="s">
        <v>346</v>
      </c>
      <c r="I58" s="1559"/>
      <c r="J58" s="1559"/>
      <c r="K58" s="1559"/>
      <c r="L58" s="1559"/>
      <c r="M58" s="1559"/>
      <c r="N58" s="1559"/>
      <c r="O58" s="1559"/>
      <c r="P58" s="1559"/>
      <c r="Q58" s="1741" t="s">
        <v>8384</v>
      </c>
      <c r="R58" s="1742"/>
      <c r="S58" s="1742"/>
      <c r="T58" s="1742"/>
      <c r="U58" s="1742"/>
      <c r="V58" s="1742"/>
      <c r="W58" s="1742"/>
      <c r="X58" s="1742"/>
    </row>
    <row r="59" spans="1:24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9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8" t="s">
        <v>9</v>
      </c>
      <c r="S59" s="8" t="s">
        <v>21</v>
      </c>
      <c r="T59" s="8" t="s">
        <v>24</v>
      </c>
      <c r="U59" s="8" t="s">
        <v>25</v>
      </c>
      <c r="V59" s="8" t="s">
        <v>26</v>
      </c>
      <c r="W59" s="8" t="s">
        <v>27</v>
      </c>
      <c r="X59" s="8" t="s">
        <v>28</v>
      </c>
    </row>
    <row r="60" spans="1:24">
      <c r="A60" s="15" t="s">
        <v>142</v>
      </c>
      <c r="B60" s="15" t="s">
        <v>72</v>
      </c>
      <c r="C60" s="35" t="s">
        <v>9449</v>
      </c>
      <c r="D60" s="15" t="s">
        <v>71</v>
      </c>
      <c r="E60" s="24">
        <v>45757.711805555555</v>
      </c>
      <c r="F60" s="15">
        <v>14.5</v>
      </c>
      <c r="G60" s="37" t="s">
        <v>9450</v>
      </c>
      <c r="H60" s="15"/>
      <c r="I60" s="15"/>
      <c r="J60" s="15"/>
      <c r="K60" s="15">
        <v>81</v>
      </c>
      <c r="L60" s="35">
        <v>27</v>
      </c>
      <c r="M60" s="35">
        <v>53</v>
      </c>
      <c r="N60" s="15"/>
      <c r="O60" s="15"/>
      <c r="P60" s="14">
        <f t="shared" ref="P60:P66" si="6">SUM(H60:O60)</f>
        <v>161</v>
      </c>
      <c r="Q60" s="14" t="s">
        <v>30</v>
      </c>
      <c r="R60" s="14">
        <v>110897</v>
      </c>
      <c r="S60" s="14" t="s">
        <v>31</v>
      </c>
      <c r="T60" s="232" t="s">
        <v>169</v>
      </c>
      <c r="U60" s="16"/>
      <c r="V60" s="16">
        <v>1011336</v>
      </c>
      <c r="W60" s="16" t="s">
        <v>9451</v>
      </c>
      <c r="X60" s="16" t="s">
        <v>8018</v>
      </c>
    </row>
    <row r="61" spans="1:24">
      <c r="A61" s="15" t="s">
        <v>142</v>
      </c>
      <c r="B61" s="15" t="s">
        <v>72</v>
      </c>
      <c r="C61" s="35" t="s">
        <v>9452</v>
      </c>
      <c r="D61" s="15" t="s">
        <v>71</v>
      </c>
      <c r="E61" s="24">
        <v>45757.711805555555</v>
      </c>
      <c r="F61" s="15">
        <v>14.5</v>
      </c>
      <c r="G61" s="37" t="s">
        <v>9450</v>
      </c>
      <c r="H61" s="15"/>
      <c r="I61" s="15"/>
      <c r="J61" s="15"/>
      <c r="K61" s="15"/>
      <c r="L61" s="35">
        <v>53</v>
      </c>
      <c r="M61" s="35">
        <v>108</v>
      </c>
      <c r="N61" s="15"/>
      <c r="O61" s="15"/>
      <c r="P61" s="14">
        <f t="shared" si="6"/>
        <v>161</v>
      </c>
      <c r="Q61" s="14" t="s">
        <v>30</v>
      </c>
      <c r="R61" s="14">
        <v>110898</v>
      </c>
      <c r="S61" s="14" t="s">
        <v>31</v>
      </c>
      <c r="T61" s="232" t="s">
        <v>169</v>
      </c>
      <c r="U61" s="16"/>
      <c r="V61" s="16">
        <v>1011337</v>
      </c>
      <c r="W61" s="16" t="s">
        <v>9451</v>
      </c>
      <c r="X61" s="16" t="s">
        <v>8018</v>
      </c>
    </row>
    <row r="62" spans="1:24">
      <c r="A62" s="15" t="s">
        <v>141</v>
      </c>
      <c r="B62" s="15" t="s">
        <v>69</v>
      </c>
      <c r="C62" s="35" t="s">
        <v>9453</v>
      </c>
      <c r="D62" s="15" t="s">
        <v>68</v>
      </c>
      <c r="E62" s="24">
        <v>45756.795138888891</v>
      </c>
      <c r="F62" s="15">
        <v>14.5</v>
      </c>
      <c r="G62" s="37"/>
      <c r="H62" s="15"/>
      <c r="I62" s="15"/>
      <c r="J62" s="15"/>
      <c r="K62" s="15"/>
      <c r="L62" s="35">
        <v>81</v>
      </c>
      <c r="M62" s="35">
        <v>54</v>
      </c>
      <c r="N62" s="35">
        <v>26</v>
      </c>
      <c r="O62" s="15"/>
      <c r="P62" s="14">
        <f t="shared" si="6"/>
        <v>161</v>
      </c>
      <c r="Q62" s="14" t="s">
        <v>30</v>
      </c>
      <c r="R62" s="14">
        <v>110891</v>
      </c>
      <c r="S62" s="14" t="s">
        <v>31</v>
      </c>
      <c r="T62" s="232" t="s">
        <v>169</v>
      </c>
      <c r="U62" s="16"/>
      <c r="V62" s="16">
        <v>1011335</v>
      </c>
      <c r="W62" s="16" t="s">
        <v>9451</v>
      </c>
      <c r="X62" s="16" t="s">
        <v>8018</v>
      </c>
    </row>
    <row r="63" spans="1:24">
      <c r="A63" s="15" t="s">
        <v>152</v>
      </c>
      <c r="B63" s="15" t="s">
        <v>78</v>
      </c>
      <c r="C63" s="35" t="s">
        <v>9454</v>
      </c>
      <c r="D63" s="15" t="s">
        <v>99</v>
      </c>
      <c r="E63" s="24">
        <v>45758.274305555555</v>
      </c>
      <c r="F63" s="15">
        <v>10.8</v>
      </c>
      <c r="G63" s="37"/>
      <c r="H63" s="15"/>
      <c r="I63" s="15"/>
      <c r="J63" s="15"/>
      <c r="K63" s="15"/>
      <c r="L63" s="35">
        <v>161</v>
      </c>
      <c r="M63" s="15"/>
      <c r="N63" s="15"/>
      <c r="O63" s="15"/>
      <c r="P63" s="14">
        <f t="shared" si="6"/>
        <v>161</v>
      </c>
      <c r="Q63" s="17" t="s">
        <v>32</v>
      </c>
      <c r="R63" s="14">
        <v>110962</v>
      </c>
      <c r="S63" s="23" t="s">
        <v>33</v>
      </c>
      <c r="T63" s="628" t="s">
        <v>100</v>
      </c>
      <c r="U63" s="16" t="s">
        <v>90</v>
      </c>
      <c r="V63" s="16">
        <v>1011338</v>
      </c>
      <c r="W63" s="16" t="s">
        <v>9451</v>
      </c>
      <c r="X63" s="16" t="s">
        <v>9127</v>
      </c>
    </row>
    <row r="64" spans="1:24">
      <c r="A64" s="15" t="s">
        <v>3293</v>
      </c>
      <c r="B64" s="15" t="s">
        <v>92</v>
      </c>
      <c r="C64" s="35" t="s">
        <v>9455</v>
      </c>
      <c r="D64" s="15" t="s">
        <v>620</v>
      </c>
      <c r="E64" s="24">
        <v>45757.989583333336</v>
      </c>
      <c r="F64" s="15">
        <v>10.3</v>
      </c>
      <c r="G64" s="37"/>
      <c r="H64" s="15"/>
      <c r="I64" s="15"/>
      <c r="J64" s="15"/>
      <c r="K64" s="15"/>
      <c r="L64" s="35">
        <v>107</v>
      </c>
      <c r="M64" s="35">
        <v>27</v>
      </c>
      <c r="N64" s="35">
        <v>27</v>
      </c>
      <c r="O64" s="15"/>
      <c r="P64" s="14">
        <f t="shared" si="6"/>
        <v>161</v>
      </c>
      <c r="Q64" s="17" t="s">
        <v>32</v>
      </c>
      <c r="R64" s="14">
        <v>110963</v>
      </c>
      <c r="S64" s="23" t="s">
        <v>33</v>
      </c>
      <c r="T64" s="429" t="s">
        <v>161</v>
      </c>
      <c r="U64" s="16" t="s">
        <v>90</v>
      </c>
      <c r="V64" s="16">
        <v>1011310</v>
      </c>
      <c r="W64" s="16" t="s">
        <v>9412</v>
      </c>
      <c r="X64" s="16" t="s">
        <v>9127</v>
      </c>
    </row>
    <row r="65" spans="1:24">
      <c r="A65" s="15" t="s">
        <v>152</v>
      </c>
      <c r="B65" s="15" t="s">
        <v>78</v>
      </c>
      <c r="C65" s="35" t="s">
        <v>9456</v>
      </c>
      <c r="D65" s="15" t="s">
        <v>99</v>
      </c>
      <c r="E65" s="24">
        <v>45758.274305555555</v>
      </c>
      <c r="F65" s="15">
        <v>10.8</v>
      </c>
      <c r="G65" s="37"/>
      <c r="H65" s="15"/>
      <c r="I65" s="15"/>
      <c r="J65" s="15"/>
      <c r="K65" s="15"/>
      <c r="L65" s="35">
        <v>161</v>
      </c>
      <c r="M65" s="15"/>
      <c r="N65" s="15"/>
      <c r="O65" s="15"/>
      <c r="P65" s="14">
        <f t="shared" si="6"/>
        <v>161</v>
      </c>
      <c r="Q65" s="17" t="s">
        <v>32</v>
      </c>
      <c r="R65" s="14">
        <v>110964</v>
      </c>
      <c r="S65" s="23" t="s">
        <v>33</v>
      </c>
      <c r="T65" s="628" t="s">
        <v>100</v>
      </c>
      <c r="U65" s="16" t="s">
        <v>90</v>
      </c>
      <c r="V65" s="16">
        <v>1011339</v>
      </c>
      <c r="W65" s="16" t="s">
        <v>9451</v>
      </c>
      <c r="X65" s="16" t="s">
        <v>9127</v>
      </c>
    </row>
    <row r="66" spans="1:24">
      <c r="A66" s="15"/>
      <c r="B66" s="15"/>
      <c r="C66" s="15"/>
      <c r="D66" s="15"/>
      <c r="E66" s="15"/>
      <c r="F66" s="15"/>
      <c r="G66" s="37"/>
      <c r="H66" s="15"/>
      <c r="I66" s="15"/>
      <c r="J66" s="15"/>
      <c r="K66" s="15"/>
      <c r="L66" s="15"/>
      <c r="M66" s="15"/>
      <c r="N66" s="15"/>
      <c r="O66" s="15"/>
      <c r="P66" s="14">
        <f t="shared" si="6"/>
        <v>0</v>
      </c>
      <c r="Q66" s="14"/>
      <c r="R66" s="14"/>
      <c r="S66" s="14"/>
      <c r="T66" s="16"/>
      <c r="U66" s="16"/>
      <c r="V66" s="16"/>
      <c r="W66" s="16"/>
      <c r="X66" s="16"/>
    </row>
    <row r="67" spans="1:24">
      <c r="A67" s="11" t="s">
        <v>19</v>
      </c>
      <c r="B67" s="7"/>
      <c r="C67" s="7"/>
      <c r="D67" s="7"/>
      <c r="E67" s="11"/>
      <c r="F67" s="7"/>
      <c r="G67" s="7"/>
      <c r="H67" s="11">
        <f t="shared" ref="H67:P67" si="7">SUM(H60:H66)</f>
        <v>0</v>
      </c>
      <c r="I67" s="11">
        <f t="shared" si="7"/>
        <v>0</v>
      </c>
      <c r="J67" s="11">
        <f t="shared" si="7"/>
        <v>0</v>
      </c>
      <c r="K67" s="11">
        <f t="shared" si="7"/>
        <v>81</v>
      </c>
      <c r="L67" s="11">
        <f t="shared" si="7"/>
        <v>590</v>
      </c>
      <c r="M67" s="11">
        <f t="shared" si="7"/>
        <v>242</v>
      </c>
      <c r="N67" s="11">
        <f t="shared" si="7"/>
        <v>53</v>
      </c>
      <c r="O67" s="11">
        <f t="shared" si="7"/>
        <v>0</v>
      </c>
      <c r="P67" s="11">
        <f t="shared" si="7"/>
        <v>966</v>
      </c>
      <c r="Q67" s="12"/>
      <c r="R67" s="12"/>
      <c r="S67" s="12"/>
      <c r="T67" s="12"/>
      <c r="U67" s="12"/>
      <c r="V67" s="12"/>
      <c r="W67" s="12"/>
      <c r="X67" s="12"/>
    </row>
    <row r="68" spans="1:24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563"/>
      <c r="K69" s="1563"/>
      <c r="L69" s="156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 ht="18">
      <c r="A70" s="187" t="s">
        <v>35</v>
      </c>
      <c r="B70" s="186" t="s">
        <v>36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629" t="s">
        <v>100</v>
      </c>
      <c r="B71" s="1862" t="s">
        <v>7158</v>
      </c>
      <c r="C71" s="1862"/>
      <c r="D71" s="242"/>
      <c r="E71" s="41" t="s">
        <v>8995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427" t="s">
        <v>161</v>
      </c>
      <c r="B72" s="1865" t="s">
        <v>6991</v>
      </c>
      <c r="C72" s="1865"/>
      <c r="D72" s="1"/>
      <c r="E72" s="4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4" t="s">
        <v>169</v>
      </c>
      <c r="B73" s="1564" t="s">
        <v>7138</v>
      </c>
      <c r="C73" s="1564"/>
      <c r="D73" s="1"/>
      <c r="E73" s="4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5" t="s">
        <v>42</v>
      </c>
      <c r="B74" s="1772" t="s">
        <v>957</v>
      </c>
      <c r="C74" s="1772"/>
      <c r="D74" s="1"/>
      <c r="E74" s="1"/>
    </row>
    <row r="75" spans="1:24">
      <c r="A75" s="5" t="s">
        <v>42</v>
      </c>
      <c r="B75" s="1772"/>
      <c r="C75" s="1772"/>
    </row>
    <row r="76" spans="1:24">
      <c r="A76" s="5" t="s">
        <v>43</v>
      </c>
      <c r="B76" s="1566">
        <v>358401649810</v>
      </c>
      <c r="C76" s="1565"/>
      <c r="D76" s="1"/>
      <c r="E76" s="1"/>
    </row>
    <row r="77" spans="1:24">
      <c r="A77" s="5" t="s">
        <v>44</v>
      </c>
      <c r="B77" s="1772" t="s">
        <v>6663</v>
      </c>
      <c r="C77" s="1772"/>
      <c r="D77" s="1"/>
      <c r="E77" s="1"/>
    </row>
    <row r="80" spans="1:24" ht="23.25" customHeight="1">
      <c r="A80" s="1559" t="s">
        <v>9457</v>
      </c>
      <c r="B80" s="1559"/>
      <c r="C80" s="1559"/>
      <c r="D80" s="1559"/>
      <c r="E80" s="1559"/>
      <c r="F80" s="1559"/>
      <c r="G80" s="7"/>
      <c r="H80" s="1559" t="s">
        <v>346</v>
      </c>
      <c r="I80" s="1559"/>
      <c r="J80" s="1559"/>
      <c r="K80" s="1559"/>
      <c r="L80" s="1559"/>
      <c r="M80" s="1559"/>
      <c r="N80" s="1559"/>
      <c r="O80" s="1559"/>
      <c r="P80" s="1559"/>
      <c r="Q80" s="1741" t="s">
        <v>2</v>
      </c>
      <c r="R80" s="1742"/>
      <c r="S80" s="1742"/>
      <c r="T80" s="1742"/>
      <c r="U80" s="1742"/>
      <c r="V80" s="1742"/>
      <c r="W80" s="1742"/>
      <c r="X80" s="1742"/>
    </row>
    <row r="81" spans="1:24" ht="26.25">
      <c r="A81" s="8" t="s">
        <v>3</v>
      </c>
      <c r="B81" s="8" t="s">
        <v>4</v>
      </c>
      <c r="C81" s="8" t="s">
        <v>5</v>
      </c>
      <c r="D81" s="8" t="s">
        <v>6</v>
      </c>
      <c r="E81" s="8" t="s">
        <v>7</v>
      </c>
      <c r="F81" s="8" t="s">
        <v>8</v>
      </c>
      <c r="G81" s="33" t="s">
        <v>10</v>
      </c>
      <c r="H81" s="9" t="s">
        <v>11</v>
      </c>
      <c r="I81" s="9" t="s">
        <v>12</v>
      </c>
      <c r="J81" s="9" t="s">
        <v>13</v>
      </c>
      <c r="K81" s="9" t="s">
        <v>14</v>
      </c>
      <c r="L81" s="9" t="s">
        <v>15</v>
      </c>
      <c r="M81" s="9" t="s">
        <v>16</v>
      </c>
      <c r="N81" s="9" t="s">
        <v>17</v>
      </c>
      <c r="O81" s="10" t="s">
        <v>18</v>
      </c>
      <c r="P81" s="8" t="s">
        <v>19</v>
      </c>
      <c r="Q81" s="8" t="s">
        <v>20</v>
      </c>
      <c r="R81" s="8" t="s">
        <v>9</v>
      </c>
      <c r="S81" s="8" t="s">
        <v>21</v>
      </c>
      <c r="T81" s="8" t="s">
        <v>24</v>
      </c>
      <c r="U81" s="8" t="s">
        <v>25</v>
      </c>
      <c r="V81" s="8" t="s">
        <v>26</v>
      </c>
      <c r="W81" s="8" t="s">
        <v>27</v>
      </c>
      <c r="X81" s="8" t="s">
        <v>28</v>
      </c>
    </row>
    <row r="82" spans="1:24">
      <c r="A82" s="15"/>
      <c r="B82" s="15"/>
      <c r="C82" s="15"/>
      <c r="D82" s="15" t="s">
        <v>1373</v>
      </c>
      <c r="E82" s="15"/>
      <c r="F82" s="15"/>
      <c r="G82" s="37"/>
      <c r="H82" s="15"/>
      <c r="I82" s="15"/>
      <c r="J82" s="15"/>
      <c r="K82" s="15"/>
      <c r="L82" s="15"/>
      <c r="M82" s="15"/>
      <c r="N82" s="15"/>
      <c r="O82" s="15"/>
      <c r="P82" s="14">
        <f t="shared" ref="P82:P88" si="8">SUM(H82:O82)</f>
        <v>0</v>
      </c>
      <c r="Q82" s="17" t="s">
        <v>32</v>
      </c>
      <c r="R82" s="14"/>
      <c r="S82" s="14" t="s">
        <v>33</v>
      </c>
      <c r="T82" s="16"/>
      <c r="U82" s="16"/>
      <c r="V82" s="16"/>
      <c r="W82" s="16"/>
      <c r="X82" s="16"/>
    </row>
    <row r="83" spans="1:24">
      <c r="A83" s="15"/>
      <c r="B83" s="15"/>
      <c r="C83" s="15"/>
      <c r="D83" s="15"/>
      <c r="E83" s="15"/>
      <c r="F83" s="15"/>
      <c r="G83" s="37"/>
      <c r="H83" s="15"/>
      <c r="I83" s="15"/>
      <c r="J83" s="15"/>
      <c r="K83" s="15"/>
      <c r="L83" s="15"/>
      <c r="M83" s="15"/>
      <c r="N83" s="15"/>
      <c r="O83" s="15"/>
      <c r="P83" s="14">
        <f t="shared" si="8"/>
        <v>0</v>
      </c>
      <c r="Q83" s="17" t="s">
        <v>32</v>
      </c>
      <c r="R83" s="14"/>
      <c r="S83" s="14" t="s">
        <v>33</v>
      </c>
      <c r="T83" s="16"/>
      <c r="U83" s="16"/>
      <c r="V83" s="16"/>
      <c r="W83" s="16"/>
      <c r="X83" s="16"/>
    </row>
    <row r="84" spans="1:24">
      <c r="A84" s="15"/>
      <c r="B84" s="15"/>
      <c r="C84" s="15"/>
      <c r="D84" s="15"/>
      <c r="E84" s="15"/>
      <c r="F84" s="15"/>
      <c r="G84" s="37"/>
      <c r="H84" s="15"/>
      <c r="I84" s="15"/>
      <c r="J84" s="15"/>
      <c r="K84" s="15"/>
      <c r="L84" s="15"/>
      <c r="M84" s="15"/>
      <c r="N84" s="15"/>
      <c r="O84" s="15"/>
      <c r="P84" s="14">
        <f t="shared" si="8"/>
        <v>0</v>
      </c>
      <c r="Q84" s="14" t="s">
        <v>30</v>
      </c>
      <c r="R84" s="14"/>
      <c r="S84" s="23" t="s">
        <v>33</v>
      </c>
      <c r="T84" s="16"/>
      <c r="U84" s="16"/>
      <c r="V84" s="16"/>
      <c r="W84" s="16"/>
      <c r="X84" s="16"/>
    </row>
    <row r="85" spans="1:24">
      <c r="A85" s="15"/>
      <c r="B85" s="15"/>
      <c r="C85" s="15"/>
      <c r="D85" s="15"/>
      <c r="E85" s="15"/>
      <c r="F85" s="15"/>
      <c r="G85" s="37"/>
      <c r="H85" s="15"/>
      <c r="I85" s="15"/>
      <c r="J85" s="15"/>
      <c r="K85" s="15"/>
      <c r="L85" s="15"/>
      <c r="M85" s="15"/>
      <c r="N85" s="15"/>
      <c r="O85" s="15"/>
      <c r="P85" s="14">
        <f t="shared" si="8"/>
        <v>0</v>
      </c>
      <c r="Q85" s="14" t="s">
        <v>30</v>
      </c>
      <c r="R85" s="14"/>
      <c r="S85" s="14" t="s">
        <v>31</v>
      </c>
      <c r="T85" s="16"/>
      <c r="U85" s="16"/>
      <c r="V85" s="16"/>
      <c r="W85" s="16"/>
      <c r="X85" s="16"/>
    </row>
    <row r="86" spans="1:24">
      <c r="A86" s="15"/>
      <c r="B86" s="15"/>
      <c r="C86" s="15"/>
      <c r="D86" s="15"/>
      <c r="E86" s="15"/>
      <c r="F86" s="15"/>
      <c r="G86" s="37"/>
      <c r="H86" s="15"/>
      <c r="I86" s="15"/>
      <c r="J86" s="15"/>
      <c r="K86" s="15"/>
      <c r="L86" s="15"/>
      <c r="M86" s="15"/>
      <c r="N86" s="15"/>
      <c r="O86" s="15"/>
      <c r="P86" s="14">
        <f t="shared" si="8"/>
        <v>0</v>
      </c>
      <c r="Q86" s="14" t="s">
        <v>30</v>
      </c>
      <c r="R86" s="14"/>
      <c r="S86" s="14" t="s">
        <v>31</v>
      </c>
      <c r="T86" s="16"/>
      <c r="U86" s="16"/>
      <c r="V86" s="16"/>
      <c r="W86" s="16"/>
      <c r="X86" s="16"/>
    </row>
    <row r="87" spans="1:24">
      <c r="A87" s="15"/>
      <c r="B87" s="15"/>
      <c r="C87" s="15"/>
      <c r="D87" s="15"/>
      <c r="E87" s="15"/>
      <c r="F87" s="15"/>
      <c r="G87" s="37"/>
      <c r="H87" s="15"/>
      <c r="I87" s="15"/>
      <c r="J87" s="15"/>
      <c r="K87" s="15"/>
      <c r="L87" s="15"/>
      <c r="M87" s="15"/>
      <c r="N87" s="15"/>
      <c r="O87" s="15"/>
      <c r="P87" s="14">
        <f t="shared" si="8"/>
        <v>0</v>
      </c>
      <c r="Q87" s="14" t="s">
        <v>30</v>
      </c>
      <c r="R87" s="14"/>
      <c r="S87" s="14" t="s">
        <v>31</v>
      </c>
      <c r="T87" s="16"/>
      <c r="U87" s="16"/>
      <c r="V87" s="16"/>
      <c r="W87" s="16"/>
      <c r="X87" s="16"/>
    </row>
    <row r="88" spans="1:24">
      <c r="A88" s="15"/>
      <c r="B88" s="15"/>
      <c r="C88" s="15"/>
      <c r="D88" s="15"/>
      <c r="E88" s="15"/>
      <c r="F88" s="15"/>
      <c r="G88" s="37"/>
      <c r="H88" s="15"/>
      <c r="I88" s="15"/>
      <c r="J88" s="15"/>
      <c r="K88" s="15"/>
      <c r="L88" s="15"/>
      <c r="M88" s="15"/>
      <c r="N88" s="15"/>
      <c r="O88" s="15"/>
      <c r="P88" s="14">
        <f t="shared" si="8"/>
        <v>0</v>
      </c>
      <c r="Q88" s="14" t="s">
        <v>30</v>
      </c>
      <c r="R88" s="14"/>
      <c r="S88" s="14" t="s">
        <v>31</v>
      </c>
      <c r="T88" s="16"/>
      <c r="U88" s="16"/>
      <c r="V88" s="16"/>
      <c r="W88" s="16"/>
      <c r="X88" s="16"/>
    </row>
    <row r="89" spans="1:24">
      <c r="A89" s="11" t="s">
        <v>19</v>
      </c>
      <c r="B89" s="7"/>
      <c r="C89" s="7"/>
      <c r="D89" s="7"/>
      <c r="E89" s="11"/>
      <c r="F89" s="7"/>
      <c r="G89" s="7"/>
      <c r="H89" s="11">
        <f t="shared" ref="H89:P89" si="9">SUM(H82:H88)</f>
        <v>0</v>
      </c>
      <c r="I89" s="11">
        <f t="shared" si="9"/>
        <v>0</v>
      </c>
      <c r="J89" s="11">
        <f t="shared" si="9"/>
        <v>0</v>
      </c>
      <c r="K89" s="11">
        <f t="shared" si="9"/>
        <v>0</v>
      </c>
      <c r="L89" s="11">
        <f t="shared" si="9"/>
        <v>0</v>
      </c>
      <c r="M89" s="11">
        <f t="shared" si="9"/>
        <v>0</v>
      </c>
      <c r="N89" s="11">
        <f t="shared" si="9"/>
        <v>0</v>
      </c>
      <c r="O89" s="11">
        <f t="shared" si="9"/>
        <v>0</v>
      </c>
      <c r="P89" s="11">
        <f t="shared" si="9"/>
        <v>0</v>
      </c>
      <c r="Q89" s="12"/>
      <c r="R89" s="12"/>
      <c r="S89" s="12"/>
      <c r="T89" s="12"/>
      <c r="U89" s="12"/>
      <c r="V89" s="12"/>
      <c r="W89" s="12"/>
      <c r="X89" s="12"/>
    </row>
    <row r="90" spans="1:24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>
      <c r="A91" s="166" t="s">
        <v>34</v>
      </c>
      <c r="B91" s="1562"/>
      <c r="C91" s="1562"/>
      <c r="D91" s="1562"/>
      <c r="E91" s="1"/>
      <c r="F91" s="1"/>
      <c r="G91" s="1"/>
      <c r="H91" s="1"/>
      <c r="I91" s="1"/>
      <c r="J91" s="1563"/>
      <c r="K91" s="1563"/>
      <c r="L91" s="1563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 ht="18">
      <c r="A92" s="187" t="s">
        <v>35</v>
      </c>
      <c r="B92" s="186" t="s">
        <v>36</v>
      </c>
      <c r="C92" s="239" t="s">
        <v>37</v>
      </c>
      <c r="D92" s="24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>
      <c r="A93" s="4"/>
      <c r="B93" s="1564"/>
      <c r="C93" s="1564"/>
      <c r="D93" s="242"/>
      <c r="E93" s="41" t="s">
        <v>8995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4">
      <c r="A94" s="5" t="s">
        <v>42</v>
      </c>
      <c r="B94" s="1772"/>
      <c r="C94" s="1772"/>
      <c r="D94" s="1"/>
      <c r="E94" s="1"/>
    </row>
    <row r="95" spans="1:24">
      <c r="A95" s="5" t="s">
        <v>42</v>
      </c>
      <c r="B95" s="1772"/>
      <c r="C95" s="1772"/>
    </row>
    <row r="96" spans="1:24">
      <c r="A96" s="5" t="s">
        <v>43</v>
      </c>
      <c r="B96" s="1772"/>
      <c r="C96" s="1772"/>
      <c r="D96" s="1"/>
      <c r="E96" s="1"/>
    </row>
    <row r="97" spans="1:5">
      <c r="A97" s="5" t="s">
        <v>44</v>
      </c>
      <c r="B97" s="1772"/>
      <c r="C97" s="1772"/>
      <c r="D97" s="1"/>
      <c r="E97" s="1"/>
    </row>
  </sheetData>
  <mergeCells count="52">
    <mergeCell ref="B72:C72"/>
    <mergeCell ref="B73:C73"/>
    <mergeCell ref="B97:C97"/>
    <mergeCell ref="B91:D91"/>
    <mergeCell ref="J91:L91"/>
    <mergeCell ref="B93:C93"/>
    <mergeCell ref="B94:C94"/>
    <mergeCell ref="B95:C95"/>
    <mergeCell ref="B96:C96"/>
    <mergeCell ref="B53:C53"/>
    <mergeCell ref="B54:C54"/>
    <mergeCell ref="B55:C55"/>
    <mergeCell ref="Q80:X80"/>
    <mergeCell ref="H58:P58"/>
    <mergeCell ref="Q58:X58"/>
    <mergeCell ref="B69:D69"/>
    <mergeCell ref="J69:L69"/>
    <mergeCell ref="B71:C71"/>
    <mergeCell ref="B74:C74"/>
    <mergeCell ref="A58:F58"/>
    <mergeCell ref="B75:C75"/>
    <mergeCell ref="B76:C76"/>
    <mergeCell ref="B77:C77"/>
    <mergeCell ref="A80:F80"/>
    <mergeCell ref="H80:P80"/>
    <mergeCell ref="A38:F38"/>
    <mergeCell ref="H38:P38"/>
    <mergeCell ref="Q38:X38"/>
    <mergeCell ref="B51:C51"/>
    <mergeCell ref="B52:C52"/>
    <mergeCell ref="B49:D49"/>
    <mergeCell ref="J49:L49"/>
    <mergeCell ref="B13:C13"/>
    <mergeCell ref="A1:F1"/>
    <mergeCell ref="H1:P1"/>
    <mergeCell ref="Q1:X1"/>
    <mergeCell ref="B11:D11"/>
    <mergeCell ref="J11:L11"/>
    <mergeCell ref="Q19:X19"/>
    <mergeCell ref="B30:D30"/>
    <mergeCell ref="B14:C14"/>
    <mergeCell ref="B15:C15"/>
    <mergeCell ref="B16:C16"/>
    <mergeCell ref="B17:C17"/>
    <mergeCell ref="A19:F19"/>
    <mergeCell ref="J30:L30"/>
    <mergeCell ref="B36:C36"/>
    <mergeCell ref="B32:C32"/>
    <mergeCell ref="B33:C33"/>
    <mergeCell ref="B34:C34"/>
    <mergeCell ref="H19:P19"/>
    <mergeCell ref="B35:C3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9A8C-080B-4477-8971-2A2BDD6DB79B}">
  <sheetPr>
    <tabColor rgb="FFF7E1E1"/>
  </sheetPr>
  <dimension ref="A1:Z172"/>
  <sheetViews>
    <sheetView topLeftCell="A14" workbookViewId="0">
      <selection activeCell="H15" sqref="H1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10.7109375" customWidth="1"/>
    <col min="8" max="8" width="13.28515625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27.140625" customWidth="1"/>
    <col min="22" max="22" width="16.28515625" customWidth="1"/>
    <col min="23" max="24" width="9.140625" bestFit="1" customWidth="1"/>
    <col min="25" max="25" width="19" customWidth="1"/>
  </cols>
  <sheetData>
    <row r="1" spans="1:26" ht="23.25">
      <c r="A1" s="1549" t="s">
        <v>1109</v>
      </c>
      <c r="B1" s="1549"/>
      <c r="C1" s="1549"/>
      <c r="D1" s="1549"/>
      <c r="E1" s="1549"/>
      <c r="F1" s="1549"/>
      <c r="G1" s="1208" t="s">
        <v>261</v>
      </c>
      <c r="H1" s="1209"/>
      <c r="I1" s="1549" t="s">
        <v>999</v>
      </c>
      <c r="J1" s="1549"/>
      <c r="K1" s="1549"/>
      <c r="L1" s="1549"/>
      <c r="M1" s="1549"/>
      <c r="N1" s="1549"/>
      <c r="O1" s="1549"/>
      <c r="P1" s="1549"/>
      <c r="Q1" s="1549"/>
      <c r="R1" s="1550" t="s">
        <v>1110</v>
      </c>
      <c r="S1" s="1551"/>
      <c r="T1" s="1550"/>
      <c r="U1" s="1550"/>
      <c r="V1" s="1550"/>
      <c r="W1" s="1550"/>
      <c r="X1" s="1550"/>
      <c r="Y1" s="1550"/>
      <c r="Z1" s="1550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857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>
      <c r="A3" s="1172" t="s">
        <v>142</v>
      </c>
      <c r="B3" s="1172" t="s">
        <v>72</v>
      </c>
      <c r="C3" s="1172" t="s">
        <v>1111</v>
      </c>
      <c r="D3" s="1172" t="s">
        <v>71</v>
      </c>
      <c r="E3" s="1173">
        <v>46234.715277777781</v>
      </c>
      <c r="F3" s="1172">
        <v>16.2</v>
      </c>
      <c r="G3" s="1172">
        <v>121578</v>
      </c>
      <c r="H3" s="1174"/>
      <c r="I3" s="1172"/>
      <c r="J3" s="1172"/>
      <c r="K3" s="1172"/>
      <c r="L3" s="1186">
        <v>27</v>
      </c>
      <c r="M3" s="1186">
        <v>54</v>
      </c>
      <c r="N3" s="1186">
        <v>53</v>
      </c>
      <c r="O3" s="1186">
        <v>27</v>
      </c>
      <c r="P3" s="1172"/>
      <c r="Q3" s="1175">
        <f t="shared" ref="Q3:Q8" si="0">SUM(I3:P3)</f>
        <v>161</v>
      </c>
      <c r="R3" s="1175" t="s">
        <v>30</v>
      </c>
      <c r="S3" s="1175" t="s">
        <v>31</v>
      </c>
      <c r="T3" s="1175"/>
      <c r="U3" s="1440">
        <v>46232.5</v>
      </c>
      <c r="V3" s="1190" t="s">
        <v>169</v>
      </c>
      <c r="W3" s="1181"/>
      <c r="X3" s="1181">
        <v>1022101</v>
      </c>
      <c r="Y3" s="1181" t="s">
        <v>1112</v>
      </c>
      <c r="Z3" s="1181"/>
    </row>
    <row r="4" spans="1:26">
      <c r="A4" s="1172" t="s">
        <v>111</v>
      </c>
      <c r="B4" s="1172" t="s">
        <v>65</v>
      </c>
      <c r="C4" s="1186" t="s">
        <v>1113</v>
      </c>
      <c r="D4" s="1172" t="s">
        <v>64</v>
      </c>
      <c r="E4" s="1173">
        <v>46235.472222222219</v>
      </c>
      <c r="F4" s="1172">
        <v>17</v>
      </c>
      <c r="G4" s="1172">
        <v>121581</v>
      </c>
      <c r="H4" s="1174"/>
      <c r="I4" s="1172"/>
      <c r="J4" s="1172"/>
      <c r="K4" s="1172"/>
      <c r="L4" s="1172"/>
      <c r="M4" s="1186">
        <v>161</v>
      </c>
      <c r="N4" s="1172"/>
      <c r="O4" s="1172"/>
      <c r="P4" s="1172"/>
      <c r="Q4" s="1175">
        <f t="shared" si="0"/>
        <v>161</v>
      </c>
      <c r="R4" s="1175" t="s">
        <v>30</v>
      </c>
      <c r="S4" s="1177" t="s">
        <v>33</v>
      </c>
      <c r="T4" s="1175"/>
      <c r="U4" s="1440">
        <v>46232.5</v>
      </c>
      <c r="V4" s="1190" t="s">
        <v>169</v>
      </c>
      <c r="W4" s="1181" t="s">
        <v>90</v>
      </c>
      <c r="X4" s="1181">
        <v>1022102</v>
      </c>
      <c r="Y4" s="1181" t="s">
        <v>1114</v>
      </c>
      <c r="Z4" s="1181"/>
    </row>
    <row r="5" spans="1:26" ht="25.5">
      <c r="A5" s="1178" t="s">
        <v>97</v>
      </c>
      <c r="B5" s="1178" t="s">
        <v>78</v>
      </c>
      <c r="C5" s="1172" t="s">
        <v>1115</v>
      </c>
      <c r="D5" s="1178" t="s">
        <v>99</v>
      </c>
      <c r="E5" s="1179">
        <v>46235.28125</v>
      </c>
      <c r="F5" s="1178">
        <v>13.3</v>
      </c>
      <c r="G5" s="1178">
        <v>121550</v>
      </c>
      <c r="H5" s="1484" t="s">
        <v>1023</v>
      </c>
      <c r="I5" s="1178"/>
      <c r="J5" s="1178"/>
      <c r="K5" s="1178"/>
      <c r="L5" s="1178"/>
      <c r="M5" s="1178"/>
      <c r="N5" s="1186">
        <v>30</v>
      </c>
      <c r="O5" s="1186">
        <v>90</v>
      </c>
      <c r="P5" s="1186">
        <v>41</v>
      </c>
      <c r="Q5" s="1175">
        <f t="shared" si="0"/>
        <v>161</v>
      </c>
      <c r="R5" s="1176" t="s">
        <v>32</v>
      </c>
      <c r="S5" s="1177" t="s">
        <v>33</v>
      </c>
      <c r="T5" s="1454" t="b">
        <v>1</v>
      </c>
      <c r="U5" s="1440">
        <v>46231.5</v>
      </c>
      <c r="V5" s="1479" t="s">
        <v>100</v>
      </c>
      <c r="W5" s="1181" t="s">
        <v>90</v>
      </c>
      <c r="X5" s="1181">
        <v>1022103</v>
      </c>
      <c r="Y5" s="1181" t="s">
        <v>1116</v>
      </c>
      <c r="Z5" s="1181"/>
    </row>
    <row r="6" spans="1:26" ht="25.5">
      <c r="A6" s="1172" t="s">
        <v>105</v>
      </c>
      <c r="B6" s="1172" t="s">
        <v>78</v>
      </c>
      <c r="C6" s="1172" t="s">
        <v>1117</v>
      </c>
      <c r="D6" s="1178" t="s">
        <v>99</v>
      </c>
      <c r="E6" s="1179">
        <v>46235.28125</v>
      </c>
      <c r="F6" s="1172">
        <v>13.3</v>
      </c>
      <c r="G6" s="1172">
        <v>121506</v>
      </c>
      <c r="H6" s="1484" t="s">
        <v>1023</v>
      </c>
      <c r="I6" s="1172"/>
      <c r="J6" s="1172"/>
      <c r="K6" s="1172"/>
      <c r="L6" s="1172"/>
      <c r="M6" s="1172"/>
      <c r="N6" s="1186">
        <v>30</v>
      </c>
      <c r="O6" s="1186">
        <v>90</v>
      </c>
      <c r="P6" s="1186">
        <v>41</v>
      </c>
      <c r="Q6" s="1175">
        <f t="shared" si="0"/>
        <v>161</v>
      </c>
      <c r="R6" s="1176" t="s">
        <v>32</v>
      </c>
      <c r="S6" s="1177" t="s">
        <v>33</v>
      </c>
      <c r="T6" s="1454" t="b">
        <v>1</v>
      </c>
      <c r="U6" s="1440">
        <v>46231.5</v>
      </c>
      <c r="V6" s="1479" t="s">
        <v>100</v>
      </c>
      <c r="W6" s="1181" t="s">
        <v>90</v>
      </c>
      <c r="X6" s="1181">
        <v>1022104</v>
      </c>
      <c r="Y6" s="1181" t="s">
        <v>1116</v>
      </c>
      <c r="Z6" s="1181"/>
    </row>
    <row r="7" spans="1:26" ht="25.5">
      <c r="A7" s="1172" t="s">
        <v>157</v>
      </c>
      <c r="B7" s="1172" t="s">
        <v>78</v>
      </c>
      <c r="C7" s="1172" t="s">
        <v>1118</v>
      </c>
      <c r="D7" s="1172" t="s">
        <v>88</v>
      </c>
      <c r="E7" s="1173">
        <v>46236.166666666664</v>
      </c>
      <c r="F7" s="1172">
        <v>11.9</v>
      </c>
      <c r="G7" s="1172">
        <v>121507</v>
      </c>
      <c r="H7" s="1484" t="s">
        <v>1119</v>
      </c>
      <c r="I7" s="1172"/>
      <c r="J7" s="1172"/>
      <c r="K7" s="1172"/>
      <c r="L7" s="1172"/>
      <c r="M7" s="1172"/>
      <c r="N7" s="1186">
        <v>30</v>
      </c>
      <c r="O7" s="1186">
        <v>90</v>
      </c>
      <c r="P7" s="1186">
        <v>41</v>
      </c>
      <c r="Q7" s="1175">
        <f t="shared" si="0"/>
        <v>161</v>
      </c>
      <c r="R7" s="1176" t="s">
        <v>32</v>
      </c>
      <c r="S7" s="1177" t="s">
        <v>33</v>
      </c>
      <c r="T7" s="1175"/>
      <c r="U7" s="1440">
        <v>46233.5</v>
      </c>
      <c r="V7" s="1189" t="s">
        <v>161</v>
      </c>
      <c r="W7" s="1181" t="s">
        <v>860</v>
      </c>
      <c r="X7" s="1181">
        <v>1022105</v>
      </c>
      <c r="Y7" s="1181" t="s">
        <v>1120</v>
      </c>
      <c r="Z7" s="1181"/>
    </row>
    <row r="8" spans="1:26" ht="25.5">
      <c r="A8" s="1172" t="s">
        <v>1121</v>
      </c>
      <c r="B8" s="1172" t="s">
        <v>78</v>
      </c>
      <c r="C8" s="1172" t="s">
        <v>1122</v>
      </c>
      <c r="D8" s="1172" t="s">
        <v>88</v>
      </c>
      <c r="E8" s="1173">
        <v>46236.166666666664</v>
      </c>
      <c r="F8" s="1172">
        <v>11.9</v>
      </c>
      <c r="G8" s="1172">
        <v>121508</v>
      </c>
      <c r="H8" s="1484" t="s">
        <v>1023</v>
      </c>
      <c r="I8" s="1172"/>
      <c r="J8" s="1172"/>
      <c r="K8" s="1172"/>
      <c r="L8" s="1172"/>
      <c r="M8" s="1172"/>
      <c r="N8" s="1186">
        <v>31</v>
      </c>
      <c r="O8" s="1186">
        <v>90</v>
      </c>
      <c r="P8" s="1186">
        <v>40</v>
      </c>
      <c r="Q8" s="1175">
        <f t="shared" si="0"/>
        <v>161</v>
      </c>
      <c r="R8" s="1176" t="s">
        <v>32</v>
      </c>
      <c r="S8" s="1177" t="s">
        <v>33</v>
      </c>
      <c r="T8" s="1175"/>
      <c r="U8" s="1440">
        <v>46233.5</v>
      </c>
      <c r="V8" s="1189" t="s">
        <v>161</v>
      </c>
      <c r="W8" s="1181" t="s">
        <v>860</v>
      </c>
      <c r="X8" s="1181">
        <v>1022106</v>
      </c>
      <c r="Y8" s="1181" t="s">
        <v>1120</v>
      </c>
      <c r="Z8" s="1181"/>
    </row>
    <row r="9" spans="1:26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 ca="1">SUM(I7:I62)</f>
        <v>0</v>
      </c>
      <c r="J9" s="1214">
        <f ca="1">SUM(J7:J62)</f>
        <v>0</v>
      </c>
      <c r="K9" s="1214">
        <f ca="1">SUM(K7:K99)</f>
        <v>0</v>
      </c>
      <c r="L9" s="1214">
        <f t="shared" ref="L9:Q9" si="1">SUM(L3:L8)</f>
        <v>27</v>
      </c>
      <c r="M9" s="1214">
        <f t="shared" si="1"/>
        <v>215</v>
      </c>
      <c r="N9" s="1214">
        <f t="shared" si="1"/>
        <v>174</v>
      </c>
      <c r="O9" s="1214">
        <f t="shared" si="1"/>
        <v>387</v>
      </c>
      <c r="P9" s="1214">
        <f t="shared" si="1"/>
        <v>163</v>
      </c>
      <c r="Q9" s="1214">
        <f t="shared" si="1"/>
        <v>966</v>
      </c>
      <c r="R9" s="1215"/>
      <c r="S9" s="1215"/>
      <c r="T9" s="1215"/>
      <c r="U9" s="1215"/>
      <c r="V9" s="1215"/>
      <c r="W9" s="1215"/>
      <c r="X9" s="1215"/>
      <c r="Y9" s="1215"/>
      <c r="Z9" s="1215"/>
    </row>
    <row r="10" spans="1:26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Y10" s="1216"/>
    </row>
    <row r="11" spans="1:26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6">
      <c r="A13" s="1194" t="s">
        <v>161</v>
      </c>
      <c r="B13" s="1548" t="s">
        <v>39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>
      <c r="A14" s="1195" t="s">
        <v>169</v>
      </c>
      <c r="B14" s="1554" t="s">
        <v>956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>
      <c r="A15" s="1480" t="s">
        <v>100</v>
      </c>
      <c r="B15" s="1480" t="s">
        <v>41</v>
      </c>
      <c r="C15" s="1480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 ht="15" customHeight="1">
      <c r="A16" s="1225" t="s">
        <v>42</v>
      </c>
      <c r="B16" s="1555" t="s">
        <v>1123</v>
      </c>
      <c r="C16" s="1555"/>
      <c r="D16" s="1216"/>
      <c r="E16" s="1216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6">
      <c r="A17" s="1225" t="s">
        <v>42</v>
      </c>
      <c r="B17" s="1555"/>
      <c r="C17" s="1555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6">
      <c r="A18" s="1225" t="s">
        <v>43</v>
      </c>
      <c r="B18" s="1568" t="s">
        <v>1124</v>
      </c>
      <c r="C18" s="1556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19" spans="1:26">
      <c r="A19" s="1225" t="s">
        <v>44</v>
      </c>
      <c r="B19" s="1557"/>
      <c r="C19" s="1557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Y19" s="1216"/>
    </row>
    <row r="20" spans="1:26">
      <c r="A20" s="1226"/>
      <c r="B20" s="1216"/>
      <c r="C20" s="1216"/>
      <c r="D20" s="1216"/>
      <c r="E20" s="1216"/>
      <c r="F20" s="1216"/>
      <c r="G20" s="1216"/>
      <c r="H20" s="1216"/>
      <c r="I20" s="1216"/>
      <c r="J20" s="1216"/>
      <c r="K20" s="1216"/>
      <c r="L20" s="1216"/>
      <c r="M20" s="1216"/>
      <c r="N20" s="1216"/>
      <c r="O20" s="1216"/>
      <c r="P20" s="1216"/>
      <c r="Q20" s="1216"/>
      <c r="R20" s="1216"/>
      <c r="S20" s="1216"/>
      <c r="T20" s="1216"/>
      <c r="U20" s="1216"/>
      <c r="V20" s="1216"/>
      <c r="W20" s="1216"/>
      <c r="X20" s="1216"/>
      <c r="Y20" s="1216"/>
    </row>
    <row r="21" spans="1:26" ht="23.25" customHeight="1">
      <c r="A21" s="1577" t="s">
        <v>1125</v>
      </c>
      <c r="B21" s="1577"/>
      <c r="C21" s="1577"/>
      <c r="D21" s="1577"/>
      <c r="E21" s="1577"/>
      <c r="F21" s="1577"/>
      <c r="G21" s="1204" t="s">
        <v>261</v>
      </c>
      <c r="H21" s="1188"/>
      <c r="I21" s="1577" t="s">
        <v>1126</v>
      </c>
      <c r="J21" s="1577"/>
      <c r="K21" s="1577"/>
      <c r="L21" s="1577"/>
      <c r="M21" s="1577"/>
      <c r="N21" s="1577"/>
      <c r="O21" s="1577"/>
      <c r="P21" s="1577"/>
      <c r="Q21" s="1577"/>
      <c r="R21" s="1575" t="s">
        <v>1127</v>
      </c>
      <c r="S21" s="1576"/>
      <c r="T21" s="1575"/>
      <c r="U21" s="1575"/>
      <c r="V21" s="1575"/>
      <c r="W21" s="1575"/>
      <c r="X21" s="1575"/>
      <c r="Y21" s="1575"/>
      <c r="Z21" s="1575"/>
    </row>
    <row r="22" spans="1:26" ht="26.25">
      <c r="A22" s="1210" t="s">
        <v>3</v>
      </c>
      <c r="B22" s="1210" t="s">
        <v>4</v>
      </c>
      <c r="C22" s="1210" t="s">
        <v>5</v>
      </c>
      <c r="D22" s="1210" t="s">
        <v>6</v>
      </c>
      <c r="E22" s="1210" t="s">
        <v>7</v>
      </c>
      <c r="F22" s="1210" t="s">
        <v>8</v>
      </c>
      <c r="G22" s="1210" t="s">
        <v>9</v>
      </c>
      <c r="H22" s="1211" t="s">
        <v>10</v>
      </c>
      <c r="I22" s="1227" t="s">
        <v>11</v>
      </c>
      <c r="J22" s="1227" t="s">
        <v>12</v>
      </c>
      <c r="K22" s="1227" t="s">
        <v>13</v>
      </c>
      <c r="L22" s="1227" t="s">
        <v>14</v>
      </c>
      <c r="M22" s="1227" t="s">
        <v>15</v>
      </c>
      <c r="N22" s="1227" t="s">
        <v>16</v>
      </c>
      <c r="O22" s="1227" t="s">
        <v>17</v>
      </c>
      <c r="P22" s="1212" t="s">
        <v>18</v>
      </c>
      <c r="Q22" s="1210" t="s">
        <v>19</v>
      </c>
      <c r="R22" s="1210" t="s">
        <v>20</v>
      </c>
      <c r="S22" s="1213" t="s">
        <v>21</v>
      </c>
      <c r="T22" s="1213" t="s">
        <v>22</v>
      </c>
      <c r="U22" s="1419" t="s">
        <v>857</v>
      </c>
      <c r="V22" s="1210" t="s">
        <v>24</v>
      </c>
      <c r="W22" s="1210" t="s">
        <v>25</v>
      </c>
      <c r="X22" s="1210" t="s">
        <v>26</v>
      </c>
      <c r="Y22" s="1210" t="s">
        <v>27</v>
      </c>
      <c r="Z22" s="1210" t="s">
        <v>28</v>
      </c>
    </row>
    <row r="23" spans="1:26" ht="25.5">
      <c r="A23" s="1172" t="s">
        <v>1128</v>
      </c>
      <c r="B23" s="1172" t="s">
        <v>92</v>
      </c>
      <c r="C23" s="1172" t="s">
        <v>1129</v>
      </c>
      <c r="D23" s="1172" t="s">
        <v>620</v>
      </c>
      <c r="E23" s="1173">
        <v>46237.958333333336</v>
      </c>
      <c r="F23" s="1172">
        <v>11.9</v>
      </c>
      <c r="G23" s="1172">
        <v>121540</v>
      </c>
      <c r="H23" s="1484" t="s">
        <v>1023</v>
      </c>
      <c r="I23" s="1172"/>
      <c r="J23" s="1172"/>
      <c r="K23" s="1172"/>
      <c r="L23" s="1172"/>
      <c r="M23" s="1172"/>
      <c r="N23" s="1186">
        <v>60</v>
      </c>
      <c r="O23" s="1186">
        <v>41</v>
      </c>
      <c r="P23" s="1186">
        <v>60</v>
      </c>
      <c r="Q23" s="1175">
        <f t="shared" ref="Q23:Q28" si="2">SUM(I23:P23)</f>
        <v>161</v>
      </c>
      <c r="R23" s="1176" t="s">
        <v>32</v>
      </c>
      <c r="S23" s="1177" t="s">
        <v>33</v>
      </c>
      <c r="T23" s="1175"/>
      <c r="U23" s="1440">
        <v>46234.5</v>
      </c>
      <c r="V23" s="1239" t="s">
        <v>523</v>
      </c>
      <c r="W23" s="1181" t="s">
        <v>860</v>
      </c>
      <c r="X23" s="1181">
        <v>1022158</v>
      </c>
      <c r="Y23" s="1181" t="s">
        <v>1130</v>
      </c>
      <c r="Z23" s="1181"/>
    </row>
    <row r="24" spans="1:26" ht="25.5">
      <c r="A24" s="1178" t="s">
        <v>1131</v>
      </c>
      <c r="B24" s="1178" t="s">
        <v>92</v>
      </c>
      <c r="C24" s="1178" t="s">
        <v>1132</v>
      </c>
      <c r="D24" s="1178" t="s">
        <v>491</v>
      </c>
      <c r="E24" s="1179">
        <v>46237.253472222219</v>
      </c>
      <c r="F24" s="1178">
        <v>12.7</v>
      </c>
      <c r="G24" s="1178">
        <v>121542</v>
      </c>
      <c r="H24" s="1484" t="s">
        <v>1023</v>
      </c>
      <c r="I24" s="1178"/>
      <c r="J24" s="1178"/>
      <c r="K24" s="1178"/>
      <c r="L24" s="1178"/>
      <c r="M24" s="1178"/>
      <c r="N24" s="1186">
        <v>60</v>
      </c>
      <c r="O24" s="1186">
        <v>60</v>
      </c>
      <c r="P24" s="1186">
        <v>41</v>
      </c>
      <c r="Q24" s="1175">
        <f t="shared" si="2"/>
        <v>161</v>
      </c>
      <c r="R24" s="1176" t="s">
        <v>32</v>
      </c>
      <c r="S24" s="1177" t="s">
        <v>33</v>
      </c>
      <c r="T24" s="1175"/>
      <c r="U24" s="1440">
        <v>46233.416666666664</v>
      </c>
      <c r="V24" s="1239" t="s">
        <v>523</v>
      </c>
      <c r="W24" s="1181" t="s">
        <v>860</v>
      </c>
      <c r="X24" s="1181">
        <v>1022159</v>
      </c>
      <c r="Y24" s="1181" t="s">
        <v>1130</v>
      </c>
      <c r="Z24" s="1181"/>
    </row>
    <row r="25" spans="1:26" ht="25.5">
      <c r="A25" s="1172" t="s">
        <v>121</v>
      </c>
      <c r="B25" s="1172" t="s">
        <v>92</v>
      </c>
      <c r="C25" s="1172" t="s">
        <v>1133</v>
      </c>
      <c r="D25" s="1172" t="s">
        <v>491</v>
      </c>
      <c r="E25" s="1173">
        <v>46237.253472222219</v>
      </c>
      <c r="F25" s="1172">
        <v>12.7</v>
      </c>
      <c r="G25" s="1172">
        <v>121543</v>
      </c>
      <c r="H25" s="1484" t="s">
        <v>1023</v>
      </c>
      <c r="I25" s="1172"/>
      <c r="J25" s="1172"/>
      <c r="K25" s="1172"/>
      <c r="L25" s="1172"/>
      <c r="M25" s="1172"/>
      <c r="N25" s="1186">
        <v>60</v>
      </c>
      <c r="O25" s="1186">
        <v>41</v>
      </c>
      <c r="P25" s="1186">
        <v>60</v>
      </c>
      <c r="Q25" s="1175">
        <f t="shared" si="2"/>
        <v>161</v>
      </c>
      <c r="R25" s="1176" t="s">
        <v>32</v>
      </c>
      <c r="S25" s="1177" t="s">
        <v>33</v>
      </c>
      <c r="T25" s="1175"/>
      <c r="U25" s="1440">
        <v>46233.416666666664</v>
      </c>
      <c r="V25" s="1239" t="s">
        <v>523</v>
      </c>
      <c r="W25" s="1181" t="s">
        <v>860</v>
      </c>
      <c r="X25" s="1181">
        <v>1022161</v>
      </c>
      <c r="Y25" s="1181" t="s">
        <v>1130</v>
      </c>
      <c r="Z25" s="1181"/>
    </row>
    <row r="26" spans="1:26" ht="25.5">
      <c r="A26" s="1172" t="s">
        <v>86</v>
      </c>
      <c r="B26" s="1172" t="s">
        <v>92</v>
      </c>
      <c r="C26" s="1172" t="s">
        <v>1134</v>
      </c>
      <c r="D26" s="1172" t="s">
        <v>491</v>
      </c>
      <c r="E26" s="1173">
        <v>46237.253472222219</v>
      </c>
      <c r="F26" s="1172">
        <v>12.7</v>
      </c>
      <c r="G26" s="1172">
        <v>121551</v>
      </c>
      <c r="H26" s="1484" t="s">
        <v>1119</v>
      </c>
      <c r="I26" s="1172"/>
      <c r="J26" s="1172"/>
      <c r="K26" s="1172"/>
      <c r="L26" s="1172"/>
      <c r="M26" s="1172"/>
      <c r="N26" s="1186">
        <v>30</v>
      </c>
      <c r="O26" s="1186">
        <v>60</v>
      </c>
      <c r="P26" s="1186">
        <v>71</v>
      </c>
      <c r="Q26" s="1175">
        <f t="shared" si="2"/>
        <v>161</v>
      </c>
      <c r="R26" s="1176" t="s">
        <v>32</v>
      </c>
      <c r="S26" s="1177" t="s">
        <v>33</v>
      </c>
      <c r="T26" s="1175"/>
      <c r="U26" s="1440">
        <v>46233.416666666664</v>
      </c>
      <c r="V26" s="1239" t="s">
        <v>523</v>
      </c>
      <c r="W26" s="1181" t="s">
        <v>860</v>
      </c>
      <c r="X26" s="1181">
        <v>1022162</v>
      </c>
      <c r="Y26" s="1181" t="s">
        <v>1130</v>
      </c>
      <c r="Z26" s="1181"/>
    </row>
    <row r="27" spans="1:26">
      <c r="A27" s="1172" t="s">
        <v>102</v>
      </c>
      <c r="B27" s="1172" t="s">
        <v>92</v>
      </c>
      <c r="C27" s="1172" t="s">
        <v>1135</v>
      </c>
      <c r="D27" s="1172" t="s">
        <v>491</v>
      </c>
      <c r="E27" s="1173">
        <v>46237.253472222219</v>
      </c>
      <c r="F27" s="1172">
        <v>12.7</v>
      </c>
      <c r="G27" s="1172">
        <v>121552</v>
      </c>
      <c r="H27" s="1174" t="s">
        <v>1136</v>
      </c>
      <c r="I27" s="1172"/>
      <c r="J27" s="1172"/>
      <c r="K27" s="1172"/>
      <c r="L27" s="1172"/>
      <c r="M27" s="1186">
        <v>30</v>
      </c>
      <c r="N27" s="1186">
        <v>60</v>
      </c>
      <c r="O27" s="1186">
        <v>41</v>
      </c>
      <c r="P27" s="1186">
        <v>30</v>
      </c>
      <c r="Q27" s="1175">
        <f t="shared" si="2"/>
        <v>161</v>
      </c>
      <c r="R27" s="1176" t="s">
        <v>32</v>
      </c>
      <c r="S27" s="1177" t="s">
        <v>33</v>
      </c>
      <c r="T27" s="1175"/>
      <c r="U27" s="1440">
        <v>46233.416666666664</v>
      </c>
      <c r="V27" s="1239" t="s">
        <v>523</v>
      </c>
      <c r="W27" s="1181" t="s">
        <v>860</v>
      </c>
      <c r="X27" s="1181">
        <v>1022164</v>
      </c>
      <c r="Y27" s="1181" t="s">
        <v>1130</v>
      </c>
      <c r="Z27" s="1181"/>
    </row>
    <row r="28" spans="1:26">
      <c r="A28" s="1178" t="s">
        <v>137</v>
      </c>
      <c r="B28" s="1178" t="s">
        <v>92</v>
      </c>
      <c r="C28" s="1178" t="s">
        <v>1137</v>
      </c>
      <c r="D28" s="1172" t="s">
        <v>491</v>
      </c>
      <c r="E28" s="1173">
        <v>46237.253472222219</v>
      </c>
      <c r="F28" s="1172">
        <v>12.7</v>
      </c>
      <c r="G28" s="1178">
        <v>121545</v>
      </c>
      <c r="H28" s="1205" t="s">
        <v>160</v>
      </c>
      <c r="I28" s="1178"/>
      <c r="J28" s="1178"/>
      <c r="K28" s="1178"/>
      <c r="L28" s="1178"/>
      <c r="M28" s="1178"/>
      <c r="N28" s="1186">
        <v>30</v>
      </c>
      <c r="O28" s="1186">
        <v>60</v>
      </c>
      <c r="P28" s="1186">
        <v>71</v>
      </c>
      <c r="Q28" s="1175">
        <f t="shared" si="2"/>
        <v>161</v>
      </c>
      <c r="R28" s="1176" t="s">
        <v>32</v>
      </c>
      <c r="S28" s="1177" t="s">
        <v>33</v>
      </c>
      <c r="T28" s="1175"/>
      <c r="U28" s="1440">
        <v>46233.416666666664</v>
      </c>
      <c r="V28" s="1239" t="s">
        <v>523</v>
      </c>
      <c r="W28" s="1181" t="s">
        <v>860</v>
      </c>
      <c r="X28" s="1181">
        <v>1022165</v>
      </c>
      <c r="Y28" s="1181" t="s">
        <v>1130</v>
      </c>
      <c r="Z28" s="1181"/>
    </row>
    <row r="29" spans="1:26">
      <c r="A29" s="1214" t="s">
        <v>19</v>
      </c>
      <c r="B29" s="1209"/>
      <c r="C29" s="1209"/>
      <c r="D29" s="1209"/>
      <c r="E29" s="1214"/>
      <c r="F29" s="1209"/>
      <c r="G29" s="1209"/>
      <c r="H29" s="1209"/>
      <c r="I29" s="1214">
        <f ca="1">SUM(I9:I27)</f>
        <v>0</v>
      </c>
      <c r="J29" s="1214">
        <f ca="1">SUM(J9:J27)</f>
        <v>0</v>
      </c>
      <c r="K29" s="1214">
        <f ca="1">SUM(K9:K28)</f>
        <v>0</v>
      </c>
      <c r="L29" s="1214">
        <f t="shared" ref="L29:Q29" si="3">SUM(L23:L28)</f>
        <v>0</v>
      </c>
      <c r="M29" s="1214">
        <f t="shared" si="3"/>
        <v>30</v>
      </c>
      <c r="N29" s="1214">
        <f t="shared" si="3"/>
        <v>300</v>
      </c>
      <c r="O29" s="1214">
        <f t="shared" si="3"/>
        <v>303</v>
      </c>
      <c r="P29" s="1214">
        <f t="shared" si="3"/>
        <v>333</v>
      </c>
      <c r="Q29" s="1214">
        <f t="shared" si="3"/>
        <v>966</v>
      </c>
      <c r="R29" s="1215"/>
      <c r="S29" s="1215"/>
      <c r="T29" s="1215"/>
      <c r="U29" s="1215"/>
      <c r="V29" s="1215"/>
      <c r="W29" s="1215"/>
      <c r="X29" s="1215"/>
      <c r="Y29" s="1215"/>
      <c r="Z29" s="1215"/>
    </row>
    <row r="30" spans="1:26">
      <c r="A30" s="1216"/>
      <c r="B30" s="1216"/>
      <c r="C30" s="1216"/>
      <c r="D30" s="1216"/>
      <c r="E30" s="1216"/>
      <c r="F30" s="1217"/>
      <c r="G30" s="1217"/>
      <c r="H30" s="1216"/>
      <c r="I30" s="1216"/>
      <c r="J30" s="1216"/>
      <c r="K30" s="1216"/>
      <c r="L30" s="1216"/>
      <c r="M30" s="1216"/>
      <c r="Q30" s="1216"/>
      <c r="R30" s="1216"/>
      <c r="S30" s="1216"/>
      <c r="T30" s="1216"/>
      <c r="U30" s="1216"/>
      <c r="V30" s="1216"/>
      <c r="W30" s="1216"/>
      <c r="X30" s="1216"/>
      <c r="Y30" s="1216"/>
    </row>
    <row r="31" spans="1:26">
      <c r="A31" s="1218" t="s">
        <v>34</v>
      </c>
      <c r="B31" s="1552"/>
      <c r="C31" s="1552"/>
      <c r="D31" s="1552"/>
      <c r="E31" s="1216"/>
      <c r="F31" s="1216"/>
      <c r="G31" s="1216"/>
      <c r="H31" s="1216"/>
      <c r="I31" s="1216"/>
      <c r="J31" s="1216"/>
      <c r="K31" s="1553"/>
      <c r="L31" s="1553"/>
      <c r="M31" s="1553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</row>
    <row r="32" spans="1:26" ht="15.75" customHeight="1">
      <c r="A32" s="1220" t="s">
        <v>35</v>
      </c>
      <c r="B32" s="1221" t="s">
        <v>36</v>
      </c>
      <c r="C32" s="1222" t="s">
        <v>37</v>
      </c>
      <c r="D32" s="1219"/>
      <c r="E32" s="1216"/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</row>
    <row r="33" spans="1:26" ht="15" customHeight="1">
      <c r="A33" s="1194" t="s">
        <v>161</v>
      </c>
      <c r="B33" s="1548" t="s">
        <v>39</v>
      </c>
      <c r="C33" s="1548"/>
      <c r="D33" s="1223"/>
      <c r="E33" s="1224" t="s">
        <v>40</v>
      </c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  <c r="Y33" s="1216"/>
    </row>
    <row r="34" spans="1:26">
      <c r="A34" s="1195" t="s">
        <v>169</v>
      </c>
      <c r="B34" s="1554" t="s">
        <v>41</v>
      </c>
      <c r="C34" s="1554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  <c r="Y34" s="1216"/>
    </row>
    <row r="35" spans="1:26">
      <c r="A35" s="1225" t="s">
        <v>42</v>
      </c>
      <c r="B35" s="1555" t="s">
        <v>1138</v>
      </c>
      <c r="C35" s="1555"/>
      <c r="D35" s="1216"/>
      <c r="E35" s="1216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  <c r="Y35" s="1216"/>
    </row>
    <row r="36" spans="1:26">
      <c r="A36" s="1225" t="s">
        <v>42</v>
      </c>
      <c r="B36" s="1555"/>
      <c r="C36" s="1555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</row>
    <row r="37" spans="1:26">
      <c r="A37" s="1225" t="s">
        <v>43</v>
      </c>
      <c r="B37" s="1556"/>
      <c r="C37" s="1556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  <c r="Y37" s="1216"/>
    </row>
    <row r="38" spans="1:26">
      <c r="A38" s="1225" t="s">
        <v>44</v>
      </c>
      <c r="B38" s="1557"/>
      <c r="C38" s="1557"/>
      <c r="D38" s="1216"/>
      <c r="E38" s="1216"/>
      <c r="F38" s="1216"/>
      <c r="G38" s="1216"/>
      <c r="H38" s="1216"/>
      <c r="I38" s="1216"/>
      <c r="J38" s="1216"/>
      <c r="K38" s="1216"/>
      <c r="L38" s="1216"/>
      <c r="M38" s="1216"/>
      <c r="N38" s="1216"/>
      <c r="O38" s="1216"/>
      <c r="P38" s="1216"/>
      <c r="Q38" s="1216"/>
      <c r="R38" s="1216"/>
      <c r="S38" s="1216"/>
      <c r="T38" s="1216"/>
      <c r="U38" s="1216"/>
      <c r="V38" s="1216"/>
      <c r="W38" s="1216"/>
      <c r="X38" s="1216"/>
      <c r="Y38" s="1216"/>
    </row>
    <row r="40" spans="1:26" ht="23.25" customHeight="1">
      <c r="A40" s="1577" t="s">
        <v>1139</v>
      </c>
      <c r="B40" s="1577"/>
      <c r="C40" s="1577"/>
      <c r="D40" s="1577"/>
      <c r="E40" s="1577"/>
      <c r="F40" s="1577"/>
      <c r="G40" s="1204" t="s">
        <v>261</v>
      </c>
      <c r="H40" s="1188"/>
      <c r="I40" s="1577" t="s">
        <v>1126</v>
      </c>
      <c r="J40" s="1577"/>
      <c r="K40" s="1577"/>
      <c r="L40" s="1577"/>
      <c r="M40" s="1577"/>
      <c r="N40" s="1577"/>
      <c r="O40" s="1577"/>
      <c r="P40" s="1577"/>
      <c r="Q40" s="1577"/>
      <c r="R40" s="1575" t="s">
        <v>1140</v>
      </c>
      <c r="S40" s="1576"/>
      <c r="T40" s="1575"/>
      <c r="U40" s="1575"/>
      <c r="V40" s="1575"/>
      <c r="W40" s="1575"/>
      <c r="X40" s="1575"/>
      <c r="Y40" s="1575"/>
      <c r="Z40" s="1575"/>
    </row>
    <row r="41" spans="1:26" ht="26.25">
      <c r="A41" s="1210" t="s">
        <v>3</v>
      </c>
      <c r="B41" s="1210" t="s">
        <v>4</v>
      </c>
      <c r="C41" s="1210" t="s">
        <v>5</v>
      </c>
      <c r="D41" s="1210" t="s">
        <v>6</v>
      </c>
      <c r="E41" s="1210" t="s">
        <v>7</v>
      </c>
      <c r="F41" s="1210" t="s">
        <v>8</v>
      </c>
      <c r="G41" s="1210" t="s">
        <v>9</v>
      </c>
      <c r="H41" s="1211" t="s">
        <v>10</v>
      </c>
      <c r="I41" s="1227" t="s">
        <v>11</v>
      </c>
      <c r="J41" s="1227" t="s">
        <v>12</v>
      </c>
      <c r="K41" s="1227" t="s">
        <v>13</v>
      </c>
      <c r="L41" s="1227" t="s">
        <v>14</v>
      </c>
      <c r="M41" s="1227" t="s">
        <v>15</v>
      </c>
      <c r="N41" s="1227" t="s">
        <v>16</v>
      </c>
      <c r="O41" s="1227" t="s">
        <v>17</v>
      </c>
      <c r="P41" s="1212" t="s">
        <v>18</v>
      </c>
      <c r="Q41" s="1210" t="s">
        <v>19</v>
      </c>
      <c r="R41" s="1210" t="s">
        <v>20</v>
      </c>
      <c r="S41" s="1213" t="s">
        <v>21</v>
      </c>
      <c r="T41" s="1213" t="s">
        <v>22</v>
      </c>
      <c r="U41" s="1419" t="s">
        <v>857</v>
      </c>
      <c r="V41" s="1210" t="s">
        <v>24</v>
      </c>
      <c r="W41" s="1210" t="s">
        <v>25</v>
      </c>
      <c r="X41" s="1210" t="s">
        <v>26</v>
      </c>
      <c r="Y41" s="1210" t="s">
        <v>27</v>
      </c>
      <c r="Z41" s="1210" t="s">
        <v>28</v>
      </c>
    </row>
    <row r="42" spans="1:26">
      <c r="A42" s="1172" t="s">
        <v>1141</v>
      </c>
      <c r="B42" s="1172" t="s">
        <v>92</v>
      </c>
      <c r="C42" s="1172" t="s">
        <v>1142</v>
      </c>
      <c r="D42" s="1172" t="s">
        <v>620</v>
      </c>
      <c r="E42" s="1173">
        <v>46237.958333333336</v>
      </c>
      <c r="F42" s="1172">
        <v>11.9</v>
      </c>
      <c r="G42" s="1172">
        <v>121546</v>
      </c>
      <c r="H42" s="1174" t="s">
        <v>740</v>
      </c>
      <c r="I42" s="1172"/>
      <c r="J42" s="1172"/>
      <c r="K42" s="1172"/>
      <c r="L42" s="1172"/>
      <c r="M42" s="1186">
        <v>90</v>
      </c>
      <c r="N42" s="1186">
        <v>30</v>
      </c>
      <c r="O42" s="1186">
        <v>30</v>
      </c>
      <c r="P42" s="1186">
        <v>11</v>
      </c>
      <c r="Q42" s="1175">
        <f t="shared" ref="Q42:Q47" si="4">SUM(I42:P42)</f>
        <v>161</v>
      </c>
      <c r="R42" s="1176" t="s">
        <v>32</v>
      </c>
      <c r="S42" s="1177" t="s">
        <v>33</v>
      </c>
      <c r="T42" s="1175"/>
      <c r="U42" s="1440">
        <v>46234.5</v>
      </c>
      <c r="V42" s="1239" t="s">
        <v>523</v>
      </c>
      <c r="W42" s="1181" t="s">
        <v>860</v>
      </c>
      <c r="X42" s="1181">
        <v>1022157</v>
      </c>
      <c r="Y42" s="1181" t="s">
        <v>1130</v>
      </c>
      <c r="Z42" s="1181"/>
    </row>
    <row r="43" spans="1:26">
      <c r="A43" s="1172" t="s">
        <v>102</v>
      </c>
      <c r="B43" s="1172" t="s">
        <v>92</v>
      </c>
      <c r="C43" s="1172" t="s">
        <v>1143</v>
      </c>
      <c r="D43" s="1172" t="s">
        <v>620</v>
      </c>
      <c r="E43" s="1173">
        <v>46237.958333333336</v>
      </c>
      <c r="F43" s="1172">
        <v>11.9</v>
      </c>
      <c r="G43" s="1172">
        <v>121553</v>
      </c>
      <c r="H43" s="1174" t="s">
        <v>740</v>
      </c>
      <c r="I43" s="1172"/>
      <c r="J43" s="1172"/>
      <c r="K43" s="1172"/>
      <c r="L43" s="1172"/>
      <c r="M43" s="1172"/>
      <c r="N43" s="1186">
        <v>30</v>
      </c>
      <c r="O43" s="1186">
        <v>60</v>
      </c>
      <c r="P43" s="1186">
        <v>71</v>
      </c>
      <c r="Q43" s="1175">
        <f t="shared" si="4"/>
        <v>161</v>
      </c>
      <c r="R43" s="1176" t="s">
        <v>32</v>
      </c>
      <c r="S43" s="1177" t="s">
        <v>33</v>
      </c>
      <c r="T43" s="1175"/>
      <c r="U43" s="1440">
        <v>46234.5</v>
      </c>
      <c r="V43" s="1239" t="s">
        <v>523</v>
      </c>
      <c r="W43" s="1181" t="s">
        <v>860</v>
      </c>
      <c r="X43" s="1181">
        <v>1022160</v>
      </c>
      <c r="Y43" s="1181" t="s">
        <v>1130</v>
      </c>
      <c r="Z43" s="1181"/>
    </row>
    <row r="44" spans="1:26" ht="25.5">
      <c r="A44" s="1172" t="s">
        <v>119</v>
      </c>
      <c r="B44" s="1172" t="s">
        <v>92</v>
      </c>
      <c r="C44" s="1172" t="s">
        <v>1144</v>
      </c>
      <c r="D44" s="1172" t="s">
        <v>620</v>
      </c>
      <c r="E44" s="1173">
        <v>46237.958333333336</v>
      </c>
      <c r="F44" s="1172">
        <v>11.9</v>
      </c>
      <c r="G44" s="1172">
        <v>121554</v>
      </c>
      <c r="H44" s="1484" t="s">
        <v>1023</v>
      </c>
      <c r="I44" s="1172"/>
      <c r="J44" s="1172"/>
      <c r="K44" s="1172"/>
      <c r="L44" s="1172"/>
      <c r="M44" s="1186">
        <v>30</v>
      </c>
      <c r="N44" s="1186">
        <v>41</v>
      </c>
      <c r="O44" s="1186">
        <v>60</v>
      </c>
      <c r="P44" s="1186">
        <v>30</v>
      </c>
      <c r="Q44" s="1175">
        <f t="shared" si="4"/>
        <v>161</v>
      </c>
      <c r="R44" s="1176" t="s">
        <v>32</v>
      </c>
      <c r="S44" s="1177" t="s">
        <v>33</v>
      </c>
      <c r="T44" s="1175"/>
      <c r="U44" s="1440">
        <v>46234.5</v>
      </c>
      <c r="V44" s="1239" t="s">
        <v>523</v>
      </c>
      <c r="W44" s="1181" t="s">
        <v>860</v>
      </c>
      <c r="X44" s="1181">
        <v>1022163</v>
      </c>
      <c r="Y44" s="1181" t="s">
        <v>1130</v>
      </c>
      <c r="Z44" s="1181"/>
    </row>
    <row r="45" spans="1:26" ht="25.5">
      <c r="A45" s="1172" t="s">
        <v>121</v>
      </c>
      <c r="B45" s="1172" t="s">
        <v>92</v>
      </c>
      <c r="C45" s="1172" t="s">
        <v>1145</v>
      </c>
      <c r="D45" s="1172" t="s">
        <v>620</v>
      </c>
      <c r="E45" s="1173">
        <v>46237.958333333336</v>
      </c>
      <c r="F45" s="1172">
        <v>11.9</v>
      </c>
      <c r="G45" s="1172">
        <v>121547</v>
      </c>
      <c r="H45" s="1484" t="s">
        <v>1023</v>
      </c>
      <c r="I45" s="1172"/>
      <c r="J45" s="1172"/>
      <c r="K45" s="1172"/>
      <c r="L45" s="1172"/>
      <c r="M45" s="1186">
        <v>30</v>
      </c>
      <c r="N45" s="1186">
        <v>41</v>
      </c>
      <c r="O45" s="1186">
        <v>60</v>
      </c>
      <c r="P45" s="1186">
        <v>30</v>
      </c>
      <c r="Q45" s="1281">
        <f t="shared" si="4"/>
        <v>161</v>
      </c>
      <c r="R45" s="1176" t="s">
        <v>32</v>
      </c>
      <c r="S45" s="1177" t="s">
        <v>33</v>
      </c>
      <c r="T45" s="1175"/>
      <c r="U45" s="1440">
        <v>46234.5</v>
      </c>
      <c r="V45" s="1239" t="s">
        <v>523</v>
      </c>
      <c r="W45" s="1181" t="s">
        <v>860</v>
      </c>
      <c r="X45" s="1181">
        <v>1022166</v>
      </c>
      <c r="Y45" s="1181" t="s">
        <v>1130</v>
      </c>
      <c r="Z45" s="1181"/>
    </row>
    <row r="46" spans="1:26" ht="25.5">
      <c r="A46" s="1172" t="s">
        <v>121</v>
      </c>
      <c r="B46" s="1172" t="s">
        <v>92</v>
      </c>
      <c r="C46" s="1172" t="s">
        <v>1146</v>
      </c>
      <c r="D46" s="1172" t="s">
        <v>620</v>
      </c>
      <c r="E46" s="1173">
        <v>46237.958333333336</v>
      </c>
      <c r="F46" s="1172">
        <v>11.9</v>
      </c>
      <c r="G46" s="1172">
        <v>121548</v>
      </c>
      <c r="H46" s="1484" t="s">
        <v>1023</v>
      </c>
      <c r="I46" s="1172"/>
      <c r="J46" s="1172"/>
      <c r="K46" s="1172"/>
      <c r="L46" s="1172"/>
      <c r="M46" s="1172">
        <v>30</v>
      </c>
      <c r="N46" s="1186">
        <v>41</v>
      </c>
      <c r="O46" s="1178">
        <v>60</v>
      </c>
      <c r="P46" s="1178">
        <v>30</v>
      </c>
      <c r="Q46" s="1175">
        <f t="shared" si="4"/>
        <v>161</v>
      </c>
      <c r="R46" s="1176" t="s">
        <v>32</v>
      </c>
      <c r="S46" s="1177" t="s">
        <v>33</v>
      </c>
      <c r="T46" s="1175"/>
      <c r="U46" s="1440">
        <v>46234.5</v>
      </c>
      <c r="V46" s="1239" t="s">
        <v>523</v>
      </c>
      <c r="W46" s="1181" t="s">
        <v>860</v>
      </c>
      <c r="X46" s="1181">
        <v>1022168</v>
      </c>
      <c r="Y46" s="1181" t="s">
        <v>1130</v>
      </c>
      <c r="Z46" s="1181"/>
    </row>
    <row r="47" spans="1:26" ht="25.5">
      <c r="A47" s="1178" t="s">
        <v>558</v>
      </c>
      <c r="B47" s="1178" t="s">
        <v>92</v>
      </c>
      <c r="C47" s="1172" t="s">
        <v>1147</v>
      </c>
      <c r="D47" s="1172" t="s">
        <v>620</v>
      </c>
      <c r="E47" s="1173">
        <v>46237.958333333336</v>
      </c>
      <c r="F47" s="1172">
        <v>11.9</v>
      </c>
      <c r="G47" s="1178">
        <v>121555</v>
      </c>
      <c r="H47" s="1205" t="s">
        <v>1148</v>
      </c>
      <c r="I47" s="1178"/>
      <c r="J47" s="1178"/>
      <c r="K47" s="1178"/>
      <c r="L47" s="1178"/>
      <c r="M47" s="1186">
        <v>30</v>
      </c>
      <c r="N47" s="1186">
        <v>41</v>
      </c>
      <c r="O47" s="1186">
        <v>30</v>
      </c>
      <c r="P47" s="1186">
        <v>60</v>
      </c>
      <c r="Q47" s="1175">
        <f t="shared" si="4"/>
        <v>161</v>
      </c>
      <c r="R47" s="1176" t="s">
        <v>32</v>
      </c>
      <c r="S47" s="1177" t="s">
        <v>33</v>
      </c>
      <c r="T47" s="1175"/>
      <c r="U47" s="1440">
        <v>46234.5</v>
      </c>
      <c r="V47" s="1239" t="s">
        <v>523</v>
      </c>
      <c r="W47" s="1181" t="s">
        <v>860</v>
      </c>
      <c r="X47" s="1181">
        <v>1022171</v>
      </c>
      <c r="Y47" s="1181" t="s">
        <v>1130</v>
      </c>
      <c r="Z47" s="1181"/>
    </row>
    <row r="48" spans="1:26">
      <c r="A48" s="1214" t="s">
        <v>19</v>
      </c>
      <c r="B48" s="1209"/>
      <c r="C48" s="1209"/>
      <c r="D48" s="1209"/>
      <c r="E48" s="1214"/>
      <c r="F48" s="1209"/>
      <c r="G48" s="1209"/>
      <c r="H48" s="1209"/>
      <c r="I48" s="1214">
        <f ca="1">SUM(I42:I102)</f>
        <v>0</v>
      </c>
      <c r="J48" s="1214">
        <f ca="1">SUM(J42:J102)</f>
        <v>0</v>
      </c>
      <c r="K48" s="1214">
        <f ca="1">SUM(K42:K103)</f>
        <v>0</v>
      </c>
      <c r="L48" s="1214">
        <f ca="1">SUM(L42:L103)</f>
        <v>0</v>
      </c>
      <c r="M48" s="1214">
        <f>SUM(M42:M47)</f>
        <v>210</v>
      </c>
      <c r="N48" s="1214">
        <f>SUM(N42:N47)</f>
        <v>224</v>
      </c>
      <c r="O48" s="1214">
        <f>SUM(O42:O47)</f>
        <v>300</v>
      </c>
      <c r="P48" s="1214">
        <f>SUM(P42:P47)</f>
        <v>232</v>
      </c>
      <c r="Q48" s="1214">
        <f>SUM(Q42:Q47)</f>
        <v>966</v>
      </c>
      <c r="R48" s="1215"/>
      <c r="S48" s="1215"/>
      <c r="T48" s="1215"/>
      <c r="U48" s="1215"/>
      <c r="V48" s="1215"/>
      <c r="W48" s="1215"/>
      <c r="X48" s="1215"/>
      <c r="Y48" s="1215"/>
      <c r="Z48" s="1215"/>
    </row>
    <row r="49" spans="1:26">
      <c r="A49" s="1216"/>
      <c r="B49" s="1216"/>
      <c r="C49" s="1216"/>
      <c r="D49" s="1216"/>
      <c r="E49" s="1216"/>
      <c r="F49" s="1217"/>
      <c r="G49" s="1217"/>
      <c r="H49" s="1216"/>
      <c r="I49" s="1216"/>
      <c r="J49" s="1216"/>
      <c r="K49" s="1216"/>
      <c r="L49" s="1216"/>
      <c r="M49" s="1216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  <c r="Y49" s="1216"/>
    </row>
    <row r="50" spans="1:26">
      <c r="A50" s="1218" t="s">
        <v>34</v>
      </c>
      <c r="B50" s="1552"/>
      <c r="C50" s="1552"/>
      <c r="D50" s="1552"/>
      <c r="E50" s="1216"/>
      <c r="F50" s="1216"/>
      <c r="G50" s="1216"/>
      <c r="H50" s="1216"/>
      <c r="I50" s="1216"/>
      <c r="J50" s="1216"/>
      <c r="K50" s="1553"/>
      <c r="L50" s="1553"/>
      <c r="M50" s="1553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  <c r="Y50" s="1216"/>
    </row>
    <row r="51" spans="1:26" ht="18">
      <c r="A51" s="1220" t="s">
        <v>35</v>
      </c>
      <c r="B51" s="1221" t="s">
        <v>36</v>
      </c>
      <c r="C51" s="1222" t="s">
        <v>37</v>
      </c>
      <c r="D51" s="1219"/>
      <c r="E51" s="1216"/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  <c r="Y51" s="1216"/>
    </row>
    <row r="52" spans="1:26">
      <c r="A52" s="1194" t="s">
        <v>161</v>
      </c>
      <c r="B52" s="1548" t="s">
        <v>39</v>
      </c>
      <c r="C52" s="1548"/>
      <c r="D52" s="1223"/>
      <c r="E52" s="1224" t="s">
        <v>40</v>
      </c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  <c r="Y52" s="1216"/>
    </row>
    <row r="53" spans="1:26">
      <c r="A53" s="1195" t="s">
        <v>169</v>
      </c>
      <c r="B53" s="1554" t="s">
        <v>41</v>
      </c>
      <c r="C53" s="1554"/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  <c r="Y53" s="1216"/>
    </row>
    <row r="54" spans="1:26">
      <c r="A54" s="1225" t="s">
        <v>42</v>
      </c>
      <c r="B54" s="1555" t="s">
        <v>1149</v>
      </c>
      <c r="C54" s="1555"/>
      <c r="D54" s="1216"/>
      <c r="E54" s="1216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  <c r="Y54" s="1216"/>
    </row>
    <row r="55" spans="1:26">
      <c r="A55" s="1225" t="s">
        <v>42</v>
      </c>
      <c r="B55" s="1555"/>
      <c r="C55" s="1555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  <c r="Y55" s="1216"/>
    </row>
    <row r="56" spans="1:26">
      <c r="A56" s="1225" t="s">
        <v>43</v>
      </c>
      <c r="B56" s="1556"/>
      <c r="C56" s="1556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  <c r="Y56" s="1216"/>
    </row>
    <row r="57" spans="1:26">
      <c r="A57" s="1225" t="s">
        <v>44</v>
      </c>
      <c r="B57" s="1557"/>
      <c r="C57" s="1557"/>
      <c r="D57" s="1216"/>
      <c r="E57" s="1216"/>
      <c r="F57" s="1216"/>
      <c r="G57" s="1216"/>
      <c r="H57" s="1216"/>
      <c r="I57" s="1216"/>
      <c r="J57" s="1216"/>
      <c r="K57" s="1216"/>
      <c r="L57" s="1216"/>
      <c r="M57" s="1216"/>
      <c r="N57" s="1216"/>
      <c r="O57" s="1216"/>
      <c r="P57" s="1216"/>
      <c r="Q57" s="1216"/>
      <c r="R57" s="1216"/>
      <c r="S57" s="1216"/>
      <c r="T57" s="1216"/>
      <c r="U57" s="1216"/>
      <c r="V57" s="1216"/>
      <c r="W57" s="1216"/>
      <c r="X57" s="1216"/>
      <c r="Y57" s="1216"/>
    </row>
    <row r="59" spans="1:26" ht="23.25" customHeight="1">
      <c r="A59" s="1549" t="s">
        <v>1150</v>
      </c>
      <c r="B59" s="1549"/>
      <c r="C59" s="1549"/>
      <c r="D59" s="1549"/>
      <c r="E59" s="1549"/>
      <c r="F59" s="1549"/>
      <c r="G59" s="1208" t="s">
        <v>261</v>
      </c>
      <c r="H59" s="1209"/>
      <c r="I59" s="1549" t="s">
        <v>999</v>
      </c>
      <c r="J59" s="1549"/>
      <c r="K59" s="1549"/>
      <c r="L59" s="1549"/>
      <c r="M59" s="1549"/>
      <c r="N59" s="1549"/>
      <c r="O59" s="1549"/>
      <c r="P59" s="1549"/>
      <c r="Q59" s="1549"/>
      <c r="R59" s="1550" t="s">
        <v>810</v>
      </c>
      <c r="S59" s="1551"/>
      <c r="T59" s="1550"/>
      <c r="U59" s="1550"/>
      <c r="V59" s="1550"/>
      <c r="W59" s="1550"/>
      <c r="X59" s="1550"/>
      <c r="Y59" s="1550"/>
      <c r="Z59" s="1550"/>
    </row>
    <row r="60" spans="1:26" ht="26.25">
      <c r="A60" s="1210" t="s">
        <v>3</v>
      </c>
      <c r="B60" s="1210" t="s">
        <v>4</v>
      </c>
      <c r="C60" s="1210" t="s">
        <v>5</v>
      </c>
      <c r="D60" s="1210" t="s">
        <v>6</v>
      </c>
      <c r="E60" s="1210" t="s">
        <v>7</v>
      </c>
      <c r="F60" s="1210" t="s">
        <v>8</v>
      </c>
      <c r="G60" s="1210" t="s">
        <v>9</v>
      </c>
      <c r="H60" s="1211" t="s">
        <v>10</v>
      </c>
      <c r="I60" s="1227" t="s">
        <v>11</v>
      </c>
      <c r="J60" s="1227" t="s">
        <v>12</v>
      </c>
      <c r="K60" s="1227" t="s">
        <v>13</v>
      </c>
      <c r="L60" s="1227" t="s">
        <v>14</v>
      </c>
      <c r="M60" s="1227" t="s">
        <v>15</v>
      </c>
      <c r="N60" s="1227" t="s">
        <v>16</v>
      </c>
      <c r="O60" s="1227" t="s">
        <v>17</v>
      </c>
      <c r="P60" s="1212" t="s">
        <v>18</v>
      </c>
      <c r="Q60" s="1210" t="s">
        <v>19</v>
      </c>
      <c r="R60" s="1210" t="s">
        <v>20</v>
      </c>
      <c r="S60" s="1213" t="s">
        <v>21</v>
      </c>
      <c r="T60" s="1213" t="s">
        <v>22</v>
      </c>
      <c r="U60" s="1419" t="s">
        <v>857</v>
      </c>
      <c r="V60" s="1210" t="s">
        <v>24</v>
      </c>
      <c r="W60" s="1210" t="s">
        <v>25</v>
      </c>
      <c r="X60" s="1210" t="s">
        <v>26</v>
      </c>
      <c r="Y60" s="1210" t="s">
        <v>27</v>
      </c>
      <c r="Z60" s="1210" t="s">
        <v>28</v>
      </c>
    </row>
    <row r="61" spans="1:26" ht="25.5">
      <c r="A61" s="1172" t="s">
        <v>97</v>
      </c>
      <c r="B61" s="1172" t="s">
        <v>78</v>
      </c>
      <c r="C61" s="1172" t="s">
        <v>1151</v>
      </c>
      <c r="D61" s="1172" t="s">
        <v>88</v>
      </c>
      <c r="E61" s="1173">
        <v>46236.166666666664</v>
      </c>
      <c r="F61" s="1172">
        <v>11.9</v>
      </c>
      <c r="G61" s="1172">
        <v>10</v>
      </c>
      <c r="H61" s="1484" t="s">
        <v>1023</v>
      </c>
      <c r="I61" s="1172"/>
      <c r="J61" s="1172"/>
      <c r="K61" s="1172"/>
      <c r="L61" s="1172"/>
      <c r="M61" s="1186">
        <v>60</v>
      </c>
      <c r="N61" s="1186">
        <v>60</v>
      </c>
      <c r="O61" s="1186">
        <v>41</v>
      </c>
      <c r="P61" s="1172"/>
      <c r="Q61" s="1175">
        <f t="shared" ref="Q61:Q67" si="5">SUM(I61:P61)</f>
        <v>161</v>
      </c>
      <c r="R61" s="1176" t="s">
        <v>32</v>
      </c>
      <c r="S61" s="1177" t="s">
        <v>33</v>
      </c>
      <c r="T61" s="1454" t="b">
        <v>1</v>
      </c>
      <c r="U61" s="1440">
        <v>46233.5</v>
      </c>
      <c r="V61" s="1189" t="s">
        <v>161</v>
      </c>
      <c r="W61" s="1181" t="s">
        <v>860</v>
      </c>
      <c r="X61" s="1181">
        <v>1022107</v>
      </c>
      <c r="Y61" s="1181" t="s">
        <v>1120</v>
      </c>
      <c r="Z61" s="1181"/>
    </row>
    <row r="62" spans="1:26" ht="25.5">
      <c r="A62" s="1172" t="s">
        <v>648</v>
      </c>
      <c r="B62" s="1172" t="s">
        <v>78</v>
      </c>
      <c r="C62" s="1172" t="s">
        <v>1152</v>
      </c>
      <c r="D62" s="1172" t="s">
        <v>88</v>
      </c>
      <c r="E62" s="1173">
        <v>46236.166666666664</v>
      </c>
      <c r="F62" s="1172">
        <v>11.9</v>
      </c>
      <c r="G62" s="1172">
        <v>121509</v>
      </c>
      <c r="H62" s="1484" t="s">
        <v>1023</v>
      </c>
      <c r="I62" s="1172"/>
      <c r="J62" s="1172"/>
      <c r="K62" s="1172"/>
      <c r="L62" s="1172"/>
      <c r="M62" s="1178"/>
      <c r="N62" s="1186">
        <v>60</v>
      </c>
      <c r="O62" s="1186">
        <v>60</v>
      </c>
      <c r="P62" s="1186">
        <v>41</v>
      </c>
      <c r="Q62" s="1175">
        <f t="shared" si="5"/>
        <v>161</v>
      </c>
      <c r="R62" s="1176" t="s">
        <v>32</v>
      </c>
      <c r="S62" s="1177" t="s">
        <v>33</v>
      </c>
      <c r="T62" s="1175"/>
      <c r="U62" s="1440">
        <v>46233.5</v>
      </c>
      <c r="V62" s="1189" t="s">
        <v>161</v>
      </c>
      <c r="W62" s="1181" t="s">
        <v>860</v>
      </c>
      <c r="X62" s="1181">
        <v>1022108</v>
      </c>
      <c r="Y62" s="1181" t="s">
        <v>1120</v>
      </c>
      <c r="Z62" s="1181"/>
    </row>
    <row r="63" spans="1:26">
      <c r="A63" s="1172" t="s">
        <v>86</v>
      </c>
      <c r="B63" s="1172" t="s">
        <v>78</v>
      </c>
      <c r="C63" s="1172" t="s">
        <v>1153</v>
      </c>
      <c r="D63" s="1172" t="s">
        <v>88</v>
      </c>
      <c r="E63" s="1173">
        <v>46236.166666666664</v>
      </c>
      <c r="F63" s="1172">
        <v>11.9</v>
      </c>
      <c r="G63" s="1172">
        <v>121557</v>
      </c>
      <c r="H63" s="1174" t="s">
        <v>160</v>
      </c>
      <c r="I63" s="1172"/>
      <c r="J63" s="1172"/>
      <c r="K63" s="1172"/>
      <c r="L63" s="1172"/>
      <c r="M63" s="1172"/>
      <c r="N63" s="1186">
        <v>11</v>
      </c>
      <c r="O63" s="1186">
        <v>60</v>
      </c>
      <c r="P63" s="1186">
        <v>90</v>
      </c>
      <c r="Q63" s="1175">
        <f t="shared" si="5"/>
        <v>161</v>
      </c>
      <c r="R63" s="1176" t="s">
        <v>32</v>
      </c>
      <c r="S63" s="1177" t="s">
        <v>33</v>
      </c>
      <c r="T63" s="1175"/>
      <c r="U63" s="1440">
        <v>46233.5</v>
      </c>
      <c r="V63" s="1189" t="s">
        <v>161</v>
      </c>
      <c r="W63" s="1181" t="s">
        <v>860</v>
      </c>
      <c r="X63" s="1181">
        <v>1022109</v>
      </c>
      <c r="Y63" s="1181" t="s">
        <v>1120</v>
      </c>
      <c r="Z63" s="1181"/>
    </row>
    <row r="64" spans="1:26" ht="25.5">
      <c r="A64" s="1172" t="s">
        <v>97</v>
      </c>
      <c r="B64" s="1172" t="s">
        <v>92</v>
      </c>
      <c r="C64" s="1172" t="s">
        <v>1154</v>
      </c>
      <c r="D64" s="1172" t="s">
        <v>94</v>
      </c>
      <c r="E64" s="1173">
        <v>46236.649305555555</v>
      </c>
      <c r="F64" s="1172">
        <v>12.6</v>
      </c>
      <c r="G64" s="1172">
        <v>121558</v>
      </c>
      <c r="H64" s="1484" t="s">
        <v>1023</v>
      </c>
      <c r="I64" s="1172"/>
      <c r="J64" s="1172"/>
      <c r="K64" s="1172"/>
      <c r="L64" s="1172"/>
      <c r="M64" s="1178"/>
      <c r="N64" s="1186">
        <v>60</v>
      </c>
      <c r="O64" s="1186">
        <v>60</v>
      </c>
      <c r="P64" s="1186">
        <v>41</v>
      </c>
      <c r="Q64" s="1175">
        <f t="shared" si="5"/>
        <v>161</v>
      </c>
      <c r="R64" s="1176" t="s">
        <v>32</v>
      </c>
      <c r="S64" s="1177" t="s">
        <v>33</v>
      </c>
      <c r="T64" s="1454" t="b">
        <v>1</v>
      </c>
      <c r="U64" s="1440">
        <v>46232.416666666664</v>
      </c>
      <c r="V64" s="1189" t="s">
        <v>161</v>
      </c>
      <c r="W64" s="1181" t="s">
        <v>860</v>
      </c>
      <c r="X64" s="1181">
        <v>1022110</v>
      </c>
      <c r="Y64" s="1181" t="s">
        <v>1120</v>
      </c>
      <c r="Z64" s="1181"/>
    </row>
    <row r="65" spans="1:26">
      <c r="A65" s="1172" t="s">
        <v>122</v>
      </c>
      <c r="B65" s="1172" t="s">
        <v>62</v>
      </c>
      <c r="C65" s="1172" t="s">
        <v>1155</v>
      </c>
      <c r="D65" s="1172" t="s">
        <v>61</v>
      </c>
      <c r="E65" s="1173">
        <v>46235.770833333336</v>
      </c>
      <c r="F65" s="1172">
        <v>15.3</v>
      </c>
      <c r="G65" s="1172">
        <v>121585</v>
      </c>
      <c r="H65" s="1174"/>
      <c r="I65" s="1172"/>
      <c r="J65" s="1172"/>
      <c r="K65" s="1172"/>
      <c r="L65" s="1186">
        <v>81</v>
      </c>
      <c r="M65" s="1172"/>
      <c r="N65" s="1172"/>
      <c r="O65" s="1172"/>
      <c r="P65" s="1172"/>
      <c r="Q65" s="1175">
        <f t="shared" si="5"/>
        <v>81</v>
      </c>
      <c r="R65" s="1175" t="s">
        <v>30</v>
      </c>
      <c r="S65" s="1175" t="s">
        <v>31</v>
      </c>
      <c r="T65" s="1175"/>
      <c r="U65" s="1440">
        <v>46233.5</v>
      </c>
      <c r="V65" s="1190" t="s">
        <v>169</v>
      </c>
      <c r="W65" s="1181" t="s">
        <v>90</v>
      </c>
      <c r="X65" s="1181">
        <v>1022111</v>
      </c>
      <c r="Y65" s="1181" t="s">
        <v>1156</v>
      </c>
      <c r="Z65" s="1181"/>
    </row>
    <row r="66" spans="1:26">
      <c r="A66" s="1172" t="s">
        <v>145</v>
      </c>
      <c r="B66" s="1172" t="s">
        <v>57</v>
      </c>
      <c r="C66" s="1172" t="s">
        <v>1157</v>
      </c>
      <c r="D66" s="1172" t="s">
        <v>56</v>
      </c>
      <c r="E66" s="1173">
        <v>46236.229166666664</v>
      </c>
      <c r="F66" s="1172">
        <v>12.3</v>
      </c>
      <c r="G66" s="1172">
        <v>121587</v>
      </c>
      <c r="H66" s="1174"/>
      <c r="I66" s="1172"/>
      <c r="J66" s="1172"/>
      <c r="K66" s="1186">
        <v>27</v>
      </c>
      <c r="L66" s="1186">
        <v>80</v>
      </c>
      <c r="M66" s="1172"/>
      <c r="N66" s="1172"/>
      <c r="O66" s="1172"/>
      <c r="P66" s="1172"/>
      <c r="Q66" s="1175">
        <f t="shared" si="5"/>
        <v>107</v>
      </c>
      <c r="R66" s="1175" t="s">
        <v>30</v>
      </c>
      <c r="S66" s="1175" t="s">
        <v>31</v>
      </c>
      <c r="T66" s="1175"/>
      <c r="U66" s="1440">
        <v>46232.5</v>
      </c>
      <c r="V66" s="1190" t="s">
        <v>169</v>
      </c>
      <c r="W66" s="1181" t="s">
        <v>90</v>
      </c>
      <c r="X66" s="1181">
        <v>1022112</v>
      </c>
      <c r="Y66" s="1181" t="s">
        <v>1158</v>
      </c>
      <c r="Z66" s="1181"/>
    </row>
    <row r="67" spans="1:26">
      <c r="A67" s="1172" t="s">
        <v>150</v>
      </c>
      <c r="B67" s="1172" t="s">
        <v>57</v>
      </c>
      <c r="C67" s="1172" t="s">
        <v>1159</v>
      </c>
      <c r="D67" s="1172" t="s">
        <v>56</v>
      </c>
      <c r="E67" s="1173">
        <v>46236.229166666664</v>
      </c>
      <c r="F67" s="1172">
        <v>12.3</v>
      </c>
      <c r="G67" s="1172">
        <v>121588</v>
      </c>
      <c r="H67" s="1174"/>
      <c r="I67" s="1172"/>
      <c r="J67" s="1172"/>
      <c r="K67" s="1172"/>
      <c r="L67" s="1186">
        <v>81</v>
      </c>
      <c r="M67" s="1172"/>
      <c r="N67" s="1172"/>
      <c r="O67" s="1172"/>
      <c r="P67" s="1172"/>
      <c r="Q67" s="1175">
        <f t="shared" si="5"/>
        <v>81</v>
      </c>
      <c r="R67" s="1175" t="s">
        <v>30</v>
      </c>
      <c r="S67" s="1175" t="s">
        <v>31</v>
      </c>
      <c r="T67" s="1175"/>
      <c r="U67" s="1440">
        <v>46232.5</v>
      </c>
      <c r="V67" s="1190" t="s">
        <v>169</v>
      </c>
      <c r="W67" s="1181" t="s">
        <v>90</v>
      </c>
      <c r="X67" s="1181">
        <v>1022113</v>
      </c>
      <c r="Y67" s="1181" t="s">
        <v>1158</v>
      </c>
      <c r="Z67" s="1181"/>
    </row>
    <row r="68" spans="1:26">
      <c r="A68" s="1214" t="s">
        <v>19</v>
      </c>
      <c r="B68" s="1209"/>
      <c r="C68" s="1209"/>
      <c r="D68" s="1209"/>
      <c r="E68" s="1214"/>
      <c r="F68" s="1209"/>
      <c r="G68" s="1209"/>
      <c r="H68" s="1209"/>
      <c r="I68" s="1214">
        <f ca="1">SUM(I4:I86)</f>
        <v>0</v>
      </c>
      <c r="J68" s="1214">
        <f ca="1">SUM(J4:J86)</f>
        <v>0</v>
      </c>
      <c r="K68" s="1214">
        <f t="shared" ref="K68:Q68" si="6">SUM(K61:K67)</f>
        <v>27</v>
      </c>
      <c r="L68" s="1214">
        <f t="shared" si="6"/>
        <v>242</v>
      </c>
      <c r="M68" s="1214">
        <f t="shared" si="6"/>
        <v>60</v>
      </c>
      <c r="N68" s="1214">
        <f t="shared" si="6"/>
        <v>191</v>
      </c>
      <c r="O68" s="1214">
        <f t="shared" si="6"/>
        <v>221</v>
      </c>
      <c r="P68" s="1214">
        <f t="shared" si="6"/>
        <v>172</v>
      </c>
      <c r="Q68" s="1214">
        <f t="shared" si="6"/>
        <v>913</v>
      </c>
      <c r="R68" s="1215"/>
      <c r="S68" s="1215"/>
      <c r="T68" s="1215"/>
      <c r="U68" s="1215"/>
      <c r="V68" s="1215"/>
      <c r="W68" s="1215"/>
      <c r="X68" s="1215"/>
      <c r="Y68" s="1215"/>
      <c r="Z68" s="1215"/>
    </row>
    <row r="69" spans="1:26">
      <c r="A69" s="1216"/>
      <c r="B69" s="1216"/>
      <c r="C69" s="1216"/>
      <c r="D69" s="1216"/>
      <c r="E69" s="1216"/>
      <c r="F69" s="1217"/>
      <c r="G69" s="1217"/>
      <c r="H69" s="1216"/>
      <c r="I69" s="1216"/>
      <c r="J69" s="1216"/>
      <c r="K69" s="1216"/>
      <c r="L69" s="1216"/>
      <c r="P69" s="1216"/>
      <c r="Q69" s="1216"/>
      <c r="R69" s="1216"/>
      <c r="S69" s="1216"/>
      <c r="T69" s="1216"/>
      <c r="U69" s="1216"/>
      <c r="V69" s="1216"/>
      <c r="W69" s="1216"/>
      <c r="X69" s="1216"/>
      <c r="Y69" s="1216"/>
    </row>
    <row r="70" spans="1:26">
      <c r="A70" s="1218" t="s">
        <v>34</v>
      </c>
      <c r="B70" s="1552"/>
      <c r="C70" s="1552"/>
      <c r="D70" s="1552"/>
      <c r="E70" s="1216"/>
      <c r="F70" s="1216"/>
      <c r="G70" s="1216"/>
      <c r="H70" s="1216"/>
      <c r="I70" s="1216"/>
      <c r="J70" s="1216"/>
      <c r="K70" s="1553"/>
      <c r="L70" s="1553"/>
      <c r="M70" s="1553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  <c r="Y70" s="1216"/>
    </row>
    <row r="71" spans="1:26" ht="18">
      <c r="A71" s="1220" t="s">
        <v>35</v>
      </c>
      <c r="B71" s="1221" t="s">
        <v>36</v>
      </c>
      <c r="C71" s="1222" t="s">
        <v>37</v>
      </c>
      <c r="D71" s="1219"/>
      <c r="E71" s="1216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  <c r="Y71" s="1216"/>
    </row>
    <row r="72" spans="1:26">
      <c r="A72" s="1194" t="s">
        <v>161</v>
      </c>
      <c r="B72" s="1548" t="s">
        <v>41</v>
      </c>
      <c r="C72" s="1548"/>
      <c r="D72" s="1223"/>
      <c r="E72" s="1224" t="s">
        <v>40</v>
      </c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  <c r="Y72" s="1216"/>
    </row>
    <row r="73" spans="1:26">
      <c r="A73" s="1195" t="s">
        <v>169</v>
      </c>
      <c r="B73" s="1554" t="s">
        <v>986</v>
      </c>
      <c r="C73" s="1554"/>
      <c r="D73" s="1216"/>
      <c r="E73" s="1216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  <c r="Y73" s="1216"/>
    </row>
    <row r="74" spans="1:26">
      <c r="A74" s="1225" t="s">
        <v>42</v>
      </c>
      <c r="B74" s="1555" t="s">
        <v>1067</v>
      </c>
      <c r="C74" s="1555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  <c r="Y74" s="1216"/>
    </row>
    <row r="75" spans="1:26">
      <c r="A75" s="1225" t="s">
        <v>42</v>
      </c>
      <c r="B75" s="1613"/>
      <c r="C75" s="1555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  <c r="Y75" s="1216"/>
    </row>
    <row r="76" spans="1:26">
      <c r="A76" s="1225" t="s">
        <v>43</v>
      </c>
      <c r="B76" s="1613" t="s">
        <v>1068</v>
      </c>
      <c r="C76" s="1555"/>
      <c r="D76" s="1216"/>
      <c r="E76" s="1216"/>
      <c r="F76" s="1216"/>
      <c r="G76" s="1216"/>
      <c r="H76" s="1216"/>
      <c r="I76" s="1216"/>
      <c r="J76" s="1216"/>
      <c r="K76" s="1216"/>
      <c r="L76" s="1216"/>
      <c r="M76" s="1216"/>
      <c r="N76" s="1216"/>
      <c r="O76" s="1216"/>
      <c r="P76" s="1216"/>
      <c r="Q76" s="1216"/>
      <c r="R76" s="1216"/>
      <c r="S76" s="1216"/>
      <c r="T76" s="1216"/>
      <c r="U76" s="1216"/>
      <c r="V76" s="1216"/>
      <c r="W76" s="1216"/>
      <c r="X76" s="1216"/>
      <c r="Y76" s="1216"/>
    </row>
    <row r="77" spans="1:26">
      <c r="A77" s="1225" t="s">
        <v>44</v>
      </c>
      <c r="B77" s="1557"/>
      <c r="C77" s="1557"/>
      <c r="D77" s="1216"/>
      <c r="E77" s="1216"/>
      <c r="F77" s="1216"/>
      <c r="G77" s="1216"/>
      <c r="H77" s="1216"/>
      <c r="I77" s="1216"/>
      <c r="J77" s="1216"/>
      <c r="K77" s="1216"/>
      <c r="L77" s="1216"/>
      <c r="M77" s="1216"/>
      <c r="N77" s="1216"/>
      <c r="O77" s="1216"/>
      <c r="P77" s="1216"/>
      <c r="Q77" s="1216"/>
      <c r="R77" s="1216"/>
      <c r="S77" s="1216"/>
      <c r="T77" s="1216"/>
      <c r="U77" s="1216"/>
      <c r="V77" s="1216"/>
      <c r="W77" s="1216"/>
      <c r="X77" s="1216"/>
      <c r="Y77" s="1216"/>
    </row>
    <row r="79" spans="1:26" ht="23.25" customHeight="1">
      <c r="A79" s="1549" t="s">
        <v>1160</v>
      </c>
      <c r="B79" s="1549"/>
      <c r="C79" s="1549"/>
      <c r="D79" s="1549"/>
      <c r="E79" s="1549"/>
      <c r="F79" s="1549"/>
      <c r="G79" s="1208" t="s">
        <v>261</v>
      </c>
      <c r="H79" s="1209"/>
      <c r="I79" s="1549" t="s">
        <v>999</v>
      </c>
      <c r="J79" s="1549"/>
      <c r="K79" s="1549"/>
      <c r="L79" s="1549"/>
      <c r="M79" s="1549"/>
      <c r="N79" s="1549"/>
      <c r="O79" s="1549"/>
      <c r="P79" s="1549"/>
      <c r="Q79" s="1549"/>
      <c r="R79" s="1550" t="s">
        <v>1161</v>
      </c>
      <c r="S79" s="1551"/>
      <c r="T79" s="1550"/>
      <c r="U79" s="1550"/>
      <c r="V79" s="1550"/>
      <c r="W79" s="1550"/>
      <c r="X79" s="1550"/>
      <c r="Y79" s="1550"/>
      <c r="Z79" s="1550"/>
    </row>
    <row r="80" spans="1:26" ht="26.25">
      <c r="A80" s="1210" t="s">
        <v>3</v>
      </c>
      <c r="B80" s="1210" t="s">
        <v>4</v>
      </c>
      <c r="C80" s="1210" t="s">
        <v>5</v>
      </c>
      <c r="D80" s="1210" t="s">
        <v>6</v>
      </c>
      <c r="E80" s="1210" t="s">
        <v>7</v>
      </c>
      <c r="F80" s="1210" t="s">
        <v>8</v>
      </c>
      <c r="G80" s="1210" t="s">
        <v>9</v>
      </c>
      <c r="H80" s="1211" t="s">
        <v>10</v>
      </c>
      <c r="I80" s="1227" t="s">
        <v>11</v>
      </c>
      <c r="J80" s="1227" t="s">
        <v>12</v>
      </c>
      <c r="K80" s="1227" t="s">
        <v>13</v>
      </c>
      <c r="L80" s="1227" t="s">
        <v>14</v>
      </c>
      <c r="M80" s="1227" t="s">
        <v>15</v>
      </c>
      <c r="N80" s="1227" t="s">
        <v>16</v>
      </c>
      <c r="O80" s="1227" t="s">
        <v>17</v>
      </c>
      <c r="P80" s="1212" t="s">
        <v>18</v>
      </c>
      <c r="Q80" s="1210" t="s">
        <v>19</v>
      </c>
      <c r="R80" s="1210" t="s">
        <v>20</v>
      </c>
      <c r="S80" s="1213" t="s">
        <v>21</v>
      </c>
      <c r="T80" s="1213" t="s">
        <v>22</v>
      </c>
      <c r="U80" s="1419" t="s">
        <v>857</v>
      </c>
      <c r="V80" s="1210" t="s">
        <v>24</v>
      </c>
      <c r="W80" s="1210" t="s">
        <v>25</v>
      </c>
      <c r="X80" s="1210" t="s">
        <v>26</v>
      </c>
      <c r="Y80" s="1210" t="s">
        <v>27</v>
      </c>
      <c r="Z80" s="1210" t="s">
        <v>28</v>
      </c>
    </row>
    <row r="81" spans="1:26">
      <c r="A81" s="1172" t="s">
        <v>326</v>
      </c>
      <c r="B81" s="1172" t="s">
        <v>69</v>
      </c>
      <c r="C81" s="1186" t="s">
        <v>1162</v>
      </c>
      <c r="D81" s="1172" t="s">
        <v>68</v>
      </c>
      <c r="E81" s="1173">
        <v>46235.798611111109</v>
      </c>
      <c r="F81" s="1172">
        <v>16.899999999999999</v>
      </c>
      <c r="G81" s="1172">
        <v>121600</v>
      </c>
      <c r="H81" s="1174" t="s">
        <v>1163</v>
      </c>
      <c r="I81" s="1172"/>
      <c r="J81" s="1172"/>
      <c r="K81" s="1172"/>
      <c r="L81" s="1186">
        <v>27</v>
      </c>
      <c r="M81" s="1186">
        <v>27</v>
      </c>
      <c r="N81" s="1186">
        <v>53</v>
      </c>
      <c r="O81" s="1186">
        <v>54</v>
      </c>
      <c r="P81" s="1172"/>
      <c r="Q81" s="1175">
        <f t="shared" ref="Q81:Q86" si="7">SUM(I81:P81)</f>
        <v>161</v>
      </c>
      <c r="R81" s="1175" t="s">
        <v>30</v>
      </c>
      <c r="S81" s="1175" t="s">
        <v>31</v>
      </c>
      <c r="T81" s="1175"/>
      <c r="U81" s="1440">
        <v>46233.5</v>
      </c>
      <c r="V81" s="1190" t="s">
        <v>169</v>
      </c>
      <c r="W81" s="1181"/>
      <c r="X81" s="1181">
        <v>1022131</v>
      </c>
      <c r="Y81" s="1181" t="s">
        <v>1164</v>
      </c>
      <c r="Z81" s="1181"/>
    </row>
    <row r="82" spans="1:26" ht="25.5">
      <c r="A82" s="1178" t="s">
        <v>398</v>
      </c>
      <c r="B82" s="1172" t="s">
        <v>78</v>
      </c>
      <c r="C82" s="1186" t="s">
        <v>1165</v>
      </c>
      <c r="D82" s="1172" t="s">
        <v>400</v>
      </c>
      <c r="E82" s="1173">
        <v>46236.767361111109</v>
      </c>
      <c r="F82" s="1172">
        <v>13.3</v>
      </c>
      <c r="G82" s="1178">
        <v>121510</v>
      </c>
      <c r="H82" s="1484" t="s">
        <v>1023</v>
      </c>
      <c r="I82" s="1178"/>
      <c r="J82" s="1178"/>
      <c r="K82" s="1178"/>
      <c r="L82" s="1178"/>
      <c r="M82" s="1178"/>
      <c r="N82" s="1186">
        <v>60</v>
      </c>
      <c r="O82" s="1186">
        <v>60</v>
      </c>
      <c r="P82" s="1186">
        <v>40</v>
      </c>
      <c r="Q82" s="1175">
        <f t="shared" si="7"/>
        <v>160</v>
      </c>
      <c r="R82" s="1176" t="s">
        <v>32</v>
      </c>
      <c r="S82" s="1177" t="s">
        <v>33</v>
      </c>
      <c r="T82" s="1175"/>
      <c r="U82" s="1440">
        <v>46234.5</v>
      </c>
      <c r="V82" s="1190" t="s">
        <v>169</v>
      </c>
      <c r="W82" s="1181" t="s">
        <v>90</v>
      </c>
      <c r="X82" s="1181">
        <v>1022132</v>
      </c>
      <c r="Y82" s="1181" t="s">
        <v>1166</v>
      </c>
      <c r="Z82" s="1181"/>
    </row>
    <row r="83" spans="1:26" ht="25.5">
      <c r="A83" s="1172" t="s">
        <v>105</v>
      </c>
      <c r="B83" s="1172" t="s">
        <v>78</v>
      </c>
      <c r="C83" s="1351" t="s">
        <v>1167</v>
      </c>
      <c r="D83" s="1449" t="s">
        <v>400</v>
      </c>
      <c r="E83" s="1473">
        <v>46236.767361111109</v>
      </c>
      <c r="F83" s="1172">
        <v>13.3</v>
      </c>
      <c r="G83" s="1172" t="s">
        <v>1168</v>
      </c>
      <c r="H83" s="1484" t="s">
        <v>1023</v>
      </c>
      <c r="I83" s="1172"/>
      <c r="J83" s="1172"/>
      <c r="K83" s="1172"/>
      <c r="L83" s="1172"/>
      <c r="M83" s="1172"/>
      <c r="N83" s="1186">
        <v>60</v>
      </c>
      <c r="O83" s="1186">
        <v>60</v>
      </c>
      <c r="P83" s="1186">
        <v>40</v>
      </c>
      <c r="Q83" s="1175">
        <f t="shared" si="7"/>
        <v>160</v>
      </c>
      <c r="R83" s="1176" t="s">
        <v>32</v>
      </c>
      <c r="S83" s="1177" t="s">
        <v>33</v>
      </c>
      <c r="T83" s="1454" t="b">
        <v>1</v>
      </c>
      <c r="U83" s="1440">
        <v>46234.5</v>
      </c>
      <c r="V83" s="1190" t="s">
        <v>169</v>
      </c>
      <c r="W83" s="1181" t="s">
        <v>90</v>
      </c>
      <c r="X83" s="1181">
        <v>1022146</v>
      </c>
      <c r="Y83" s="1181" t="s">
        <v>1166</v>
      </c>
      <c r="Z83" s="1181"/>
    </row>
    <row r="84" spans="1:26" ht="25.5">
      <c r="A84" s="1178" t="s">
        <v>114</v>
      </c>
      <c r="B84" s="1178" t="s">
        <v>115</v>
      </c>
      <c r="C84" s="1186" t="s">
        <v>1169</v>
      </c>
      <c r="D84" s="1178" t="s">
        <v>117</v>
      </c>
      <c r="E84" s="1179">
        <v>46236.763888888891</v>
      </c>
      <c r="F84" s="1178">
        <v>14.8</v>
      </c>
      <c r="G84" s="1178">
        <v>121559</v>
      </c>
      <c r="H84" s="1484" t="s">
        <v>1023</v>
      </c>
      <c r="I84" s="1178"/>
      <c r="J84" s="1178"/>
      <c r="K84" s="1178"/>
      <c r="L84" s="1178"/>
      <c r="M84" s="1178"/>
      <c r="N84" s="1186">
        <v>60</v>
      </c>
      <c r="O84" s="1186">
        <v>60</v>
      </c>
      <c r="P84" s="1186">
        <v>41</v>
      </c>
      <c r="Q84" s="1175">
        <f t="shared" si="7"/>
        <v>161</v>
      </c>
      <c r="R84" s="1176" t="s">
        <v>32</v>
      </c>
      <c r="S84" s="1177" t="s">
        <v>33</v>
      </c>
      <c r="T84" s="1454" t="b">
        <v>1</v>
      </c>
      <c r="U84" s="1440">
        <v>46231.458333333336</v>
      </c>
      <c r="V84" s="1189" t="s">
        <v>100</v>
      </c>
      <c r="W84" s="1181" t="s">
        <v>90</v>
      </c>
      <c r="X84" s="1181">
        <v>1022134</v>
      </c>
      <c r="Y84" s="1181" t="s">
        <v>1170</v>
      </c>
      <c r="Z84" s="1181"/>
    </row>
    <row r="85" spans="1:26" ht="25.5">
      <c r="A85" s="1172" t="s">
        <v>137</v>
      </c>
      <c r="B85" s="1344" t="s">
        <v>134</v>
      </c>
      <c r="C85" s="1186" t="s">
        <v>1171</v>
      </c>
      <c r="D85" s="1398" t="s">
        <v>136</v>
      </c>
      <c r="E85" s="1421">
        <v>46237.083333333336</v>
      </c>
      <c r="F85" s="1472">
        <v>11.9</v>
      </c>
      <c r="G85" s="1172">
        <v>121512</v>
      </c>
      <c r="H85" s="1174" t="s">
        <v>1172</v>
      </c>
      <c r="I85" s="1172"/>
      <c r="J85" s="1172"/>
      <c r="K85" s="1172"/>
      <c r="L85" s="1172"/>
      <c r="M85" s="1186">
        <v>27</v>
      </c>
      <c r="N85" s="1186">
        <v>60</v>
      </c>
      <c r="O85" s="1186">
        <v>60</v>
      </c>
      <c r="P85" s="1186">
        <v>13</v>
      </c>
      <c r="Q85" s="1175">
        <f t="shared" si="7"/>
        <v>160</v>
      </c>
      <c r="R85" s="1176" t="s">
        <v>32</v>
      </c>
      <c r="S85" s="1177" t="s">
        <v>33</v>
      </c>
      <c r="T85" s="1175"/>
      <c r="U85" s="1440">
        <v>46233.375</v>
      </c>
      <c r="V85" s="1189" t="s">
        <v>100</v>
      </c>
      <c r="W85" s="1181" t="s">
        <v>90</v>
      </c>
      <c r="X85" s="1181">
        <v>1022135</v>
      </c>
      <c r="Y85" s="1181" t="s">
        <v>1173</v>
      </c>
      <c r="Z85" s="1181" t="s">
        <v>1174</v>
      </c>
    </row>
    <row r="86" spans="1:26" ht="25.5">
      <c r="A86" s="1178" t="s">
        <v>918</v>
      </c>
      <c r="B86" s="1461" t="s">
        <v>1175</v>
      </c>
      <c r="C86" s="1350" t="s">
        <v>1176</v>
      </c>
      <c r="D86" s="1374" t="s">
        <v>117</v>
      </c>
      <c r="E86" s="1471">
        <v>46237.763888888891</v>
      </c>
      <c r="F86" s="1345">
        <v>14.8</v>
      </c>
      <c r="G86" s="1178" t="s">
        <v>1177</v>
      </c>
      <c r="H86" s="1174" t="s">
        <v>1172</v>
      </c>
      <c r="I86" s="1178"/>
      <c r="J86" s="1178"/>
      <c r="K86" s="1178"/>
      <c r="L86" s="1178"/>
      <c r="M86" s="1186">
        <v>27</v>
      </c>
      <c r="N86" s="1186">
        <v>60</v>
      </c>
      <c r="O86" s="1186">
        <v>60</v>
      </c>
      <c r="P86" s="1186">
        <v>14</v>
      </c>
      <c r="Q86" s="1175">
        <f t="shared" si="7"/>
        <v>161</v>
      </c>
      <c r="R86" s="1176" t="s">
        <v>32</v>
      </c>
      <c r="S86" s="1177" t="s">
        <v>33</v>
      </c>
      <c r="T86" s="1175"/>
      <c r="U86" s="1440">
        <v>46232.5</v>
      </c>
      <c r="V86" s="1189" t="s">
        <v>100</v>
      </c>
      <c r="W86" s="1181" t="s">
        <v>90</v>
      </c>
      <c r="X86" s="1181">
        <v>1022148</v>
      </c>
      <c r="Y86" s="1181" t="s">
        <v>1170</v>
      </c>
      <c r="Z86" s="1181"/>
    </row>
    <row r="87" spans="1:26">
      <c r="A87" s="1214" t="s">
        <v>19</v>
      </c>
      <c r="B87" s="1209"/>
      <c r="C87" s="1474"/>
      <c r="D87" s="1474"/>
      <c r="E87" s="1475"/>
      <c r="F87" s="1209"/>
      <c r="G87" s="1209"/>
      <c r="H87" s="1209"/>
      <c r="I87" s="1214">
        <f>SUM(I3:I6)</f>
        <v>0</v>
      </c>
      <c r="J87" s="1214">
        <f>SUM(J3:J6)</f>
        <v>0</v>
      </c>
      <c r="K87" s="1214">
        <f>SUM(K3:K6)</f>
        <v>0</v>
      </c>
      <c r="L87" s="1214">
        <f t="shared" ref="L87:Q87" si="8">SUM(L81:L86)</f>
        <v>27</v>
      </c>
      <c r="M87" s="1214">
        <f t="shared" si="8"/>
        <v>81</v>
      </c>
      <c r="N87" s="1214">
        <f t="shared" si="8"/>
        <v>353</v>
      </c>
      <c r="O87" s="1214">
        <f t="shared" si="8"/>
        <v>354</v>
      </c>
      <c r="P87" s="1214">
        <f t="shared" si="8"/>
        <v>148</v>
      </c>
      <c r="Q87" s="1214">
        <f t="shared" si="8"/>
        <v>963</v>
      </c>
      <c r="R87" s="1215"/>
      <c r="S87" s="1215"/>
      <c r="T87" s="1215"/>
      <c r="U87" s="1215"/>
      <c r="V87" s="1215"/>
      <c r="W87" s="1215"/>
      <c r="X87" s="1215"/>
      <c r="Y87" s="1215"/>
      <c r="Z87" s="1215"/>
    </row>
    <row r="88" spans="1:26">
      <c r="A88" s="1216"/>
      <c r="B88" s="1216"/>
      <c r="C88" s="1216"/>
      <c r="D88" s="1216"/>
      <c r="E88" s="1216"/>
      <c r="F88" s="1217"/>
      <c r="G88" s="1217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  <c r="Y88" s="1216"/>
    </row>
    <row r="89" spans="1:26">
      <c r="A89" s="1218" t="s">
        <v>34</v>
      </c>
      <c r="B89" s="1552"/>
      <c r="C89" s="1552"/>
      <c r="D89" s="1552"/>
      <c r="E89" s="1216"/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  <c r="Y89" s="1216"/>
    </row>
    <row r="90" spans="1:26" ht="18">
      <c r="A90" s="1220" t="s">
        <v>35</v>
      </c>
      <c r="B90" s="1221" t="s">
        <v>36</v>
      </c>
      <c r="C90" s="1222" t="s">
        <v>37</v>
      </c>
      <c r="D90" s="1219"/>
      <c r="E90" s="1350" t="s">
        <v>1178</v>
      </c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  <c r="Y90" s="1216"/>
    </row>
    <row r="91" spans="1:26">
      <c r="A91" s="1194" t="s">
        <v>100</v>
      </c>
      <c r="B91" s="1548" t="s">
        <v>39</v>
      </c>
      <c r="C91" s="1548"/>
      <c r="D91" s="1223"/>
      <c r="E91" s="1224" t="s">
        <v>40</v>
      </c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  <c r="Y91" s="1216"/>
    </row>
    <row r="92" spans="1:26">
      <c r="A92" s="1195" t="s">
        <v>169</v>
      </c>
      <c r="B92" s="1554" t="s">
        <v>41</v>
      </c>
      <c r="C92" s="1554"/>
      <c r="D92" s="1216"/>
      <c r="E92" s="1216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  <c r="Y92" s="1216"/>
    </row>
    <row r="93" spans="1:26">
      <c r="A93" s="1225" t="s">
        <v>42</v>
      </c>
      <c r="B93" s="1555" t="s">
        <v>1179</v>
      </c>
      <c r="C93" s="1555"/>
      <c r="D93" s="1216"/>
      <c r="E93" s="1216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  <c r="Y93" s="1216"/>
    </row>
    <row r="94" spans="1:26">
      <c r="A94" s="1225" t="s">
        <v>42</v>
      </c>
      <c r="B94" s="1555"/>
      <c r="C94" s="1555"/>
      <c r="F94" s="1216"/>
      <c r="G94" s="1216"/>
      <c r="H94" s="1216"/>
      <c r="I94" s="1216"/>
      <c r="J94" s="1216"/>
      <c r="K94" s="1216"/>
      <c r="L94" s="1216"/>
      <c r="M94" s="1216"/>
      <c r="N94" s="1216"/>
      <c r="O94" s="1216"/>
      <c r="P94" s="1216"/>
      <c r="Q94" s="1216"/>
      <c r="R94" s="1216"/>
      <c r="S94" s="1216"/>
      <c r="T94" s="1216"/>
      <c r="U94" s="1216"/>
      <c r="V94" s="1216"/>
      <c r="W94" s="1216"/>
      <c r="X94" s="1216"/>
      <c r="Y94" s="1216"/>
    </row>
    <row r="95" spans="1:26">
      <c r="A95" s="1225" t="s">
        <v>43</v>
      </c>
      <c r="B95" s="1568" t="s">
        <v>1180</v>
      </c>
      <c r="C95" s="1556"/>
      <c r="D95" s="1216"/>
      <c r="E95" s="1216"/>
      <c r="F95" s="1216"/>
      <c r="G95" s="1216"/>
      <c r="H95" s="1216"/>
      <c r="I95" s="1216"/>
      <c r="J95" s="1216"/>
      <c r="K95" s="1216"/>
      <c r="L95" s="1216"/>
      <c r="M95" s="1216"/>
      <c r="N95" s="1216"/>
      <c r="O95" s="1216"/>
      <c r="P95" s="1216"/>
      <c r="Q95" s="1216"/>
      <c r="R95" s="1216"/>
      <c r="S95" s="1216"/>
      <c r="T95" s="1216"/>
      <c r="U95" s="1216"/>
      <c r="V95" s="1216"/>
      <c r="W95" s="1216"/>
      <c r="X95" s="1216"/>
      <c r="Y95" s="1216"/>
    </row>
    <row r="96" spans="1:26">
      <c r="A96" s="1225" t="s">
        <v>44</v>
      </c>
      <c r="B96" s="1557"/>
      <c r="C96" s="1557"/>
      <c r="D96" s="1216"/>
      <c r="E96" s="1216"/>
      <c r="F96" s="1216"/>
      <c r="G96" s="1216"/>
      <c r="H96" s="1216"/>
      <c r="I96" s="1216"/>
      <c r="J96" s="1216"/>
      <c r="K96" s="1216"/>
      <c r="L96" s="1216"/>
      <c r="M96" s="1216"/>
      <c r="N96" s="1216"/>
      <c r="O96" s="1216"/>
      <c r="P96" s="1216"/>
      <c r="Q96" s="1216"/>
      <c r="R96" s="1216"/>
      <c r="S96" s="1216"/>
      <c r="T96" s="1216"/>
      <c r="U96" s="1216"/>
      <c r="V96" s="1216"/>
      <c r="W96" s="1216"/>
      <c r="X96" s="1216"/>
      <c r="Y96" s="1216"/>
    </row>
    <row r="98" spans="1:26" ht="23.25" customHeight="1">
      <c r="A98" s="1572" t="s">
        <v>1181</v>
      </c>
      <c r="B98" s="1572"/>
      <c r="C98" s="1572"/>
      <c r="D98" s="1572"/>
      <c r="E98" s="1572"/>
      <c r="F98" s="1572"/>
      <c r="G98" s="1292" t="s">
        <v>261</v>
      </c>
      <c r="H98" s="1189"/>
      <c r="I98" s="1572" t="s">
        <v>1182</v>
      </c>
      <c r="J98" s="1572"/>
      <c r="K98" s="1572"/>
      <c r="L98" s="1572"/>
      <c r="M98" s="1572"/>
      <c r="N98" s="1572"/>
      <c r="O98" s="1572"/>
      <c r="P98" s="1572"/>
      <c r="Q98" s="1572"/>
      <c r="R98" s="1614" t="s">
        <v>1183</v>
      </c>
      <c r="S98" s="1615"/>
      <c r="T98" s="1614"/>
      <c r="U98" s="1614"/>
      <c r="V98" s="1614"/>
      <c r="W98" s="1614"/>
      <c r="X98" s="1614"/>
      <c r="Y98" s="1614"/>
      <c r="Z98" s="1614"/>
    </row>
    <row r="99" spans="1:26" ht="26.25">
      <c r="A99" s="1210" t="s">
        <v>3</v>
      </c>
      <c r="B99" s="1210" t="s">
        <v>4</v>
      </c>
      <c r="C99" s="1210" t="s">
        <v>5</v>
      </c>
      <c r="D99" s="1210" t="s">
        <v>6</v>
      </c>
      <c r="E99" s="1210" t="s">
        <v>7</v>
      </c>
      <c r="F99" s="1210" t="s">
        <v>8</v>
      </c>
      <c r="G99" s="1210" t="s">
        <v>9</v>
      </c>
      <c r="H99" s="1211" t="s">
        <v>10</v>
      </c>
      <c r="I99" s="1227" t="s">
        <v>11</v>
      </c>
      <c r="J99" s="1227" t="s">
        <v>12</v>
      </c>
      <c r="K99" s="1227" t="s">
        <v>13</v>
      </c>
      <c r="L99" s="1227" t="s">
        <v>14</v>
      </c>
      <c r="M99" s="1227" t="s">
        <v>15</v>
      </c>
      <c r="N99" s="1227" t="s">
        <v>16</v>
      </c>
      <c r="O99" s="1227" t="s">
        <v>17</v>
      </c>
      <c r="P99" s="1212" t="s">
        <v>18</v>
      </c>
      <c r="Q99" s="1210" t="s">
        <v>19</v>
      </c>
      <c r="R99" s="1210" t="s">
        <v>20</v>
      </c>
      <c r="S99" s="1213" t="s">
        <v>21</v>
      </c>
      <c r="T99" s="1213" t="s">
        <v>22</v>
      </c>
      <c r="U99" s="1419" t="s">
        <v>857</v>
      </c>
      <c r="V99" s="1210" t="s">
        <v>24</v>
      </c>
      <c r="W99" s="1210" t="s">
        <v>25</v>
      </c>
      <c r="X99" s="1210" t="s">
        <v>26</v>
      </c>
      <c r="Y99" s="1210" t="s">
        <v>27</v>
      </c>
      <c r="Z99" s="1210" t="s">
        <v>28</v>
      </c>
    </row>
    <row r="100" spans="1:26">
      <c r="A100" s="1172" t="s">
        <v>190</v>
      </c>
      <c r="B100" s="1172" t="s">
        <v>1184</v>
      </c>
      <c r="C100" s="1186" t="s">
        <v>1185</v>
      </c>
      <c r="D100" s="1172" t="s">
        <v>1186</v>
      </c>
      <c r="E100" s="1173">
        <v>46237.46875</v>
      </c>
      <c r="F100" s="1172">
        <v>14.3</v>
      </c>
      <c r="G100" s="1172">
        <v>121513</v>
      </c>
      <c r="H100" s="1174" t="s">
        <v>160</v>
      </c>
      <c r="I100" s="1172"/>
      <c r="J100" s="1172"/>
      <c r="K100" s="1172"/>
      <c r="L100" s="1172"/>
      <c r="M100" s="1172"/>
      <c r="N100" s="1186">
        <v>30</v>
      </c>
      <c r="O100" s="1186">
        <v>90</v>
      </c>
      <c r="P100" s="1186">
        <v>41</v>
      </c>
      <c r="Q100" s="1175">
        <f t="shared" ref="Q100:Q105" si="9">SUM(I100:P100)</f>
        <v>161</v>
      </c>
      <c r="R100" s="1176" t="s">
        <v>32</v>
      </c>
      <c r="S100" s="1177" t="s">
        <v>33</v>
      </c>
      <c r="T100" s="1175"/>
      <c r="U100" s="1440">
        <v>46231.625</v>
      </c>
      <c r="V100" s="1239" t="s">
        <v>1187</v>
      </c>
      <c r="W100" s="1181" t="s">
        <v>860</v>
      </c>
      <c r="X100" s="1181">
        <v>1022123</v>
      </c>
      <c r="Y100" s="1181" t="s">
        <v>1188</v>
      </c>
      <c r="Z100" s="1181"/>
    </row>
    <row r="101" spans="1:26">
      <c r="A101" s="1172" t="s">
        <v>137</v>
      </c>
      <c r="B101" s="1172" t="s">
        <v>1184</v>
      </c>
      <c r="C101" s="1186" t="s">
        <v>1189</v>
      </c>
      <c r="D101" s="1172" t="s">
        <v>1186</v>
      </c>
      <c r="E101" s="1173">
        <v>46237.46875</v>
      </c>
      <c r="F101" s="1172">
        <v>14.3</v>
      </c>
      <c r="G101" s="1172">
        <v>121515</v>
      </c>
      <c r="H101" s="1174" t="s">
        <v>160</v>
      </c>
      <c r="I101" s="1172"/>
      <c r="J101" s="1172"/>
      <c r="K101" s="1172"/>
      <c r="L101" s="1172"/>
      <c r="M101" s="1172"/>
      <c r="N101" s="1186">
        <v>30</v>
      </c>
      <c r="O101" s="1186">
        <v>90</v>
      </c>
      <c r="P101" s="1186">
        <v>41</v>
      </c>
      <c r="Q101" s="1175">
        <f t="shared" si="9"/>
        <v>161</v>
      </c>
      <c r="R101" s="1176" t="s">
        <v>32</v>
      </c>
      <c r="S101" s="1177" t="s">
        <v>33</v>
      </c>
      <c r="T101" s="1175"/>
      <c r="U101" s="1440">
        <v>46231.625</v>
      </c>
      <c r="V101" s="1239" t="s">
        <v>1187</v>
      </c>
      <c r="W101" s="1181" t="s">
        <v>860</v>
      </c>
      <c r="X101" s="1181">
        <v>1022124</v>
      </c>
      <c r="Y101" s="1181" t="s">
        <v>1188</v>
      </c>
      <c r="Z101" s="1181"/>
    </row>
    <row r="102" spans="1:26">
      <c r="A102" s="1172" t="s">
        <v>190</v>
      </c>
      <c r="B102" s="1172" t="s">
        <v>1184</v>
      </c>
      <c r="C102" s="1186" t="s">
        <v>1190</v>
      </c>
      <c r="D102" s="1172" t="s">
        <v>1186</v>
      </c>
      <c r="E102" s="1173">
        <v>46237.46875</v>
      </c>
      <c r="F102" s="1172">
        <v>14.3</v>
      </c>
      <c r="G102" s="1172">
        <v>121516</v>
      </c>
      <c r="H102" s="1174" t="s">
        <v>160</v>
      </c>
      <c r="I102" s="1172"/>
      <c r="J102" s="1172"/>
      <c r="K102" s="1172"/>
      <c r="L102" s="1172"/>
      <c r="M102" s="1172"/>
      <c r="N102" s="1186">
        <v>30</v>
      </c>
      <c r="O102" s="1237">
        <v>90</v>
      </c>
      <c r="P102" s="1172">
        <v>41</v>
      </c>
      <c r="Q102" s="1175">
        <f t="shared" si="9"/>
        <v>161</v>
      </c>
      <c r="R102" s="1176" t="s">
        <v>32</v>
      </c>
      <c r="S102" s="1177" t="s">
        <v>33</v>
      </c>
      <c r="T102" s="1175"/>
      <c r="U102" s="1440">
        <v>46231.625</v>
      </c>
      <c r="V102" s="1239" t="s">
        <v>1187</v>
      </c>
      <c r="W102" s="1181" t="s">
        <v>860</v>
      </c>
      <c r="X102" s="1181">
        <v>1022125</v>
      </c>
      <c r="Y102" s="1181" t="s">
        <v>1188</v>
      </c>
      <c r="Z102" s="1181"/>
    </row>
    <row r="103" spans="1:26">
      <c r="A103" s="1178" t="s">
        <v>86</v>
      </c>
      <c r="B103" s="1178" t="s">
        <v>80</v>
      </c>
      <c r="C103" s="1178" t="s">
        <v>1191</v>
      </c>
      <c r="D103" s="1178" t="s">
        <v>758</v>
      </c>
      <c r="E103" s="1179">
        <v>46237.447916666664</v>
      </c>
      <c r="F103" s="1172">
        <v>14.3</v>
      </c>
      <c r="G103" s="1178">
        <v>121563</v>
      </c>
      <c r="H103" s="1174" t="s">
        <v>160</v>
      </c>
      <c r="I103" s="1178"/>
      <c r="J103" s="1178"/>
      <c r="K103" s="1178"/>
      <c r="L103" s="1178"/>
      <c r="M103" s="1178"/>
      <c r="N103" s="1178"/>
      <c r="O103" s="1178">
        <v>101</v>
      </c>
      <c r="P103" s="1178">
        <v>60</v>
      </c>
      <c r="Q103" s="1175">
        <f t="shared" si="9"/>
        <v>161</v>
      </c>
      <c r="R103" s="1176" t="s">
        <v>32</v>
      </c>
      <c r="S103" s="1177" t="s">
        <v>33</v>
      </c>
      <c r="T103" s="1175"/>
      <c r="U103" s="1440">
        <v>46231.625</v>
      </c>
      <c r="V103" s="1239" t="s">
        <v>1187</v>
      </c>
      <c r="W103" s="1181" t="s">
        <v>860</v>
      </c>
      <c r="X103" s="1181">
        <v>1022126</v>
      </c>
      <c r="Y103" s="1181" t="s">
        <v>1188</v>
      </c>
      <c r="Z103" s="1181"/>
    </row>
    <row r="104" spans="1:26">
      <c r="A104" s="1172" t="s">
        <v>1192</v>
      </c>
      <c r="B104" s="1172" t="s">
        <v>80</v>
      </c>
      <c r="C104" s="1186" t="s">
        <v>1193</v>
      </c>
      <c r="D104" s="1178" t="s">
        <v>758</v>
      </c>
      <c r="E104" s="1179">
        <v>46237.447916666664</v>
      </c>
      <c r="F104" s="1172">
        <v>14.3</v>
      </c>
      <c r="G104" s="1172">
        <v>121562</v>
      </c>
      <c r="H104" s="1174" t="s">
        <v>160</v>
      </c>
      <c r="I104" s="1172"/>
      <c r="J104" s="1172"/>
      <c r="K104" s="1172"/>
      <c r="L104" s="1172"/>
      <c r="M104" s="1172"/>
      <c r="N104" s="1186">
        <v>30</v>
      </c>
      <c r="O104" s="1186">
        <v>60</v>
      </c>
      <c r="P104" s="1172">
        <v>71</v>
      </c>
      <c r="Q104" s="1175">
        <f t="shared" si="9"/>
        <v>161</v>
      </c>
      <c r="R104" s="1176" t="s">
        <v>32</v>
      </c>
      <c r="S104" s="1177" t="s">
        <v>33</v>
      </c>
      <c r="T104" s="1175"/>
      <c r="U104" s="1440">
        <v>46231.625</v>
      </c>
      <c r="V104" s="1239" t="s">
        <v>1187</v>
      </c>
      <c r="W104" s="1181" t="s">
        <v>860</v>
      </c>
      <c r="X104" s="1181">
        <v>1022127</v>
      </c>
      <c r="Y104" s="1181" t="s">
        <v>1188</v>
      </c>
      <c r="Z104" s="1181"/>
    </row>
    <row r="105" spans="1:26">
      <c r="A105" s="1172" t="s">
        <v>190</v>
      </c>
      <c r="B105" s="1172" t="s">
        <v>80</v>
      </c>
      <c r="C105" s="1186" t="s">
        <v>1194</v>
      </c>
      <c r="D105" s="1178" t="s">
        <v>758</v>
      </c>
      <c r="E105" s="1179">
        <v>46237.447916666664</v>
      </c>
      <c r="F105" s="1172">
        <v>14.3</v>
      </c>
      <c r="G105" s="1172">
        <v>121517</v>
      </c>
      <c r="H105" s="1174" t="s">
        <v>160</v>
      </c>
      <c r="I105" s="1172"/>
      <c r="J105" s="1172"/>
      <c r="K105" s="1172"/>
      <c r="L105" s="1172"/>
      <c r="M105" s="1172"/>
      <c r="N105" s="1186">
        <v>30</v>
      </c>
      <c r="O105" s="1186">
        <v>60</v>
      </c>
      <c r="P105" s="1172">
        <v>71</v>
      </c>
      <c r="Q105" s="1175">
        <f t="shared" si="9"/>
        <v>161</v>
      </c>
      <c r="R105" s="1176" t="s">
        <v>32</v>
      </c>
      <c r="S105" s="1177" t="s">
        <v>33</v>
      </c>
      <c r="T105" s="1175"/>
      <c r="U105" s="1440">
        <v>46231.625</v>
      </c>
      <c r="V105" s="1239" t="s">
        <v>1187</v>
      </c>
      <c r="W105" s="1181" t="s">
        <v>860</v>
      </c>
      <c r="X105" s="1181">
        <v>1022128</v>
      </c>
      <c r="Y105" s="1181" t="s">
        <v>1188</v>
      </c>
      <c r="Z105" s="1181"/>
    </row>
    <row r="106" spans="1:26">
      <c r="A106" s="1214" t="s">
        <v>19</v>
      </c>
      <c r="B106" s="1209"/>
      <c r="C106" s="1209"/>
      <c r="D106" s="1209"/>
      <c r="E106" s="1214"/>
      <c r="F106" s="1209"/>
      <c r="G106" s="1209"/>
      <c r="H106" s="1209"/>
      <c r="I106" s="1214">
        <f ca="1">SUM(I66:I84)</f>
        <v>0</v>
      </c>
      <c r="J106" s="1214">
        <f ca="1">SUM(J66:J84)</f>
        <v>0</v>
      </c>
      <c r="K106" s="1214">
        <f t="shared" ref="K106:Q106" si="10">SUM(K100:K105)</f>
        <v>0</v>
      </c>
      <c r="L106" s="1214">
        <f t="shared" si="10"/>
        <v>0</v>
      </c>
      <c r="M106" s="1214">
        <f t="shared" si="10"/>
        <v>0</v>
      </c>
      <c r="N106" s="1214">
        <f t="shared" si="10"/>
        <v>150</v>
      </c>
      <c r="O106" s="1214">
        <f t="shared" si="10"/>
        <v>491</v>
      </c>
      <c r="P106" s="1214">
        <f t="shared" si="10"/>
        <v>325</v>
      </c>
      <c r="Q106" s="1214">
        <f t="shared" si="10"/>
        <v>966</v>
      </c>
      <c r="R106" s="1215"/>
      <c r="S106" s="1215"/>
      <c r="T106" s="1215"/>
      <c r="U106" s="1215"/>
      <c r="V106" s="1215"/>
      <c r="W106" s="1215"/>
      <c r="X106" s="1215"/>
      <c r="Y106" s="1215"/>
      <c r="Z106" s="1215"/>
    </row>
    <row r="107" spans="1:26">
      <c r="A107" s="1216"/>
      <c r="B107" s="1216"/>
      <c r="C107" s="1216"/>
      <c r="D107" s="1216"/>
      <c r="E107" s="1216"/>
      <c r="F107" s="1217"/>
      <c r="G107" s="1217"/>
      <c r="H107" s="1216"/>
      <c r="I107" s="1216"/>
      <c r="J107" s="1216"/>
      <c r="K107" s="1216"/>
      <c r="L107" s="1216"/>
      <c r="M107" s="1216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  <c r="Y107" s="1216"/>
    </row>
    <row r="108" spans="1:26">
      <c r="A108" s="1218" t="s">
        <v>34</v>
      </c>
      <c r="B108" s="1552"/>
      <c r="C108" s="1552"/>
      <c r="D108" s="1552"/>
      <c r="E108" s="1216"/>
      <c r="F108" s="1216"/>
      <c r="G108" s="1216"/>
      <c r="H108" s="1216"/>
      <c r="I108" s="1216"/>
      <c r="J108" s="1216"/>
      <c r="K108" s="1553"/>
      <c r="L108" s="1553"/>
      <c r="M108" s="1553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  <c r="Y108" s="1216"/>
    </row>
    <row r="109" spans="1:26" ht="18">
      <c r="A109" s="1220" t="s">
        <v>35</v>
      </c>
      <c r="B109" s="1221" t="s">
        <v>36</v>
      </c>
      <c r="C109" s="1222" t="s">
        <v>37</v>
      </c>
      <c r="D109" s="1219"/>
      <c r="E109" s="1216"/>
      <c r="F109" s="1216"/>
      <c r="G109" s="1216"/>
      <c r="H109" s="1216"/>
      <c r="I109" s="1216"/>
      <c r="J109" s="1216"/>
      <c r="K109" s="1216"/>
      <c r="L109" s="1216"/>
      <c r="M109" s="1216"/>
      <c r="N109" s="1216"/>
      <c r="O109" s="1216"/>
      <c r="P109" s="1216"/>
      <c r="Q109" s="1216"/>
      <c r="R109" s="1216"/>
      <c r="S109" s="1216"/>
      <c r="T109" s="1216"/>
      <c r="U109" s="1216"/>
      <c r="V109" s="1216"/>
      <c r="W109" s="1216"/>
      <c r="X109" s="1216"/>
      <c r="Y109" s="1216"/>
    </row>
    <row r="110" spans="1:26">
      <c r="A110" s="1194" t="s">
        <v>161</v>
      </c>
      <c r="B110" s="1548" t="s">
        <v>39</v>
      </c>
      <c r="C110" s="1548"/>
      <c r="D110" s="1223"/>
      <c r="E110" s="1224" t="s">
        <v>40</v>
      </c>
      <c r="F110" s="1216"/>
      <c r="G110" s="1216"/>
      <c r="H110" s="1216"/>
      <c r="I110" s="1216"/>
      <c r="J110" s="1216"/>
      <c r="K110" s="1216"/>
      <c r="L110" s="1216"/>
      <c r="M110" s="1216"/>
      <c r="N110" s="1216"/>
      <c r="O110" s="1216"/>
      <c r="P110" s="1216"/>
      <c r="Q110" s="1216"/>
      <c r="R110" s="1216"/>
      <c r="S110" s="1216"/>
      <c r="T110" s="1216"/>
      <c r="U110" s="1216"/>
      <c r="V110" s="1216"/>
      <c r="W110" s="1216"/>
      <c r="X110" s="1216"/>
      <c r="Y110" s="1216"/>
    </row>
    <row r="111" spans="1:26">
      <c r="A111" s="1195" t="s">
        <v>169</v>
      </c>
      <c r="B111" s="1554" t="s">
        <v>41</v>
      </c>
      <c r="C111" s="1554"/>
      <c r="D111" s="1216"/>
      <c r="E111" s="1216"/>
      <c r="F111" s="1216"/>
      <c r="G111" s="1216"/>
      <c r="H111" s="1216"/>
      <c r="I111" s="1216"/>
      <c r="J111" s="1216"/>
      <c r="K111" s="1216"/>
      <c r="L111" s="1216"/>
      <c r="M111" s="1216"/>
      <c r="N111" s="1216"/>
      <c r="O111" s="1216"/>
      <c r="P111" s="1216"/>
      <c r="Q111" s="1216"/>
      <c r="R111" s="1216"/>
      <c r="S111" s="1216"/>
      <c r="T111" s="1216"/>
      <c r="U111" s="1216"/>
      <c r="V111" s="1216"/>
      <c r="W111" s="1216"/>
      <c r="X111" s="1216"/>
      <c r="Y111" s="1216"/>
    </row>
    <row r="112" spans="1:26">
      <c r="A112" s="1225" t="s">
        <v>42</v>
      </c>
      <c r="B112" s="1616" t="s">
        <v>1195</v>
      </c>
      <c r="C112" s="1555"/>
      <c r="D112" s="1216"/>
      <c r="E112" s="1216"/>
      <c r="F112" s="1216"/>
      <c r="G112" s="1216"/>
      <c r="H112" s="1216"/>
      <c r="I112" s="1216"/>
      <c r="J112" s="1216"/>
      <c r="K112" s="1216"/>
      <c r="L112" s="1216"/>
      <c r="M112" s="1216"/>
      <c r="N112" s="1216"/>
      <c r="O112" s="1216"/>
      <c r="P112" s="1216"/>
      <c r="Q112" s="1216"/>
      <c r="R112" s="1216"/>
      <c r="S112" s="1216"/>
      <c r="T112" s="1216"/>
      <c r="U112" s="1216"/>
      <c r="V112" s="1216"/>
      <c r="W112" s="1216"/>
      <c r="X112" s="1216"/>
      <c r="Y112" s="1216"/>
    </row>
    <row r="113" spans="1:26">
      <c r="A113" s="1225" t="s">
        <v>42</v>
      </c>
      <c r="B113" s="1555"/>
      <c r="C113" s="1555"/>
      <c r="F113" s="1216"/>
      <c r="G113" s="1216"/>
      <c r="H113" s="1216"/>
      <c r="I113" s="1216"/>
      <c r="J113" s="1216"/>
      <c r="K113" s="1216"/>
      <c r="L113" s="1216"/>
      <c r="M113" s="1216"/>
      <c r="N113" s="1216"/>
      <c r="O113" s="1216"/>
      <c r="P113" s="1216"/>
      <c r="Q113" s="1216"/>
      <c r="R113" s="1216"/>
      <c r="S113" s="1216"/>
      <c r="T113" s="1216"/>
      <c r="U113" s="1216"/>
      <c r="V113" s="1216"/>
      <c r="W113" s="1216"/>
      <c r="X113" s="1216"/>
      <c r="Y113" s="1216"/>
    </row>
    <row r="114" spans="1:26">
      <c r="A114" s="1225" t="s">
        <v>43</v>
      </c>
      <c r="B114" s="1556"/>
      <c r="C114" s="1556"/>
      <c r="D114" s="1216"/>
      <c r="E114" s="1216"/>
      <c r="F114" s="1216"/>
      <c r="G114" s="1216"/>
      <c r="H114" s="1216"/>
      <c r="I114" s="1216"/>
      <c r="J114" s="1216"/>
      <c r="K114" s="1216"/>
      <c r="L114" s="1216"/>
      <c r="M114" s="1216"/>
      <c r="N114" s="1216"/>
      <c r="O114" s="1216"/>
      <c r="P114" s="1216"/>
      <c r="Q114" s="1216"/>
      <c r="R114" s="1216"/>
      <c r="S114" s="1216"/>
      <c r="T114" s="1216"/>
      <c r="U114" s="1216"/>
      <c r="V114" s="1216"/>
      <c r="W114" s="1216"/>
      <c r="X114" s="1216"/>
      <c r="Y114" s="1216"/>
    </row>
    <row r="115" spans="1:26">
      <c r="A115" s="1225" t="s">
        <v>44</v>
      </c>
      <c r="B115" s="1557"/>
      <c r="C115" s="1557"/>
      <c r="D115" s="1216"/>
      <c r="E115" s="1216"/>
      <c r="F115" s="1216"/>
      <c r="G115" s="1216"/>
      <c r="H115" s="1216"/>
      <c r="I115" s="1216"/>
      <c r="J115" s="1216"/>
      <c r="K115" s="1216"/>
      <c r="L115" s="1216"/>
      <c r="M115" s="1216"/>
      <c r="N115" s="1216"/>
      <c r="O115" s="1216"/>
      <c r="P115" s="1216"/>
      <c r="Q115" s="1216"/>
      <c r="R115" s="1216"/>
      <c r="S115" s="1216"/>
      <c r="T115" s="1216"/>
      <c r="U115" s="1216"/>
      <c r="V115" s="1216"/>
      <c r="W115" s="1216"/>
      <c r="X115" s="1216"/>
      <c r="Y115" s="1216"/>
    </row>
    <row r="117" spans="1:26" ht="23.25" customHeight="1">
      <c r="A117" s="1603" t="s">
        <v>1196</v>
      </c>
      <c r="B117" s="1603"/>
      <c r="C117" s="1603"/>
      <c r="D117" s="1603"/>
      <c r="E117" s="1603"/>
      <c r="F117" s="1603"/>
      <c r="G117" s="1240" t="s">
        <v>261</v>
      </c>
      <c r="H117" s="1241"/>
      <c r="I117" s="1603" t="s">
        <v>1126</v>
      </c>
      <c r="J117" s="1603"/>
      <c r="K117" s="1603"/>
      <c r="L117" s="1603"/>
      <c r="M117" s="1603"/>
      <c r="N117" s="1603"/>
      <c r="O117" s="1603"/>
      <c r="P117" s="1603"/>
      <c r="Q117" s="1603"/>
      <c r="R117" s="1604" t="s">
        <v>1197</v>
      </c>
      <c r="S117" s="1605"/>
      <c r="T117" s="1604"/>
      <c r="U117" s="1604"/>
      <c r="V117" s="1604"/>
      <c r="W117" s="1604"/>
      <c r="X117" s="1604"/>
      <c r="Y117" s="1604"/>
      <c r="Z117" s="1604"/>
    </row>
    <row r="118" spans="1:26" ht="26.25">
      <c r="A118" s="1210" t="s">
        <v>3</v>
      </c>
      <c r="B118" s="1210" t="s">
        <v>4</v>
      </c>
      <c r="C118" s="1210" t="s">
        <v>5</v>
      </c>
      <c r="D118" s="1210" t="s">
        <v>6</v>
      </c>
      <c r="E118" s="1210" t="s">
        <v>7</v>
      </c>
      <c r="F118" s="1210" t="s">
        <v>8</v>
      </c>
      <c r="G118" s="1210" t="s">
        <v>9</v>
      </c>
      <c r="H118" s="1211" t="s">
        <v>10</v>
      </c>
      <c r="I118" s="1227" t="s">
        <v>11</v>
      </c>
      <c r="J118" s="1227" t="s">
        <v>12</v>
      </c>
      <c r="K118" s="1227" t="s">
        <v>13</v>
      </c>
      <c r="L118" s="1227" t="s">
        <v>14</v>
      </c>
      <c r="M118" s="1227" t="s">
        <v>15</v>
      </c>
      <c r="N118" s="1227" t="s">
        <v>16</v>
      </c>
      <c r="O118" s="1227" t="s">
        <v>17</v>
      </c>
      <c r="P118" s="1212" t="s">
        <v>18</v>
      </c>
      <c r="Q118" s="1210" t="s">
        <v>19</v>
      </c>
      <c r="R118" s="1210" t="s">
        <v>20</v>
      </c>
      <c r="S118" s="1213" t="s">
        <v>21</v>
      </c>
      <c r="T118" s="1213" t="s">
        <v>22</v>
      </c>
      <c r="U118" s="1419" t="s">
        <v>857</v>
      </c>
      <c r="V118" s="1210" t="s">
        <v>24</v>
      </c>
      <c r="W118" s="1210" t="s">
        <v>25</v>
      </c>
      <c r="X118" s="1210" t="s">
        <v>26</v>
      </c>
      <c r="Y118" s="1210" t="s">
        <v>27</v>
      </c>
      <c r="Z118" s="1210" t="s">
        <v>28</v>
      </c>
    </row>
    <row r="119" spans="1:26">
      <c r="A119" s="1172" t="s">
        <v>1090</v>
      </c>
      <c r="B119" s="1172" t="s">
        <v>1091</v>
      </c>
      <c r="C119" s="1186" t="s">
        <v>1198</v>
      </c>
      <c r="D119" s="1172" t="s">
        <v>1093</v>
      </c>
      <c r="E119" s="1173">
        <v>46237.743055555555</v>
      </c>
      <c r="F119" s="1172">
        <v>13.7</v>
      </c>
      <c r="G119" s="1172">
        <v>121595</v>
      </c>
      <c r="H119" s="1174"/>
      <c r="I119" s="1172"/>
      <c r="J119" s="1172"/>
      <c r="K119" s="1172"/>
      <c r="L119" s="1172"/>
      <c r="M119" s="1172"/>
      <c r="N119" s="1186">
        <v>81</v>
      </c>
      <c r="O119" s="1172"/>
      <c r="P119" s="1172"/>
      <c r="Q119" s="1175">
        <f t="shared" ref="Q119:Q124" si="11">SUM(I119:P119)</f>
        <v>81</v>
      </c>
      <c r="R119" s="1175" t="s">
        <v>30</v>
      </c>
      <c r="S119" s="1175" t="s">
        <v>31</v>
      </c>
      <c r="T119" s="1175"/>
      <c r="U119" s="1440">
        <v>46232.666666666664</v>
      </c>
      <c r="V119" s="1189" t="s">
        <v>523</v>
      </c>
      <c r="W119" s="1181" t="s">
        <v>860</v>
      </c>
      <c r="X119" s="1181">
        <v>1022151</v>
      </c>
      <c r="Y119" s="1181" t="s">
        <v>1199</v>
      </c>
      <c r="Z119" s="1181"/>
    </row>
    <row r="120" spans="1:26">
      <c r="A120" s="1172" t="s">
        <v>403</v>
      </c>
      <c r="B120" s="1172" t="s">
        <v>404</v>
      </c>
      <c r="C120" s="1186" t="s">
        <v>1200</v>
      </c>
      <c r="D120" s="1172" t="s">
        <v>1201</v>
      </c>
      <c r="E120" s="1173">
        <v>46237.78125</v>
      </c>
      <c r="F120" s="1172">
        <v>14.3</v>
      </c>
      <c r="G120" s="1172">
        <v>121597</v>
      </c>
      <c r="H120" s="1174" t="s">
        <v>1202</v>
      </c>
      <c r="I120" s="1172"/>
      <c r="J120" s="1172"/>
      <c r="K120" s="1172"/>
      <c r="L120" s="1172"/>
      <c r="M120" s="1172"/>
      <c r="N120" s="1186">
        <v>27</v>
      </c>
      <c r="O120" s="1186">
        <v>54</v>
      </c>
      <c r="P120" s="1186">
        <v>80</v>
      </c>
      <c r="Q120" s="1175">
        <f t="shared" si="11"/>
        <v>161</v>
      </c>
      <c r="R120" s="1175" t="s">
        <v>30</v>
      </c>
      <c r="S120" s="1175" t="s">
        <v>31</v>
      </c>
      <c r="T120" s="1175"/>
      <c r="U120" s="1440">
        <v>46233.5</v>
      </c>
      <c r="V120" s="1189" t="s">
        <v>508</v>
      </c>
      <c r="W120" s="1181" t="s">
        <v>860</v>
      </c>
      <c r="X120" s="1181">
        <v>1022152</v>
      </c>
      <c r="Y120" s="1181" t="s">
        <v>1203</v>
      </c>
      <c r="Z120" s="1181"/>
    </row>
    <row r="121" spans="1:26">
      <c r="A121" s="1172" t="s">
        <v>403</v>
      </c>
      <c r="B121" s="1172" t="s">
        <v>404</v>
      </c>
      <c r="C121" s="1186" t="s">
        <v>1204</v>
      </c>
      <c r="D121" s="1172" t="s">
        <v>1201</v>
      </c>
      <c r="E121" s="1173">
        <v>46237.78125</v>
      </c>
      <c r="F121" s="1172">
        <v>14.3</v>
      </c>
      <c r="G121" s="1172">
        <v>121598</v>
      </c>
      <c r="H121" s="1174" t="s">
        <v>1202</v>
      </c>
      <c r="I121" s="1172"/>
      <c r="J121" s="1172"/>
      <c r="K121" s="1172"/>
      <c r="L121" s="1172"/>
      <c r="M121" s="1172"/>
      <c r="N121" s="1172">
        <v>0</v>
      </c>
      <c r="O121" s="1186">
        <v>108</v>
      </c>
      <c r="P121" s="1186">
        <v>53</v>
      </c>
      <c r="Q121" s="1175">
        <f t="shared" si="11"/>
        <v>161</v>
      </c>
      <c r="R121" s="1175" t="s">
        <v>30</v>
      </c>
      <c r="S121" s="1175" t="s">
        <v>31</v>
      </c>
      <c r="T121" s="1175"/>
      <c r="U121" s="1440">
        <v>46233.5</v>
      </c>
      <c r="V121" s="1189" t="s">
        <v>508</v>
      </c>
      <c r="W121" s="1181" t="s">
        <v>860</v>
      </c>
      <c r="X121" s="1181">
        <v>1022153</v>
      </c>
      <c r="Y121" s="1181" t="s">
        <v>1203</v>
      </c>
      <c r="Z121" s="1181"/>
    </row>
    <row r="122" spans="1:26">
      <c r="A122" s="1172" t="s">
        <v>1205</v>
      </c>
      <c r="B122" s="1172" t="s">
        <v>681</v>
      </c>
      <c r="C122" s="1186" t="s">
        <v>1206</v>
      </c>
      <c r="D122" s="1172" t="s">
        <v>1207</v>
      </c>
      <c r="E122" s="1173">
        <v>46237.631944444445</v>
      </c>
      <c r="F122" s="1172">
        <v>12.3</v>
      </c>
      <c r="G122" s="1172">
        <v>121518</v>
      </c>
      <c r="H122" s="1174" t="s">
        <v>1208</v>
      </c>
      <c r="I122" s="1172"/>
      <c r="J122" s="1172"/>
      <c r="K122" s="1172"/>
      <c r="L122" s="1172"/>
      <c r="M122" s="1186">
        <v>81</v>
      </c>
      <c r="N122" s="1186">
        <v>80</v>
      </c>
      <c r="O122" s="1172"/>
      <c r="P122" s="1172"/>
      <c r="Q122" s="1175">
        <f t="shared" si="11"/>
        <v>161</v>
      </c>
      <c r="R122" s="1176" t="s">
        <v>32</v>
      </c>
      <c r="S122" s="1177" t="s">
        <v>33</v>
      </c>
      <c r="T122" s="1175"/>
      <c r="U122" s="1440">
        <v>46234.666666666664</v>
      </c>
      <c r="V122" s="1239" t="s">
        <v>523</v>
      </c>
      <c r="W122" s="1181" t="s">
        <v>860</v>
      </c>
      <c r="X122" s="1181">
        <v>1022154</v>
      </c>
      <c r="Y122" s="1181" t="s">
        <v>1209</v>
      </c>
      <c r="Z122" s="1181"/>
    </row>
    <row r="123" spans="1:26">
      <c r="A123" s="1172" t="s">
        <v>137</v>
      </c>
      <c r="B123" s="1172" t="s">
        <v>92</v>
      </c>
      <c r="C123" s="1186" t="s">
        <v>1210</v>
      </c>
      <c r="D123" s="1172" t="s">
        <v>88</v>
      </c>
      <c r="E123" s="1173">
        <v>46236.166666666664</v>
      </c>
      <c r="F123" s="1172">
        <v>11.9</v>
      </c>
      <c r="G123" s="1172">
        <v>121549</v>
      </c>
      <c r="H123" s="1174" t="s">
        <v>160</v>
      </c>
      <c r="I123" s="1172"/>
      <c r="J123" s="1172"/>
      <c r="K123" s="1172"/>
      <c r="L123" s="1172"/>
      <c r="M123" s="1172"/>
      <c r="N123" s="1172">
        <v>0</v>
      </c>
      <c r="O123" s="1186">
        <v>80</v>
      </c>
      <c r="P123" s="1186">
        <v>81</v>
      </c>
      <c r="Q123" s="1175">
        <f t="shared" si="11"/>
        <v>161</v>
      </c>
      <c r="R123" s="1176" t="s">
        <v>32</v>
      </c>
      <c r="S123" s="1177" t="s">
        <v>33</v>
      </c>
      <c r="T123" s="1175"/>
      <c r="U123" s="1440">
        <v>46234.5</v>
      </c>
      <c r="V123" s="1239" t="s">
        <v>523</v>
      </c>
      <c r="W123" s="1181" t="s">
        <v>860</v>
      </c>
      <c r="X123" s="1181">
        <v>1022155</v>
      </c>
      <c r="Y123" s="1181" t="s">
        <v>1199</v>
      </c>
      <c r="Z123" s="1181"/>
    </row>
    <row r="124" spans="1:26" ht="25.5">
      <c r="A124" s="1172" t="s">
        <v>119</v>
      </c>
      <c r="B124" s="1172" t="s">
        <v>92</v>
      </c>
      <c r="C124" s="1186" t="s">
        <v>1211</v>
      </c>
      <c r="D124" s="1172" t="s">
        <v>88</v>
      </c>
      <c r="E124" s="1173">
        <v>46236.166666666664</v>
      </c>
      <c r="F124" s="1172">
        <v>11.9</v>
      </c>
      <c r="G124" s="1172">
        <v>121564</v>
      </c>
      <c r="H124" s="1484" t="s">
        <v>1023</v>
      </c>
      <c r="I124" s="1172"/>
      <c r="J124" s="1172"/>
      <c r="K124" s="1172"/>
      <c r="L124" s="1172"/>
      <c r="M124" s="1186">
        <v>54</v>
      </c>
      <c r="N124" s="1186">
        <v>27</v>
      </c>
      <c r="O124" s="1186">
        <v>27</v>
      </c>
      <c r="P124" s="1186">
        <v>53</v>
      </c>
      <c r="Q124" s="1175">
        <f t="shared" si="11"/>
        <v>161</v>
      </c>
      <c r="R124" s="1176" t="s">
        <v>32</v>
      </c>
      <c r="S124" s="1177" t="s">
        <v>33</v>
      </c>
      <c r="T124" s="1175"/>
      <c r="U124" s="1440">
        <v>46234.5</v>
      </c>
      <c r="V124" s="1239" t="s">
        <v>523</v>
      </c>
      <c r="W124" s="1181" t="s">
        <v>860</v>
      </c>
      <c r="X124" s="1181">
        <v>1022156</v>
      </c>
      <c r="Y124" s="1181" t="s">
        <v>1199</v>
      </c>
      <c r="Z124" s="1181"/>
    </row>
    <row r="125" spans="1:26">
      <c r="A125" s="1214" t="s">
        <v>19</v>
      </c>
      <c r="B125" s="1209"/>
      <c r="C125" s="1209"/>
      <c r="D125" s="1209"/>
      <c r="E125" s="1214"/>
      <c r="F125" s="1209"/>
      <c r="G125" s="1209"/>
      <c r="H125" s="1209"/>
      <c r="I125" s="1214">
        <f ca="1">SUM(I119:I140)</f>
        <v>0</v>
      </c>
      <c r="J125" s="1214">
        <f ca="1">SUM(J119:J140)</f>
        <v>0</v>
      </c>
      <c r="K125" s="1214">
        <f ca="1">SUM(K119:K141)</f>
        <v>0</v>
      </c>
      <c r="L125" s="1214">
        <f t="shared" ref="L125:Q125" si="12">SUM(L119:L124)</f>
        <v>0</v>
      </c>
      <c r="M125" s="1214">
        <f t="shared" si="12"/>
        <v>135</v>
      </c>
      <c r="N125" s="1214">
        <f t="shared" si="12"/>
        <v>215</v>
      </c>
      <c r="O125" s="1214">
        <f t="shared" si="12"/>
        <v>269</v>
      </c>
      <c r="P125" s="1214">
        <f t="shared" si="12"/>
        <v>267</v>
      </c>
      <c r="Q125" s="1214">
        <f t="shared" si="12"/>
        <v>886</v>
      </c>
      <c r="R125" s="1215"/>
      <c r="S125" s="1215"/>
      <c r="T125" s="1215"/>
      <c r="U125" s="1215"/>
      <c r="V125" s="1215"/>
      <c r="W125" s="1215"/>
      <c r="X125" s="1215"/>
      <c r="Y125" s="1215"/>
      <c r="Z125" s="1215"/>
    </row>
    <row r="126" spans="1:26">
      <c r="A126" s="1216"/>
      <c r="B126" s="1216"/>
      <c r="C126" s="1216"/>
      <c r="D126" s="1216"/>
      <c r="E126" s="1216"/>
      <c r="F126" s="1217"/>
      <c r="G126" s="1217"/>
      <c r="H126" s="1216"/>
      <c r="I126" s="1216"/>
      <c r="J126" s="1216"/>
      <c r="K126" s="1216"/>
      <c r="L126" s="1216"/>
      <c r="M126" s="1216"/>
      <c r="N126" s="1216"/>
      <c r="O126" s="1216"/>
      <c r="P126" s="1216"/>
      <c r="Q126" s="1216"/>
      <c r="R126" s="1216"/>
      <c r="S126" s="1216"/>
      <c r="T126" s="1216"/>
      <c r="U126" s="1216"/>
      <c r="V126" s="1216"/>
      <c r="W126" s="1216"/>
      <c r="X126" s="1216"/>
      <c r="Y126" s="1216"/>
    </row>
    <row r="127" spans="1:26">
      <c r="A127" s="1218" t="s">
        <v>34</v>
      </c>
      <c r="B127" s="1552"/>
      <c r="C127" s="1552"/>
      <c r="D127" s="1552"/>
      <c r="E127" s="1216"/>
      <c r="F127" s="1216"/>
      <c r="G127" s="1216"/>
      <c r="H127" s="1216"/>
      <c r="I127" s="1216"/>
      <c r="J127" s="1216"/>
      <c r="K127" s="1553"/>
      <c r="L127" s="1553"/>
      <c r="M127" s="1553"/>
      <c r="N127" s="1216"/>
      <c r="O127" s="1216"/>
      <c r="P127" s="1216"/>
      <c r="Q127" s="1216"/>
      <c r="R127" s="1216"/>
      <c r="S127" s="1216"/>
      <c r="T127" s="1216"/>
      <c r="U127" s="1216"/>
      <c r="V127" s="1216"/>
      <c r="W127" s="1216"/>
      <c r="X127" s="1216"/>
      <c r="Y127" s="1216"/>
    </row>
    <row r="128" spans="1:26" ht="18">
      <c r="A128" s="1220" t="s">
        <v>35</v>
      </c>
      <c r="B128" s="1221" t="s">
        <v>36</v>
      </c>
      <c r="C128" s="1222" t="s">
        <v>37</v>
      </c>
      <c r="D128" s="1219"/>
      <c r="E128" s="1216"/>
      <c r="F128" s="1216"/>
      <c r="G128" s="1216"/>
      <c r="H128" s="1216"/>
      <c r="I128" s="1216"/>
      <c r="J128" s="1216"/>
      <c r="K128" s="1216"/>
      <c r="L128" s="1216"/>
      <c r="M128" s="1216"/>
      <c r="N128" s="1216"/>
      <c r="O128" s="1216"/>
      <c r="P128" s="1216"/>
      <c r="Q128" s="1216"/>
      <c r="R128" s="1216"/>
      <c r="S128" s="1216"/>
      <c r="T128" s="1216"/>
      <c r="U128" s="1216"/>
      <c r="V128" s="1216"/>
      <c r="W128" s="1216"/>
      <c r="X128" s="1216"/>
      <c r="Y128" s="1216"/>
    </row>
    <row r="129" spans="1:26">
      <c r="A129" s="1194" t="s">
        <v>161</v>
      </c>
      <c r="B129" s="1548" t="s">
        <v>39</v>
      </c>
      <c r="C129" s="1548"/>
      <c r="D129" s="1223"/>
      <c r="E129" s="1224" t="s">
        <v>40</v>
      </c>
      <c r="F129" s="1216"/>
      <c r="G129" s="1216"/>
      <c r="H129" s="1060" t="s">
        <v>1212</v>
      </c>
      <c r="I129" s="1216"/>
      <c r="J129" s="1216"/>
      <c r="K129" s="1216"/>
      <c r="L129" s="1216"/>
      <c r="M129" s="1216"/>
      <c r="N129" s="1216"/>
      <c r="O129" s="1216"/>
      <c r="P129" s="1216"/>
      <c r="Q129" s="1216"/>
      <c r="R129" s="1216"/>
      <c r="S129" s="1216"/>
      <c r="T129" s="1216"/>
      <c r="U129" s="1216"/>
      <c r="V129" s="1216"/>
      <c r="W129" s="1216"/>
      <c r="X129" s="1216"/>
      <c r="Y129" s="1216"/>
    </row>
    <row r="130" spans="1:26">
      <c r="A130" s="1195" t="s">
        <v>169</v>
      </c>
      <c r="B130" s="1554" t="s">
        <v>41</v>
      </c>
      <c r="C130" s="1554"/>
      <c r="D130" s="1216"/>
      <c r="E130" s="1216"/>
      <c r="F130" s="1216"/>
      <c r="G130" s="1216"/>
      <c r="H130" s="1216"/>
      <c r="I130" s="1216"/>
      <c r="J130" s="1216"/>
      <c r="K130" s="1216"/>
      <c r="L130" s="1216"/>
      <c r="M130" s="1216"/>
      <c r="N130" s="1216"/>
      <c r="O130" s="1216"/>
      <c r="P130" s="1216"/>
      <c r="Q130" s="1216"/>
      <c r="R130" s="1216"/>
      <c r="S130" s="1216"/>
      <c r="T130" s="1216"/>
      <c r="U130" s="1216"/>
      <c r="V130" s="1216"/>
      <c r="W130" s="1216"/>
      <c r="X130" s="1216"/>
      <c r="Y130" s="1216"/>
    </row>
    <row r="131" spans="1:26">
      <c r="A131" s="1225" t="s">
        <v>42</v>
      </c>
      <c r="B131" s="1555"/>
      <c r="C131" s="1555"/>
      <c r="D131" s="1216"/>
      <c r="E131" s="1216"/>
      <c r="F131" s="1216"/>
      <c r="G131" s="1216"/>
      <c r="H131" s="1216"/>
      <c r="I131" s="1216"/>
      <c r="J131" s="1216"/>
      <c r="K131" s="1216"/>
      <c r="L131" s="1216"/>
      <c r="M131" s="1216"/>
      <c r="N131" s="1216"/>
      <c r="O131" s="1216"/>
      <c r="P131" s="1216"/>
      <c r="Q131" s="1216"/>
      <c r="R131" s="1216"/>
      <c r="S131" s="1216"/>
      <c r="T131" s="1216"/>
      <c r="U131" s="1216"/>
      <c r="V131" s="1216"/>
      <c r="W131" s="1216"/>
      <c r="X131" s="1216"/>
      <c r="Y131" s="1216"/>
    </row>
    <row r="132" spans="1:26">
      <c r="A132" s="1225" t="s">
        <v>42</v>
      </c>
      <c r="B132" s="1555"/>
      <c r="C132" s="1555"/>
      <c r="F132" s="1216"/>
      <c r="G132" s="1216"/>
      <c r="H132" s="1216"/>
      <c r="I132" s="1216"/>
      <c r="J132" s="1216"/>
      <c r="K132" s="1216"/>
      <c r="L132" s="1216"/>
      <c r="M132" s="1216"/>
      <c r="N132" s="1216"/>
      <c r="O132" s="1216"/>
      <c r="P132" s="1216"/>
      <c r="Q132" s="1216"/>
      <c r="R132" s="1216"/>
      <c r="S132" s="1216"/>
      <c r="T132" s="1216"/>
      <c r="U132" s="1216"/>
      <c r="V132" s="1216"/>
      <c r="W132" s="1216"/>
      <c r="X132" s="1216"/>
      <c r="Y132" s="1216"/>
    </row>
    <row r="133" spans="1:26">
      <c r="A133" s="1225" t="s">
        <v>43</v>
      </c>
      <c r="B133" s="1556"/>
      <c r="C133" s="1556"/>
      <c r="D133" s="1216"/>
      <c r="E133" s="1216"/>
      <c r="F133" s="1216"/>
      <c r="G133" s="1216"/>
      <c r="H133" s="1216"/>
      <c r="I133" s="1216"/>
      <c r="J133" s="1216"/>
      <c r="K133" s="1216"/>
      <c r="L133" s="1216"/>
      <c r="M133" s="1216"/>
      <c r="N133" s="1216"/>
      <c r="O133" s="1216"/>
      <c r="P133" s="1216"/>
      <c r="Q133" s="1216"/>
      <c r="R133" s="1216"/>
      <c r="S133" s="1216"/>
      <c r="T133" s="1216"/>
      <c r="U133" s="1216"/>
      <c r="V133" s="1216"/>
      <c r="W133" s="1216"/>
      <c r="X133" s="1216"/>
      <c r="Y133" s="1216"/>
    </row>
    <row r="134" spans="1:26">
      <c r="A134" s="1225" t="s">
        <v>44</v>
      </c>
      <c r="B134" s="1557"/>
      <c r="C134" s="1557"/>
      <c r="D134" s="1216"/>
      <c r="E134" s="1216"/>
      <c r="F134" s="1216"/>
      <c r="G134" s="1216"/>
      <c r="H134" s="1216"/>
      <c r="I134" s="1216"/>
      <c r="J134" s="1216"/>
      <c r="K134" s="1216"/>
      <c r="L134" s="1216"/>
      <c r="M134" s="1216"/>
      <c r="N134" s="1216"/>
      <c r="O134" s="1216"/>
      <c r="P134" s="1216"/>
      <c r="Q134" s="1216"/>
      <c r="R134" s="1216"/>
      <c r="S134" s="1216"/>
      <c r="T134" s="1216"/>
      <c r="U134" s="1216"/>
      <c r="V134" s="1216"/>
      <c r="W134" s="1216"/>
      <c r="X134" s="1216"/>
      <c r="Y134" s="1216"/>
    </row>
    <row r="136" spans="1:26" ht="23.25" customHeight="1">
      <c r="A136" s="1549" t="s">
        <v>1213</v>
      </c>
      <c r="B136" s="1549"/>
      <c r="C136" s="1549"/>
      <c r="D136" s="1549"/>
      <c r="E136" s="1549"/>
      <c r="F136" s="1549"/>
      <c r="G136" s="1208" t="s">
        <v>261</v>
      </c>
      <c r="H136" s="1209"/>
      <c r="I136" s="1549" t="s">
        <v>84</v>
      </c>
      <c r="J136" s="1549"/>
      <c r="K136" s="1549"/>
      <c r="L136" s="1549"/>
      <c r="M136" s="1549"/>
      <c r="N136" s="1549"/>
      <c r="O136" s="1549"/>
      <c r="P136" s="1549"/>
      <c r="Q136" s="1549"/>
      <c r="R136" s="1550" t="s">
        <v>1214</v>
      </c>
      <c r="S136" s="1551"/>
      <c r="T136" s="1550"/>
      <c r="U136" s="1550"/>
      <c r="V136" s="1550"/>
      <c r="W136" s="1550"/>
      <c r="X136" s="1550"/>
      <c r="Y136" s="1550"/>
      <c r="Z136" s="1550"/>
    </row>
    <row r="137" spans="1:26" ht="26.25">
      <c r="A137" s="1210" t="s">
        <v>3</v>
      </c>
      <c r="B137" s="1210" t="s">
        <v>4</v>
      </c>
      <c r="C137" s="1210" t="s">
        <v>5</v>
      </c>
      <c r="D137" s="1210" t="s">
        <v>6</v>
      </c>
      <c r="E137" s="1210" t="s">
        <v>7</v>
      </c>
      <c r="F137" s="1210" t="s">
        <v>8</v>
      </c>
      <c r="G137" s="1210" t="s">
        <v>9</v>
      </c>
      <c r="H137" s="1211" t="s">
        <v>10</v>
      </c>
      <c r="I137" s="1227" t="s">
        <v>11</v>
      </c>
      <c r="J137" s="1227" t="s">
        <v>12</v>
      </c>
      <c r="K137" s="1227" t="s">
        <v>13</v>
      </c>
      <c r="L137" s="1227" t="s">
        <v>14</v>
      </c>
      <c r="M137" s="1227" t="s">
        <v>15</v>
      </c>
      <c r="N137" s="1227" t="s">
        <v>16</v>
      </c>
      <c r="O137" s="1227" t="s">
        <v>17</v>
      </c>
      <c r="P137" s="1212" t="s">
        <v>18</v>
      </c>
      <c r="Q137" s="1210" t="s">
        <v>19</v>
      </c>
      <c r="R137" s="1210" t="s">
        <v>20</v>
      </c>
      <c r="S137" s="1213" t="s">
        <v>21</v>
      </c>
      <c r="T137" s="1213" t="s">
        <v>22</v>
      </c>
      <c r="U137" s="1419" t="s">
        <v>857</v>
      </c>
      <c r="V137" s="1210" t="s">
        <v>24</v>
      </c>
      <c r="W137" s="1210" t="s">
        <v>25</v>
      </c>
      <c r="X137" s="1210" t="s">
        <v>26</v>
      </c>
      <c r="Y137" s="1210" t="s">
        <v>27</v>
      </c>
      <c r="Z137" s="1210" t="s">
        <v>28</v>
      </c>
    </row>
    <row r="138" spans="1:26" ht="25.5">
      <c r="A138" s="1172" t="s">
        <v>120</v>
      </c>
      <c r="B138" s="1172" t="s">
        <v>1215</v>
      </c>
      <c r="C138" s="1186" t="s">
        <v>1216</v>
      </c>
      <c r="D138" s="1173" t="s">
        <v>136</v>
      </c>
      <c r="E138" s="1173">
        <v>46237.083333333336</v>
      </c>
      <c r="F138" s="1172">
        <v>14.8</v>
      </c>
      <c r="G138" s="1172">
        <v>121519</v>
      </c>
      <c r="H138" s="1174" t="s">
        <v>1217</v>
      </c>
      <c r="I138" s="1172"/>
      <c r="J138" s="1172"/>
      <c r="K138" s="1172"/>
      <c r="L138" s="1172"/>
      <c r="M138" s="1172"/>
      <c r="N138" s="1172"/>
      <c r="O138" s="1178">
        <v>101</v>
      </c>
      <c r="P138" s="1172">
        <v>60</v>
      </c>
      <c r="Q138" s="1175">
        <f t="shared" ref="Q138:Q143" si="13">SUM(I138:P138)</f>
        <v>161</v>
      </c>
      <c r="R138" s="1176" t="s">
        <v>32</v>
      </c>
      <c r="S138" s="1177" t="s">
        <v>33</v>
      </c>
      <c r="T138" s="1454" t="b">
        <v>1</v>
      </c>
      <c r="U138" s="1440">
        <v>46231.5</v>
      </c>
      <c r="V138" s="1207" t="s">
        <v>100</v>
      </c>
      <c r="W138" s="1181" t="s">
        <v>860</v>
      </c>
      <c r="X138" s="1181">
        <v>1022143</v>
      </c>
      <c r="Y138" s="1181" t="s">
        <v>1173</v>
      </c>
      <c r="Z138" s="1181" t="s">
        <v>1062</v>
      </c>
    </row>
    <row r="139" spans="1:26" ht="25.5">
      <c r="A139" s="1172" t="s">
        <v>120</v>
      </c>
      <c r="B139" s="1172" t="s">
        <v>1215</v>
      </c>
      <c r="C139" s="1350" t="s">
        <v>1178</v>
      </c>
      <c r="D139" s="1173" t="s">
        <v>136</v>
      </c>
      <c r="E139" s="1173">
        <v>46237.083333333336</v>
      </c>
      <c r="F139" s="1172">
        <v>14.8</v>
      </c>
      <c r="G139" s="1172">
        <v>121520</v>
      </c>
      <c r="H139" s="1174" t="s">
        <v>1217</v>
      </c>
      <c r="I139" s="1172"/>
      <c r="J139" s="1172"/>
      <c r="K139" s="1172"/>
      <c r="L139" s="1172"/>
      <c r="M139" s="1172"/>
      <c r="N139" s="1172"/>
      <c r="O139" s="1186">
        <v>71</v>
      </c>
      <c r="P139" s="1186">
        <v>90</v>
      </c>
      <c r="Q139" s="1175">
        <f t="shared" si="13"/>
        <v>161</v>
      </c>
      <c r="R139" s="1176" t="s">
        <v>32</v>
      </c>
      <c r="S139" s="1177" t="s">
        <v>33</v>
      </c>
      <c r="T139" s="1454" t="b">
        <v>1</v>
      </c>
      <c r="U139" s="1440">
        <v>46231.5</v>
      </c>
      <c r="V139" s="1207" t="s">
        <v>100</v>
      </c>
      <c r="W139" s="1181" t="s">
        <v>860</v>
      </c>
      <c r="X139" s="1181">
        <v>1022144</v>
      </c>
      <c r="Y139" s="1181" t="s">
        <v>1173</v>
      </c>
      <c r="Z139" s="1181" t="s">
        <v>1062</v>
      </c>
    </row>
    <row r="140" spans="1:26" ht="25.5">
      <c r="A140" s="1172" t="s">
        <v>165</v>
      </c>
      <c r="B140" s="1172" t="s">
        <v>1215</v>
      </c>
      <c r="C140" s="1186" t="s">
        <v>1218</v>
      </c>
      <c r="D140" s="1173" t="s">
        <v>136</v>
      </c>
      <c r="E140" s="1173">
        <v>46237.083333333336</v>
      </c>
      <c r="F140" s="1172">
        <v>14.8</v>
      </c>
      <c r="G140" s="1172">
        <v>121521</v>
      </c>
      <c r="H140" s="1484" t="s">
        <v>1023</v>
      </c>
      <c r="I140" s="1172"/>
      <c r="J140" s="1172"/>
      <c r="K140" s="1172"/>
      <c r="L140" s="1172"/>
      <c r="M140" s="1172"/>
      <c r="N140" s="1172"/>
      <c r="O140" s="1186">
        <v>101</v>
      </c>
      <c r="P140" s="1186">
        <v>60</v>
      </c>
      <c r="Q140" s="1175">
        <f t="shared" si="13"/>
        <v>161</v>
      </c>
      <c r="R140" s="1176" t="s">
        <v>32</v>
      </c>
      <c r="S140" s="1177" t="s">
        <v>33</v>
      </c>
      <c r="T140" s="1175"/>
      <c r="U140" s="1440">
        <v>46231.5</v>
      </c>
      <c r="V140" s="1207" t="s">
        <v>100</v>
      </c>
      <c r="W140" s="1181" t="s">
        <v>860</v>
      </c>
      <c r="X140" s="1181">
        <v>1022145</v>
      </c>
      <c r="Y140" s="1181" t="s">
        <v>1173</v>
      </c>
      <c r="Z140" s="1181" t="s">
        <v>1174</v>
      </c>
    </row>
    <row r="141" spans="1:26">
      <c r="A141" s="1178" t="s">
        <v>137</v>
      </c>
      <c r="B141" s="1178" t="s">
        <v>80</v>
      </c>
      <c r="C141" s="1186" t="s">
        <v>1219</v>
      </c>
      <c r="D141" s="1178" t="s">
        <v>117</v>
      </c>
      <c r="E141" s="1179">
        <v>46236.402777777781</v>
      </c>
      <c r="F141" s="1178">
        <v>12.9</v>
      </c>
      <c r="G141" s="1178">
        <v>121522</v>
      </c>
      <c r="H141" s="1205" t="s">
        <v>160</v>
      </c>
      <c r="I141" s="1178"/>
      <c r="J141" s="1178"/>
      <c r="K141" s="1178"/>
      <c r="L141" s="1178"/>
      <c r="M141" s="1178"/>
      <c r="N141" s="1178">
        <v>0</v>
      </c>
      <c r="O141" s="1178">
        <v>101</v>
      </c>
      <c r="P141" s="1178">
        <v>60</v>
      </c>
      <c r="Q141" s="1175">
        <f t="shared" si="13"/>
        <v>161</v>
      </c>
      <c r="R141" s="1176" t="s">
        <v>32</v>
      </c>
      <c r="S141" s="1177" t="s">
        <v>33</v>
      </c>
      <c r="T141" s="1175"/>
      <c r="U141" s="1440">
        <v>46231.583333333336</v>
      </c>
      <c r="V141" s="1207" t="s">
        <v>100</v>
      </c>
      <c r="W141" s="1181" t="s">
        <v>860</v>
      </c>
      <c r="X141" s="1181">
        <v>1022147</v>
      </c>
      <c r="Y141" s="1181" t="s">
        <v>1220</v>
      </c>
      <c r="Z141" s="1181"/>
    </row>
    <row r="142" spans="1:26" ht="25.5">
      <c r="A142" s="1172" t="s">
        <v>120</v>
      </c>
      <c r="B142" s="1172" t="s">
        <v>1215</v>
      </c>
      <c r="C142" s="1186" t="s">
        <v>1221</v>
      </c>
      <c r="D142" s="1172" t="s">
        <v>136</v>
      </c>
      <c r="E142" s="1173">
        <v>46237.791666666664</v>
      </c>
      <c r="F142" s="1172">
        <v>14.8</v>
      </c>
      <c r="G142" s="1172">
        <v>121523</v>
      </c>
      <c r="H142" s="1174" t="s">
        <v>1217</v>
      </c>
      <c r="I142" s="1172"/>
      <c r="J142" s="1172"/>
      <c r="K142" s="1172"/>
      <c r="L142" s="1172"/>
      <c r="M142" s="1172"/>
      <c r="N142" s="1186">
        <v>71</v>
      </c>
      <c r="O142" s="1237">
        <v>60</v>
      </c>
      <c r="P142" s="1186">
        <v>30</v>
      </c>
      <c r="Q142" s="1175">
        <f t="shared" si="13"/>
        <v>161</v>
      </c>
      <c r="R142" s="1176" t="s">
        <v>32</v>
      </c>
      <c r="S142" s="1177" t="s">
        <v>33</v>
      </c>
      <c r="T142" s="1454" t="b">
        <v>1</v>
      </c>
      <c r="U142" s="1440">
        <v>46233.375</v>
      </c>
      <c r="V142" s="1207" t="s">
        <v>100</v>
      </c>
      <c r="W142" s="1181" t="s">
        <v>860</v>
      </c>
      <c r="X142" s="1181">
        <v>1022149</v>
      </c>
      <c r="Y142" s="1181" t="s">
        <v>1173</v>
      </c>
      <c r="Z142" s="1181" t="s">
        <v>1062</v>
      </c>
    </row>
    <row r="143" spans="1:26" ht="25.5">
      <c r="A143" s="1172" t="s">
        <v>114</v>
      </c>
      <c r="B143" s="1172" t="s">
        <v>417</v>
      </c>
      <c r="C143" s="1186" t="s">
        <v>1222</v>
      </c>
      <c r="D143" s="1172" t="s">
        <v>117</v>
      </c>
      <c r="E143" s="1173">
        <v>46236.763888888891</v>
      </c>
      <c r="F143" s="1172">
        <v>14.8</v>
      </c>
      <c r="G143" s="1172">
        <v>121589</v>
      </c>
      <c r="H143" s="1484" t="s">
        <v>1023</v>
      </c>
      <c r="I143" s="1172"/>
      <c r="J143" s="1172"/>
      <c r="K143" s="1172"/>
      <c r="L143" s="1172"/>
      <c r="M143" s="1172"/>
      <c r="N143" s="1172">
        <v>0</v>
      </c>
      <c r="O143" s="1186">
        <v>71</v>
      </c>
      <c r="P143" s="1172">
        <v>90</v>
      </c>
      <c r="Q143" s="1175">
        <f t="shared" si="13"/>
        <v>161</v>
      </c>
      <c r="R143" s="1176" t="s">
        <v>32</v>
      </c>
      <c r="S143" s="1177" t="s">
        <v>33</v>
      </c>
      <c r="T143" s="1454" t="b">
        <v>1</v>
      </c>
      <c r="U143" s="1440">
        <v>46231.5</v>
      </c>
      <c r="V143" s="1207" t="s">
        <v>100</v>
      </c>
      <c r="W143" s="1181" t="s">
        <v>860</v>
      </c>
      <c r="X143" s="1181">
        <v>1022150</v>
      </c>
      <c r="Y143" s="1181" t="s">
        <v>1220</v>
      </c>
      <c r="Z143" s="1181"/>
    </row>
    <row r="144" spans="1:26">
      <c r="A144" s="1214" t="s">
        <v>19</v>
      </c>
      <c r="B144" s="1209"/>
      <c r="C144" s="1209"/>
      <c r="D144" s="1209"/>
      <c r="E144" s="1214"/>
      <c r="F144" s="1209"/>
      <c r="G144" s="1209"/>
      <c r="H144" s="1209"/>
      <c r="I144" s="1214">
        <f ca="1">SUM(I46:I160)</f>
        <v>0</v>
      </c>
      <c r="J144" s="1214">
        <f ca="1">SUM(J46:J160)</f>
        <v>0</v>
      </c>
      <c r="K144" s="1214">
        <f ca="1">SUM(K46:K143)</f>
        <v>0</v>
      </c>
      <c r="L144" s="1214">
        <f ca="1">SUM(L46:L143)</f>
        <v>0</v>
      </c>
      <c r="M144" s="1214">
        <f>SUM(M138:M143)</f>
        <v>0</v>
      </c>
      <c r="N144" s="1214">
        <f>SUM(N138:N143)</f>
        <v>71</v>
      </c>
      <c r="O144" s="1214">
        <f>SUM(O138:O143)</f>
        <v>505</v>
      </c>
      <c r="P144" s="1214">
        <f>SUM(P138:P143)</f>
        <v>390</v>
      </c>
      <c r="Q144" s="1214">
        <f>SUM(Q138:Q143)</f>
        <v>966</v>
      </c>
      <c r="R144" s="1215"/>
      <c r="S144" s="1215"/>
      <c r="T144" s="1215"/>
      <c r="U144" s="1215"/>
      <c r="V144" s="1215"/>
      <c r="W144" s="1215"/>
      <c r="X144" s="1215"/>
      <c r="Y144" s="1215"/>
      <c r="Z144" s="1215"/>
    </row>
    <row r="145" spans="1:26">
      <c r="A145" s="1216"/>
      <c r="B145" s="1216"/>
      <c r="C145" s="1216"/>
      <c r="D145" s="1216"/>
      <c r="E145" s="1216"/>
      <c r="F145" s="1217"/>
      <c r="G145" s="1217"/>
      <c r="H145" s="1216"/>
      <c r="I145" s="1216"/>
      <c r="J145" s="1216"/>
      <c r="K145" s="1216"/>
      <c r="L145" s="1216"/>
      <c r="M145" s="1216"/>
      <c r="N145" s="1216"/>
      <c r="O145" s="1216"/>
      <c r="P145" s="1216"/>
      <c r="Q145" s="1216"/>
      <c r="R145" s="1216"/>
      <c r="S145" s="1216"/>
      <c r="T145" s="1216"/>
      <c r="U145" s="1216"/>
      <c r="V145" s="1216"/>
      <c r="W145" s="1216"/>
      <c r="X145" s="1216"/>
      <c r="Y145" s="1216"/>
    </row>
    <row r="146" spans="1:26">
      <c r="A146" s="1218" t="s">
        <v>34</v>
      </c>
      <c r="B146" s="1552"/>
      <c r="C146" s="1552"/>
      <c r="D146" s="1552"/>
      <c r="E146" s="1216"/>
      <c r="F146" s="1216"/>
      <c r="G146" s="1216"/>
      <c r="H146" s="1216"/>
      <c r="I146" s="1216"/>
      <c r="J146" s="1216"/>
      <c r="K146" s="1553"/>
      <c r="L146" s="1553"/>
      <c r="M146" s="1553"/>
      <c r="N146" s="1216"/>
      <c r="O146" s="1216"/>
      <c r="P146" s="1216"/>
      <c r="Q146" s="1216"/>
      <c r="R146" s="1216"/>
      <c r="S146" s="1216"/>
      <c r="T146" s="1216"/>
      <c r="U146" s="1216"/>
      <c r="V146" s="1216"/>
      <c r="W146" s="1216"/>
      <c r="X146" s="1216"/>
      <c r="Y146" s="1216"/>
    </row>
    <row r="147" spans="1:26" ht="18">
      <c r="A147" s="1220" t="s">
        <v>35</v>
      </c>
      <c r="B147" s="1221" t="s">
        <v>36</v>
      </c>
      <c r="C147" s="1222" t="s">
        <v>37</v>
      </c>
      <c r="D147" s="1219"/>
      <c r="E147" s="1216"/>
      <c r="F147" s="1216"/>
      <c r="G147" s="1216"/>
      <c r="H147" s="1216"/>
      <c r="I147" s="1216"/>
      <c r="J147" s="1216"/>
      <c r="K147" s="1216"/>
      <c r="L147" s="1216"/>
      <c r="M147" s="1216"/>
      <c r="N147" s="1216"/>
      <c r="O147" s="1216"/>
      <c r="P147" s="1216"/>
      <c r="Q147" s="1216"/>
      <c r="R147" s="1216"/>
      <c r="S147" s="1216"/>
      <c r="T147" s="1216"/>
      <c r="U147" s="1216"/>
      <c r="V147" s="1216"/>
      <c r="W147" s="1216"/>
      <c r="X147" s="1216"/>
      <c r="Y147" s="1216"/>
    </row>
    <row r="148" spans="1:26">
      <c r="A148" s="1232" t="s">
        <v>100</v>
      </c>
      <c r="B148" s="1617" t="s">
        <v>1223</v>
      </c>
      <c r="C148" s="1617"/>
      <c r="D148" s="1223"/>
      <c r="E148" s="1224" t="s">
        <v>40</v>
      </c>
      <c r="F148" s="1216"/>
      <c r="G148" s="1216"/>
      <c r="H148" s="1216"/>
      <c r="I148" s="1216"/>
      <c r="J148" s="1216"/>
      <c r="K148" s="1216"/>
      <c r="L148" s="1216"/>
      <c r="M148" s="1216"/>
      <c r="N148" s="1216"/>
      <c r="O148" s="1216"/>
      <c r="P148" s="1216"/>
      <c r="Q148" s="1216"/>
      <c r="R148" s="1216"/>
      <c r="S148" s="1216"/>
      <c r="T148" s="1216"/>
      <c r="U148" s="1216"/>
      <c r="V148" s="1216"/>
      <c r="W148" s="1216"/>
      <c r="X148" s="1216"/>
      <c r="Y148" s="1216"/>
    </row>
    <row r="149" spans="1:26">
      <c r="A149" s="1195"/>
      <c r="B149" s="1554"/>
      <c r="C149" s="1554"/>
      <c r="D149" s="1216"/>
      <c r="E149" s="1216"/>
      <c r="F149" s="1216"/>
      <c r="G149" s="1216"/>
      <c r="H149" s="1216"/>
      <c r="I149" s="1216"/>
      <c r="J149" s="1216"/>
      <c r="K149" s="1216"/>
      <c r="L149" s="1216"/>
      <c r="M149" s="1216"/>
      <c r="N149" s="1216"/>
      <c r="O149" s="1216"/>
      <c r="P149" s="1216"/>
      <c r="Q149" s="1216"/>
      <c r="R149" s="1216"/>
      <c r="S149" s="1216"/>
      <c r="T149" s="1216"/>
      <c r="U149" s="1216"/>
      <c r="V149" s="1216"/>
      <c r="W149" s="1216"/>
      <c r="X149" s="1216"/>
      <c r="Y149" s="1216"/>
    </row>
    <row r="150" spans="1:26">
      <c r="A150" s="1225" t="s">
        <v>42</v>
      </c>
      <c r="B150" s="1555" t="s">
        <v>1224</v>
      </c>
      <c r="C150" s="1555"/>
      <c r="D150" s="1216"/>
      <c r="E150" s="1216"/>
      <c r="F150" s="1216"/>
      <c r="G150" s="1216"/>
      <c r="H150" s="1216"/>
      <c r="I150" s="1216"/>
      <c r="J150" s="1216"/>
      <c r="K150" s="1216"/>
      <c r="L150" s="1216"/>
      <c r="M150" s="1216"/>
      <c r="N150" s="1216"/>
      <c r="O150" s="1216"/>
      <c r="P150" s="1216"/>
      <c r="Q150" s="1216"/>
      <c r="R150" s="1216"/>
      <c r="S150" s="1216"/>
      <c r="T150" s="1216"/>
      <c r="U150" s="1216"/>
      <c r="V150" s="1216"/>
      <c r="W150" s="1216"/>
      <c r="X150" s="1216"/>
      <c r="Y150" s="1216"/>
    </row>
    <row r="151" spans="1:26">
      <c r="A151" s="1225" t="s">
        <v>42</v>
      </c>
      <c r="B151" s="1555"/>
      <c r="C151" s="1555"/>
      <c r="F151" s="1216"/>
      <c r="G151" s="1216"/>
      <c r="H151" s="1216"/>
      <c r="I151" s="1216"/>
      <c r="J151" s="1216"/>
      <c r="K151" s="1216"/>
      <c r="L151" s="1216"/>
      <c r="M151" s="1216"/>
      <c r="N151" s="1216"/>
      <c r="O151" s="1216"/>
      <c r="P151" s="1216"/>
      <c r="Q151" s="1216"/>
      <c r="R151" s="1216"/>
      <c r="S151" s="1365"/>
      <c r="T151" s="1216"/>
      <c r="U151" s="1216"/>
      <c r="V151" s="1216"/>
      <c r="W151" s="1216"/>
      <c r="X151" s="1216"/>
      <c r="Y151" s="1216"/>
    </row>
    <row r="152" spans="1:26">
      <c r="A152" s="1225" t="s">
        <v>43</v>
      </c>
      <c r="B152" s="1568" t="s">
        <v>1225</v>
      </c>
      <c r="C152" s="1556"/>
      <c r="D152" s="1216"/>
      <c r="E152" s="1216"/>
      <c r="F152" s="1216"/>
      <c r="G152" s="1216"/>
      <c r="H152" s="1216"/>
      <c r="I152" s="1216"/>
      <c r="J152" s="1216"/>
      <c r="K152" s="1216"/>
      <c r="L152" s="1216"/>
      <c r="M152" s="1216"/>
      <c r="N152" s="1216"/>
      <c r="O152" s="1216"/>
      <c r="P152" s="1216"/>
      <c r="Q152" s="1216"/>
      <c r="R152" s="1216"/>
      <c r="S152" s="1216"/>
      <c r="T152" s="1216"/>
      <c r="U152" s="1216"/>
      <c r="V152" s="1216"/>
      <c r="W152" s="1216"/>
      <c r="X152" s="1216"/>
      <c r="Y152" s="1216"/>
    </row>
    <row r="153" spans="1:26">
      <c r="A153" s="1225" t="s">
        <v>44</v>
      </c>
      <c r="B153" s="1557"/>
      <c r="C153" s="1557"/>
      <c r="D153" s="1216"/>
      <c r="E153" s="1216"/>
      <c r="F153" s="1216"/>
      <c r="G153" s="1216"/>
      <c r="H153" s="1216"/>
      <c r="I153" s="1216"/>
      <c r="J153" s="1216"/>
      <c r="K153" s="1216"/>
      <c r="L153" s="1216"/>
      <c r="M153" s="1216"/>
      <c r="N153" s="1216"/>
      <c r="O153" s="1216"/>
      <c r="P153" s="1216"/>
      <c r="Q153" s="1216"/>
      <c r="R153" s="1216"/>
      <c r="S153" s="1216"/>
      <c r="T153" s="1216"/>
      <c r="U153" s="1216"/>
      <c r="V153" s="1216"/>
      <c r="W153" s="1216"/>
      <c r="X153" s="1216"/>
      <c r="Y153" s="1216"/>
    </row>
    <row r="155" spans="1:26" ht="23.25">
      <c r="A155" s="1549" t="s">
        <v>1226</v>
      </c>
      <c r="B155" s="1549"/>
      <c r="C155" s="1549"/>
      <c r="D155" s="1549"/>
      <c r="E155" s="1549"/>
      <c r="F155" s="1549"/>
      <c r="G155" s="1208"/>
      <c r="H155" s="1209"/>
      <c r="I155" s="1549" t="s">
        <v>84</v>
      </c>
      <c r="J155" s="1549"/>
      <c r="K155" s="1549"/>
      <c r="L155" s="1549"/>
      <c r="M155" s="1549"/>
      <c r="N155" s="1549"/>
      <c r="O155" s="1549"/>
      <c r="P155" s="1549"/>
      <c r="Q155" s="1549"/>
      <c r="R155" s="1550" t="s">
        <v>1214</v>
      </c>
      <c r="S155" s="1551"/>
      <c r="T155" s="1550"/>
      <c r="U155" s="1550"/>
      <c r="V155" s="1550"/>
      <c r="W155" s="1550"/>
      <c r="X155" s="1550"/>
      <c r="Y155" s="1550"/>
      <c r="Z155" s="1550"/>
    </row>
    <row r="156" spans="1:26" ht="26.25">
      <c r="A156" s="1210" t="s">
        <v>3</v>
      </c>
      <c r="B156" s="1210" t="s">
        <v>4</v>
      </c>
      <c r="C156" s="1210" t="s">
        <v>5</v>
      </c>
      <c r="D156" s="1210" t="s">
        <v>6</v>
      </c>
      <c r="E156" s="1210" t="s">
        <v>7</v>
      </c>
      <c r="F156" s="1210" t="s">
        <v>8</v>
      </c>
      <c r="G156" s="1210" t="s">
        <v>9</v>
      </c>
      <c r="H156" s="1211" t="s">
        <v>10</v>
      </c>
      <c r="I156" s="1227" t="s">
        <v>11</v>
      </c>
      <c r="J156" s="1227" t="s">
        <v>12</v>
      </c>
      <c r="K156" s="1227" t="s">
        <v>13</v>
      </c>
      <c r="L156" s="1227" t="s">
        <v>14</v>
      </c>
      <c r="M156" s="1227" t="s">
        <v>15</v>
      </c>
      <c r="N156" s="1227" t="s">
        <v>16</v>
      </c>
      <c r="O156" s="1227" t="s">
        <v>17</v>
      </c>
      <c r="P156" s="1212" t="s">
        <v>18</v>
      </c>
      <c r="Q156" s="1210" t="s">
        <v>19</v>
      </c>
      <c r="R156" s="1210" t="s">
        <v>20</v>
      </c>
      <c r="S156" s="1213" t="s">
        <v>21</v>
      </c>
      <c r="T156" s="1213" t="s">
        <v>22</v>
      </c>
      <c r="U156" s="1419" t="s">
        <v>857</v>
      </c>
      <c r="V156" s="1210" t="s">
        <v>24</v>
      </c>
      <c r="W156" s="1210" t="s">
        <v>25</v>
      </c>
      <c r="X156" s="1210" t="s">
        <v>26</v>
      </c>
      <c r="Y156" s="1210" t="s">
        <v>27</v>
      </c>
      <c r="Z156" s="1210" t="s">
        <v>28</v>
      </c>
    </row>
    <row r="157" spans="1:26" ht="25.5">
      <c r="A157" s="1172" t="s">
        <v>142</v>
      </c>
      <c r="B157" s="1172" t="s">
        <v>72</v>
      </c>
      <c r="C157" s="1186" t="s">
        <v>1227</v>
      </c>
      <c r="D157" s="1172" t="s">
        <v>71</v>
      </c>
      <c r="E157" s="1173">
        <v>46236.715277777781</v>
      </c>
      <c r="F157" s="1186">
        <v>17.2</v>
      </c>
      <c r="G157" s="1172">
        <v>121505</v>
      </c>
      <c r="H157" s="1470" t="s">
        <v>1228</v>
      </c>
      <c r="I157" s="1172"/>
      <c r="J157" s="1172"/>
      <c r="K157" s="1172"/>
      <c r="L157" s="1172"/>
      <c r="M157" s="1186">
        <v>71</v>
      </c>
      <c r="N157" s="1186">
        <v>90</v>
      </c>
      <c r="O157" s="1172"/>
      <c r="P157" s="1172"/>
      <c r="Q157" s="1175">
        <v>161</v>
      </c>
      <c r="R157" s="1175" t="s">
        <v>30</v>
      </c>
      <c r="S157" s="1175" t="s">
        <v>31</v>
      </c>
      <c r="T157" s="1175"/>
      <c r="U157" s="1440">
        <v>46234.5</v>
      </c>
      <c r="V157" s="1190" t="s">
        <v>169</v>
      </c>
      <c r="W157" s="1181"/>
      <c r="X157" s="1181">
        <v>1022137</v>
      </c>
      <c r="Y157" s="1181" t="s">
        <v>1229</v>
      </c>
      <c r="Z157" s="1181"/>
    </row>
    <row r="158" spans="1:26">
      <c r="A158" s="1172" t="s">
        <v>86</v>
      </c>
      <c r="B158" s="1172" t="s">
        <v>80</v>
      </c>
      <c r="C158" s="1186" t="s">
        <v>1230</v>
      </c>
      <c r="D158" s="1172" t="s">
        <v>117</v>
      </c>
      <c r="E158" s="1173">
        <v>46237.402777777781</v>
      </c>
      <c r="F158" s="1172">
        <v>12.9</v>
      </c>
      <c r="G158" s="1172">
        <v>121565</v>
      </c>
      <c r="H158" s="1174" t="s">
        <v>1231</v>
      </c>
      <c r="I158" s="1172"/>
      <c r="J158" s="1172"/>
      <c r="K158" s="1172"/>
      <c r="L158" s="1186">
        <v>161</v>
      </c>
      <c r="M158" s="1172"/>
      <c r="N158" s="1172"/>
      <c r="O158" s="1172"/>
      <c r="P158" s="1172"/>
      <c r="Q158" s="1175">
        <f>SUM(I158:P158)</f>
        <v>161</v>
      </c>
      <c r="R158" s="1176" t="s">
        <v>32</v>
      </c>
      <c r="S158" s="1177" t="s">
        <v>33</v>
      </c>
      <c r="T158" s="1175"/>
      <c r="U158" s="1440">
        <v>46231.583333333336</v>
      </c>
      <c r="V158" s="1189" t="s">
        <v>100</v>
      </c>
      <c r="W158" s="1181" t="s">
        <v>860</v>
      </c>
      <c r="X158" s="1181">
        <v>1022138</v>
      </c>
      <c r="Y158" s="1181" t="s">
        <v>1232</v>
      </c>
      <c r="Z158" s="1181"/>
    </row>
    <row r="159" spans="1:26">
      <c r="A159" s="1172" t="s">
        <v>133</v>
      </c>
      <c r="B159" s="1172" t="s">
        <v>134</v>
      </c>
      <c r="C159" s="1186" t="s">
        <v>1233</v>
      </c>
      <c r="D159" s="1172" t="s">
        <v>136</v>
      </c>
      <c r="E159" s="1173">
        <v>46237.083333333336</v>
      </c>
      <c r="F159" s="1172">
        <v>11.9</v>
      </c>
      <c r="G159" s="1172">
        <v>121566</v>
      </c>
      <c r="H159" s="1174" t="s">
        <v>1234</v>
      </c>
      <c r="I159" s="1172"/>
      <c r="J159" s="1172"/>
      <c r="K159" s="1172"/>
      <c r="L159" s="1172"/>
      <c r="M159" s="1172"/>
      <c r="N159" s="1186">
        <v>161</v>
      </c>
      <c r="O159" s="1172"/>
      <c r="P159" s="1172"/>
      <c r="Q159" s="1175">
        <f>SUM(I159:P159)</f>
        <v>161</v>
      </c>
      <c r="R159" s="1176" t="s">
        <v>32</v>
      </c>
      <c r="S159" s="1177" t="s">
        <v>33</v>
      </c>
      <c r="T159" s="1175"/>
      <c r="U159" s="1440">
        <v>46231.5</v>
      </c>
      <c r="V159" s="1189" t="s">
        <v>100</v>
      </c>
      <c r="W159" s="1181" t="s">
        <v>860</v>
      </c>
      <c r="X159" s="1181">
        <v>1022139</v>
      </c>
      <c r="Y159" s="1181" t="s">
        <v>1235</v>
      </c>
      <c r="Z159" s="1181" t="s">
        <v>1174</v>
      </c>
    </row>
    <row r="160" spans="1:26" ht="27.75" customHeight="1">
      <c r="A160" s="1172" t="s">
        <v>137</v>
      </c>
      <c r="B160" s="1172" t="s">
        <v>134</v>
      </c>
      <c r="C160" s="1186" t="s">
        <v>1236</v>
      </c>
      <c r="D160" s="1172" t="s">
        <v>136</v>
      </c>
      <c r="E160" s="1173">
        <v>46237.083333333336</v>
      </c>
      <c r="F160" s="1172">
        <v>11.9</v>
      </c>
      <c r="G160" s="1172">
        <v>121529</v>
      </c>
      <c r="H160" s="226" t="s">
        <v>1237</v>
      </c>
      <c r="I160" s="1172"/>
      <c r="J160" s="1172"/>
      <c r="K160" s="1172"/>
      <c r="L160" s="1172"/>
      <c r="M160" s="1478"/>
      <c r="N160" s="1186">
        <v>30</v>
      </c>
      <c r="O160" s="1186">
        <v>71</v>
      </c>
      <c r="P160" s="1172">
        <v>60</v>
      </c>
      <c r="Q160" s="1175">
        <f>SUM(I160:P160)</f>
        <v>161</v>
      </c>
      <c r="R160" s="1176" t="s">
        <v>32</v>
      </c>
      <c r="S160" s="1177" t="s">
        <v>33</v>
      </c>
      <c r="T160" s="1175"/>
      <c r="U160" s="1440">
        <v>46233.375</v>
      </c>
      <c r="V160" s="1189" t="s">
        <v>100</v>
      </c>
      <c r="W160" s="1181" t="s">
        <v>860</v>
      </c>
      <c r="X160" s="1181">
        <v>1022140</v>
      </c>
      <c r="Y160" s="1181" t="s">
        <v>1173</v>
      </c>
      <c r="Z160" s="1181" t="s">
        <v>1174</v>
      </c>
    </row>
    <row r="161" spans="1:26">
      <c r="A161" s="1172" t="s">
        <v>133</v>
      </c>
      <c r="B161" s="1172" t="s">
        <v>134</v>
      </c>
      <c r="C161" s="1186" t="s">
        <v>1238</v>
      </c>
      <c r="D161" s="1172" t="s">
        <v>136</v>
      </c>
      <c r="E161" s="1173">
        <v>46237.083333333336</v>
      </c>
      <c r="F161" s="1172">
        <v>11.9</v>
      </c>
      <c r="G161" s="1172">
        <v>121567</v>
      </c>
      <c r="H161" s="1242" t="s">
        <v>1239</v>
      </c>
      <c r="I161" s="1172"/>
      <c r="J161" s="1172"/>
      <c r="K161" s="1172"/>
      <c r="L161" s="1172"/>
      <c r="M161" s="1186">
        <v>30</v>
      </c>
      <c r="N161" s="1186">
        <v>131</v>
      </c>
      <c r="O161" s="1172">
        <v>0</v>
      </c>
      <c r="P161" s="1172"/>
      <c r="Q161" s="1175">
        <f>SUM(I161:P161)</f>
        <v>161</v>
      </c>
      <c r="R161" s="1176" t="s">
        <v>32</v>
      </c>
      <c r="S161" s="1177" t="s">
        <v>33</v>
      </c>
      <c r="T161" s="1175"/>
      <c r="U161" s="1440">
        <v>46231.5</v>
      </c>
      <c r="V161" s="1189" t="s">
        <v>100</v>
      </c>
      <c r="W161" s="1181" t="s">
        <v>860</v>
      </c>
      <c r="X161" s="1181">
        <v>1022141</v>
      </c>
      <c r="Y161" s="1181" t="s">
        <v>1173</v>
      </c>
      <c r="Z161" s="1181" t="s">
        <v>1174</v>
      </c>
    </row>
    <row r="162" spans="1:26">
      <c r="A162" s="1172" t="s">
        <v>133</v>
      </c>
      <c r="B162" s="1172" t="s">
        <v>134</v>
      </c>
      <c r="C162" s="1186" t="s">
        <v>1240</v>
      </c>
      <c r="D162" s="1172" t="s">
        <v>136</v>
      </c>
      <c r="E162" s="1173">
        <v>46237.083333333336</v>
      </c>
      <c r="F162" s="1172">
        <v>11.9</v>
      </c>
      <c r="G162" s="1172">
        <v>121568</v>
      </c>
      <c r="H162" s="1174" t="s">
        <v>1234</v>
      </c>
      <c r="I162" s="1172"/>
      <c r="J162" s="1172"/>
      <c r="K162" s="1172"/>
      <c r="L162" s="1172"/>
      <c r="M162" s="1186">
        <v>90</v>
      </c>
      <c r="N162" s="1186">
        <v>71</v>
      </c>
      <c r="O162" s="1172"/>
      <c r="P162" s="1172"/>
      <c r="Q162" s="1175">
        <f>SUM(I162:P162)</f>
        <v>161</v>
      </c>
      <c r="R162" s="1176" t="s">
        <v>32</v>
      </c>
      <c r="S162" s="1177" t="s">
        <v>33</v>
      </c>
      <c r="T162" s="1175"/>
      <c r="U162" s="1440">
        <v>46231.5</v>
      </c>
      <c r="V162" s="1189" t="s">
        <v>100</v>
      </c>
      <c r="W162" s="1181" t="s">
        <v>860</v>
      </c>
      <c r="X162" s="1181">
        <v>1022142</v>
      </c>
      <c r="Y162" s="1181" t="s">
        <v>1173</v>
      </c>
      <c r="Z162" s="1181" t="s">
        <v>1174</v>
      </c>
    </row>
    <row r="163" spans="1:26">
      <c r="A163" s="1214" t="s">
        <v>19</v>
      </c>
      <c r="B163" s="1209"/>
      <c r="C163" s="1209"/>
      <c r="D163" s="1209"/>
      <c r="E163" s="1214"/>
      <c r="F163" s="1209"/>
      <c r="G163" s="1209"/>
      <c r="H163" s="1209"/>
      <c r="I163" s="1214">
        <f ca="1">SUM(I120:I160)</f>
        <v>0</v>
      </c>
      <c r="J163" s="1214">
        <f ca="1">SUM(J120:J160)</f>
        <v>0</v>
      </c>
      <c r="K163" s="1214">
        <f ca="1">SUM(K120:K162)</f>
        <v>0</v>
      </c>
      <c r="L163" s="1214">
        <f t="shared" ref="L163:Q163" si="14">SUM(L157:L162)</f>
        <v>161</v>
      </c>
      <c r="M163" s="1214">
        <f t="shared" si="14"/>
        <v>191</v>
      </c>
      <c r="N163" s="1214">
        <f t="shared" si="14"/>
        <v>483</v>
      </c>
      <c r="O163" s="1214">
        <f t="shared" si="14"/>
        <v>71</v>
      </c>
      <c r="P163" s="1214">
        <f t="shared" si="14"/>
        <v>60</v>
      </c>
      <c r="Q163" s="1214">
        <f t="shared" si="14"/>
        <v>966</v>
      </c>
      <c r="R163" s="1215"/>
      <c r="S163" s="1215"/>
      <c r="T163" s="1215"/>
      <c r="U163" s="1215"/>
      <c r="V163" s="1215"/>
      <c r="W163" s="1215"/>
      <c r="X163" s="1215"/>
      <c r="Y163" s="1215"/>
      <c r="Z163" s="1215"/>
    </row>
    <row r="164" spans="1:26">
      <c r="A164" s="1216"/>
      <c r="B164" s="1216"/>
      <c r="C164" s="1216"/>
      <c r="D164" s="1216"/>
      <c r="E164" s="1216"/>
      <c r="F164" s="1217"/>
      <c r="G164" s="1217"/>
      <c r="H164" s="1216"/>
      <c r="I164" s="1216"/>
      <c r="J164" s="1216"/>
      <c r="K164" s="1216"/>
      <c r="L164" s="1216"/>
      <c r="M164" s="1216"/>
      <c r="N164" s="1216"/>
      <c r="O164" s="1216"/>
      <c r="P164" s="1216"/>
      <c r="Q164" s="1216"/>
      <c r="R164" s="1216"/>
      <c r="S164" s="1216"/>
      <c r="T164" s="1216"/>
      <c r="U164" s="1216"/>
      <c r="V164" s="1216"/>
      <c r="W164" s="1216"/>
      <c r="X164" s="1216"/>
      <c r="Y164" s="1216"/>
    </row>
    <row r="165" spans="1:26">
      <c r="A165" s="1218" t="s">
        <v>34</v>
      </c>
      <c r="B165" s="1552"/>
      <c r="C165" s="1552"/>
      <c r="D165" s="1552"/>
      <c r="E165" s="1216"/>
      <c r="F165" s="1216"/>
      <c r="G165" s="1216"/>
      <c r="H165" s="1216"/>
      <c r="I165" s="1216"/>
      <c r="J165" s="1216"/>
      <c r="K165" s="1553"/>
      <c r="L165" s="1553"/>
      <c r="M165" s="1553"/>
      <c r="N165" s="1216"/>
      <c r="O165" s="1216"/>
      <c r="P165" s="1216"/>
      <c r="Q165" s="1216"/>
      <c r="R165" s="1216"/>
      <c r="S165" s="1216"/>
      <c r="T165" s="1216"/>
      <c r="U165" s="1216"/>
      <c r="V165" s="1216"/>
      <c r="W165" s="1216"/>
      <c r="X165" s="1216"/>
      <c r="Y165" s="1216"/>
    </row>
    <row r="166" spans="1:26" ht="18">
      <c r="A166" s="1220" t="s">
        <v>35</v>
      </c>
      <c r="B166" s="1221" t="s">
        <v>36</v>
      </c>
      <c r="C166" s="1222" t="s">
        <v>37</v>
      </c>
      <c r="D166" s="1219"/>
      <c r="E166" s="1216"/>
      <c r="F166" s="1216"/>
      <c r="G166" s="1216"/>
      <c r="H166" s="1216"/>
      <c r="I166" s="1216"/>
      <c r="J166" s="1216"/>
      <c r="K166" s="1216"/>
      <c r="L166" s="1216"/>
      <c r="M166" s="1216"/>
      <c r="N166" s="1216"/>
      <c r="O166" s="1216"/>
      <c r="P166" s="1216"/>
      <c r="Q166" s="1216"/>
      <c r="R166" s="1216"/>
      <c r="S166" s="1216"/>
      <c r="T166" s="1216"/>
      <c r="U166" s="1216"/>
      <c r="V166" s="1216"/>
      <c r="W166" s="1216"/>
      <c r="X166" s="1216"/>
      <c r="Y166" s="1216"/>
    </row>
    <row r="167" spans="1:26">
      <c r="A167" s="1194" t="s">
        <v>100</v>
      </c>
      <c r="B167" s="1548" t="s">
        <v>41</v>
      </c>
      <c r="C167" s="1548"/>
      <c r="D167" s="1223"/>
      <c r="E167" s="1224" t="s">
        <v>40</v>
      </c>
      <c r="F167" s="1216"/>
      <c r="G167" s="1216"/>
      <c r="H167" s="1216"/>
      <c r="I167" s="1216"/>
      <c r="J167" s="1216"/>
      <c r="K167" s="1216"/>
      <c r="L167" s="1216"/>
      <c r="M167" s="1216"/>
      <c r="N167" s="1216"/>
      <c r="O167" s="1216"/>
      <c r="P167" s="1216"/>
      <c r="Q167" s="1216"/>
      <c r="R167" s="1216"/>
      <c r="S167" s="1216"/>
      <c r="T167" s="1216"/>
      <c r="U167" s="1216"/>
      <c r="V167" s="1216"/>
      <c r="W167" s="1216"/>
      <c r="X167" s="1216"/>
      <c r="Y167" s="1216"/>
    </row>
    <row r="168" spans="1:26">
      <c r="A168" s="1195" t="s">
        <v>169</v>
      </c>
      <c r="B168" s="1554" t="s">
        <v>39</v>
      </c>
      <c r="C168" s="1554"/>
      <c r="D168" s="1216"/>
      <c r="E168" s="1216"/>
      <c r="F168" s="1216"/>
      <c r="G168" s="1216"/>
      <c r="H168" s="1216"/>
      <c r="I168" s="1216"/>
      <c r="J168" s="1216"/>
      <c r="K168" s="1216"/>
      <c r="L168" s="1216"/>
      <c r="M168" s="1216"/>
      <c r="N168" s="1216"/>
      <c r="O168" s="1216"/>
      <c r="P168" s="1216"/>
      <c r="Q168" s="1216"/>
      <c r="R168" s="1216"/>
      <c r="S168" s="1216"/>
      <c r="T168" s="1216"/>
      <c r="U168" s="1216"/>
      <c r="V168" s="1216"/>
      <c r="W168" s="1216"/>
      <c r="X168" s="1216"/>
      <c r="Y168" s="1216"/>
    </row>
    <row r="169" spans="1:26">
      <c r="A169" s="1225" t="s">
        <v>42</v>
      </c>
      <c r="B169" s="1555" t="s">
        <v>1241</v>
      </c>
      <c r="C169" s="1555"/>
      <c r="D169" s="1216"/>
      <c r="E169" s="1216"/>
      <c r="F169" s="1216"/>
      <c r="G169" s="1216"/>
      <c r="H169" s="1216"/>
      <c r="I169" s="1216"/>
      <c r="J169" s="1216"/>
      <c r="K169" s="1216"/>
      <c r="L169" s="1216"/>
      <c r="M169" s="1216"/>
      <c r="N169" s="1216"/>
      <c r="O169" s="1216"/>
      <c r="P169" s="1216"/>
      <c r="Q169" s="1216"/>
      <c r="R169" s="1216"/>
      <c r="S169" s="1216"/>
      <c r="T169" s="1216"/>
      <c r="U169" s="1216"/>
      <c r="V169" s="1216"/>
      <c r="W169" s="1216"/>
      <c r="X169" s="1216"/>
      <c r="Y169" s="1216"/>
    </row>
    <row r="170" spans="1:26">
      <c r="A170" s="1225" t="s">
        <v>42</v>
      </c>
      <c r="B170" s="1555"/>
      <c r="C170" s="1555"/>
      <c r="F170" s="1216"/>
      <c r="G170" s="1216"/>
      <c r="H170" s="1216"/>
      <c r="I170" s="1216"/>
      <c r="J170" s="1216"/>
      <c r="K170" s="1216"/>
      <c r="L170" s="1216"/>
      <c r="M170" s="1216"/>
      <c r="N170" s="1216"/>
      <c r="O170" s="1216"/>
      <c r="P170" s="1216"/>
      <c r="Q170" s="1216"/>
      <c r="R170" s="1216"/>
      <c r="S170" s="1216"/>
      <c r="T170" s="1216"/>
      <c r="U170" s="1216"/>
      <c r="V170" s="1216"/>
      <c r="W170" s="1216"/>
      <c r="X170" s="1216"/>
      <c r="Y170" s="1216"/>
    </row>
    <row r="171" spans="1:26">
      <c r="A171" s="1225" t="s">
        <v>43</v>
      </c>
      <c r="B171" s="1568" t="s">
        <v>1242</v>
      </c>
      <c r="C171" s="1556"/>
      <c r="D171" s="1216"/>
      <c r="E171" s="1216"/>
      <c r="F171" s="1216"/>
      <c r="G171" s="1216"/>
      <c r="H171" s="1216"/>
      <c r="I171" s="1216"/>
      <c r="J171" s="1216"/>
      <c r="K171" s="1216"/>
      <c r="L171" s="1216"/>
      <c r="M171" s="1216"/>
      <c r="N171" s="1216"/>
      <c r="O171" s="1216"/>
      <c r="P171" s="1216"/>
      <c r="Q171" s="1216"/>
      <c r="R171" s="1216"/>
      <c r="S171" s="1216"/>
      <c r="T171" s="1216"/>
      <c r="U171" s="1216"/>
      <c r="V171" s="1216"/>
      <c r="W171" s="1216"/>
      <c r="X171" s="1216"/>
      <c r="Y171" s="1216"/>
    </row>
    <row r="172" spans="1:26">
      <c r="A172" s="1225" t="s">
        <v>44</v>
      </c>
      <c r="B172" s="1557"/>
      <c r="C172" s="1557"/>
      <c r="D172" s="1216"/>
      <c r="E172" s="1216"/>
      <c r="F172" s="1216"/>
      <c r="G172" s="1216"/>
      <c r="H172" s="1216"/>
      <c r="I172" s="1216"/>
      <c r="J172" s="1216"/>
      <c r="K172" s="1216"/>
      <c r="L172" s="1216"/>
      <c r="M172" s="1216"/>
      <c r="N172" s="1216"/>
      <c r="O172" s="1216"/>
      <c r="P172" s="1216"/>
      <c r="Q172" s="1216"/>
      <c r="R172" s="1216"/>
      <c r="S172" s="1216"/>
      <c r="T172" s="1216"/>
      <c r="U172" s="1216"/>
      <c r="V172" s="1216"/>
      <c r="W172" s="1216"/>
      <c r="X172" s="1216"/>
      <c r="Y172" s="1216"/>
    </row>
  </sheetData>
  <mergeCells count="97">
    <mergeCell ref="B171:C171"/>
    <mergeCell ref="B172:C172"/>
    <mergeCell ref="B165:D165"/>
    <mergeCell ref="K165:M165"/>
    <mergeCell ref="B167:C167"/>
    <mergeCell ref="B168:C168"/>
    <mergeCell ref="B169:C169"/>
    <mergeCell ref="B170:C170"/>
    <mergeCell ref="R155:Z155"/>
    <mergeCell ref="R136:Z136"/>
    <mergeCell ref="B146:D146"/>
    <mergeCell ref="K146:M146"/>
    <mergeCell ref="B148:C148"/>
    <mergeCell ref="B149:C149"/>
    <mergeCell ref="B150:C150"/>
    <mergeCell ref="I136:Q136"/>
    <mergeCell ref="B151:C151"/>
    <mergeCell ref="B152:C152"/>
    <mergeCell ref="B153:C153"/>
    <mergeCell ref="A155:F155"/>
    <mergeCell ref="I155:Q155"/>
    <mergeCell ref="B131:C131"/>
    <mergeCell ref="B132:C132"/>
    <mergeCell ref="B133:C133"/>
    <mergeCell ref="B134:C134"/>
    <mergeCell ref="A136:F136"/>
    <mergeCell ref="I117:Q117"/>
    <mergeCell ref="R117:Z117"/>
    <mergeCell ref="B127:D127"/>
    <mergeCell ref="K127:M127"/>
    <mergeCell ref="B129:C129"/>
    <mergeCell ref="B130:C130"/>
    <mergeCell ref="B111:C111"/>
    <mergeCell ref="B112:C112"/>
    <mergeCell ref="B113:C113"/>
    <mergeCell ref="B114:C114"/>
    <mergeCell ref="B115:C115"/>
    <mergeCell ref="A117:F117"/>
    <mergeCell ref="R79:Z79"/>
    <mergeCell ref="B110:C110"/>
    <mergeCell ref="B91:C91"/>
    <mergeCell ref="B92:C92"/>
    <mergeCell ref="B93:C93"/>
    <mergeCell ref="B94:C94"/>
    <mergeCell ref="B95:C95"/>
    <mergeCell ref="B96:C96"/>
    <mergeCell ref="A98:F98"/>
    <mergeCell ref="I98:Q98"/>
    <mergeCell ref="R98:Z98"/>
    <mergeCell ref="B108:D108"/>
    <mergeCell ref="K108:M108"/>
    <mergeCell ref="B89:D89"/>
    <mergeCell ref="B70:D70"/>
    <mergeCell ref="K70:M70"/>
    <mergeCell ref="B72:C72"/>
    <mergeCell ref="B73:C73"/>
    <mergeCell ref="B74:C74"/>
    <mergeCell ref="B75:C75"/>
    <mergeCell ref="B76:C76"/>
    <mergeCell ref="B77:C77"/>
    <mergeCell ref="A79:F79"/>
    <mergeCell ref="I79:Q79"/>
    <mergeCell ref="R59:Z59"/>
    <mergeCell ref="R40:Z40"/>
    <mergeCell ref="B50:D50"/>
    <mergeCell ref="K50:M50"/>
    <mergeCell ref="B52:C52"/>
    <mergeCell ref="B53:C53"/>
    <mergeCell ref="B54:C54"/>
    <mergeCell ref="I40:Q40"/>
    <mergeCell ref="B55:C55"/>
    <mergeCell ref="B56:C56"/>
    <mergeCell ref="B57:C57"/>
    <mergeCell ref="A59:F59"/>
    <mergeCell ref="I59:Q59"/>
    <mergeCell ref="B35:C35"/>
    <mergeCell ref="B36:C36"/>
    <mergeCell ref="B37:C37"/>
    <mergeCell ref="B38:C38"/>
    <mergeCell ref="A40:F40"/>
    <mergeCell ref="I21:Q21"/>
    <mergeCell ref="R21:Z21"/>
    <mergeCell ref="B31:D31"/>
    <mergeCell ref="K31:M31"/>
    <mergeCell ref="B33:C33"/>
    <mergeCell ref="B34:C34"/>
    <mergeCell ref="B14:C14"/>
    <mergeCell ref="B16:C16"/>
    <mergeCell ref="B17:C17"/>
    <mergeCell ref="B18:C18"/>
    <mergeCell ref="B19:C19"/>
    <mergeCell ref="A21:F21"/>
    <mergeCell ref="A1:F1"/>
    <mergeCell ref="I1:Q1"/>
    <mergeCell ref="R1:Z1"/>
    <mergeCell ref="B11:D11"/>
    <mergeCell ref="B13:C13"/>
  </mergeCells>
  <pageMargins left="0.7" right="0.7" top="0.75" bottom="0.75" header="0.3" footer="0.3"/>
  <legacyDrawing r:id="rId1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89830-9150-47F0-BEA8-3469FC7CFBE6}">
  <sheetPr>
    <tabColor rgb="FFFF0000"/>
  </sheetPr>
  <dimension ref="A1:X37"/>
  <sheetViews>
    <sheetView workbookViewId="0">
      <selection activeCell="V4" sqref="V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57031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9.7109375" customWidth="1"/>
  </cols>
  <sheetData>
    <row r="1" spans="1:24" ht="23.25">
      <c r="A1" s="1559" t="s">
        <v>345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9458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152</v>
      </c>
      <c r="B3" s="15" t="s">
        <v>78</v>
      </c>
      <c r="C3" s="15" t="s">
        <v>9459</v>
      </c>
      <c r="D3" s="15" t="s">
        <v>99</v>
      </c>
      <c r="E3" s="24">
        <v>45753.315972222219</v>
      </c>
      <c r="F3" s="15">
        <v>10.8</v>
      </c>
      <c r="G3" s="37"/>
      <c r="H3" s="15"/>
      <c r="I3" s="15"/>
      <c r="J3" s="15"/>
      <c r="K3" s="15">
        <v>161</v>
      </c>
      <c r="L3" s="15"/>
      <c r="M3" s="15"/>
      <c r="N3" s="15"/>
      <c r="O3" s="15"/>
      <c r="P3" s="14">
        <f t="shared" ref="P3:P9" si="0">SUM(H3:O3)</f>
        <v>161</v>
      </c>
      <c r="Q3" s="17" t="s">
        <v>32</v>
      </c>
      <c r="R3" s="14">
        <v>110866</v>
      </c>
      <c r="S3" s="23" t="s">
        <v>33</v>
      </c>
      <c r="T3" s="16" t="s">
        <v>100</v>
      </c>
      <c r="U3" s="16" t="s">
        <v>90</v>
      </c>
      <c r="V3" s="16">
        <v>110278</v>
      </c>
      <c r="W3" s="16" t="s">
        <v>8808</v>
      </c>
      <c r="X3" s="16" t="s">
        <v>9127</v>
      </c>
    </row>
    <row r="4" spans="1:24">
      <c r="A4" s="15" t="s">
        <v>86</v>
      </c>
      <c r="B4" s="15" t="s">
        <v>78</v>
      </c>
      <c r="C4" s="15" t="s">
        <v>9460</v>
      </c>
      <c r="D4" s="15" t="s">
        <v>99</v>
      </c>
      <c r="E4" s="24">
        <v>45753.315972222219</v>
      </c>
      <c r="F4" s="15">
        <v>10.8</v>
      </c>
      <c r="G4" s="37"/>
      <c r="H4" s="15"/>
      <c r="I4" s="15"/>
      <c r="J4" s="15"/>
      <c r="K4" s="15">
        <v>107</v>
      </c>
      <c r="L4" s="15">
        <v>54</v>
      </c>
      <c r="M4" s="15"/>
      <c r="N4" s="15"/>
      <c r="O4" s="15"/>
      <c r="P4" s="14">
        <f t="shared" si="0"/>
        <v>161</v>
      </c>
      <c r="Q4" s="17" t="s">
        <v>32</v>
      </c>
      <c r="R4" s="14">
        <v>110867</v>
      </c>
      <c r="S4" s="23" t="s">
        <v>33</v>
      </c>
      <c r="T4" s="16" t="s">
        <v>100</v>
      </c>
      <c r="U4" s="16" t="s">
        <v>90</v>
      </c>
      <c r="V4" s="16">
        <v>110277</v>
      </c>
      <c r="W4" s="16" t="s">
        <v>8808</v>
      </c>
      <c r="X4" s="16" t="s">
        <v>9127</v>
      </c>
    </row>
    <row r="5" spans="1:24">
      <c r="A5" s="15" t="s">
        <v>2837</v>
      </c>
      <c r="B5" s="15" t="s">
        <v>78</v>
      </c>
      <c r="C5" s="15" t="s">
        <v>9461</v>
      </c>
      <c r="D5" s="15" t="s">
        <v>99</v>
      </c>
      <c r="E5" s="24">
        <v>45753.315972222219</v>
      </c>
      <c r="F5" s="15">
        <v>10.8</v>
      </c>
      <c r="G5" s="37"/>
      <c r="H5" s="15"/>
      <c r="I5" s="15"/>
      <c r="J5" s="15"/>
      <c r="K5" s="15">
        <v>75</v>
      </c>
      <c r="L5" s="15">
        <v>77</v>
      </c>
      <c r="M5" s="15"/>
      <c r="N5" s="15"/>
      <c r="O5" s="15"/>
      <c r="P5" s="14">
        <f t="shared" si="0"/>
        <v>152</v>
      </c>
      <c r="Q5" s="17" t="s">
        <v>32</v>
      </c>
      <c r="R5" s="14">
        <v>110868</v>
      </c>
      <c r="S5" s="23" t="s">
        <v>33</v>
      </c>
      <c r="T5" s="16" t="s">
        <v>100</v>
      </c>
      <c r="U5" s="16" t="s">
        <v>90</v>
      </c>
      <c r="V5" s="16">
        <v>110276</v>
      </c>
      <c r="W5" s="16" t="s">
        <v>8808</v>
      </c>
      <c r="X5" s="16" t="s">
        <v>9127</v>
      </c>
    </row>
    <row r="6" spans="1:24">
      <c r="A6" s="15" t="s">
        <v>2561</v>
      </c>
      <c r="B6" s="15" t="s">
        <v>78</v>
      </c>
      <c r="C6" s="15" t="s">
        <v>9462</v>
      </c>
      <c r="D6" s="15" t="s">
        <v>99</v>
      </c>
      <c r="E6" s="24">
        <v>45753.315972222219</v>
      </c>
      <c r="F6" s="15">
        <v>10.8</v>
      </c>
      <c r="G6" s="37"/>
      <c r="H6" s="15"/>
      <c r="I6" s="15"/>
      <c r="J6" s="15"/>
      <c r="K6" s="15"/>
      <c r="L6" s="15">
        <v>98</v>
      </c>
      <c r="M6" s="15">
        <v>34</v>
      </c>
      <c r="N6" s="15"/>
      <c r="O6" s="15"/>
      <c r="P6" s="14">
        <f t="shared" si="0"/>
        <v>132</v>
      </c>
      <c r="Q6" s="17" t="s">
        <v>32</v>
      </c>
      <c r="R6" s="14">
        <v>110869</v>
      </c>
      <c r="S6" s="23" t="s">
        <v>33</v>
      </c>
      <c r="T6" s="16" t="s">
        <v>100</v>
      </c>
      <c r="U6" s="16" t="s">
        <v>90</v>
      </c>
      <c r="V6" s="16">
        <v>110275</v>
      </c>
      <c r="W6" s="16" t="s">
        <v>8808</v>
      </c>
      <c r="X6" s="16" t="s">
        <v>9127</v>
      </c>
    </row>
    <row r="7" spans="1:24">
      <c r="A7" s="15" t="s">
        <v>152</v>
      </c>
      <c r="B7" s="15" t="s">
        <v>78</v>
      </c>
      <c r="C7" s="15" t="s">
        <v>9463</v>
      </c>
      <c r="D7" s="15" t="s">
        <v>99</v>
      </c>
      <c r="E7" s="24">
        <v>45753.315972222219</v>
      </c>
      <c r="F7" s="15">
        <v>10.8</v>
      </c>
      <c r="G7" s="37"/>
      <c r="H7" s="15"/>
      <c r="I7" s="15"/>
      <c r="J7" s="15"/>
      <c r="K7" s="15">
        <v>158</v>
      </c>
      <c r="L7" s="15"/>
      <c r="M7" s="15"/>
      <c r="N7" s="15"/>
      <c r="O7" s="15"/>
      <c r="P7" s="14">
        <f t="shared" si="0"/>
        <v>158</v>
      </c>
      <c r="Q7" s="17" t="s">
        <v>32</v>
      </c>
      <c r="R7" s="14">
        <v>110870</v>
      </c>
      <c r="S7" s="23" t="s">
        <v>33</v>
      </c>
      <c r="T7" s="16" t="s">
        <v>100</v>
      </c>
      <c r="U7" s="16" t="s">
        <v>90</v>
      </c>
      <c r="V7" s="16">
        <v>110273</v>
      </c>
      <c r="W7" s="16" t="s">
        <v>8808</v>
      </c>
      <c r="X7" s="16" t="s">
        <v>9127</v>
      </c>
    </row>
    <row r="8" spans="1:24">
      <c r="A8" s="15" t="s">
        <v>152</v>
      </c>
      <c r="B8" s="15" t="s">
        <v>78</v>
      </c>
      <c r="C8" s="15" t="s">
        <v>9464</v>
      </c>
      <c r="D8" s="15" t="s">
        <v>99</v>
      </c>
      <c r="E8" s="24">
        <v>45753.315972222219</v>
      </c>
      <c r="F8" s="15">
        <v>10.8</v>
      </c>
      <c r="G8" s="37"/>
      <c r="H8" s="15"/>
      <c r="I8" s="15"/>
      <c r="J8" s="15"/>
      <c r="K8" s="15">
        <v>128</v>
      </c>
      <c r="L8" s="15"/>
      <c r="M8" s="15"/>
      <c r="N8" s="15"/>
      <c r="O8" s="15"/>
      <c r="P8" s="14">
        <f t="shared" si="0"/>
        <v>128</v>
      </c>
      <c r="Q8" s="17" t="s">
        <v>32</v>
      </c>
      <c r="R8" s="14">
        <v>110871</v>
      </c>
      <c r="S8" s="23" t="s">
        <v>33</v>
      </c>
      <c r="T8" s="16" t="s">
        <v>100</v>
      </c>
      <c r="U8" s="16" t="s">
        <v>90</v>
      </c>
      <c r="V8" s="16">
        <v>110272</v>
      </c>
      <c r="W8" s="16" t="s">
        <v>8808</v>
      </c>
      <c r="X8" s="16" t="s">
        <v>9127</v>
      </c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629</v>
      </c>
      <c r="L10" s="11">
        <f t="shared" si="1"/>
        <v>229</v>
      </c>
      <c r="M10" s="11">
        <f t="shared" si="1"/>
        <v>34</v>
      </c>
      <c r="N10" s="11">
        <f t="shared" si="1"/>
        <v>0</v>
      </c>
      <c r="O10" s="11">
        <f t="shared" si="1"/>
        <v>0</v>
      </c>
      <c r="P10" s="11">
        <f t="shared" si="1"/>
        <v>892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5244</v>
      </c>
      <c r="B14" s="1564"/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5003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566">
        <v>358400432178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567">
        <v>0.58333333333333337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6283</v>
      </c>
      <c r="B20" s="1559"/>
      <c r="C20" s="1559"/>
      <c r="D20" s="1559"/>
      <c r="E20" s="1559"/>
      <c r="F20" s="1559"/>
      <c r="G20" s="7"/>
      <c r="H20" s="1559" t="s">
        <v>6284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2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/>
      <c r="B22" s="15"/>
      <c r="C22" s="15"/>
      <c r="D22" s="15" t="s">
        <v>1373</v>
      </c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ref="P22:P28" si="2">SUM(H22:O22)</f>
        <v>0</v>
      </c>
      <c r="Q22" s="17" t="s">
        <v>32</v>
      </c>
      <c r="R22" s="14"/>
      <c r="S22" s="14" t="s">
        <v>33</v>
      </c>
      <c r="T22" s="16"/>
      <c r="U22" s="16"/>
      <c r="V22" s="16"/>
      <c r="W22" s="16"/>
      <c r="X22" s="16"/>
    </row>
    <row r="23" spans="1:24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7" t="s">
        <v>32</v>
      </c>
      <c r="R23" s="14"/>
      <c r="S23" s="14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4" t="s">
        <v>30</v>
      </c>
      <c r="R24" s="14"/>
      <c r="S24" s="23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14" t="s">
        <v>31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0</v>
      </c>
      <c r="K29" s="11">
        <f t="shared" si="3"/>
        <v>0</v>
      </c>
      <c r="L29" s="11">
        <f t="shared" si="3"/>
        <v>0</v>
      </c>
      <c r="M29" s="11">
        <f t="shared" si="3"/>
        <v>0</v>
      </c>
      <c r="N29" s="11">
        <f t="shared" si="3"/>
        <v>0</v>
      </c>
      <c r="O29" s="11">
        <f t="shared" si="3"/>
        <v>0</v>
      </c>
      <c r="P29" s="11">
        <f t="shared" si="3"/>
        <v>0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4"/>
      <c r="B33" s="1564"/>
      <c r="C33" s="1564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42</v>
      </c>
      <c r="B34" s="1772"/>
      <c r="C34" s="1772"/>
      <c r="D34" s="1"/>
      <c r="E34" s="1"/>
    </row>
    <row r="35" spans="1:23">
      <c r="A35" s="5" t="s">
        <v>42</v>
      </c>
      <c r="B35" s="1772"/>
      <c r="C35" s="1772"/>
    </row>
    <row r="36" spans="1:23">
      <c r="A36" s="5" t="s">
        <v>43</v>
      </c>
      <c r="B36" s="1845"/>
      <c r="C36" s="1772"/>
      <c r="D36" s="1"/>
      <c r="E36" s="1"/>
    </row>
    <row r="37" spans="1:23">
      <c r="A37" s="5" t="s">
        <v>44</v>
      </c>
      <c r="B37" s="1772"/>
      <c r="C37" s="1772"/>
      <c r="D37" s="1"/>
      <c r="E37" s="1"/>
    </row>
  </sheetData>
  <mergeCells count="20">
    <mergeCell ref="B36:C36"/>
    <mergeCell ref="B37:C37"/>
    <mergeCell ref="Q20:X20"/>
    <mergeCell ref="B31:D31"/>
    <mergeCell ref="J31:L31"/>
    <mergeCell ref="B33:C33"/>
    <mergeCell ref="B34:C34"/>
    <mergeCell ref="B35:C35"/>
    <mergeCell ref="H20:P20"/>
    <mergeCell ref="B15:C15"/>
    <mergeCell ref="B16:C16"/>
    <mergeCell ref="B17:C17"/>
    <mergeCell ref="B18:C18"/>
    <mergeCell ref="A20:F20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F4AEF-3FD1-4D09-B8A2-794532AFE64A}">
  <sheetPr>
    <tabColor rgb="FFFF0000"/>
  </sheetPr>
  <dimension ref="A1:X72"/>
  <sheetViews>
    <sheetView workbookViewId="0">
      <selection activeCell="F49" sqref="F49"/>
    </sheetView>
  </sheetViews>
  <sheetFormatPr defaultColWidth="11.42578125" defaultRowHeight="15"/>
  <cols>
    <col min="1" max="1" width="25.42578125" customWidth="1"/>
    <col min="2" max="2" width="11.85546875" customWidth="1"/>
    <col min="3" max="3" width="19.7109375" customWidth="1"/>
    <col min="4" max="4" width="12.42578125" customWidth="1"/>
    <col min="5" max="5" width="20.140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1.28515625" customWidth="1"/>
    <col min="19" max="19" width="9.140625" bestFit="1" customWidth="1"/>
    <col min="20" max="20" width="16.28515625" customWidth="1"/>
    <col min="23" max="23" width="17.85546875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8538</v>
      </c>
      <c r="B3" s="15" t="s">
        <v>57</v>
      </c>
      <c r="C3" s="15" t="s">
        <v>9465</v>
      </c>
      <c r="D3" s="15" t="s">
        <v>56</v>
      </c>
      <c r="E3" s="24">
        <v>45754.229166666664</v>
      </c>
      <c r="F3" s="15">
        <v>10.3</v>
      </c>
      <c r="G3" s="37"/>
      <c r="H3" s="15"/>
      <c r="I3" s="15"/>
      <c r="J3" s="15"/>
      <c r="K3" s="15">
        <v>135</v>
      </c>
      <c r="L3" s="15"/>
      <c r="M3" s="15"/>
      <c r="N3" s="15"/>
      <c r="O3" s="15"/>
      <c r="P3" s="14">
        <f t="shared" ref="P3:P8" si="0">SUM(H3:O3)</f>
        <v>135</v>
      </c>
      <c r="Q3" s="14" t="s">
        <v>30</v>
      </c>
      <c r="R3" s="14">
        <v>110841</v>
      </c>
      <c r="S3" s="14" t="s">
        <v>31</v>
      </c>
      <c r="T3" s="438" t="s">
        <v>169</v>
      </c>
      <c r="U3" s="16"/>
      <c r="V3" s="16">
        <v>1011236</v>
      </c>
      <c r="W3" s="16"/>
      <c r="X3" s="16" t="s">
        <v>8468</v>
      </c>
    </row>
    <row r="4" spans="1:24">
      <c r="A4" s="15" t="s">
        <v>122</v>
      </c>
      <c r="B4" s="15" t="s">
        <v>62</v>
      </c>
      <c r="C4" s="15" t="s">
        <v>9466</v>
      </c>
      <c r="D4" s="15" t="s">
        <v>61</v>
      </c>
      <c r="E4" s="24">
        <v>45752.229166666664</v>
      </c>
      <c r="F4" s="15">
        <v>13</v>
      </c>
      <c r="G4" s="37"/>
      <c r="H4" s="15"/>
      <c r="I4" s="15"/>
      <c r="J4" s="15">
        <v>81</v>
      </c>
      <c r="K4" s="15">
        <v>80</v>
      </c>
      <c r="L4" s="15"/>
      <c r="M4" s="15"/>
      <c r="N4" s="15"/>
      <c r="O4" s="15"/>
      <c r="P4" s="14">
        <f t="shared" si="0"/>
        <v>161</v>
      </c>
      <c r="Q4" s="14" t="s">
        <v>30</v>
      </c>
      <c r="R4" s="14">
        <v>110842</v>
      </c>
      <c r="S4" s="14" t="s">
        <v>31</v>
      </c>
      <c r="T4" s="16" t="s">
        <v>169</v>
      </c>
      <c r="U4" s="16" t="s">
        <v>90</v>
      </c>
      <c r="V4" s="16">
        <v>1011237</v>
      </c>
      <c r="W4" s="16" t="s">
        <v>9467</v>
      </c>
      <c r="X4" s="16" t="s">
        <v>8468</v>
      </c>
    </row>
    <row r="5" spans="1:24">
      <c r="A5" s="15" t="s">
        <v>219</v>
      </c>
      <c r="B5" s="15" t="s">
        <v>75</v>
      </c>
      <c r="C5" s="15" t="s">
        <v>9468</v>
      </c>
      <c r="D5" s="15" t="s">
        <v>74</v>
      </c>
      <c r="E5" s="24">
        <v>45751.524305555555</v>
      </c>
      <c r="F5" s="15">
        <v>15.3</v>
      </c>
      <c r="G5" s="37"/>
      <c r="H5" s="15"/>
      <c r="I5" s="15"/>
      <c r="J5" s="15">
        <v>54</v>
      </c>
      <c r="K5" s="15">
        <v>107</v>
      </c>
      <c r="L5" s="15"/>
      <c r="M5" s="15"/>
      <c r="N5" s="15"/>
      <c r="O5" s="15"/>
      <c r="P5" s="14">
        <f t="shared" si="0"/>
        <v>161</v>
      </c>
      <c r="Q5" s="14" t="s">
        <v>30</v>
      </c>
      <c r="R5" s="14">
        <v>110853</v>
      </c>
      <c r="S5" s="14" t="s">
        <v>31</v>
      </c>
      <c r="T5" s="16" t="s">
        <v>169</v>
      </c>
      <c r="U5" s="16"/>
      <c r="V5" s="16">
        <v>1011238</v>
      </c>
      <c r="W5" s="16" t="s">
        <v>9469</v>
      </c>
      <c r="X5" s="16" t="s">
        <v>9127</v>
      </c>
    </row>
    <row r="6" spans="1:24">
      <c r="A6" s="15" t="s">
        <v>113</v>
      </c>
      <c r="B6" s="15" t="s">
        <v>65</v>
      </c>
      <c r="C6" s="15" t="s">
        <v>9470</v>
      </c>
      <c r="D6" s="15"/>
      <c r="E6" s="24"/>
      <c r="F6" s="15"/>
      <c r="G6" s="37"/>
      <c r="H6" s="15"/>
      <c r="I6" s="15"/>
      <c r="J6" s="15"/>
      <c r="K6" s="15"/>
      <c r="L6" s="15"/>
      <c r="M6" s="15"/>
      <c r="N6" s="15"/>
      <c r="O6" s="15"/>
      <c r="P6" s="14">
        <f t="shared" si="0"/>
        <v>0</v>
      </c>
      <c r="Q6" s="14" t="s">
        <v>30</v>
      </c>
      <c r="R6" s="14"/>
      <c r="S6" s="14" t="s">
        <v>31</v>
      </c>
      <c r="T6" s="16" t="s">
        <v>169</v>
      </c>
      <c r="U6" s="16"/>
      <c r="V6" s="16"/>
      <c r="W6" s="16"/>
      <c r="X6" s="16" t="s">
        <v>8468</v>
      </c>
    </row>
    <row r="7" spans="1:24">
      <c r="A7" s="15" t="s">
        <v>8837</v>
      </c>
      <c r="B7" s="15" t="s">
        <v>57</v>
      </c>
      <c r="C7" s="15" t="s">
        <v>9471</v>
      </c>
      <c r="D7" s="15" t="s">
        <v>56</v>
      </c>
      <c r="E7" s="24">
        <v>45753.229166666664</v>
      </c>
      <c r="F7" s="15">
        <v>10.3</v>
      </c>
      <c r="G7" s="37"/>
      <c r="H7" s="15"/>
      <c r="I7" s="15"/>
      <c r="J7" s="15">
        <v>13</v>
      </c>
      <c r="K7" s="15">
        <v>41</v>
      </c>
      <c r="L7" s="15"/>
      <c r="M7" s="15"/>
      <c r="N7" s="15"/>
      <c r="O7" s="15"/>
      <c r="P7" s="14">
        <f t="shared" si="0"/>
        <v>54</v>
      </c>
      <c r="Q7" s="14" t="s">
        <v>30</v>
      </c>
      <c r="R7" s="14">
        <v>110839</v>
      </c>
      <c r="S7" s="14" t="s">
        <v>31</v>
      </c>
      <c r="T7" s="16" t="s">
        <v>169</v>
      </c>
      <c r="U7" s="16" t="s">
        <v>90</v>
      </c>
      <c r="V7" s="16">
        <v>1011239</v>
      </c>
      <c r="W7" s="16" t="s">
        <v>9472</v>
      </c>
      <c r="X7" s="16" t="s">
        <v>8018</v>
      </c>
    </row>
    <row r="8" spans="1:24">
      <c r="A8" s="15" t="s">
        <v>145</v>
      </c>
      <c r="B8" s="15" t="s">
        <v>57</v>
      </c>
      <c r="C8" s="15" t="s">
        <v>9473</v>
      </c>
      <c r="D8" s="15" t="s">
        <v>56</v>
      </c>
      <c r="E8" s="24">
        <v>45753.229166666664</v>
      </c>
      <c r="F8" s="15">
        <v>10.3</v>
      </c>
      <c r="G8" s="37"/>
      <c r="H8" s="15"/>
      <c r="I8" s="15"/>
      <c r="J8" s="15">
        <v>54</v>
      </c>
      <c r="K8" s="15"/>
      <c r="L8" s="15"/>
      <c r="M8" s="15"/>
      <c r="N8" s="15"/>
      <c r="O8" s="15"/>
      <c r="P8" s="14">
        <f t="shared" si="0"/>
        <v>54</v>
      </c>
      <c r="Q8" s="14" t="s">
        <v>30</v>
      </c>
      <c r="R8" s="14">
        <v>110838</v>
      </c>
      <c r="S8" s="14" t="s">
        <v>31</v>
      </c>
      <c r="T8" s="16" t="s">
        <v>169</v>
      </c>
      <c r="U8" s="16" t="s">
        <v>90</v>
      </c>
      <c r="V8" s="16">
        <v>1011240</v>
      </c>
      <c r="W8" s="16" t="s">
        <v>9472</v>
      </c>
      <c r="X8" s="16" t="s">
        <v>8018</v>
      </c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202</v>
      </c>
      <c r="K9" s="11">
        <f t="shared" si="1"/>
        <v>363</v>
      </c>
      <c r="L9" s="11">
        <f t="shared" si="1"/>
        <v>0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565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9474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4855</v>
      </c>
      <c r="B13" s="1564"/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866" t="s">
        <v>957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772" t="s">
        <v>5406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567">
        <v>0.5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109</v>
      </c>
      <c r="B19" s="1559"/>
      <c r="C19" s="1559"/>
      <c r="D19" s="1559"/>
      <c r="E19" s="1559"/>
      <c r="F19" s="1559"/>
      <c r="G19" s="7"/>
      <c r="H19" s="1559" t="s">
        <v>4015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2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 t="s">
        <v>86</v>
      </c>
      <c r="B21" s="15" t="s">
        <v>92</v>
      </c>
      <c r="C21" s="15" t="s">
        <v>9475</v>
      </c>
      <c r="D21" s="15" t="s">
        <v>620</v>
      </c>
      <c r="E21" s="24">
        <v>45752.989583333336</v>
      </c>
      <c r="F21" s="15">
        <v>10.3</v>
      </c>
      <c r="G21" s="37"/>
      <c r="H21" s="15"/>
      <c r="I21" s="15"/>
      <c r="J21" s="15"/>
      <c r="K21" s="15">
        <v>54</v>
      </c>
      <c r="L21" s="15">
        <v>54</v>
      </c>
      <c r="M21" s="15">
        <v>53</v>
      </c>
      <c r="N21" s="15"/>
      <c r="O21" s="15"/>
      <c r="P21" s="14">
        <f>SUM(H21:O21)</f>
        <v>161</v>
      </c>
      <c r="Q21" s="17" t="s">
        <v>32</v>
      </c>
      <c r="R21" s="14">
        <v>110843</v>
      </c>
      <c r="S21" s="23" t="s">
        <v>33</v>
      </c>
      <c r="T21" s="16" t="s">
        <v>161</v>
      </c>
      <c r="U21" s="16" t="s">
        <v>90</v>
      </c>
      <c r="V21" s="16">
        <v>1011245</v>
      </c>
      <c r="W21" s="16" t="s">
        <v>9476</v>
      </c>
      <c r="X21" s="16" t="s">
        <v>8468</v>
      </c>
    </row>
    <row r="22" spans="1:24">
      <c r="A22" s="15" t="s">
        <v>86</v>
      </c>
      <c r="B22" s="15" t="s">
        <v>92</v>
      </c>
      <c r="C22" s="15" t="s">
        <v>9477</v>
      </c>
      <c r="D22" s="15" t="s">
        <v>2294</v>
      </c>
      <c r="E22" s="24">
        <v>45752.631944444445</v>
      </c>
      <c r="F22" s="15">
        <v>10.3</v>
      </c>
      <c r="G22" s="37"/>
      <c r="H22" s="15"/>
      <c r="I22" s="15"/>
      <c r="J22" s="15"/>
      <c r="K22" s="15">
        <v>161</v>
      </c>
      <c r="L22" s="15"/>
      <c r="M22" s="15"/>
      <c r="N22" s="15"/>
      <c r="O22" s="15"/>
      <c r="P22" s="14">
        <f>SUM(H22:O22)</f>
        <v>161</v>
      </c>
      <c r="Q22" s="17" t="s">
        <v>32</v>
      </c>
      <c r="R22" s="14">
        <v>110844</v>
      </c>
      <c r="S22" s="23" t="s">
        <v>33</v>
      </c>
      <c r="T22" s="16" t="s">
        <v>161</v>
      </c>
      <c r="U22" s="16" t="s">
        <v>90</v>
      </c>
      <c r="V22" s="16">
        <v>1011246</v>
      </c>
      <c r="W22" s="16" t="s">
        <v>9476</v>
      </c>
      <c r="X22" s="16" t="s">
        <v>8468</v>
      </c>
    </row>
    <row r="23" spans="1:24">
      <c r="A23" s="15" t="s">
        <v>519</v>
      </c>
      <c r="B23" s="15" t="s">
        <v>78</v>
      </c>
      <c r="C23" s="15" t="s">
        <v>9478</v>
      </c>
      <c r="D23" s="15" t="s">
        <v>88</v>
      </c>
      <c r="E23" s="24">
        <v>45752.083333333336</v>
      </c>
      <c r="F23" s="15">
        <v>10.3</v>
      </c>
      <c r="G23" s="37"/>
      <c r="H23" s="15"/>
      <c r="I23" s="15"/>
      <c r="J23" s="15"/>
      <c r="K23" s="15"/>
      <c r="L23" s="15">
        <v>108</v>
      </c>
      <c r="M23" s="15">
        <v>53</v>
      </c>
      <c r="N23" s="15"/>
      <c r="O23" s="15"/>
      <c r="P23" s="14">
        <f>SUM(H23:O23)</f>
        <v>161</v>
      </c>
      <c r="Q23" s="17" t="s">
        <v>32</v>
      </c>
      <c r="R23" s="14">
        <v>110856</v>
      </c>
      <c r="S23" s="23" t="s">
        <v>33</v>
      </c>
      <c r="T23" s="16" t="s">
        <v>161</v>
      </c>
      <c r="U23" s="16" t="s">
        <v>90</v>
      </c>
      <c r="V23" s="16">
        <v>1011248</v>
      </c>
      <c r="W23" s="16" t="s">
        <v>9479</v>
      </c>
      <c r="X23" s="16" t="s">
        <v>9127</v>
      </c>
    </row>
    <row r="24" spans="1:24">
      <c r="A24" s="15" t="s">
        <v>111</v>
      </c>
      <c r="B24" s="15" t="s">
        <v>65</v>
      </c>
      <c r="C24" s="15" t="s">
        <v>9480</v>
      </c>
      <c r="D24" s="15" t="s">
        <v>64</v>
      </c>
      <c r="E24" s="24">
        <v>45752.472222222219</v>
      </c>
      <c r="F24" s="15">
        <v>14.8</v>
      </c>
      <c r="G24" s="37"/>
      <c r="H24" s="15"/>
      <c r="I24" s="15"/>
      <c r="J24" s="15"/>
      <c r="K24" s="15"/>
      <c r="L24" s="15">
        <v>161</v>
      </c>
      <c r="M24" s="15"/>
      <c r="N24" s="15"/>
      <c r="O24" s="15"/>
      <c r="P24" s="14">
        <f>SUM(H24:O24)</f>
        <v>161</v>
      </c>
      <c r="Q24" s="14" t="s">
        <v>30</v>
      </c>
      <c r="R24" s="14">
        <v>110845</v>
      </c>
      <c r="S24" s="23" t="s">
        <v>33</v>
      </c>
      <c r="T24" s="16" t="s">
        <v>169</v>
      </c>
      <c r="U24" s="16" t="s">
        <v>90</v>
      </c>
      <c r="V24" s="16">
        <v>1011249</v>
      </c>
      <c r="W24" s="16" t="s">
        <v>9481</v>
      </c>
      <c r="X24" s="16" t="s">
        <v>8468</v>
      </c>
    </row>
    <row r="25" spans="1:24">
      <c r="A25" s="15" t="s">
        <v>655</v>
      </c>
      <c r="B25" s="15" t="s">
        <v>134</v>
      </c>
      <c r="C25" s="15" t="s">
        <v>9482</v>
      </c>
      <c r="D25" s="15" t="s">
        <v>2892</v>
      </c>
      <c r="E25" s="24">
        <v>45752.274305555555</v>
      </c>
      <c r="F25" s="15">
        <v>10.3</v>
      </c>
      <c r="G25" s="37"/>
      <c r="H25" s="15"/>
      <c r="I25" s="15"/>
      <c r="J25" s="15"/>
      <c r="K25" s="15"/>
      <c r="L25" s="15">
        <v>161</v>
      </c>
      <c r="M25" s="15"/>
      <c r="N25" s="15"/>
      <c r="O25" s="15"/>
      <c r="P25" s="14">
        <f>SUM(H25:O25)</f>
        <v>161</v>
      </c>
      <c r="Q25" s="17" t="s">
        <v>32</v>
      </c>
      <c r="R25" s="14">
        <v>110846</v>
      </c>
      <c r="S25" s="23" t="s">
        <v>33</v>
      </c>
      <c r="T25" s="16" t="s">
        <v>161</v>
      </c>
      <c r="U25" s="16" t="s">
        <v>90</v>
      </c>
      <c r="V25" s="16">
        <v>1011250</v>
      </c>
      <c r="W25" s="16" t="s">
        <v>9483</v>
      </c>
      <c r="X25" s="16" t="s">
        <v>8468</v>
      </c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/>
      <c r="Q26" s="14"/>
      <c r="R26" s="14"/>
      <c r="S26" s="14"/>
      <c r="T26" s="16"/>
      <c r="U26" s="16"/>
      <c r="V26" s="16"/>
      <c r="W26" s="16"/>
      <c r="X26" s="16"/>
    </row>
    <row r="27" spans="1:24">
      <c r="A27" s="11" t="s">
        <v>19</v>
      </c>
      <c r="B27" s="7"/>
      <c r="C27" s="7"/>
      <c r="D27" s="7"/>
      <c r="E27" s="11"/>
      <c r="F27" s="7"/>
      <c r="G27" s="7"/>
      <c r="H27" s="11">
        <f t="shared" ref="H27:P27" si="2">SUM(H21:H26)</f>
        <v>0</v>
      </c>
      <c r="I27" s="11">
        <f t="shared" si="2"/>
        <v>0</v>
      </c>
      <c r="J27" s="11">
        <f t="shared" si="2"/>
        <v>0</v>
      </c>
      <c r="K27" s="11">
        <f t="shared" si="2"/>
        <v>215</v>
      </c>
      <c r="L27" s="11">
        <f t="shared" si="2"/>
        <v>484</v>
      </c>
      <c r="M27" s="11">
        <f t="shared" si="2"/>
        <v>106</v>
      </c>
      <c r="N27" s="11">
        <f t="shared" si="2"/>
        <v>0</v>
      </c>
      <c r="O27" s="11">
        <f t="shared" si="2"/>
        <v>0</v>
      </c>
      <c r="P27" s="11">
        <f t="shared" si="2"/>
        <v>805</v>
      </c>
      <c r="Q27" s="12"/>
      <c r="R27" s="12"/>
      <c r="S27" s="12"/>
      <c r="T27" s="12"/>
      <c r="U27" s="12"/>
      <c r="V27" s="12"/>
      <c r="W27" s="12"/>
      <c r="X27" s="12"/>
    </row>
    <row r="28" spans="1:24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5.75" customHeight="1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8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 t="s">
        <v>169</v>
      </c>
      <c r="B31" s="1564" t="s">
        <v>7158</v>
      </c>
      <c r="C31" s="1564"/>
      <c r="D31" s="242"/>
      <c r="E31" s="41" t="s">
        <v>8995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9.5" customHeight="1">
      <c r="A32" s="4" t="s">
        <v>161</v>
      </c>
      <c r="B32" s="1564" t="s">
        <v>7138</v>
      </c>
      <c r="C32" s="1564"/>
      <c r="D32" s="1"/>
      <c r="E32" s="4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 t="s">
        <v>4941</v>
      </c>
      <c r="C33" s="1772"/>
      <c r="D33" s="1"/>
      <c r="E33" s="1"/>
    </row>
    <row r="34" spans="1:24">
      <c r="A34" s="5" t="s">
        <v>42</v>
      </c>
      <c r="B34" s="1772"/>
      <c r="C34" s="1772"/>
    </row>
    <row r="35" spans="1:24">
      <c r="A35" s="5" t="s">
        <v>43</v>
      </c>
      <c r="B35" s="1566" t="s">
        <v>9484</v>
      </c>
      <c r="C35" s="1565"/>
      <c r="D35" s="1"/>
      <c r="E35" s="1"/>
    </row>
    <row r="36" spans="1:24">
      <c r="A36" s="5" t="s">
        <v>44</v>
      </c>
      <c r="B36" s="1567">
        <v>0.66666666666666663</v>
      </c>
      <c r="C36" s="1565"/>
      <c r="D36" s="1"/>
      <c r="E36" s="1"/>
    </row>
    <row r="38" spans="1:24" ht="23.25">
      <c r="A38" s="1559" t="s">
        <v>9485</v>
      </c>
      <c r="B38" s="1559"/>
      <c r="C38" s="1559"/>
      <c r="D38" s="1559"/>
      <c r="E38" s="1559"/>
      <c r="F38" s="1559"/>
      <c r="G38" s="7"/>
      <c r="H38" s="1559" t="s">
        <v>4015</v>
      </c>
      <c r="I38" s="1559"/>
      <c r="J38" s="1559"/>
      <c r="K38" s="1559"/>
      <c r="L38" s="1559"/>
      <c r="M38" s="1559"/>
      <c r="N38" s="1559"/>
      <c r="O38" s="1559"/>
      <c r="P38" s="1559"/>
      <c r="Q38" s="1741" t="s">
        <v>2</v>
      </c>
      <c r="R38" s="1742"/>
      <c r="S38" s="1742"/>
      <c r="T38" s="1742"/>
      <c r="U38" s="1742"/>
      <c r="V38" s="1742"/>
      <c r="W38" s="1742"/>
      <c r="X38" s="1742"/>
    </row>
    <row r="39" spans="1:24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  <c r="X39" s="8" t="s">
        <v>28</v>
      </c>
    </row>
    <row r="40" spans="1:24">
      <c r="A40" s="351"/>
      <c r="B40" s="351" t="s">
        <v>9486</v>
      </c>
      <c r="C40" s="351"/>
      <c r="D40" s="351" t="s">
        <v>1373</v>
      </c>
      <c r="E40" s="351"/>
      <c r="F40" s="351"/>
      <c r="G40" s="37"/>
      <c r="H40" s="15"/>
      <c r="I40" s="15"/>
      <c r="J40" s="15"/>
      <c r="K40" s="15"/>
      <c r="L40" s="15"/>
      <c r="M40" s="15"/>
      <c r="N40" s="15"/>
      <c r="O40" s="15"/>
      <c r="P40" s="14">
        <f>SUM(H40:O40)</f>
        <v>0</v>
      </c>
      <c r="Q40" s="17" t="s">
        <v>32</v>
      </c>
      <c r="R40" s="14"/>
      <c r="S40" s="23" t="s">
        <v>33</v>
      </c>
      <c r="T40" s="16"/>
      <c r="U40" s="16"/>
      <c r="V40" s="16"/>
      <c r="W40" s="16"/>
      <c r="X40" s="16"/>
    </row>
    <row r="41" spans="1:24">
      <c r="A41" s="351"/>
      <c r="B41" s="351" t="s">
        <v>9486</v>
      </c>
      <c r="C41" s="351"/>
      <c r="D41" s="351"/>
      <c r="E41" s="351"/>
      <c r="F41" s="351"/>
      <c r="G41" s="37"/>
      <c r="H41" s="15"/>
      <c r="I41" s="15"/>
      <c r="J41" s="15"/>
      <c r="K41" s="15"/>
      <c r="L41" s="15"/>
      <c r="M41" s="15"/>
      <c r="N41" s="15"/>
      <c r="O41" s="15"/>
      <c r="P41" s="14">
        <f>SUM(H41:O41)</f>
        <v>0</v>
      </c>
      <c r="Q41" s="17" t="s">
        <v>32</v>
      </c>
      <c r="R41" s="14"/>
      <c r="S41" s="23" t="s">
        <v>33</v>
      </c>
      <c r="T41" s="16"/>
      <c r="U41" s="16"/>
      <c r="V41" s="16"/>
      <c r="W41" s="16"/>
      <c r="X41" s="16"/>
    </row>
    <row r="42" spans="1:24">
      <c r="A42" s="398" t="s">
        <v>9487</v>
      </c>
      <c r="B42" s="398" t="s">
        <v>78</v>
      </c>
      <c r="C42" s="398" t="s">
        <v>9463</v>
      </c>
      <c r="D42" s="398" t="s">
        <v>99</v>
      </c>
      <c r="E42" s="399">
        <v>45753.315972222219</v>
      </c>
      <c r="F42" s="398">
        <v>10.8</v>
      </c>
      <c r="G42" s="37"/>
      <c r="H42" s="15"/>
      <c r="I42" s="15"/>
      <c r="J42" s="15"/>
      <c r="K42" s="15"/>
      <c r="L42" s="15"/>
      <c r="M42" s="15"/>
      <c r="N42" s="15"/>
      <c r="O42" s="15"/>
      <c r="P42" s="14">
        <f>SUM(H42:O42)</f>
        <v>0</v>
      </c>
      <c r="Q42" s="17" t="s">
        <v>32</v>
      </c>
      <c r="R42" s="14"/>
      <c r="S42" s="23" t="s">
        <v>33</v>
      </c>
      <c r="T42" s="16" t="s">
        <v>100</v>
      </c>
      <c r="U42" s="16" t="s">
        <v>90</v>
      </c>
      <c r="V42" s="16"/>
      <c r="W42" s="16" t="s">
        <v>9488</v>
      </c>
      <c r="X42" s="16"/>
    </row>
    <row r="43" spans="1:24">
      <c r="A43" s="398" t="s">
        <v>9487</v>
      </c>
      <c r="B43" s="398" t="s">
        <v>78</v>
      </c>
      <c r="C43" s="398" t="s">
        <v>9464</v>
      </c>
      <c r="D43" s="398" t="s">
        <v>99</v>
      </c>
      <c r="E43" s="399">
        <v>45753.315972222219</v>
      </c>
      <c r="F43" s="398">
        <v>10.8</v>
      </c>
      <c r="G43" s="37"/>
      <c r="H43" s="15"/>
      <c r="I43" s="15"/>
      <c r="J43" s="15"/>
      <c r="K43" s="15"/>
      <c r="L43" s="15"/>
      <c r="M43" s="15"/>
      <c r="N43" s="15"/>
      <c r="O43" s="15"/>
      <c r="P43" s="14">
        <f>SUM(H43:O43)</f>
        <v>0</v>
      </c>
      <c r="Q43" s="17" t="s">
        <v>32</v>
      </c>
      <c r="R43" s="14"/>
      <c r="S43" s="23" t="s">
        <v>33</v>
      </c>
      <c r="T43" s="16" t="s">
        <v>100</v>
      </c>
      <c r="U43" s="16" t="s">
        <v>90</v>
      </c>
      <c r="V43" s="16"/>
      <c r="W43" s="16" t="s">
        <v>9488</v>
      </c>
      <c r="X43" s="16"/>
    </row>
    <row r="44" spans="1:24">
      <c r="A44" s="15"/>
      <c r="B44" s="15"/>
      <c r="C44" s="15"/>
      <c r="D44" s="15"/>
      <c r="E44" s="15"/>
      <c r="F44" s="15"/>
      <c r="G44" s="37"/>
      <c r="H44" s="15"/>
      <c r="I44" s="15"/>
      <c r="J44" s="15"/>
      <c r="K44" s="15"/>
      <c r="L44" s="15"/>
      <c r="M44" s="15"/>
      <c r="N44" s="15"/>
      <c r="O44" s="15"/>
      <c r="P44" s="14">
        <f>SUM(H44:O44)</f>
        <v>0</v>
      </c>
      <c r="Q44" s="14" t="s">
        <v>30</v>
      </c>
      <c r="R44" s="14"/>
      <c r="S44" s="14" t="s">
        <v>31</v>
      </c>
      <c r="T44" s="16"/>
      <c r="U44" s="16"/>
      <c r="V44" s="16"/>
      <c r="W44" s="16"/>
      <c r="X44" s="16"/>
    </row>
    <row r="45" spans="1:24">
      <c r="A45" s="11" t="s">
        <v>19</v>
      </c>
      <c r="B45" s="7"/>
      <c r="C45" s="7"/>
      <c r="D45" s="7"/>
      <c r="E45" s="11"/>
      <c r="F45" s="7"/>
      <c r="G45" s="7"/>
      <c r="H45" s="11">
        <f t="shared" ref="H45:P45" si="3">SUM(H40:H44)</f>
        <v>0</v>
      </c>
      <c r="I45" s="11">
        <f t="shared" si="3"/>
        <v>0</v>
      </c>
      <c r="J45" s="11">
        <f t="shared" si="3"/>
        <v>0</v>
      </c>
      <c r="K45" s="11">
        <f t="shared" si="3"/>
        <v>0</v>
      </c>
      <c r="L45" s="11">
        <f t="shared" si="3"/>
        <v>0</v>
      </c>
      <c r="M45" s="11">
        <f t="shared" si="3"/>
        <v>0</v>
      </c>
      <c r="N45" s="11">
        <f t="shared" si="3"/>
        <v>0</v>
      </c>
      <c r="O45" s="11">
        <f t="shared" si="3"/>
        <v>0</v>
      </c>
      <c r="P45" s="11">
        <f t="shared" si="3"/>
        <v>0</v>
      </c>
      <c r="Q45" s="12"/>
      <c r="R45" s="12"/>
      <c r="S45" s="12"/>
      <c r="T45" s="12"/>
      <c r="U45" s="12"/>
      <c r="V45" s="12"/>
      <c r="W45" s="12"/>
      <c r="X45" s="12"/>
    </row>
    <row r="46" spans="1:24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4">
      <c r="A47" s="166" t="s">
        <v>34</v>
      </c>
      <c r="B47" s="1562"/>
      <c r="C47" s="1562"/>
      <c r="D47" s="1562"/>
      <c r="E47" s="1"/>
      <c r="F47" s="1"/>
      <c r="G47" s="1"/>
      <c r="H47" s="1"/>
      <c r="I47" s="1"/>
      <c r="J47" s="1563"/>
      <c r="K47" s="1563"/>
      <c r="L47" s="156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 ht="18">
      <c r="A48" s="187" t="s">
        <v>35</v>
      </c>
      <c r="B48" s="186" t="s">
        <v>36</v>
      </c>
      <c r="C48" s="239" t="s">
        <v>37</v>
      </c>
      <c r="D48" s="24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4"/>
      <c r="B49" s="1564"/>
      <c r="C49" s="1564"/>
      <c r="D49" s="242"/>
      <c r="E49" s="41" t="s">
        <v>8995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4"/>
      <c r="B50" s="4"/>
      <c r="C50" s="4"/>
      <c r="D50" s="1"/>
      <c r="E50" s="4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5" t="s">
        <v>42</v>
      </c>
      <c r="B51" s="1772"/>
      <c r="C51" s="1772"/>
      <c r="D51" s="1"/>
      <c r="E51" s="1"/>
    </row>
    <row r="52" spans="1:24">
      <c r="A52" s="5" t="s">
        <v>42</v>
      </c>
      <c r="B52" s="1772"/>
      <c r="C52" s="1772"/>
    </row>
    <row r="53" spans="1:24">
      <c r="A53" s="5" t="s">
        <v>43</v>
      </c>
      <c r="B53" s="1772"/>
      <c r="C53" s="1772"/>
      <c r="D53" s="1"/>
      <c r="E53" s="1"/>
    </row>
    <row r="54" spans="1:24">
      <c r="A54" s="5" t="s">
        <v>44</v>
      </c>
      <c r="B54" s="1809" t="s">
        <v>9489</v>
      </c>
      <c r="C54" s="1772"/>
      <c r="D54" s="1"/>
      <c r="E54" s="1"/>
    </row>
    <row r="56" spans="1:24" ht="23.25">
      <c r="A56" s="1559" t="s">
        <v>139</v>
      </c>
      <c r="B56" s="1559"/>
      <c r="C56" s="1559"/>
      <c r="D56" s="1559"/>
      <c r="E56" s="1559"/>
      <c r="F56" s="1559"/>
      <c r="G56" s="7"/>
      <c r="H56" s="1559" t="s">
        <v>4015</v>
      </c>
      <c r="I56" s="1559"/>
      <c r="J56" s="1559"/>
      <c r="K56" s="1559"/>
      <c r="L56" s="1559"/>
      <c r="M56" s="1559"/>
      <c r="N56" s="1559"/>
      <c r="O56" s="1559"/>
      <c r="P56" s="1559"/>
      <c r="Q56" s="1741" t="s">
        <v>2</v>
      </c>
      <c r="R56" s="1742"/>
      <c r="S56" s="1742"/>
      <c r="T56" s="1742"/>
      <c r="U56" s="1742"/>
      <c r="V56" s="1742"/>
      <c r="W56" s="1742"/>
      <c r="X56" s="1742"/>
    </row>
    <row r="57" spans="1:24" ht="26.25">
      <c r="A57" s="8" t="s">
        <v>3</v>
      </c>
      <c r="B57" s="8" t="s">
        <v>4</v>
      </c>
      <c r="C57" s="8" t="s">
        <v>5</v>
      </c>
      <c r="D57" s="8" t="s">
        <v>6</v>
      </c>
      <c r="E57" s="8" t="s">
        <v>7</v>
      </c>
      <c r="F57" s="8" t="s">
        <v>8</v>
      </c>
      <c r="G57" s="33" t="s">
        <v>10</v>
      </c>
      <c r="H57" s="9" t="s">
        <v>11</v>
      </c>
      <c r="I57" s="9" t="s">
        <v>12</v>
      </c>
      <c r="J57" s="9" t="s">
        <v>13</v>
      </c>
      <c r="K57" s="9" t="s">
        <v>14</v>
      </c>
      <c r="L57" s="9" t="s">
        <v>15</v>
      </c>
      <c r="M57" s="9" t="s">
        <v>16</v>
      </c>
      <c r="N57" s="9" t="s">
        <v>17</v>
      </c>
      <c r="O57" s="10" t="s">
        <v>18</v>
      </c>
      <c r="P57" s="8" t="s">
        <v>19</v>
      </c>
      <c r="Q57" s="8" t="s">
        <v>20</v>
      </c>
      <c r="R57" s="8" t="s">
        <v>9</v>
      </c>
      <c r="S57" s="8" t="s">
        <v>21</v>
      </c>
      <c r="T57" s="8" t="s">
        <v>24</v>
      </c>
      <c r="U57" s="8" t="s">
        <v>25</v>
      </c>
      <c r="V57" s="8" t="s">
        <v>26</v>
      </c>
      <c r="W57" s="8" t="s">
        <v>27</v>
      </c>
      <c r="X57" s="8" t="s">
        <v>28</v>
      </c>
    </row>
    <row r="58" spans="1:24">
      <c r="A58" s="15" t="s">
        <v>142</v>
      </c>
      <c r="B58" s="15" t="s">
        <v>72</v>
      </c>
      <c r="C58" s="35" t="s">
        <v>9490</v>
      </c>
      <c r="D58" s="15" t="s">
        <v>71</v>
      </c>
      <c r="E58" s="24">
        <v>45753.711805555555</v>
      </c>
      <c r="F58" s="15">
        <v>14.5</v>
      </c>
      <c r="G58" s="37"/>
      <c r="H58" s="15"/>
      <c r="I58" s="15"/>
      <c r="J58" s="15"/>
      <c r="K58" s="35">
        <v>53</v>
      </c>
      <c r="L58" s="35">
        <v>27</v>
      </c>
      <c r="M58" s="35">
        <v>54</v>
      </c>
      <c r="N58" s="35">
        <v>27</v>
      </c>
      <c r="O58" s="15"/>
      <c r="P58" s="14">
        <f>SUM(H58:O58)</f>
        <v>161</v>
      </c>
      <c r="Q58" s="14" t="s">
        <v>30</v>
      </c>
      <c r="R58" s="14">
        <v>110840</v>
      </c>
      <c r="S58" s="14" t="s">
        <v>31</v>
      </c>
      <c r="T58" s="16" t="s">
        <v>169</v>
      </c>
      <c r="U58" s="16"/>
      <c r="V58" s="16">
        <v>1011257</v>
      </c>
      <c r="W58" s="16" t="s">
        <v>9488</v>
      </c>
      <c r="X58" s="16" t="s">
        <v>8018</v>
      </c>
    </row>
    <row r="59" spans="1:24">
      <c r="A59" s="15" t="s">
        <v>141</v>
      </c>
      <c r="B59" s="15" t="s">
        <v>69</v>
      </c>
      <c r="C59" s="35" t="s">
        <v>9491</v>
      </c>
      <c r="D59" s="15" t="s">
        <v>68</v>
      </c>
      <c r="E59" s="24">
        <v>45752.760416666664</v>
      </c>
      <c r="F59" s="15">
        <v>14.5</v>
      </c>
      <c r="G59" s="37"/>
      <c r="H59" s="15"/>
      <c r="I59" s="15"/>
      <c r="J59" s="15"/>
      <c r="K59" s="15"/>
      <c r="L59" s="35">
        <v>54</v>
      </c>
      <c r="M59" s="272">
        <v>54</v>
      </c>
      <c r="N59" s="272">
        <v>53</v>
      </c>
      <c r="O59" s="15"/>
      <c r="P59" s="14">
        <f>SUM(H59:O59)</f>
        <v>161</v>
      </c>
      <c r="Q59" s="14" t="s">
        <v>30</v>
      </c>
      <c r="R59" s="14">
        <v>110833</v>
      </c>
      <c r="S59" s="14" t="s">
        <v>31</v>
      </c>
      <c r="T59" s="16" t="s">
        <v>169</v>
      </c>
      <c r="U59" s="16"/>
      <c r="V59" s="16">
        <v>1011258</v>
      </c>
      <c r="W59" s="16" t="s">
        <v>9488</v>
      </c>
      <c r="X59" s="16" t="s">
        <v>8018</v>
      </c>
    </row>
    <row r="60" spans="1:24">
      <c r="A60" s="15" t="s">
        <v>152</v>
      </c>
      <c r="B60" s="15" t="s">
        <v>78</v>
      </c>
      <c r="C60" s="35" t="s">
        <v>9492</v>
      </c>
      <c r="D60" s="15" t="s">
        <v>88</v>
      </c>
      <c r="E60" s="24">
        <v>45753.083333333336</v>
      </c>
      <c r="F60" s="15">
        <v>10.3</v>
      </c>
      <c r="G60" s="37"/>
      <c r="H60" s="15"/>
      <c r="I60" s="15"/>
      <c r="J60" s="15"/>
      <c r="K60" s="15"/>
      <c r="L60" s="35">
        <v>161</v>
      </c>
      <c r="M60" s="15"/>
      <c r="N60" s="15"/>
      <c r="O60" s="15"/>
      <c r="P60" s="14">
        <f>SUM(H60:O60)</f>
        <v>161</v>
      </c>
      <c r="Q60" s="17" t="s">
        <v>32</v>
      </c>
      <c r="R60" s="14">
        <v>110854</v>
      </c>
      <c r="S60" s="23" t="s">
        <v>33</v>
      </c>
      <c r="T60" s="16" t="s">
        <v>161</v>
      </c>
      <c r="U60" s="16" t="s">
        <v>90</v>
      </c>
      <c r="V60" s="16">
        <v>1011259</v>
      </c>
      <c r="W60" s="16" t="s">
        <v>9476</v>
      </c>
      <c r="X60" s="16" t="s">
        <v>9127</v>
      </c>
    </row>
    <row r="61" spans="1:24">
      <c r="A61" s="15" t="s">
        <v>152</v>
      </c>
      <c r="B61" s="15" t="s">
        <v>78</v>
      </c>
      <c r="C61" s="35" t="s">
        <v>9493</v>
      </c>
      <c r="D61" s="15" t="s">
        <v>88</v>
      </c>
      <c r="E61" s="24">
        <v>45753.083333333336</v>
      </c>
      <c r="F61" s="15">
        <v>10.3</v>
      </c>
      <c r="G61" s="37"/>
      <c r="H61" s="15"/>
      <c r="I61" s="15"/>
      <c r="J61" s="15"/>
      <c r="K61" s="15"/>
      <c r="L61" s="35">
        <v>161</v>
      </c>
      <c r="M61" s="15"/>
      <c r="N61" s="15"/>
      <c r="O61" s="15"/>
      <c r="P61" s="14">
        <f>SUM(H61:O61)</f>
        <v>161</v>
      </c>
      <c r="Q61" s="17" t="s">
        <v>32</v>
      </c>
      <c r="R61" s="14">
        <v>110855</v>
      </c>
      <c r="S61" s="23" t="s">
        <v>33</v>
      </c>
      <c r="T61" s="16" t="s">
        <v>161</v>
      </c>
      <c r="U61" s="16" t="s">
        <v>90</v>
      </c>
      <c r="V61" s="16">
        <v>1011260</v>
      </c>
      <c r="W61" s="16" t="s">
        <v>9476</v>
      </c>
      <c r="X61" s="16" t="s">
        <v>9127</v>
      </c>
    </row>
    <row r="62" spans="1:24">
      <c r="A62" s="15" t="s">
        <v>150</v>
      </c>
      <c r="B62" s="15" t="s">
        <v>57</v>
      </c>
      <c r="C62" s="35" t="s">
        <v>9494</v>
      </c>
      <c r="D62" s="15" t="s">
        <v>56</v>
      </c>
      <c r="E62" s="24">
        <v>45753.229166666664</v>
      </c>
      <c r="F62" s="15">
        <v>10.3</v>
      </c>
      <c r="G62" s="37"/>
      <c r="H62" s="15"/>
      <c r="I62" s="15"/>
      <c r="J62" s="35">
        <v>23</v>
      </c>
      <c r="K62" s="35">
        <v>180</v>
      </c>
      <c r="L62" s="15"/>
      <c r="M62" s="15"/>
      <c r="N62" s="15"/>
      <c r="O62" s="15"/>
      <c r="P62" s="14">
        <f>SUM(H62:O62)</f>
        <v>203</v>
      </c>
      <c r="Q62" s="14" t="s">
        <v>30</v>
      </c>
      <c r="R62" s="14">
        <v>110831</v>
      </c>
      <c r="S62" s="14" t="s">
        <v>31</v>
      </c>
      <c r="T62" s="16" t="s">
        <v>169</v>
      </c>
      <c r="U62" s="16" t="s">
        <v>90</v>
      </c>
      <c r="V62" s="16">
        <v>1011261</v>
      </c>
      <c r="W62" s="16" t="s">
        <v>9472</v>
      </c>
      <c r="X62" s="16" t="s">
        <v>8018</v>
      </c>
    </row>
    <row r="63" spans="1:24">
      <c r="A63" s="11" t="s">
        <v>19</v>
      </c>
      <c r="B63" s="7"/>
      <c r="C63" s="7"/>
      <c r="D63" s="7"/>
      <c r="E63" s="11"/>
      <c r="F63" s="7"/>
      <c r="G63" s="7"/>
      <c r="H63" s="11">
        <f t="shared" ref="H63:P63" si="4">SUM(H58:H62)</f>
        <v>0</v>
      </c>
      <c r="I63" s="11">
        <f t="shared" si="4"/>
        <v>0</v>
      </c>
      <c r="J63" s="11">
        <f t="shared" si="4"/>
        <v>23</v>
      </c>
      <c r="K63" s="11">
        <f t="shared" si="4"/>
        <v>233</v>
      </c>
      <c r="L63" s="11">
        <f t="shared" si="4"/>
        <v>403</v>
      </c>
      <c r="M63" s="11">
        <f t="shared" si="4"/>
        <v>108</v>
      </c>
      <c r="N63" s="11">
        <f t="shared" si="4"/>
        <v>80</v>
      </c>
      <c r="O63" s="11">
        <f t="shared" si="4"/>
        <v>0</v>
      </c>
      <c r="P63" s="11">
        <f t="shared" si="4"/>
        <v>847</v>
      </c>
      <c r="Q63" s="12"/>
      <c r="R63" s="12"/>
      <c r="S63" s="12"/>
      <c r="T63" s="12"/>
      <c r="U63" s="12"/>
      <c r="V63" s="12"/>
      <c r="W63" s="12"/>
      <c r="X63" s="12"/>
    </row>
    <row r="64" spans="1:24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166" t="s">
        <v>34</v>
      </c>
      <c r="B65" s="1562"/>
      <c r="C65" s="1562"/>
      <c r="D65" s="1562"/>
      <c r="E65" s="1"/>
      <c r="F65" s="1"/>
      <c r="G65" s="1"/>
      <c r="H65" s="1"/>
      <c r="I65" s="1"/>
      <c r="J65" s="1563"/>
      <c r="K65" s="1563"/>
      <c r="L65" s="156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8">
      <c r="A66" s="187" t="s">
        <v>35</v>
      </c>
      <c r="B66" s="186" t="s">
        <v>36</v>
      </c>
      <c r="C66" s="239" t="s">
        <v>37</v>
      </c>
      <c r="D66" s="24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4" t="s">
        <v>169</v>
      </c>
      <c r="B67" s="1564" t="s">
        <v>7158</v>
      </c>
      <c r="C67" s="1564"/>
      <c r="D67" s="242"/>
      <c r="E67" s="41" t="s">
        <v>8995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1.75" customHeight="1">
      <c r="A68" s="4" t="s">
        <v>161</v>
      </c>
      <c r="B68" s="1564" t="s">
        <v>7138</v>
      </c>
      <c r="C68" s="1564"/>
      <c r="D68" s="1"/>
      <c r="E68" s="4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5" t="s">
        <v>42</v>
      </c>
      <c r="B69" s="1772" t="s">
        <v>7113</v>
      </c>
      <c r="C69" s="1772"/>
      <c r="D69" s="1"/>
      <c r="E69" s="1"/>
    </row>
    <row r="70" spans="1:23">
      <c r="A70" s="5" t="s">
        <v>42</v>
      </c>
      <c r="B70" s="1772"/>
      <c r="C70" s="1772"/>
    </row>
    <row r="71" spans="1:23">
      <c r="A71" s="5" t="s">
        <v>43</v>
      </c>
      <c r="B71" s="1566">
        <v>358404854773</v>
      </c>
      <c r="C71" s="1565"/>
      <c r="D71" s="1"/>
      <c r="E71" s="1"/>
    </row>
    <row r="72" spans="1:23">
      <c r="A72" s="5" t="s">
        <v>44</v>
      </c>
      <c r="B72" s="1772" t="s">
        <v>2750</v>
      </c>
      <c r="C72" s="1772"/>
      <c r="D72" s="1"/>
      <c r="E72" s="1"/>
    </row>
  </sheetData>
  <mergeCells count="42">
    <mergeCell ref="B70:C70"/>
    <mergeCell ref="B71:C71"/>
    <mergeCell ref="B72:C72"/>
    <mergeCell ref="H56:P56"/>
    <mergeCell ref="Q56:X56"/>
    <mergeCell ref="B65:D65"/>
    <mergeCell ref="J65:L65"/>
    <mergeCell ref="B67:C67"/>
    <mergeCell ref="B69:C69"/>
    <mergeCell ref="A56:F56"/>
    <mergeCell ref="B68:C68"/>
    <mergeCell ref="B49:C49"/>
    <mergeCell ref="B51:C51"/>
    <mergeCell ref="B52:C52"/>
    <mergeCell ref="B53:C53"/>
    <mergeCell ref="B54:C54"/>
    <mergeCell ref="B47:D47"/>
    <mergeCell ref="J47:L47"/>
    <mergeCell ref="Q19:X19"/>
    <mergeCell ref="B29:D29"/>
    <mergeCell ref="J29:L29"/>
    <mergeCell ref="B31:C31"/>
    <mergeCell ref="B33:C33"/>
    <mergeCell ref="B34:C34"/>
    <mergeCell ref="H19:P19"/>
    <mergeCell ref="B35:C35"/>
    <mergeCell ref="B36:C36"/>
    <mergeCell ref="A38:F38"/>
    <mergeCell ref="H38:P38"/>
    <mergeCell ref="Q38:X38"/>
    <mergeCell ref="B32:C32"/>
    <mergeCell ref="B14:C14"/>
    <mergeCell ref="B15:C15"/>
    <mergeCell ref="B16:C16"/>
    <mergeCell ref="B17:C17"/>
    <mergeCell ref="A19:F19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697DE-F3F8-46DA-AAB4-1BF47CDE5B98}">
  <sheetPr>
    <tabColor rgb="FFFF0000"/>
  </sheetPr>
  <dimension ref="A1:X76"/>
  <sheetViews>
    <sheetView topLeftCell="A14" workbookViewId="0">
      <selection activeCell="E23" sqref="E23"/>
    </sheetView>
  </sheetViews>
  <sheetFormatPr defaultColWidth="11.42578125" defaultRowHeight="15"/>
  <cols>
    <col min="1" max="1" width="25.42578125" customWidth="1"/>
    <col min="2" max="2" width="11.85546875" customWidth="1"/>
    <col min="3" max="3" width="25.5703125" customWidth="1"/>
    <col min="4" max="4" width="12.42578125" customWidth="1"/>
    <col min="5" max="5" width="22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9.8554687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4015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9495</v>
      </c>
      <c r="D3" s="15" t="s">
        <v>56</v>
      </c>
      <c r="E3" s="24">
        <v>45750.229166666664</v>
      </c>
      <c r="F3" s="15">
        <v>10.3</v>
      </c>
      <c r="G3" s="37"/>
      <c r="H3" s="15"/>
      <c r="I3" s="15"/>
      <c r="J3" s="15">
        <v>27</v>
      </c>
      <c r="K3" s="15">
        <v>113</v>
      </c>
      <c r="L3" s="15"/>
      <c r="M3" s="15"/>
      <c r="N3" s="15"/>
      <c r="O3" s="15"/>
      <c r="P3" s="14">
        <f t="shared" ref="P3:P9" si="0">SUM(H3:O3)</f>
        <v>140</v>
      </c>
      <c r="Q3" s="14" t="s">
        <v>30</v>
      </c>
      <c r="R3" s="14">
        <v>110786</v>
      </c>
      <c r="S3" s="14" t="s">
        <v>31</v>
      </c>
      <c r="T3" s="16" t="s">
        <v>169</v>
      </c>
      <c r="U3" s="16"/>
      <c r="V3" s="16">
        <v>1011199</v>
      </c>
      <c r="W3" s="16" t="s">
        <v>9496</v>
      </c>
      <c r="X3" s="16" t="s">
        <v>8018</v>
      </c>
    </row>
    <row r="4" spans="1:24">
      <c r="A4" s="15" t="s">
        <v>8538</v>
      </c>
      <c r="B4" s="15" t="s">
        <v>57</v>
      </c>
      <c r="C4" s="15" t="s">
        <v>9497</v>
      </c>
      <c r="D4" s="15" t="s">
        <v>56</v>
      </c>
      <c r="E4" s="24">
        <v>45750.229166666664</v>
      </c>
      <c r="F4" s="15">
        <v>10.3</v>
      </c>
      <c r="G4" s="632" t="s">
        <v>9498</v>
      </c>
      <c r="H4" s="15"/>
      <c r="I4" s="15"/>
      <c r="J4" s="15">
        <v>27</v>
      </c>
      <c r="K4" s="15">
        <v>54</v>
      </c>
      <c r="L4" s="15"/>
      <c r="M4" s="15"/>
      <c r="N4" s="15"/>
      <c r="O4" s="15"/>
      <c r="P4" s="14">
        <f t="shared" si="0"/>
        <v>81</v>
      </c>
      <c r="Q4" s="14" t="s">
        <v>30</v>
      </c>
      <c r="R4" s="14">
        <v>110756</v>
      </c>
      <c r="S4" s="14" t="s">
        <v>31</v>
      </c>
      <c r="T4" s="16" t="s">
        <v>169</v>
      </c>
      <c r="U4" s="16"/>
      <c r="V4" s="16">
        <v>1011200</v>
      </c>
      <c r="W4" s="16" t="s">
        <v>9496</v>
      </c>
      <c r="X4" s="16" t="s">
        <v>8468</v>
      </c>
    </row>
    <row r="5" spans="1:24">
      <c r="A5" s="15" t="s">
        <v>122</v>
      </c>
      <c r="B5" s="15" t="s">
        <v>62</v>
      </c>
      <c r="C5" s="15" t="s">
        <v>9499</v>
      </c>
      <c r="D5" s="15" t="s">
        <v>61</v>
      </c>
      <c r="E5" s="24">
        <v>45749.767361111109</v>
      </c>
      <c r="F5" s="15">
        <v>13</v>
      </c>
      <c r="G5" s="37"/>
      <c r="H5" s="15"/>
      <c r="I5" s="15"/>
      <c r="J5" s="15">
        <v>81</v>
      </c>
      <c r="K5" s="15">
        <v>80</v>
      </c>
      <c r="L5" s="15"/>
      <c r="M5" s="15"/>
      <c r="N5" s="15"/>
      <c r="O5" s="15"/>
      <c r="P5" s="14">
        <f t="shared" si="0"/>
        <v>161</v>
      </c>
      <c r="Q5" s="14" t="s">
        <v>30</v>
      </c>
      <c r="R5" s="14">
        <v>110788</v>
      </c>
      <c r="S5" s="14" t="s">
        <v>31</v>
      </c>
      <c r="T5" s="16" t="s">
        <v>169</v>
      </c>
      <c r="U5" s="16"/>
      <c r="V5" s="16">
        <v>1011201</v>
      </c>
      <c r="W5" s="16" t="s">
        <v>9500</v>
      </c>
      <c r="X5" s="16" t="s">
        <v>8018</v>
      </c>
    </row>
    <row r="6" spans="1:24">
      <c r="A6" s="15" t="s">
        <v>219</v>
      </c>
      <c r="B6" s="15" t="s">
        <v>75</v>
      </c>
      <c r="C6" s="15" t="s">
        <v>9501</v>
      </c>
      <c r="D6" s="15" t="s">
        <v>74</v>
      </c>
      <c r="E6" s="24">
        <v>45750.524305555555</v>
      </c>
      <c r="F6" s="15">
        <v>15.3</v>
      </c>
      <c r="G6" s="37"/>
      <c r="H6" s="15"/>
      <c r="I6" s="15"/>
      <c r="J6" s="15">
        <v>27</v>
      </c>
      <c r="K6" s="15">
        <v>54</v>
      </c>
      <c r="L6" s="15"/>
      <c r="M6" s="15"/>
      <c r="N6" s="15"/>
      <c r="O6" s="15"/>
      <c r="P6" s="14">
        <f t="shared" si="0"/>
        <v>81</v>
      </c>
      <c r="Q6" s="14" t="s">
        <v>30</v>
      </c>
      <c r="R6" s="14">
        <v>110808</v>
      </c>
      <c r="S6" s="14" t="s">
        <v>31</v>
      </c>
      <c r="T6" s="16" t="s">
        <v>169</v>
      </c>
      <c r="U6" s="16"/>
      <c r="V6" s="16">
        <v>1011202</v>
      </c>
      <c r="W6" s="16" t="s">
        <v>9502</v>
      </c>
      <c r="X6" s="16" t="s">
        <v>9127</v>
      </c>
    </row>
    <row r="7" spans="1:24">
      <c r="A7" s="15" t="s">
        <v>7745</v>
      </c>
      <c r="B7" s="15" t="s">
        <v>78</v>
      </c>
      <c r="C7" s="15" t="s">
        <v>9503</v>
      </c>
      <c r="D7" s="15" t="s">
        <v>168</v>
      </c>
      <c r="E7" s="24">
        <v>45749.756944444445</v>
      </c>
      <c r="F7" s="15">
        <v>11.8</v>
      </c>
      <c r="G7" s="37"/>
      <c r="H7" s="15"/>
      <c r="I7" s="15"/>
      <c r="J7" s="15"/>
      <c r="K7" s="15"/>
      <c r="L7" s="15">
        <v>161</v>
      </c>
      <c r="M7" s="15"/>
      <c r="N7" s="15"/>
      <c r="O7" s="15"/>
      <c r="P7" s="14">
        <f t="shared" si="0"/>
        <v>161</v>
      </c>
      <c r="Q7" s="17" t="s">
        <v>32</v>
      </c>
      <c r="R7" s="14">
        <v>110804</v>
      </c>
      <c r="S7" s="23" t="s">
        <v>33</v>
      </c>
      <c r="T7" s="16" t="s">
        <v>169</v>
      </c>
      <c r="U7" s="16" t="s">
        <v>90</v>
      </c>
      <c r="V7" s="16">
        <v>1011203</v>
      </c>
      <c r="W7" s="16" t="s">
        <v>9504</v>
      </c>
      <c r="X7" s="16" t="s">
        <v>8018</v>
      </c>
    </row>
    <row r="8" spans="1:24">
      <c r="A8" s="15" t="s">
        <v>133</v>
      </c>
      <c r="B8" s="15" t="s">
        <v>134</v>
      </c>
      <c r="C8" s="15" t="s">
        <v>9505</v>
      </c>
      <c r="D8" s="15" t="s">
        <v>2892</v>
      </c>
      <c r="E8" s="24">
        <v>45750.288194444445</v>
      </c>
      <c r="F8" s="15">
        <v>10.3</v>
      </c>
      <c r="G8" s="37"/>
      <c r="H8" s="15"/>
      <c r="I8" s="15"/>
      <c r="J8" s="15"/>
      <c r="K8" s="15">
        <v>54</v>
      </c>
      <c r="L8" s="15">
        <v>107</v>
      </c>
      <c r="M8" s="15"/>
      <c r="N8" s="15"/>
      <c r="O8" s="15"/>
      <c r="P8" s="14">
        <f t="shared" si="0"/>
        <v>161</v>
      </c>
      <c r="Q8" s="17" t="s">
        <v>32</v>
      </c>
      <c r="R8" s="14">
        <v>110787</v>
      </c>
      <c r="S8" s="23" t="s">
        <v>33</v>
      </c>
      <c r="T8" s="16" t="s">
        <v>161</v>
      </c>
      <c r="U8" s="16" t="s">
        <v>90</v>
      </c>
      <c r="V8" s="16">
        <v>1011205</v>
      </c>
      <c r="W8" s="16" t="s">
        <v>9506</v>
      </c>
      <c r="X8" s="16" t="s">
        <v>9127</v>
      </c>
    </row>
    <row r="9" spans="1:24">
      <c r="A9" s="35" t="s">
        <v>119</v>
      </c>
      <c r="B9" s="35" t="s">
        <v>92</v>
      </c>
      <c r="C9" s="35" t="s">
        <v>9507</v>
      </c>
      <c r="D9" s="35" t="s">
        <v>159</v>
      </c>
      <c r="E9" s="271">
        <v>45750.041666666664</v>
      </c>
      <c r="F9" s="35">
        <v>10.3</v>
      </c>
      <c r="G9" s="388" t="s">
        <v>740</v>
      </c>
      <c r="H9" s="652" t="s">
        <v>180</v>
      </c>
      <c r="I9" s="35"/>
      <c r="J9" s="35"/>
      <c r="K9" s="35"/>
      <c r="L9" s="35"/>
      <c r="M9" s="35">
        <v>161</v>
      </c>
      <c r="N9" s="35"/>
      <c r="O9" s="35"/>
      <c r="P9" s="269">
        <f t="shared" si="0"/>
        <v>161</v>
      </c>
      <c r="Q9" s="17" t="s">
        <v>32</v>
      </c>
      <c r="R9" s="14">
        <v>110775</v>
      </c>
      <c r="S9" s="23" t="s">
        <v>33</v>
      </c>
      <c r="T9" s="16" t="s">
        <v>161</v>
      </c>
      <c r="U9" s="16" t="s">
        <v>90</v>
      </c>
      <c r="V9" s="16">
        <v>1011204</v>
      </c>
      <c r="W9" s="16" t="s">
        <v>9504</v>
      </c>
      <c r="X9" s="16"/>
    </row>
    <row r="10" spans="1:24">
      <c r="A10" s="11"/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162</v>
      </c>
      <c r="K10" s="11">
        <f t="shared" si="1"/>
        <v>355</v>
      </c>
      <c r="L10" s="11">
        <f t="shared" si="1"/>
        <v>268</v>
      </c>
      <c r="M10" s="11">
        <f t="shared" si="1"/>
        <v>161</v>
      </c>
      <c r="N10" s="11">
        <f t="shared" si="1"/>
        <v>0</v>
      </c>
      <c r="O10" s="11">
        <f t="shared" si="1"/>
        <v>0</v>
      </c>
      <c r="P10" s="11">
        <f t="shared" si="1"/>
        <v>946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30">
      <c r="A13" s="187" t="s">
        <v>9508</v>
      </c>
      <c r="B13" s="186"/>
      <c r="C13" s="239" t="s">
        <v>9509</v>
      </c>
      <c r="D13" s="241"/>
      <c r="E13" s="573" t="s">
        <v>9510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161</v>
      </c>
      <c r="B14" s="1564" t="s">
        <v>7158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169</v>
      </c>
      <c r="B15" s="1564" t="s">
        <v>7138</v>
      </c>
      <c r="C15" s="1564"/>
      <c r="D15" s="1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7275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4662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0.5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9511</v>
      </c>
      <c r="B21" s="1559"/>
      <c r="C21" s="1559"/>
      <c r="D21" s="1559"/>
      <c r="E21" s="1559"/>
      <c r="F21" s="1559"/>
      <c r="G21" s="7"/>
      <c r="H21" s="1559" t="s">
        <v>4015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35" t="s">
        <v>119</v>
      </c>
      <c r="B23" s="35" t="s">
        <v>92</v>
      </c>
      <c r="C23" s="35" t="s">
        <v>9507</v>
      </c>
      <c r="D23" s="35" t="s">
        <v>159</v>
      </c>
      <c r="E23" s="271">
        <v>45750.041666666664</v>
      </c>
      <c r="F23" s="35">
        <v>10.3</v>
      </c>
      <c r="G23" s="388" t="s">
        <v>740</v>
      </c>
      <c r="H23" s="652" t="s">
        <v>180</v>
      </c>
      <c r="I23" s="35"/>
      <c r="J23" s="35"/>
      <c r="K23" s="35"/>
      <c r="L23" s="35"/>
      <c r="M23" s="35">
        <v>161</v>
      </c>
      <c r="N23" s="35"/>
      <c r="O23" s="35"/>
      <c r="P23" s="269">
        <f t="shared" ref="P23:P29" si="2">SUM(H23:O23)</f>
        <v>161</v>
      </c>
      <c r="Q23" s="17" t="s">
        <v>32</v>
      </c>
      <c r="R23" s="14">
        <v>110775</v>
      </c>
      <c r="S23" s="23" t="s">
        <v>33</v>
      </c>
      <c r="T23" s="16" t="s">
        <v>161</v>
      </c>
      <c r="U23" s="16" t="s">
        <v>90</v>
      </c>
      <c r="V23" s="16"/>
      <c r="W23" s="16" t="s">
        <v>9504</v>
      </c>
      <c r="X23" s="16" t="s">
        <v>8468</v>
      </c>
    </row>
    <row r="24" spans="1:24">
      <c r="A24" s="300" t="s">
        <v>9512</v>
      </c>
      <c r="B24" s="300" t="s">
        <v>78</v>
      </c>
      <c r="C24" s="300" t="s">
        <v>9513</v>
      </c>
      <c r="D24" s="300" t="s">
        <v>932</v>
      </c>
      <c r="E24" s="301">
        <v>45750.048611111109</v>
      </c>
      <c r="F24" s="300">
        <v>10.3</v>
      </c>
      <c r="G24" s="302"/>
      <c r="H24" s="300"/>
      <c r="I24" s="300"/>
      <c r="J24" s="300"/>
      <c r="K24" s="300">
        <v>81</v>
      </c>
      <c r="L24" s="300">
        <v>80</v>
      </c>
      <c r="M24" s="300"/>
      <c r="N24" s="300"/>
      <c r="O24" s="300"/>
      <c r="P24" s="14">
        <f t="shared" si="2"/>
        <v>161</v>
      </c>
      <c r="Q24" s="17" t="s">
        <v>32</v>
      </c>
      <c r="R24" s="14">
        <v>110811</v>
      </c>
      <c r="S24" s="23" t="s">
        <v>33</v>
      </c>
      <c r="T24" s="16" t="s">
        <v>161</v>
      </c>
      <c r="U24" s="16" t="s">
        <v>90</v>
      </c>
      <c r="V24" s="16"/>
      <c r="W24" s="16" t="s">
        <v>9504</v>
      </c>
      <c r="X24" s="16" t="s">
        <v>9127</v>
      </c>
    </row>
    <row r="25" spans="1:24">
      <c r="A25" s="300" t="s">
        <v>152</v>
      </c>
      <c r="B25" s="300" t="s">
        <v>78</v>
      </c>
      <c r="C25" s="300" t="s">
        <v>9160</v>
      </c>
      <c r="D25" s="300" t="s">
        <v>88</v>
      </c>
      <c r="E25" s="301">
        <v>45750.166666666664</v>
      </c>
      <c r="F25" s="300">
        <v>10.3</v>
      </c>
      <c r="G25" s="302"/>
      <c r="H25" s="300"/>
      <c r="I25" s="300"/>
      <c r="J25" s="300"/>
      <c r="K25" s="300">
        <v>81</v>
      </c>
      <c r="L25" s="300">
        <v>80</v>
      </c>
      <c r="M25" s="300"/>
      <c r="N25" s="300"/>
      <c r="O25" s="300"/>
      <c r="P25" s="14">
        <f t="shared" si="2"/>
        <v>161</v>
      </c>
      <c r="Q25" s="17" t="s">
        <v>32</v>
      </c>
      <c r="R25" s="14">
        <v>110812</v>
      </c>
      <c r="S25" s="23" t="s">
        <v>33</v>
      </c>
      <c r="T25" s="16" t="s">
        <v>161</v>
      </c>
      <c r="U25" s="16" t="s">
        <v>90</v>
      </c>
      <c r="V25" s="16"/>
      <c r="W25" s="16" t="s">
        <v>9504</v>
      </c>
      <c r="X25" s="16" t="s">
        <v>9127</v>
      </c>
    </row>
    <row r="26" spans="1:24">
      <c r="A26" s="300" t="s">
        <v>86</v>
      </c>
      <c r="B26" s="300" t="s">
        <v>92</v>
      </c>
      <c r="C26" s="300" t="s">
        <v>9514</v>
      </c>
      <c r="D26" s="300" t="s">
        <v>159</v>
      </c>
      <c r="E26" s="301">
        <v>45750.041666666664</v>
      </c>
      <c r="F26" s="300">
        <v>10.3</v>
      </c>
      <c r="G26" s="302"/>
      <c r="H26" s="300"/>
      <c r="I26" s="300"/>
      <c r="J26" s="300"/>
      <c r="K26" s="300">
        <v>54</v>
      </c>
      <c r="L26" s="300">
        <v>107</v>
      </c>
      <c r="M26" s="300"/>
      <c r="N26" s="300"/>
      <c r="O26" s="300"/>
      <c r="P26" s="14">
        <f t="shared" si="2"/>
        <v>161</v>
      </c>
      <c r="Q26" s="17" t="s">
        <v>32</v>
      </c>
      <c r="R26" s="14">
        <v>110778</v>
      </c>
      <c r="S26" s="23" t="s">
        <v>33</v>
      </c>
      <c r="T26" s="16" t="s">
        <v>161</v>
      </c>
      <c r="U26" s="16" t="s">
        <v>90</v>
      </c>
      <c r="V26" s="16"/>
      <c r="W26" s="16" t="s">
        <v>9504</v>
      </c>
      <c r="X26" s="16" t="s">
        <v>8468</v>
      </c>
    </row>
    <row r="27" spans="1:24">
      <c r="A27" s="300" t="s">
        <v>937</v>
      </c>
      <c r="B27" s="300" t="s">
        <v>92</v>
      </c>
      <c r="C27" s="300" t="s">
        <v>9515</v>
      </c>
      <c r="D27" s="300" t="s">
        <v>159</v>
      </c>
      <c r="E27" s="301">
        <v>45750.041666666664</v>
      </c>
      <c r="F27" s="300">
        <v>10.3</v>
      </c>
      <c r="G27" s="302"/>
      <c r="H27" s="300"/>
      <c r="I27" s="300"/>
      <c r="J27" s="300"/>
      <c r="K27" s="300">
        <v>81</v>
      </c>
      <c r="L27" s="300">
        <v>0</v>
      </c>
      <c r="M27" s="300">
        <v>80</v>
      </c>
      <c r="N27" s="300"/>
      <c r="O27" s="300"/>
      <c r="P27" s="14">
        <f t="shared" si="2"/>
        <v>161</v>
      </c>
      <c r="Q27" s="17" t="s">
        <v>32</v>
      </c>
      <c r="R27" s="14">
        <v>110779</v>
      </c>
      <c r="S27" s="23" t="s">
        <v>33</v>
      </c>
      <c r="T27" s="16" t="s">
        <v>161</v>
      </c>
      <c r="U27" s="16" t="s">
        <v>90</v>
      </c>
      <c r="V27" s="16"/>
      <c r="W27" s="16" t="s">
        <v>9504</v>
      </c>
      <c r="X27" s="16" t="s">
        <v>8468</v>
      </c>
    </row>
    <row r="28" spans="1:24">
      <c r="A28" s="300" t="s">
        <v>2561</v>
      </c>
      <c r="B28" s="300" t="s">
        <v>92</v>
      </c>
      <c r="C28" s="300" t="s">
        <v>9516</v>
      </c>
      <c r="D28" s="300" t="s">
        <v>2467</v>
      </c>
      <c r="E28" s="301">
        <v>45750.805555555555</v>
      </c>
      <c r="F28" s="300">
        <v>10.3</v>
      </c>
      <c r="G28" s="302"/>
      <c r="H28" s="300"/>
      <c r="I28" s="300"/>
      <c r="J28" s="300"/>
      <c r="K28" s="300">
        <v>60</v>
      </c>
      <c r="L28" s="300">
        <v>60</v>
      </c>
      <c r="M28" s="300">
        <v>41</v>
      </c>
      <c r="N28" s="300"/>
      <c r="O28" s="300"/>
      <c r="P28" s="14">
        <f t="shared" si="2"/>
        <v>161</v>
      </c>
      <c r="Q28" s="17" t="s">
        <v>32</v>
      </c>
      <c r="R28" s="14">
        <v>110801</v>
      </c>
      <c r="S28" s="23" t="s">
        <v>33</v>
      </c>
      <c r="T28" s="16" t="s">
        <v>161</v>
      </c>
      <c r="U28" s="16" t="s">
        <v>90</v>
      </c>
      <c r="V28" s="16"/>
      <c r="W28" s="16" t="s">
        <v>9504</v>
      </c>
      <c r="X28" s="16" t="s">
        <v>8468</v>
      </c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/>
      <c r="R29" s="14"/>
      <c r="S29" s="14"/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357</v>
      </c>
      <c r="L30" s="11">
        <f t="shared" si="3"/>
        <v>327</v>
      </c>
      <c r="M30" s="11">
        <f t="shared" si="3"/>
        <v>282</v>
      </c>
      <c r="N30" s="11">
        <f t="shared" si="3"/>
        <v>0</v>
      </c>
      <c r="O30" s="11">
        <f t="shared" si="3"/>
        <v>0</v>
      </c>
      <c r="P30" s="11">
        <f t="shared" si="3"/>
        <v>966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4605</v>
      </c>
      <c r="B34" s="1564"/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2180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772" t="s">
        <v>9517</v>
      </c>
      <c r="C37" s="1772"/>
      <c r="D37" s="1"/>
      <c r="E37" s="1"/>
    </row>
    <row r="38" spans="1:24">
      <c r="A38" s="5" t="s">
        <v>44</v>
      </c>
      <c r="B38" s="1567">
        <v>0.625</v>
      </c>
      <c r="C38" s="1565"/>
      <c r="D38" s="1"/>
      <c r="E38" s="1"/>
    </row>
    <row r="40" spans="1:24" ht="23.25">
      <c r="A40" s="1559" t="s">
        <v>9518</v>
      </c>
      <c r="B40" s="1559"/>
      <c r="C40" s="1559"/>
      <c r="D40" s="1559"/>
      <c r="E40" s="1559"/>
      <c r="F40" s="1559"/>
      <c r="G40" s="7"/>
      <c r="H40" s="1559" t="s">
        <v>4015</v>
      </c>
      <c r="I40" s="1559"/>
      <c r="J40" s="1559"/>
      <c r="K40" s="1559"/>
      <c r="L40" s="1559"/>
      <c r="M40" s="1559"/>
      <c r="N40" s="1559"/>
      <c r="O40" s="1559"/>
      <c r="P40" s="1559"/>
      <c r="Q40" s="1741" t="s">
        <v>2</v>
      </c>
      <c r="R40" s="1742"/>
      <c r="S40" s="1742"/>
      <c r="T40" s="1742"/>
      <c r="U40" s="1742"/>
      <c r="V40" s="1742"/>
      <c r="W40" s="1742"/>
      <c r="X40" s="1742"/>
    </row>
    <row r="41" spans="1:24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>
      <c r="A42" s="300" t="s">
        <v>86</v>
      </c>
      <c r="B42" s="300" t="s">
        <v>92</v>
      </c>
      <c r="C42" s="300" t="s">
        <v>9519</v>
      </c>
      <c r="D42" s="300" t="s">
        <v>94</v>
      </c>
      <c r="E42" s="301">
        <v>45751.78125</v>
      </c>
      <c r="F42" s="300">
        <v>10.3</v>
      </c>
      <c r="G42" s="302"/>
      <c r="H42" s="300"/>
      <c r="I42" s="300"/>
      <c r="J42" s="300"/>
      <c r="K42" s="300">
        <v>161</v>
      </c>
      <c r="L42" s="300"/>
      <c r="M42" s="300"/>
      <c r="N42" s="300"/>
      <c r="O42" s="300"/>
      <c r="P42" s="14">
        <f>SUM(H42:O42)</f>
        <v>161</v>
      </c>
      <c r="Q42" s="17" t="s">
        <v>32</v>
      </c>
      <c r="R42" s="14">
        <v>110780</v>
      </c>
      <c r="S42" s="23" t="s">
        <v>33</v>
      </c>
      <c r="T42" s="16" t="s">
        <v>161</v>
      </c>
      <c r="U42" s="16" t="s">
        <v>90</v>
      </c>
      <c r="V42" s="16"/>
      <c r="W42" s="16" t="s">
        <v>9520</v>
      </c>
      <c r="X42" s="16" t="s">
        <v>8468</v>
      </c>
    </row>
    <row r="43" spans="1:24">
      <c r="A43" s="300" t="s">
        <v>558</v>
      </c>
      <c r="B43" s="300" t="s">
        <v>92</v>
      </c>
      <c r="C43" s="300" t="s">
        <v>9521</v>
      </c>
      <c r="D43" s="300" t="s">
        <v>620</v>
      </c>
      <c r="E43" s="301">
        <v>45750.989583333336</v>
      </c>
      <c r="F43" s="300">
        <v>10.3</v>
      </c>
      <c r="G43" s="302"/>
      <c r="H43" s="300"/>
      <c r="I43" s="300"/>
      <c r="J43" s="300"/>
      <c r="K43" s="300"/>
      <c r="L43" s="300">
        <v>161</v>
      </c>
      <c r="M43" s="300"/>
      <c r="N43" s="300"/>
      <c r="O43" s="300"/>
      <c r="P43" s="14">
        <f>SUM(H43:O43)</f>
        <v>161</v>
      </c>
      <c r="Q43" s="17" t="s">
        <v>32</v>
      </c>
      <c r="R43" s="14">
        <v>110803</v>
      </c>
      <c r="S43" s="23" t="s">
        <v>33</v>
      </c>
      <c r="T43" s="16" t="s">
        <v>161</v>
      </c>
      <c r="U43" s="16" t="s">
        <v>90</v>
      </c>
      <c r="V43" s="16"/>
      <c r="W43" s="16" t="s">
        <v>9520</v>
      </c>
      <c r="X43" s="16" t="s">
        <v>8468</v>
      </c>
    </row>
    <row r="44" spans="1:24">
      <c r="A44" s="300" t="s">
        <v>9522</v>
      </c>
      <c r="B44" s="300" t="s">
        <v>92</v>
      </c>
      <c r="C44" s="300" t="s">
        <v>9080</v>
      </c>
      <c r="D44" s="300" t="s">
        <v>620</v>
      </c>
      <c r="E44" s="301">
        <v>45750.989583333336</v>
      </c>
      <c r="F44" s="300">
        <v>10.3</v>
      </c>
      <c r="G44" s="302"/>
      <c r="H44" s="300"/>
      <c r="I44" s="300"/>
      <c r="J44" s="300"/>
      <c r="K44" s="300"/>
      <c r="L44" s="300">
        <v>108</v>
      </c>
      <c r="M44" s="300">
        <v>53</v>
      </c>
      <c r="N44" s="300"/>
      <c r="O44" s="300"/>
      <c r="P44" s="14">
        <f>SUM(H44:O44)</f>
        <v>161</v>
      </c>
      <c r="Q44" s="17" t="s">
        <v>32</v>
      </c>
      <c r="R44" s="14">
        <v>110806</v>
      </c>
      <c r="S44" s="23" t="s">
        <v>33</v>
      </c>
      <c r="T44" s="16" t="s">
        <v>161</v>
      </c>
      <c r="U44" s="16" t="s">
        <v>90</v>
      </c>
      <c r="V44" s="16"/>
      <c r="W44" s="16" t="s">
        <v>9520</v>
      </c>
      <c r="X44" s="16" t="s">
        <v>8018</v>
      </c>
    </row>
    <row r="45" spans="1:24">
      <c r="A45" s="300" t="s">
        <v>9522</v>
      </c>
      <c r="B45" s="300" t="s">
        <v>92</v>
      </c>
      <c r="C45" s="300" t="s">
        <v>9523</v>
      </c>
      <c r="D45" s="300" t="s">
        <v>620</v>
      </c>
      <c r="E45" s="301">
        <v>45750.989583333336</v>
      </c>
      <c r="F45" s="300">
        <v>10.3</v>
      </c>
      <c r="G45" s="302"/>
      <c r="H45" s="300"/>
      <c r="I45" s="300"/>
      <c r="J45" s="300"/>
      <c r="K45" s="300"/>
      <c r="L45" s="300">
        <v>108</v>
      </c>
      <c r="M45" s="300">
        <v>53</v>
      </c>
      <c r="N45" s="300"/>
      <c r="O45" s="300"/>
      <c r="P45" s="14">
        <f>SUM(H45:O45)</f>
        <v>161</v>
      </c>
      <c r="Q45" s="17" t="s">
        <v>32</v>
      </c>
      <c r="R45" s="14">
        <v>110807</v>
      </c>
      <c r="S45" s="23" t="s">
        <v>33</v>
      </c>
      <c r="T45" s="16" t="s">
        <v>161</v>
      </c>
      <c r="U45" s="16" t="s">
        <v>90</v>
      </c>
      <c r="V45" s="16"/>
      <c r="W45" s="16" t="s">
        <v>9520</v>
      </c>
      <c r="X45" s="16" t="s">
        <v>8018</v>
      </c>
    </row>
    <row r="46" spans="1:24">
      <c r="A46" s="15"/>
      <c r="B46" s="15"/>
      <c r="C46" s="15"/>
      <c r="D46" s="15"/>
      <c r="E46" s="15"/>
      <c r="F46" s="15"/>
      <c r="G46" s="37"/>
      <c r="H46" s="15"/>
      <c r="I46" s="15"/>
      <c r="J46" s="15"/>
      <c r="K46" s="15"/>
      <c r="L46" s="15"/>
      <c r="M46" s="15"/>
      <c r="N46" s="15"/>
      <c r="O46" s="15"/>
      <c r="P46" s="14">
        <f>SUM(H46:O46)</f>
        <v>0</v>
      </c>
      <c r="Q46" s="14" t="s">
        <v>30</v>
      </c>
      <c r="R46" s="14"/>
      <c r="S46" s="14" t="s">
        <v>31</v>
      </c>
      <c r="T46" s="16"/>
      <c r="U46" s="16"/>
      <c r="V46" s="16"/>
      <c r="W46" s="16"/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4">SUM(H42:H46)</f>
        <v>0</v>
      </c>
      <c r="I47" s="11">
        <f t="shared" si="4"/>
        <v>0</v>
      </c>
      <c r="J47" s="11">
        <f t="shared" si="4"/>
        <v>0</v>
      </c>
      <c r="K47" s="11">
        <f t="shared" si="4"/>
        <v>161</v>
      </c>
      <c r="L47" s="11">
        <f t="shared" si="4"/>
        <v>377</v>
      </c>
      <c r="M47" s="11">
        <f t="shared" si="4"/>
        <v>106</v>
      </c>
      <c r="N47" s="11">
        <f t="shared" si="4"/>
        <v>0</v>
      </c>
      <c r="O47" s="11">
        <f t="shared" si="4"/>
        <v>0</v>
      </c>
      <c r="P47" s="11">
        <f t="shared" si="4"/>
        <v>644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4" t="s">
        <v>4605</v>
      </c>
      <c r="B51" s="1564"/>
      <c r="C51" s="1564"/>
      <c r="D51" s="242"/>
      <c r="E51" s="41" t="s">
        <v>8995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5" t="s">
        <v>42</v>
      </c>
      <c r="B52" s="1772" t="s">
        <v>8987</v>
      </c>
      <c r="C52" s="1772"/>
      <c r="D52" s="1"/>
      <c r="E52" s="1"/>
    </row>
    <row r="53" spans="1:24">
      <c r="A53" s="5" t="s">
        <v>42</v>
      </c>
      <c r="B53" s="1772"/>
      <c r="C53" s="1772"/>
    </row>
    <row r="54" spans="1:24">
      <c r="A54" s="5" t="s">
        <v>43</v>
      </c>
      <c r="B54" s="1772" t="s">
        <v>5650</v>
      </c>
      <c r="C54" s="1772"/>
      <c r="D54" s="1"/>
      <c r="E54" s="1"/>
    </row>
    <row r="55" spans="1:24">
      <c r="A55" s="5" t="s">
        <v>44</v>
      </c>
      <c r="B55" s="1809" t="s">
        <v>9524</v>
      </c>
      <c r="C55" s="1772"/>
      <c r="D55" s="1"/>
      <c r="E55" s="1"/>
    </row>
    <row r="57" spans="1:24" ht="23.25">
      <c r="A57" s="1559" t="s">
        <v>155</v>
      </c>
      <c r="B57" s="1559"/>
      <c r="C57" s="1559"/>
      <c r="D57" s="1559"/>
      <c r="E57" s="1559"/>
      <c r="F57" s="1559"/>
      <c r="G57" s="7"/>
      <c r="H57" s="1559" t="s">
        <v>4015</v>
      </c>
      <c r="I57" s="1559"/>
      <c r="J57" s="1559"/>
      <c r="K57" s="1559"/>
      <c r="L57" s="1559"/>
      <c r="M57" s="1559"/>
      <c r="N57" s="1559"/>
      <c r="O57" s="1559"/>
      <c r="P57" s="1559"/>
      <c r="Q57" s="1741" t="s">
        <v>2</v>
      </c>
      <c r="R57" s="1742"/>
      <c r="S57" s="1742"/>
      <c r="T57" s="1742"/>
      <c r="U57" s="1742"/>
      <c r="V57" s="1742"/>
      <c r="W57" s="1742"/>
      <c r="X57" s="1742"/>
    </row>
    <row r="58" spans="1:24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9" t="s">
        <v>15</v>
      </c>
      <c r="M58" s="9" t="s">
        <v>16</v>
      </c>
      <c r="N58" s="9" t="s">
        <v>17</v>
      </c>
      <c r="O58" s="10" t="s">
        <v>18</v>
      </c>
      <c r="P58" s="8" t="s">
        <v>19</v>
      </c>
      <c r="Q58" s="8" t="s">
        <v>20</v>
      </c>
      <c r="R58" s="8" t="s">
        <v>9</v>
      </c>
      <c r="S58" s="8" t="s">
        <v>21</v>
      </c>
      <c r="T58" s="8" t="s">
        <v>24</v>
      </c>
      <c r="U58" s="8" t="s">
        <v>25</v>
      </c>
      <c r="V58" s="8" t="s">
        <v>26</v>
      </c>
      <c r="W58" s="8" t="s">
        <v>27</v>
      </c>
      <c r="X58" s="8" t="s">
        <v>28</v>
      </c>
    </row>
    <row r="59" spans="1:24">
      <c r="A59" s="15" t="s">
        <v>142</v>
      </c>
      <c r="B59" s="15" t="s">
        <v>72</v>
      </c>
      <c r="C59" s="15" t="s">
        <v>9525</v>
      </c>
      <c r="D59" s="15" t="s">
        <v>71</v>
      </c>
      <c r="E59" s="24">
        <v>45750.711805555555</v>
      </c>
      <c r="F59" s="15">
        <v>14.5</v>
      </c>
      <c r="G59" s="37"/>
      <c r="H59" s="15"/>
      <c r="I59" s="15"/>
      <c r="J59" s="15"/>
      <c r="K59" s="15">
        <v>81</v>
      </c>
      <c r="L59" s="15">
        <v>27</v>
      </c>
      <c r="M59" s="15">
        <v>53</v>
      </c>
      <c r="N59" s="15"/>
      <c r="O59" s="15"/>
      <c r="P59" s="14">
        <f t="shared" ref="P59:P65" si="5">SUM(H59:O59)</f>
        <v>161</v>
      </c>
      <c r="Q59" s="14" t="s">
        <v>30</v>
      </c>
      <c r="R59" s="14">
        <v>110789</v>
      </c>
      <c r="S59" s="14" t="s">
        <v>31</v>
      </c>
      <c r="T59" s="16" t="s">
        <v>169</v>
      </c>
      <c r="U59" s="16"/>
      <c r="V59" s="16">
        <v>1011209</v>
      </c>
      <c r="W59" s="16" t="s">
        <v>9526</v>
      </c>
      <c r="X59" s="16" t="s">
        <v>8018</v>
      </c>
    </row>
    <row r="60" spans="1:24">
      <c r="A60" s="15" t="s">
        <v>142</v>
      </c>
      <c r="B60" s="15" t="s">
        <v>72</v>
      </c>
      <c r="C60" s="15" t="s">
        <v>9527</v>
      </c>
      <c r="D60" s="15" t="s">
        <v>71</v>
      </c>
      <c r="E60" s="24">
        <v>45750.711805555555</v>
      </c>
      <c r="F60" s="15">
        <v>14.5</v>
      </c>
      <c r="G60" s="37"/>
      <c r="H60" s="15"/>
      <c r="I60" s="15"/>
      <c r="J60" s="15"/>
      <c r="K60" s="15"/>
      <c r="L60" s="15">
        <v>27</v>
      </c>
      <c r="M60" s="15">
        <v>81</v>
      </c>
      <c r="N60" s="15">
        <v>53</v>
      </c>
      <c r="O60" s="15"/>
      <c r="P60" s="14">
        <f t="shared" si="5"/>
        <v>161</v>
      </c>
      <c r="Q60" s="14" t="s">
        <v>30</v>
      </c>
      <c r="R60" s="14">
        <v>110791</v>
      </c>
      <c r="S60" s="14" t="s">
        <v>31</v>
      </c>
      <c r="T60" s="16" t="s">
        <v>169</v>
      </c>
      <c r="U60" s="16"/>
      <c r="V60" s="16">
        <v>1011210</v>
      </c>
      <c r="W60" s="16" t="s">
        <v>9526</v>
      </c>
      <c r="X60" s="16" t="s">
        <v>8018</v>
      </c>
    </row>
    <row r="61" spans="1:24">
      <c r="A61" s="15" t="s">
        <v>141</v>
      </c>
      <c r="B61" s="15" t="s">
        <v>69</v>
      </c>
      <c r="C61" s="15" t="s">
        <v>9528</v>
      </c>
      <c r="D61" s="15" t="s">
        <v>68</v>
      </c>
      <c r="E61" s="24">
        <v>45749.795138888891</v>
      </c>
      <c r="F61" s="15">
        <v>14.5</v>
      </c>
      <c r="G61" s="37"/>
      <c r="H61" s="15"/>
      <c r="I61" s="15"/>
      <c r="J61" s="15"/>
      <c r="K61" s="15"/>
      <c r="L61" s="15">
        <v>81</v>
      </c>
      <c r="M61" s="15">
        <v>54</v>
      </c>
      <c r="N61" s="15">
        <v>26</v>
      </c>
      <c r="O61" s="15"/>
      <c r="P61" s="14">
        <f t="shared" si="5"/>
        <v>161</v>
      </c>
      <c r="Q61" s="14" t="s">
        <v>30</v>
      </c>
      <c r="R61" s="14">
        <v>110793</v>
      </c>
      <c r="S61" s="14" t="s">
        <v>31</v>
      </c>
      <c r="T61" s="16" t="s">
        <v>169</v>
      </c>
      <c r="U61" s="16"/>
      <c r="V61" s="16">
        <v>1011211</v>
      </c>
      <c r="W61" s="16" t="s">
        <v>9526</v>
      </c>
      <c r="X61" s="16" t="s">
        <v>8018</v>
      </c>
    </row>
    <row r="62" spans="1:24">
      <c r="A62" s="15" t="s">
        <v>152</v>
      </c>
      <c r="B62" s="15" t="s">
        <v>78</v>
      </c>
      <c r="C62" s="15" t="s">
        <v>9529</v>
      </c>
      <c r="D62" s="15" t="s">
        <v>932</v>
      </c>
      <c r="E62" s="24">
        <v>45751.048611111109</v>
      </c>
      <c r="F62" s="15">
        <v>10.3</v>
      </c>
      <c r="G62" s="37"/>
      <c r="H62" s="15"/>
      <c r="I62" s="15"/>
      <c r="J62" s="15"/>
      <c r="K62" s="15">
        <v>161</v>
      </c>
      <c r="L62" s="15"/>
      <c r="M62" s="15"/>
      <c r="N62" s="15"/>
      <c r="O62" s="15"/>
      <c r="P62" s="14">
        <f t="shared" si="5"/>
        <v>161</v>
      </c>
      <c r="Q62" s="17" t="s">
        <v>32</v>
      </c>
      <c r="R62" s="14">
        <v>110809</v>
      </c>
      <c r="S62" s="23" t="s">
        <v>33</v>
      </c>
      <c r="T62" s="16" t="s">
        <v>161</v>
      </c>
      <c r="U62" s="16" t="s">
        <v>90</v>
      </c>
      <c r="V62" s="16">
        <v>1011212</v>
      </c>
      <c r="W62" s="16" t="s">
        <v>9530</v>
      </c>
      <c r="X62" s="16" t="s">
        <v>9127</v>
      </c>
    </row>
    <row r="63" spans="1:24">
      <c r="A63" s="15" t="s">
        <v>152</v>
      </c>
      <c r="B63" s="15" t="s">
        <v>78</v>
      </c>
      <c r="C63" s="15" t="s">
        <v>9531</v>
      </c>
      <c r="D63" s="15" t="s">
        <v>99</v>
      </c>
      <c r="E63" s="24">
        <v>45751.315972222219</v>
      </c>
      <c r="F63" s="15">
        <v>10.8</v>
      </c>
      <c r="G63" s="37"/>
      <c r="H63" s="15"/>
      <c r="I63" s="15"/>
      <c r="J63" s="15"/>
      <c r="K63" s="15">
        <v>161</v>
      </c>
      <c r="L63" s="15"/>
      <c r="M63" s="15"/>
      <c r="N63" s="15"/>
      <c r="O63" s="15"/>
      <c r="P63" s="14">
        <f t="shared" si="5"/>
        <v>161</v>
      </c>
      <c r="Q63" s="17" t="s">
        <v>32</v>
      </c>
      <c r="R63" s="14">
        <v>110810</v>
      </c>
      <c r="S63" s="23" t="s">
        <v>33</v>
      </c>
      <c r="T63" s="16" t="s">
        <v>100</v>
      </c>
      <c r="U63" s="16" t="s">
        <v>90</v>
      </c>
      <c r="V63" s="16">
        <v>1011214</v>
      </c>
      <c r="W63" s="16" t="s">
        <v>9530</v>
      </c>
      <c r="X63" s="16" t="s">
        <v>9127</v>
      </c>
    </row>
    <row r="64" spans="1:24">
      <c r="A64" s="15"/>
      <c r="B64" s="15"/>
      <c r="C64" s="15"/>
      <c r="D64" s="15"/>
      <c r="E64" s="15"/>
      <c r="F64" s="15"/>
      <c r="G64" s="37"/>
      <c r="H64" s="15"/>
      <c r="I64" s="15"/>
      <c r="J64" s="15"/>
      <c r="K64" s="15"/>
      <c r="L64" s="15"/>
      <c r="M64" s="15"/>
      <c r="N64" s="15"/>
      <c r="O64" s="15"/>
      <c r="P64" s="14">
        <f t="shared" si="5"/>
        <v>0</v>
      </c>
      <c r="Q64" s="17" t="s">
        <v>32</v>
      </c>
      <c r="R64" s="14"/>
      <c r="S64" s="23" t="s">
        <v>33</v>
      </c>
      <c r="T64" s="16"/>
      <c r="U64" s="16"/>
      <c r="V64" s="16"/>
      <c r="W64" s="16"/>
      <c r="X64" s="16"/>
    </row>
    <row r="65" spans="1:24">
      <c r="A65" s="15"/>
      <c r="B65" s="15"/>
      <c r="C65" s="15"/>
      <c r="D65" s="15"/>
      <c r="E65" s="15"/>
      <c r="F65" s="15"/>
      <c r="G65" s="37"/>
      <c r="H65" s="15"/>
      <c r="I65" s="15"/>
      <c r="J65" s="15"/>
      <c r="K65" s="15"/>
      <c r="L65" s="15"/>
      <c r="M65" s="15"/>
      <c r="N65" s="15"/>
      <c r="O65" s="15"/>
      <c r="P65" s="14">
        <f t="shared" si="5"/>
        <v>0</v>
      </c>
      <c r="Q65" s="14" t="s">
        <v>30</v>
      </c>
      <c r="R65" s="14"/>
      <c r="S65" s="14" t="s">
        <v>31</v>
      </c>
      <c r="T65" s="16"/>
      <c r="U65" s="16"/>
      <c r="V65" s="16"/>
      <c r="W65" s="16"/>
      <c r="X65" s="16"/>
    </row>
    <row r="66" spans="1:24">
      <c r="A66" s="11" t="s">
        <v>19</v>
      </c>
      <c r="B66" s="7"/>
      <c r="C66" s="7"/>
      <c r="D66" s="7"/>
      <c r="E66" s="11"/>
      <c r="F66" s="7"/>
      <c r="G66" s="7"/>
      <c r="H66" s="11">
        <f t="shared" ref="H66:P66" si="6">SUM(H59:H65)</f>
        <v>0</v>
      </c>
      <c r="I66" s="11">
        <f t="shared" si="6"/>
        <v>0</v>
      </c>
      <c r="J66" s="11">
        <f t="shared" si="6"/>
        <v>0</v>
      </c>
      <c r="K66" s="11">
        <f t="shared" si="6"/>
        <v>403</v>
      </c>
      <c r="L66" s="11">
        <f t="shared" si="6"/>
        <v>135</v>
      </c>
      <c r="M66" s="11">
        <f t="shared" si="6"/>
        <v>188</v>
      </c>
      <c r="N66" s="11">
        <f t="shared" si="6"/>
        <v>79</v>
      </c>
      <c r="O66" s="11">
        <f t="shared" si="6"/>
        <v>0</v>
      </c>
      <c r="P66" s="11">
        <f t="shared" si="6"/>
        <v>805</v>
      </c>
      <c r="Q66" s="12"/>
      <c r="R66" s="12"/>
      <c r="S66" s="12"/>
      <c r="T66" s="12"/>
      <c r="U66" s="12"/>
      <c r="V66" s="12"/>
      <c r="W66" s="12"/>
      <c r="X66" s="12"/>
    </row>
    <row r="67" spans="1:24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4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4" t="s">
        <v>100</v>
      </c>
      <c r="B70" s="1564" t="s">
        <v>7158</v>
      </c>
      <c r="C70" s="1564"/>
      <c r="D70" s="242"/>
      <c r="E70" s="41" t="s">
        <v>8995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4" t="s">
        <v>161</v>
      </c>
      <c r="B71" s="1564" t="s">
        <v>6991</v>
      </c>
      <c r="C71" s="1564"/>
      <c r="D71" s="1"/>
      <c r="E71" s="4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4" t="s">
        <v>169</v>
      </c>
      <c r="B72" s="1564" t="s">
        <v>7138</v>
      </c>
      <c r="C72" s="1564"/>
      <c r="D72" s="1"/>
      <c r="E72" s="4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5" t="s">
        <v>42</v>
      </c>
      <c r="B73" s="1841" t="s">
        <v>9532</v>
      </c>
      <c r="C73" s="1841"/>
      <c r="D73" s="1"/>
      <c r="E73" s="1"/>
    </row>
    <row r="74" spans="1:24">
      <c r="A74" s="5" t="s">
        <v>42</v>
      </c>
      <c r="B74" s="1772"/>
      <c r="C74" s="1772"/>
    </row>
    <row r="75" spans="1:24">
      <c r="A75" s="5" t="s">
        <v>43</v>
      </c>
      <c r="B75" s="1772" t="s">
        <v>8347</v>
      </c>
      <c r="C75" s="1772"/>
      <c r="D75" s="1"/>
      <c r="E75" s="1"/>
    </row>
    <row r="76" spans="1:24">
      <c r="A76" s="5" t="s">
        <v>44</v>
      </c>
      <c r="B76" s="1772" t="s">
        <v>7057</v>
      </c>
      <c r="C76" s="1772"/>
      <c r="D76" s="1"/>
      <c r="E76" s="1"/>
    </row>
  </sheetData>
  <mergeCells count="43">
    <mergeCell ref="B70:C70"/>
    <mergeCell ref="B73:C73"/>
    <mergeCell ref="B74:C74"/>
    <mergeCell ref="B75:C75"/>
    <mergeCell ref="B76:C76"/>
    <mergeCell ref="B71:C71"/>
    <mergeCell ref="B72:C72"/>
    <mergeCell ref="A57:F57"/>
    <mergeCell ref="H57:P57"/>
    <mergeCell ref="Q57:X57"/>
    <mergeCell ref="B68:D68"/>
    <mergeCell ref="J68:L68"/>
    <mergeCell ref="B51:C51"/>
    <mergeCell ref="B52:C52"/>
    <mergeCell ref="B53:C53"/>
    <mergeCell ref="B54:C54"/>
    <mergeCell ref="B55:C55"/>
    <mergeCell ref="A40:F40"/>
    <mergeCell ref="H40:P40"/>
    <mergeCell ref="Q40:X40"/>
    <mergeCell ref="B49:D49"/>
    <mergeCell ref="J49:L49"/>
    <mergeCell ref="B37:C37"/>
    <mergeCell ref="B38:C38"/>
    <mergeCell ref="Q21:X21"/>
    <mergeCell ref="B32:D32"/>
    <mergeCell ref="J32:L32"/>
    <mergeCell ref="B34:C34"/>
    <mergeCell ref="B35:C35"/>
    <mergeCell ref="B36:C36"/>
    <mergeCell ref="H21:P21"/>
    <mergeCell ref="B16:C16"/>
    <mergeCell ref="B17:C17"/>
    <mergeCell ref="B18:C18"/>
    <mergeCell ref="B19:C19"/>
    <mergeCell ref="A21:F21"/>
    <mergeCell ref="B15:C15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139D9-30D3-4171-A4B8-35B09DEF8894}">
  <sheetPr>
    <tabColor theme="5" tint="0.59999389629810485"/>
  </sheetPr>
  <dimension ref="A1:X75"/>
  <sheetViews>
    <sheetView topLeftCell="C1" workbookViewId="0">
      <selection activeCell="C47" sqref="C47"/>
    </sheetView>
  </sheetViews>
  <sheetFormatPr defaultColWidth="11.42578125" defaultRowHeight="15"/>
  <cols>
    <col min="1" max="1" width="25.42578125" customWidth="1"/>
    <col min="2" max="2" width="11.85546875" customWidth="1"/>
    <col min="3" max="3" width="19.7109375" customWidth="1"/>
    <col min="4" max="4" width="12.42578125" customWidth="1"/>
    <col min="5" max="5" width="20.855468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.28515625" customWidth="1"/>
    <col min="19" max="19" width="9.140625" bestFit="1" customWidth="1"/>
    <col min="20" max="20" width="16.28515625" customWidth="1"/>
    <col min="23" max="23" width="26.28515625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8240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276" t="s">
        <v>2561</v>
      </c>
      <c r="B3" s="276" t="s">
        <v>92</v>
      </c>
      <c r="C3" s="250" t="s">
        <v>9533</v>
      </c>
      <c r="D3" s="250" t="s">
        <v>6981</v>
      </c>
      <c r="E3" s="589">
        <v>45748.315972222219</v>
      </c>
      <c r="F3" s="250">
        <v>10.8</v>
      </c>
      <c r="G3" s="339"/>
      <c r="H3" s="250"/>
      <c r="I3" s="250"/>
      <c r="J3" s="640"/>
      <c r="K3" s="581"/>
      <c r="L3" s="277">
        <v>81</v>
      </c>
      <c r="M3" s="277">
        <v>80</v>
      </c>
      <c r="N3" s="600"/>
      <c r="O3" s="581"/>
      <c r="P3" s="66">
        <f t="shared" ref="P3:P9" si="0">SUM(H3:O3)</f>
        <v>161</v>
      </c>
      <c r="Q3" s="17" t="s">
        <v>32</v>
      </c>
      <c r="R3" s="14">
        <v>110695</v>
      </c>
      <c r="S3" s="23" t="s">
        <v>33</v>
      </c>
      <c r="T3" s="16" t="s">
        <v>161</v>
      </c>
      <c r="U3" s="16" t="s">
        <v>90</v>
      </c>
      <c r="V3" s="16">
        <v>1011120</v>
      </c>
      <c r="W3" s="16" t="s">
        <v>9534</v>
      </c>
      <c r="X3" s="16"/>
    </row>
    <row r="4" spans="1:24">
      <c r="A4" s="276" t="s">
        <v>558</v>
      </c>
      <c r="B4" s="276" t="s">
        <v>92</v>
      </c>
      <c r="C4" s="250" t="s">
        <v>9535</v>
      </c>
      <c r="D4" s="250" t="s">
        <v>6981</v>
      </c>
      <c r="E4" s="589">
        <v>45748.315972222219</v>
      </c>
      <c r="F4" s="250">
        <v>10.8</v>
      </c>
      <c r="G4" s="339"/>
      <c r="H4" s="250"/>
      <c r="I4" s="250"/>
      <c r="J4" s="640"/>
      <c r="K4" s="581"/>
      <c r="L4" s="277">
        <v>107</v>
      </c>
      <c r="M4" s="277">
        <v>54</v>
      </c>
      <c r="N4" s="600"/>
      <c r="O4" s="581"/>
      <c r="P4" s="66">
        <f t="shared" si="0"/>
        <v>161</v>
      </c>
      <c r="Q4" s="17" t="s">
        <v>32</v>
      </c>
      <c r="R4" s="14">
        <v>110696</v>
      </c>
      <c r="S4" s="23" t="s">
        <v>33</v>
      </c>
      <c r="T4" s="16" t="s">
        <v>161</v>
      </c>
      <c r="U4" s="16" t="s">
        <v>90</v>
      </c>
      <c r="V4" s="16">
        <v>1011121</v>
      </c>
      <c r="W4" s="16" t="s">
        <v>9534</v>
      </c>
      <c r="X4" s="16"/>
    </row>
    <row r="5" spans="1:24">
      <c r="A5" s="15" t="s">
        <v>8837</v>
      </c>
      <c r="B5" s="15" t="s">
        <v>57</v>
      </c>
      <c r="C5" s="15" t="s">
        <v>9536</v>
      </c>
      <c r="D5" s="15" t="s">
        <v>4443</v>
      </c>
      <c r="E5" s="24">
        <v>45745.552083333336</v>
      </c>
      <c r="F5" s="15">
        <v>10.3</v>
      </c>
      <c r="G5" s="37"/>
      <c r="H5" s="15"/>
      <c r="I5" s="15"/>
      <c r="J5" s="35">
        <v>4</v>
      </c>
      <c r="K5" s="35">
        <v>50</v>
      </c>
      <c r="L5" s="15"/>
      <c r="M5" s="15"/>
      <c r="N5" s="15"/>
      <c r="O5" s="15"/>
      <c r="P5" s="14">
        <f t="shared" si="0"/>
        <v>54</v>
      </c>
      <c r="Q5" s="14" t="s">
        <v>30</v>
      </c>
      <c r="R5" s="14">
        <v>110709</v>
      </c>
      <c r="S5" s="14" t="s">
        <v>31</v>
      </c>
      <c r="T5" s="16" t="s">
        <v>169</v>
      </c>
      <c r="U5" s="16"/>
      <c r="V5" s="16">
        <v>1011122</v>
      </c>
      <c r="W5" s="16" t="s">
        <v>9537</v>
      </c>
      <c r="X5" s="16" t="s">
        <v>8018</v>
      </c>
    </row>
    <row r="6" spans="1:24">
      <c r="A6" s="15" t="s">
        <v>8458</v>
      </c>
      <c r="B6" s="15" t="s">
        <v>57</v>
      </c>
      <c r="C6" s="15" t="s">
        <v>9538</v>
      </c>
      <c r="D6" s="15" t="s">
        <v>56</v>
      </c>
      <c r="E6" s="15" t="s">
        <v>9539</v>
      </c>
      <c r="F6" s="15">
        <v>10.3</v>
      </c>
      <c r="G6" s="37"/>
      <c r="H6" s="15"/>
      <c r="I6" s="15"/>
      <c r="J6" s="35">
        <v>54</v>
      </c>
      <c r="K6" s="15"/>
      <c r="L6" s="15"/>
      <c r="M6" s="15"/>
      <c r="N6" s="15"/>
      <c r="O6" s="15"/>
      <c r="P6" s="14">
        <f t="shared" si="0"/>
        <v>54</v>
      </c>
      <c r="Q6" s="14" t="s">
        <v>30</v>
      </c>
      <c r="R6" s="14">
        <v>110710</v>
      </c>
      <c r="S6" s="14" t="s">
        <v>31</v>
      </c>
      <c r="T6" s="16" t="s">
        <v>169</v>
      </c>
      <c r="U6" s="16"/>
      <c r="V6" s="16">
        <v>1011123</v>
      </c>
      <c r="W6" s="16" t="s">
        <v>9540</v>
      </c>
      <c r="X6" s="16" t="s">
        <v>8018</v>
      </c>
    </row>
    <row r="7" spans="1:24">
      <c r="A7" s="15" t="s">
        <v>122</v>
      </c>
      <c r="B7" s="15" t="s">
        <v>62</v>
      </c>
      <c r="C7" s="15" t="s">
        <v>9541</v>
      </c>
      <c r="D7" s="15" t="s">
        <v>61</v>
      </c>
      <c r="E7" s="24">
        <v>45745.767361111109</v>
      </c>
      <c r="F7" s="15">
        <v>13</v>
      </c>
      <c r="G7" s="37"/>
      <c r="H7" s="15"/>
      <c r="I7" s="15"/>
      <c r="J7" s="35">
        <v>81</v>
      </c>
      <c r="K7" s="35">
        <v>80</v>
      </c>
      <c r="L7" s="15"/>
      <c r="M7" s="15"/>
      <c r="N7" s="15"/>
      <c r="O7" s="15"/>
      <c r="P7" s="14">
        <f t="shared" si="0"/>
        <v>161</v>
      </c>
      <c r="Q7" s="14" t="s">
        <v>30</v>
      </c>
      <c r="R7" s="14">
        <v>110711</v>
      </c>
      <c r="S7" s="14" t="s">
        <v>31</v>
      </c>
      <c r="T7" s="16" t="s">
        <v>169</v>
      </c>
      <c r="U7" s="16"/>
      <c r="V7" s="16">
        <v>1011124</v>
      </c>
      <c r="W7" s="16" t="s">
        <v>9534</v>
      </c>
      <c r="X7" s="16" t="s">
        <v>8018</v>
      </c>
    </row>
    <row r="8" spans="1:24">
      <c r="A8" s="15" t="s">
        <v>152</v>
      </c>
      <c r="B8" s="15" t="s">
        <v>78</v>
      </c>
      <c r="C8" s="15" t="s">
        <v>9542</v>
      </c>
      <c r="D8" s="250" t="s">
        <v>99</v>
      </c>
      <c r="E8" s="589">
        <v>45746.315972222219</v>
      </c>
      <c r="F8" s="250">
        <v>10.8</v>
      </c>
      <c r="G8" s="341"/>
      <c r="H8" s="15"/>
      <c r="I8" s="15"/>
      <c r="J8" s="224"/>
      <c r="K8" s="224"/>
      <c r="L8" s="35">
        <v>161</v>
      </c>
      <c r="M8" s="15"/>
      <c r="N8" s="15"/>
      <c r="O8" s="15"/>
      <c r="P8" s="14">
        <f t="shared" si="0"/>
        <v>161</v>
      </c>
      <c r="Q8" s="17" t="s">
        <v>32</v>
      </c>
      <c r="R8" s="14">
        <v>110737</v>
      </c>
      <c r="S8" s="23" t="s">
        <v>33</v>
      </c>
      <c r="T8" s="16" t="s">
        <v>100</v>
      </c>
      <c r="U8" s="16" t="s">
        <v>90</v>
      </c>
      <c r="V8" s="16">
        <v>1011125</v>
      </c>
      <c r="W8" s="16" t="s">
        <v>4265</v>
      </c>
      <c r="X8" s="16"/>
    </row>
    <row r="9" spans="1:24">
      <c r="A9" s="15" t="s">
        <v>152</v>
      </c>
      <c r="B9" s="15" t="s">
        <v>78</v>
      </c>
      <c r="C9" s="15" t="s">
        <v>9543</v>
      </c>
      <c r="D9" s="250" t="s">
        <v>99</v>
      </c>
      <c r="E9" s="589">
        <v>45746.315972222219</v>
      </c>
      <c r="F9" s="250">
        <v>10.8</v>
      </c>
      <c r="G9" s="341"/>
      <c r="H9" s="15"/>
      <c r="I9" s="15"/>
      <c r="J9" s="224"/>
      <c r="K9" s="224"/>
      <c r="L9" s="15"/>
      <c r="M9" s="35">
        <v>161</v>
      </c>
      <c r="N9" s="15"/>
      <c r="O9" s="15"/>
      <c r="P9" s="14">
        <f t="shared" si="0"/>
        <v>161</v>
      </c>
      <c r="Q9" s="17" t="s">
        <v>32</v>
      </c>
      <c r="R9" s="14">
        <v>110738</v>
      </c>
      <c r="S9" s="23" t="s">
        <v>33</v>
      </c>
      <c r="T9" s="16" t="s">
        <v>100</v>
      </c>
      <c r="U9" s="16" t="s">
        <v>90</v>
      </c>
      <c r="V9" s="16">
        <v>1011126</v>
      </c>
      <c r="W9" s="16" t="s">
        <v>4265</v>
      </c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139</v>
      </c>
      <c r="K10" s="11">
        <f t="shared" si="1"/>
        <v>130</v>
      </c>
      <c r="L10" s="11">
        <f t="shared" si="1"/>
        <v>349</v>
      </c>
      <c r="M10" s="11">
        <f t="shared" si="1"/>
        <v>295</v>
      </c>
      <c r="N10" s="11">
        <f t="shared" si="1"/>
        <v>0</v>
      </c>
      <c r="O10" s="11">
        <f t="shared" si="1"/>
        <v>0</v>
      </c>
      <c r="P10" s="11">
        <f t="shared" si="1"/>
        <v>913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9.5" customHeight="1">
      <c r="A14" s="4" t="s">
        <v>100</v>
      </c>
      <c r="B14" s="1564" t="s">
        <v>7158</v>
      </c>
      <c r="C14" s="1564"/>
      <c r="D14" s="242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161</v>
      </c>
      <c r="B15" s="1564" t="s">
        <v>6991</v>
      </c>
      <c r="C15" s="1564"/>
      <c r="D15" s="1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8" customHeight="1">
      <c r="A16" s="4" t="s">
        <v>169</v>
      </c>
      <c r="B16" s="1564" t="s">
        <v>7138</v>
      </c>
      <c r="C16" s="1564"/>
      <c r="D16" s="1"/>
      <c r="E16" s="4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15" customHeight="1">
      <c r="A17" s="5" t="s">
        <v>42</v>
      </c>
      <c r="B17" s="1772" t="s">
        <v>8629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42</v>
      </c>
      <c r="B18" s="1772"/>
      <c r="C18" s="177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43</v>
      </c>
      <c r="B19" s="1566">
        <v>358400122145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5" t="s">
        <v>44</v>
      </c>
      <c r="B20" s="1567">
        <v>0.5</v>
      </c>
      <c r="C20" s="156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24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 ht="23.25" customHeight="1">
      <c r="A22" s="1559" t="s">
        <v>128</v>
      </c>
      <c r="B22" s="1559"/>
      <c r="C22" s="1559"/>
      <c r="D22" s="1559"/>
      <c r="E22" s="1559"/>
      <c r="F22" s="1559"/>
      <c r="G22" s="7"/>
      <c r="H22" s="1559" t="s">
        <v>346</v>
      </c>
      <c r="I22" s="1559"/>
      <c r="J22" s="1559"/>
      <c r="K22" s="1559"/>
      <c r="L22" s="1559"/>
      <c r="M22" s="1559"/>
      <c r="N22" s="1559"/>
      <c r="O22" s="1559"/>
      <c r="P22" s="1559"/>
      <c r="Q22" s="1741" t="s">
        <v>8250</v>
      </c>
      <c r="R22" s="1742"/>
      <c r="S22" s="1742"/>
      <c r="T22" s="1742"/>
      <c r="U22" s="1742"/>
      <c r="V22" s="1742"/>
      <c r="W22" s="1742"/>
      <c r="X22" s="1742"/>
    </row>
    <row r="23" spans="1:24" ht="26.25">
      <c r="A23" s="18" t="s">
        <v>3</v>
      </c>
      <c r="B23" s="18" t="s">
        <v>4</v>
      </c>
      <c r="C23" s="18" t="s">
        <v>5</v>
      </c>
      <c r="D23" s="18" t="s">
        <v>6</v>
      </c>
      <c r="E23" s="18" t="s">
        <v>7</v>
      </c>
      <c r="F23" s="18" t="s">
        <v>8</v>
      </c>
      <c r="G23" s="336" t="s">
        <v>10</v>
      </c>
      <c r="H23" s="21" t="s">
        <v>11</v>
      </c>
      <c r="I23" s="21" t="s">
        <v>12</v>
      </c>
      <c r="J23" s="21" t="s">
        <v>13</v>
      </c>
      <c r="K23" s="21" t="s">
        <v>14</v>
      </c>
      <c r="L23" s="21" t="s">
        <v>15</v>
      </c>
      <c r="M23" s="21" t="s">
        <v>16</v>
      </c>
      <c r="N23" s="21" t="s">
        <v>17</v>
      </c>
      <c r="O23" s="67" t="s">
        <v>18</v>
      </c>
      <c r="P23" s="8" t="s">
        <v>19</v>
      </c>
      <c r="Q23" s="8" t="s">
        <v>20</v>
      </c>
      <c r="R23" s="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  <c r="X23" s="8" t="s">
        <v>28</v>
      </c>
    </row>
    <row r="24" spans="1:24">
      <c r="A24" s="580" t="s">
        <v>9544</v>
      </c>
      <c r="B24" s="580" t="s">
        <v>78</v>
      </c>
      <c r="C24" s="250" t="s">
        <v>9545</v>
      </c>
      <c r="D24" s="250" t="s">
        <v>88</v>
      </c>
      <c r="E24" s="588">
        <v>45746.166666666664</v>
      </c>
      <c r="F24" s="250">
        <v>10.3</v>
      </c>
      <c r="G24" s="339"/>
      <c r="H24" s="250"/>
      <c r="I24" s="250"/>
      <c r="J24" s="250"/>
      <c r="K24" s="581"/>
      <c r="L24" s="277">
        <v>161</v>
      </c>
      <c r="M24" s="581"/>
      <c r="N24" s="581"/>
      <c r="O24" s="581"/>
      <c r="P24" s="66">
        <f t="shared" ref="P24:P30" si="2">SUM(H24:O24)</f>
        <v>161</v>
      </c>
      <c r="Q24" s="17" t="s">
        <v>32</v>
      </c>
      <c r="R24" s="14">
        <v>110688</v>
      </c>
      <c r="S24" s="23" t="s">
        <v>33</v>
      </c>
      <c r="T24" s="16" t="s">
        <v>161</v>
      </c>
      <c r="U24" s="16" t="s">
        <v>90</v>
      </c>
      <c r="V24" s="16">
        <v>1011127</v>
      </c>
      <c r="W24" s="16" t="s">
        <v>9534</v>
      </c>
      <c r="X24" s="16"/>
    </row>
    <row r="25" spans="1:24">
      <c r="A25" s="580" t="s">
        <v>86</v>
      </c>
      <c r="B25" s="580" t="s">
        <v>78</v>
      </c>
      <c r="C25" s="250" t="s">
        <v>9546</v>
      </c>
      <c r="D25" s="250" t="s">
        <v>88</v>
      </c>
      <c r="E25" s="588">
        <v>45746.166666666664</v>
      </c>
      <c r="F25" s="250">
        <v>10.3</v>
      </c>
      <c r="G25" s="339"/>
      <c r="H25" s="250"/>
      <c r="I25" s="250"/>
      <c r="J25" s="250"/>
      <c r="K25" s="277">
        <v>81</v>
      </c>
      <c r="L25" s="277">
        <v>80</v>
      </c>
      <c r="M25" s="581"/>
      <c r="N25" s="581"/>
      <c r="O25" s="581"/>
      <c r="P25" s="66">
        <f t="shared" si="2"/>
        <v>161</v>
      </c>
      <c r="Q25" s="17" t="s">
        <v>32</v>
      </c>
      <c r="R25" s="14">
        <v>110689</v>
      </c>
      <c r="S25" s="23" t="s">
        <v>33</v>
      </c>
      <c r="T25" s="16" t="s">
        <v>161</v>
      </c>
      <c r="U25" s="16" t="s">
        <v>90</v>
      </c>
      <c r="V25" s="16">
        <v>1011128</v>
      </c>
      <c r="W25" s="16" t="s">
        <v>9534</v>
      </c>
      <c r="X25" s="16"/>
    </row>
    <row r="26" spans="1:24">
      <c r="A26" s="580" t="s">
        <v>86</v>
      </c>
      <c r="B26" s="580" t="s">
        <v>92</v>
      </c>
      <c r="C26" s="250" t="s">
        <v>9547</v>
      </c>
      <c r="D26" s="250" t="s">
        <v>620</v>
      </c>
      <c r="E26" s="588">
        <v>45745.989583333336</v>
      </c>
      <c r="F26" s="250">
        <v>10.3</v>
      </c>
      <c r="G26" s="339"/>
      <c r="H26" s="250"/>
      <c r="I26" s="250"/>
      <c r="J26" s="250"/>
      <c r="K26" s="581"/>
      <c r="L26" s="581"/>
      <c r="M26" s="277">
        <v>161</v>
      </c>
      <c r="N26" s="581"/>
      <c r="O26" s="581"/>
      <c r="P26" s="66">
        <f t="shared" si="2"/>
        <v>161</v>
      </c>
      <c r="Q26" s="17" t="s">
        <v>32</v>
      </c>
      <c r="R26" s="14">
        <v>110690</v>
      </c>
      <c r="S26" s="23" t="s">
        <v>33</v>
      </c>
      <c r="T26" s="16" t="s">
        <v>161</v>
      </c>
      <c r="U26" s="16" t="s">
        <v>90</v>
      </c>
      <c r="V26" s="16">
        <v>1011129</v>
      </c>
      <c r="W26" s="16" t="s">
        <v>9534</v>
      </c>
      <c r="X26" s="16"/>
    </row>
    <row r="27" spans="1:24">
      <c r="A27" s="580" t="s">
        <v>86</v>
      </c>
      <c r="B27" s="580" t="s">
        <v>92</v>
      </c>
      <c r="C27" s="250" t="s">
        <v>9548</v>
      </c>
      <c r="D27" s="250" t="s">
        <v>2294</v>
      </c>
      <c r="E27" s="588">
        <v>45746.756944444445</v>
      </c>
      <c r="F27" s="250">
        <v>10.3</v>
      </c>
      <c r="G27" s="339"/>
      <c r="H27" s="250"/>
      <c r="I27" s="250"/>
      <c r="J27" s="250"/>
      <c r="K27" s="277">
        <v>161</v>
      </c>
      <c r="L27" s="581"/>
      <c r="M27" s="581"/>
      <c r="N27" s="581"/>
      <c r="O27" s="581"/>
      <c r="P27" s="66">
        <f t="shared" si="2"/>
        <v>161</v>
      </c>
      <c r="Q27" s="17" t="s">
        <v>32</v>
      </c>
      <c r="R27" s="14">
        <v>110691</v>
      </c>
      <c r="S27" s="23" t="s">
        <v>33</v>
      </c>
      <c r="T27" s="16" t="s">
        <v>161</v>
      </c>
      <c r="U27" s="16" t="s">
        <v>90</v>
      </c>
      <c r="V27" s="16">
        <v>1011130</v>
      </c>
      <c r="W27" s="16" t="s">
        <v>9534</v>
      </c>
      <c r="X27" s="16"/>
    </row>
    <row r="28" spans="1:24">
      <c r="A28" s="580" t="s">
        <v>4752</v>
      </c>
      <c r="B28" s="580" t="s">
        <v>78</v>
      </c>
      <c r="C28" s="250" t="s">
        <v>9549</v>
      </c>
      <c r="D28" s="250" t="s">
        <v>88</v>
      </c>
      <c r="E28" s="588">
        <v>45746.166666666664</v>
      </c>
      <c r="F28" s="250">
        <v>10.3</v>
      </c>
      <c r="G28" s="339"/>
      <c r="H28" s="250"/>
      <c r="I28" s="250"/>
      <c r="J28" s="250"/>
      <c r="K28" s="277">
        <v>161</v>
      </c>
      <c r="L28" s="581"/>
      <c r="M28" s="581"/>
      <c r="N28" s="581"/>
      <c r="O28" s="581"/>
      <c r="P28" s="66">
        <f t="shared" si="2"/>
        <v>161</v>
      </c>
      <c r="Q28" s="17" t="s">
        <v>32</v>
      </c>
      <c r="R28" s="14">
        <v>110692</v>
      </c>
      <c r="S28" s="23" t="s">
        <v>33</v>
      </c>
      <c r="T28" s="16" t="s">
        <v>161</v>
      </c>
      <c r="U28" s="16" t="s">
        <v>90</v>
      </c>
      <c r="V28" s="16">
        <v>1011131</v>
      </c>
      <c r="W28" s="16" t="s">
        <v>9534</v>
      </c>
      <c r="X28" s="16"/>
    </row>
    <row r="29" spans="1:24">
      <c r="A29" s="580" t="s">
        <v>4752</v>
      </c>
      <c r="B29" s="580" t="s">
        <v>78</v>
      </c>
      <c r="C29" s="250" t="s">
        <v>9550</v>
      </c>
      <c r="D29" s="250" t="s">
        <v>932</v>
      </c>
      <c r="E29" s="588">
        <v>45746.048611111109</v>
      </c>
      <c r="F29" s="250">
        <v>10.3</v>
      </c>
      <c r="G29" s="339"/>
      <c r="H29" s="250"/>
      <c r="I29" s="250"/>
      <c r="J29" s="250"/>
      <c r="K29" s="277">
        <v>161</v>
      </c>
      <c r="L29" s="581"/>
      <c r="M29" s="581"/>
      <c r="N29" s="581"/>
      <c r="O29" s="581"/>
      <c r="P29" s="66">
        <f t="shared" si="2"/>
        <v>161</v>
      </c>
      <c r="Q29" s="17" t="s">
        <v>32</v>
      </c>
      <c r="R29" s="14">
        <v>110694</v>
      </c>
      <c r="S29" s="23" t="s">
        <v>33</v>
      </c>
      <c r="T29" s="16" t="s">
        <v>161</v>
      </c>
      <c r="U29" s="16" t="s">
        <v>90</v>
      </c>
      <c r="V29" s="16">
        <v>1011133</v>
      </c>
      <c r="W29" s="16" t="s">
        <v>9534</v>
      </c>
      <c r="X29" s="16"/>
    </row>
    <row r="30" spans="1:24">
      <c r="A30" s="45"/>
      <c r="B30" s="45"/>
      <c r="C30" s="45"/>
      <c r="D30" s="45"/>
      <c r="E30" s="45"/>
      <c r="F30" s="45"/>
      <c r="G30" s="512"/>
      <c r="H30" s="45"/>
      <c r="I30" s="45"/>
      <c r="J30" s="45"/>
      <c r="K30" s="45"/>
      <c r="L30" s="45"/>
      <c r="M30" s="45"/>
      <c r="N30" s="45"/>
      <c r="O30" s="45"/>
      <c r="P30" s="14">
        <f t="shared" si="2"/>
        <v>0</v>
      </c>
      <c r="Q30" s="14" t="s">
        <v>30</v>
      </c>
      <c r="R30" s="14"/>
      <c r="S30" s="14" t="s">
        <v>31</v>
      </c>
      <c r="T30" s="16"/>
      <c r="U30" s="16"/>
      <c r="V30" s="16"/>
      <c r="W30" s="16"/>
      <c r="X30" s="16"/>
    </row>
    <row r="31" spans="1:24">
      <c r="A31" s="11" t="s">
        <v>19</v>
      </c>
      <c r="B31" s="7"/>
      <c r="C31" s="7"/>
      <c r="D31" s="7"/>
      <c r="E31" s="11"/>
      <c r="F31" s="7"/>
      <c r="G31" s="7"/>
      <c r="H31" s="11">
        <f t="shared" ref="H31:P31" si="3">SUM(H24:H30)</f>
        <v>0</v>
      </c>
      <c r="I31" s="11">
        <f t="shared" si="3"/>
        <v>0</v>
      </c>
      <c r="J31" s="11">
        <f t="shared" si="3"/>
        <v>0</v>
      </c>
      <c r="K31" s="11">
        <f t="shared" si="3"/>
        <v>564</v>
      </c>
      <c r="L31" s="11">
        <f t="shared" si="3"/>
        <v>241</v>
      </c>
      <c r="M31" s="11">
        <f t="shared" si="3"/>
        <v>161</v>
      </c>
      <c r="N31" s="11">
        <f t="shared" si="3"/>
        <v>0</v>
      </c>
      <c r="O31" s="11">
        <f t="shared" si="3"/>
        <v>0</v>
      </c>
      <c r="P31" s="11">
        <f t="shared" si="3"/>
        <v>966</v>
      </c>
      <c r="Q31" s="12"/>
      <c r="R31" s="12"/>
      <c r="S31" s="12"/>
      <c r="T31" s="12"/>
      <c r="U31" s="12"/>
      <c r="V31" s="12"/>
      <c r="W31" s="12"/>
      <c r="X31" s="12"/>
    </row>
    <row r="32" spans="1:24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5.75" customHeight="1">
      <c r="A33" s="166" t="s">
        <v>34</v>
      </c>
      <c r="B33" s="1562"/>
      <c r="C33" s="1562"/>
      <c r="D33" s="1562"/>
      <c r="E33" s="1"/>
      <c r="F33" s="1"/>
      <c r="G33" s="1"/>
      <c r="H33" s="1"/>
      <c r="I33" s="1"/>
      <c r="J33" s="1563"/>
      <c r="K33" s="1563"/>
      <c r="L33" s="156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18">
      <c r="A34" s="187" t="s">
        <v>35</v>
      </c>
      <c r="B34" s="186" t="s">
        <v>36</v>
      </c>
      <c r="C34" s="239" t="s">
        <v>37</v>
      </c>
      <c r="D34" s="24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4" t="s">
        <v>4605</v>
      </c>
      <c r="B35" s="1564"/>
      <c r="C35" s="1564"/>
      <c r="D35" s="2"/>
      <c r="E35" s="4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5" t="s">
        <v>42</v>
      </c>
      <c r="B36" s="1772" t="s">
        <v>9551</v>
      </c>
      <c r="C36" s="1772"/>
      <c r="D36" s="1"/>
      <c r="E36" s="1"/>
    </row>
    <row r="37" spans="1:24">
      <c r="A37" s="5" t="s">
        <v>42</v>
      </c>
      <c r="B37" s="1772"/>
      <c r="C37" s="1772"/>
    </row>
    <row r="38" spans="1:24">
      <c r="A38" s="5" t="s">
        <v>43</v>
      </c>
      <c r="B38" s="1566">
        <v>358400865340</v>
      </c>
      <c r="C38" s="1565"/>
      <c r="D38" s="1"/>
      <c r="E38" s="1"/>
    </row>
    <row r="39" spans="1:24">
      <c r="A39" s="5" t="s">
        <v>44</v>
      </c>
      <c r="B39" s="1567">
        <v>0.66666666666666663</v>
      </c>
      <c r="C39" s="1565"/>
      <c r="D39" s="1"/>
      <c r="E39" s="1"/>
    </row>
    <row r="41" spans="1:24" ht="23.25" customHeight="1">
      <c r="A41" s="1559" t="s">
        <v>139</v>
      </c>
      <c r="B41" s="1559"/>
      <c r="C41" s="1559"/>
      <c r="D41" s="1559"/>
      <c r="E41" s="1559"/>
      <c r="F41" s="1559"/>
      <c r="G41" s="7"/>
      <c r="H41" s="1559" t="s">
        <v>346</v>
      </c>
      <c r="I41" s="1559"/>
      <c r="J41" s="1559"/>
      <c r="K41" s="1559"/>
      <c r="L41" s="1559"/>
      <c r="M41" s="1559"/>
      <c r="N41" s="1559"/>
      <c r="O41" s="1559"/>
      <c r="P41" s="1559"/>
      <c r="Q41" s="1741" t="s">
        <v>9552</v>
      </c>
      <c r="R41" s="1742"/>
      <c r="S41" s="1742"/>
      <c r="T41" s="1742"/>
      <c r="U41" s="1742"/>
      <c r="V41" s="1742"/>
      <c r="W41" s="1742"/>
      <c r="X41" s="1742"/>
    </row>
    <row r="42" spans="1:24" ht="26.25">
      <c r="A42" s="18" t="s">
        <v>3</v>
      </c>
      <c r="B42" s="18" t="s">
        <v>4</v>
      </c>
      <c r="C42" s="18" t="s">
        <v>5</v>
      </c>
      <c r="D42" s="18" t="s">
        <v>6</v>
      </c>
      <c r="E42" s="18" t="s">
        <v>7</v>
      </c>
      <c r="F42" s="18" t="s">
        <v>8</v>
      </c>
      <c r="G42" s="336" t="s">
        <v>10</v>
      </c>
      <c r="H42" s="21" t="s">
        <v>11</v>
      </c>
      <c r="I42" s="21" t="s">
        <v>12</v>
      </c>
      <c r="J42" s="21" t="s">
        <v>13</v>
      </c>
      <c r="K42" s="21" t="s">
        <v>14</v>
      </c>
      <c r="L42" s="21" t="s">
        <v>15</v>
      </c>
      <c r="M42" s="21" t="s">
        <v>16</v>
      </c>
      <c r="N42" s="21" t="s">
        <v>17</v>
      </c>
      <c r="O42" s="67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580" t="s">
        <v>152</v>
      </c>
      <c r="B43" s="580" t="s">
        <v>78</v>
      </c>
      <c r="C43" s="250" t="s">
        <v>9553</v>
      </c>
      <c r="D43" s="250" t="s">
        <v>99</v>
      </c>
      <c r="E43" s="588">
        <v>45746.315972222219</v>
      </c>
      <c r="F43" s="250">
        <v>10.8</v>
      </c>
      <c r="G43" s="339"/>
      <c r="H43" s="250"/>
      <c r="I43" s="250"/>
      <c r="J43" s="640"/>
      <c r="K43" s="277">
        <v>161</v>
      </c>
      <c r="L43" s="581"/>
      <c r="M43" s="581"/>
      <c r="N43" s="600"/>
      <c r="O43" s="581"/>
      <c r="P43" s="66">
        <f>SUM(H43:O43)</f>
        <v>161</v>
      </c>
      <c r="Q43" s="17" t="s">
        <v>32</v>
      </c>
      <c r="R43" s="14">
        <v>110697</v>
      </c>
      <c r="S43" s="23" t="s">
        <v>33</v>
      </c>
      <c r="T43" s="16" t="s">
        <v>100</v>
      </c>
      <c r="U43" s="16" t="s">
        <v>90</v>
      </c>
      <c r="V43" s="16">
        <v>1011132</v>
      </c>
      <c r="W43" s="16" t="s">
        <v>4265</v>
      </c>
      <c r="X43" s="16"/>
    </row>
    <row r="44" spans="1:24">
      <c r="A44" s="580" t="s">
        <v>152</v>
      </c>
      <c r="B44" s="580" t="s">
        <v>78</v>
      </c>
      <c r="C44" s="250" t="s">
        <v>9554</v>
      </c>
      <c r="D44" s="250" t="s">
        <v>99</v>
      </c>
      <c r="E44" s="588">
        <v>45746.315972222219</v>
      </c>
      <c r="F44" s="250">
        <v>10.8</v>
      </c>
      <c r="G44" s="339"/>
      <c r="H44" s="250"/>
      <c r="I44" s="250"/>
      <c r="J44" s="640"/>
      <c r="K44" s="277">
        <v>161</v>
      </c>
      <c r="L44" s="581"/>
      <c r="M44" s="581"/>
      <c r="N44" s="600"/>
      <c r="O44" s="581"/>
      <c r="P44" s="66">
        <f>SUM(H44:O44)</f>
        <v>161</v>
      </c>
      <c r="Q44" s="17" t="s">
        <v>32</v>
      </c>
      <c r="R44" s="14">
        <v>110698</v>
      </c>
      <c r="S44" s="23" t="s">
        <v>33</v>
      </c>
      <c r="T44" s="16" t="s">
        <v>100</v>
      </c>
      <c r="U44" s="16" t="s">
        <v>90</v>
      </c>
      <c r="V44" s="16">
        <v>1011134</v>
      </c>
      <c r="W44" s="16" t="s">
        <v>4265</v>
      </c>
      <c r="X44" s="16"/>
    </row>
    <row r="45" spans="1:24">
      <c r="A45" s="580" t="s">
        <v>152</v>
      </c>
      <c r="B45" s="580" t="s">
        <v>78</v>
      </c>
      <c r="C45" s="250" t="s">
        <v>9555</v>
      </c>
      <c r="D45" s="250" t="s">
        <v>99</v>
      </c>
      <c r="E45" s="588">
        <v>45746.315972222219</v>
      </c>
      <c r="F45" s="250">
        <v>10.8</v>
      </c>
      <c r="G45" s="339"/>
      <c r="H45" s="250"/>
      <c r="I45" s="250"/>
      <c r="J45" s="640"/>
      <c r="K45" s="581"/>
      <c r="L45" s="277">
        <v>161</v>
      </c>
      <c r="M45" s="581"/>
      <c r="N45" s="600"/>
      <c r="O45" s="581"/>
      <c r="P45" s="66">
        <f>SUM(H45:O45)</f>
        <v>161</v>
      </c>
      <c r="Q45" s="17" t="s">
        <v>32</v>
      </c>
      <c r="R45" s="14">
        <v>110699</v>
      </c>
      <c r="S45" s="23" t="s">
        <v>33</v>
      </c>
      <c r="T45" s="16" t="s">
        <v>100</v>
      </c>
      <c r="U45" s="16" t="s">
        <v>90</v>
      </c>
      <c r="V45" s="16">
        <v>1011135</v>
      </c>
      <c r="W45" s="16" t="s">
        <v>4265</v>
      </c>
      <c r="X45" s="16"/>
    </row>
    <row r="46" spans="1:24">
      <c r="A46" s="580" t="s">
        <v>219</v>
      </c>
      <c r="B46" s="580" t="s">
        <v>75</v>
      </c>
      <c r="C46" s="15" t="s">
        <v>9556</v>
      </c>
      <c r="D46" s="15" t="s">
        <v>74</v>
      </c>
      <c r="E46" s="24">
        <v>45747.524305555555</v>
      </c>
      <c r="F46" s="15">
        <v>15.3</v>
      </c>
      <c r="G46" s="37"/>
      <c r="H46" s="15"/>
      <c r="I46" s="15"/>
      <c r="J46" s="35">
        <v>54</v>
      </c>
      <c r="K46" s="35">
        <v>108</v>
      </c>
      <c r="L46" s="15"/>
      <c r="M46" s="15"/>
      <c r="N46" s="15"/>
      <c r="O46" s="15"/>
      <c r="P46" s="14">
        <f>SUM(H46:O46)</f>
        <v>162</v>
      </c>
      <c r="Q46" s="14" t="s">
        <v>30</v>
      </c>
      <c r="R46" s="14">
        <v>110715</v>
      </c>
      <c r="S46" s="14" t="s">
        <v>31</v>
      </c>
      <c r="T46" s="16" t="s">
        <v>169</v>
      </c>
      <c r="U46" s="16"/>
      <c r="V46" s="16">
        <v>1011136</v>
      </c>
      <c r="W46" s="16"/>
      <c r="X46" s="16"/>
    </row>
    <row r="47" spans="1:24">
      <c r="A47" s="580" t="s">
        <v>113</v>
      </c>
      <c r="B47" s="580" t="s">
        <v>65</v>
      </c>
      <c r="C47" s="250" t="s">
        <v>9557</v>
      </c>
      <c r="D47" s="250" t="s">
        <v>64</v>
      </c>
      <c r="E47" s="588">
        <v>45746.513888888891</v>
      </c>
      <c r="F47" s="250">
        <v>14.8</v>
      </c>
      <c r="G47" s="339"/>
      <c r="H47" s="250"/>
      <c r="I47" s="250"/>
      <c r="J47" s="640"/>
      <c r="K47" s="581"/>
      <c r="L47" s="277">
        <v>81</v>
      </c>
      <c r="M47" s="581"/>
      <c r="N47" s="600"/>
      <c r="O47" s="581"/>
      <c r="P47" s="66">
        <f>SUM(H47:O47)</f>
        <v>81</v>
      </c>
      <c r="Q47" s="14" t="s">
        <v>30</v>
      </c>
      <c r="R47" s="14">
        <v>110700</v>
      </c>
      <c r="S47" s="23" t="s">
        <v>33</v>
      </c>
      <c r="T47" s="16" t="s">
        <v>169</v>
      </c>
      <c r="U47" s="16" t="s">
        <v>90</v>
      </c>
      <c r="V47" s="16">
        <v>1011137</v>
      </c>
      <c r="W47" s="16" t="s">
        <v>9558</v>
      </c>
      <c r="X47" s="16"/>
    </row>
    <row r="48" spans="1:24">
      <c r="A48" s="11" t="s">
        <v>19</v>
      </c>
      <c r="B48" s="7"/>
      <c r="C48" s="7"/>
      <c r="D48" s="7"/>
      <c r="E48" s="11"/>
      <c r="F48" s="7"/>
      <c r="G48" s="7"/>
      <c r="H48" s="11">
        <f t="shared" ref="H48:P48" si="4">SUM(H43:H47)</f>
        <v>0</v>
      </c>
      <c r="I48" s="11">
        <f t="shared" si="4"/>
        <v>0</v>
      </c>
      <c r="J48" s="11">
        <f t="shared" si="4"/>
        <v>54</v>
      </c>
      <c r="K48" s="11">
        <f t="shared" si="4"/>
        <v>430</v>
      </c>
      <c r="L48" s="11">
        <f t="shared" si="4"/>
        <v>242</v>
      </c>
      <c r="M48" s="11">
        <f t="shared" si="4"/>
        <v>0</v>
      </c>
      <c r="N48" s="11">
        <f t="shared" si="4"/>
        <v>0</v>
      </c>
      <c r="O48" s="11">
        <f t="shared" si="4"/>
        <v>0</v>
      </c>
      <c r="P48" s="11">
        <f t="shared" si="4"/>
        <v>726</v>
      </c>
      <c r="Q48" s="12"/>
      <c r="R48" s="12"/>
      <c r="S48" s="12"/>
      <c r="T48" s="12"/>
      <c r="U48" s="12"/>
      <c r="V48" s="12"/>
      <c r="W48" s="12"/>
      <c r="X48" s="12"/>
    </row>
    <row r="49" spans="1:24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 t="s">
        <v>169</v>
      </c>
      <c r="B52" s="1564" t="s">
        <v>7158</v>
      </c>
      <c r="C52" s="1564"/>
      <c r="D52" s="2"/>
      <c r="E52" s="4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100</v>
      </c>
      <c r="B53" s="1564" t="s">
        <v>7138</v>
      </c>
      <c r="C53" s="1564"/>
      <c r="D53" s="1"/>
      <c r="E53" s="4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5" t="s">
        <v>42</v>
      </c>
      <c r="B54" s="1772" t="s">
        <v>9559</v>
      </c>
      <c r="C54" s="1772"/>
      <c r="D54" s="1"/>
      <c r="E54" s="1"/>
    </row>
    <row r="55" spans="1:24">
      <c r="A55" s="5" t="s">
        <v>42</v>
      </c>
      <c r="B55" s="1772"/>
      <c r="C55" s="1772"/>
    </row>
    <row r="56" spans="1:24">
      <c r="A56" s="5" t="s">
        <v>43</v>
      </c>
      <c r="B56" s="1566" t="s">
        <v>6031</v>
      </c>
      <c r="C56" s="1565"/>
      <c r="D56" s="1"/>
      <c r="E56" s="1"/>
    </row>
    <row r="57" spans="1:24">
      <c r="A57" s="5" t="s">
        <v>44</v>
      </c>
      <c r="B57" s="1567" t="s">
        <v>9560</v>
      </c>
      <c r="C57" s="1565"/>
    </row>
    <row r="59" spans="1:24" ht="23.25">
      <c r="A59" s="1559" t="s">
        <v>345</v>
      </c>
      <c r="B59" s="1559"/>
      <c r="C59" s="1559"/>
      <c r="D59" s="1559"/>
      <c r="E59" s="1559"/>
      <c r="F59" s="1559"/>
      <c r="G59" s="7"/>
      <c r="H59" s="1559" t="s">
        <v>346</v>
      </c>
      <c r="I59" s="1559"/>
      <c r="J59" s="1559"/>
      <c r="K59" s="1559"/>
      <c r="L59" s="1559"/>
      <c r="M59" s="1559"/>
      <c r="N59" s="1559"/>
      <c r="O59" s="1559"/>
      <c r="P59" s="1559"/>
      <c r="Q59" s="1560" t="s">
        <v>8413</v>
      </c>
      <c r="R59" s="1561"/>
      <c r="S59" s="1561"/>
      <c r="T59" s="1561"/>
      <c r="U59" s="1561"/>
      <c r="V59" s="1561"/>
      <c r="W59" s="1561"/>
      <c r="X59" s="1561"/>
    </row>
    <row r="60" spans="1:24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33" t="s">
        <v>10</v>
      </c>
      <c r="H60" s="9" t="s">
        <v>11</v>
      </c>
      <c r="I60" s="9" t="s">
        <v>12</v>
      </c>
      <c r="J60" s="9" t="s">
        <v>13</v>
      </c>
      <c r="K60" s="9" t="s">
        <v>14</v>
      </c>
      <c r="L60" s="9" t="s">
        <v>15</v>
      </c>
      <c r="M60" s="9" t="s">
        <v>16</v>
      </c>
      <c r="N60" s="9" t="s">
        <v>17</v>
      </c>
      <c r="O60" s="10" t="s">
        <v>18</v>
      </c>
      <c r="P60" s="8" t="s">
        <v>19</v>
      </c>
      <c r="Q60" s="8" t="s">
        <v>20</v>
      </c>
      <c r="R60" s="8" t="s">
        <v>9</v>
      </c>
      <c r="S60" s="8" t="s">
        <v>21</v>
      </c>
      <c r="T60" s="8" t="s">
        <v>24</v>
      </c>
      <c r="U60" s="8" t="s">
        <v>25</v>
      </c>
      <c r="V60" s="8" t="s">
        <v>26</v>
      </c>
      <c r="W60" s="8" t="s">
        <v>27</v>
      </c>
      <c r="X60" s="8" t="s">
        <v>28</v>
      </c>
    </row>
    <row r="61" spans="1:24">
      <c r="A61" s="15" t="s">
        <v>150</v>
      </c>
      <c r="B61" s="15" t="s">
        <v>57</v>
      </c>
      <c r="C61" s="15" t="s">
        <v>9561</v>
      </c>
      <c r="D61" s="15" t="s">
        <v>56</v>
      </c>
      <c r="E61" s="24">
        <v>45746.253472222219</v>
      </c>
      <c r="F61" s="15">
        <v>10.3</v>
      </c>
      <c r="G61" s="37"/>
      <c r="H61" s="15"/>
      <c r="I61" s="15"/>
      <c r="J61" s="35">
        <v>18</v>
      </c>
      <c r="K61" s="35">
        <v>140</v>
      </c>
      <c r="L61" s="15"/>
      <c r="M61" s="15"/>
      <c r="N61" s="15"/>
      <c r="O61" s="15"/>
      <c r="P61" s="14">
        <f t="shared" ref="P61:P66" si="5">SUM(H61:O61)</f>
        <v>158</v>
      </c>
      <c r="Q61" s="14" t="s">
        <v>30</v>
      </c>
      <c r="R61" s="14">
        <v>110708</v>
      </c>
      <c r="S61" s="14" t="s">
        <v>31</v>
      </c>
      <c r="T61" s="16" t="s">
        <v>169</v>
      </c>
      <c r="U61" s="16"/>
      <c r="V61" s="16">
        <v>1011138</v>
      </c>
      <c r="W61" s="16" t="s">
        <v>9540</v>
      </c>
      <c r="X61" s="8"/>
    </row>
    <row r="62" spans="1:24">
      <c r="A62" s="15" t="s">
        <v>8538</v>
      </c>
      <c r="B62" s="15" t="s">
        <v>57</v>
      </c>
      <c r="C62" s="15" t="s">
        <v>9562</v>
      </c>
      <c r="D62" s="15" t="s">
        <v>56</v>
      </c>
      <c r="E62" s="24">
        <v>45747.253472222219</v>
      </c>
      <c r="F62" s="15">
        <v>10.3</v>
      </c>
      <c r="G62" s="37"/>
      <c r="H62" s="15"/>
      <c r="I62" s="15"/>
      <c r="J62" s="35">
        <v>27</v>
      </c>
      <c r="K62" s="35">
        <v>10</v>
      </c>
      <c r="L62" s="35">
        <v>81</v>
      </c>
      <c r="M62" s="15"/>
      <c r="N62" s="15"/>
      <c r="O62" s="15"/>
      <c r="P62" s="14">
        <f t="shared" si="5"/>
        <v>118</v>
      </c>
      <c r="Q62" s="14" t="s">
        <v>30</v>
      </c>
      <c r="R62" s="14">
        <v>110713</v>
      </c>
      <c r="S62" s="14" t="s">
        <v>31</v>
      </c>
      <c r="T62" s="16" t="s">
        <v>169</v>
      </c>
      <c r="U62" s="16"/>
      <c r="V62" s="16">
        <v>1011141</v>
      </c>
      <c r="W62" s="16" t="s">
        <v>9540</v>
      </c>
      <c r="X62" s="16"/>
    </row>
    <row r="63" spans="1:24">
      <c r="A63" s="15" t="s">
        <v>142</v>
      </c>
      <c r="B63" s="15" t="s">
        <v>72</v>
      </c>
      <c r="C63" s="15" t="s">
        <v>9563</v>
      </c>
      <c r="D63" s="15" t="s">
        <v>71</v>
      </c>
      <c r="E63" s="24">
        <v>45746.711805555555</v>
      </c>
      <c r="F63" s="15">
        <v>14.5</v>
      </c>
      <c r="G63" s="37"/>
      <c r="H63" s="15"/>
      <c r="I63" s="15"/>
      <c r="J63" s="15"/>
      <c r="K63" s="35">
        <v>81</v>
      </c>
      <c r="L63" s="35">
        <v>27</v>
      </c>
      <c r="M63" s="35">
        <v>52</v>
      </c>
      <c r="N63" s="15"/>
      <c r="O63" s="15"/>
      <c r="P63" s="14">
        <f t="shared" si="5"/>
        <v>160</v>
      </c>
      <c r="Q63" s="14" t="s">
        <v>30</v>
      </c>
      <c r="R63" s="14">
        <v>110724</v>
      </c>
      <c r="S63" s="14" t="s">
        <v>31</v>
      </c>
      <c r="T63" s="16" t="s">
        <v>169</v>
      </c>
      <c r="U63" s="16"/>
      <c r="V63" s="16">
        <v>1011142</v>
      </c>
      <c r="W63" s="16" t="s">
        <v>9564</v>
      </c>
      <c r="X63" s="16"/>
    </row>
    <row r="64" spans="1:24">
      <c r="A64" s="15" t="s">
        <v>141</v>
      </c>
      <c r="B64" s="15" t="s">
        <v>69</v>
      </c>
      <c r="C64" s="15" t="s">
        <v>9565</v>
      </c>
      <c r="D64" s="15" t="s">
        <v>68</v>
      </c>
      <c r="E64" s="24">
        <v>45745.760416666664</v>
      </c>
      <c r="F64" s="15">
        <v>14.5</v>
      </c>
      <c r="G64" s="37"/>
      <c r="H64" s="15"/>
      <c r="I64" s="15"/>
      <c r="J64" s="15"/>
      <c r="K64" s="15"/>
      <c r="L64" s="35">
        <v>80</v>
      </c>
      <c r="M64" s="35">
        <v>53</v>
      </c>
      <c r="N64" s="35">
        <v>27</v>
      </c>
      <c r="O64" s="15"/>
      <c r="P64" s="14">
        <f t="shared" si="5"/>
        <v>160</v>
      </c>
      <c r="Q64" s="14" t="s">
        <v>30</v>
      </c>
      <c r="R64" s="14">
        <v>110725</v>
      </c>
      <c r="S64" s="14" t="s">
        <v>31</v>
      </c>
      <c r="T64" s="16" t="s">
        <v>169</v>
      </c>
      <c r="U64" s="16"/>
      <c r="V64" s="16">
        <v>1011140</v>
      </c>
      <c r="W64" s="16" t="s">
        <v>4265</v>
      </c>
      <c r="X64" s="16"/>
    </row>
    <row r="65" spans="1:24">
      <c r="A65" s="15" t="s">
        <v>111</v>
      </c>
      <c r="B65" s="15" t="s">
        <v>65</v>
      </c>
      <c r="C65" s="393" t="s">
        <v>9566</v>
      </c>
      <c r="D65" s="15" t="s">
        <v>64</v>
      </c>
      <c r="E65" s="24">
        <v>45746.513888888891</v>
      </c>
      <c r="F65" s="15">
        <v>14.8</v>
      </c>
      <c r="G65" s="37"/>
      <c r="H65" s="15"/>
      <c r="I65" s="15"/>
      <c r="J65" s="15"/>
      <c r="K65" s="15"/>
      <c r="L65" s="35">
        <v>160</v>
      </c>
      <c r="M65" s="15"/>
      <c r="N65" s="15"/>
      <c r="O65" s="15"/>
      <c r="P65" s="14">
        <f t="shared" si="5"/>
        <v>160</v>
      </c>
      <c r="Q65" s="14" t="s">
        <v>30</v>
      </c>
      <c r="R65" s="14">
        <v>110707</v>
      </c>
      <c r="S65" s="14" t="s">
        <v>31</v>
      </c>
      <c r="T65" s="16" t="s">
        <v>169</v>
      </c>
      <c r="U65" s="16" t="s">
        <v>90</v>
      </c>
      <c r="V65" s="16">
        <v>1011139</v>
      </c>
      <c r="W65" s="434" t="s">
        <v>9567</v>
      </c>
      <c r="X65" s="16"/>
    </row>
    <row r="66" spans="1:24">
      <c r="A66" s="15"/>
      <c r="B66" s="15"/>
      <c r="C66" s="15"/>
      <c r="D66" s="15"/>
      <c r="E66" s="15"/>
      <c r="F66" s="15"/>
      <c r="G66" s="37"/>
      <c r="H66" s="15"/>
      <c r="I66" s="15"/>
      <c r="J66" s="15"/>
      <c r="K66" s="15"/>
      <c r="L66" s="15"/>
      <c r="M66" s="15"/>
      <c r="N66" s="15"/>
      <c r="O66" s="15"/>
      <c r="P66" s="14">
        <f t="shared" si="5"/>
        <v>0</v>
      </c>
      <c r="Q66" s="14" t="s">
        <v>30</v>
      </c>
      <c r="R66" s="14"/>
      <c r="S66" s="14" t="s">
        <v>31</v>
      </c>
      <c r="T66" s="16"/>
      <c r="U66" s="16"/>
      <c r="V66" s="16"/>
      <c r="W66" s="16"/>
      <c r="X66" s="16"/>
    </row>
    <row r="67" spans="1:24">
      <c r="A67" s="11" t="s">
        <v>19</v>
      </c>
      <c r="B67" s="7"/>
      <c r="C67" s="7"/>
      <c r="D67" s="7"/>
      <c r="E67" s="11"/>
      <c r="F67" s="7"/>
      <c r="G67" s="7"/>
      <c r="H67" s="11">
        <f>SUM(H62:H66)</f>
        <v>0</v>
      </c>
      <c r="I67" s="11">
        <f>SUM(I62:I66)</f>
        <v>0</v>
      </c>
      <c r="J67" s="11">
        <f>SUM(J61:J66)</f>
        <v>45</v>
      </c>
      <c r="K67" s="11">
        <f>SUM(K61:K66)</f>
        <v>231</v>
      </c>
      <c r="L67" s="11">
        <f>SUM(L62:L66)</f>
        <v>348</v>
      </c>
      <c r="M67" s="11">
        <f>SUM(M62:M66)</f>
        <v>105</v>
      </c>
      <c r="N67" s="11">
        <f>SUM(N62:N66)</f>
        <v>27</v>
      </c>
      <c r="O67" s="11">
        <f>SUM(O62:O66)</f>
        <v>0</v>
      </c>
      <c r="P67" s="11">
        <f>SUM(P61:P66)</f>
        <v>756</v>
      </c>
      <c r="Q67" s="12"/>
      <c r="R67" s="12"/>
      <c r="S67" s="12"/>
      <c r="T67" s="12"/>
      <c r="U67" s="12"/>
      <c r="V67" s="12"/>
      <c r="W67" s="12"/>
      <c r="X67" s="12"/>
    </row>
    <row r="68" spans="1:24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563"/>
      <c r="K69" s="1563"/>
      <c r="L69" s="156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 ht="18">
      <c r="A70" s="187" t="s">
        <v>35</v>
      </c>
      <c r="B70" s="186" t="s">
        <v>36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4" t="s">
        <v>4855</v>
      </c>
      <c r="B71" s="1564"/>
      <c r="C71" s="1564"/>
      <c r="D71" s="2"/>
      <c r="E71" s="4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5" t="s">
        <v>42</v>
      </c>
      <c r="B72" s="1772" t="s">
        <v>957</v>
      </c>
      <c r="C72" s="177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5" t="s">
        <v>42</v>
      </c>
      <c r="B73" s="1772"/>
      <c r="C73" s="177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5" t="s">
        <v>43</v>
      </c>
      <c r="B74" s="1772" t="s">
        <v>5406</v>
      </c>
      <c r="C74" s="177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5" t="s">
        <v>44</v>
      </c>
      <c r="B75" s="1772" t="s">
        <v>8888</v>
      </c>
      <c r="C75" s="177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</sheetData>
  <mergeCells count="43">
    <mergeCell ref="A1:F1"/>
    <mergeCell ref="H1:P1"/>
    <mergeCell ref="Q1:X1"/>
    <mergeCell ref="B12:D12"/>
    <mergeCell ref="J12:L12"/>
    <mergeCell ref="Q59:X59"/>
    <mergeCell ref="B69:D69"/>
    <mergeCell ref="J69:L69"/>
    <mergeCell ref="H22:P22"/>
    <mergeCell ref="B52:C52"/>
    <mergeCell ref="B54:C54"/>
    <mergeCell ref="B55:C55"/>
    <mergeCell ref="Q22:X22"/>
    <mergeCell ref="B33:D33"/>
    <mergeCell ref="J33:L33"/>
    <mergeCell ref="B35:C35"/>
    <mergeCell ref="B36:C36"/>
    <mergeCell ref="H41:P41"/>
    <mergeCell ref="Q41:X41"/>
    <mergeCell ref="B50:D50"/>
    <mergeCell ref="J50:L50"/>
    <mergeCell ref="B75:C75"/>
    <mergeCell ref="H59:P59"/>
    <mergeCell ref="B71:C71"/>
    <mergeCell ref="B56:C56"/>
    <mergeCell ref="B72:C72"/>
    <mergeCell ref="B73:C73"/>
    <mergeCell ref="B74:C74"/>
    <mergeCell ref="A59:F59"/>
    <mergeCell ref="B14:C14"/>
    <mergeCell ref="B37:C37"/>
    <mergeCell ref="B57:C57"/>
    <mergeCell ref="B38:C38"/>
    <mergeCell ref="B39:C39"/>
    <mergeCell ref="A41:F41"/>
    <mergeCell ref="B53:C53"/>
    <mergeCell ref="B18:C18"/>
    <mergeCell ref="B19:C19"/>
    <mergeCell ref="B20:C20"/>
    <mergeCell ref="A22:F22"/>
    <mergeCell ref="B15:C15"/>
    <mergeCell ref="B16:C16"/>
    <mergeCell ref="B17:C17"/>
  </mergeCells>
  <pageMargins left="0.7" right="0.7" top="0.75" bottom="0.75" header="0.3" footer="0.3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6AA5D-C642-4470-93C5-58A22FF89412}">
  <sheetPr>
    <tabColor theme="5" tint="0.59999389629810485"/>
  </sheetPr>
  <dimension ref="A1:X39"/>
  <sheetViews>
    <sheetView workbookViewId="0">
      <selection activeCell="J18" sqref="J18"/>
    </sheetView>
  </sheetViews>
  <sheetFormatPr defaultColWidth="11.42578125" defaultRowHeight="15"/>
  <cols>
    <col min="1" max="1" width="25.42578125" customWidth="1"/>
    <col min="2" max="2" width="11.85546875" customWidth="1"/>
    <col min="3" max="3" width="19.28515625" customWidth="1"/>
    <col min="4" max="4" width="12.42578125" customWidth="1"/>
    <col min="5" max="5" width="19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5.7109375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8</v>
      </c>
      <c r="G2" s="336" t="s">
        <v>10</v>
      </c>
      <c r="H2" s="21" t="s">
        <v>11</v>
      </c>
      <c r="I2" s="21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67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581" t="s">
        <v>698</v>
      </c>
      <c r="B3" s="580" t="s">
        <v>78</v>
      </c>
      <c r="C3" s="250" t="s">
        <v>9568</v>
      </c>
      <c r="D3" s="250" t="s">
        <v>99</v>
      </c>
      <c r="E3" s="588">
        <v>45744.315972222219</v>
      </c>
      <c r="F3" s="250">
        <v>10.8</v>
      </c>
      <c r="G3" s="339"/>
      <c r="H3" s="250"/>
      <c r="I3" s="250"/>
      <c r="J3" s="250"/>
      <c r="K3" s="580"/>
      <c r="L3" s="599">
        <v>80</v>
      </c>
      <c r="M3" s="599">
        <v>81</v>
      </c>
      <c r="N3" s="587"/>
      <c r="O3" s="250"/>
      <c r="P3" s="66">
        <f t="shared" ref="P3:P9" si="0">SUM(H3:O3)</f>
        <v>161</v>
      </c>
      <c r="Q3" s="17" t="s">
        <v>32</v>
      </c>
      <c r="R3" s="14">
        <v>110678</v>
      </c>
      <c r="S3" s="14" t="s">
        <v>33</v>
      </c>
      <c r="T3" s="255" t="s">
        <v>100</v>
      </c>
      <c r="U3" s="16" t="s">
        <v>90</v>
      </c>
      <c r="V3" s="16">
        <v>1011076</v>
      </c>
      <c r="W3" s="16" t="s">
        <v>9569</v>
      </c>
      <c r="X3" s="16"/>
    </row>
    <row r="4" spans="1:24">
      <c r="A4" s="581" t="s">
        <v>9570</v>
      </c>
      <c r="B4" s="580" t="s">
        <v>78</v>
      </c>
      <c r="C4" s="250" t="s">
        <v>9571</v>
      </c>
      <c r="D4" s="250" t="s">
        <v>99</v>
      </c>
      <c r="E4" s="588">
        <v>45744.315972222219</v>
      </c>
      <c r="F4" s="250">
        <v>10.8</v>
      </c>
      <c r="G4" s="339"/>
      <c r="H4" s="250"/>
      <c r="I4" s="250"/>
      <c r="J4" s="250"/>
      <c r="K4" s="594"/>
      <c r="L4" s="581">
        <v>161</v>
      </c>
      <c r="M4" s="581"/>
      <c r="N4" s="581"/>
      <c r="O4" s="653"/>
      <c r="P4" s="66">
        <f t="shared" si="0"/>
        <v>161</v>
      </c>
      <c r="Q4" s="17" t="s">
        <v>32</v>
      </c>
      <c r="R4" s="14">
        <v>110679</v>
      </c>
      <c r="S4" s="14" t="s">
        <v>33</v>
      </c>
      <c r="T4" s="255" t="s">
        <v>100</v>
      </c>
      <c r="U4" s="16" t="s">
        <v>90</v>
      </c>
      <c r="V4" s="16">
        <v>1011077</v>
      </c>
      <c r="W4" s="16" t="s">
        <v>9569</v>
      </c>
      <c r="X4" s="16"/>
    </row>
    <row r="5" spans="1:24">
      <c r="A5" s="581" t="s">
        <v>86</v>
      </c>
      <c r="B5" s="580" t="s">
        <v>92</v>
      </c>
      <c r="C5" s="250" t="s">
        <v>9572</v>
      </c>
      <c r="D5" s="250" t="s">
        <v>159</v>
      </c>
      <c r="E5" s="588">
        <v>45744.041666666664</v>
      </c>
      <c r="F5" s="250">
        <v>10.3</v>
      </c>
      <c r="G5" s="339"/>
      <c r="H5" s="250"/>
      <c r="I5" s="250"/>
      <c r="J5" s="250"/>
      <c r="K5" s="581">
        <v>161</v>
      </c>
      <c r="L5" s="642"/>
      <c r="M5" s="642"/>
      <c r="N5" s="642"/>
      <c r="O5" s="250"/>
      <c r="P5" s="66">
        <f t="shared" si="0"/>
        <v>161</v>
      </c>
      <c r="Q5" s="17" t="s">
        <v>32</v>
      </c>
      <c r="R5" s="14">
        <v>110681</v>
      </c>
      <c r="S5" s="23" t="s">
        <v>33</v>
      </c>
      <c r="T5" s="232" t="s">
        <v>161</v>
      </c>
      <c r="U5" s="16" t="s">
        <v>90</v>
      </c>
      <c r="V5" s="16">
        <v>1011078</v>
      </c>
      <c r="W5" s="16" t="s">
        <v>9573</v>
      </c>
      <c r="X5" s="16"/>
    </row>
    <row r="6" spans="1:24">
      <c r="A6" s="250" t="s">
        <v>558</v>
      </c>
      <c r="B6" s="250" t="s">
        <v>92</v>
      </c>
      <c r="C6" s="250" t="s">
        <v>9574</v>
      </c>
      <c r="D6" s="250" t="s">
        <v>94</v>
      </c>
      <c r="E6" s="588">
        <v>45744.756944444445</v>
      </c>
      <c r="F6" s="250">
        <v>10.3</v>
      </c>
      <c r="G6" s="339"/>
      <c r="H6" s="250"/>
      <c r="I6" s="250"/>
      <c r="J6" s="250"/>
      <c r="K6" s="250"/>
      <c r="L6" s="250">
        <v>80</v>
      </c>
      <c r="M6" s="250">
        <v>54</v>
      </c>
      <c r="N6" s="250">
        <v>27</v>
      </c>
      <c r="O6" s="250"/>
      <c r="P6" s="66">
        <f t="shared" si="0"/>
        <v>161</v>
      </c>
      <c r="Q6" s="17" t="s">
        <v>32</v>
      </c>
      <c r="R6" s="14">
        <v>110683</v>
      </c>
      <c r="S6" s="14" t="s">
        <v>31</v>
      </c>
      <c r="T6" s="232" t="s">
        <v>161</v>
      </c>
      <c r="U6" s="16" t="s">
        <v>90</v>
      </c>
      <c r="V6" s="16">
        <v>1011079</v>
      </c>
      <c r="W6" s="16" t="s">
        <v>9573</v>
      </c>
      <c r="X6" s="16"/>
    </row>
    <row r="7" spans="1:24">
      <c r="A7" s="250" t="s">
        <v>119</v>
      </c>
      <c r="B7" s="250" t="s">
        <v>78</v>
      </c>
      <c r="C7" s="250" t="s">
        <v>9575</v>
      </c>
      <c r="D7" s="250" t="s">
        <v>99</v>
      </c>
      <c r="E7" s="588">
        <v>45744.315972222219</v>
      </c>
      <c r="F7" s="250">
        <v>10.8</v>
      </c>
      <c r="G7" s="339"/>
      <c r="H7" s="250"/>
      <c r="I7" s="250"/>
      <c r="J7" s="250"/>
      <c r="K7" s="250">
        <v>80</v>
      </c>
      <c r="L7" s="250">
        <v>27</v>
      </c>
      <c r="M7" s="250">
        <v>27</v>
      </c>
      <c r="N7" s="250">
        <v>27</v>
      </c>
      <c r="O7" s="250"/>
      <c r="P7" s="66">
        <f t="shared" si="0"/>
        <v>161</v>
      </c>
      <c r="Q7" s="17" t="s">
        <v>32</v>
      </c>
      <c r="R7" s="14">
        <v>110686</v>
      </c>
      <c r="S7" s="14" t="s">
        <v>31</v>
      </c>
      <c r="T7" s="255" t="s">
        <v>100</v>
      </c>
      <c r="U7" s="16" t="s">
        <v>90</v>
      </c>
      <c r="V7" s="16">
        <v>1011080</v>
      </c>
      <c r="W7" s="16" t="s">
        <v>9569</v>
      </c>
      <c r="X7" s="16"/>
    </row>
    <row r="8" spans="1:24">
      <c r="A8" s="250" t="s">
        <v>648</v>
      </c>
      <c r="B8" s="250" t="s">
        <v>78</v>
      </c>
      <c r="C8" s="250" t="s">
        <v>9576</v>
      </c>
      <c r="D8" s="250" t="s">
        <v>168</v>
      </c>
      <c r="E8" s="588">
        <v>45744.746527777781</v>
      </c>
      <c r="F8" s="250">
        <v>11.8</v>
      </c>
      <c r="G8" s="339"/>
      <c r="H8" s="250"/>
      <c r="I8" s="250"/>
      <c r="J8" s="250"/>
      <c r="K8" s="250"/>
      <c r="L8" s="250">
        <v>80</v>
      </c>
      <c r="M8" s="250">
        <v>54</v>
      </c>
      <c r="N8" s="250">
        <v>27</v>
      </c>
      <c r="O8" s="250"/>
      <c r="P8" s="66">
        <f t="shared" si="0"/>
        <v>161</v>
      </c>
      <c r="Q8" s="17" t="s">
        <v>32</v>
      </c>
      <c r="R8" s="14">
        <v>110687</v>
      </c>
      <c r="S8" s="14" t="s">
        <v>31</v>
      </c>
      <c r="T8" s="259" t="s">
        <v>169</v>
      </c>
      <c r="U8" s="16" t="s">
        <v>90</v>
      </c>
      <c r="V8" s="16">
        <v>1011081</v>
      </c>
      <c r="W8" s="16" t="s">
        <v>9569</v>
      </c>
      <c r="X8" s="16"/>
    </row>
    <row r="9" spans="1:24">
      <c r="A9" s="45"/>
      <c r="B9" s="45"/>
      <c r="C9" s="45"/>
      <c r="D9" s="45"/>
      <c r="E9" s="45"/>
      <c r="F9" s="45"/>
      <c r="G9" s="512"/>
      <c r="H9" s="45"/>
      <c r="I9" s="45"/>
      <c r="J9" s="45"/>
      <c r="K9" s="45"/>
      <c r="L9" s="45"/>
      <c r="M9" s="45"/>
      <c r="N9" s="45"/>
      <c r="O9" s="45"/>
      <c r="P9" s="14">
        <f t="shared" si="0"/>
        <v>0</v>
      </c>
      <c r="Q9" s="17" t="s">
        <v>32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241</v>
      </c>
      <c r="L10" s="11">
        <f t="shared" si="1"/>
        <v>428</v>
      </c>
      <c r="M10" s="11">
        <f t="shared" si="1"/>
        <v>216</v>
      </c>
      <c r="N10" s="11">
        <f t="shared" si="1"/>
        <v>81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48" t="s">
        <v>169</v>
      </c>
      <c r="B14" s="1728" t="s">
        <v>7158</v>
      </c>
      <c r="C14" s="1728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257" t="s">
        <v>100</v>
      </c>
      <c r="B15" s="1619" t="s">
        <v>6991</v>
      </c>
      <c r="C15" s="1619"/>
      <c r="D15" s="1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8.75" customHeight="1">
      <c r="A16" s="4" t="s">
        <v>161</v>
      </c>
      <c r="B16" s="1564" t="s">
        <v>7138</v>
      </c>
      <c r="C16" s="1564"/>
      <c r="D16" s="1"/>
      <c r="E16" s="4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15" customHeight="1">
      <c r="A17" s="5" t="s">
        <v>42</v>
      </c>
      <c r="B17" s="1772" t="s">
        <v>5003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42</v>
      </c>
      <c r="B18" s="1772"/>
      <c r="C18" s="177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43</v>
      </c>
      <c r="B19" s="1566">
        <v>358400432178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5" t="s">
        <v>44</v>
      </c>
      <c r="B20" s="1567">
        <v>0.58333333333333337</v>
      </c>
      <c r="C20" s="156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24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 ht="23.25" customHeight="1">
      <c r="A22" s="1559" t="s">
        <v>6283</v>
      </c>
      <c r="B22" s="1559"/>
      <c r="C22" s="1559"/>
      <c r="D22" s="1559"/>
      <c r="E22" s="1559"/>
      <c r="F22" s="1559"/>
      <c r="G22" s="7"/>
      <c r="H22" s="1559" t="s">
        <v>6284</v>
      </c>
      <c r="I22" s="1559"/>
      <c r="J22" s="1559"/>
      <c r="K22" s="1559"/>
      <c r="L22" s="1559"/>
      <c r="M22" s="1559"/>
      <c r="N22" s="1559"/>
      <c r="O22" s="1559"/>
      <c r="P22" s="1559"/>
      <c r="Q22" s="1741" t="s">
        <v>2</v>
      </c>
      <c r="R22" s="1742"/>
      <c r="S22" s="1742"/>
      <c r="T22" s="1742"/>
      <c r="U22" s="1742"/>
      <c r="V22" s="1742"/>
      <c r="W22" s="1742"/>
      <c r="X22" s="1742"/>
    </row>
    <row r="23" spans="1:24" ht="26.25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9" t="s">
        <v>14</v>
      </c>
      <c r="L23" s="9" t="s">
        <v>15</v>
      </c>
      <c r="M23" s="9" t="s">
        <v>16</v>
      </c>
      <c r="N23" s="9" t="s">
        <v>17</v>
      </c>
      <c r="O23" s="10" t="s">
        <v>18</v>
      </c>
      <c r="P23" s="8" t="s">
        <v>19</v>
      </c>
      <c r="Q23" s="8" t="s">
        <v>20</v>
      </c>
      <c r="R23" s="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  <c r="X23" s="8" t="s">
        <v>28</v>
      </c>
    </row>
    <row r="24" spans="1:24">
      <c r="A24" s="15"/>
      <c r="B24" s="15"/>
      <c r="C24" s="15"/>
      <c r="D24" s="15" t="s">
        <v>1373</v>
      </c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ref="P24:P30" si="2">SUM(H24:O24)</f>
        <v>0</v>
      </c>
      <c r="Q24" s="17" t="s">
        <v>32</v>
      </c>
      <c r="R24" s="14"/>
      <c r="S24" s="14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7" t="s">
        <v>32</v>
      </c>
      <c r="R25" s="14"/>
      <c r="S25" s="14" t="s">
        <v>33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23" t="s">
        <v>33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5"/>
      <c r="B30" s="15"/>
      <c r="C30" s="15"/>
      <c r="D30" s="15"/>
      <c r="E30" s="15"/>
      <c r="F30" s="15"/>
      <c r="G30" s="37"/>
      <c r="H30" s="15"/>
      <c r="I30" s="15"/>
      <c r="J30" s="15"/>
      <c r="K30" s="15"/>
      <c r="L30" s="15"/>
      <c r="M30" s="15"/>
      <c r="N30" s="15"/>
      <c r="O30" s="15"/>
      <c r="P30" s="14">
        <f t="shared" si="2"/>
        <v>0</v>
      </c>
      <c r="Q30" s="14" t="s">
        <v>30</v>
      </c>
      <c r="R30" s="14"/>
      <c r="S30" s="14" t="s">
        <v>31</v>
      </c>
      <c r="T30" s="16"/>
      <c r="U30" s="16"/>
      <c r="V30" s="16"/>
      <c r="W30" s="16"/>
      <c r="X30" s="16"/>
    </row>
    <row r="31" spans="1:24">
      <c r="A31" s="11" t="s">
        <v>19</v>
      </c>
      <c r="B31" s="7"/>
      <c r="C31" s="7"/>
      <c r="D31" s="7"/>
      <c r="E31" s="11"/>
      <c r="F31" s="7"/>
      <c r="G31" s="7"/>
      <c r="H31" s="11">
        <f t="shared" ref="H31:P31" si="3">SUM(H24:H30)</f>
        <v>0</v>
      </c>
      <c r="I31" s="11">
        <f t="shared" si="3"/>
        <v>0</v>
      </c>
      <c r="J31" s="11">
        <f t="shared" si="3"/>
        <v>0</v>
      </c>
      <c r="K31" s="11">
        <f t="shared" si="3"/>
        <v>0</v>
      </c>
      <c r="L31" s="11">
        <f t="shared" si="3"/>
        <v>0</v>
      </c>
      <c r="M31" s="11">
        <f t="shared" si="3"/>
        <v>0</v>
      </c>
      <c r="N31" s="11">
        <f t="shared" si="3"/>
        <v>0</v>
      </c>
      <c r="O31" s="11">
        <f t="shared" si="3"/>
        <v>0</v>
      </c>
      <c r="P31" s="11">
        <f t="shared" si="3"/>
        <v>0</v>
      </c>
      <c r="Q31" s="12"/>
      <c r="R31" s="12"/>
      <c r="S31" s="12"/>
      <c r="T31" s="12"/>
      <c r="U31" s="12"/>
      <c r="V31" s="12"/>
      <c r="W31" s="12"/>
      <c r="X31" s="12"/>
    </row>
    <row r="32" spans="1:24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>
      <c r="A33" s="166" t="s">
        <v>34</v>
      </c>
      <c r="B33" s="1562"/>
      <c r="C33" s="1562"/>
      <c r="D33" s="1562"/>
      <c r="E33" s="1"/>
      <c r="F33" s="1"/>
      <c r="G33" s="1"/>
      <c r="H33" s="1"/>
      <c r="I33" s="1"/>
      <c r="J33" s="1563"/>
      <c r="K33" s="1563"/>
      <c r="L33" s="156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">
      <c r="A34" s="187" t="s">
        <v>35</v>
      </c>
      <c r="B34" s="186" t="s">
        <v>36</v>
      </c>
      <c r="C34" s="239" t="s">
        <v>37</v>
      </c>
      <c r="D34" s="24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4"/>
      <c r="B35" s="1564"/>
      <c r="C35" s="1564"/>
      <c r="D35" s="242"/>
      <c r="E35" s="41" t="s">
        <v>8995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5" t="s">
        <v>42</v>
      </c>
      <c r="B36" s="1772"/>
      <c r="C36" s="1772"/>
      <c r="D36" s="1"/>
      <c r="E36" s="1"/>
    </row>
    <row r="37" spans="1:23">
      <c r="A37" s="5" t="s">
        <v>42</v>
      </c>
      <c r="B37" s="1772"/>
      <c r="C37" s="1772"/>
    </row>
    <row r="38" spans="1:23">
      <c r="A38" s="5" t="s">
        <v>43</v>
      </c>
      <c r="B38" s="1772"/>
      <c r="C38" s="1772"/>
      <c r="D38" s="1"/>
      <c r="E38" s="1"/>
    </row>
    <row r="39" spans="1:23">
      <c r="A39" s="5" t="s">
        <v>44</v>
      </c>
      <c r="B39" s="1772"/>
      <c r="C39" s="1772"/>
      <c r="D39" s="1"/>
      <c r="E39" s="1"/>
    </row>
  </sheetData>
  <mergeCells count="22">
    <mergeCell ref="B15:C15"/>
    <mergeCell ref="A1:F1"/>
    <mergeCell ref="H1:P1"/>
    <mergeCell ref="Q1:X1"/>
    <mergeCell ref="B12:D12"/>
    <mergeCell ref="J12:L12"/>
    <mergeCell ref="B14:C14"/>
    <mergeCell ref="B16:C16"/>
    <mergeCell ref="B38:C38"/>
    <mergeCell ref="B39:C39"/>
    <mergeCell ref="Q22:X22"/>
    <mergeCell ref="B33:D33"/>
    <mergeCell ref="J33:L33"/>
    <mergeCell ref="B35:C35"/>
    <mergeCell ref="B36:C36"/>
    <mergeCell ref="B37:C37"/>
    <mergeCell ref="H22:P22"/>
    <mergeCell ref="B17:C17"/>
    <mergeCell ref="B18:C18"/>
    <mergeCell ref="B19:C19"/>
    <mergeCell ref="B20:C20"/>
    <mergeCell ref="A22:F22"/>
  </mergeCells>
  <pageMargins left="0.7" right="0.7" top="0.75" bottom="0.75" header="0.3" footer="0.3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1B095-8C96-4272-84A2-849B3EE7B550}">
  <sheetPr>
    <tabColor theme="5" tint="0.59999389629810485"/>
  </sheetPr>
  <dimension ref="A1:X78"/>
  <sheetViews>
    <sheetView topLeftCell="A8" workbookViewId="0">
      <selection activeCell="L9" sqref="L9"/>
    </sheetView>
  </sheetViews>
  <sheetFormatPr defaultColWidth="11.42578125" defaultRowHeight="15"/>
  <cols>
    <col min="1" max="1" width="25.42578125" customWidth="1"/>
    <col min="2" max="2" width="11.85546875" customWidth="1"/>
    <col min="3" max="3" width="20.7109375" customWidth="1"/>
    <col min="4" max="4" width="12.42578125" customWidth="1"/>
    <col min="5" max="5" width="16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7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8193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9577</v>
      </c>
      <c r="D3" s="15" t="s">
        <v>56</v>
      </c>
      <c r="E3" s="24">
        <v>45743.253472222219</v>
      </c>
      <c r="F3" s="15">
        <v>10.3</v>
      </c>
      <c r="G3" s="37"/>
      <c r="H3" s="15"/>
      <c r="I3" s="15"/>
      <c r="J3" s="35">
        <v>91</v>
      </c>
      <c r="K3" s="35">
        <v>124</v>
      </c>
      <c r="L3" s="15"/>
      <c r="M3" s="15"/>
      <c r="N3" s="15"/>
      <c r="O3" s="15"/>
      <c r="P3" s="14">
        <f>SUM(H3:O3)</f>
        <v>215</v>
      </c>
      <c r="Q3" s="14" t="s">
        <v>30</v>
      </c>
      <c r="R3" s="14">
        <v>110655</v>
      </c>
      <c r="S3" s="14" t="s">
        <v>31</v>
      </c>
      <c r="T3" s="232" t="s">
        <v>169</v>
      </c>
      <c r="U3" s="16"/>
      <c r="V3" s="16">
        <v>1011036</v>
      </c>
      <c r="W3" s="16" t="s">
        <v>9578</v>
      </c>
      <c r="X3" s="16" t="s">
        <v>8018</v>
      </c>
    </row>
    <row r="4" spans="1:24">
      <c r="A4" s="15" t="s">
        <v>122</v>
      </c>
      <c r="B4" s="15" t="s">
        <v>62</v>
      </c>
      <c r="C4" s="15" t="s">
        <v>9579</v>
      </c>
      <c r="D4" s="15" t="s">
        <v>61</v>
      </c>
      <c r="E4" s="24">
        <v>45742.767361111109</v>
      </c>
      <c r="F4" s="15">
        <v>13</v>
      </c>
      <c r="G4" s="37"/>
      <c r="H4" s="15"/>
      <c r="I4" s="15"/>
      <c r="J4" s="35">
        <v>81</v>
      </c>
      <c r="K4" s="35">
        <v>80</v>
      </c>
      <c r="L4" s="15"/>
      <c r="M4" s="15"/>
      <c r="N4" s="15"/>
      <c r="O4" s="15"/>
      <c r="P4" s="14">
        <f t="shared" ref="P4:P6" si="0">SUM(H4:O4)</f>
        <v>161</v>
      </c>
      <c r="Q4" s="14" t="s">
        <v>30</v>
      </c>
      <c r="R4" s="14">
        <v>110656</v>
      </c>
      <c r="S4" s="14" t="s">
        <v>31</v>
      </c>
      <c r="T4" s="232" t="s">
        <v>169</v>
      </c>
      <c r="U4" s="16"/>
      <c r="V4" s="16">
        <v>1011038</v>
      </c>
      <c r="W4" s="16" t="s">
        <v>9580</v>
      </c>
      <c r="X4" s="16" t="s">
        <v>8018</v>
      </c>
    </row>
    <row r="5" spans="1:24">
      <c r="A5" s="15" t="s">
        <v>219</v>
      </c>
      <c r="B5" s="15" t="s">
        <v>75</v>
      </c>
      <c r="C5" s="15" t="s">
        <v>9581</v>
      </c>
      <c r="D5" s="15" t="s">
        <v>74</v>
      </c>
      <c r="E5" s="24">
        <v>45743.534722222219</v>
      </c>
      <c r="F5" s="15">
        <v>15.3</v>
      </c>
      <c r="G5" s="37"/>
      <c r="H5" s="15"/>
      <c r="I5" s="15"/>
      <c r="J5" s="35">
        <v>27</v>
      </c>
      <c r="K5" s="35">
        <v>54</v>
      </c>
      <c r="L5" s="15"/>
      <c r="M5" s="15"/>
      <c r="N5" s="15"/>
      <c r="O5" s="15"/>
      <c r="P5" s="14">
        <f t="shared" si="0"/>
        <v>81</v>
      </c>
      <c r="Q5" s="14" t="s">
        <v>30</v>
      </c>
      <c r="R5" s="14">
        <v>110677</v>
      </c>
      <c r="S5" s="14" t="s">
        <v>31</v>
      </c>
      <c r="T5" s="232" t="s">
        <v>169</v>
      </c>
      <c r="U5" s="16" t="s">
        <v>660</v>
      </c>
      <c r="V5" s="16">
        <v>1011040</v>
      </c>
      <c r="W5" s="16" t="s">
        <v>4310</v>
      </c>
      <c r="X5" s="16" t="s">
        <v>9127</v>
      </c>
    </row>
    <row r="6" spans="1:24">
      <c r="A6" s="15" t="s">
        <v>9512</v>
      </c>
      <c r="B6" s="15" t="s">
        <v>78</v>
      </c>
      <c r="C6" s="15" t="s">
        <v>9582</v>
      </c>
      <c r="D6" s="15" t="s">
        <v>932</v>
      </c>
      <c r="E6" s="24">
        <v>45743.048611111109</v>
      </c>
      <c r="F6" s="15">
        <v>10.3</v>
      </c>
      <c r="G6" s="37"/>
      <c r="H6" s="15"/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17" t="s">
        <v>32</v>
      </c>
      <c r="R6" s="14">
        <v>110676</v>
      </c>
      <c r="S6" s="23" t="s">
        <v>33</v>
      </c>
      <c r="T6" s="255" t="s">
        <v>161</v>
      </c>
      <c r="U6" s="16" t="s">
        <v>90</v>
      </c>
      <c r="V6" s="16">
        <v>1011041</v>
      </c>
      <c r="W6" s="16" t="s">
        <v>9583</v>
      </c>
      <c r="X6" s="16" t="s">
        <v>9127</v>
      </c>
    </row>
    <row r="7" spans="1:24">
      <c r="A7" s="15" t="s">
        <v>86</v>
      </c>
      <c r="B7" s="15" t="s">
        <v>78</v>
      </c>
      <c r="C7" s="15" t="s">
        <v>9584</v>
      </c>
      <c r="D7" s="15" t="s">
        <v>932</v>
      </c>
      <c r="E7" s="24">
        <v>45743.048611111109</v>
      </c>
      <c r="F7" s="15">
        <v>10.3</v>
      </c>
      <c r="G7" s="37"/>
      <c r="H7" s="15"/>
      <c r="I7" s="15"/>
      <c r="J7" s="15"/>
      <c r="K7" s="35">
        <v>81</v>
      </c>
      <c r="L7" s="35">
        <v>80</v>
      </c>
      <c r="M7" s="15"/>
      <c r="N7" s="15"/>
      <c r="O7" s="15"/>
      <c r="P7" s="14">
        <f>SUM(H7:O7)</f>
        <v>161</v>
      </c>
      <c r="Q7" s="17" t="s">
        <v>32</v>
      </c>
      <c r="R7" s="14">
        <v>110660</v>
      </c>
      <c r="S7" s="23" t="s">
        <v>33</v>
      </c>
      <c r="T7" s="255" t="s">
        <v>161</v>
      </c>
      <c r="U7" s="16" t="s">
        <v>90</v>
      </c>
      <c r="V7" s="16">
        <v>1011042</v>
      </c>
      <c r="W7" s="16" t="s">
        <v>9583</v>
      </c>
      <c r="X7" s="16" t="s">
        <v>8468</v>
      </c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/>
      <c r="Q8" s="14"/>
      <c r="R8" s="14"/>
      <c r="S8" s="14"/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199</v>
      </c>
      <c r="K9" s="11">
        <f t="shared" si="1"/>
        <v>339</v>
      </c>
      <c r="L9" s="11">
        <f t="shared" si="1"/>
        <v>241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779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257" t="s">
        <v>89</v>
      </c>
      <c r="B13" s="1619" t="s">
        <v>7158</v>
      </c>
      <c r="C13" s="1619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1564" t="s">
        <v>7138</v>
      </c>
      <c r="C14" s="1564"/>
      <c r="D14" s="1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7113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566">
        <v>358404854773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567">
        <v>0.5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5447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2561</v>
      </c>
      <c r="B22" s="15" t="s">
        <v>92</v>
      </c>
      <c r="C22" s="15" t="s">
        <v>9585</v>
      </c>
      <c r="D22" s="15" t="s">
        <v>159</v>
      </c>
      <c r="E22" s="24">
        <v>45743.041666666664</v>
      </c>
      <c r="F22" s="15">
        <v>10.3</v>
      </c>
      <c r="G22" s="37"/>
      <c r="H22" s="15"/>
      <c r="I22" s="15"/>
      <c r="J22" s="15"/>
      <c r="K22" s="15"/>
      <c r="L22" s="311">
        <v>80</v>
      </c>
      <c r="M22" s="311">
        <v>81</v>
      </c>
      <c r="N22" s="321"/>
      <c r="O22" s="321"/>
      <c r="P22" s="14">
        <f t="shared" ref="P22:P27" si="2">SUM(H22:O22)</f>
        <v>161</v>
      </c>
      <c r="Q22" s="17" t="s">
        <v>32</v>
      </c>
      <c r="R22" s="14">
        <v>110661</v>
      </c>
      <c r="S22" s="23" t="s">
        <v>33</v>
      </c>
      <c r="T22" s="255" t="s">
        <v>161</v>
      </c>
      <c r="U22" s="16" t="s">
        <v>90</v>
      </c>
      <c r="V22" s="16">
        <v>1011048</v>
      </c>
      <c r="W22" s="16" t="s">
        <v>9583</v>
      </c>
      <c r="X22" s="16" t="s">
        <v>8468</v>
      </c>
    </row>
    <row r="23" spans="1:24">
      <c r="A23" s="15" t="s">
        <v>9570</v>
      </c>
      <c r="B23" s="15" t="s">
        <v>78</v>
      </c>
      <c r="C23" s="15" t="s">
        <v>9586</v>
      </c>
      <c r="D23" s="15" t="s">
        <v>88</v>
      </c>
      <c r="E23" s="24">
        <v>45743.166666666664</v>
      </c>
      <c r="F23" s="15">
        <v>10.3</v>
      </c>
      <c r="G23" s="37"/>
      <c r="H23" s="15"/>
      <c r="I23" s="15"/>
      <c r="J23" s="15"/>
      <c r="K23" s="26"/>
      <c r="L23" s="277">
        <v>134</v>
      </c>
      <c r="M23" s="581"/>
      <c r="N23" s="581"/>
      <c r="O23" s="277">
        <v>27</v>
      </c>
      <c r="P23" s="66">
        <f t="shared" si="2"/>
        <v>161</v>
      </c>
      <c r="Q23" s="17" t="s">
        <v>32</v>
      </c>
      <c r="R23" s="14">
        <v>110675</v>
      </c>
      <c r="S23" s="23" t="s">
        <v>33</v>
      </c>
      <c r="T23" s="255" t="s">
        <v>161</v>
      </c>
      <c r="U23" s="16" t="s">
        <v>90</v>
      </c>
      <c r="V23" s="16">
        <v>1011046</v>
      </c>
      <c r="W23" s="16" t="s">
        <v>9583</v>
      </c>
      <c r="X23" s="16"/>
    </row>
    <row r="24" spans="1:24">
      <c r="A24" s="15" t="s">
        <v>937</v>
      </c>
      <c r="B24" s="15" t="s">
        <v>78</v>
      </c>
      <c r="C24" s="15" t="s">
        <v>9587</v>
      </c>
      <c r="D24" s="15" t="s">
        <v>9588</v>
      </c>
      <c r="E24" s="24">
        <v>45744.305555555555</v>
      </c>
      <c r="F24" s="15">
        <v>10.3</v>
      </c>
      <c r="G24" s="37"/>
      <c r="H24" s="15"/>
      <c r="I24" s="15"/>
      <c r="J24" s="15"/>
      <c r="K24" s="15"/>
      <c r="L24" s="324">
        <v>107</v>
      </c>
      <c r="M24" s="324">
        <v>54</v>
      </c>
      <c r="N24" s="45"/>
      <c r="O24" s="45"/>
      <c r="P24" s="14">
        <f t="shared" si="2"/>
        <v>161</v>
      </c>
      <c r="Q24" s="17" t="s">
        <v>32</v>
      </c>
      <c r="R24" s="14">
        <v>110662</v>
      </c>
      <c r="S24" s="23" t="s">
        <v>33</v>
      </c>
      <c r="T24" s="232" t="s">
        <v>100</v>
      </c>
      <c r="U24" s="16" t="s">
        <v>90</v>
      </c>
      <c r="V24" s="16">
        <v>1011047</v>
      </c>
      <c r="W24" s="16" t="s">
        <v>9589</v>
      </c>
      <c r="X24" s="16" t="s">
        <v>8468</v>
      </c>
    </row>
    <row r="25" spans="1:24">
      <c r="A25" s="437" t="s">
        <v>655</v>
      </c>
      <c r="B25" s="437" t="s">
        <v>134</v>
      </c>
      <c r="C25" s="437" t="s">
        <v>9590</v>
      </c>
      <c r="D25" s="437" t="s">
        <v>2892</v>
      </c>
      <c r="E25" s="654">
        <v>45743.319444444445</v>
      </c>
      <c r="F25" s="437">
        <v>10.3</v>
      </c>
      <c r="G25" s="655"/>
      <c r="H25" s="437"/>
      <c r="I25" s="437"/>
      <c r="J25" s="437"/>
      <c r="K25" s="35">
        <v>54</v>
      </c>
      <c r="L25" s="35">
        <v>107</v>
      </c>
      <c r="M25" s="437"/>
      <c r="N25" s="437"/>
      <c r="O25" s="437"/>
      <c r="P25" s="656">
        <f t="shared" si="2"/>
        <v>161</v>
      </c>
      <c r="Q25" s="657" t="s">
        <v>32</v>
      </c>
      <c r="R25" s="656">
        <v>110671</v>
      </c>
      <c r="S25" s="656" t="s">
        <v>33</v>
      </c>
      <c r="T25" s="255" t="s">
        <v>161</v>
      </c>
      <c r="U25" s="456" t="s">
        <v>90</v>
      </c>
      <c r="V25" s="456">
        <v>1011049</v>
      </c>
      <c r="W25" s="456" t="s">
        <v>9591</v>
      </c>
      <c r="X25" s="16"/>
    </row>
    <row r="26" spans="1:24">
      <c r="A26" s="15" t="s">
        <v>937</v>
      </c>
      <c r="B26" s="15" t="s">
        <v>92</v>
      </c>
      <c r="C26" s="15" t="s">
        <v>9592</v>
      </c>
      <c r="D26" s="15" t="s">
        <v>159</v>
      </c>
      <c r="E26" s="24">
        <v>45743.041666666664</v>
      </c>
      <c r="F26" s="15">
        <v>10.3</v>
      </c>
      <c r="G26" s="37"/>
      <c r="H26" s="15"/>
      <c r="I26" s="15"/>
      <c r="J26" s="15"/>
      <c r="K26" s="15"/>
      <c r="L26" s="35">
        <v>81</v>
      </c>
      <c r="M26" s="35">
        <v>80</v>
      </c>
      <c r="N26" s="15"/>
      <c r="O26" s="15"/>
      <c r="P26" s="14">
        <f t="shared" si="2"/>
        <v>161</v>
      </c>
      <c r="Q26" s="17" t="s">
        <v>32</v>
      </c>
      <c r="R26" s="14">
        <v>110663</v>
      </c>
      <c r="S26" s="23" t="s">
        <v>33</v>
      </c>
      <c r="T26" s="255" t="s">
        <v>161</v>
      </c>
      <c r="U26" s="16" t="s">
        <v>90</v>
      </c>
      <c r="V26" s="16">
        <v>1011050</v>
      </c>
      <c r="W26" s="16" t="s">
        <v>9583</v>
      </c>
      <c r="X26" s="16" t="s">
        <v>8468</v>
      </c>
    </row>
    <row r="27" spans="1:24">
      <c r="A27" s="15" t="s">
        <v>86</v>
      </c>
      <c r="B27" s="15" t="s">
        <v>92</v>
      </c>
      <c r="C27" s="15" t="s">
        <v>9593</v>
      </c>
      <c r="D27" s="15" t="s">
        <v>159</v>
      </c>
      <c r="E27" s="24">
        <v>45743.041666666664</v>
      </c>
      <c r="F27" s="15">
        <v>10.3</v>
      </c>
      <c r="G27" s="37"/>
      <c r="H27" s="15"/>
      <c r="I27" s="15"/>
      <c r="J27" s="15"/>
      <c r="K27" s="15"/>
      <c r="L27" s="35">
        <v>81</v>
      </c>
      <c r="M27" s="35">
        <v>80</v>
      </c>
      <c r="N27" s="15"/>
      <c r="O27" s="15"/>
      <c r="P27" s="14">
        <f t="shared" si="2"/>
        <v>161</v>
      </c>
      <c r="Q27" s="17" t="s">
        <v>32</v>
      </c>
      <c r="R27" s="14">
        <v>110659</v>
      </c>
      <c r="S27" s="23" t="s">
        <v>33</v>
      </c>
      <c r="T27" s="255" t="s">
        <v>161</v>
      </c>
      <c r="U27" s="16" t="s">
        <v>90</v>
      </c>
      <c r="V27" s="16">
        <v>1011051</v>
      </c>
      <c r="W27" s="16" t="s">
        <v>9583</v>
      </c>
      <c r="X27" s="16" t="s">
        <v>8468</v>
      </c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/>
      <c r="Q28" s="14"/>
      <c r="R28" s="14"/>
      <c r="S28" s="14"/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0</v>
      </c>
      <c r="K29" s="11">
        <f t="shared" si="3"/>
        <v>54</v>
      </c>
      <c r="L29" s="11">
        <f t="shared" si="3"/>
        <v>590</v>
      </c>
      <c r="M29" s="11">
        <f t="shared" si="3"/>
        <v>295</v>
      </c>
      <c r="N29" s="11">
        <f t="shared" si="3"/>
        <v>0</v>
      </c>
      <c r="O29" s="11">
        <f t="shared" si="3"/>
        <v>27</v>
      </c>
      <c r="P29" s="11">
        <f t="shared" si="3"/>
        <v>966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100</v>
      </c>
      <c r="B33" s="1564" t="s">
        <v>7158</v>
      </c>
      <c r="C33" s="1564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257" t="s">
        <v>89</v>
      </c>
      <c r="B34" s="1619" t="s">
        <v>7138</v>
      </c>
      <c r="C34" s="1619"/>
      <c r="D34" s="1"/>
      <c r="E34" s="4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5682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566">
        <v>358443688838</v>
      </c>
      <c r="C37" s="1565"/>
      <c r="D37" s="1"/>
      <c r="E37" s="1"/>
    </row>
    <row r="38" spans="1:24">
      <c r="A38" s="5" t="s">
        <v>44</v>
      </c>
      <c r="B38" s="1567">
        <v>0.66666666666666663</v>
      </c>
      <c r="C38" s="1565"/>
      <c r="D38" s="1"/>
      <c r="E38" s="1"/>
    </row>
    <row r="41" spans="1:24" ht="23.25">
      <c r="A41" s="1559" t="s">
        <v>205</v>
      </c>
      <c r="B41" s="1559"/>
      <c r="C41" s="1559"/>
      <c r="D41" s="1559"/>
      <c r="E41" s="1559"/>
      <c r="F41" s="1559"/>
      <c r="G41" s="7"/>
      <c r="H41" s="1559" t="s">
        <v>346</v>
      </c>
      <c r="I41" s="1559"/>
      <c r="J41" s="1559"/>
      <c r="K41" s="1559"/>
      <c r="L41" s="1559"/>
      <c r="M41" s="1559"/>
      <c r="N41" s="1559"/>
      <c r="O41" s="1559"/>
      <c r="P41" s="1559"/>
      <c r="Q41" s="1741" t="s">
        <v>9594</v>
      </c>
      <c r="R41" s="1742"/>
      <c r="S41" s="1742"/>
      <c r="T41" s="1742"/>
      <c r="U41" s="1742"/>
      <c r="V41" s="1742"/>
      <c r="W41" s="1742"/>
      <c r="X41" s="1742"/>
    </row>
    <row r="42" spans="1:24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15" t="s">
        <v>4752</v>
      </c>
      <c r="B43" s="15" t="s">
        <v>92</v>
      </c>
      <c r="C43" s="15" t="s">
        <v>9595</v>
      </c>
      <c r="D43" s="15" t="s">
        <v>620</v>
      </c>
      <c r="E43" s="15" t="s">
        <v>620</v>
      </c>
      <c r="F43" s="15">
        <v>10.3</v>
      </c>
      <c r="G43" s="37" t="s">
        <v>740</v>
      </c>
      <c r="H43" s="15"/>
      <c r="I43" s="15"/>
      <c r="J43" s="15"/>
      <c r="K43" s="15"/>
      <c r="L43" s="35">
        <v>134</v>
      </c>
      <c r="M43" s="35">
        <v>27</v>
      </c>
      <c r="N43" s="15"/>
      <c r="O43" s="15"/>
      <c r="P43" s="14">
        <f t="shared" ref="P43:P48" si="4">SUM(H43:O43)</f>
        <v>161</v>
      </c>
      <c r="Q43" s="17" t="s">
        <v>32</v>
      </c>
      <c r="R43" s="14">
        <v>110664</v>
      </c>
      <c r="S43" s="23" t="s">
        <v>33</v>
      </c>
      <c r="T43" s="255" t="s">
        <v>161</v>
      </c>
      <c r="U43" s="16" t="s">
        <v>90</v>
      </c>
      <c r="V43" s="16">
        <v>1011057</v>
      </c>
      <c r="W43" s="16" t="s">
        <v>9573</v>
      </c>
      <c r="X43" s="16" t="s">
        <v>8468</v>
      </c>
    </row>
    <row r="44" spans="1:24">
      <c r="A44" s="15" t="s">
        <v>119</v>
      </c>
      <c r="B44" s="15" t="s">
        <v>92</v>
      </c>
      <c r="C44" s="15" t="s">
        <v>9596</v>
      </c>
      <c r="D44" s="15" t="s">
        <v>620</v>
      </c>
      <c r="E44" s="24">
        <v>45743.989583333336</v>
      </c>
      <c r="F44" s="15">
        <v>10.3</v>
      </c>
      <c r="G44" s="37"/>
      <c r="H44" s="15"/>
      <c r="I44" s="15"/>
      <c r="J44" s="15"/>
      <c r="K44" s="35">
        <v>54</v>
      </c>
      <c r="L44" s="35">
        <v>80</v>
      </c>
      <c r="M44" s="35">
        <v>27</v>
      </c>
      <c r="N44" s="15"/>
      <c r="O44" s="15"/>
      <c r="P44" s="14">
        <f t="shared" si="4"/>
        <v>161</v>
      </c>
      <c r="Q44" s="17" t="s">
        <v>32</v>
      </c>
      <c r="R44" s="14">
        <v>110673</v>
      </c>
      <c r="S44" s="23" t="s">
        <v>33</v>
      </c>
      <c r="T44" s="255" t="s">
        <v>161</v>
      </c>
      <c r="U44" s="16" t="s">
        <v>90</v>
      </c>
      <c r="V44" s="16">
        <v>1011058</v>
      </c>
      <c r="W44" s="16" t="s">
        <v>9573</v>
      </c>
      <c r="X44" s="16"/>
    </row>
    <row r="45" spans="1:24">
      <c r="A45" s="15" t="s">
        <v>1141</v>
      </c>
      <c r="B45" s="15" t="s">
        <v>92</v>
      </c>
      <c r="C45" s="15" t="s">
        <v>9597</v>
      </c>
      <c r="D45" s="15" t="s">
        <v>620</v>
      </c>
      <c r="E45" s="24">
        <v>45743.989583333336</v>
      </c>
      <c r="F45" s="15">
        <v>10.3</v>
      </c>
      <c r="G45" s="37" t="s">
        <v>740</v>
      </c>
      <c r="H45" s="15"/>
      <c r="I45" s="15"/>
      <c r="J45" s="15"/>
      <c r="K45" s="15"/>
      <c r="L45" s="35">
        <v>88</v>
      </c>
      <c r="M45" s="35">
        <v>57</v>
      </c>
      <c r="N45" s="35">
        <v>16</v>
      </c>
      <c r="O45" s="15"/>
      <c r="P45" s="14">
        <f t="shared" si="4"/>
        <v>161</v>
      </c>
      <c r="Q45" s="17" t="s">
        <v>32</v>
      </c>
      <c r="R45" s="14">
        <v>110658</v>
      </c>
      <c r="S45" s="23" t="s">
        <v>33</v>
      </c>
      <c r="T45" s="255" t="s">
        <v>161</v>
      </c>
      <c r="U45" s="16" t="s">
        <v>90</v>
      </c>
      <c r="V45" s="16">
        <v>1011059</v>
      </c>
      <c r="W45" s="16" t="s">
        <v>9573</v>
      </c>
      <c r="X45" s="16" t="s">
        <v>8018</v>
      </c>
    </row>
    <row r="46" spans="1:24">
      <c r="A46" s="15" t="s">
        <v>152</v>
      </c>
      <c r="B46" s="15" t="s">
        <v>78</v>
      </c>
      <c r="C46" s="15" t="s">
        <v>9598</v>
      </c>
      <c r="D46" s="15" t="s">
        <v>932</v>
      </c>
      <c r="E46" s="24">
        <v>45744.048611111109</v>
      </c>
      <c r="F46" s="15">
        <v>10.3</v>
      </c>
      <c r="G46" s="37"/>
      <c r="H46" s="15"/>
      <c r="I46" s="15"/>
      <c r="J46" s="15"/>
      <c r="K46" s="15"/>
      <c r="L46" s="35">
        <v>161</v>
      </c>
      <c r="M46" s="15"/>
      <c r="N46" s="15"/>
      <c r="O46" s="15"/>
      <c r="P46" s="14">
        <f t="shared" si="4"/>
        <v>161</v>
      </c>
      <c r="Q46" s="17" t="s">
        <v>32</v>
      </c>
      <c r="R46" s="14">
        <v>110672</v>
      </c>
      <c r="S46" s="23" t="s">
        <v>33</v>
      </c>
      <c r="T46" s="255" t="s">
        <v>161</v>
      </c>
      <c r="U46" s="16" t="s">
        <v>90</v>
      </c>
      <c r="V46" s="16">
        <v>1011061</v>
      </c>
      <c r="W46" s="16" t="s">
        <v>9573</v>
      </c>
      <c r="X46" s="16"/>
    </row>
    <row r="47" spans="1:24">
      <c r="A47" s="437" t="s">
        <v>152</v>
      </c>
      <c r="B47" s="437" t="s">
        <v>78</v>
      </c>
      <c r="C47" s="437" t="s">
        <v>9599</v>
      </c>
      <c r="D47" s="437" t="s">
        <v>99</v>
      </c>
      <c r="E47" s="654">
        <v>45744.3125</v>
      </c>
      <c r="F47" s="437">
        <v>10.8</v>
      </c>
      <c r="G47" s="655"/>
      <c r="H47" s="437"/>
      <c r="I47" s="437"/>
      <c r="J47" s="437"/>
      <c r="K47" s="35">
        <v>146</v>
      </c>
      <c r="L47" s="35">
        <v>15</v>
      </c>
      <c r="M47" s="437"/>
      <c r="N47" s="437"/>
      <c r="O47" s="437"/>
      <c r="P47" s="656">
        <f t="shared" si="4"/>
        <v>161</v>
      </c>
      <c r="Q47" s="657" t="s">
        <v>32</v>
      </c>
      <c r="R47" s="656">
        <v>110674</v>
      </c>
      <c r="S47" s="656" t="s">
        <v>33</v>
      </c>
      <c r="T47" s="232" t="s">
        <v>100</v>
      </c>
      <c r="U47" s="456" t="s">
        <v>90</v>
      </c>
      <c r="V47" s="456">
        <v>1011063</v>
      </c>
      <c r="W47" s="456" t="s">
        <v>9569</v>
      </c>
      <c r="X47" s="16"/>
    </row>
    <row r="48" spans="1:24">
      <c r="A48" s="15" t="s">
        <v>86</v>
      </c>
      <c r="B48" s="15" t="s">
        <v>92</v>
      </c>
      <c r="C48" s="15" t="s">
        <v>9600</v>
      </c>
      <c r="D48" s="15" t="s">
        <v>94</v>
      </c>
      <c r="E48" s="24">
        <v>45744.760416666664</v>
      </c>
      <c r="F48" s="15">
        <v>10.3</v>
      </c>
      <c r="G48" s="37"/>
      <c r="H48" s="15"/>
      <c r="I48" s="15"/>
      <c r="J48" s="15"/>
      <c r="K48" s="35">
        <v>161</v>
      </c>
      <c r="L48" s="45"/>
      <c r="M48" s="45"/>
      <c r="N48" s="45"/>
      <c r="O48" s="15"/>
      <c r="P48" s="14">
        <f t="shared" si="4"/>
        <v>161</v>
      </c>
      <c r="Q48" s="17" t="s">
        <v>32</v>
      </c>
      <c r="R48" s="14">
        <v>110665</v>
      </c>
      <c r="S48" s="23" t="s">
        <v>33</v>
      </c>
      <c r="T48" s="255" t="s">
        <v>161</v>
      </c>
      <c r="U48" s="16" t="s">
        <v>90</v>
      </c>
      <c r="V48" s="16">
        <v>1011060</v>
      </c>
      <c r="W48" s="16" t="s">
        <v>9573</v>
      </c>
      <c r="X48" s="16" t="s">
        <v>8468</v>
      </c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5">SUM(H43:H48)</f>
        <v>0</v>
      </c>
      <c r="I49" s="11">
        <f t="shared" si="5"/>
        <v>0</v>
      </c>
      <c r="J49" s="11">
        <f t="shared" si="5"/>
        <v>0</v>
      </c>
      <c r="K49" s="11">
        <f t="shared" si="5"/>
        <v>361</v>
      </c>
      <c r="L49" s="11">
        <f t="shared" si="5"/>
        <v>478</v>
      </c>
      <c r="M49" s="11">
        <f t="shared" si="5"/>
        <v>111</v>
      </c>
      <c r="N49" s="11">
        <f t="shared" si="5"/>
        <v>16</v>
      </c>
      <c r="O49" s="11">
        <f t="shared" si="5"/>
        <v>0</v>
      </c>
      <c r="P49" s="11">
        <f t="shared" si="5"/>
        <v>966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100</v>
      </c>
      <c r="B53" s="1564" t="s">
        <v>7158</v>
      </c>
      <c r="C53" s="1564"/>
      <c r="D53" s="242"/>
      <c r="E53" s="41" t="s">
        <v>8995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 ht="16.5" customHeight="1">
      <c r="A54" s="257" t="s">
        <v>89</v>
      </c>
      <c r="B54" s="1619" t="s">
        <v>7138</v>
      </c>
      <c r="C54" s="1619"/>
      <c r="D54" s="1"/>
      <c r="E54" s="4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772" t="s">
        <v>3975</v>
      </c>
      <c r="C55" s="1772"/>
      <c r="D55" s="1"/>
      <c r="E55" s="1"/>
    </row>
    <row r="56" spans="1:24">
      <c r="A56" s="5" t="s">
        <v>42</v>
      </c>
      <c r="B56" s="1772"/>
      <c r="C56" s="1772"/>
    </row>
    <row r="57" spans="1:24">
      <c r="A57" s="5" t="s">
        <v>43</v>
      </c>
      <c r="B57" s="1566">
        <v>358400668946</v>
      </c>
      <c r="C57" s="1565"/>
      <c r="D57" s="1"/>
      <c r="E57" s="1"/>
    </row>
    <row r="58" spans="1:24">
      <c r="A58" s="5" t="s">
        <v>44</v>
      </c>
      <c r="B58" s="1567">
        <v>0.66666666666666663</v>
      </c>
      <c r="C58" s="1565"/>
      <c r="D58" s="1"/>
      <c r="E58" s="1"/>
    </row>
    <row r="61" spans="1:24" ht="23.25">
      <c r="A61" s="1559" t="s">
        <v>155</v>
      </c>
      <c r="B61" s="1559"/>
      <c r="C61" s="1559"/>
      <c r="D61" s="1559"/>
      <c r="E61" s="1559"/>
      <c r="F61" s="1559"/>
      <c r="G61" s="7"/>
      <c r="H61" s="1559" t="s">
        <v>346</v>
      </c>
      <c r="I61" s="1559"/>
      <c r="J61" s="1559"/>
      <c r="K61" s="1559"/>
      <c r="L61" s="1559"/>
      <c r="M61" s="1559"/>
      <c r="N61" s="1559"/>
      <c r="O61" s="1559"/>
      <c r="P61" s="1559"/>
      <c r="Q61" s="1741" t="s">
        <v>8384</v>
      </c>
      <c r="R61" s="1742"/>
      <c r="S61" s="1742"/>
      <c r="T61" s="1742"/>
      <c r="U61" s="1742"/>
      <c r="V61" s="1742"/>
      <c r="W61" s="1742"/>
      <c r="X61" s="1742"/>
    </row>
    <row r="62" spans="1:24" ht="26.25">
      <c r="A62" s="8" t="s">
        <v>3</v>
      </c>
      <c r="B62" s="8" t="s">
        <v>4</v>
      </c>
      <c r="C62" s="8" t="s">
        <v>5</v>
      </c>
      <c r="D62" s="8" t="s">
        <v>6</v>
      </c>
      <c r="E62" s="8" t="s">
        <v>7</v>
      </c>
      <c r="F62" s="8" t="s">
        <v>8</v>
      </c>
      <c r="G62" s="33" t="s">
        <v>10</v>
      </c>
      <c r="H62" s="9" t="s">
        <v>11</v>
      </c>
      <c r="I62" s="9" t="s">
        <v>12</v>
      </c>
      <c r="J62" s="9" t="s">
        <v>13</v>
      </c>
      <c r="K62" s="9" t="s">
        <v>14</v>
      </c>
      <c r="L62" s="9" t="s">
        <v>15</v>
      </c>
      <c r="M62" s="9" t="s">
        <v>16</v>
      </c>
      <c r="N62" s="9" t="s">
        <v>17</v>
      </c>
      <c r="O62" s="10" t="s">
        <v>18</v>
      </c>
      <c r="P62" s="8" t="s">
        <v>19</v>
      </c>
      <c r="Q62" s="8" t="s">
        <v>20</v>
      </c>
      <c r="R62" s="8" t="s">
        <v>9</v>
      </c>
      <c r="S62" s="8" t="s">
        <v>21</v>
      </c>
      <c r="T62" s="8" t="s">
        <v>24</v>
      </c>
      <c r="U62" s="8" t="s">
        <v>25</v>
      </c>
      <c r="V62" s="8" t="s">
        <v>26</v>
      </c>
      <c r="W62" s="8" t="s">
        <v>27</v>
      </c>
      <c r="X62" s="8" t="s">
        <v>28</v>
      </c>
    </row>
    <row r="63" spans="1:24">
      <c r="A63" s="15" t="s">
        <v>1192</v>
      </c>
      <c r="B63" s="15" t="s">
        <v>1184</v>
      </c>
      <c r="C63" s="15" t="s">
        <v>9601</v>
      </c>
      <c r="D63" s="15" t="s">
        <v>9381</v>
      </c>
      <c r="E63" s="24">
        <v>45744.128472222219</v>
      </c>
      <c r="F63" s="15">
        <v>11.3</v>
      </c>
      <c r="G63" s="37" t="s">
        <v>160</v>
      </c>
      <c r="H63" s="15"/>
      <c r="I63" s="15"/>
      <c r="J63" s="15"/>
      <c r="K63" s="15"/>
      <c r="L63" s="15"/>
      <c r="M63" s="35">
        <v>21</v>
      </c>
      <c r="N63" s="35">
        <v>119</v>
      </c>
      <c r="O63" s="35">
        <v>21</v>
      </c>
      <c r="P63" s="14">
        <f t="shared" ref="P63:P68" si="6">SUM(H63:O63)</f>
        <v>161</v>
      </c>
      <c r="Q63" s="17" t="s">
        <v>32</v>
      </c>
      <c r="R63" s="14">
        <v>110670</v>
      </c>
      <c r="S63" s="23" t="s">
        <v>33</v>
      </c>
      <c r="T63" s="255" t="s">
        <v>100</v>
      </c>
      <c r="U63" s="16" t="s">
        <v>90</v>
      </c>
      <c r="V63" s="16">
        <v>1011064</v>
      </c>
      <c r="W63" s="16" t="s">
        <v>9589</v>
      </c>
      <c r="X63" s="16"/>
    </row>
    <row r="64" spans="1:24">
      <c r="A64" s="15" t="s">
        <v>152</v>
      </c>
      <c r="B64" s="15" t="s">
        <v>78</v>
      </c>
      <c r="C64" s="15" t="s">
        <v>9602</v>
      </c>
      <c r="D64" s="15" t="s">
        <v>99</v>
      </c>
      <c r="E64" s="24">
        <v>45744.315972222219</v>
      </c>
      <c r="F64" s="15">
        <v>10.8</v>
      </c>
      <c r="G64" s="37"/>
      <c r="H64" s="15"/>
      <c r="I64" s="15"/>
      <c r="J64" s="15"/>
      <c r="K64" s="35">
        <v>161</v>
      </c>
      <c r="L64" s="321"/>
      <c r="M64" s="321"/>
      <c r="N64" s="321"/>
      <c r="O64" s="15"/>
      <c r="P64" s="14">
        <f t="shared" si="6"/>
        <v>161</v>
      </c>
      <c r="Q64" s="17" t="s">
        <v>32</v>
      </c>
      <c r="R64" s="14">
        <v>110669</v>
      </c>
      <c r="S64" s="23" t="s">
        <v>33</v>
      </c>
      <c r="T64" s="255" t="s">
        <v>100</v>
      </c>
      <c r="U64" s="16" t="s">
        <v>90</v>
      </c>
      <c r="V64" s="16">
        <v>1011067</v>
      </c>
      <c r="W64" s="16" t="s">
        <v>9589</v>
      </c>
      <c r="X64" s="16"/>
    </row>
    <row r="65" spans="1:24">
      <c r="A65" s="35" t="s">
        <v>1613</v>
      </c>
      <c r="B65" s="35" t="s">
        <v>1184</v>
      </c>
      <c r="C65" s="15" t="s">
        <v>9603</v>
      </c>
      <c r="D65" s="15" t="s">
        <v>9381</v>
      </c>
      <c r="E65" s="24">
        <v>45744.128472222219</v>
      </c>
      <c r="F65" s="15">
        <v>11.3</v>
      </c>
      <c r="G65" s="37"/>
      <c r="H65" s="15"/>
      <c r="I65" s="15"/>
      <c r="J65" s="15"/>
      <c r="K65" s="26"/>
      <c r="L65" s="277">
        <v>52</v>
      </c>
      <c r="M65" s="277">
        <v>54</v>
      </c>
      <c r="N65" s="277">
        <v>53</v>
      </c>
      <c r="O65" s="25"/>
      <c r="P65" s="14">
        <f t="shared" si="6"/>
        <v>159</v>
      </c>
      <c r="Q65" s="17" t="s">
        <v>32</v>
      </c>
      <c r="R65" s="14">
        <v>110666</v>
      </c>
      <c r="S65" s="23" t="s">
        <v>33</v>
      </c>
      <c r="T65" s="255" t="s">
        <v>100</v>
      </c>
      <c r="U65" s="16" t="s">
        <v>90</v>
      </c>
      <c r="V65" s="16">
        <v>1011045</v>
      </c>
      <c r="W65" s="16" t="s">
        <v>9589</v>
      </c>
      <c r="X65" s="16" t="s">
        <v>8468</v>
      </c>
    </row>
    <row r="66" spans="1:24">
      <c r="A66" s="15" t="s">
        <v>8538</v>
      </c>
      <c r="B66" s="15" t="s">
        <v>57</v>
      </c>
      <c r="C66" s="15" t="s">
        <v>9604</v>
      </c>
      <c r="D66" s="15" t="s">
        <v>56</v>
      </c>
      <c r="E66" s="24">
        <v>45743.253472222219</v>
      </c>
      <c r="F66" s="15">
        <v>10.3</v>
      </c>
      <c r="G66" s="37"/>
      <c r="H66" s="15"/>
      <c r="I66" s="15"/>
      <c r="J66" s="15"/>
      <c r="K66" s="35">
        <v>54</v>
      </c>
      <c r="L66" s="15"/>
      <c r="M66" s="15"/>
      <c r="N66" s="15"/>
      <c r="O66" s="15"/>
      <c r="P66" s="14">
        <f t="shared" si="6"/>
        <v>54</v>
      </c>
      <c r="Q66" s="14" t="s">
        <v>30</v>
      </c>
      <c r="R66" s="14">
        <v>110657</v>
      </c>
      <c r="S66" s="14" t="s">
        <v>31</v>
      </c>
      <c r="T66" s="232" t="s">
        <v>169</v>
      </c>
      <c r="U66" s="16" t="s">
        <v>9131</v>
      </c>
      <c r="V66" s="16">
        <v>1011065</v>
      </c>
      <c r="W66" s="16" t="s">
        <v>9578</v>
      </c>
      <c r="X66" s="16" t="s">
        <v>8018</v>
      </c>
    </row>
    <row r="67" spans="1:24">
      <c r="A67" s="15" t="s">
        <v>152</v>
      </c>
      <c r="B67" s="15" t="s">
        <v>78</v>
      </c>
      <c r="C67" s="15" t="s">
        <v>9605</v>
      </c>
      <c r="D67" s="15" t="s">
        <v>99</v>
      </c>
      <c r="E67" s="24">
        <v>45744.315972222219</v>
      </c>
      <c r="F67" s="15">
        <v>10.8</v>
      </c>
      <c r="G67" s="37"/>
      <c r="H67" s="15"/>
      <c r="I67" s="15"/>
      <c r="J67" s="15"/>
      <c r="K67" s="35">
        <v>146</v>
      </c>
      <c r="L67" s="35">
        <v>15</v>
      </c>
      <c r="M67" s="15"/>
      <c r="N67" s="15"/>
      <c r="O67" s="15"/>
      <c r="P67" s="14">
        <f t="shared" si="6"/>
        <v>161</v>
      </c>
      <c r="Q67" s="17" t="s">
        <v>32</v>
      </c>
      <c r="R67" s="14">
        <v>110668</v>
      </c>
      <c r="S67" s="23" t="s">
        <v>33</v>
      </c>
      <c r="T67" s="255" t="s">
        <v>100</v>
      </c>
      <c r="U67" s="16" t="s">
        <v>90</v>
      </c>
      <c r="V67" s="16">
        <v>1011068</v>
      </c>
      <c r="W67" s="16" t="s">
        <v>9569</v>
      </c>
      <c r="X67" s="16"/>
    </row>
    <row r="68" spans="1:24">
      <c r="A68" s="15" t="s">
        <v>152</v>
      </c>
      <c r="B68" s="15" t="s">
        <v>78</v>
      </c>
      <c r="C68" s="15" t="s">
        <v>9606</v>
      </c>
      <c r="D68" s="15" t="s">
        <v>168</v>
      </c>
      <c r="E68" s="24">
        <v>45744.746527777781</v>
      </c>
      <c r="F68" s="15">
        <v>11.8</v>
      </c>
      <c r="G68" s="37"/>
      <c r="H68" s="15"/>
      <c r="I68" s="15"/>
      <c r="J68" s="15"/>
      <c r="K68" s="35">
        <v>161</v>
      </c>
      <c r="L68" s="15"/>
      <c r="M68" s="15"/>
      <c r="N68" s="15"/>
      <c r="O68" s="15"/>
      <c r="P68" s="14">
        <f t="shared" si="6"/>
        <v>161</v>
      </c>
      <c r="Q68" s="17" t="s">
        <v>32</v>
      </c>
      <c r="R68" s="14">
        <v>110667</v>
      </c>
      <c r="S68" s="23" t="s">
        <v>33</v>
      </c>
      <c r="T68" s="232" t="s">
        <v>169</v>
      </c>
      <c r="U68" s="16" t="s">
        <v>90</v>
      </c>
      <c r="V68" s="16">
        <v>1011069</v>
      </c>
      <c r="W68" s="16" t="s">
        <v>9569</v>
      </c>
      <c r="X68" s="16"/>
    </row>
    <row r="69" spans="1:24">
      <c r="A69" s="11" t="s">
        <v>19</v>
      </c>
      <c r="B69" s="7"/>
      <c r="C69" s="7"/>
      <c r="D69" s="7"/>
      <c r="E69" s="11"/>
      <c r="F69" s="7"/>
      <c r="G69" s="7"/>
      <c r="H69" s="11">
        <f t="shared" ref="H69:P69" si="7">SUM(H63:H68)</f>
        <v>0</v>
      </c>
      <c r="I69" s="11">
        <f t="shared" si="7"/>
        <v>0</v>
      </c>
      <c r="J69" s="11">
        <f t="shared" si="7"/>
        <v>0</v>
      </c>
      <c r="K69" s="11">
        <f t="shared" si="7"/>
        <v>522</v>
      </c>
      <c r="L69" s="11">
        <f t="shared" si="7"/>
        <v>67</v>
      </c>
      <c r="M69" s="11">
        <f t="shared" si="7"/>
        <v>75</v>
      </c>
      <c r="N69" s="11">
        <f t="shared" si="7"/>
        <v>172</v>
      </c>
      <c r="O69" s="11">
        <f t="shared" si="7"/>
        <v>21</v>
      </c>
      <c r="P69" s="11">
        <f t="shared" si="7"/>
        <v>857</v>
      </c>
      <c r="Q69" s="12"/>
      <c r="R69" s="12"/>
      <c r="S69" s="12"/>
      <c r="T69" s="12"/>
      <c r="U69" s="12"/>
      <c r="V69" s="12"/>
      <c r="W69" s="12"/>
      <c r="X69" s="12"/>
    </row>
    <row r="70" spans="1:24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166" t="s">
        <v>34</v>
      </c>
      <c r="B71" s="1562"/>
      <c r="C71" s="1562"/>
      <c r="D71" s="1562"/>
      <c r="E71" s="1"/>
      <c r="F71" s="1"/>
      <c r="G71" s="1"/>
      <c r="H71" s="1"/>
      <c r="I71" s="1"/>
      <c r="J71" s="1563"/>
      <c r="K71" s="1563"/>
      <c r="L71" s="156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 ht="18">
      <c r="A72" s="187" t="s">
        <v>35</v>
      </c>
      <c r="B72" s="186" t="s">
        <v>36</v>
      </c>
      <c r="C72" s="239" t="s">
        <v>37</v>
      </c>
      <c r="D72" s="24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257" t="s">
        <v>100</v>
      </c>
      <c r="B73" s="1619" t="s">
        <v>7158</v>
      </c>
      <c r="C73" s="1619"/>
      <c r="D73" s="242"/>
      <c r="E73" s="41" t="s">
        <v>8995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4" t="s">
        <v>169</v>
      </c>
      <c r="B74" s="1564" t="s">
        <v>7138</v>
      </c>
      <c r="C74" s="1564"/>
      <c r="D74" s="1"/>
      <c r="E74" s="4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5" t="s">
        <v>42</v>
      </c>
      <c r="B75" s="1772" t="s">
        <v>9607</v>
      </c>
      <c r="C75" s="1772"/>
      <c r="D75" s="1"/>
      <c r="E75" s="1"/>
    </row>
    <row r="76" spans="1:24">
      <c r="A76" s="5" t="s">
        <v>42</v>
      </c>
      <c r="B76" s="1772"/>
      <c r="C76" s="1772"/>
    </row>
    <row r="77" spans="1:24">
      <c r="A77" s="5" t="s">
        <v>43</v>
      </c>
      <c r="B77" s="1566">
        <v>358407022512</v>
      </c>
      <c r="C77" s="1565"/>
      <c r="D77" s="1"/>
      <c r="E77" s="1"/>
    </row>
    <row r="78" spans="1:24">
      <c r="A78" s="5" t="s">
        <v>44</v>
      </c>
      <c r="B78" s="1565" t="s">
        <v>7057</v>
      </c>
      <c r="C78" s="1565"/>
      <c r="D78" s="1"/>
      <c r="E78" s="1"/>
    </row>
  </sheetData>
  <mergeCells count="44">
    <mergeCell ref="B13:C13"/>
    <mergeCell ref="A1:F1"/>
    <mergeCell ref="H1:P1"/>
    <mergeCell ref="Q1:X1"/>
    <mergeCell ref="B11:D11"/>
    <mergeCell ref="J11:L11"/>
    <mergeCell ref="Q20:X20"/>
    <mergeCell ref="B31:D31"/>
    <mergeCell ref="J31:L31"/>
    <mergeCell ref="B33:C33"/>
    <mergeCell ref="B35:C35"/>
    <mergeCell ref="H20:P20"/>
    <mergeCell ref="A20:F20"/>
    <mergeCell ref="H41:P41"/>
    <mergeCell ref="B53:C53"/>
    <mergeCell ref="Q41:X41"/>
    <mergeCell ref="B51:D51"/>
    <mergeCell ref="J51:L51"/>
    <mergeCell ref="H61:P61"/>
    <mergeCell ref="Q61:X61"/>
    <mergeCell ref="B71:D71"/>
    <mergeCell ref="J71:L71"/>
    <mergeCell ref="B55:C55"/>
    <mergeCell ref="B56:C56"/>
    <mergeCell ref="B57:C57"/>
    <mergeCell ref="B76:C76"/>
    <mergeCell ref="B77:C77"/>
    <mergeCell ref="B78:C78"/>
    <mergeCell ref="B58:C58"/>
    <mergeCell ref="A61:F61"/>
    <mergeCell ref="B14:C14"/>
    <mergeCell ref="B34:C34"/>
    <mergeCell ref="B74:C74"/>
    <mergeCell ref="B73:C73"/>
    <mergeCell ref="B75:C75"/>
    <mergeCell ref="A41:F41"/>
    <mergeCell ref="B37:C37"/>
    <mergeCell ref="B38:C38"/>
    <mergeCell ref="B36:C36"/>
    <mergeCell ref="B15:C15"/>
    <mergeCell ref="B16:C16"/>
    <mergeCell ref="B17:C17"/>
    <mergeCell ref="B18:C18"/>
    <mergeCell ref="B54:C54"/>
  </mergeCells>
  <pageMargins left="0.7" right="0.7" top="0.75" bottom="0.75" header="0.3" footer="0.3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7380-1F39-4E73-B0CE-BB52784E1E0C}">
  <sheetPr>
    <tabColor rgb="FFFFFF00"/>
  </sheetPr>
  <dimension ref="A1:X93"/>
  <sheetViews>
    <sheetView topLeftCell="A19" workbookViewId="0">
      <selection activeCell="H97" sqref="H97"/>
    </sheetView>
  </sheetViews>
  <sheetFormatPr defaultColWidth="11.42578125" defaultRowHeight="15"/>
  <cols>
    <col min="1" max="1" width="25.42578125" customWidth="1"/>
    <col min="2" max="2" width="11.85546875" customWidth="1"/>
    <col min="3" max="3" width="18.28515625" customWidth="1"/>
    <col min="4" max="4" width="12.42578125" customWidth="1"/>
    <col min="5" max="5" width="17.71093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6" customWidth="1"/>
  </cols>
  <sheetData>
    <row r="1" spans="1:24" ht="23.25">
      <c r="A1" s="1665" t="s">
        <v>83</v>
      </c>
      <c r="B1" s="1665"/>
      <c r="C1" s="1665"/>
      <c r="D1" s="1665"/>
      <c r="E1" s="1665"/>
      <c r="F1" s="1665"/>
      <c r="G1" s="232"/>
      <c r="H1" s="1665" t="s">
        <v>346</v>
      </c>
      <c r="I1" s="1665"/>
      <c r="J1" s="1665"/>
      <c r="K1" s="1665"/>
      <c r="L1" s="1665"/>
      <c r="M1" s="1665"/>
      <c r="N1" s="1665"/>
      <c r="O1" s="1665"/>
      <c r="P1" s="1665"/>
      <c r="Q1" s="1663" t="s">
        <v>5367</v>
      </c>
      <c r="R1" s="1664"/>
      <c r="S1" s="1664"/>
      <c r="T1" s="1664"/>
      <c r="U1" s="1664"/>
      <c r="V1" s="1664"/>
      <c r="W1" s="1664"/>
      <c r="X1" s="1664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35" t="s">
        <v>9608</v>
      </c>
      <c r="D3" s="15" t="s">
        <v>56</v>
      </c>
      <c r="E3" s="24">
        <v>45739.253472222219</v>
      </c>
      <c r="F3" s="15">
        <v>10.3</v>
      </c>
      <c r="G3" s="37"/>
      <c r="H3" s="15"/>
      <c r="I3" s="15"/>
      <c r="J3" s="35">
        <v>60</v>
      </c>
      <c r="K3" s="35">
        <v>165</v>
      </c>
      <c r="L3" s="15"/>
      <c r="M3" s="15"/>
      <c r="N3" s="15"/>
      <c r="O3" s="15"/>
      <c r="P3" s="14">
        <f t="shared" ref="P3:P9" si="0">SUM(H3:O3)</f>
        <v>225</v>
      </c>
      <c r="Q3" s="14" t="s">
        <v>30</v>
      </c>
      <c r="R3" s="14">
        <v>110571</v>
      </c>
      <c r="S3" s="14" t="s">
        <v>31</v>
      </c>
      <c r="T3" s="16" t="s">
        <v>169</v>
      </c>
      <c r="U3" s="16"/>
      <c r="V3" s="16">
        <v>1010965</v>
      </c>
      <c r="W3" s="16" t="s">
        <v>9609</v>
      </c>
      <c r="X3" s="16"/>
    </row>
    <row r="4" spans="1:24">
      <c r="A4" s="15" t="s">
        <v>8837</v>
      </c>
      <c r="B4" s="15" t="s">
        <v>57</v>
      </c>
      <c r="C4" s="35" t="s">
        <v>9610</v>
      </c>
      <c r="D4" s="15" t="s">
        <v>4443</v>
      </c>
      <c r="E4" s="24">
        <v>45739.552083333336</v>
      </c>
      <c r="F4" s="15">
        <v>10.3</v>
      </c>
      <c r="G4" s="37"/>
      <c r="H4" s="15"/>
      <c r="I4" s="15"/>
      <c r="J4" s="35">
        <v>12</v>
      </c>
      <c r="K4" s="35">
        <v>68</v>
      </c>
      <c r="L4" s="15"/>
      <c r="M4" s="15"/>
      <c r="N4" s="15"/>
      <c r="O4" s="15"/>
      <c r="P4" s="14">
        <f t="shared" si="0"/>
        <v>80</v>
      </c>
      <c r="Q4" s="14" t="s">
        <v>30</v>
      </c>
      <c r="R4" s="14">
        <v>110573</v>
      </c>
      <c r="S4" s="14" t="s">
        <v>31</v>
      </c>
      <c r="T4" s="16" t="s">
        <v>169</v>
      </c>
      <c r="U4" s="16"/>
      <c r="V4" s="16">
        <v>1010966</v>
      </c>
      <c r="W4" s="16" t="s">
        <v>4444</v>
      </c>
      <c r="X4" s="16"/>
    </row>
    <row r="5" spans="1:24">
      <c r="A5" s="15" t="s">
        <v>145</v>
      </c>
      <c r="B5" s="15" t="s">
        <v>57</v>
      </c>
      <c r="C5" s="35" t="s">
        <v>9611</v>
      </c>
      <c r="D5" s="15" t="s">
        <v>56</v>
      </c>
      <c r="E5" s="24">
        <v>45739.253472222219</v>
      </c>
      <c r="F5" s="15">
        <v>10.3</v>
      </c>
      <c r="G5" s="37"/>
      <c r="H5" s="15"/>
      <c r="I5" s="15"/>
      <c r="J5" s="35">
        <v>54</v>
      </c>
      <c r="K5" s="15"/>
      <c r="L5" s="15"/>
      <c r="M5" s="15"/>
      <c r="N5" s="15"/>
      <c r="O5" s="15"/>
      <c r="P5" s="14">
        <f t="shared" si="0"/>
        <v>54</v>
      </c>
      <c r="Q5" s="14" t="s">
        <v>30</v>
      </c>
      <c r="R5" s="14">
        <v>110557</v>
      </c>
      <c r="S5" s="14" t="s">
        <v>31</v>
      </c>
      <c r="T5" s="16" t="s">
        <v>169</v>
      </c>
      <c r="U5" s="16"/>
      <c r="V5" s="16">
        <v>1010967</v>
      </c>
      <c r="W5" s="16" t="s">
        <v>9609</v>
      </c>
      <c r="X5" s="16"/>
    </row>
    <row r="6" spans="1:24">
      <c r="A6" s="15" t="s">
        <v>8538</v>
      </c>
      <c r="B6" s="15" t="s">
        <v>57</v>
      </c>
      <c r="C6" s="35" t="s">
        <v>9612</v>
      </c>
      <c r="D6" s="15" t="s">
        <v>56</v>
      </c>
      <c r="E6" s="24">
        <v>45740.253472222219</v>
      </c>
      <c r="F6" s="15">
        <v>10.3</v>
      </c>
      <c r="G6" s="37"/>
      <c r="H6" s="15"/>
      <c r="I6" s="15"/>
      <c r="J6" s="35">
        <v>27</v>
      </c>
      <c r="K6" s="35">
        <v>134</v>
      </c>
      <c r="L6" s="15"/>
      <c r="M6" s="15"/>
      <c r="N6" s="15"/>
      <c r="O6" s="15"/>
      <c r="P6" s="14">
        <f t="shared" si="0"/>
        <v>161</v>
      </c>
      <c r="Q6" s="14" t="s">
        <v>30</v>
      </c>
      <c r="R6" s="14">
        <v>110558</v>
      </c>
      <c r="S6" s="14" t="s">
        <v>31</v>
      </c>
      <c r="T6" s="16" t="s">
        <v>169</v>
      </c>
      <c r="U6" s="16"/>
      <c r="V6" s="16">
        <v>1010968</v>
      </c>
      <c r="W6" s="16" t="s">
        <v>9613</v>
      </c>
      <c r="X6" s="16"/>
    </row>
    <row r="7" spans="1:24">
      <c r="A7" s="15" t="s">
        <v>219</v>
      </c>
      <c r="B7" s="15" t="s">
        <v>75</v>
      </c>
      <c r="C7" s="35" t="s">
        <v>9614</v>
      </c>
      <c r="D7" s="15" t="s">
        <v>74</v>
      </c>
      <c r="E7" s="24">
        <v>45738.534722222219</v>
      </c>
      <c r="F7" s="15">
        <v>15.3</v>
      </c>
      <c r="G7" s="37"/>
      <c r="H7" s="15"/>
      <c r="I7" s="15"/>
      <c r="J7" s="35">
        <v>27</v>
      </c>
      <c r="K7" s="35">
        <v>27</v>
      </c>
      <c r="L7" s="15"/>
      <c r="M7" s="15"/>
      <c r="N7" s="15"/>
      <c r="O7" s="15"/>
      <c r="P7" s="14">
        <f t="shared" si="0"/>
        <v>54</v>
      </c>
      <c r="Q7" s="14" t="s">
        <v>30</v>
      </c>
      <c r="R7" s="14">
        <v>110576</v>
      </c>
      <c r="S7" s="14" t="s">
        <v>31</v>
      </c>
      <c r="T7" s="16" t="s">
        <v>169</v>
      </c>
      <c r="U7" s="16"/>
      <c r="V7" s="16">
        <v>1010969</v>
      </c>
      <c r="W7" s="16" t="s">
        <v>9615</v>
      </c>
      <c r="X7" s="16"/>
    </row>
    <row r="8" spans="1:24">
      <c r="A8" s="15" t="s">
        <v>219</v>
      </c>
      <c r="B8" s="15" t="s">
        <v>5658</v>
      </c>
      <c r="C8" s="35" t="s">
        <v>9616</v>
      </c>
      <c r="D8" s="15" t="s">
        <v>1105</v>
      </c>
      <c r="E8" s="24">
        <v>45739.600694444445</v>
      </c>
      <c r="F8" s="15">
        <v>15.3</v>
      </c>
      <c r="G8" s="37"/>
      <c r="H8" s="15"/>
      <c r="I8" s="15"/>
      <c r="J8" s="35">
        <v>54</v>
      </c>
      <c r="K8" s="35">
        <v>27</v>
      </c>
      <c r="L8" s="15"/>
      <c r="M8" s="15"/>
      <c r="N8" s="15"/>
      <c r="O8" s="15"/>
      <c r="P8" s="14">
        <f t="shared" si="0"/>
        <v>81</v>
      </c>
      <c r="Q8" s="14" t="s">
        <v>30</v>
      </c>
      <c r="R8" s="14">
        <v>110577</v>
      </c>
      <c r="S8" s="14" t="s">
        <v>31</v>
      </c>
      <c r="T8" s="16" t="s">
        <v>169</v>
      </c>
      <c r="U8" s="16"/>
      <c r="V8" s="16">
        <v>1010970</v>
      </c>
      <c r="W8" s="16" t="s">
        <v>9617</v>
      </c>
      <c r="X8" s="16"/>
    </row>
    <row r="9" spans="1:24">
      <c r="A9" s="15" t="s">
        <v>122</v>
      </c>
      <c r="B9" s="15" t="s">
        <v>62</v>
      </c>
      <c r="C9" s="35" t="s">
        <v>9618</v>
      </c>
      <c r="D9" s="15" t="s">
        <v>61</v>
      </c>
      <c r="E9" s="24">
        <v>45738.767361111109</v>
      </c>
      <c r="F9" s="15">
        <v>13</v>
      </c>
      <c r="G9" s="37"/>
      <c r="H9" s="15"/>
      <c r="I9" s="15"/>
      <c r="J9" s="35">
        <v>54</v>
      </c>
      <c r="K9" s="35">
        <v>81</v>
      </c>
      <c r="L9" s="15"/>
      <c r="M9" s="15"/>
      <c r="N9" s="15"/>
      <c r="O9" s="15"/>
      <c r="P9" s="14">
        <f t="shared" si="0"/>
        <v>135</v>
      </c>
      <c r="Q9" s="14" t="s">
        <v>30</v>
      </c>
      <c r="R9" s="14">
        <v>110508</v>
      </c>
      <c r="S9" s="14" t="s">
        <v>31</v>
      </c>
      <c r="T9" s="16" t="s">
        <v>169</v>
      </c>
      <c r="U9" s="16"/>
      <c r="V9" s="16">
        <v>1010971</v>
      </c>
      <c r="W9" s="16" t="s">
        <v>4444</v>
      </c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288</v>
      </c>
      <c r="K10" s="11">
        <f t="shared" si="1"/>
        <v>502</v>
      </c>
      <c r="L10" s="11">
        <f t="shared" si="1"/>
        <v>0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790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4855</v>
      </c>
      <c r="B14" s="1564"/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9619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566">
        <v>358505099878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109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8250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86</v>
      </c>
      <c r="B22" s="15" t="s">
        <v>78</v>
      </c>
      <c r="C22" s="35" t="s">
        <v>9620</v>
      </c>
      <c r="D22" s="15" t="s">
        <v>88</v>
      </c>
      <c r="E22" s="24">
        <v>45739.083333333336</v>
      </c>
      <c r="F22" s="15">
        <v>10.3</v>
      </c>
      <c r="G22" s="37"/>
      <c r="H22" s="15"/>
      <c r="I22" s="15"/>
      <c r="J22" s="15"/>
      <c r="K22" s="35">
        <v>80</v>
      </c>
      <c r="L22" s="35">
        <v>54</v>
      </c>
      <c r="M22" s="35">
        <v>27</v>
      </c>
      <c r="N22" s="15"/>
      <c r="O22" s="15"/>
      <c r="P22" s="14">
        <f t="shared" ref="P22:P28" si="2">SUM(H22:O22)</f>
        <v>161</v>
      </c>
      <c r="Q22" s="17" t="s">
        <v>32</v>
      </c>
      <c r="R22" s="14">
        <v>110561</v>
      </c>
      <c r="S22" s="23" t="s">
        <v>33</v>
      </c>
      <c r="T22" s="16" t="s">
        <v>161</v>
      </c>
      <c r="U22" s="16" t="s">
        <v>90</v>
      </c>
      <c r="V22" s="16">
        <v>1010975</v>
      </c>
      <c r="W22" s="16" t="s">
        <v>4444</v>
      </c>
      <c r="X22" s="16"/>
    </row>
    <row r="23" spans="1:24">
      <c r="A23" s="272" t="s">
        <v>114</v>
      </c>
      <c r="B23" s="15" t="s">
        <v>78</v>
      </c>
      <c r="C23" s="35" t="s">
        <v>9621</v>
      </c>
      <c r="D23" s="15" t="s">
        <v>88</v>
      </c>
      <c r="E23" s="24">
        <v>45739.083333333336</v>
      </c>
      <c r="F23" s="15">
        <v>10.3</v>
      </c>
      <c r="G23" s="37" t="s">
        <v>740</v>
      </c>
      <c r="H23" s="15"/>
      <c r="I23" s="15"/>
      <c r="J23" s="15"/>
      <c r="K23" s="15"/>
      <c r="L23" s="35">
        <v>53</v>
      </c>
      <c r="M23" s="35">
        <v>54</v>
      </c>
      <c r="N23" s="35">
        <v>27</v>
      </c>
      <c r="O23" s="35">
        <v>27</v>
      </c>
      <c r="P23" s="14">
        <f t="shared" si="2"/>
        <v>161</v>
      </c>
      <c r="Q23" s="17" t="s">
        <v>32</v>
      </c>
      <c r="R23" s="14">
        <v>110562</v>
      </c>
      <c r="S23" s="23" t="s">
        <v>33</v>
      </c>
      <c r="T23" s="16" t="s">
        <v>161</v>
      </c>
      <c r="U23" s="16" t="s">
        <v>90</v>
      </c>
      <c r="V23" s="16">
        <v>1010976</v>
      </c>
      <c r="W23" s="16" t="s">
        <v>4444</v>
      </c>
      <c r="X23" s="16"/>
    </row>
    <row r="24" spans="1:24">
      <c r="A24" s="15" t="s">
        <v>86</v>
      </c>
      <c r="B24" s="15" t="s">
        <v>92</v>
      </c>
      <c r="C24" s="35" t="s">
        <v>9622</v>
      </c>
      <c r="D24" s="15" t="s">
        <v>620</v>
      </c>
      <c r="E24" s="24">
        <v>45738.989583333336</v>
      </c>
      <c r="F24" s="15">
        <v>10.3</v>
      </c>
      <c r="G24" s="37" t="s">
        <v>740</v>
      </c>
      <c r="H24" s="15"/>
      <c r="I24" s="15"/>
      <c r="J24" s="15"/>
      <c r="K24" s="15"/>
      <c r="L24" s="35">
        <v>134</v>
      </c>
      <c r="M24" s="35">
        <v>27</v>
      </c>
      <c r="N24" s="15"/>
      <c r="O24" s="15"/>
      <c r="P24" s="14">
        <f t="shared" si="2"/>
        <v>161</v>
      </c>
      <c r="Q24" s="17" t="s">
        <v>32</v>
      </c>
      <c r="R24" s="14">
        <v>110580</v>
      </c>
      <c r="S24" s="23" t="s">
        <v>33</v>
      </c>
      <c r="T24" s="16" t="s">
        <v>161</v>
      </c>
      <c r="U24" s="16" t="s">
        <v>90</v>
      </c>
      <c r="V24" s="16">
        <v>1010977</v>
      </c>
      <c r="W24" s="16" t="s">
        <v>4444</v>
      </c>
      <c r="X24" s="16"/>
    </row>
    <row r="25" spans="1:24">
      <c r="A25" s="15" t="s">
        <v>698</v>
      </c>
      <c r="B25" s="15" t="s">
        <v>78</v>
      </c>
      <c r="C25" s="35" t="s">
        <v>9623</v>
      </c>
      <c r="D25" s="15" t="s">
        <v>88</v>
      </c>
      <c r="E25" s="24">
        <v>45739.083333333336</v>
      </c>
      <c r="F25" s="15">
        <v>10.3</v>
      </c>
      <c r="G25" s="37" t="s">
        <v>740</v>
      </c>
      <c r="H25" s="15"/>
      <c r="I25" s="15"/>
      <c r="J25" s="15"/>
      <c r="K25" s="15"/>
      <c r="L25" s="35">
        <v>107</v>
      </c>
      <c r="M25" s="35">
        <v>27</v>
      </c>
      <c r="N25" s="35">
        <v>27</v>
      </c>
      <c r="O25" s="15"/>
      <c r="P25" s="14">
        <f t="shared" si="2"/>
        <v>161</v>
      </c>
      <c r="Q25" s="17" t="s">
        <v>32</v>
      </c>
      <c r="R25" s="14">
        <v>110563</v>
      </c>
      <c r="S25" s="23" t="s">
        <v>33</v>
      </c>
      <c r="T25" s="16" t="s">
        <v>161</v>
      </c>
      <c r="U25" s="16" t="s">
        <v>90</v>
      </c>
      <c r="V25" s="16">
        <v>1010978</v>
      </c>
      <c r="W25" s="16" t="s">
        <v>4444</v>
      </c>
      <c r="X25" s="16"/>
    </row>
    <row r="26" spans="1:24" ht="26.25">
      <c r="A26" s="272" t="s">
        <v>114</v>
      </c>
      <c r="B26" s="15" t="s">
        <v>78</v>
      </c>
      <c r="C26" s="35" t="s">
        <v>9624</v>
      </c>
      <c r="D26" s="15" t="s">
        <v>932</v>
      </c>
      <c r="E26" s="24">
        <v>45739.048611111109</v>
      </c>
      <c r="F26" s="15">
        <v>10.3</v>
      </c>
      <c r="G26" s="37" t="s">
        <v>740</v>
      </c>
      <c r="H26" s="15"/>
      <c r="I26" s="15"/>
      <c r="J26" s="15"/>
      <c r="K26" s="15"/>
      <c r="L26" s="35">
        <v>81</v>
      </c>
      <c r="M26" s="35">
        <v>80</v>
      </c>
      <c r="N26" s="15"/>
      <c r="O26" s="15"/>
      <c r="P26" s="14">
        <f t="shared" si="2"/>
        <v>161</v>
      </c>
      <c r="Q26" s="17" t="s">
        <v>32</v>
      </c>
      <c r="R26" s="14">
        <v>110581</v>
      </c>
      <c r="S26" s="23" t="s">
        <v>33</v>
      </c>
      <c r="T26" s="16" t="s">
        <v>161</v>
      </c>
      <c r="U26" s="16" t="s">
        <v>90</v>
      </c>
      <c r="V26" s="16" t="s">
        <v>9625</v>
      </c>
      <c r="W26" s="16" t="s">
        <v>4444</v>
      </c>
      <c r="X26" s="16"/>
    </row>
    <row r="27" spans="1:24">
      <c r="A27" s="15" t="s">
        <v>113</v>
      </c>
      <c r="B27" s="15" t="s">
        <v>65</v>
      </c>
      <c r="C27" s="35" t="s">
        <v>9626</v>
      </c>
      <c r="D27" s="15" t="s">
        <v>64</v>
      </c>
      <c r="E27" s="24">
        <v>45739.513888888891</v>
      </c>
      <c r="F27" s="15">
        <v>14.8</v>
      </c>
      <c r="G27" s="37"/>
      <c r="H27" s="15"/>
      <c r="I27" s="15"/>
      <c r="J27" s="15"/>
      <c r="K27" s="15"/>
      <c r="L27" s="35">
        <v>81</v>
      </c>
      <c r="M27" s="15"/>
      <c r="N27" s="15"/>
      <c r="O27" s="15"/>
      <c r="P27" s="14">
        <f t="shared" si="2"/>
        <v>81</v>
      </c>
      <c r="Q27" s="14" t="s">
        <v>30</v>
      </c>
      <c r="R27" s="14">
        <v>110564</v>
      </c>
      <c r="S27" s="23" t="s">
        <v>33</v>
      </c>
      <c r="T27" s="16" t="s">
        <v>169</v>
      </c>
      <c r="U27" s="16" t="s">
        <v>90</v>
      </c>
      <c r="V27" s="16">
        <v>1010980</v>
      </c>
      <c r="W27" s="16" t="s">
        <v>9617</v>
      </c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/>
      <c r="R28" s="14"/>
      <c r="S28" s="14"/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0</v>
      </c>
      <c r="K29" s="11">
        <f t="shared" si="3"/>
        <v>80</v>
      </c>
      <c r="L29" s="11">
        <f t="shared" si="3"/>
        <v>510</v>
      </c>
      <c r="M29" s="11">
        <f t="shared" si="3"/>
        <v>215</v>
      </c>
      <c r="N29" s="11">
        <f t="shared" si="3"/>
        <v>54</v>
      </c>
      <c r="O29" s="11">
        <f t="shared" si="3"/>
        <v>27</v>
      </c>
      <c r="P29" s="11">
        <f t="shared" si="3"/>
        <v>886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169</v>
      </c>
      <c r="B33" s="1564" t="s">
        <v>7158</v>
      </c>
      <c r="C33" s="1564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161</v>
      </c>
      <c r="B34" s="1564" t="s">
        <v>7138</v>
      </c>
      <c r="C34" s="1564"/>
      <c r="D34" s="1"/>
      <c r="E34" s="4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9627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566">
        <v>358400711249</v>
      </c>
      <c r="C37" s="1565"/>
      <c r="D37" s="1"/>
      <c r="E37" s="1"/>
    </row>
    <row r="38" spans="1:24">
      <c r="A38" s="5" t="s">
        <v>44</v>
      </c>
      <c r="B38" s="1772"/>
      <c r="C38" s="1772"/>
      <c r="D38" s="1"/>
      <c r="E38" s="1"/>
    </row>
    <row r="41" spans="1:24" ht="23.25" customHeight="1">
      <c r="A41" s="1559" t="s">
        <v>128</v>
      </c>
      <c r="B41" s="1559"/>
      <c r="C41" s="1559"/>
      <c r="D41" s="1559"/>
      <c r="E41" s="1559"/>
      <c r="F41" s="1559"/>
      <c r="G41" s="7"/>
      <c r="H41" s="1559" t="s">
        <v>346</v>
      </c>
      <c r="I41" s="1559"/>
      <c r="J41" s="1559"/>
      <c r="K41" s="1559"/>
      <c r="L41" s="1559"/>
      <c r="M41" s="1559"/>
      <c r="N41" s="1559"/>
      <c r="O41" s="1559"/>
      <c r="P41" s="1559"/>
      <c r="Q41" s="1741" t="s">
        <v>8250</v>
      </c>
      <c r="R41" s="1742"/>
      <c r="S41" s="1742"/>
      <c r="T41" s="1742"/>
      <c r="U41" s="1742"/>
      <c r="V41" s="1742"/>
      <c r="W41" s="1742"/>
      <c r="X41" s="1742"/>
    </row>
    <row r="42" spans="1:24" ht="26.25">
      <c r="A42" s="18" t="s">
        <v>3</v>
      </c>
      <c r="B42" s="1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 ht="26.25">
      <c r="A43" s="580" t="s">
        <v>2561</v>
      </c>
      <c r="B43" s="580" t="s">
        <v>92</v>
      </c>
      <c r="C43" s="27" t="s">
        <v>9628</v>
      </c>
      <c r="D43" s="25" t="s">
        <v>491</v>
      </c>
      <c r="E43" s="24">
        <v>45741.708333333336</v>
      </c>
      <c r="F43" s="15">
        <v>10.8</v>
      </c>
      <c r="G43" s="37" t="s">
        <v>740</v>
      </c>
      <c r="H43" s="15"/>
      <c r="I43" s="15"/>
      <c r="J43" s="15"/>
      <c r="K43" s="15"/>
      <c r="L43" s="35">
        <v>131</v>
      </c>
      <c r="M43" s="35">
        <v>30</v>
      </c>
      <c r="N43" s="15">
        <v>0</v>
      </c>
      <c r="O43" s="15"/>
      <c r="P43" s="14">
        <f t="shared" ref="P43:P48" si="4">SUM(H43:O43)</f>
        <v>161</v>
      </c>
      <c r="Q43" s="17" t="s">
        <v>32</v>
      </c>
      <c r="R43" s="14">
        <v>110588</v>
      </c>
      <c r="S43" s="23" t="s">
        <v>33</v>
      </c>
      <c r="T43" s="16" t="s">
        <v>161</v>
      </c>
      <c r="U43" s="16" t="s">
        <v>90</v>
      </c>
      <c r="V43" s="16" t="s">
        <v>9629</v>
      </c>
      <c r="W43" s="16" t="s">
        <v>9630</v>
      </c>
      <c r="X43" s="16"/>
    </row>
    <row r="44" spans="1:24">
      <c r="A44" s="622" t="s">
        <v>1719</v>
      </c>
      <c r="B44" s="580" t="s">
        <v>1184</v>
      </c>
      <c r="C44" s="27" t="s">
        <v>9631</v>
      </c>
      <c r="D44" s="15" t="s">
        <v>9381</v>
      </c>
      <c r="E44" s="24">
        <v>45740.128472222219</v>
      </c>
      <c r="F44" s="15">
        <v>11.3</v>
      </c>
      <c r="G44" s="37" t="s">
        <v>18</v>
      </c>
      <c r="H44" s="15"/>
      <c r="I44" s="15"/>
      <c r="J44" s="15"/>
      <c r="K44" s="15"/>
      <c r="L44" s="15"/>
      <c r="M44" s="35">
        <v>30</v>
      </c>
      <c r="N44" s="35">
        <v>71</v>
      </c>
      <c r="O44" s="35">
        <v>60</v>
      </c>
      <c r="P44" s="14">
        <f t="shared" si="4"/>
        <v>161</v>
      </c>
      <c r="Q44" s="17" t="s">
        <v>32</v>
      </c>
      <c r="R44" s="14">
        <v>110593</v>
      </c>
      <c r="S44" s="23" t="s">
        <v>33</v>
      </c>
      <c r="T44" s="16" t="s">
        <v>100</v>
      </c>
      <c r="U44" s="16" t="s">
        <v>90</v>
      </c>
      <c r="V44" s="16">
        <v>1010982</v>
      </c>
      <c r="W44" s="16" t="s">
        <v>9630</v>
      </c>
      <c r="X44" s="16"/>
    </row>
    <row r="45" spans="1:24">
      <c r="A45" s="276" t="s">
        <v>558</v>
      </c>
      <c r="B45" s="580" t="s">
        <v>92</v>
      </c>
      <c r="C45" s="27" t="s">
        <v>9632</v>
      </c>
      <c r="D45" s="15" t="s">
        <v>2294</v>
      </c>
      <c r="E45" s="24">
        <v>45739.680555555555</v>
      </c>
      <c r="F45" s="15">
        <v>10.3</v>
      </c>
      <c r="G45" s="37" t="s">
        <v>740</v>
      </c>
      <c r="H45" s="15"/>
      <c r="I45" s="15"/>
      <c r="J45" s="15"/>
      <c r="K45" s="15"/>
      <c r="L45" s="15">
        <v>70</v>
      </c>
      <c r="M45" s="15">
        <v>91</v>
      </c>
      <c r="N45" s="15">
        <v>0</v>
      </c>
      <c r="O45" s="15"/>
      <c r="P45" s="14">
        <f t="shared" si="4"/>
        <v>161</v>
      </c>
      <c r="Q45" s="17" t="s">
        <v>32</v>
      </c>
      <c r="R45" s="14">
        <v>110591</v>
      </c>
      <c r="S45" s="23" t="s">
        <v>33</v>
      </c>
      <c r="T45" s="16" t="s">
        <v>161</v>
      </c>
      <c r="U45" s="16" t="s">
        <v>90</v>
      </c>
      <c r="V45" s="16">
        <v>1010983</v>
      </c>
      <c r="W45" s="16" t="s">
        <v>4444</v>
      </c>
      <c r="X45" s="16"/>
    </row>
    <row r="46" spans="1:24">
      <c r="A46" s="580" t="s">
        <v>86</v>
      </c>
      <c r="B46" s="580" t="s">
        <v>92</v>
      </c>
      <c r="C46" s="27" t="s">
        <v>9633</v>
      </c>
      <c r="D46" s="15" t="s">
        <v>2294</v>
      </c>
      <c r="E46" s="24">
        <v>45739.680555555555</v>
      </c>
      <c r="F46" s="15">
        <v>10.3</v>
      </c>
      <c r="G46" s="37"/>
      <c r="H46" s="15"/>
      <c r="I46" s="15"/>
      <c r="J46" s="15"/>
      <c r="K46" s="35">
        <v>161</v>
      </c>
      <c r="L46" s="15"/>
      <c r="M46" s="15"/>
      <c r="N46" s="15"/>
      <c r="O46" s="15"/>
      <c r="P46" s="14">
        <f t="shared" si="4"/>
        <v>161</v>
      </c>
      <c r="Q46" s="17" t="s">
        <v>32</v>
      </c>
      <c r="R46" s="14">
        <v>110595</v>
      </c>
      <c r="S46" s="23" t="s">
        <v>33</v>
      </c>
      <c r="T46" s="16" t="s">
        <v>161</v>
      </c>
      <c r="U46" s="16" t="s">
        <v>90</v>
      </c>
      <c r="V46" s="16">
        <v>1010984</v>
      </c>
      <c r="W46" s="16" t="s">
        <v>4444</v>
      </c>
      <c r="X46" s="16"/>
    </row>
    <row r="47" spans="1:24">
      <c r="A47" s="599" t="s">
        <v>86</v>
      </c>
      <c r="B47" s="599" t="s">
        <v>92</v>
      </c>
      <c r="C47" s="27" t="s">
        <v>9634</v>
      </c>
      <c r="D47" s="25" t="s">
        <v>491</v>
      </c>
      <c r="E47" s="24">
        <v>45741.708333333336</v>
      </c>
      <c r="F47" s="15">
        <v>10.8</v>
      </c>
      <c r="G47" s="37"/>
      <c r="H47" s="15"/>
      <c r="I47" s="15"/>
      <c r="J47" s="15"/>
      <c r="K47" s="35">
        <v>161</v>
      </c>
      <c r="L47" s="15"/>
      <c r="M47" s="15"/>
      <c r="N47" s="15"/>
      <c r="O47" s="15"/>
      <c r="P47" s="14">
        <f t="shared" si="4"/>
        <v>161</v>
      </c>
      <c r="Q47" s="17" t="s">
        <v>32</v>
      </c>
      <c r="R47" s="14">
        <v>110597</v>
      </c>
      <c r="S47" s="23" t="s">
        <v>33</v>
      </c>
      <c r="T47" s="16" t="s">
        <v>161</v>
      </c>
      <c r="U47" s="16" t="s">
        <v>90</v>
      </c>
      <c r="V47" s="16">
        <v>1010985</v>
      </c>
      <c r="W47" s="16" t="s">
        <v>9630</v>
      </c>
      <c r="X47" s="16"/>
    </row>
    <row r="48" spans="1:24">
      <c r="A48" s="595" t="s">
        <v>2561</v>
      </c>
      <c r="B48" s="580" t="s">
        <v>92</v>
      </c>
      <c r="C48" s="27" t="s">
        <v>9635</v>
      </c>
      <c r="D48" s="15" t="s">
        <v>491</v>
      </c>
      <c r="E48" s="24">
        <v>45741.708333333336</v>
      </c>
      <c r="F48" s="15">
        <v>10.8</v>
      </c>
      <c r="G48" s="37"/>
      <c r="H48" s="15"/>
      <c r="I48" s="15"/>
      <c r="J48" s="15"/>
      <c r="K48" s="15"/>
      <c r="L48" s="272">
        <v>161</v>
      </c>
      <c r="M48" s="634" t="s">
        <v>9636</v>
      </c>
      <c r="N48" s="634" t="s">
        <v>9636</v>
      </c>
      <c r="O48" s="634" t="s">
        <v>9636</v>
      </c>
      <c r="P48" s="14">
        <f t="shared" si="4"/>
        <v>161</v>
      </c>
      <c r="Q48" s="17" t="s">
        <v>32</v>
      </c>
      <c r="R48" s="14">
        <v>110599</v>
      </c>
      <c r="S48" s="23" t="s">
        <v>33</v>
      </c>
      <c r="T48" s="16" t="s">
        <v>161</v>
      </c>
      <c r="U48" s="16" t="s">
        <v>90</v>
      </c>
      <c r="V48" s="16"/>
      <c r="W48" s="16" t="s">
        <v>9630</v>
      </c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5">SUM(H43:H48)</f>
        <v>0</v>
      </c>
      <c r="I49" s="11">
        <f t="shared" si="5"/>
        <v>0</v>
      </c>
      <c r="J49" s="11">
        <f t="shared" si="5"/>
        <v>0</v>
      </c>
      <c r="K49" s="11">
        <f t="shared" si="5"/>
        <v>322</v>
      </c>
      <c r="L49" s="11">
        <f t="shared" si="5"/>
        <v>362</v>
      </c>
      <c r="M49" s="11">
        <f t="shared" si="5"/>
        <v>151</v>
      </c>
      <c r="N49" s="11">
        <f t="shared" si="5"/>
        <v>71</v>
      </c>
      <c r="O49" s="11">
        <f t="shared" si="5"/>
        <v>60</v>
      </c>
      <c r="P49" s="11">
        <f t="shared" si="5"/>
        <v>966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100</v>
      </c>
      <c r="B53" s="1564" t="s">
        <v>7158</v>
      </c>
      <c r="C53" s="1564"/>
      <c r="D53" s="242"/>
      <c r="E53" s="41" t="s">
        <v>8995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4" t="s">
        <v>161</v>
      </c>
      <c r="B54" s="1564" t="s">
        <v>7138</v>
      </c>
      <c r="C54" s="1564"/>
      <c r="D54" s="1"/>
      <c r="E54" s="4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772" t="s">
        <v>9637</v>
      </c>
      <c r="C55" s="1772"/>
      <c r="D55" s="1"/>
      <c r="E55" s="1"/>
    </row>
    <row r="56" spans="1:24">
      <c r="A56" s="5" t="s">
        <v>42</v>
      </c>
      <c r="B56" s="1772"/>
      <c r="C56" s="1772"/>
    </row>
    <row r="57" spans="1:24">
      <c r="A57" s="5" t="s">
        <v>43</v>
      </c>
      <c r="B57" s="1566">
        <v>358400912460</v>
      </c>
      <c r="C57" s="1566"/>
      <c r="D57" s="1"/>
      <c r="E57" s="1"/>
    </row>
    <row r="58" spans="1:24">
      <c r="A58" s="5" t="s">
        <v>44</v>
      </c>
      <c r="B58" s="1772"/>
      <c r="C58" s="1772"/>
      <c r="D58" s="1"/>
      <c r="E58" s="1"/>
    </row>
    <row r="62" spans="1:24" ht="23.25" customHeight="1">
      <c r="A62" s="1559" t="s">
        <v>139</v>
      </c>
      <c r="B62" s="1559"/>
      <c r="C62" s="1559"/>
      <c r="D62" s="1559"/>
      <c r="E62" s="1559"/>
      <c r="F62" s="1559"/>
      <c r="G62" s="7"/>
      <c r="H62" s="1559" t="s">
        <v>346</v>
      </c>
      <c r="I62" s="1559"/>
      <c r="J62" s="1559"/>
      <c r="K62" s="1559"/>
      <c r="L62" s="1559"/>
      <c r="M62" s="1559"/>
      <c r="N62" s="1559"/>
      <c r="O62" s="1559"/>
      <c r="P62" s="1559"/>
      <c r="Q62" s="1741" t="s">
        <v>8413</v>
      </c>
      <c r="R62" s="1742"/>
      <c r="S62" s="1742"/>
      <c r="T62" s="1742"/>
      <c r="U62" s="1742"/>
      <c r="V62" s="1742"/>
      <c r="W62" s="1742"/>
      <c r="X62" s="1742"/>
    </row>
    <row r="63" spans="1:24" ht="26.25">
      <c r="A63" s="8" t="s">
        <v>3</v>
      </c>
      <c r="B63" s="8" t="s">
        <v>4</v>
      </c>
      <c r="C63" s="8" t="s">
        <v>5</v>
      </c>
      <c r="D63" s="8" t="s">
        <v>6</v>
      </c>
      <c r="E63" s="8" t="s">
        <v>7</v>
      </c>
      <c r="F63" s="8" t="s">
        <v>8</v>
      </c>
      <c r="G63" s="33" t="s">
        <v>10</v>
      </c>
      <c r="H63" s="9" t="s">
        <v>11</v>
      </c>
      <c r="I63" s="9" t="s">
        <v>12</v>
      </c>
      <c r="J63" s="9" t="s">
        <v>13</v>
      </c>
      <c r="K63" s="9" t="s">
        <v>14</v>
      </c>
      <c r="L63" s="9" t="s">
        <v>15</v>
      </c>
      <c r="M63" s="9" t="s">
        <v>16</v>
      </c>
      <c r="N63" s="9" t="s">
        <v>17</v>
      </c>
      <c r="O63" s="10" t="s">
        <v>18</v>
      </c>
      <c r="P63" s="8" t="s">
        <v>19</v>
      </c>
      <c r="Q63" s="8" t="s">
        <v>20</v>
      </c>
      <c r="R63" s="8" t="s">
        <v>9</v>
      </c>
      <c r="S63" s="8" t="s">
        <v>21</v>
      </c>
      <c r="T63" s="8" t="s">
        <v>24</v>
      </c>
      <c r="U63" s="8" t="s">
        <v>25</v>
      </c>
      <c r="V63" s="8" t="s">
        <v>26</v>
      </c>
      <c r="W63" s="8" t="s">
        <v>27</v>
      </c>
      <c r="X63" s="8" t="s">
        <v>28</v>
      </c>
    </row>
    <row r="64" spans="1:24">
      <c r="A64" s="15" t="s">
        <v>152</v>
      </c>
      <c r="B64" s="15" t="s">
        <v>78</v>
      </c>
      <c r="C64" s="35" t="s">
        <v>9638</v>
      </c>
      <c r="D64" s="15" t="s">
        <v>99</v>
      </c>
      <c r="E64" s="24">
        <v>45739.315972222219</v>
      </c>
      <c r="F64" s="15">
        <v>10.8</v>
      </c>
      <c r="G64" s="37"/>
      <c r="H64" s="15"/>
      <c r="I64" s="15"/>
      <c r="J64" s="15"/>
      <c r="K64" s="35">
        <v>161</v>
      </c>
      <c r="L64" s="15"/>
      <c r="M64" s="15"/>
      <c r="N64" s="15"/>
      <c r="O64" s="15"/>
      <c r="P64" s="14">
        <f>SUM(H64:O64)</f>
        <v>161</v>
      </c>
      <c r="Q64" s="17" t="s">
        <v>32</v>
      </c>
      <c r="R64" s="14">
        <v>110602</v>
      </c>
      <c r="S64" s="23" t="s">
        <v>33</v>
      </c>
      <c r="T64" s="16" t="s">
        <v>100</v>
      </c>
      <c r="U64" s="16" t="s">
        <v>90</v>
      </c>
      <c r="V64" s="16">
        <v>1010991</v>
      </c>
      <c r="W64" s="16" t="s">
        <v>9639</v>
      </c>
      <c r="X64" s="16"/>
    </row>
    <row r="65" spans="1:24">
      <c r="A65" s="45" t="s">
        <v>4752</v>
      </c>
      <c r="B65" s="45" t="s">
        <v>78</v>
      </c>
      <c r="C65" s="35" t="s">
        <v>9640</v>
      </c>
      <c r="D65" s="15" t="s">
        <v>99</v>
      </c>
      <c r="E65" s="24">
        <v>45739.315972222219</v>
      </c>
      <c r="F65" s="15">
        <v>10.8</v>
      </c>
      <c r="G65" s="37"/>
      <c r="H65" s="15"/>
      <c r="I65" s="15"/>
      <c r="J65" s="15"/>
      <c r="K65" s="35">
        <v>161</v>
      </c>
      <c r="L65" s="15"/>
      <c r="M65" s="15"/>
      <c r="N65" s="15"/>
      <c r="O65" s="15"/>
      <c r="P65" s="14">
        <f>SUM(H65:O65)</f>
        <v>161</v>
      </c>
      <c r="Q65" s="17" t="s">
        <v>32</v>
      </c>
      <c r="R65" s="14">
        <v>110603</v>
      </c>
      <c r="S65" s="23" t="s">
        <v>33</v>
      </c>
      <c r="T65" s="16" t="s">
        <v>100</v>
      </c>
      <c r="U65" s="16" t="s">
        <v>90</v>
      </c>
      <c r="V65" s="16">
        <v>1010992</v>
      </c>
      <c r="W65" s="16" t="s">
        <v>9639</v>
      </c>
      <c r="X65" s="16"/>
    </row>
    <row r="66" spans="1:24">
      <c r="A66" s="377" t="s">
        <v>142</v>
      </c>
      <c r="B66" s="15" t="s">
        <v>72</v>
      </c>
      <c r="C66" s="35" t="s">
        <v>9641</v>
      </c>
      <c r="D66" s="15" t="s">
        <v>71</v>
      </c>
      <c r="E66" s="24">
        <v>45739.753472222219</v>
      </c>
      <c r="F66" s="15">
        <v>14.5</v>
      </c>
      <c r="G66" s="37"/>
      <c r="H66" s="15"/>
      <c r="I66" s="15"/>
      <c r="J66" s="15"/>
      <c r="K66" s="35">
        <v>80</v>
      </c>
      <c r="L66" s="35">
        <v>81</v>
      </c>
      <c r="M66" s="15"/>
      <c r="N66" s="15"/>
      <c r="O66" s="15"/>
      <c r="P66" s="14">
        <f>SUM(H66:O66)</f>
        <v>161</v>
      </c>
      <c r="Q66" s="14" t="s">
        <v>30</v>
      </c>
      <c r="R66" s="14">
        <v>110605</v>
      </c>
      <c r="S66" s="14" t="s">
        <v>31</v>
      </c>
      <c r="T66" s="16" t="s">
        <v>169</v>
      </c>
      <c r="U66" s="16"/>
      <c r="V66" s="16">
        <v>1010993</v>
      </c>
      <c r="W66" s="16" t="s">
        <v>9613</v>
      </c>
      <c r="X66" s="16"/>
    </row>
    <row r="67" spans="1:24">
      <c r="A67" s="377" t="s">
        <v>142</v>
      </c>
      <c r="B67" s="15" t="s">
        <v>72</v>
      </c>
      <c r="C67" s="35" t="s">
        <v>9642</v>
      </c>
      <c r="D67" s="15" t="s">
        <v>71</v>
      </c>
      <c r="E67" s="24">
        <v>45739.753472222219</v>
      </c>
      <c r="F67" s="15">
        <v>14.5</v>
      </c>
      <c r="G67" s="37" t="s">
        <v>160</v>
      </c>
      <c r="H67" s="15"/>
      <c r="I67" s="15"/>
      <c r="J67" s="15"/>
      <c r="K67" s="15"/>
      <c r="L67" s="35">
        <v>54</v>
      </c>
      <c r="M67" s="15">
        <v>54</v>
      </c>
      <c r="N67" s="15">
        <v>53</v>
      </c>
      <c r="O67" s="15"/>
      <c r="P67" s="14">
        <f>SUM(H67:O67)</f>
        <v>161</v>
      </c>
      <c r="Q67" s="14" t="s">
        <v>30</v>
      </c>
      <c r="R67" s="14">
        <v>110606</v>
      </c>
      <c r="S67" s="14" t="s">
        <v>31</v>
      </c>
      <c r="T67" s="16" t="s">
        <v>169</v>
      </c>
      <c r="U67" s="16"/>
      <c r="V67" s="16">
        <v>1010994</v>
      </c>
      <c r="W67" s="16" t="s">
        <v>9613</v>
      </c>
      <c r="X67" s="16"/>
    </row>
    <row r="68" spans="1:24">
      <c r="A68" s="15" t="s">
        <v>141</v>
      </c>
      <c r="B68" s="15" t="s">
        <v>69</v>
      </c>
      <c r="C68" s="35" t="s">
        <v>9643</v>
      </c>
      <c r="D68" s="15" t="s">
        <v>68</v>
      </c>
      <c r="E68" s="24">
        <v>45738.760416666664</v>
      </c>
      <c r="F68" s="15">
        <v>14.5</v>
      </c>
      <c r="G68" s="37" t="s">
        <v>740</v>
      </c>
      <c r="H68" s="15"/>
      <c r="I68" s="15"/>
      <c r="J68" s="15"/>
      <c r="K68" s="15"/>
      <c r="L68" s="15">
        <v>134</v>
      </c>
      <c r="M68" s="15">
        <v>27</v>
      </c>
      <c r="N68" s="15"/>
      <c r="O68" s="15"/>
      <c r="P68" s="14">
        <f>SUM(H68:O68)</f>
        <v>161</v>
      </c>
      <c r="Q68" s="14" t="s">
        <v>30</v>
      </c>
      <c r="R68" s="14">
        <v>110608</v>
      </c>
      <c r="S68" s="14" t="s">
        <v>31</v>
      </c>
      <c r="T68" s="16" t="s">
        <v>169</v>
      </c>
      <c r="U68" s="16"/>
      <c r="V68" s="16">
        <v>1010995</v>
      </c>
      <c r="W68" s="16" t="s">
        <v>9609</v>
      </c>
      <c r="X68" s="16"/>
    </row>
    <row r="69" spans="1:24">
      <c r="A69" s="11" t="s">
        <v>19</v>
      </c>
      <c r="B69" s="7"/>
      <c r="C69" s="7"/>
      <c r="D69" s="7"/>
      <c r="E69" s="11"/>
      <c r="F69" s="7"/>
      <c r="G69" s="7"/>
      <c r="H69" s="11">
        <f t="shared" ref="H69:P69" si="6">SUM(H64:H68)</f>
        <v>0</v>
      </c>
      <c r="I69" s="11">
        <f t="shared" si="6"/>
        <v>0</v>
      </c>
      <c r="J69" s="11">
        <f t="shared" si="6"/>
        <v>0</v>
      </c>
      <c r="K69" s="11">
        <f t="shared" si="6"/>
        <v>402</v>
      </c>
      <c r="L69" s="11">
        <f t="shared" si="6"/>
        <v>269</v>
      </c>
      <c r="M69" s="11">
        <f t="shared" si="6"/>
        <v>81</v>
      </c>
      <c r="N69" s="11">
        <f t="shared" si="6"/>
        <v>53</v>
      </c>
      <c r="O69" s="11">
        <f t="shared" si="6"/>
        <v>0</v>
      </c>
      <c r="P69" s="11">
        <f t="shared" si="6"/>
        <v>805</v>
      </c>
      <c r="Q69" s="12"/>
      <c r="R69" s="12"/>
      <c r="S69" s="12"/>
      <c r="T69" s="12"/>
      <c r="U69" s="12"/>
      <c r="V69" s="12"/>
      <c r="W69" s="12"/>
      <c r="X69" s="12"/>
    </row>
    <row r="70" spans="1:24">
      <c r="A70" s="412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166" t="s">
        <v>34</v>
      </c>
      <c r="B71" s="1562"/>
      <c r="C71" s="1562"/>
      <c r="D71" s="1562"/>
      <c r="E71" s="1"/>
      <c r="F71" s="1"/>
      <c r="G71" s="1"/>
      <c r="H71" s="1"/>
      <c r="I71" s="1"/>
      <c r="J71" s="1563"/>
      <c r="K71" s="1563"/>
      <c r="L71" s="156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 ht="18">
      <c r="A72" s="187" t="s">
        <v>35</v>
      </c>
      <c r="B72" s="186" t="s">
        <v>36</v>
      </c>
      <c r="C72" s="239" t="s">
        <v>37</v>
      </c>
      <c r="D72" s="24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4" t="s">
        <v>169</v>
      </c>
      <c r="B73" s="1564" t="s">
        <v>7158</v>
      </c>
      <c r="C73" s="1564"/>
      <c r="D73" s="242"/>
      <c r="E73" s="41" t="s">
        <v>8995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4" t="s">
        <v>100</v>
      </c>
      <c r="B74" s="1564" t="s">
        <v>7138</v>
      </c>
      <c r="C74" s="1564"/>
      <c r="D74" s="1"/>
      <c r="E74" s="4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5" t="s">
        <v>42</v>
      </c>
      <c r="B75" s="1772" t="s">
        <v>7275</v>
      </c>
      <c r="C75" s="1772"/>
      <c r="D75" s="1"/>
      <c r="E75" s="1"/>
    </row>
    <row r="76" spans="1:24">
      <c r="A76" s="5" t="s">
        <v>42</v>
      </c>
      <c r="B76" s="1772"/>
      <c r="C76" s="1772"/>
    </row>
    <row r="77" spans="1:24">
      <c r="A77" s="5" t="s">
        <v>43</v>
      </c>
      <c r="B77" s="1566">
        <v>358408479865</v>
      </c>
      <c r="C77" s="1565"/>
      <c r="D77" s="1"/>
      <c r="E77" s="1"/>
    </row>
    <row r="78" spans="1:24">
      <c r="A78" s="5" t="s">
        <v>44</v>
      </c>
      <c r="B78" s="1565"/>
      <c r="C78" s="1565"/>
      <c r="D78" s="1"/>
      <c r="E78" s="1"/>
    </row>
    <row r="82" spans="1:24" ht="23.25" customHeight="1">
      <c r="A82" s="1559" t="s">
        <v>9644</v>
      </c>
      <c r="B82" s="1559"/>
      <c r="C82" s="1559"/>
      <c r="D82" s="1559"/>
      <c r="E82" s="1559"/>
      <c r="F82" s="1559"/>
      <c r="G82" s="7"/>
      <c r="H82" s="1559"/>
      <c r="I82" s="1559"/>
      <c r="J82" s="1559"/>
      <c r="K82" s="1559"/>
      <c r="L82" s="1559"/>
      <c r="M82" s="1559"/>
      <c r="N82" s="1559"/>
      <c r="O82" s="1559"/>
      <c r="P82" s="1559"/>
      <c r="Q82" s="1741"/>
      <c r="R82" s="1742"/>
      <c r="S82" s="1742"/>
      <c r="T82" s="1742"/>
      <c r="U82" s="1742"/>
      <c r="V82" s="1742"/>
      <c r="W82" s="1742"/>
      <c r="X82" s="1742"/>
    </row>
    <row r="83" spans="1:24">
      <c r="A83" s="8" t="s">
        <v>142</v>
      </c>
      <c r="B83" s="8" t="s">
        <v>72</v>
      </c>
      <c r="C83" s="8" t="s">
        <v>9645</v>
      </c>
      <c r="D83" s="8" t="s">
        <v>883</v>
      </c>
      <c r="E83" s="658">
        <v>45741.586805555555</v>
      </c>
      <c r="F83" s="8">
        <v>16.8</v>
      </c>
      <c r="G83" s="33"/>
      <c r="H83" s="9"/>
      <c r="I83" s="9"/>
      <c r="J83" s="9"/>
      <c r="K83" s="9"/>
      <c r="L83" s="9"/>
      <c r="M83" s="9"/>
      <c r="N83" s="9"/>
      <c r="O83" s="10"/>
      <c r="P83" s="8">
        <v>161</v>
      </c>
      <c r="Q83" s="8"/>
      <c r="R83" s="14">
        <v>110582</v>
      </c>
      <c r="S83" s="8"/>
      <c r="T83" s="8" t="s">
        <v>9646</v>
      </c>
      <c r="U83" s="8"/>
      <c r="V83" s="8"/>
      <c r="W83" s="8"/>
      <c r="X83" s="8"/>
    </row>
    <row r="84" spans="1:24">
      <c r="A84" s="15"/>
      <c r="B84" s="15"/>
      <c r="C84" s="15"/>
      <c r="D84" s="15"/>
      <c r="E84" s="15"/>
      <c r="F84" s="15"/>
      <c r="G84" s="37"/>
      <c r="H84" s="15"/>
      <c r="I84" s="15"/>
      <c r="J84" s="15"/>
      <c r="K84" s="15"/>
      <c r="L84" s="15"/>
      <c r="M84" s="15"/>
      <c r="N84" s="15"/>
      <c r="O84" s="15"/>
      <c r="P84" s="14">
        <f>SUM(H84:O84)</f>
        <v>0</v>
      </c>
      <c r="Q84" s="14"/>
      <c r="R84" s="14"/>
      <c r="S84" s="14"/>
      <c r="T84" s="16"/>
      <c r="U84" s="16"/>
      <c r="V84" s="16"/>
      <c r="W84" s="16"/>
      <c r="X84" s="16"/>
    </row>
    <row r="85" spans="1:24">
      <c r="A85" s="11" t="s">
        <v>19</v>
      </c>
      <c r="B85" s="7"/>
      <c r="C85" s="7"/>
      <c r="D85" s="7"/>
      <c r="E85" s="11"/>
      <c r="F85" s="7"/>
      <c r="G85" s="7"/>
      <c r="H85" s="11">
        <f t="shared" ref="H85:P85" si="7">SUM(H66:H84)</f>
        <v>0</v>
      </c>
      <c r="I85" s="11">
        <f t="shared" si="7"/>
        <v>0</v>
      </c>
      <c r="J85" s="11">
        <f t="shared" si="7"/>
        <v>0</v>
      </c>
      <c r="K85" s="11">
        <f t="shared" si="7"/>
        <v>482</v>
      </c>
      <c r="L85" s="11">
        <f t="shared" si="7"/>
        <v>538</v>
      </c>
      <c r="M85" s="11">
        <f t="shared" si="7"/>
        <v>162</v>
      </c>
      <c r="N85" s="11">
        <f t="shared" si="7"/>
        <v>106</v>
      </c>
      <c r="O85" s="11">
        <f t="shared" si="7"/>
        <v>0</v>
      </c>
      <c r="P85" s="11">
        <f t="shared" si="7"/>
        <v>1449</v>
      </c>
      <c r="Q85" s="12"/>
      <c r="R85" s="12"/>
      <c r="S85" s="12"/>
      <c r="T85" s="12"/>
      <c r="U85" s="12"/>
      <c r="V85" s="12"/>
      <c r="W85" s="12"/>
      <c r="X85" s="12"/>
    </row>
    <row r="86" spans="1:24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4">
      <c r="A87" s="166" t="s">
        <v>34</v>
      </c>
      <c r="B87" s="1562"/>
      <c r="C87" s="1562"/>
      <c r="D87" s="1562"/>
      <c r="E87" s="1"/>
      <c r="F87" s="1"/>
      <c r="G87" s="1"/>
      <c r="H87" s="1"/>
      <c r="I87" s="1"/>
      <c r="J87" s="1563"/>
      <c r="K87" s="1563"/>
      <c r="L87" s="156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 ht="18">
      <c r="A88" s="187" t="s">
        <v>35</v>
      </c>
      <c r="B88" s="186" t="s">
        <v>36</v>
      </c>
      <c r="C88" s="239" t="s">
        <v>37</v>
      </c>
      <c r="D88" s="24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>
      <c r="A89" s="4"/>
      <c r="B89" s="1564"/>
      <c r="C89" s="1564"/>
      <c r="D89" s="242"/>
      <c r="E89" s="41" t="s">
        <v>8995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>
      <c r="A90" s="5" t="s">
        <v>42</v>
      </c>
      <c r="B90" s="1772"/>
      <c r="C90" s="1772"/>
      <c r="D90" s="1"/>
      <c r="E90" s="1"/>
    </row>
    <row r="91" spans="1:24">
      <c r="A91" s="5" t="s">
        <v>42</v>
      </c>
      <c r="B91" s="1772"/>
      <c r="C91" s="1772"/>
    </row>
    <row r="92" spans="1:24">
      <c r="A92" s="5" t="s">
        <v>43</v>
      </c>
      <c r="B92" s="1772"/>
      <c r="C92" s="1772"/>
      <c r="D92" s="1"/>
      <c r="E92" s="1"/>
    </row>
    <row r="93" spans="1:24">
      <c r="A93" s="5" t="s">
        <v>44</v>
      </c>
      <c r="B93" s="1772"/>
      <c r="C93" s="1772"/>
      <c r="D93" s="1"/>
      <c r="E93" s="1"/>
    </row>
  </sheetData>
  <mergeCells count="53">
    <mergeCell ref="B37:C37"/>
    <mergeCell ref="B38:C38"/>
    <mergeCell ref="Q20:X20"/>
    <mergeCell ref="B31:D31"/>
    <mergeCell ref="J31:L31"/>
    <mergeCell ref="B33:C33"/>
    <mergeCell ref="B35:C35"/>
    <mergeCell ref="B36:C36"/>
    <mergeCell ref="H20:P20"/>
    <mergeCell ref="B34:C34"/>
    <mergeCell ref="B15:C15"/>
    <mergeCell ref="B16:C16"/>
    <mergeCell ref="B17:C17"/>
    <mergeCell ref="B18:C18"/>
    <mergeCell ref="A20:F20"/>
    <mergeCell ref="B14:C14"/>
    <mergeCell ref="A1:F1"/>
    <mergeCell ref="H1:P1"/>
    <mergeCell ref="Q1:X1"/>
    <mergeCell ref="B12:D12"/>
    <mergeCell ref="J12:L12"/>
    <mergeCell ref="A41:F41"/>
    <mergeCell ref="H41:P41"/>
    <mergeCell ref="Q41:X41"/>
    <mergeCell ref="B51:D51"/>
    <mergeCell ref="J51:L51"/>
    <mergeCell ref="B53:C53"/>
    <mergeCell ref="B55:C55"/>
    <mergeCell ref="B56:C56"/>
    <mergeCell ref="B57:C57"/>
    <mergeCell ref="B58:C58"/>
    <mergeCell ref="B54:C54"/>
    <mergeCell ref="A62:F62"/>
    <mergeCell ref="H62:P62"/>
    <mergeCell ref="Q62:X62"/>
    <mergeCell ref="B71:D71"/>
    <mergeCell ref="J71:L71"/>
    <mergeCell ref="B73:C73"/>
    <mergeCell ref="B75:C75"/>
    <mergeCell ref="B76:C76"/>
    <mergeCell ref="B77:C77"/>
    <mergeCell ref="B78:C78"/>
    <mergeCell ref="B74:C74"/>
    <mergeCell ref="A82:F82"/>
    <mergeCell ref="H82:P82"/>
    <mergeCell ref="Q82:X82"/>
    <mergeCell ref="B87:D87"/>
    <mergeCell ref="J87:L87"/>
    <mergeCell ref="B89:C89"/>
    <mergeCell ref="B90:C90"/>
    <mergeCell ref="B91:C91"/>
    <mergeCell ref="B92:C92"/>
    <mergeCell ref="B93:C93"/>
  </mergeCells>
  <pageMargins left="0.7" right="0.7" top="0.75" bottom="0.75" header="0.3" footer="0.3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C4730-A189-43FE-8DAE-FBFA7D446F12}">
  <dimension ref="A1:X78"/>
  <sheetViews>
    <sheetView topLeftCell="A9" workbookViewId="0">
      <selection activeCell="D44" sqref="D4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9.28515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2" customWidth="1"/>
    <col min="19" max="19" width="9.140625" bestFit="1" customWidth="1"/>
    <col min="20" max="20" width="16.28515625" customWidth="1"/>
    <col min="23" max="23" width="15.8554687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8193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35" t="s">
        <v>9647</v>
      </c>
      <c r="D3" s="15" t="s">
        <v>4443</v>
      </c>
      <c r="E3" s="24">
        <v>45735.552083333336</v>
      </c>
      <c r="F3" s="15">
        <v>10.3</v>
      </c>
      <c r="G3" s="37"/>
      <c r="H3" s="15"/>
      <c r="I3" s="15"/>
      <c r="J3" s="35">
        <v>23</v>
      </c>
      <c r="K3" s="35">
        <v>146</v>
      </c>
      <c r="L3" s="15"/>
      <c r="M3" s="15"/>
      <c r="N3" s="15"/>
      <c r="O3" s="15"/>
      <c r="P3" s="14">
        <f t="shared" ref="P3:P10" si="0">SUM(H3:O3)</f>
        <v>169</v>
      </c>
      <c r="Q3" s="14" t="s">
        <v>30</v>
      </c>
      <c r="R3" s="14">
        <v>110509</v>
      </c>
      <c r="S3" s="14" t="s">
        <v>31</v>
      </c>
      <c r="T3" s="16" t="s">
        <v>169</v>
      </c>
      <c r="U3" s="16" t="s">
        <v>9131</v>
      </c>
      <c r="V3" s="16">
        <v>1010892</v>
      </c>
      <c r="W3" s="16" t="s">
        <v>4490</v>
      </c>
      <c r="X3" s="16"/>
    </row>
    <row r="4" spans="1:24">
      <c r="A4" s="15"/>
      <c r="B4" s="351" t="s">
        <v>57</v>
      </c>
      <c r="C4" s="351" t="s">
        <v>9648</v>
      </c>
      <c r="D4" s="351" t="s">
        <v>4443</v>
      </c>
      <c r="E4" s="405">
        <v>45735.552083333336</v>
      </c>
      <c r="F4" s="351">
        <v>10.3</v>
      </c>
      <c r="G4" s="37"/>
      <c r="H4" s="15"/>
      <c r="I4" s="15"/>
      <c r="J4" s="15"/>
      <c r="K4" s="15"/>
      <c r="L4" s="15"/>
      <c r="M4" s="15"/>
      <c r="N4" s="15"/>
      <c r="O4" s="15"/>
      <c r="P4" s="14">
        <f t="shared" si="0"/>
        <v>0</v>
      </c>
      <c r="Q4" s="14" t="s">
        <v>30</v>
      </c>
      <c r="R4" s="14"/>
      <c r="S4" s="14" t="s">
        <v>31</v>
      </c>
      <c r="T4" s="16" t="s">
        <v>169</v>
      </c>
      <c r="U4" s="16" t="s">
        <v>9131</v>
      </c>
      <c r="V4" s="16"/>
      <c r="W4" s="16" t="s">
        <v>4490</v>
      </c>
      <c r="X4" s="16"/>
    </row>
    <row r="5" spans="1:24">
      <c r="A5" s="15" t="s">
        <v>8538</v>
      </c>
      <c r="B5" s="15" t="s">
        <v>57</v>
      </c>
      <c r="C5" s="35" t="s">
        <v>9649</v>
      </c>
      <c r="D5" s="15" t="s">
        <v>56</v>
      </c>
      <c r="E5" s="24">
        <v>45736.253472222219</v>
      </c>
      <c r="F5" s="15">
        <v>10.3</v>
      </c>
      <c r="G5" s="37"/>
      <c r="H5" s="15"/>
      <c r="I5" s="15"/>
      <c r="J5" s="15"/>
      <c r="K5" s="35">
        <v>54</v>
      </c>
      <c r="L5" s="15"/>
      <c r="M5" s="15"/>
      <c r="N5" s="15"/>
      <c r="O5" s="15"/>
      <c r="P5" s="14">
        <f t="shared" si="0"/>
        <v>54</v>
      </c>
      <c r="Q5" s="14" t="s">
        <v>30</v>
      </c>
      <c r="R5" s="14">
        <v>110528</v>
      </c>
      <c r="S5" s="14" t="s">
        <v>31</v>
      </c>
      <c r="T5" s="16" t="s">
        <v>169</v>
      </c>
      <c r="U5" s="16" t="s">
        <v>9131</v>
      </c>
      <c r="V5" s="16">
        <v>1010893</v>
      </c>
      <c r="W5" s="16" t="s">
        <v>9650</v>
      </c>
      <c r="X5" s="16"/>
    </row>
    <row r="6" spans="1:24">
      <c r="A6" s="15" t="s">
        <v>219</v>
      </c>
      <c r="B6" s="15" t="s">
        <v>5658</v>
      </c>
      <c r="C6" s="35" t="s">
        <v>9651</v>
      </c>
      <c r="D6" s="15" t="s">
        <v>1105</v>
      </c>
      <c r="E6" s="24">
        <v>45735.59375</v>
      </c>
      <c r="F6" s="15">
        <v>15.3</v>
      </c>
      <c r="G6" s="37"/>
      <c r="H6" s="15"/>
      <c r="I6" s="15"/>
      <c r="J6" s="35">
        <v>54</v>
      </c>
      <c r="K6" s="35">
        <v>27</v>
      </c>
      <c r="L6" s="15"/>
      <c r="M6" s="15"/>
      <c r="N6" s="15"/>
      <c r="O6" s="15"/>
      <c r="P6" s="14">
        <f t="shared" si="0"/>
        <v>81</v>
      </c>
      <c r="Q6" s="14" t="s">
        <v>30</v>
      </c>
      <c r="R6" s="14">
        <v>110499</v>
      </c>
      <c r="S6" s="14" t="s">
        <v>31</v>
      </c>
      <c r="T6" s="16" t="s">
        <v>169</v>
      </c>
      <c r="U6" s="16" t="s">
        <v>660</v>
      </c>
      <c r="V6" s="16">
        <v>1010894</v>
      </c>
      <c r="W6" s="16" t="s">
        <v>9652</v>
      </c>
      <c r="X6" s="16"/>
    </row>
    <row r="7" spans="1:24">
      <c r="A7" s="15" t="s">
        <v>219</v>
      </c>
      <c r="B7" s="15" t="s">
        <v>75</v>
      </c>
      <c r="C7" s="35" t="s">
        <v>9653</v>
      </c>
      <c r="D7" s="15" t="s">
        <v>74</v>
      </c>
      <c r="E7" s="24">
        <v>45736.534722222219</v>
      </c>
      <c r="F7" s="15">
        <v>15.3</v>
      </c>
      <c r="G7" s="37"/>
      <c r="H7" s="15"/>
      <c r="I7" s="15"/>
      <c r="J7" s="35">
        <v>27</v>
      </c>
      <c r="K7" s="35">
        <v>54</v>
      </c>
      <c r="L7" s="15"/>
      <c r="M7" s="15"/>
      <c r="N7" s="15"/>
      <c r="O7" s="15"/>
      <c r="P7" s="14">
        <f t="shared" si="0"/>
        <v>81</v>
      </c>
      <c r="Q7" s="14" t="s">
        <v>30</v>
      </c>
      <c r="R7" s="14">
        <v>110500</v>
      </c>
      <c r="S7" s="14" t="s">
        <v>31</v>
      </c>
      <c r="T7" s="16" t="s">
        <v>169</v>
      </c>
      <c r="U7" s="16" t="s">
        <v>660</v>
      </c>
      <c r="V7" s="16">
        <v>1010895</v>
      </c>
      <c r="W7" s="16" t="s">
        <v>4475</v>
      </c>
      <c r="X7" s="16"/>
    </row>
    <row r="8" spans="1:24">
      <c r="A8" s="15" t="s">
        <v>122</v>
      </c>
      <c r="B8" s="15" t="s">
        <v>62</v>
      </c>
      <c r="C8" s="35" t="s">
        <v>9654</v>
      </c>
      <c r="D8" s="15" t="s">
        <v>61</v>
      </c>
      <c r="E8" s="24">
        <v>45735.767361111109</v>
      </c>
      <c r="F8" s="15">
        <v>13</v>
      </c>
      <c r="G8" s="37"/>
      <c r="H8" s="15"/>
      <c r="I8" s="15"/>
      <c r="J8" s="35">
        <v>54</v>
      </c>
      <c r="K8" s="35">
        <v>81</v>
      </c>
      <c r="L8" s="15"/>
      <c r="M8" s="15"/>
      <c r="N8" s="15"/>
      <c r="O8" s="15"/>
      <c r="P8" s="14">
        <f t="shared" si="0"/>
        <v>135</v>
      </c>
      <c r="Q8" s="14" t="s">
        <v>30</v>
      </c>
      <c r="R8" s="14">
        <v>110507</v>
      </c>
      <c r="S8" s="14" t="s">
        <v>31</v>
      </c>
      <c r="T8" s="16" t="s">
        <v>169</v>
      </c>
      <c r="U8" s="16" t="s">
        <v>9131</v>
      </c>
      <c r="V8" s="16">
        <v>1010896</v>
      </c>
      <c r="W8" s="16" t="s">
        <v>4490</v>
      </c>
      <c r="X8" s="16"/>
    </row>
    <row r="9" spans="1:24">
      <c r="A9" s="15" t="s">
        <v>9655</v>
      </c>
      <c r="B9" s="15" t="s">
        <v>78</v>
      </c>
      <c r="C9" s="35" t="s">
        <v>9656</v>
      </c>
      <c r="D9" s="15" t="s">
        <v>88</v>
      </c>
      <c r="E9" s="24">
        <v>45736.166666666664</v>
      </c>
      <c r="F9" s="15">
        <v>10.3</v>
      </c>
      <c r="G9" s="37" t="s">
        <v>740</v>
      </c>
      <c r="H9" s="15"/>
      <c r="I9" s="15"/>
      <c r="J9" s="15"/>
      <c r="K9" s="659"/>
      <c r="L9" s="35">
        <v>54</v>
      </c>
      <c r="M9" s="35">
        <v>80</v>
      </c>
      <c r="N9" s="35">
        <v>27</v>
      </c>
      <c r="O9" s="15"/>
      <c r="P9" s="14">
        <f t="shared" si="0"/>
        <v>161</v>
      </c>
      <c r="Q9" s="17" t="s">
        <v>32</v>
      </c>
      <c r="R9" s="14">
        <v>110542</v>
      </c>
      <c r="S9" s="23" t="s">
        <v>33</v>
      </c>
      <c r="T9" s="16" t="s">
        <v>161</v>
      </c>
      <c r="U9" s="16" t="s">
        <v>90</v>
      </c>
      <c r="V9" s="16">
        <v>1010897</v>
      </c>
      <c r="W9" s="16" t="s">
        <v>4490</v>
      </c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>SUM(H3:H8)</f>
        <v>0</v>
      </c>
      <c r="I10" s="11">
        <f>SUM(I3:I8)</f>
        <v>0</v>
      </c>
      <c r="J10" s="11">
        <f>SUM(J3:J8)</f>
        <v>158</v>
      </c>
      <c r="K10" s="11">
        <f>SUM(K3:K8)</f>
        <v>362</v>
      </c>
      <c r="L10" s="11">
        <f>SUM(L9)</f>
        <v>54</v>
      </c>
      <c r="M10" s="11">
        <f>SUM(M9)</f>
        <v>80</v>
      </c>
      <c r="N10" s="11">
        <f>SUM(N9)</f>
        <v>27</v>
      </c>
      <c r="O10" s="11">
        <f>SUM(O3:O8)</f>
        <v>0</v>
      </c>
      <c r="P10" s="11">
        <f t="shared" si="0"/>
        <v>681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161</v>
      </c>
      <c r="B14" s="1564" t="s">
        <v>7193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23.25" customHeight="1">
      <c r="A15" s="4" t="s">
        <v>169</v>
      </c>
      <c r="B15" s="1564" t="s">
        <v>7194</v>
      </c>
      <c r="C15" s="1564"/>
      <c r="D15" s="1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8987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358407540350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09">
        <v>0.5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194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5447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698</v>
      </c>
      <c r="B23" s="15" t="s">
        <v>78</v>
      </c>
      <c r="C23" s="35" t="s">
        <v>9657</v>
      </c>
      <c r="D23" s="15" t="s">
        <v>932</v>
      </c>
      <c r="E23" s="24">
        <v>45736.048611111109</v>
      </c>
      <c r="F23" s="15">
        <v>10.3</v>
      </c>
      <c r="G23" s="37" t="s">
        <v>740</v>
      </c>
      <c r="H23" s="15"/>
      <c r="I23" s="15"/>
      <c r="J23" s="15"/>
      <c r="K23" s="15"/>
      <c r="L23" s="35">
        <v>101</v>
      </c>
      <c r="M23" s="35">
        <v>60</v>
      </c>
      <c r="N23" s="15"/>
      <c r="O23" s="15"/>
      <c r="P23" s="14">
        <f t="shared" ref="P23:P29" si="1">SUM(H23:O23)</f>
        <v>161</v>
      </c>
      <c r="Q23" s="17" t="s">
        <v>32</v>
      </c>
      <c r="R23" s="14">
        <v>110534</v>
      </c>
      <c r="S23" s="23" t="s">
        <v>33</v>
      </c>
      <c r="T23" s="16" t="s">
        <v>161</v>
      </c>
      <c r="U23" s="16" t="s">
        <v>90</v>
      </c>
      <c r="V23" s="16">
        <v>1010899</v>
      </c>
      <c r="W23" s="16" t="s">
        <v>4490</v>
      </c>
      <c r="X23" s="16"/>
    </row>
    <row r="24" spans="1:24">
      <c r="A24" s="15" t="s">
        <v>9544</v>
      </c>
      <c r="B24" s="15" t="s">
        <v>78</v>
      </c>
      <c r="C24" s="35" t="s">
        <v>9658</v>
      </c>
      <c r="D24" s="15" t="s">
        <v>932</v>
      </c>
      <c r="E24" s="24">
        <v>45736.048611111109</v>
      </c>
      <c r="F24" s="15">
        <v>10.3</v>
      </c>
      <c r="G24" s="37" t="s">
        <v>740</v>
      </c>
      <c r="H24" s="15"/>
      <c r="I24" s="15"/>
      <c r="J24" s="15"/>
      <c r="K24" s="15"/>
      <c r="L24" s="35">
        <v>71</v>
      </c>
      <c r="M24" s="35">
        <v>60</v>
      </c>
      <c r="N24" s="35">
        <v>30</v>
      </c>
      <c r="O24" s="15"/>
      <c r="P24" s="14">
        <f t="shared" si="1"/>
        <v>161</v>
      </c>
      <c r="Q24" s="17" t="s">
        <v>32</v>
      </c>
      <c r="R24" s="14">
        <v>110535</v>
      </c>
      <c r="S24" s="23" t="s">
        <v>33</v>
      </c>
      <c r="T24" s="16" t="s">
        <v>161</v>
      </c>
      <c r="U24" s="16" t="s">
        <v>90</v>
      </c>
      <c r="V24" s="16">
        <v>1010900</v>
      </c>
      <c r="W24" s="16" t="s">
        <v>4490</v>
      </c>
      <c r="X24" s="16"/>
    </row>
    <row r="25" spans="1:24">
      <c r="A25" s="15" t="s">
        <v>119</v>
      </c>
      <c r="B25" s="15" t="s">
        <v>78</v>
      </c>
      <c r="C25" s="35" t="s">
        <v>9659</v>
      </c>
      <c r="D25" s="15" t="s">
        <v>99</v>
      </c>
      <c r="E25" s="24">
        <v>45737.315972222219</v>
      </c>
      <c r="F25" s="15">
        <v>10.8</v>
      </c>
      <c r="G25" s="37" t="s">
        <v>740</v>
      </c>
      <c r="H25" s="15"/>
      <c r="I25" s="15"/>
      <c r="J25" s="15"/>
      <c r="K25" s="35">
        <v>80</v>
      </c>
      <c r="L25" s="35">
        <v>21</v>
      </c>
      <c r="M25" s="35">
        <v>60</v>
      </c>
      <c r="N25" s="15"/>
      <c r="O25" s="15"/>
      <c r="P25" s="14">
        <f t="shared" si="1"/>
        <v>161</v>
      </c>
      <c r="Q25" s="17" t="s">
        <v>32</v>
      </c>
      <c r="R25" s="14">
        <v>110536</v>
      </c>
      <c r="S25" s="23" t="s">
        <v>33</v>
      </c>
      <c r="T25" s="16" t="s">
        <v>100</v>
      </c>
      <c r="U25" s="16" t="s">
        <v>90</v>
      </c>
      <c r="V25" s="16">
        <v>1010901</v>
      </c>
      <c r="W25" s="16" t="s">
        <v>9660</v>
      </c>
      <c r="X25" s="16"/>
    </row>
    <row r="26" spans="1:24">
      <c r="A26" s="15" t="s">
        <v>86</v>
      </c>
      <c r="B26" s="15" t="s">
        <v>92</v>
      </c>
      <c r="C26" s="35" t="s">
        <v>9661</v>
      </c>
      <c r="D26" s="15" t="s">
        <v>159</v>
      </c>
      <c r="E26" s="24">
        <v>45736.041666666664</v>
      </c>
      <c r="F26" s="15">
        <v>10.3</v>
      </c>
      <c r="G26" s="37" t="s">
        <v>740</v>
      </c>
      <c r="H26" s="15"/>
      <c r="I26" s="15"/>
      <c r="J26" s="15"/>
      <c r="K26" s="15"/>
      <c r="L26" s="35">
        <v>41</v>
      </c>
      <c r="M26" s="35">
        <v>60</v>
      </c>
      <c r="N26" s="35">
        <v>60</v>
      </c>
      <c r="O26" s="15"/>
      <c r="P26" s="14">
        <f t="shared" si="1"/>
        <v>161</v>
      </c>
      <c r="Q26" s="17" t="s">
        <v>32</v>
      </c>
      <c r="R26" s="14">
        <v>110537</v>
      </c>
      <c r="S26" s="23" t="s">
        <v>33</v>
      </c>
      <c r="T26" s="16" t="s">
        <v>161</v>
      </c>
      <c r="U26" s="16" t="s">
        <v>90</v>
      </c>
      <c r="V26" s="16">
        <v>1010902</v>
      </c>
      <c r="W26" s="16" t="s">
        <v>4490</v>
      </c>
      <c r="X26" s="16"/>
    </row>
    <row r="27" spans="1:24">
      <c r="A27" s="15" t="s">
        <v>558</v>
      </c>
      <c r="B27" s="15" t="s">
        <v>92</v>
      </c>
      <c r="C27" s="35" t="s">
        <v>9662</v>
      </c>
      <c r="D27" s="15" t="s">
        <v>159</v>
      </c>
      <c r="E27" s="24">
        <v>45736.041666666664</v>
      </c>
      <c r="F27" s="15">
        <v>10.3</v>
      </c>
      <c r="G27" s="37" t="s">
        <v>160</v>
      </c>
      <c r="H27" s="15"/>
      <c r="I27" s="15"/>
      <c r="J27" s="15"/>
      <c r="K27" s="15"/>
      <c r="L27" s="15"/>
      <c r="M27" s="35">
        <v>101</v>
      </c>
      <c r="N27" s="35">
        <v>60</v>
      </c>
      <c r="O27" s="15"/>
      <c r="P27" s="14">
        <f t="shared" si="1"/>
        <v>161</v>
      </c>
      <c r="Q27" s="17" t="s">
        <v>32</v>
      </c>
      <c r="R27" s="14">
        <v>110538</v>
      </c>
      <c r="S27" s="23" t="s">
        <v>33</v>
      </c>
      <c r="T27" s="16" t="s">
        <v>161</v>
      </c>
      <c r="U27" s="16" t="s">
        <v>90</v>
      </c>
      <c r="V27" s="16">
        <v>1010903</v>
      </c>
      <c r="W27" s="16" t="s">
        <v>4490</v>
      </c>
      <c r="X27" s="16"/>
    </row>
    <row r="28" spans="1:24">
      <c r="A28" s="15" t="s">
        <v>1141</v>
      </c>
      <c r="B28" s="15" t="s">
        <v>92</v>
      </c>
      <c r="C28" s="35" t="s">
        <v>9663</v>
      </c>
      <c r="D28" s="15" t="s">
        <v>159</v>
      </c>
      <c r="E28" s="24">
        <v>45736.041666666664</v>
      </c>
      <c r="F28" s="15">
        <v>10.3</v>
      </c>
      <c r="G28" s="37" t="s">
        <v>160</v>
      </c>
      <c r="H28" s="15"/>
      <c r="I28" s="15"/>
      <c r="J28" s="15"/>
      <c r="K28" s="15"/>
      <c r="L28" s="15"/>
      <c r="M28" s="35">
        <v>101</v>
      </c>
      <c r="N28" s="35">
        <v>60</v>
      </c>
      <c r="O28" s="15"/>
      <c r="P28" s="14">
        <f t="shared" si="1"/>
        <v>161</v>
      </c>
      <c r="Q28" s="17" t="s">
        <v>32</v>
      </c>
      <c r="R28" s="14">
        <v>110539</v>
      </c>
      <c r="S28" s="23" t="s">
        <v>33</v>
      </c>
      <c r="T28" s="16" t="s">
        <v>161</v>
      </c>
      <c r="U28" s="16" t="s">
        <v>90</v>
      </c>
      <c r="V28" s="16">
        <v>1010904</v>
      </c>
      <c r="W28" s="16" t="s">
        <v>4490</v>
      </c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1"/>
        <v>0</v>
      </c>
      <c r="Q29" s="14"/>
      <c r="R29" s="14"/>
      <c r="S29" s="14"/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2">SUM(H23:H29)</f>
        <v>0</v>
      </c>
      <c r="I30" s="11">
        <f t="shared" si="2"/>
        <v>0</v>
      </c>
      <c r="J30" s="11">
        <f t="shared" si="2"/>
        <v>0</v>
      </c>
      <c r="K30" s="11">
        <f t="shared" si="2"/>
        <v>80</v>
      </c>
      <c r="L30" s="11">
        <f t="shared" si="2"/>
        <v>234</v>
      </c>
      <c r="M30" s="11">
        <f t="shared" si="2"/>
        <v>442</v>
      </c>
      <c r="N30" s="11">
        <f t="shared" si="2"/>
        <v>210</v>
      </c>
      <c r="O30" s="11">
        <f t="shared" si="2"/>
        <v>0</v>
      </c>
      <c r="P30" s="11">
        <f t="shared" si="2"/>
        <v>966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8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100</v>
      </c>
      <c r="B34" s="1564" t="s">
        <v>7193</v>
      </c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 ht="23.25" customHeight="1">
      <c r="A35" s="4" t="s">
        <v>161</v>
      </c>
      <c r="B35" s="1564" t="s">
        <v>7194</v>
      </c>
      <c r="C35" s="1564"/>
      <c r="D35" s="242"/>
      <c r="E35" s="4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5" t="s">
        <v>42</v>
      </c>
      <c r="B36" s="1772" t="s">
        <v>3097</v>
      </c>
      <c r="C36" s="1772"/>
      <c r="D36" s="1"/>
      <c r="E36" s="1"/>
    </row>
    <row r="37" spans="1:24">
      <c r="A37" s="5" t="s">
        <v>42</v>
      </c>
      <c r="B37" s="1772"/>
      <c r="C37" s="1772"/>
    </row>
    <row r="38" spans="1:24">
      <c r="A38" s="5" t="s">
        <v>43</v>
      </c>
      <c r="B38" s="1566">
        <v>358400393570</v>
      </c>
      <c r="C38" s="1565"/>
      <c r="D38" s="1"/>
      <c r="E38" s="1"/>
    </row>
    <row r="39" spans="1:24">
      <c r="A39" s="5" t="s">
        <v>44</v>
      </c>
      <c r="B39" s="1809">
        <v>0.66666666666666663</v>
      </c>
      <c r="C39" s="1772"/>
      <c r="D39" s="1"/>
      <c r="E39" s="1"/>
    </row>
    <row r="41" spans="1:24" ht="23.25" customHeight="1">
      <c r="A41" s="1559" t="s">
        <v>205</v>
      </c>
      <c r="B41" s="1559"/>
      <c r="C41" s="1559"/>
      <c r="D41" s="1559"/>
      <c r="E41" s="1559"/>
      <c r="F41" s="1559"/>
      <c r="G41" s="7"/>
      <c r="H41" s="1559" t="s">
        <v>346</v>
      </c>
      <c r="I41" s="1559"/>
      <c r="J41" s="1559"/>
      <c r="K41" s="1559"/>
      <c r="L41" s="1559"/>
      <c r="M41" s="1559"/>
      <c r="N41" s="1559"/>
      <c r="O41" s="1559"/>
      <c r="P41" s="1559"/>
      <c r="Q41" s="1560" t="s">
        <v>5447</v>
      </c>
      <c r="R41" s="1561"/>
      <c r="S41" s="1561"/>
      <c r="T41" s="1561"/>
      <c r="U41" s="1561"/>
      <c r="V41" s="1561"/>
      <c r="W41" s="1561"/>
      <c r="X41" s="1561"/>
    </row>
    <row r="42" spans="1:24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15" t="s">
        <v>1303</v>
      </c>
      <c r="B43" s="15" t="s">
        <v>92</v>
      </c>
      <c r="C43" s="35" t="s">
        <v>9664</v>
      </c>
      <c r="D43" s="15" t="s">
        <v>620</v>
      </c>
      <c r="E43" s="188">
        <v>45736.989583333336</v>
      </c>
      <c r="F43" s="15">
        <v>10.3</v>
      </c>
      <c r="G43" s="37" t="s">
        <v>740</v>
      </c>
      <c r="H43" s="15"/>
      <c r="I43" s="15"/>
      <c r="J43" s="15"/>
      <c r="K43" s="15"/>
      <c r="L43" s="35">
        <v>54</v>
      </c>
      <c r="M43" s="35">
        <v>80</v>
      </c>
      <c r="N43" s="35">
        <v>27</v>
      </c>
      <c r="O43" s="15"/>
      <c r="P43" s="14">
        <f t="shared" ref="P43:P48" si="3">SUM(H43:O43)</f>
        <v>161</v>
      </c>
      <c r="Q43" s="17" t="s">
        <v>32</v>
      </c>
      <c r="R43" s="14">
        <v>110541</v>
      </c>
      <c r="S43" s="23" t="s">
        <v>33</v>
      </c>
      <c r="T43" s="16" t="s">
        <v>161</v>
      </c>
      <c r="U43" s="16" t="s">
        <v>90</v>
      </c>
      <c r="V43" s="16">
        <v>1010909</v>
      </c>
      <c r="W43" s="16" t="s">
        <v>9665</v>
      </c>
      <c r="X43" s="16"/>
    </row>
    <row r="44" spans="1:24">
      <c r="A44" s="15" t="s">
        <v>4752</v>
      </c>
      <c r="B44" s="15" t="s">
        <v>78</v>
      </c>
      <c r="C44" s="35" t="s">
        <v>9666</v>
      </c>
      <c r="D44" s="15" t="s">
        <v>99</v>
      </c>
      <c r="E44" s="24">
        <v>45737.315972222219</v>
      </c>
      <c r="F44" s="15">
        <v>10.8</v>
      </c>
      <c r="G44" s="37"/>
      <c r="H44" s="15"/>
      <c r="I44" s="15"/>
      <c r="J44" s="15"/>
      <c r="K44" s="35">
        <v>161</v>
      </c>
      <c r="L44" s="15"/>
      <c r="M44" s="15"/>
      <c r="N44" s="15"/>
      <c r="O44" s="15"/>
      <c r="P44" s="14">
        <f t="shared" si="3"/>
        <v>161</v>
      </c>
      <c r="Q44" s="17" t="s">
        <v>32</v>
      </c>
      <c r="R44" s="14">
        <v>110529</v>
      </c>
      <c r="S44" s="23" t="s">
        <v>33</v>
      </c>
      <c r="T44" s="16" t="s">
        <v>100</v>
      </c>
      <c r="U44" s="16" t="s">
        <v>90</v>
      </c>
      <c r="V44" s="16">
        <v>1010906</v>
      </c>
      <c r="W44" s="16" t="s">
        <v>9660</v>
      </c>
      <c r="X44" s="16"/>
    </row>
    <row r="45" spans="1:24">
      <c r="A45" s="15" t="s">
        <v>9655</v>
      </c>
      <c r="B45" s="15" t="s">
        <v>92</v>
      </c>
      <c r="C45" s="35" t="s">
        <v>9667</v>
      </c>
      <c r="D45" s="15" t="s">
        <v>620</v>
      </c>
      <c r="E45" s="188">
        <v>45736.989583333336</v>
      </c>
      <c r="F45" s="15">
        <v>10.3</v>
      </c>
      <c r="G45" s="37" t="s">
        <v>740</v>
      </c>
      <c r="H45" s="15"/>
      <c r="I45" s="15"/>
      <c r="J45" s="15"/>
      <c r="K45" s="15"/>
      <c r="L45" s="35">
        <v>54</v>
      </c>
      <c r="M45" s="272">
        <v>80</v>
      </c>
      <c r="N45" s="35">
        <v>27</v>
      </c>
      <c r="O45" s="15"/>
      <c r="P45" s="14">
        <f t="shared" si="3"/>
        <v>161</v>
      </c>
      <c r="Q45" s="17" t="s">
        <v>32</v>
      </c>
      <c r="R45" s="14">
        <v>110543</v>
      </c>
      <c r="S45" s="23" t="s">
        <v>33</v>
      </c>
      <c r="T45" s="16" t="s">
        <v>161</v>
      </c>
      <c r="U45" s="16" t="s">
        <v>90</v>
      </c>
      <c r="V45" s="16">
        <v>1010910</v>
      </c>
      <c r="W45" s="16" t="s">
        <v>9665</v>
      </c>
      <c r="X45" s="16"/>
    </row>
    <row r="46" spans="1:24">
      <c r="A46" s="15" t="s">
        <v>86</v>
      </c>
      <c r="B46" s="15" t="s">
        <v>92</v>
      </c>
      <c r="C46" s="35" t="s">
        <v>9668</v>
      </c>
      <c r="D46" s="15" t="s">
        <v>159</v>
      </c>
      <c r="E46" s="24">
        <v>45737.041666666664</v>
      </c>
      <c r="F46" s="15">
        <v>10.3</v>
      </c>
      <c r="G46" s="37"/>
      <c r="H46" s="15"/>
      <c r="I46" s="15"/>
      <c r="J46" s="15"/>
      <c r="K46" s="35">
        <v>161</v>
      </c>
      <c r="L46" s="15"/>
      <c r="M46" s="15"/>
      <c r="N46" s="15"/>
      <c r="O46" s="15"/>
      <c r="P46" s="14">
        <f t="shared" si="3"/>
        <v>161</v>
      </c>
      <c r="Q46" s="17" t="s">
        <v>32</v>
      </c>
      <c r="R46" s="14">
        <v>110544</v>
      </c>
      <c r="S46" s="23" t="s">
        <v>33</v>
      </c>
      <c r="T46" s="16" t="s">
        <v>161</v>
      </c>
      <c r="U46" s="16" t="s">
        <v>90</v>
      </c>
      <c r="V46" s="16">
        <v>1010907</v>
      </c>
      <c r="W46" s="16" t="s">
        <v>9665</v>
      </c>
      <c r="X46" s="16"/>
    </row>
    <row r="47" spans="1:24" ht="26.25">
      <c r="A47" s="15" t="s">
        <v>119</v>
      </c>
      <c r="B47" s="15" t="s">
        <v>92</v>
      </c>
      <c r="C47" s="35" t="s">
        <v>9669</v>
      </c>
      <c r="D47" s="15" t="s">
        <v>94</v>
      </c>
      <c r="E47" s="660">
        <v>45737.760416666664</v>
      </c>
      <c r="F47" s="15">
        <v>10.3</v>
      </c>
      <c r="G47" s="37" t="s">
        <v>740</v>
      </c>
      <c r="H47" s="15"/>
      <c r="I47" s="15"/>
      <c r="J47" s="15"/>
      <c r="K47" s="35">
        <v>74</v>
      </c>
      <c r="L47" s="35">
        <v>60</v>
      </c>
      <c r="M47" s="15">
        <v>27</v>
      </c>
      <c r="N47" s="15"/>
      <c r="O47" s="15"/>
      <c r="P47" s="14">
        <f t="shared" si="3"/>
        <v>161</v>
      </c>
      <c r="Q47" s="17" t="s">
        <v>32</v>
      </c>
      <c r="R47" s="14">
        <v>110540</v>
      </c>
      <c r="S47" s="23" t="s">
        <v>33</v>
      </c>
      <c r="T47" s="16" t="s">
        <v>161</v>
      </c>
      <c r="U47" s="16" t="s">
        <v>90</v>
      </c>
      <c r="V47" s="16" t="s">
        <v>9670</v>
      </c>
      <c r="W47" s="16" t="s">
        <v>9665</v>
      </c>
      <c r="X47" s="16"/>
    </row>
    <row r="48" spans="1:24">
      <c r="A48" s="15"/>
      <c r="B48" s="15"/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>
        <f t="shared" si="3"/>
        <v>0</v>
      </c>
      <c r="Q48" s="14"/>
      <c r="R48" s="14"/>
      <c r="S48" s="14"/>
      <c r="T48" s="16"/>
      <c r="U48" s="16"/>
      <c r="V48" s="16"/>
      <c r="W48" s="16"/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4">SUM(H43:H48)</f>
        <v>0</v>
      </c>
      <c r="I49" s="11">
        <f t="shared" si="4"/>
        <v>0</v>
      </c>
      <c r="J49" s="11">
        <f t="shared" si="4"/>
        <v>0</v>
      </c>
      <c r="K49" s="11">
        <f t="shared" si="4"/>
        <v>396</v>
      </c>
      <c r="L49" s="11">
        <f t="shared" si="4"/>
        <v>168</v>
      </c>
      <c r="M49" s="11">
        <f t="shared" si="4"/>
        <v>187</v>
      </c>
      <c r="N49" s="11">
        <f t="shared" si="4"/>
        <v>54</v>
      </c>
      <c r="O49" s="11">
        <f t="shared" si="4"/>
        <v>0</v>
      </c>
      <c r="P49" s="11">
        <f t="shared" si="4"/>
        <v>805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100</v>
      </c>
      <c r="B53" s="1564" t="s">
        <v>7193</v>
      </c>
      <c r="C53" s="1564"/>
      <c r="D53" s="242"/>
      <c r="E53" s="41" t="s">
        <v>8995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4" t="s">
        <v>161</v>
      </c>
      <c r="B54" s="1564" t="s">
        <v>7194</v>
      </c>
      <c r="C54" s="1564"/>
      <c r="D54" s="242"/>
      <c r="E54" s="4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772" t="s">
        <v>9671</v>
      </c>
      <c r="C55" s="177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5" t="s">
        <v>42</v>
      </c>
      <c r="B56" s="1772"/>
      <c r="C56" s="177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4">
      <c r="A57" s="5" t="s">
        <v>43</v>
      </c>
      <c r="B57" s="1566">
        <v>358504730829</v>
      </c>
      <c r="C57" s="156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4">
      <c r="A58" s="5" t="s">
        <v>44</v>
      </c>
      <c r="B58" s="1809">
        <v>0.66666666666666663</v>
      </c>
      <c r="C58" s="177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61" spans="1:24" ht="23.25" customHeight="1">
      <c r="A61" s="1559" t="s">
        <v>155</v>
      </c>
      <c r="B61" s="1559"/>
      <c r="C61" s="1559"/>
      <c r="D61" s="1559"/>
      <c r="E61" s="1559"/>
      <c r="F61" s="1559"/>
      <c r="G61" s="7"/>
      <c r="H61" s="1559" t="s">
        <v>346</v>
      </c>
      <c r="I61" s="1559"/>
      <c r="J61" s="1559"/>
      <c r="K61" s="1559"/>
      <c r="L61" s="1559"/>
      <c r="M61" s="1559"/>
      <c r="N61" s="1559"/>
      <c r="O61" s="1559"/>
      <c r="P61" s="1559"/>
      <c r="Q61" s="1560" t="s">
        <v>8384</v>
      </c>
      <c r="R61" s="1561"/>
      <c r="S61" s="1561"/>
      <c r="T61" s="1561"/>
      <c r="U61" s="1561"/>
      <c r="V61" s="1561"/>
      <c r="W61" s="1561"/>
      <c r="X61" s="1561"/>
    </row>
    <row r="62" spans="1:24" ht="26.25">
      <c r="A62" s="8" t="s">
        <v>3</v>
      </c>
      <c r="B62" s="8" t="s">
        <v>4</v>
      </c>
      <c r="C62" s="8" t="s">
        <v>5</v>
      </c>
      <c r="D62" s="8" t="s">
        <v>6</v>
      </c>
      <c r="E62" s="8" t="s">
        <v>7</v>
      </c>
      <c r="F62" s="8" t="s">
        <v>8</v>
      </c>
      <c r="G62" s="33" t="s">
        <v>10</v>
      </c>
      <c r="H62" s="9" t="s">
        <v>11</v>
      </c>
      <c r="I62" s="9" t="s">
        <v>12</v>
      </c>
      <c r="J62" s="9" t="s">
        <v>13</v>
      </c>
      <c r="K62" s="9" t="s">
        <v>14</v>
      </c>
      <c r="L62" s="9" t="s">
        <v>15</v>
      </c>
      <c r="M62" s="9" t="s">
        <v>16</v>
      </c>
      <c r="N62" s="9" t="s">
        <v>17</v>
      </c>
      <c r="O62" s="10" t="s">
        <v>18</v>
      </c>
      <c r="P62" s="8" t="s">
        <v>19</v>
      </c>
      <c r="Q62" s="8" t="s">
        <v>20</v>
      </c>
      <c r="R62" s="8" t="s">
        <v>9</v>
      </c>
      <c r="S62" s="8" t="s">
        <v>21</v>
      </c>
      <c r="T62" s="8" t="s">
        <v>24</v>
      </c>
      <c r="U62" s="8" t="s">
        <v>25</v>
      </c>
      <c r="V62" s="8" t="s">
        <v>26</v>
      </c>
      <c r="W62" s="8" t="s">
        <v>27</v>
      </c>
      <c r="X62" s="8" t="s">
        <v>28</v>
      </c>
    </row>
    <row r="63" spans="1:24">
      <c r="A63" s="377" t="s">
        <v>142</v>
      </c>
      <c r="B63" s="15" t="s">
        <v>72</v>
      </c>
      <c r="C63" s="35" t="s">
        <v>9672</v>
      </c>
      <c r="D63" s="15" t="s">
        <v>71</v>
      </c>
      <c r="E63" s="24">
        <v>45736.753472222219</v>
      </c>
      <c r="F63" s="15">
        <v>14.5</v>
      </c>
      <c r="G63" s="37" t="s">
        <v>160</v>
      </c>
      <c r="H63" s="15"/>
      <c r="I63" s="15"/>
      <c r="J63" s="15"/>
      <c r="K63" s="15"/>
      <c r="L63" s="15"/>
      <c r="M63" s="15">
        <v>68</v>
      </c>
      <c r="N63" s="15">
        <v>66</v>
      </c>
      <c r="O63" s="35">
        <v>27</v>
      </c>
      <c r="P63" s="14">
        <f>SUM(H63:O63)</f>
        <v>161</v>
      </c>
      <c r="Q63" s="14" t="s">
        <v>30</v>
      </c>
      <c r="R63" s="14">
        <v>110530</v>
      </c>
      <c r="S63" s="14" t="s">
        <v>33</v>
      </c>
      <c r="T63" s="16" t="s">
        <v>169</v>
      </c>
      <c r="U63" s="16"/>
      <c r="V63" s="16">
        <v>1010913</v>
      </c>
      <c r="W63" s="16" t="s">
        <v>9673</v>
      </c>
      <c r="X63" s="16"/>
    </row>
    <row r="64" spans="1:24">
      <c r="A64" s="377" t="s">
        <v>142</v>
      </c>
      <c r="B64" s="15" t="s">
        <v>72</v>
      </c>
      <c r="C64" s="35" t="s">
        <v>9674</v>
      </c>
      <c r="D64" s="15" t="s">
        <v>71</v>
      </c>
      <c r="E64" s="24">
        <v>45736.753472222219</v>
      </c>
      <c r="F64" s="15">
        <v>14.5</v>
      </c>
      <c r="G64" s="37" t="s">
        <v>740</v>
      </c>
      <c r="H64" s="15"/>
      <c r="I64" s="15"/>
      <c r="J64" s="15"/>
      <c r="K64" s="35">
        <v>54</v>
      </c>
      <c r="L64" s="35">
        <v>53</v>
      </c>
      <c r="M64" s="15">
        <v>54</v>
      </c>
      <c r="N64" s="15"/>
      <c r="O64" s="15"/>
      <c r="P64" s="14">
        <f>SUM(H64:O64)</f>
        <v>161</v>
      </c>
      <c r="Q64" s="14" t="s">
        <v>30</v>
      </c>
      <c r="R64" s="14">
        <v>110531</v>
      </c>
      <c r="S64" s="14" t="s">
        <v>33</v>
      </c>
      <c r="T64" s="16" t="s">
        <v>169</v>
      </c>
      <c r="U64" s="16"/>
      <c r="V64" s="16">
        <v>1010914</v>
      </c>
      <c r="W64" s="16" t="s">
        <v>9673</v>
      </c>
      <c r="X64" s="16"/>
    </row>
    <row r="65" spans="1:24">
      <c r="A65" s="15" t="s">
        <v>9675</v>
      </c>
      <c r="B65" s="15" t="s">
        <v>2047</v>
      </c>
      <c r="C65" s="35" t="s">
        <v>9676</v>
      </c>
      <c r="D65" s="15" t="s">
        <v>9588</v>
      </c>
      <c r="E65" s="24">
        <v>45737.121527777781</v>
      </c>
      <c r="F65" s="15">
        <v>10.8</v>
      </c>
      <c r="G65" s="37"/>
      <c r="H65" s="15"/>
      <c r="I65" s="15"/>
      <c r="J65" s="15"/>
      <c r="K65" s="35">
        <v>54</v>
      </c>
      <c r="L65" s="35">
        <v>107</v>
      </c>
      <c r="M65" s="15"/>
      <c r="N65" s="15"/>
      <c r="O65" s="15"/>
      <c r="P65" s="14">
        <f>SUM(H65:O65)</f>
        <v>161</v>
      </c>
      <c r="Q65" s="17" t="s">
        <v>32</v>
      </c>
      <c r="R65" s="14">
        <v>110545</v>
      </c>
      <c r="S65" s="23" t="s">
        <v>33</v>
      </c>
      <c r="T65" s="16" t="s">
        <v>100</v>
      </c>
      <c r="U65" s="16" t="s">
        <v>90</v>
      </c>
      <c r="V65" s="16">
        <v>1010915</v>
      </c>
      <c r="W65" s="16" t="s">
        <v>9677</v>
      </c>
      <c r="X65" s="16"/>
    </row>
    <row r="66" spans="1:24">
      <c r="A66" s="15" t="s">
        <v>113</v>
      </c>
      <c r="B66" s="15" t="s">
        <v>65</v>
      </c>
      <c r="C66" s="35" t="s">
        <v>9678</v>
      </c>
      <c r="D66" s="15" t="s">
        <v>64</v>
      </c>
      <c r="E66" s="24">
        <v>45736.513888888891</v>
      </c>
      <c r="F66" s="15">
        <v>14.8</v>
      </c>
      <c r="G66" s="37"/>
      <c r="H66" s="15"/>
      <c r="I66" s="15"/>
      <c r="J66" s="15"/>
      <c r="K66" s="15"/>
      <c r="L66" s="35">
        <v>81</v>
      </c>
      <c r="M66" s="15"/>
      <c r="N66" s="15"/>
      <c r="O66" s="15"/>
      <c r="P66" s="14">
        <f>SUM(H66:O66)</f>
        <v>81</v>
      </c>
      <c r="Q66" s="14" t="s">
        <v>30</v>
      </c>
      <c r="R66" s="14">
        <v>105663</v>
      </c>
      <c r="S66" s="14" t="s">
        <v>31</v>
      </c>
      <c r="T66" s="16" t="s">
        <v>169</v>
      </c>
      <c r="U66" s="16" t="s">
        <v>90</v>
      </c>
      <c r="V66" s="16">
        <v>1010916</v>
      </c>
      <c r="W66" s="16" t="s">
        <v>4475</v>
      </c>
      <c r="X66" s="16"/>
    </row>
    <row r="67" spans="1:24">
      <c r="A67" s="15"/>
      <c r="B67" s="15"/>
      <c r="C67" s="15"/>
      <c r="D67" s="15"/>
      <c r="E67" s="24"/>
      <c r="F67" s="15"/>
      <c r="G67" s="37"/>
      <c r="H67" s="15"/>
      <c r="I67" s="15"/>
      <c r="J67" s="15"/>
      <c r="K67" s="15"/>
      <c r="L67" s="15"/>
      <c r="M67" s="15"/>
      <c r="N67" s="15"/>
      <c r="O67" s="15"/>
      <c r="P67" s="14"/>
      <c r="Q67" s="14"/>
      <c r="R67" s="14"/>
      <c r="S67" s="14" t="s">
        <v>31</v>
      </c>
      <c r="T67" s="16"/>
      <c r="U67" s="16"/>
      <c r="V67" s="16"/>
      <c r="W67" s="16"/>
      <c r="X67" s="16"/>
    </row>
    <row r="68" spans="1:24">
      <c r="A68" s="15"/>
      <c r="B68" s="15"/>
      <c r="C68" s="15"/>
      <c r="D68" s="15"/>
      <c r="E68" s="15"/>
      <c r="F68" s="15"/>
      <c r="G68" s="37"/>
      <c r="H68" s="15"/>
      <c r="I68" s="15"/>
      <c r="J68" s="15"/>
      <c r="K68" s="15"/>
      <c r="L68" s="15"/>
      <c r="M68" s="15"/>
      <c r="N68" s="15"/>
      <c r="O68" s="15"/>
      <c r="P68" s="14"/>
      <c r="Q68" s="14"/>
      <c r="R68" s="14"/>
      <c r="S68" s="14" t="s">
        <v>31</v>
      </c>
      <c r="T68" s="16"/>
      <c r="U68" s="16"/>
      <c r="V68" s="16"/>
      <c r="W68" s="16"/>
      <c r="X68" s="16"/>
    </row>
    <row r="69" spans="1:24">
      <c r="A69" s="11" t="s">
        <v>19</v>
      </c>
      <c r="B69" s="7"/>
      <c r="C69" s="7"/>
      <c r="D69" s="7"/>
      <c r="E69" s="11"/>
      <c r="F69" s="7"/>
      <c r="G69" s="7"/>
      <c r="H69" s="11">
        <f t="shared" ref="H69:P69" si="5">SUM(H63:H68)</f>
        <v>0</v>
      </c>
      <c r="I69" s="11">
        <f t="shared" si="5"/>
        <v>0</v>
      </c>
      <c r="J69" s="11">
        <f t="shared" si="5"/>
        <v>0</v>
      </c>
      <c r="K69" s="11">
        <f t="shared" si="5"/>
        <v>108</v>
      </c>
      <c r="L69" s="11">
        <f t="shared" si="5"/>
        <v>241</v>
      </c>
      <c r="M69" s="11">
        <f t="shared" si="5"/>
        <v>122</v>
      </c>
      <c r="N69" s="11">
        <f t="shared" si="5"/>
        <v>66</v>
      </c>
      <c r="O69" s="11">
        <f t="shared" si="5"/>
        <v>27</v>
      </c>
      <c r="P69" s="11">
        <f t="shared" si="5"/>
        <v>564</v>
      </c>
      <c r="Q69" s="12"/>
      <c r="R69" s="12"/>
      <c r="S69" s="12"/>
      <c r="T69" s="12"/>
      <c r="U69" s="12"/>
      <c r="V69" s="12"/>
      <c r="W69" s="12"/>
      <c r="X69" s="12"/>
    </row>
    <row r="70" spans="1:24" ht="26.25">
      <c r="A70" s="412" t="s">
        <v>9679</v>
      </c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166" t="s">
        <v>34</v>
      </c>
      <c r="B71" s="1562"/>
      <c r="C71" s="1562"/>
      <c r="D71" s="1562"/>
      <c r="E71" s="1"/>
      <c r="F71" s="1"/>
      <c r="G71" s="1"/>
      <c r="H71" s="1"/>
      <c r="I71" s="1"/>
      <c r="J71" s="1563"/>
      <c r="K71" s="1563"/>
      <c r="L71" s="156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 ht="18">
      <c r="A72" s="187" t="s">
        <v>35</v>
      </c>
      <c r="B72" s="186" t="s">
        <v>36</v>
      </c>
      <c r="C72" s="239" t="s">
        <v>37</v>
      </c>
      <c r="D72" s="24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4" t="s">
        <v>169</v>
      </c>
      <c r="B73" s="1564" t="s">
        <v>7193</v>
      </c>
      <c r="C73" s="1564"/>
      <c r="D73" s="242"/>
      <c r="E73" s="41" t="s">
        <v>8995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 ht="23.25" customHeight="1">
      <c r="A74" s="4" t="s">
        <v>100</v>
      </c>
      <c r="B74" s="1564" t="s">
        <v>7194</v>
      </c>
      <c r="C74" s="1564"/>
      <c r="D74" s="1"/>
      <c r="E74" s="4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5" t="s">
        <v>42</v>
      </c>
      <c r="B75" s="1772" t="s">
        <v>8739</v>
      </c>
      <c r="C75" s="177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4">
      <c r="A76" s="5" t="s">
        <v>42</v>
      </c>
      <c r="B76" s="1772"/>
      <c r="C76" s="177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4">
      <c r="A77" s="5" t="s">
        <v>43</v>
      </c>
      <c r="B77" s="1566">
        <v>358405120586</v>
      </c>
      <c r="C77" s="156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4">
      <c r="A78" s="5" t="s">
        <v>44</v>
      </c>
      <c r="B78" s="1772" t="s">
        <v>7057</v>
      </c>
      <c r="C78" s="177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</sheetData>
  <mergeCells count="44">
    <mergeCell ref="B73:C73"/>
    <mergeCell ref="B75:C75"/>
    <mergeCell ref="B76:C76"/>
    <mergeCell ref="B77:C77"/>
    <mergeCell ref="B78:C78"/>
    <mergeCell ref="B74:C74"/>
    <mergeCell ref="B58:C58"/>
    <mergeCell ref="A61:F61"/>
    <mergeCell ref="H61:P61"/>
    <mergeCell ref="Q61:X61"/>
    <mergeCell ref="B71:D71"/>
    <mergeCell ref="J71:L71"/>
    <mergeCell ref="H41:P41"/>
    <mergeCell ref="Q41:X41"/>
    <mergeCell ref="B51:D51"/>
    <mergeCell ref="J51:L51"/>
    <mergeCell ref="B53:C53"/>
    <mergeCell ref="Q21:X21"/>
    <mergeCell ref="B32:D32"/>
    <mergeCell ref="J32:L32"/>
    <mergeCell ref="B34:C34"/>
    <mergeCell ref="B36:C36"/>
    <mergeCell ref="H21:P21"/>
    <mergeCell ref="B35:C35"/>
    <mergeCell ref="H1:P1"/>
    <mergeCell ref="Q1:X1"/>
    <mergeCell ref="B12:D12"/>
    <mergeCell ref="J12:L12"/>
    <mergeCell ref="B16:C16"/>
    <mergeCell ref="B15:C15"/>
    <mergeCell ref="B14:C14"/>
    <mergeCell ref="A1:F1"/>
    <mergeCell ref="B17:C17"/>
    <mergeCell ref="B18:C18"/>
    <mergeCell ref="B19:C19"/>
    <mergeCell ref="A21:F21"/>
    <mergeCell ref="B38:C38"/>
    <mergeCell ref="B57:C57"/>
    <mergeCell ref="B39:C39"/>
    <mergeCell ref="B37:C37"/>
    <mergeCell ref="A41:F41"/>
    <mergeCell ref="B55:C55"/>
    <mergeCell ref="B56:C56"/>
    <mergeCell ref="B54:C54"/>
  </mergeCells>
  <pageMargins left="0.7" right="0.7" top="0.75" bottom="0.75" header="0.3" footer="0.3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4B31-96A3-42F2-97CE-5046AE248A63}">
  <sheetPr>
    <tabColor theme="7" tint="0.39997558519241921"/>
  </sheetPr>
  <dimension ref="A1:X52"/>
  <sheetViews>
    <sheetView workbookViewId="0">
      <selection activeCell="K26" sqref="K2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" customWidth="1"/>
    <col min="19" max="19" width="9.140625" bestFit="1" customWidth="1"/>
    <col min="20" max="20" width="16.28515625" customWidth="1"/>
    <col min="23" max="23" width="17.5703125" customWidth="1"/>
  </cols>
  <sheetData>
    <row r="1" spans="1:24" ht="23.25">
      <c r="A1" s="1559" t="s">
        <v>9680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9681</v>
      </c>
      <c r="D3" s="15" t="s">
        <v>56</v>
      </c>
      <c r="E3" s="24">
        <v>45732.253472222219</v>
      </c>
      <c r="F3" s="15">
        <v>10.3</v>
      </c>
      <c r="G3" s="37"/>
      <c r="H3" s="15"/>
      <c r="I3" s="15"/>
      <c r="J3" s="35">
        <v>252</v>
      </c>
      <c r="K3" s="35">
        <v>210</v>
      </c>
      <c r="L3" s="15"/>
      <c r="M3" s="15"/>
      <c r="N3" s="15"/>
      <c r="O3" s="15"/>
      <c r="P3" s="14">
        <f t="shared" ref="P3:P8" si="0">SUM(H3:O3)</f>
        <v>462</v>
      </c>
      <c r="Q3" s="14" t="s">
        <v>30</v>
      </c>
      <c r="R3" s="14">
        <v>110428</v>
      </c>
      <c r="S3" s="14" t="s">
        <v>31</v>
      </c>
      <c r="T3" s="16" t="s">
        <v>169</v>
      </c>
      <c r="U3" s="16" t="s">
        <v>90</v>
      </c>
      <c r="V3" s="16">
        <v>1010817</v>
      </c>
      <c r="W3" s="16" t="s">
        <v>4519</v>
      </c>
      <c r="X3" s="16" t="s">
        <v>8018</v>
      </c>
    </row>
    <row r="4" spans="1:24">
      <c r="A4" s="15" t="s">
        <v>8837</v>
      </c>
      <c r="B4" s="15" t="s">
        <v>57</v>
      </c>
      <c r="C4" s="15" t="s">
        <v>9682</v>
      </c>
      <c r="D4" s="15" t="s">
        <v>56</v>
      </c>
      <c r="E4" s="24">
        <v>45733.253472222219</v>
      </c>
      <c r="F4" s="15">
        <v>10.3</v>
      </c>
      <c r="G4" s="37"/>
      <c r="H4" s="15"/>
      <c r="I4" s="15"/>
      <c r="J4" s="35">
        <v>5</v>
      </c>
      <c r="K4" s="35">
        <v>76</v>
      </c>
      <c r="L4" s="15"/>
      <c r="M4" s="15"/>
      <c r="N4" s="15"/>
      <c r="O4" s="15"/>
      <c r="P4" s="14">
        <f t="shared" si="0"/>
        <v>81</v>
      </c>
      <c r="Q4" s="14" t="s">
        <v>30</v>
      </c>
      <c r="R4" s="14">
        <v>110430</v>
      </c>
      <c r="S4" s="14" t="s">
        <v>31</v>
      </c>
      <c r="T4" s="16" t="s">
        <v>169</v>
      </c>
      <c r="U4" s="16" t="s">
        <v>90</v>
      </c>
      <c r="V4" s="16">
        <v>1010818</v>
      </c>
      <c r="W4" s="16" t="s">
        <v>9683</v>
      </c>
      <c r="X4" s="16" t="s">
        <v>8018</v>
      </c>
    </row>
    <row r="5" spans="1:24">
      <c r="A5" s="15" t="s">
        <v>8458</v>
      </c>
      <c r="B5" s="15" t="s">
        <v>57</v>
      </c>
      <c r="C5" s="15" t="s">
        <v>9684</v>
      </c>
      <c r="D5" s="15" t="s">
        <v>56</v>
      </c>
      <c r="E5" s="24">
        <v>45732.253472222219</v>
      </c>
      <c r="F5" s="15">
        <v>10.3</v>
      </c>
      <c r="G5" s="37"/>
      <c r="H5" s="15"/>
      <c r="I5" s="15"/>
      <c r="J5" s="35">
        <v>54</v>
      </c>
      <c r="K5" s="15"/>
      <c r="L5" s="15"/>
      <c r="M5" s="15"/>
      <c r="N5" s="15"/>
      <c r="O5" s="15"/>
      <c r="P5" s="14">
        <f t="shared" si="0"/>
        <v>54</v>
      </c>
      <c r="Q5" s="14" t="s">
        <v>30</v>
      </c>
      <c r="R5" s="14">
        <v>110432</v>
      </c>
      <c r="S5" s="14" t="s">
        <v>31</v>
      </c>
      <c r="T5" s="16" t="s">
        <v>169</v>
      </c>
      <c r="U5" s="16" t="s">
        <v>90</v>
      </c>
      <c r="V5" s="16">
        <v>1010819</v>
      </c>
      <c r="W5" s="16" t="s">
        <v>4519</v>
      </c>
      <c r="X5" s="16" t="s">
        <v>8018</v>
      </c>
    </row>
    <row r="6" spans="1:24">
      <c r="A6" s="15" t="s">
        <v>122</v>
      </c>
      <c r="B6" s="15" t="s">
        <v>62</v>
      </c>
      <c r="C6" s="15" t="s">
        <v>9685</v>
      </c>
      <c r="D6" s="15" t="s">
        <v>61</v>
      </c>
      <c r="E6" s="24">
        <v>45731.767361111109</v>
      </c>
      <c r="F6" s="15">
        <v>13</v>
      </c>
      <c r="G6" s="37"/>
      <c r="H6" s="15"/>
      <c r="I6" s="15"/>
      <c r="J6" s="15"/>
      <c r="K6" s="35">
        <v>81</v>
      </c>
      <c r="L6" s="15"/>
      <c r="M6" s="15"/>
      <c r="N6" s="15"/>
      <c r="O6" s="15"/>
      <c r="P6" s="14">
        <f t="shared" si="0"/>
        <v>81</v>
      </c>
      <c r="Q6" s="14" t="s">
        <v>30</v>
      </c>
      <c r="R6" s="14">
        <v>110439</v>
      </c>
      <c r="S6" s="14" t="s">
        <v>31</v>
      </c>
      <c r="T6" s="16" t="s">
        <v>169</v>
      </c>
      <c r="U6" s="16" t="s">
        <v>90</v>
      </c>
      <c r="V6" s="16">
        <v>1010821</v>
      </c>
      <c r="W6" s="16" t="s">
        <v>9686</v>
      </c>
      <c r="X6" s="16" t="s">
        <v>8018</v>
      </c>
    </row>
    <row r="7" spans="1:24">
      <c r="A7" s="15" t="s">
        <v>219</v>
      </c>
      <c r="B7" s="15" t="s">
        <v>75</v>
      </c>
      <c r="C7" s="15" t="s">
        <v>9687</v>
      </c>
      <c r="D7" s="15" t="s">
        <v>74</v>
      </c>
      <c r="E7" s="24">
        <v>45731.534722222219</v>
      </c>
      <c r="F7" s="15">
        <v>15.3</v>
      </c>
      <c r="G7" s="37"/>
      <c r="H7" s="15"/>
      <c r="I7" s="15"/>
      <c r="J7" s="35">
        <v>27</v>
      </c>
      <c r="K7" s="35">
        <v>54</v>
      </c>
      <c r="L7" s="15"/>
      <c r="M7" s="15"/>
      <c r="N7" s="15"/>
      <c r="O7" s="15"/>
      <c r="P7" s="14">
        <f t="shared" si="0"/>
        <v>81</v>
      </c>
      <c r="Q7" s="14" t="s">
        <v>30</v>
      </c>
      <c r="R7" s="14">
        <v>110426</v>
      </c>
      <c r="S7" s="14" t="s">
        <v>31</v>
      </c>
      <c r="T7" s="16" t="s">
        <v>169</v>
      </c>
      <c r="U7" s="16" t="s">
        <v>1693</v>
      </c>
      <c r="V7" s="16">
        <v>1010822</v>
      </c>
      <c r="W7" s="16" t="s">
        <v>9688</v>
      </c>
      <c r="X7" s="16" t="s">
        <v>9127</v>
      </c>
    </row>
    <row r="8" spans="1:24">
      <c r="A8" s="15" t="s">
        <v>113</v>
      </c>
      <c r="B8" s="15" t="s">
        <v>65</v>
      </c>
      <c r="C8" s="15" t="s">
        <v>9689</v>
      </c>
      <c r="D8" s="15" t="s">
        <v>64</v>
      </c>
      <c r="E8" s="24">
        <v>45731.513888888891</v>
      </c>
      <c r="F8" s="15">
        <v>14.8</v>
      </c>
      <c r="G8" s="37"/>
      <c r="H8" s="15"/>
      <c r="I8" s="15"/>
      <c r="J8" s="15"/>
      <c r="K8" s="15"/>
      <c r="L8" s="35">
        <v>108</v>
      </c>
      <c r="M8" s="15"/>
      <c r="N8" s="15"/>
      <c r="O8" s="15"/>
      <c r="P8" s="14">
        <f t="shared" si="0"/>
        <v>108</v>
      </c>
      <c r="Q8" s="14" t="s">
        <v>30</v>
      </c>
      <c r="R8" s="14">
        <v>110447</v>
      </c>
      <c r="S8" s="23" t="s">
        <v>33</v>
      </c>
      <c r="T8" s="16" t="s">
        <v>169</v>
      </c>
      <c r="U8" s="16" t="s">
        <v>90</v>
      </c>
      <c r="V8" s="16">
        <v>1010823</v>
      </c>
      <c r="W8" s="16" t="s">
        <v>9688</v>
      </c>
      <c r="X8" s="16" t="s">
        <v>9127</v>
      </c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338</v>
      </c>
      <c r="K9" s="11">
        <f t="shared" si="1"/>
        <v>421</v>
      </c>
      <c r="L9" s="11">
        <f t="shared" si="1"/>
        <v>108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867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9690</v>
      </c>
      <c r="C12" s="239" t="s">
        <v>4718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9691</v>
      </c>
      <c r="B13" s="1564"/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8249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566">
        <v>358400710649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567">
        <v>0.5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9692</v>
      </c>
      <c r="B19" s="1559"/>
      <c r="C19" s="1559"/>
      <c r="D19" s="1559"/>
      <c r="E19" s="1559"/>
      <c r="F19" s="1559"/>
      <c r="G19" s="7"/>
      <c r="H19" s="1559" t="s">
        <v>772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2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489" t="s">
        <v>698</v>
      </c>
      <c r="B21" s="15" t="s">
        <v>78</v>
      </c>
      <c r="C21" s="35" t="s">
        <v>9693</v>
      </c>
      <c r="D21" s="15" t="s">
        <v>88</v>
      </c>
      <c r="E21" s="24">
        <v>45732.083333333336</v>
      </c>
      <c r="F21" s="15">
        <v>10.3</v>
      </c>
      <c r="G21" s="661" t="s">
        <v>9694</v>
      </c>
      <c r="H21" s="15"/>
      <c r="I21" s="15"/>
      <c r="J21" s="15"/>
      <c r="K21" s="15"/>
      <c r="L21" s="35">
        <v>131</v>
      </c>
      <c r="M21" s="35">
        <v>30</v>
      </c>
      <c r="N21" s="15"/>
      <c r="O21" s="15"/>
      <c r="P21" s="14">
        <f t="shared" ref="P21:P26" si="2">SUM(H21:O21)</f>
        <v>161</v>
      </c>
      <c r="Q21" s="17" t="s">
        <v>32</v>
      </c>
      <c r="R21" s="14">
        <v>110453</v>
      </c>
      <c r="S21" s="23" t="s">
        <v>33</v>
      </c>
      <c r="T21" s="16" t="s">
        <v>161</v>
      </c>
      <c r="U21" s="16" t="s">
        <v>90</v>
      </c>
      <c r="V21" s="16">
        <v>1010842</v>
      </c>
      <c r="W21" s="16" t="s">
        <v>9695</v>
      </c>
      <c r="X21" s="16" t="s">
        <v>9127</v>
      </c>
    </row>
    <row r="22" spans="1:24">
      <c r="A22" s="489" t="s">
        <v>9544</v>
      </c>
      <c r="B22" s="15" t="s">
        <v>78</v>
      </c>
      <c r="C22" s="35" t="s">
        <v>9696</v>
      </c>
      <c r="D22" s="15" t="s">
        <v>88</v>
      </c>
      <c r="E22" s="24">
        <v>45732.083333333336</v>
      </c>
      <c r="F22" s="15">
        <v>10.3</v>
      </c>
      <c r="G22" s="661" t="s">
        <v>9694</v>
      </c>
      <c r="H22" s="15"/>
      <c r="I22" s="15"/>
      <c r="J22" s="15"/>
      <c r="K22" s="15"/>
      <c r="L22" s="35">
        <v>161</v>
      </c>
      <c r="M22" s="15">
        <v>0</v>
      </c>
      <c r="N22" s="15"/>
      <c r="O22" s="15"/>
      <c r="P22" s="14">
        <f t="shared" si="2"/>
        <v>161</v>
      </c>
      <c r="Q22" s="17" t="s">
        <v>32</v>
      </c>
      <c r="R22" s="14">
        <v>110454</v>
      </c>
      <c r="S22" s="23" t="s">
        <v>33</v>
      </c>
      <c r="T22" s="16" t="s">
        <v>161</v>
      </c>
      <c r="U22" s="16" t="s">
        <v>90</v>
      </c>
      <c r="V22" s="16">
        <v>1010843</v>
      </c>
      <c r="W22" s="16" t="s">
        <v>9695</v>
      </c>
      <c r="X22" s="16" t="s">
        <v>9127</v>
      </c>
    </row>
    <row r="23" spans="1:24">
      <c r="A23" s="15" t="s">
        <v>86</v>
      </c>
      <c r="B23" s="15" t="s">
        <v>92</v>
      </c>
      <c r="C23" s="15" t="s">
        <v>9697</v>
      </c>
      <c r="D23" s="15" t="s">
        <v>2294</v>
      </c>
      <c r="E23" s="24">
        <v>45732.597222222219</v>
      </c>
      <c r="F23" s="15">
        <v>10.3</v>
      </c>
      <c r="G23" s="37"/>
      <c r="H23" s="15"/>
      <c r="I23" s="15"/>
      <c r="J23" s="15"/>
      <c r="K23" s="35">
        <v>161</v>
      </c>
      <c r="L23" s="15"/>
      <c r="M23" s="15"/>
      <c r="N23" s="15"/>
      <c r="O23" s="15"/>
      <c r="P23" s="14">
        <f t="shared" si="2"/>
        <v>161</v>
      </c>
      <c r="Q23" s="17" t="s">
        <v>32</v>
      </c>
      <c r="R23" s="14">
        <v>110456</v>
      </c>
      <c r="S23" s="23" t="s">
        <v>33</v>
      </c>
      <c r="T23" s="16" t="s">
        <v>161</v>
      </c>
      <c r="U23" s="16" t="s">
        <v>90</v>
      </c>
      <c r="V23" s="16">
        <v>1010844</v>
      </c>
      <c r="W23" s="16" t="s">
        <v>9695</v>
      </c>
      <c r="X23" s="16" t="s">
        <v>9127</v>
      </c>
    </row>
    <row r="24" spans="1:24">
      <c r="A24" s="15" t="s">
        <v>86</v>
      </c>
      <c r="B24" s="15" t="s">
        <v>92</v>
      </c>
      <c r="C24" s="15" t="s">
        <v>9698</v>
      </c>
      <c r="D24" s="15" t="s">
        <v>620</v>
      </c>
      <c r="E24" s="24">
        <v>45731.989583333336</v>
      </c>
      <c r="F24" s="15">
        <v>10.3</v>
      </c>
      <c r="G24" s="37"/>
      <c r="H24" s="15"/>
      <c r="I24" s="15"/>
      <c r="J24" s="15"/>
      <c r="K24" s="15"/>
      <c r="L24" s="35">
        <v>161</v>
      </c>
      <c r="M24" s="15"/>
      <c r="N24" s="15"/>
      <c r="O24" s="15"/>
      <c r="P24" s="14">
        <f t="shared" si="2"/>
        <v>161</v>
      </c>
      <c r="Q24" s="17" t="s">
        <v>32</v>
      </c>
      <c r="R24" s="14">
        <v>110457</v>
      </c>
      <c r="S24" s="23" t="s">
        <v>33</v>
      </c>
      <c r="T24" s="16" t="s">
        <v>161</v>
      </c>
      <c r="U24" s="16" t="s">
        <v>90</v>
      </c>
      <c r="V24" s="16">
        <v>1010845</v>
      </c>
      <c r="W24" s="16" t="s">
        <v>9695</v>
      </c>
      <c r="X24" s="16" t="s">
        <v>9127</v>
      </c>
    </row>
    <row r="25" spans="1:24">
      <c r="A25" s="15" t="s">
        <v>86</v>
      </c>
      <c r="B25" s="15" t="s">
        <v>78</v>
      </c>
      <c r="C25" s="15" t="s">
        <v>9699</v>
      </c>
      <c r="D25" s="15" t="s">
        <v>932</v>
      </c>
      <c r="E25" s="24">
        <v>45732.048611111109</v>
      </c>
      <c r="F25" s="15">
        <v>10.3</v>
      </c>
      <c r="G25" s="37"/>
      <c r="H25" s="15"/>
      <c r="I25" s="15"/>
      <c r="J25" s="15"/>
      <c r="K25" s="35">
        <v>80</v>
      </c>
      <c r="L25" s="15">
        <v>81</v>
      </c>
      <c r="M25" s="15"/>
      <c r="N25" s="15"/>
      <c r="O25" s="15"/>
      <c r="P25" s="14">
        <f t="shared" si="2"/>
        <v>161</v>
      </c>
      <c r="Q25" s="17" t="s">
        <v>32</v>
      </c>
      <c r="R25" s="14">
        <v>110458</v>
      </c>
      <c r="S25" s="23" t="s">
        <v>33</v>
      </c>
      <c r="T25" s="16" t="s">
        <v>161</v>
      </c>
      <c r="U25" s="16" t="s">
        <v>90</v>
      </c>
      <c r="V25" s="16">
        <v>1010846</v>
      </c>
      <c r="W25" s="16" t="s">
        <v>9695</v>
      </c>
      <c r="X25" s="16" t="s">
        <v>9127</v>
      </c>
    </row>
    <row r="26" spans="1:24">
      <c r="A26" s="15" t="s">
        <v>152</v>
      </c>
      <c r="B26" s="15" t="s">
        <v>78</v>
      </c>
      <c r="C26" s="15" t="s">
        <v>9700</v>
      </c>
      <c r="D26" s="15" t="s">
        <v>88</v>
      </c>
      <c r="E26" s="24">
        <v>45732.083333333336</v>
      </c>
      <c r="F26" s="15">
        <v>10.3</v>
      </c>
      <c r="G26" s="37"/>
      <c r="H26" s="15"/>
      <c r="I26" s="15"/>
      <c r="J26" s="15"/>
      <c r="K26" s="35">
        <v>161</v>
      </c>
      <c r="L26" s="15"/>
      <c r="M26" s="15"/>
      <c r="N26" s="15"/>
      <c r="O26" s="15"/>
      <c r="P26" s="14">
        <f t="shared" si="2"/>
        <v>161</v>
      </c>
      <c r="Q26" s="17" t="s">
        <v>32</v>
      </c>
      <c r="R26" s="14">
        <v>110460</v>
      </c>
      <c r="S26" s="23" t="s">
        <v>33</v>
      </c>
      <c r="T26" s="16" t="s">
        <v>161</v>
      </c>
      <c r="U26" s="16" t="s">
        <v>90</v>
      </c>
      <c r="V26" s="16">
        <v>1010847</v>
      </c>
      <c r="W26" s="16" t="s">
        <v>9695</v>
      </c>
      <c r="X26" s="16" t="s">
        <v>9127</v>
      </c>
    </row>
    <row r="27" spans="1:24">
      <c r="A27" s="11" t="s">
        <v>19</v>
      </c>
      <c r="B27" s="7"/>
      <c r="C27" s="7"/>
      <c r="D27" s="7"/>
      <c r="E27" s="11"/>
      <c r="F27" s="7"/>
      <c r="G27" s="7"/>
      <c r="H27" s="11">
        <f t="shared" ref="H27:P27" si="3">SUM(H21:H26)</f>
        <v>0</v>
      </c>
      <c r="I27" s="11">
        <f t="shared" si="3"/>
        <v>0</v>
      </c>
      <c r="J27" s="11">
        <f t="shared" si="3"/>
        <v>0</v>
      </c>
      <c r="K27" s="11">
        <f t="shared" si="3"/>
        <v>402</v>
      </c>
      <c r="L27" s="11">
        <f t="shared" si="3"/>
        <v>534</v>
      </c>
      <c r="M27" s="11">
        <f t="shared" si="3"/>
        <v>30</v>
      </c>
      <c r="N27" s="11">
        <f t="shared" si="3"/>
        <v>0</v>
      </c>
      <c r="O27" s="11">
        <f t="shared" si="3"/>
        <v>0</v>
      </c>
      <c r="P27" s="11">
        <f t="shared" si="3"/>
        <v>966</v>
      </c>
      <c r="Q27" s="12"/>
      <c r="R27" s="12"/>
      <c r="S27" s="12"/>
      <c r="T27" s="12"/>
      <c r="U27" s="12"/>
      <c r="V27" s="12"/>
      <c r="W27" s="12"/>
      <c r="X27" s="12"/>
    </row>
    <row r="28" spans="1:24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5.75" customHeight="1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8">
      <c r="A30" s="187" t="s">
        <v>35</v>
      </c>
      <c r="B30" s="186" t="s">
        <v>9690</v>
      </c>
      <c r="C30" s="239" t="s">
        <v>4718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 t="s">
        <v>9701</v>
      </c>
      <c r="B31" s="1564"/>
      <c r="C31" s="1564"/>
      <c r="D31" s="242"/>
      <c r="E31" s="41" t="s">
        <v>8995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5" t="s">
        <v>42</v>
      </c>
      <c r="B32" s="1772" t="s">
        <v>2101</v>
      </c>
      <c r="C32" s="1772"/>
      <c r="D32" s="1"/>
      <c r="E32" s="1"/>
    </row>
    <row r="33" spans="1:24">
      <c r="A33" s="5" t="s">
        <v>42</v>
      </c>
      <c r="B33" s="1772"/>
      <c r="C33" s="1772"/>
    </row>
    <row r="34" spans="1:24">
      <c r="A34" s="5" t="s">
        <v>43</v>
      </c>
      <c r="B34" s="1566">
        <v>358407508683</v>
      </c>
      <c r="C34" s="1565"/>
      <c r="D34" s="1"/>
      <c r="E34" s="1"/>
    </row>
    <row r="35" spans="1:24">
      <c r="A35" s="5" t="s">
        <v>44</v>
      </c>
      <c r="B35" s="1567">
        <v>0.66666666666666663</v>
      </c>
      <c r="C35" s="1565"/>
      <c r="D35" s="1"/>
      <c r="E35" s="1"/>
    </row>
    <row r="37" spans="1:24" ht="23.25">
      <c r="A37" s="1559" t="s">
        <v>9702</v>
      </c>
      <c r="B37" s="1559"/>
      <c r="C37" s="1559"/>
      <c r="D37" s="1559"/>
      <c r="E37" s="1559"/>
      <c r="F37" s="1559"/>
      <c r="G37" s="7"/>
      <c r="H37" s="1559" t="s">
        <v>772</v>
      </c>
      <c r="I37" s="1559"/>
      <c r="J37" s="1559"/>
      <c r="K37" s="1559"/>
      <c r="L37" s="1559"/>
      <c r="M37" s="1559"/>
      <c r="N37" s="1559"/>
      <c r="O37" s="1559"/>
      <c r="P37" s="1559"/>
      <c r="Q37" s="1560" t="s">
        <v>2</v>
      </c>
      <c r="R37" s="1561"/>
      <c r="S37" s="1561"/>
      <c r="T37" s="1561"/>
      <c r="U37" s="1561"/>
      <c r="V37" s="1561"/>
      <c r="W37" s="1561"/>
      <c r="X37" s="1561"/>
    </row>
    <row r="38" spans="1:24" ht="26.25">
      <c r="A38" s="8" t="s">
        <v>3</v>
      </c>
      <c r="B38" s="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33" t="s">
        <v>10</v>
      </c>
      <c r="H38" s="9" t="s">
        <v>11</v>
      </c>
      <c r="I38" s="9" t="s">
        <v>12</v>
      </c>
      <c r="J38" s="9" t="s">
        <v>13</v>
      </c>
      <c r="K38" s="9" t="s">
        <v>14</v>
      </c>
      <c r="L38" s="9" t="s">
        <v>15</v>
      </c>
      <c r="M38" s="9" t="s">
        <v>16</v>
      </c>
      <c r="N38" s="9" t="s">
        <v>17</v>
      </c>
      <c r="O38" s="10" t="s">
        <v>18</v>
      </c>
      <c r="P38" s="8" t="s">
        <v>19</v>
      </c>
      <c r="Q38" s="8" t="s">
        <v>20</v>
      </c>
      <c r="R38" s="8" t="s">
        <v>9</v>
      </c>
      <c r="S38" s="8" t="s">
        <v>21</v>
      </c>
      <c r="T38" s="8" t="s">
        <v>24</v>
      </c>
      <c r="U38" s="8" t="s">
        <v>25</v>
      </c>
      <c r="V38" s="8" t="s">
        <v>26</v>
      </c>
      <c r="W38" s="8" t="s">
        <v>27</v>
      </c>
      <c r="X38" s="8" t="s">
        <v>28</v>
      </c>
    </row>
    <row r="39" spans="1:24" ht="25.5">
      <c r="A39" s="15" t="s">
        <v>142</v>
      </c>
      <c r="B39" s="15" t="s">
        <v>72</v>
      </c>
      <c r="C39" s="15" t="s">
        <v>9703</v>
      </c>
      <c r="D39" s="15" t="s">
        <v>71</v>
      </c>
      <c r="E39" s="24">
        <v>45732.753472222219</v>
      </c>
      <c r="F39" s="15">
        <v>14.5</v>
      </c>
      <c r="G39" s="661" t="s">
        <v>9704</v>
      </c>
      <c r="H39" s="15"/>
      <c r="I39" s="15"/>
      <c r="J39" s="15"/>
      <c r="K39" s="15"/>
      <c r="L39" s="35">
        <v>81</v>
      </c>
      <c r="M39" s="15">
        <v>80</v>
      </c>
      <c r="N39" s="15">
        <v>0</v>
      </c>
      <c r="O39" s="15"/>
      <c r="P39" s="14">
        <f>SUM(H39:O39)</f>
        <v>161</v>
      </c>
      <c r="Q39" s="14" t="s">
        <v>30</v>
      </c>
      <c r="R39" s="14">
        <v>110441</v>
      </c>
      <c r="S39" s="14" t="s">
        <v>31</v>
      </c>
      <c r="T39" s="16" t="s">
        <v>169</v>
      </c>
      <c r="U39" s="16" t="s">
        <v>1693</v>
      </c>
      <c r="V39" s="16">
        <v>1010850</v>
      </c>
      <c r="W39" s="16" t="s">
        <v>9705</v>
      </c>
      <c r="X39" s="16" t="s">
        <v>8018</v>
      </c>
    </row>
    <row r="40" spans="1:24">
      <c r="A40" s="15" t="s">
        <v>141</v>
      </c>
      <c r="B40" s="15" t="s">
        <v>69</v>
      </c>
      <c r="C40" s="35" t="s">
        <v>9706</v>
      </c>
      <c r="D40" s="15" t="s">
        <v>68</v>
      </c>
      <c r="E40" s="24">
        <v>45731.795138888891</v>
      </c>
      <c r="F40" s="15">
        <v>14.5</v>
      </c>
      <c r="G40" s="661" t="s">
        <v>9694</v>
      </c>
      <c r="H40" s="15"/>
      <c r="I40" s="15"/>
      <c r="J40" s="15"/>
      <c r="K40" s="15"/>
      <c r="L40" s="35">
        <v>81</v>
      </c>
      <c r="M40" s="35">
        <v>80</v>
      </c>
      <c r="N40" s="15"/>
      <c r="O40" s="15"/>
      <c r="P40" s="14">
        <f>SUM(H40:O40)</f>
        <v>161</v>
      </c>
      <c r="Q40" s="14" t="s">
        <v>30</v>
      </c>
      <c r="R40" s="14">
        <v>110443</v>
      </c>
      <c r="S40" s="14" t="s">
        <v>31</v>
      </c>
      <c r="T40" s="16" t="s">
        <v>169</v>
      </c>
      <c r="U40" s="16" t="s">
        <v>1693</v>
      </c>
      <c r="V40" s="16">
        <v>1010851</v>
      </c>
      <c r="W40" s="16" t="s">
        <v>4519</v>
      </c>
      <c r="X40" s="16" t="s">
        <v>8018</v>
      </c>
    </row>
    <row r="41" spans="1:24">
      <c r="A41" s="15" t="s">
        <v>111</v>
      </c>
      <c r="B41" s="15" t="s">
        <v>65</v>
      </c>
      <c r="C41" s="15" t="s">
        <v>9707</v>
      </c>
      <c r="D41" s="15" t="s">
        <v>64</v>
      </c>
      <c r="E41" s="24">
        <v>45732.513888888891</v>
      </c>
      <c r="F41" s="15">
        <v>14.8</v>
      </c>
      <c r="G41" s="661" t="s">
        <v>9694</v>
      </c>
      <c r="H41" s="15"/>
      <c r="I41" s="15"/>
      <c r="J41" s="15"/>
      <c r="K41" s="15"/>
      <c r="L41" s="35">
        <v>161</v>
      </c>
      <c r="M41" s="15"/>
      <c r="N41" s="15"/>
      <c r="O41" s="15"/>
      <c r="P41" s="14">
        <f>SUM(H41:O41)</f>
        <v>161</v>
      </c>
      <c r="Q41" s="14" t="s">
        <v>30</v>
      </c>
      <c r="R41" s="14">
        <v>110422</v>
      </c>
      <c r="S41" s="23" t="s">
        <v>33</v>
      </c>
      <c r="T41" s="16" t="s">
        <v>169</v>
      </c>
      <c r="U41" s="16" t="s">
        <v>90</v>
      </c>
      <c r="V41" s="16">
        <v>1010852</v>
      </c>
      <c r="W41" s="16" t="s">
        <v>9708</v>
      </c>
      <c r="X41" s="16" t="s">
        <v>9690</v>
      </c>
    </row>
    <row r="42" spans="1:24">
      <c r="A42" s="15" t="s">
        <v>8538</v>
      </c>
      <c r="B42" s="15" t="s">
        <v>57</v>
      </c>
      <c r="C42" s="15" t="s">
        <v>9709</v>
      </c>
      <c r="D42" s="15" t="s">
        <v>56</v>
      </c>
      <c r="E42" s="24">
        <v>45733.253472222219</v>
      </c>
      <c r="F42" s="15">
        <v>10.3</v>
      </c>
      <c r="G42" s="37"/>
      <c r="H42" s="15"/>
      <c r="I42" s="15"/>
      <c r="J42" s="35">
        <v>27</v>
      </c>
      <c r="K42" s="35">
        <v>145</v>
      </c>
      <c r="L42" s="15"/>
      <c r="M42" s="15"/>
      <c r="N42" s="15"/>
      <c r="O42" s="15"/>
      <c r="P42" s="14">
        <f>SUM(H42:O42)</f>
        <v>172</v>
      </c>
      <c r="Q42" s="14" t="s">
        <v>30</v>
      </c>
      <c r="R42" s="14">
        <v>110444</v>
      </c>
      <c r="S42" s="14" t="s">
        <v>31</v>
      </c>
      <c r="T42" s="16" t="s">
        <v>169</v>
      </c>
      <c r="U42" s="16" t="s">
        <v>90</v>
      </c>
      <c r="V42" s="16">
        <v>1010853</v>
      </c>
      <c r="W42" s="16" t="s">
        <v>9705</v>
      </c>
      <c r="X42" s="16" t="s">
        <v>8018</v>
      </c>
    </row>
    <row r="43" spans="1:24">
      <c r="A43" s="15" t="s">
        <v>219</v>
      </c>
      <c r="B43" s="15" t="s">
        <v>75</v>
      </c>
      <c r="C43" s="15" t="s">
        <v>9710</v>
      </c>
      <c r="D43" s="15" t="s">
        <v>74</v>
      </c>
      <c r="E43" s="24">
        <v>45733.534722222219</v>
      </c>
      <c r="F43" s="15">
        <v>15.3</v>
      </c>
      <c r="G43" s="37"/>
      <c r="H43" s="15"/>
      <c r="I43" s="15"/>
      <c r="J43" s="15"/>
      <c r="K43" s="35">
        <v>54</v>
      </c>
      <c r="L43" s="15"/>
      <c r="M43" s="15"/>
      <c r="N43" s="15"/>
      <c r="O43" s="15"/>
      <c r="P43" s="14">
        <f>SUM(H43:O43)</f>
        <v>54</v>
      </c>
      <c r="Q43" s="14" t="s">
        <v>30</v>
      </c>
      <c r="R43" s="14">
        <v>110452</v>
      </c>
      <c r="S43" s="14" t="s">
        <v>31</v>
      </c>
      <c r="T43" s="16" t="s">
        <v>169</v>
      </c>
      <c r="U43" s="16" t="s">
        <v>1693</v>
      </c>
      <c r="V43" s="16">
        <v>1010854</v>
      </c>
      <c r="W43" s="16" t="s">
        <v>9711</v>
      </c>
      <c r="X43" s="16" t="s">
        <v>9712</v>
      </c>
    </row>
    <row r="44" spans="1:24">
      <c r="A44" s="11" t="s">
        <v>19</v>
      </c>
      <c r="B44" s="7"/>
      <c r="C44" s="7"/>
      <c r="D44" s="7"/>
      <c r="E44" s="11"/>
      <c r="F44" s="7"/>
      <c r="G44" s="7"/>
      <c r="H44" s="11">
        <f t="shared" ref="H44:P44" si="4">SUM(H39:H43)</f>
        <v>0</v>
      </c>
      <c r="I44" s="11">
        <f t="shared" si="4"/>
        <v>0</v>
      </c>
      <c r="J44" s="11">
        <f t="shared" si="4"/>
        <v>27</v>
      </c>
      <c r="K44" s="11">
        <f t="shared" si="4"/>
        <v>199</v>
      </c>
      <c r="L44" s="11">
        <f t="shared" si="4"/>
        <v>323</v>
      </c>
      <c r="M44" s="11">
        <f t="shared" si="4"/>
        <v>160</v>
      </c>
      <c r="N44" s="11">
        <f t="shared" si="4"/>
        <v>0</v>
      </c>
      <c r="O44" s="11">
        <f t="shared" si="4"/>
        <v>0</v>
      </c>
      <c r="P44" s="11">
        <f t="shared" si="4"/>
        <v>709</v>
      </c>
      <c r="Q44" s="12"/>
      <c r="R44" s="12"/>
      <c r="S44" s="12"/>
      <c r="T44" s="12"/>
      <c r="U44" s="12"/>
      <c r="V44" s="12"/>
      <c r="W44" s="12"/>
      <c r="X44" s="12"/>
    </row>
    <row r="45" spans="1:24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4">
      <c r="A46" s="166" t="s">
        <v>34</v>
      </c>
      <c r="B46" s="1562"/>
      <c r="C46" s="1562"/>
      <c r="D46" s="1562"/>
      <c r="E46" s="1"/>
      <c r="F46" s="1"/>
      <c r="G46" s="1"/>
      <c r="H46" s="1"/>
      <c r="I46" s="1"/>
      <c r="J46" s="1563"/>
      <c r="K46" s="1563"/>
      <c r="L46" s="156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4" ht="18">
      <c r="A47" s="187" t="s">
        <v>35</v>
      </c>
      <c r="B47" s="186" t="s">
        <v>36</v>
      </c>
      <c r="C47" s="239" t="s">
        <v>37</v>
      </c>
      <c r="D47" s="24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>
      <c r="A48" s="4" t="s">
        <v>9691</v>
      </c>
      <c r="B48" s="1564"/>
      <c r="C48" s="1564"/>
      <c r="D48" s="242"/>
      <c r="E48" s="41" t="s">
        <v>8995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5" t="s">
        <v>42</v>
      </c>
      <c r="B49" s="1772" t="s">
        <v>7275</v>
      </c>
      <c r="C49" s="177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5" t="s">
        <v>42</v>
      </c>
      <c r="B50" s="1772"/>
      <c r="C50" s="177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5" t="s">
        <v>43</v>
      </c>
      <c r="B51" s="1566">
        <v>358408479865</v>
      </c>
      <c r="C51" s="156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5" t="s">
        <v>44</v>
      </c>
      <c r="B52" s="1772" t="s">
        <v>9713</v>
      </c>
      <c r="C52" s="177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</sheetData>
  <mergeCells count="30">
    <mergeCell ref="B34:C34"/>
    <mergeCell ref="B35:C35"/>
    <mergeCell ref="Q19:X19"/>
    <mergeCell ref="B29:D29"/>
    <mergeCell ref="J29:L29"/>
    <mergeCell ref="B31:C31"/>
    <mergeCell ref="B32:C32"/>
    <mergeCell ref="B33:C33"/>
    <mergeCell ref="H19:P19"/>
    <mergeCell ref="B14:C14"/>
    <mergeCell ref="B15:C15"/>
    <mergeCell ref="B16:C16"/>
    <mergeCell ref="B17:C17"/>
    <mergeCell ref="A19:F19"/>
    <mergeCell ref="B13:C13"/>
    <mergeCell ref="A1:F1"/>
    <mergeCell ref="H1:P1"/>
    <mergeCell ref="Q1:X1"/>
    <mergeCell ref="B11:D11"/>
    <mergeCell ref="J11:L11"/>
    <mergeCell ref="A37:F37"/>
    <mergeCell ref="H37:P37"/>
    <mergeCell ref="Q37:X37"/>
    <mergeCell ref="B46:D46"/>
    <mergeCell ref="J46:L46"/>
    <mergeCell ref="B48:C48"/>
    <mergeCell ref="B49:C49"/>
    <mergeCell ref="B50:C50"/>
    <mergeCell ref="B51:C51"/>
    <mergeCell ref="B52:C52"/>
  </mergeCells>
  <pageMargins left="0.7" right="0.7" top="0.75" bottom="0.75" header="0.3" footer="0.3"/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263D8-F662-4209-9CF7-FC39DD00730A}">
  <sheetPr>
    <tabColor theme="7" tint="0.39997558519241921"/>
  </sheetPr>
  <dimension ref="A1:X58"/>
  <sheetViews>
    <sheetView workbookViewId="0">
      <selection activeCell="K47" sqref="K4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71093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7.285156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60" t="s">
        <v>9714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9715</v>
      </c>
      <c r="D3" s="15" t="s">
        <v>4443</v>
      </c>
      <c r="E3" s="24">
        <v>45728.552083333336</v>
      </c>
      <c r="F3" s="15">
        <v>10.029999999999999</v>
      </c>
      <c r="G3" s="37"/>
      <c r="H3" s="15"/>
      <c r="I3" s="15"/>
      <c r="J3" s="35">
        <v>164</v>
      </c>
      <c r="K3" s="35">
        <v>133</v>
      </c>
      <c r="L3" s="15"/>
      <c r="M3" s="15"/>
      <c r="N3" s="15"/>
      <c r="O3" s="15"/>
      <c r="P3" s="14">
        <f>SUM(H3:O3)</f>
        <v>297</v>
      </c>
      <c r="Q3" s="14" t="s">
        <v>30</v>
      </c>
      <c r="R3" s="14">
        <v>110360</v>
      </c>
      <c r="S3" s="14" t="s">
        <v>31</v>
      </c>
      <c r="T3" s="16" t="s">
        <v>169</v>
      </c>
      <c r="U3" s="16" t="s">
        <v>90</v>
      </c>
      <c r="V3" s="16">
        <v>1010753</v>
      </c>
      <c r="W3" s="16" t="s">
        <v>9716</v>
      </c>
      <c r="X3" s="16" t="s">
        <v>8018</v>
      </c>
    </row>
    <row r="4" spans="1:24">
      <c r="A4" s="15" t="s">
        <v>113</v>
      </c>
      <c r="B4" s="15" t="s">
        <v>65</v>
      </c>
      <c r="C4" s="15" t="s">
        <v>9717</v>
      </c>
      <c r="D4" s="15" t="s">
        <v>64</v>
      </c>
      <c r="E4" s="24">
        <v>45728.513888888891</v>
      </c>
      <c r="F4" s="15">
        <v>14.8</v>
      </c>
      <c r="G4" s="341" t="s">
        <v>9312</v>
      </c>
      <c r="H4" s="15"/>
      <c r="I4" s="15"/>
      <c r="J4" s="15"/>
      <c r="K4" s="15"/>
      <c r="L4" s="35">
        <v>81</v>
      </c>
      <c r="M4" s="15"/>
      <c r="N4" s="15"/>
      <c r="O4" s="15"/>
      <c r="P4" s="14">
        <f>SUM(H4:O4)</f>
        <v>81</v>
      </c>
      <c r="Q4" s="14" t="s">
        <v>30</v>
      </c>
      <c r="R4" s="14">
        <v>110361</v>
      </c>
      <c r="S4" s="23" t="s">
        <v>33</v>
      </c>
      <c r="T4" s="16" t="s">
        <v>169</v>
      </c>
      <c r="U4" s="16" t="s">
        <v>90</v>
      </c>
      <c r="V4" s="16">
        <v>1010754</v>
      </c>
      <c r="W4" s="16" t="s">
        <v>9718</v>
      </c>
      <c r="X4" s="16" t="s">
        <v>8018</v>
      </c>
    </row>
    <row r="5" spans="1:24">
      <c r="A5" s="15" t="s">
        <v>111</v>
      </c>
      <c r="B5" s="15" t="s">
        <v>65</v>
      </c>
      <c r="C5" s="15" t="s">
        <v>9719</v>
      </c>
      <c r="D5" s="15" t="s">
        <v>64</v>
      </c>
      <c r="E5" s="24">
        <v>45728.513888888891</v>
      </c>
      <c r="F5" s="15">
        <v>14.8</v>
      </c>
      <c r="G5" s="341" t="s">
        <v>9312</v>
      </c>
      <c r="H5" s="15"/>
      <c r="I5" s="15"/>
      <c r="J5" s="15"/>
      <c r="K5" s="15"/>
      <c r="L5" s="35">
        <v>161</v>
      </c>
      <c r="M5" s="15"/>
      <c r="N5" s="15"/>
      <c r="O5" s="15"/>
      <c r="P5" s="14">
        <f>SUM(H5:O5)</f>
        <v>161</v>
      </c>
      <c r="Q5" s="14" t="s">
        <v>30</v>
      </c>
      <c r="R5" s="14">
        <v>110363</v>
      </c>
      <c r="S5" s="23" t="s">
        <v>33</v>
      </c>
      <c r="T5" s="16" t="s">
        <v>169</v>
      </c>
      <c r="U5" s="16" t="s">
        <v>90</v>
      </c>
      <c r="V5" s="16">
        <v>1010755</v>
      </c>
      <c r="W5" s="16" t="s">
        <v>9718</v>
      </c>
      <c r="X5" s="16" t="s">
        <v>8018</v>
      </c>
    </row>
    <row r="6" spans="1:24">
      <c r="A6" s="15" t="s">
        <v>219</v>
      </c>
      <c r="B6" s="15" t="s">
        <v>5658</v>
      </c>
      <c r="C6" s="15" t="s">
        <v>9720</v>
      </c>
      <c r="D6" s="15" t="s">
        <v>1105</v>
      </c>
      <c r="E6" s="24">
        <v>45728.59375</v>
      </c>
      <c r="F6" s="15">
        <v>15.3</v>
      </c>
      <c r="G6" s="37"/>
      <c r="H6" s="15"/>
      <c r="I6" s="15"/>
      <c r="J6" s="35">
        <v>54</v>
      </c>
      <c r="K6" s="35">
        <v>27</v>
      </c>
      <c r="L6" s="15"/>
      <c r="M6" s="15"/>
      <c r="N6" s="15"/>
      <c r="O6" s="15"/>
      <c r="P6" s="14">
        <f>SUM(H6:O6)</f>
        <v>81</v>
      </c>
      <c r="Q6" s="14" t="s">
        <v>30</v>
      </c>
      <c r="R6" s="14">
        <v>110396</v>
      </c>
      <c r="S6" s="14" t="s">
        <v>31</v>
      </c>
      <c r="T6" s="16" t="s">
        <v>169</v>
      </c>
      <c r="U6" s="16" t="s">
        <v>660</v>
      </c>
      <c r="V6" s="16">
        <v>1010756</v>
      </c>
      <c r="W6" s="16" t="s">
        <v>9718</v>
      </c>
      <c r="X6" s="16"/>
    </row>
    <row r="7" spans="1:24">
      <c r="A7" s="11" t="s">
        <v>19</v>
      </c>
      <c r="B7" s="7"/>
      <c r="C7" s="7"/>
      <c r="D7" s="7"/>
      <c r="E7" s="11"/>
      <c r="F7" s="7"/>
      <c r="G7" s="7"/>
      <c r="H7" s="11">
        <f t="shared" ref="H7:P7" si="0">SUM(H3:H6)</f>
        <v>0</v>
      </c>
      <c r="I7" s="11">
        <f t="shared" si="0"/>
        <v>0</v>
      </c>
      <c r="J7" s="11">
        <f t="shared" si="0"/>
        <v>218</v>
      </c>
      <c r="K7" s="11">
        <f t="shared" si="0"/>
        <v>160</v>
      </c>
      <c r="L7" s="11">
        <f t="shared" si="0"/>
        <v>242</v>
      </c>
      <c r="M7" s="11">
        <f t="shared" si="0"/>
        <v>0</v>
      </c>
      <c r="N7" s="11">
        <f t="shared" si="0"/>
        <v>0</v>
      </c>
      <c r="O7" s="11">
        <f t="shared" si="0"/>
        <v>0</v>
      </c>
      <c r="P7" s="11">
        <f t="shared" si="0"/>
        <v>620</v>
      </c>
      <c r="Q7" s="12"/>
      <c r="R7" s="12"/>
      <c r="S7" s="12"/>
      <c r="T7" s="12"/>
      <c r="U7" s="12"/>
      <c r="V7" s="12"/>
      <c r="W7" s="12"/>
      <c r="X7" s="12"/>
    </row>
    <row r="8" spans="1:24">
      <c r="A8" s="1"/>
      <c r="B8" s="1"/>
      <c r="C8" s="1"/>
      <c r="D8" s="1"/>
      <c r="E8" s="1"/>
      <c r="F8" s="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4">
      <c r="A9" s="166" t="s">
        <v>34</v>
      </c>
      <c r="B9" s="1562"/>
      <c r="C9" s="1562"/>
      <c r="D9" s="1562"/>
      <c r="E9" s="1"/>
      <c r="F9" s="1"/>
      <c r="G9" s="1"/>
      <c r="H9" s="1"/>
      <c r="I9" s="1"/>
      <c r="J9" s="1563"/>
      <c r="K9" s="1563"/>
      <c r="L9" s="1563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 ht="18">
      <c r="A10" s="187" t="s">
        <v>35</v>
      </c>
      <c r="B10" s="186" t="s">
        <v>9690</v>
      </c>
      <c r="C10" s="239" t="s">
        <v>4718</v>
      </c>
      <c r="D10" s="24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4"/>
      <c r="B11" s="1564"/>
      <c r="C11" s="1564"/>
      <c r="D11" s="242"/>
      <c r="E11" s="41" t="s">
        <v>8995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23.25" customHeight="1">
      <c r="A12" s="4" t="s">
        <v>9721</v>
      </c>
      <c r="B12" s="1856" t="s">
        <v>9691</v>
      </c>
      <c r="C12" s="1856"/>
      <c r="D12" s="1"/>
      <c r="E12" s="4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5" customHeight="1">
      <c r="A13" s="5" t="s">
        <v>42</v>
      </c>
      <c r="B13" s="1772" t="s">
        <v>7275</v>
      </c>
      <c r="C13" s="1772"/>
      <c r="D13" s="1"/>
      <c r="E13" s="1"/>
      <c r="F13" s="66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5" t="s">
        <v>42</v>
      </c>
      <c r="B14" s="1772"/>
      <c r="C14" s="177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43</v>
      </c>
      <c r="B15" s="1566">
        <v>358408479865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44</v>
      </c>
      <c r="B16" s="1772"/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24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 ht="23.25" customHeight="1">
      <c r="A18" s="1559" t="s">
        <v>194</v>
      </c>
      <c r="B18" s="1559"/>
      <c r="C18" s="1559"/>
      <c r="D18" s="1559"/>
      <c r="E18" s="1559"/>
      <c r="F18" s="1559"/>
      <c r="G18" s="7"/>
      <c r="H18" s="1559" t="s">
        <v>772</v>
      </c>
      <c r="I18" s="1559"/>
      <c r="J18" s="1559"/>
      <c r="K18" s="1559"/>
      <c r="L18" s="1559"/>
      <c r="M18" s="1559"/>
      <c r="N18" s="1559"/>
      <c r="O18" s="1559"/>
      <c r="P18" s="1559"/>
      <c r="Q18" s="1741" t="s">
        <v>9722</v>
      </c>
      <c r="R18" s="1742"/>
      <c r="S18" s="1742"/>
      <c r="T18" s="1742"/>
      <c r="U18" s="1742"/>
      <c r="V18" s="1742"/>
      <c r="W18" s="1742"/>
      <c r="X18" s="1742"/>
    </row>
    <row r="19" spans="1:24" ht="26.25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9" t="s">
        <v>15</v>
      </c>
      <c r="M19" s="9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  <c r="X19" s="8" t="s">
        <v>28</v>
      </c>
    </row>
    <row r="20" spans="1:24">
      <c r="A20" s="15" t="s">
        <v>9544</v>
      </c>
      <c r="B20" s="15" t="s">
        <v>78</v>
      </c>
      <c r="C20" s="35" t="s">
        <v>9723</v>
      </c>
      <c r="D20" s="15" t="s">
        <v>88</v>
      </c>
      <c r="E20" s="24">
        <v>45729.083333333336</v>
      </c>
      <c r="F20" s="15">
        <v>10.3</v>
      </c>
      <c r="G20" s="37" t="s">
        <v>740</v>
      </c>
      <c r="H20" s="15"/>
      <c r="I20" s="15"/>
      <c r="J20" s="15"/>
      <c r="K20" s="35">
        <v>81</v>
      </c>
      <c r="L20" s="35">
        <v>80</v>
      </c>
      <c r="M20" s="15"/>
      <c r="N20" s="15"/>
      <c r="O20" s="15"/>
      <c r="P20" s="14">
        <f t="shared" ref="P20:P25" si="1">SUM(H20:O20)</f>
        <v>161</v>
      </c>
      <c r="Q20" s="17" t="s">
        <v>32</v>
      </c>
      <c r="R20" s="14">
        <v>110397</v>
      </c>
      <c r="S20" s="23" t="s">
        <v>33</v>
      </c>
      <c r="T20" s="16" t="s">
        <v>161</v>
      </c>
      <c r="U20" s="16" t="s">
        <v>90</v>
      </c>
      <c r="V20" s="16">
        <v>1010765</v>
      </c>
      <c r="W20" s="16" t="s">
        <v>9716</v>
      </c>
      <c r="X20" s="16"/>
    </row>
    <row r="21" spans="1:24">
      <c r="A21" s="327" t="s">
        <v>9724</v>
      </c>
      <c r="B21" s="15" t="s">
        <v>78</v>
      </c>
      <c r="C21" s="35" t="s">
        <v>9725</v>
      </c>
      <c r="D21" s="15" t="s">
        <v>932</v>
      </c>
      <c r="E21" s="24">
        <v>45729.048611111109</v>
      </c>
      <c r="F21" s="15">
        <v>10.3</v>
      </c>
      <c r="G21" s="37" t="s">
        <v>740</v>
      </c>
      <c r="H21" s="15"/>
      <c r="I21" s="15"/>
      <c r="J21" s="15"/>
      <c r="K21" s="35">
        <v>81</v>
      </c>
      <c r="L21" s="35">
        <v>80</v>
      </c>
      <c r="M21" s="15"/>
      <c r="N21" s="15"/>
      <c r="O21" s="15"/>
      <c r="P21" s="14">
        <f t="shared" si="1"/>
        <v>161</v>
      </c>
      <c r="Q21" s="17" t="s">
        <v>32</v>
      </c>
      <c r="R21" s="14">
        <v>110398</v>
      </c>
      <c r="S21" s="23" t="s">
        <v>33</v>
      </c>
      <c r="T21" s="16" t="s">
        <v>161</v>
      </c>
      <c r="U21" s="16" t="s">
        <v>90</v>
      </c>
      <c r="V21" s="16">
        <v>1010764</v>
      </c>
      <c r="W21" s="16" t="s">
        <v>9716</v>
      </c>
      <c r="X21" s="16"/>
    </row>
    <row r="22" spans="1:24">
      <c r="A22" s="327" t="s">
        <v>9726</v>
      </c>
      <c r="B22" s="15" t="s">
        <v>78</v>
      </c>
      <c r="C22" s="35" t="s">
        <v>9727</v>
      </c>
      <c r="D22" s="15" t="s">
        <v>9588</v>
      </c>
      <c r="E22" s="24">
        <v>45730.305555555555</v>
      </c>
      <c r="F22" s="15">
        <v>10.3</v>
      </c>
      <c r="G22" s="37"/>
      <c r="H22" s="15"/>
      <c r="I22" s="15"/>
      <c r="J22" s="15"/>
      <c r="K22" s="35">
        <v>161</v>
      </c>
      <c r="L22" s="15"/>
      <c r="M22" s="15"/>
      <c r="N22" s="15"/>
      <c r="O22" s="15"/>
      <c r="P22" s="14">
        <f t="shared" si="1"/>
        <v>161</v>
      </c>
      <c r="Q22" s="17" t="s">
        <v>32</v>
      </c>
      <c r="R22" s="14">
        <v>110399</v>
      </c>
      <c r="S22" s="23" t="s">
        <v>33</v>
      </c>
      <c r="T22" s="16" t="s">
        <v>100</v>
      </c>
      <c r="U22" s="16" t="s">
        <v>90</v>
      </c>
      <c r="V22" s="16">
        <v>1010766</v>
      </c>
      <c r="W22" s="16" t="s">
        <v>4546</v>
      </c>
      <c r="X22" s="16"/>
    </row>
    <row r="23" spans="1:24">
      <c r="A23" s="15" t="s">
        <v>86</v>
      </c>
      <c r="B23" s="15" t="s">
        <v>92</v>
      </c>
      <c r="C23" s="35" t="s">
        <v>9728</v>
      </c>
      <c r="D23" s="15" t="s">
        <v>159</v>
      </c>
      <c r="E23" s="24">
        <v>45729.041666666664</v>
      </c>
      <c r="F23" s="15">
        <v>10.3</v>
      </c>
      <c r="G23" s="37"/>
      <c r="H23" s="15"/>
      <c r="I23" s="15"/>
      <c r="J23" s="15"/>
      <c r="K23" s="35">
        <v>161</v>
      </c>
      <c r="L23" s="15"/>
      <c r="M23" s="15"/>
      <c r="N23" s="15"/>
      <c r="O23" s="15"/>
      <c r="P23" s="14">
        <f t="shared" si="1"/>
        <v>161</v>
      </c>
      <c r="Q23" s="17" t="s">
        <v>32</v>
      </c>
      <c r="R23" s="14">
        <v>110400</v>
      </c>
      <c r="S23" s="23" t="s">
        <v>33</v>
      </c>
      <c r="T23" s="16" t="s">
        <v>161</v>
      </c>
      <c r="U23" s="16" t="s">
        <v>90</v>
      </c>
      <c r="V23" s="16">
        <v>1010767</v>
      </c>
      <c r="W23" s="16" t="s">
        <v>9716</v>
      </c>
      <c r="X23" s="16"/>
    </row>
    <row r="24" spans="1:24">
      <c r="A24" s="15" t="s">
        <v>86</v>
      </c>
      <c r="B24" s="15" t="s">
        <v>92</v>
      </c>
      <c r="C24" s="35" t="s">
        <v>9729</v>
      </c>
      <c r="D24" s="15" t="s">
        <v>159</v>
      </c>
      <c r="E24" s="24">
        <v>45729.041666666664</v>
      </c>
      <c r="F24" s="15">
        <v>10.3</v>
      </c>
      <c r="G24" s="37" t="s">
        <v>740</v>
      </c>
      <c r="H24" s="15"/>
      <c r="I24" s="15"/>
      <c r="J24" s="15"/>
      <c r="K24" s="35">
        <v>81</v>
      </c>
      <c r="L24" s="35">
        <v>80</v>
      </c>
      <c r="M24" s="15"/>
      <c r="N24" s="15"/>
      <c r="O24" s="15"/>
      <c r="P24" s="14">
        <f t="shared" si="1"/>
        <v>161</v>
      </c>
      <c r="Q24" s="17" t="s">
        <v>32</v>
      </c>
      <c r="R24" s="14">
        <v>110401</v>
      </c>
      <c r="S24" s="23" t="s">
        <v>33</v>
      </c>
      <c r="T24" s="16" t="s">
        <v>161</v>
      </c>
      <c r="U24" s="16" t="s">
        <v>90</v>
      </c>
      <c r="V24" s="16">
        <v>1010768</v>
      </c>
      <c r="W24" s="16" t="s">
        <v>9716</v>
      </c>
      <c r="X24" s="16"/>
    </row>
    <row r="25" spans="1:24">
      <c r="A25" s="15" t="s">
        <v>122</v>
      </c>
      <c r="B25" s="15" t="s">
        <v>62</v>
      </c>
      <c r="C25" s="35" t="s">
        <v>9730</v>
      </c>
      <c r="D25" s="15" t="s">
        <v>61</v>
      </c>
      <c r="E25" s="24">
        <v>45728.767361111109</v>
      </c>
      <c r="F25" s="15">
        <v>13</v>
      </c>
      <c r="G25" s="37"/>
      <c r="H25" s="15"/>
      <c r="I25" s="15"/>
      <c r="J25" s="15"/>
      <c r="K25" s="35">
        <v>81</v>
      </c>
      <c r="L25" s="15"/>
      <c r="M25" s="15"/>
      <c r="N25" s="15"/>
      <c r="O25" s="15"/>
      <c r="P25" s="14">
        <f t="shared" si="1"/>
        <v>81</v>
      </c>
      <c r="Q25" s="14" t="s">
        <v>30</v>
      </c>
      <c r="R25" s="14">
        <v>110367</v>
      </c>
      <c r="S25" s="14" t="s">
        <v>31</v>
      </c>
      <c r="T25" s="16" t="s">
        <v>169</v>
      </c>
      <c r="U25" s="16" t="s">
        <v>90</v>
      </c>
      <c r="V25" s="16">
        <v>1010769</v>
      </c>
      <c r="W25" s="16" t="s">
        <v>9731</v>
      </c>
      <c r="X25" s="16" t="s">
        <v>8018</v>
      </c>
    </row>
    <row r="26" spans="1:24">
      <c r="A26" s="11" t="s">
        <v>19</v>
      </c>
      <c r="B26" s="7"/>
      <c r="C26" s="7"/>
      <c r="D26" s="7"/>
      <c r="E26" s="11"/>
      <c r="F26" s="7"/>
      <c r="G26" s="7"/>
      <c r="H26" s="11">
        <f>SUM(H5:H24)</f>
        <v>0</v>
      </c>
      <c r="I26" s="11">
        <f>SUM(I5:I24)</f>
        <v>0</v>
      </c>
      <c r="J26" s="11">
        <f>SUM(J20:J25)</f>
        <v>0</v>
      </c>
      <c r="K26" s="11">
        <f>SUM(K20:K25)</f>
        <v>646</v>
      </c>
      <c r="L26" s="11">
        <f>SUM(L20:L25)</f>
        <v>240</v>
      </c>
      <c r="M26" s="11">
        <f>SUM(M5:M24)</f>
        <v>0</v>
      </c>
      <c r="N26" s="11">
        <f>SUM(N5:N24)</f>
        <v>0</v>
      </c>
      <c r="O26" s="11">
        <f>SUM(O5:O24)</f>
        <v>0</v>
      </c>
      <c r="P26" s="11">
        <f>SUM(P20:P25)</f>
        <v>886</v>
      </c>
      <c r="Q26" s="12"/>
      <c r="R26" s="12"/>
      <c r="S26" s="12"/>
      <c r="T26" s="12"/>
      <c r="U26" s="12"/>
      <c r="V26" s="12"/>
      <c r="W26" s="12"/>
      <c r="X26" s="12"/>
    </row>
    <row r="27" spans="1:24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4" ht="15.75" customHeight="1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8">
      <c r="A29" s="187" t="s">
        <v>35</v>
      </c>
      <c r="B29" s="186" t="s">
        <v>9690</v>
      </c>
      <c r="C29" s="239" t="s">
        <v>4718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>
      <c r="A30" s="4" t="s">
        <v>100</v>
      </c>
      <c r="B30" s="1564" t="s">
        <v>7193</v>
      </c>
      <c r="C30" s="1564"/>
      <c r="D30" s="242"/>
      <c r="E30" s="41" t="s">
        <v>8995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23.25" customHeight="1">
      <c r="A31" s="4" t="s">
        <v>469</v>
      </c>
      <c r="B31" s="1564" t="s">
        <v>7205</v>
      </c>
      <c r="C31" s="1564"/>
      <c r="D31" s="242"/>
      <c r="E31" s="4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23.25" customHeight="1">
      <c r="A32" s="4" t="s">
        <v>473</v>
      </c>
      <c r="B32" s="1564" t="s">
        <v>7194</v>
      </c>
      <c r="C32" s="1564"/>
      <c r="D32" s="1"/>
      <c r="E32" s="4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 t="s">
        <v>1440</v>
      </c>
      <c r="C33" s="1772"/>
      <c r="D33" s="1"/>
      <c r="E33" s="1"/>
    </row>
    <row r="34" spans="1:24">
      <c r="A34" s="5" t="s">
        <v>42</v>
      </c>
      <c r="B34" s="1772"/>
      <c r="C34" s="1772"/>
    </row>
    <row r="35" spans="1:24">
      <c r="A35" s="5" t="s">
        <v>43</v>
      </c>
      <c r="B35" s="1566">
        <v>358400321526</v>
      </c>
      <c r="C35" s="1565"/>
      <c r="D35" s="1"/>
      <c r="E35" s="1"/>
    </row>
    <row r="36" spans="1:24">
      <c r="A36" s="5" t="s">
        <v>44</v>
      </c>
      <c r="B36" s="1772"/>
      <c r="C36" s="1772"/>
      <c r="D36" s="1"/>
      <c r="E36" s="1"/>
    </row>
    <row r="39" spans="1:24" ht="23.25" customHeight="1">
      <c r="A39" s="1559" t="s">
        <v>205</v>
      </c>
      <c r="B39" s="1559"/>
      <c r="C39" s="1559"/>
      <c r="D39" s="1559"/>
      <c r="E39" s="1559"/>
      <c r="F39" s="1559"/>
      <c r="G39" s="7"/>
      <c r="H39" s="1559" t="s">
        <v>772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9732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15" t="s">
        <v>152</v>
      </c>
      <c r="B41" s="15" t="s">
        <v>78</v>
      </c>
      <c r="C41" s="35" t="s">
        <v>9733</v>
      </c>
      <c r="D41" s="15" t="s">
        <v>2668</v>
      </c>
      <c r="E41" s="24">
        <v>45730.041666666664</v>
      </c>
      <c r="F41" s="15">
        <v>10.3</v>
      </c>
      <c r="G41" s="37"/>
      <c r="H41" s="15"/>
      <c r="I41" s="15"/>
      <c r="J41" s="15"/>
      <c r="K41" s="35">
        <v>161</v>
      </c>
      <c r="L41" s="15"/>
      <c r="M41" s="15"/>
      <c r="N41" s="15"/>
      <c r="O41" s="15"/>
      <c r="P41" s="14">
        <f>SUM(H41:O41)</f>
        <v>161</v>
      </c>
      <c r="Q41" s="17" t="s">
        <v>32</v>
      </c>
      <c r="R41" s="14">
        <v>110393</v>
      </c>
      <c r="S41" s="23" t="s">
        <v>33</v>
      </c>
      <c r="T41" s="16" t="s">
        <v>161</v>
      </c>
      <c r="U41" s="16" t="s">
        <v>90</v>
      </c>
      <c r="V41" s="16">
        <v>1010770</v>
      </c>
      <c r="W41" s="16" t="s">
        <v>9734</v>
      </c>
      <c r="X41" s="16"/>
    </row>
    <row r="42" spans="1:24">
      <c r="A42" s="327" t="s">
        <v>9735</v>
      </c>
      <c r="B42" s="15" t="s">
        <v>65</v>
      </c>
      <c r="C42" s="35" t="s">
        <v>9736</v>
      </c>
      <c r="D42" s="15" t="s">
        <v>64</v>
      </c>
      <c r="E42" s="24">
        <v>45729.513888888891</v>
      </c>
      <c r="F42" s="15">
        <v>14.8</v>
      </c>
      <c r="G42" s="341" t="s">
        <v>9312</v>
      </c>
      <c r="H42" s="15"/>
      <c r="I42" s="15"/>
      <c r="J42" s="15"/>
      <c r="K42" s="15"/>
      <c r="L42" s="35">
        <v>81</v>
      </c>
      <c r="M42" s="15"/>
      <c r="N42" s="15"/>
      <c r="O42" s="15"/>
      <c r="P42" s="14">
        <v>81</v>
      </c>
      <c r="Q42" s="14" t="s">
        <v>30</v>
      </c>
      <c r="R42" s="14">
        <v>110365</v>
      </c>
      <c r="S42" s="23" t="s">
        <v>33</v>
      </c>
      <c r="T42" s="16" t="s">
        <v>169</v>
      </c>
      <c r="U42" s="16" t="s">
        <v>90</v>
      </c>
      <c r="V42" s="16">
        <v>1010771</v>
      </c>
      <c r="W42" s="16" t="s">
        <v>9737</v>
      </c>
      <c r="X42" s="16" t="s">
        <v>8018</v>
      </c>
    </row>
    <row r="43" spans="1:24">
      <c r="A43" s="327" t="s">
        <v>9738</v>
      </c>
      <c r="B43" s="15" t="s">
        <v>57</v>
      </c>
      <c r="C43" s="35" t="s">
        <v>9739</v>
      </c>
      <c r="D43" s="15" t="s">
        <v>56</v>
      </c>
      <c r="E43" s="24">
        <v>45729.253472222219</v>
      </c>
      <c r="F43" s="15">
        <v>10.3</v>
      </c>
      <c r="G43" s="37"/>
      <c r="H43" s="15"/>
      <c r="I43" s="15"/>
      <c r="J43" s="15"/>
      <c r="K43" s="35">
        <v>54</v>
      </c>
      <c r="L43" s="15"/>
      <c r="M43" s="15"/>
      <c r="N43" s="15"/>
      <c r="O43" s="15"/>
      <c r="P43" s="14">
        <f t="shared" ref="P43:P48" si="2">SUM(H43:O43)</f>
        <v>54</v>
      </c>
      <c r="Q43" s="14" t="s">
        <v>30</v>
      </c>
      <c r="R43" s="14">
        <v>110366</v>
      </c>
      <c r="S43" s="14" t="s">
        <v>31</v>
      </c>
      <c r="T43" s="16" t="s">
        <v>169</v>
      </c>
      <c r="U43" s="16"/>
      <c r="V43" s="16">
        <v>1010772</v>
      </c>
      <c r="W43" s="16" t="s">
        <v>4546</v>
      </c>
      <c r="X43" s="16" t="s">
        <v>8018</v>
      </c>
    </row>
    <row r="44" spans="1:24">
      <c r="A44" s="15" t="s">
        <v>86</v>
      </c>
      <c r="B44" s="15" t="s">
        <v>92</v>
      </c>
      <c r="C44" s="35" t="s">
        <v>9740</v>
      </c>
      <c r="D44" s="15" t="s">
        <v>94</v>
      </c>
      <c r="E44" s="24">
        <v>45730.597222222219</v>
      </c>
      <c r="F44" s="15">
        <v>10.3</v>
      </c>
      <c r="G44" s="37"/>
      <c r="H44" s="15"/>
      <c r="I44" s="15"/>
      <c r="J44" s="15"/>
      <c r="K44" s="35">
        <v>161</v>
      </c>
      <c r="L44" s="15"/>
      <c r="M44" s="15"/>
      <c r="N44" s="15"/>
      <c r="O44" s="15"/>
      <c r="P44" s="14">
        <f t="shared" si="2"/>
        <v>161</v>
      </c>
      <c r="Q44" s="17" t="s">
        <v>32</v>
      </c>
      <c r="R44" s="14">
        <v>110394</v>
      </c>
      <c r="S44" s="23" t="s">
        <v>33</v>
      </c>
      <c r="T44" s="16" t="s">
        <v>161</v>
      </c>
      <c r="U44" s="16" t="s">
        <v>90</v>
      </c>
      <c r="V44" s="16">
        <v>1010773</v>
      </c>
      <c r="W44" s="16" t="s">
        <v>9734</v>
      </c>
      <c r="X44" s="16"/>
    </row>
    <row r="45" spans="1:24">
      <c r="A45" s="15" t="s">
        <v>142</v>
      </c>
      <c r="B45" s="15" t="s">
        <v>72</v>
      </c>
      <c r="C45" s="35" t="s">
        <v>9741</v>
      </c>
      <c r="D45" s="15" t="s">
        <v>71</v>
      </c>
      <c r="E45" s="24">
        <v>45729.711805555555</v>
      </c>
      <c r="F45" s="15">
        <v>14.5</v>
      </c>
      <c r="G45" s="37"/>
      <c r="H45" s="15"/>
      <c r="I45" s="15"/>
      <c r="J45" s="35">
        <v>27</v>
      </c>
      <c r="K45" s="35">
        <v>134</v>
      </c>
      <c r="L45" s="15">
        <v>0</v>
      </c>
      <c r="M45" s="15"/>
      <c r="N45" s="15"/>
      <c r="O45" s="15"/>
      <c r="P45" s="14">
        <f t="shared" si="2"/>
        <v>161</v>
      </c>
      <c r="Q45" s="14" t="s">
        <v>30</v>
      </c>
      <c r="R45" s="14">
        <v>110368</v>
      </c>
      <c r="S45" s="14" t="s">
        <v>31</v>
      </c>
      <c r="T45" s="16" t="s">
        <v>169</v>
      </c>
      <c r="U45" s="16" t="s">
        <v>90</v>
      </c>
      <c r="V45" s="16">
        <v>1010774</v>
      </c>
      <c r="W45" s="16" t="s">
        <v>9742</v>
      </c>
      <c r="X45" s="16" t="s">
        <v>8018</v>
      </c>
    </row>
    <row r="46" spans="1:24">
      <c r="A46" s="15" t="s">
        <v>142</v>
      </c>
      <c r="B46" s="15" t="s">
        <v>72</v>
      </c>
      <c r="C46" s="35" t="s">
        <v>9743</v>
      </c>
      <c r="D46" s="15" t="s">
        <v>71</v>
      </c>
      <c r="E46" s="24">
        <v>45729.711805555555</v>
      </c>
      <c r="F46" s="15">
        <v>14.5</v>
      </c>
      <c r="G46" s="37"/>
      <c r="H46" s="15"/>
      <c r="I46" s="15"/>
      <c r="J46" s="15"/>
      <c r="K46" s="35">
        <v>27</v>
      </c>
      <c r="L46" s="35">
        <v>54</v>
      </c>
      <c r="M46" s="35">
        <v>74</v>
      </c>
      <c r="N46" s="35">
        <v>6</v>
      </c>
      <c r="O46" s="15"/>
      <c r="P46" s="14">
        <f t="shared" si="2"/>
        <v>161</v>
      </c>
      <c r="Q46" s="14" t="s">
        <v>30</v>
      </c>
      <c r="R46" s="14">
        <v>110369</v>
      </c>
      <c r="S46" s="14" t="s">
        <v>31</v>
      </c>
      <c r="T46" s="16" t="s">
        <v>169</v>
      </c>
      <c r="U46" s="16" t="s">
        <v>90</v>
      </c>
      <c r="V46" s="16">
        <v>1010775</v>
      </c>
      <c r="W46" s="16" t="s">
        <v>9742</v>
      </c>
      <c r="X46" s="16" t="s">
        <v>8018</v>
      </c>
    </row>
    <row r="47" spans="1:24">
      <c r="A47" s="15" t="s">
        <v>9675</v>
      </c>
      <c r="B47" s="15" t="s">
        <v>134</v>
      </c>
      <c r="C47" s="35" t="s">
        <v>9744</v>
      </c>
      <c r="D47" s="15" t="s">
        <v>2892</v>
      </c>
      <c r="E47" s="24">
        <v>45731.319444444445</v>
      </c>
      <c r="F47" s="15">
        <v>9.6999999999999993</v>
      </c>
      <c r="G47" s="37"/>
      <c r="H47" s="15"/>
      <c r="I47" s="15"/>
      <c r="J47" s="15"/>
      <c r="K47" s="35">
        <v>134</v>
      </c>
      <c r="L47" s="35">
        <v>27</v>
      </c>
      <c r="M47" s="15"/>
      <c r="N47" s="15"/>
      <c r="O47" s="15"/>
      <c r="P47" s="14">
        <f t="shared" si="2"/>
        <v>161</v>
      </c>
      <c r="Q47" s="17" t="s">
        <v>32</v>
      </c>
      <c r="R47" s="14">
        <v>110395</v>
      </c>
      <c r="S47" s="14" t="s">
        <v>31</v>
      </c>
      <c r="T47" s="16" t="s">
        <v>161</v>
      </c>
      <c r="U47" s="16" t="s">
        <v>90</v>
      </c>
      <c r="V47" s="16">
        <v>1010776</v>
      </c>
      <c r="W47" s="16" t="s">
        <v>9745</v>
      </c>
      <c r="X47" s="16"/>
    </row>
    <row r="48" spans="1:24">
      <c r="A48" s="15"/>
      <c r="B48" s="15"/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>
        <f t="shared" si="2"/>
        <v>0</v>
      </c>
      <c r="Q48" s="14"/>
      <c r="R48" s="14"/>
      <c r="S48" s="14" t="s">
        <v>31</v>
      </c>
      <c r="T48" s="16"/>
      <c r="U48" s="16"/>
      <c r="V48" s="16"/>
      <c r="W48" s="16"/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3">SUM(H41:H48)</f>
        <v>0</v>
      </c>
      <c r="I49" s="11">
        <f t="shared" si="3"/>
        <v>0</v>
      </c>
      <c r="J49" s="11">
        <f t="shared" si="3"/>
        <v>27</v>
      </c>
      <c r="K49" s="11">
        <f t="shared" si="3"/>
        <v>671</v>
      </c>
      <c r="L49" s="11">
        <f t="shared" si="3"/>
        <v>162</v>
      </c>
      <c r="M49" s="11">
        <f t="shared" si="3"/>
        <v>74</v>
      </c>
      <c r="N49" s="11">
        <f t="shared" si="3"/>
        <v>6</v>
      </c>
      <c r="O49" s="11">
        <f t="shared" si="3"/>
        <v>0</v>
      </c>
      <c r="P49" s="11">
        <f t="shared" si="3"/>
        <v>940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 ht="18">
      <c r="A52" s="187" t="s">
        <v>35</v>
      </c>
      <c r="B52" s="186" t="s">
        <v>9690</v>
      </c>
      <c r="C52" s="239" t="s">
        <v>4718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473</v>
      </c>
      <c r="B53" s="1564" t="s">
        <v>7193</v>
      </c>
      <c r="C53" s="1564"/>
      <c r="D53" s="242"/>
      <c r="E53" s="41" t="s">
        <v>8995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 ht="23.25" customHeight="1">
      <c r="A54" s="4" t="s">
        <v>469</v>
      </c>
      <c r="B54" s="1564" t="s">
        <v>7194</v>
      </c>
      <c r="C54" s="1564"/>
      <c r="D54" s="1"/>
      <c r="E54" s="4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772" t="s">
        <v>9746</v>
      </c>
      <c r="C55" s="1772"/>
      <c r="D55" s="1"/>
      <c r="E55" s="1"/>
    </row>
    <row r="56" spans="1:24">
      <c r="A56" s="5" t="s">
        <v>42</v>
      </c>
      <c r="B56" s="1772"/>
      <c r="C56" s="1772"/>
    </row>
    <row r="57" spans="1:24">
      <c r="A57" s="5" t="s">
        <v>43</v>
      </c>
      <c r="B57" s="1566">
        <v>358408305677</v>
      </c>
      <c r="C57" s="1565"/>
      <c r="D57" s="1"/>
      <c r="E57" s="1"/>
    </row>
    <row r="58" spans="1:24">
      <c r="A58" s="5" t="s">
        <v>44</v>
      </c>
      <c r="B58" s="1772"/>
      <c r="C58" s="1772"/>
      <c r="D58" s="1"/>
      <c r="E58" s="1"/>
    </row>
  </sheetData>
  <mergeCells count="34">
    <mergeCell ref="Q1:X1"/>
    <mergeCell ref="B9:D9"/>
    <mergeCell ref="J9:L9"/>
    <mergeCell ref="B11:C11"/>
    <mergeCell ref="A39:F39"/>
    <mergeCell ref="H39:P39"/>
    <mergeCell ref="Q39:X39"/>
    <mergeCell ref="Q18:X18"/>
    <mergeCell ref="B30:C30"/>
    <mergeCell ref="B33:C33"/>
    <mergeCell ref="B34:C34"/>
    <mergeCell ref="H18:P18"/>
    <mergeCell ref="A1:F1"/>
    <mergeCell ref="H1:P1"/>
    <mergeCell ref="B12:C12"/>
    <mergeCell ref="B51:D51"/>
    <mergeCell ref="J51:L51"/>
    <mergeCell ref="B13:C13"/>
    <mergeCell ref="B14:C14"/>
    <mergeCell ref="B15:C15"/>
    <mergeCell ref="B16:C16"/>
    <mergeCell ref="A18:F18"/>
    <mergeCell ref="B35:C35"/>
    <mergeCell ref="B36:C36"/>
    <mergeCell ref="B28:D28"/>
    <mergeCell ref="J28:L28"/>
    <mergeCell ref="B32:C32"/>
    <mergeCell ref="B31:C31"/>
    <mergeCell ref="B53:C53"/>
    <mergeCell ref="B55:C55"/>
    <mergeCell ref="B56:C56"/>
    <mergeCell ref="B57:C57"/>
    <mergeCell ref="B58:C58"/>
    <mergeCell ref="B54:C5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589F7-2A38-4564-8810-92032AC56D4A}">
  <sheetPr>
    <tabColor rgb="FFF7E1E1"/>
  </sheetPr>
  <dimension ref="A1:AA42"/>
  <sheetViews>
    <sheetView topLeftCell="A15" workbookViewId="0">
      <selection activeCell="H33" sqref="H3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" customWidth="1"/>
    <col min="22" max="22" width="16.28515625" customWidth="1"/>
    <col min="23" max="24" width="9.140625" bestFit="1" customWidth="1"/>
    <col min="25" max="25" width="19" customWidth="1"/>
    <col min="27" max="27" width="22.85546875" customWidth="1"/>
  </cols>
  <sheetData>
    <row r="1" spans="1:26" ht="23.25">
      <c r="A1" s="1549" t="s">
        <v>1243</v>
      </c>
      <c r="B1" s="1549"/>
      <c r="C1" s="1549"/>
      <c r="D1" s="1549"/>
      <c r="E1" s="1549"/>
      <c r="F1" s="1549"/>
      <c r="G1" s="1208"/>
      <c r="H1" s="1209"/>
      <c r="I1" s="1549" t="s">
        <v>1244</v>
      </c>
      <c r="J1" s="1549"/>
      <c r="K1" s="1549"/>
      <c r="L1" s="1549"/>
      <c r="M1" s="1549"/>
      <c r="N1" s="1549"/>
      <c r="O1" s="1549"/>
      <c r="P1" s="1549"/>
      <c r="Q1" s="1549"/>
      <c r="R1" s="1550" t="s">
        <v>1245</v>
      </c>
      <c r="S1" s="1550"/>
      <c r="T1" s="1550"/>
      <c r="U1" s="1550"/>
      <c r="V1" s="1550"/>
      <c r="W1" s="1550"/>
      <c r="X1" s="1550"/>
      <c r="Y1" s="1550"/>
      <c r="Z1" s="1550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857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 ht="25.5">
      <c r="A3" s="1172" t="s">
        <v>97</v>
      </c>
      <c r="B3" s="1172" t="s">
        <v>78</v>
      </c>
      <c r="C3" s="1186" t="s">
        <v>1246</v>
      </c>
      <c r="D3" s="1172" t="s">
        <v>1047</v>
      </c>
      <c r="E3" s="1173">
        <v>46235.003472222219</v>
      </c>
      <c r="F3" s="1172">
        <v>12.6</v>
      </c>
      <c r="G3" s="1172">
        <v>121497</v>
      </c>
      <c r="H3" s="1174" t="s">
        <v>1247</v>
      </c>
      <c r="I3" s="1172"/>
      <c r="J3" s="1172"/>
      <c r="K3" s="1172"/>
      <c r="L3" s="1172"/>
      <c r="M3" s="1172"/>
      <c r="N3" s="1186">
        <v>30</v>
      </c>
      <c r="O3" s="1186">
        <v>131</v>
      </c>
      <c r="P3" s="1172"/>
      <c r="Q3" s="1175">
        <f t="shared" ref="Q3:Q8" si="0">SUM(I3:P3)</f>
        <v>161</v>
      </c>
      <c r="R3" s="1176" t="s">
        <v>32</v>
      </c>
      <c r="S3" s="1177" t="s">
        <v>33</v>
      </c>
      <c r="T3" s="1454" t="b">
        <v>1</v>
      </c>
      <c r="U3" s="1440">
        <v>46231.416666666664</v>
      </c>
      <c r="V3" s="1189" t="s">
        <v>161</v>
      </c>
      <c r="W3" s="1181" t="s">
        <v>860</v>
      </c>
      <c r="X3" s="1181">
        <v>1022054</v>
      </c>
      <c r="Y3" s="1181" t="s">
        <v>1248</v>
      </c>
      <c r="Z3" s="1181"/>
    </row>
    <row r="4" spans="1:26" ht="25.5">
      <c r="A4" s="1172" t="s">
        <v>97</v>
      </c>
      <c r="B4" s="1172" t="s">
        <v>1175</v>
      </c>
      <c r="C4" s="1186" t="s">
        <v>1249</v>
      </c>
      <c r="D4" s="1178" t="s">
        <v>117</v>
      </c>
      <c r="E4" s="1173">
        <v>46235.333333333336</v>
      </c>
      <c r="F4" s="1172">
        <v>14.8</v>
      </c>
      <c r="G4" s="1172">
        <v>121498</v>
      </c>
      <c r="H4" s="1174" t="s">
        <v>1247</v>
      </c>
      <c r="I4" s="1172"/>
      <c r="J4" s="1172"/>
      <c r="K4" s="1172"/>
      <c r="L4" s="1172"/>
      <c r="M4" s="1172"/>
      <c r="N4" s="1186">
        <v>30</v>
      </c>
      <c r="O4" s="1186">
        <v>101</v>
      </c>
      <c r="P4" s="1186">
        <v>30</v>
      </c>
      <c r="Q4" s="1175">
        <f t="shared" si="0"/>
        <v>161</v>
      </c>
      <c r="R4" s="1176" t="s">
        <v>32</v>
      </c>
      <c r="S4" s="1177" t="s">
        <v>33</v>
      </c>
      <c r="T4" s="1454" t="b">
        <v>1</v>
      </c>
      <c r="U4" s="1440">
        <v>46230.5</v>
      </c>
      <c r="V4" s="1190" t="s">
        <v>100</v>
      </c>
      <c r="W4" s="1181" t="s">
        <v>860</v>
      </c>
      <c r="X4" s="1181">
        <v>1022055</v>
      </c>
      <c r="Y4" s="1181" t="s">
        <v>1250</v>
      </c>
      <c r="Z4" s="1181"/>
    </row>
    <row r="5" spans="1:26" ht="25.5">
      <c r="A5" s="1172" t="s">
        <v>86</v>
      </c>
      <c r="B5" s="1172" t="s">
        <v>78</v>
      </c>
      <c r="C5" s="1186" t="s">
        <v>1251</v>
      </c>
      <c r="D5" s="1172" t="s">
        <v>88</v>
      </c>
      <c r="E5" s="1173">
        <v>46235.166666666664</v>
      </c>
      <c r="F5" s="1172">
        <v>11.9</v>
      </c>
      <c r="G5" s="1172">
        <v>121499</v>
      </c>
      <c r="H5" s="1174" t="s">
        <v>1252</v>
      </c>
      <c r="I5" s="1172"/>
      <c r="J5" s="1172"/>
      <c r="K5" s="1172"/>
      <c r="L5" s="1172"/>
      <c r="M5" s="1172"/>
      <c r="N5" s="1172"/>
      <c r="O5" s="1186">
        <v>131</v>
      </c>
      <c r="P5" s="1186">
        <v>30</v>
      </c>
      <c r="Q5" s="1175">
        <f t="shared" si="0"/>
        <v>161</v>
      </c>
      <c r="R5" s="1176" t="s">
        <v>32</v>
      </c>
      <c r="S5" s="1177" t="s">
        <v>33</v>
      </c>
      <c r="T5" s="1175"/>
      <c r="U5" s="1440">
        <v>46232.5</v>
      </c>
      <c r="V5" s="1189" t="s">
        <v>161</v>
      </c>
      <c r="W5" s="1181" t="s">
        <v>860</v>
      </c>
      <c r="X5" s="1181">
        <v>1022056</v>
      </c>
      <c r="Y5" s="1181" t="s">
        <v>1248</v>
      </c>
      <c r="Z5" s="1181"/>
    </row>
    <row r="6" spans="1:26" ht="25.5">
      <c r="A6" s="1172" t="s">
        <v>105</v>
      </c>
      <c r="B6" s="1172" t="s">
        <v>78</v>
      </c>
      <c r="C6" s="1186" t="s">
        <v>1253</v>
      </c>
      <c r="D6" s="1172" t="s">
        <v>88</v>
      </c>
      <c r="E6" s="1173">
        <v>46235.166666666664</v>
      </c>
      <c r="F6" s="1172">
        <v>11.9</v>
      </c>
      <c r="G6" s="1172">
        <v>121481</v>
      </c>
      <c r="H6" s="1174" t="s">
        <v>1247</v>
      </c>
      <c r="I6" s="1172"/>
      <c r="J6" s="1172"/>
      <c r="K6" s="1172"/>
      <c r="L6" s="1172"/>
      <c r="M6" s="1172"/>
      <c r="N6" s="1186">
        <v>60</v>
      </c>
      <c r="O6" s="1186">
        <v>101</v>
      </c>
      <c r="P6" s="1172"/>
      <c r="Q6" s="1175">
        <f t="shared" si="0"/>
        <v>161</v>
      </c>
      <c r="R6" s="1176" t="s">
        <v>32</v>
      </c>
      <c r="S6" s="1177" t="s">
        <v>33</v>
      </c>
      <c r="T6" s="1454" t="b">
        <v>1</v>
      </c>
      <c r="U6" s="1440">
        <v>46232.5</v>
      </c>
      <c r="V6" s="1189" t="s">
        <v>161</v>
      </c>
      <c r="W6" s="1181" t="s">
        <v>860</v>
      </c>
      <c r="X6" s="1181">
        <v>1022057</v>
      </c>
      <c r="Y6" s="1181" t="s">
        <v>1248</v>
      </c>
      <c r="Z6" s="1181"/>
    </row>
    <row r="7" spans="1:26" ht="25.5">
      <c r="A7" s="1178" t="s">
        <v>120</v>
      </c>
      <c r="B7" s="1178" t="s">
        <v>417</v>
      </c>
      <c r="C7" s="1186" t="s">
        <v>1254</v>
      </c>
      <c r="D7" s="1178" t="s">
        <v>117</v>
      </c>
      <c r="E7" s="1179">
        <v>46235.333333333336</v>
      </c>
      <c r="F7" s="1178">
        <v>14.8</v>
      </c>
      <c r="G7" s="1178">
        <v>121482</v>
      </c>
      <c r="H7" s="1174" t="s">
        <v>1247</v>
      </c>
      <c r="I7" s="1178"/>
      <c r="J7" s="1178"/>
      <c r="K7" s="1178"/>
      <c r="L7" s="1178"/>
      <c r="M7" s="1178"/>
      <c r="N7" s="1186">
        <v>30</v>
      </c>
      <c r="O7" s="1186">
        <v>101</v>
      </c>
      <c r="P7" s="1186">
        <v>30</v>
      </c>
      <c r="Q7" s="1175">
        <f t="shared" si="0"/>
        <v>161</v>
      </c>
      <c r="R7" s="1176" t="s">
        <v>32</v>
      </c>
      <c r="S7" s="1177" t="s">
        <v>33</v>
      </c>
      <c r="T7" s="1175"/>
      <c r="U7" s="1440">
        <v>46230.5</v>
      </c>
      <c r="V7" s="1190" t="s">
        <v>100</v>
      </c>
      <c r="W7" s="1181" t="s">
        <v>860</v>
      </c>
      <c r="X7" s="1181">
        <v>1022058</v>
      </c>
      <c r="Y7" s="1181" t="s">
        <v>1250</v>
      </c>
      <c r="Z7" s="1181"/>
    </row>
    <row r="8" spans="1:26" ht="25.5">
      <c r="A8" s="1172" t="s">
        <v>97</v>
      </c>
      <c r="B8" s="1186" t="s">
        <v>1255</v>
      </c>
      <c r="C8" s="1186" t="s">
        <v>1256</v>
      </c>
      <c r="D8" s="1178" t="s">
        <v>117</v>
      </c>
      <c r="E8" s="1173">
        <v>46234.763888888891</v>
      </c>
      <c r="F8" s="1178">
        <v>14.8</v>
      </c>
      <c r="G8" s="1172">
        <v>121500</v>
      </c>
      <c r="H8" s="1174" t="s">
        <v>1247</v>
      </c>
      <c r="I8" s="1172"/>
      <c r="J8" s="1172"/>
      <c r="K8" s="1172"/>
      <c r="L8" s="1172"/>
      <c r="M8" s="1172"/>
      <c r="N8" s="1186">
        <v>30</v>
      </c>
      <c r="O8" s="1186">
        <v>131</v>
      </c>
      <c r="P8" s="1172"/>
      <c r="Q8" s="1175">
        <f t="shared" si="0"/>
        <v>161</v>
      </c>
      <c r="R8" s="1176" t="s">
        <v>32</v>
      </c>
      <c r="S8" s="1177" t="s">
        <v>33</v>
      </c>
      <c r="T8" s="1454" t="b">
        <v>1</v>
      </c>
      <c r="U8" s="1440">
        <v>46232.5</v>
      </c>
      <c r="V8" s="1190" t="s">
        <v>100</v>
      </c>
      <c r="W8" s="1181" t="s">
        <v>860</v>
      </c>
      <c r="X8" s="1181">
        <v>1022059</v>
      </c>
      <c r="Y8" s="1181" t="s">
        <v>1250</v>
      </c>
      <c r="Z8" s="1181"/>
    </row>
    <row r="9" spans="1:26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 t="shared" ref="I9:Q9" si="1">SUM(I3:I8)</f>
        <v>0</v>
      </c>
      <c r="J9" s="1214">
        <f t="shared" si="1"/>
        <v>0</v>
      </c>
      <c r="K9" s="1214">
        <f t="shared" si="1"/>
        <v>0</v>
      </c>
      <c r="L9" s="1214">
        <f t="shared" si="1"/>
        <v>0</v>
      </c>
      <c r="M9" s="1214">
        <f t="shared" si="1"/>
        <v>0</v>
      </c>
      <c r="N9" s="1214">
        <f t="shared" si="1"/>
        <v>180</v>
      </c>
      <c r="O9" s="1214">
        <f t="shared" si="1"/>
        <v>696</v>
      </c>
      <c r="P9" s="1214">
        <f t="shared" si="1"/>
        <v>90</v>
      </c>
      <c r="Q9" s="1214">
        <f t="shared" si="1"/>
        <v>966</v>
      </c>
      <c r="R9" s="1215"/>
      <c r="S9" s="1215"/>
      <c r="T9" s="1215"/>
      <c r="U9" s="1215"/>
      <c r="V9" s="1215"/>
      <c r="W9" s="1215"/>
      <c r="X9" s="1215"/>
      <c r="Y9" s="1215"/>
      <c r="Z9" s="1215"/>
    </row>
    <row r="10" spans="1:26">
      <c r="A10" s="1216"/>
      <c r="B10" s="1216"/>
      <c r="C10" s="1216"/>
      <c r="D10" s="1216"/>
      <c r="E10" s="1216"/>
      <c r="F10" s="1217"/>
      <c r="G10" s="1217"/>
      <c r="H10" s="1216"/>
      <c r="I10" s="1216">
        <f ca="1">SUM(I5:I26)</f>
        <v>0</v>
      </c>
      <c r="J10" s="1216">
        <f ca="1">SUM(J5:J26)</f>
        <v>0</v>
      </c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Y10" s="1216"/>
    </row>
    <row r="11" spans="1:26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6">
      <c r="A13" s="1194" t="s">
        <v>161</v>
      </c>
      <c r="B13" s="1548" t="s">
        <v>39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>
      <c r="A14" s="1195" t="s">
        <v>100</v>
      </c>
      <c r="B14" s="1554" t="s">
        <v>41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 ht="15" customHeight="1">
      <c r="A15" s="1225" t="s">
        <v>42</v>
      </c>
      <c r="B15" s="1555" t="s">
        <v>1257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7">
      <c r="A17" s="1225" t="s">
        <v>43</v>
      </c>
      <c r="B17" s="1568" t="s">
        <v>1258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7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19" spans="1:27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Y19" s="1216"/>
    </row>
    <row r="20" spans="1:27" ht="23.25" customHeight="1">
      <c r="A20" s="1549" t="s">
        <v>1259</v>
      </c>
      <c r="B20" s="1549"/>
      <c r="C20" s="1549"/>
      <c r="D20" s="1549"/>
      <c r="E20" s="1549"/>
      <c r="F20" s="1549"/>
      <c r="G20" s="1208"/>
      <c r="H20" s="1209"/>
      <c r="I20" s="1549" t="s">
        <v>1244</v>
      </c>
      <c r="J20" s="1549"/>
      <c r="K20" s="1549"/>
      <c r="L20" s="1549"/>
      <c r="M20" s="1549"/>
      <c r="N20" s="1549"/>
      <c r="O20" s="1549"/>
      <c r="P20" s="1549"/>
      <c r="Q20" s="1549"/>
      <c r="R20" s="1550" t="s">
        <v>1260</v>
      </c>
      <c r="S20" s="1550"/>
      <c r="T20" s="1550"/>
      <c r="U20" s="1550"/>
      <c r="V20" s="1550"/>
      <c r="W20" s="1550"/>
      <c r="X20" s="1550"/>
      <c r="Y20" s="1550"/>
      <c r="Z20" s="1550"/>
    </row>
    <row r="21" spans="1:27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419" t="s">
        <v>857</v>
      </c>
      <c r="V21" s="1210" t="s">
        <v>24</v>
      </c>
      <c r="W21" s="1210" t="s">
        <v>25</v>
      </c>
      <c r="X21" s="1210" t="s">
        <v>26</v>
      </c>
      <c r="Y21" s="1210" t="s">
        <v>27</v>
      </c>
      <c r="Z21" s="1210" t="s">
        <v>28</v>
      </c>
    </row>
    <row r="22" spans="1:27" ht="25.5">
      <c r="A22" s="1172" t="s">
        <v>97</v>
      </c>
      <c r="B22" s="1172" t="s">
        <v>1175</v>
      </c>
      <c r="C22" s="1202" t="s">
        <v>1261</v>
      </c>
      <c r="D22" s="1178" t="s">
        <v>117</v>
      </c>
      <c r="E22" s="1173">
        <v>46236.763888888891</v>
      </c>
      <c r="F22" s="1172">
        <v>14.8</v>
      </c>
      <c r="G22" s="1172">
        <v>121501</v>
      </c>
      <c r="H22" s="1174" t="s">
        <v>1247</v>
      </c>
      <c r="I22" s="1172"/>
      <c r="J22" s="1172"/>
      <c r="K22" s="1172"/>
      <c r="L22" s="1172"/>
      <c r="M22" s="1172"/>
      <c r="N22" s="1186">
        <v>71</v>
      </c>
      <c r="O22" s="1186">
        <v>60</v>
      </c>
      <c r="P22" s="1186">
        <v>30</v>
      </c>
      <c r="Q22" s="1175">
        <f t="shared" ref="Q22:Q27" si="2">SUM(I22:P22)</f>
        <v>161</v>
      </c>
      <c r="R22" s="1176" t="s">
        <v>32</v>
      </c>
      <c r="S22" s="1177" t="s">
        <v>33</v>
      </c>
      <c r="T22" s="1454" t="b">
        <v>1</v>
      </c>
      <c r="U22" s="1440">
        <v>46230.5</v>
      </c>
      <c r="V22" s="1190" t="s">
        <v>100</v>
      </c>
      <c r="W22" s="1181" t="s">
        <v>860</v>
      </c>
      <c r="X22" s="1181">
        <v>1022076</v>
      </c>
      <c r="Y22" s="1181" t="s">
        <v>1262</v>
      </c>
      <c r="Z22" s="1181" t="s">
        <v>1062</v>
      </c>
      <c r="AA22" s="1483" t="s">
        <v>1263</v>
      </c>
    </row>
    <row r="23" spans="1:27" ht="25.5">
      <c r="A23" s="1172" t="s">
        <v>157</v>
      </c>
      <c r="B23" s="1172" t="s">
        <v>1175</v>
      </c>
      <c r="C23" s="1202" t="s">
        <v>1264</v>
      </c>
      <c r="D23" s="1178" t="s">
        <v>117</v>
      </c>
      <c r="E23" s="1173">
        <v>46236.763888888891</v>
      </c>
      <c r="F23" s="1172">
        <v>14.8</v>
      </c>
      <c r="G23" s="1172">
        <v>121483</v>
      </c>
      <c r="H23" s="1174" t="s">
        <v>1252</v>
      </c>
      <c r="I23" s="1172"/>
      <c r="J23" s="1172"/>
      <c r="K23" s="1172"/>
      <c r="L23" s="1172"/>
      <c r="M23" s="1172"/>
      <c r="N23" s="1186">
        <v>30</v>
      </c>
      <c r="O23" s="1186">
        <v>131</v>
      </c>
      <c r="P23" s="1172"/>
      <c r="Q23" s="1175">
        <f t="shared" si="2"/>
        <v>161</v>
      </c>
      <c r="R23" s="1176" t="s">
        <v>32</v>
      </c>
      <c r="S23" s="1177" t="s">
        <v>33</v>
      </c>
      <c r="T23" s="1175"/>
      <c r="U23" s="1440">
        <v>46230.5</v>
      </c>
      <c r="V23" s="1190" t="s">
        <v>100</v>
      </c>
      <c r="W23" s="1181" t="s">
        <v>860</v>
      </c>
      <c r="X23" s="1181">
        <v>1022077</v>
      </c>
      <c r="Y23" s="1181" t="s">
        <v>1262</v>
      </c>
      <c r="Z23" s="1181" t="s">
        <v>1062</v>
      </c>
      <c r="AA23" s="1483" t="s">
        <v>1265</v>
      </c>
    </row>
    <row r="24" spans="1:27" ht="25.5">
      <c r="A24" s="1172" t="s">
        <v>918</v>
      </c>
      <c r="B24" s="1172" t="s">
        <v>1175</v>
      </c>
      <c r="C24" s="1202" t="s">
        <v>1266</v>
      </c>
      <c r="D24" s="1178" t="s">
        <v>117</v>
      </c>
      <c r="E24" s="1173">
        <v>46236.763888888891</v>
      </c>
      <c r="F24" s="1172">
        <v>14.8</v>
      </c>
      <c r="G24" s="1172">
        <v>121484</v>
      </c>
      <c r="H24" s="1174" t="s">
        <v>1247</v>
      </c>
      <c r="I24" s="1172"/>
      <c r="J24" s="1172"/>
      <c r="K24" s="1172"/>
      <c r="L24" s="1172"/>
      <c r="M24" s="1172"/>
      <c r="N24" s="1186">
        <v>60</v>
      </c>
      <c r="O24" s="1186">
        <v>60</v>
      </c>
      <c r="P24" s="1186">
        <v>41</v>
      </c>
      <c r="Q24" s="1175">
        <f t="shared" si="2"/>
        <v>161</v>
      </c>
      <c r="R24" s="1176" t="s">
        <v>32</v>
      </c>
      <c r="S24" s="1177" t="s">
        <v>33</v>
      </c>
      <c r="T24" s="1175"/>
      <c r="U24" s="1440">
        <v>46230.5</v>
      </c>
      <c r="V24" s="1190" t="s">
        <v>100</v>
      </c>
      <c r="W24" s="1181" t="s">
        <v>860</v>
      </c>
      <c r="X24" s="1181">
        <v>1022078</v>
      </c>
      <c r="Y24" s="1181" t="s">
        <v>1262</v>
      </c>
      <c r="Z24" s="1181" t="s">
        <v>1062</v>
      </c>
      <c r="AA24" s="1483" t="s">
        <v>1267</v>
      </c>
    </row>
    <row r="25" spans="1:27" ht="25.5">
      <c r="A25" s="1172" t="s">
        <v>1268</v>
      </c>
      <c r="B25" s="1172" t="s">
        <v>78</v>
      </c>
      <c r="C25" s="1186" t="s">
        <v>1269</v>
      </c>
      <c r="D25" s="1172" t="s">
        <v>99</v>
      </c>
      <c r="E25" s="1173">
        <v>46236.28125</v>
      </c>
      <c r="F25" s="1172">
        <v>13.3</v>
      </c>
      <c r="G25" s="1172">
        <v>121485</v>
      </c>
      <c r="H25" s="1174" t="s">
        <v>1247</v>
      </c>
      <c r="I25" s="1172"/>
      <c r="J25" s="1172"/>
      <c r="K25" s="1172"/>
      <c r="L25" s="1172"/>
      <c r="M25" s="1172"/>
      <c r="N25" s="1186">
        <v>60</v>
      </c>
      <c r="O25" s="1186">
        <v>60</v>
      </c>
      <c r="P25" s="1186">
        <v>41</v>
      </c>
      <c r="Q25" s="1175">
        <f t="shared" si="2"/>
        <v>161</v>
      </c>
      <c r="R25" s="1176" t="s">
        <v>32</v>
      </c>
      <c r="S25" s="1177" t="s">
        <v>33</v>
      </c>
      <c r="T25" s="1454" t="b">
        <v>1</v>
      </c>
      <c r="U25" s="1440">
        <v>46232.5</v>
      </c>
      <c r="V25" s="1190" t="s">
        <v>100</v>
      </c>
      <c r="W25" s="1181" t="s">
        <v>860</v>
      </c>
      <c r="X25" s="1181">
        <v>1022079</v>
      </c>
      <c r="Y25" s="1181" t="s">
        <v>1262</v>
      </c>
      <c r="Z25" s="1181"/>
    </row>
    <row r="26" spans="1:27" ht="25.5">
      <c r="A26" s="1172" t="s">
        <v>648</v>
      </c>
      <c r="B26" s="1172" t="s">
        <v>78</v>
      </c>
      <c r="C26" s="1186" t="s">
        <v>1270</v>
      </c>
      <c r="D26" s="1172" t="s">
        <v>99</v>
      </c>
      <c r="E26" s="1173">
        <v>46236.28125</v>
      </c>
      <c r="F26" s="1172">
        <v>13.3</v>
      </c>
      <c r="G26" s="1172">
        <v>121486</v>
      </c>
      <c r="H26" s="1174" t="s">
        <v>1247</v>
      </c>
      <c r="I26" s="1172"/>
      <c r="J26" s="1172"/>
      <c r="K26" s="1172"/>
      <c r="L26" s="1172"/>
      <c r="M26" s="1172"/>
      <c r="N26" s="1186">
        <v>60</v>
      </c>
      <c r="O26" s="1186">
        <v>60</v>
      </c>
      <c r="P26" s="1186">
        <v>41</v>
      </c>
      <c r="Q26" s="1175">
        <f t="shared" si="2"/>
        <v>161</v>
      </c>
      <c r="R26" s="1176" t="s">
        <v>32</v>
      </c>
      <c r="S26" s="1177" t="s">
        <v>33</v>
      </c>
      <c r="T26" s="1175"/>
      <c r="U26" s="1440">
        <v>46232.5</v>
      </c>
      <c r="V26" s="1190" t="s">
        <v>100</v>
      </c>
      <c r="W26" s="1181" t="s">
        <v>860</v>
      </c>
      <c r="X26" s="1181">
        <v>1022080</v>
      </c>
      <c r="Y26" s="1181" t="s">
        <v>1262</v>
      </c>
      <c r="Z26" s="1181"/>
    </row>
    <row r="27" spans="1:27" ht="25.5">
      <c r="A27" s="1172" t="s">
        <v>1268</v>
      </c>
      <c r="B27" s="1172" t="s">
        <v>78</v>
      </c>
      <c r="C27" s="1186" t="s">
        <v>1271</v>
      </c>
      <c r="D27" s="1178" t="s">
        <v>400</v>
      </c>
      <c r="E27" s="1179">
        <v>46236.767361111109</v>
      </c>
      <c r="F27" s="1178">
        <v>13.3</v>
      </c>
      <c r="G27" s="1172">
        <v>121489</v>
      </c>
      <c r="H27" s="1174" t="s">
        <v>1247</v>
      </c>
      <c r="I27" s="1172"/>
      <c r="J27" s="1172"/>
      <c r="K27" s="1172"/>
      <c r="L27" s="1172"/>
      <c r="M27" s="1172"/>
      <c r="N27" s="1186">
        <v>60</v>
      </c>
      <c r="O27" s="1186">
        <v>60</v>
      </c>
      <c r="P27" s="1186">
        <v>41</v>
      </c>
      <c r="Q27" s="1175">
        <f t="shared" si="2"/>
        <v>161</v>
      </c>
      <c r="R27" s="1176" t="s">
        <v>32</v>
      </c>
      <c r="S27" s="1177" t="s">
        <v>33</v>
      </c>
      <c r="T27" s="1175"/>
      <c r="U27" s="1440">
        <v>46265.5</v>
      </c>
      <c r="V27" s="1189" t="s">
        <v>169</v>
      </c>
      <c r="W27" s="1181" t="s">
        <v>860</v>
      </c>
      <c r="X27" s="1181">
        <v>1022081</v>
      </c>
      <c r="Y27" s="1181" t="s">
        <v>1166</v>
      </c>
      <c r="Z27" s="1181"/>
    </row>
    <row r="28" spans="1:27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>SUM(I22:I23)</f>
        <v>0</v>
      </c>
      <c r="J28" s="1214">
        <f>SUM(J22:J23)</f>
        <v>0</v>
      </c>
      <c r="K28" s="1214">
        <f t="shared" ref="K28:Q28" si="3">SUM(K22:K27)</f>
        <v>0</v>
      </c>
      <c r="L28" s="1214">
        <f t="shared" si="3"/>
        <v>0</v>
      </c>
      <c r="M28" s="1214">
        <f t="shared" si="3"/>
        <v>0</v>
      </c>
      <c r="N28" s="1214">
        <f t="shared" si="3"/>
        <v>341</v>
      </c>
      <c r="O28" s="1214">
        <f t="shared" si="3"/>
        <v>431</v>
      </c>
      <c r="P28" s="1214">
        <f t="shared" si="3"/>
        <v>194</v>
      </c>
      <c r="Q28" s="1214">
        <f t="shared" si="3"/>
        <v>966</v>
      </c>
      <c r="R28" s="1215"/>
      <c r="S28" s="1215"/>
      <c r="T28" s="1215"/>
      <c r="U28" s="1215"/>
      <c r="V28" s="1215"/>
      <c r="W28" s="1215"/>
      <c r="X28" s="1215"/>
      <c r="Y28" s="1215"/>
      <c r="Z28" s="1215"/>
    </row>
    <row r="29" spans="1:27">
      <c r="A29" s="1216"/>
      <c r="B29" s="1216"/>
      <c r="C29" s="1216"/>
      <c r="D29" s="1216"/>
      <c r="E29" s="1216"/>
      <c r="F29" s="1217"/>
      <c r="G29" s="1217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  <c r="Y29" s="1216"/>
    </row>
    <row r="30" spans="1:27">
      <c r="A30" s="1218" t="s">
        <v>34</v>
      </c>
      <c r="B30" s="1552"/>
      <c r="C30" s="1552"/>
      <c r="D30" s="1552"/>
      <c r="E30" s="1216"/>
      <c r="F30" s="1216"/>
      <c r="G30" s="1216"/>
      <c r="H30" s="1216"/>
      <c r="I30" s="1216"/>
      <c r="J30" s="1216"/>
      <c r="K30" s="1553"/>
      <c r="L30" s="1553"/>
      <c r="M30" s="1553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  <c r="Y30" s="1216"/>
    </row>
    <row r="31" spans="1:27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</row>
    <row r="32" spans="1:27" ht="15" customHeight="1">
      <c r="A32" s="1194" t="s">
        <v>169</v>
      </c>
      <c r="B32" s="1548" t="s">
        <v>39</v>
      </c>
      <c r="C32" s="1548"/>
      <c r="D32" s="1223"/>
      <c r="E32" s="1224" t="s">
        <v>40</v>
      </c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</row>
    <row r="33" spans="1:26">
      <c r="A33" s="1195" t="s">
        <v>100</v>
      </c>
      <c r="B33" s="1554" t="s">
        <v>41</v>
      </c>
      <c r="C33" s="1554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  <c r="Y33" s="1216"/>
    </row>
    <row r="34" spans="1:26">
      <c r="A34" s="1225" t="s">
        <v>42</v>
      </c>
      <c r="B34" s="1555" t="s">
        <v>870</v>
      </c>
      <c r="C34" s="1555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  <c r="Y34" s="1216"/>
    </row>
    <row r="35" spans="1:26">
      <c r="A35" s="1225" t="s">
        <v>42</v>
      </c>
      <c r="B35" s="1555"/>
      <c r="C35" s="1555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  <c r="Y35" s="1216"/>
    </row>
    <row r="36" spans="1:26">
      <c r="A36" s="1225" t="s">
        <v>43</v>
      </c>
      <c r="B36" s="1568" t="s">
        <v>1272</v>
      </c>
      <c r="C36" s="155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</row>
    <row r="37" spans="1:26">
      <c r="A37" s="1225" t="s">
        <v>44</v>
      </c>
      <c r="B37" s="1557"/>
      <c r="C37" s="1557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  <c r="Y37" s="1216"/>
    </row>
    <row r="39" spans="1:26" ht="23.25">
      <c r="A39" s="1549" t="s">
        <v>1226</v>
      </c>
      <c r="B39" s="1549"/>
      <c r="C39" s="1549"/>
      <c r="D39" s="1549"/>
      <c r="E39" s="1549"/>
      <c r="F39" s="1549"/>
      <c r="G39" s="1208"/>
      <c r="H39" s="1209"/>
      <c r="I39" s="1618" t="s">
        <v>1273</v>
      </c>
      <c r="J39" s="1618"/>
      <c r="K39" s="1618"/>
      <c r="L39" s="1618"/>
      <c r="M39" s="1618"/>
      <c r="N39" s="1618"/>
      <c r="O39" s="1618"/>
      <c r="P39" s="1618"/>
      <c r="Q39" s="1618"/>
      <c r="R39" s="1550" t="s">
        <v>1274</v>
      </c>
      <c r="S39" s="1551"/>
      <c r="T39" s="1550"/>
      <c r="U39" s="1550"/>
      <c r="V39" s="1550"/>
      <c r="W39" s="1550"/>
      <c r="X39" s="1550"/>
      <c r="Y39" s="1550"/>
      <c r="Z39" s="1550"/>
    </row>
    <row r="40" spans="1:26" ht="26.25">
      <c r="A40" s="1210" t="s">
        <v>3</v>
      </c>
      <c r="B40" s="1210" t="s">
        <v>4</v>
      </c>
      <c r="C40" s="1210" t="s">
        <v>5</v>
      </c>
      <c r="D40" s="1210" t="s">
        <v>6</v>
      </c>
      <c r="E40" s="1210" t="s">
        <v>7</v>
      </c>
      <c r="F40" s="1210" t="s">
        <v>8</v>
      </c>
      <c r="G40" s="1210" t="s">
        <v>9</v>
      </c>
      <c r="H40" s="1211" t="s">
        <v>10</v>
      </c>
      <c r="I40" s="1227" t="s">
        <v>11</v>
      </c>
      <c r="J40" s="1227" t="s">
        <v>12</v>
      </c>
      <c r="K40" s="1227" t="s">
        <v>13</v>
      </c>
      <c r="L40" s="1227" t="s">
        <v>14</v>
      </c>
      <c r="M40" s="1227" t="s">
        <v>15</v>
      </c>
      <c r="N40" s="1227" t="s">
        <v>16</v>
      </c>
      <c r="O40" s="1227" t="s">
        <v>17</v>
      </c>
      <c r="P40" s="1212" t="s">
        <v>18</v>
      </c>
      <c r="Q40" s="1210" t="s">
        <v>19</v>
      </c>
      <c r="R40" s="1210" t="s">
        <v>20</v>
      </c>
      <c r="S40" s="1213" t="s">
        <v>21</v>
      </c>
      <c r="T40" s="1213" t="s">
        <v>22</v>
      </c>
      <c r="U40" s="1419" t="s">
        <v>857</v>
      </c>
      <c r="V40" s="1210" t="s">
        <v>24</v>
      </c>
      <c r="W40" s="1210" t="s">
        <v>25</v>
      </c>
      <c r="X40" s="1210" t="s">
        <v>26</v>
      </c>
      <c r="Y40" s="1210" t="s">
        <v>27</v>
      </c>
      <c r="Z40" s="1210" t="s">
        <v>28</v>
      </c>
    </row>
    <row r="41" spans="1:26" ht="51">
      <c r="A41" s="1172" t="s">
        <v>142</v>
      </c>
      <c r="B41" s="1172" t="s">
        <v>72</v>
      </c>
      <c r="C41" s="1172" t="s">
        <v>1227</v>
      </c>
      <c r="D41" s="1172" t="s">
        <v>71</v>
      </c>
      <c r="E41" s="1173">
        <v>46236.715277777781</v>
      </c>
      <c r="F41" s="1186">
        <v>17.100000000000001</v>
      </c>
      <c r="G41" s="1172">
        <v>121505</v>
      </c>
      <c r="H41" s="1174" t="s">
        <v>1228</v>
      </c>
      <c r="I41" s="1172"/>
      <c r="J41" s="1172"/>
      <c r="K41" s="1172"/>
      <c r="L41" s="1172"/>
      <c r="M41" s="1296">
        <v>71</v>
      </c>
      <c r="N41" s="1186">
        <v>90</v>
      </c>
      <c r="O41" s="1172" t="s">
        <v>1275</v>
      </c>
      <c r="P41" s="1172"/>
      <c r="Q41" s="1175">
        <f>SUM(I41:P41)</f>
        <v>161</v>
      </c>
      <c r="R41" s="1175" t="s">
        <v>30</v>
      </c>
      <c r="S41" s="1175" t="s">
        <v>31</v>
      </c>
      <c r="T41" s="1175"/>
      <c r="U41" s="1175"/>
      <c r="V41" s="1239"/>
      <c r="W41" s="1181"/>
      <c r="X41" s="1181"/>
      <c r="Y41" s="1181"/>
      <c r="Z41" s="1181"/>
    </row>
    <row r="42" spans="1:26">
      <c r="I42" s="1481" t="s">
        <v>1276</v>
      </c>
      <c r="J42" s="1482"/>
      <c r="K42" s="1482"/>
      <c r="L42" s="1482"/>
      <c r="M42" s="1482"/>
    </row>
  </sheetData>
  <mergeCells count="25">
    <mergeCell ref="A39:F39"/>
    <mergeCell ref="I39:Q39"/>
    <mergeCell ref="R39:Z39"/>
    <mergeCell ref="B34:C34"/>
    <mergeCell ref="B35:C35"/>
    <mergeCell ref="B36:C36"/>
    <mergeCell ref="B37:C37"/>
    <mergeCell ref="I20:Q20"/>
    <mergeCell ref="R20:Z20"/>
    <mergeCell ref="B30:D30"/>
    <mergeCell ref="K30:M30"/>
    <mergeCell ref="B32:C32"/>
    <mergeCell ref="B33:C33"/>
    <mergeCell ref="B14:C14"/>
    <mergeCell ref="B15:C15"/>
    <mergeCell ref="B16:C16"/>
    <mergeCell ref="B17:C17"/>
    <mergeCell ref="B18:C18"/>
    <mergeCell ref="A20:F20"/>
    <mergeCell ref="B13:C13"/>
    <mergeCell ref="A1:F1"/>
    <mergeCell ref="I1:Q1"/>
    <mergeCell ref="R1:Z1"/>
    <mergeCell ref="B11:D11"/>
    <mergeCell ref="K11:M11"/>
  </mergeCells>
  <pageMargins left="0.7" right="0.7" top="0.75" bottom="0.75" header="0.3" footer="0.3"/>
  <legacyDrawing r:id="rId1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A7E6-368A-48FF-B58A-F77507FB286F}">
  <dimension ref="A1:X60"/>
  <sheetViews>
    <sheetView topLeftCell="A3" workbookViewId="0">
      <selection activeCell="AB66" sqref="AB6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6.5703125" customWidth="1"/>
    <col min="6" max="6" width="9.140625" bestFit="1" customWidth="1"/>
    <col min="7" max="7" width="10.28515625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5.7109375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9120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280" t="s">
        <v>142</v>
      </c>
      <c r="B3" s="280" t="s">
        <v>72</v>
      </c>
      <c r="C3" s="280" t="s">
        <v>9747</v>
      </c>
      <c r="D3" s="280" t="s">
        <v>71</v>
      </c>
      <c r="E3" s="468">
        <v>45725.753472222219</v>
      </c>
      <c r="F3" s="280">
        <v>14.5</v>
      </c>
      <c r="G3" s="285"/>
      <c r="H3" s="286"/>
      <c r="I3" s="286"/>
      <c r="J3" s="287">
        <v>54</v>
      </c>
      <c r="K3" s="287">
        <v>107</v>
      </c>
      <c r="L3" s="286"/>
      <c r="M3" s="286"/>
      <c r="N3" s="286"/>
      <c r="O3" s="469"/>
      <c r="P3" s="472">
        <f t="shared" ref="P3:P10" si="0">SUM(H3:O3)</f>
        <v>161</v>
      </c>
      <c r="Q3" s="280" t="s">
        <v>30</v>
      </c>
      <c r="R3" s="280">
        <v>110305</v>
      </c>
      <c r="S3" s="280" t="s">
        <v>31</v>
      </c>
      <c r="T3" s="16" t="s">
        <v>169</v>
      </c>
      <c r="U3" s="280"/>
      <c r="V3" s="475">
        <v>1010686</v>
      </c>
      <c r="W3" s="280" t="s">
        <v>9748</v>
      </c>
      <c r="X3" s="280"/>
    </row>
    <row r="4" spans="1:24">
      <c r="A4" s="300" t="s">
        <v>9749</v>
      </c>
      <c r="B4" s="300" t="s">
        <v>75</v>
      </c>
      <c r="C4" s="300" t="s">
        <v>9750</v>
      </c>
      <c r="D4" s="300" t="s">
        <v>74</v>
      </c>
      <c r="E4" s="301">
        <v>45726.534722222219</v>
      </c>
      <c r="F4" s="300">
        <v>15.3</v>
      </c>
      <c r="G4" s="37"/>
      <c r="H4" s="15"/>
      <c r="I4" s="15"/>
      <c r="J4" s="15"/>
      <c r="K4" s="15"/>
      <c r="L4" s="15"/>
      <c r="M4" s="15"/>
      <c r="N4" s="15"/>
      <c r="O4" s="15"/>
      <c r="P4" s="14">
        <f t="shared" si="0"/>
        <v>0</v>
      </c>
      <c r="Q4" s="14" t="s">
        <v>30</v>
      </c>
      <c r="R4" s="14"/>
      <c r="S4" s="14" t="s">
        <v>31</v>
      </c>
      <c r="T4" s="16" t="s">
        <v>169</v>
      </c>
      <c r="U4" s="16" t="s">
        <v>660</v>
      </c>
      <c r="V4" s="477"/>
      <c r="W4" s="16" t="s">
        <v>9751</v>
      </c>
      <c r="X4" s="16" t="s">
        <v>9127</v>
      </c>
    </row>
    <row r="5" spans="1:24">
      <c r="A5" s="15" t="s">
        <v>113</v>
      </c>
      <c r="B5" s="15" t="s">
        <v>65</v>
      </c>
      <c r="C5" s="15" t="s">
        <v>9752</v>
      </c>
      <c r="D5" s="15" t="s">
        <v>64</v>
      </c>
      <c r="E5" s="24">
        <v>45724.513888888891</v>
      </c>
      <c r="F5" s="15">
        <v>14.8</v>
      </c>
      <c r="G5" s="37"/>
      <c r="H5" s="15"/>
      <c r="I5" s="15"/>
      <c r="J5" s="15"/>
      <c r="K5" s="15"/>
      <c r="L5" s="35">
        <v>81</v>
      </c>
      <c r="M5" s="15"/>
      <c r="N5" s="15"/>
      <c r="O5" s="15"/>
      <c r="P5" s="14">
        <f t="shared" si="0"/>
        <v>81</v>
      </c>
      <c r="Q5" s="14" t="s">
        <v>30</v>
      </c>
      <c r="R5" s="14">
        <v>110310</v>
      </c>
      <c r="S5" s="23" t="s">
        <v>33</v>
      </c>
      <c r="T5" s="16" t="s">
        <v>169</v>
      </c>
      <c r="U5" s="16" t="s">
        <v>90</v>
      </c>
      <c r="V5" s="477">
        <v>1010687</v>
      </c>
      <c r="W5" s="16" t="s">
        <v>9753</v>
      </c>
      <c r="X5" s="16" t="s">
        <v>8468</v>
      </c>
    </row>
    <row r="6" spans="1:24">
      <c r="A6" s="15" t="s">
        <v>150</v>
      </c>
      <c r="B6" s="15" t="s">
        <v>57</v>
      </c>
      <c r="C6" s="15" t="s">
        <v>9754</v>
      </c>
      <c r="D6" s="15" t="s">
        <v>4443</v>
      </c>
      <c r="E6" s="24">
        <v>45725.552083333336</v>
      </c>
      <c r="F6" s="15">
        <v>10.3</v>
      </c>
      <c r="G6" s="37"/>
      <c r="H6" s="15"/>
      <c r="I6" s="15"/>
      <c r="J6" s="35">
        <v>22</v>
      </c>
      <c r="K6" s="35">
        <v>177</v>
      </c>
      <c r="L6" s="15"/>
      <c r="M6" s="15"/>
      <c r="N6" s="15"/>
      <c r="O6" s="15"/>
      <c r="P6" s="14">
        <f t="shared" si="0"/>
        <v>199</v>
      </c>
      <c r="Q6" s="14" t="s">
        <v>30</v>
      </c>
      <c r="R6" s="14">
        <v>110291</v>
      </c>
      <c r="S6" s="14" t="s">
        <v>31</v>
      </c>
      <c r="T6" s="16" t="s">
        <v>169</v>
      </c>
      <c r="U6" s="16" t="s">
        <v>90</v>
      </c>
      <c r="V6" s="477">
        <v>1010688</v>
      </c>
      <c r="W6" s="16" t="s">
        <v>9755</v>
      </c>
      <c r="X6" s="16" t="s">
        <v>8018</v>
      </c>
    </row>
    <row r="7" spans="1:24">
      <c r="A7" s="15" t="s">
        <v>111</v>
      </c>
      <c r="B7" s="15" t="s">
        <v>65</v>
      </c>
      <c r="C7" s="15" t="s">
        <v>9756</v>
      </c>
      <c r="D7" s="15" t="s">
        <v>64</v>
      </c>
      <c r="E7" s="24">
        <v>45724.513888888891</v>
      </c>
      <c r="F7" s="15">
        <v>14.8</v>
      </c>
      <c r="G7" s="37"/>
      <c r="H7" s="15"/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14" t="s">
        <v>30</v>
      </c>
      <c r="R7" s="14">
        <v>110242</v>
      </c>
      <c r="S7" s="23" t="s">
        <v>33</v>
      </c>
      <c r="T7" s="16" t="s">
        <v>169</v>
      </c>
      <c r="U7" s="16" t="s">
        <v>90</v>
      </c>
      <c r="V7" s="477">
        <v>1010689</v>
      </c>
      <c r="W7" s="16" t="s">
        <v>4599</v>
      </c>
      <c r="X7" s="16" t="s">
        <v>9127</v>
      </c>
    </row>
    <row r="8" spans="1:24">
      <c r="A8" s="15" t="s">
        <v>8837</v>
      </c>
      <c r="B8" s="15" t="s">
        <v>57</v>
      </c>
      <c r="C8" s="15" t="s">
        <v>9757</v>
      </c>
      <c r="D8" s="15" t="s">
        <v>56</v>
      </c>
      <c r="E8" s="24">
        <v>45725.253472222219</v>
      </c>
      <c r="F8" s="15">
        <v>10.3</v>
      </c>
      <c r="G8" s="37"/>
      <c r="H8" s="15"/>
      <c r="I8" s="15"/>
      <c r="J8" s="35">
        <v>5</v>
      </c>
      <c r="K8" s="35">
        <v>76</v>
      </c>
      <c r="L8" s="15"/>
      <c r="M8" s="15"/>
      <c r="N8" s="15"/>
      <c r="O8" s="15"/>
      <c r="P8" s="14">
        <f t="shared" si="0"/>
        <v>81</v>
      </c>
      <c r="Q8" s="14" t="s">
        <v>30</v>
      </c>
      <c r="R8" s="14">
        <v>110293</v>
      </c>
      <c r="S8" s="14" t="s">
        <v>31</v>
      </c>
      <c r="T8" s="16" t="s">
        <v>169</v>
      </c>
      <c r="U8" s="16"/>
      <c r="V8" s="477">
        <v>1010690</v>
      </c>
      <c r="W8" s="16" t="s">
        <v>9755</v>
      </c>
      <c r="X8" s="16" t="s">
        <v>8018</v>
      </c>
    </row>
    <row r="9" spans="1:24">
      <c r="A9" s="15" t="s">
        <v>8538</v>
      </c>
      <c r="B9" s="15" t="s">
        <v>57</v>
      </c>
      <c r="C9" s="15" t="s">
        <v>9758</v>
      </c>
      <c r="D9" s="15" t="s">
        <v>56</v>
      </c>
      <c r="E9" s="24">
        <v>45726.253472222219</v>
      </c>
      <c r="F9" s="15">
        <v>10.3</v>
      </c>
      <c r="G9" s="37"/>
      <c r="H9" s="15"/>
      <c r="I9" s="15"/>
      <c r="J9" s="35">
        <v>27</v>
      </c>
      <c r="K9" s="35">
        <v>134</v>
      </c>
      <c r="L9" s="15"/>
      <c r="M9" s="15"/>
      <c r="N9" s="15"/>
      <c r="O9" s="15"/>
      <c r="P9" s="14">
        <f t="shared" si="0"/>
        <v>161</v>
      </c>
      <c r="Q9" s="14" t="s">
        <v>30</v>
      </c>
      <c r="R9" s="14">
        <v>110295</v>
      </c>
      <c r="S9" s="14" t="s">
        <v>31</v>
      </c>
      <c r="T9" s="16" t="s">
        <v>169</v>
      </c>
      <c r="U9" s="16" t="s">
        <v>90</v>
      </c>
      <c r="V9" s="477">
        <v>1010692</v>
      </c>
      <c r="W9" s="16" t="s">
        <v>9755</v>
      </c>
      <c r="X9" s="16" t="s">
        <v>8018</v>
      </c>
    </row>
    <row r="10" spans="1:24">
      <c r="A10" s="15" t="s">
        <v>122</v>
      </c>
      <c r="B10" s="15" t="s">
        <v>62</v>
      </c>
      <c r="C10" s="15" t="s">
        <v>9759</v>
      </c>
      <c r="D10" s="15" t="s">
        <v>61</v>
      </c>
      <c r="E10" s="24">
        <v>45724.767361111109</v>
      </c>
      <c r="F10" s="15">
        <v>13</v>
      </c>
      <c r="G10" s="37"/>
      <c r="H10" s="15"/>
      <c r="I10" s="15"/>
      <c r="J10" s="15"/>
      <c r="K10" s="35">
        <v>81</v>
      </c>
      <c r="L10" s="15"/>
      <c r="M10" s="15"/>
      <c r="N10" s="15"/>
      <c r="O10" s="15"/>
      <c r="P10" s="14">
        <f t="shared" si="0"/>
        <v>81</v>
      </c>
      <c r="Q10" s="14" t="s">
        <v>30</v>
      </c>
      <c r="R10" s="14">
        <v>110296</v>
      </c>
      <c r="S10" s="14" t="s">
        <v>31</v>
      </c>
      <c r="T10" s="16" t="s">
        <v>169</v>
      </c>
      <c r="U10" s="16" t="s">
        <v>90</v>
      </c>
      <c r="V10" s="477">
        <v>1010693</v>
      </c>
      <c r="W10" s="16" t="s">
        <v>9755</v>
      </c>
      <c r="X10" s="16" t="s">
        <v>8018</v>
      </c>
    </row>
    <row r="11" spans="1:24">
      <c r="A11" s="11" t="s">
        <v>19</v>
      </c>
      <c r="B11" s="7"/>
      <c r="C11" s="7"/>
      <c r="D11" s="7"/>
      <c r="E11" s="11"/>
      <c r="F11" s="7"/>
      <c r="G11" s="7"/>
      <c r="H11" s="11">
        <f>SUM(H4:H10)</f>
        <v>0</v>
      </c>
      <c r="I11" s="11">
        <f>SUM(I4:I10)</f>
        <v>0</v>
      </c>
      <c r="J11" s="288">
        <f>SUM(J3:J10)</f>
        <v>108</v>
      </c>
      <c r="K11" s="288">
        <f>SUM(K3:K10)</f>
        <v>575</v>
      </c>
      <c r="L11" s="288">
        <f>SUM(L3:L10)</f>
        <v>242</v>
      </c>
      <c r="M11" s="11">
        <f>SUM(M4:M10)</f>
        <v>0</v>
      </c>
      <c r="N11" s="11">
        <f>SUM(N4:N10)</f>
        <v>0</v>
      </c>
      <c r="O11" s="11">
        <f>SUM(O4:O10)</f>
        <v>0</v>
      </c>
      <c r="P11" s="288">
        <f>SUM(P3:P10)</f>
        <v>925</v>
      </c>
      <c r="Q11" s="12"/>
      <c r="R11" s="12"/>
      <c r="S11" s="12"/>
      <c r="T11" s="12"/>
      <c r="U11" s="12"/>
      <c r="V11" s="12"/>
      <c r="W11" s="12"/>
      <c r="X11" s="12"/>
    </row>
    <row r="12" spans="1:24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34</v>
      </c>
      <c r="B13" s="1562"/>
      <c r="C13" s="1562"/>
      <c r="D13" s="1562"/>
      <c r="E13" s="1"/>
      <c r="F13" s="1"/>
      <c r="G13" s="1"/>
      <c r="H13" s="1"/>
      <c r="I13" s="1"/>
      <c r="J13" s="1563"/>
      <c r="K13" s="1563"/>
      <c r="L13" s="156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8">
      <c r="A14" s="187" t="s">
        <v>35</v>
      </c>
      <c r="B14" s="186" t="s">
        <v>9127</v>
      </c>
      <c r="C14" s="239" t="s">
        <v>9760</v>
      </c>
      <c r="D14" s="24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/>
      <c r="B15" s="1564" t="s">
        <v>469</v>
      </c>
      <c r="C15" s="1564"/>
      <c r="D15" s="242"/>
      <c r="E15" s="41" t="s">
        <v>8995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1440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358400321526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109</v>
      </c>
      <c r="B21" s="1559"/>
      <c r="C21" s="1559"/>
      <c r="D21" s="1559"/>
      <c r="E21" s="1559"/>
      <c r="F21" s="1559"/>
      <c r="G21" s="7"/>
      <c r="H21" s="1559" t="s">
        <v>9120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152</v>
      </c>
      <c r="B23" s="15" t="s">
        <v>78</v>
      </c>
      <c r="C23" s="15" t="s">
        <v>9761</v>
      </c>
      <c r="D23" s="15" t="s">
        <v>88</v>
      </c>
      <c r="E23" s="24">
        <v>45725.166666666664</v>
      </c>
      <c r="F23" s="15">
        <v>10.3</v>
      </c>
      <c r="G23" s="37"/>
      <c r="H23" s="15"/>
      <c r="I23" s="15"/>
      <c r="J23" s="15"/>
      <c r="K23" s="35">
        <v>161</v>
      </c>
      <c r="L23" s="15"/>
      <c r="M23" s="15"/>
      <c r="N23" s="15"/>
      <c r="O23" s="15"/>
      <c r="P23" s="14">
        <f t="shared" ref="P23:P29" si="1">SUM(H23:O23)</f>
        <v>161</v>
      </c>
      <c r="Q23" s="17" t="s">
        <v>32</v>
      </c>
      <c r="R23" s="14">
        <v>110243</v>
      </c>
      <c r="S23" s="23" t="s">
        <v>33</v>
      </c>
      <c r="T23" s="16" t="s">
        <v>161</v>
      </c>
      <c r="U23" s="16" t="s">
        <v>90</v>
      </c>
      <c r="V23" s="16">
        <v>1010695</v>
      </c>
      <c r="W23" s="16" t="s">
        <v>4593</v>
      </c>
      <c r="X23" s="16" t="s">
        <v>9127</v>
      </c>
    </row>
    <row r="24" spans="1:24">
      <c r="A24" s="15" t="s">
        <v>152</v>
      </c>
      <c r="B24" s="15" t="s">
        <v>78</v>
      </c>
      <c r="C24" s="15" t="s">
        <v>9762</v>
      </c>
      <c r="D24" s="15" t="s">
        <v>2294</v>
      </c>
      <c r="E24" s="24">
        <v>45725.725694444445</v>
      </c>
      <c r="F24" s="15">
        <v>10.5</v>
      </c>
      <c r="G24" s="37"/>
      <c r="H24" s="15"/>
      <c r="I24" s="15"/>
      <c r="J24" s="15"/>
      <c r="K24" s="35">
        <v>161</v>
      </c>
      <c r="L24" s="15"/>
      <c r="M24" s="15"/>
      <c r="N24" s="15"/>
      <c r="O24" s="15"/>
      <c r="P24" s="14">
        <f t="shared" si="1"/>
        <v>161</v>
      </c>
      <c r="Q24" s="17" t="s">
        <v>32</v>
      </c>
      <c r="R24" s="14">
        <v>110244</v>
      </c>
      <c r="S24" s="23" t="s">
        <v>33</v>
      </c>
      <c r="T24" s="16" t="s">
        <v>161</v>
      </c>
      <c r="U24" s="16" t="s">
        <v>90</v>
      </c>
      <c r="V24" s="16">
        <v>1010696</v>
      </c>
      <c r="W24" s="16" t="s">
        <v>9763</v>
      </c>
      <c r="X24" s="16" t="s">
        <v>9127</v>
      </c>
    </row>
    <row r="25" spans="1:24">
      <c r="A25" s="15" t="s">
        <v>152</v>
      </c>
      <c r="B25" s="15" t="s">
        <v>78</v>
      </c>
      <c r="C25" s="15" t="s">
        <v>9764</v>
      </c>
      <c r="D25" s="15" t="s">
        <v>99</v>
      </c>
      <c r="E25" s="24">
        <v>45725.315972222219</v>
      </c>
      <c r="F25" s="15">
        <v>10.8</v>
      </c>
      <c r="G25" s="37"/>
      <c r="H25" s="15"/>
      <c r="I25" s="15"/>
      <c r="J25" s="15"/>
      <c r="K25" s="35">
        <v>161</v>
      </c>
      <c r="L25" s="15"/>
      <c r="M25" s="15"/>
      <c r="N25" s="15"/>
      <c r="O25" s="15"/>
      <c r="P25" s="14">
        <f t="shared" si="1"/>
        <v>161</v>
      </c>
      <c r="Q25" s="17" t="s">
        <v>32</v>
      </c>
      <c r="R25" s="14">
        <v>110245</v>
      </c>
      <c r="S25" s="23" t="s">
        <v>33</v>
      </c>
      <c r="T25" s="16" t="s">
        <v>100</v>
      </c>
      <c r="U25" s="16" t="s">
        <v>90</v>
      </c>
      <c r="V25" s="16">
        <v>1010698</v>
      </c>
      <c r="W25" s="16" t="s">
        <v>9765</v>
      </c>
      <c r="X25" s="16" t="s">
        <v>9127</v>
      </c>
    </row>
    <row r="26" spans="1:24">
      <c r="A26" s="15" t="s">
        <v>114</v>
      </c>
      <c r="B26" s="15" t="s">
        <v>78</v>
      </c>
      <c r="C26" s="15" t="s">
        <v>9766</v>
      </c>
      <c r="D26" s="15" t="s">
        <v>99</v>
      </c>
      <c r="E26" s="24">
        <v>45725.315972222219</v>
      </c>
      <c r="F26" s="15">
        <v>10.8</v>
      </c>
      <c r="G26" s="37" t="s">
        <v>160</v>
      </c>
      <c r="H26" s="15"/>
      <c r="I26" s="15"/>
      <c r="J26" s="15"/>
      <c r="K26" s="15"/>
      <c r="L26" s="15"/>
      <c r="M26" s="35">
        <v>149</v>
      </c>
      <c r="N26" s="15"/>
      <c r="O26" s="35">
        <v>12</v>
      </c>
      <c r="P26" s="14">
        <f t="shared" si="1"/>
        <v>161</v>
      </c>
      <c r="Q26" s="17" t="s">
        <v>32</v>
      </c>
      <c r="R26" s="14">
        <v>110247</v>
      </c>
      <c r="S26" s="23" t="s">
        <v>33</v>
      </c>
      <c r="T26" s="16" t="s">
        <v>100</v>
      </c>
      <c r="U26" s="16" t="s">
        <v>90</v>
      </c>
      <c r="V26" s="16">
        <v>1010699</v>
      </c>
      <c r="W26" s="16" t="s">
        <v>9765</v>
      </c>
      <c r="X26" s="16" t="s">
        <v>9127</v>
      </c>
    </row>
    <row r="27" spans="1:24">
      <c r="A27" s="15" t="s">
        <v>86</v>
      </c>
      <c r="B27" s="15" t="s">
        <v>92</v>
      </c>
      <c r="C27" s="15" t="s">
        <v>9767</v>
      </c>
      <c r="D27" s="15" t="s">
        <v>620</v>
      </c>
      <c r="E27" s="24">
        <v>45724.993055555555</v>
      </c>
      <c r="F27" s="15">
        <v>10.3</v>
      </c>
      <c r="G27" s="37" t="s">
        <v>160</v>
      </c>
      <c r="H27" s="15"/>
      <c r="I27" s="15"/>
      <c r="J27" s="15"/>
      <c r="K27" s="35">
        <v>20</v>
      </c>
      <c r="L27" s="35">
        <v>141</v>
      </c>
      <c r="M27" s="15"/>
      <c r="N27" s="15"/>
      <c r="O27" s="15"/>
      <c r="P27" s="14">
        <f t="shared" si="1"/>
        <v>161</v>
      </c>
      <c r="Q27" s="17" t="s">
        <v>32</v>
      </c>
      <c r="R27" s="14">
        <v>110248</v>
      </c>
      <c r="S27" s="23" t="s">
        <v>33</v>
      </c>
      <c r="T27" s="16" t="s">
        <v>161</v>
      </c>
      <c r="U27" s="16" t="s">
        <v>90</v>
      </c>
      <c r="V27" s="16">
        <v>1010700</v>
      </c>
      <c r="W27" s="16" t="s">
        <v>4593</v>
      </c>
      <c r="X27" s="16" t="s">
        <v>9127</v>
      </c>
    </row>
    <row r="28" spans="1:24">
      <c r="A28" s="15" t="s">
        <v>86</v>
      </c>
      <c r="B28" s="15" t="s">
        <v>92</v>
      </c>
      <c r="C28" s="15" t="s">
        <v>9768</v>
      </c>
      <c r="D28" s="15" t="s">
        <v>2294</v>
      </c>
      <c r="E28" s="24">
        <v>45725.743055555555</v>
      </c>
      <c r="F28" s="15">
        <v>10.5</v>
      </c>
      <c r="G28" s="37" t="s">
        <v>160</v>
      </c>
      <c r="H28" s="15"/>
      <c r="I28" s="15"/>
      <c r="J28" s="15"/>
      <c r="K28" s="35">
        <v>161</v>
      </c>
      <c r="L28" s="15"/>
      <c r="M28" s="15"/>
      <c r="N28" s="15"/>
      <c r="O28" s="15"/>
      <c r="P28" s="14">
        <f t="shared" si="1"/>
        <v>161</v>
      </c>
      <c r="Q28" s="17" t="s">
        <v>32</v>
      </c>
      <c r="R28" s="14">
        <v>110249</v>
      </c>
      <c r="S28" s="23" t="s">
        <v>33</v>
      </c>
      <c r="T28" s="16" t="s">
        <v>161</v>
      </c>
      <c r="U28" s="16" t="s">
        <v>90</v>
      </c>
      <c r="V28" s="16">
        <v>1010701</v>
      </c>
      <c r="W28" s="16" t="s">
        <v>9763</v>
      </c>
      <c r="X28" s="16" t="s">
        <v>9127</v>
      </c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1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2">SUM(H23:H29)</f>
        <v>0</v>
      </c>
      <c r="I30" s="11">
        <f t="shared" si="2"/>
        <v>0</v>
      </c>
      <c r="J30" s="11">
        <f t="shared" si="2"/>
        <v>0</v>
      </c>
      <c r="K30" s="11">
        <f t="shared" si="2"/>
        <v>664</v>
      </c>
      <c r="L30" s="11">
        <f t="shared" si="2"/>
        <v>141</v>
      </c>
      <c r="M30" s="11">
        <f t="shared" si="2"/>
        <v>149</v>
      </c>
      <c r="N30" s="11">
        <f t="shared" si="2"/>
        <v>0</v>
      </c>
      <c r="O30" s="11">
        <f t="shared" si="2"/>
        <v>12</v>
      </c>
      <c r="P30" s="11">
        <f t="shared" si="2"/>
        <v>966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8">
      <c r="A33" s="187" t="s">
        <v>35</v>
      </c>
      <c r="B33" s="186" t="s">
        <v>9127</v>
      </c>
      <c r="C33" s="239" t="s">
        <v>9760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100</v>
      </c>
      <c r="B34" s="1564" t="s">
        <v>7193</v>
      </c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 ht="23.25" customHeight="1">
      <c r="A35" s="4" t="s">
        <v>473</v>
      </c>
      <c r="B35" s="1564" t="s">
        <v>7194</v>
      </c>
      <c r="C35" s="1564"/>
      <c r="D35" s="1"/>
      <c r="E35" s="4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5" t="s">
        <v>42</v>
      </c>
      <c r="B36" s="1772" t="s">
        <v>9769</v>
      </c>
      <c r="C36" s="1772"/>
      <c r="D36" s="1"/>
      <c r="E36" s="1"/>
    </row>
    <row r="37" spans="1:24">
      <c r="A37" s="5" t="s">
        <v>42</v>
      </c>
      <c r="B37" s="1772"/>
      <c r="C37" s="1772"/>
    </row>
    <row r="38" spans="1:24">
      <c r="A38" s="5" t="s">
        <v>43</v>
      </c>
      <c r="B38" s="1566">
        <v>358400804999</v>
      </c>
      <c r="C38" s="1565"/>
      <c r="D38" s="1"/>
      <c r="E38" s="1"/>
    </row>
    <row r="39" spans="1:24">
      <c r="A39" s="5" t="s">
        <v>44</v>
      </c>
      <c r="B39" s="1772"/>
      <c r="C39" s="1772"/>
      <c r="D39" s="1"/>
      <c r="E39" s="1"/>
    </row>
    <row r="42" spans="1:24" ht="23.25">
      <c r="A42" s="1559" t="s">
        <v>128</v>
      </c>
      <c r="B42" s="1559"/>
      <c r="C42" s="1559"/>
      <c r="D42" s="1559"/>
      <c r="E42" s="1559"/>
      <c r="F42" s="1559"/>
      <c r="G42" s="7"/>
      <c r="H42" s="1559" t="s">
        <v>9120</v>
      </c>
      <c r="I42" s="1559"/>
      <c r="J42" s="1559"/>
      <c r="K42" s="1559"/>
      <c r="L42" s="1559"/>
      <c r="M42" s="1559"/>
      <c r="N42" s="1559"/>
      <c r="O42" s="1559"/>
      <c r="P42" s="1559"/>
      <c r="Q42" s="1741" t="s">
        <v>2</v>
      </c>
      <c r="R42" s="1742"/>
      <c r="S42" s="1742"/>
      <c r="T42" s="1742"/>
      <c r="U42" s="1742"/>
      <c r="V42" s="1742"/>
      <c r="W42" s="1742"/>
      <c r="X42" s="1742"/>
    </row>
    <row r="43" spans="1:24" ht="26.25">
      <c r="A43" s="8" t="s">
        <v>3</v>
      </c>
      <c r="B43" s="8" t="s">
        <v>4</v>
      </c>
      <c r="C43" s="8" t="s">
        <v>5</v>
      </c>
      <c r="D43" s="8" t="s">
        <v>6</v>
      </c>
      <c r="E43" s="8" t="s">
        <v>7</v>
      </c>
      <c r="F43" s="8" t="s">
        <v>8</v>
      </c>
      <c r="G43" s="33" t="s">
        <v>10</v>
      </c>
      <c r="H43" s="9" t="s">
        <v>11</v>
      </c>
      <c r="I43" s="9" t="s">
        <v>12</v>
      </c>
      <c r="J43" s="9" t="s">
        <v>13</v>
      </c>
      <c r="K43" s="9" t="s">
        <v>14</v>
      </c>
      <c r="L43" s="9" t="s">
        <v>15</v>
      </c>
      <c r="M43" s="9" t="s">
        <v>16</v>
      </c>
      <c r="N43" s="9" t="s">
        <v>17</v>
      </c>
      <c r="O43" s="10" t="s">
        <v>18</v>
      </c>
      <c r="P43" s="8" t="s">
        <v>19</v>
      </c>
      <c r="Q43" s="8" t="s">
        <v>20</v>
      </c>
      <c r="R43" s="8" t="s">
        <v>9</v>
      </c>
      <c r="S43" s="8" t="s">
        <v>21</v>
      </c>
      <c r="T43" s="8" t="s">
        <v>24</v>
      </c>
      <c r="U43" s="8" t="s">
        <v>25</v>
      </c>
      <c r="V43" s="8" t="s">
        <v>26</v>
      </c>
      <c r="W43" s="8" t="s">
        <v>27</v>
      </c>
      <c r="X43" s="8" t="s">
        <v>28</v>
      </c>
    </row>
    <row r="44" spans="1:24">
      <c r="A44" s="15" t="s">
        <v>142</v>
      </c>
      <c r="B44" s="15" t="s">
        <v>72</v>
      </c>
      <c r="C44" s="15" t="s">
        <v>9770</v>
      </c>
      <c r="D44" s="15" t="s">
        <v>71</v>
      </c>
      <c r="E44" s="24">
        <v>45725.753472222219</v>
      </c>
      <c r="F44" s="15">
        <v>14.5</v>
      </c>
      <c r="G44" s="37"/>
      <c r="H44" s="15"/>
      <c r="I44" s="15"/>
      <c r="J44" s="15"/>
      <c r="K44" s="15"/>
      <c r="L44" s="35">
        <v>29</v>
      </c>
      <c r="M44" s="35">
        <v>105</v>
      </c>
      <c r="N44" s="35">
        <v>27</v>
      </c>
      <c r="O44" s="15"/>
      <c r="P44" s="14">
        <f t="shared" ref="P44:P50" si="3">SUM(H44:O44)</f>
        <v>161</v>
      </c>
      <c r="Q44" s="14" t="s">
        <v>30</v>
      </c>
      <c r="R44" s="14">
        <v>110298</v>
      </c>
      <c r="S44" s="14" t="s">
        <v>31</v>
      </c>
      <c r="T44" s="16" t="s">
        <v>169</v>
      </c>
      <c r="U44" s="16"/>
      <c r="V44" s="16">
        <v>1010711</v>
      </c>
      <c r="W44" s="16" t="s">
        <v>9771</v>
      </c>
      <c r="X44" s="16" t="s">
        <v>8018</v>
      </c>
    </row>
    <row r="45" spans="1:24">
      <c r="A45" s="15" t="s">
        <v>141</v>
      </c>
      <c r="B45" s="15" t="s">
        <v>69</v>
      </c>
      <c r="C45" s="15" t="s">
        <v>9772</v>
      </c>
      <c r="D45" s="15" t="s">
        <v>68</v>
      </c>
      <c r="E45" s="24">
        <v>45724.760416666664</v>
      </c>
      <c r="F45" s="15">
        <v>14.5</v>
      </c>
      <c r="G45" s="37" t="s">
        <v>9773</v>
      </c>
      <c r="H45" s="15"/>
      <c r="I45" s="15"/>
      <c r="J45" s="15"/>
      <c r="K45" s="15"/>
      <c r="L45" s="35">
        <v>30</v>
      </c>
      <c r="M45" s="35">
        <v>101</v>
      </c>
      <c r="N45" s="35">
        <v>30</v>
      </c>
      <c r="O45" s="15"/>
      <c r="P45" s="14">
        <f t="shared" si="3"/>
        <v>161</v>
      </c>
      <c r="Q45" s="14" t="s">
        <v>30</v>
      </c>
      <c r="R45" s="14">
        <v>110299</v>
      </c>
      <c r="S45" s="14" t="s">
        <v>31</v>
      </c>
      <c r="T45" s="16" t="s">
        <v>169</v>
      </c>
      <c r="U45" s="16"/>
      <c r="V45" s="16">
        <v>1010712</v>
      </c>
      <c r="W45" s="16" t="s">
        <v>9774</v>
      </c>
      <c r="X45" s="16" t="s">
        <v>8018</v>
      </c>
    </row>
    <row r="46" spans="1:24">
      <c r="A46" s="15" t="s">
        <v>9775</v>
      </c>
      <c r="B46" s="15" t="s">
        <v>1091</v>
      </c>
      <c r="C46" s="15" t="s">
        <v>9776</v>
      </c>
      <c r="D46" s="15" t="s">
        <v>5781</v>
      </c>
      <c r="E46" s="24">
        <v>45724.6875</v>
      </c>
      <c r="F46" s="15">
        <v>18.5</v>
      </c>
      <c r="G46" s="37" t="s">
        <v>160</v>
      </c>
      <c r="H46" s="15"/>
      <c r="I46" s="15"/>
      <c r="J46" s="15"/>
      <c r="K46" s="15"/>
      <c r="L46" s="35">
        <v>30</v>
      </c>
      <c r="M46" s="35">
        <v>42</v>
      </c>
      <c r="N46" s="35">
        <v>9</v>
      </c>
      <c r="O46" s="15"/>
      <c r="P46" s="14">
        <f t="shared" si="3"/>
        <v>81</v>
      </c>
      <c r="Q46" s="14" t="s">
        <v>30</v>
      </c>
      <c r="R46" s="14">
        <v>110300</v>
      </c>
      <c r="S46" s="14" t="s">
        <v>31</v>
      </c>
      <c r="T46" s="16" t="s">
        <v>169</v>
      </c>
      <c r="U46" s="16"/>
      <c r="V46" s="16">
        <v>1010713</v>
      </c>
      <c r="W46" s="16" t="s">
        <v>9777</v>
      </c>
      <c r="X46" s="16" t="s">
        <v>8018</v>
      </c>
    </row>
    <row r="47" spans="1:24">
      <c r="A47" s="15" t="s">
        <v>105</v>
      </c>
      <c r="B47" s="15" t="s">
        <v>78</v>
      </c>
      <c r="C47" s="15" t="s">
        <v>9778</v>
      </c>
      <c r="D47" s="15" t="s">
        <v>99</v>
      </c>
      <c r="E47" s="24">
        <v>45725.315972222219</v>
      </c>
      <c r="F47" s="15">
        <v>10.8</v>
      </c>
      <c r="G47" s="107" t="s">
        <v>9779</v>
      </c>
      <c r="H47" s="15"/>
      <c r="I47" s="15"/>
      <c r="J47" s="15"/>
      <c r="K47" s="15"/>
      <c r="L47" s="35">
        <v>81</v>
      </c>
      <c r="M47" s="35">
        <v>80</v>
      </c>
      <c r="N47" s="15"/>
      <c r="O47" s="15"/>
      <c r="P47" s="14">
        <f t="shared" si="3"/>
        <v>161</v>
      </c>
      <c r="Q47" s="17" t="s">
        <v>32</v>
      </c>
      <c r="R47" s="14">
        <v>110250</v>
      </c>
      <c r="S47" s="23" t="s">
        <v>33</v>
      </c>
      <c r="T47" s="16" t="s">
        <v>100</v>
      </c>
      <c r="U47" s="16" t="s">
        <v>90</v>
      </c>
      <c r="V47" s="16">
        <v>1010714</v>
      </c>
      <c r="W47" s="16" t="s">
        <v>9765</v>
      </c>
      <c r="X47" s="16" t="s">
        <v>9127</v>
      </c>
    </row>
    <row r="48" spans="1:24">
      <c r="A48" s="15" t="s">
        <v>105</v>
      </c>
      <c r="B48" s="15" t="s">
        <v>78</v>
      </c>
      <c r="C48" s="15" t="s">
        <v>9780</v>
      </c>
      <c r="D48" s="15" t="s">
        <v>99</v>
      </c>
      <c r="E48" s="24">
        <v>45725.315972222219</v>
      </c>
      <c r="F48" s="15">
        <v>10.8</v>
      </c>
      <c r="G48" s="37" t="s">
        <v>160</v>
      </c>
      <c r="H48" s="15"/>
      <c r="I48" s="15"/>
      <c r="J48" s="15"/>
      <c r="K48" s="15"/>
      <c r="L48" s="35">
        <v>81</v>
      </c>
      <c r="M48" s="35">
        <v>80</v>
      </c>
      <c r="N48" s="15"/>
      <c r="O48" s="15"/>
      <c r="P48" s="14">
        <f t="shared" si="3"/>
        <v>161</v>
      </c>
      <c r="Q48" s="17" t="s">
        <v>32</v>
      </c>
      <c r="R48" s="14">
        <v>110251</v>
      </c>
      <c r="S48" s="23" t="s">
        <v>33</v>
      </c>
      <c r="T48" s="16" t="s">
        <v>100</v>
      </c>
      <c r="U48" s="16" t="s">
        <v>90</v>
      </c>
      <c r="V48" s="16">
        <v>1010715</v>
      </c>
      <c r="W48" s="313" t="s">
        <v>9765</v>
      </c>
      <c r="X48" s="16" t="s">
        <v>9127</v>
      </c>
    </row>
    <row r="49" spans="1:24">
      <c r="A49" s="15" t="s">
        <v>152</v>
      </c>
      <c r="B49" s="15" t="s">
        <v>78</v>
      </c>
      <c r="C49" s="15" t="s">
        <v>9781</v>
      </c>
      <c r="D49" s="15" t="s">
        <v>99</v>
      </c>
      <c r="E49" s="24">
        <v>45726.315972222219</v>
      </c>
      <c r="F49" s="15">
        <v>10.8</v>
      </c>
      <c r="G49" s="37"/>
      <c r="H49" s="15"/>
      <c r="I49" s="15"/>
      <c r="J49" s="15"/>
      <c r="K49" s="35">
        <v>161</v>
      </c>
      <c r="L49" s="15"/>
      <c r="M49" s="15"/>
      <c r="N49" s="15"/>
      <c r="O49" s="15"/>
      <c r="P49" s="14">
        <f t="shared" si="3"/>
        <v>161</v>
      </c>
      <c r="Q49" s="17" t="s">
        <v>32</v>
      </c>
      <c r="R49" s="14">
        <v>110246</v>
      </c>
      <c r="S49" s="23" t="s">
        <v>33</v>
      </c>
      <c r="T49" s="16" t="s">
        <v>100</v>
      </c>
      <c r="U49" s="16" t="s">
        <v>90</v>
      </c>
      <c r="V49" s="16">
        <v>1010716</v>
      </c>
      <c r="W49" s="16" t="s">
        <v>9771</v>
      </c>
      <c r="X49" s="16" t="s">
        <v>9127</v>
      </c>
    </row>
    <row r="50" spans="1:24">
      <c r="A50" s="15" t="s">
        <v>8458</v>
      </c>
      <c r="B50" s="15" t="s">
        <v>57</v>
      </c>
      <c r="C50" s="15" t="s">
        <v>9782</v>
      </c>
      <c r="D50" s="15" t="s">
        <v>56</v>
      </c>
      <c r="E50" s="24">
        <v>45725.253472222219</v>
      </c>
      <c r="F50" s="15">
        <v>10.3</v>
      </c>
      <c r="G50" s="37"/>
      <c r="H50" s="15"/>
      <c r="I50" s="15"/>
      <c r="J50" s="35">
        <v>54</v>
      </c>
      <c r="K50" s="15"/>
      <c r="L50" s="15"/>
      <c r="M50" s="15"/>
      <c r="N50" s="15"/>
      <c r="O50" s="15"/>
      <c r="P50" s="14">
        <f t="shared" si="3"/>
        <v>54</v>
      </c>
      <c r="Q50" s="14" t="s">
        <v>30</v>
      </c>
      <c r="R50" s="14">
        <v>110290</v>
      </c>
      <c r="S50" s="14" t="s">
        <v>31</v>
      </c>
      <c r="T50" s="16" t="s">
        <v>169</v>
      </c>
      <c r="U50" s="16" t="s">
        <v>90</v>
      </c>
      <c r="V50" s="16">
        <v>1010717</v>
      </c>
      <c r="W50" s="16" t="s">
        <v>9755</v>
      </c>
      <c r="X50" s="16" t="s">
        <v>8018</v>
      </c>
    </row>
    <row r="51" spans="1:24">
      <c r="A51" s="11" t="s">
        <v>19</v>
      </c>
      <c r="B51" s="7"/>
      <c r="C51" s="7"/>
      <c r="D51" s="7"/>
      <c r="E51" s="11"/>
      <c r="F51" s="7"/>
      <c r="G51" s="7"/>
      <c r="H51" s="11">
        <f>SUM(H44:H49)</f>
        <v>0</v>
      </c>
      <c r="I51" s="11">
        <f>SUM(I44:I49)</f>
        <v>0</v>
      </c>
      <c r="J51" s="11">
        <f>SUM(J44:J50)</f>
        <v>54</v>
      </c>
      <c r="K51" s="11">
        <f>SUM(K44:K49)</f>
        <v>161</v>
      </c>
      <c r="L51" s="11">
        <f>SUM(L44:L49)</f>
        <v>251</v>
      </c>
      <c r="M51" s="11">
        <f>SUM(M44:M49)</f>
        <v>408</v>
      </c>
      <c r="N51" s="11">
        <f>SUM(N44:N49)</f>
        <v>66</v>
      </c>
      <c r="O51" s="11">
        <f>SUM(O44:O49)</f>
        <v>0</v>
      </c>
      <c r="P51" s="11">
        <f>SUM(P44:P50)</f>
        <v>940</v>
      </c>
      <c r="Q51" s="12"/>
      <c r="R51" s="12"/>
      <c r="S51" s="12"/>
      <c r="T51" s="12"/>
      <c r="U51" s="12"/>
      <c r="V51" s="12"/>
      <c r="W51" s="12"/>
      <c r="X51" s="12"/>
    </row>
    <row r="52" spans="1:24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166" t="s">
        <v>34</v>
      </c>
      <c r="B53" s="1562"/>
      <c r="C53" s="1562"/>
      <c r="D53" s="1562"/>
      <c r="E53" s="1"/>
      <c r="F53" s="1"/>
      <c r="G53" s="1"/>
      <c r="H53" s="1"/>
      <c r="I53" s="1"/>
      <c r="J53" s="1563"/>
      <c r="K53" s="1563"/>
      <c r="L53" s="156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 ht="18">
      <c r="A54" s="187" t="s">
        <v>35</v>
      </c>
      <c r="B54" s="186" t="s">
        <v>9127</v>
      </c>
      <c r="C54" s="239" t="s">
        <v>9760</v>
      </c>
      <c r="D54" s="24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4" t="s">
        <v>100</v>
      </c>
      <c r="B55" s="1564" t="s">
        <v>7193</v>
      </c>
      <c r="C55" s="1564"/>
      <c r="D55" s="242"/>
      <c r="E55" s="41" t="s">
        <v>8995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 ht="23.25" customHeight="1">
      <c r="A56" s="4" t="s">
        <v>469</v>
      </c>
      <c r="B56" s="1564" t="s">
        <v>7194</v>
      </c>
      <c r="C56" s="1564"/>
      <c r="D56" s="1"/>
      <c r="E56" s="4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4">
      <c r="A57" s="5" t="s">
        <v>42</v>
      </c>
      <c r="B57" s="1772" t="s">
        <v>808</v>
      </c>
      <c r="C57" s="1772"/>
      <c r="D57" s="1"/>
      <c r="E57" s="1"/>
    </row>
    <row r="58" spans="1:24">
      <c r="A58" s="5" t="s">
        <v>42</v>
      </c>
      <c r="B58" s="1772"/>
      <c r="C58" s="1772"/>
    </row>
    <row r="59" spans="1:24">
      <c r="A59" s="5" t="s">
        <v>43</v>
      </c>
      <c r="B59" s="1845" t="s">
        <v>4731</v>
      </c>
      <c r="C59" s="1772"/>
      <c r="D59" s="1"/>
      <c r="E59" s="1"/>
    </row>
    <row r="60" spans="1:24">
      <c r="A60" s="5" t="s">
        <v>44</v>
      </c>
      <c r="B60" s="1772"/>
      <c r="C60" s="1772"/>
      <c r="D60" s="1"/>
      <c r="E60" s="1"/>
    </row>
  </sheetData>
  <mergeCells count="32">
    <mergeCell ref="B15:C15"/>
    <mergeCell ref="A1:F1"/>
    <mergeCell ref="H1:P1"/>
    <mergeCell ref="Q1:X1"/>
    <mergeCell ref="B13:D13"/>
    <mergeCell ref="J13:L13"/>
    <mergeCell ref="B16:C16"/>
    <mergeCell ref="B17:C17"/>
    <mergeCell ref="B18:C18"/>
    <mergeCell ref="B19:C19"/>
    <mergeCell ref="A21:F21"/>
    <mergeCell ref="B53:D53"/>
    <mergeCell ref="J53:L53"/>
    <mergeCell ref="Q21:X21"/>
    <mergeCell ref="B32:D32"/>
    <mergeCell ref="J32:L32"/>
    <mergeCell ref="B34:C34"/>
    <mergeCell ref="B36:C36"/>
    <mergeCell ref="B37:C37"/>
    <mergeCell ref="H21:P21"/>
    <mergeCell ref="B38:C38"/>
    <mergeCell ref="B39:C39"/>
    <mergeCell ref="A42:F42"/>
    <mergeCell ref="H42:P42"/>
    <mergeCell ref="Q42:X42"/>
    <mergeCell ref="B35:C35"/>
    <mergeCell ref="B55:C55"/>
    <mergeCell ref="B57:C57"/>
    <mergeCell ref="B58:C58"/>
    <mergeCell ref="B59:C59"/>
    <mergeCell ref="B60:C60"/>
    <mergeCell ref="B56:C56"/>
  </mergeCells>
  <pageMargins left="0.7" right="0.7" top="0.75" bottom="0.75" header="0.3" footer="0.3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52DDF-BB63-4832-9031-6FCE7314B941}">
  <dimension ref="A1:X38"/>
  <sheetViews>
    <sheetView workbookViewId="0">
      <selection activeCell="V7" sqref="V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7.425781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8" customWidth="1"/>
  </cols>
  <sheetData>
    <row r="1" spans="1:24" ht="23.25">
      <c r="A1" s="1559" t="s">
        <v>155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60" t="s">
        <v>9783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 ht="26.25">
      <c r="A3" s="15" t="s">
        <v>105</v>
      </c>
      <c r="B3" s="15" t="s">
        <v>78</v>
      </c>
      <c r="C3" s="15" t="s">
        <v>9784</v>
      </c>
      <c r="D3" s="15" t="s">
        <v>88</v>
      </c>
      <c r="E3" s="24">
        <v>45724.166666666664</v>
      </c>
      <c r="F3" s="15">
        <v>10.3</v>
      </c>
      <c r="G3" s="37"/>
      <c r="H3" s="15"/>
      <c r="I3" s="15"/>
      <c r="J3" s="15"/>
      <c r="K3" s="15"/>
      <c r="L3" s="15">
        <v>0</v>
      </c>
      <c r="M3" s="15">
        <v>101</v>
      </c>
      <c r="N3" s="15">
        <v>60</v>
      </c>
      <c r="O3" s="15"/>
      <c r="P3" s="14">
        <f t="shared" ref="P3:P9" si="0">SUM(H3:O3)</f>
        <v>161</v>
      </c>
      <c r="Q3" s="17" t="s">
        <v>32</v>
      </c>
      <c r="R3" s="14">
        <v>110236</v>
      </c>
      <c r="S3" s="23" t="s">
        <v>33</v>
      </c>
      <c r="T3" s="16" t="s">
        <v>161</v>
      </c>
      <c r="U3" s="16" t="s">
        <v>90</v>
      </c>
      <c r="V3" s="16" t="s">
        <v>9785</v>
      </c>
      <c r="W3" s="16" t="s">
        <v>4577</v>
      </c>
      <c r="X3" s="16" t="s">
        <v>9127</v>
      </c>
    </row>
    <row r="4" spans="1:24" ht="26.25">
      <c r="A4" s="15" t="s">
        <v>105</v>
      </c>
      <c r="B4" s="15" t="s">
        <v>78</v>
      </c>
      <c r="C4" s="15" t="s">
        <v>9786</v>
      </c>
      <c r="D4" s="15" t="s">
        <v>88</v>
      </c>
      <c r="E4" s="24">
        <v>45724.166666666664</v>
      </c>
      <c r="F4" s="15">
        <v>10.3</v>
      </c>
      <c r="G4" s="37"/>
      <c r="H4" s="15"/>
      <c r="I4" s="15"/>
      <c r="J4" s="15"/>
      <c r="K4" s="15"/>
      <c r="L4" s="15">
        <v>0</v>
      </c>
      <c r="M4" s="15">
        <v>101</v>
      </c>
      <c r="N4" s="15">
        <v>54</v>
      </c>
      <c r="O4" s="15">
        <v>6</v>
      </c>
      <c r="P4" s="14">
        <f t="shared" si="0"/>
        <v>161</v>
      </c>
      <c r="Q4" s="17" t="s">
        <v>32</v>
      </c>
      <c r="R4" s="14">
        <v>110237</v>
      </c>
      <c r="S4" s="23" t="s">
        <v>33</v>
      </c>
      <c r="T4" s="16" t="s">
        <v>161</v>
      </c>
      <c r="U4" s="16" t="s">
        <v>90</v>
      </c>
      <c r="V4" s="16" t="s">
        <v>9787</v>
      </c>
      <c r="W4" s="16" t="s">
        <v>4577</v>
      </c>
      <c r="X4" s="16" t="s">
        <v>9127</v>
      </c>
    </row>
    <row r="5" spans="1:24">
      <c r="A5" s="15" t="s">
        <v>152</v>
      </c>
      <c r="B5" s="15" t="s">
        <v>78</v>
      </c>
      <c r="C5" s="15" t="s">
        <v>9788</v>
      </c>
      <c r="D5" s="15" t="s">
        <v>88</v>
      </c>
      <c r="E5" s="24">
        <v>45724.166666666664</v>
      </c>
      <c r="F5" s="15">
        <v>10.3</v>
      </c>
      <c r="G5" s="37"/>
      <c r="H5" s="15"/>
      <c r="I5" s="15"/>
      <c r="J5" s="15"/>
      <c r="K5" s="15">
        <v>161</v>
      </c>
      <c r="L5" s="15"/>
      <c r="M5" s="15"/>
      <c r="N5" s="15"/>
      <c r="O5" s="15"/>
      <c r="P5" s="14">
        <f t="shared" si="0"/>
        <v>161</v>
      </c>
      <c r="Q5" s="17" t="s">
        <v>32</v>
      </c>
      <c r="R5" s="14">
        <v>110238</v>
      </c>
      <c r="S5" s="23" t="s">
        <v>33</v>
      </c>
      <c r="T5" s="16" t="s">
        <v>161</v>
      </c>
      <c r="U5" s="16" t="s">
        <v>90</v>
      </c>
      <c r="V5" s="16">
        <v>1010670</v>
      </c>
      <c r="W5" s="16" t="s">
        <v>4577</v>
      </c>
      <c r="X5" s="16" t="s">
        <v>9127</v>
      </c>
    </row>
    <row r="6" spans="1:24">
      <c r="A6" s="15" t="s">
        <v>152</v>
      </c>
      <c r="B6" s="15" t="s">
        <v>78</v>
      </c>
      <c r="C6" s="15" t="s">
        <v>9789</v>
      </c>
      <c r="D6" s="15" t="s">
        <v>99</v>
      </c>
      <c r="E6" s="24">
        <v>45725.3125</v>
      </c>
      <c r="F6" s="15">
        <v>10.8</v>
      </c>
      <c r="G6" s="37"/>
      <c r="H6" s="15"/>
      <c r="I6" s="15"/>
      <c r="J6" s="15"/>
      <c r="K6" s="15">
        <v>161</v>
      </c>
      <c r="L6" s="15"/>
      <c r="M6" s="15"/>
      <c r="N6" s="15"/>
      <c r="O6" s="15"/>
      <c r="P6" s="14">
        <f t="shared" si="0"/>
        <v>161</v>
      </c>
      <c r="Q6" s="17" t="s">
        <v>32</v>
      </c>
      <c r="R6" s="14">
        <v>110239</v>
      </c>
      <c r="S6" s="23" t="s">
        <v>33</v>
      </c>
      <c r="T6" s="16" t="s">
        <v>100</v>
      </c>
      <c r="U6" s="16" t="s">
        <v>90</v>
      </c>
      <c r="V6" s="16">
        <v>1010671</v>
      </c>
      <c r="W6" s="16" t="s">
        <v>9765</v>
      </c>
      <c r="X6" s="16" t="s">
        <v>9127</v>
      </c>
    </row>
    <row r="7" spans="1:24">
      <c r="A7" s="327" t="s">
        <v>152</v>
      </c>
      <c r="B7" s="15" t="s">
        <v>78</v>
      </c>
      <c r="C7" s="15" t="s">
        <v>9790</v>
      </c>
      <c r="D7" s="15" t="s">
        <v>932</v>
      </c>
      <c r="E7" s="24">
        <v>45724.048611111109</v>
      </c>
      <c r="F7" s="15">
        <v>10.8</v>
      </c>
      <c r="G7" s="37"/>
      <c r="H7" s="15"/>
      <c r="I7" s="15"/>
      <c r="J7" s="15"/>
      <c r="K7" s="15">
        <v>161</v>
      </c>
      <c r="L7" s="15"/>
      <c r="M7" s="15"/>
      <c r="N7" s="15"/>
      <c r="O7" s="15"/>
      <c r="P7" s="14">
        <f t="shared" si="0"/>
        <v>161</v>
      </c>
      <c r="Q7" s="17" t="s">
        <v>32</v>
      </c>
      <c r="R7" s="14">
        <v>110240</v>
      </c>
      <c r="S7" s="23" t="s">
        <v>33</v>
      </c>
      <c r="T7" s="16" t="s">
        <v>100</v>
      </c>
      <c r="U7" s="16" t="s">
        <v>90</v>
      </c>
      <c r="V7" s="16">
        <v>1010672</v>
      </c>
      <c r="W7" s="16" t="s">
        <v>9771</v>
      </c>
      <c r="X7" s="16" t="s">
        <v>9127</v>
      </c>
    </row>
    <row r="8" spans="1:24">
      <c r="A8" s="15" t="s">
        <v>152</v>
      </c>
      <c r="B8" s="15" t="s">
        <v>78</v>
      </c>
      <c r="C8" s="15" t="s">
        <v>9791</v>
      </c>
      <c r="D8" s="15" t="s">
        <v>99</v>
      </c>
      <c r="E8" s="24">
        <v>45725.3125</v>
      </c>
      <c r="F8" s="15">
        <v>10.8</v>
      </c>
      <c r="G8" s="37"/>
      <c r="H8" s="15"/>
      <c r="I8" s="15"/>
      <c r="J8" s="15"/>
      <c r="K8" s="15">
        <v>161</v>
      </c>
      <c r="L8" s="15"/>
      <c r="M8" s="15"/>
      <c r="N8" s="15"/>
      <c r="O8" s="15"/>
      <c r="P8" s="14">
        <f t="shared" si="0"/>
        <v>161</v>
      </c>
      <c r="Q8" s="17" t="s">
        <v>32</v>
      </c>
      <c r="R8" s="14">
        <v>110241</v>
      </c>
      <c r="S8" s="23" t="s">
        <v>33</v>
      </c>
      <c r="T8" s="16" t="s">
        <v>100</v>
      </c>
      <c r="U8" s="16" t="s">
        <v>90</v>
      </c>
      <c r="V8" s="16">
        <v>1010673</v>
      </c>
      <c r="W8" s="16" t="s">
        <v>9765</v>
      </c>
      <c r="X8" s="16" t="s">
        <v>9127</v>
      </c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644</v>
      </c>
      <c r="L10" s="11">
        <f t="shared" si="1"/>
        <v>0</v>
      </c>
      <c r="M10" s="11">
        <f t="shared" si="1"/>
        <v>202</v>
      </c>
      <c r="N10" s="11">
        <f t="shared" si="1"/>
        <v>114</v>
      </c>
      <c r="O10" s="11">
        <f t="shared" si="1"/>
        <v>6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9127</v>
      </c>
      <c r="C13" s="239" t="s">
        <v>9760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100</v>
      </c>
      <c r="B14" s="1564" t="s">
        <v>7193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23.25" customHeight="1">
      <c r="A15" s="4" t="s">
        <v>473</v>
      </c>
      <c r="B15" s="1564" t="s">
        <v>9792</v>
      </c>
      <c r="C15" s="1564"/>
      <c r="D15" s="1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3097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845">
        <v>358400393570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6283</v>
      </c>
      <c r="B21" s="1559"/>
      <c r="C21" s="1559"/>
      <c r="D21" s="1559"/>
      <c r="E21" s="1559"/>
      <c r="F21" s="1559"/>
      <c r="G21" s="7"/>
      <c r="H21" s="1559" t="s">
        <v>6284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/>
      <c r="B23" s="15"/>
      <c r="C23" s="15"/>
      <c r="D23" s="15" t="s">
        <v>1373</v>
      </c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ref="P23:P29" si="2">SUM(H23:O23)</f>
        <v>0</v>
      </c>
      <c r="Q23" s="17" t="s">
        <v>32</v>
      </c>
      <c r="R23" s="14"/>
      <c r="S23" s="14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7" t="s">
        <v>32</v>
      </c>
      <c r="R24" s="14"/>
      <c r="S24" s="14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23" t="s">
        <v>33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0</v>
      </c>
      <c r="M30" s="11">
        <f t="shared" si="3"/>
        <v>0</v>
      </c>
      <c r="N30" s="11">
        <f t="shared" si="3"/>
        <v>0</v>
      </c>
      <c r="O30" s="11">
        <f t="shared" si="3"/>
        <v>0</v>
      </c>
      <c r="P30" s="11">
        <f t="shared" si="3"/>
        <v>0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>
      <c r="A33" s="187" t="s">
        <v>35</v>
      </c>
      <c r="B33" s="186" t="s">
        <v>9127</v>
      </c>
      <c r="C33" s="239" t="s">
        <v>9760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/>
      <c r="B34" s="1564"/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/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/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1">
    <mergeCell ref="B15:C15"/>
    <mergeCell ref="B14:C14"/>
    <mergeCell ref="A1:F1"/>
    <mergeCell ref="H1:P1"/>
    <mergeCell ref="Q1:X1"/>
    <mergeCell ref="B12:D12"/>
    <mergeCell ref="J12:L12"/>
    <mergeCell ref="B16:C16"/>
    <mergeCell ref="B17:C17"/>
    <mergeCell ref="B18:C18"/>
    <mergeCell ref="B19:C19"/>
    <mergeCell ref="A21:F21"/>
    <mergeCell ref="B37:C37"/>
    <mergeCell ref="B38:C38"/>
    <mergeCell ref="Q21:X21"/>
    <mergeCell ref="B32:D32"/>
    <mergeCell ref="J32:L32"/>
    <mergeCell ref="B34:C34"/>
    <mergeCell ref="B35:C35"/>
    <mergeCell ref="B36:C36"/>
    <mergeCell ref="H21:P21"/>
  </mergeCells>
  <pageMargins left="0.7" right="0.7" top="0.75" bottom="0.75" header="0.3" footer="0.3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04B0-5BBB-4D94-8781-4663A1F44C90}">
  <dimension ref="A1:X61"/>
  <sheetViews>
    <sheetView workbookViewId="0">
      <selection activeCell="G25" sqref="G25:G2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5.5703125" customWidth="1"/>
    <col min="6" max="6" width="9.140625" bestFit="1" customWidth="1"/>
    <col min="7" max="7" width="10.28515625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0.285156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219</v>
      </c>
      <c r="B3" s="15" t="s">
        <v>75</v>
      </c>
      <c r="C3" s="15" t="s">
        <v>9793</v>
      </c>
      <c r="D3" s="15" t="s">
        <v>74</v>
      </c>
      <c r="E3" s="24">
        <v>45721.534722222219</v>
      </c>
      <c r="F3" s="15">
        <v>15.3</v>
      </c>
      <c r="G3" s="37"/>
      <c r="H3" s="15"/>
      <c r="I3" s="15"/>
      <c r="J3" s="35">
        <v>27</v>
      </c>
      <c r="K3" s="35">
        <v>27</v>
      </c>
      <c r="L3" s="15"/>
      <c r="M3" s="15"/>
      <c r="N3" s="15"/>
      <c r="O3" s="15"/>
      <c r="P3" s="14">
        <f>SUM(H3:O3)</f>
        <v>54</v>
      </c>
      <c r="Q3" s="14" t="s">
        <v>30</v>
      </c>
      <c r="R3" s="14">
        <v>110225</v>
      </c>
      <c r="S3" s="14" t="s">
        <v>31</v>
      </c>
      <c r="T3" s="663" t="s">
        <v>169</v>
      </c>
      <c r="U3" s="16"/>
      <c r="V3" s="477">
        <v>1010608</v>
      </c>
      <c r="W3" s="14" t="s">
        <v>4641</v>
      </c>
      <c r="X3" s="16" t="s">
        <v>9127</v>
      </c>
    </row>
    <row r="4" spans="1:24">
      <c r="A4" s="15" t="s">
        <v>150</v>
      </c>
      <c r="B4" s="15" t="s">
        <v>57</v>
      </c>
      <c r="C4" s="15" t="s">
        <v>9794</v>
      </c>
      <c r="D4" s="15" t="s">
        <v>4443</v>
      </c>
      <c r="E4" s="24">
        <v>45721.552083333336</v>
      </c>
      <c r="F4" s="15">
        <v>10.3</v>
      </c>
      <c r="G4" s="37"/>
      <c r="H4" s="15"/>
      <c r="I4" s="15"/>
      <c r="J4" s="35">
        <v>18</v>
      </c>
      <c r="K4" s="35">
        <v>148</v>
      </c>
      <c r="L4" s="15"/>
      <c r="M4" s="15"/>
      <c r="N4" s="15"/>
      <c r="O4" s="15"/>
      <c r="P4" s="14">
        <f>SUM(H4:O4)</f>
        <v>166</v>
      </c>
      <c r="Q4" s="14" t="s">
        <v>30</v>
      </c>
      <c r="R4" s="14">
        <v>110166</v>
      </c>
      <c r="S4" s="14" t="s">
        <v>31</v>
      </c>
      <c r="T4" s="663" t="s">
        <v>169</v>
      </c>
      <c r="U4" s="14" t="s">
        <v>90</v>
      </c>
      <c r="V4" s="477">
        <v>1010609</v>
      </c>
      <c r="W4" s="14" t="s">
        <v>9795</v>
      </c>
      <c r="X4" s="16" t="s">
        <v>9796</v>
      </c>
    </row>
    <row r="5" spans="1:24">
      <c r="A5" s="15" t="s">
        <v>8538</v>
      </c>
      <c r="B5" s="15" t="s">
        <v>57</v>
      </c>
      <c r="C5" s="15" t="s">
        <v>9797</v>
      </c>
      <c r="D5" s="15" t="s">
        <v>56</v>
      </c>
      <c r="E5" s="24">
        <v>45722.253472222219</v>
      </c>
      <c r="F5" s="15">
        <v>10.3</v>
      </c>
      <c r="G5" s="37"/>
      <c r="H5" s="15"/>
      <c r="I5" s="15"/>
      <c r="J5" s="15"/>
      <c r="K5" s="35">
        <v>54</v>
      </c>
      <c r="L5" s="15"/>
      <c r="M5" s="15"/>
      <c r="N5" s="15"/>
      <c r="O5" s="15"/>
      <c r="P5" s="14">
        <f>SUM(H5:O5)</f>
        <v>54</v>
      </c>
      <c r="Q5" s="14" t="s">
        <v>30</v>
      </c>
      <c r="R5" s="14">
        <v>110175</v>
      </c>
      <c r="S5" s="14" t="s">
        <v>31</v>
      </c>
      <c r="T5" s="663" t="s">
        <v>169</v>
      </c>
      <c r="U5" s="14" t="s">
        <v>90</v>
      </c>
      <c r="V5" s="477">
        <v>1010611</v>
      </c>
      <c r="W5" s="14" t="s">
        <v>9795</v>
      </c>
      <c r="X5" s="16" t="s">
        <v>9796</v>
      </c>
    </row>
    <row r="6" spans="1:24">
      <c r="A6" s="15" t="s">
        <v>7419</v>
      </c>
      <c r="B6" s="15" t="s">
        <v>62</v>
      </c>
      <c r="C6" s="15" t="s">
        <v>9798</v>
      </c>
      <c r="D6" s="15" t="s">
        <v>61</v>
      </c>
      <c r="E6" s="24">
        <v>45721.767361111109</v>
      </c>
      <c r="F6" s="15">
        <v>13</v>
      </c>
      <c r="G6" s="37"/>
      <c r="H6" s="15"/>
      <c r="I6" s="15"/>
      <c r="J6" s="15"/>
      <c r="K6" s="35">
        <v>81</v>
      </c>
      <c r="L6" s="15"/>
      <c r="M6" s="15"/>
      <c r="N6" s="15"/>
      <c r="O6" s="15"/>
      <c r="P6" s="14">
        <f>SUM(H6:O6)</f>
        <v>81</v>
      </c>
      <c r="Q6" s="14" t="s">
        <v>30</v>
      </c>
      <c r="R6" s="14">
        <v>110169</v>
      </c>
      <c r="S6" s="14" t="s">
        <v>31</v>
      </c>
      <c r="T6" s="663" t="s">
        <v>169</v>
      </c>
      <c r="U6" s="14" t="s">
        <v>90</v>
      </c>
      <c r="V6" s="477">
        <v>1010612</v>
      </c>
      <c r="W6" s="14" t="s">
        <v>9799</v>
      </c>
      <c r="X6" s="16" t="s">
        <v>9796</v>
      </c>
    </row>
    <row r="7" spans="1:24">
      <c r="A7" s="609" t="s">
        <v>9675</v>
      </c>
      <c r="B7" s="609" t="s">
        <v>2047</v>
      </c>
      <c r="C7" s="609" t="s">
        <v>9800</v>
      </c>
      <c r="D7" s="609" t="s">
        <v>9588</v>
      </c>
      <c r="E7" s="610">
        <v>45723.121527777781</v>
      </c>
      <c r="F7" s="609">
        <v>10.6</v>
      </c>
      <c r="G7" s="327"/>
      <c r="H7" s="15"/>
      <c r="I7" s="15"/>
      <c r="J7" s="15"/>
      <c r="K7" s="35">
        <v>108</v>
      </c>
      <c r="L7" s="35">
        <v>53</v>
      </c>
      <c r="M7" s="15"/>
      <c r="N7" s="15"/>
      <c r="O7" s="15"/>
      <c r="P7" s="14">
        <f>SUM(H7:O7)</f>
        <v>161</v>
      </c>
      <c r="Q7" s="17" t="s">
        <v>32</v>
      </c>
      <c r="R7" s="14">
        <v>110232</v>
      </c>
      <c r="S7" s="23" t="s">
        <v>33</v>
      </c>
      <c r="T7" s="269" t="s">
        <v>100</v>
      </c>
      <c r="U7" s="14" t="s">
        <v>90</v>
      </c>
      <c r="V7" s="477">
        <v>1010613</v>
      </c>
      <c r="W7" s="14" t="s">
        <v>9801</v>
      </c>
      <c r="X7" s="16" t="s">
        <v>9127</v>
      </c>
    </row>
    <row r="8" spans="1:24">
      <c r="A8" s="15" t="s">
        <v>113</v>
      </c>
      <c r="B8" s="15" t="s">
        <v>65</v>
      </c>
      <c r="C8" s="15" t="s">
        <v>9802</v>
      </c>
      <c r="D8" s="15" t="s">
        <v>64</v>
      </c>
      <c r="E8" s="24">
        <v>45721.513888888891</v>
      </c>
      <c r="F8" s="15">
        <v>14.8</v>
      </c>
      <c r="G8" s="37"/>
      <c r="H8" s="15"/>
      <c r="I8" s="15"/>
      <c r="J8" s="15"/>
      <c r="K8" s="15"/>
      <c r="L8" s="35">
        <v>81</v>
      </c>
      <c r="M8" s="15"/>
      <c r="N8" s="15"/>
      <c r="O8" s="15"/>
      <c r="P8" s="14">
        <v>81</v>
      </c>
      <c r="Q8" s="14" t="s">
        <v>30</v>
      </c>
      <c r="R8" s="14">
        <v>110176</v>
      </c>
      <c r="S8" s="23" t="s">
        <v>33</v>
      </c>
      <c r="T8" s="663" t="s">
        <v>169</v>
      </c>
      <c r="U8" s="14" t="s">
        <v>90</v>
      </c>
      <c r="V8" s="477">
        <v>1010614</v>
      </c>
      <c r="W8" s="14" t="s">
        <v>9803</v>
      </c>
      <c r="X8" s="16" t="s">
        <v>9127</v>
      </c>
    </row>
    <row r="9" spans="1:24">
      <c r="A9" s="15" t="s">
        <v>111</v>
      </c>
      <c r="B9" s="15" t="s">
        <v>65</v>
      </c>
      <c r="C9" s="15" t="s">
        <v>9804</v>
      </c>
      <c r="D9" s="15" t="s">
        <v>64</v>
      </c>
      <c r="E9" s="24">
        <v>45721.513888888891</v>
      </c>
      <c r="F9" s="15">
        <v>14.8</v>
      </c>
      <c r="G9" s="37"/>
      <c r="H9" s="15"/>
      <c r="I9" s="15"/>
      <c r="J9" s="15"/>
      <c r="K9" s="15"/>
      <c r="L9" s="35">
        <v>161</v>
      </c>
      <c r="M9" s="15"/>
      <c r="N9" s="15"/>
      <c r="O9" s="15"/>
      <c r="P9" s="14">
        <f>SUM(H9:O9)</f>
        <v>161</v>
      </c>
      <c r="Q9" s="14" t="s">
        <v>30</v>
      </c>
      <c r="R9" s="14">
        <v>110177</v>
      </c>
      <c r="S9" s="23" t="s">
        <v>33</v>
      </c>
      <c r="T9" s="663" t="s">
        <v>169</v>
      </c>
      <c r="U9" s="14" t="s">
        <v>90</v>
      </c>
      <c r="V9" s="477">
        <v>1010615</v>
      </c>
      <c r="W9" s="14" t="s">
        <v>9803</v>
      </c>
      <c r="X9" s="16" t="s">
        <v>9127</v>
      </c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0">SUM(H3:H9)</f>
        <v>0</v>
      </c>
      <c r="I10" s="11">
        <f t="shared" si="0"/>
        <v>0</v>
      </c>
      <c r="J10" s="11">
        <f t="shared" si="0"/>
        <v>45</v>
      </c>
      <c r="K10" s="11">
        <f t="shared" si="0"/>
        <v>418</v>
      </c>
      <c r="L10" s="11">
        <f t="shared" si="0"/>
        <v>295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758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9127</v>
      </c>
      <c r="C13" s="239" t="s">
        <v>9760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100</v>
      </c>
      <c r="B14" s="1564" t="s">
        <v>7193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23.25" customHeight="1">
      <c r="A15" s="4" t="s">
        <v>469</v>
      </c>
      <c r="B15" s="1564" t="s">
        <v>9805</v>
      </c>
      <c r="C15" s="1564"/>
      <c r="D15" s="1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957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845">
        <v>358401649810</v>
      </c>
      <c r="C18" s="1772"/>
      <c r="D18" s="1"/>
      <c r="E18" s="373" t="s">
        <v>9806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09">
        <v>0.5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194</v>
      </c>
      <c r="B21" s="1559"/>
      <c r="C21" s="1559"/>
      <c r="D21" s="1559"/>
      <c r="E21" s="1559"/>
      <c r="F21" s="1559"/>
      <c r="G21" s="7"/>
      <c r="H21" s="1559" t="s">
        <v>772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3277</v>
      </c>
      <c r="B23" s="15" t="s">
        <v>78</v>
      </c>
      <c r="C23" s="35" t="s">
        <v>9807</v>
      </c>
      <c r="D23" s="15" t="s">
        <v>88</v>
      </c>
      <c r="E23" s="24">
        <v>45723.166666666664</v>
      </c>
      <c r="F23" s="15">
        <v>10.3</v>
      </c>
      <c r="G23" s="37"/>
      <c r="H23" s="15"/>
      <c r="I23" s="15"/>
      <c r="J23" s="15"/>
      <c r="K23" s="35">
        <v>161</v>
      </c>
      <c r="L23" s="15"/>
      <c r="M23" s="15"/>
      <c r="N23" s="15"/>
      <c r="O23" s="15"/>
      <c r="P23" s="14">
        <f t="shared" ref="P23:P28" si="1">SUM(H23:O23)</f>
        <v>161</v>
      </c>
      <c r="Q23" s="17" t="s">
        <v>32</v>
      </c>
      <c r="R23" s="14">
        <v>110226</v>
      </c>
      <c r="S23" s="23" t="s">
        <v>33</v>
      </c>
      <c r="T23" s="231" t="s">
        <v>161</v>
      </c>
      <c r="U23" s="16" t="s">
        <v>90</v>
      </c>
      <c r="V23" s="16">
        <v>1010620</v>
      </c>
      <c r="W23" s="16" t="s">
        <v>4602</v>
      </c>
      <c r="X23" s="16" t="s">
        <v>9127</v>
      </c>
    </row>
    <row r="24" spans="1:24">
      <c r="A24" s="15" t="s">
        <v>142</v>
      </c>
      <c r="B24" s="15" t="s">
        <v>72</v>
      </c>
      <c r="C24" s="15" t="s">
        <v>9808</v>
      </c>
      <c r="D24" s="15" t="s">
        <v>71</v>
      </c>
      <c r="E24" s="24">
        <v>45722.711805555555</v>
      </c>
      <c r="F24" s="15">
        <v>14.5</v>
      </c>
      <c r="G24" s="37"/>
      <c r="H24" s="15"/>
      <c r="I24" s="15"/>
      <c r="J24" s="15"/>
      <c r="K24" s="35">
        <v>81</v>
      </c>
      <c r="L24" s="35">
        <v>54</v>
      </c>
      <c r="M24" s="35">
        <v>26</v>
      </c>
      <c r="N24" s="15"/>
      <c r="O24" s="15"/>
      <c r="P24" s="14">
        <f t="shared" si="1"/>
        <v>161</v>
      </c>
      <c r="Q24" s="14" t="s">
        <v>30</v>
      </c>
      <c r="R24" s="14">
        <v>110224</v>
      </c>
      <c r="S24" s="14" t="s">
        <v>31</v>
      </c>
      <c r="T24" s="456" t="s">
        <v>169</v>
      </c>
      <c r="U24" s="16"/>
      <c r="V24" s="16">
        <v>1010621</v>
      </c>
      <c r="W24" s="16" t="s">
        <v>9809</v>
      </c>
      <c r="X24" s="16" t="s">
        <v>9796</v>
      </c>
    </row>
    <row r="25" spans="1:24">
      <c r="A25" s="15" t="s">
        <v>105</v>
      </c>
      <c r="B25" s="15" t="s">
        <v>78</v>
      </c>
      <c r="C25" s="15" t="s">
        <v>9810</v>
      </c>
      <c r="D25" s="15" t="s">
        <v>88</v>
      </c>
      <c r="E25" s="24">
        <v>45723.166666666664</v>
      </c>
      <c r="F25" s="15">
        <v>10.3</v>
      </c>
      <c r="G25" s="37"/>
      <c r="H25" s="15"/>
      <c r="I25" s="15"/>
      <c r="J25" s="15"/>
      <c r="K25" s="35">
        <v>80</v>
      </c>
      <c r="L25" s="35">
        <v>81</v>
      </c>
      <c r="M25" s="15"/>
      <c r="N25" s="15"/>
      <c r="O25" s="15"/>
      <c r="P25" s="14">
        <f t="shared" si="1"/>
        <v>161</v>
      </c>
      <c r="Q25" s="17" t="s">
        <v>32</v>
      </c>
      <c r="R25" s="14">
        <v>110227</v>
      </c>
      <c r="S25" s="23" t="s">
        <v>33</v>
      </c>
      <c r="T25" s="231" t="s">
        <v>161</v>
      </c>
      <c r="U25" s="16" t="s">
        <v>90</v>
      </c>
      <c r="V25" s="16">
        <v>1010622</v>
      </c>
      <c r="W25" s="16" t="s">
        <v>4602</v>
      </c>
      <c r="X25" s="16" t="s">
        <v>9127</v>
      </c>
    </row>
    <row r="26" spans="1:24">
      <c r="A26" s="15" t="s">
        <v>114</v>
      </c>
      <c r="B26" s="15" t="s">
        <v>78</v>
      </c>
      <c r="C26" s="15" t="s">
        <v>9811</v>
      </c>
      <c r="D26" s="15" t="s">
        <v>932</v>
      </c>
      <c r="E26" s="24">
        <v>45723.048611111109</v>
      </c>
      <c r="F26" s="15">
        <v>10.5</v>
      </c>
      <c r="G26" s="37"/>
      <c r="H26" s="15"/>
      <c r="I26" s="15"/>
      <c r="J26" s="15"/>
      <c r="K26" s="35">
        <v>101</v>
      </c>
      <c r="L26" s="35">
        <v>60</v>
      </c>
      <c r="M26" s="15"/>
      <c r="N26" s="15"/>
      <c r="O26" s="15"/>
      <c r="P26" s="14">
        <f t="shared" si="1"/>
        <v>161</v>
      </c>
      <c r="Q26" s="17" t="s">
        <v>32</v>
      </c>
      <c r="R26" s="14">
        <v>110228</v>
      </c>
      <c r="S26" s="23" t="s">
        <v>33</v>
      </c>
      <c r="T26" s="231" t="s">
        <v>161</v>
      </c>
      <c r="U26" s="16" t="s">
        <v>90</v>
      </c>
      <c r="V26" s="16">
        <v>1010623</v>
      </c>
      <c r="W26" s="16" t="s">
        <v>9812</v>
      </c>
      <c r="X26" s="16" t="s">
        <v>9127</v>
      </c>
    </row>
    <row r="27" spans="1:24">
      <c r="A27" s="15" t="s">
        <v>86</v>
      </c>
      <c r="B27" s="15" t="s">
        <v>92</v>
      </c>
      <c r="C27" s="15" t="s">
        <v>9813</v>
      </c>
      <c r="D27" s="15" t="s">
        <v>159</v>
      </c>
      <c r="E27" s="24">
        <v>45723.041666666664</v>
      </c>
      <c r="F27" s="15">
        <v>10.3</v>
      </c>
      <c r="G27" s="37"/>
      <c r="H27" s="15"/>
      <c r="I27" s="15"/>
      <c r="J27" s="15"/>
      <c r="K27" s="15">
        <v>120</v>
      </c>
      <c r="L27" s="15">
        <v>41</v>
      </c>
      <c r="M27" s="15"/>
      <c r="N27" s="15"/>
      <c r="O27" s="15"/>
      <c r="P27" s="14">
        <f t="shared" si="1"/>
        <v>161</v>
      </c>
      <c r="Q27" s="17" t="s">
        <v>32</v>
      </c>
      <c r="R27" s="14">
        <v>110229</v>
      </c>
      <c r="S27" s="23" t="s">
        <v>33</v>
      </c>
      <c r="T27" s="231" t="s">
        <v>161</v>
      </c>
      <c r="U27" s="16" t="s">
        <v>90</v>
      </c>
      <c r="V27" s="16">
        <v>1010624</v>
      </c>
      <c r="W27" s="16" t="s">
        <v>4602</v>
      </c>
      <c r="X27" s="16" t="s">
        <v>9127</v>
      </c>
    </row>
    <row r="28" spans="1:24">
      <c r="A28" s="609" t="s">
        <v>142</v>
      </c>
      <c r="B28" s="609" t="s">
        <v>72</v>
      </c>
      <c r="C28" s="609" t="s">
        <v>9814</v>
      </c>
      <c r="D28" s="609" t="s">
        <v>71</v>
      </c>
      <c r="E28" s="610">
        <v>45722.711805555555</v>
      </c>
      <c r="F28" s="609">
        <v>14.5</v>
      </c>
      <c r="G28" s="327"/>
      <c r="H28" s="15"/>
      <c r="I28" s="15"/>
      <c r="J28" s="15"/>
      <c r="K28" s="15"/>
      <c r="L28" s="35">
        <v>90</v>
      </c>
      <c r="M28" s="15">
        <v>60</v>
      </c>
      <c r="N28" s="15">
        <v>11</v>
      </c>
      <c r="O28" s="15"/>
      <c r="P28" s="14">
        <f t="shared" si="1"/>
        <v>161</v>
      </c>
      <c r="Q28" s="14" t="s">
        <v>30</v>
      </c>
      <c r="R28" s="14">
        <v>110170</v>
      </c>
      <c r="S28" s="14" t="s">
        <v>31</v>
      </c>
      <c r="T28" s="411" t="s">
        <v>169</v>
      </c>
      <c r="U28" s="16"/>
      <c r="V28" s="16">
        <v>1010625</v>
      </c>
      <c r="W28" s="16" t="s">
        <v>9809</v>
      </c>
      <c r="X28" s="16" t="s">
        <v>9796</v>
      </c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2">SUM(H23:H28)</f>
        <v>0</v>
      </c>
      <c r="I29" s="11">
        <f t="shared" si="2"/>
        <v>0</v>
      </c>
      <c r="J29" s="11">
        <f t="shared" si="2"/>
        <v>0</v>
      </c>
      <c r="K29" s="11">
        <f t="shared" si="2"/>
        <v>543</v>
      </c>
      <c r="L29" s="11">
        <f t="shared" si="2"/>
        <v>326</v>
      </c>
      <c r="M29" s="11">
        <f t="shared" si="2"/>
        <v>86</v>
      </c>
      <c r="N29" s="11">
        <f t="shared" si="2"/>
        <v>11</v>
      </c>
      <c r="O29" s="11">
        <f t="shared" si="2"/>
        <v>0</v>
      </c>
      <c r="P29" s="11">
        <f t="shared" si="2"/>
        <v>966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>
        <v>144</v>
      </c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9127</v>
      </c>
      <c r="C32" s="239" t="s">
        <v>9760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664" t="s">
        <v>169</v>
      </c>
      <c r="B33" s="1869" t="s">
        <v>9815</v>
      </c>
      <c r="C33" s="1870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665"/>
      <c r="B34" s="666"/>
      <c r="C34" s="667"/>
      <c r="D34" s="242"/>
      <c r="E34" s="4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 ht="26.25">
      <c r="A35" s="668" t="s">
        <v>161</v>
      </c>
      <c r="B35" s="4" t="s">
        <v>9816</v>
      </c>
      <c r="C35" s="669"/>
      <c r="D35" s="242"/>
      <c r="E35" s="4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665"/>
      <c r="B36" s="666"/>
      <c r="C36" s="667"/>
      <c r="D36" s="242"/>
      <c r="E36" s="4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4">
      <c r="A37" s="5" t="s">
        <v>42</v>
      </c>
      <c r="B37" s="1772" t="s">
        <v>9817</v>
      </c>
      <c r="C37" s="1772"/>
      <c r="D37" s="1"/>
      <c r="E37" s="1"/>
    </row>
    <row r="38" spans="1:24">
      <c r="A38" s="5" t="s">
        <v>42</v>
      </c>
      <c r="B38" s="1772"/>
      <c r="C38" s="1772"/>
    </row>
    <row r="39" spans="1:24">
      <c r="A39" s="5" t="s">
        <v>43</v>
      </c>
      <c r="B39" s="1772" t="s">
        <v>9818</v>
      </c>
      <c r="C39" s="1772"/>
      <c r="D39" s="1"/>
      <c r="E39" s="373" t="s">
        <v>9806</v>
      </c>
    </row>
    <row r="40" spans="1:24">
      <c r="A40" s="5" t="s">
        <v>44</v>
      </c>
      <c r="B40" s="1809">
        <v>0.66666666666666663</v>
      </c>
      <c r="C40" s="1772"/>
      <c r="D40" s="1"/>
      <c r="E40" s="1"/>
    </row>
    <row r="43" spans="1:24" ht="23.25">
      <c r="A43" s="1764" t="s">
        <v>9819</v>
      </c>
      <c r="B43" s="1764"/>
      <c r="C43" s="1764"/>
      <c r="D43" s="1764"/>
      <c r="E43" s="1764"/>
      <c r="F43" s="1764"/>
      <c r="G43" s="7"/>
      <c r="H43" s="1559" t="s">
        <v>772</v>
      </c>
      <c r="I43" s="1559"/>
      <c r="J43" s="1559"/>
      <c r="K43" s="1559"/>
      <c r="L43" s="1559"/>
      <c r="M43" s="1559"/>
      <c r="N43" s="1559"/>
      <c r="O43" s="1559"/>
      <c r="P43" s="1559"/>
      <c r="Q43" s="1741" t="s">
        <v>2</v>
      </c>
      <c r="R43" s="1742"/>
      <c r="S43" s="1742"/>
      <c r="T43" s="1742"/>
      <c r="U43" s="1742"/>
      <c r="V43" s="1742"/>
      <c r="W43" s="1742"/>
      <c r="X43" s="1742"/>
    </row>
    <row r="44" spans="1:24" ht="26.25">
      <c r="A44" s="8" t="s">
        <v>3</v>
      </c>
      <c r="B44" s="8" t="s">
        <v>4</v>
      </c>
      <c r="C44" s="8" t="s">
        <v>5</v>
      </c>
      <c r="D44" s="8" t="s">
        <v>6</v>
      </c>
      <c r="E44" s="8" t="s">
        <v>7</v>
      </c>
      <c r="F44" s="8" t="s">
        <v>8</v>
      </c>
      <c r="G44" s="33" t="s">
        <v>10</v>
      </c>
      <c r="H44" s="9" t="s">
        <v>11</v>
      </c>
      <c r="I44" s="9" t="s">
        <v>12</v>
      </c>
      <c r="J44" s="9" t="s">
        <v>13</v>
      </c>
      <c r="K44" s="9" t="s">
        <v>14</v>
      </c>
      <c r="L44" s="9" t="s">
        <v>15</v>
      </c>
      <c r="M44" s="9" t="s">
        <v>16</v>
      </c>
      <c r="N44" s="9" t="s">
        <v>17</v>
      </c>
      <c r="O44" s="10" t="s">
        <v>18</v>
      </c>
      <c r="P44" s="8" t="s">
        <v>19</v>
      </c>
      <c r="Q44" s="8" t="s">
        <v>20</v>
      </c>
      <c r="R44" s="8" t="s">
        <v>9</v>
      </c>
      <c r="S44" s="8" t="s">
        <v>21</v>
      </c>
      <c r="T44" s="8" t="s">
        <v>24</v>
      </c>
      <c r="U44" s="8" t="s">
        <v>25</v>
      </c>
      <c r="V44" s="8" t="s">
        <v>26</v>
      </c>
      <c r="W44" s="8" t="s">
        <v>27</v>
      </c>
      <c r="X44" s="8" t="s">
        <v>28</v>
      </c>
    </row>
    <row r="45" spans="1:24">
      <c r="A45" s="670" t="s">
        <v>152</v>
      </c>
      <c r="B45" s="670" t="s">
        <v>78</v>
      </c>
      <c r="C45" s="670" t="s">
        <v>9820</v>
      </c>
      <c r="D45" s="670" t="s">
        <v>88</v>
      </c>
      <c r="E45" s="671">
        <v>45723.166666666664</v>
      </c>
      <c r="F45" s="670">
        <v>10.3</v>
      </c>
      <c r="G45" s="37" t="s">
        <v>8637</v>
      </c>
      <c r="H45" s="15"/>
      <c r="I45" s="15"/>
      <c r="J45" s="15"/>
      <c r="K45" s="15">
        <v>161</v>
      </c>
      <c r="L45" s="15"/>
      <c r="M45" s="15"/>
      <c r="N45" s="15"/>
      <c r="O45" s="15"/>
      <c r="P45" s="14">
        <f t="shared" ref="P45:P50" si="3">SUM(H45:O45)</f>
        <v>161</v>
      </c>
      <c r="Q45" s="17" t="s">
        <v>32</v>
      </c>
      <c r="R45" s="14">
        <v>110230</v>
      </c>
      <c r="S45" s="23" t="s">
        <v>33</v>
      </c>
      <c r="T45" s="542" t="s">
        <v>161</v>
      </c>
      <c r="U45" s="16" t="s">
        <v>90</v>
      </c>
      <c r="V45" s="16"/>
      <c r="W45" s="16" t="s">
        <v>4631</v>
      </c>
      <c r="X45" s="16"/>
    </row>
    <row r="46" spans="1:24">
      <c r="A46" s="670" t="s">
        <v>152</v>
      </c>
      <c r="B46" s="670" t="s">
        <v>78</v>
      </c>
      <c r="C46" s="670" t="s">
        <v>9821</v>
      </c>
      <c r="D46" s="670" t="s">
        <v>932</v>
      </c>
      <c r="E46" s="671">
        <v>45723.055555555555</v>
      </c>
      <c r="F46" s="670">
        <v>10.5</v>
      </c>
      <c r="G46" s="37" t="s">
        <v>8637</v>
      </c>
      <c r="H46" s="15"/>
      <c r="I46" s="15"/>
      <c r="J46" s="15"/>
      <c r="K46" s="15">
        <v>161</v>
      </c>
      <c r="L46" s="15"/>
      <c r="M46" s="15"/>
      <c r="N46" s="15"/>
      <c r="O46" s="15"/>
      <c r="P46" s="14">
        <f t="shared" si="3"/>
        <v>161</v>
      </c>
      <c r="Q46" s="17" t="s">
        <v>32</v>
      </c>
      <c r="R46" s="14">
        <v>110231</v>
      </c>
      <c r="S46" s="23" t="s">
        <v>33</v>
      </c>
      <c r="T46" s="542" t="s">
        <v>161</v>
      </c>
      <c r="U46" s="16" t="s">
        <v>90</v>
      </c>
      <c r="V46" s="16"/>
      <c r="W46" s="16" t="s">
        <v>9822</v>
      </c>
      <c r="X46" s="16"/>
    </row>
    <row r="47" spans="1:24">
      <c r="A47" s="15" t="s">
        <v>9675</v>
      </c>
      <c r="B47" s="15" t="s">
        <v>2047</v>
      </c>
      <c r="C47" s="15" t="s">
        <v>9800</v>
      </c>
      <c r="D47" s="15" t="s">
        <v>9588</v>
      </c>
      <c r="E47" s="24">
        <v>45723.121527777781</v>
      </c>
      <c r="F47" s="15">
        <v>10.6</v>
      </c>
      <c r="G47" s="48" t="s">
        <v>180</v>
      </c>
      <c r="H47" s="15"/>
      <c r="I47" s="15"/>
      <c r="J47" s="15"/>
      <c r="K47" s="15">
        <v>108</v>
      </c>
      <c r="L47" s="15">
        <v>53</v>
      </c>
      <c r="M47" s="15"/>
      <c r="N47" s="15"/>
      <c r="O47" s="15"/>
      <c r="P47" s="14">
        <f t="shared" si="3"/>
        <v>161</v>
      </c>
      <c r="Q47" s="17" t="s">
        <v>32</v>
      </c>
      <c r="R47" s="14">
        <v>110232</v>
      </c>
      <c r="S47" s="23" t="s">
        <v>33</v>
      </c>
      <c r="T47" s="232" t="s">
        <v>100</v>
      </c>
      <c r="U47" s="16" t="s">
        <v>90</v>
      </c>
      <c r="V47" s="16"/>
      <c r="W47" s="16" t="s">
        <v>9801</v>
      </c>
      <c r="X47" s="16"/>
    </row>
    <row r="48" spans="1:24">
      <c r="A48" s="300" t="s">
        <v>86</v>
      </c>
      <c r="B48" s="300" t="s">
        <v>92</v>
      </c>
      <c r="C48" s="300" t="s">
        <v>9823</v>
      </c>
      <c r="D48" s="300" t="s">
        <v>159</v>
      </c>
      <c r="E48" s="301">
        <v>45723.041666666664</v>
      </c>
      <c r="F48" s="300">
        <v>10.3</v>
      </c>
      <c r="G48" s="37" t="s">
        <v>8637</v>
      </c>
      <c r="H48" s="15"/>
      <c r="I48" s="15"/>
      <c r="J48" s="15"/>
      <c r="K48" s="15">
        <v>161</v>
      </c>
      <c r="L48" s="15"/>
      <c r="M48" s="15"/>
      <c r="N48" s="15"/>
      <c r="O48" s="15"/>
      <c r="P48" s="14">
        <f t="shared" si="3"/>
        <v>161</v>
      </c>
      <c r="Q48" s="17" t="s">
        <v>32</v>
      </c>
      <c r="R48" s="14">
        <v>110233</v>
      </c>
      <c r="S48" s="23" t="s">
        <v>33</v>
      </c>
      <c r="T48" s="542" t="s">
        <v>161</v>
      </c>
      <c r="U48" s="16" t="s">
        <v>90</v>
      </c>
      <c r="V48" s="16"/>
      <c r="W48" s="16" t="s">
        <v>4631</v>
      </c>
      <c r="X48" s="16"/>
    </row>
    <row r="49" spans="1:24">
      <c r="A49" s="15" t="s">
        <v>142</v>
      </c>
      <c r="B49" s="15" t="s">
        <v>72</v>
      </c>
      <c r="C49" s="15" t="s">
        <v>9814</v>
      </c>
      <c r="D49" s="15" t="s">
        <v>71</v>
      </c>
      <c r="E49" s="24">
        <v>45722.711805555555</v>
      </c>
      <c r="F49" s="15">
        <v>14.5</v>
      </c>
      <c r="G49" s="48" t="s">
        <v>194</v>
      </c>
      <c r="H49" s="15"/>
      <c r="I49" s="15"/>
      <c r="J49" s="15"/>
      <c r="K49" s="15"/>
      <c r="L49" s="15">
        <v>86</v>
      </c>
      <c r="M49" s="15">
        <v>63</v>
      </c>
      <c r="N49" s="15">
        <v>12</v>
      </c>
      <c r="O49" s="15"/>
      <c r="P49" s="14">
        <f t="shared" si="3"/>
        <v>161</v>
      </c>
      <c r="Q49" s="14" t="s">
        <v>30</v>
      </c>
      <c r="R49" s="14">
        <v>110170</v>
      </c>
      <c r="S49" s="14" t="s">
        <v>31</v>
      </c>
      <c r="T49" s="411" t="s">
        <v>169</v>
      </c>
      <c r="U49" s="16"/>
      <c r="V49" s="16"/>
      <c r="W49" s="16" t="s">
        <v>9809</v>
      </c>
      <c r="X49" s="16"/>
    </row>
    <row r="50" spans="1:24">
      <c r="A50" s="15"/>
      <c r="B50" s="15"/>
      <c r="C50" s="15"/>
      <c r="D50" s="15"/>
      <c r="E50" s="15"/>
      <c r="F50" s="15"/>
      <c r="G50" s="37"/>
      <c r="H50" s="15"/>
      <c r="I50" s="15"/>
      <c r="J50" s="15"/>
      <c r="K50" s="15"/>
      <c r="L50" s="15"/>
      <c r="M50" s="15"/>
      <c r="N50" s="15"/>
      <c r="O50" s="15"/>
      <c r="P50" s="14">
        <f t="shared" si="3"/>
        <v>0</v>
      </c>
      <c r="Q50" s="14"/>
      <c r="R50" s="14"/>
      <c r="S50" s="14"/>
      <c r="T50" s="16"/>
      <c r="U50" s="16"/>
      <c r="V50" s="16"/>
      <c r="W50" s="16"/>
      <c r="X50" s="16"/>
    </row>
    <row r="51" spans="1:24">
      <c r="A51" s="11" t="s">
        <v>19</v>
      </c>
      <c r="B51" s="7"/>
      <c r="C51" s="7"/>
      <c r="D51" s="7"/>
      <c r="E51" s="11"/>
      <c r="F51" s="7"/>
      <c r="G51" s="7"/>
      <c r="H51" s="11">
        <f t="shared" ref="H51:P51" si="4">SUM(H45:H50)</f>
        <v>0</v>
      </c>
      <c r="I51" s="11">
        <f t="shared" si="4"/>
        <v>0</v>
      </c>
      <c r="J51" s="11">
        <f t="shared" si="4"/>
        <v>0</v>
      </c>
      <c r="K51" s="11">
        <f t="shared" si="4"/>
        <v>591</v>
      </c>
      <c r="L51" s="11">
        <f t="shared" si="4"/>
        <v>139</v>
      </c>
      <c r="M51" s="11">
        <f t="shared" si="4"/>
        <v>63</v>
      </c>
      <c r="N51" s="11">
        <f t="shared" si="4"/>
        <v>12</v>
      </c>
      <c r="O51" s="11">
        <f t="shared" si="4"/>
        <v>0</v>
      </c>
      <c r="P51" s="11">
        <f t="shared" si="4"/>
        <v>805</v>
      </c>
      <c r="Q51" s="12"/>
      <c r="R51" s="12"/>
      <c r="S51" s="12"/>
      <c r="T51" s="12"/>
      <c r="U51" s="12"/>
      <c r="V51" s="12"/>
      <c r="W51" s="12"/>
      <c r="X51" s="12"/>
    </row>
    <row r="52" spans="1:24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166" t="s">
        <v>34</v>
      </c>
      <c r="B53" s="1562"/>
      <c r="C53" s="1562"/>
      <c r="D53" s="1562"/>
      <c r="E53" s="1"/>
      <c r="F53" s="1"/>
      <c r="G53" s="1"/>
      <c r="H53" s="1"/>
      <c r="I53" s="1"/>
      <c r="J53" s="1563"/>
      <c r="K53" s="1563"/>
      <c r="L53" s="156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 ht="26.25">
      <c r="A54" s="187" t="s">
        <v>35</v>
      </c>
      <c r="B54" s="186" t="s">
        <v>9127</v>
      </c>
      <c r="C54" s="239" t="s">
        <v>9760</v>
      </c>
      <c r="D54" s="241"/>
      <c r="E54" s="1"/>
      <c r="F54" s="1"/>
      <c r="G54" s="1"/>
      <c r="H54" s="1"/>
      <c r="I54" s="1"/>
      <c r="J54" s="1"/>
      <c r="K54" s="1"/>
      <c r="L54" s="1"/>
      <c r="M54" s="1" t="s">
        <v>9824</v>
      </c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672" t="s">
        <v>100</v>
      </c>
      <c r="B55" s="1867" t="s">
        <v>9816</v>
      </c>
      <c r="C55" s="1868"/>
      <c r="D55" s="242"/>
      <c r="E55" s="41" t="s">
        <v>8995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 ht="26.25">
      <c r="A56" s="4" t="s">
        <v>169</v>
      </c>
      <c r="B56" s="4" t="s">
        <v>7205</v>
      </c>
      <c r="C56" s="4"/>
      <c r="D56" s="242"/>
      <c r="E56" s="4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4" ht="26.25">
      <c r="A57" s="672" t="s">
        <v>161</v>
      </c>
      <c r="B57" s="673" t="s">
        <v>9815</v>
      </c>
      <c r="C57" s="674"/>
      <c r="D57" s="242"/>
      <c r="E57" s="4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4">
      <c r="A58" s="5" t="s">
        <v>42</v>
      </c>
      <c r="B58" s="1772" t="s">
        <v>9825</v>
      </c>
      <c r="C58" s="1772"/>
      <c r="D58" s="1"/>
      <c r="E58" s="1"/>
    </row>
    <row r="59" spans="1:24">
      <c r="A59" s="5" t="s">
        <v>42</v>
      </c>
      <c r="B59" s="1772"/>
      <c r="C59" s="1772"/>
    </row>
    <row r="60" spans="1:24">
      <c r="A60" s="5" t="s">
        <v>43</v>
      </c>
      <c r="B60" s="1845">
        <v>358400563017</v>
      </c>
      <c r="C60" s="1772"/>
      <c r="D60" s="1"/>
      <c r="E60" s="1"/>
    </row>
    <row r="61" spans="1:24">
      <c r="A61" s="5" t="s">
        <v>44</v>
      </c>
      <c r="B61" s="1772" t="s">
        <v>7057</v>
      </c>
      <c r="C61" s="1772"/>
      <c r="D61" s="1"/>
      <c r="E61" s="1"/>
    </row>
  </sheetData>
  <mergeCells count="31">
    <mergeCell ref="B14:C14"/>
    <mergeCell ref="A1:F1"/>
    <mergeCell ref="H1:P1"/>
    <mergeCell ref="Q1:X1"/>
    <mergeCell ref="B12:D12"/>
    <mergeCell ref="J12:L12"/>
    <mergeCell ref="B61:C61"/>
    <mergeCell ref="B53:D53"/>
    <mergeCell ref="J53:L53"/>
    <mergeCell ref="Q21:X21"/>
    <mergeCell ref="B31:D31"/>
    <mergeCell ref="J31:L31"/>
    <mergeCell ref="B33:C33"/>
    <mergeCell ref="B37:C37"/>
    <mergeCell ref="B38:C38"/>
    <mergeCell ref="H21:P21"/>
    <mergeCell ref="B39:C39"/>
    <mergeCell ref="B40:C40"/>
    <mergeCell ref="A43:F43"/>
    <mergeCell ref="H43:P43"/>
    <mergeCell ref="Q43:X43"/>
    <mergeCell ref="A21:F21"/>
    <mergeCell ref="B15:C15"/>
    <mergeCell ref="B55:C55"/>
    <mergeCell ref="B58:C58"/>
    <mergeCell ref="B59:C59"/>
    <mergeCell ref="B60:C60"/>
    <mergeCell ref="B16:C16"/>
    <mergeCell ref="B17:C17"/>
    <mergeCell ref="B18:C18"/>
    <mergeCell ref="B19:C19"/>
  </mergeCells>
  <pageMargins left="0.7" right="0.7" top="0.75" bottom="0.75" header="0.3" footer="0.3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EF9B3-4BC6-409F-B891-7DE85230E28B}">
  <sheetPr>
    <tabColor rgb="FFFF0000"/>
  </sheetPr>
  <dimension ref="A1:X59"/>
  <sheetViews>
    <sheetView workbookViewId="0">
      <selection activeCell="R8" sqref="R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0.28515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85546875" customWidth="1"/>
    <col min="19" max="19" width="9.140625" bestFit="1" customWidth="1"/>
    <col min="20" max="20" width="16.28515625" customWidth="1"/>
    <col min="23" max="23" width="17.85546875" customWidth="1"/>
  </cols>
  <sheetData>
    <row r="1" spans="1:24" ht="23.25">
      <c r="A1" s="1559" t="s">
        <v>155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9826</v>
      </c>
      <c r="D3" s="15" t="s">
        <v>56</v>
      </c>
      <c r="E3" s="24">
        <v>45704.253472222219</v>
      </c>
      <c r="F3" s="15">
        <v>10.3</v>
      </c>
      <c r="G3" s="37"/>
      <c r="H3" s="15"/>
      <c r="I3" s="15"/>
      <c r="J3" s="15">
        <v>17</v>
      </c>
      <c r="K3" s="15">
        <v>156</v>
      </c>
      <c r="L3" s="15"/>
      <c r="M3" s="15"/>
      <c r="N3" s="15"/>
      <c r="O3" s="15"/>
      <c r="P3" s="14">
        <f t="shared" ref="P3:P9" si="0">SUM(H3:O3)</f>
        <v>173</v>
      </c>
      <c r="Q3" s="14" t="s">
        <v>30</v>
      </c>
      <c r="R3" s="14">
        <v>110071</v>
      </c>
      <c r="S3" s="14" t="s">
        <v>31</v>
      </c>
      <c r="T3" s="16" t="s">
        <v>169</v>
      </c>
      <c r="U3" s="16"/>
      <c r="V3" s="16">
        <v>1010479</v>
      </c>
      <c r="W3" s="16" t="s">
        <v>9827</v>
      </c>
      <c r="X3" s="16" t="s">
        <v>8018</v>
      </c>
    </row>
    <row r="4" spans="1:24">
      <c r="A4" s="15" t="s">
        <v>9828</v>
      </c>
      <c r="B4" s="15" t="s">
        <v>57</v>
      </c>
      <c r="C4" s="15" t="s">
        <v>9829</v>
      </c>
      <c r="D4" s="15" t="s">
        <v>56</v>
      </c>
      <c r="E4" s="24">
        <v>45705.253472222219</v>
      </c>
      <c r="F4" s="15">
        <v>10.3</v>
      </c>
      <c r="G4" s="37"/>
      <c r="H4" s="15"/>
      <c r="I4" s="15"/>
      <c r="J4" s="15">
        <v>3</v>
      </c>
      <c r="K4" s="15">
        <v>23</v>
      </c>
      <c r="L4" s="15"/>
      <c r="M4" s="15"/>
      <c r="N4" s="15"/>
      <c r="O4" s="15"/>
      <c r="P4" s="14">
        <f t="shared" si="0"/>
        <v>26</v>
      </c>
      <c r="Q4" s="14" t="s">
        <v>30</v>
      </c>
      <c r="R4" s="14">
        <v>110076</v>
      </c>
      <c r="S4" s="14" t="s">
        <v>31</v>
      </c>
      <c r="T4" s="16" t="s">
        <v>169</v>
      </c>
      <c r="U4" s="16"/>
      <c r="V4" s="16">
        <v>1010480</v>
      </c>
      <c r="W4" s="16" t="s">
        <v>9830</v>
      </c>
      <c r="X4" s="16" t="s">
        <v>8018</v>
      </c>
    </row>
    <row r="5" spans="1:24">
      <c r="A5" s="15" t="s">
        <v>8538</v>
      </c>
      <c r="B5" s="15" t="s">
        <v>57</v>
      </c>
      <c r="C5" s="15" t="s">
        <v>9831</v>
      </c>
      <c r="D5" s="15" t="s">
        <v>56</v>
      </c>
      <c r="E5" s="24">
        <v>45705.253472222219</v>
      </c>
      <c r="F5" s="15">
        <v>10.3</v>
      </c>
      <c r="G5" s="37"/>
      <c r="H5" s="15"/>
      <c r="I5" s="15"/>
      <c r="J5" s="15"/>
      <c r="K5" s="15">
        <v>135</v>
      </c>
      <c r="L5" s="15"/>
      <c r="M5" s="15"/>
      <c r="N5" s="15"/>
      <c r="O5" s="15"/>
      <c r="P5" s="14">
        <f t="shared" si="0"/>
        <v>135</v>
      </c>
      <c r="Q5" s="14" t="s">
        <v>30</v>
      </c>
      <c r="R5" s="14">
        <v>110059</v>
      </c>
      <c r="S5" s="14" t="s">
        <v>31</v>
      </c>
      <c r="T5" s="16" t="s">
        <v>169</v>
      </c>
      <c r="U5" s="16"/>
      <c r="V5" s="16">
        <v>1010481</v>
      </c>
      <c r="W5" s="16" t="s">
        <v>9832</v>
      </c>
      <c r="X5" s="16" t="s">
        <v>8468</v>
      </c>
    </row>
    <row r="6" spans="1:24">
      <c r="A6" s="15" t="s">
        <v>122</v>
      </c>
      <c r="B6" s="15" t="s">
        <v>62</v>
      </c>
      <c r="C6" s="15" t="s">
        <v>9833</v>
      </c>
      <c r="D6" s="15" t="s">
        <v>61</v>
      </c>
      <c r="E6" s="24">
        <v>45703.767361111109</v>
      </c>
      <c r="F6" s="15">
        <v>13</v>
      </c>
      <c r="G6" s="37"/>
      <c r="H6" s="15"/>
      <c r="I6" s="15"/>
      <c r="J6" s="15"/>
      <c r="K6" s="15">
        <v>81</v>
      </c>
      <c r="L6" s="15"/>
      <c r="M6" s="15"/>
      <c r="N6" s="15"/>
      <c r="O6" s="15"/>
      <c r="P6" s="14">
        <f t="shared" si="0"/>
        <v>81</v>
      </c>
      <c r="Q6" s="14" t="s">
        <v>30</v>
      </c>
      <c r="R6" s="14">
        <v>110072</v>
      </c>
      <c r="S6" s="14" t="s">
        <v>31</v>
      </c>
      <c r="T6" s="16" t="s">
        <v>169</v>
      </c>
      <c r="U6" s="16"/>
      <c r="V6" s="16">
        <v>1010482</v>
      </c>
      <c r="W6" s="16" t="s">
        <v>9830</v>
      </c>
      <c r="X6" s="16" t="s">
        <v>8018</v>
      </c>
    </row>
    <row r="7" spans="1:24">
      <c r="A7" s="15" t="s">
        <v>145</v>
      </c>
      <c r="B7" s="15" t="s">
        <v>57</v>
      </c>
      <c r="C7" s="15" t="s">
        <v>9834</v>
      </c>
      <c r="D7" s="15" t="s">
        <v>56</v>
      </c>
      <c r="E7" s="24">
        <v>45704.253472222219</v>
      </c>
      <c r="F7" s="15">
        <v>10.3</v>
      </c>
      <c r="G7" s="37"/>
      <c r="H7" s="15"/>
      <c r="I7" s="15"/>
      <c r="J7" s="15">
        <v>54</v>
      </c>
      <c r="K7" s="15"/>
      <c r="L7" s="15"/>
      <c r="M7" s="15"/>
      <c r="N7" s="15"/>
      <c r="O7" s="15"/>
      <c r="P7" s="14">
        <f t="shared" si="0"/>
        <v>54</v>
      </c>
      <c r="Q7" s="14" t="s">
        <v>30</v>
      </c>
      <c r="R7" s="14">
        <v>110073</v>
      </c>
      <c r="S7" s="14" t="s">
        <v>31</v>
      </c>
      <c r="T7" s="16" t="s">
        <v>169</v>
      </c>
      <c r="U7" s="16"/>
      <c r="V7" s="16">
        <v>1010483</v>
      </c>
      <c r="W7" s="16" t="s">
        <v>9827</v>
      </c>
      <c r="X7" s="16" t="s">
        <v>8018</v>
      </c>
    </row>
    <row r="8" spans="1:24">
      <c r="A8" s="15" t="s">
        <v>9004</v>
      </c>
      <c r="B8" s="15" t="s">
        <v>5658</v>
      </c>
      <c r="C8" s="15" t="s">
        <v>9835</v>
      </c>
      <c r="D8" s="15" t="s">
        <v>9836</v>
      </c>
      <c r="E8" s="24">
        <v>45705.597222222219</v>
      </c>
      <c r="F8" s="15">
        <v>15.9</v>
      </c>
      <c r="G8" s="37"/>
      <c r="H8" s="15"/>
      <c r="I8" s="15"/>
      <c r="J8" s="15">
        <v>81</v>
      </c>
      <c r="K8" s="15">
        <v>27</v>
      </c>
      <c r="L8" s="15"/>
      <c r="M8" s="15"/>
      <c r="N8" s="15"/>
      <c r="O8" s="15"/>
      <c r="P8" s="14">
        <f t="shared" si="0"/>
        <v>108</v>
      </c>
      <c r="Q8" s="14" t="s">
        <v>30</v>
      </c>
      <c r="R8" s="14">
        <v>110090</v>
      </c>
      <c r="S8" s="14" t="s">
        <v>31</v>
      </c>
      <c r="T8" s="16" t="s">
        <v>100</v>
      </c>
      <c r="U8" s="16"/>
      <c r="V8" s="16">
        <v>1010458</v>
      </c>
      <c r="W8" s="16" t="s">
        <v>9837</v>
      </c>
      <c r="X8" s="16" t="s">
        <v>9127</v>
      </c>
    </row>
    <row r="9" spans="1:24">
      <c r="A9" s="15" t="s">
        <v>142</v>
      </c>
      <c r="B9" s="15" t="s">
        <v>72</v>
      </c>
      <c r="C9" s="15" t="s">
        <v>9838</v>
      </c>
      <c r="D9" s="15" t="s">
        <v>71</v>
      </c>
      <c r="E9" s="24">
        <v>45704.711805555555</v>
      </c>
      <c r="F9" s="15">
        <v>14.5</v>
      </c>
      <c r="G9" s="37"/>
      <c r="H9" s="15"/>
      <c r="I9" s="15"/>
      <c r="J9" s="15"/>
      <c r="K9" s="15">
        <v>161</v>
      </c>
      <c r="L9" s="15"/>
      <c r="M9" s="15"/>
      <c r="N9" s="15"/>
      <c r="O9" s="15"/>
      <c r="P9" s="14">
        <f t="shared" si="0"/>
        <v>161</v>
      </c>
      <c r="Q9" s="14" t="s">
        <v>30</v>
      </c>
      <c r="R9" s="14">
        <v>110074</v>
      </c>
      <c r="S9" s="14" t="s">
        <v>31</v>
      </c>
      <c r="T9" s="16" t="s">
        <v>169</v>
      </c>
      <c r="U9" s="16"/>
      <c r="V9" s="16">
        <v>1010484</v>
      </c>
      <c r="W9" s="16" t="s">
        <v>9839</v>
      </c>
      <c r="X9" s="16" t="s">
        <v>8018</v>
      </c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>SUM(H3:H8)</f>
        <v>0</v>
      </c>
      <c r="I10" s="11">
        <f>SUM(I3:I8)</f>
        <v>0</v>
      </c>
      <c r="J10" s="11">
        <f>SUM(J3:J8)</f>
        <v>155</v>
      </c>
      <c r="K10" s="11">
        <f>SUM(K3:K9)</f>
        <v>583</v>
      </c>
      <c r="L10" s="11">
        <f>SUM(L3:L8)</f>
        <v>0</v>
      </c>
      <c r="M10" s="11">
        <f>SUM(M3:M8)</f>
        <v>0</v>
      </c>
      <c r="N10" s="11">
        <f>SUM(N3:N8)</f>
        <v>0</v>
      </c>
      <c r="O10" s="11">
        <f>SUM(O3:O8)</f>
        <v>0</v>
      </c>
      <c r="P10" s="11">
        <f>SUM(P3:P9)</f>
        <v>738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8018</v>
      </c>
      <c r="C13" s="239" t="s">
        <v>9509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469</v>
      </c>
      <c r="B14" s="1564" t="s">
        <v>7194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26.25">
      <c r="A15" s="4" t="s">
        <v>100</v>
      </c>
      <c r="B15" s="4" t="s">
        <v>9840</v>
      </c>
      <c r="C15" s="4"/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/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 t="s">
        <v>957</v>
      </c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9841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09">
        <v>0.5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83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86</v>
      </c>
      <c r="B23" s="15" t="s">
        <v>92</v>
      </c>
      <c r="C23" s="15" t="s">
        <v>9842</v>
      </c>
      <c r="D23" s="15" t="s">
        <v>2294</v>
      </c>
      <c r="E23" s="24">
        <v>45704.604166666664</v>
      </c>
      <c r="F23" s="15">
        <v>10.3</v>
      </c>
      <c r="G23" s="37" t="s">
        <v>740</v>
      </c>
      <c r="H23" s="15"/>
      <c r="I23" s="15"/>
      <c r="J23" s="15"/>
      <c r="K23" s="609">
        <v>20</v>
      </c>
      <c r="L23" s="15">
        <v>141</v>
      </c>
      <c r="M23" s="15"/>
      <c r="N23" s="15"/>
      <c r="O23" s="15"/>
      <c r="P23" s="14">
        <f t="shared" ref="P23:P29" si="1">SUM(H23:O23)</f>
        <v>161</v>
      </c>
      <c r="Q23" s="17" t="s">
        <v>32</v>
      </c>
      <c r="R23" s="14">
        <v>110060</v>
      </c>
      <c r="S23" s="23" t="s">
        <v>33</v>
      </c>
      <c r="T23" s="16" t="s">
        <v>161</v>
      </c>
      <c r="U23" s="16" t="s">
        <v>90</v>
      </c>
      <c r="V23" s="16">
        <v>1010489</v>
      </c>
      <c r="W23" s="16" t="s">
        <v>4741</v>
      </c>
      <c r="X23" s="16" t="s">
        <v>8468</v>
      </c>
    </row>
    <row r="24" spans="1:24">
      <c r="A24" s="15" t="s">
        <v>141</v>
      </c>
      <c r="B24" s="15" t="s">
        <v>69</v>
      </c>
      <c r="C24" s="15" t="s">
        <v>9843</v>
      </c>
      <c r="D24" s="15" t="s">
        <v>68</v>
      </c>
      <c r="E24" s="24">
        <v>45703.760416666664</v>
      </c>
      <c r="F24" s="15">
        <v>14.5</v>
      </c>
      <c r="G24" s="37" t="s">
        <v>740</v>
      </c>
      <c r="H24" s="15"/>
      <c r="I24" s="15"/>
      <c r="J24" s="15"/>
      <c r="K24" s="15"/>
      <c r="L24" s="15">
        <v>59</v>
      </c>
      <c r="M24" s="15">
        <v>75</v>
      </c>
      <c r="N24" s="15">
        <v>27</v>
      </c>
      <c r="O24" s="15"/>
      <c r="P24" s="14">
        <f t="shared" si="1"/>
        <v>161</v>
      </c>
      <c r="Q24" s="14" t="s">
        <v>30</v>
      </c>
      <c r="R24" s="14">
        <v>110075</v>
      </c>
      <c r="S24" s="14" t="s">
        <v>31</v>
      </c>
      <c r="T24" s="16" t="s">
        <v>169</v>
      </c>
      <c r="U24" s="16"/>
      <c r="V24" s="16">
        <v>1010490</v>
      </c>
      <c r="W24" s="16" t="s">
        <v>9844</v>
      </c>
      <c r="X24" s="16" t="s">
        <v>8018</v>
      </c>
    </row>
    <row r="25" spans="1:24">
      <c r="A25" s="15" t="s">
        <v>1141</v>
      </c>
      <c r="B25" s="15" t="s">
        <v>92</v>
      </c>
      <c r="C25" s="15" t="s">
        <v>9845</v>
      </c>
      <c r="D25" s="15" t="s">
        <v>2294</v>
      </c>
      <c r="E25" s="24">
        <v>45704.604166666664</v>
      </c>
      <c r="F25" s="15">
        <v>10.3</v>
      </c>
      <c r="G25" s="37" t="s">
        <v>740</v>
      </c>
      <c r="H25" s="15"/>
      <c r="I25" s="15"/>
      <c r="J25" s="15"/>
      <c r="K25" s="609"/>
      <c r="L25" s="15">
        <v>161</v>
      </c>
      <c r="M25" s="15"/>
      <c r="N25" s="15"/>
      <c r="O25" s="15"/>
      <c r="P25" s="14">
        <f t="shared" si="1"/>
        <v>161</v>
      </c>
      <c r="Q25" s="17" t="s">
        <v>32</v>
      </c>
      <c r="R25" s="14">
        <v>110063</v>
      </c>
      <c r="S25" s="23" t="s">
        <v>33</v>
      </c>
      <c r="T25" s="16" t="s">
        <v>161</v>
      </c>
      <c r="U25" s="16" t="s">
        <v>90</v>
      </c>
      <c r="V25" s="16">
        <v>1010491</v>
      </c>
      <c r="W25" s="16" t="s">
        <v>4741</v>
      </c>
      <c r="X25" s="16" t="s">
        <v>8018</v>
      </c>
    </row>
    <row r="26" spans="1:24">
      <c r="A26" s="15" t="s">
        <v>111</v>
      </c>
      <c r="B26" s="15" t="s">
        <v>65</v>
      </c>
      <c r="C26" s="15" t="s">
        <v>9846</v>
      </c>
      <c r="D26" s="15" t="s">
        <v>64</v>
      </c>
      <c r="E26" s="24">
        <v>45704.513888888891</v>
      </c>
      <c r="F26" s="15">
        <v>14.8</v>
      </c>
      <c r="G26" s="37"/>
      <c r="H26" s="15"/>
      <c r="I26" s="15"/>
      <c r="J26" s="15"/>
      <c r="K26" s="15"/>
      <c r="L26" s="15">
        <v>161</v>
      </c>
      <c r="M26" s="15"/>
      <c r="N26" s="15"/>
      <c r="O26" s="15"/>
      <c r="P26" s="14">
        <f t="shared" si="1"/>
        <v>161</v>
      </c>
      <c r="Q26" s="14" t="s">
        <v>30</v>
      </c>
      <c r="R26" s="14">
        <v>110061</v>
      </c>
      <c r="S26" s="23" t="s">
        <v>33</v>
      </c>
      <c r="T26" s="16" t="s">
        <v>169</v>
      </c>
      <c r="U26" s="16" t="s">
        <v>90</v>
      </c>
      <c r="V26" s="16">
        <v>1010492</v>
      </c>
      <c r="W26" s="16" t="s">
        <v>4733</v>
      </c>
      <c r="X26" s="16" t="s">
        <v>8468</v>
      </c>
    </row>
    <row r="27" spans="1:24">
      <c r="A27" s="15" t="s">
        <v>113</v>
      </c>
      <c r="B27" s="15" t="s">
        <v>65</v>
      </c>
      <c r="C27" s="15" t="s">
        <v>9847</v>
      </c>
      <c r="D27" s="15" t="s">
        <v>64</v>
      </c>
      <c r="E27" s="24">
        <v>45704.513888888891</v>
      </c>
      <c r="F27" s="15">
        <v>14.8</v>
      </c>
      <c r="G27" s="37"/>
      <c r="H27" s="15"/>
      <c r="I27" s="15"/>
      <c r="J27" s="15"/>
      <c r="K27" s="15"/>
      <c r="L27" s="15">
        <v>81</v>
      </c>
      <c r="M27" s="15"/>
      <c r="N27" s="15"/>
      <c r="O27" s="15"/>
      <c r="P27" s="14">
        <f t="shared" si="1"/>
        <v>81</v>
      </c>
      <c r="Q27" s="14" t="s">
        <v>30</v>
      </c>
      <c r="R27" s="14">
        <v>110062</v>
      </c>
      <c r="S27" s="23" t="s">
        <v>33</v>
      </c>
      <c r="T27" s="16" t="s">
        <v>169</v>
      </c>
      <c r="U27" s="16" t="s">
        <v>90</v>
      </c>
      <c r="V27" s="16">
        <v>1010493</v>
      </c>
      <c r="W27" s="16" t="s">
        <v>4733</v>
      </c>
      <c r="X27" s="16" t="s">
        <v>8468</v>
      </c>
    </row>
    <row r="28" spans="1:24">
      <c r="A28" s="15" t="s">
        <v>152</v>
      </c>
      <c r="B28" s="15" t="s">
        <v>78</v>
      </c>
      <c r="C28" s="15" t="s">
        <v>9848</v>
      </c>
      <c r="D28" s="15" t="s">
        <v>932</v>
      </c>
      <c r="E28" s="24">
        <v>45704.048611111109</v>
      </c>
      <c r="F28" s="15">
        <v>10.3</v>
      </c>
      <c r="G28" s="37"/>
      <c r="H28" s="15"/>
      <c r="I28" s="15"/>
      <c r="J28" s="15"/>
      <c r="K28" s="15">
        <v>161</v>
      </c>
      <c r="L28" s="15"/>
      <c r="M28" s="15"/>
      <c r="N28" s="15"/>
      <c r="O28" s="15"/>
      <c r="P28" s="14">
        <f t="shared" si="1"/>
        <v>161</v>
      </c>
      <c r="Q28" s="17" t="s">
        <v>32</v>
      </c>
      <c r="R28" s="14">
        <v>110043</v>
      </c>
      <c r="S28" s="23" t="s">
        <v>33</v>
      </c>
      <c r="T28" s="16" t="s">
        <v>161</v>
      </c>
      <c r="U28" s="16" t="s">
        <v>90</v>
      </c>
      <c r="V28" s="16">
        <v>1010494</v>
      </c>
      <c r="W28" s="16" t="s">
        <v>4741</v>
      </c>
      <c r="X28" s="16" t="s">
        <v>9065</v>
      </c>
    </row>
    <row r="29" spans="1:24">
      <c r="A29" s="15" t="s">
        <v>1090</v>
      </c>
      <c r="B29" s="15" t="s">
        <v>1091</v>
      </c>
      <c r="C29" s="15" t="s">
        <v>9849</v>
      </c>
      <c r="D29" s="15" t="s">
        <v>5781</v>
      </c>
      <c r="E29" s="24">
        <v>45703.6875</v>
      </c>
      <c r="F29" s="15">
        <v>14.8</v>
      </c>
      <c r="G29" s="37" t="s">
        <v>740</v>
      </c>
      <c r="H29" s="15"/>
      <c r="I29" s="15"/>
      <c r="J29" s="15"/>
      <c r="K29" s="15"/>
      <c r="L29" s="15">
        <v>0</v>
      </c>
      <c r="M29" s="15">
        <v>78</v>
      </c>
      <c r="N29" s="15">
        <v>3</v>
      </c>
      <c r="O29" s="15"/>
      <c r="P29" s="14">
        <f t="shared" si="1"/>
        <v>81</v>
      </c>
      <c r="Q29" s="14" t="s">
        <v>30</v>
      </c>
      <c r="R29" s="14">
        <v>110077</v>
      </c>
      <c r="S29" s="14" t="s">
        <v>31</v>
      </c>
      <c r="T29" s="16" t="s">
        <v>169</v>
      </c>
      <c r="U29" s="16"/>
      <c r="V29" s="16">
        <v>1010495</v>
      </c>
      <c r="W29" s="16" t="s">
        <v>9850</v>
      </c>
      <c r="X29" s="16" t="s">
        <v>8018</v>
      </c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2">SUM(H23:H29)</f>
        <v>0</v>
      </c>
      <c r="I30" s="11">
        <f t="shared" si="2"/>
        <v>0</v>
      </c>
      <c r="J30" s="11">
        <f t="shared" si="2"/>
        <v>0</v>
      </c>
      <c r="K30" s="11">
        <f t="shared" si="2"/>
        <v>181</v>
      </c>
      <c r="L30" s="11">
        <f t="shared" si="2"/>
        <v>603</v>
      </c>
      <c r="M30" s="11">
        <f t="shared" si="2"/>
        <v>153</v>
      </c>
      <c r="N30" s="11">
        <f t="shared" si="2"/>
        <v>30</v>
      </c>
      <c r="O30" s="11">
        <f t="shared" si="2"/>
        <v>0</v>
      </c>
      <c r="P30" s="11">
        <f t="shared" si="2"/>
        <v>967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8">
      <c r="A33" s="187" t="s">
        <v>35</v>
      </c>
      <c r="B33" s="186" t="s">
        <v>8018</v>
      </c>
      <c r="C33" s="239" t="s">
        <v>37</v>
      </c>
      <c r="D33" s="241"/>
      <c r="E33" s="373" t="s">
        <v>9851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9852</v>
      </c>
      <c r="B34" s="1564" t="s">
        <v>9853</v>
      </c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 ht="26.25">
      <c r="A35" s="4" t="s">
        <v>9854</v>
      </c>
      <c r="B35" s="4" t="s">
        <v>7193</v>
      </c>
      <c r="C35" s="4"/>
      <c r="D35" s="242"/>
      <c r="E35" s="4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5" t="s">
        <v>42</v>
      </c>
      <c r="B36" s="1772" t="s">
        <v>1440</v>
      </c>
      <c r="C36" s="1772"/>
      <c r="D36" s="1"/>
      <c r="E36" s="1"/>
    </row>
    <row r="37" spans="1:24">
      <c r="A37" s="5" t="s">
        <v>42</v>
      </c>
      <c r="B37" s="1772"/>
      <c r="C37" s="1772"/>
    </row>
    <row r="38" spans="1:24">
      <c r="A38" s="5" t="s">
        <v>43</v>
      </c>
      <c r="B38" s="1772" t="s">
        <v>9855</v>
      </c>
      <c r="C38" s="1772"/>
      <c r="D38" s="1"/>
      <c r="E38" s="1"/>
    </row>
    <row r="39" spans="1:24">
      <c r="A39" s="5" t="s">
        <v>44</v>
      </c>
      <c r="B39" s="1809">
        <v>0.625</v>
      </c>
      <c r="C39" s="1772"/>
      <c r="D39" s="1"/>
      <c r="E39" s="1"/>
    </row>
    <row r="41" spans="1:24" ht="23.25" customHeight="1">
      <c r="A41" s="1559" t="s">
        <v>109</v>
      </c>
      <c r="B41" s="1559"/>
      <c r="C41" s="1559"/>
      <c r="D41" s="1559"/>
      <c r="E41" s="1559"/>
      <c r="F41" s="1559"/>
      <c r="G41" s="7"/>
      <c r="H41" s="1559" t="s">
        <v>346</v>
      </c>
      <c r="I41" s="1559"/>
      <c r="J41" s="1559"/>
      <c r="K41" s="1559"/>
      <c r="L41" s="1559"/>
      <c r="M41" s="1559"/>
      <c r="N41" s="1559"/>
      <c r="O41" s="1559"/>
      <c r="P41" s="1559"/>
      <c r="Q41" s="1741" t="s">
        <v>2</v>
      </c>
      <c r="R41" s="1742"/>
      <c r="S41" s="1742"/>
      <c r="T41" s="1742"/>
      <c r="U41" s="1742"/>
      <c r="V41" s="1742"/>
      <c r="W41" s="1742"/>
      <c r="X41" s="1742"/>
    </row>
    <row r="42" spans="1:24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15" t="s">
        <v>152</v>
      </c>
      <c r="B43" s="15" t="s">
        <v>78</v>
      </c>
      <c r="C43" s="15" t="s">
        <v>9856</v>
      </c>
      <c r="D43" s="15" t="s">
        <v>99</v>
      </c>
      <c r="E43" s="24">
        <v>45704.315972222219</v>
      </c>
      <c r="F43" s="15">
        <v>10.8</v>
      </c>
      <c r="G43" s="37"/>
      <c r="H43" s="15"/>
      <c r="I43" s="15"/>
      <c r="J43" s="15"/>
      <c r="K43" s="35">
        <v>161</v>
      </c>
      <c r="L43" s="15"/>
      <c r="M43" s="15"/>
      <c r="N43" s="15"/>
      <c r="O43" s="15"/>
      <c r="P43" s="14">
        <f t="shared" ref="P43:P49" si="3">SUM(H43:O43)</f>
        <v>161</v>
      </c>
      <c r="Q43" s="17" t="s">
        <v>32</v>
      </c>
      <c r="R43" s="14">
        <v>110054</v>
      </c>
      <c r="S43" s="23" t="s">
        <v>33</v>
      </c>
      <c r="T43" s="16" t="s">
        <v>100</v>
      </c>
      <c r="U43" s="16" t="s">
        <v>90</v>
      </c>
      <c r="V43" s="16">
        <v>1010473</v>
      </c>
      <c r="W43" s="16" t="s">
        <v>9844</v>
      </c>
      <c r="X43" s="16" t="s">
        <v>9127</v>
      </c>
    </row>
    <row r="44" spans="1:24">
      <c r="A44" s="15" t="s">
        <v>105</v>
      </c>
      <c r="B44" s="15" t="s">
        <v>78</v>
      </c>
      <c r="C44" s="15" t="s">
        <v>9857</v>
      </c>
      <c r="D44" s="15" t="s">
        <v>99</v>
      </c>
      <c r="E44" s="24">
        <v>45704.315972222219</v>
      </c>
      <c r="F44" s="15">
        <v>10.8</v>
      </c>
      <c r="G44" s="37" t="s">
        <v>740</v>
      </c>
      <c r="H44" s="15"/>
      <c r="I44" s="15"/>
      <c r="J44" s="15"/>
      <c r="K44" s="35">
        <v>54</v>
      </c>
      <c r="L44" s="35">
        <v>107</v>
      </c>
      <c r="M44" s="15"/>
      <c r="N44" s="15"/>
      <c r="O44" s="15"/>
      <c r="P44" s="14">
        <f t="shared" si="3"/>
        <v>161</v>
      </c>
      <c r="Q44" s="17" t="s">
        <v>32</v>
      </c>
      <c r="R44" s="14">
        <v>110051</v>
      </c>
      <c r="S44" s="23" t="s">
        <v>33</v>
      </c>
      <c r="T44" s="16" t="s">
        <v>100</v>
      </c>
      <c r="U44" s="16" t="s">
        <v>90</v>
      </c>
      <c r="V44" s="16">
        <v>1010474</v>
      </c>
      <c r="W44" s="16" t="s">
        <v>9844</v>
      </c>
      <c r="X44" s="16" t="s">
        <v>9065</v>
      </c>
    </row>
    <row r="45" spans="1:24">
      <c r="A45" s="15" t="s">
        <v>114</v>
      </c>
      <c r="B45" s="15" t="s">
        <v>78</v>
      </c>
      <c r="C45" s="15" t="s">
        <v>9858</v>
      </c>
      <c r="D45" s="15" t="s">
        <v>99</v>
      </c>
      <c r="E45" s="24">
        <v>45704.315972222219</v>
      </c>
      <c r="F45" s="15">
        <v>10.8</v>
      </c>
      <c r="G45" s="37" t="s">
        <v>740</v>
      </c>
      <c r="H45" s="15"/>
      <c r="I45" s="15"/>
      <c r="J45" s="15"/>
      <c r="K45" s="609">
        <v>0</v>
      </c>
      <c r="L45" s="35">
        <v>161</v>
      </c>
      <c r="M45" s="15"/>
      <c r="N45" s="15"/>
      <c r="O45" s="15"/>
      <c r="P45" s="14">
        <f t="shared" si="3"/>
        <v>161</v>
      </c>
      <c r="Q45" s="17" t="s">
        <v>32</v>
      </c>
      <c r="R45" s="14">
        <v>110052</v>
      </c>
      <c r="S45" s="23" t="s">
        <v>33</v>
      </c>
      <c r="T45" s="16" t="s">
        <v>100</v>
      </c>
      <c r="U45" s="16" t="s">
        <v>90</v>
      </c>
      <c r="V45" s="16">
        <v>1010475</v>
      </c>
      <c r="W45" s="16" t="s">
        <v>9844</v>
      </c>
      <c r="X45" s="16" t="s">
        <v>9065</v>
      </c>
    </row>
    <row r="46" spans="1:24">
      <c r="A46" s="15" t="s">
        <v>105</v>
      </c>
      <c r="B46" s="15" t="s">
        <v>78</v>
      </c>
      <c r="C46" s="15" t="s">
        <v>9859</v>
      </c>
      <c r="D46" s="15" t="s">
        <v>99</v>
      </c>
      <c r="E46" s="24">
        <v>45704.315972222219</v>
      </c>
      <c r="F46" s="15">
        <v>10.8</v>
      </c>
      <c r="G46" s="37" t="s">
        <v>740</v>
      </c>
      <c r="H46" s="15"/>
      <c r="I46" s="15"/>
      <c r="J46" s="15"/>
      <c r="K46" s="35">
        <v>80</v>
      </c>
      <c r="L46" s="15">
        <v>81</v>
      </c>
      <c r="M46" s="15"/>
      <c r="N46" s="15"/>
      <c r="O46" s="15"/>
      <c r="P46" s="14">
        <f t="shared" si="3"/>
        <v>161</v>
      </c>
      <c r="Q46" s="17" t="s">
        <v>32</v>
      </c>
      <c r="R46" s="14">
        <v>110053</v>
      </c>
      <c r="S46" s="23" t="s">
        <v>33</v>
      </c>
      <c r="T46" s="16" t="s">
        <v>100</v>
      </c>
      <c r="U46" s="16" t="s">
        <v>90</v>
      </c>
      <c r="V46" s="16">
        <v>1010476</v>
      </c>
      <c r="W46" s="16" t="s">
        <v>9844</v>
      </c>
      <c r="X46" s="16" t="s">
        <v>9065</v>
      </c>
    </row>
    <row r="47" spans="1:24">
      <c r="A47" s="15" t="s">
        <v>152</v>
      </c>
      <c r="B47" s="15" t="s">
        <v>78</v>
      </c>
      <c r="C47" s="15" t="s">
        <v>9860</v>
      </c>
      <c r="D47" s="15" t="s">
        <v>99</v>
      </c>
      <c r="E47" s="24">
        <v>45704.315972222219</v>
      </c>
      <c r="F47" s="15">
        <v>10.8</v>
      </c>
      <c r="G47" s="37"/>
      <c r="H47" s="15"/>
      <c r="I47" s="15"/>
      <c r="J47" s="15"/>
      <c r="K47" s="15">
        <v>161</v>
      </c>
      <c r="L47" s="15"/>
      <c r="M47" s="15"/>
      <c r="N47" s="15"/>
      <c r="O47" s="15"/>
      <c r="P47" s="14">
        <f t="shared" si="3"/>
        <v>161</v>
      </c>
      <c r="Q47" s="17" t="s">
        <v>32</v>
      </c>
      <c r="R47" s="14">
        <v>110044</v>
      </c>
      <c r="S47" s="23" t="s">
        <v>33</v>
      </c>
      <c r="T47" s="16" t="s">
        <v>100</v>
      </c>
      <c r="U47" s="16" t="s">
        <v>90</v>
      </c>
      <c r="V47" s="16">
        <v>1010477</v>
      </c>
      <c r="W47" s="16" t="s">
        <v>9844</v>
      </c>
      <c r="X47" s="16" t="s">
        <v>9065</v>
      </c>
    </row>
    <row r="48" spans="1:24">
      <c r="A48" s="35" t="s">
        <v>142</v>
      </c>
      <c r="B48" s="35" t="s">
        <v>72</v>
      </c>
      <c r="C48" s="35" t="s">
        <v>9861</v>
      </c>
      <c r="D48" s="35" t="s">
        <v>71</v>
      </c>
      <c r="E48" s="271">
        <v>45704.711805555555</v>
      </c>
      <c r="F48" s="35">
        <v>14.5</v>
      </c>
      <c r="G48" s="37" t="s">
        <v>740</v>
      </c>
      <c r="H48" s="15"/>
      <c r="I48" s="15"/>
      <c r="J48" s="15"/>
      <c r="K48" s="15"/>
      <c r="L48" s="15">
        <v>53</v>
      </c>
      <c r="M48" s="15">
        <v>97</v>
      </c>
      <c r="N48" s="15">
        <v>10</v>
      </c>
      <c r="O48" s="15">
        <v>1</v>
      </c>
      <c r="P48" s="14">
        <f t="shared" si="3"/>
        <v>161</v>
      </c>
      <c r="Q48" s="14" t="s">
        <v>30</v>
      </c>
      <c r="R48" s="14">
        <v>110079</v>
      </c>
      <c r="S48" s="14" t="s">
        <v>31</v>
      </c>
      <c r="T48" s="16" t="s">
        <v>169</v>
      </c>
      <c r="U48" s="16"/>
      <c r="V48" s="16">
        <v>1010478</v>
      </c>
      <c r="W48" s="16" t="s">
        <v>9839</v>
      </c>
      <c r="X48" s="16" t="s">
        <v>8018</v>
      </c>
    </row>
    <row r="49" spans="1:24">
      <c r="A49" s="15"/>
      <c r="B49" s="15"/>
      <c r="C49" s="15"/>
      <c r="D49" s="15"/>
      <c r="E49" s="15"/>
      <c r="F49" s="15"/>
      <c r="G49" s="37"/>
      <c r="H49" s="15"/>
      <c r="I49" s="15"/>
      <c r="J49" s="15"/>
      <c r="K49" s="15"/>
      <c r="L49" s="15"/>
      <c r="M49" s="15"/>
      <c r="N49" s="15"/>
      <c r="O49" s="15"/>
      <c r="P49" s="14">
        <f t="shared" si="3"/>
        <v>0</v>
      </c>
      <c r="Q49" s="14"/>
      <c r="R49" s="14"/>
      <c r="S49" s="14"/>
      <c r="T49" s="16"/>
      <c r="U49" s="16"/>
      <c r="V49" s="16"/>
      <c r="W49" s="16"/>
      <c r="X49" s="16"/>
    </row>
    <row r="50" spans="1:24">
      <c r="A50" s="11" t="s">
        <v>19</v>
      </c>
      <c r="B50" s="7"/>
      <c r="C50" s="7"/>
      <c r="D50" s="7"/>
      <c r="E50" s="11"/>
      <c r="F50" s="7"/>
      <c r="G50" s="7"/>
      <c r="H50" s="11">
        <f t="shared" ref="H50:P50" si="4">SUM(H43:H49)</f>
        <v>0</v>
      </c>
      <c r="I50" s="11">
        <f t="shared" si="4"/>
        <v>0</v>
      </c>
      <c r="J50" s="11">
        <f t="shared" si="4"/>
        <v>0</v>
      </c>
      <c r="K50" s="11">
        <f t="shared" si="4"/>
        <v>456</v>
      </c>
      <c r="L50" s="11">
        <f t="shared" si="4"/>
        <v>402</v>
      </c>
      <c r="M50" s="11">
        <f t="shared" si="4"/>
        <v>97</v>
      </c>
      <c r="N50" s="11">
        <f t="shared" si="4"/>
        <v>10</v>
      </c>
      <c r="O50" s="11">
        <f t="shared" si="4"/>
        <v>1</v>
      </c>
      <c r="P50" s="11">
        <f t="shared" si="4"/>
        <v>966</v>
      </c>
      <c r="Q50" s="12"/>
      <c r="R50" s="12"/>
      <c r="S50" s="12"/>
      <c r="T50" s="12"/>
      <c r="U50" s="12"/>
      <c r="V50" s="12"/>
      <c r="W50" s="12"/>
      <c r="X50" s="12"/>
    </row>
    <row r="51" spans="1:24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166" t="s">
        <v>34</v>
      </c>
      <c r="B52" s="1562"/>
      <c r="C52" s="1562"/>
      <c r="D52" s="1562"/>
      <c r="E52" s="1"/>
      <c r="F52" s="1"/>
      <c r="G52" s="1"/>
      <c r="H52" s="1"/>
      <c r="I52" s="1"/>
      <c r="J52" s="1563"/>
      <c r="K52" s="1563"/>
      <c r="L52" s="156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 ht="18">
      <c r="A53" s="187" t="s">
        <v>35</v>
      </c>
      <c r="B53" s="186" t="s">
        <v>8018</v>
      </c>
      <c r="C53" s="239" t="s">
        <v>37</v>
      </c>
      <c r="D53" s="241"/>
      <c r="E53" s="373" t="s">
        <v>9851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4" t="s">
        <v>100</v>
      </c>
      <c r="B54" s="1564" t="s">
        <v>7194</v>
      </c>
      <c r="C54" s="1564"/>
      <c r="D54" s="242"/>
      <c r="E54" s="41" t="s">
        <v>8995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 ht="26.25">
      <c r="A55" s="4" t="s">
        <v>9862</v>
      </c>
      <c r="B55" s="4" t="s">
        <v>9863</v>
      </c>
      <c r="C55" s="4"/>
      <c r="D55" s="242"/>
      <c r="E55" s="4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5" t="s">
        <v>42</v>
      </c>
      <c r="B56" s="1772" t="s">
        <v>7275</v>
      </c>
      <c r="C56" s="1772"/>
      <c r="D56" s="1"/>
      <c r="E56" s="1"/>
    </row>
    <row r="57" spans="1:24">
      <c r="A57" s="5" t="s">
        <v>42</v>
      </c>
      <c r="B57" s="1772"/>
      <c r="C57" s="1772"/>
    </row>
    <row r="58" spans="1:24">
      <c r="A58" s="5" t="s">
        <v>43</v>
      </c>
      <c r="B58" s="1772" t="s">
        <v>988</v>
      </c>
      <c r="C58" s="1772"/>
      <c r="D58" s="1"/>
      <c r="E58" s="1"/>
    </row>
    <row r="59" spans="1:24">
      <c r="A59" s="5" t="s">
        <v>44</v>
      </c>
      <c r="B59" s="1809">
        <v>0.70833333333333337</v>
      </c>
      <c r="C59" s="1772"/>
      <c r="D59" s="1"/>
      <c r="E59" s="1"/>
    </row>
  </sheetData>
  <mergeCells count="30">
    <mergeCell ref="B14:C14"/>
    <mergeCell ref="A1:F1"/>
    <mergeCell ref="H1:P1"/>
    <mergeCell ref="Q1:X1"/>
    <mergeCell ref="B12:D12"/>
    <mergeCell ref="J12:L12"/>
    <mergeCell ref="B16:C16"/>
    <mergeCell ref="B17:C17"/>
    <mergeCell ref="B18:C18"/>
    <mergeCell ref="B19:C19"/>
    <mergeCell ref="A21:F21"/>
    <mergeCell ref="B52:D52"/>
    <mergeCell ref="J52:L52"/>
    <mergeCell ref="Q21:X21"/>
    <mergeCell ref="B32:D32"/>
    <mergeCell ref="J32:L32"/>
    <mergeCell ref="B34:C34"/>
    <mergeCell ref="B36:C36"/>
    <mergeCell ref="B37:C37"/>
    <mergeCell ref="H21:P21"/>
    <mergeCell ref="B38:C38"/>
    <mergeCell ref="B39:C39"/>
    <mergeCell ref="A41:F41"/>
    <mergeCell ref="H41:P41"/>
    <mergeCell ref="Q41:X41"/>
    <mergeCell ref="B54:C54"/>
    <mergeCell ref="B56:C56"/>
    <mergeCell ref="B57:C57"/>
    <mergeCell ref="B58:C58"/>
    <mergeCell ref="B59:C59"/>
  </mergeCells>
  <pageMargins left="0.7" right="0.7" top="0.75" bottom="0.75" header="0.3" footer="0.3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7847D-95E5-4EB8-B4F2-C36BBD340613}">
  <sheetPr>
    <tabColor rgb="FFFF0000"/>
  </sheetPr>
  <dimension ref="A1:X55"/>
  <sheetViews>
    <sheetView workbookViewId="0">
      <selection activeCell="V46" sqref="V4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9.42578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1.85546875" customWidth="1"/>
    <col min="19" max="19" width="9.140625" bestFit="1" customWidth="1"/>
    <col min="20" max="20" width="16.28515625" customWidth="1"/>
    <col min="23" max="23" width="16.710937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9864</v>
      </c>
      <c r="D3" s="15" t="s">
        <v>4443</v>
      </c>
      <c r="E3" s="254" t="s">
        <v>9865</v>
      </c>
      <c r="F3" s="15">
        <v>10.3</v>
      </c>
      <c r="G3" s="37"/>
      <c r="H3" s="15"/>
      <c r="I3" s="15"/>
      <c r="J3" s="15">
        <v>25</v>
      </c>
      <c r="K3" s="15">
        <v>165</v>
      </c>
      <c r="L3" s="15"/>
      <c r="M3" s="15"/>
      <c r="N3" s="15"/>
      <c r="O3" s="15"/>
      <c r="P3" s="14">
        <f t="shared" ref="P3:P8" si="0">SUM(H3:O3)</f>
        <v>190</v>
      </c>
      <c r="Q3" s="14" t="s">
        <v>30</v>
      </c>
      <c r="R3" s="14">
        <v>110001</v>
      </c>
      <c r="S3" s="14" t="s">
        <v>31</v>
      </c>
      <c r="T3" s="542" t="s">
        <v>169</v>
      </c>
      <c r="U3" s="16"/>
      <c r="V3" s="16">
        <v>1010408</v>
      </c>
      <c r="W3" s="16" t="s">
        <v>9866</v>
      </c>
      <c r="X3" s="16" t="s">
        <v>8018</v>
      </c>
    </row>
    <row r="4" spans="1:24">
      <c r="A4" s="15" t="s">
        <v>9828</v>
      </c>
      <c r="B4" s="15" t="s">
        <v>57</v>
      </c>
      <c r="C4" s="15" t="s">
        <v>9867</v>
      </c>
      <c r="D4" s="15" t="s">
        <v>4443</v>
      </c>
      <c r="E4" s="254" t="s">
        <v>9865</v>
      </c>
      <c r="F4" s="15">
        <v>10.3</v>
      </c>
      <c r="G4" s="37"/>
      <c r="H4" s="15"/>
      <c r="I4" s="15"/>
      <c r="J4" s="15"/>
      <c r="K4" s="15">
        <v>40</v>
      </c>
      <c r="L4" s="15"/>
      <c r="M4" s="15"/>
      <c r="N4" s="15"/>
      <c r="O4" s="15"/>
      <c r="P4" s="14">
        <f t="shared" si="0"/>
        <v>40</v>
      </c>
      <c r="Q4" s="14" t="s">
        <v>30</v>
      </c>
      <c r="R4" s="14">
        <v>110021</v>
      </c>
      <c r="S4" s="14" t="s">
        <v>31</v>
      </c>
      <c r="T4" s="542" t="s">
        <v>169</v>
      </c>
      <c r="U4" s="16"/>
      <c r="V4" s="16">
        <v>1010409</v>
      </c>
      <c r="W4" s="16" t="s">
        <v>9866</v>
      </c>
      <c r="X4" s="16" t="s">
        <v>8018</v>
      </c>
    </row>
    <row r="5" spans="1:24">
      <c r="A5" s="15" t="s">
        <v>122</v>
      </c>
      <c r="B5" s="15" t="s">
        <v>62</v>
      </c>
      <c r="C5" s="15" t="s">
        <v>9868</v>
      </c>
      <c r="D5" s="15" t="s">
        <v>61</v>
      </c>
      <c r="E5" s="254" t="s">
        <v>9869</v>
      </c>
      <c r="F5" s="15">
        <v>13</v>
      </c>
      <c r="G5" s="37"/>
      <c r="H5" s="15"/>
      <c r="I5" s="15"/>
      <c r="J5" s="15"/>
      <c r="K5" s="15">
        <v>108</v>
      </c>
      <c r="L5" s="15"/>
      <c r="M5" s="15"/>
      <c r="N5" s="15"/>
      <c r="O5" s="15"/>
      <c r="P5" s="14">
        <f t="shared" si="0"/>
        <v>108</v>
      </c>
      <c r="Q5" s="14" t="s">
        <v>30</v>
      </c>
      <c r="R5" s="14">
        <v>110026</v>
      </c>
      <c r="S5" s="14" t="s">
        <v>31</v>
      </c>
      <c r="T5" s="542" t="s">
        <v>169</v>
      </c>
      <c r="U5" s="16"/>
      <c r="V5" s="16">
        <v>1010410</v>
      </c>
      <c r="W5" s="16" t="s">
        <v>9870</v>
      </c>
      <c r="X5" s="16" t="s">
        <v>8018</v>
      </c>
    </row>
    <row r="6" spans="1:24">
      <c r="A6" s="15" t="s">
        <v>8538</v>
      </c>
      <c r="B6" s="15" t="s">
        <v>57</v>
      </c>
      <c r="C6" s="15" t="s">
        <v>9871</v>
      </c>
      <c r="D6" s="15" t="s">
        <v>56</v>
      </c>
      <c r="E6" s="646" t="s">
        <v>9872</v>
      </c>
      <c r="F6" s="15">
        <v>10.3</v>
      </c>
      <c r="G6" s="37"/>
      <c r="H6" s="15"/>
      <c r="I6" s="15"/>
      <c r="J6" s="15"/>
      <c r="K6" s="15">
        <v>81</v>
      </c>
      <c r="L6" s="15"/>
      <c r="M6" s="15"/>
      <c r="N6" s="15"/>
      <c r="O6" s="15"/>
      <c r="P6" s="14">
        <f t="shared" si="0"/>
        <v>81</v>
      </c>
      <c r="Q6" s="14" t="s">
        <v>30</v>
      </c>
      <c r="R6" s="14">
        <v>110010</v>
      </c>
      <c r="S6" s="14" t="s">
        <v>31</v>
      </c>
      <c r="T6" s="542" t="s">
        <v>169</v>
      </c>
      <c r="U6" s="16"/>
      <c r="V6" s="16">
        <v>1010411</v>
      </c>
      <c r="W6" s="16" t="s">
        <v>9873</v>
      </c>
      <c r="X6" s="16" t="s">
        <v>8468</v>
      </c>
    </row>
    <row r="7" spans="1:24">
      <c r="A7" s="15" t="s">
        <v>142</v>
      </c>
      <c r="B7" s="15" t="s">
        <v>72</v>
      </c>
      <c r="C7" s="15" t="s">
        <v>9874</v>
      </c>
      <c r="D7" s="15" t="s">
        <v>71</v>
      </c>
      <c r="E7" s="24">
        <v>45701.711805555555</v>
      </c>
      <c r="F7" s="15">
        <v>14.5</v>
      </c>
      <c r="G7" s="37" t="s">
        <v>740</v>
      </c>
      <c r="H7" s="15"/>
      <c r="I7" s="15"/>
      <c r="J7" s="15"/>
      <c r="K7" s="15"/>
      <c r="L7" s="15">
        <v>86</v>
      </c>
      <c r="M7" s="15">
        <v>67</v>
      </c>
      <c r="N7" s="15">
        <v>7</v>
      </c>
      <c r="O7" s="15">
        <v>1</v>
      </c>
      <c r="P7" s="14">
        <f t="shared" si="0"/>
        <v>161</v>
      </c>
      <c r="Q7" s="14" t="s">
        <v>30</v>
      </c>
      <c r="R7" s="14">
        <v>110006</v>
      </c>
      <c r="S7" s="14" t="s">
        <v>31</v>
      </c>
      <c r="T7" s="16" t="s">
        <v>169</v>
      </c>
      <c r="U7" s="16"/>
      <c r="V7" s="16">
        <v>1010412</v>
      </c>
      <c r="W7" s="16" t="s">
        <v>9875</v>
      </c>
      <c r="X7" s="16" t="s">
        <v>8018</v>
      </c>
    </row>
    <row r="8" spans="1:24">
      <c r="A8" s="15" t="s">
        <v>142</v>
      </c>
      <c r="B8" s="15" t="s">
        <v>72</v>
      </c>
      <c r="C8" s="15" t="s">
        <v>9876</v>
      </c>
      <c r="D8" s="15" t="s">
        <v>71</v>
      </c>
      <c r="E8" s="24">
        <v>45701.711805555555</v>
      </c>
      <c r="F8" s="15">
        <v>14.5</v>
      </c>
      <c r="G8" s="37"/>
      <c r="H8" s="15"/>
      <c r="I8" s="15"/>
      <c r="J8" s="15"/>
      <c r="K8" s="15">
        <v>161</v>
      </c>
      <c r="L8" s="15"/>
      <c r="M8" s="15"/>
      <c r="N8" s="15"/>
      <c r="O8" s="15"/>
      <c r="P8" s="14">
        <f t="shared" si="0"/>
        <v>161</v>
      </c>
      <c r="Q8" s="14" t="s">
        <v>30</v>
      </c>
      <c r="R8" s="14">
        <v>110015</v>
      </c>
      <c r="S8" s="14" t="s">
        <v>31</v>
      </c>
      <c r="T8" s="16" t="s">
        <v>169</v>
      </c>
      <c r="U8" s="16"/>
      <c r="V8" s="16">
        <v>1010413</v>
      </c>
      <c r="W8" s="16" t="s">
        <v>9875</v>
      </c>
      <c r="X8" s="16" t="s">
        <v>8018</v>
      </c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25</v>
      </c>
      <c r="K9" s="11">
        <f t="shared" si="1"/>
        <v>555</v>
      </c>
      <c r="L9" s="11">
        <f t="shared" si="1"/>
        <v>86</v>
      </c>
      <c r="M9" s="11">
        <f t="shared" si="1"/>
        <v>67</v>
      </c>
      <c r="N9" s="11">
        <f t="shared" si="1"/>
        <v>7</v>
      </c>
      <c r="O9" s="11">
        <f t="shared" si="1"/>
        <v>1</v>
      </c>
      <c r="P9" s="11">
        <f t="shared" si="1"/>
        <v>741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8018</v>
      </c>
      <c r="C12" s="239" t="s">
        <v>9509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100</v>
      </c>
      <c r="B13" s="1564" t="s">
        <v>9853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626" t="s">
        <v>7193</v>
      </c>
      <c r="C14" s="4"/>
      <c r="D14" s="242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9210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 t="s">
        <v>9877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809">
        <v>0.5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9878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2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86</v>
      </c>
      <c r="B22" s="15" t="s">
        <v>92</v>
      </c>
      <c r="C22" s="15" t="s">
        <v>9879</v>
      </c>
      <c r="D22" s="15" t="s">
        <v>6471</v>
      </c>
      <c r="E22" s="24">
        <v>45701.083333333336</v>
      </c>
      <c r="F22" s="15">
        <v>12.3</v>
      </c>
      <c r="G22" s="37" t="s">
        <v>740</v>
      </c>
      <c r="H22" s="15"/>
      <c r="I22" s="15"/>
      <c r="J22" s="15"/>
      <c r="K22" s="15">
        <v>20</v>
      </c>
      <c r="L22" s="15">
        <v>141</v>
      </c>
      <c r="M22" s="15"/>
      <c r="N22" s="15"/>
      <c r="O22" s="15"/>
      <c r="P22" s="14">
        <f t="shared" ref="P22:P27" si="2">SUM(H22:O22)</f>
        <v>161</v>
      </c>
      <c r="Q22" s="17" t="s">
        <v>32</v>
      </c>
      <c r="R22" s="14">
        <v>110022</v>
      </c>
      <c r="S22" s="23" t="s">
        <v>33</v>
      </c>
      <c r="T22" s="16" t="s">
        <v>9880</v>
      </c>
      <c r="U22" s="16" t="s">
        <v>90</v>
      </c>
      <c r="V22" s="16">
        <v>1010415</v>
      </c>
      <c r="W22" s="16"/>
      <c r="X22" s="16" t="s">
        <v>8468</v>
      </c>
    </row>
    <row r="23" spans="1:24">
      <c r="A23" s="15" t="s">
        <v>113</v>
      </c>
      <c r="B23" s="15" t="s">
        <v>65</v>
      </c>
      <c r="C23" s="15" t="s">
        <v>9881</v>
      </c>
      <c r="D23" s="15" t="s">
        <v>7594</v>
      </c>
      <c r="E23" s="24">
        <v>45701.71875</v>
      </c>
      <c r="F23" s="15">
        <v>16.8</v>
      </c>
      <c r="G23" s="37"/>
      <c r="H23" s="15"/>
      <c r="I23" s="15"/>
      <c r="J23" s="15"/>
      <c r="K23" s="15"/>
      <c r="L23" s="15">
        <v>108</v>
      </c>
      <c r="M23" s="15"/>
      <c r="N23" s="15"/>
      <c r="O23" s="15"/>
      <c r="P23" s="14">
        <f t="shared" si="2"/>
        <v>108</v>
      </c>
      <c r="Q23" s="14" t="s">
        <v>30</v>
      </c>
      <c r="R23" s="14">
        <v>110020</v>
      </c>
      <c r="S23" s="23" t="s">
        <v>33</v>
      </c>
      <c r="T23" s="16" t="s">
        <v>9880</v>
      </c>
      <c r="U23" s="16" t="s">
        <v>90</v>
      </c>
      <c r="V23" s="16">
        <v>1010416</v>
      </c>
      <c r="W23" s="16"/>
      <c r="X23" s="16" t="s">
        <v>8468</v>
      </c>
    </row>
    <row r="24" spans="1:24">
      <c r="A24" s="15" t="s">
        <v>9882</v>
      </c>
      <c r="B24" s="15" t="s">
        <v>78</v>
      </c>
      <c r="C24" s="15" t="s">
        <v>9883</v>
      </c>
      <c r="D24" s="15" t="s">
        <v>9884</v>
      </c>
      <c r="E24" s="24">
        <v>45701.083333333336</v>
      </c>
      <c r="F24" s="15">
        <v>12.8</v>
      </c>
      <c r="G24" s="37"/>
      <c r="H24" s="15"/>
      <c r="I24" s="15"/>
      <c r="J24" s="15"/>
      <c r="K24" s="15">
        <v>161</v>
      </c>
      <c r="L24" s="15"/>
      <c r="M24" s="15"/>
      <c r="N24" s="15"/>
      <c r="O24" s="15"/>
      <c r="P24" s="14">
        <f t="shared" si="2"/>
        <v>161</v>
      </c>
      <c r="Q24" s="17" t="s">
        <v>32</v>
      </c>
      <c r="R24" s="14">
        <v>110037</v>
      </c>
      <c r="S24" s="23" t="s">
        <v>33</v>
      </c>
      <c r="T24" s="16" t="s">
        <v>9880</v>
      </c>
      <c r="U24" s="16" t="s">
        <v>90</v>
      </c>
      <c r="V24" s="16">
        <v>1010417</v>
      </c>
      <c r="W24" s="16"/>
      <c r="X24" s="16" t="s">
        <v>9127</v>
      </c>
    </row>
    <row r="25" spans="1:24">
      <c r="A25" s="15" t="s">
        <v>152</v>
      </c>
      <c r="B25" s="15" t="s">
        <v>78</v>
      </c>
      <c r="C25" s="15" t="s">
        <v>9885</v>
      </c>
      <c r="D25" s="15" t="s">
        <v>9884</v>
      </c>
      <c r="E25" s="24">
        <v>45701.083333333336</v>
      </c>
      <c r="F25" s="15">
        <v>12.8</v>
      </c>
      <c r="G25" s="37"/>
      <c r="H25" s="15"/>
      <c r="I25" s="15"/>
      <c r="J25" s="15"/>
      <c r="K25" s="15">
        <v>161</v>
      </c>
      <c r="L25" s="15"/>
      <c r="M25" s="15"/>
      <c r="N25" s="15"/>
      <c r="O25" s="15"/>
      <c r="P25" s="14">
        <f t="shared" si="2"/>
        <v>161</v>
      </c>
      <c r="Q25" s="17" t="s">
        <v>32</v>
      </c>
      <c r="R25" s="14">
        <v>110038</v>
      </c>
      <c r="S25" s="23" t="s">
        <v>33</v>
      </c>
      <c r="T25" s="16" t="s">
        <v>9880</v>
      </c>
      <c r="U25" s="16" t="s">
        <v>90</v>
      </c>
      <c r="V25" s="16">
        <v>1010418</v>
      </c>
      <c r="W25" s="16"/>
      <c r="X25" s="16" t="s">
        <v>9886</v>
      </c>
    </row>
    <row r="26" spans="1:24">
      <c r="A26" s="15" t="s">
        <v>152</v>
      </c>
      <c r="B26" s="15" t="s">
        <v>78</v>
      </c>
      <c r="C26" s="15" t="s">
        <v>9887</v>
      </c>
      <c r="D26" s="15" t="s">
        <v>9884</v>
      </c>
      <c r="E26" s="24">
        <v>45701.083333333336</v>
      </c>
      <c r="F26" s="15">
        <v>12.3</v>
      </c>
      <c r="G26" s="37"/>
      <c r="H26" s="15"/>
      <c r="I26" s="15"/>
      <c r="J26" s="15"/>
      <c r="K26" s="15">
        <v>161</v>
      </c>
      <c r="L26" s="15"/>
      <c r="M26" s="15"/>
      <c r="N26" s="15"/>
      <c r="O26" s="15"/>
      <c r="P26" s="14">
        <f t="shared" si="2"/>
        <v>161</v>
      </c>
      <c r="Q26" s="17" t="s">
        <v>32</v>
      </c>
      <c r="R26" s="14">
        <v>110039</v>
      </c>
      <c r="S26" s="23" t="s">
        <v>33</v>
      </c>
      <c r="T26" s="16" t="s">
        <v>9880</v>
      </c>
      <c r="U26" s="16" t="s">
        <v>90</v>
      </c>
      <c r="V26" s="16">
        <v>1010419</v>
      </c>
      <c r="W26" s="16"/>
      <c r="X26" s="16" t="s">
        <v>9886</v>
      </c>
    </row>
    <row r="27" spans="1:24">
      <c r="A27" s="15" t="s">
        <v>9888</v>
      </c>
      <c r="B27" s="15" t="s">
        <v>4816</v>
      </c>
      <c r="C27" s="15" t="s">
        <v>9889</v>
      </c>
      <c r="D27" s="15" t="s">
        <v>5381</v>
      </c>
      <c r="E27" s="24">
        <v>45700.600694444445</v>
      </c>
      <c r="F27" s="15">
        <v>14.5</v>
      </c>
      <c r="G27" s="37" t="s">
        <v>740</v>
      </c>
      <c r="H27" s="15"/>
      <c r="I27" s="15"/>
      <c r="J27" s="15"/>
      <c r="K27" s="15"/>
      <c r="L27" s="15">
        <v>161</v>
      </c>
      <c r="M27" s="15"/>
      <c r="N27" s="15"/>
      <c r="O27" s="15"/>
      <c r="P27" s="14">
        <f t="shared" si="2"/>
        <v>161</v>
      </c>
      <c r="Q27" s="17" t="s">
        <v>32</v>
      </c>
      <c r="R27" s="14">
        <v>110025</v>
      </c>
      <c r="S27" s="23" t="s">
        <v>33</v>
      </c>
      <c r="T27" s="16" t="s">
        <v>9880</v>
      </c>
      <c r="U27" s="16" t="s">
        <v>90</v>
      </c>
      <c r="V27" s="16">
        <v>1010420</v>
      </c>
      <c r="W27" s="289" t="s">
        <v>9890</v>
      </c>
      <c r="X27" s="16" t="s">
        <v>8468</v>
      </c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SUM(H22:H27)</f>
        <v>0</v>
      </c>
      <c r="I28" s="11">
        <f t="shared" si="3"/>
        <v>0</v>
      </c>
      <c r="J28" s="11">
        <f t="shared" si="3"/>
        <v>0</v>
      </c>
      <c r="K28" s="11">
        <f t="shared" si="3"/>
        <v>503</v>
      </c>
      <c r="L28" s="11">
        <f t="shared" si="3"/>
        <v>410</v>
      </c>
      <c r="M28" s="11">
        <f t="shared" si="3"/>
        <v>0</v>
      </c>
      <c r="N28" s="11">
        <f t="shared" si="3"/>
        <v>0</v>
      </c>
      <c r="O28" s="11">
        <f t="shared" si="3"/>
        <v>0</v>
      </c>
      <c r="P28" s="11">
        <f t="shared" si="3"/>
        <v>913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26.25">
      <c r="A31" s="187" t="s">
        <v>35</v>
      </c>
      <c r="B31" s="186" t="s">
        <v>8018</v>
      </c>
      <c r="C31" s="239" t="s">
        <v>37</v>
      </c>
      <c r="D31" s="241"/>
      <c r="E31" s="263" t="s">
        <v>9891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/>
      <c r="B32" s="1564"/>
      <c r="C32" s="1564"/>
      <c r="D32" s="242"/>
      <c r="E32" s="41" t="s">
        <v>8995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/>
      <c r="C33" s="1772"/>
      <c r="D33" s="1"/>
      <c r="E33" s="1"/>
    </row>
    <row r="34" spans="1:24">
      <c r="A34" s="5" t="s">
        <v>42</v>
      </c>
      <c r="B34" s="1772"/>
      <c r="C34" s="1772"/>
    </row>
    <row r="35" spans="1:24">
      <c r="A35" s="5" t="s">
        <v>43</v>
      </c>
      <c r="B35" s="1772"/>
      <c r="C35" s="1772"/>
      <c r="D35" s="1"/>
      <c r="E35" s="1"/>
    </row>
    <row r="36" spans="1:24">
      <c r="A36" s="5" t="s">
        <v>44</v>
      </c>
      <c r="B36" s="1809">
        <v>0.625</v>
      </c>
      <c r="C36" s="1772"/>
      <c r="D36" s="1"/>
      <c r="E36" s="1"/>
    </row>
    <row r="38" spans="1:24" ht="23.25" customHeight="1">
      <c r="A38" s="1559" t="s">
        <v>205</v>
      </c>
      <c r="B38" s="1559"/>
      <c r="C38" s="1559"/>
      <c r="D38" s="1559"/>
      <c r="E38" s="1559"/>
      <c r="F38" s="1559"/>
      <c r="G38" s="7"/>
      <c r="H38" s="1559" t="s">
        <v>9878</v>
      </c>
      <c r="I38" s="1559"/>
      <c r="J38" s="1559"/>
      <c r="K38" s="1559"/>
      <c r="L38" s="1559"/>
      <c r="M38" s="1559"/>
      <c r="N38" s="1559"/>
      <c r="O38" s="1559"/>
      <c r="P38" s="1559"/>
      <c r="Q38" s="1741" t="s">
        <v>2</v>
      </c>
      <c r="R38" s="1742"/>
      <c r="S38" s="1742"/>
      <c r="T38" s="1742"/>
      <c r="U38" s="1742"/>
      <c r="V38" s="1742"/>
      <c r="W38" s="1742"/>
      <c r="X38" s="1742"/>
    </row>
    <row r="39" spans="1:24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  <c r="X39" s="8" t="s">
        <v>28</v>
      </c>
    </row>
    <row r="40" spans="1:24">
      <c r="A40" s="15" t="s">
        <v>105</v>
      </c>
      <c r="B40" s="15" t="s">
        <v>78</v>
      </c>
      <c r="C40" s="15" t="s">
        <v>9892</v>
      </c>
      <c r="D40" s="15" t="s">
        <v>521</v>
      </c>
      <c r="E40" s="24">
        <v>45700.597222222219</v>
      </c>
      <c r="F40" s="15">
        <v>13.5</v>
      </c>
      <c r="G40" s="37" t="s">
        <v>740</v>
      </c>
      <c r="H40" s="15"/>
      <c r="I40" s="15"/>
      <c r="J40" s="15"/>
      <c r="K40" s="15">
        <v>81</v>
      </c>
      <c r="L40" s="15">
        <v>80</v>
      </c>
      <c r="M40" s="15"/>
      <c r="N40" s="15"/>
      <c r="O40" s="15"/>
      <c r="P40" s="14">
        <f t="shared" ref="P40:P46" si="4">SUM(H40:O40)</f>
        <v>161</v>
      </c>
      <c r="Q40" s="17" t="s">
        <v>32</v>
      </c>
      <c r="R40" s="14">
        <v>110040</v>
      </c>
      <c r="S40" s="23" t="s">
        <v>33</v>
      </c>
      <c r="T40" s="16" t="s">
        <v>9880</v>
      </c>
      <c r="U40" s="16" t="s">
        <v>90</v>
      </c>
      <c r="V40" s="16">
        <v>1010431</v>
      </c>
      <c r="W40" s="16"/>
      <c r="X40" s="16" t="s">
        <v>9886</v>
      </c>
    </row>
    <row r="41" spans="1:24">
      <c r="A41" s="15" t="s">
        <v>114</v>
      </c>
      <c r="B41" s="15" t="s">
        <v>78</v>
      </c>
      <c r="C41" s="15" t="s">
        <v>9893</v>
      </c>
      <c r="D41" s="15" t="s">
        <v>521</v>
      </c>
      <c r="E41" s="24">
        <v>45700.597222222219</v>
      </c>
      <c r="F41" s="15">
        <v>13.5</v>
      </c>
      <c r="G41" s="37" t="s">
        <v>740</v>
      </c>
      <c r="H41" s="15"/>
      <c r="I41" s="15"/>
      <c r="J41" s="15"/>
      <c r="K41" s="15">
        <v>54</v>
      </c>
      <c r="L41" s="15">
        <v>107</v>
      </c>
      <c r="M41" s="15"/>
      <c r="N41" s="15"/>
      <c r="O41" s="15"/>
      <c r="P41" s="14">
        <f t="shared" si="4"/>
        <v>161</v>
      </c>
      <c r="Q41" s="17" t="s">
        <v>32</v>
      </c>
      <c r="R41" s="14">
        <v>110042</v>
      </c>
      <c r="S41" s="23" t="s">
        <v>33</v>
      </c>
      <c r="T41" s="16" t="s">
        <v>9880</v>
      </c>
      <c r="U41" s="16" t="s">
        <v>90</v>
      </c>
      <c r="V41" s="16">
        <v>1010432</v>
      </c>
      <c r="W41" s="16"/>
      <c r="X41" s="16" t="s">
        <v>9886</v>
      </c>
    </row>
    <row r="42" spans="1:24">
      <c r="A42" s="15" t="s">
        <v>111</v>
      </c>
      <c r="B42" s="15" t="s">
        <v>65</v>
      </c>
      <c r="C42" s="15" t="s">
        <v>9894</v>
      </c>
      <c r="D42" s="15" t="s">
        <v>7594</v>
      </c>
      <c r="E42" s="24">
        <v>45700.71875</v>
      </c>
      <c r="F42" s="15">
        <v>19</v>
      </c>
      <c r="G42" s="37"/>
      <c r="H42" s="15"/>
      <c r="I42" s="15"/>
      <c r="J42" s="15"/>
      <c r="K42" s="15"/>
      <c r="L42" s="15">
        <v>161</v>
      </c>
      <c r="M42" s="15"/>
      <c r="N42" s="15"/>
      <c r="O42" s="15"/>
      <c r="P42" s="14">
        <f t="shared" si="4"/>
        <v>161</v>
      </c>
      <c r="Q42" s="14" t="s">
        <v>30</v>
      </c>
      <c r="R42" s="14">
        <v>110018</v>
      </c>
      <c r="S42" s="23" t="s">
        <v>33</v>
      </c>
      <c r="T42" s="16" t="s">
        <v>9880</v>
      </c>
      <c r="U42" s="16" t="s">
        <v>90</v>
      </c>
      <c r="V42" s="16">
        <v>1010433</v>
      </c>
      <c r="W42" s="16"/>
      <c r="X42" s="16" t="s">
        <v>8468</v>
      </c>
    </row>
    <row r="43" spans="1:24">
      <c r="A43" s="15" t="s">
        <v>111</v>
      </c>
      <c r="B43" s="15" t="s">
        <v>65</v>
      </c>
      <c r="C43" s="15" t="s">
        <v>9895</v>
      </c>
      <c r="D43" s="15" t="s">
        <v>7594</v>
      </c>
      <c r="E43" s="24">
        <v>45700.71875</v>
      </c>
      <c r="F43" s="15">
        <v>19</v>
      </c>
      <c r="G43" s="37"/>
      <c r="H43" s="15"/>
      <c r="I43" s="15"/>
      <c r="J43" s="15"/>
      <c r="K43" s="15"/>
      <c r="L43" s="15">
        <v>161</v>
      </c>
      <c r="M43" s="15"/>
      <c r="N43" s="15"/>
      <c r="O43" s="15"/>
      <c r="P43" s="14">
        <f t="shared" si="4"/>
        <v>161</v>
      </c>
      <c r="Q43" s="14" t="s">
        <v>30</v>
      </c>
      <c r="R43" s="14">
        <v>110019</v>
      </c>
      <c r="S43" s="23" t="s">
        <v>33</v>
      </c>
      <c r="T43" s="16" t="s">
        <v>9880</v>
      </c>
      <c r="U43" s="16" t="s">
        <v>90</v>
      </c>
      <c r="V43" s="16">
        <v>1010434</v>
      </c>
      <c r="W43" s="16"/>
      <c r="X43" s="16" t="s">
        <v>8468</v>
      </c>
    </row>
    <row r="44" spans="1:24">
      <c r="A44" s="15" t="s">
        <v>119</v>
      </c>
      <c r="B44" s="15" t="s">
        <v>92</v>
      </c>
      <c r="C44" s="15" t="s">
        <v>9896</v>
      </c>
      <c r="D44" s="15" t="s">
        <v>6471</v>
      </c>
      <c r="E44" s="24">
        <v>45701.083333333336</v>
      </c>
      <c r="F44" s="15">
        <v>12.3</v>
      </c>
      <c r="G44" s="37" t="s">
        <v>740</v>
      </c>
      <c r="H44" s="15"/>
      <c r="I44" s="15"/>
      <c r="J44" s="15"/>
      <c r="K44" s="15">
        <v>81</v>
      </c>
      <c r="L44" s="15">
        <v>0</v>
      </c>
      <c r="M44" s="15">
        <v>80</v>
      </c>
      <c r="N44" s="15"/>
      <c r="O44" s="15"/>
      <c r="P44" s="14">
        <f t="shared" si="4"/>
        <v>161</v>
      </c>
      <c r="Q44" s="17" t="s">
        <v>32</v>
      </c>
      <c r="R44" s="14">
        <v>110024</v>
      </c>
      <c r="S44" s="23" t="s">
        <v>33</v>
      </c>
      <c r="T44" s="16" t="s">
        <v>9880</v>
      </c>
      <c r="U44" s="16" t="s">
        <v>90</v>
      </c>
      <c r="V44" s="16">
        <v>1010435</v>
      </c>
      <c r="W44" s="16"/>
      <c r="X44" s="16" t="s">
        <v>9886</v>
      </c>
    </row>
    <row r="45" spans="1:24">
      <c r="A45" s="15" t="s">
        <v>105</v>
      </c>
      <c r="B45" s="15" t="s">
        <v>78</v>
      </c>
      <c r="C45" s="15" t="s">
        <v>9897</v>
      </c>
      <c r="D45" s="15" t="s">
        <v>521</v>
      </c>
      <c r="E45" s="24">
        <v>45701.597222222219</v>
      </c>
      <c r="F45" s="15">
        <v>13.5</v>
      </c>
      <c r="G45" s="37" t="s">
        <v>740</v>
      </c>
      <c r="H45" s="15"/>
      <c r="I45" s="15"/>
      <c r="J45" s="15"/>
      <c r="K45" s="15">
        <v>81</v>
      </c>
      <c r="L45" s="15">
        <v>4</v>
      </c>
      <c r="M45" s="15">
        <v>45</v>
      </c>
      <c r="N45" s="15">
        <v>30</v>
      </c>
      <c r="O45" s="15">
        <v>1</v>
      </c>
      <c r="P45" s="14">
        <f t="shared" si="4"/>
        <v>161</v>
      </c>
      <c r="Q45" s="17" t="s">
        <v>32</v>
      </c>
      <c r="R45" s="14">
        <v>110041</v>
      </c>
      <c r="S45" s="23" t="s">
        <v>33</v>
      </c>
      <c r="T45" s="16" t="s">
        <v>9880</v>
      </c>
      <c r="U45" s="16" t="s">
        <v>90</v>
      </c>
      <c r="V45" s="16">
        <v>1010436</v>
      </c>
      <c r="W45" s="16"/>
      <c r="X45" s="16" t="s">
        <v>9886</v>
      </c>
    </row>
    <row r="46" spans="1:24">
      <c r="A46" s="15"/>
      <c r="B46" s="15"/>
      <c r="C46" s="15"/>
      <c r="D46" s="15"/>
      <c r="E46" s="15"/>
      <c r="F46" s="15"/>
      <c r="G46" s="37"/>
      <c r="H46" s="15"/>
      <c r="I46" s="15"/>
      <c r="J46" s="15"/>
      <c r="K46" s="15"/>
      <c r="L46" s="15"/>
      <c r="M46" s="15"/>
      <c r="N46" s="15"/>
      <c r="O46" s="15"/>
      <c r="P46" s="14">
        <f t="shared" si="4"/>
        <v>0</v>
      </c>
      <c r="Q46" s="14"/>
      <c r="R46" s="14"/>
      <c r="S46" s="14"/>
      <c r="T46" s="16"/>
      <c r="U46" s="16"/>
      <c r="V46" s="16"/>
      <c r="W46" s="16"/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5">SUM(H40:H46)</f>
        <v>0</v>
      </c>
      <c r="I47" s="11">
        <f t="shared" si="5"/>
        <v>0</v>
      </c>
      <c r="J47" s="11">
        <f t="shared" si="5"/>
        <v>0</v>
      </c>
      <c r="K47" s="11">
        <f t="shared" si="5"/>
        <v>297</v>
      </c>
      <c r="L47" s="11">
        <f t="shared" si="5"/>
        <v>513</v>
      </c>
      <c r="M47" s="11">
        <f t="shared" si="5"/>
        <v>125</v>
      </c>
      <c r="N47" s="11">
        <f t="shared" si="5"/>
        <v>30</v>
      </c>
      <c r="O47" s="11">
        <f t="shared" si="5"/>
        <v>1</v>
      </c>
      <c r="P47" s="11">
        <f t="shared" si="5"/>
        <v>966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6.25">
      <c r="A50" s="187" t="s">
        <v>35</v>
      </c>
      <c r="B50" s="186" t="s">
        <v>8018</v>
      </c>
      <c r="C50" s="239" t="s">
        <v>37</v>
      </c>
      <c r="D50" s="241"/>
      <c r="E50" s="263" t="s">
        <v>9891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4"/>
      <c r="B51" s="1564"/>
      <c r="C51" s="1564"/>
      <c r="D51" s="242"/>
      <c r="E51" s="41" t="s">
        <v>8995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5" t="s">
        <v>42</v>
      </c>
      <c r="B52" s="1772"/>
      <c r="C52" s="1772"/>
      <c r="D52" s="1"/>
      <c r="E52" s="1"/>
    </row>
    <row r="53" spans="1:23">
      <c r="A53" s="5" t="s">
        <v>42</v>
      </c>
      <c r="B53" s="1772"/>
      <c r="C53" s="1772"/>
    </row>
    <row r="54" spans="1:23">
      <c r="A54" s="5" t="s">
        <v>43</v>
      </c>
      <c r="B54" s="1772"/>
      <c r="C54" s="1772"/>
      <c r="D54" s="1"/>
      <c r="E54" s="1"/>
    </row>
    <row r="55" spans="1:23">
      <c r="A55" s="5" t="s">
        <v>44</v>
      </c>
      <c r="B55" s="1809">
        <v>0.75</v>
      </c>
      <c r="C55" s="1772"/>
      <c r="D55" s="1"/>
      <c r="E55" s="1"/>
    </row>
  </sheetData>
  <mergeCells count="30">
    <mergeCell ref="B13:C13"/>
    <mergeCell ref="A1:F1"/>
    <mergeCell ref="H1:P1"/>
    <mergeCell ref="Q1:X1"/>
    <mergeCell ref="B11:D11"/>
    <mergeCell ref="J11:L11"/>
    <mergeCell ref="B15:C15"/>
    <mergeCell ref="B16:C16"/>
    <mergeCell ref="B17:C17"/>
    <mergeCell ref="B18:C18"/>
    <mergeCell ref="A20:F20"/>
    <mergeCell ref="B49:D49"/>
    <mergeCell ref="J49:L49"/>
    <mergeCell ref="Q20:X20"/>
    <mergeCell ref="B30:D30"/>
    <mergeCell ref="J30:L30"/>
    <mergeCell ref="B32:C32"/>
    <mergeCell ref="B33:C33"/>
    <mergeCell ref="B34:C34"/>
    <mergeCell ref="H20:P20"/>
    <mergeCell ref="B35:C35"/>
    <mergeCell ref="B36:C36"/>
    <mergeCell ref="A38:F38"/>
    <mergeCell ref="H38:P38"/>
    <mergeCell ref="Q38:X38"/>
    <mergeCell ref="B51:C51"/>
    <mergeCell ref="B52:C52"/>
    <mergeCell ref="B53:C53"/>
    <mergeCell ref="B54:C54"/>
    <mergeCell ref="B55:C55"/>
  </mergeCells>
  <pageMargins left="0.7" right="0.7" top="0.75" bottom="0.75" header="0.3" footer="0.3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1BFE4-BD55-420F-A180-E6DBAE6ECD08}">
  <sheetPr>
    <tabColor rgb="FF0070C0"/>
  </sheetPr>
  <dimension ref="A1:X77"/>
  <sheetViews>
    <sheetView topLeftCell="A33" workbookViewId="0">
      <selection activeCell="K63" sqref="K63:L63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9.42578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.28515625" customWidth="1"/>
    <col min="19" max="19" width="9.140625" bestFit="1" customWidth="1"/>
    <col min="20" max="20" width="16.28515625" customWidth="1"/>
    <col min="23" max="23" width="17.28515625" customWidth="1"/>
  </cols>
  <sheetData>
    <row r="1" spans="1:24" ht="23.25">
      <c r="A1" s="1559" t="s">
        <v>139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8837</v>
      </c>
      <c r="B3" s="15" t="s">
        <v>57</v>
      </c>
      <c r="C3" s="35" t="s">
        <v>9898</v>
      </c>
      <c r="D3" s="15" t="s">
        <v>4443</v>
      </c>
      <c r="E3" s="24">
        <v>45696.552083333336</v>
      </c>
      <c r="F3" s="15">
        <v>10.8</v>
      </c>
      <c r="G3" s="37"/>
      <c r="H3" s="15"/>
      <c r="I3" s="15"/>
      <c r="J3" s="35">
        <v>11</v>
      </c>
      <c r="K3" s="35">
        <v>43</v>
      </c>
      <c r="L3" s="15"/>
      <c r="M3" s="15"/>
      <c r="N3" s="15"/>
      <c r="O3" s="15"/>
      <c r="P3" s="14">
        <f t="shared" ref="P3:P9" si="0">SUM(H3:O3)</f>
        <v>54</v>
      </c>
      <c r="Q3" s="14" t="s">
        <v>30</v>
      </c>
      <c r="R3" s="14">
        <v>109945</v>
      </c>
      <c r="S3" s="14" t="s">
        <v>31</v>
      </c>
      <c r="T3" s="16" t="s">
        <v>169</v>
      </c>
      <c r="U3" s="16"/>
      <c r="V3" s="16">
        <v>1010359</v>
      </c>
      <c r="W3" s="16" t="s">
        <v>9899</v>
      </c>
      <c r="X3" s="16" t="s">
        <v>8018</v>
      </c>
    </row>
    <row r="4" spans="1:24">
      <c r="A4" s="15" t="s">
        <v>150</v>
      </c>
      <c r="B4" s="15" t="s">
        <v>57</v>
      </c>
      <c r="C4" s="35" t="s">
        <v>9900</v>
      </c>
      <c r="D4" s="15" t="s">
        <v>56</v>
      </c>
      <c r="E4" s="24">
        <v>45697.253472222219</v>
      </c>
      <c r="F4" s="15">
        <v>10.8</v>
      </c>
      <c r="G4" s="37"/>
      <c r="H4" s="15"/>
      <c r="I4" s="15"/>
      <c r="J4" s="35">
        <v>18</v>
      </c>
      <c r="K4" s="35">
        <v>190</v>
      </c>
      <c r="L4" s="15"/>
      <c r="M4" s="15"/>
      <c r="N4" s="15"/>
      <c r="O4" s="15"/>
      <c r="P4" s="14">
        <f t="shared" si="0"/>
        <v>208</v>
      </c>
      <c r="Q4" s="14" t="s">
        <v>30</v>
      </c>
      <c r="R4" s="14">
        <v>109948</v>
      </c>
      <c r="S4" s="14" t="s">
        <v>31</v>
      </c>
      <c r="T4" s="16" t="s">
        <v>169</v>
      </c>
      <c r="U4" s="16"/>
      <c r="V4" s="16">
        <v>1010360</v>
      </c>
      <c r="W4" s="16" t="s">
        <v>9901</v>
      </c>
      <c r="X4" s="16" t="s">
        <v>8018</v>
      </c>
    </row>
    <row r="5" spans="1:24">
      <c r="A5" s="15" t="s">
        <v>8538</v>
      </c>
      <c r="B5" s="15" t="s">
        <v>57</v>
      </c>
      <c r="C5" s="35" t="s">
        <v>9902</v>
      </c>
      <c r="D5" s="15" t="s">
        <v>56</v>
      </c>
      <c r="E5" s="24">
        <v>45698.253472222219</v>
      </c>
      <c r="F5" s="15">
        <v>10.8</v>
      </c>
      <c r="G5" s="37"/>
      <c r="H5" s="15"/>
      <c r="I5" s="15"/>
      <c r="J5" s="15"/>
      <c r="K5" s="35">
        <v>135</v>
      </c>
      <c r="L5" s="15"/>
      <c r="M5" s="15"/>
      <c r="N5" s="15"/>
      <c r="O5" s="15"/>
      <c r="P5" s="14">
        <f t="shared" si="0"/>
        <v>135</v>
      </c>
      <c r="Q5" s="14" t="s">
        <v>30</v>
      </c>
      <c r="R5" s="14">
        <v>109960</v>
      </c>
      <c r="S5" s="14" t="s">
        <v>31</v>
      </c>
      <c r="T5" s="16" t="s">
        <v>169</v>
      </c>
      <c r="U5" s="16"/>
      <c r="V5" s="16">
        <v>1010361</v>
      </c>
      <c r="W5" s="16" t="s">
        <v>9903</v>
      </c>
      <c r="X5" s="16" t="s">
        <v>8468</v>
      </c>
    </row>
    <row r="6" spans="1:24">
      <c r="A6" s="15" t="s">
        <v>8458</v>
      </c>
      <c r="B6" s="15" t="s">
        <v>57</v>
      </c>
      <c r="C6" s="35" t="s">
        <v>9904</v>
      </c>
      <c r="D6" s="15" t="s">
        <v>56</v>
      </c>
      <c r="E6" s="24">
        <v>45697.253472222219</v>
      </c>
      <c r="F6" s="15">
        <v>10.8</v>
      </c>
      <c r="G6" s="37"/>
      <c r="H6" s="15"/>
      <c r="I6" s="15"/>
      <c r="J6" s="35">
        <v>54</v>
      </c>
      <c r="K6" s="15"/>
      <c r="L6" s="15"/>
      <c r="M6" s="15"/>
      <c r="N6" s="15"/>
      <c r="O6" s="15"/>
      <c r="P6" s="14">
        <f t="shared" si="0"/>
        <v>54</v>
      </c>
      <c r="Q6" s="14" t="s">
        <v>30</v>
      </c>
      <c r="R6" s="14">
        <v>109949</v>
      </c>
      <c r="S6" s="14" t="s">
        <v>31</v>
      </c>
      <c r="T6" s="16" t="s">
        <v>169</v>
      </c>
      <c r="U6" s="16"/>
      <c r="V6" s="16">
        <v>1010362</v>
      </c>
      <c r="W6" s="16" t="s">
        <v>9901</v>
      </c>
      <c r="X6" s="16" t="s">
        <v>8018</v>
      </c>
    </row>
    <row r="7" spans="1:24">
      <c r="A7" s="35" t="s">
        <v>122</v>
      </c>
      <c r="B7" s="35" t="s">
        <v>62</v>
      </c>
      <c r="C7" s="35" t="s">
        <v>9905</v>
      </c>
      <c r="D7" s="35" t="s">
        <v>61</v>
      </c>
      <c r="E7" s="271">
        <v>45696.767361111109</v>
      </c>
      <c r="F7" s="35">
        <v>13</v>
      </c>
      <c r="G7" s="37"/>
      <c r="H7" s="15"/>
      <c r="I7" s="15"/>
      <c r="J7" s="15"/>
      <c r="K7" s="35">
        <v>108</v>
      </c>
      <c r="L7" s="15"/>
      <c r="M7" s="15"/>
      <c r="N7" s="15"/>
      <c r="O7" s="15"/>
      <c r="P7" s="14">
        <f t="shared" si="0"/>
        <v>108</v>
      </c>
      <c r="Q7" s="14" t="s">
        <v>30</v>
      </c>
      <c r="R7" s="14">
        <v>109950</v>
      </c>
      <c r="S7" s="14" t="s">
        <v>31</v>
      </c>
      <c r="T7" s="16" t="s">
        <v>169</v>
      </c>
      <c r="U7" s="16"/>
      <c r="V7" s="16">
        <v>1010363</v>
      </c>
      <c r="W7" s="16" t="s">
        <v>9899</v>
      </c>
      <c r="X7" s="16" t="s">
        <v>8018</v>
      </c>
    </row>
    <row r="8" spans="1:24">
      <c r="A8" s="15" t="s">
        <v>8419</v>
      </c>
      <c r="B8" s="15" t="s">
        <v>75</v>
      </c>
      <c r="C8" s="35" t="s">
        <v>9906</v>
      </c>
      <c r="D8" s="15" t="s">
        <v>74</v>
      </c>
      <c r="E8" s="24">
        <v>45698.534722222219</v>
      </c>
      <c r="F8" s="15">
        <v>15.3</v>
      </c>
      <c r="G8" s="37"/>
      <c r="H8" s="15"/>
      <c r="I8" s="15"/>
      <c r="J8" s="35">
        <v>27</v>
      </c>
      <c r="K8" s="35">
        <v>81</v>
      </c>
      <c r="L8" s="15"/>
      <c r="M8" s="15"/>
      <c r="N8" s="15"/>
      <c r="O8" s="15"/>
      <c r="P8" s="14">
        <f t="shared" si="0"/>
        <v>108</v>
      </c>
      <c r="Q8" s="14" t="s">
        <v>30</v>
      </c>
      <c r="R8" s="14">
        <v>109972</v>
      </c>
      <c r="S8" s="14" t="s">
        <v>31</v>
      </c>
      <c r="T8" s="16" t="s">
        <v>169</v>
      </c>
      <c r="U8" s="16"/>
      <c r="V8" s="16">
        <v>1010364</v>
      </c>
      <c r="W8" s="16" t="s">
        <v>4848</v>
      </c>
      <c r="X8" s="16" t="s">
        <v>9127</v>
      </c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110</v>
      </c>
      <c r="K10" s="11">
        <f t="shared" si="1"/>
        <v>557</v>
      </c>
      <c r="L10" s="11">
        <f t="shared" si="1"/>
        <v>0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667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8468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/>
      <c r="B14" s="1564"/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9907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845" t="s">
        <v>9908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809">
        <v>0.5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345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2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152</v>
      </c>
      <c r="B22" s="15" t="s">
        <v>78</v>
      </c>
      <c r="C22" s="35" t="s">
        <v>9909</v>
      </c>
      <c r="D22" s="15" t="s">
        <v>99</v>
      </c>
      <c r="E22" s="24">
        <v>45698.315972222219</v>
      </c>
      <c r="F22" s="15">
        <v>10.8</v>
      </c>
      <c r="G22" s="37"/>
      <c r="H22" s="15"/>
      <c r="I22" s="15"/>
      <c r="J22" s="15"/>
      <c r="K22" s="35">
        <v>161</v>
      </c>
      <c r="L22" s="15"/>
      <c r="M22" s="15"/>
      <c r="N22" s="15"/>
      <c r="O22" s="15"/>
      <c r="P22" s="14">
        <f t="shared" ref="P22:P28" si="2">SUM(H22:O22)</f>
        <v>161</v>
      </c>
      <c r="Q22" s="17" t="s">
        <v>32</v>
      </c>
      <c r="R22" s="14">
        <v>109941</v>
      </c>
      <c r="S22" s="23" t="s">
        <v>33</v>
      </c>
      <c r="T22" s="16" t="s">
        <v>100</v>
      </c>
      <c r="U22" s="16" t="s">
        <v>90</v>
      </c>
      <c r="V22" s="16">
        <v>1010371</v>
      </c>
      <c r="W22" s="16" t="s">
        <v>9903</v>
      </c>
      <c r="X22" s="16" t="s">
        <v>9127</v>
      </c>
    </row>
    <row r="23" spans="1:24">
      <c r="A23" s="15" t="s">
        <v>152</v>
      </c>
      <c r="B23" s="15" t="s">
        <v>78</v>
      </c>
      <c r="C23" s="35" t="s">
        <v>9910</v>
      </c>
      <c r="D23" s="15" t="s">
        <v>99</v>
      </c>
      <c r="E23" s="24">
        <v>45697.315972222219</v>
      </c>
      <c r="F23" s="15">
        <v>10.8</v>
      </c>
      <c r="G23" s="37"/>
      <c r="H23" s="15"/>
      <c r="I23" s="15"/>
      <c r="J23" s="15"/>
      <c r="K23" s="35">
        <v>161</v>
      </c>
      <c r="L23" s="15"/>
      <c r="M23" s="15"/>
      <c r="N23" s="15"/>
      <c r="O23" s="15"/>
      <c r="P23" s="14">
        <f t="shared" si="2"/>
        <v>161</v>
      </c>
      <c r="Q23" s="17" t="s">
        <v>32</v>
      </c>
      <c r="R23" s="14">
        <v>109942</v>
      </c>
      <c r="S23" s="23" t="s">
        <v>33</v>
      </c>
      <c r="T23" s="16" t="s">
        <v>100</v>
      </c>
      <c r="U23" s="16" t="s">
        <v>90</v>
      </c>
      <c r="V23" s="16">
        <v>1010372</v>
      </c>
      <c r="W23" s="16" t="s">
        <v>9901</v>
      </c>
      <c r="X23" s="16" t="s">
        <v>9127</v>
      </c>
    </row>
    <row r="24" spans="1:24">
      <c r="A24" s="15" t="s">
        <v>1090</v>
      </c>
      <c r="B24" s="15" t="s">
        <v>1091</v>
      </c>
      <c r="C24" s="35" t="s">
        <v>9911</v>
      </c>
      <c r="D24" s="15" t="s">
        <v>5781</v>
      </c>
      <c r="E24" s="24">
        <v>45696.6875</v>
      </c>
      <c r="F24" s="15">
        <v>14.8</v>
      </c>
      <c r="G24" s="37"/>
      <c r="H24" s="15"/>
      <c r="I24" s="15"/>
      <c r="J24" s="15"/>
      <c r="K24" s="15"/>
      <c r="L24" s="35">
        <v>40</v>
      </c>
      <c r="M24" s="35">
        <v>35</v>
      </c>
      <c r="N24" s="35">
        <v>6</v>
      </c>
      <c r="O24" s="15"/>
      <c r="P24" s="14">
        <f t="shared" si="2"/>
        <v>81</v>
      </c>
      <c r="Q24" s="14" t="s">
        <v>30</v>
      </c>
      <c r="R24" s="14">
        <v>109925</v>
      </c>
      <c r="S24" s="14" t="s">
        <v>31</v>
      </c>
      <c r="T24" s="16" t="s">
        <v>169</v>
      </c>
      <c r="U24" s="16"/>
      <c r="V24" s="16">
        <v>1010367</v>
      </c>
      <c r="W24" s="16" t="s">
        <v>9912</v>
      </c>
      <c r="X24" s="16" t="s">
        <v>8018</v>
      </c>
    </row>
    <row r="25" spans="1:24">
      <c r="A25" s="15" t="s">
        <v>142</v>
      </c>
      <c r="B25" s="15" t="s">
        <v>72</v>
      </c>
      <c r="C25" s="35" t="s">
        <v>9913</v>
      </c>
      <c r="D25" s="15" t="s">
        <v>71</v>
      </c>
      <c r="E25" s="24">
        <v>45697.711805555555</v>
      </c>
      <c r="F25" s="15">
        <v>14.5</v>
      </c>
      <c r="G25" s="37"/>
      <c r="H25" s="15"/>
      <c r="I25" s="15"/>
      <c r="J25" s="15"/>
      <c r="K25" s="15"/>
      <c r="L25" s="35">
        <v>110</v>
      </c>
      <c r="M25" s="35">
        <v>45</v>
      </c>
      <c r="N25" s="35">
        <v>6</v>
      </c>
      <c r="O25" s="15"/>
      <c r="P25" s="14">
        <f t="shared" si="2"/>
        <v>161</v>
      </c>
      <c r="Q25" s="14" t="s">
        <v>30</v>
      </c>
      <c r="R25" s="14">
        <v>109928</v>
      </c>
      <c r="S25" s="14" t="s">
        <v>31</v>
      </c>
      <c r="T25" s="16" t="s">
        <v>169</v>
      </c>
      <c r="U25" s="16"/>
      <c r="V25" s="16">
        <v>1010368</v>
      </c>
      <c r="W25" s="16" t="s">
        <v>9903</v>
      </c>
      <c r="X25" s="16" t="s">
        <v>8018</v>
      </c>
    </row>
    <row r="26" spans="1:24">
      <c r="A26" s="15" t="s">
        <v>141</v>
      </c>
      <c r="B26" s="15" t="s">
        <v>69</v>
      </c>
      <c r="C26" s="35" t="s">
        <v>9914</v>
      </c>
      <c r="D26" s="15" t="s">
        <v>68</v>
      </c>
      <c r="E26" s="24">
        <v>45696.795138888891</v>
      </c>
      <c r="F26" s="15">
        <v>14.5</v>
      </c>
      <c r="G26" s="37" t="s">
        <v>160</v>
      </c>
      <c r="H26" s="15"/>
      <c r="I26" s="15"/>
      <c r="J26" s="15"/>
      <c r="K26" s="15"/>
      <c r="L26" s="35">
        <v>92</v>
      </c>
      <c r="M26" s="35">
        <v>54</v>
      </c>
      <c r="N26" s="35">
        <v>15</v>
      </c>
      <c r="O26" s="15"/>
      <c r="P26" s="14">
        <f t="shared" si="2"/>
        <v>161</v>
      </c>
      <c r="Q26" s="14" t="s">
        <v>30</v>
      </c>
      <c r="R26" s="14">
        <v>109935</v>
      </c>
      <c r="S26" s="14" t="s">
        <v>31</v>
      </c>
      <c r="T26" s="16" t="s">
        <v>169</v>
      </c>
      <c r="U26" s="16"/>
      <c r="V26" s="16">
        <v>1010369</v>
      </c>
      <c r="W26" s="16" t="s">
        <v>9901</v>
      </c>
      <c r="X26" s="16" t="s">
        <v>8018</v>
      </c>
    </row>
    <row r="27" spans="1:24">
      <c r="A27" s="15" t="s">
        <v>142</v>
      </c>
      <c r="B27" s="15" t="s">
        <v>72</v>
      </c>
      <c r="C27" s="35" t="s">
        <v>9915</v>
      </c>
      <c r="D27" s="15" t="s">
        <v>71</v>
      </c>
      <c r="E27" s="24">
        <v>45697.711805555555</v>
      </c>
      <c r="F27" s="15">
        <v>14.5</v>
      </c>
      <c r="G27" s="37"/>
      <c r="H27" s="15"/>
      <c r="I27" s="15"/>
      <c r="J27" s="15"/>
      <c r="K27" s="35">
        <v>134</v>
      </c>
      <c r="L27" s="15"/>
      <c r="M27" s="35">
        <v>27</v>
      </c>
      <c r="N27" s="15"/>
      <c r="O27" s="15"/>
      <c r="P27" s="14">
        <f t="shared" si="2"/>
        <v>161</v>
      </c>
      <c r="Q27" s="14" t="s">
        <v>30</v>
      </c>
      <c r="R27" s="14">
        <v>109936</v>
      </c>
      <c r="S27" s="14" t="s">
        <v>31</v>
      </c>
      <c r="T27" s="16" t="s">
        <v>169</v>
      </c>
      <c r="U27" s="16"/>
      <c r="V27" s="16">
        <v>1010370</v>
      </c>
      <c r="W27" s="16" t="s">
        <v>9903</v>
      </c>
      <c r="X27" s="16" t="s">
        <v>8018</v>
      </c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/>
      <c r="R28" s="14"/>
      <c r="S28" s="14"/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0</v>
      </c>
      <c r="K29" s="11">
        <f t="shared" si="3"/>
        <v>456</v>
      </c>
      <c r="L29" s="11">
        <f t="shared" si="3"/>
        <v>242</v>
      </c>
      <c r="M29" s="11">
        <f t="shared" si="3"/>
        <v>161</v>
      </c>
      <c r="N29" s="11">
        <f t="shared" si="3"/>
        <v>27</v>
      </c>
      <c r="O29" s="11">
        <f t="shared" si="3"/>
        <v>0</v>
      </c>
      <c r="P29" s="11">
        <f t="shared" si="3"/>
        <v>886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8468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169</v>
      </c>
      <c r="B33" s="1564" t="s">
        <v>9916</v>
      </c>
      <c r="C33" s="1564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342" t="s">
        <v>100</v>
      </c>
      <c r="B34" s="675" t="s">
        <v>7193</v>
      </c>
      <c r="C34" s="342"/>
      <c r="D34" s="242"/>
      <c r="E34" s="4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5003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772" t="s">
        <v>9917</v>
      </c>
      <c r="C37" s="1772"/>
      <c r="D37" s="1"/>
      <c r="E37" s="1"/>
    </row>
    <row r="38" spans="1:24">
      <c r="A38" s="5" t="s">
        <v>44</v>
      </c>
      <c r="B38" s="1809">
        <v>0.66666666666666663</v>
      </c>
      <c r="C38" s="1772"/>
      <c r="D38" s="1"/>
      <c r="E38" s="1"/>
    </row>
    <row r="41" spans="1:24" ht="23.25" customHeight="1">
      <c r="A41" s="1559" t="s">
        <v>360</v>
      </c>
      <c r="B41" s="1559"/>
      <c r="C41" s="1559"/>
      <c r="D41" s="1559"/>
      <c r="E41" s="1559"/>
      <c r="F41" s="1559"/>
      <c r="G41" s="7"/>
      <c r="H41" s="1559" t="s">
        <v>346</v>
      </c>
      <c r="I41" s="1559"/>
      <c r="J41" s="1559"/>
      <c r="K41" s="1559"/>
      <c r="L41" s="1559"/>
      <c r="M41" s="1559"/>
      <c r="N41" s="1559"/>
      <c r="O41" s="1559"/>
      <c r="P41" s="1559"/>
      <c r="Q41" s="1741" t="s">
        <v>2</v>
      </c>
      <c r="R41" s="1742"/>
      <c r="S41" s="1742"/>
      <c r="T41" s="1742"/>
      <c r="U41" s="1742"/>
      <c r="V41" s="1742"/>
      <c r="W41" s="1742"/>
      <c r="X41" s="1742"/>
    </row>
    <row r="42" spans="1:24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15" t="s">
        <v>105</v>
      </c>
      <c r="B43" s="15" t="s">
        <v>78</v>
      </c>
      <c r="C43" s="35" t="s">
        <v>9918</v>
      </c>
      <c r="D43" s="15" t="s">
        <v>99</v>
      </c>
      <c r="E43" s="24">
        <v>45697.315972222219</v>
      </c>
      <c r="F43" s="15">
        <v>10.8</v>
      </c>
      <c r="G43" s="37" t="s">
        <v>740</v>
      </c>
      <c r="H43" s="15"/>
      <c r="I43" s="15"/>
      <c r="J43" s="15"/>
      <c r="K43" s="15"/>
      <c r="L43" s="35">
        <v>161</v>
      </c>
      <c r="M43" s="15"/>
      <c r="N43" s="15"/>
      <c r="O43" s="15"/>
      <c r="P43" s="14">
        <f t="shared" ref="P43:P48" si="4">SUM(H43:O43)</f>
        <v>161</v>
      </c>
      <c r="Q43" s="17" t="s">
        <v>32</v>
      </c>
      <c r="R43" s="14">
        <v>109929</v>
      </c>
      <c r="S43" s="23" t="s">
        <v>33</v>
      </c>
      <c r="T43" s="16" t="s">
        <v>100</v>
      </c>
      <c r="U43" s="16" t="s">
        <v>90</v>
      </c>
      <c r="V43" s="16">
        <v>1010377</v>
      </c>
      <c r="W43" s="16" t="s">
        <v>9901</v>
      </c>
      <c r="X43" s="16" t="s">
        <v>9127</v>
      </c>
    </row>
    <row r="44" spans="1:24">
      <c r="A44" s="15" t="s">
        <v>105</v>
      </c>
      <c r="B44" s="15" t="s">
        <v>78</v>
      </c>
      <c r="C44" s="35" t="s">
        <v>9919</v>
      </c>
      <c r="D44" s="15" t="s">
        <v>99</v>
      </c>
      <c r="E44" s="24">
        <v>45697.315972222219</v>
      </c>
      <c r="F44" s="15">
        <v>10.8</v>
      </c>
      <c r="G44" s="37" t="s">
        <v>740</v>
      </c>
      <c r="H44" s="15"/>
      <c r="I44" s="15"/>
      <c r="J44" s="15"/>
      <c r="K44" s="15"/>
      <c r="L44" s="35">
        <v>90</v>
      </c>
      <c r="M44" s="35">
        <v>60</v>
      </c>
      <c r="N44" s="35">
        <v>11</v>
      </c>
      <c r="O44" s="15"/>
      <c r="P44" s="14">
        <f t="shared" si="4"/>
        <v>161</v>
      </c>
      <c r="Q44" s="17" t="s">
        <v>32</v>
      </c>
      <c r="R44" s="14">
        <v>109930</v>
      </c>
      <c r="S44" s="23" t="s">
        <v>33</v>
      </c>
      <c r="T44" s="16" t="s">
        <v>100</v>
      </c>
      <c r="U44" s="16" t="s">
        <v>90</v>
      </c>
      <c r="V44" s="16">
        <v>1010378</v>
      </c>
      <c r="W44" s="16" t="s">
        <v>9901</v>
      </c>
      <c r="X44" s="16" t="s">
        <v>9127</v>
      </c>
    </row>
    <row r="45" spans="1:24">
      <c r="A45" s="15" t="s">
        <v>111</v>
      </c>
      <c r="B45" s="15" t="s">
        <v>65</v>
      </c>
      <c r="C45" s="35" t="s">
        <v>9920</v>
      </c>
      <c r="D45" s="15" t="s">
        <v>64</v>
      </c>
      <c r="E45" s="24">
        <v>45697.513888888891</v>
      </c>
      <c r="F45" s="15">
        <v>14.8</v>
      </c>
      <c r="G45" s="341" t="s">
        <v>9312</v>
      </c>
      <c r="H45" s="15"/>
      <c r="I45" s="15"/>
      <c r="J45" s="15"/>
      <c r="K45" s="15"/>
      <c r="L45" s="35">
        <v>161</v>
      </c>
      <c r="M45" s="15"/>
      <c r="N45" s="15"/>
      <c r="O45" s="15"/>
      <c r="P45" s="14">
        <f t="shared" si="4"/>
        <v>161</v>
      </c>
      <c r="Q45" s="14" t="s">
        <v>30</v>
      </c>
      <c r="R45" s="14">
        <v>109961</v>
      </c>
      <c r="S45" s="23" t="s">
        <v>33</v>
      </c>
      <c r="T45" s="16" t="s">
        <v>169</v>
      </c>
      <c r="U45" s="16" t="s">
        <v>90</v>
      </c>
      <c r="V45" s="16">
        <v>1010379</v>
      </c>
      <c r="W45" s="16" t="s">
        <v>9921</v>
      </c>
      <c r="X45" s="16" t="s">
        <v>8468</v>
      </c>
    </row>
    <row r="46" spans="1:24">
      <c r="A46" s="15" t="s">
        <v>111</v>
      </c>
      <c r="B46" s="15" t="s">
        <v>65</v>
      </c>
      <c r="C46" s="35" t="s">
        <v>9922</v>
      </c>
      <c r="D46" s="15" t="s">
        <v>64</v>
      </c>
      <c r="E46" s="24">
        <v>45697.513888888891</v>
      </c>
      <c r="F46" s="15">
        <v>14.8</v>
      </c>
      <c r="G46" s="37"/>
      <c r="H46" s="15"/>
      <c r="I46" s="15"/>
      <c r="J46" s="15"/>
      <c r="K46" s="15"/>
      <c r="L46" s="35">
        <v>161</v>
      </c>
      <c r="M46" s="15"/>
      <c r="N46" s="15"/>
      <c r="O46" s="15"/>
      <c r="P46" s="14">
        <f t="shared" si="4"/>
        <v>161</v>
      </c>
      <c r="Q46" s="14" t="s">
        <v>30</v>
      </c>
      <c r="R46" s="14">
        <v>109962</v>
      </c>
      <c r="S46" s="23" t="s">
        <v>33</v>
      </c>
      <c r="T46" s="16" t="s">
        <v>169</v>
      </c>
      <c r="U46" s="16" t="s">
        <v>90</v>
      </c>
      <c r="V46" s="16">
        <v>1010380</v>
      </c>
      <c r="W46" s="16" t="s">
        <v>9921</v>
      </c>
      <c r="X46" s="16" t="s">
        <v>8468</v>
      </c>
    </row>
    <row r="47" spans="1:24">
      <c r="A47" s="15" t="s">
        <v>113</v>
      </c>
      <c r="B47" s="15" t="s">
        <v>65</v>
      </c>
      <c r="C47" s="35" t="s">
        <v>9923</v>
      </c>
      <c r="D47" s="15" t="s">
        <v>64</v>
      </c>
      <c r="E47" s="24">
        <v>45697.513888888891</v>
      </c>
      <c r="F47" s="15">
        <v>14.8</v>
      </c>
      <c r="G47" s="37"/>
      <c r="H47" s="15"/>
      <c r="I47" s="15"/>
      <c r="J47" s="15"/>
      <c r="K47" s="35">
        <v>27</v>
      </c>
      <c r="L47" s="35">
        <v>81</v>
      </c>
      <c r="M47" s="15"/>
      <c r="N47" s="15"/>
      <c r="O47" s="15"/>
      <c r="P47" s="14">
        <f t="shared" si="4"/>
        <v>108</v>
      </c>
      <c r="Q47" s="14" t="s">
        <v>30</v>
      </c>
      <c r="R47" s="14">
        <v>109963</v>
      </c>
      <c r="S47" s="23" t="s">
        <v>33</v>
      </c>
      <c r="T47" s="16" t="s">
        <v>169</v>
      </c>
      <c r="U47" s="16" t="s">
        <v>90</v>
      </c>
      <c r="V47" s="16">
        <v>1010383</v>
      </c>
      <c r="W47" s="16" t="s">
        <v>9921</v>
      </c>
      <c r="X47" s="16" t="s">
        <v>8468</v>
      </c>
    </row>
    <row r="48" spans="1:24">
      <c r="A48" s="15"/>
      <c r="B48" s="15"/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>
        <f t="shared" si="4"/>
        <v>0</v>
      </c>
      <c r="Q48" s="14"/>
      <c r="R48" s="14"/>
      <c r="S48" s="14"/>
      <c r="T48" s="16"/>
      <c r="U48" s="16"/>
      <c r="V48" s="16"/>
      <c r="W48" s="16"/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5">SUM(H43:H48)</f>
        <v>0</v>
      </c>
      <c r="I49" s="11">
        <f t="shared" si="5"/>
        <v>0</v>
      </c>
      <c r="J49" s="11">
        <f t="shared" si="5"/>
        <v>0</v>
      </c>
      <c r="K49" s="11">
        <f t="shared" si="5"/>
        <v>27</v>
      </c>
      <c r="L49" s="11">
        <f t="shared" si="5"/>
        <v>654</v>
      </c>
      <c r="M49" s="11">
        <f t="shared" si="5"/>
        <v>60</v>
      </c>
      <c r="N49" s="11">
        <f t="shared" si="5"/>
        <v>11</v>
      </c>
      <c r="O49" s="11">
        <f t="shared" si="5"/>
        <v>0</v>
      </c>
      <c r="P49" s="11">
        <f t="shared" si="5"/>
        <v>752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 ht="18">
      <c r="A52" s="187" t="s">
        <v>35</v>
      </c>
      <c r="B52" s="186" t="s">
        <v>8468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100</v>
      </c>
      <c r="B53" s="1564" t="s">
        <v>9916</v>
      </c>
      <c r="C53" s="1564"/>
      <c r="D53" s="242"/>
      <c r="E53" s="41" t="s">
        <v>8995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675" t="s">
        <v>169</v>
      </c>
      <c r="B54" s="675" t="s">
        <v>7193</v>
      </c>
      <c r="C54" s="675"/>
      <c r="D54" s="242"/>
      <c r="E54" s="4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772" t="s">
        <v>957</v>
      </c>
      <c r="C55" s="1772"/>
      <c r="D55" s="1"/>
      <c r="E55" s="1"/>
    </row>
    <row r="56" spans="1:24">
      <c r="A56" s="5" t="s">
        <v>42</v>
      </c>
      <c r="B56" s="1772"/>
      <c r="C56" s="1772"/>
    </row>
    <row r="57" spans="1:24">
      <c r="A57" s="5" t="s">
        <v>43</v>
      </c>
      <c r="B57" s="1772" t="s">
        <v>9841</v>
      </c>
      <c r="C57" s="1772"/>
      <c r="D57" s="1"/>
      <c r="E57" s="1"/>
    </row>
    <row r="58" spans="1:24">
      <c r="A58" s="5" t="s">
        <v>44</v>
      </c>
      <c r="B58" s="1809">
        <v>0.66666666666666663</v>
      </c>
      <c r="C58" s="1772"/>
      <c r="D58" s="1"/>
      <c r="E58" s="1"/>
    </row>
    <row r="61" spans="1:24" ht="23.25" customHeight="1">
      <c r="A61" s="1559" t="s">
        <v>1442</v>
      </c>
      <c r="B61" s="1559"/>
      <c r="C61" s="1559"/>
      <c r="D61" s="1559"/>
      <c r="E61" s="1559"/>
      <c r="F61" s="1559"/>
      <c r="G61" s="7"/>
      <c r="H61" s="1559" t="s">
        <v>346</v>
      </c>
      <c r="I61" s="1559"/>
      <c r="J61" s="1559"/>
      <c r="K61" s="1559"/>
      <c r="L61" s="1559"/>
      <c r="M61" s="1559"/>
      <c r="N61" s="1559"/>
      <c r="O61" s="1559"/>
      <c r="P61" s="1559"/>
      <c r="Q61" s="1741" t="s">
        <v>2</v>
      </c>
      <c r="R61" s="1742"/>
      <c r="S61" s="1742"/>
      <c r="T61" s="1742"/>
      <c r="U61" s="1742"/>
      <c r="V61" s="1742"/>
      <c r="W61" s="1742"/>
      <c r="X61" s="1742"/>
    </row>
    <row r="62" spans="1:24" ht="26.25">
      <c r="A62" s="8" t="s">
        <v>3</v>
      </c>
      <c r="B62" s="8" t="s">
        <v>4</v>
      </c>
      <c r="C62" s="8" t="s">
        <v>5</v>
      </c>
      <c r="D62" s="8" t="s">
        <v>6</v>
      </c>
      <c r="E62" s="8" t="s">
        <v>7</v>
      </c>
      <c r="F62" s="8" t="s">
        <v>8</v>
      </c>
      <c r="G62" s="33" t="s">
        <v>10</v>
      </c>
      <c r="H62" s="9" t="s">
        <v>11</v>
      </c>
      <c r="I62" s="9" t="s">
        <v>12</v>
      </c>
      <c r="J62" s="9" t="s">
        <v>13</v>
      </c>
      <c r="K62" s="9" t="s">
        <v>14</v>
      </c>
      <c r="L62" s="9" t="s">
        <v>15</v>
      </c>
      <c r="M62" s="9" t="s">
        <v>16</v>
      </c>
      <c r="N62" s="9" t="s">
        <v>17</v>
      </c>
      <c r="O62" s="10" t="s">
        <v>18</v>
      </c>
      <c r="P62" s="8" t="s">
        <v>19</v>
      </c>
      <c r="Q62" s="8" t="s">
        <v>20</v>
      </c>
      <c r="R62" s="8" t="s">
        <v>9</v>
      </c>
      <c r="S62" s="8" t="s">
        <v>21</v>
      </c>
      <c r="T62" s="8" t="s">
        <v>24</v>
      </c>
      <c r="U62" s="8" t="s">
        <v>25</v>
      </c>
      <c r="V62" s="8" t="s">
        <v>26</v>
      </c>
      <c r="W62" s="8" t="s">
        <v>27</v>
      </c>
      <c r="X62" s="8" t="s">
        <v>28</v>
      </c>
    </row>
    <row r="63" spans="1:24">
      <c r="A63" s="15" t="s">
        <v>3188</v>
      </c>
      <c r="B63" s="15" t="s">
        <v>92</v>
      </c>
      <c r="C63" s="15" t="s">
        <v>9924</v>
      </c>
      <c r="D63" s="15" t="s">
        <v>491</v>
      </c>
      <c r="E63" s="24">
        <v>45699.746527777781</v>
      </c>
      <c r="F63" s="15">
        <v>11.3</v>
      </c>
      <c r="G63" s="37" t="s">
        <v>740</v>
      </c>
      <c r="H63" s="15"/>
      <c r="I63" s="15"/>
      <c r="J63" s="15"/>
      <c r="K63" s="35">
        <v>10</v>
      </c>
      <c r="L63" s="35">
        <v>151</v>
      </c>
      <c r="M63" s="15"/>
      <c r="N63" s="15"/>
      <c r="O63" s="15"/>
      <c r="P63" s="14">
        <f>SUM(H63:O63)</f>
        <v>161</v>
      </c>
      <c r="Q63" s="17" t="s">
        <v>32</v>
      </c>
      <c r="R63" s="14">
        <v>109964</v>
      </c>
      <c r="S63" s="23" t="s">
        <v>33</v>
      </c>
      <c r="T63" s="16" t="s">
        <v>161</v>
      </c>
      <c r="U63" s="16" t="s">
        <v>90</v>
      </c>
      <c r="V63" s="16">
        <v>1010373</v>
      </c>
      <c r="W63" s="16" t="s">
        <v>4952</v>
      </c>
      <c r="X63" s="16" t="s">
        <v>8468</v>
      </c>
    </row>
    <row r="64" spans="1:24">
      <c r="A64" s="15" t="s">
        <v>1141</v>
      </c>
      <c r="B64" s="15" t="s">
        <v>92</v>
      </c>
      <c r="C64" s="35" t="s">
        <v>9925</v>
      </c>
      <c r="D64" s="15" t="s">
        <v>491</v>
      </c>
      <c r="E64" s="24">
        <v>45699.746527777781</v>
      </c>
      <c r="F64" s="15">
        <v>11.3</v>
      </c>
      <c r="G64" s="37" t="s">
        <v>740</v>
      </c>
      <c r="H64" s="15"/>
      <c r="I64" s="15"/>
      <c r="J64" s="15"/>
      <c r="K64" s="15"/>
      <c r="L64" s="35">
        <v>137</v>
      </c>
      <c r="M64" s="35">
        <v>24</v>
      </c>
      <c r="N64" s="15"/>
      <c r="O64" s="15"/>
      <c r="P64" s="14">
        <f>SUM(H64:O64)</f>
        <v>161</v>
      </c>
      <c r="Q64" s="17" t="s">
        <v>32</v>
      </c>
      <c r="R64" s="14">
        <v>109974</v>
      </c>
      <c r="S64" s="23" t="s">
        <v>33</v>
      </c>
      <c r="T64" s="16" t="s">
        <v>161</v>
      </c>
      <c r="U64" s="16" t="s">
        <v>90</v>
      </c>
      <c r="V64" s="16">
        <v>1010374</v>
      </c>
      <c r="W64" s="16" t="s">
        <v>4952</v>
      </c>
      <c r="X64" s="16" t="s">
        <v>8018</v>
      </c>
    </row>
    <row r="65" spans="1:24">
      <c r="A65" s="15" t="s">
        <v>114</v>
      </c>
      <c r="B65" s="15" t="s">
        <v>78</v>
      </c>
      <c r="C65" s="35" t="s">
        <v>9926</v>
      </c>
      <c r="D65" s="15" t="s">
        <v>99</v>
      </c>
      <c r="E65" s="24">
        <v>45697.315972222219</v>
      </c>
      <c r="F65" s="15">
        <v>10.8</v>
      </c>
      <c r="G65" s="37" t="s">
        <v>740</v>
      </c>
      <c r="H65" s="15"/>
      <c r="I65" s="15"/>
      <c r="J65" s="15"/>
      <c r="K65" s="15"/>
      <c r="L65" s="35">
        <v>49</v>
      </c>
      <c r="M65" s="35">
        <v>60</v>
      </c>
      <c r="N65" s="35">
        <v>45</v>
      </c>
      <c r="O65" s="35">
        <v>7</v>
      </c>
      <c r="P65" s="14">
        <f>SUM(H65:O65)</f>
        <v>161</v>
      </c>
      <c r="Q65" s="17" t="s">
        <v>32</v>
      </c>
      <c r="R65" s="14">
        <v>109931</v>
      </c>
      <c r="S65" s="23" t="s">
        <v>33</v>
      </c>
      <c r="T65" s="16" t="s">
        <v>100</v>
      </c>
      <c r="U65" s="16" t="s">
        <v>90</v>
      </c>
      <c r="V65" s="16">
        <v>1010375</v>
      </c>
      <c r="W65" s="16" t="s">
        <v>9901</v>
      </c>
      <c r="X65" s="16" t="s">
        <v>9127</v>
      </c>
    </row>
    <row r="66" spans="1:24">
      <c r="A66" s="15" t="s">
        <v>114</v>
      </c>
      <c r="B66" s="15" t="s">
        <v>78</v>
      </c>
      <c r="C66" s="35" t="s">
        <v>9927</v>
      </c>
      <c r="D66" s="15" t="s">
        <v>99</v>
      </c>
      <c r="E66" s="24">
        <v>45697.315972222219</v>
      </c>
      <c r="F66" s="15">
        <v>10.8</v>
      </c>
      <c r="G66" s="37" t="s">
        <v>740</v>
      </c>
      <c r="H66" s="15"/>
      <c r="I66" s="15"/>
      <c r="J66" s="15"/>
      <c r="K66" s="35">
        <v>27</v>
      </c>
      <c r="L66" s="35">
        <v>94</v>
      </c>
      <c r="M66" s="35">
        <v>40</v>
      </c>
      <c r="N66" s="15"/>
      <c r="O66" s="15"/>
      <c r="P66" s="14">
        <f>SUM(H66:O66)</f>
        <v>161</v>
      </c>
      <c r="Q66" s="17" t="s">
        <v>32</v>
      </c>
      <c r="R66" s="14">
        <v>109932</v>
      </c>
      <c r="S66" s="23" t="s">
        <v>33</v>
      </c>
      <c r="T66" s="16" t="s">
        <v>100</v>
      </c>
      <c r="U66" s="16" t="s">
        <v>90</v>
      </c>
      <c r="V66" s="16">
        <v>1010376</v>
      </c>
      <c r="W66" s="16" t="s">
        <v>9901</v>
      </c>
      <c r="X66" s="16" t="s">
        <v>9127</v>
      </c>
    </row>
    <row r="67" spans="1:24">
      <c r="A67" s="15"/>
      <c r="B67" s="15"/>
      <c r="C67" s="15"/>
      <c r="D67" s="15"/>
      <c r="E67" s="15"/>
      <c r="F67" s="15"/>
      <c r="G67" s="37"/>
      <c r="H67" s="15"/>
      <c r="I67" s="15"/>
      <c r="J67" s="15"/>
      <c r="K67" s="15"/>
      <c r="L67" s="15"/>
      <c r="M67" s="15"/>
      <c r="N67" s="15"/>
      <c r="O67" s="15"/>
      <c r="P67" s="14">
        <f>SUM(H67:O67)</f>
        <v>0</v>
      </c>
      <c r="Q67" s="14" t="s">
        <v>30</v>
      </c>
      <c r="R67" s="14"/>
      <c r="S67" s="14" t="s">
        <v>31</v>
      </c>
      <c r="T67" s="16"/>
      <c r="U67" s="16"/>
      <c r="V67" s="16"/>
      <c r="W67" s="16"/>
      <c r="X67" s="16"/>
    </row>
    <row r="68" spans="1:24">
      <c r="A68" s="11" t="s">
        <v>19</v>
      </c>
      <c r="B68" s="7"/>
      <c r="C68" s="7"/>
      <c r="D68" s="7"/>
      <c r="E68" s="11"/>
      <c r="F68" s="7"/>
      <c r="G68" s="7"/>
      <c r="H68" s="11">
        <f t="shared" ref="H68:P68" si="6">SUM(H63:H67)</f>
        <v>0</v>
      </c>
      <c r="I68" s="11">
        <f t="shared" si="6"/>
        <v>0</v>
      </c>
      <c r="J68" s="11">
        <f t="shared" si="6"/>
        <v>0</v>
      </c>
      <c r="K68" s="11">
        <f t="shared" si="6"/>
        <v>37</v>
      </c>
      <c r="L68" s="11">
        <f t="shared" si="6"/>
        <v>431</v>
      </c>
      <c r="M68" s="11">
        <f t="shared" si="6"/>
        <v>124</v>
      </c>
      <c r="N68" s="11">
        <f t="shared" si="6"/>
        <v>45</v>
      </c>
      <c r="O68" s="11">
        <f t="shared" si="6"/>
        <v>7</v>
      </c>
      <c r="P68" s="11">
        <f t="shared" si="6"/>
        <v>644</v>
      </c>
      <c r="Q68" s="12"/>
      <c r="R68" s="12"/>
      <c r="S68" s="12"/>
      <c r="T68" s="12"/>
      <c r="U68" s="12"/>
      <c r="V68" s="12"/>
      <c r="W68" s="12"/>
      <c r="X68" s="12"/>
    </row>
    <row r="69" spans="1:24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166" t="s">
        <v>34</v>
      </c>
      <c r="B70" s="1562"/>
      <c r="C70" s="1562"/>
      <c r="D70" s="1562"/>
      <c r="E70" s="1"/>
      <c r="F70" s="1"/>
      <c r="G70" s="1"/>
      <c r="H70" s="1"/>
      <c r="I70" s="1"/>
      <c r="J70" s="1563"/>
      <c r="K70" s="1563"/>
      <c r="L70" s="156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 ht="18">
      <c r="A71" s="187" t="s">
        <v>35</v>
      </c>
      <c r="B71" s="186" t="s">
        <v>8468</v>
      </c>
      <c r="C71" s="239" t="s">
        <v>37</v>
      </c>
      <c r="D71" s="24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4" t="s">
        <v>161</v>
      </c>
      <c r="B72" s="1564" t="s">
        <v>7194</v>
      </c>
      <c r="C72" s="1564"/>
      <c r="D72" s="242"/>
      <c r="E72" s="41" t="s">
        <v>8995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342" t="s">
        <v>100</v>
      </c>
      <c r="B73" s="675" t="s">
        <v>7193</v>
      </c>
      <c r="C73" s="342"/>
      <c r="D73" s="242"/>
      <c r="E73" s="4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5" t="s">
        <v>42</v>
      </c>
      <c r="B74" s="1772" t="s">
        <v>5207</v>
      </c>
      <c r="C74" s="1772"/>
      <c r="D74" s="1"/>
      <c r="E74" s="1"/>
      <c r="G74" s="1"/>
      <c r="H74" s="1"/>
      <c r="I74" s="1"/>
      <c r="J74" s="1"/>
    </row>
    <row r="75" spans="1:24">
      <c r="A75" s="5" t="s">
        <v>42</v>
      </c>
      <c r="B75" s="1772"/>
      <c r="C75" s="1772"/>
    </row>
    <row r="76" spans="1:24">
      <c r="A76" s="5" t="s">
        <v>43</v>
      </c>
      <c r="B76" s="1772" t="s">
        <v>9928</v>
      </c>
      <c r="C76" s="1772"/>
      <c r="D76" s="1"/>
      <c r="E76" s="1"/>
    </row>
    <row r="77" spans="1:24">
      <c r="A77" s="5" t="s">
        <v>44</v>
      </c>
      <c r="B77" s="1809">
        <v>0.625</v>
      </c>
      <c r="C77" s="1772"/>
      <c r="D77" s="1"/>
      <c r="E77" s="1"/>
    </row>
  </sheetData>
  <mergeCells count="40">
    <mergeCell ref="B72:C72"/>
    <mergeCell ref="B74:C74"/>
    <mergeCell ref="B75:C75"/>
    <mergeCell ref="B76:C76"/>
    <mergeCell ref="B77:C77"/>
    <mergeCell ref="A61:F61"/>
    <mergeCell ref="H61:P61"/>
    <mergeCell ref="Q61:X61"/>
    <mergeCell ref="B70:D70"/>
    <mergeCell ref="J70:L70"/>
    <mergeCell ref="B53:C53"/>
    <mergeCell ref="B55:C55"/>
    <mergeCell ref="B56:C56"/>
    <mergeCell ref="B57:C57"/>
    <mergeCell ref="B58:C58"/>
    <mergeCell ref="A41:F41"/>
    <mergeCell ref="H41:P41"/>
    <mergeCell ref="Q41:X41"/>
    <mergeCell ref="B51:D51"/>
    <mergeCell ref="J51:L51"/>
    <mergeCell ref="B37:C37"/>
    <mergeCell ref="B38:C38"/>
    <mergeCell ref="Q20:X20"/>
    <mergeCell ref="B31:D31"/>
    <mergeCell ref="J31:L31"/>
    <mergeCell ref="B33:C33"/>
    <mergeCell ref="B35:C35"/>
    <mergeCell ref="B36:C36"/>
    <mergeCell ref="H20:P20"/>
    <mergeCell ref="B15:C15"/>
    <mergeCell ref="B16:C16"/>
    <mergeCell ref="B17:C17"/>
    <mergeCell ref="B18:C18"/>
    <mergeCell ref="A20:F20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2967D-8EEB-4C3E-8A49-D35B6D54EC37}">
  <sheetPr>
    <tabColor rgb="FF0070C0"/>
  </sheetPr>
  <dimension ref="A1:X38"/>
  <sheetViews>
    <sheetView topLeftCell="A4" workbookViewId="0">
      <selection activeCell="B15" sqref="B15:C15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9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85546875" customWidth="1"/>
    <col min="19" max="19" width="9.140625" bestFit="1" customWidth="1"/>
    <col min="20" max="20" width="16.28515625" customWidth="1"/>
    <col min="23" max="23" width="18.42578125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60" t="s">
        <v>9929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558</v>
      </c>
      <c r="B3" s="15" t="s">
        <v>92</v>
      </c>
      <c r="C3" s="35" t="s">
        <v>9930</v>
      </c>
      <c r="D3" s="15" t="s">
        <v>491</v>
      </c>
      <c r="E3" s="24">
        <v>45699.746527777781</v>
      </c>
      <c r="F3" s="15">
        <v>11.3</v>
      </c>
      <c r="G3" s="37" t="s">
        <v>740</v>
      </c>
      <c r="H3" s="15"/>
      <c r="I3" s="15"/>
      <c r="J3" s="15"/>
      <c r="K3" s="15"/>
      <c r="L3" s="35">
        <v>83</v>
      </c>
      <c r="M3" s="35">
        <v>51</v>
      </c>
      <c r="N3" s="35">
        <v>27</v>
      </c>
      <c r="O3" s="15"/>
      <c r="P3" s="14">
        <f t="shared" ref="P3:P8" si="0">SUM(H3:O3)</f>
        <v>161</v>
      </c>
      <c r="Q3" s="17" t="s">
        <v>32</v>
      </c>
      <c r="R3" s="14">
        <v>109954</v>
      </c>
      <c r="S3" s="23" t="s">
        <v>33</v>
      </c>
      <c r="T3" s="16" t="s">
        <v>161</v>
      </c>
      <c r="U3" s="16" t="s">
        <v>90</v>
      </c>
      <c r="V3" s="16">
        <v>1010331</v>
      </c>
      <c r="W3" s="16" t="s">
        <v>4952</v>
      </c>
      <c r="X3" s="16"/>
    </row>
    <row r="4" spans="1:24">
      <c r="A4" s="15" t="s">
        <v>119</v>
      </c>
      <c r="B4" s="15" t="s">
        <v>92</v>
      </c>
      <c r="C4" s="35" t="s">
        <v>9931</v>
      </c>
      <c r="D4" s="15" t="s">
        <v>9932</v>
      </c>
      <c r="E4" s="24">
        <v>45697.604166666664</v>
      </c>
      <c r="F4" s="15">
        <v>10.3</v>
      </c>
      <c r="G4" s="37" t="s">
        <v>740</v>
      </c>
      <c r="H4" s="15"/>
      <c r="I4" s="15"/>
      <c r="J4" s="15"/>
      <c r="K4" s="35">
        <v>54</v>
      </c>
      <c r="L4" s="35">
        <v>54</v>
      </c>
      <c r="M4" s="35">
        <v>53</v>
      </c>
      <c r="N4" s="15"/>
      <c r="O4" s="15"/>
      <c r="P4" s="14">
        <f t="shared" si="0"/>
        <v>161</v>
      </c>
      <c r="Q4" s="17" t="s">
        <v>32</v>
      </c>
      <c r="R4" s="14">
        <v>109955</v>
      </c>
      <c r="S4" s="23" t="s">
        <v>33</v>
      </c>
      <c r="T4" s="16" t="s">
        <v>161</v>
      </c>
      <c r="U4" s="16" t="s">
        <v>90</v>
      </c>
      <c r="V4" s="16">
        <v>1010333</v>
      </c>
      <c r="W4" s="16" t="s">
        <v>4952</v>
      </c>
      <c r="X4" s="16" t="s">
        <v>9127</v>
      </c>
    </row>
    <row r="5" spans="1:24">
      <c r="A5" s="15" t="s">
        <v>105</v>
      </c>
      <c r="B5" s="15" t="s">
        <v>78</v>
      </c>
      <c r="C5" s="35" t="s">
        <v>9933</v>
      </c>
      <c r="D5" s="15" t="s">
        <v>88</v>
      </c>
      <c r="E5" s="24">
        <v>45696.166666666664</v>
      </c>
      <c r="F5" s="15">
        <v>10.3</v>
      </c>
      <c r="G5" s="37" t="s">
        <v>740</v>
      </c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0"/>
        <v>161</v>
      </c>
      <c r="Q5" s="17" t="s">
        <v>32</v>
      </c>
      <c r="R5" s="14">
        <v>109956</v>
      </c>
      <c r="S5" s="23" t="s">
        <v>33</v>
      </c>
      <c r="T5" s="16" t="s">
        <v>161</v>
      </c>
      <c r="U5" s="16" t="s">
        <v>90</v>
      </c>
      <c r="V5" s="16">
        <v>1010334</v>
      </c>
      <c r="W5" s="16" t="s">
        <v>4929</v>
      </c>
      <c r="X5" s="16" t="s">
        <v>9127</v>
      </c>
    </row>
    <row r="6" spans="1:24">
      <c r="A6" s="15" t="s">
        <v>105</v>
      </c>
      <c r="B6" s="15" t="s">
        <v>78</v>
      </c>
      <c r="C6" s="35" t="s">
        <v>9934</v>
      </c>
      <c r="D6" s="15" t="s">
        <v>932</v>
      </c>
      <c r="E6" s="24">
        <v>45697.052083333336</v>
      </c>
      <c r="F6" s="15">
        <v>10.3</v>
      </c>
      <c r="G6" s="37" t="s">
        <v>740</v>
      </c>
      <c r="H6" s="15"/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17" t="s">
        <v>32</v>
      </c>
      <c r="R6" s="14">
        <v>109957</v>
      </c>
      <c r="S6" s="23" t="s">
        <v>33</v>
      </c>
      <c r="T6" s="16" t="s">
        <v>161</v>
      </c>
      <c r="U6" s="16" t="s">
        <v>90</v>
      </c>
      <c r="V6" s="16">
        <v>1010335</v>
      </c>
      <c r="W6" s="16" t="s">
        <v>4952</v>
      </c>
      <c r="X6" s="16" t="s">
        <v>9127</v>
      </c>
    </row>
    <row r="7" spans="1:24">
      <c r="A7" s="15" t="s">
        <v>9935</v>
      </c>
      <c r="B7" s="15" t="s">
        <v>78</v>
      </c>
      <c r="C7" s="35" t="s">
        <v>9936</v>
      </c>
      <c r="D7" s="15" t="s">
        <v>99</v>
      </c>
      <c r="E7" s="24">
        <v>45697.315972222219</v>
      </c>
      <c r="F7" s="15">
        <v>10.8</v>
      </c>
      <c r="G7" s="37" t="s">
        <v>740</v>
      </c>
      <c r="H7" s="15"/>
      <c r="I7" s="15"/>
      <c r="J7" s="15"/>
      <c r="K7" s="35">
        <v>54</v>
      </c>
      <c r="L7" s="35">
        <v>53</v>
      </c>
      <c r="M7" s="35">
        <v>54</v>
      </c>
      <c r="N7" s="15"/>
      <c r="O7" s="15"/>
      <c r="P7" s="14">
        <f t="shared" si="0"/>
        <v>161</v>
      </c>
      <c r="Q7" s="17" t="s">
        <v>32</v>
      </c>
      <c r="R7" s="14">
        <v>109971</v>
      </c>
      <c r="S7" s="23" t="s">
        <v>33</v>
      </c>
      <c r="T7" s="16" t="s">
        <v>100</v>
      </c>
      <c r="U7" s="16" t="s">
        <v>90</v>
      </c>
      <c r="V7" s="16">
        <v>1010337</v>
      </c>
      <c r="W7" s="16" t="s">
        <v>9937</v>
      </c>
      <c r="X7" s="16"/>
    </row>
    <row r="8" spans="1:24" ht="25.5">
      <c r="A8" s="15" t="s">
        <v>111</v>
      </c>
      <c r="B8" s="15" t="s">
        <v>65</v>
      </c>
      <c r="C8" s="35" t="s">
        <v>9938</v>
      </c>
      <c r="D8" s="15" t="s">
        <v>64</v>
      </c>
      <c r="E8" s="24">
        <v>45695.513888888891</v>
      </c>
      <c r="F8" s="15">
        <v>14.8</v>
      </c>
      <c r="G8" s="37" t="s">
        <v>9939</v>
      </c>
      <c r="H8" s="15"/>
      <c r="I8" s="15"/>
      <c r="J8" s="15"/>
      <c r="K8" s="15"/>
      <c r="L8" s="35">
        <v>161</v>
      </c>
      <c r="M8" s="15"/>
      <c r="N8" s="15"/>
      <c r="O8" s="15"/>
      <c r="P8" s="14">
        <f t="shared" si="0"/>
        <v>161</v>
      </c>
      <c r="Q8" s="14" t="s">
        <v>30</v>
      </c>
      <c r="R8" s="14">
        <v>109927</v>
      </c>
      <c r="S8" s="23" t="s">
        <v>33</v>
      </c>
      <c r="T8" s="16" t="s">
        <v>169</v>
      </c>
      <c r="U8" s="16" t="s">
        <v>90</v>
      </c>
      <c r="V8" s="16">
        <v>1010336</v>
      </c>
      <c r="W8" s="16" t="s">
        <v>4932</v>
      </c>
      <c r="X8" s="16" t="s">
        <v>8468</v>
      </c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108</v>
      </c>
      <c r="L9" s="11">
        <f t="shared" si="1"/>
        <v>673</v>
      </c>
      <c r="M9" s="11">
        <f t="shared" si="1"/>
        <v>158</v>
      </c>
      <c r="N9" s="11">
        <f t="shared" si="1"/>
        <v>27</v>
      </c>
      <c r="O9" s="11">
        <f t="shared" si="1"/>
        <v>0</v>
      </c>
      <c r="P9" s="11">
        <f t="shared" si="1"/>
        <v>966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8">
      <c r="A12" s="187" t="s">
        <v>35</v>
      </c>
      <c r="B12" s="186" t="s">
        <v>8468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469</v>
      </c>
      <c r="B13" s="1564" t="s">
        <v>7194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23.25" customHeight="1">
      <c r="A14" s="4" t="s">
        <v>473</v>
      </c>
      <c r="B14" s="1564" t="s">
        <v>7205</v>
      </c>
      <c r="C14" s="1564"/>
      <c r="D14" s="1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23.25" customHeight="1">
      <c r="A15" s="4" t="s">
        <v>100</v>
      </c>
      <c r="B15" s="1856" t="s">
        <v>7193</v>
      </c>
      <c r="C15" s="1856"/>
      <c r="D15" s="1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6241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>
        <v>358503361046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665" t="s">
        <v>9940</v>
      </c>
      <c r="B21" s="1665"/>
      <c r="C21" s="1665"/>
      <c r="D21" s="1665"/>
      <c r="E21" s="1665"/>
      <c r="F21" s="1665"/>
      <c r="G21" s="7"/>
      <c r="H21" s="1559" t="s">
        <v>772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/>
      <c r="B23" s="15"/>
      <c r="C23" s="15"/>
      <c r="D23" s="15"/>
      <c r="E23" s="24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ref="P23:P29" si="2">SUM(H23:O23)</f>
        <v>0</v>
      </c>
      <c r="Q23" s="17" t="s">
        <v>32</v>
      </c>
      <c r="R23" s="14"/>
      <c r="S23" s="14" t="s">
        <v>33</v>
      </c>
      <c r="T23" s="16" t="s">
        <v>9941</v>
      </c>
      <c r="U23" s="16" t="s">
        <v>90</v>
      </c>
      <c r="V23" s="16"/>
      <c r="W23" s="16" t="s">
        <v>4929</v>
      </c>
      <c r="X23" s="16" t="s">
        <v>9127</v>
      </c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7" t="s">
        <v>32</v>
      </c>
      <c r="R24" s="14"/>
      <c r="S24" s="14" t="s">
        <v>33</v>
      </c>
      <c r="T24" s="16"/>
      <c r="U24" s="16"/>
      <c r="V24" s="16"/>
      <c r="W24" s="16"/>
      <c r="X24" s="16" t="s">
        <v>9127</v>
      </c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7" t="s">
        <v>32</v>
      </c>
      <c r="R25" s="14"/>
      <c r="S25" s="23" t="s">
        <v>33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7" t="s">
        <v>32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0</v>
      </c>
      <c r="M30" s="11">
        <f t="shared" si="3"/>
        <v>0</v>
      </c>
      <c r="N30" s="11">
        <f t="shared" si="3"/>
        <v>0</v>
      </c>
      <c r="O30" s="11">
        <f t="shared" si="3"/>
        <v>0</v>
      </c>
      <c r="P30" s="11">
        <f t="shared" si="3"/>
        <v>0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166" t="s">
        <v>35</v>
      </c>
      <c r="B33" s="239" t="s">
        <v>8468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/>
      <c r="B34" s="1564"/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/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/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2">
    <mergeCell ref="Q21:X21"/>
    <mergeCell ref="B32:D32"/>
    <mergeCell ref="J32:L32"/>
    <mergeCell ref="B34:C34"/>
    <mergeCell ref="B35:C35"/>
    <mergeCell ref="H21:P21"/>
    <mergeCell ref="B18:C18"/>
    <mergeCell ref="B19:C19"/>
    <mergeCell ref="A21:F21"/>
    <mergeCell ref="B37:C37"/>
    <mergeCell ref="B38:C38"/>
    <mergeCell ref="B36:C36"/>
    <mergeCell ref="Q1:X1"/>
    <mergeCell ref="B11:D11"/>
    <mergeCell ref="J11:L11"/>
    <mergeCell ref="B16:C16"/>
    <mergeCell ref="B17:C17"/>
    <mergeCell ref="B15:C15"/>
    <mergeCell ref="B14:C14"/>
    <mergeCell ref="B13:C13"/>
    <mergeCell ref="A1:F1"/>
    <mergeCell ref="H1:P1"/>
  </mergeCells>
  <pageMargins left="0.7" right="0.7" top="0.75" bottom="0.75" header="0.3" footer="0.3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5C38C-D4AF-4BC1-A141-8B5E57E72041}">
  <sheetPr>
    <tabColor rgb="FF0070C0"/>
  </sheetPr>
  <dimension ref="A1:Y96"/>
  <sheetViews>
    <sheetView topLeftCell="A57" workbookViewId="0">
      <selection activeCell="V65" sqref="V65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2.42578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5703125" customWidth="1"/>
    <col min="19" max="19" width="9.140625" bestFit="1" customWidth="1"/>
    <col min="20" max="20" width="16.28515625" customWidth="1"/>
    <col min="23" max="23" width="16.85546875" customWidth="1"/>
    <col min="24" max="24" width="36.5703125" customWidth="1"/>
    <col min="25" max="25" width="46.8554687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8837</v>
      </c>
      <c r="B3" s="15" t="s">
        <v>57</v>
      </c>
      <c r="C3" s="35" t="s">
        <v>9942</v>
      </c>
      <c r="D3" s="15" t="s">
        <v>4443</v>
      </c>
      <c r="E3" s="24">
        <v>45693.552083333336</v>
      </c>
      <c r="F3" s="15">
        <v>10.8</v>
      </c>
      <c r="G3" s="37"/>
      <c r="H3" s="15"/>
      <c r="I3" s="35">
        <v>1</v>
      </c>
      <c r="J3" s="35">
        <v>5</v>
      </c>
      <c r="K3" s="35">
        <v>129</v>
      </c>
      <c r="L3" s="15"/>
      <c r="M3" s="15"/>
      <c r="N3" s="15"/>
      <c r="O3" s="15"/>
      <c r="P3" s="14">
        <f t="shared" ref="P3:P9" si="0">SUM(H3:O3)</f>
        <v>135</v>
      </c>
      <c r="Q3" s="14" t="s">
        <v>30</v>
      </c>
      <c r="R3" s="14">
        <v>109909</v>
      </c>
      <c r="S3" s="14" t="s">
        <v>31</v>
      </c>
      <c r="T3" s="16" t="s">
        <v>169</v>
      </c>
      <c r="U3" s="16" t="s">
        <v>90</v>
      </c>
      <c r="V3" s="16">
        <v>1010277</v>
      </c>
      <c r="W3" s="16" t="s">
        <v>5036</v>
      </c>
      <c r="X3" s="16" t="s">
        <v>8018</v>
      </c>
    </row>
    <row r="4" spans="1:24">
      <c r="A4" s="15" t="s">
        <v>150</v>
      </c>
      <c r="B4" s="15" t="s">
        <v>57</v>
      </c>
      <c r="C4" s="35" t="s">
        <v>9943</v>
      </c>
      <c r="D4" s="15" t="s">
        <v>56</v>
      </c>
      <c r="E4" s="15" t="s">
        <v>9944</v>
      </c>
      <c r="F4" s="15">
        <v>10.8</v>
      </c>
      <c r="G4" s="37"/>
      <c r="H4" s="15"/>
      <c r="I4" s="15"/>
      <c r="J4" s="35">
        <v>123</v>
      </c>
      <c r="K4" s="35">
        <v>195</v>
      </c>
      <c r="L4" s="15"/>
      <c r="M4" s="15"/>
      <c r="N4" s="15"/>
      <c r="O4" s="15"/>
      <c r="P4" s="14">
        <f t="shared" si="0"/>
        <v>318</v>
      </c>
      <c r="Q4" s="14" t="s">
        <v>30</v>
      </c>
      <c r="R4" s="14">
        <v>109912</v>
      </c>
      <c r="S4" s="14" t="s">
        <v>31</v>
      </c>
      <c r="T4" s="16" t="s">
        <v>169</v>
      </c>
      <c r="U4" s="16" t="s">
        <v>90</v>
      </c>
      <c r="V4" s="16">
        <v>1010278</v>
      </c>
      <c r="W4" s="16" t="s">
        <v>9945</v>
      </c>
      <c r="X4" s="16" t="s">
        <v>8018</v>
      </c>
    </row>
    <row r="5" spans="1:24">
      <c r="A5" s="15" t="s">
        <v>8538</v>
      </c>
      <c r="B5" s="15" t="s">
        <v>57</v>
      </c>
      <c r="C5" s="35" t="s">
        <v>9946</v>
      </c>
      <c r="D5" s="15" t="s">
        <v>56</v>
      </c>
      <c r="E5" s="15" t="s">
        <v>9944</v>
      </c>
      <c r="F5" s="15">
        <v>10.8</v>
      </c>
      <c r="G5" s="37"/>
      <c r="H5" s="15"/>
      <c r="I5" s="15"/>
      <c r="J5" s="15"/>
      <c r="K5" s="35">
        <v>54</v>
      </c>
      <c r="L5" s="15"/>
      <c r="M5" s="15"/>
      <c r="N5" s="15"/>
      <c r="O5" s="15"/>
      <c r="P5" s="14">
        <f t="shared" si="0"/>
        <v>54</v>
      </c>
      <c r="Q5" s="14" t="s">
        <v>30</v>
      </c>
      <c r="R5" s="14">
        <v>109879</v>
      </c>
      <c r="S5" s="14" t="s">
        <v>31</v>
      </c>
      <c r="T5" s="16" t="s">
        <v>169</v>
      </c>
      <c r="U5" s="16" t="s">
        <v>90</v>
      </c>
      <c r="V5" s="16">
        <v>1010279</v>
      </c>
      <c r="W5" s="16" t="s">
        <v>9945</v>
      </c>
      <c r="X5" s="16" t="s">
        <v>8468</v>
      </c>
    </row>
    <row r="6" spans="1:24">
      <c r="A6" s="15" t="s">
        <v>122</v>
      </c>
      <c r="B6" s="15" t="s">
        <v>62</v>
      </c>
      <c r="C6" s="35" t="s">
        <v>9947</v>
      </c>
      <c r="D6" s="15" t="s">
        <v>61</v>
      </c>
      <c r="E6" s="24">
        <v>45693.767361111109</v>
      </c>
      <c r="F6" s="15">
        <v>13</v>
      </c>
      <c r="G6" s="37"/>
      <c r="H6" s="15"/>
      <c r="I6" s="15"/>
      <c r="J6" s="15"/>
      <c r="K6" s="35">
        <v>108</v>
      </c>
      <c r="L6" s="15"/>
      <c r="M6" s="15"/>
      <c r="N6" s="15"/>
      <c r="O6" s="15"/>
      <c r="P6" s="14">
        <f t="shared" si="0"/>
        <v>108</v>
      </c>
      <c r="Q6" s="14" t="s">
        <v>30</v>
      </c>
      <c r="R6" s="14">
        <v>109918</v>
      </c>
      <c r="S6" s="14" t="s">
        <v>31</v>
      </c>
      <c r="T6" s="16" t="s">
        <v>169</v>
      </c>
      <c r="U6" s="16" t="s">
        <v>90</v>
      </c>
      <c r="V6" s="16">
        <v>1010280</v>
      </c>
      <c r="W6" s="16" t="s">
        <v>5036</v>
      </c>
      <c r="X6" s="16" t="s">
        <v>8468</v>
      </c>
    </row>
    <row r="7" spans="1:24">
      <c r="A7" s="15" t="s">
        <v>219</v>
      </c>
      <c r="B7" s="15" t="s">
        <v>75</v>
      </c>
      <c r="C7" s="35" t="s">
        <v>9948</v>
      </c>
      <c r="D7" s="15" t="s">
        <v>74</v>
      </c>
      <c r="E7" s="24">
        <v>45694.534722222219</v>
      </c>
      <c r="F7" s="15">
        <v>15.3</v>
      </c>
      <c r="G7" s="37"/>
      <c r="H7" s="15"/>
      <c r="I7" s="15"/>
      <c r="J7" s="35">
        <v>27</v>
      </c>
      <c r="K7" s="35">
        <v>54</v>
      </c>
      <c r="L7" s="15"/>
      <c r="M7" s="15"/>
      <c r="N7" s="15"/>
      <c r="O7" s="15"/>
      <c r="P7" s="14">
        <f t="shared" si="0"/>
        <v>81</v>
      </c>
      <c r="Q7" s="14" t="s">
        <v>30</v>
      </c>
      <c r="R7" s="14">
        <v>109899</v>
      </c>
      <c r="S7" s="14" t="s">
        <v>31</v>
      </c>
      <c r="T7" s="16" t="s">
        <v>169</v>
      </c>
      <c r="U7" s="16" t="s">
        <v>660</v>
      </c>
      <c r="V7" s="16">
        <v>1010281</v>
      </c>
      <c r="W7" s="16" t="s">
        <v>5106</v>
      </c>
      <c r="X7" s="16" t="s">
        <v>9127</v>
      </c>
    </row>
    <row r="8" spans="1:24">
      <c r="A8" s="15" t="s">
        <v>113</v>
      </c>
      <c r="B8" s="15" t="s">
        <v>65</v>
      </c>
      <c r="C8" s="35" t="s">
        <v>9949</v>
      </c>
      <c r="D8" s="15" t="s">
        <v>64</v>
      </c>
      <c r="E8" s="24" t="s">
        <v>9950</v>
      </c>
      <c r="F8" s="15">
        <v>14.8</v>
      </c>
      <c r="G8" s="37"/>
      <c r="H8" s="15"/>
      <c r="I8" s="15"/>
      <c r="J8" s="15"/>
      <c r="K8" s="15"/>
      <c r="L8" s="35">
        <v>108</v>
      </c>
      <c r="M8" s="15"/>
      <c r="N8" s="15"/>
      <c r="O8" s="15"/>
      <c r="P8" s="14">
        <f t="shared" si="0"/>
        <v>108</v>
      </c>
      <c r="Q8" s="14" t="s">
        <v>30</v>
      </c>
      <c r="R8" s="14">
        <v>109881</v>
      </c>
      <c r="S8" s="23" t="s">
        <v>33</v>
      </c>
      <c r="T8" s="16" t="s">
        <v>469</v>
      </c>
      <c r="U8" s="16" t="s">
        <v>90</v>
      </c>
      <c r="V8" s="16">
        <v>1010283</v>
      </c>
      <c r="W8" s="16" t="s">
        <v>9951</v>
      </c>
      <c r="X8" s="16" t="s">
        <v>8468</v>
      </c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1</v>
      </c>
      <c r="J10" s="11">
        <f t="shared" si="1"/>
        <v>155</v>
      </c>
      <c r="K10" s="11">
        <f t="shared" si="1"/>
        <v>540</v>
      </c>
      <c r="L10" s="11">
        <f t="shared" si="1"/>
        <v>108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804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351"/>
      <c r="C11" s="351"/>
      <c r="D11" s="351"/>
      <c r="E11" s="405"/>
      <c r="F11" s="351"/>
      <c r="G11" s="46"/>
      <c r="H11" s="351"/>
      <c r="I11" s="351"/>
      <c r="J11" s="351"/>
      <c r="K11" s="351"/>
      <c r="L11" s="351"/>
      <c r="M11" s="351"/>
      <c r="N11" s="351"/>
      <c r="O11" s="351"/>
      <c r="P11" s="352"/>
      <c r="Q11" s="352"/>
      <c r="R11" s="352"/>
      <c r="S11" s="352"/>
      <c r="T11" s="354"/>
      <c r="U11" s="354"/>
      <c r="V11" s="354"/>
      <c r="W11" s="354"/>
      <c r="X11" s="354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8468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/>
      <c r="B14" s="1564"/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7113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 t="s">
        <v>9952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809">
        <v>0.5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772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2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152</v>
      </c>
      <c r="B22" s="15" t="s">
        <v>78</v>
      </c>
      <c r="C22" s="35" t="s">
        <v>9953</v>
      </c>
      <c r="D22" s="15" t="s">
        <v>99</v>
      </c>
      <c r="E22" s="24">
        <v>45695.315972222219</v>
      </c>
      <c r="F22" s="15">
        <v>10.8</v>
      </c>
      <c r="G22" s="37"/>
      <c r="H22" s="15"/>
      <c r="I22" s="15"/>
      <c r="J22" s="15"/>
      <c r="K22" s="35">
        <v>161</v>
      </c>
      <c r="L22" s="15"/>
      <c r="M22" s="15"/>
      <c r="N22" s="15"/>
      <c r="O22" s="15"/>
      <c r="P22" s="14">
        <f t="shared" ref="P22:P27" si="2">SUM(H22:O22)</f>
        <v>161</v>
      </c>
      <c r="Q22" s="17" t="s">
        <v>32</v>
      </c>
      <c r="R22" s="14">
        <v>109883</v>
      </c>
      <c r="S22" s="23" t="s">
        <v>33</v>
      </c>
      <c r="T22" s="16" t="s">
        <v>100</v>
      </c>
      <c r="U22" s="16" t="s">
        <v>90</v>
      </c>
      <c r="V22" s="16">
        <v>1010288</v>
      </c>
      <c r="W22" s="16" t="s">
        <v>5008</v>
      </c>
      <c r="X22" s="16" t="s">
        <v>9127</v>
      </c>
    </row>
    <row r="23" spans="1:24">
      <c r="A23" s="15" t="s">
        <v>152</v>
      </c>
      <c r="B23" s="15" t="s">
        <v>78</v>
      </c>
      <c r="C23" s="35" t="s">
        <v>9954</v>
      </c>
      <c r="D23" s="15" t="s">
        <v>99</v>
      </c>
      <c r="E23" s="24">
        <v>45695.315972222219</v>
      </c>
      <c r="F23" s="15">
        <v>10.8</v>
      </c>
      <c r="G23" s="37"/>
      <c r="H23" s="15"/>
      <c r="I23" s="15"/>
      <c r="J23" s="15"/>
      <c r="K23" s="35">
        <v>161</v>
      </c>
      <c r="L23" s="15"/>
      <c r="M23" s="15"/>
      <c r="N23" s="15"/>
      <c r="O23" s="15"/>
      <c r="P23" s="14">
        <f t="shared" si="2"/>
        <v>161</v>
      </c>
      <c r="Q23" s="17" t="s">
        <v>32</v>
      </c>
      <c r="R23" s="14">
        <v>109884</v>
      </c>
      <c r="S23" s="23" t="s">
        <v>33</v>
      </c>
      <c r="T23" s="16" t="s">
        <v>100</v>
      </c>
      <c r="U23" s="16" t="s">
        <v>90</v>
      </c>
      <c r="V23" s="16">
        <v>1010289</v>
      </c>
      <c r="W23" s="16" t="s">
        <v>5008</v>
      </c>
      <c r="X23" s="16" t="s">
        <v>9127</v>
      </c>
    </row>
    <row r="24" spans="1:24">
      <c r="A24" s="15" t="s">
        <v>142</v>
      </c>
      <c r="B24" s="15" t="s">
        <v>72</v>
      </c>
      <c r="C24" s="35" t="s">
        <v>9955</v>
      </c>
      <c r="D24" s="15" t="s">
        <v>71</v>
      </c>
      <c r="E24" s="24">
        <v>45663.711805555555</v>
      </c>
      <c r="F24" s="15">
        <v>14.5</v>
      </c>
      <c r="G24" s="37"/>
      <c r="H24" s="15"/>
      <c r="I24" s="15"/>
      <c r="J24" s="15"/>
      <c r="K24" s="35">
        <v>51</v>
      </c>
      <c r="L24" s="15"/>
      <c r="M24" s="35">
        <v>78</v>
      </c>
      <c r="N24" s="35">
        <v>26</v>
      </c>
      <c r="O24" s="35">
        <v>6</v>
      </c>
      <c r="P24" s="14">
        <f t="shared" si="2"/>
        <v>161</v>
      </c>
      <c r="Q24" s="14" t="s">
        <v>30</v>
      </c>
      <c r="R24" s="14">
        <v>109919</v>
      </c>
      <c r="S24" s="14" t="s">
        <v>31</v>
      </c>
      <c r="T24" s="16" t="s">
        <v>469</v>
      </c>
      <c r="U24" s="16"/>
      <c r="V24" s="16">
        <v>1010290</v>
      </c>
      <c r="W24" s="16" t="s">
        <v>5008</v>
      </c>
      <c r="X24" s="16" t="s">
        <v>8018</v>
      </c>
    </row>
    <row r="25" spans="1:24">
      <c r="A25" s="15" t="s">
        <v>1613</v>
      </c>
      <c r="B25" s="15" t="s">
        <v>1184</v>
      </c>
      <c r="C25" s="35" t="s">
        <v>9956</v>
      </c>
      <c r="D25" s="15" t="s">
        <v>9381</v>
      </c>
      <c r="E25" s="24">
        <v>45695.128472222219</v>
      </c>
      <c r="F25" s="15">
        <v>10.8</v>
      </c>
      <c r="G25" s="37"/>
      <c r="H25" s="15"/>
      <c r="I25" s="15"/>
      <c r="J25" s="15"/>
      <c r="K25" s="15"/>
      <c r="L25" s="35">
        <v>67</v>
      </c>
      <c r="M25" s="35">
        <v>54</v>
      </c>
      <c r="N25" s="35">
        <v>40</v>
      </c>
      <c r="O25" s="15"/>
      <c r="P25" s="14">
        <f t="shared" si="2"/>
        <v>161</v>
      </c>
      <c r="Q25" s="17" t="s">
        <v>32</v>
      </c>
      <c r="R25" s="14">
        <v>109882</v>
      </c>
      <c r="S25" s="23" t="s">
        <v>33</v>
      </c>
      <c r="T25" s="16" t="s">
        <v>100</v>
      </c>
      <c r="U25" s="16" t="s">
        <v>90</v>
      </c>
      <c r="V25" s="16">
        <v>1010291</v>
      </c>
      <c r="W25" s="16" t="s">
        <v>9945</v>
      </c>
      <c r="X25" s="16" t="s">
        <v>8468</v>
      </c>
    </row>
    <row r="26" spans="1:24">
      <c r="A26" s="15" t="s">
        <v>9957</v>
      </c>
      <c r="B26" s="15" t="s">
        <v>78</v>
      </c>
      <c r="C26" s="35" t="s">
        <v>9958</v>
      </c>
      <c r="D26" s="15" t="s">
        <v>99</v>
      </c>
      <c r="E26" s="24">
        <v>45695.315972222219</v>
      </c>
      <c r="F26" s="15">
        <v>10.8</v>
      </c>
      <c r="G26" s="37"/>
      <c r="H26" s="15"/>
      <c r="I26" s="15"/>
      <c r="J26" s="15"/>
      <c r="K26" s="15"/>
      <c r="L26" s="35">
        <v>161</v>
      </c>
      <c r="M26" s="15"/>
      <c r="N26" s="15"/>
      <c r="O26" s="15"/>
      <c r="P26" s="14">
        <f t="shared" si="2"/>
        <v>161</v>
      </c>
      <c r="Q26" s="17" t="s">
        <v>32</v>
      </c>
      <c r="R26" s="14">
        <v>109924</v>
      </c>
      <c r="S26" s="23" t="s">
        <v>33</v>
      </c>
      <c r="T26" s="16" t="s">
        <v>100</v>
      </c>
      <c r="U26" s="16" t="s">
        <v>90</v>
      </c>
      <c r="V26" s="16">
        <v>1010292</v>
      </c>
      <c r="W26" s="16" t="s">
        <v>5008</v>
      </c>
      <c r="X26" s="16" t="s">
        <v>8468</v>
      </c>
    </row>
    <row r="27" spans="1:24">
      <c r="A27" s="15" t="s">
        <v>1192</v>
      </c>
      <c r="B27" s="676" t="s">
        <v>1184</v>
      </c>
      <c r="C27" s="35" t="s">
        <v>9959</v>
      </c>
      <c r="D27" s="15" t="s">
        <v>9960</v>
      </c>
      <c r="E27" s="24">
        <v>45696.510416666664</v>
      </c>
      <c r="F27" s="15">
        <v>11.6</v>
      </c>
      <c r="G27" s="37"/>
      <c r="H27" s="15"/>
      <c r="I27" s="15"/>
      <c r="J27" s="15"/>
      <c r="K27" s="15"/>
      <c r="L27" s="35">
        <v>54</v>
      </c>
      <c r="M27" s="35">
        <v>107</v>
      </c>
      <c r="N27" s="15"/>
      <c r="O27" s="15"/>
      <c r="P27" s="14">
        <f t="shared" si="2"/>
        <v>161</v>
      </c>
      <c r="Q27" s="17" t="s">
        <v>32</v>
      </c>
      <c r="R27" s="14">
        <v>109894</v>
      </c>
      <c r="S27" s="23" t="s">
        <v>33</v>
      </c>
      <c r="T27" s="16" t="s">
        <v>100</v>
      </c>
      <c r="U27" s="16" t="s">
        <v>90</v>
      </c>
      <c r="V27" s="16">
        <v>1010294</v>
      </c>
      <c r="W27" s="16" t="s">
        <v>9945</v>
      </c>
      <c r="X27" s="16" t="s">
        <v>9127</v>
      </c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SUM(H22:H27)</f>
        <v>0</v>
      </c>
      <c r="I28" s="11">
        <f t="shared" si="3"/>
        <v>0</v>
      </c>
      <c r="J28" s="11">
        <f t="shared" si="3"/>
        <v>0</v>
      </c>
      <c r="K28" s="11">
        <f t="shared" si="3"/>
        <v>373</v>
      </c>
      <c r="L28" s="11">
        <f t="shared" si="3"/>
        <v>282</v>
      </c>
      <c r="M28" s="11">
        <f t="shared" si="3"/>
        <v>239</v>
      </c>
      <c r="N28" s="11">
        <f t="shared" si="3"/>
        <v>66</v>
      </c>
      <c r="O28" s="11">
        <f t="shared" si="3"/>
        <v>6</v>
      </c>
      <c r="P28" s="11">
        <f t="shared" si="3"/>
        <v>966</v>
      </c>
      <c r="Q28" s="12"/>
      <c r="R28" s="12"/>
      <c r="S28" s="12"/>
      <c r="T28" s="12"/>
      <c r="U28" s="12"/>
      <c r="V28" s="12"/>
      <c r="W28" s="12"/>
      <c r="X28" s="12"/>
    </row>
    <row r="29" spans="1:24" ht="15.75" customHeight="1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8">
      <c r="A30" s="187" t="s">
        <v>35</v>
      </c>
      <c r="B30" s="186" t="s">
        <v>8468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 t="s">
        <v>100</v>
      </c>
      <c r="B31" s="1564" t="s">
        <v>9853</v>
      </c>
      <c r="C31" s="1564"/>
      <c r="D31" s="242"/>
      <c r="E31" s="41" t="s">
        <v>8995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169</v>
      </c>
      <c r="B32" s="626" t="s">
        <v>7193</v>
      </c>
      <c r="C32" s="4"/>
      <c r="D32" s="242"/>
      <c r="E32" s="4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5" customHeight="1">
      <c r="A33" s="5" t="s">
        <v>42</v>
      </c>
      <c r="B33" s="1772" t="s">
        <v>9961</v>
      </c>
      <c r="C33" s="1772"/>
      <c r="D33" s="1"/>
      <c r="E33" s="1"/>
    </row>
    <row r="34" spans="1:24">
      <c r="A34" s="5" t="s">
        <v>42</v>
      </c>
      <c r="B34" s="1772"/>
      <c r="C34" s="1772"/>
      <c r="D34" s="1"/>
      <c r="E34" s="1"/>
    </row>
    <row r="35" spans="1:24">
      <c r="A35" s="5" t="s">
        <v>43</v>
      </c>
      <c r="B35" s="1772"/>
      <c r="C35" s="1772"/>
      <c r="D35" s="1"/>
      <c r="E35" s="1"/>
    </row>
    <row r="36" spans="1:24" ht="15" customHeight="1">
      <c r="A36" s="5" t="s">
        <v>44</v>
      </c>
      <c r="B36" s="1772" t="s">
        <v>8843</v>
      </c>
      <c r="C36" s="1772"/>
      <c r="D36" s="1"/>
      <c r="E36" s="1"/>
    </row>
    <row r="39" spans="1:24" ht="23.25" customHeight="1">
      <c r="A39" s="1559" t="s">
        <v>205</v>
      </c>
      <c r="B39" s="1559"/>
      <c r="C39" s="1559"/>
      <c r="D39" s="1559"/>
      <c r="E39" s="1559"/>
      <c r="F39" s="1559"/>
      <c r="G39" s="7"/>
      <c r="H39" s="1559" t="s">
        <v>772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2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15" t="s">
        <v>105</v>
      </c>
      <c r="B41" s="15" t="s">
        <v>78</v>
      </c>
      <c r="C41" s="35" t="s">
        <v>9962</v>
      </c>
      <c r="D41" s="15" t="s">
        <v>99</v>
      </c>
      <c r="E41" s="24">
        <v>45695.315972222219</v>
      </c>
      <c r="F41" s="15">
        <v>10.8</v>
      </c>
      <c r="G41" s="37" t="s">
        <v>160</v>
      </c>
      <c r="H41" s="15"/>
      <c r="I41" s="15"/>
      <c r="J41" s="15"/>
      <c r="K41" s="15"/>
      <c r="L41" s="35">
        <v>107</v>
      </c>
      <c r="M41" s="15">
        <v>0</v>
      </c>
      <c r="N41" s="35">
        <v>54</v>
      </c>
      <c r="O41" s="15"/>
      <c r="P41" s="14">
        <f t="shared" ref="P41:P46" si="4">SUM(H41:O41)</f>
        <v>161</v>
      </c>
      <c r="Q41" s="17" t="s">
        <v>32</v>
      </c>
      <c r="R41" s="14">
        <v>109886</v>
      </c>
      <c r="S41" s="23" t="s">
        <v>33</v>
      </c>
      <c r="T41" s="16" t="s">
        <v>100</v>
      </c>
      <c r="U41" s="16" t="s">
        <v>90</v>
      </c>
      <c r="V41" s="16">
        <v>1010298</v>
      </c>
      <c r="W41" s="16" t="s">
        <v>5008</v>
      </c>
      <c r="X41" s="16" t="s">
        <v>9127</v>
      </c>
    </row>
    <row r="42" spans="1:24">
      <c r="A42" s="15" t="s">
        <v>105</v>
      </c>
      <c r="B42" s="15" t="s">
        <v>78</v>
      </c>
      <c r="C42" s="35" t="s">
        <v>9963</v>
      </c>
      <c r="D42" s="15" t="s">
        <v>99</v>
      </c>
      <c r="E42" s="24">
        <v>45695.315972222219</v>
      </c>
      <c r="F42" s="15">
        <v>10.8</v>
      </c>
      <c r="G42" s="37" t="s">
        <v>160</v>
      </c>
      <c r="H42" s="15"/>
      <c r="I42" s="15"/>
      <c r="J42" s="15"/>
      <c r="K42" s="15"/>
      <c r="L42" s="35">
        <v>81</v>
      </c>
      <c r="M42" s="35">
        <v>80</v>
      </c>
      <c r="N42" s="15"/>
      <c r="O42" s="15"/>
      <c r="P42" s="14">
        <f t="shared" si="4"/>
        <v>161</v>
      </c>
      <c r="Q42" s="17" t="s">
        <v>32</v>
      </c>
      <c r="R42" s="14">
        <v>109887</v>
      </c>
      <c r="S42" s="23" t="s">
        <v>33</v>
      </c>
      <c r="T42" s="16" t="s">
        <v>100</v>
      </c>
      <c r="U42" s="16" t="s">
        <v>90</v>
      </c>
      <c r="V42" s="16">
        <v>1010299</v>
      </c>
      <c r="W42" s="16" t="s">
        <v>5008</v>
      </c>
      <c r="X42" s="16" t="s">
        <v>9127</v>
      </c>
    </row>
    <row r="43" spans="1:24">
      <c r="A43" s="224" t="s">
        <v>558</v>
      </c>
      <c r="B43" s="15" t="s">
        <v>92</v>
      </c>
      <c r="C43" s="35" t="s">
        <v>9964</v>
      </c>
      <c r="D43" s="15" t="s">
        <v>159</v>
      </c>
      <c r="E43" s="24">
        <v>45694.041666666664</v>
      </c>
      <c r="F43" s="15">
        <v>10.3</v>
      </c>
      <c r="G43" s="37"/>
      <c r="H43" s="15"/>
      <c r="I43" s="15"/>
      <c r="J43" s="15"/>
      <c r="K43" s="15"/>
      <c r="L43" s="35">
        <v>54</v>
      </c>
      <c r="M43" s="35">
        <v>54</v>
      </c>
      <c r="N43" s="35">
        <v>44</v>
      </c>
      <c r="O43" s="272">
        <v>9</v>
      </c>
      <c r="P43" s="14">
        <f t="shared" si="4"/>
        <v>161</v>
      </c>
      <c r="Q43" s="17" t="s">
        <v>32</v>
      </c>
      <c r="R43" s="14">
        <v>109893</v>
      </c>
      <c r="S43" s="23" t="s">
        <v>33</v>
      </c>
      <c r="T43" s="16" t="s">
        <v>161</v>
      </c>
      <c r="U43" s="16" t="s">
        <v>90</v>
      </c>
      <c r="V43" s="16">
        <v>1010300</v>
      </c>
      <c r="W43" s="16" t="s">
        <v>5036</v>
      </c>
      <c r="X43" s="16" t="s">
        <v>8468</v>
      </c>
    </row>
    <row r="44" spans="1:24">
      <c r="A44" s="15" t="s">
        <v>152</v>
      </c>
      <c r="B44" s="15" t="s">
        <v>78</v>
      </c>
      <c r="C44" s="35" t="s">
        <v>9965</v>
      </c>
      <c r="D44" s="15" t="s">
        <v>932</v>
      </c>
      <c r="E44" s="24">
        <v>45695.048611111109</v>
      </c>
      <c r="F44" s="15">
        <v>10.3</v>
      </c>
      <c r="G44" s="37"/>
      <c r="H44" s="15"/>
      <c r="I44" s="15"/>
      <c r="J44" s="15"/>
      <c r="K44" s="35">
        <v>161</v>
      </c>
      <c r="L44" s="15"/>
      <c r="M44" s="15"/>
      <c r="N44" s="15"/>
      <c r="O44" s="15"/>
      <c r="P44" s="14">
        <f t="shared" si="4"/>
        <v>161</v>
      </c>
      <c r="Q44" s="17" t="s">
        <v>32</v>
      </c>
      <c r="R44" s="14">
        <v>109885</v>
      </c>
      <c r="S44" s="23" t="s">
        <v>33</v>
      </c>
      <c r="T44" s="16" t="s">
        <v>161</v>
      </c>
      <c r="U44" s="16" t="s">
        <v>90</v>
      </c>
      <c r="V44" s="16">
        <v>1010301</v>
      </c>
      <c r="W44" s="16" t="s">
        <v>5039</v>
      </c>
      <c r="X44" s="16" t="s">
        <v>9127</v>
      </c>
    </row>
    <row r="45" spans="1:24">
      <c r="A45" s="15" t="s">
        <v>120</v>
      </c>
      <c r="B45" s="15" t="s">
        <v>92</v>
      </c>
      <c r="C45" s="35" t="s">
        <v>9966</v>
      </c>
      <c r="D45" s="15" t="s">
        <v>159</v>
      </c>
      <c r="E45" s="24">
        <v>45694.041666666664</v>
      </c>
      <c r="F45" s="15">
        <v>10.3</v>
      </c>
      <c r="G45" s="37" t="s">
        <v>740</v>
      </c>
      <c r="H45" s="15"/>
      <c r="I45" s="15"/>
      <c r="J45" s="15"/>
      <c r="K45" s="15"/>
      <c r="L45" s="35">
        <v>53</v>
      </c>
      <c r="M45" s="35">
        <v>108</v>
      </c>
      <c r="N45" s="15"/>
      <c r="O45" s="15"/>
      <c r="P45" s="14">
        <f t="shared" si="4"/>
        <v>161</v>
      </c>
      <c r="Q45" s="17" t="s">
        <v>32</v>
      </c>
      <c r="R45" s="14">
        <v>109917</v>
      </c>
      <c r="S45" s="23" t="s">
        <v>33</v>
      </c>
      <c r="T45" s="16" t="s">
        <v>161</v>
      </c>
      <c r="U45" s="16" t="s">
        <v>90</v>
      </c>
      <c r="V45" s="16">
        <v>1010302</v>
      </c>
      <c r="W45" s="16" t="s">
        <v>5036</v>
      </c>
      <c r="X45" s="16" t="s">
        <v>8018</v>
      </c>
    </row>
    <row r="46" spans="1:24">
      <c r="A46" s="15"/>
      <c r="B46" s="15"/>
      <c r="C46" s="15"/>
      <c r="D46" s="15"/>
      <c r="E46" s="24"/>
      <c r="F46" s="15"/>
      <c r="G46" s="37"/>
      <c r="H46" s="15"/>
      <c r="I46" s="15"/>
      <c r="J46" s="15"/>
      <c r="K46" s="15"/>
      <c r="L46" s="15"/>
      <c r="M46" s="15"/>
      <c r="N46" s="15"/>
      <c r="O46" s="15"/>
      <c r="P46" s="14">
        <f t="shared" si="4"/>
        <v>0</v>
      </c>
      <c r="Q46" s="44"/>
      <c r="R46" s="14"/>
      <c r="S46" s="14"/>
      <c r="T46" s="16"/>
      <c r="U46" s="16"/>
      <c r="V46" s="16"/>
      <c r="W46" s="16"/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5">SUM(H41:H46)</f>
        <v>0</v>
      </c>
      <c r="I47" s="11">
        <f t="shared" si="5"/>
        <v>0</v>
      </c>
      <c r="J47" s="11">
        <f t="shared" si="5"/>
        <v>0</v>
      </c>
      <c r="K47" s="11">
        <f t="shared" si="5"/>
        <v>161</v>
      </c>
      <c r="L47" s="11">
        <f t="shared" si="5"/>
        <v>295</v>
      </c>
      <c r="M47" s="11">
        <f t="shared" si="5"/>
        <v>242</v>
      </c>
      <c r="N47" s="11">
        <f t="shared" si="5"/>
        <v>98</v>
      </c>
      <c r="O47" s="11">
        <f t="shared" si="5"/>
        <v>9</v>
      </c>
      <c r="P47" s="11">
        <f t="shared" si="5"/>
        <v>805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5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5" ht="18">
      <c r="A50" s="187" t="s">
        <v>35</v>
      </c>
      <c r="B50" s="186" t="s">
        <v>8468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5">
      <c r="A51" s="4" t="s">
        <v>473</v>
      </c>
      <c r="B51" s="1564" t="s">
        <v>7194</v>
      </c>
      <c r="C51" s="1564"/>
      <c r="D51" s="242"/>
      <c r="E51" s="41" t="s">
        <v>8995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5">
      <c r="A52" s="4" t="s">
        <v>100</v>
      </c>
      <c r="B52" s="626" t="s">
        <v>7193</v>
      </c>
      <c r="C52" s="4"/>
      <c r="D52" s="242"/>
      <c r="E52" s="4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5" ht="15" customHeight="1">
      <c r="A53" s="5" t="s">
        <v>42</v>
      </c>
      <c r="B53" s="1772" t="s">
        <v>3097</v>
      </c>
      <c r="C53" s="1772"/>
      <c r="D53" s="1"/>
      <c r="E53" s="1"/>
    </row>
    <row r="54" spans="1:25">
      <c r="A54" s="5" t="s">
        <v>42</v>
      </c>
      <c r="B54" s="1772"/>
      <c r="C54" s="1772"/>
    </row>
    <row r="55" spans="1:25" ht="15" customHeight="1">
      <c r="A55" s="5" t="s">
        <v>43</v>
      </c>
      <c r="B55" s="1772" t="s">
        <v>9967</v>
      </c>
      <c r="C55" s="1772"/>
      <c r="D55" s="1"/>
      <c r="E55" s="1"/>
    </row>
    <row r="56" spans="1:25">
      <c r="A56" s="5" t="s">
        <v>44</v>
      </c>
      <c r="B56" s="1809">
        <v>0.625</v>
      </c>
      <c r="C56" s="1772"/>
      <c r="D56" s="1"/>
      <c r="E56" s="1"/>
    </row>
    <row r="60" spans="1:25" ht="23.25" customHeight="1">
      <c r="A60" s="1559" t="s">
        <v>155</v>
      </c>
      <c r="B60" s="1559"/>
      <c r="C60" s="1559"/>
      <c r="D60" s="1559"/>
      <c r="E60" s="1559"/>
      <c r="F60" s="1559"/>
      <c r="G60" s="7"/>
      <c r="H60" s="1559" t="s">
        <v>9968</v>
      </c>
      <c r="I60" s="1559"/>
      <c r="J60" s="1559"/>
      <c r="K60" s="1559"/>
      <c r="L60" s="1559"/>
      <c r="M60" s="1559"/>
      <c r="N60" s="1559"/>
      <c r="O60" s="1559"/>
      <c r="P60" s="1559"/>
      <c r="Q60" s="1741" t="s">
        <v>2</v>
      </c>
      <c r="R60" s="1742"/>
      <c r="S60" s="1742"/>
      <c r="T60" s="1742"/>
      <c r="U60" s="1742"/>
      <c r="V60" s="1742"/>
      <c r="W60" s="1742"/>
      <c r="X60" s="1742"/>
    </row>
    <row r="61" spans="1:25" ht="26.25">
      <c r="A61" s="8" t="s">
        <v>3</v>
      </c>
      <c r="B61" s="8" t="s">
        <v>4</v>
      </c>
      <c r="C61" s="8" t="s">
        <v>5</v>
      </c>
      <c r="D61" s="8" t="s">
        <v>6</v>
      </c>
      <c r="E61" s="8" t="s">
        <v>7</v>
      </c>
      <c r="F61" s="8" t="s">
        <v>8</v>
      </c>
      <c r="G61" s="33" t="s">
        <v>10</v>
      </c>
      <c r="H61" s="9" t="s">
        <v>11</v>
      </c>
      <c r="I61" s="9" t="s">
        <v>12</v>
      </c>
      <c r="J61" s="9" t="s">
        <v>13</v>
      </c>
      <c r="K61" s="9" t="s">
        <v>14</v>
      </c>
      <c r="L61" s="9" t="s">
        <v>15</v>
      </c>
      <c r="M61" s="9" t="s">
        <v>16</v>
      </c>
      <c r="N61" s="9" t="s">
        <v>17</v>
      </c>
      <c r="O61" s="10" t="s">
        <v>18</v>
      </c>
      <c r="P61" s="8" t="s">
        <v>19</v>
      </c>
      <c r="Q61" s="8" t="s">
        <v>20</v>
      </c>
      <c r="R61" s="8" t="s">
        <v>9</v>
      </c>
      <c r="S61" s="8" t="s">
        <v>21</v>
      </c>
      <c r="T61" s="8" t="s">
        <v>24</v>
      </c>
      <c r="U61" s="8" t="s">
        <v>25</v>
      </c>
      <c r="V61" s="8" t="s">
        <v>26</v>
      </c>
      <c r="W61" s="8" t="s">
        <v>27</v>
      </c>
      <c r="X61" s="8" t="s">
        <v>28</v>
      </c>
    </row>
    <row r="62" spans="1:25">
      <c r="A62" s="15" t="s">
        <v>1141</v>
      </c>
      <c r="B62" s="15" t="s">
        <v>92</v>
      </c>
      <c r="C62" s="35" t="s">
        <v>9969</v>
      </c>
      <c r="D62" s="15" t="s">
        <v>9970</v>
      </c>
      <c r="E62" s="24">
        <v>45694.125</v>
      </c>
      <c r="F62" s="15">
        <v>14.5</v>
      </c>
      <c r="G62" s="677" t="s">
        <v>740</v>
      </c>
      <c r="H62" s="15"/>
      <c r="I62" s="15"/>
      <c r="J62" s="15"/>
      <c r="K62" s="15"/>
      <c r="L62" s="35">
        <v>53</v>
      </c>
      <c r="M62" s="35">
        <v>54</v>
      </c>
      <c r="N62" s="35">
        <v>54</v>
      </c>
      <c r="O62" s="15"/>
      <c r="P62" s="14">
        <f>SUM(H62:O62)</f>
        <v>161</v>
      </c>
      <c r="Q62" s="17" t="s">
        <v>32</v>
      </c>
      <c r="R62" s="14">
        <v>109915</v>
      </c>
      <c r="S62" s="23" t="s">
        <v>33</v>
      </c>
      <c r="T62" s="16" t="s">
        <v>9880</v>
      </c>
      <c r="U62" s="16" t="s">
        <v>90</v>
      </c>
      <c r="V62" s="16">
        <v>1010308</v>
      </c>
      <c r="W62" s="16" t="s">
        <v>9971</v>
      </c>
      <c r="X62" s="16" t="s">
        <v>8018</v>
      </c>
    </row>
    <row r="63" spans="1:25">
      <c r="A63" s="15" t="s">
        <v>1141</v>
      </c>
      <c r="B63" s="15" t="s">
        <v>92</v>
      </c>
      <c r="C63" s="35" t="s">
        <v>9972</v>
      </c>
      <c r="D63" s="15" t="s">
        <v>9970</v>
      </c>
      <c r="E63" s="24">
        <v>45694.125</v>
      </c>
      <c r="F63" s="15">
        <v>14.5</v>
      </c>
      <c r="G63" s="677" t="s">
        <v>740</v>
      </c>
      <c r="H63" s="15"/>
      <c r="I63" s="15"/>
      <c r="J63" s="15"/>
      <c r="K63" s="15"/>
      <c r="L63" s="35">
        <v>107</v>
      </c>
      <c r="M63" s="35">
        <v>54</v>
      </c>
      <c r="N63" s="15"/>
      <c r="O63" s="15"/>
      <c r="P63" s="14">
        <f>SUM(H63:O63)</f>
        <v>161</v>
      </c>
      <c r="Q63" s="17" t="s">
        <v>32</v>
      </c>
      <c r="R63" s="14">
        <v>109916</v>
      </c>
      <c r="S63" s="23" t="s">
        <v>33</v>
      </c>
      <c r="T63" s="16" t="s">
        <v>9880</v>
      </c>
      <c r="U63" s="16" t="s">
        <v>90</v>
      </c>
      <c r="V63" s="16">
        <v>1010309</v>
      </c>
      <c r="W63" s="16" t="s">
        <v>9971</v>
      </c>
      <c r="X63" s="16" t="s">
        <v>8018</v>
      </c>
    </row>
    <row r="64" spans="1:25">
      <c r="A64" s="15" t="s">
        <v>9888</v>
      </c>
      <c r="B64" s="678" t="s">
        <v>4816</v>
      </c>
      <c r="C64" s="35" t="s">
        <v>9973</v>
      </c>
      <c r="D64" s="15" t="s">
        <v>5381</v>
      </c>
      <c r="E64" s="24">
        <v>45693.600694444445</v>
      </c>
      <c r="F64" s="15">
        <v>14.5</v>
      </c>
      <c r="G64" s="37" t="s">
        <v>740</v>
      </c>
      <c r="H64" s="15"/>
      <c r="I64" s="15"/>
      <c r="J64" s="15"/>
      <c r="K64" s="15"/>
      <c r="L64" s="35">
        <v>81</v>
      </c>
      <c r="M64" s="35">
        <v>80</v>
      </c>
      <c r="N64" s="15"/>
      <c r="O64" s="15"/>
      <c r="P64" s="14">
        <f>SUM(H64:O64)</f>
        <v>161</v>
      </c>
      <c r="Q64" s="17" t="s">
        <v>32</v>
      </c>
      <c r="R64" s="14">
        <v>109895</v>
      </c>
      <c r="S64" s="23" t="s">
        <v>33</v>
      </c>
      <c r="T64" s="16" t="s">
        <v>9880</v>
      </c>
      <c r="U64" s="16" t="s">
        <v>90</v>
      </c>
      <c r="V64" s="16">
        <v>1010310</v>
      </c>
      <c r="W64" s="16" t="s">
        <v>9971</v>
      </c>
      <c r="X64" s="16" t="s">
        <v>8468</v>
      </c>
      <c r="Y64" s="16" t="s">
        <v>9974</v>
      </c>
    </row>
    <row r="65" spans="1:24">
      <c r="A65" s="15" t="s">
        <v>9957</v>
      </c>
      <c r="B65" s="15" t="s">
        <v>92</v>
      </c>
      <c r="C65" s="35" t="s">
        <v>9975</v>
      </c>
      <c r="D65" s="15" t="s">
        <v>9970</v>
      </c>
      <c r="E65" s="24">
        <v>45694.125</v>
      </c>
      <c r="F65" s="15">
        <v>14.5</v>
      </c>
      <c r="G65" s="677" t="s">
        <v>9976</v>
      </c>
      <c r="H65" s="15"/>
      <c r="I65" s="15"/>
      <c r="J65" s="15"/>
      <c r="K65" s="15"/>
      <c r="L65" s="35">
        <v>80</v>
      </c>
      <c r="M65" s="35">
        <v>27</v>
      </c>
      <c r="N65" s="15">
        <v>54</v>
      </c>
      <c r="O65" s="15"/>
      <c r="P65" s="14">
        <f>SUM(H65:O65)</f>
        <v>161</v>
      </c>
      <c r="Q65" s="17" t="s">
        <v>32</v>
      </c>
      <c r="R65" s="14">
        <v>109902</v>
      </c>
      <c r="S65" s="23" t="s">
        <v>33</v>
      </c>
      <c r="T65" s="16" t="s">
        <v>9880</v>
      </c>
      <c r="U65" s="16" t="s">
        <v>90</v>
      </c>
      <c r="V65" s="16">
        <v>1010313</v>
      </c>
      <c r="W65" s="16" t="s">
        <v>9971</v>
      </c>
      <c r="X65" s="16" t="s">
        <v>8468</v>
      </c>
    </row>
    <row r="66" spans="1:24">
      <c r="A66" s="15" t="s">
        <v>1303</v>
      </c>
      <c r="B66" s="15" t="s">
        <v>92</v>
      </c>
      <c r="C66" s="35" t="s">
        <v>9977</v>
      </c>
      <c r="D66" s="15" t="s">
        <v>9970</v>
      </c>
      <c r="E66" s="24">
        <v>45694.125</v>
      </c>
      <c r="F66" s="15">
        <v>14.5</v>
      </c>
      <c r="G66" s="37"/>
      <c r="H66" s="15"/>
      <c r="I66" s="15"/>
      <c r="J66" s="15"/>
      <c r="K66" s="15"/>
      <c r="L66" s="35">
        <v>107</v>
      </c>
      <c r="M66" s="35">
        <v>54</v>
      </c>
      <c r="N66" s="15"/>
      <c r="O66" s="15"/>
      <c r="P66" s="14">
        <f>SUM(H66:O66)</f>
        <v>161</v>
      </c>
      <c r="Q66" s="17" t="s">
        <v>32</v>
      </c>
      <c r="R66" s="14">
        <v>109914</v>
      </c>
      <c r="S66" s="23" t="s">
        <v>33</v>
      </c>
      <c r="T66" s="16" t="s">
        <v>9880</v>
      </c>
      <c r="U66" s="16" t="s">
        <v>90</v>
      </c>
      <c r="V66" s="16">
        <v>1010311</v>
      </c>
      <c r="W66" s="16" t="s">
        <v>9971</v>
      </c>
      <c r="X66" s="16" t="s">
        <v>8018</v>
      </c>
    </row>
    <row r="67" spans="1:24">
      <c r="A67" s="15"/>
      <c r="B67" s="15"/>
      <c r="C67" s="15"/>
      <c r="D67" s="15"/>
      <c r="E67" s="15"/>
      <c r="F67" s="15"/>
      <c r="G67" s="37"/>
      <c r="H67" s="15"/>
      <c r="I67" s="15"/>
      <c r="J67" s="15"/>
      <c r="K67" s="15"/>
      <c r="L67" s="15"/>
      <c r="M67" s="15"/>
      <c r="N67" s="15"/>
      <c r="O67" s="15"/>
      <c r="P67" s="14"/>
      <c r="Q67" s="14"/>
      <c r="R67" s="14"/>
      <c r="S67" s="14"/>
      <c r="T67" s="16"/>
      <c r="U67" s="16"/>
      <c r="V67" s="16"/>
      <c r="W67" s="16"/>
      <c r="X67" s="16"/>
    </row>
    <row r="68" spans="1:24">
      <c r="A68" s="11" t="s">
        <v>19</v>
      </c>
      <c r="B68" s="7"/>
      <c r="C68" s="7"/>
      <c r="D68" s="7"/>
      <c r="E68" s="11"/>
      <c r="F68" s="7"/>
      <c r="G68" s="7"/>
      <c r="H68" s="11">
        <f t="shared" ref="H68:P68" si="6">SUM(H62:H67)</f>
        <v>0</v>
      </c>
      <c r="I68" s="11">
        <f t="shared" si="6"/>
        <v>0</v>
      </c>
      <c r="J68" s="11">
        <f t="shared" si="6"/>
        <v>0</v>
      </c>
      <c r="K68" s="11">
        <f t="shared" si="6"/>
        <v>0</v>
      </c>
      <c r="L68" s="11">
        <f t="shared" si="6"/>
        <v>428</v>
      </c>
      <c r="M68" s="11">
        <f t="shared" si="6"/>
        <v>269</v>
      </c>
      <c r="N68" s="11">
        <f t="shared" si="6"/>
        <v>108</v>
      </c>
      <c r="O68" s="11">
        <f t="shared" si="6"/>
        <v>0</v>
      </c>
      <c r="P68" s="11">
        <f t="shared" si="6"/>
        <v>805</v>
      </c>
      <c r="Q68" s="12"/>
      <c r="R68" s="12"/>
      <c r="S68" s="12"/>
      <c r="T68" s="12"/>
      <c r="U68" s="12"/>
      <c r="V68" s="12"/>
      <c r="W68" s="12"/>
      <c r="X68" s="12"/>
    </row>
    <row r="69" spans="1:24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166" t="s">
        <v>34</v>
      </c>
      <c r="B70" s="1562"/>
      <c r="C70" s="1562"/>
      <c r="D70" s="1562"/>
      <c r="E70" s="1"/>
      <c r="F70" s="1"/>
      <c r="G70" s="1"/>
      <c r="H70" s="1"/>
      <c r="I70" s="1"/>
      <c r="J70" s="1563"/>
      <c r="K70" s="1563"/>
      <c r="L70" s="156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 ht="18">
      <c r="A71" s="187" t="s">
        <v>35</v>
      </c>
      <c r="B71" s="186" t="s">
        <v>8468</v>
      </c>
      <c r="C71" s="239" t="s">
        <v>37</v>
      </c>
      <c r="D71" s="24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4"/>
      <c r="B72" s="1564"/>
      <c r="C72" s="1564"/>
      <c r="D72" s="242"/>
      <c r="E72" s="41" t="s">
        <v>8995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5" t="s">
        <v>42</v>
      </c>
      <c r="B73" s="1772"/>
      <c r="C73" s="1772"/>
      <c r="D73" s="1"/>
      <c r="E73" s="1"/>
    </row>
    <row r="74" spans="1:24">
      <c r="A74" s="5" t="s">
        <v>42</v>
      </c>
      <c r="B74" s="1772"/>
      <c r="C74" s="1772"/>
    </row>
    <row r="75" spans="1:24">
      <c r="A75" s="5" t="s">
        <v>43</v>
      </c>
      <c r="B75" s="1772"/>
      <c r="C75" s="1772"/>
      <c r="D75" s="1"/>
      <c r="E75" s="1"/>
    </row>
    <row r="76" spans="1:24">
      <c r="A76" s="5" t="s">
        <v>44</v>
      </c>
      <c r="B76" s="1772"/>
      <c r="C76" s="1772"/>
      <c r="D76" s="1"/>
      <c r="E76" s="1"/>
    </row>
    <row r="79" spans="1:24" ht="23.25" customHeight="1">
      <c r="A79" s="1559" t="s">
        <v>83</v>
      </c>
      <c r="B79" s="1559"/>
      <c r="C79" s="1559"/>
      <c r="D79" s="1559"/>
      <c r="E79" s="1559"/>
      <c r="F79" s="1559"/>
      <c r="G79" s="7"/>
      <c r="H79" s="1559" t="s">
        <v>9968</v>
      </c>
      <c r="I79" s="1559"/>
      <c r="J79" s="1559"/>
      <c r="K79" s="1559"/>
      <c r="L79" s="1559"/>
      <c r="M79" s="1559"/>
      <c r="N79" s="1559"/>
      <c r="O79" s="1559"/>
      <c r="P79" s="1559"/>
      <c r="Q79" s="1741" t="s">
        <v>2</v>
      </c>
      <c r="R79" s="1742"/>
      <c r="S79" s="1742"/>
      <c r="T79" s="1742"/>
      <c r="U79" s="1742"/>
      <c r="V79" s="1742"/>
      <c r="W79" s="1742"/>
      <c r="X79" s="1742"/>
    </row>
    <row r="80" spans="1:24" ht="26.25">
      <c r="A80" s="8" t="s">
        <v>3</v>
      </c>
      <c r="B80" s="8" t="s">
        <v>4</v>
      </c>
      <c r="C80" s="8" t="s">
        <v>5</v>
      </c>
      <c r="D80" s="8" t="s">
        <v>6</v>
      </c>
      <c r="E80" s="8" t="s">
        <v>7</v>
      </c>
      <c r="F80" s="8" t="s">
        <v>8</v>
      </c>
      <c r="G80" s="33" t="s">
        <v>10</v>
      </c>
      <c r="H80" s="9" t="s">
        <v>11</v>
      </c>
      <c r="I80" s="9" t="s">
        <v>12</v>
      </c>
      <c r="J80" s="9" t="s">
        <v>13</v>
      </c>
      <c r="K80" s="9" t="s">
        <v>14</v>
      </c>
      <c r="L80" s="9" t="s">
        <v>15</v>
      </c>
      <c r="M80" s="9" t="s">
        <v>16</v>
      </c>
      <c r="N80" s="9" t="s">
        <v>17</v>
      </c>
      <c r="O80" s="10" t="s">
        <v>18</v>
      </c>
      <c r="P80" s="8" t="s">
        <v>19</v>
      </c>
      <c r="Q80" s="8" t="s">
        <v>20</v>
      </c>
      <c r="R80" s="8" t="s">
        <v>9</v>
      </c>
      <c r="S80" s="8" t="s">
        <v>21</v>
      </c>
      <c r="T80" s="8" t="s">
        <v>24</v>
      </c>
      <c r="U80" s="8" t="s">
        <v>25</v>
      </c>
      <c r="V80" s="8" t="s">
        <v>26</v>
      </c>
      <c r="W80" s="8" t="s">
        <v>27</v>
      </c>
      <c r="X80" s="8" t="s">
        <v>28</v>
      </c>
    </row>
    <row r="81" spans="1:24">
      <c r="A81" s="15" t="s">
        <v>105</v>
      </c>
      <c r="B81" s="15" t="s">
        <v>78</v>
      </c>
      <c r="C81" s="35" t="s">
        <v>9978</v>
      </c>
      <c r="D81" s="15" t="s">
        <v>521</v>
      </c>
      <c r="E81" s="24">
        <v>45693.597222222219</v>
      </c>
      <c r="F81" s="15">
        <v>13.5</v>
      </c>
      <c r="G81" s="37" t="s">
        <v>160</v>
      </c>
      <c r="H81" s="15"/>
      <c r="I81" s="15"/>
      <c r="J81" s="15"/>
      <c r="K81" s="15"/>
      <c r="L81" s="35">
        <v>81</v>
      </c>
      <c r="M81" s="35">
        <v>80</v>
      </c>
      <c r="N81" s="15"/>
      <c r="O81" s="15"/>
      <c r="P81" s="14">
        <v>161</v>
      </c>
      <c r="Q81" s="17" t="s">
        <v>32</v>
      </c>
      <c r="R81" s="14">
        <v>109889</v>
      </c>
      <c r="S81" s="23" t="s">
        <v>33</v>
      </c>
      <c r="T81" s="16" t="s">
        <v>9880</v>
      </c>
      <c r="U81" s="16" t="s">
        <v>90</v>
      </c>
      <c r="V81" s="16">
        <v>1010314</v>
      </c>
      <c r="W81" s="16"/>
      <c r="X81" s="16" t="s">
        <v>9127</v>
      </c>
    </row>
    <row r="82" spans="1:24">
      <c r="A82" s="15" t="s">
        <v>114</v>
      </c>
      <c r="B82" s="15" t="s">
        <v>78</v>
      </c>
      <c r="C82" s="35" t="s">
        <v>9979</v>
      </c>
      <c r="D82" s="15" t="s">
        <v>521</v>
      </c>
      <c r="E82" s="24">
        <v>45693.597222222219</v>
      </c>
      <c r="F82" s="15">
        <v>13.5</v>
      </c>
      <c r="G82" s="37" t="s">
        <v>160</v>
      </c>
      <c r="H82" s="15"/>
      <c r="I82" s="15"/>
      <c r="J82" s="15"/>
      <c r="K82" s="15"/>
      <c r="L82" s="35">
        <v>81</v>
      </c>
      <c r="M82" s="272">
        <v>53</v>
      </c>
      <c r="N82" s="15">
        <v>24</v>
      </c>
      <c r="O82" s="272">
        <v>3</v>
      </c>
      <c r="P82" s="14">
        <v>161</v>
      </c>
      <c r="Q82" s="17" t="s">
        <v>32</v>
      </c>
      <c r="R82" s="14">
        <v>109890</v>
      </c>
      <c r="S82" s="23" t="s">
        <v>33</v>
      </c>
      <c r="T82" s="16" t="s">
        <v>9880</v>
      </c>
      <c r="U82" s="16" t="s">
        <v>90</v>
      </c>
      <c r="V82" s="16">
        <v>1010315</v>
      </c>
      <c r="W82" s="16"/>
      <c r="X82" s="16" t="s">
        <v>9127</v>
      </c>
    </row>
    <row r="83" spans="1:24">
      <c r="A83" s="15" t="s">
        <v>86</v>
      </c>
      <c r="B83" s="15" t="s">
        <v>92</v>
      </c>
      <c r="C83" s="35" t="s">
        <v>9980</v>
      </c>
      <c r="D83" s="15" t="s">
        <v>9970</v>
      </c>
      <c r="E83" s="24">
        <v>45694.125</v>
      </c>
      <c r="F83" s="15">
        <v>14.5</v>
      </c>
      <c r="G83" s="37" t="s">
        <v>160</v>
      </c>
      <c r="H83" s="15"/>
      <c r="I83" s="15"/>
      <c r="J83" s="15"/>
      <c r="K83" s="35">
        <v>10</v>
      </c>
      <c r="L83" s="35">
        <v>124</v>
      </c>
      <c r="M83" s="15">
        <v>27</v>
      </c>
      <c r="N83" s="15"/>
      <c r="O83" s="15"/>
      <c r="P83" s="14">
        <v>161</v>
      </c>
      <c r="Q83" s="17" t="s">
        <v>32</v>
      </c>
      <c r="R83" s="14">
        <v>109891</v>
      </c>
      <c r="S83" s="23" t="s">
        <v>33</v>
      </c>
      <c r="T83" s="16" t="s">
        <v>9880</v>
      </c>
      <c r="U83" s="16" t="s">
        <v>90</v>
      </c>
      <c r="V83" s="16">
        <v>1010316</v>
      </c>
      <c r="W83" s="16"/>
      <c r="X83" s="16" t="s">
        <v>9127</v>
      </c>
    </row>
    <row r="84" spans="1:24">
      <c r="A84" s="15" t="s">
        <v>119</v>
      </c>
      <c r="B84" s="15" t="s">
        <v>92</v>
      </c>
      <c r="C84" s="35" t="s">
        <v>9981</v>
      </c>
      <c r="D84" s="15" t="s">
        <v>9970</v>
      </c>
      <c r="E84" s="24">
        <v>45694.125</v>
      </c>
      <c r="F84" s="15">
        <v>14.5</v>
      </c>
      <c r="G84" s="37" t="s">
        <v>160</v>
      </c>
      <c r="H84" s="15"/>
      <c r="I84" s="15"/>
      <c r="J84" s="15"/>
      <c r="K84" s="35">
        <v>54</v>
      </c>
      <c r="L84" s="35">
        <v>107</v>
      </c>
      <c r="M84" s="15"/>
      <c r="N84" s="15"/>
      <c r="O84" s="15"/>
      <c r="P84" s="14">
        <v>161</v>
      </c>
      <c r="Q84" s="17" t="s">
        <v>32</v>
      </c>
      <c r="R84" s="14">
        <v>109892</v>
      </c>
      <c r="S84" s="23" t="s">
        <v>33</v>
      </c>
      <c r="T84" s="16" t="s">
        <v>9880</v>
      </c>
      <c r="U84" s="16" t="s">
        <v>90</v>
      </c>
      <c r="V84" s="16">
        <v>1010317</v>
      </c>
      <c r="W84" s="16"/>
      <c r="X84" s="16" t="s">
        <v>9127</v>
      </c>
    </row>
    <row r="85" spans="1:24">
      <c r="A85" s="15" t="s">
        <v>111</v>
      </c>
      <c r="B85" s="15" t="s">
        <v>65</v>
      </c>
      <c r="C85" s="35" t="s">
        <v>9982</v>
      </c>
      <c r="D85" s="15" t="s">
        <v>7594</v>
      </c>
      <c r="E85" s="528" t="s">
        <v>9983</v>
      </c>
      <c r="F85" s="15">
        <v>19</v>
      </c>
      <c r="G85" s="37"/>
      <c r="H85" s="15"/>
      <c r="I85" s="15"/>
      <c r="J85" s="15"/>
      <c r="K85" s="15"/>
      <c r="L85" s="35">
        <v>161</v>
      </c>
      <c r="M85" s="15"/>
      <c r="N85" s="15"/>
      <c r="O85" s="15"/>
      <c r="P85" s="14">
        <v>161</v>
      </c>
      <c r="Q85" s="14" t="s">
        <v>30</v>
      </c>
      <c r="R85" s="14">
        <v>109877</v>
      </c>
      <c r="S85" s="23" t="s">
        <v>33</v>
      </c>
      <c r="T85" s="16" t="s">
        <v>9984</v>
      </c>
      <c r="U85" s="16" t="s">
        <v>90</v>
      </c>
      <c r="V85" s="16">
        <v>1010318</v>
      </c>
      <c r="W85" s="16"/>
      <c r="X85" s="16" t="s">
        <v>8468</v>
      </c>
    </row>
    <row r="86" spans="1:24">
      <c r="A86" s="15" t="s">
        <v>111</v>
      </c>
      <c r="B86" s="15" t="s">
        <v>65</v>
      </c>
      <c r="C86" s="35" t="s">
        <v>9985</v>
      </c>
      <c r="D86" s="15" t="s">
        <v>7594</v>
      </c>
      <c r="E86" s="528" t="s">
        <v>9986</v>
      </c>
      <c r="F86" s="15">
        <v>19</v>
      </c>
      <c r="G86" s="37"/>
      <c r="H86" s="15"/>
      <c r="I86" s="15"/>
      <c r="J86" s="15"/>
      <c r="K86" s="15"/>
      <c r="L86" s="35">
        <v>161</v>
      </c>
      <c r="M86" s="15"/>
      <c r="N86" s="15"/>
      <c r="O86" s="15"/>
      <c r="P86" s="14">
        <v>161</v>
      </c>
      <c r="Q86" s="14" t="s">
        <v>30</v>
      </c>
      <c r="R86" s="14">
        <v>109878</v>
      </c>
      <c r="S86" s="23" t="s">
        <v>33</v>
      </c>
      <c r="T86" s="16" t="s">
        <v>9984</v>
      </c>
      <c r="U86" s="16" t="s">
        <v>90</v>
      </c>
      <c r="V86" s="16">
        <v>1010319</v>
      </c>
      <c r="W86" s="16"/>
      <c r="X86" s="16" t="s">
        <v>8468</v>
      </c>
    </row>
    <row r="87" spans="1:24">
      <c r="A87" s="15"/>
      <c r="B87" s="15"/>
      <c r="C87" s="15"/>
      <c r="D87" s="15"/>
      <c r="E87" s="15"/>
      <c r="F87" s="15"/>
      <c r="G87" s="37"/>
      <c r="H87" s="15"/>
      <c r="I87" s="15"/>
      <c r="J87" s="15"/>
      <c r="K87" s="15"/>
      <c r="L87" s="15"/>
      <c r="M87" s="15"/>
      <c r="N87" s="15"/>
      <c r="O87" s="15"/>
      <c r="P87" s="14">
        <f>SUM(H87:O87)</f>
        <v>0</v>
      </c>
      <c r="Q87" s="14"/>
      <c r="R87" s="14"/>
      <c r="S87" s="14"/>
      <c r="T87" s="16"/>
      <c r="U87" s="16"/>
      <c r="V87" s="16"/>
      <c r="W87" s="16"/>
      <c r="X87" s="16"/>
    </row>
    <row r="88" spans="1:24">
      <c r="A88" s="11" t="s">
        <v>19</v>
      </c>
      <c r="B88" s="7"/>
      <c r="C88" s="7"/>
      <c r="D88" s="7"/>
      <c r="E88" s="11"/>
      <c r="F88" s="7"/>
      <c r="G88" s="7"/>
      <c r="H88" s="11">
        <f t="shared" ref="H88:P88" si="7">SUM(H81:H87)</f>
        <v>0</v>
      </c>
      <c r="I88" s="11">
        <f t="shared" si="7"/>
        <v>0</v>
      </c>
      <c r="J88" s="11">
        <f t="shared" si="7"/>
        <v>0</v>
      </c>
      <c r="K88" s="11">
        <f t="shared" si="7"/>
        <v>64</v>
      </c>
      <c r="L88" s="11">
        <f t="shared" si="7"/>
        <v>715</v>
      </c>
      <c r="M88" s="11">
        <f t="shared" si="7"/>
        <v>160</v>
      </c>
      <c r="N88" s="11">
        <f t="shared" si="7"/>
        <v>24</v>
      </c>
      <c r="O88" s="11">
        <f t="shared" si="7"/>
        <v>3</v>
      </c>
      <c r="P88" s="11">
        <f t="shared" si="7"/>
        <v>966</v>
      </c>
      <c r="Q88" s="12"/>
      <c r="R88" s="12"/>
      <c r="S88" s="12"/>
      <c r="T88" s="12"/>
      <c r="U88" s="12"/>
      <c r="V88" s="12"/>
      <c r="W88" s="12"/>
      <c r="X88" s="12"/>
    </row>
    <row r="89" spans="1:24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>
      <c r="A90" s="166" t="s">
        <v>34</v>
      </c>
      <c r="B90" s="1562"/>
      <c r="C90" s="1562"/>
      <c r="D90" s="1562"/>
      <c r="E90" s="1"/>
      <c r="F90" s="1"/>
      <c r="G90" s="1"/>
      <c r="H90" s="1"/>
      <c r="I90" s="1"/>
      <c r="J90" s="1563"/>
      <c r="K90" s="1563"/>
      <c r="L90" s="1563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 ht="18">
      <c r="A91" s="187" t="s">
        <v>35</v>
      </c>
      <c r="B91" s="186" t="s">
        <v>8468</v>
      </c>
      <c r="C91" s="239" t="s">
        <v>37</v>
      </c>
      <c r="D91" s="24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>
      <c r="A92" s="4"/>
      <c r="B92" s="1564"/>
      <c r="C92" s="1564"/>
      <c r="D92" s="242"/>
      <c r="E92" s="41" t="s">
        <v>8995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>
      <c r="A93" s="5" t="s">
        <v>42</v>
      </c>
      <c r="B93" s="1772"/>
      <c r="C93" s="1772"/>
      <c r="D93" s="1"/>
      <c r="E93" s="1"/>
    </row>
    <row r="94" spans="1:24">
      <c r="A94" s="5" t="s">
        <v>42</v>
      </c>
      <c r="B94" s="1772"/>
      <c r="C94" s="1772"/>
    </row>
    <row r="95" spans="1:24">
      <c r="A95" s="5" t="s">
        <v>43</v>
      </c>
      <c r="B95" s="1772"/>
      <c r="C95" s="1772"/>
      <c r="D95" s="1"/>
      <c r="E95" s="1"/>
    </row>
    <row r="96" spans="1:24">
      <c r="A96" s="5" t="s">
        <v>44</v>
      </c>
      <c r="B96" s="1772"/>
      <c r="C96" s="1772"/>
      <c r="D96" s="1"/>
      <c r="E96" s="1"/>
    </row>
  </sheetData>
  <mergeCells count="50">
    <mergeCell ref="B92:C92"/>
    <mergeCell ref="B93:C93"/>
    <mergeCell ref="B94:C94"/>
    <mergeCell ref="B95:C95"/>
    <mergeCell ref="B96:C96"/>
    <mergeCell ref="A79:F79"/>
    <mergeCell ref="H79:P79"/>
    <mergeCell ref="Q79:X79"/>
    <mergeCell ref="B90:D90"/>
    <mergeCell ref="J90:L90"/>
    <mergeCell ref="B74:C74"/>
    <mergeCell ref="B75:C75"/>
    <mergeCell ref="B76:C76"/>
    <mergeCell ref="H60:P60"/>
    <mergeCell ref="Q60:X60"/>
    <mergeCell ref="B70:D70"/>
    <mergeCell ref="J70:L70"/>
    <mergeCell ref="B72:C72"/>
    <mergeCell ref="B73:C73"/>
    <mergeCell ref="A60:F60"/>
    <mergeCell ref="B51:C51"/>
    <mergeCell ref="B53:C53"/>
    <mergeCell ref="B54:C54"/>
    <mergeCell ref="B55:C55"/>
    <mergeCell ref="B56:C56"/>
    <mergeCell ref="B49:D49"/>
    <mergeCell ref="J49:L49"/>
    <mergeCell ref="Q20:X20"/>
    <mergeCell ref="B29:D29"/>
    <mergeCell ref="J29:L29"/>
    <mergeCell ref="B31:C31"/>
    <mergeCell ref="B33:C33"/>
    <mergeCell ref="B34:C34"/>
    <mergeCell ref="H20:P20"/>
    <mergeCell ref="B35:C35"/>
    <mergeCell ref="B36:C36"/>
    <mergeCell ref="A39:F39"/>
    <mergeCell ref="H39:P39"/>
    <mergeCell ref="Q39:X39"/>
    <mergeCell ref="B15:C15"/>
    <mergeCell ref="B16:C16"/>
    <mergeCell ref="B17:C17"/>
    <mergeCell ref="B18:C18"/>
    <mergeCell ref="A20:F20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7AE14-BDC5-446A-88AF-9240AB991D5D}">
  <dimension ref="A1:X38"/>
  <sheetViews>
    <sheetView workbookViewId="0">
      <selection activeCell="D19" sqref="D19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5.855468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5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152</v>
      </c>
      <c r="B3" s="15" t="s">
        <v>78</v>
      </c>
      <c r="C3" s="15" t="s">
        <v>9987</v>
      </c>
      <c r="D3" s="15" t="s">
        <v>99</v>
      </c>
      <c r="E3" s="24">
        <v>45691.315972222219</v>
      </c>
      <c r="F3" s="15">
        <v>10.8</v>
      </c>
      <c r="G3" s="494" t="s">
        <v>9988</v>
      </c>
      <c r="H3" s="15" t="s">
        <v>1275</v>
      </c>
      <c r="I3" s="15"/>
      <c r="J3" s="15"/>
      <c r="K3" s="35">
        <v>161</v>
      </c>
      <c r="L3" s="15"/>
      <c r="M3" s="15"/>
      <c r="N3" s="15"/>
      <c r="O3" s="15"/>
      <c r="P3" s="14">
        <f t="shared" ref="P3:P9" si="0">SUM(H3:O3)</f>
        <v>161</v>
      </c>
      <c r="Q3" s="17" t="s">
        <v>32</v>
      </c>
      <c r="R3" s="14">
        <v>109806</v>
      </c>
      <c r="S3" s="23" t="s">
        <v>33</v>
      </c>
      <c r="T3" s="16" t="s">
        <v>100</v>
      </c>
      <c r="U3" s="16" t="s">
        <v>90</v>
      </c>
      <c r="V3" s="16">
        <v>1010266</v>
      </c>
      <c r="W3" s="16" t="s">
        <v>9989</v>
      </c>
      <c r="X3" s="16" t="s">
        <v>9127</v>
      </c>
    </row>
    <row r="4" spans="1:24">
      <c r="A4" s="15" t="s">
        <v>152</v>
      </c>
      <c r="B4" s="15" t="s">
        <v>78</v>
      </c>
      <c r="C4" s="15" t="s">
        <v>9990</v>
      </c>
      <c r="D4" s="15" t="s">
        <v>99</v>
      </c>
      <c r="E4" s="24">
        <v>45691.315972222219</v>
      </c>
      <c r="F4" s="15">
        <v>10.8</v>
      </c>
      <c r="G4" s="494" t="s">
        <v>9988</v>
      </c>
      <c r="H4" s="15" t="s">
        <v>1275</v>
      </c>
      <c r="I4" s="15"/>
      <c r="J4" s="15"/>
      <c r="K4" s="35">
        <v>161</v>
      </c>
      <c r="L4" s="15"/>
      <c r="M4" s="15"/>
      <c r="N4" s="15"/>
      <c r="O4" s="15"/>
      <c r="P4" s="14">
        <f t="shared" si="0"/>
        <v>161</v>
      </c>
      <c r="Q4" s="17" t="s">
        <v>32</v>
      </c>
      <c r="R4" s="14">
        <v>109807</v>
      </c>
      <c r="S4" s="23" t="s">
        <v>33</v>
      </c>
      <c r="T4" s="16" t="s">
        <v>100</v>
      </c>
      <c r="U4" s="16" t="s">
        <v>90</v>
      </c>
      <c r="V4" s="16">
        <v>1010267</v>
      </c>
      <c r="W4" s="16" t="s">
        <v>9989</v>
      </c>
      <c r="X4" s="16" t="s">
        <v>9127</v>
      </c>
    </row>
    <row r="5" spans="1:24">
      <c r="A5" s="15" t="s">
        <v>86</v>
      </c>
      <c r="B5" s="47" t="s">
        <v>92</v>
      </c>
      <c r="C5" s="15" t="s">
        <v>9991</v>
      </c>
      <c r="D5" s="15" t="s">
        <v>159</v>
      </c>
      <c r="E5" s="24">
        <v>45693.041666666664</v>
      </c>
      <c r="F5" s="15">
        <v>10.3</v>
      </c>
      <c r="G5" s="494" t="s">
        <v>9988</v>
      </c>
      <c r="H5" s="15" t="s">
        <v>1275</v>
      </c>
      <c r="I5" s="15"/>
      <c r="J5" s="15"/>
      <c r="K5" s="35">
        <v>161</v>
      </c>
      <c r="L5" s="15"/>
      <c r="M5" s="15"/>
      <c r="N5" s="15"/>
      <c r="O5" s="15"/>
      <c r="P5" s="14">
        <f t="shared" si="0"/>
        <v>161</v>
      </c>
      <c r="Q5" s="17" t="s">
        <v>32</v>
      </c>
      <c r="R5" s="14">
        <v>109808</v>
      </c>
      <c r="S5" s="23" t="s">
        <v>33</v>
      </c>
      <c r="T5" s="16" t="s">
        <v>161</v>
      </c>
      <c r="U5" s="16" t="s">
        <v>90</v>
      </c>
      <c r="V5" s="16">
        <v>1010268</v>
      </c>
      <c r="W5" s="16" t="s">
        <v>5052</v>
      </c>
      <c r="X5" s="16" t="s">
        <v>9127</v>
      </c>
    </row>
    <row r="6" spans="1:24">
      <c r="A6" s="15" t="s">
        <v>558</v>
      </c>
      <c r="B6" s="47" t="s">
        <v>2047</v>
      </c>
      <c r="C6" s="15" t="s">
        <v>9992</v>
      </c>
      <c r="D6" s="15" t="s">
        <v>4453</v>
      </c>
      <c r="E6" s="24">
        <v>45661.138888888891</v>
      </c>
      <c r="F6" s="15">
        <v>10.8</v>
      </c>
      <c r="G6" s="37"/>
      <c r="H6" s="15" t="s">
        <v>1275</v>
      </c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17" t="s">
        <v>32</v>
      </c>
      <c r="R6" s="14">
        <v>109809</v>
      </c>
      <c r="S6" s="23" t="s">
        <v>33</v>
      </c>
      <c r="T6" s="16" t="s">
        <v>100</v>
      </c>
      <c r="U6" s="16" t="s">
        <v>90</v>
      </c>
      <c r="V6" s="16">
        <v>1010269</v>
      </c>
      <c r="W6" s="16" t="s">
        <v>9993</v>
      </c>
      <c r="X6" s="16" t="s">
        <v>9127</v>
      </c>
    </row>
    <row r="7" spans="1:24">
      <c r="A7" s="15" t="s">
        <v>105</v>
      </c>
      <c r="B7" s="35" t="s">
        <v>78</v>
      </c>
      <c r="C7" s="15" t="s">
        <v>9994</v>
      </c>
      <c r="D7" s="15" t="s">
        <v>99</v>
      </c>
      <c r="E7" s="24">
        <v>45691.315972222219</v>
      </c>
      <c r="F7" s="15">
        <v>10.8</v>
      </c>
      <c r="G7" s="37"/>
      <c r="H7" s="15" t="s">
        <v>1275</v>
      </c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17" t="s">
        <v>32</v>
      </c>
      <c r="R7" s="14">
        <v>109811</v>
      </c>
      <c r="S7" s="23" t="s">
        <v>33</v>
      </c>
      <c r="T7" s="16" t="s">
        <v>100</v>
      </c>
      <c r="U7" s="16" t="s">
        <v>90</v>
      </c>
      <c r="V7" s="16">
        <v>1010270</v>
      </c>
      <c r="W7" s="16" t="s">
        <v>9989</v>
      </c>
      <c r="X7" s="16" t="s">
        <v>9127</v>
      </c>
    </row>
    <row r="8" spans="1:24">
      <c r="A8" s="15" t="s">
        <v>105</v>
      </c>
      <c r="B8" s="15" t="s">
        <v>78</v>
      </c>
      <c r="C8" s="15" t="s">
        <v>9995</v>
      </c>
      <c r="D8" s="15" t="s">
        <v>99</v>
      </c>
      <c r="E8" s="24">
        <v>45691.315972222219</v>
      </c>
      <c r="F8" s="15">
        <v>10.8</v>
      </c>
      <c r="G8" s="37"/>
      <c r="H8" s="15" t="s">
        <v>1275</v>
      </c>
      <c r="I8" s="15"/>
      <c r="J8" s="15"/>
      <c r="K8" s="15"/>
      <c r="L8" s="15">
        <v>161</v>
      </c>
      <c r="M8" s="15"/>
      <c r="N8" s="15"/>
      <c r="O8" s="15"/>
      <c r="P8" s="14">
        <f t="shared" si="0"/>
        <v>161</v>
      </c>
      <c r="Q8" s="17" t="s">
        <v>32</v>
      </c>
      <c r="R8" s="14">
        <v>109810</v>
      </c>
      <c r="S8" s="23" t="s">
        <v>33</v>
      </c>
      <c r="T8" s="16" t="s">
        <v>100</v>
      </c>
      <c r="U8" s="16" t="s">
        <v>90</v>
      </c>
      <c r="V8" s="16">
        <v>1010271</v>
      </c>
      <c r="W8" s="16" t="s">
        <v>9989</v>
      </c>
      <c r="X8" s="16" t="s">
        <v>9127</v>
      </c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483</v>
      </c>
      <c r="L10" s="11">
        <f t="shared" si="1"/>
        <v>483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35</v>
      </c>
      <c r="B13" s="239" t="s">
        <v>9996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100</v>
      </c>
      <c r="B14" s="1564" t="s">
        <v>9853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26.25">
      <c r="A15" s="4" t="s">
        <v>161</v>
      </c>
      <c r="B15" s="4" t="s">
        <v>7193</v>
      </c>
      <c r="C15" s="4"/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9997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9998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09">
        <v>0.29166666666666669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6283</v>
      </c>
      <c r="B21" s="1559"/>
      <c r="C21" s="1559"/>
      <c r="D21" s="1559"/>
      <c r="E21" s="1559"/>
      <c r="F21" s="1559"/>
      <c r="G21" s="7"/>
      <c r="H21" s="1559" t="s">
        <v>6284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/>
      <c r="B23" s="15"/>
      <c r="C23" s="15"/>
      <c r="D23" s="15" t="s">
        <v>1373</v>
      </c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ref="P23:P29" si="2">SUM(H23:O23)</f>
        <v>0</v>
      </c>
      <c r="Q23" s="17" t="s">
        <v>32</v>
      </c>
      <c r="R23" s="14"/>
      <c r="S23" s="14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7" t="s">
        <v>32</v>
      </c>
      <c r="R24" s="14"/>
      <c r="S24" s="14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23" t="s">
        <v>33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0</v>
      </c>
      <c r="M30" s="11">
        <f t="shared" si="3"/>
        <v>0</v>
      </c>
      <c r="N30" s="11">
        <f t="shared" si="3"/>
        <v>0</v>
      </c>
      <c r="O30" s="11">
        <f t="shared" si="3"/>
        <v>0</v>
      </c>
      <c r="P30" s="11">
        <f t="shared" si="3"/>
        <v>0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166" t="s">
        <v>35</v>
      </c>
      <c r="B33" s="239" t="s">
        <v>9996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/>
      <c r="B34" s="1564"/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/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/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0">
    <mergeCell ref="B14:C14"/>
    <mergeCell ref="A1:F1"/>
    <mergeCell ref="H1:P1"/>
    <mergeCell ref="Q1:X1"/>
    <mergeCell ref="B12:D12"/>
    <mergeCell ref="J12:L12"/>
    <mergeCell ref="B16:C16"/>
    <mergeCell ref="B17:C17"/>
    <mergeCell ref="B18:C18"/>
    <mergeCell ref="B19:C19"/>
    <mergeCell ref="A21:F21"/>
    <mergeCell ref="B37:C37"/>
    <mergeCell ref="B38:C38"/>
    <mergeCell ref="Q21:X21"/>
    <mergeCell ref="B32:D32"/>
    <mergeCell ref="J32:L32"/>
    <mergeCell ref="B34:C34"/>
    <mergeCell ref="B35:C35"/>
    <mergeCell ref="B36:C36"/>
    <mergeCell ref="H21:P21"/>
  </mergeCells>
  <pageMargins left="0.7" right="0.7" top="0.75" bottom="0.75" header="0.3" footer="0.3"/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12247-7634-4837-A8E8-E7B53AD5892E}">
  <dimension ref="A1:X68"/>
  <sheetViews>
    <sheetView workbookViewId="0">
      <selection activeCell="B37" sqref="B37:C37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9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.85546875" customWidth="1"/>
    <col min="19" max="19" width="9.140625" bestFit="1" customWidth="1"/>
    <col min="20" max="20" width="16.28515625" customWidth="1"/>
    <col min="23" max="23" width="16.85546875" customWidth="1"/>
  </cols>
  <sheetData>
    <row r="1" spans="1:24" ht="23.25">
      <c r="A1" s="1559" t="s">
        <v>205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60" t="s">
        <v>9218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679" t="s">
        <v>114</v>
      </c>
      <c r="B3" s="15" t="s">
        <v>78</v>
      </c>
      <c r="C3" s="35" t="s">
        <v>9999</v>
      </c>
      <c r="D3" s="15" t="s">
        <v>99</v>
      </c>
      <c r="E3" s="24">
        <v>45659.315972222219</v>
      </c>
      <c r="F3" s="15">
        <v>10.8</v>
      </c>
      <c r="G3" s="37" t="s">
        <v>740</v>
      </c>
      <c r="H3" s="15" t="s">
        <v>1275</v>
      </c>
      <c r="I3" s="15"/>
      <c r="J3" s="15"/>
      <c r="K3" s="679" t="s">
        <v>10000</v>
      </c>
      <c r="L3" s="680">
        <v>80</v>
      </c>
      <c r="M3" s="680">
        <v>81</v>
      </c>
      <c r="N3" s="15"/>
      <c r="O3" s="15"/>
      <c r="P3" s="14">
        <f t="shared" ref="P3:P8" si="0">SUM(H3:O3)</f>
        <v>161</v>
      </c>
      <c r="Q3" s="17" t="s">
        <v>32</v>
      </c>
      <c r="R3" s="14">
        <v>109796</v>
      </c>
      <c r="S3" s="23" t="s">
        <v>33</v>
      </c>
      <c r="T3" s="16" t="s">
        <v>100</v>
      </c>
      <c r="U3" s="16" t="s">
        <v>90</v>
      </c>
      <c r="V3" s="16">
        <v>1010231</v>
      </c>
      <c r="W3" s="16" t="s">
        <v>10001</v>
      </c>
      <c r="X3" s="16" t="s">
        <v>9127</v>
      </c>
    </row>
    <row r="4" spans="1:24">
      <c r="A4" s="681" t="s">
        <v>86</v>
      </c>
      <c r="B4" s="47" t="s">
        <v>92</v>
      </c>
      <c r="C4" s="35" t="s">
        <v>10002</v>
      </c>
      <c r="D4" s="15" t="s">
        <v>159</v>
      </c>
      <c r="E4" s="24">
        <v>45693.041666666664</v>
      </c>
      <c r="F4" s="15">
        <v>10.3</v>
      </c>
      <c r="G4" s="37" t="s">
        <v>740</v>
      </c>
      <c r="H4" s="15" t="s">
        <v>1275</v>
      </c>
      <c r="I4" s="15"/>
      <c r="J4" s="15"/>
      <c r="K4" s="682">
        <v>10</v>
      </c>
      <c r="L4" s="683">
        <v>107</v>
      </c>
      <c r="M4" s="683">
        <v>44</v>
      </c>
      <c r="N4" s="15"/>
      <c r="O4" s="15"/>
      <c r="P4" s="14">
        <f t="shared" si="0"/>
        <v>161</v>
      </c>
      <c r="Q4" s="17" t="s">
        <v>32</v>
      </c>
      <c r="R4" s="14">
        <v>109840</v>
      </c>
      <c r="S4" s="23" t="s">
        <v>33</v>
      </c>
      <c r="T4" s="16" t="s">
        <v>161</v>
      </c>
      <c r="U4" s="16" t="s">
        <v>90</v>
      </c>
      <c r="V4" s="16">
        <v>1010232</v>
      </c>
      <c r="W4" s="16" t="s">
        <v>5052</v>
      </c>
      <c r="X4" s="16" t="s">
        <v>9127</v>
      </c>
    </row>
    <row r="5" spans="1:24">
      <c r="A5" s="681" t="s">
        <v>119</v>
      </c>
      <c r="B5" s="47" t="s">
        <v>92</v>
      </c>
      <c r="C5" s="35" t="s">
        <v>10003</v>
      </c>
      <c r="D5" s="15" t="s">
        <v>159</v>
      </c>
      <c r="E5" s="24">
        <v>45693.041666666664</v>
      </c>
      <c r="F5" s="15">
        <v>10.3</v>
      </c>
      <c r="G5" s="37" t="s">
        <v>740</v>
      </c>
      <c r="H5" s="15" t="s">
        <v>1275</v>
      </c>
      <c r="I5" s="15"/>
      <c r="J5" s="15"/>
      <c r="K5" s="682">
        <v>53</v>
      </c>
      <c r="L5" s="683">
        <v>82</v>
      </c>
      <c r="M5" s="683">
        <v>26</v>
      </c>
      <c r="N5" s="15"/>
      <c r="O5" s="15"/>
      <c r="P5" s="14">
        <f t="shared" si="0"/>
        <v>161</v>
      </c>
      <c r="Q5" s="17" t="s">
        <v>32</v>
      </c>
      <c r="R5" s="14">
        <v>109841</v>
      </c>
      <c r="S5" s="23" t="s">
        <v>33</v>
      </c>
      <c r="T5" s="16" t="s">
        <v>161</v>
      </c>
      <c r="U5" s="16" t="s">
        <v>90</v>
      </c>
      <c r="V5" s="16">
        <v>1010233</v>
      </c>
      <c r="W5" s="16" t="s">
        <v>5052</v>
      </c>
      <c r="X5" s="16" t="s">
        <v>9127</v>
      </c>
    </row>
    <row r="6" spans="1:24">
      <c r="A6" s="327" t="s">
        <v>10004</v>
      </c>
      <c r="B6" s="47" t="s">
        <v>92</v>
      </c>
      <c r="C6" s="35" t="s">
        <v>10005</v>
      </c>
      <c r="D6" s="15" t="s">
        <v>159</v>
      </c>
      <c r="E6" s="24">
        <v>45693.041666666664</v>
      </c>
      <c r="F6" s="15">
        <v>10.3</v>
      </c>
      <c r="G6" s="37" t="s">
        <v>740</v>
      </c>
      <c r="H6" s="15"/>
      <c r="I6" s="15"/>
      <c r="J6" s="15"/>
      <c r="K6" s="15"/>
      <c r="L6" s="35">
        <v>80</v>
      </c>
      <c r="M6" s="35">
        <v>81</v>
      </c>
      <c r="N6" s="15"/>
      <c r="O6" s="15"/>
      <c r="P6" s="14">
        <f t="shared" si="0"/>
        <v>161</v>
      </c>
      <c r="Q6" s="17" t="s">
        <v>32</v>
      </c>
      <c r="R6" s="14">
        <v>109835</v>
      </c>
      <c r="S6" s="23" t="s">
        <v>33</v>
      </c>
      <c r="T6" s="16" t="s">
        <v>161</v>
      </c>
      <c r="U6" s="16" t="s">
        <v>90</v>
      </c>
      <c r="V6" s="232">
        <v>1010247</v>
      </c>
      <c r="W6" s="16" t="s">
        <v>5052</v>
      </c>
      <c r="X6" s="16" t="s">
        <v>8018</v>
      </c>
    </row>
    <row r="7" spans="1:24">
      <c r="A7" s="684" t="s">
        <v>141</v>
      </c>
      <c r="B7" s="633" t="s">
        <v>69</v>
      </c>
      <c r="C7" s="35" t="s">
        <v>10006</v>
      </c>
      <c r="D7" s="633" t="s">
        <v>7656</v>
      </c>
      <c r="E7" s="685">
        <v>45689.760416666664</v>
      </c>
      <c r="F7" s="633">
        <v>14.5</v>
      </c>
      <c r="G7" s="632" t="s">
        <v>740</v>
      </c>
      <c r="H7" s="633"/>
      <c r="I7" s="633"/>
      <c r="J7" s="633"/>
      <c r="K7" s="633"/>
      <c r="L7" s="35">
        <v>60</v>
      </c>
      <c r="M7" s="35">
        <v>29</v>
      </c>
      <c r="N7" s="35">
        <v>63</v>
      </c>
      <c r="O7" s="35">
        <v>9</v>
      </c>
      <c r="P7" s="14">
        <f t="shared" si="0"/>
        <v>161</v>
      </c>
      <c r="Q7" s="14" t="s">
        <v>30</v>
      </c>
      <c r="R7" s="14">
        <v>109827</v>
      </c>
      <c r="S7" s="14" t="s">
        <v>31</v>
      </c>
      <c r="T7" s="16" t="s">
        <v>169</v>
      </c>
      <c r="U7" s="16"/>
      <c r="V7" s="16">
        <v>1010235</v>
      </c>
      <c r="W7" s="16" t="s">
        <v>10001</v>
      </c>
      <c r="X7" s="16" t="s">
        <v>8018</v>
      </c>
    </row>
    <row r="8" spans="1:24">
      <c r="A8" s="15" t="s">
        <v>105</v>
      </c>
      <c r="B8" s="15" t="s">
        <v>78</v>
      </c>
      <c r="C8" s="35" t="s">
        <v>10007</v>
      </c>
      <c r="D8" s="15" t="s">
        <v>99</v>
      </c>
      <c r="E8" s="24">
        <v>45659.315972222219</v>
      </c>
      <c r="F8" s="15">
        <v>10.8</v>
      </c>
      <c r="G8" s="37" t="s">
        <v>740</v>
      </c>
      <c r="H8" s="15" t="s">
        <v>1275</v>
      </c>
      <c r="I8" s="15"/>
      <c r="J8" s="15"/>
      <c r="K8" s="15"/>
      <c r="L8" s="35">
        <v>101</v>
      </c>
      <c r="M8" s="35">
        <v>30</v>
      </c>
      <c r="N8" s="35">
        <v>30</v>
      </c>
      <c r="O8" s="15"/>
      <c r="P8" s="14">
        <f t="shared" si="0"/>
        <v>161</v>
      </c>
      <c r="Q8" s="17" t="s">
        <v>32</v>
      </c>
      <c r="R8" s="14">
        <v>109798</v>
      </c>
      <c r="S8" s="23" t="s">
        <v>33</v>
      </c>
      <c r="T8" s="16" t="s">
        <v>100</v>
      </c>
      <c r="U8" s="16" t="s">
        <v>90</v>
      </c>
      <c r="V8" s="16">
        <v>1010236</v>
      </c>
      <c r="W8" s="16" t="s">
        <v>10001</v>
      </c>
      <c r="X8" s="16" t="s">
        <v>9127</v>
      </c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63</v>
      </c>
      <c r="L9" s="11">
        <f t="shared" si="1"/>
        <v>510</v>
      </c>
      <c r="M9" s="11">
        <f t="shared" si="1"/>
        <v>291</v>
      </c>
      <c r="N9" s="11">
        <f t="shared" si="1"/>
        <v>93</v>
      </c>
      <c r="O9" s="11">
        <f t="shared" si="1"/>
        <v>9</v>
      </c>
      <c r="P9" s="11">
        <f t="shared" si="1"/>
        <v>966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35</v>
      </c>
      <c r="B12" s="239" t="s">
        <v>9996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100</v>
      </c>
      <c r="B13" s="1564" t="s">
        <v>7194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626" t="s">
        <v>10008</v>
      </c>
      <c r="C14" s="4"/>
      <c r="D14" s="242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26.25">
      <c r="A15" s="4" t="s">
        <v>161</v>
      </c>
      <c r="B15" s="4" t="s">
        <v>9863</v>
      </c>
      <c r="C15" s="4"/>
      <c r="D15" s="242"/>
      <c r="E15" s="41"/>
      <c r="F15" s="1"/>
      <c r="G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7275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988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09">
        <v>0.66666666666666663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155</v>
      </c>
      <c r="B21" s="1559"/>
      <c r="C21" s="1559"/>
      <c r="D21" s="1559"/>
      <c r="E21" s="1559"/>
      <c r="F21" s="1559"/>
      <c r="G21" s="7"/>
      <c r="H21" s="1559" t="s">
        <v>9076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9133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633" t="s">
        <v>10009</v>
      </c>
      <c r="B23" s="633" t="s">
        <v>57</v>
      </c>
      <c r="C23" s="35" t="s">
        <v>10010</v>
      </c>
      <c r="D23" s="633" t="s">
        <v>56</v>
      </c>
      <c r="E23" s="685">
        <v>45690.253472222219</v>
      </c>
      <c r="F23" s="633">
        <v>10.8</v>
      </c>
      <c r="G23" s="632"/>
      <c r="H23" s="633"/>
      <c r="I23" s="633"/>
      <c r="J23" s="35">
        <v>103</v>
      </c>
      <c r="K23" s="35">
        <v>191</v>
      </c>
      <c r="L23" s="633"/>
      <c r="M23" s="15"/>
      <c r="N23" s="15"/>
      <c r="O23" s="15"/>
      <c r="P23" s="14">
        <f t="shared" ref="P23:P29" si="2">SUM(H23:O23)</f>
        <v>294</v>
      </c>
      <c r="Q23" s="14" t="s">
        <v>30</v>
      </c>
      <c r="R23" s="14">
        <v>109829</v>
      </c>
      <c r="S23" s="14" t="s">
        <v>31</v>
      </c>
      <c r="T23" s="16" t="s">
        <v>169</v>
      </c>
      <c r="U23" s="16"/>
      <c r="V23" s="16">
        <v>1010224</v>
      </c>
      <c r="W23" s="16" t="s">
        <v>10001</v>
      </c>
      <c r="X23" s="16" t="s">
        <v>8018</v>
      </c>
    </row>
    <row r="24" spans="1:24">
      <c r="A24" s="15" t="s">
        <v>9265</v>
      </c>
      <c r="B24" s="15" t="s">
        <v>57</v>
      </c>
      <c r="C24" s="35" t="s">
        <v>10011</v>
      </c>
      <c r="D24" s="15" t="s">
        <v>4443</v>
      </c>
      <c r="E24" s="24">
        <v>45689.552083333336</v>
      </c>
      <c r="F24" s="15">
        <v>10.8</v>
      </c>
      <c r="G24" s="37"/>
      <c r="H24" s="15"/>
      <c r="I24" s="15"/>
      <c r="J24" s="35">
        <v>13</v>
      </c>
      <c r="K24" s="35">
        <v>122</v>
      </c>
      <c r="L24" s="15"/>
      <c r="M24" s="15"/>
      <c r="N24" s="15"/>
      <c r="O24" s="15"/>
      <c r="P24" s="14">
        <f t="shared" si="2"/>
        <v>135</v>
      </c>
      <c r="Q24" s="14" t="s">
        <v>30</v>
      </c>
      <c r="R24" s="14">
        <v>109830</v>
      </c>
      <c r="S24" s="14" t="s">
        <v>31</v>
      </c>
      <c r="T24" s="16" t="s">
        <v>169</v>
      </c>
      <c r="U24" s="16"/>
      <c r="V24" s="16">
        <v>1010225</v>
      </c>
      <c r="W24" s="16" t="s">
        <v>5134</v>
      </c>
      <c r="X24" s="16" t="s">
        <v>8018</v>
      </c>
    </row>
    <row r="25" spans="1:24">
      <c r="A25" s="15" t="s">
        <v>10012</v>
      </c>
      <c r="B25" s="15" t="s">
        <v>72</v>
      </c>
      <c r="C25" s="35" t="s">
        <v>10013</v>
      </c>
      <c r="D25" s="15" t="s">
        <v>71</v>
      </c>
      <c r="E25" s="24">
        <v>45690.711805555555</v>
      </c>
      <c r="F25" s="15">
        <v>14.3</v>
      </c>
      <c r="G25" s="37"/>
      <c r="H25" s="15"/>
      <c r="I25" s="15"/>
      <c r="J25" s="15"/>
      <c r="K25" s="15"/>
      <c r="L25" s="35">
        <v>54</v>
      </c>
      <c r="M25" s="35">
        <v>107</v>
      </c>
      <c r="N25" s="15"/>
      <c r="O25" s="15"/>
      <c r="P25" s="14">
        <f t="shared" si="2"/>
        <v>161</v>
      </c>
      <c r="Q25" s="14" t="s">
        <v>30</v>
      </c>
      <c r="R25" s="14">
        <v>109800</v>
      </c>
      <c r="S25" s="14" t="s">
        <v>31</v>
      </c>
      <c r="T25" s="16" t="s">
        <v>169</v>
      </c>
      <c r="U25" s="16"/>
      <c r="V25" s="16">
        <v>1010226</v>
      </c>
      <c r="W25" s="16"/>
      <c r="X25" s="16" t="s">
        <v>9127</v>
      </c>
    </row>
    <row r="26" spans="1:24">
      <c r="A26" s="15" t="s">
        <v>8458</v>
      </c>
      <c r="B26" s="15" t="s">
        <v>57</v>
      </c>
      <c r="C26" s="35" t="s">
        <v>10014</v>
      </c>
      <c r="D26" s="15" t="s">
        <v>56</v>
      </c>
      <c r="E26" s="24">
        <v>45690.253472222219</v>
      </c>
      <c r="F26" s="15">
        <v>10.8</v>
      </c>
      <c r="G26" s="37"/>
      <c r="H26" s="15"/>
      <c r="I26" s="15"/>
      <c r="J26" s="35">
        <v>54</v>
      </c>
      <c r="K26" s="15"/>
      <c r="L26" s="15"/>
      <c r="M26" s="15"/>
      <c r="N26" s="15"/>
      <c r="O26" s="15"/>
      <c r="P26" s="14">
        <f t="shared" si="2"/>
        <v>54</v>
      </c>
      <c r="Q26" s="14" t="s">
        <v>30</v>
      </c>
      <c r="R26" s="14">
        <v>109832</v>
      </c>
      <c r="S26" s="14" t="s">
        <v>31</v>
      </c>
      <c r="T26" s="16" t="s">
        <v>169</v>
      </c>
      <c r="U26" s="16"/>
      <c r="V26" s="16">
        <v>1010227</v>
      </c>
      <c r="W26" s="16" t="s">
        <v>10001</v>
      </c>
      <c r="X26" s="16" t="s">
        <v>8018</v>
      </c>
    </row>
    <row r="27" spans="1:24">
      <c r="A27" s="15" t="s">
        <v>111</v>
      </c>
      <c r="B27" s="15" t="s">
        <v>65</v>
      </c>
      <c r="C27" s="35" t="s">
        <v>10015</v>
      </c>
      <c r="D27" s="633" t="s">
        <v>64</v>
      </c>
      <c r="E27" s="685">
        <v>45689.513888888891</v>
      </c>
      <c r="F27" s="633">
        <v>14.8</v>
      </c>
      <c r="G27" s="632"/>
      <c r="H27" s="633"/>
      <c r="I27" s="633"/>
      <c r="J27" s="633"/>
      <c r="K27" s="633"/>
      <c r="L27" s="35">
        <v>161</v>
      </c>
      <c r="M27" s="15"/>
      <c r="N27" s="15"/>
      <c r="O27" s="15"/>
      <c r="P27" s="14">
        <f t="shared" si="2"/>
        <v>161</v>
      </c>
      <c r="Q27" s="14" t="s">
        <v>30</v>
      </c>
      <c r="R27" s="14">
        <v>109804</v>
      </c>
      <c r="S27" s="23" t="s">
        <v>33</v>
      </c>
      <c r="T27" s="16" t="s">
        <v>169</v>
      </c>
      <c r="U27" s="16" t="s">
        <v>90</v>
      </c>
      <c r="V27" s="16">
        <v>1010228</v>
      </c>
      <c r="W27" s="16" t="s">
        <v>10016</v>
      </c>
      <c r="X27" s="16" t="s">
        <v>9127</v>
      </c>
    </row>
    <row r="28" spans="1:24">
      <c r="A28" s="15" t="s">
        <v>113</v>
      </c>
      <c r="B28" s="15" t="s">
        <v>65</v>
      </c>
      <c r="C28" s="35" t="s">
        <v>10017</v>
      </c>
      <c r="D28" s="633" t="s">
        <v>64</v>
      </c>
      <c r="E28" s="685">
        <v>45689.513888888891</v>
      </c>
      <c r="F28" s="633">
        <v>14.8</v>
      </c>
      <c r="G28" s="632"/>
      <c r="H28" s="633"/>
      <c r="I28" s="633"/>
      <c r="J28" s="633"/>
      <c r="K28" s="633"/>
      <c r="L28" s="35">
        <v>81</v>
      </c>
      <c r="M28" s="15"/>
      <c r="N28" s="15"/>
      <c r="O28" s="15"/>
      <c r="P28" s="14">
        <f t="shared" si="2"/>
        <v>81</v>
      </c>
      <c r="Q28" s="14" t="s">
        <v>30</v>
      </c>
      <c r="R28" s="14">
        <v>109805</v>
      </c>
      <c r="S28" s="23" t="s">
        <v>33</v>
      </c>
      <c r="T28" s="16" t="s">
        <v>169</v>
      </c>
      <c r="U28" s="16" t="s">
        <v>90</v>
      </c>
      <c r="V28" s="16">
        <v>1010229</v>
      </c>
      <c r="W28" s="16" t="s">
        <v>10016</v>
      </c>
      <c r="X28" s="16" t="s">
        <v>9127</v>
      </c>
    </row>
    <row r="29" spans="1:24">
      <c r="A29" s="15" t="s">
        <v>3983</v>
      </c>
      <c r="B29" s="15" t="s">
        <v>62</v>
      </c>
      <c r="C29" s="35" t="s">
        <v>10018</v>
      </c>
      <c r="D29" s="15" t="s">
        <v>61</v>
      </c>
      <c r="E29" s="24">
        <v>45689.767361111109</v>
      </c>
      <c r="F29" s="15">
        <v>12.8</v>
      </c>
      <c r="G29" s="37"/>
      <c r="H29" s="15"/>
      <c r="I29" s="15"/>
      <c r="J29" s="15"/>
      <c r="K29" s="35">
        <v>81</v>
      </c>
      <c r="L29" s="15"/>
      <c r="M29" s="15"/>
      <c r="N29" s="15"/>
      <c r="O29" s="15"/>
      <c r="P29" s="14">
        <f t="shared" si="2"/>
        <v>81</v>
      </c>
      <c r="Q29" s="14" t="s">
        <v>30</v>
      </c>
      <c r="R29" s="14">
        <v>109834</v>
      </c>
      <c r="S29" s="14" t="s">
        <v>31</v>
      </c>
      <c r="T29" s="16" t="s">
        <v>169</v>
      </c>
      <c r="U29" s="16"/>
      <c r="V29" s="16">
        <v>1010230</v>
      </c>
      <c r="W29" s="16" t="s">
        <v>5134</v>
      </c>
      <c r="X29" s="16" t="s">
        <v>8018</v>
      </c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O30" si="3">SUM(H23:H26)</f>
        <v>0</v>
      </c>
      <c r="I30" s="11">
        <f t="shared" si="3"/>
        <v>0</v>
      </c>
      <c r="J30" s="11">
        <f t="shared" si="3"/>
        <v>170</v>
      </c>
      <c r="K30" s="11">
        <f t="shared" si="3"/>
        <v>313</v>
      </c>
      <c r="L30" s="11">
        <f t="shared" si="3"/>
        <v>54</v>
      </c>
      <c r="M30" s="11">
        <f t="shared" si="3"/>
        <v>107</v>
      </c>
      <c r="N30" s="11">
        <f t="shared" si="3"/>
        <v>0</v>
      </c>
      <c r="O30" s="11">
        <f t="shared" si="3"/>
        <v>0</v>
      </c>
      <c r="P30" s="11">
        <f>SUM(P23:P29)</f>
        <v>967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166" t="s">
        <v>35</v>
      </c>
      <c r="B33" s="239" t="s">
        <v>9996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169</v>
      </c>
      <c r="B34" s="1564"/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8739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772" t="s">
        <v>10019</v>
      </c>
      <c r="C37" s="1772"/>
      <c r="D37" s="1"/>
      <c r="E37" s="1"/>
    </row>
    <row r="38" spans="1:24">
      <c r="A38" s="5" t="s">
        <v>44</v>
      </c>
      <c r="B38" s="1809">
        <v>0.5</v>
      </c>
      <c r="C38" s="1772"/>
      <c r="D38" s="1"/>
      <c r="E38" s="1"/>
    </row>
    <row r="40" spans="1:24" ht="23.25">
      <c r="A40" s="1559" t="s">
        <v>83</v>
      </c>
      <c r="B40" s="1559"/>
      <c r="C40" s="1559"/>
      <c r="D40" s="1559"/>
      <c r="E40" s="1559"/>
      <c r="F40" s="1559"/>
      <c r="G40" s="7"/>
      <c r="H40" s="1559" t="s">
        <v>9076</v>
      </c>
      <c r="I40" s="1559"/>
      <c r="J40" s="1559"/>
      <c r="K40" s="1559"/>
      <c r="L40" s="1559"/>
      <c r="M40" s="1559"/>
      <c r="N40" s="1559"/>
      <c r="O40" s="1559"/>
      <c r="P40" s="1559"/>
      <c r="Q40" s="1741" t="s">
        <v>10020</v>
      </c>
      <c r="R40" s="1742"/>
      <c r="S40" s="1742"/>
      <c r="T40" s="1742"/>
      <c r="U40" s="1742"/>
      <c r="V40" s="1742"/>
      <c r="W40" s="1742"/>
      <c r="X40" s="1742"/>
    </row>
    <row r="41" spans="1:24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>
      <c r="A42" s="633" t="s">
        <v>10004</v>
      </c>
      <c r="B42" s="633" t="s">
        <v>78</v>
      </c>
      <c r="C42" s="35" t="s">
        <v>10021</v>
      </c>
      <c r="D42" s="633" t="s">
        <v>99</v>
      </c>
      <c r="E42" s="685">
        <v>45690.315972222219</v>
      </c>
      <c r="F42" s="633">
        <v>10.8</v>
      </c>
      <c r="G42" s="632" t="s">
        <v>740</v>
      </c>
      <c r="H42" s="633" t="s">
        <v>1275</v>
      </c>
      <c r="I42" s="633"/>
      <c r="J42" s="633"/>
      <c r="K42" s="633"/>
      <c r="L42" s="35">
        <v>161</v>
      </c>
      <c r="M42" s="15"/>
      <c r="N42" s="15"/>
      <c r="O42" s="15"/>
      <c r="P42" s="14">
        <f t="shared" ref="P42:P47" si="4">SUM(H42:O42)</f>
        <v>161</v>
      </c>
      <c r="Q42" s="17" t="s">
        <v>32</v>
      </c>
      <c r="R42" s="14">
        <v>109801</v>
      </c>
      <c r="S42" s="23" t="s">
        <v>33</v>
      </c>
      <c r="T42" s="16" t="s">
        <v>100</v>
      </c>
      <c r="U42" s="16" t="s">
        <v>90</v>
      </c>
      <c r="V42" s="232">
        <v>1010250</v>
      </c>
      <c r="W42" s="16" t="s">
        <v>10001</v>
      </c>
      <c r="X42" s="16" t="s">
        <v>9127</v>
      </c>
    </row>
    <row r="43" spans="1:24">
      <c r="A43" s="15" t="s">
        <v>152</v>
      </c>
      <c r="B43" s="15" t="s">
        <v>78</v>
      </c>
      <c r="C43" s="35" t="s">
        <v>10022</v>
      </c>
      <c r="D43" s="15" t="s">
        <v>99</v>
      </c>
      <c r="E43" s="24">
        <v>45690.315972222219</v>
      </c>
      <c r="F43" s="15">
        <v>10.8</v>
      </c>
      <c r="G43" s="37"/>
      <c r="H43" s="15" t="s">
        <v>1275</v>
      </c>
      <c r="I43" s="15"/>
      <c r="J43" s="15"/>
      <c r="K43" s="35">
        <v>161</v>
      </c>
      <c r="L43" s="15"/>
      <c r="M43" s="15"/>
      <c r="N43" s="15"/>
      <c r="O43" s="15"/>
      <c r="P43" s="14">
        <f t="shared" si="4"/>
        <v>161</v>
      </c>
      <c r="Q43" s="17" t="s">
        <v>32</v>
      </c>
      <c r="R43" s="14">
        <v>109802</v>
      </c>
      <c r="S43" s="23" t="s">
        <v>33</v>
      </c>
      <c r="T43" s="16" t="s">
        <v>100</v>
      </c>
      <c r="U43" s="16" t="s">
        <v>90</v>
      </c>
      <c r="V43" s="16">
        <v>1010238</v>
      </c>
      <c r="W43" s="16" t="s">
        <v>10001</v>
      </c>
      <c r="X43" s="16" t="s">
        <v>9127</v>
      </c>
    </row>
    <row r="44" spans="1:24">
      <c r="A44" s="15" t="s">
        <v>152</v>
      </c>
      <c r="B44" s="15" t="s">
        <v>78</v>
      </c>
      <c r="C44" s="35" t="s">
        <v>10023</v>
      </c>
      <c r="D44" s="15" t="s">
        <v>99</v>
      </c>
      <c r="E44" s="24">
        <v>45691.315972222219</v>
      </c>
      <c r="F44" s="15">
        <v>10.8</v>
      </c>
      <c r="G44" s="37"/>
      <c r="H44" s="15" t="s">
        <v>1275</v>
      </c>
      <c r="I44" s="15"/>
      <c r="J44" s="15"/>
      <c r="K44" s="35">
        <v>161</v>
      </c>
      <c r="L44" s="15"/>
      <c r="M44" s="15"/>
      <c r="N44" s="15"/>
      <c r="O44" s="15"/>
      <c r="P44" s="14">
        <f t="shared" si="4"/>
        <v>161</v>
      </c>
      <c r="Q44" s="17" t="s">
        <v>32</v>
      </c>
      <c r="R44" s="14">
        <v>109803</v>
      </c>
      <c r="S44" s="23" t="s">
        <v>33</v>
      </c>
      <c r="T44" s="16" t="s">
        <v>100</v>
      </c>
      <c r="U44" s="16" t="s">
        <v>90</v>
      </c>
      <c r="V44" s="16">
        <v>1010239</v>
      </c>
      <c r="W44" s="16" t="s">
        <v>9989</v>
      </c>
      <c r="X44" s="16" t="s">
        <v>9127</v>
      </c>
    </row>
    <row r="45" spans="1:24">
      <c r="A45" s="15" t="s">
        <v>636</v>
      </c>
      <c r="B45" s="47" t="s">
        <v>92</v>
      </c>
      <c r="C45" s="35" t="s">
        <v>10024</v>
      </c>
      <c r="D45" s="15" t="s">
        <v>159</v>
      </c>
      <c r="E45" s="24">
        <v>45693.041666666664</v>
      </c>
      <c r="F45" s="15">
        <v>10.3</v>
      </c>
      <c r="G45" s="37"/>
      <c r="H45" s="15" t="s">
        <v>1275</v>
      </c>
      <c r="I45" s="15"/>
      <c r="J45" s="15"/>
      <c r="K45" s="15"/>
      <c r="L45" s="35">
        <v>161</v>
      </c>
      <c r="M45" s="15"/>
      <c r="N45" s="15"/>
      <c r="O45" s="15"/>
      <c r="P45" s="14">
        <f t="shared" si="4"/>
        <v>161</v>
      </c>
      <c r="Q45" s="17" t="s">
        <v>32</v>
      </c>
      <c r="R45" s="14">
        <v>109813</v>
      </c>
      <c r="S45" s="23" t="s">
        <v>33</v>
      </c>
      <c r="T45" s="16" t="s">
        <v>161</v>
      </c>
      <c r="U45" s="16" t="s">
        <v>90</v>
      </c>
      <c r="V45" s="16">
        <v>1010240</v>
      </c>
      <c r="W45" s="16" t="s">
        <v>5052</v>
      </c>
      <c r="X45" s="16" t="s">
        <v>9127</v>
      </c>
    </row>
    <row r="46" spans="1:24">
      <c r="A46" s="15" t="s">
        <v>1268</v>
      </c>
      <c r="B46" s="15" t="s">
        <v>78</v>
      </c>
      <c r="C46" s="35" t="s">
        <v>10025</v>
      </c>
      <c r="D46" s="15" t="s">
        <v>99</v>
      </c>
      <c r="E46" s="24">
        <v>45691.315972222219</v>
      </c>
      <c r="F46" s="15">
        <v>10.8</v>
      </c>
      <c r="G46" s="37" t="s">
        <v>740</v>
      </c>
      <c r="H46" s="15" t="s">
        <v>1275</v>
      </c>
      <c r="I46" s="15"/>
      <c r="J46" s="15"/>
      <c r="K46" s="15"/>
      <c r="L46" s="35">
        <v>90</v>
      </c>
      <c r="M46" s="35">
        <v>34</v>
      </c>
      <c r="N46" s="35">
        <v>30</v>
      </c>
      <c r="O46" s="35">
        <v>7</v>
      </c>
      <c r="P46" s="14">
        <f t="shared" si="4"/>
        <v>161</v>
      </c>
      <c r="Q46" s="17" t="s">
        <v>32</v>
      </c>
      <c r="R46" s="14">
        <v>109812</v>
      </c>
      <c r="S46" s="23" t="s">
        <v>33</v>
      </c>
      <c r="T46" s="16" t="s">
        <v>100</v>
      </c>
      <c r="U46" s="16" t="s">
        <v>90</v>
      </c>
      <c r="V46" s="16">
        <v>1010241</v>
      </c>
      <c r="W46" s="16" t="s">
        <v>9989</v>
      </c>
      <c r="X46" s="16" t="s">
        <v>9127</v>
      </c>
    </row>
    <row r="47" spans="1:24">
      <c r="A47" s="15" t="s">
        <v>105</v>
      </c>
      <c r="B47" s="15" t="s">
        <v>78</v>
      </c>
      <c r="C47" s="35" t="s">
        <v>10026</v>
      </c>
      <c r="D47" s="15" t="s">
        <v>99</v>
      </c>
      <c r="E47" s="24">
        <v>45690.315972222219</v>
      </c>
      <c r="F47" s="15">
        <v>10.8</v>
      </c>
      <c r="G47" s="37" t="s">
        <v>740</v>
      </c>
      <c r="H47" s="15" t="s">
        <v>1275</v>
      </c>
      <c r="I47" s="15"/>
      <c r="J47" s="15"/>
      <c r="K47" s="15"/>
      <c r="L47" s="35">
        <v>90</v>
      </c>
      <c r="M47" s="35">
        <v>30</v>
      </c>
      <c r="N47" s="35">
        <v>41</v>
      </c>
      <c r="O47" s="15"/>
      <c r="P47" s="14">
        <f t="shared" si="4"/>
        <v>161</v>
      </c>
      <c r="Q47" s="17" t="s">
        <v>32</v>
      </c>
      <c r="R47" s="14">
        <v>109799</v>
      </c>
      <c r="S47" s="23" t="s">
        <v>33</v>
      </c>
      <c r="T47" s="16" t="s">
        <v>100</v>
      </c>
      <c r="U47" s="16" t="s">
        <v>90</v>
      </c>
      <c r="V47" s="16">
        <v>1010242</v>
      </c>
      <c r="W47" s="16" t="s">
        <v>10001</v>
      </c>
      <c r="X47" s="16" t="s">
        <v>9127</v>
      </c>
    </row>
    <row r="48" spans="1:24">
      <c r="A48" s="15"/>
      <c r="B48" s="15"/>
      <c r="C48" s="15"/>
      <c r="D48" s="15"/>
      <c r="E48" s="24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/>
      <c r="Q48" s="14"/>
      <c r="R48" s="14"/>
      <c r="S48" s="14"/>
      <c r="T48" s="16"/>
      <c r="U48" s="16"/>
      <c r="V48" s="16"/>
      <c r="W48" s="16"/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5">SUM(H42:H48)</f>
        <v>0</v>
      </c>
      <c r="I49" s="11">
        <f t="shared" si="5"/>
        <v>0</v>
      </c>
      <c r="J49" s="11">
        <f t="shared" si="5"/>
        <v>0</v>
      </c>
      <c r="K49" s="11">
        <f t="shared" si="5"/>
        <v>322</v>
      </c>
      <c r="L49" s="11">
        <f t="shared" si="5"/>
        <v>502</v>
      </c>
      <c r="M49" s="11">
        <f t="shared" si="5"/>
        <v>64</v>
      </c>
      <c r="N49" s="11">
        <f t="shared" si="5"/>
        <v>71</v>
      </c>
      <c r="O49" s="11">
        <f t="shared" si="5"/>
        <v>7</v>
      </c>
      <c r="P49" s="11">
        <f t="shared" si="5"/>
        <v>966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166" t="s">
        <v>35</v>
      </c>
      <c r="B52" s="239" t="s">
        <v>9996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100</v>
      </c>
      <c r="B53" s="1564" t="s">
        <v>7194</v>
      </c>
      <c r="C53" s="1564"/>
      <c r="D53" s="242"/>
      <c r="E53" s="41" t="s">
        <v>8995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4" t="s">
        <v>161</v>
      </c>
      <c r="B54" s="626" t="s">
        <v>9863</v>
      </c>
      <c r="C54" s="4"/>
      <c r="D54" s="242"/>
      <c r="E54" s="4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772"/>
      <c r="C55" s="1772"/>
      <c r="D55" s="1"/>
      <c r="E55" s="1"/>
    </row>
    <row r="56" spans="1:24">
      <c r="A56" s="5" t="s">
        <v>42</v>
      </c>
      <c r="B56" s="1772" t="s">
        <v>10027</v>
      </c>
      <c r="C56" s="1772"/>
    </row>
    <row r="57" spans="1:24">
      <c r="A57" s="5" t="s">
        <v>43</v>
      </c>
      <c r="B57" s="1834" t="s">
        <v>10028</v>
      </c>
      <c r="C57" s="1772"/>
      <c r="D57" s="1"/>
      <c r="E57" s="1"/>
    </row>
    <row r="58" spans="1:24">
      <c r="A58" s="5" t="s">
        <v>44</v>
      </c>
      <c r="B58" s="1809" t="s">
        <v>10029</v>
      </c>
      <c r="C58" s="1772"/>
      <c r="D58" s="1"/>
      <c r="E58" s="1"/>
    </row>
    <row r="68" spans="6:6">
      <c r="F68" t="e">
        <f>AVERAGE(F3,#REF!,F8,#REF!,F42)</f>
        <v>#REF!</v>
      </c>
    </row>
  </sheetData>
  <mergeCells count="30">
    <mergeCell ref="B13:C13"/>
    <mergeCell ref="A1:F1"/>
    <mergeCell ref="H1:P1"/>
    <mergeCell ref="Q1:X1"/>
    <mergeCell ref="B11:D11"/>
    <mergeCell ref="J11:L11"/>
    <mergeCell ref="B16:C16"/>
    <mergeCell ref="B17:C17"/>
    <mergeCell ref="B18:C18"/>
    <mergeCell ref="B19:C19"/>
    <mergeCell ref="A21:F21"/>
    <mergeCell ref="B51:D51"/>
    <mergeCell ref="J51:L51"/>
    <mergeCell ref="Q21:X21"/>
    <mergeCell ref="B32:D32"/>
    <mergeCell ref="J32:L32"/>
    <mergeCell ref="B34:C34"/>
    <mergeCell ref="B35:C35"/>
    <mergeCell ref="B36:C36"/>
    <mergeCell ref="H21:P21"/>
    <mergeCell ref="B37:C37"/>
    <mergeCell ref="B38:C38"/>
    <mergeCell ref="A40:F40"/>
    <mergeCell ref="H40:P40"/>
    <mergeCell ref="Q40:X40"/>
    <mergeCell ref="B53:C53"/>
    <mergeCell ref="B55:C55"/>
    <mergeCell ref="B56:C56"/>
    <mergeCell ref="B57:C57"/>
    <mergeCell ref="B58:C58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981B-837A-4E1E-B79E-6035D10951D6}">
  <sheetPr>
    <tabColor rgb="FFF7E1E1"/>
  </sheetPr>
  <dimension ref="A1:Z113"/>
  <sheetViews>
    <sheetView topLeftCell="A56" workbookViewId="0">
      <selection activeCell="D26" sqref="D26"/>
    </sheetView>
  </sheetViews>
  <sheetFormatPr defaultColWidth="11.42578125" defaultRowHeight="15"/>
  <cols>
    <col min="1" max="1" width="25.42578125" customWidth="1"/>
    <col min="2" max="2" width="11.85546875" customWidth="1"/>
    <col min="3" max="3" width="16.28515625" customWidth="1"/>
    <col min="4" max="4" width="12.42578125" customWidth="1"/>
    <col min="5" max="5" width="18.7109375" customWidth="1"/>
    <col min="6" max="6" width="9.140625" bestFit="1" customWidth="1"/>
    <col min="7" max="7" width="9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21.5703125" customWidth="1"/>
    <col min="22" max="22" width="16.28515625" customWidth="1"/>
    <col min="23" max="24" width="9.140625"/>
    <col min="25" max="25" width="20.5703125" customWidth="1"/>
  </cols>
  <sheetData>
    <row r="1" spans="1:26" ht="23.25" customHeight="1">
      <c r="A1" s="1572" t="s">
        <v>1277</v>
      </c>
      <c r="B1" s="1572"/>
      <c r="C1" s="1572"/>
      <c r="D1" s="1572"/>
      <c r="E1" s="1572"/>
      <c r="F1" s="1572"/>
      <c r="G1" s="1292"/>
      <c r="H1" s="1189"/>
      <c r="I1" s="1572" t="s">
        <v>1278</v>
      </c>
      <c r="J1" s="1572"/>
      <c r="K1" s="1572"/>
      <c r="L1" s="1572"/>
      <c r="M1" s="1572"/>
      <c r="N1" s="1572"/>
      <c r="O1" s="1572"/>
      <c r="P1" s="1572"/>
      <c r="Q1" s="1572"/>
      <c r="R1" s="1614" t="s">
        <v>1279</v>
      </c>
      <c r="S1" s="1615"/>
      <c r="T1" s="1614"/>
      <c r="U1" s="1614"/>
      <c r="V1" s="1614"/>
      <c r="W1" s="1614"/>
      <c r="X1" s="1614"/>
      <c r="Y1" s="1614"/>
      <c r="Z1" s="1614"/>
    </row>
    <row r="2" spans="1:26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1418" t="s">
        <v>857</v>
      </c>
      <c r="V2" s="8" t="s">
        <v>24</v>
      </c>
      <c r="W2" s="8" t="s">
        <v>25</v>
      </c>
      <c r="X2" s="8" t="s">
        <v>26</v>
      </c>
      <c r="Y2" s="8" t="s">
        <v>27</v>
      </c>
      <c r="Z2" s="8" t="s">
        <v>28</v>
      </c>
    </row>
    <row r="3" spans="1:26" ht="25.5">
      <c r="A3" s="224" t="s">
        <v>97</v>
      </c>
      <c r="B3" s="224" t="s">
        <v>78</v>
      </c>
      <c r="C3" s="35" t="s">
        <v>1280</v>
      </c>
      <c r="D3" s="224" t="s">
        <v>337</v>
      </c>
      <c r="E3" s="227">
        <v>46235.458333333336</v>
      </c>
      <c r="F3" s="224">
        <v>15.3</v>
      </c>
      <c r="G3" s="224">
        <v>121465</v>
      </c>
      <c r="H3" s="226" t="s">
        <v>1247</v>
      </c>
      <c r="I3" s="224"/>
      <c r="J3" s="224"/>
      <c r="K3" s="224"/>
      <c r="L3" s="224"/>
      <c r="M3" s="1186">
        <v>34</v>
      </c>
      <c r="N3" s="1186">
        <v>30</v>
      </c>
      <c r="O3" s="1186">
        <v>37</v>
      </c>
      <c r="P3" s="1186">
        <v>60</v>
      </c>
      <c r="Q3" s="14">
        <f>SUM(I3:P3)</f>
        <v>161</v>
      </c>
      <c r="R3" s="229" t="s">
        <v>32</v>
      </c>
      <c r="S3" s="23" t="s">
        <v>33</v>
      </c>
      <c r="T3" s="1454" t="b">
        <v>1</v>
      </c>
      <c r="U3" s="1440">
        <v>46229.625</v>
      </c>
      <c r="V3" s="255" t="s">
        <v>1187</v>
      </c>
      <c r="W3" s="16" t="s">
        <v>860</v>
      </c>
      <c r="X3" s="16">
        <v>1022019</v>
      </c>
      <c r="Y3" s="16" t="s">
        <v>1188</v>
      </c>
      <c r="Z3" s="16"/>
    </row>
    <row r="4" spans="1:26" ht="25.5">
      <c r="A4" s="224" t="s">
        <v>1121</v>
      </c>
      <c r="B4" s="224" t="s">
        <v>78</v>
      </c>
      <c r="C4" s="35" t="s">
        <v>1281</v>
      </c>
      <c r="D4" s="224" t="s">
        <v>337</v>
      </c>
      <c r="E4" s="227">
        <v>46235.458333333336</v>
      </c>
      <c r="F4" s="224">
        <v>15.3</v>
      </c>
      <c r="G4" s="224">
        <v>121432</v>
      </c>
      <c r="H4" s="226" t="s">
        <v>1247</v>
      </c>
      <c r="I4" s="224"/>
      <c r="J4" s="224"/>
      <c r="K4" s="224"/>
      <c r="L4" s="224"/>
      <c r="M4" s="1186">
        <v>54</v>
      </c>
      <c r="N4" s="1186">
        <v>30</v>
      </c>
      <c r="O4" s="1186">
        <v>30</v>
      </c>
      <c r="P4" s="1186">
        <v>47</v>
      </c>
      <c r="Q4" s="14">
        <f t="shared" ref="Q4:Q8" si="0">SUM(I4:P4)</f>
        <v>161</v>
      </c>
      <c r="R4" s="1176" t="s">
        <v>32</v>
      </c>
      <c r="S4" s="1177" t="s">
        <v>33</v>
      </c>
      <c r="T4" s="14"/>
      <c r="U4" s="481">
        <v>46229.625</v>
      </c>
      <c r="V4" s="255" t="s">
        <v>1187</v>
      </c>
      <c r="W4" s="16" t="s">
        <v>860</v>
      </c>
      <c r="X4" s="16">
        <v>1022020</v>
      </c>
      <c r="Y4" s="16" t="s">
        <v>1188</v>
      </c>
      <c r="Z4" s="16"/>
    </row>
    <row r="5" spans="1:26" ht="25.5">
      <c r="A5" s="224" t="s">
        <v>105</v>
      </c>
      <c r="B5" s="224" t="s">
        <v>78</v>
      </c>
      <c r="C5" s="35" t="s">
        <v>1282</v>
      </c>
      <c r="D5" s="224" t="s">
        <v>337</v>
      </c>
      <c r="E5" s="227">
        <v>46235.458333333336</v>
      </c>
      <c r="F5" s="224">
        <v>15.3</v>
      </c>
      <c r="G5" s="224">
        <v>121433</v>
      </c>
      <c r="H5" s="226" t="s">
        <v>1247</v>
      </c>
      <c r="I5" s="224"/>
      <c r="J5" s="224"/>
      <c r="K5" s="224"/>
      <c r="L5" s="224"/>
      <c r="M5" s="1186">
        <v>34</v>
      </c>
      <c r="N5" s="1186">
        <v>30</v>
      </c>
      <c r="O5" s="1186">
        <v>97</v>
      </c>
      <c r="P5" s="1172">
        <v>0</v>
      </c>
      <c r="Q5" s="14">
        <f t="shared" si="0"/>
        <v>161</v>
      </c>
      <c r="R5" s="229" t="s">
        <v>32</v>
      </c>
      <c r="S5" s="23" t="s">
        <v>33</v>
      </c>
      <c r="T5" s="1454" t="b">
        <v>1</v>
      </c>
      <c r="U5" s="1440">
        <v>46229.625</v>
      </c>
      <c r="V5" s="255" t="s">
        <v>1187</v>
      </c>
      <c r="W5" s="16" t="s">
        <v>860</v>
      </c>
      <c r="X5" s="16">
        <v>1022021</v>
      </c>
      <c r="Y5" s="16" t="s">
        <v>1188</v>
      </c>
      <c r="Z5" s="16"/>
    </row>
    <row r="6" spans="1:26" ht="25.5">
      <c r="A6" s="224" t="s">
        <v>648</v>
      </c>
      <c r="B6" s="224" t="s">
        <v>78</v>
      </c>
      <c r="C6" s="35" t="s">
        <v>1283</v>
      </c>
      <c r="D6" s="224" t="s">
        <v>337</v>
      </c>
      <c r="E6" s="227">
        <v>46235.458333333336</v>
      </c>
      <c r="F6" s="224">
        <v>15.3</v>
      </c>
      <c r="G6" s="224">
        <v>121434</v>
      </c>
      <c r="H6" s="226" t="s">
        <v>1247</v>
      </c>
      <c r="I6" s="224"/>
      <c r="J6" s="224"/>
      <c r="K6" s="224"/>
      <c r="L6" s="224"/>
      <c r="M6" s="1186">
        <v>60</v>
      </c>
      <c r="N6" s="1186">
        <v>30</v>
      </c>
      <c r="O6" s="1186">
        <v>41</v>
      </c>
      <c r="P6" s="1237">
        <v>30</v>
      </c>
      <c r="Q6" s="14">
        <f t="shared" si="0"/>
        <v>161</v>
      </c>
      <c r="R6" s="229" t="s">
        <v>32</v>
      </c>
      <c r="S6" s="23" t="s">
        <v>33</v>
      </c>
      <c r="T6" s="14"/>
      <c r="U6" s="1440">
        <v>46229.625</v>
      </c>
      <c r="V6" s="255" t="s">
        <v>1187</v>
      </c>
      <c r="W6" s="16" t="s">
        <v>860</v>
      </c>
      <c r="X6" s="16">
        <v>1022022</v>
      </c>
      <c r="Y6" s="16" t="s">
        <v>1188</v>
      </c>
      <c r="Z6" s="16"/>
    </row>
    <row r="7" spans="1:26" ht="25.5">
      <c r="A7" s="224" t="s">
        <v>1128</v>
      </c>
      <c r="B7" s="224" t="s">
        <v>78</v>
      </c>
      <c r="C7" s="35" t="s">
        <v>1284</v>
      </c>
      <c r="D7" s="224" t="s">
        <v>1285</v>
      </c>
      <c r="E7" s="1179">
        <v>46235.513888888891</v>
      </c>
      <c r="F7" s="224">
        <v>15.3</v>
      </c>
      <c r="G7" s="224">
        <v>121435</v>
      </c>
      <c r="H7" s="226" t="s">
        <v>1247</v>
      </c>
      <c r="I7" s="224"/>
      <c r="J7" s="224"/>
      <c r="K7" s="224"/>
      <c r="L7" s="224"/>
      <c r="M7" s="1186">
        <v>20</v>
      </c>
      <c r="N7" s="1186">
        <v>30</v>
      </c>
      <c r="O7" s="1237">
        <v>60</v>
      </c>
      <c r="P7" s="1172">
        <v>51</v>
      </c>
      <c r="Q7" s="14">
        <f>SUM(I7:P7)</f>
        <v>161</v>
      </c>
      <c r="R7" s="229" t="s">
        <v>32</v>
      </c>
      <c r="S7" s="23" t="s">
        <v>33</v>
      </c>
      <c r="T7" s="14"/>
      <c r="U7" s="1440">
        <v>46229.625</v>
      </c>
      <c r="V7" s="255" t="s">
        <v>1187</v>
      </c>
      <c r="W7" s="16" t="s">
        <v>860</v>
      </c>
      <c r="X7" s="16">
        <v>1022023</v>
      </c>
      <c r="Y7" s="16" t="s">
        <v>1188</v>
      </c>
      <c r="Z7" s="16"/>
    </row>
    <row r="8" spans="1:26">
      <c r="A8" s="15" t="s">
        <v>398</v>
      </c>
      <c r="B8" s="15" t="s">
        <v>78</v>
      </c>
      <c r="C8" s="15" t="s">
        <v>1286</v>
      </c>
      <c r="D8" s="1172" t="s">
        <v>1285</v>
      </c>
      <c r="E8" s="24">
        <v>46235.513888888891</v>
      </c>
      <c r="F8" s="1172">
        <v>15.3</v>
      </c>
      <c r="G8" s="15">
        <v>121437</v>
      </c>
      <c r="H8" s="1174" t="s">
        <v>802</v>
      </c>
      <c r="I8" s="15"/>
      <c r="J8" s="15"/>
      <c r="K8" s="15"/>
      <c r="L8" s="15"/>
      <c r="M8" s="1172"/>
      <c r="N8" s="1172"/>
      <c r="O8" s="1186">
        <v>71</v>
      </c>
      <c r="P8" s="1186">
        <v>90</v>
      </c>
      <c r="Q8" s="14">
        <f t="shared" si="0"/>
        <v>161</v>
      </c>
      <c r="R8" s="1176" t="s">
        <v>32</v>
      </c>
      <c r="S8" s="1177" t="s">
        <v>33</v>
      </c>
      <c r="T8" s="14"/>
      <c r="U8" s="1440">
        <v>46229.625</v>
      </c>
      <c r="V8" s="1207" t="s">
        <v>1187</v>
      </c>
      <c r="W8" s="16" t="s">
        <v>860</v>
      </c>
      <c r="X8" s="16">
        <v>1022024</v>
      </c>
      <c r="Y8" s="16" t="s">
        <v>1188</v>
      </c>
      <c r="Z8" s="16"/>
    </row>
    <row r="9" spans="1:26">
      <c r="A9" s="11" t="s">
        <v>19</v>
      </c>
      <c r="B9" s="7"/>
      <c r="C9" s="7"/>
      <c r="D9" s="7"/>
      <c r="E9" s="11"/>
      <c r="F9" s="7"/>
      <c r="G9" s="7"/>
      <c r="H9" s="7"/>
      <c r="I9" s="11">
        <f>SUM(I4:I6)</f>
        <v>0</v>
      </c>
      <c r="J9" s="11">
        <f>SUM(J4:J6)</f>
        <v>0</v>
      </c>
      <c r="K9" s="11">
        <f>SUM(K4:K8)</f>
        <v>0</v>
      </c>
      <c r="L9" s="11">
        <f>SUM(L4:L8)</f>
        <v>0</v>
      </c>
      <c r="M9" s="11">
        <f>SUM(M3:M8)</f>
        <v>202</v>
      </c>
      <c r="N9" s="11">
        <f>SUM(N3:N8)</f>
        <v>150</v>
      </c>
      <c r="O9" s="11">
        <f>SUM(O3:O8)</f>
        <v>336</v>
      </c>
      <c r="P9" s="11">
        <f>SUM(P3:P8)</f>
        <v>278</v>
      </c>
      <c r="Q9" s="11">
        <f>SUM(Q3:Q8)</f>
        <v>966</v>
      </c>
      <c r="R9" s="12"/>
      <c r="S9" s="12"/>
      <c r="T9" s="12"/>
      <c r="U9" s="12"/>
      <c r="V9" s="12"/>
      <c r="W9" s="12"/>
      <c r="X9" s="12"/>
      <c r="Y9" s="12"/>
      <c r="Z9" s="12"/>
    </row>
    <row r="10" spans="1:26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>
      <c r="A13" s="257" t="s">
        <v>1287</v>
      </c>
      <c r="B13" s="1619" t="s">
        <v>1223</v>
      </c>
      <c r="C13" s="1619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>
      <c r="A14" s="4"/>
      <c r="B14" s="1564"/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 ht="15" customHeight="1">
      <c r="A15" s="5" t="s">
        <v>42</v>
      </c>
      <c r="B15" s="1565" t="s">
        <v>1288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6">
      <c r="A17" s="5" t="s">
        <v>43</v>
      </c>
      <c r="B17" s="1566"/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ht="23.25" customHeight="1">
      <c r="A20" s="1621" t="s">
        <v>394</v>
      </c>
      <c r="B20" s="1621"/>
      <c r="C20" s="1621"/>
      <c r="D20" s="1621"/>
      <c r="E20" s="1621"/>
      <c r="F20" s="1621"/>
      <c r="G20" s="1095"/>
      <c r="H20" s="231"/>
      <c r="I20" s="1621" t="s">
        <v>1278</v>
      </c>
      <c r="J20" s="1621"/>
      <c r="K20" s="1621"/>
      <c r="L20" s="1621"/>
      <c r="M20" s="1621"/>
      <c r="N20" s="1621"/>
      <c r="O20" s="1621"/>
      <c r="P20" s="1621"/>
      <c r="Q20" s="1621"/>
      <c r="R20" s="1622" t="s">
        <v>1289</v>
      </c>
      <c r="S20" s="1623"/>
      <c r="T20" s="1622"/>
      <c r="U20" s="1622"/>
      <c r="V20" s="1622"/>
      <c r="W20" s="1622"/>
      <c r="X20" s="1622"/>
      <c r="Y20" s="1622"/>
      <c r="Z20" s="1622"/>
    </row>
    <row r="21" spans="1:26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1419" t="s">
        <v>857</v>
      </c>
      <c r="V21" s="8" t="s">
        <v>24</v>
      </c>
      <c r="W21" s="8" t="s">
        <v>25</v>
      </c>
      <c r="X21" s="8" t="s">
        <v>26</v>
      </c>
      <c r="Y21" s="8" t="s">
        <v>27</v>
      </c>
      <c r="Z21" s="8" t="s">
        <v>28</v>
      </c>
    </row>
    <row r="22" spans="1:26" ht="25.5">
      <c r="A22" s="224" t="s">
        <v>190</v>
      </c>
      <c r="B22" s="224" t="s">
        <v>80</v>
      </c>
      <c r="C22" s="35" t="s">
        <v>1290</v>
      </c>
      <c r="D22" s="224" t="s">
        <v>758</v>
      </c>
      <c r="E22" s="227">
        <v>46235.447916666664</v>
      </c>
      <c r="F22" s="224">
        <v>13.8</v>
      </c>
      <c r="G22" s="224">
        <v>121439</v>
      </c>
      <c r="H22" s="226" t="s">
        <v>1252</v>
      </c>
      <c r="I22" s="224"/>
      <c r="J22" s="224"/>
      <c r="K22" s="224"/>
      <c r="L22" s="224"/>
      <c r="M22" s="224"/>
      <c r="N22" s="1186">
        <v>11</v>
      </c>
      <c r="O22" s="1237">
        <v>60</v>
      </c>
      <c r="P22" s="1186">
        <v>90</v>
      </c>
      <c r="Q22" s="14">
        <f>SUM(I22:P22)</f>
        <v>161</v>
      </c>
      <c r="R22" s="229" t="s">
        <v>32</v>
      </c>
      <c r="S22" s="23" t="s">
        <v>33</v>
      </c>
      <c r="T22" s="14"/>
      <c r="U22" s="1440">
        <v>46227.666666666664</v>
      </c>
      <c r="V22" s="1207" t="s">
        <v>1187</v>
      </c>
      <c r="W22" s="16" t="s">
        <v>860</v>
      </c>
      <c r="X22" s="16">
        <v>1022013</v>
      </c>
      <c r="Y22" s="16" t="s">
        <v>1188</v>
      </c>
      <c r="Z22" s="16"/>
    </row>
    <row r="23" spans="1:26" ht="25.5">
      <c r="A23" s="224" t="s">
        <v>157</v>
      </c>
      <c r="B23" s="224" t="s">
        <v>80</v>
      </c>
      <c r="C23" s="35" t="s">
        <v>1291</v>
      </c>
      <c r="D23" s="224" t="s">
        <v>758</v>
      </c>
      <c r="E23" s="227">
        <v>46235.447916666664</v>
      </c>
      <c r="F23" s="224">
        <v>13.8</v>
      </c>
      <c r="G23" s="224">
        <v>121440</v>
      </c>
      <c r="H23" s="226" t="s">
        <v>1252</v>
      </c>
      <c r="I23" s="224"/>
      <c r="J23" s="224"/>
      <c r="K23" s="224"/>
      <c r="L23" s="224"/>
      <c r="M23" s="224"/>
      <c r="N23" s="1186">
        <v>30</v>
      </c>
      <c r="O23" s="1237">
        <v>30</v>
      </c>
      <c r="P23" s="1237">
        <v>101</v>
      </c>
      <c r="Q23" s="14">
        <f>SUM(I23:P23)</f>
        <v>161</v>
      </c>
      <c r="R23" s="229" t="s">
        <v>32</v>
      </c>
      <c r="S23" s="23" t="s">
        <v>33</v>
      </c>
      <c r="T23" s="14"/>
      <c r="U23" s="1440">
        <v>46227.666666666664</v>
      </c>
      <c r="V23" s="1207" t="s">
        <v>1187</v>
      </c>
      <c r="W23" s="16" t="s">
        <v>860</v>
      </c>
      <c r="X23" s="16">
        <v>1022014</v>
      </c>
      <c r="Y23" s="16" t="s">
        <v>1188</v>
      </c>
      <c r="Z23" s="16"/>
    </row>
    <row r="24" spans="1:26" ht="25.5">
      <c r="A24" s="15" t="s">
        <v>157</v>
      </c>
      <c r="B24" s="15" t="s">
        <v>80</v>
      </c>
      <c r="C24" s="1186" t="s">
        <v>1292</v>
      </c>
      <c r="D24" s="1172" t="s">
        <v>758</v>
      </c>
      <c r="E24" s="1173">
        <v>46235.447916666664</v>
      </c>
      <c r="F24" s="1172">
        <v>13.8</v>
      </c>
      <c r="G24" s="15">
        <v>121441</v>
      </c>
      <c r="H24" s="1174" t="s">
        <v>1252</v>
      </c>
      <c r="I24" s="15"/>
      <c r="J24" s="15"/>
      <c r="K24" s="15"/>
      <c r="L24" s="15"/>
      <c r="M24" s="15"/>
      <c r="N24" s="1178">
        <v>0</v>
      </c>
      <c r="O24" s="1178">
        <v>60</v>
      </c>
      <c r="P24" s="1178">
        <v>101</v>
      </c>
      <c r="Q24" s="14">
        <f>SUM(I24:P24)</f>
        <v>161</v>
      </c>
      <c r="R24" s="1176" t="s">
        <v>32</v>
      </c>
      <c r="S24" s="1177" t="s">
        <v>33</v>
      </c>
      <c r="T24" s="14"/>
      <c r="U24" s="1440">
        <v>46227.666666666664</v>
      </c>
      <c r="V24" s="1207" t="s">
        <v>1187</v>
      </c>
      <c r="W24" s="16" t="s">
        <v>860</v>
      </c>
      <c r="X24" s="16">
        <v>1022015</v>
      </c>
      <c r="Y24" s="16" t="s">
        <v>1188</v>
      </c>
      <c r="Z24" s="16"/>
    </row>
    <row r="25" spans="1:26" ht="25.5">
      <c r="A25" s="224" t="s">
        <v>86</v>
      </c>
      <c r="B25" s="224" t="s">
        <v>80</v>
      </c>
      <c r="C25" s="35" t="s">
        <v>1293</v>
      </c>
      <c r="D25" s="224" t="s">
        <v>758</v>
      </c>
      <c r="E25" s="227">
        <v>46235.447916666664</v>
      </c>
      <c r="F25" s="224">
        <v>13.8</v>
      </c>
      <c r="G25" s="224">
        <v>121472</v>
      </c>
      <c r="H25" s="226" t="s">
        <v>1252</v>
      </c>
      <c r="I25" s="224"/>
      <c r="J25" s="224"/>
      <c r="K25" s="224"/>
      <c r="L25" s="224"/>
      <c r="M25" s="224"/>
      <c r="N25" s="1172">
        <v>0</v>
      </c>
      <c r="O25" s="1172">
        <v>60</v>
      </c>
      <c r="P25" s="1172">
        <v>101</v>
      </c>
      <c r="Q25" s="14">
        <f t="shared" ref="Q25:Q27" si="1">SUM(I25:P25)</f>
        <v>161</v>
      </c>
      <c r="R25" s="1176" t="s">
        <v>32</v>
      </c>
      <c r="S25" s="1177" t="s">
        <v>33</v>
      </c>
      <c r="T25" s="14"/>
      <c r="U25" s="481">
        <v>46227.666666666664</v>
      </c>
      <c r="V25" s="1207" t="s">
        <v>1187</v>
      </c>
      <c r="W25" s="16" t="s">
        <v>860</v>
      </c>
      <c r="X25" s="16">
        <v>1022016</v>
      </c>
      <c r="Y25" s="16" t="s">
        <v>1188</v>
      </c>
      <c r="Z25" s="16"/>
    </row>
    <row r="26" spans="1:26" ht="25.5">
      <c r="A26" s="224" t="s">
        <v>86</v>
      </c>
      <c r="B26" s="224" t="s">
        <v>80</v>
      </c>
      <c r="C26" s="35" t="s">
        <v>1294</v>
      </c>
      <c r="D26" s="224" t="s">
        <v>758</v>
      </c>
      <c r="E26" s="227">
        <v>46235.447916666664</v>
      </c>
      <c r="F26" s="224">
        <v>13.8</v>
      </c>
      <c r="G26" s="224">
        <v>121473</v>
      </c>
      <c r="H26" s="226" t="s">
        <v>1252</v>
      </c>
      <c r="I26" s="224"/>
      <c r="J26" s="224"/>
      <c r="K26" s="224"/>
      <c r="L26" s="224"/>
      <c r="M26" s="224"/>
      <c r="N26" s="1172">
        <v>0</v>
      </c>
      <c r="O26" s="1172">
        <v>30</v>
      </c>
      <c r="P26" s="1172">
        <v>131</v>
      </c>
      <c r="Q26" s="14">
        <f t="shared" si="1"/>
        <v>161</v>
      </c>
      <c r="R26" s="1176" t="s">
        <v>32</v>
      </c>
      <c r="S26" s="1177" t="s">
        <v>33</v>
      </c>
      <c r="T26" s="14"/>
      <c r="U26" s="1440">
        <v>46227.666666666664</v>
      </c>
      <c r="V26" s="1207" t="s">
        <v>1187</v>
      </c>
      <c r="W26" s="16" t="s">
        <v>860</v>
      </c>
      <c r="X26" s="16">
        <v>1022017</v>
      </c>
      <c r="Y26" s="16" t="s">
        <v>1188</v>
      </c>
      <c r="Z26" s="16"/>
    </row>
    <row r="27" spans="1:26" ht="25.5">
      <c r="A27" s="224" t="s">
        <v>1192</v>
      </c>
      <c r="B27" s="224" t="s">
        <v>80</v>
      </c>
      <c r="C27" s="35" t="s">
        <v>1295</v>
      </c>
      <c r="D27" s="224" t="s">
        <v>758</v>
      </c>
      <c r="E27" s="227">
        <v>46235.447916666664</v>
      </c>
      <c r="F27" s="224">
        <v>13.8</v>
      </c>
      <c r="G27" s="224">
        <v>121474</v>
      </c>
      <c r="H27" s="226" t="s">
        <v>1252</v>
      </c>
      <c r="I27" s="224"/>
      <c r="J27" s="224"/>
      <c r="K27" s="224"/>
      <c r="L27" s="224"/>
      <c r="M27" s="224"/>
      <c r="N27" s="1172">
        <v>0</v>
      </c>
      <c r="O27" s="1172">
        <v>0</v>
      </c>
      <c r="P27" s="1186">
        <v>161</v>
      </c>
      <c r="Q27" s="14">
        <f t="shared" si="1"/>
        <v>161</v>
      </c>
      <c r="R27" s="229" t="s">
        <v>32</v>
      </c>
      <c r="S27" s="23" t="s">
        <v>33</v>
      </c>
      <c r="T27" s="14"/>
      <c r="U27" s="1440">
        <v>46227.666666666664</v>
      </c>
      <c r="V27" s="1207" t="s">
        <v>1187</v>
      </c>
      <c r="W27" s="16" t="s">
        <v>860</v>
      </c>
      <c r="X27" s="16">
        <v>1022018</v>
      </c>
      <c r="Y27" s="16" t="s">
        <v>1188</v>
      </c>
      <c r="Z27" s="16"/>
    </row>
    <row r="28" spans="1:26">
      <c r="A28" s="11" t="s">
        <v>19</v>
      </c>
      <c r="B28" s="7"/>
      <c r="C28" s="7"/>
      <c r="D28" s="7"/>
      <c r="E28" s="11"/>
      <c r="F28" s="7"/>
      <c r="G28" s="7"/>
      <c r="H28" s="7"/>
      <c r="I28" s="11">
        <f>SUM(I25:I27)</f>
        <v>0</v>
      </c>
      <c r="J28" s="11">
        <f>SUM(J25:J27)</f>
        <v>0</v>
      </c>
      <c r="K28" s="11">
        <f>SUM(K25:K27)</f>
        <v>0</v>
      </c>
      <c r="L28" s="11">
        <f>SUM(L25:L27)</f>
        <v>0</v>
      </c>
      <c r="M28" s="11">
        <f>SUM(M25:M27)</f>
        <v>0</v>
      </c>
      <c r="N28" s="11">
        <f>SUM(N22:N27)</f>
        <v>41</v>
      </c>
      <c r="O28" s="11">
        <f>SUM(O22:O27)</f>
        <v>240</v>
      </c>
      <c r="P28" s="11">
        <f>SUM(P22:P27)</f>
        <v>685</v>
      </c>
      <c r="Q28" s="11">
        <f>SUM(Q22:Q27)</f>
        <v>966</v>
      </c>
      <c r="R28" s="12"/>
      <c r="S28" s="12"/>
      <c r="T28" s="12"/>
      <c r="U28" s="12"/>
      <c r="V28" s="12"/>
      <c r="W28" s="12"/>
      <c r="X28" s="12"/>
      <c r="Y28" s="12"/>
      <c r="Z28" s="12"/>
    </row>
    <row r="29" spans="1:26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 ht="15" customHeight="1">
      <c r="A32" s="1232" t="s">
        <v>1287</v>
      </c>
      <c r="B32" s="1617" t="s">
        <v>1223</v>
      </c>
      <c r="C32" s="1617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6">
      <c r="A33" s="4"/>
      <c r="B33" s="1564"/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6">
      <c r="A34" s="5" t="s">
        <v>42</v>
      </c>
      <c r="B34" s="1620" t="s">
        <v>1296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6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6">
      <c r="A36" s="5" t="s">
        <v>43</v>
      </c>
      <c r="B36" s="1566"/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6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9" spans="1:26" ht="23.25" customHeight="1">
      <c r="A39" s="1572" t="s">
        <v>415</v>
      </c>
      <c r="B39" s="1572"/>
      <c r="C39" s="1572"/>
      <c r="D39" s="1572"/>
      <c r="E39" s="1572"/>
      <c r="F39" s="1572"/>
      <c r="G39" s="1292" t="s">
        <v>261</v>
      </c>
      <c r="H39" s="1189"/>
      <c r="I39" s="1572" t="s">
        <v>1297</v>
      </c>
      <c r="J39" s="1572"/>
      <c r="K39" s="1572"/>
      <c r="L39" s="1572"/>
      <c r="M39" s="1572"/>
      <c r="N39" s="1572"/>
      <c r="O39" s="1572"/>
      <c r="P39" s="1572"/>
      <c r="Q39" s="1572"/>
      <c r="R39" s="1614" t="s">
        <v>1298</v>
      </c>
      <c r="S39" s="1615"/>
      <c r="T39" s="1614"/>
      <c r="U39" s="1614"/>
      <c r="V39" s="1614"/>
      <c r="W39" s="1614"/>
      <c r="X39" s="1614"/>
      <c r="Y39" s="1614"/>
      <c r="Z39" s="1614"/>
    </row>
    <row r="40" spans="1:26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8" t="s">
        <v>9</v>
      </c>
      <c r="H40" s="33" t="s">
        <v>10</v>
      </c>
      <c r="I40" s="9" t="s">
        <v>11</v>
      </c>
      <c r="J40" s="9" t="s">
        <v>12</v>
      </c>
      <c r="K40" s="9" t="s">
        <v>13</v>
      </c>
      <c r="L40" s="9" t="s">
        <v>14</v>
      </c>
      <c r="M40" s="9" t="s">
        <v>15</v>
      </c>
      <c r="N40" s="9" t="s">
        <v>16</v>
      </c>
      <c r="O40" s="9" t="s">
        <v>17</v>
      </c>
      <c r="P40" s="10" t="s">
        <v>18</v>
      </c>
      <c r="Q40" s="8" t="s">
        <v>19</v>
      </c>
      <c r="R40" s="8" t="s">
        <v>20</v>
      </c>
      <c r="S40" s="240" t="s">
        <v>21</v>
      </c>
      <c r="T40" s="240" t="s">
        <v>22</v>
      </c>
      <c r="U40" s="1419" t="s">
        <v>857</v>
      </c>
      <c r="V40" s="8" t="s">
        <v>24</v>
      </c>
      <c r="W40" s="8" t="s">
        <v>25</v>
      </c>
      <c r="X40" s="8" t="s">
        <v>26</v>
      </c>
      <c r="Y40" s="8" t="s">
        <v>27</v>
      </c>
      <c r="Z40" s="8" t="s">
        <v>28</v>
      </c>
    </row>
    <row r="41" spans="1:26" ht="27" customHeight="1">
      <c r="A41" s="224" t="s">
        <v>97</v>
      </c>
      <c r="B41" s="224" t="s">
        <v>1175</v>
      </c>
      <c r="C41" s="1476" t="s">
        <v>1299</v>
      </c>
      <c r="D41" s="224" t="s">
        <v>1300</v>
      </c>
      <c r="E41" s="227">
        <v>46235.763888888891</v>
      </c>
      <c r="F41" s="224">
        <v>16</v>
      </c>
      <c r="G41" s="1459">
        <v>121467</v>
      </c>
      <c r="H41" s="226" t="s">
        <v>1247</v>
      </c>
      <c r="I41" s="224"/>
      <c r="J41" s="224"/>
      <c r="K41" s="224"/>
      <c r="L41" s="224"/>
      <c r="M41" s="1172">
        <v>0</v>
      </c>
      <c r="N41" s="1172">
        <v>0</v>
      </c>
      <c r="O41" s="1186">
        <v>60</v>
      </c>
      <c r="P41" s="1186">
        <v>101</v>
      </c>
      <c r="Q41" s="14">
        <f>SUM(I41:P41)</f>
        <v>161</v>
      </c>
      <c r="R41" s="229" t="s">
        <v>32</v>
      </c>
      <c r="S41" s="23" t="s">
        <v>33</v>
      </c>
      <c r="T41" s="1454" t="b">
        <v>1</v>
      </c>
      <c r="U41" s="1440">
        <v>46227.666666666664</v>
      </c>
      <c r="V41" s="1207" t="s">
        <v>1187</v>
      </c>
      <c r="W41" s="16" t="s">
        <v>860</v>
      </c>
      <c r="X41" s="16">
        <v>1022025</v>
      </c>
      <c r="Y41" s="16" t="s">
        <v>1188</v>
      </c>
      <c r="Z41" s="16"/>
    </row>
    <row r="42" spans="1:26" ht="35.25" customHeight="1">
      <c r="A42" s="224" t="s">
        <v>86</v>
      </c>
      <c r="B42" s="224" t="s">
        <v>1175</v>
      </c>
      <c r="C42" s="1477" t="s">
        <v>1301</v>
      </c>
      <c r="D42" s="224" t="s">
        <v>1300</v>
      </c>
      <c r="E42" s="227">
        <v>46235.763888888891</v>
      </c>
      <c r="F42" s="224">
        <v>16</v>
      </c>
      <c r="G42" s="1459">
        <v>121475</v>
      </c>
      <c r="H42" s="226" t="s">
        <v>1252</v>
      </c>
      <c r="I42" s="224"/>
      <c r="J42" s="224"/>
      <c r="K42" s="224"/>
      <c r="L42" s="224"/>
      <c r="M42" s="1172"/>
      <c r="N42" s="1172">
        <v>0</v>
      </c>
      <c r="O42" s="1186">
        <v>60</v>
      </c>
      <c r="P42" s="1186">
        <v>101</v>
      </c>
      <c r="Q42" s="14">
        <f t="shared" ref="Q42:Q44" si="2">SUM(I42:P42)</f>
        <v>161</v>
      </c>
      <c r="R42" s="1176" t="s">
        <v>32</v>
      </c>
      <c r="S42" s="1177" t="s">
        <v>33</v>
      </c>
      <c r="T42" s="14"/>
      <c r="U42" s="1440">
        <v>46227.666666666664</v>
      </c>
      <c r="V42" s="1207" t="s">
        <v>1187</v>
      </c>
      <c r="W42" s="16" t="s">
        <v>860</v>
      </c>
      <c r="X42" s="16">
        <v>1022029</v>
      </c>
      <c r="Y42" s="16" t="s">
        <v>1188</v>
      </c>
      <c r="Z42" s="16"/>
    </row>
    <row r="43" spans="1:26" ht="29.25" customHeight="1">
      <c r="A43" s="224" t="s">
        <v>102</v>
      </c>
      <c r="B43" s="224" t="s">
        <v>1175</v>
      </c>
      <c r="C43" s="48" t="s">
        <v>1302</v>
      </c>
      <c r="D43" s="224" t="s">
        <v>1300</v>
      </c>
      <c r="E43" s="227">
        <v>46235.763888888891</v>
      </c>
      <c r="F43" s="224">
        <v>16</v>
      </c>
      <c r="G43" s="1459">
        <v>121476</v>
      </c>
      <c r="H43" s="226" t="s">
        <v>802</v>
      </c>
      <c r="I43" s="224"/>
      <c r="J43" s="224"/>
      <c r="K43" s="224"/>
      <c r="L43" s="224"/>
      <c r="M43" s="1172">
        <v>0</v>
      </c>
      <c r="N43" s="1172">
        <v>0</v>
      </c>
      <c r="O43" s="1186">
        <v>120</v>
      </c>
      <c r="P43" s="1186">
        <v>41</v>
      </c>
      <c r="Q43" s="14">
        <f t="shared" si="2"/>
        <v>161</v>
      </c>
      <c r="R43" s="1176" t="s">
        <v>32</v>
      </c>
      <c r="S43" s="1177" t="s">
        <v>33</v>
      </c>
      <c r="T43" s="14"/>
      <c r="U43" s="1440">
        <v>46227.666666666664</v>
      </c>
      <c r="V43" s="1207" t="s">
        <v>1187</v>
      </c>
      <c r="W43" s="16" t="s">
        <v>860</v>
      </c>
      <c r="X43" s="16">
        <v>1022030</v>
      </c>
      <c r="Y43" s="16" t="s">
        <v>1188</v>
      </c>
      <c r="Z43" s="16"/>
    </row>
    <row r="44" spans="1:26" ht="28.5" customHeight="1">
      <c r="A44" s="224" t="s">
        <v>1303</v>
      </c>
      <c r="B44" s="224" t="s">
        <v>1175</v>
      </c>
      <c r="C44" s="1458" t="s">
        <v>1304</v>
      </c>
      <c r="D44" s="224" t="s">
        <v>1300</v>
      </c>
      <c r="E44" s="227">
        <v>46235.763888888891</v>
      </c>
      <c r="F44" s="224">
        <v>16</v>
      </c>
      <c r="G44" s="1459">
        <v>121442</v>
      </c>
      <c r="H44" s="226" t="s">
        <v>1247</v>
      </c>
      <c r="I44" s="224"/>
      <c r="J44" s="224"/>
      <c r="K44" s="224"/>
      <c r="L44" s="224"/>
      <c r="M44" s="1178">
        <v>0</v>
      </c>
      <c r="N44" s="1178">
        <v>0</v>
      </c>
      <c r="O44" s="1186">
        <v>90</v>
      </c>
      <c r="P44" s="1186">
        <v>71</v>
      </c>
      <c r="Q44" s="14">
        <f t="shared" si="2"/>
        <v>161</v>
      </c>
      <c r="R44" s="229" t="s">
        <v>32</v>
      </c>
      <c r="S44" s="23" t="s">
        <v>33</v>
      </c>
      <c r="T44" s="14"/>
      <c r="U44" s="1440">
        <v>46227.666666666664</v>
      </c>
      <c r="V44" s="1207" t="s">
        <v>1187</v>
      </c>
      <c r="W44" s="16" t="s">
        <v>860</v>
      </c>
      <c r="X44" s="16">
        <v>1022031</v>
      </c>
      <c r="Y44" s="16" t="s">
        <v>1188</v>
      </c>
      <c r="Z44" s="16"/>
    </row>
    <row r="45" spans="1:26" ht="28.5" customHeight="1">
      <c r="A45" s="224" t="s">
        <v>1128</v>
      </c>
      <c r="B45" s="1458" t="s">
        <v>1305</v>
      </c>
      <c r="C45" s="1458" t="s">
        <v>1306</v>
      </c>
      <c r="D45" s="224" t="s">
        <v>1300</v>
      </c>
      <c r="E45" s="227">
        <v>46235.763888888891</v>
      </c>
      <c r="F45" s="224">
        <v>16</v>
      </c>
      <c r="G45" s="1459">
        <v>121443</v>
      </c>
      <c r="H45" s="226" t="s">
        <v>1247</v>
      </c>
      <c r="I45" s="224"/>
      <c r="J45" s="224"/>
      <c r="K45" s="224"/>
      <c r="L45" s="224"/>
      <c r="M45" s="1172">
        <v>0</v>
      </c>
      <c r="N45" s="1172">
        <v>0</v>
      </c>
      <c r="O45" s="1186">
        <v>90</v>
      </c>
      <c r="P45" s="1237">
        <v>71</v>
      </c>
      <c r="Q45" s="14">
        <f>SUM(I45:P45)</f>
        <v>161</v>
      </c>
      <c r="R45" s="1176" t="s">
        <v>32</v>
      </c>
      <c r="S45" s="1177" t="s">
        <v>33</v>
      </c>
      <c r="T45" s="14"/>
      <c r="U45" s="1440">
        <v>46227.666666666664</v>
      </c>
      <c r="V45" s="1207" t="s">
        <v>1187</v>
      </c>
      <c r="W45" s="16" t="s">
        <v>860</v>
      </c>
      <c r="X45" s="16">
        <v>1022032</v>
      </c>
      <c r="Y45" s="16" t="s">
        <v>1188</v>
      </c>
      <c r="Z45" s="16"/>
    </row>
    <row r="46" spans="1:26" ht="30.75" customHeight="1">
      <c r="A46" s="15" t="s">
        <v>937</v>
      </c>
      <c r="B46" s="15" t="s">
        <v>1307</v>
      </c>
      <c r="C46" s="1458" t="s">
        <v>1308</v>
      </c>
      <c r="D46" s="1172" t="s">
        <v>1300</v>
      </c>
      <c r="E46" s="24">
        <v>46235.763888888891</v>
      </c>
      <c r="F46" s="1172">
        <v>16</v>
      </c>
      <c r="G46" s="1459">
        <v>121444</v>
      </c>
      <c r="H46" s="226" t="s">
        <v>1309</v>
      </c>
      <c r="I46" s="224"/>
      <c r="J46" s="224"/>
      <c r="K46" s="224"/>
      <c r="L46" s="224"/>
      <c r="M46" s="1172">
        <v>0</v>
      </c>
      <c r="N46" s="1172">
        <v>0</v>
      </c>
      <c r="O46" s="1186">
        <v>90</v>
      </c>
      <c r="P46" s="1186">
        <v>71</v>
      </c>
      <c r="Q46" s="14">
        <f>SUM(I46:P46)</f>
        <v>161</v>
      </c>
      <c r="R46" s="1176" t="s">
        <v>32</v>
      </c>
      <c r="S46" s="1177" t="s">
        <v>33</v>
      </c>
      <c r="T46" s="14"/>
      <c r="U46" s="1440">
        <v>46227.666666666664</v>
      </c>
      <c r="V46" s="1207" t="s">
        <v>1187</v>
      </c>
      <c r="W46" s="16" t="s">
        <v>860</v>
      </c>
      <c r="X46" s="16">
        <v>1022034</v>
      </c>
      <c r="Y46" s="16" t="s">
        <v>1188</v>
      </c>
      <c r="Z46" s="16"/>
    </row>
    <row r="47" spans="1:26">
      <c r="A47" s="11" t="s">
        <v>19</v>
      </c>
      <c r="B47" s="7"/>
      <c r="C47" s="7"/>
      <c r="D47" s="7"/>
      <c r="E47" s="11"/>
      <c r="F47" s="7"/>
      <c r="G47" s="7"/>
      <c r="H47" s="7"/>
      <c r="I47" s="11">
        <f>SUM(I42:I46)</f>
        <v>0</v>
      </c>
      <c r="J47" s="11">
        <f>SUM(J42:J46)</f>
        <v>0</v>
      </c>
      <c r="K47" s="11">
        <f>SUM(K42:K46)</f>
        <v>0</v>
      </c>
      <c r="L47" s="11">
        <f>SUM(L42:L46)</f>
        <v>0</v>
      </c>
      <c r="M47" s="11">
        <f>SUM(M42:M46)</f>
        <v>0</v>
      </c>
      <c r="N47" s="11">
        <f>SUM(N41:N46)</f>
        <v>0</v>
      </c>
      <c r="O47" s="11">
        <f>SUM(O41:O46)</f>
        <v>510</v>
      </c>
      <c r="P47" s="11">
        <f>SUM(P41:P46)</f>
        <v>456</v>
      </c>
      <c r="Q47" s="11">
        <f>SUM(Q41:Q46)</f>
        <v>966</v>
      </c>
      <c r="R47" s="12"/>
      <c r="S47" s="12"/>
      <c r="T47" s="12"/>
      <c r="U47" s="1215"/>
      <c r="V47" s="1215"/>
      <c r="W47" s="1215"/>
      <c r="X47" s="1215"/>
      <c r="Y47" s="1215"/>
      <c r="Z47" s="12"/>
    </row>
    <row r="48" spans="1:26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6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"/>
      <c r="K49" s="1563"/>
      <c r="L49" s="1563"/>
      <c r="M49" s="156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6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6">
      <c r="A51" s="1232" t="s">
        <v>1287</v>
      </c>
      <c r="B51" s="1617" t="s">
        <v>1223</v>
      </c>
      <c r="C51" s="1617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6">
      <c r="A52" s="4"/>
      <c r="B52" s="1564"/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6">
      <c r="A53" s="5" t="s">
        <v>42</v>
      </c>
      <c r="B53" s="1620" t="s">
        <v>1310</v>
      </c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6">
      <c r="A54" s="5" t="s">
        <v>42</v>
      </c>
      <c r="B54" s="1565"/>
      <c r="C54" s="156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6">
      <c r="A55" s="5" t="s">
        <v>43</v>
      </c>
      <c r="B55" s="1566"/>
      <c r="C55" s="156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6">
      <c r="A56" s="5" t="s">
        <v>44</v>
      </c>
      <c r="B56" s="1567"/>
      <c r="C56" s="156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8" spans="1:26" ht="23.25" customHeight="1">
      <c r="A58" s="1597" t="s">
        <v>1311</v>
      </c>
      <c r="B58" s="1597"/>
      <c r="C58" s="1597"/>
      <c r="D58" s="1597"/>
      <c r="E58" s="1597"/>
      <c r="F58" s="1597"/>
      <c r="G58" s="1353"/>
      <c r="H58" s="325"/>
      <c r="I58" s="1597" t="s">
        <v>577</v>
      </c>
      <c r="J58" s="1597"/>
      <c r="K58" s="1597"/>
      <c r="L58" s="1597"/>
      <c r="M58" s="1597"/>
      <c r="N58" s="1597"/>
      <c r="O58" s="1597"/>
      <c r="P58" s="1597"/>
      <c r="Q58" s="1597"/>
      <c r="R58" s="1595" t="s">
        <v>1312</v>
      </c>
      <c r="S58" s="1596"/>
      <c r="T58" s="1595"/>
      <c r="U58" s="1595"/>
      <c r="V58" s="1595"/>
      <c r="W58" s="1595"/>
      <c r="X58" s="1595"/>
      <c r="Y58" s="1595"/>
      <c r="Z58" s="1595"/>
    </row>
    <row r="59" spans="1:26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8" t="s">
        <v>9</v>
      </c>
      <c r="H59" s="33" t="s">
        <v>10</v>
      </c>
      <c r="I59" s="9" t="s">
        <v>11</v>
      </c>
      <c r="J59" s="9" t="s">
        <v>12</v>
      </c>
      <c r="K59" s="9" t="s">
        <v>13</v>
      </c>
      <c r="L59" s="9" t="s">
        <v>14</v>
      </c>
      <c r="M59" s="9" t="s">
        <v>15</v>
      </c>
      <c r="N59" s="9" t="s">
        <v>16</v>
      </c>
      <c r="O59" s="9" t="s">
        <v>17</v>
      </c>
      <c r="P59" s="10" t="s">
        <v>18</v>
      </c>
      <c r="Q59" s="8" t="s">
        <v>19</v>
      </c>
      <c r="R59" s="8" t="s">
        <v>20</v>
      </c>
      <c r="S59" s="240" t="s">
        <v>21</v>
      </c>
      <c r="T59" s="240" t="s">
        <v>22</v>
      </c>
      <c r="U59" s="1418" t="s">
        <v>857</v>
      </c>
      <c r="V59" s="8" t="s">
        <v>24</v>
      </c>
      <c r="W59" s="8" t="s">
        <v>25</v>
      </c>
      <c r="X59" s="8" t="s">
        <v>26</v>
      </c>
      <c r="Y59" s="8" t="s">
        <v>27</v>
      </c>
      <c r="Z59" s="8" t="s">
        <v>28</v>
      </c>
    </row>
    <row r="60" spans="1:26" ht="25.5">
      <c r="A60" s="224" t="s">
        <v>120</v>
      </c>
      <c r="B60" s="224" t="s">
        <v>510</v>
      </c>
      <c r="C60" s="1468" t="s">
        <v>1313</v>
      </c>
      <c r="D60" s="224" t="s">
        <v>512</v>
      </c>
      <c r="E60" s="227">
        <v>46234.541666666664</v>
      </c>
      <c r="F60" s="224">
        <v>12.8</v>
      </c>
      <c r="G60" s="224">
        <v>121445</v>
      </c>
      <c r="H60" s="226" t="s">
        <v>1314</v>
      </c>
      <c r="I60" s="224"/>
      <c r="J60" s="224"/>
      <c r="K60" s="224"/>
      <c r="L60" s="224"/>
      <c r="M60" s="1186">
        <v>60</v>
      </c>
      <c r="N60" s="1186">
        <v>60</v>
      </c>
      <c r="O60" s="1186">
        <v>41</v>
      </c>
      <c r="P60" s="224"/>
      <c r="Q60" s="14">
        <f t="shared" ref="Q60:Q65" si="3">SUM(I60:P60)</f>
        <v>161</v>
      </c>
      <c r="R60" s="1176" t="s">
        <v>32</v>
      </c>
      <c r="S60" s="1177" t="s">
        <v>33</v>
      </c>
      <c r="T60" s="1454" t="b">
        <v>1</v>
      </c>
      <c r="U60" s="1440">
        <v>46230.5</v>
      </c>
      <c r="V60" s="255" t="s">
        <v>508</v>
      </c>
      <c r="W60" s="16" t="s">
        <v>860</v>
      </c>
      <c r="X60" s="16">
        <v>1022035</v>
      </c>
      <c r="Y60" s="16" t="s">
        <v>1315</v>
      </c>
      <c r="Z60" s="16"/>
    </row>
    <row r="61" spans="1:26" ht="25.5">
      <c r="A61" s="224" t="s">
        <v>121</v>
      </c>
      <c r="B61" s="224" t="s">
        <v>825</v>
      </c>
      <c r="C61" s="1186" t="s">
        <v>1316</v>
      </c>
      <c r="D61" s="224" t="s">
        <v>512</v>
      </c>
      <c r="E61" s="227">
        <v>46234.333333333336</v>
      </c>
      <c r="F61" s="224">
        <v>12.8</v>
      </c>
      <c r="G61" s="224">
        <v>121446</v>
      </c>
      <c r="H61" s="226" t="s">
        <v>1247</v>
      </c>
      <c r="I61" s="224"/>
      <c r="J61" s="224"/>
      <c r="K61" s="224"/>
      <c r="L61" s="224"/>
      <c r="M61" s="1186">
        <v>30</v>
      </c>
      <c r="N61" s="1186">
        <v>30</v>
      </c>
      <c r="O61" s="1186">
        <v>101</v>
      </c>
      <c r="P61" s="224"/>
      <c r="Q61" s="14">
        <f t="shared" si="3"/>
        <v>161</v>
      </c>
      <c r="R61" s="1176" t="s">
        <v>32</v>
      </c>
      <c r="S61" s="1177" t="s">
        <v>33</v>
      </c>
      <c r="T61" s="14"/>
      <c r="U61" s="481">
        <v>46230.5</v>
      </c>
      <c r="V61" s="255" t="s">
        <v>508</v>
      </c>
      <c r="W61" s="16" t="s">
        <v>860</v>
      </c>
      <c r="X61" s="16">
        <v>1022037</v>
      </c>
      <c r="Y61" s="16" t="s">
        <v>1315</v>
      </c>
      <c r="Z61" s="16"/>
    </row>
    <row r="62" spans="1:26" ht="25.5">
      <c r="A62" s="224" t="s">
        <v>121</v>
      </c>
      <c r="B62" s="224" t="s">
        <v>825</v>
      </c>
      <c r="C62" s="1469" t="s">
        <v>1317</v>
      </c>
      <c r="D62" s="224" t="s">
        <v>512</v>
      </c>
      <c r="E62" s="227">
        <v>46234.333333333336</v>
      </c>
      <c r="F62" s="224">
        <v>12.8</v>
      </c>
      <c r="G62" s="224">
        <v>121447</v>
      </c>
      <c r="H62" s="226" t="s">
        <v>1247</v>
      </c>
      <c r="I62" s="224"/>
      <c r="J62" s="224"/>
      <c r="K62" s="224"/>
      <c r="L62" s="224"/>
      <c r="M62" s="1186">
        <v>30</v>
      </c>
      <c r="N62" s="1186">
        <v>60</v>
      </c>
      <c r="O62" s="1186">
        <v>71</v>
      </c>
      <c r="P62" s="224"/>
      <c r="Q62" s="14">
        <f t="shared" si="3"/>
        <v>161</v>
      </c>
      <c r="R62" s="229" t="s">
        <v>32</v>
      </c>
      <c r="S62" s="23" t="s">
        <v>33</v>
      </c>
      <c r="T62" s="14"/>
      <c r="U62" s="1440">
        <v>46230.5</v>
      </c>
      <c r="V62" s="255" t="s">
        <v>508</v>
      </c>
      <c r="W62" s="16" t="s">
        <v>860</v>
      </c>
      <c r="X62" s="16">
        <v>1022038</v>
      </c>
      <c r="Y62" s="16" t="s">
        <v>1315</v>
      </c>
      <c r="Z62" s="16"/>
    </row>
    <row r="63" spans="1:26" ht="25.5">
      <c r="A63" s="224" t="s">
        <v>121</v>
      </c>
      <c r="B63" s="224" t="s">
        <v>825</v>
      </c>
      <c r="C63" s="1186" t="s">
        <v>1318</v>
      </c>
      <c r="D63" s="224" t="s">
        <v>512</v>
      </c>
      <c r="E63" s="227">
        <v>46234.333333333336</v>
      </c>
      <c r="F63" s="224">
        <v>12.8</v>
      </c>
      <c r="G63" s="224">
        <v>121448</v>
      </c>
      <c r="H63" s="226" t="s">
        <v>1247</v>
      </c>
      <c r="I63" s="224"/>
      <c r="J63" s="224"/>
      <c r="K63" s="224"/>
      <c r="L63" s="224"/>
      <c r="M63" s="1186">
        <v>30</v>
      </c>
      <c r="N63" s="1186">
        <v>60</v>
      </c>
      <c r="O63" s="1186">
        <v>71</v>
      </c>
      <c r="P63" s="224"/>
      <c r="Q63" s="14">
        <f t="shared" si="3"/>
        <v>161</v>
      </c>
      <c r="R63" s="229" t="s">
        <v>32</v>
      </c>
      <c r="S63" s="23" t="s">
        <v>33</v>
      </c>
      <c r="T63" s="14"/>
      <c r="U63" s="1440">
        <v>46230.5</v>
      </c>
      <c r="V63" s="255" t="s">
        <v>508</v>
      </c>
      <c r="W63" s="16" t="s">
        <v>860</v>
      </c>
      <c r="X63" s="16">
        <v>1022041</v>
      </c>
      <c r="Y63" s="16" t="s">
        <v>1315</v>
      </c>
      <c r="Z63" s="16"/>
    </row>
    <row r="64" spans="1:26" ht="25.5">
      <c r="A64" s="224" t="s">
        <v>121</v>
      </c>
      <c r="B64" s="224" t="s">
        <v>825</v>
      </c>
      <c r="C64" s="1186" t="s">
        <v>1319</v>
      </c>
      <c r="D64" s="224" t="s">
        <v>512</v>
      </c>
      <c r="E64" s="227">
        <v>46234.333333333336</v>
      </c>
      <c r="F64" s="224">
        <v>12.8</v>
      </c>
      <c r="G64" s="224">
        <v>121449</v>
      </c>
      <c r="H64" s="226" t="s">
        <v>1247</v>
      </c>
      <c r="I64" s="224"/>
      <c r="J64" s="224"/>
      <c r="K64" s="224"/>
      <c r="L64" s="224"/>
      <c r="M64" s="1186">
        <v>30</v>
      </c>
      <c r="N64" s="1186">
        <v>60</v>
      </c>
      <c r="O64" s="1186">
        <v>71</v>
      </c>
      <c r="P64" s="224"/>
      <c r="Q64" s="14">
        <f t="shared" si="3"/>
        <v>161</v>
      </c>
      <c r="R64" s="229" t="s">
        <v>32</v>
      </c>
      <c r="S64" s="23" t="s">
        <v>33</v>
      </c>
      <c r="T64" s="14"/>
      <c r="U64" s="1440">
        <v>46230.5</v>
      </c>
      <c r="V64" s="255" t="s">
        <v>508</v>
      </c>
      <c r="W64" s="16" t="s">
        <v>860</v>
      </c>
      <c r="X64" s="16">
        <v>1022042</v>
      </c>
      <c r="Y64" s="16" t="s">
        <v>1315</v>
      </c>
      <c r="Z64" s="16"/>
    </row>
    <row r="65" spans="1:26" ht="25.5">
      <c r="A65" s="15" t="s">
        <v>114</v>
      </c>
      <c r="B65" s="15" t="s">
        <v>510</v>
      </c>
      <c r="C65" s="1186" t="s">
        <v>1320</v>
      </c>
      <c r="D65" s="1172" t="s">
        <v>512</v>
      </c>
      <c r="E65" s="1173">
        <v>46234.541666666664</v>
      </c>
      <c r="F65" s="1172">
        <v>12.8</v>
      </c>
      <c r="G65" s="15">
        <v>121477</v>
      </c>
      <c r="H65" s="1174" t="s">
        <v>1247</v>
      </c>
      <c r="I65" s="15"/>
      <c r="J65" s="15"/>
      <c r="K65" s="15"/>
      <c r="L65" s="15"/>
      <c r="M65" s="1186">
        <v>30</v>
      </c>
      <c r="N65" s="1186">
        <v>30</v>
      </c>
      <c r="O65" s="1186">
        <v>101</v>
      </c>
      <c r="P65" s="15"/>
      <c r="Q65" s="14">
        <f t="shared" si="3"/>
        <v>161</v>
      </c>
      <c r="R65" s="1176" t="s">
        <v>32</v>
      </c>
      <c r="S65" s="1177" t="s">
        <v>33</v>
      </c>
      <c r="T65" s="1454" t="b">
        <v>1</v>
      </c>
      <c r="U65" s="1440">
        <v>46230.5</v>
      </c>
      <c r="V65" s="1207" t="s">
        <v>508</v>
      </c>
      <c r="W65" s="16" t="s">
        <v>860</v>
      </c>
      <c r="X65" s="16">
        <v>1022043</v>
      </c>
      <c r="Y65" s="16" t="s">
        <v>1315</v>
      </c>
      <c r="Z65" s="16"/>
    </row>
    <row r="66" spans="1:26">
      <c r="A66" s="11" t="s">
        <v>19</v>
      </c>
      <c r="B66" s="7"/>
      <c r="C66" s="7"/>
      <c r="D66" s="7"/>
      <c r="E66" s="11"/>
      <c r="F66" s="7"/>
      <c r="G66" s="7"/>
      <c r="H66" s="7"/>
      <c r="I66" s="11">
        <f>SUM(I60:I64)</f>
        <v>0</v>
      </c>
      <c r="J66" s="11">
        <f>SUM(J60:J64)</f>
        <v>0</v>
      </c>
      <c r="K66" s="11">
        <f t="shared" ref="K66:Q66" si="4">SUM(K60:K65)</f>
        <v>0</v>
      </c>
      <c r="L66" s="11">
        <f t="shared" si="4"/>
        <v>0</v>
      </c>
      <c r="M66" s="11">
        <f t="shared" si="4"/>
        <v>210</v>
      </c>
      <c r="N66" s="11">
        <f t="shared" si="4"/>
        <v>300</v>
      </c>
      <c r="O66" s="11">
        <f t="shared" si="4"/>
        <v>456</v>
      </c>
      <c r="P66" s="11">
        <f t="shared" si="4"/>
        <v>0</v>
      </c>
      <c r="Q66" s="11">
        <f t="shared" si="4"/>
        <v>966</v>
      </c>
      <c r="R66" s="12"/>
      <c r="S66" s="12"/>
      <c r="T66" s="12"/>
      <c r="U66" s="12"/>
      <c r="V66" s="12"/>
      <c r="W66" s="12"/>
      <c r="X66" s="12"/>
      <c r="Y66" s="12"/>
      <c r="Z66" s="12"/>
    </row>
    <row r="67" spans="1:26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6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"/>
      <c r="K68" s="1563"/>
      <c r="L68" s="1563"/>
      <c r="M68" s="1563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6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6">
      <c r="A70" s="257" t="s">
        <v>508</v>
      </c>
      <c r="B70" s="1619" t="s">
        <v>1223</v>
      </c>
      <c r="C70" s="1619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6">
      <c r="A71" s="4"/>
      <c r="B71" s="1564"/>
      <c r="C71" s="1564"/>
      <c r="D71" s="1"/>
      <c r="E71" s="1"/>
      <c r="F71" s="1"/>
      <c r="G71" s="1"/>
      <c r="H71" s="1"/>
      <c r="I71" s="1"/>
      <c r="J71" s="1"/>
      <c r="K71" s="1"/>
      <c r="L71" s="246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6">
      <c r="A72" s="5" t="s">
        <v>42</v>
      </c>
      <c r="B72" s="1565"/>
      <c r="C72" s="156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6">
      <c r="A73" s="5" t="s">
        <v>42</v>
      </c>
      <c r="B73" s="1565"/>
      <c r="C73" s="156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6">
      <c r="A74" s="5" t="s">
        <v>43</v>
      </c>
      <c r="B74" s="1566"/>
      <c r="C74" s="156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6">
      <c r="A75" s="5" t="s">
        <v>44</v>
      </c>
      <c r="B75" s="1567"/>
      <c r="C75" s="156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7" spans="1:26" ht="23.25" customHeight="1">
      <c r="A77" s="1577" t="s">
        <v>1321</v>
      </c>
      <c r="B77" s="1577"/>
      <c r="C77" s="1577"/>
      <c r="D77" s="1577"/>
      <c r="E77" s="1577"/>
      <c r="F77" s="1577"/>
      <c r="G77" s="1204"/>
      <c r="H77" s="1188"/>
      <c r="I77" s="1577" t="s">
        <v>577</v>
      </c>
      <c r="J77" s="1577"/>
      <c r="K77" s="1577"/>
      <c r="L77" s="1577"/>
      <c r="M77" s="1577"/>
      <c r="N77" s="1577"/>
      <c r="O77" s="1577"/>
      <c r="P77" s="1577"/>
      <c r="Q77" s="1577"/>
      <c r="R77" s="1575" t="s">
        <v>1322</v>
      </c>
      <c r="S77" s="1576"/>
      <c r="T77" s="1575"/>
      <c r="U77" s="1575"/>
      <c r="V77" s="1575"/>
      <c r="W77" s="1575"/>
      <c r="X77" s="1575"/>
      <c r="Y77" s="1575"/>
      <c r="Z77" s="1575"/>
    </row>
    <row r="78" spans="1:26" ht="26.25">
      <c r="A78" s="8" t="s">
        <v>3</v>
      </c>
      <c r="B78" s="8" t="s">
        <v>4</v>
      </c>
      <c r="C78" s="8" t="s">
        <v>5</v>
      </c>
      <c r="D78" s="8" t="s">
        <v>6</v>
      </c>
      <c r="E78" s="8" t="s">
        <v>7</v>
      </c>
      <c r="F78" s="8" t="s">
        <v>8</v>
      </c>
      <c r="G78" s="8" t="s">
        <v>9</v>
      </c>
      <c r="H78" s="33" t="s">
        <v>10</v>
      </c>
      <c r="I78" s="9" t="s">
        <v>11</v>
      </c>
      <c r="J78" s="9" t="s">
        <v>12</v>
      </c>
      <c r="K78" s="9" t="s">
        <v>13</v>
      </c>
      <c r="L78" s="9" t="s">
        <v>14</v>
      </c>
      <c r="M78" s="9" t="s">
        <v>15</v>
      </c>
      <c r="N78" s="9" t="s">
        <v>16</v>
      </c>
      <c r="O78" s="9" t="s">
        <v>17</v>
      </c>
      <c r="P78" s="10" t="s">
        <v>18</v>
      </c>
      <c r="Q78" s="8" t="s">
        <v>19</v>
      </c>
      <c r="R78" s="8" t="s">
        <v>20</v>
      </c>
      <c r="S78" s="240" t="s">
        <v>21</v>
      </c>
      <c r="T78" s="240" t="s">
        <v>22</v>
      </c>
      <c r="U78" s="1418" t="s">
        <v>857</v>
      </c>
      <c r="V78" s="8" t="s">
        <v>24</v>
      </c>
      <c r="W78" s="8" t="s">
        <v>25</v>
      </c>
      <c r="X78" s="8" t="s">
        <v>26</v>
      </c>
      <c r="Y78" s="8" t="s">
        <v>27</v>
      </c>
      <c r="Z78" s="8" t="s">
        <v>28</v>
      </c>
    </row>
    <row r="79" spans="1:26">
      <c r="A79" s="1178" t="s">
        <v>1323</v>
      </c>
      <c r="B79" s="1186" t="s">
        <v>1015</v>
      </c>
      <c r="C79" s="1178"/>
      <c r="D79" s="1178"/>
      <c r="E79" s="1178"/>
      <c r="F79" s="1178"/>
      <c r="G79" s="1178"/>
      <c r="H79" s="1205"/>
      <c r="I79" s="1178"/>
      <c r="J79" s="1178"/>
      <c r="K79" s="1178"/>
      <c r="L79" s="1186">
        <v>162</v>
      </c>
      <c r="M79" s="1178"/>
      <c r="N79" s="1178"/>
      <c r="O79" s="1178"/>
      <c r="P79" s="1178"/>
      <c r="Q79" s="1175">
        <f t="shared" ref="Q79:Q84" si="5">SUM(I79:P79)</f>
        <v>162</v>
      </c>
      <c r="R79" s="1175"/>
      <c r="S79" s="1175"/>
      <c r="T79" s="1175"/>
      <c r="U79" s="1175"/>
      <c r="V79" s="1181"/>
      <c r="W79" s="1181"/>
      <c r="X79" s="1181"/>
      <c r="Y79" s="1181"/>
      <c r="Z79" s="1181"/>
    </row>
    <row r="80" spans="1:26">
      <c r="A80" s="224" t="s">
        <v>403</v>
      </c>
      <c r="B80" s="224" t="s">
        <v>404</v>
      </c>
      <c r="C80" s="35" t="s">
        <v>1324</v>
      </c>
      <c r="D80" s="224" t="s">
        <v>1325</v>
      </c>
      <c r="E80" s="227">
        <v>46236.336805555555</v>
      </c>
      <c r="F80" s="224">
        <v>14.3</v>
      </c>
      <c r="G80" s="224">
        <v>121362</v>
      </c>
      <c r="H80" s="226"/>
      <c r="I80" s="224"/>
      <c r="J80" s="224"/>
      <c r="K80" s="224"/>
      <c r="L80" s="224"/>
      <c r="M80" s="1172"/>
      <c r="N80" s="1172"/>
      <c r="O80" s="1186">
        <v>81</v>
      </c>
      <c r="P80" s="1186">
        <v>80</v>
      </c>
      <c r="Q80" s="1175">
        <f t="shared" si="5"/>
        <v>161</v>
      </c>
      <c r="R80" s="1175" t="s">
        <v>30</v>
      </c>
      <c r="S80" s="1175" t="s">
        <v>31</v>
      </c>
      <c r="T80" s="14"/>
      <c r="U80" s="481">
        <v>46231.5</v>
      </c>
      <c r="V80" s="232" t="s">
        <v>508</v>
      </c>
      <c r="W80" s="16" t="s">
        <v>660</v>
      </c>
      <c r="X80" s="16">
        <v>1022046</v>
      </c>
      <c r="Y80" s="16" t="s">
        <v>1326</v>
      </c>
      <c r="Z80" s="16"/>
    </row>
    <row r="81" spans="1:26" ht="25.5">
      <c r="A81" s="1172" t="s">
        <v>120</v>
      </c>
      <c r="B81" s="1172" t="s">
        <v>510</v>
      </c>
      <c r="C81" s="1186" t="s">
        <v>1327</v>
      </c>
      <c r="D81" s="1172" t="s">
        <v>512</v>
      </c>
      <c r="E81" s="1173">
        <v>46234.541666666664</v>
      </c>
      <c r="F81" s="1172">
        <v>12.8</v>
      </c>
      <c r="G81" s="1172">
        <v>121454</v>
      </c>
      <c r="H81" s="1174" t="s">
        <v>1314</v>
      </c>
      <c r="I81" s="1172"/>
      <c r="J81" s="1172"/>
      <c r="K81" s="1172"/>
      <c r="L81" s="1172"/>
      <c r="M81" s="1186">
        <v>60</v>
      </c>
      <c r="N81" s="1186">
        <v>71</v>
      </c>
      <c r="O81" s="1186">
        <v>30</v>
      </c>
      <c r="P81" s="1172"/>
      <c r="Q81" s="1175">
        <f t="shared" si="5"/>
        <v>161</v>
      </c>
      <c r="R81" s="1176" t="s">
        <v>32</v>
      </c>
      <c r="S81" s="1177" t="s">
        <v>33</v>
      </c>
      <c r="T81" s="1454" t="b">
        <v>1</v>
      </c>
      <c r="U81" s="1440">
        <v>46230.5</v>
      </c>
      <c r="V81" s="1190" t="s">
        <v>508</v>
      </c>
      <c r="W81" s="1181" t="s">
        <v>860</v>
      </c>
      <c r="X81" s="1181">
        <v>1022047</v>
      </c>
      <c r="Y81" s="1181" t="s">
        <v>1315</v>
      </c>
      <c r="Z81" s="1181"/>
    </row>
    <row r="82" spans="1:26" ht="25.5">
      <c r="A82" s="224" t="s">
        <v>105</v>
      </c>
      <c r="B82" s="224" t="s">
        <v>78</v>
      </c>
      <c r="C82" s="35" t="s">
        <v>1328</v>
      </c>
      <c r="D82" s="224" t="s">
        <v>88</v>
      </c>
      <c r="E82" s="227">
        <v>46235.166666666664</v>
      </c>
      <c r="F82" s="224">
        <v>10.9</v>
      </c>
      <c r="G82" s="224">
        <v>121455</v>
      </c>
      <c r="H82" s="226" t="s">
        <v>1247</v>
      </c>
      <c r="I82" s="224"/>
      <c r="J82" s="224"/>
      <c r="K82" s="224"/>
      <c r="L82" s="224"/>
      <c r="M82" s="1186">
        <v>30</v>
      </c>
      <c r="N82" s="1186">
        <v>30</v>
      </c>
      <c r="O82" s="1186">
        <v>60</v>
      </c>
      <c r="P82" s="1186">
        <v>41</v>
      </c>
      <c r="Q82" s="1175">
        <f t="shared" si="5"/>
        <v>161</v>
      </c>
      <c r="R82" s="229" t="s">
        <v>32</v>
      </c>
      <c r="S82" s="23" t="s">
        <v>33</v>
      </c>
      <c r="T82" s="1454" t="b">
        <v>1</v>
      </c>
      <c r="U82" s="481">
        <v>46231.416666666664</v>
      </c>
      <c r="V82" s="231" t="s">
        <v>523</v>
      </c>
      <c r="W82" s="16" t="s">
        <v>860</v>
      </c>
      <c r="X82" s="16">
        <v>1022050</v>
      </c>
      <c r="Y82" s="255" t="s">
        <v>1250</v>
      </c>
      <c r="Z82" s="16"/>
    </row>
    <row r="83" spans="1:26" ht="25.5">
      <c r="A83" s="15" t="s">
        <v>648</v>
      </c>
      <c r="B83" s="15" t="s">
        <v>78</v>
      </c>
      <c r="C83" s="35" t="s">
        <v>1329</v>
      </c>
      <c r="D83" s="1172" t="s">
        <v>88</v>
      </c>
      <c r="E83" s="1173">
        <v>46235.166666666664</v>
      </c>
      <c r="F83" s="1172">
        <v>10.9</v>
      </c>
      <c r="G83" s="15">
        <v>121457</v>
      </c>
      <c r="H83" s="1174" t="s">
        <v>1309</v>
      </c>
      <c r="I83" s="15"/>
      <c r="J83" s="15"/>
      <c r="K83" s="15"/>
      <c r="L83" s="15"/>
      <c r="M83" s="1186">
        <v>30</v>
      </c>
      <c r="N83" s="1186">
        <v>30</v>
      </c>
      <c r="O83" s="1186">
        <v>71</v>
      </c>
      <c r="P83" s="1186">
        <v>30</v>
      </c>
      <c r="Q83" s="1175">
        <f t="shared" si="5"/>
        <v>161</v>
      </c>
      <c r="R83" s="1176" t="s">
        <v>32</v>
      </c>
      <c r="S83" s="1177" t="s">
        <v>33</v>
      </c>
      <c r="T83" s="14"/>
      <c r="U83" s="1440">
        <v>46231.416666666664</v>
      </c>
      <c r="V83" s="1189" t="s">
        <v>523</v>
      </c>
      <c r="W83" s="16" t="s">
        <v>860</v>
      </c>
      <c r="X83" s="16">
        <v>1022051</v>
      </c>
      <c r="Y83" s="255" t="s">
        <v>1250</v>
      </c>
      <c r="Z83" s="16"/>
    </row>
    <row r="84" spans="1:26" ht="25.5">
      <c r="A84" s="1172" t="s">
        <v>97</v>
      </c>
      <c r="B84" s="1172" t="s">
        <v>92</v>
      </c>
      <c r="C84" s="1186" t="s">
        <v>1330</v>
      </c>
      <c r="D84" s="1172" t="s">
        <v>1331</v>
      </c>
      <c r="E84" s="1173">
        <v>46235.125</v>
      </c>
      <c r="F84" s="1172">
        <v>12.3</v>
      </c>
      <c r="G84" s="1172">
        <v>121468</v>
      </c>
      <c r="H84" s="1174" t="s">
        <v>1309</v>
      </c>
      <c r="I84" s="1172"/>
      <c r="J84" s="1172"/>
      <c r="K84" s="1172"/>
      <c r="L84" s="1172"/>
      <c r="M84" s="1186">
        <v>30</v>
      </c>
      <c r="N84" s="1186">
        <v>30</v>
      </c>
      <c r="O84" s="1186">
        <v>60</v>
      </c>
      <c r="P84" s="1186">
        <v>41</v>
      </c>
      <c r="Q84" s="1175">
        <f t="shared" si="5"/>
        <v>161</v>
      </c>
      <c r="R84" s="1176" t="s">
        <v>32</v>
      </c>
      <c r="S84" s="1177" t="s">
        <v>33</v>
      </c>
      <c r="T84" s="1454" t="b">
        <v>1</v>
      </c>
      <c r="U84" s="1440">
        <v>46231.666666666664</v>
      </c>
      <c r="V84" s="1189" t="s">
        <v>523</v>
      </c>
      <c r="W84" s="1181" t="s">
        <v>860</v>
      </c>
      <c r="X84" s="1181">
        <v>1022052</v>
      </c>
      <c r="Y84" s="1207" t="s">
        <v>1250</v>
      </c>
      <c r="Z84" s="1181"/>
    </row>
    <row r="85" spans="1:26">
      <c r="A85" s="11" t="s">
        <v>19</v>
      </c>
      <c r="B85" s="7"/>
      <c r="C85" s="7"/>
      <c r="D85" s="7"/>
      <c r="E85" s="11"/>
      <c r="F85" s="7"/>
      <c r="G85" s="7"/>
      <c r="H85" s="7"/>
      <c r="I85" s="11">
        <f ca="1">SUM(I45:I100)</f>
        <v>0</v>
      </c>
      <c r="J85" s="11">
        <f ca="1">SUM(J45:J100)</f>
        <v>0</v>
      </c>
      <c r="K85" s="11">
        <f>SUM(K45:K83)</f>
        <v>0</v>
      </c>
      <c r="L85" s="11">
        <f t="shared" ref="L85:Q85" si="6">SUM(L79:L84)</f>
        <v>162</v>
      </c>
      <c r="M85" s="11">
        <f t="shared" si="6"/>
        <v>150</v>
      </c>
      <c r="N85" s="11">
        <f t="shared" si="6"/>
        <v>161</v>
      </c>
      <c r="O85" s="11">
        <f t="shared" si="6"/>
        <v>302</v>
      </c>
      <c r="P85" s="11">
        <f t="shared" si="6"/>
        <v>192</v>
      </c>
      <c r="Q85" s="11">
        <f t="shared" si="6"/>
        <v>967</v>
      </c>
      <c r="R85" s="12"/>
      <c r="S85" s="12"/>
      <c r="T85" s="12"/>
      <c r="U85" s="12"/>
      <c r="V85" s="12"/>
      <c r="W85" s="12"/>
      <c r="X85" s="12"/>
      <c r="Y85" s="12"/>
      <c r="Z85" s="12"/>
    </row>
    <row r="86" spans="1:26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6">
      <c r="A87" s="166" t="s">
        <v>34</v>
      </c>
      <c r="B87" s="1562"/>
      <c r="C87" s="1562"/>
      <c r="D87" s="1562"/>
      <c r="E87" s="1"/>
      <c r="F87" s="1"/>
      <c r="G87" s="1"/>
      <c r="H87" s="1"/>
      <c r="I87" s="1"/>
      <c r="J87" s="1"/>
      <c r="K87" s="1563"/>
      <c r="L87" s="1563"/>
      <c r="M87" s="1563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6" ht="18">
      <c r="A88" s="187" t="s">
        <v>35</v>
      </c>
      <c r="B88" s="186" t="s">
        <v>36</v>
      </c>
      <c r="C88" s="239" t="s">
        <v>37</v>
      </c>
      <c r="D88" s="24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6">
      <c r="A89" s="230" t="s">
        <v>523</v>
      </c>
      <c r="B89" s="1558" t="s">
        <v>39</v>
      </c>
      <c r="C89" s="1558"/>
      <c r="D89" s="242"/>
      <c r="E89" s="243" t="s">
        <v>40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6">
      <c r="A90" s="4" t="s">
        <v>508</v>
      </c>
      <c r="B90" s="1564" t="s">
        <v>41</v>
      </c>
      <c r="C90" s="156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6">
      <c r="A91" s="5" t="s">
        <v>42</v>
      </c>
      <c r="B91" s="1565"/>
      <c r="C91" s="156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6">
      <c r="A92" s="5" t="s">
        <v>42</v>
      </c>
      <c r="B92" s="1565"/>
      <c r="C92" s="156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6">
      <c r="A93" s="5" t="s">
        <v>43</v>
      </c>
      <c r="B93" s="1566"/>
      <c r="C93" s="156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6">
      <c r="A94" s="5" t="s">
        <v>44</v>
      </c>
      <c r="B94" s="1567"/>
      <c r="C94" s="156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6" spans="1:26" ht="23.25" customHeight="1">
      <c r="A96" s="1559" t="s">
        <v>1332</v>
      </c>
      <c r="B96" s="1559"/>
      <c r="C96" s="1559"/>
      <c r="D96" s="1559"/>
      <c r="E96" s="1559"/>
      <c r="F96" s="1559"/>
      <c r="G96" s="1067"/>
      <c r="H96" s="7"/>
      <c r="I96" s="1559" t="s">
        <v>999</v>
      </c>
      <c r="J96" s="1559"/>
      <c r="K96" s="1559"/>
      <c r="L96" s="1559"/>
      <c r="M96" s="1559"/>
      <c r="N96" s="1559"/>
      <c r="O96" s="1559"/>
      <c r="P96" s="1559"/>
      <c r="Q96" s="1559"/>
      <c r="R96" s="1560" t="s">
        <v>1333</v>
      </c>
      <c r="S96" s="1561"/>
      <c r="T96" s="1560"/>
      <c r="U96" s="1560"/>
      <c r="V96" s="1560"/>
      <c r="W96" s="1560"/>
      <c r="X96" s="1560"/>
      <c r="Y96" s="1560"/>
      <c r="Z96" s="1560"/>
    </row>
    <row r="97" spans="1:26" ht="26.25">
      <c r="A97" s="8" t="s">
        <v>3</v>
      </c>
      <c r="B97" s="8" t="s">
        <v>4</v>
      </c>
      <c r="C97" s="8" t="s">
        <v>5</v>
      </c>
      <c r="D97" s="8" t="s">
        <v>6</v>
      </c>
      <c r="E97" s="8" t="s">
        <v>7</v>
      </c>
      <c r="F97" s="8" t="s">
        <v>8</v>
      </c>
      <c r="G97" s="8" t="s">
        <v>9</v>
      </c>
      <c r="H97" s="33" t="s">
        <v>10</v>
      </c>
      <c r="I97" s="9" t="s">
        <v>11</v>
      </c>
      <c r="J97" s="9" t="s">
        <v>12</v>
      </c>
      <c r="K97" s="9" t="s">
        <v>13</v>
      </c>
      <c r="L97" s="9" t="s">
        <v>14</v>
      </c>
      <c r="M97" s="9" t="s">
        <v>15</v>
      </c>
      <c r="N97" s="9" t="s">
        <v>16</v>
      </c>
      <c r="O97" s="9" t="s">
        <v>17</v>
      </c>
      <c r="P97" s="10" t="s">
        <v>18</v>
      </c>
      <c r="Q97" s="8" t="s">
        <v>19</v>
      </c>
      <c r="R97" s="8" t="s">
        <v>20</v>
      </c>
      <c r="S97" s="240" t="s">
        <v>21</v>
      </c>
      <c r="T97" s="240" t="s">
        <v>22</v>
      </c>
      <c r="U97" s="1418" t="s">
        <v>857</v>
      </c>
      <c r="V97" s="8" t="s">
        <v>24</v>
      </c>
      <c r="W97" s="8" t="s">
        <v>25</v>
      </c>
      <c r="X97" s="8" t="s">
        <v>26</v>
      </c>
      <c r="Y97" s="8" t="s">
        <v>27</v>
      </c>
      <c r="Z97" s="8" t="s">
        <v>28</v>
      </c>
    </row>
    <row r="98" spans="1:26" ht="25.5">
      <c r="A98" s="224" t="s">
        <v>97</v>
      </c>
      <c r="B98" s="35" t="s">
        <v>78</v>
      </c>
      <c r="C98" s="35" t="s">
        <v>1334</v>
      </c>
      <c r="D98" s="224" t="s">
        <v>400</v>
      </c>
      <c r="E98" s="227">
        <v>46234.767361111109</v>
      </c>
      <c r="F98" s="224">
        <v>13.3</v>
      </c>
      <c r="G98" s="224">
        <v>121470</v>
      </c>
      <c r="H98" s="226" t="s">
        <v>1247</v>
      </c>
      <c r="I98" s="224"/>
      <c r="J98" s="224"/>
      <c r="K98" s="224"/>
      <c r="L98" s="224"/>
      <c r="M98" s="1172"/>
      <c r="N98" s="1172"/>
      <c r="O98" s="1186">
        <v>80</v>
      </c>
      <c r="P98" s="1186">
        <v>81</v>
      </c>
      <c r="Q98" s="14">
        <f>SUM(I98:P98)</f>
        <v>161</v>
      </c>
      <c r="R98" s="229" t="s">
        <v>32</v>
      </c>
      <c r="S98" s="23" t="s">
        <v>33</v>
      </c>
      <c r="T98" s="1454" t="b">
        <v>1</v>
      </c>
      <c r="U98" s="481">
        <v>46232.5</v>
      </c>
      <c r="V98" s="232" t="s">
        <v>169</v>
      </c>
      <c r="W98" s="16" t="s">
        <v>860</v>
      </c>
      <c r="X98" s="16">
        <v>1022044</v>
      </c>
      <c r="Y98" s="16" t="s">
        <v>1335</v>
      </c>
      <c r="Z98" s="16"/>
    </row>
    <row r="99" spans="1:26" ht="25.5">
      <c r="A99" s="224" t="s">
        <v>157</v>
      </c>
      <c r="B99" s="224" t="s">
        <v>78</v>
      </c>
      <c r="C99" s="35" t="s">
        <v>1336</v>
      </c>
      <c r="D99" s="224" t="s">
        <v>400</v>
      </c>
      <c r="E99" s="227">
        <v>46234.767361111109</v>
      </c>
      <c r="F99" s="224">
        <v>13.3</v>
      </c>
      <c r="G99" s="224">
        <v>121456</v>
      </c>
      <c r="H99" s="226" t="s">
        <v>1337</v>
      </c>
      <c r="I99" s="224"/>
      <c r="J99" s="224"/>
      <c r="K99" s="224"/>
      <c r="L99" s="224"/>
      <c r="M99" s="1172">
        <v>0</v>
      </c>
      <c r="N99" s="1172">
        <v>0</v>
      </c>
      <c r="O99" s="1186">
        <v>27</v>
      </c>
      <c r="P99" s="1186">
        <v>134</v>
      </c>
      <c r="Q99" s="14">
        <f>SUM(I99:P99)</f>
        <v>161</v>
      </c>
      <c r="R99" s="229" t="s">
        <v>32</v>
      </c>
      <c r="S99" s="23" t="s">
        <v>33</v>
      </c>
      <c r="T99" s="14"/>
      <c r="U99" s="1440">
        <v>46232.5</v>
      </c>
      <c r="V99" s="232" t="s">
        <v>169</v>
      </c>
      <c r="W99" s="16" t="s">
        <v>860</v>
      </c>
      <c r="X99" s="16">
        <v>1022045</v>
      </c>
      <c r="Y99" s="16" t="s">
        <v>1335</v>
      </c>
      <c r="Z99" s="16"/>
    </row>
    <row r="100" spans="1:26" ht="25.5">
      <c r="A100" s="224" t="s">
        <v>157</v>
      </c>
      <c r="B100" s="224" t="s">
        <v>134</v>
      </c>
      <c r="C100" s="35" t="s">
        <v>1338</v>
      </c>
      <c r="D100" s="224" t="s">
        <v>136</v>
      </c>
      <c r="E100" s="227">
        <v>46235.288194444445</v>
      </c>
      <c r="F100" s="224">
        <v>11.9</v>
      </c>
      <c r="G100" s="224">
        <v>121458</v>
      </c>
      <c r="H100" s="226" t="s">
        <v>1337</v>
      </c>
      <c r="I100" s="224"/>
      <c r="J100" s="224"/>
      <c r="K100" s="224"/>
      <c r="L100" s="224"/>
      <c r="M100" s="1172">
        <v>0</v>
      </c>
      <c r="N100" s="1172">
        <v>0</v>
      </c>
      <c r="O100" s="1186">
        <v>27</v>
      </c>
      <c r="P100" s="1237">
        <v>134</v>
      </c>
      <c r="Q100" s="14">
        <f>SUM(I100:P100)</f>
        <v>161</v>
      </c>
      <c r="R100" s="229" t="s">
        <v>32</v>
      </c>
      <c r="S100" s="23" t="s">
        <v>33</v>
      </c>
      <c r="T100" s="14"/>
      <c r="U100" s="481">
        <v>46230.5</v>
      </c>
      <c r="V100" s="231" t="s">
        <v>100</v>
      </c>
      <c r="W100" s="16" t="s">
        <v>860</v>
      </c>
      <c r="X100" s="16">
        <v>1022048</v>
      </c>
      <c r="Y100" s="16" t="s">
        <v>1339</v>
      </c>
      <c r="Z100" s="16"/>
    </row>
    <row r="101" spans="1:26" ht="25.5">
      <c r="A101" s="224" t="s">
        <v>937</v>
      </c>
      <c r="B101" s="1172" t="s">
        <v>1307</v>
      </c>
      <c r="C101" s="35" t="s">
        <v>1340</v>
      </c>
      <c r="D101" s="224" t="s">
        <v>117</v>
      </c>
      <c r="E101" s="227">
        <v>46234.763888888891</v>
      </c>
      <c r="F101" s="224">
        <v>14.8</v>
      </c>
      <c r="G101" s="224">
        <v>121459</v>
      </c>
      <c r="H101" s="226" t="s">
        <v>1247</v>
      </c>
      <c r="I101" s="224"/>
      <c r="J101" s="224"/>
      <c r="K101" s="224"/>
      <c r="L101" s="224"/>
      <c r="M101" s="1172">
        <v>0</v>
      </c>
      <c r="N101" s="1172">
        <v>0</v>
      </c>
      <c r="O101" s="1186">
        <v>54</v>
      </c>
      <c r="P101" s="1186">
        <v>107</v>
      </c>
      <c r="Q101" s="14">
        <f t="shared" ref="Q101" si="7">SUM(I101:P101)</f>
        <v>161</v>
      </c>
      <c r="R101" s="229" t="s">
        <v>32</v>
      </c>
      <c r="S101" s="23" t="s">
        <v>33</v>
      </c>
      <c r="T101" s="14"/>
      <c r="U101" s="1440">
        <v>46230.5</v>
      </c>
      <c r="V101" s="231" t="s">
        <v>100</v>
      </c>
      <c r="W101" s="16" t="s">
        <v>860</v>
      </c>
      <c r="X101" s="16">
        <v>1022049</v>
      </c>
      <c r="Y101" s="16" t="s">
        <v>1341</v>
      </c>
      <c r="Z101" s="16"/>
    </row>
    <row r="102" spans="1:26">
      <c r="A102" s="11" t="s">
        <v>19</v>
      </c>
      <c r="B102" s="7"/>
      <c r="C102" s="7"/>
      <c r="D102" s="7"/>
      <c r="E102" s="11"/>
      <c r="F102" s="7"/>
      <c r="G102" s="7"/>
      <c r="H102" s="7"/>
      <c r="I102" s="11">
        <f>SUM(I100:I101)</f>
        <v>0</v>
      </c>
      <c r="J102" s="11">
        <f>SUM(J100:J101)</f>
        <v>0</v>
      </c>
      <c r="K102" s="11">
        <f>SUM(K100:K101)</f>
        <v>0</v>
      </c>
      <c r="L102" s="11">
        <f>SUM(L100:L101)</f>
        <v>0</v>
      </c>
      <c r="M102" s="11">
        <f>SUM(M98:M101)</f>
        <v>0</v>
      </c>
      <c r="N102" s="11">
        <f>SUM(N98:N101)</f>
        <v>0</v>
      </c>
      <c r="O102" s="11">
        <f>SUM(O98:O101)</f>
        <v>188</v>
      </c>
      <c r="P102" s="11">
        <f>SUM(P98:P101)</f>
        <v>456</v>
      </c>
      <c r="Q102" s="11">
        <f>SUM(Q98:Q101)</f>
        <v>644</v>
      </c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>
      <c r="A103" s="1"/>
      <c r="B103" s="1"/>
      <c r="C103" s="1"/>
      <c r="D103" s="1"/>
      <c r="E103" s="1"/>
      <c r="F103" s="2"/>
      <c r="G103" s="2"/>
      <c r="H103" s="1"/>
      <c r="I103" s="1"/>
      <c r="J103" s="1"/>
      <c r="K103" s="1"/>
      <c r="L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6">
      <c r="A104" s="166" t="s">
        <v>34</v>
      </c>
      <c r="B104" s="1562"/>
      <c r="C104" s="1562"/>
      <c r="D104" s="1562"/>
      <c r="E104" s="1"/>
      <c r="F104" s="1"/>
      <c r="G104" s="1"/>
      <c r="H104" s="1"/>
      <c r="I104" s="1"/>
      <c r="J104" s="1"/>
      <c r="K104" s="1563"/>
      <c r="L104" s="1563"/>
      <c r="M104" s="1563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6" ht="18">
      <c r="A105" s="187" t="s">
        <v>35</v>
      </c>
      <c r="B105" s="186" t="s">
        <v>36</v>
      </c>
      <c r="C105" s="239" t="s">
        <v>37</v>
      </c>
      <c r="D105" s="24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6">
      <c r="A106" s="230" t="s">
        <v>100</v>
      </c>
      <c r="B106" s="1558" t="s">
        <v>41</v>
      </c>
      <c r="C106" s="1558"/>
      <c r="D106" s="242"/>
      <c r="E106" s="243" t="s">
        <v>40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6">
      <c r="A107" s="4" t="s">
        <v>169</v>
      </c>
      <c r="B107" s="1564" t="s">
        <v>39</v>
      </c>
      <c r="C107" s="156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6">
      <c r="A108" s="5" t="s">
        <v>42</v>
      </c>
      <c r="B108" s="1565" t="s">
        <v>1342</v>
      </c>
      <c r="C108" s="156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6">
      <c r="A109" s="5" t="s">
        <v>42</v>
      </c>
      <c r="B109" s="1565"/>
      <c r="C109" s="156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6">
      <c r="A110" s="5" t="s">
        <v>43</v>
      </c>
      <c r="B110" s="1568" t="s">
        <v>1343</v>
      </c>
      <c r="C110" s="155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6">
      <c r="A111" s="5" t="s">
        <v>44</v>
      </c>
      <c r="B111" s="1567"/>
      <c r="C111" s="156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3" ht="23.25" customHeight="1"/>
  </sheetData>
  <mergeCells count="66">
    <mergeCell ref="B13:C13"/>
    <mergeCell ref="A1:F1"/>
    <mergeCell ref="I1:Q1"/>
    <mergeCell ref="R1:Z1"/>
    <mergeCell ref="B11:D11"/>
    <mergeCell ref="K11:M11"/>
    <mergeCell ref="B33:C33"/>
    <mergeCell ref="B14:C14"/>
    <mergeCell ref="B15:C15"/>
    <mergeCell ref="B16:C16"/>
    <mergeCell ref="B17:C17"/>
    <mergeCell ref="B18:C18"/>
    <mergeCell ref="A20:F20"/>
    <mergeCell ref="I20:Q20"/>
    <mergeCell ref="R20:Z20"/>
    <mergeCell ref="B30:D30"/>
    <mergeCell ref="K30:M30"/>
    <mergeCell ref="B32:C32"/>
    <mergeCell ref="B34:C34"/>
    <mergeCell ref="B35:C35"/>
    <mergeCell ref="B36:C36"/>
    <mergeCell ref="B37:C37"/>
    <mergeCell ref="A39:F39"/>
    <mergeCell ref="R58:Z58"/>
    <mergeCell ref="R39:Z39"/>
    <mergeCell ref="B49:D49"/>
    <mergeCell ref="K49:M49"/>
    <mergeCell ref="B51:C51"/>
    <mergeCell ref="B52:C52"/>
    <mergeCell ref="B53:C53"/>
    <mergeCell ref="I39:Q39"/>
    <mergeCell ref="B54:C54"/>
    <mergeCell ref="B55:C55"/>
    <mergeCell ref="B56:C56"/>
    <mergeCell ref="A58:F58"/>
    <mergeCell ref="I58:Q58"/>
    <mergeCell ref="B73:C73"/>
    <mergeCell ref="B74:C74"/>
    <mergeCell ref="B75:C75"/>
    <mergeCell ref="A77:F77"/>
    <mergeCell ref="I77:Q77"/>
    <mergeCell ref="B68:D68"/>
    <mergeCell ref="K68:M68"/>
    <mergeCell ref="B70:C70"/>
    <mergeCell ref="B71:C71"/>
    <mergeCell ref="B72:C72"/>
    <mergeCell ref="R77:Z77"/>
    <mergeCell ref="B106:C106"/>
    <mergeCell ref="B89:C89"/>
    <mergeCell ref="B90:C90"/>
    <mergeCell ref="B91:C91"/>
    <mergeCell ref="B92:C92"/>
    <mergeCell ref="B93:C93"/>
    <mergeCell ref="B94:C94"/>
    <mergeCell ref="A96:F96"/>
    <mergeCell ref="I96:Q96"/>
    <mergeCell ref="R96:Z96"/>
    <mergeCell ref="B104:D104"/>
    <mergeCell ref="K104:M104"/>
    <mergeCell ref="B87:D87"/>
    <mergeCell ref="K87:M87"/>
    <mergeCell ref="B107:C107"/>
    <mergeCell ref="B108:C108"/>
    <mergeCell ref="B109:C109"/>
    <mergeCell ref="B110:C110"/>
    <mergeCell ref="B111:C111"/>
  </mergeCells>
  <pageMargins left="0.7" right="0.7" top="0.75" bottom="0.75" header="0.3" footer="0.3"/>
  <legacyDrawing r:id="rId1"/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F85A-A14D-41C2-BD81-CD7142D029C6}">
  <dimension ref="A1:X52"/>
  <sheetViews>
    <sheetView workbookViewId="0">
      <selection activeCell="E4" sqref="E4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6.140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.140625" customWidth="1"/>
    <col min="19" max="19" width="9.140625" bestFit="1" customWidth="1"/>
    <col min="20" max="20" width="16.28515625" customWidth="1"/>
    <col min="23" max="23" width="16.285156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35" t="s">
        <v>10030</v>
      </c>
      <c r="D3" s="15" t="s">
        <v>56</v>
      </c>
      <c r="E3" s="24">
        <v>45687.253472222219</v>
      </c>
      <c r="F3" s="15">
        <v>10.8</v>
      </c>
      <c r="G3" s="37"/>
      <c r="H3" s="15"/>
      <c r="I3" s="15"/>
      <c r="J3" s="35">
        <v>102</v>
      </c>
      <c r="K3" s="35">
        <v>128</v>
      </c>
      <c r="L3" s="15"/>
      <c r="M3" s="15"/>
      <c r="N3" s="15"/>
      <c r="O3" s="15"/>
      <c r="P3" s="14">
        <f t="shared" ref="P3:P8" si="0">SUM(H3:O3)</f>
        <v>230</v>
      </c>
      <c r="Q3" s="14" t="s">
        <v>30</v>
      </c>
      <c r="R3" s="14">
        <v>109763</v>
      </c>
      <c r="S3" s="14" t="s">
        <v>31</v>
      </c>
      <c r="T3" s="16" t="s">
        <v>169</v>
      </c>
      <c r="U3" s="16" t="s">
        <v>90</v>
      </c>
      <c r="V3" s="16">
        <v>1010167</v>
      </c>
      <c r="W3" s="16" t="s">
        <v>5212</v>
      </c>
      <c r="X3" s="16"/>
    </row>
    <row r="4" spans="1:24">
      <c r="A4" s="15" t="s">
        <v>9828</v>
      </c>
      <c r="B4" s="15" t="s">
        <v>57</v>
      </c>
      <c r="C4" s="35" t="s">
        <v>10031</v>
      </c>
      <c r="D4" s="15" t="s">
        <v>56</v>
      </c>
      <c r="E4" s="24">
        <v>45687.253472222219</v>
      </c>
      <c r="F4" s="15">
        <v>10.8</v>
      </c>
      <c r="G4" s="37"/>
      <c r="H4" s="15"/>
      <c r="I4" s="15"/>
      <c r="J4" s="15"/>
      <c r="K4" s="35">
        <v>135</v>
      </c>
      <c r="L4" s="15"/>
      <c r="M4" s="15"/>
      <c r="N4" s="15"/>
      <c r="O4" s="15"/>
      <c r="P4" s="14">
        <f t="shared" si="0"/>
        <v>135</v>
      </c>
      <c r="Q4" s="14" t="s">
        <v>30</v>
      </c>
      <c r="R4" s="14">
        <v>109774</v>
      </c>
      <c r="S4" s="14" t="s">
        <v>31</v>
      </c>
      <c r="T4" s="16" t="s">
        <v>169</v>
      </c>
      <c r="U4" s="16" t="s">
        <v>90</v>
      </c>
      <c r="V4" s="16">
        <v>1010168</v>
      </c>
      <c r="W4" s="16" t="s">
        <v>5186</v>
      </c>
      <c r="X4" s="16"/>
    </row>
    <row r="5" spans="1:24">
      <c r="A5" s="15" t="s">
        <v>142</v>
      </c>
      <c r="B5" s="15" t="s">
        <v>72</v>
      </c>
      <c r="C5" s="577" t="s">
        <v>10032</v>
      </c>
      <c r="D5" s="15" t="s">
        <v>71</v>
      </c>
      <c r="E5" s="24">
        <v>45687.711805555555</v>
      </c>
      <c r="F5" s="15">
        <v>14.5</v>
      </c>
      <c r="G5" s="37" t="s">
        <v>160</v>
      </c>
      <c r="H5" s="15"/>
      <c r="I5" s="15"/>
      <c r="J5" s="15"/>
      <c r="K5" s="35">
        <v>54</v>
      </c>
      <c r="L5" s="15"/>
      <c r="M5" s="35">
        <v>107</v>
      </c>
      <c r="N5" s="15"/>
      <c r="O5" s="15"/>
      <c r="P5" s="14">
        <f t="shared" si="0"/>
        <v>161</v>
      </c>
      <c r="Q5" s="14" t="s">
        <v>30</v>
      </c>
      <c r="R5" s="14">
        <v>109775</v>
      </c>
      <c r="S5" s="14" t="s">
        <v>31</v>
      </c>
      <c r="T5" s="16" t="s">
        <v>169</v>
      </c>
      <c r="U5" s="16"/>
      <c r="V5" s="16">
        <v>1010169</v>
      </c>
      <c r="W5" s="16" t="s">
        <v>10033</v>
      </c>
      <c r="X5" s="16"/>
    </row>
    <row r="6" spans="1:24">
      <c r="A6" s="681" t="s">
        <v>113</v>
      </c>
      <c r="B6" s="15" t="s">
        <v>65</v>
      </c>
      <c r="C6" s="35" t="s">
        <v>10034</v>
      </c>
      <c r="D6" s="15" t="s">
        <v>64</v>
      </c>
      <c r="E6" s="15" t="s">
        <v>10035</v>
      </c>
      <c r="F6" s="15">
        <v>14.8</v>
      </c>
      <c r="G6" s="37"/>
      <c r="H6" s="15"/>
      <c r="I6" s="15"/>
      <c r="J6" s="15"/>
      <c r="K6" s="681"/>
      <c r="L6" s="683">
        <v>81</v>
      </c>
      <c r="M6" s="686"/>
      <c r="N6" s="15"/>
      <c r="O6" s="15"/>
      <c r="P6" s="14">
        <f t="shared" si="0"/>
        <v>81</v>
      </c>
      <c r="Q6" s="14" t="s">
        <v>30</v>
      </c>
      <c r="R6" s="14">
        <v>109776</v>
      </c>
      <c r="S6" s="14" t="s">
        <v>31</v>
      </c>
      <c r="T6" s="16" t="s">
        <v>169</v>
      </c>
      <c r="U6" s="16" t="s">
        <v>90</v>
      </c>
      <c r="V6" s="16">
        <v>1010170</v>
      </c>
      <c r="W6" s="16" t="s">
        <v>10036</v>
      </c>
      <c r="X6" s="16"/>
    </row>
    <row r="7" spans="1:24">
      <c r="A7" s="15" t="s">
        <v>10037</v>
      </c>
      <c r="B7" s="15" t="s">
        <v>62</v>
      </c>
      <c r="C7" s="35" t="s">
        <v>10038</v>
      </c>
      <c r="D7" s="15" t="s">
        <v>61</v>
      </c>
      <c r="E7" s="24">
        <v>45687.767361111109</v>
      </c>
      <c r="F7" s="15">
        <v>13</v>
      </c>
      <c r="G7" s="37"/>
      <c r="H7" s="15"/>
      <c r="I7" s="15"/>
      <c r="J7" s="15"/>
      <c r="K7" s="35">
        <v>161</v>
      </c>
      <c r="L7" s="15"/>
      <c r="M7" s="15"/>
      <c r="N7" s="15"/>
      <c r="O7" s="15"/>
      <c r="P7" s="14">
        <f t="shared" si="0"/>
        <v>161</v>
      </c>
      <c r="Q7" s="14" t="s">
        <v>30</v>
      </c>
      <c r="R7" s="14">
        <v>109777</v>
      </c>
      <c r="S7" s="14" t="s">
        <v>31</v>
      </c>
      <c r="T7" s="16" t="s">
        <v>169</v>
      </c>
      <c r="U7" s="16" t="s">
        <v>90</v>
      </c>
      <c r="V7" s="16">
        <v>1010171</v>
      </c>
      <c r="W7" s="16" t="s">
        <v>5186</v>
      </c>
      <c r="X7" s="16"/>
    </row>
    <row r="8" spans="1:24">
      <c r="A8" s="687" t="s">
        <v>2561</v>
      </c>
      <c r="B8" s="680" t="s">
        <v>92</v>
      </c>
      <c r="C8" s="680" t="s">
        <v>10039</v>
      </c>
      <c r="D8" s="680" t="s">
        <v>9970</v>
      </c>
      <c r="E8" s="271">
        <v>45687.125</v>
      </c>
      <c r="F8" s="688">
        <v>14.5</v>
      </c>
      <c r="G8" s="689" t="s">
        <v>10040</v>
      </c>
      <c r="H8" s="688" t="s">
        <v>10000</v>
      </c>
      <c r="I8" s="688" t="s">
        <v>10000</v>
      </c>
      <c r="J8" s="688" t="s">
        <v>10000</v>
      </c>
      <c r="K8" s="680">
        <v>27</v>
      </c>
      <c r="L8" s="680">
        <v>53</v>
      </c>
      <c r="M8" s="680">
        <v>81</v>
      </c>
      <c r="N8" s="15"/>
      <c r="O8" s="15"/>
      <c r="P8" s="14">
        <f t="shared" si="0"/>
        <v>161</v>
      </c>
      <c r="Q8" s="17" t="s">
        <v>32</v>
      </c>
      <c r="R8" s="14">
        <v>109778</v>
      </c>
      <c r="S8" s="14" t="s">
        <v>33</v>
      </c>
      <c r="T8" s="16" t="s">
        <v>10041</v>
      </c>
      <c r="U8" s="16" t="s">
        <v>90</v>
      </c>
      <c r="V8" s="16">
        <v>1010172</v>
      </c>
      <c r="W8" s="16" t="s">
        <v>10042</v>
      </c>
      <c r="X8" s="16"/>
    </row>
    <row r="9" spans="1:24">
      <c r="A9" s="15"/>
      <c r="B9" s="15"/>
      <c r="C9" s="15"/>
      <c r="D9" s="15"/>
      <c r="E9" s="24"/>
      <c r="F9" s="15"/>
      <c r="G9" s="37"/>
      <c r="H9" s="15"/>
      <c r="I9" s="15"/>
      <c r="J9" s="15"/>
      <c r="K9" s="15"/>
      <c r="L9" s="15"/>
      <c r="M9" s="15"/>
      <c r="N9" s="15"/>
      <c r="O9" s="15"/>
      <c r="P9" s="14"/>
      <c r="Q9" s="14"/>
      <c r="R9" s="14"/>
      <c r="S9" s="14"/>
      <c r="T9" s="16"/>
      <c r="U9" s="16"/>
      <c r="V9" s="16"/>
      <c r="W9" s="16"/>
      <c r="X9" s="16"/>
    </row>
    <row r="10" spans="1:24">
      <c r="A10" s="15"/>
      <c r="B10" s="15"/>
      <c r="C10" s="15"/>
      <c r="D10" s="15"/>
      <c r="E10" s="24"/>
      <c r="F10" s="15"/>
      <c r="G10" s="37"/>
      <c r="H10" s="15"/>
      <c r="I10" s="15"/>
      <c r="J10" s="15"/>
      <c r="K10" s="15"/>
      <c r="L10" s="15"/>
      <c r="M10" s="15"/>
      <c r="N10" s="15"/>
      <c r="O10" s="15"/>
      <c r="P10" s="14"/>
      <c r="Q10" s="14"/>
      <c r="R10" s="14"/>
      <c r="S10" s="14"/>
      <c r="T10" s="16"/>
      <c r="U10" s="16"/>
      <c r="V10" s="16"/>
      <c r="W10" s="16"/>
      <c r="X10" s="16"/>
    </row>
    <row r="11" spans="1:24">
      <c r="A11" s="11" t="s">
        <v>19</v>
      </c>
      <c r="B11" s="7"/>
      <c r="C11" s="7"/>
      <c r="D11" s="7"/>
      <c r="E11" s="11"/>
      <c r="F11" s="7"/>
      <c r="G11" s="7"/>
      <c r="H11" s="11">
        <f>SUM(H3:H7)</f>
        <v>0</v>
      </c>
      <c r="I11" s="11">
        <f>SUM(I3:I7)</f>
        <v>0</v>
      </c>
      <c r="J11" s="11">
        <f>SUM(J3:J10)</f>
        <v>102</v>
      </c>
      <c r="K11" s="11">
        <f t="shared" ref="K11:O11" si="1">SUM(K3:K10)</f>
        <v>505</v>
      </c>
      <c r="L11" s="11">
        <f t="shared" si="1"/>
        <v>134</v>
      </c>
      <c r="M11" s="11">
        <f t="shared" si="1"/>
        <v>188</v>
      </c>
      <c r="N11" s="11">
        <f t="shared" si="1"/>
        <v>0</v>
      </c>
      <c r="O11" s="11">
        <f t="shared" si="1"/>
        <v>0</v>
      </c>
      <c r="P11" s="11">
        <f>SUM(P3:P10)</f>
        <v>929</v>
      </c>
      <c r="Q11" s="12"/>
      <c r="R11" s="12"/>
      <c r="S11" s="12"/>
      <c r="T11" s="12"/>
      <c r="U11" s="12"/>
      <c r="V11" s="12"/>
      <c r="W11" s="12"/>
      <c r="X11" s="12"/>
    </row>
    <row r="12" spans="1:24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34</v>
      </c>
      <c r="B13" s="1562"/>
      <c r="C13" s="1562"/>
      <c r="D13" s="1562"/>
      <c r="E13" s="1"/>
      <c r="F13" s="1"/>
      <c r="G13" s="1"/>
      <c r="H13" s="1"/>
      <c r="I13" s="1"/>
      <c r="J13" s="1563"/>
      <c r="K13" s="1563"/>
      <c r="L13" s="156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166" t="s">
        <v>35</v>
      </c>
      <c r="B14" s="239" t="s">
        <v>9996</v>
      </c>
      <c r="C14" s="239" t="s">
        <v>37</v>
      </c>
      <c r="D14" s="24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169</v>
      </c>
      <c r="B15" s="1564"/>
      <c r="C15" s="1564"/>
      <c r="D15" s="242"/>
      <c r="E15" s="41" t="s">
        <v>8995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10043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10044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71">
        <v>0.54166666666666663</v>
      </c>
      <c r="C19" s="18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194</v>
      </c>
      <c r="B21" s="1559"/>
      <c r="C21" s="1559"/>
      <c r="D21" s="1559"/>
      <c r="E21" s="1559"/>
      <c r="F21" s="1559"/>
      <c r="G21" s="7"/>
      <c r="H21" s="1559" t="s">
        <v>10045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10046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679" t="s">
        <v>114</v>
      </c>
      <c r="B23" s="15" t="s">
        <v>78</v>
      </c>
      <c r="C23" s="35" t="s">
        <v>10047</v>
      </c>
      <c r="D23" s="15" t="s">
        <v>521</v>
      </c>
      <c r="E23" s="24">
        <v>45686.597222222219</v>
      </c>
      <c r="F23" s="15">
        <v>13.5</v>
      </c>
      <c r="G23" s="37"/>
      <c r="H23" s="15"/>
      <c r="I23" s="15"/>
      <c r="J23" s="15"/>
      <c r="K23" s="679" t="s">
        <v>10000</v>
      </c>
      <c r="L23" s="680">
        <v>80</v>
      </c>
      <c r="M23" s="680">
        <v>81</v>
      </c>
      <c r="N23" s="15"/>
      <c r="O23" s="15"/>
      <c r="P23" s="14">
        <f t="shared" ref="P23:P29" si="2">SUM(H23:O23)</f>
        <v>161</v>
      </c>
      <c r="Q23" s="17" t="s">
        <v>32</v>
      </c>
      <c r="R23" s="14">
        <v>109779</v>
      </c>
      <c r="S23" s="14" t="s">
        <v>33</v>
      </c>
      <c r="T23" s="16" t="s">
        <v>10041</v>
      </c>
      <c r="U23" s="16" t="s">
        <v>90</v>
      </c>
      <c r="V23" s="16">
        <v>1010173</v>
      </c>
      <c r="W23" s="16"/>
      <c r="X23" s="16"/>
    </row>
    <row r="24" spans="1:24">
      <c r="A24" s="681" t="s">
        <v>86</v>
      </c>
      <c r="B24" s="15" t="s">
        <v>92</v>
      </c>
      <c r="C24" s="35" t="s">
        <v>10048</v>
      </c>
      <c r="D24" s="15" t="s">
        <v>9970</v>
      </c>
      <c r="E24" s="24">
        <v>45687.125</v>
      </c>
      <c r="F24" s="15">
        <v>14.5</v>
      </c>
      <c r="G24" s="37"/>
      <c r="H24" s="15"/>
      <c r="I24" s="15"/>
      <c r="J24" s="15"/>
      <c r="K24" s="682">
        <v>10</v>
      </c>
      <c r="L24" s="683">
        <v>107</v>
      </c>
      <c r="M24" s="683">
        <v>44</v>
      </c>
      <c r="N24" s="15"/>
      <c r="O24" s="15"/>
      <c r="P24" s="14">
        <f t="shared" si="2"/>
        <v>161</v>
      </c>
      <c r="Q24" s="17" t="s">
        <v>32</v>
      </c>
      <c r="R24" s="14">
        <v>109780</v>
      </c>
      <c r="S24" s="14" t="s">
        <v>33</v>
      </c>
      <c r="T24" s="16" t="s">
        <v>10041</v>
      </c>
      <c r="U24" s="16" t="s">
        <v>90</v>
      </c>
      <c r="V24" s="16">
        <v>1010174</v>
      </c>
      <c r="W24" s="16"/>
      <c r="X24" s="16"/>
    </row>
    <row r="25" spans="1:24">
      <c r="A25" s="681" t="s">
        <v>558</v>
      </c>
      <c r="B25" s="15" t="s">
        <v>92</v>
      </c>
      <c r="C25" s="15" t="s">
        <v>10049</v>
      </c>
      <c r="D25" s="15" t="s">
        <v>9970</v>
      </c>
      <c r="E25" s="24">
        <v>45687.125</v>
      </c>
      <c r="F25" s="15">
        <v>14.5</v>
      </c>
      <c r="G25" s="37"/>
      <c r="H25" s="15"/>
      <c r="I25" s="15"/>
      <c r="J25" s="15"/>
      <c r="K25" s="681" t="s">
        <v>10000</v>
      </c>
      <c r="L25" s="683">
        <v>80</v>
      </c>
      <c r="M25" s="683">
        <v>81</v>
      </c>
      <c r="N25" s="15"/>
      <c r="O25" s="15"/>
      <c r="P25" s="14">
        <f t="shared" si="2"/>
        <v>161</v>
      </c>
      <c r="Q25" s="17" t="s">
        <v>32</v>
      </c>
      <c r="R25" s="14">
        <v>109781</v>
      </c>
      <c r="S25" s="14" t="s">
        <v>33</v>
      </c>
      <c r="T25" s="16" t="s">
        <v>10041</v>
      </c>
      <c r="U25" s="16" t="s">
        <v>90</v>
      </c>
      <c r="V25" s="16">
        <v>1010175</v>
      </c>
      <c r="W25" s="16"/>
      <c r="X25" s="16"/>
    </row>
    <row r="26" spans="1:24">
      <c r="A26" s="681" t="s">
        <v>119</v>
      </c>
      <c r="B26" s="15" t="s">
        <v>92</v>
      </c>
      <c r="C26" s="15" t="s">
        <v>10050</v>
      </c>
      <c r="D26" s="15" t="s">
        <v>9970</v>
      </c>
      <c r="E26" s="24">
        <v>45687.125</v>
      </c>
      <c r="F26" s="15">
        <v>14.5</v>
      </c>
      <c r="G26" s="37"/>
      <c r="H26" s="15"/>
      <c r="I26" s="15"/>
      <c r="J26" s="15"/>
      <c r="K26" s="682">
        <v>53</v>
      </c>
      <c r="L26" s="683">
        <v>54</v>
      </c>
      <c r="M26" s="683">
        <v>54</v>
      </c>
      <c r="N26" s="15"/>
      <c r="O26" s="15"/>
      <c r="P26" s="14">
        <f t="shared" si="2"/>
        <v>161</v>
      </c>
      <c r="Q26" s="17" t="s">
        <v>32</v>
      </c>
      <c r="R26" s="14">
        <v>109782</v>
      </c>
      <c r="S26" s="14" t="s">
        <v>33</v>
      </c>
      <c r="T26" s="16" t="s">
        <v>10041</v>
      </c>
      <c r="U26" s="16" t="s">
        <v>90</v>
      </c>
      <c r="V26" s="16">
        <v>1010176</v>
      </c>
      <c r="W26" s="16"/>
      <c r="X26" s="16"/>
    </row>
    <row r="27" spans="1:24">
      <c r="A27" s="15" t="s">
        <v>111</v>
      </c>
      <c r="B27" s="15" t="s">
        <v>65</v>
      </c>
      <c r="C27" s="35" t="s">
        <v>10051</v>
      </c>
      <c r="D27" s="15" t="s">
        <v>7594</v>
      </c>
      <c r="E27" s="24">
        <v>45686.71875</v>
      </c>
      <c r="F27" s="15">
        <v>19</v>
      </c>
      <c r="G27" s="37"/>
      <c r="H27" s="15"/>
      <c r="I27" s="15"/>
      <c r="J27" s="15"/>
      <c r="K27" s="15"/>
      <c r="L27" s="35">
        <v>161</v>
      </c>
      <c r="M27" s="15"/>
      <c r="N27" s="15"/>
      <c r="O27" s="15"/>
      <c r="P27" s="14">
        <f t="shared" si="2"/>
        <v>161</v>
      </c>
      <c r="Q27" s="14" t="s">
        <v>30</v>
      </c>
      <c r="R27" s="14">
        <v>109783</v>
      </c>
      <c r="S27" s="14" t="s">
        <v>33</v>
      </c>
      <c r="T27" s="16" t="s">
        <v>9984</v>
      </c>
      <c r="U27" s="16" t="s">
        <v>90</v>
      </c>
      <c r="V27" s="16">
        <v>1010178</v>
      </c>
      <c r="W27" s="16"/>
      <c r="X27" s="16"/>
    </row>
    <row r="28" spans="1:24" ht="26.25">
      <c r="A28" s="15" t="s">
        <v>111</v>
      </c>
      <c r="B28" s="15" t="s">
        <v>65</v>
      </c>
      <c r="C28" s="35" t="s">
        <v>10052</v>
      </c>
      <c r="D28" s="15" t="s">
        <v>7594</v>
      </c>
      <c r="E28" s="24">
        <v>45686.71875</v>
      </c>
      <c r="F28" s="15">
        <v>19</v>
      </c>
      <c r="G28" s="37"/>
      <c r="H28" s="15"/>
      <c r="I28" s="15"/>
      <c r="J28" s="15"/>
      <c r="K28" s="15"/>
      <c r="L28" s="35">
        <v>161</v>
      </c>
      <c r="M28" s="15"/>
      <c r="N28" s="15"/>
      <c r="O28" s="15"/>
      <c r="P28" s="14">
        <f t="shared" si="2"/>
        <v>161</v>
      </c>
      <c r="Q28" s="14" t="s">
        <v>30</v>
      </c>
      <c r="R28" s="14">
        <v>109784</v>
      </c>
      <c r="S28" s="14" t="s">
        <v>33</v>
      </c>
      <c r="T28" s="16" t="s">
        <v>9984</v>
      </c>
      <c r="U28" s="16" t="s">
        <v>90</v>
      </c>
      <c r="V28" s="16">
        <v>1010179</v>
      </c>
      <c r="W28" s="16" t="s">
        <v>10053</v>
      </c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63</v>
      </c>
      <c r="L30" s="11">
        <f t="shared" si="3"/>
        <v>643</v>
      </c>
      <c r="M30" s="11">
        <f t="shared" si="3"/>
        <v>260</v>
      </c>
      <c r="N30" s="11">
        <f t="shared" si="3"/>
        <v>0</v>
      </c>
      <c r="O30" s="11">
        <f t="shared" si="3"/>
        <v>0</v>
      </c>
      <c r="P30" s="11">
        <f t="shared" si="3"/>
        <v>966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166" t="s">
        <v>35</v>
      </c>
      <c r="B33" s="239" t="s">
        <v>9996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/>
      <c r="B34" s="1564"/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10054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772"/>
      <c r="C37" s="1772"/>
      <c r="D37" s="1"/>
      <c r="E37" s="1"/>
    </row>
    <row r="38" spans="1:24">
      <c r="A38" s="5" t="s">
        <v>44</v>
      </c>
      <c r="B38" s="1772"/>
      <c r="C38" s="1772"/>
      <c r="D38" s="1"/>
      <c r="E38" s="1"/>
    </row>
    <row r="40" spans="1:24" ht="23.25">
      <c r="A40" s="1559" t="s">
        <v>10055</v>
      </c>
      <c r="B40" s="1559"/>
      <c r="C40" s="1559"/>
      <c r="D40" s="1559"/>
      <c r="E40" s="1559"/>
      <c r="F40" s="1559"/>
      <c r="G40" s="7"/>
      <c r="H40" s="1559" t="s">
        <v>10056</v>
      </c>
      <c r="I40" s="1559"/>
      <c r="J40" s="1559"/>
      <c r="K40" s="1559"/>
      <c r="L40" s="1559"/>
      <c r="M40" s="1559"/>
      <c r="N40" s="1559"/>
      <c r="O40" s="1559"/>
      <c r="P40" s="1559"/>
      <c r="Q40" s="1560" t="s">
        <v>10046</v>
      </c>
      <c r="R40" s="1561"/>
      <c r="S40" s="1561"/>
      <c r="T40" s="1561"/>
      <c r="U40" s="1561"/>
      <c r="V40" s="1561"/>
      <c r="W40" s="1561"/>
      <c r="X40" s="1561"/>
    </row>
    <row r="41" spans="1:24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>
      <c r="A42" s="15" t="s">
        <v>105</v>
      </c>
      <c r="B42" s="15" t="s">
        <v>78</v>
      </c>
      <c r="C42" s="15" t="s">
        <v>10057</v>
      </c>
      <c r="D42" s="15" t="s">
        <v>9884</v>
      </c>
      <c r="E42" s="24">
        <v>45687.083333333336</v>
      </c>
      <c r="F42" s="15">
        <v>13.5</v>
      </c>
      <c r="G42" s="37" t="s">
        <v>10058</v>
      </c>
      <c r="H42" s="15"/>
      <c r="I42" s="15"/>
      <c r="J42" s="15"/>
      <c r="K42" s="15"/>
      <c r="L42" s="35">
        <v>161</v>
      </c>
      <c r="M42" s="15"/>
      <c r="N42" s="15"/>
      <c r="O42" s="15"/>
      <c r="P42" s="14">
        <f>SUM(H42:O42)</f>
        <v>161</v>
      </c>
      <c r="Q42" s="17" t="s">
        <v>32</v>
      </c>
      <c r="R42" s="14">
        <v>109785</v>
      </c>
      <c r="S42" s="14" t="s">
        <v>31</v>
      </c>
      <c r="T42" s="16" t="s">
        <v>10041</v>
      </c>
      <c r="U42" s="16" t="s">
        <v>90</v>
      </c>
      <c r="V42" s="16">
        <v>1010177</v>
      </c>
      <c r="W42" s="16" t="s">
        <v>10059</v>
      </c>
      <c r="X42" s="16"/>
    </row>
    <row r="43" spans="1:24">
      <c r="A43" s="11" t="s">
        <v>19</v>
      </c>
      <c r="B43" s="7"/>
      <c r="C43" s="7"/>
      <c r="D43" s="7"/>
      <c r="E43" s="11"/>
      <c r="F43" s="7"/>
      <c r="G43" s="7"/>
      <c r="H43" s="11">
        <f t="shared" ref="H43:P43" si="4">SUM(H42:H42)</f>
        <v>0</v>
      </c>
      <c r="I43" s="11">
        <f t="shared" si="4"/>
        <v>0</v>
      </c>
      <c r="J43" s="11">
        <f t="shared" si="4"/>
        <v>0</v>
      </c>
      <c r="K43" s="11">
        <f t="shared" si="4"/>
        <v>0</v>
      </c>
      <c r="L43" s="11">
        <f t="shared" si="4"/>
        <v>161</v>
      </c>
      <c r="M43" s="11">
        <f t="shared" si="4"/>
        <v>0</v>
      </c>
      <c r="N43" s="11">
        <f t="shared" si="4"/>
        <v>0</v>
      </c>
      <c r="O43" s="11">
        <f t="shared" si="4"/>
        <v>0</v>
      </c>
      <c r="P43" s="11">
        <f t="shared" si="4"/>
        <v>161</v>
      </c>
      <c r="Q43" s="12"/>
      <c r="R43" s="12"/>
      <c r="S43" s="12"/>
      <c r="T43" s="12"/>
      <c r="U43" s="12"/>
      <c r="V43" s="12"/>
      <c r="W43" s="12"/>
      <c r="X43" s="12"/>
    </row>
    <row r="44" spans="1:24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4">
      <c r="A45" s="166" t="s">
        <v>34</v>
      </c>
      <c r="B45" s="1562"/>
      <c r="C45" s="1562"/>
      <c r="D45" s="1562"/>
      <c r="E45" s="1"/>
      <c r="F45" s="1"/>
      <c r="G45" s="1"/>
      <c r="H45" s="1"/>
      <c r="I45" s="1"/>
      <c r="J45" s="1563"/>
      <c r="K45" s="1563"/>
      <c r="L45" s="156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4">
      <c r="A46" s="166" t="s">
        <v>35</v>
      </c>
      <c r="B46" s="239" t="s">
        <v>9996</v>
      </c>
      <c r="C46" s="239" t="s">
        <v>37</v>
      </c>
      <c r="D46" s="24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4">
      <c r="A47" s="4"/>
      <c r="B47" s="1564"/>
      <c r="C47" s="1564"/>
      <c r="D47" s="242"/>
      <c r="E47" s="41" t="s">
        <v>8995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>
      <c r="A48" s="5" t="s">
        <v>42</v>
      </c>
      <c r="B48" s="1772" t="s">
        <v>10060</v>
      </c>
      <c r="C48" s="177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5" t="s">
        <v>42</v>
      </c>
      <c r="B49" s="1772"/>
      <c r="C49" s="177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5" t="s">
        <v>43</v>
      </c>
      <c r="B50" s="1772"/>
      <c r="C50" s="177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5" t="s">
        <v>44</v>
      </c>
      <c r="B51" s="1871">
        <v>0.66666666666666663</v>
      </c>
      <c r="C51" s="187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G52">
        <f>AVERAGE(F8,F23:F26,F42)</f>
        <v>14.166666666666666</v>
      </c>
    </row>
  </sheetData>
  <mergeCells count="30">
    <mergeCell ref="B37:C37"/>
    <mergeCell ref="B38:C38"/>
    <mergeCell ref="Q21:X21"/>
    <mergeCell ref="B32:D32"/>
    <mergeCell ref="J32:L32"/>
    <mergeCell ref="B34:C34"/>
    <mergeCell ref="B35:C35"/>
    <mergeCell ref="B36:C36"/>
    <mergeCell ref="H21:P21"/>
    <mergeCell ref="B16:C16"/>
    <mergeCell ref="B17:C17"/>
    <mergeCell ref="B18:C18"/>
    <mergeCell ref="B19:C19"/>
    <mergeCell ref="A21:F21"/>
    <mergeCell ref="B15:C15"/>
    <mergeCell ref="A1:F1"/>
    <mergeCell ref="H1:P1"/>
    <mergeCell ref="Q1:X1"/>
    <mergeCell ref="B13:D13"/>
    <mergeCell ref="J13:L13"/>
    <mergeCell ref="A40:F40"/>
    <mergeCell ref="H40:P40"/>
    <mergeCell ref="Q40:X40"/>
    <mergeCell ref="B45:D45"/>
    <mergeCell ref="J45:L45"/>
    <mergeCell ref="B47:C47"/>
    <mergeCell ref="B48:C48"/>
    <mergeCell ref="B49:C49"/>
    <mergeCell ref="B50:C50"/>
    <mergeCell ref="B51:C51"/>
  </mergeCells>
  <pageMargins left="0.7" right="0.7" top="0.75" bottom="0.75" header="0.3" footer="0.3"/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4FC4C-C5AF-4A95-BABF-2E163128BD33}">
  <dimension ref="A1:X37"/>
  <sheetViews>
    <sheetView workbookViewId="0">
      <selection activeCell="J13" sqref="J13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0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.28515625" customWidth="1"/>
    <col min="19" max="19" width="9.140625" bestFit="1" customWidth="1"/>
    <col min="20" max="20" width="16.28515625" customWidth="1"/>
    <col min="23" max="23" width="16.7109375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1244</v>
      </c>
      <c r="I1" s="1559"/>
      <c r="J1" s="1559"/>
      <c r="K1" s="1559"/>
      <c r="L1" s="1559"/>
      <c r="M1" s="1559"/>
      <c r="N1" s="1559"/>
      <c r="O1" s="1559"/>
      <c r="P1" s="1559"/>
      <c r="Q1" s="1560" t="s">
        <v>10061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114</v>
      </c>
      <c r="B3" s="15" t="s">
        <v>78</v>
      </c>
      <c r="C3" s="15" t="s">
        <v>10062</v>
      </c>
      <c r="D3" s="15" t="s">
        <v>88</v>
      </c>
      <c r="E3" s="24">
        <v>45683.166666666664</v>
      </c>
      <c r="F3" s="15">
        <v>10.3</v>
      </c>
      <c r="G3" s="37"/>
      <c r="H3" s="15"/>
      <c r="I3" s="15"/>
      <c r="J3" s="15"/>
      <c r="K3" s="15"/>
      <c r="L3" s="35">
        <v>161</v>
      </c>
      <c r="M3" s="15"/>
      <c r="N3" s="15"/>
      <c r="O3" s="15"/>
      <c r="P3" s="14">
        <f>SUM(H3:O3)</f>
        <v>161</v>
      </c>
      <c r="Q3" s="17" t="s">
        <v>32</v>
      </c>
      <c r="R3" s="14">
        <v>109710</v>
      </c>
      <c r="S3" s="23" t="s">
        <v>33</v>
      </c>
      <c r="T3" s="16" t="s">
        <v>161</v>
      </c>
      <c r="U3" s="16" t="s">
        <v>90</v>
      </c>
      <c r="V3" s="16">
        <v>1010116</v>
      </c>
      <c r="W3" s="16" t="s">
        <v>5229</v>
      </c>
      <c r="X3" s="16"/>
    </row>
    <row r="4" spans="1:24">
      <c r="A4" s="15" t="s">
        <v>105</v>
      </c>
      <c r="B4" s="15" t="s">
        <v>78</v>
      </c>
      <c r="C4" s="15" t="s">
        <v>10063</v>
      </c>
      <c r="D4" s="15" t="s">
        <v>932</v>
      </c>
      <c r="E4" s="24">
        <v>45683.048611111109</v>
      </c>
      <c r="F4" s="15">
        <v>10.3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>SUM(H4:O4)</f>
        <v>161</v>
      </c>
      <c r="Q4" s="17" t="s">
        <v>32</v>
      </c>
      <c r="R4" s="14">
        <v>109711</v>
      </c>
      <c r="S4" s="23" t="s">
        <v>33</v>
      </c>
      <c r="T4" s="16" t="s">
        <v>161</v>
      </c>
      <c r="U4" s="16" t="s">
        <v>90</v>
      </c>
      <c r="V4" s="16">
        <v>1010117</v>
      </c>
      <c r="W4" s="16" t="s">
        <v>5229</v>
      </c>
      <c r="X4" s="16"/>
    </row>
    <row r="5" spans="1:24">
      <c r="A5" s="15" t="s">
        <v>558</v>
      </c>
      <c r="B5" s="15" t="s">
        <v>92</v>
      </c>
      <c r="C5" s="15" t="s">
        <v>10064</v>
      </c>
      <c r="D5" s="15" t="s">
        <v>94</v>
      </c>
      <c r="E5" s="24">
        <v>45683.597222222219</v>
      </c>
      <c r="F5" s="15">
        <v>10.3</v>
      </c>
      <c r="G5" s="37"/>
      <c r="H5" s="15"/>
      <c r="I5" s="15"/>
      <c r="J5" s="15"/>
      <c r="K5" s="15"/>
      <c r="L5" s="35">
        <v>161</v>
      </c>
      <c r="M5" s="15"/>
      <c r="N5" s="15"/>
      <c r="O5" s="15"/>
      <c r="P5" s="14">
        <f>SUM(H5:O5)</f>
        <v>161</v>
      </c>
      <c r="Q5" s="17" t="s">
        <v>32</v>
      </c>
      <c r="R5" s="14">
        <v>109712</v>
      </c>
      <c r="S5" s="23" t="s">
        <v>33</v>
      </c>
      <c r="T5" s="16" t="s">
        <v>161</v>
      </c>
      <c r="U5" s="16" t="s">
        <v>90</v>
      </c>
      <c r="V5" s="16">
        <v>1010120</v>
      </c>
      <c r="W5" s="16" t="s">
        <v>5229</v>
      </c>
      <c r="X5" s="16"/>
    </row>
    <row r="6" spans="1:24">
      <c r="A6" s="15" t="s">
        <v>141</v>
      </c>
      <c r="B6" s="15" t="s">
        <v>69</v>
      </c>
      <c r="C6" s="15" t="s">
        <v>10065</v>
      </c>
      <c r="D6" s="15" t="s">
        <v>68</v>
      </c>
      <c r="E6" s="24">
        <v>45682.760416666664</v>
      </c>
      <c r="F6" s="15">
        <v>14.5</v>
      </c>
      <c r="G6" s="37"/>
      <c r="H6" s="15"/>
      <c r="I6" s="15"/>
      <c r="J6" s="15"/>
      <c r="K6" s="15"/>
      <c r="L6" s="35">
        <v>161</v>
      </c>
      <c r="M6" s="15"/>
      <c r="N6" s="15"/>
      <c r="O6" s="15"/>
      <c r="P6" s="14">
        <f t="shared" ref="P6:P8" si="0">SUM(H6:O6)</f>
        <v>161</v>
      </c>
      <c r="Q6" s="14" t="s">
        <v>30</v>
      </c>
      <c r="R6" s="14">
        <v>109714</v>
      </c>
      <c r="S6" s="14" t="s">
        <v>31</v>
      </c>
      <c r="T6" s="16" t="s">
        <v>169</v>
      </c>
      <c r="U6" s="16"/>
      <c r="V6" s="16">
        <v>1010118</v>
      </c>
      <c r="W6" s="16" t="s">
        <v>5275</v>
      </c>
      <c r="X6" s="16"/>
    </row>
    <row r="7" spans="1:24">
      <c r="A7" s="15" t="s">
        <v>142</v>
      </c>
      <c r="B7" s="15" t="s">
        <v>72</v>
      </c>
      <c r="C7" s="15" t="s">
        <v>10066</v>
      </c>
      <c r="D7" s="15" t="s">
        <v>71</v>
      </c>
      <c r="E7" s="24">
        <v>45683.711805555555</v>
      </c>
      <c r="F7" s="15">
        <v>14.5</v>
      </c>
      <c r="G7" s="37"/>
      <c r="H7" s="15"/>
      <c r="I7" s="15"/>
      <c r="J7" s="15"/>
      <c r="K7" s="15"/>
      <c r="L7" s="35">
        <v>121</v>
      </c>
      <c r="M7" s="35">
        <v>40</v>
      </c>
      <c r="N7" s="15"/>
      <c r="O7" s="15"/>
      <c r="P7" s="14">
        <f t="shared" si="0"/>
        <v>161</v>
      </c>
      <c r="Q7" s="14" t="s">
        <v>30</v>
      </c>
      <c r="R7" s="14">
        <v>109715</v>
      </c>
      <c r="S7" s="14" t="s">
        <v>31</v>
      </c>
      <c r="T7" s="16" t="s">
        <v>169</v>
      </c>
      <c r="U7" s="16"/>
      <c r="V7" s="16">
        <v>1010119</v>
      </c>
      <c r="W7" s="16" t="s">
        <v>5275</v>
      </c>
      <c r="X7" s="16"/>
    </row>
    <row r="8" spans="1:24">
      <c r="A8" s="15"/>
      <c r="B8" s="15"/>
      <c r="C8" s="15"/>
      <c r="D8" s="15"/>
      <c r="E8" s="24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14"/>
      <c r="S8" s="14"/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O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765</v>
      </c>
      <c r="M9" s="11">
        <f t="shared" si="1"/>
        <v>40</v>
      </c>
      <c r="N9" s="11">
        <f t="shared" si="1"/>
        <v>0</v>
      </c>
      <c r="O9" s="11">
        <f t="shared" si="1"/>
        <v>0</v>
      </c>
      <c r="P9" s="11">
        <f>SUM(P3:P8)</f>
        <v>805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35</v>
      </c>
      <c r="B12" s="239" t="s">
        <v>9127</v>
      </c>
      <c r="C12" s="239" t="s">
        <v>37</v>
      </c>
      <c r="D12" s="241">
        <v>91815089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161</v>
      </c>
      <c r="B13" s="1564" t="s">
        <v>7194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26.25">
      <c r="A14" s="4" t="s">
        <v>169</v>
      </c>
      <c r="B14" s="4" t="s">
        <v>7193</v>
      </c>
      <c r="C14" s="4"/>
      <c r="D14" s="242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487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809">
        <v>0.625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128</v>
      </c>
      <c r="B20" s="1559"/>
      <c r="C20" s="1559"/>
      <c r="D20" s="1559"/>
      <c r="E20" s="1559"/>
      <c r="F20" s="1559"/>
      <c r="G20" s="7"/>
      <c r="H20" s="1559" t="s">
        <v>9120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10067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8458</v>
      </c>
      <c r="B22" s="15" t="s">
        <v>57</v>
      </c>
      <c r="C22" s="15" t="s">
        <v>10068</v>
      </c>
      <c r="D22" s="15" t="s">
        <v>56</v>
      </c>
      <c r="E22" s="24">
        <v>45683.253472222219</v>
      </c>
      <c r="F22" s="15">
        <v>10.8</v>
      </c>
      <c r="G22" s="37"/>
      <c r="H22" s="15"/>
      <c r="I22" s="15"/>
      <c r="J22" s="15">
        <v>54</v>
      </c>
      <c r="K22" s="15"/>
      <c r="L22" s="15"/>
      <c r="M22" s="15"/>
      <c r="N22" s="15"/>
      <c r="O22" s="15"/>
      <c r="P22" s="14">
        <f t="shared" ref="P22:P28" si="2">SUM(H22:O22)</f>
        <v>54</v>
      </c>
      <c r="Q22" s="14" t="s">
        <v>30</v>
      </c>
      <c r="R22" s="14">
        <v>109732</v>
      </c>
      <c r="S22" s="14" t="s">
        <v>33</v>
      </c>
      <c r="T22" s="16" t="s">
        <v>169</v>
      </c>
      <c r="U22" s="16" t="s">
        <v>90</v>
      </c>
      <c r="V22" s="16">
        <v>1010144</v>
      </c>
      <c r="W22" s="16" t="s">
        <v>5275</v>
      </c>
      <c r="X22" s="16"/>
    </row>
    <row r="23" spans="1:24">
      <c r="A23" s="15" t="s">
        <v>10069</v>
      </c>
      <c r="B23" s="15" t="s">
        <v>57</v>
      </c>
      <c r="C23" s="15" t="s">
        <v>10070</v>
      </c>
      <c r="D23" s="15" t="s">
        <v>56</v>
      </c>
      <c r="E23" s="24">
        <v>45684.253472222219</v>
      </c>
      <c r="F23" s="15">
        <v>10.8</v>
      </c>
      <c r="G23" s="37"/>
      <c r="H23" s="15"/>
      <c r="I23" s="15"/>
      <c r="J23" s="15"/>
      <c r="K23" s="15">
        <v>135</v>
      </c>
      <c r="L23" s="15"/>
      <c r="M23" s="15"/>
      <c r="N23" s="15"/>
      <c r="O23" s="15"/>
      <c r="P23" s="14">
        <f t="shared" si="2"/>
        <v>135</v>
      </c>
      <c r="Q23" s="14" t="s">
        <v>30</v>
      </c>
      <c r="R23" s="14">
        <v>109733</v>
      </c>
      <c r="S23" s="14" t="s">
        <v>33</v>
      </c>
      <c r="T23" s="16" t="s">
        <v>169</v>
      </c>
      <c r="U23" s="16" t="s">
        <v>271</v>
      </c>
      <c r="V23" s="16">
        <v>1010139</v>
      </c>
      <c r="W23" s="16" t="s">
        <v>10071</v>
      </c>
      <c r="X23" s="16"/>
    </row>
    <row r="24" spans="1:24">
      <c r="A24" s="15" t="s">
        <v>9828</v>
      </c>
      <c r="B24" s="15" t="s">
        <v>57</v>
      </c>
      <c r="C24" s="15" t="s">
        <v>10072</v>
      </c>
      <c r="D24" s="15" t="s">
        <v>4443</v>
      </c>
      <c r="E24" s="24">
        <v>45682.552083333336</v>
      </c>
      <c r="F24" s="15">
        <v>10.8</v>
      </c>
      <c r="G24" s="37"/>
      <c r="H24" s="15"/>
      <c r="I24" s="15"/>
      <c r="J24" s="15"/>
      <c r="K24" s="15">
        <v>161</v>
      </c>
      <c r="L24" s="15"/>
      <c r="M24" s="15"/>
      <c r="N24" s="15"/>
      <c r="O24" s="15"/>
      <c r="P24" s="14">
        <f t="shared" si="2"/>
        <v>161</v>
      </c>
      <c r="Q24" s="14" t="s">
        <v>30</v>
      </c>
      <c r="R24" s="14">
        <v>109734</v>
      </c>
      <c r="S24" s="14" t="s">
        <v>33</v>
      </c>
      <c r="T24" s="16" t="s">
        <v>169</v>
      </c>
      <c r="U24" s="16" t="s">
        <v>90</v>
      </c>
      <c r="V24" s="16">
        <v>1010140</v>
      </c>
      <c r="W24" s="16" t="s">
        <v>5229</v>
      </c>
      <c r="X24" s="16"/>
    </row>
    <row r="25" spans="1:24">
      <c r="A25" s="15" t="s">
        <v>150</v>
      </c>
      <c r="B25" s="15" t="s">
        <v>57</v>
      </c>
      <c r="C25" s="15" t="s">
        <v>10073</v>
      </c>
      <c r="D25" s="15" t="s">
        <v>56</v>
      </c>
      <c r="E25" s="24">
        <v>45683.253472222219</v>
      </c>
      <c r="F25" s="15">
        <v>10.8</v>
      </c>
      <c r="G25" s="37"/>
      <c r="H25" s="15"/>
      <c r="I25" s="15"/>
      <c r="J25" s="15">
        <v>40</v>
      </c>
      <c r="K25" s="15">
        <v>200</v>
      </c>
      <c r="L25" s="15"/>
      <c r="M25" s="15"/>
      <c r="N25" s="15"/>
      <c r="O25" s="15"/>
      <c r="P25" s="14">
        <f t="shared" si="2"/>
        <v>240</v>
      </c>
      <c r="Q25" s="14" t="s">
        <v>30</v>
      </c>
      <c r="R25" s="14">
        <v>109735</v>
      </c>
      <c r="S25" s="14" t="s">
        <v>31</v>
      </c>
      <c r="T25" s="16" t="s">
        <v>169</v>
      </c>
      <c r="U25" s="16" t="s">
        <v>90</v>
      </c>
      <c r="V25" s="16">
        <v>1010141</v>
      </c>
      <c r="W25" s="16" t="s">
        <v>5275</v>
      </c>
      <c r="X25" s="16"/>
    </row>
    <row r="26" spans="1:24">
      <c r="A26" s="15" t="s">
        <v>122</v>
      </c>
      <c r="B26" s="15" t="s">
        <v>62</v>
      </c>
      <c r="C26" s="15" t="s">
        <v>10074</v>
      </c>
      <c r="D26" s="15" t="s">
        <v>61</v>
      </c>
      <c r="E26" s="24">
        <v>45682.767361111109</v>
      </c>
      <c r="F26" s="15">
        <v>13</v>
      </c>
      <c r="G26" s="37"/>
      <c r="H26" s="15"/>
      <c r="I26" s="15"/>
      <c r="J26" s="15"/>
      <c r="K26" s="15">
        <v>81</v>
      </c>
      <c r="L26" s="15"/>
      <c r="M26" s="15"/>
      <c r="N26" s="15"/>
      <c r="O26" s="15"/>
      <c r="P26" s="14">
        <f t="shared" si="2"/>
        <v>81</v>
      </c>
      <c r="Q26" s="14" t="s">
        <v>30</v>
      </c>
      <c r="R26" s="14">
        <v>109736</v>
      </c>
      <c r="S26" s="14" t="s">
        <v>31</v>
      </c>
      <c r="T26" s="16" t="s">
        <v>169</v>
      </c>
      <c r="U26" s="16" t="s">
        <v>90</v>
      </c>
      <c r="V26" s="16">
        <v>1010142</v>
      </c>
      <c r="W26" s="16" t="s">
        <v>5229</v>
      </c>
      <c r="X26" s="16"/>
    </row>
    <row r="27" spans="1:24">
      <c r="A27" s="15" t="s">
        <v>10075</v>
      </c>
      <c r="B27" s="15" t="s">
        <v>75</v>
      </c>
      <c r="C27" s="15" t="s">
        <v>10076</v>
      </c>
      <c r="D27" s="15" t="s">
        <v>74</v>
      </c>
      <c r="E27" s="24">
        <v>45684.534722222219</v>
      </c>
      <c r="F27" s="15">
        <v>15.3</v>
      </c>
      <c r="G27" s="37"/>
      <c r="H27" s="15"/>
      <c r="I27" s="15"/>
      <c r="J27" s="15">
        <v>54</v>
      </c>
      <c r="K27" s="15">
        <v>81</v>
      </c>
      <c r="L27" s="15"/>
      <c r="M27" s="15"/>
      <c r="N27" s="15"/>
      <c r="O27" s="15"/>
      <c r="P27" s="14">
        <f t="shared" si="2"/>
        <v>135</v>
      </c>
      <c r="Q27" s="14" t="s">
        <v>30</v>
      </c>
      <c r="R27" s="14">
        <v>109737</v>
      </c>
      <c r="S27" s="14" t="s">
        <v>31</v>
      </c>
      <c r="T27" s="16" t="s">
        <v>169</v>
      </c>
      <c r="U27" s="16" t="s">
        <v>660</v>
      </c>
      <c r="V27" s="16">
        <v>1010143</v>
      </c>
      <c r="W27" s="16" t="s">
        <v>10077</v>
      </c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148</v>
      </c>
      <c r="K29" s="11">
        <f t="shared" si="3"/>
        <v>658</v>
      </c>
      <c r="L29" s="11">
        <f t="shared" si="3"/>
        <v>0</v>
      </c>
      <c r="M29" s="11">
        <f t="shared" si="3"/>
        <v>0</v>
      </c>
      <c r="N29" s="11">
        <f t="shared" si="3"/>
        <v>0</v>
      </c>
      <c r="O29" s="11">
        <f t="shared" si="3"/>
        <v>0</v>
      </c>
      <c r="P29" s="11">
        <f t="shared" si="3"/>
        <v>806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166" t="s">
        <v>35</v>
      </c>
      <c r="B32" s="239" t="s">
        <v>9127</v>
      </c>
      <c r="C32" s="239" t="s">
        <v>37</v>
      </c>
      <c r="D32" s="241">
        <v>91815089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4" t="s">
        <v>169</v>
      </c>
      <c r="B33" s="1564" t="s">
        <v>1693</v>
      </c>
      <c r="C33" s="1564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42</v>
      </c>
      <c r="B34" s="1772" t="s">
        <v>10078</v>
      </c>
      <c r="C34" s="1772"/>
      <c r="D34" s="1"/>
      <c r="E34" s="1"/>
    </row>
    <row r="35" spans="1:23">
      <c r="A35" s="5" t="s">
        <v>42</v>
      </c>
      <c r="B35" s="1772"/>
      <c r="C35" s="1772"/>
    </row>
    <row r="36" spans="1:23">
      <c r="A36" s="5" t="s">
        <v>43</v>
      </c>
      <c r="B36" s="1772" t="s">
        <v>10079</v>
      </c>
      <c r="C36" s="1772"/>
      <c r="D36" s="1"/>
      <c r="E36" s="1"/>
    </row>
    <row r="37" spans="1:23">
      <c r="A37" s="5" t="s">
        <v>44</v>
      </c>
      <c r="B37" s="1809">
        <v>0.625</v>
      </c>
      <c r="C37" s="1772"/>
      <c r="D37" s="1"/>
      <c r="E37" s="1"/>
    </row>
  </sheetData>
  <mergeCells count="20">
    <mergeCell ref="B36:C36"/>
    <mergeCell ref="B37:C37"/>
    <mergeCell ref="Q20:X20"/>
    <mergeCell ref="B31:D31"/>
    <mergeCell ref="J31:L31"/>
    <mergeCell ref="B33:C33"/>
    <mergeCell ref="B34:C34"/>
    <mergeCell ref="B35:C35"/>
    <mergeCell ref="H20:P20"/>
    <mergeCell ref="B15:C15"/>
    <mergeCell ref="B16:C16"/>
    <mergeCell ref="B17:C17"/>
    <mergeCell ref="B18:C18"/>
    <mergeCell ref="A20:F20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5BA8D-C885-484C-AEC8-43273AA55D76}">
  <dimension ref="A1:X38"/>
  <sheetViews>
    <sheetView workbookViewId="0">
      <selection activeCell="H16" sqref="H16"/>
    </sheetView>
  </sheetViews>
  <sheetFormatPr defaultColWidth="11.42578125" defaultRowHeight="15"/>
  <cols>
    <col min="1" max="1" width="25.42578125" customWidth="1"/>
    <col min="2" max="2" width="14.28515625" customWidth="1"/>
    <col min="3" max="3" width="15.85546875" customWidth="1"/>
    <col min="4" max="4" width="12.42578125" customWidth="1"/>
    <col min="5" max="5" width="17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" customWidth="1"/>
    <col min="19" max="19" width="9.140625" bestFit="1" customWidth="1"/>
    <col min="20" max="20" width="16.28515625" customWidth="1"/>
    <col min="23" max="23" width="18.7109375" customWidth="1"/>
    <col min="24" max="24" width="14.7109375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60" t="s">
        <v>10061</v>
      </c>
      <c r="R1" s="1561"/>
      <c r="S1" s="1561"/>
      <c r="T1" s="1561"/>
      <c r="U1" s="1561"/>
      <c r="V1" s="1561"/>
      <c r="W1" s="1561"/>
      <c r="X1" s="1561"/>
    </row>
    <row r="2" spans="1:24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114</v>
      </c>
      <c r="B3" s="676" t="s">
        <v>78</v>
      </c>
      <c r="C3" s="15" t="s">
        <v>10080</v>
      </c>
      <c r="D3" s="15" t="s">
        <v>88</v>
      </c>
      <c r="E3" s="24">
        <v>45681.166666666664</v>
      </c>
      <c r="F3" s="15">
        <v>10.3</v>
      </c>
      <c r="G3" s="37"/>
      <c r="H3" s="15"/>
      <c r="I3" s="15"/>
      <c r="J3" s="15"/>
      <c r="K3" s="15"/>
      <c r="L3" s="15">
        <v>161</v>
      </c>
      <c r="M3" s="15"/>
      <c r="N3" s="15"/>
      <c r="O3" s="15"/>
      <c r="P3" s="14">
        <f t="shared" ref="P3:P9" si="0">SUM(H3:O3)</f>
        <v>161</v>
      </c>
      <c r="Q3" s="17" t="s">
        <v>32</v>
      </c>
      <c r="R3" s="14">
        <v>109666</v>
      </c>
      <c r="S3" s="14" t="s">
        <v>33</v>
      </c>
      <c r="T3" s="16" t="s">
        <v>161</v>
      </c>
      <c r="U3" s="16" t="s">
        <v>90</v>
      </c>
      <c r="V3" s="16">
        <v>1010082</v>
      </c>
      <c r="W3" s="16" t="s">
        <v>10081</v>
      </c>
      <c r="X3" s="16"/>
    </row>
    <row r="4" spans="1:24">
      <c r="A4" s="15" t="s">
        <v>105</v>
      </c>
      <c r="B4" s="676" t="s">
        <v>78</v>
      </c>
      <c r="C4" s="15" t="s">
        <v>10082</v>
      </c>
      <c r="D4" s="15" t="s">
        <v>99</v>
      </c>
      <c r="E4" s="24">
        <v>45681.315972222219</v>
      </c>
      <c r="F4" s="15">
        <v>10.8</v>
      </c>
      <c r="G4" s="37"/>
      <c r="H4" s="15"/>
      <c r="I4" s="15"/>
      <c r="J4" s="15"/>
      <c r="K4" s="15"/>
      <c r="L4" s="15">
        <v>161</v>
      </c>
      <c r="M4" s="15"/>
      <c r="N4" s="15"/>
      <c r="O4" s="15"/>
      <c r="P4" s="14">
        <f t="shared" si="0"/>
        <v>161</v>
      </c>
      <c r="Q4" s="17" t="s">
        <v>32</v>
      </c>
      <c r="R4" s="14">
        <v>109667</v>
      </c>
      <c r="S4" s="14" t="s">
        <v>33</v>
      </c>
      <c r="T4" s="232" t="s">
        <v>100</v>
      </c>
      <c r="U4" s="16" t="s">
        <v>90</v>
      </c>
      <c r="V4" s="16">
        <v>1010083</v>
      </c>
      <c r="W4" s="16" t="s">
        <v>10083</v>
      </c>
      <c r="X4" s="16"/>
    </row>
    <row r="5" spans="1:24" ht="33.75" customHeight="1">
      <c r="A5" s="15" t="s">
        <v>655</v>
      </c>
      <c r="B5" s="15" t="s">
        <v>10084</v>
      </c>
      <c r="C5" s="15" t="s">
        <v>10085</v>
      </c>
      <c r="D5" s="15" t="s">
        <v>4453</v>
      </c>
      <c r="E5" s="24">
        <v>45685.121527777781</v>
      </c>
      <c r="F5" s="15">
        <v>10.8</v>
      </c>
      <c r="G5" s="37"/>
      <c r="H5" s="15"/>
      <c r="I5" s="15"/>
      <c r="J5" s="15"/>
      <c r="K5" s="15">
        <v>131</v>
      </c>
      <c r="L5" s="15">
        <v>30</v>
      </c>
      <c r="M5" s="15"/>
      <c r="N5" s="15"/>
      <c r="O5" s="15"/>
      <c r="P5" s="14">
        <f t="shared" si="0"/>
        <v>161</v>
      </c>
      <c r="Q5" s="17" t="s">
        <v>32</v>
      </c>
      <c r="R5" s="14">
        <v>109668</v>
      </c>
      <c r="S5" s="23" t="s">
        <v>33</v>
      </c>
      <c r="T5" s="232" t="s">
        <v>100</v>
      </c>
      <c r="U5" s="16" t="s">
        <v>90</v>
      </c>
      <c r="V5" s="16">
        <v>1010086</v>
      </c>
      <c r="W5" s="16" t="s">
        <v>10086</v>
      </c>
      <c r="X5" s="232" t="s">
        <v>10087</v>
      </c>
    </row>
    <row r="6" spans="1:24">
      <c r="A6" s="15" t="s">
        <v>86</v>
      </c>
      <c r="B6" s="15" t="s">
        <v>92</v>
      </c>
      <c r="C6" s="15" t="s">
        <v>10088</v>
      </c>
      <c r="D6" s="15" t="s">
        <v>159</v>
      </c>
      <c r="E6" s="24">
        <v>45681.041666666664</v>
      </c>
      <c r="F6" s="15">
        <v>10.3</v>
      </c>
      <c r="G6" s="37"/>
      <c r="H6" s="15"/>
      <c r="I6" s="15"/>
      <c r="J6" s="15"/>
      <c r="K6" s="15"/>
      <c r="L6" s="15">
        <v>161</v>
      </c>
      <c r="M6" s="15"/>
      <c r="N6" s="15"/>
      <c r="O6" s="15"/>
      <c r="P6" s="14">
        <f t="shared" si="0"/>
        <v>161</v>
      </c>
      <c r="Q6" s="17" t="s">
        <v>32</v>
      </c>
      <c r="R6" s="14">
        <v>109669</v>
      </c>
      <c r="S6" s="14" t="s">
        <v>31</v>
      </c>
      <c r="T6" s="16" t="s">
        <v>161</v>
      </c>
      <c r="U6" s="16" t="s">
        <v>90</v>
      </c>
      <c r="V6" s="16">
        <v>1010085</v>
      </c>
      <c r="W6" s="16" t="s">
        <v>10081</v>
      </c>
      <c r="X6" s="16"/>
    </row>
    <row r="7" spans="1:24">
      <c r="A7" s="15" t="s">
        <v>114</v>
      </c>
      <c r="B7" s="676" t="s">
        <v>78</v>
      </c>
      <c r="C7" s="15" t="s">
        <v>10089</v>
      </c>
      <c r="D7" s="15" t="s">
        <v>932</v>
      </c>
      <c r="E7" s="24">
        <v>45681.048611111109</v>
      </c>
      <c r="F7" s="15">
        <v>10.3</v>
      </c>
      <c r="G7" s="37"/>
      <c r="H7" s="15"/>
      <c r="I7" s="15"/>
      <c r="J7" s="15"/>
      <c r="K7" s="15"/>
      <c r="L7" s="15">
        <v>101</v>
      </c>
      <c r="M7" s="15">
        <v>60</v>
      </c>
      <c r="N7" s="15"/>
      <c r="O7" s="15"/>
      <c r="P7" s="14">
        <f t="shared" si="0"/>
        <v>161</v>
      </c>
      <c r="Q7" s="17" t="s">
        <v>32</v>
      </c>
      <c r="R7" s="14">
        <v>109670</v>
      </c>
      <c r="S7" s="14" t="s">
        <v>31</v>
      </c>
      <c r="T7" s="16" t="s">
        <v>161</v>
      </c>
      <c r="U7" s="16" t="s">
        <v>90</v>
      </c>
      <c r="V7" s="16">
        <v>1010090</v>
      </c>
      <c r="W7" s="16" t="s">
        <v>10081</v>
      </c>
      <c r="X7" s="16"/>
    </row>
    <row r="8" spans="1:24">
      <c r="A8" s="15" t="s">
        <v>105</v>
      </c>
      <c r="B8" s="676" t="s">
        <v>78</v>
      </c>
      <c r="C8" s="15" t="s">
        <v>10090</v>
      </c>
      <c r="D8" s="15" t="s">
        <v>99</v>
      </c>
      <c r="E8" s="24">
        <v>45681.315972222219</v>
      </c>
      <c r="F8" s="15">
        <v>10.8</v>
      </c>
      <c r="G8" s="37"/>
      <c r="H8" s="15"/>
      <c r="I8" s="15"/>
      <c r="J8" s="15"/>
      <c r="K8" s="15">
        <v>161</v>
      </c>
      <c r="L8" s="15"/>
      <c r="M8" s="15"/>
      <c r="N8" s="15"/>
      <c r="O8" s="15"/>
      <c r="P8" s="14">
        <f t="shared" si="0"/>
        <v>161</v>
      </c>
      <c r="Q8" s="17" t="s">
        <v>32</v>
      </c>
      <c r="R8" s="14">
        <v>109677</v>
      </c>
      <c r="S8" s="14" t="s">
        <v>31</v>
      </c>
      <c r="T8" s="232" t="s">
        <v>100</v>
      </c>
      <c r="U8" s="16" t="s">
        <v>90</v>
      </c>
      <c r="V8" s="16">
        <v>1010087</v>
      </c>
      <c r="W8" s="16" t="s">
        <v>10083</v>
      </c>
      <c r="X8" s="16"/>
    </row>
    <row r="9" spans="1:24">
      <c r="A9" s="15"/>
      <c r="B9" s="15"/>
      <c r="C9" s="15"/>
      <c r="D9" s="15"/>
      <c r="E9" s="24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7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SUM(H3:H8)</f>
        <v>0</v>
      </c>
      <c r="I10" s="11">
        <f t="shared" si="1"/>
        <v>0</v>
      </c>
      <c r="J10" s="11">
        <f t="shared" si="1"/>
        <v>0</v>
      </c>
      <c r="K10" s="11">
        <f t="shared" si="1"/>
        <v>292</v>
      </c>
      <c r="L10" s="11">
        <f t="shared" si="1"/>
        <v>614</v>
      </c>
      <c r="M10" s="11">
        <f t="shared" si="1"/>
        <v>60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35</v>
      </c>
      <c r="B13" s="239" t="s">
        <v>9127</v>
      </c>
      <c r="C13" s="239" t="s">
        <v>37</v>
      </c>
      <c r="D13" s="241">
        <v>91815089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161</v>
      </c>
      <c r="B14" s="1564" t="s">
        <v>10091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23.25" customHeight="1">
      <c r="A15" s="4" t="s">
        <v>100</v>
      </c>
      <c r="B15" s="626" t="s">
        <v>10092</v>
      </c>
      <c r="C15" s="626"/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8739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834" t="s">
        <v>1272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09">
        <v>0.5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6283</v>
      </c>
      <c r="B21" s="1559"/>
      <c r="C21" s="1559"/>
      <c r="D21" s="1559"/>
      <c r="E21" s="1559"/>
      <c r="F21" s="1559"/>
      <c r="G21" s="7"/>
      <c r="H21" s="1559" t="s">
        <v>6284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/>
      <c r="B23" s="15"/>
      <c r="C23" s="15"/>
      <c r="D23" s="15" t="s">
        <v>1373</v>
      </c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ref="P23:P29" si="2">SUM(H23:O23)</f>
        <v>0</v>
      </c>
      <c r="Q23" s="17" t="s">
        <v>32</v>
      </c>
      <c r="R23" s="14"/>
      <c r="S23" s="14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7" t="s">
        <v>32</v>
      </c>
      <c r="R24" s="14"/>
      <c r="S24" s="14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23" t="s">
        <v>33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0</v>
      </c>
      <c r="M30" s="11">
        <f t="shared" si="3"/>
        <v>0</v>
      </c>
      <c r="N30" s="11">
        <f t="shared" si="3"/>
        <v>0</v>
      </c>
      <c r="O30" s="11">
        <f t="shared" si="3"/>
        <v>0</v>
      </c>
      <c r="P30" s="11">
        <f t="shared" si="3"/>
        <v>0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166" t="s">
        <v>35</v>
      </c>
      <c r="B33" s="239" t="s">
        <v>9127</v>
      </c>
      <c r="C33" s="239" t="s">
        <v>37</v>
      </c>
      <c r="D33" s="241">
        <v>91815089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/>
      <c r="B34" s="1564"/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/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/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0">
    <mergeCell ref="B37:C37"/>
    <mergeCell ref="B38:C38"/>
    <mergeCell ref="Q21:X21"/>
    <mergeCell ref="B32:D32"/>
    <mergeCell ref="J32:L32"/>
    <mergeCell ref="B34:C34"/>
    <mergeCell ref="B35:C35"/>
    <mergeCell ref="B36:C36"/>
    <mergeCell ref="H21:P21"/>
    <mergeCell ref="B16:C16"/>
    <mergeCell ref="B17:C17"/>
    <mergeCell ref="B18:C18"/>
    <mergeCell ref="B19:C19"/>
    <mergeCell ref="A21:F21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4CB1A-6CB1-4260-826E-5C6FC054A2E3}">
  <dimension ref="A1:X54"/>
  <sheetViews>
    <sheetView workbookViewId="0">
      <selection activeCell="A13" sqref="A13:C13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6.28515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7109375" customWidth="1"/>
    <col min="19" max="19" width="9.140625" bestFit="1" customWidth="1"/>
    <col min="20" max="20" width="16.28515625" customWidth="1"/>
    <col min="23" max="23" width="24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60" t="s">
        <v>10093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10094</v>
      </c>
      <c r="B3" s="15" t="s">
        <v>5658</v>
      </c>
      <c r="C3" s="15" t="s">
        <v>10095</v>
      </c>
      <c r="D3" s="15" t="s">
        <v>9836</v>
      </c>
      <c r="E3" s="24">
        <v>45679.597222222219</v>
      </c>
      <c r="F3" s="15">
        <v>15.9</v>
      </c>
      <c r="G3" s="37"/>
      <c r="H3" s="15"/>
      <c r="I3" s="15"/>
      <c r="J3" s="35">
        <v>22</v>
      </c>
      <c r="K3" s="15"/>
      <c r="L3" s="15"/>
      <c r="M3" s="15"/>
      <c r="N3" s="15"/>
      <c r="O3" s="15"/>
      <c r="P3" s="14">
        <f>SUM(H3:O3)</f>
        <v>22</v>
      </c>
      <c r="Q3" s="14" t="s">
        <v>30</v>
      </c>
      <c r="R3" s="14">
        <v>109636</v>
      </c>
      <c r="S3" s="14" t="s">
        <v>31</v>
      </c>
      <c r="T3" s="232" t="s">
        <v>100</v>
      </c>
      <c r="U3" s="16"/>
      <c r="V3" s="16">
        <v>1010038</v>
      </c>
      <c r="W3" s="16" t="s">
        <v>5328</v>
      </c>
      <c r="X3" s="16"/>
    </row>
    <row r="4" spans="1:24">
      <c r="A4" s="15" t="s">
        <v>8902</v>
      </c>
      <c r="B4" s="15" t="s">
        <v>5658</v>
      </c>
      <c r="C4" s="15" t="s">
        <v>10096</v>
      </c>
      <c r="D4" s="15" t="s">
        <v>9836</v>
      </c>
      <c r="E4" s="24">
        <v>45679.597222222219</v>
      </c>
      <c r="F4" s="15">
        <v>15.9</v>
      </c>
      <c r="G4" s="37"/>
      <c r="H4" s="15"/>
      <c r="I4" s="15"/>
      <c r="J4" s="35">
        <v>54</v>
      </c>
      <c r="K4" s="15"/>
      <c r="L4" s="15"/>
      <c r="M4" s="15"/>
      <c r="N4" s="15"/>
      <c r="O4" s="15"/>
      <c r="P4" s="14">
        <f>SUM(H4:O4)</f>
        <v>54</v>
      </c>
      <c r="Q4" s="14" t="s">
        <v>30</v>
      </c>
      <c r="R4" s="14">
        <v>109638</v>
      </c>
      <c r="S4" s="14" t="s">
        <v>31</v>
      </c>
      <c r="T4" s="232" t="s">
        <v>100</v>
      </c>
      <c r="U4" s="16"/>
      <c r="V4" s="16">
        <v>1010039</v>
      </c>
      <c r="W4" s="16" t="s">
        <v>5328</v>
      </c>
      <c r="X4" s="16"/>
    </row>
    <row r="5" spans="1:24">
      <c r="A5" s="15" t="s">
        <v>122</v>
      </c>
      <c r="B5" s="15" t="s">
        <v>62</v>
      </c>
      <c r="C5" s="15" t="s">
        <v>10097</v>
      </c>
      <c r="D5" s="15" t="s">
        <v>61</v>
      </c>
      <c r="E5" s="24">
        <v>45679.767361111109</v>
      </c>
      <c r="F5" s="15">
        <v>13</v>
      </c>
      <c r="G5" s="37" t="s">
        <v>10098</v>
      </c>
      <c r="H5" s="15"/>
      <c r="I5" s="15"/>
      <c r="J5" s="15"/>
      <c r="K5" s="35">
        <v>81</v>
      </c>
      <c r="L5" s="15"/>
      <c r="M5" s="15"/>
      <c r="N5" s="15"/>
      <c r="O5" s="15"/>
      <c r="P5" s="14">
        <f>SUM(H5:O5)</f>
        <v>81</v>
      </c>
      <c r="Q5" s="14" t="s">
        <v>30</v>
      </c>
      <c r="R5" s="14">
        <v>109639</v>
      </c>
      <c r="S5" s="14" t="s">
        <v>31</v>
      </c>
      <c r="T5" s="542" t="s">
        <v>169</v>
      </c>
      <c r="U5" s="16"/>
      <c r="V5" s="16">
        <v>1010042</v>
      </c>
      <c r="W5" s="16" t="s">
        <v>10099</v>
      </c>
      <c r="X5" s="16"/>
    </row>
    <row r="6" spans="1:24">
      <c r="A6" s="15" t="s">
        <v>142</v>
      </c>
      <c r="B6" s="15" t="s">
        <v>72</v>
      </c>
      <c r="C6" s="15" t="s">
        <v>10100</v>
      </c>
      <c r="D6" s="15" t="s">
        <v>71</v>
      </c>
      <c r="E6" s="24">
        <v>45680.711805555555</v>
      </c>
      <c r="F6" s="15">
        <v>14.5</v>
      </c>
      <c r="G6" s="37"/>
      <c r="H6" s="15"/>
      <c r="I6" s="15"/>
      <c r="J6" s="15"/>
      <c r="K6" s="35">
        <v>81</v>
      </c>
      <c r="L6" s="35">
        <v>80</v>
      </c>
      <c r="M6" s="15"/>
      <c r="N6" s="15"/>
      <c r="O6" s="15"/>
      <c r="P6" s="14">
        <v>161</v>
      </c>
      <c r="Q6" s="14" t="s">
        <v>30</v>
      </c>
      <c r="R6" s="14">
        <v>109647</v>
      </c>
      <c r="S6" s="14" t="s">
        <v>31</v>
      </c>
      <c r="T6" s="542" t="s">
        <v>169</v>
      </c>
      <c r="U6" s="16"/>
      <c r="V6" s="16">
        <v>1010043</v>
      </c>
      <c r="W6" s="16" t="s">
        <v>10083</v>
      </c>
      <c r="X6" s="16"/>
    </row>
    <row r="7" spans="1:24">
      <c r="A7" s="15" t="s">
        <v>141</v>
      </c>
      <c r="B7" s="15" t="s">
        <v>72</v>
      </c>
      <c r="C7" s="15" t="s">
        <v>10101</v>
      </c>
      <c r="D7" s="15" t="s">
        <v>883</v>
      </c>
      <c r="E7" s="24">
        <v>45681.545138888891</v>
      </c>
      <c r="F7" s="15">
        <v>14</v>
      </c>
      <c r="G7" s="37"/>
      <c r="H7" s="15"/>
      <c r="I7" s="15"/>
      <c r="J7" s="15"/>
      <c r="K7" s="35">
        <v>161</v>
      </c>
      <c r="L7" s="15"/>
      <c r="M7" s="15"/>
      <c r="N7" s="15"/>
      <c r="O7" s="15"/>
      <c r="P7" s="14">
        <v>161</v>
      </c>
      <c r="Q7" s="14" t="s">
        <v>30</v>
      </c>
      <c r="R7" s="14">
        <v>109648</v>
      </c>
      <c r="S7" s="14" t="s">
        <v>31</v>
      </c>
      <c r="T7" s="232" t="s">
        <v>100</v>
      </c>
      <c r="U7" s="16"/>
      <c r="V7" s="16">
        <v>1010044</v>
      </c>
      <c r="W7" s="16" t="s">
        <v>5324</v>
      </c>
      <c r="X7" s="16"/>
    </row>
    <row r="8" spans="1:24">
      <c r="A8" s="15" t="s">
        <v>141</v>
      </c>
      <c r="B8" s="15" t="s">
        <v>72</v>
      </c>
      <c r="C8" s="15" t="s">
        <v>10102</v>
      </c>
      <c r="D8" s="15" t="s">
        <v>71</v>
      </c>
      <c r="E8" s="24">
        <v>45680.711805555555</v>
      </c>
      <c r="F8" s="15">
        <v>14.5</v>
      </c>
      <c r="G8" s="37" t="s">
        <v>1735</v>
      </c>
      <c r="H8" s="15"/>
      <c r="I8" s="15"/>
      <c r="J8" s="15"/>
      <c r="K8" s="15"/>
      <c r="L8" s="35">
        <v>106</v>
      </c>
      <c r="M8" s="35">
        <v>54</v>
      </c>
      <c r="N8" s="15"/>
      <c r="O8" s="15"/>
      <c r="P8" s="14">
        <f>SUM(H8:O8)</f>
        <v>160</v>
      </c>
      <c r="Q8" s="14" t="s">
        <v>30</v>
      </c>
      <c r="R8" s="14">
        <v>109649</v>
      </c>
      <c r="S8" s="14" t="s">
        <v>31</v>
      </c>
      <c r="T8" s="542" t="s">
        <v>169</v>
      </c>
      <c r="U8" s="16"/>
      <c r="V8" s="16">
        <v>1010045</v>
      </c>
      <c r="W8" s="16" t="s">
        <v>10083</v>
      </c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0">SUM(H3:H8)</f>
        <v>0</v>
      </c>
      <c r="I9" s="11">
        <f t="shared" si="0"/>
        <v>0</v>
      </c>
      <c r="J9" s="11">
        <f t="shared" si="0"/>
        <v>76</v>
      </c>
      <c r="K9" s="11">
        <f t="shared" si="0"/>
        <v>323</v>
      </c>
      <c r="L9" s="11">
        <f t="shared" si="0"/>
        <v>186</v>
      </c>
      <c r="M9" s="11">
        <f t="shared" si="0"/>
        <v>54</v>
      </c>
      <c r="N9" s="11">
        <f t="shared" si="0"/>
        <v>0</v>
      </c>
      <c r="O9" s="11">
        <f t="shared" si="0"/>
        <v>0</v>
      </c>
      <c r="P9" s="11">
        <f t="shared" si="0"/>
        <v>639</v>
      </c>
      <c r="Q9" s="12"/>
      <c r="R9" s="12"/>
      <c r="S9" s="12"/>
      <c r="T9" s="12"/>
      <c r="U9" s="12"/>
      <c r="V9" s="12"/>
      <c r="W9" s="12"/>
      <c r="X9" s="12"/>
    </row>
    <row r="10" spans="1:24">
      <c r="A10" s="351"/>
      <c r="B10" s="351"/>
      <c r="C10" s="351"/>
      <c r="D10" s="351"/>
      <c r="E10" s="405"/>
      <c r="F10" s="351"/>
      <c r="G10" s="46"/>
      <c r="H10" s="351"/>
      <c r="I10" s="351"/>
      <c r="J10" s="351"/>
      <c r="K10" s="351"/>
      <c r="L10" s="351"/>
      <c r="M10" s="351"/>
      <c r="N10" s="351"/>
      <c r="O10" s="351"/>
      <c r="P10" s="352"/>
      <c r="Q10" s="352"/>
      <c r="R10" s="352"/>
      <c r="S10" s="352"/>
      <c r="T10" s="354"/>
      <c r="U10" s="354"/>
      <c r="V10" s="354"/>
      <c r="W10" s="354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35</v>
      </c>
      <c r="B12" s="239" t="s">
        <v>9127</v>
      </c>
      <c r="C12" s="239" t="s">
        <v>37</v>
      </c>
      <c r="D12" s="241">
        <v>91815089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>
        <f>805+966</f>
        <v>1771</v>
      </c>
      <c r="R12" s="1"/>
      <c r="S12" s="1"/>
      <c r="T12" s="1"/>
      <c r="U12" s="1"/>
      <c r="V12" s="1"/>
      <c r="W12" s="1"/>
    </row>
    <row r="13" spans="1:24">
      <c r="A13" s="4" t="s">
        <v>100</v>
      </c>
      <c r="B13" s="1564" t="s">
        <v>10103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6" t="s">
        <v>169</v>
      </c>
      <c r="B14" s="1848" t="s">
        <v>10104</v>
      </c>
      <c r="C14" s="1848"/>
      <c r="D14" s="242"/>
      <c r="E14" s="41"/>
      <c r="F14" s="1"/>
      <c r="G14" s="1"/>
      <c r="H14" s="1"/>
      <c r="I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872" t="s">
        <v>10105</v>
      </c>
      <c r="C15" s="18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872"/>
      <c r="C16" s="1872"/>
      <c r="F16" s="18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873" t="s">
        <v>10106</v>
      </c>
      <c r="C17" s="18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871">
        <v>0.29166666666666669</v>
      </c>
      <c r="C18" s="18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10045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10107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224" t="s">
        <v>9828</v>
      </c>
      <c r="B22" s="15" t="s">
        <v>57</v>
      </c>
      <c r="C22" s="15" t="s">
        <v>10108</v>
      </c>
      <c r="D22" s="15" t="s">
        <v>10109</v>
      </c>
      <c r="E22" s="24">
        <v>45679.534722222219</v>
      </c>
      <c r="F22" s="15">
        <v>14.5</v>
      </c>
      <c r="G22" s="37" t="s">
        <v>10098</v>
      </c>
      <c r="H22" s="15"/>
      <c r="I22" s="15"/>
      <c r="J22" s="15"/>
      <c r="K22" s="35">
        <v>188</v>
      </c>
      <c r="L22" s="15"/>
      <c r="M22" s="15"/>
      <c r="N22" s="15"/>
      <c r="O22" s="15"/>
      <c r="P22" s="14">
        <f>SUM(H22:O22)</f>
        <v>188</v>
      </c>
      <c r="Q22" s="14" t="s">
        <v>30</v>
      </c>
      <c r="R22" s="14">
        <v>109640</v>
      </c>
      <c r="S22" s="14" t="s">
        <v>33</v>
      </c>
      <c r="T22" s="16" t="s">
        <v>9880</v>
      </c>
      <c r="U22" s="16" t="s">
        <v>90</v>
      </c>
      <c r="V22" s="16">
        <v>1010051</v>
      </c>
      <c r="W22" s="16"/>
      <c r="X22" s="16"/>
    </row>
    <row r="23" spans="1:24">
      <c r="A23" s="35" t="s">
        <v>150</v>
      </c>
      <c r="B23" s="15" t="s">
        <v>57</v>
      </c>
      <c r="C23" s="15" t="s">
        <v>10110</v>
      </c>
      <c r="D23" s="15" t="s">
        <v>10111</v>
      </c>
      <c r="E23" s="24">
        <v>45679.503472222219</v>
      </c>
      <c r="F23" s="15">
        <v>14.5</v>
      </c>
      <c r="G23" s="37"/>
      <c r="H23" s="15"/>
      <c r="I23" s="15"/>
      <c r="J23" s="35">
        <v>58</v>
      </c>
      <c r="K23" s="35">
        <v>140</v>
      </c>
      <c r="L23" s="15"/>
      <c r="M23" s="15"/>
      <c r="N23" s="15"/>
      <c r="O23" s="15"/>
      <c r="P23" s="14">
        <f t="shared" ref="P23:P24" si="1">SUM(H23:O23)</f>
        <v>198</v>
      </c>
      <c r="Q23" s="14" t="s">
        <v>30</v>
      </c>
      <c r="R23" s="14">
        <v>109637</v>
      </c>
      <c r="S23" s="14" t="s">
        <v>33</v>
      </c>
      <c r="T23" s="16" t="s">
        <v>9880</v>
      </c>
      <c r="U23" s="16" t="s">
        <v>90</v>
      </c>
      <c r="V23" s="16">
        <v>1010052</v>
      </c>
      <c r="W23" s="16"/>
      <c r="X23" s="16"/>
    </row>
    <row r="24" spans="1:24">
      <c r="A24" s="15" t="s">
        <v>1141</v>
      </c>
      <c r="B24" s="15" t="s">
        <v>92</v>
      </c>
      <c r="C24" s="15" t="s">
        <v>10112</v>
      </c>
      <c r="D24" s="15" t="s">
        <v>9970</v>
      </c>
      <c r="E24" s="24">
        <v>45680.125</v>
      </c>
      <c r="F24" s="15">
        <v>15.5</v>
      </c>
      <c r="G24" s="37" t="s">
        <v>10113</v>
      </c>
      <c r="H24" s="15"/>
      <c r="I24" s="15"/>
      <c r="J24" s="15"/>
      <c r="K24" s="15"/>
      <c r="L24" s="35">
        <v>98</v>
      </c>
      <c r="M24" s="35">
        <v>56</v>
      </c>
      <c r="N24" s="35">
        <v>7</v>
      </c>
      <c r="O24" s="15"/>
      <c r="P24" s="14">
        <f t="shared" si="1"/>
        <v>161</v>
      </c>
      <c r="Q24" s="17" t="s">
        <v>32</v>
      </c>
      <c r="R24" s="14">
        <v>109655</v>
      </c>
      <c r="S24" s="23" t="s">
        <v>33</v>
      </c>
      <c r="T24" s="16" t="s">
        <v>9880</v>
      </c>
      <c r="U24" s="16" t="s">
        <v>90</v>
      </c>
      <c r="V24" s="16">
        <v>1010054</v>
      </c>
      <c r="W24" s="16"/>
      <c r="X24" s="16"/>
    </row>
    <row r="25" spans="1:24">
      <c r="A25" s="15" t="s">
        <v>86</v>
      </c>
      <c r="B25" s="15" t="s">
        <v>92</v>
      </c>
      <c r="C25" s="15" t="s">
        <v>10114</v>
      </c>
      <c r="D25" s="15" t="s">
        <v>9970</v>
      </c>
      <c r="E25" s="24">
        <v>45680.125</v>
      </c>
      <c r="F25" s="15">
        <v>15.5</v>
      </c>
      <c r="G25" s="37" t="s">
        <v>10113</v>
      </c>
      <c r="H25" s="15"/>
      <c r="I25" s="15"/>
      <c r="J25" s="15"/>
      <c r="K25" s="15"/>
      <c r="L25" s="35">
        <v>161</v>
      </c>
      <c r="M25" s="15"/>
      <c r="N25" s="15"/>
      <c r="O25" s="15"/>
      <c r="P25" s="14">
        <f>SUM(H25:O25)</f>
        <v>161</v>
      </c>
      <c r="Q25" s="17" t="s">
        <v>32</v>
      </c>
      <c r="R25" s="14">
        <v>109657</v>
      </c>
      <c r="S25" s="23" t="s">
        <v>33</v>
      </c>
      <c r="T25" s="16" t="s">
        <v>9880</v>
      </c>
      <c r="U25" s="16" t="s">
        <v>90</v>
      </c>
      <c r="V25" s="16">
        <v>1010056</v>
      </c>
      <c r="W25" s="16"/>
      <c r="X25" s="16"/>
    </row>
    <row r="26" spans="1:24">
      <c r="A26" s="15" t="s">
        <v>152</v>
      </c>
      <c r="B26" s="676" t="s">
        <v>78</v>
      </c>
      <c r="C26" s="15" t="s">
        <v>10115</v>
      </c>
      <c r="D26" s="15" t="s">
        <v>9884</v>
      </c>
      <c r="E26" s="24">
        <v>45680.083333333336</v>
      </c>
      <c r="F26" s="15">
        <v>14.5</v>
      </c>
      <c r="G26" s="37" t="s">
        <v>10098</v>
      </c>
      <c r="H26" s="15"/>
      <c r="I26" s="15"/>
      <c r="J26" s="15"/>
      <c r="K26" s="35">
        <v>161</v>
      </c>
      <c r="L26" s="15"/>
      <c r="M26" s="15"/>
      <c r="N26" s="15"/>
      <c r="O26" s="15"/>
      <c r="P26" s="14">
        <f>SUM(H26:O26)</f>
        <v>161</v>
      </c>
      <c r="Q26" s="17" t="s">
        <v>32</v>
      </c>
      <c r="R26" s="14">
        <v>109658</v>
      </c>
      <c r="S26" s="23" t="s">
        <v>33</v>
      </c>
      <c r="T26" s="16" t="s">
        <v>9880</v>
      </c>
      <c r="U26" s="16" t="s">
        <v>90</v>
      </c>
      <c r="V26" s="16">
        <v>1010055</v>
      </c>
      <c r="W26" s="16"/>
      <c r="X26" s="16"/>
    </row>
    <row r="27" spans="1:24">
      <c r="A27" s="11" t="s">
        <v>19</v>
      </c>
      <c r="B27" s="7"/>
      <c r="C27" s="7"/>
      <c r="D27" s="7"/>
      <c r="E27" s="11"/>
      <c r="F27" s="7"/>
      <c r="G27" s="7"/>
      <c r="H27" s="11">
        <f t="shared" ref="H27:P27" si="2">SUM(H22:H26)</f>
        <v>0</v>
      </c>
      <c r="I27" s="11">
        <f t="shared" si="2"/>
        <v>0</v>
      </c>
      <c r="J27" s="11">
        <f t="shared" si="2"/>
        <v>58</v>
      </c>
      <c r="K27" s="11">
        <f t="shared" si="2"/>
        <v>489</v>
      </c>
      <c r="L27" s="11">
        <f t="shared" si="2"/>
        <v>259</v>
      </c>
      <c r="M27" s="11">
        <f t="shared" si="2"/>
        <v>56</v>
      </c>
      <c r="N27" s="11">
        <f t="shared" si="2"/>
        <v>7</v>
      </c>
      <c r="O27" s="11">
        <f t="shared" si="2"/>
        <v>0</v>
      </c>
      <c r="P27" s="11">
        <f t="shared" si="2"/>
        <v>869</v>
      </c>
      <c r="Q27" s="12"/>
      <c r="R27" s="12"/>
      <c r="S27" s="12"/>
      <c r="T27" s="12"/>
      <c r="U27" s="12"/>
      <c r="V27" s="12"/>
      <c r="W27" s="12"/>
      <c r="X27" s="12"/>
    </row>
    <row r="28" spans="1:24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5.75" customHeight="1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>
      <c r="A30" s="166" t="s">
        <v>35</v>
      </c>
      <c r="B30" s="239" t="s">
        <v>9127</v>
      </c>
      <c r="C30" s="239" t="s">
        <v>37</v>
      </c>
      <c r="D30" s="241">
        <v>91815089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/>
      <c r="B31" s="1564"/>
      <c r="C31" s="1564"/>
      <c r="D31" s="242"/>
      <c r="E31" s="41" t="s">
        <v>8995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5" t="s">
        <v>42</v>
      </c>
      <c r="B32" s="1772"/>
      <c r="C32" s="1772"/>
      <c r="D32" s="1"/>
      <c r="E32" s="1"/>
      <c r="Q32">
        <f>1584/2</f>
        <v>792</v>
      </c>
    </row>
    <row r="33" spans="1:24">
      <c r="A33" s="5" t="s">
        <v>42</v>
      </c>
      <c r="B33" s="1772"/>
      <c r="C33" s="1772"/>
    </row>
    <row r="34" spans="1:24">
      <c r="A34" s="5" t="s">
        <v>43</v>
      </c>
      <c r="B34" s="1772"/>
      <c r="C34" s="1772"/>
      <c r="D34" s="1"/>
      <c r="E34" s="1"/>
    </row>
    <row r="35" spans="1:24">
      <c r="A35" s="5" t="s">
        <v>44</v>
      </c>
      <c r="B35" s="1772"/>
      <c r="C35" s="1772"/>
      <c r="D35" s="1"/>
      <c r="E35" s="1"/>
    </row>
    <row r="38" spans="1:24" ht="23.25" customHeight="1">
      <c r="A38" s="1559" t="s">
        <v>205</v>
      </c>
      <c r="B38" s="1559"/>
      <c r="C38" s="1559"/>
      <c r="D38" s="1559"/>
      <c r="E38" s="1559"/>
      <c r="F38" s="1559"/>
      <c r="G38" s="7"/>
      <c r="H38" s="1559" t="s">
        <v>10116</v>
      </c>
      <c r="I38" s="1559"/>
      <c r="J38" s="1559"/>
      <c r="K38" s="1559"/>
      <c r="L38" s="1559"/>
      <c r="M38" s="1559"/>
      <c r="N38" s="1559"/>
      <c r="O38" s="1559"/>
      <c r="P38" s="1559"/>
      <c r="Q38" s="1741" t="s">
        <v>10117</v>
      </c>
      <c r="R38" s="1742"/>
      <c r="S38" s="1742"/>
      <c r="T38" s="1742"/>
      <c r="U38" s="1742"/>
      <c r="V38" s="1742"/>
      <c r="W38" s="1742"/>
      <c r="X38" s="1742"/>
    </row>
    <row r="39" spans="1:24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  <c r="X39" s="8" t="s">
        <v>28</v>
      </c>
    </row>
    <row r="40" spans="1:24">
      <c r="A40" s="15" t="s">
        <v>114</v>
      </c>
      <c r="B40" s="676" t="s">
        <v>78</v>
      </c>
      <c r="C40" s="15" t="s">
        <v>10118</v>
      </c>
      <c r="D40" s="15" t="s">
        <v>521</v>
      </c>
      <c r="E40" s="24">
        <v>45679.597222222219</v>
      </c>
      <c r="F40" s="15">
        <v>14.5</v>
      </c>
      <c r="G40" s="37" t="s">
        <v>10113</v>
      </c>
      <c r="H40" s="15"/>
      <c r="I40" s="15"/>
      <c r="J40" s="15"/>
      <c r="K40" s="15"/>
      <c r="L40" s="35">
        <v>161</v>
      </c>
      <c r="M40" s="15"/>
      <c r="N40" s="15"/>
      <c r="O40" s="15"/>
      <c r="P40" s="14">
        <f t="shared" ref="P40:P45" si="3">SUM(H40:O40)</f>
        <v>161</v>
      </c>
      <c r="Q40" s="17" t="s">
        <v>32</v>
      </c>
      <c r="R40" s="14">
        <v>109659</v>
      </c>
      <c r="S40" s="23" t="s">
        <v>33</v>
      </c>
      <c r="T40" s="16" t="s">
        <v>9880</v>
      </c>
      <c r="U40" s="16" t="s">
        <v>90</v>
      </c>
      <c r="V40" s="16">
        <v>1010060</v>
      </c>
      <c r="W40" s="16"/>
      <c r="X40" s="16"/>
    </row>
    <row r="41" spans="1:24">
      <c r="A41" s="15" t="s">
        <v>105</v>
      </c>
      <c r="B41" s="676" t="s">
        <v>78</v>
      </c>
      <c r="C41" s="15" t="s">
        <v>10119</v>
      </c>
      <c r="D41" s="15" t="s">
        <v>521</v>
      </c>
      <c r="E41" s="24">
        <v>45679.597222222219</v>
      </c>
      <c r="F41" s="15">
        <v>14.5</v>
      </c>
      <c r="G41" s="37" t="s">
        <v>10113</v>
      </c>
      <c r="H41" s="15"/>
      <c r="I41" s="15"/>
      <c r="J41" s="15"/>
      <c r="K41" s="15"/>
      <c r="L41" s="35">
        <v>161</v>
      </c>
      <c r="M41" s="15"/>
      <c r="N41" s="15"/>
      <c r="O41" s="15"/>
      <c r="P41" s="14">
        <f t="shared" si="3"/>
        <v>161</v>
      </c>
      <c r="Q41" s="17" t="s">
        <v>32</v>
      </c>
      <c r="R41" s="14">
        <v>109660</v>
      </c>
      <c r="S41" s="23" t="s">
        <v>33</v>
      </c>
      <c r="T41" s="16" t="s">
        <v>9880</v>
      </c>
      <c r="U41" s="16" t="s">
        <v>90</v>
      </c>
      <c r="V41" s="16">
        <v>1010061</v>
      </c>
      <c r="W41" s="16"/>
      <c r="X41" s="16"/>
    </row>
    <row r="42" spans="1:24">
      <c r="A42" s="15" t="s">
        <v>119</v>
      </c>
      <c r="B42" s="15" t="s">
        <v>2438</v>
      </c>
      <c r="C42" s="15" t="s">
        <v>10120</v>
      </c>
      <c r="D42" s="15" t="s">
        <v>9970</v>
      </c>
      <c r="E42" s="24">
        <v>45680.125</v>
      </c>
      <c r="F42" s="15">
        <v>15.5</v>
      </c>
      <c r="G42" s="37" t="s">
        <v>10113</v>
      </c>
      <c r="H42" s="15"/>
      <c r="I42" s="15"/>
      <c r="J42" s="15"/>
      <c r="K42" s="35">
        <v>27</v>
      </c>
      <c r="L42" s="35">
        <v>134</v>
      </c>
      <c r="M42" s="15"/>
      <c r="N42" s="15"/>
      <c r="O42" s="15"/>
      <c r="P42" s="14">
        <f t="shared" si="3"/>
        <v>161</v>
      </c>
      <c r="Q42" s="17" t="s">
        <v>32</v>
      </c>
      <c r="R42" s="14">
        <v>109661</v>
      </c>
      <c r="S42" s="23" t="s">
        <v>33</v>
      </c>
      <c r="T42" s="16" t="s">
        <v>9880</v>
      </c>
      <c r="U42" s="16" t="s">
        <v>90</v>
      </c>
      <c r="V42" s="16">
        <v>1010062</v>
      </c>
      <c r="W42" s="16"/>
      <c r="X42" s="16"/>
    </row>
    <row r="43" spans="1:24">
      <c r="A43" s="15" t="s">
        <v>111</v>
      </c>
      <c r="B43" s="15" t="s">
        <v>65</v>
      </c>
      <c r="C43" s="15" t="s">
        <v>10121</v>
      </c>
      <c r="D43" s="15" t="s">
        <v>7594</v>
      </c>
      <c r="E43" s="24">
        <v>45679.71875</v>
      </c>
      <c r="F43" s="15">
        <v>19</v>
      </c>
      <c r="G43" s="37"/>
      <c r="H43" s="15"/>
      <c r="I43" s="15"/>
      <c r="J43" s="15"/>
      <c r="K43" s="15"/>
      <c r="L43" s="35">
        <v>161</v>
      </c>
      <c r="M43" s="15"/>
      <c r="N43" s="15"/>
      <c r="O43" s="15"/>
      <c r="P43" s="14">
        <f t="shared" si="3"/>
        <v>161</v>
      </c>
      <c r="Q43" s="14" t="s">
        <v>30</v>
      </c>
      <c r="R43" s="14">
        <v>109663</v>
      </c>
      <c r="S43" s="23" t="s">
        <v>33</v>
      </c>
      <c r="T43" s="16" t="s">
        <v>9880</v>
      </c>
      <c r="U43" s="16" t="s">
        <v>90</v>
      </c>
      <c r="V43" s="16">
        <v>1010063</v>
      </c>
      <c r="W43" s="16"/>
      <c r="X43" s="16"/>
    </row>
    <row r="44" spans="1:24">
      <c r="A44" s="15" t="s">
        <v>113</v>
      </c>
      <c r="B44" s="15" t="s">
        <v>65</v>
      </c>
      <c r="C44" s="15" t="s">
        <v>10122</v>
      </c>
      <c r="D44" s="15" t="s">
        <v>7594</v>
      </c>
      <c r="E44" s="24">
        <v>45679.71875</v>
      </c>
      <c r="F44" s="15">
        <v>19</v>
      </c>
      <c r="G44" s="37"/>
      <c r="H44" s="15"/>
      <c r="I44" s="15"/>
      <c r="J44" s="15"/>
      <c r="K44" s="15"/>
      <c r="L44" s="35">
        <v>108</v>
      </c>
      <c r="M44" s="15"/>
      <c r="N44" s="15"/>
      <c r="O44" s="15"/>
      <c r="P44" s="14">
        <f t="shared" si="3"/>
        <v>108</v>
      </c>
      <c r="Q44" s="14" t="s">
        <v>30</v>
      </c>
      <c r="R44" s="14">
        <v>109664</v>
      </c>
      <c r="S44" s="23" t="s">
        <v>33</v>
      </c>
      <c r="T44" s="16" t="s">
        <v>9880</v>
      </c>
      <c r="U44" s="16" t="s">
        <v>90</v>
      </c>
      <c r="V44" s="16">
        <v>1010064</v>
      </c>
      <c r="W44" s="16"/>
      <c r="X44" s="16"/>
    </row>
    <row r="45" spans="1:24">
      <c r="A45" s="15" t="s">
        <v>119</v>
      </c>
      <c r="B45" s="15" t="s">
        <v>2438</v>
      </c>
      <c r="C45" s="15" t="s">
        <v>10123</v>
      </c>
      <c r="D45" s="15" t="s">
        <v>9970</v>
      </c>
      <c r="E45" s="24">
        <v>45680.125</v>
      </c>
      <c r="F45" s="15">
        <v>15.5</v>
      </c>
      <c r="G45" s="37" t="s">
        <v>10113</v>
      </c>
      <c r="H45" s="15"/>
      <c r="I45" s="15"/>
      <c r="J45" s="15"/>
      <c r="K45" s="35">
        <v>27</v>
      </c>
      <c r="L45" s="35">
        <v>84</v>
      </c>
      <c r="M45" s="35">
        <v>45</v>
      </c>
      <c r="N45" s="35">
        <v>5</v>
      </c>
      <c r="O45" s="15"/>
      <c r="P45" s="14">
        <f t="shared" si="3"/>
        <v>161</v>
      </c>
      <c r="Q45" s="17" t="s">
        <v>32</v>
      </c>
      <c r="R45" s="14">
        <v>109665</v>
      </c>
      <c r="S45" s="23" t="s">
        <v>33</v>
      </c>
      <c r="T45" s="16" t="s">
        <v>9880</v>
      </c>
      <c r="U45" s="16" t="s">
        <v>90</v>
      </c>
      <c r="V45" s="16">
        <v>1010066</v>
      </c>
      <c r="W45" s="16"/>
      <c r="X45" s="16"/>
    </row>
    <row r="46" spans="1:24">
      <c r="A46" s="11" t="s">
        <v>19</v>
      </c>
      <c r="B46" s="7"/>
      <c r="C46" s="7"/>
      <c r="D46" s="7"/>
      <c r="E46" s="11"/>
      <c r="F46" s="7"/>
      <c r="G46" s="7"/>
      <c r="H46" s="11">
        <f t="shared" ref="H46:O46" si="4">SUM(H40:H44)</f>
        <v>0</v>
      </c>
      <c r="I46" s="11">
        <f t="shared" si="4"/>
        <v>0</v>
      </c>
      <c r="J46" s="11">
        <f t="shared" si="4"/>
        <v>0</v>
      </c>
      <c r="K46" s="11">
        <f t="shared" si="4"/>
        <v>27</v>
      </c>
      <c r="L46" s="11">
        <f t="shared" si="4"/>
        <v>725</v>
      </c>
      <c r="M46" s="11">
        <f t="shared" si="4"/>
        <v>0</v>
      </c>
      <c r="N46" s="11">
        <f t="shared" si="4"/>
        <v>0</v>
      </c>
      <c r="O46" s="11">
        <f t="shared" si="4"/>
        <v>0</v>
      </c>
      <c r="P46" s="11">
        <f>SUM(P40:P45)</f>
        <v>913</v>
      </c>
      <c r="Q46" s="12"/>
      <c r="R46" s="12"/>
      <c r="S46" s="12"/>
      <c r="T46" s="12"/>
      <c r="U46" s="12"/>
      <c r="V46" s="12"/>
      <c r="W46" s="12"/>
      <c r="X46" s="12"/>
    </row>
    <row r="47" spans="1:24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>
      <c r="A48" s="166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166" t="s">
        <v>35</v>
      </c>
      <c r="B49" s="239" t="s">
        <v>9127</v>
      </c>
      <c r="C49" s="239" t="s">
        <v>37</v>
      </c>
      <c r="D49" s="241">
        <v>91815089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4"/>
      <c r="B50" s="1564"/>
      <c r="C50" s="1564"/>
      <c r="D50" s="242"/>
      <c r="E50" s="41" t="s">
        <v>8995</v>
      </c>
      <c r="F50" s="1"/>
      <c r="G50" s="1"/>
      <c r="H50" s="1"/>
      <c r="I50" s="1"/>
      <c r="J50" s="1"/>
      <c r="K50" s="394" t="s">
        <v>10124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5" t="s">
        <v>42</v>
      </c>
      <c r="B51" s="1772"/>
      <c r="C51" s="1772"/>
      <c r="D51" s="1"/>
      <c r="E51" s="1"/>
    </row>
    <row r="52" spans="1:23">
      <c r="A52" s="5" t="s">
        <v>42</v>
      </c>
      <c r="B52" s="1772"/>
      <c r="C52" s="1772"/>
    </row>
    <row r="53" spans="1:23">
      <c r="A53" s="5" t="s">
        <v>43</v>
      </c>
      <c r="B53" s="1772"/>
      <c r="C53" s="1772"/>
      <c r="D53" s="1"/>
      <c r="E53" s="1"/>
    </row>
    <row r="54" spans="1:23">
      <c r="A54" s="5" t="s">
        <v>44</v>
      </c>
      <c r="B54" s="1772"/>
      <c r="C54" s="1772"/>
      <c r="D54" s="1"/>
      <c r="E54" s="1"/>
    </row>
  </sheetData>
  <mergeCells count="30">
    <mergeCell ref="B50:C50"/>
    <mergeCell ref="B51:C51"/>
    <mergeCell ref="B52:C52"/>
    <mergeCell ref="B53:C53"/>
    <mergeCell ref="B54:C54"/>
    <mergeCell ref="A38:F38"/>
    <mergeCell ref="H38:P38"/>
    <mergeCell ref="Q38:X38"/>
    <mergeCell ref="B48:D48"/>
    <mergeCell ref="J48:L48"/>
    <mergeCell ref="B13:C13"/>
    <mergeCell ref="A1:F1"/>
    <mergeCell ref="H1:P1"/>
    <mergeCell ref="Q1:X1"/>
    <mergeCell ref="B11:D11"/>
    <mergeCell ref="B14:C14"/>
    <mergeCell ref="B34:C34"/>
    <mergeCell ref="B35:C35"/>
    <mergeCell ref="Q20:X20"/>
    <mergeCell ref="B29:D29"/>
    <mergeCell ref="J29:L29"/>
    <mergeCell ref="B31:C31"/>
    <mergeCell ref="B32:C32"/>
    <mergeCell ref="B33:C33"/>
    <mergeCell ref="H20:P20"/>
    <mergeCell ref="B15:C15"/>
    <mergeCell ref="B16:C16"/>
    <mergeCell ref="B17:C17"/>
    <mergeCell ref="B18:C18"/>
    <mergeCell ref="A20:F20"/>
  </mergeCells>
  <conditionalFormatting sqref="F16">
    <cfRule type="expression" dxfId="8" priority="1">
      <formula>$R16="Cancelled"</formula>
    </cfRule>
    <cfRule type="expression" dxfId="7" priority="2">
      <formula>$AD16&lt;&gt;""</formula>
    </cfRule>
    <cfRule type="expression" dxfId="6" priority="3">
      <formula>$R16="Yes"</formula>
    </cfRule>
  </conditionalFormatting>
  <dataValidations count="1">
    <dataValidation allowBlank="1" showInputMessage="1" showErrorMessage="1" prompt="If not available set: N/A" sqref="F16" xr:uid="{23F15458-CE75-468B-B296-684E48B3AC4B}"/>
  </dataValidations>
  <pageMargins left="0.7" right="0.7" top="0.75" bottom="0.75" header="0.3" footer="0.3"/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3818-90D7-47AB-94F5-409A73790F6D}">
  <sheetPr>
    <tabColor rgb="FFFF0000"/>
  </sheetPr>
  <dimension ref="A1:X36"/>
  <sheetViews>
    <sheetView workbookViewId="0">
      <selection activeCell="C4" sqref="C4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8.855468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.28515625" customWidth="1"/>
    <col min="19" max="19" width="9.140625" bestFit="1" customWidth="1"/>
    <col min="20" max="20" width="16.28515625" customWidth="1"/>
    <col min="23" max="23" width="16.28515625" customWidth="1"/>
  </cols>
  <sheetData>
    <row r="1" spans="1:24" ht="23.25">
      <c r="A1" s="1559" t="s">
        <v>1442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10125</v>
      </c>
      <c r="B3" s="690" t="s">
        <v>78</v>
      </c>
      <c r="C3" s="15" t="s">
        <v>10126</v>
      </c>
      <c r="D3" s="15" t="s">
        <v>168</v>
      </c>
      <c r="E3" s="24">
        <v>45678.788194444445</v>
      </c>
      <c r="F3" s="15">
        <v>11.8</v>
      </c>
      <c r="G3" s="37"/>
      <c r="H3" s="15"/>
      <c r="I3" s="15"/>
      <c r="J3" s="15"/>
      <c r="K3" s="15">
        <v>161</v>
      </c>
      <c r="L3" s="15"/>
      <c r="M3" s="15"/>
      <c r="N3" s="15"/>
      <c r="O3" s="15"/>
      <c r="P3" s="14">
        <f t="shared" ref="P3:P8" si="0">SUM(H3:O3)</f>
        <v>161</v>
      </c>
      <c r="Q3" s="17" t="s">
        <v>32</v>
      </c>
      <c r="R3" s="14">
        <v>109560</v>
      </c>
      <c r="S3" s="23" t="s">
        <v>33</v>
      </c>
      <c r="T3" s="16" t="s">
        <v>169</v>
      </c>
      <c r="U3" s="16" t="s">
        <v>90</v>
      </c>
      <c r="V3" s="16">
        <v>1010023</v>
      </c>
      <c r="W3" s="16" t="s">
        <v>5293</v>
      </c>
      <c r="X3" s="16"/>
    </row>
    <row r="4" spans="1:24">
      <c r="A4" s="15" t="s">
        <v>10125</v>
      </c>
      <c r="B4" s="690" t="s">
        <v>78</v>
      </c>
      <c r="C4" s="15" t="s">
        <v>10127</v>
      </c>
      <c r="D4" s="15" t="s">
        <v>168</v>
      </c>
      <c r="E4" s="24">
        <v>45678.788194444445</v>
      </c>
      <c r="F4" s="15">
        <v>11.8</v>
      </c>
      <c r="G4" s="37"/>
      <c r="H4" s="15"/>
      <c r="I4" s="15"/>
      <c r="J4" s="15"/>
      <c r="K4" s="15">
        <v>161</v>
      </c>
      <c r="L4" s="15"/>
      <c r="M4" s="15"/>
      <c r="N4" s="15"/>
      <c r="O4" s="15"/>
      <c r="P4" s="14">
        <f t="shared" si="0"/>
        <v>161</v>
      </c>
      <c r="Q4" s="17" t="s">
        <v>32</v>
      </c>
      <c r="R4" s="14">
        <v>109561</v>
      </c>
      <c r="S4" s="23" t="s">
        <v>33</v>
      </c>
      <c r="T4" s="16" t="s">
        <v>169</v>
      </c>
      <c r="U4" s="16" t="s">
        <v>90</v>
      </c>
      <c r="V4" s="16">
        <v>1010024</v>
      </c>
      <c r="W4" s="16" t="s">
        <v>5293</v>
      </c>
      <c r="X4" s="16"/>
    </row>
    <row r="5" spans="1:24">
      <c r="A5" s="15" t="s">
        <v>10125</v>
      </c>
      <c r="B5" s="690" t="s">
        <v>78</v>
      </c>
      <c r="C5" s="15" t="s">
        <v>10128</v>
      </c>
      <c r="D5" s="15" t="s">
        <v>168</v>
      </c>
      <c r="E5" s="24">
        <v>45678.788194444445</v>
      </c>
      <c r="F5" s="15">
        <v>11.8</v>
      </c>
      <c r="G5" s="37"/>
      <c r="H5" s="15"/>
      <c r="I5" s="15"/>
      <c r="J5" s="15"/>
      <c r="K5" s="15">
        <v>161</v>
      </c>
      <c r="L5" s="15"/>
      <c r="M5" s="15"/>
      <c r="N5" s="15"/>
      <c r="O5" s="15"/>
      <c r="P5" s="14">
        <f t="shared" si="0"/>
        <v>161</v>
      </c>
      <c r="Q5" s="17" t="s">
        <v>32</v>
      </c>
      <c r="R5" s="14">
        <v>109562</v>
      </c>
      <c r="S5" s="23" t="s">
        <v>33</v>
      </c>
      <c r="T5" s="16" t="s">
        <v>169</v>
      </c>
      <c r="U5" s="16" t="s">
        <v>90</v>
      </c>
      <c r="V5" s="16">
        <v>1010025</v>
      </c>
      <c r="W5" s="16" t="s">
        <v>5293</v>
      </c>
      <c r="X5" s="16"/>
    </row>
    <row r="6" spans="1:24">
      <c r="A6" s="15" t="s">
        <v>10125</v>
      </c>
      <c r="B6" s="690" t="s">
        <v>78</v>
      </c>
      <c r="C6" s="15" t="s">
        <v>10129</v>
      </c>
      <c r="D6" s="15" t="s">
        <v>168</v>
      </c>
      <c r="E6" s="24">
        <v>45678.788194444445</v>
      </c>
      <c r="F6" s="15">
        <v>11.8</v>
      </c>
      <c r="G6" s="37"/>
      <c r="H6" s="15"/>
      <c r="I6" s="15"/>
      <c r="J6" s="15"/>
      <c r="K6" s="15">
        <v>161</v>
      </c>
      <c r="L6" s="15"/>
      <c r="M6" s="15"/>
      <c r="N6" s="15"/>
      <c r="O6" s="15"/>
      <c r="P6" s="14">
        <f t="shared" si="0"/>
        <v>161</v>
      </c>
      <c r="Q6" s="17" t="s">
        <v>32</v>
      </c>
      <c r="R6" s="14">
        <v>109563</v>
      </c>
      <c r="S6" s="23" t="s">
        <v>33</v>
      </c>
      <c r="T6" s="16" t="s">
        <v>169</v>
      </c>
      <c r="U6" s="16" t="s">
        <v>90</v>
      </c>
      <c r="V6" s="16">
        <v>1010026</v>
      </c>
      <c r="W6" s="16" t="s">
        <v>5293</v>
      </c>
      <c r="X6" s="16"/>
    </row>
    <row r="7" spans="1:24">
      <c r="A7" s="15" t="s">
        <v>10125</v>
      </c>
      <c r="B7" s="690" t="s">
        <v>78</v>
      </c>
      <c r="C7" s="15" t="s">
        <v>10130</v>
      </c>
      <c r="D7" s="15" t="s">
        <v>168</v>
      </c>
      <c r="E7" s="24">
        <v>45678.788194444445</v>
      </c>
      <c r="F7" s="15">
        <v>11.8</v>
      </c>
      <c r="G7" s="37"/>
      <c r="H7" s="15"/>
      <c r="I7" s="15"/>
      <c r="J7" s="15"/>
      <c r="K7" s="15">
        <v>161</v>
      </c>
      <c r="L7" s="15"/>
      <c r="M7" s="15"/>
      <c r="N7" s="15"/>
      <c r="O7" s="15"/>
      <c r="P7" s="14">
        <f t="shared" si="0"/>
        <v>161</v>
      </c>
      <c r="Q7" s="17" t="s">
        <v>32</v>
      </c>
      <c r="R7" s="14">
        <v>109564</v>
      </c>
      <c r="S7" s="23" t="s">
        <v>33</v>
      </c>
      <c r="T7" s="16" t="s">
        <v>169</v>
      </c>
      <c r="U7" s="16" t="s">
        <v>90</v>
      </c>
      <c r="V7" s="16">
        <v>1010027</v>
      </c>
      <c r="W7" s="16" t="s">
        <v>5293</v>
      </c>
      <c r="X7" s="16"/>
    </row>
    <row r="8" spans="1:24" ht="14.25" customHeight="1">
      <c r="A8" s="15" t="s">
        <v>142</v>
      </c>
      <c r="B8" s="15" t="s">
        <v>72</v>
      </c>
      <c r="C8" s="15" t="s">
        <v>10131</v>
      </c>
      <c r="D8" s="15" t="s">
        <v>71</v>
      </c>
      <c r="E8" s="24">
        <v>45676.711805555555</v>
      </c>
      <c r="F8" s="15">
        <v>14.5</v>
      </c>
      <c r="G8" s="37"/>
      <c r="H8" s="15"/>
      <c r="I8" s="15"/>
      <c r="J8" s="15"/>
      <c r="K8" s="15">
        <v>161</v>
      </c>
      <c r="L8" s="15"/>
      <c r="M8" s="15"/>
      <c r="N8" s="15"/>
      <c r="O8" s="15"/>
      <c r="P8" s="14">
        <f t="shared" si="0"/>
        <v>161</v>
      </c>
      <c r="Q8" s="14" t="s">
        <v>30</v>
      </c>
      <c r="R8" s="14">
        <v>109582</v>
      </c>
      <c r="S8" s="14" t="s">
        <v>31</v>
      </c>
      <c r="T8" s="16" t="s">
        <v>169</v>
      </c>
      <c r="U8" s="16"/>
      <c r="V8" s="16">
        <v>1010028</v>
      </c>
      <c r="W8" s="16" t="s">
        <v>10132</v>
      </c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966</v>
      </c>
      <c r="L9" s="11">
        <f t="shared" si="1"/>
        <v>0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966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35</v>
      </c>
      <c r="B12" s="239" t="s">
        <v>9886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/>
      <c r="B13" s="1564"/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2569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566">
        <v>358451676884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809">
        <v>0.29166666666666669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6283</v>
      </c>
      <c r="B19" s="1559"/>
      <c r="C19" s="1559"/>
      <c r="D19" s="1559"/>
      <c r="E19" s="1559"/>
      <c r="F19" s="1559"/>
      <c r="G19" s="7"/>
      <c r="H19" s="1559" t="s">
        <v>6284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2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/>
      <c r="B21" s="15"/>
      <c r="C21" s="15"/>
      <c r="D21" s="15" t="s">
        <v>1373</v>
      </c>
      <c r="E21" s="15"/>
      <c r="F21" s="15"/>
      <c r="G21" s="37"/>
      <c r="H21" s="15"/>
      <c r="I21" s="15"/>
      <c r="J21" s="15"/>
      <c r="K21" s="15"/>
      <c r="L21" s="15"/>
      <c r="M21" s="15"/>
      <c r="N21" s="15"/>
      <c r="O21" s="15"/>
      <c r="P21" s="14">
        <f t="shared" ref="P21:P27" si="2">SUM(H21:O21)</f>
        <v>0</v>
      </c>
      <c r="Q21" s="17" t="s">
        <v>32</v>
      </c>
      <c r="R21" s="14"/>
      <c r="S21" s="14" t="s">
        <v>33</v>
      </c>
      <c r="T21" s="16"/>
      <c r="U21" s="16"/>
      <c r="V21" s="16"/>
      <c r="W21" s="16"/>
      <c r="X21" s="16"/>
    </row>
    <row r="22" spans="1:24">
      <c r="A22" s="15"/>
      <c r="B22" s="15"/>
      <c r="C22" s="15"/>
      <c r="D22" s="15"/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si="2"/>
        <v>0</v>
      </c>
      <c r="Q22" s="17" t="s">
        <v>32</v>
      </c>
      <c r="R22" s="14"/>
      <c r="S22" s="14" t="s">
        <v>33</v>
      </c>
      <c r="T22" s="16"/>
      <c r="U22" s="16"/>
      <c r="V22" s="16"/>
      <c r="W22" s="16"/>
      <c r="X22" s="16"/>
    </row>
    <row r="23" spans="1:24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4" t="s">
        <v>30</v>
      </c>
      <c r="R23" s="14"/>
      <c r="S23" s="23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4" t="s">
        <v>30</v>
      </c>
      <c r="R24" s="14"/>
      <c r="S24" s="14" t="s">
        <v>31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14" t="s">
        <v>31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0</v>
      </c>
      <c r="M28" s="11">
        <f t="shared" si="3"/>
        <v>0</v>
      </c>
      <c r="N28" s="11">
        <f t="shared" si="3"/>
        <v>0</v>
      </c>
      <c r="O28" s="11">
        <f t="shared" si="3"/>
        <v>0</v>
      </c>
      <c r="P28" s="11">
        <f t="shared" si="3"/>
        <v>0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166" t="s">
        <v>35</v>
      </c>
      <c r="B31" s="239" t="s">
        <v>9996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/>
      <c r="B32" s="1564"/>
      <c r="C32" s="1564"/>
      <c r="D32" s="242"/>
      <c r="E32" s="41" t="s">
        <v>8995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>
      <c r="A33" s="5" t="s">
        <v>42</v>
      </c>
      <c r="B33" s="1772"/>
      <c r="C33" s="1772"/>
      <c r="D33" s="1"/>
      <c r="E33" s="1"/>
    </row>
    <row r="34" spans="1:5">
      <c r="A34" s="5" t="s">
        <v>42</v>
      </c>
      <c r="B34" s="1772"/>
      <c r="C34" s="1772"/>
    </row>
    <row r="35" spans="1:5">
      <c r="A35" s="5" t="s">
        <v>43</v>
      </c>
      <c r="B35" s="1772"/>
      <c r="C35" s="1772"/>
      <c r="D35" s="1"/>
      <c r="E35" s="1"/>
    </row>
    <row r="36" spans="1:5">
      <c r="A36" s="5" t="s">
        <v>44</v>
      </c>
      <c r="B36" s="1772"/>
      <c r="C36" s="1772"/>
      <c r="D36" s="1"/>
      <c r="E36" s="1"/>
    </row>
  </sheetData>
  <mergeCells count="20">
    <mergeCell ref="B13:C13"/>
    <mergeCell ref="A1:F1"/>
    <mergeCell ref="H1:P1"/>
    <mergeCell ref="Q1:X1"/>
    <mergeCell ref="B11:D11"/>
    <mergeCell ref="J11:L11"/>
    <mergeCell ref="B14:C14"/>
    <mergeCell ref="B15:C15"/>
    <mergeCell ref="B16:C16"/>
    <mergeCell ref="B17:C17"/>
    <mergeCell ref="A19:F19"/>
    <mergeCell ref="B35:C35"/>
    <mergeCell ref="B36:C36"/>
    <mergeCell ref="Q19:X19"/>
    <mergeCell ref="B30:D30"/>
    <mergeCell ref="J30:L30"/>
    <mergeCell ref="B32:C32"/>
    <mergeCell ref="B33:C33"/>
    <mergeCell ref="B34:C34"/>
    <mergeCell ref="H19:P19"/>
  </mergeCells>
  <pageMargins left="0.7" right="0.7" top="0.75" bottom="0.75" header="0.3" footer="0.3"/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9521-18C3-4022-927D-C5071AC4CB73}">
  <sheetPr>
    <tabColor rgb="FFFF0000"/>
  </sheetPr>
  <dimension ref="A1:X98"/>
  <sheetViews>
    <sheetView topLeftCell="A76" workbookViewId="0">
      <selection activeCell="C86" sqref="C86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" customWidth="1"/>
    <col min="19" max="19" width="9.140625" bestFit="1" customWidth="1"/>
    <col min="20" max="20" width="16.28515625" customWidth="1"/>
    <col min="23" max="23" width="19.5703125" customWidth="1"/>
  </cols>
  <sheetData>
    <row r="1" spans="1:24" ht="23.25">
      <c r="A1" s="1665" t="s">
        <v>109</v>
      </c>
      <c r="B1" s="1665"/>
      <c r="C1" s="1665"/>
      <c r="D1" s="1665"/>
      <c r="E1" s="1665"/>
      <c r="F1" s="1665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119</v>
      </c>
      <c r="B3" s="15" t="s">
        <v>1184</v>
      </c>
      <c r="C3" s="35" t="s">
        <v>10133</v>
      </c>
      <c r="D3" s="15" t="s">
        <v>9381</v>
      </c>
      <c r="E3" s="24">
        <v>45678.128472222219</v>
      </c>
      <c r="F3" s="15">
        <v>10.8</v>
      </c>
      <c r="G3" s="37" t="s">
        <v>10134</v>
      </c>
      <c r="H3" s="15"/>
      <c r="I3" s="15"/>
      <c r="J3" s="15"/>
      <c r="K3" s="691"/>
      <c r="L3" s="35">
        <v>44</v>
      </c>
      <c r="M3" s="35">
        <v>46</v>
      </c>
      <c r="N3" s="35">
        <v>18</v>
      </c>
      <c r="O3" s="15"/>
      <c r="P3" s="14">
        <f>SUM(H3:O3)</f>
        <v>108</v>
      </c>
      <c r="Q3" s="17" t="s">
        <v>32</v>
      </c>
      <c r="R3" s="14">
        <v>109530</v>
      </c>
      <c r="S3" s="23" t="s">
        <v>33</v>
      </c>
      <c r="T3" s="16" t="s">
        <v>100</v>
      </c>
      <c r="U3" s="16" t="s">
        <v>90</v>
      </c>
      <c r="V3" s="16">
        <v>1009980</v>
      </c>
      <c r="W3" s="16" t="s">
        <v>10135</v>
      </c>
      <c r="X3" s="16" t="s">
        <v>9127</v>
      </c>
    </row>
    <row r="4" spans="1:24">
      <c r="A4" s="393" t="s">
        <v>111</v>
      </c>
      <c r="B4" s="15" t="s">
        <v>65</v>
      </c>
      <c r="C4" s="35" t="s">
        <v>10136</v>
      </c>
      <c r="D4" s="15" t="s">
        <v>64</v>
      </c>
      <c r="E4" s="24">
        <v>45675.513888888891</v>
      </c>
      <c r="F4" s="15">
        <v>14.8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>SUM(H4:O4)</f>
        <v>161</v>
      </c>
      <c r="Q4" s="14" t="s">
        <v>30</v>
      </c>
      <c r="R4" s="14">
        <v>109557</v>
      </c>
      <c r="S4" s="23" t="s">
        <v>33</v>
      </c>
      <c r="T4" s="16" t="s">
        <v>169</v>
      </c>
      <c r="U4" s="16" t="s">
        <v>90</v>
      </c>
      <c r="V4" s="16">
        <v>1009975</v>
      </c>
      <c r="W4" s="16" t="s">
        <v>5353</v>
      </c>
      <c r="X4" s="16" t="s">
        <v>9127</v>
      </c>
    </row>
    <row r="5" spans="1:24">
      <c r="A5" s="393" t="s">
        <v>111</v>
      </c>
      <c r="B5" s="224" t="s">
        <v>65</v>
      </c>
      <c r="C5" s="35" t="s">
        <v>10137</v>
      </c>
      <c r="D5" s="15" t="s">
        <v>64</v>
      </c>
      <c r="E5" s="24">
        <v>45675.513888888891</v>
      </c>
      <c r="F5" s="15">
        <v>14.8</v>
      </c>
      <c r="G5" s="37" t="s">
        <v>10138</v>
      </c>
      <c r="H5" s="15"/>
      <c r="I5" s="15"/>
      <c r="J5" s="15"/>
      <c r="K5" s="15"/>
      <c r="L5" s="35">
        <v>161</v>
      </c>
      <c r="M5" s="15"/>
      <c r="N5" s="15"/>
      <c r="O5" s="15"/>
      <c r="P5" s="14">
        <f>SUM(H5:O5)</f>
        <v>161</v>
      </c>
      <c r="Q5" s="14" t="s">
        <v>30</v>
      </c>
      <c r="R5" s="14">
        <v>109558</v>
      </c>
      <c r="S5" s="23" t="s">
        <v>33</v>
      </c>
      <c r="T5" s="16" t="s">
        <v>169</v>
      </c>
      <c r="U5" s="16" t="s">
        <v>90</v>
      </c>
      <c r="V5" s="16">
        <v>1009976</v>
      </c>
      <c r="W5" s="16" t="s">
        <v>5353</v>
      </c>
      <c r="X5" s="16" t="s">
        <v>9127</v>
      </c>
    </row>
    <row r="6" spans="1:24">
      <c r="A6" s="15" t="s">
        <v>150</v>
      </c>
      <c r="B6" s="15" t="s">
        <v>57</v>
      </c>
      <c r="C6" s="35" t="s">
        <v>10139</v>
      </c>
      <c r="D6" s="15" t="s">
        <v>56</v>
      </c>
      <c r="E6" s="24">
        <v>45676.253472222219</v>
      </c>
      <c r="F6" s="15">
        <v>10.8</v>
      </c>
      <c r="G6" s="37"/>
      <c r="H6" s="15"/>
      <c r="I6" s="15"/>
      <c r="J6" s="35">
        <v>103</v>
      </c>
      <c r="K6" s="35">
        <v>158</v>
      </c>
      <c r="L6" s="15"/>
      <c r="M6" s="15"/>
      <c r="N6" s="15"/>
      <c r="O6" s="15"/>
      <c r="P6" s="14">
        <f>SUM(H6:O6)</f>
        <v>261</v>
      </c>
      <c r="Q6" s="14" t="s">
        <v>30</v>
      </c>
      <c r="R6" s="14">
        <v>109610</v>
      </c>
      <c r="S6" s="14" t="s">
        <v>31</v>
      </c>
      <c r="T6" s="16" t="s">
        <v>169</v>
      </c>
      <c r="U6" s="16" t="s">
        <v>90</v>
      </c>
      <c r="V6" s="16">
        <v>1009981</v>
      </c>
      <c r="W6" s="16" t="s">
        <v>10140</v>
      </c>
      <c r="X6" s="16" t="s">
        <v>9127</v>
      </c>
    </row>
    <row r="7" spans="1:24">
      <c r="A7" s="15" t="s">
        <v>122</v>
      </c>
      <c r="B7" s="15" t="s">
        <v>62</v>
      </c>
      <c r="C7" s="35" t="s">
        <v>10141</v>
      </c>
      <c r="D7" s="15" t="s">
        <v>61</v>
      </c>
      <c r="E7" s="24">
        <v>45675.767361111109</v>
      </c>
      <c r="F7" s="15">
        <v>13</v>
      </c>
      <c r="G7" s="37"/>
      <c r="H7" s="15"/>
      <c r="I7" s="15"/>
      <c r="J7" s="35">
        <v>54</v>
      </c>
      <c r="K7" s="35">
        <v>27</v>
      </c>
      <c r="L7" s="15"/>
      <c r="M7" s="15"/>
      <c r="N7" s="15"/>
      <c r="O7" s="15"/>
      <c r="P7" s="14">
        <f>SUM(H7:O7)</f>
        <v>81</v>
      </c>
      <c r="Q7" s="14" t="s">
        <v>30</v>
      </c>
      <c r="R7" s="14">
        <v>109533</v>
      </c>
      <c r="S7" s="14" t="s">
        <v>31</v>
      </c>
      <c r="T7" s="16" t="s">
        <v>169</v>
      </c>
      <c r="U7" s="16" t="s">
        <v>90</v>
      </c>
      <c r="V7" s="16">
        <v>1009979</v>
      </c>
      <c r="W7" s="16" t="s">
        <v>5369</v>
      </c>
      <c r="X7" s="16" t="s">
        <v>9127</v>
      </c>
    </row>
    <row r="8" spans="1:24">
      <c r="A8" s="15" t="s">
        <v>219</v>
      </c>
      <c r="B8" s="15" t="s">
        <v>75</v>
      </c>
      <c r="C8" s="35" t="s">
        <v>10142</v>
      </c>
      <c r="D8" s="15" t="s">
        <v>294</v>
      </c>
      <c r="E8" s="24">
        <v>45676.25</v>
      </c>
      <c r="F8" s="15">
        <v>15.9</v>
      </c>
      <c r="G8" s="37" t="s">
        <v>10138</v>
      </c>
      <c r="H8" s="15"/>
      <c r="I8" s="15"/>
      <c r="J8" s="35">
        <v>54</v>
      </c>
      <c r="K8" s="35">
        <v>54</v>
      </c>
      <c r="L8" s="15"/>
      <c r="M8" s="15"/>
      <c r="N8" s="15"/>
      <c r="O8" s="15"/>
      <c r="P8" s="14">
        <f t="shared" ref="P8:P9" si="0">SUM(H8:O8)</f>
        <v>108</v>
      </c>
      <c r="Q8" s="14" t="s">
        <v>30</v>
      </c>
      <c r="R8" s="14">
        <v>109536</v>
      </c>
      <c r="S8" s="14" t="s">
        <v>31</v>
      </c>
      <c r="T8" s="16" t="s">
        <v>100</v>
      </c>
      <c r="U8" s="16" t="s">
        <v>660</v>
      </c>
      <c r="V8" s="16">
        <v>1009977</v>
      </c>
      <c r="W8" s="16" t="s">
        <v>10143</v>
      </c>
      <c r="X8" s="16" t="s">
        <v>9127</v>
      </c>
    </row>
    <row r="9" spans="1:24">
      <c r="A9" s="15" t="s">
        <v>219</v>
      </c>
      <c r="B9" s="15" t="s">
        <v>5658</v>
      </c>
      <c r="C9" s="35" t="s">
        <v>10144</v>
      </c>
      <c r="D9" s="15" t="s">
        <v>9836</v>
      </c>
      <c r="E9" s="24">
        <v>45675.597222222219</v>
      </c>
      <c r="F9" s="15">
        <v>15.9</v>
      </c>
      <c r="G9" s="37" t="s">
        <v>10138</v>
      </c>
      <c r="H9" s="15"/>
      <c r="I9" s="15"/>
      <c r="J9" s="35">
        <v>27</v>
      </c>
      <c r="K9" s="35">
        <v>27</v>
      </c>
      <c r="L9" s="15"/>
      <c r="M9" s="15"/>
      <c r="N9" s="15"/>
      <c r="O9" s="15"/>
      <c r="P9" s="14">
        <f t="shared" si="0"/>
        <v>54</v>
      </c>
      <c r="Q9" s="14" t="s">
        <v>30</v>
      </c>
      <c r="R9" s="14">
        <v>109537</v>
      </c>
      <c r="S9" s="14" t="s">
        <v>31</v>
      </c>
      <c r="T9" s="16" t="s">
        <v>100</v>
      </c>
      <c r="U9" s="16" t="s">
        <v>660</v>
      </c>
      <c r="V9" s="16">
        <v>1009978</v>
      </c>
      <c r="W9" s="16" t="s">
        <v>10143</v>
      </c>
      <c r="X9" s="16" t="s">
        <v>9127</v>
      </c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238</v>
      </c>
      <c r="K10" s="11">
        <f t="shared" si="1"/>
        <v>266</v>
      </c>
      <c r="L10" s="11">
        <f t="shared" si="1"/>
        <v>366</v>
      </c>
      <c r="M10" s="11">
        <f t="shared" si="1"/>
        <v>46</v>
      </c>
      <c r="N10" s="11">
        <f t="shared" si="1"/>
        <v>18</v>
      </c>
      <c r="O10" s="11">
        <f t="shared" si="1"/>
        <v>0</v>
      </c>
      <c r="P10" s="11">
        <f t="shared" si="1"/>
        <v>934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35</v>
      </c>
      <c r="B13" s="239" t="s">
        <v>10145</v>
      </c>
      <c r="C13" s="239">
        <v>91815089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100</v>
      </c>
      <c r="B14" s="1564" t="s">
        <v>7194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26.25">
      <c r="A15" s="4" t="s">
        <v>169</v>
      </c>
      <c r="B15" s="4" t="s">
        <v>7193</v>
      </c>
      <c r="C15" s="4"/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3097</v>
      </c>
      <c r="C16" s="1772"/>
      <c r="D16" s="394"/>
      <c r="E16" s="2" t="s">
        <v>10146</v>
      </c>
      <c r="F16" s="1"/>
      <c r="G16" s="24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9967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09">
        <v>0.5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128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228</v>
      </c>
      <c r="B23" s="690" t="s">
        <v>78</v>
      </c>
      <c r="C23" s="35" t="s">
        <v>10147</v>
      </c>
      <c r="D23" s="15" t="s">
        <v>99</v>
      </c>
      <c r="E23" s="24">
        <v>45676.315972222219</v>
      </c>
      <c r="F23" s="15">
        <v>10.8</v>
      </c>
      <c r="G23" s="37"/>
      <c r="H23" s="15"/>
      <c r="I23" s="15"/>
      <c r="J23" s="15"/>
      <c r="K23" s="35">
        <v>161</v>
      </c>
      <c r="L23" s="15"/>
      <c r="M23" s="15"/>
      <c r="N23" s="15"/>
      <c r="O23" s="15"/>
      <c r="P23" s="14">
        <f t="shared" ref="P23:P28" si="2">SUM(H23:O23)</f>
        <v>161</v>
      </c>
      <c r="Q23" s="17" t="s">
        <v>32</v>
      </c>
      <c r="R23" s="14">
        <v>109538</v>
      </c>
      <c r="S23" s="23" t="s">
        <v>33</v>
      </c>
      <c r="T23" s="16" t="s">
        <v>100</v>
      </c>
      <c r="U23" s="16" t="s">
        <v>90</v>
      </c>
      <c r="V23" s="16">
        <v>1009982</v>
      </c>
      <c r="W23" s="16" t="s">
        <v>5391</v>
      </c>
      <c r="X23" s="16" t="s">
        <v>9127</v>
      </c>
    </row>
    <row r="24" spans="1:24">
      <c r="A24" s="15" t="s">
        <v>228</v>
      </c>
      <c r="B24" s="690" t="s">
        <v>78</v>
      </c>
      <c r="C24" s="35" t="s">
        <v>10148</v>
      </c>
      <c r="D24" s="15" t="s">
        <v>99</v>
      </c>
      <c r="E24" s="24">
        <v>45676.315972222219</v>
      </c>
      <c r="F24" s="15">
        <v>10.8</v>
      </c>
      <c r="G24" s="37"/>
      <c r="H24" s="15"/>
      <c r="I24" s="15"/>
      <c r="J24" s="15"/>
      <c r="K24" s="35">
        <v>161</v>
      </c>
      <c r="L24" s="15"/>
      <c r="M24" s="15"/>
      <c r="N24" s="15"/>
      <c r="O24" s="15"/>
      <c r="P24" s="14">
        <f t="shared" si="2"/>
        <v>161</v>
      </c>
      <c r="Q24" s="17" t="s">
        <v>32</v>
      </c>
      <c r="R24" s="14">
        <v>109539</v>
      </c>
      <c r="S24" s="23" t="s">
        <v>33</v>
      </c>
      <c r="T24" s="16" t="s">
        <v>100</v>
      </c>
      <c r="U24" s="16" t="s">
        <v>90</v>
      </c>
      <c r="V24" s="16">
        <v>1009983</v>
      </c>
      <c r="W24" s="16" t="s">
        <v>5391</v>
      </c>
      <c r="X24" s="16" t="s">
        <v>9127</v>
      </c>
    </row>
    <row r="25" spans="1:24">
      <c r="A25" s="15" t="s">
        <v>228</v>
      </c>
      <c r="B25" s="690" t="s">
        <v>78</v>
      </c>
      <c r="C25" s="35" t="s">
        <v>10149</v>
      </c>
      <c r="D25" s="15" t="s">
        <v>99</v>
      </c>
      <c r="E25" s="24">
        <v>45676.315972222219</v>
      </c>
      <c r="F25" s="15">
        <v>10.8</v>
      </c>
      <c r="G25" s="37"/>
      <c r="H25" s="15"/>
      <c r="I25" s="15"/>
      <c r="J25" s="15"/>
      <c r="K25" s="35">
        <v>161</v>
      </c>
      <c r="L25" s="15"/>
      <c r="M25" s="15"/>
      <c r="N25" s="15"/>
      <c r="O25" s="15"/>
      <c r="P25" s="14">
        <f t="shared" si="2"/>
        <v>161</v>
      </c>
      <c r="Q25" s="17" t="s">
        <v>32</v>
      </c>
      <c r="R25" s="14">
        <v>109540</v>
      </c>
      <c r="S25" s="23" t="s">
        <v>33</v>
      </c>
      <c r="T25" s="16" t="s">
        <v>100</v>
      </c>
      <c r="U25" s="16" t="s">
        <v>90</v>
      </c>
      <c r="V25" s="16">
        <v>1009984</v>
      </c>
      <c r="W25" s="16" t="s">
        <v>5391</v>
      </c>
      <c r="X25" s="16" t="s">
        <v>9127</v>
      </c>
    </row>
    <row r="26" spans="1:24">
      <c r="A26" s="15" t="s">
        <v>228</v>
      </c>
      <c r="B26" s="690" t="s">
        <v>78</v>
      </c>
      <c r="C26" s="35" t="s">
        <v>10150</v>
      </c>
      <c r="D26" s="15" t="s">
        <v>99</v>
      </c>
      <c r="E26" s="24">
        <v>45676.315972222219</v>
      </c>
      <c r="F26" s="15">
        <v>10.8</v>
      </c>
      <c r="G26" s="37"/>
      <c r="H26" s="15"/>
      <c r="I26" s="15"/>
      <c r="J26" s="15"/>
      <c r="K26" s="35">
        <v>161</v>
      </c>
      <c r="L26" s="15"/>
      <c r="M26" s="15"/>
      <c r="N26" s="15"/>
      <c r="O26" s="15"/>
      <c r="P26" s="14">
        <f t="shared" si="2"/>
        <v>161</v>
      </c>
      <c r="Q26" s="17" t="s">
        <v>32</v>
      </c>
      <c r="R26" s="14">
        <v>109541</v>
      </c>
      <c r="S26" s="23" t="s">
        <v>33</v>
      </c>
      <c r="T26" s="16" t="s">
        <v>100</v>
      </c>
      <c r="U26" s="16" t="s">
        <v>90</v>
      </c>
      <c r="V26" s="16">
        <v>1009985</v>
      </c>
      <c r="W26" s="16" t="s">
        <v>5391</v>
      </c>
      <c r="X26" s="16" t="s">
        <v>9127</v>
      </c>
    </row>
    <row r="27" spans="1:24">
      <c r="A27" s="15" t="s">
        <v>105</v>
      </c>
      <c r="B27" s="690" t="s">
        <v>78</v>
      </c>
      <c r="C27" s="578" t="s">
        <v>10151</v>
      </c>
      <c r="D27" s="15" t="s">
        <v>99</v>
      </c>
      <c r="E27" s="24">
        <v>45676.315972222219</v>
      </c>
      <c r="F27" s="15">
        <v>10.8</v>
      </c>
      <c r="G27" s="37" t="s">
        <v>10138</v>
      </c>
      <c r="H27" s="15"/>
      <c r="I27" s="15"/>
      <c r="J27" s="15"/>
      <c r="K27" s="35">
        <v>54</v>
      </c>
      <c r="L27" s="272">
        <v>107</v>
      </c>
      <c r="M27" s="15"/>
      <c r="N27" s="15"/>
      <c r="O27" s="15"/>
      <c r="P27" s="14">
        <f t="shared" si="2"/>
        <v>161</v>
      </c>
      <c r="Q27" s="17" t="s">
        <v>32</v>
      </c>
      <c r="R27" s="280">
        <v>109542</v>
      </c>
      <c r="S27" s="23" t="s">
        <v>33</v>
      </c>
      <c r="T27" s="16" t="s">
        <v>100</v>
      </c>
      <c r="U27" s="16" t="s">
        <v>90</v>
      </c>
      <c r="V27" s="692">
        <v>1009986</v>
      </c>
      <c r="W27" s="16" t="s">
        <v>5391</v>
      </c>
      <c r="X27" s="16" t="s">
        <v>9127</v>
      </c>
    </row>
    <row r="28" spans="1:24">
      <c r="A28" s="15" t="s">
        <v>114</v>
      </c>
      <c r="B28" s="690" t="s">
        <v>78</v>
      </c>
      <c r="C28" s="578" t="s">
        <v>10152</v>
      </c>
      <c r="D28" s="15" t="s">
        <v>99</v>
      </c>
      <c r="E28" s="24">
        <v>45676.315972222219</v>
      </c>
      <c r="F28" s="15">
        <v>10.8</v>
      </c>
      <c r="G28" s="37"/>
      <c r="H28" s="15"/>
      <c r="I28" s="15"/>
      <c r="J28" s="15"/>
      <c r="K28" s="15"/>
      <c r="L28" s="15">
        <v>161</v>
      </c>
      <c r="M28" s="15"/>
      <c r="N28" s="15"/>
      <c r="O28" s="15"/>
      <c r="P28" s="14">
        <f t="shared" si="2"/>
        <v>161</v>
      </c>
      <c r="Q28" s="17" t="s">
        <v>32</v>
      </c>
      <c r="R28" s="14">
        <v>109543</v>
      </c>
      <c r="S28" s="23" t="s">
        <v>33</v>
      </c>
      <c r="T28" s="16" t="s">
        <v>100</v>
      </c>
      <c r="U28" s="16" t="s">
        <v>90</v>
      </c>
      <c r="V28" s="16">
        <v>1009987</v>
      </c>
      <c r="W28" s="16" t="s">
        <v>5391</v>
      </c>
      <c r="X28" s="16" t="s">
        <v>9127</v>
      </c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SUM(H23:H28)</f>
        <v>0</v>
      </c>
      <c r="I29" s="11">
        <f t="shared" si="3"/>
        <v>0</v>
      </c>
      <c r="J29" s="11">
        <f t="shared" si="3"/>
        <v>0</v>
      </c>
      <c r="K29" s="11">
        <f t="shared" si="3"/>
        <v>698</v>
      </c>
      <c r="L29" s="11">
        <f t="shared" si="3"/>
        <v>268</v>
      </c>
      <c r="M29" s="11">
        <f t="shared" si="3"/>
        <v>0</v>
      </c>
      <c r="N29" s="11">
        <f t="shared" si="3"/>
        <v>0</v>
      </c>
      <c r="O29" s="11">
        <f t="shared" si="3"/>
        <v>0</v>
      </c>
      <c r="P29" s="11">
        <f t="shared" si="3"/>
        <v>966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166" t="s">
        <v>35</v>
      </c>
      <c r="B32" s="239" t="s">
        <v>10145</v>
      </c>
      <c r="C32" s="239">
        <v>91815089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100</v>
      </c>
      <c r="B33" s="1564"/>
      <c r="C33" s="1564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 t="s">
        <v>8249</v>
      </c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772" t="s">
        <v>10153</v>
      </c>
      <c r="C36" s="1772"/>
      <c r="D36" s="1"/>
      <c r="E36" s="2" t="s">
        <v>10146</v>
      </c>
    </row>
    <row r="37" spans="1:24">
      <c r="A37" s="5" t="s">
        <v>44</v>
      </c>
      <c r="B37" s="1809">
        <v>0.625</v>
      </c>
      <c r="C37" s="1772"/>
      <c r="D37" s="1"/>
      <c r="E37" s="1"/>
    </row>
    <row r="41" spans="1:24" ht="23.25">
      <c r="A41" s="1559" t="s">
        <v>139</v>
      </c>
      <c r="B41" s="1559"/>
      <c r="C41" s="1559"/>
      <c r="D41" s="1559"/>
      <c r="E41" s="1559"/>
      <c r="F41" s="1559"/>
      <c r="G41" s="7"/>
      <c r="H41" s="1559" t="s">
        <v>346</v>
      </c>
      <c r="I41" s="1559"/>
      <c r="J41" s="1559"/>
      <c r="K41" s="1559"/>
      <c r="L41" s="1559"/>
      <c r="M41" s="1559"/>
      <c r="N41" s="1559"/>
      <c r="O41" s="1559"/>
      <c r="P41" s="1559"/>
      <c r="Q41" s="1741" t="s">
        <v>2</v>
      </c>
      <c r="R41" s="1742"/>
      <c r="S41" s="1742"/>
      <c r="T41" s="1742"/>
      <c r="U41" s="1742"/>
      <c r="V41" s="1742"/>
      <c r="W41" s="1742"/>
      <c r="X41" s="1742"/>
    </row>
    <row r="42" spans="1:24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 ht="40.5" customHeight="1">
      <c r="A43" s="15" t="s">
        <v>10154</v>
      </c>
      <c r="B43" s="15" t="s">
        <v>1184</v>
      </c>
      <c r="C43" s="35" t="s">
        <v>10155</v>
      </c>
      <c r="D43" s="15" t="s">
        <v>9381</v>
      </c>
      <c r="E43" s="24">
        <v>45677.128472222219</v>
      </c>
      <c r="F43" s="15">
        <v>10.8</v>
      </c>
      <c r="G43" s="37" t="s">
        <v>10138</v>
      </c>
      <c r="H43" s="15"/>
      <c r="I43" s="15"/>
      <c r="J43" s="15"/>
      <c r="K43" s="15"/>
      <c r="L43" s="35">
        <v>161</v>
      </c>
      <c r="M43" s="15"/>
      <c r="N43" s="15"/>
      <c r="O43" s="15"/>
      <c r="P43" s="14">
        <f>SUM(H43:O43)</f>
        <v>161</v>
      </c>
      <c r="Q43" s="17" t="s">
        <v>32</v>
      </c>
      <c r="R43" s="14">
        <v>109544</v>
      </c>
      <c r="S43" s="23" t="s">
        <v>33</v>
      </c>
      <c r="T43" s="16" t="s">
        <v>100</v>
      </c>
      <c r="U43" s="16" t="s">
        <v>90</v>
      </c>
      <c r="V43" s="16">
        <v>1010003</v>
      </c>
      <c r="W43" s="16" t="s">
        <v>10156</v>
      </c>
      <c r="X43" s="16" t="s">
        <v>9127</v>
      </c>
    </row>
    <row r="44" spans="1:24">
      <c r="A44" s="15" t="s">
        <v>10157</v>
      </c>
      <c r="B44" s="676" t="s">
        <v>1184</v>
      </c>
      <c r="C44" s="35" t="s">
        <v>10158</v>
      </c>
      <c r="D44" s="15" t="s">
        <v>9381</v>
      </c>
      <c r="E44" s="24">
        <v>45677.128472222219</v>
      </c>
      <c r="F44" s="15">
        <v>10.8</v>
      </c>
      <c r="G44" s="37" t="s">
        <v>10138</v>
      </c>
      <c r="H44" s="15"/>
      <c r="I44" s="15"/>
      <c r="J44" s="15"/>
      <c r="K44" s="15"/>
      <c r="L44" s="15">
        <v>81</v>
      </c>
      <c r="M44" s="15">
        <v>80</v>
      </c>
      <c r="N44" s="15"/>
      <c r="O44" s="15"/>
      <c r="P44" s="14">
        <f>SUM(H44:O44)</f>
        <v>161</v>
      </c>
      <c r="Q44" s="17" t="s">
        <v>32</v>
      </c>
      <c r="R44" s="14">
        <v>109545</v>
      </c>
      <c r="S44" s="23" t="s">
        <v>33</v>
      </c>
      <c r="T44" s="16" t="s">
        <v>100</v>
      </c>
      <c r="U44" s="16" t="s">
        <v>90</v>
      </c>
      <c r="V44" s="16">
        <v>1001004</v>
      </c>
      <c r="W44" s="16" t="s">
        <v>10156</v>
      </c>
      <c r="X44" s="16" t="s">
        <v>9127</v>
      </c>
    </row>
    <row r="45" spans="1:24">
      <c r="A45" s="15" t="s">
        <v>86</v>
      </c>
      <c r="B45" s="15" t="s">
        <v>92</v>
      </c>
      <c r="C45" s="35" t="s">
        <v>10159</v>
      </c>
      <c r="D45" s="15" t="s">
        <v>159</v>
      </c>
      <c r="E45" s="24">
        <v>45676.041666666664</v>
      </c>
      <c r="F45" s="15">
        <v>10.3</v>
      </c>
      <c r="G45" s="37"/>
      <c r="H45" s="15"/>
      <c r="I45" s="15"/>
      <c r="J45" s="15"/>
      <c r="K45" s="15"/>
      <c r="L45" s="35">
        <v>161</v>
      </c>
      <c r="M45" s="15"/>
      <c r="N45" s="15"/>
      <c r="O45" s="15"/>
      <c r="P45" s="14">
        <f>SUM(H45:O45)</f>
        <v>161</v>
      </c>
      <c r="Q45" s="17" t="s">
        <v>32</v>
      </c>
      <c r="R45" s="14">
        <v>109546</v>
      </c>
      <c r="S45" s="23" t="s">
        <v>33</v>
      </c>
      <c r="T45" s="16" t="s">
        <v>161</v>
      </c>
      <c r="U45" s="16" t="s">
        <v>90</v>
      </c>
      <c r="V45" s="16">
        <v>1010005</v>
      </c>
      <c r="W45" s="16" t="s">
        <v>5369</v>
      </c>
      <c r="X45" s="16" t="s">
        <v>9127</v>
      </c>
    </row>
    <row r="46" spans="1:24">
      <c r="A46" s="15" t="s">
        <v>105</v>
      </c>
      <c r="B46" s="690" t="s">
        <v>78</v>
      </c>
      <c r="C46" s="35" t="s">
        <v>10160</v>
      </c>
      <c r="D46" s="15" t="s">
        <v>932</v>
      </c>
      <c r="E46" s="24">
        <v>45676.052083333336</v>
      </c>
      <c r="F46" s="15">
        <v>10.3</v>
      </c>
      <c r="G46" s="37" t="s">
        <v>10138</v>
      </c>
      <c r="H46" s="15"/>
      <c r="I46" s="15"/>
      <c r="J46" s="15"/>
      <c r="K46" s="576">
        <v>54</v>
      </c>
      <c r="L46" s="576">
        <v>107</v>
      </c>
      <c r="M46" s="576">
        <v>0</v>
      </c>
      <c r="N46" s="15"/>
      <c r="O46" s="15"/>
      <c r="P46" s="14">
        <f>SUM(H46:O46)</f>
        <v>161</v>
      </c>
      <c r="Q46" s="17" t="s">
        <v>32</v>
      </c>
      <c r="R46" s="269">
        <v>109548</v>
      </c>
      <c r="S46" s="23" t="s">
        <v>33</v>
      </c>
      <c r="T46" s="16" t="s">
        <v>161</v>
      </c>
      <c r="U46" s="16" t="s">
        <v>90</v>
      </c>
      <c r="V46" s="16">
        <v>1010006</v>
      </c>
      <c r="W46" s="16" t="s">
        <v>5369</v>
      </c>
      <c r="X46" s="16" t="s">
        <v>9127</v>
      </c>
    </row>
    <row r="47" spans="1:24">
      <c r="A47" s="15" t="s">
        <v>105</v>
      </c>
      <c r="B47" s="690" t="s">
        <v>78</v>
      </c>
      <c r="C47" s="35" t="s">
        <v>10161</v>
      </c>
      <c r="D47" s="15" t="s">
        <v>99</v>
      </c>
      <c r="E47" s="24">
        <v>45677.315972222219</v>
      </c>
      <c r="F47" s="15">
        <v>10.8</v>
      </c>
      <c r="G47" s="37"/>
      <c r="H47" s="15"/>
      <c r="I47" s="15"/>
      <c r="J47" s="15"/>
      <c r="K47" s="576">
        <v>54</v>
      </c>
      <c r="L47" s="576">
        <v>107</v>
      </c>
      <c r="M47" s="576"/>
      <c r="N47" s="15"/>
      <c r="O47" s="15"/>
      <c r="P47" s="14">
        <f>SUM(H47:O47)</f>
        <v>161</v>
      </c>
      <c r="Q47" s="17" t="s">
        <v>32</v>
      </c>
      <c r="R47" s="269">
        <v>109581</v>
      </c>
      <c r="S47" s="23" t="s">
        <v>33</v>
      </c>
      <c r="T47" s="16" t="s">
        <v>100</v>
      </c>
      <c r="U47" s="16" t="s">
        <v>90</v>
      </c>
      <c r="V47" s="16">
        <v>1010007</v>
      </c>
      <c r="W47" s="16" t="s">
        <v>10162</v>
      </c>
      <c r="X47" s="16" t="s">
        <v>9127</v>
      </c>
    </row>
    <row r="48" spans="1:24">
      <c r="A48" s="11" t="s">
        <v>19</v>
      </c>
      <c r="B48" s="7"/>
      <c r="C48" s="7"/>
      <c r="D48" s="7"/>
      <c r="E48" s="11"/>
      <c r="F48" s="7"/>
      <c r="G48" s="7"/>
      <c r="H48" s="11">
        <f t="shared" ref="H48:P48" si="4">SUM(H43:H47)</f>
        <v>0</v>
      </c>
      <c r="I48" s="11">
        <f t="shared" si="4"/>
        <v>0</v>
      </c>
      <c r="J48" s="11">
        <f t="shared" si="4"/>
        <v>0</v>
      </c>
      <c r="K48" s="11">
        <f t="shared" si="4"/>
        <v>108</v>
      </c>
      <c r="L48" s="11">
        <f t="shared" si="4"/>
        <v>617</v>
      </c>
      <c r="M48" s="11">
        <f t="shared" si="4"/>
        <v>80</v>
      </c>
      <c r="N48" s="11">
        <f t="shared" si="4"/>
        <v>0</v>
      </c>
      <c r="O48" s="11">
        <f t="shared" si="4"/>
        <v>0</v>
      </c>
      <c r="P48" s="11">
        <f t="shared" si="4"/>
        <v>805</v>
      </c>
      <c r="Q48" s="12"/>
      <c r="R48" s="12"/>
      <c r="S48" s="12"/>
      <c r="T48" s="12"/>
      <c r="U48" s="12"/>
      <c r="V48" s="12"/>
      <c r="W48" s="12"/>
      <c r="X48" s="12"/>
    </row>
    <row r="49" spans="1:24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35</v>
      </c>
      <c r="B51" s="239" t="s">
        <v>10145</v>
      </c>
      <c r="C51" s="239">
        <v>91815089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 t="s">
        <v>473</v>
      </c>
      <c r="B52" s="1564" t="s">
        <v>7194</v>
      </c>
      <c r="C52" s="1564"/>
      <c r="D52" s="242"/>
      <c r="E52" s="41" t="s">
        <v>8995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 ht="26.25">
      <c r="A53" s="4" t="s">
        <v>100</v>
      </c>
      <c r="B53" s="4" t="s">
        <v>7193</v>
      </c>
      <c r="C53" s="4"/>
      <c r="D53" s="242"/>
      <c r="E53" s="4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5" t="s">
        <v>42</v>
      </c>
      <c r="B54" s="1772" t="s">
        <v>8987</v>
      </c>
      <c r="C54" s="1772"/>
      <c r="D54" s="1"/>
      <c r="E54" s="1"/>
    </row>
    <row r="55" spans="1:24">
      <c r="A55" s="5" t="s">
        <v>42</v>
      </c>
      <c r="B55" s="1772"/>
      <c r="C55" s="1772"/>
    </row>
    <row r="56" spans="1:24">
      <c r="A56" s="5" t="s">
        <v>43</v>
      </c>
      <c r="B56" s="1772" t="s">
        <v>3157</v>
      </c>
      <c r="C56" s="1772"/>
      <c r="D56" s="1"/>
      <c r="E56" s="1"/>
    </row>
    <row r="57" spans="1:24">
      <c r="A57" s="5" t="s">
        <v>44</v>
      </c>
      <c r="B57" s="1809">
        <v>0.625</v>
      </c>
      <c r="C57" s="1772"/>
      <c r="D57" s="1"/>
      <c r="E57" s="1"/>
    </row>
    <row r="61" spans="1:24" ht="23.25">
      <c r="A61" s="1559" t="s">
        <v>345</v>
      </c>
      <c r="B61" s="1559"/>
      <c r="C61" s="1559"/>
      <c r="D61" s="1559"/>
      <c r="E61" s="1559"/>
      <c r="F61" s="1559"/>
      <c r="G61" s="7"/>
      <c r="H61" s="1559" t="s">
        <v>346</v>
      </c>
      <c r="I61" s="1559"/>
      <c r="J61" s="1559"/>
      <c r="K61" s="1559"/>
      <c r="L61" s="1559"/>
      <c r="M61" s="1559"/>
      <c r="N61" s="1559"/>
      <c r="O61" s="1559"/>
      <c r="P61" s="1559"/>
      <c r="Q61" s="1741" t="s">
        <v>2</v>
      </c>
      <c r="R61" s="1742"/>
      <c r="S61" s="1742"/>
      <c r="T61" s="1742"/>
      <c r="U61" s="1742"/>
      <c r="V61" s="1742"/>
      <c r="W61" s="1742"/>
      <c r="X61" s="1742"/>
    </row>
    <row r="62" spans="1:24" ht="26.25">
      <c r="A62" s="8" t="s">
        <v>3</v>
      </c>
      <c r="B62" s="8" t="s">
        <v>4</v>
      </c>
      <c r="C62" s="8" t="s">
        <v>5</v>
      </c>
      <c r="D62" s="8" t="s">
        <v>6</v>
      </c>
      <c r="E62" s="8" t="s">
        <v>7</v>
      </c>
      <c r="F62" s="8" t="s">
        <v>8</v>
      </c>
      <c r="G62" s="33" t="s">
        <v>10</v>
      </c>
      <c r="H62" s="9" t="s">
        <v>11</v>
      </c>
      <c r="I62" s="9" t="s">
        <v>12</v>
      </c>
      <c r="J62" s="9" t="s">
        <v>13</v>
      </c>
      <c r="K62" s="9" t="s">
        <v>14</v>
      </c>
      <c r="L62" s="9" t="s">
        <v>15</v>
      </c>
      <c r="M62" s="9" t="s">
        <v>16</v>
      </c>
      <c r="N62" s="9" t="s">
        <v>17</v>
      </c>
      <c r="O62" s="10" t="s">
        <v>18</v>
      </c>
      <c r="P62" s="8" t="s">
        <v>19</v>
      </c>
      <c r="Q62" s="8" t="s">
        <v>20</v>
      </c>
      <c r="R62" s="8" t="s">
        <v>9</v>
      </c>
      <c r="S62" s="8" t="s">
        <v>21</v>
      </c>
      <c r="T62" s="8" t="s">
        <v>24</v>
      </c>
      <c r="U62" s="8" t="s">
        <v>25</v>
      </c>
      <c r="V62" s="8" t="s">
        <v>26</v>
      </c>
      <c r="W62" s="8" t="s">
        <v>27</v>
      </c>
      <c r="X62" s="8" t="s">
        <v>28</v>
      </c>
    </row>
    <row r="63" spans="1:24">
      <c r="A63" s="15" t="s">
        <v>142</v>
      </c>
      <c r="B63" s="15" t="s">
        <v>72</v>
      </c>
      <c r="C63" s="35" t="s">
        <v>10163</v>
      </c>
      <c r="D63" s="15" t="s">
        <v>71</v>
      </c>
      <c r="E63" s="24">
        <v>45676.711805555555</v>
      </c>
      <c r="F63" s="15">
        <v>14.5</v>
      </c>
      <c r="G63" s="37" t="s">
        <v>10138</v>
      </c>
      <c r="H63" s="15"/>
      <c r="I63" s="15"/>
      <c r="J63" s="15"/>
      <c r="K63" s="35">
        <v>59</v>
      </c>
      <c r="L63" s="15"/>
      <c r="M63" s="35">
        <v>80</v>
      </c>
      <c r="N63" s="35">
        <v>22</v>
      </c>
      <c r="O63" s="15"/>
      <c r="P63" s="14">
        <f t="shared" ref="P63:P68" si="5">SUM(H63:O63)</f>
        <v>161</v>
      </c>
      <c r="Q63" s="14" t="s">
        <v>30</v>
      </c>
      <c r="R63" s="280">
        <v>109549</v>
      </c>
      <c r="S63" s="14" t="s">
        <v>33</v>
      </c>
      <c r="T63" s="16" t="s">
        <v>169</v>
      </c>
      <c r="U63" s="16"/>
      <c r="V63" s="16">
        <v>1009996</v>
      </c>
      <c r="W63" s="16" t="s">
        <v>10132</v>
      </c>
      <c r="X63" s="16" t="s">
        <v>9127</v>
      </c>
    </row>
    <row r="64" spans="1:24">
      <c r="A64" s="15" t="s">
        <v>141</v>
      </c>
      <c r="B64" s="15" t="s">
        <v>69</v>
      </c>
      <c r="C64" s="35" t="s">
        <v>10164</v>
      </c>
      <c r="D64" s="15" t="s">
        <v>68</v>
      </c>
      <c r="E64" s="24">
        <v>45675.760416666664</v>
      </c>
      <c r="F64" s="15">
        <v>14.5</v>
      </c>
      <c r="G64" s="37" t="s">
        <v>10138</v>
      </c>
      <c r="H64" s="15"/>
      <c r="I64" s="15"/>
      <c r="J64" s="15"/>
      <c r="K64" s="15"/>
      <c r="L64" s="35">
        <v>81</v>
      </c>
      <c r="M64" s="35">
        <v>53</v>
      </c>
      <c r="N64" s="35">
        <v>27</v>
      </c>
      <c r="O64" s="15"/>
      <c r="P64" s="14">
        <f t="shared" si="5"/>
        <v>161</v>
      </c>
      <c r="Q64" s="14" t="s">
        <v>30</v>
      </c>
      <c r="R64" s="280">
        <v>109550</v>
      </c>
      <c r="S64" s="14" t="s">
        <v>33</v>
      </c>
      <c r="T64" s="16" t="s">
        <v>169</v>
      </c>
      <c r="U64" s="16"/>
      <c r="V64" s="16">
        <v>1009997</v>
      </c>
      <c r="W64" s="16" t="s">
        <v>5391</v>
      </c>
      <c r="X64" s="16" t="s">
        <v>9127</v>
      </c>
    </row>
    <row r="65" spans="1:24">
      <c r="A65" s="393" t="s">
        <v>111</v>
      </c>
      <c r="B65" s="15" t="s">
        <v>65</v>
      </c>
      <c r="C65" s="35" t="s">
        <v>10165</v>
      </c>
      <c r="D65" s="15" t="s">
        <v>64</v>
      </c>
      <c r="E65" s="24">
        <v>45676.513888888891</v>
      </c>
      <c r="F65" s="15">
        <v>14.8</v>
      </c>
      <c r="G65" s="37" t="s">
        <v>10138</v>
      </c>
      <c r="H65" s="15"/>
      <c r="I65" s="15"/>
      <c r="J65" s="15"/>
      <c r="K65" s="15"/>
      <c r="L65" s="35">
        <v>161</v>
      </c>
      <c r="M65" s="15"/>
      <c r="N65" s="15"/>
      <c r="O65" s="15"/>
      <c r="P65" s="14">
        <f t="shared" si="5"/>
        <v>161</v>
      </c>
      <c r="Q65" s="14" t="s">
        <v>30</v>
      </c>
      <c r="R65" s="14">
        <v>109547</v>
      </c>
      <c r="S65" s="23" t="s">
        <v>33</v>
      </c>
      <c r="T65" s="16" t="s">
        <v>169</v>
      </c>
      <c r="U65" s="16" t="s">
        <v>90</v>
      </c>
      <c r="V65" s="16">
        <v>1009998</v>
      </c>
      <c r="W65" s="16" t="s">
        <v>10166</v>
      </c>
      <c r="X65" s="16" t="s">
        <v>9127</v>
      </c>
    </row>
    <row r="66" spans="1:24">
      <c r="A66" s="393" t="s">
        <v>10167</v>
      </c>
      <c r="B66" s="224" t="s">
        <v>1184</v>
      </c>
      <c r="C66" s="35" t="s">
        <v>10168</v>
      </c>
      <c r="D66" s="15" t="s">
        <v>9381</v>
      </c>
      <c r="E66" s="24">
        <v>45678.128472222219</v>
      </c>
      <c r="F66" s="15">
        <v>10.8</v>
      </c>
      <c r="G66" s="37"/>
      <c r="H66" s="15"/>
      <c r="I66" s="15"/>
      <c r="J66" s="15"/>
      <c r="K66" s="15"/>
      <c r="L66" s="35">
        <v>40</v>
      </c>
      <c r="M66" s="35">
        <v>41</v>
      </c>
      <c r="N66" s="15"/>
      <c r="O66" s="15"/>
      <c r="P66" s="14">
        <f t="shared" si="5"/>
        <v>81</v>
      </c>
      <c r="Q66" s="17" t="s">
        <v>32</v>
      </c>
      <c r="R66" s="14">
        <v>109554</v>
      </c>
      <c r="S66" s="23" t="s">
        <v>33</v>
      </c>
      <c r="T66" s="16" t="s">
        <v>100</v>
      </c>
      <c r="U66" s="16" t="s">
        <v>90</v>
      </c>
      <c r="V66" s="16">
        <v>1009999</v>
      </c>
      <c r="W66" s="16" t="s">
        <v>10135</v>
      </c>
      <c r="X66" s="16" t="s">
        <v>9127</v>
      </c>
    </row>
    <row r="67" spans="1:24">
      <c r="A67" s="15" t="s">
        <v>152</v>
      </c>
      <c r="B67" s="676" t="s">
        <v>78</v>
      </c>
      <c r="C67" s="633" t="s">
        <v>10169</v>
      </c>
      <c r="D67" s="15" t="s">
        <v>99</v>
      </c>
      <c r="E67" s="24">
        <v>45677.315972222219</v>
      </c>
      <c r="F67" s="15">
        <v>10.8</v>
      </c>
      <c r="G67" s="37"/>
      <c r="H67" s="15"/>
      <c r="I67" s="15"/>
      <c r="J67" s="15"/>
      <c r="K67" s="35">
        <v>161</v>
      </c>
      <c r="L67" s="15"/>
      <c r="M67" s="15"/>
      <c r="N67" s="15"/>
      <c r="O67" s="15"/>
      <c r="P67" s="14">
        <f t="shared" si="5"/>
        <v>161</v>
      </c>
      <c r="Q67" s="17" t="s">
        <v>32</v>
      </c>
      <c r="R67" s="14">
        <v>109552</v>
      </c>
      <c r="S67" s="23" t="s">
        <v>33</v>
      </c>
      <c r="T67" s="16" t="s">
        <v>100</v>
      </c>
      <c r="U67" s="16" t="s">
        <v>90</v>
      </c>
      <c r="V67" s="16">
        <v>1010000</v>
      </c>
      <c r="W67" s="16" t="s">
        <v>10162</v>
      </c>
      <c r="X67" s="16" t="s">
        <v>9127</v>
      </c>
    </row>
    <row r="68" spans="1:24">
      <c r="A68" s="15" t="s">
        <v>152</v>
      </c>
      <c r="B68" s="676" t="s">
        <v>78</v>
      </c>
      <c r="C68" s="633" t="s">
        <v>10170</v>
      </c>
      <c r="D68" s="15" t="s">
        <v>99</v>
      </c>
      <c r="E68" s="24">
        <v>45677.315972222219</v>
      </c>
      <c r="F68" s="15">
        <v>10.8</v>
      </c>
      <c r="G68" s="37"/>
      <c r="H68" s="15"/>
      <c r="I68" s="15"/>
      <c r="J68" s="15"/>
      <c r="K68" s="35">
        <v>161</v>
      </c>
      <c r="L68" s="15"/>
      <c r="M68" s="15"/>
      <c r="N68" s="15"/>
      <c r="O68" s="15"/>
      <c r="P68" s="14">
        <f t="shared" si="5"/>
        <v>161</v>
      </c>
      <c r="Q68" s="17" t="s">
        <v>32</v>
      </c>
      <c r="R68" s="14">
        <v>109553</v>
      </c>
      <c r="S68" s="23" t="s">
        <v>33</v>
      </c>
      <c r="T68" s="16" t="s">
        <v>100</v>
      </c>
      <c r="U68" s="16" t="s">
        <v>90</v>
      </c>
      <c r="V68" s="16">
        <v>1010001</v>
      </c>
      <c r="W68" s="16" t="s">
        <v>10162</v>
      </c>
      <c r="X68" s="16" t="s">
        <v>9127</v>
      </c>
    </row>
    <row r="69" spans="1:24">
      <c r="A69" s="11" t="s">
        <v>19</v>
      </c>
      <c r="B69" s="7"/>
      <c r="C69" s="7"/>
      <c r="D69" s="7"/>
      <c r="E69" s="11"/>
      <c r="F69" s="7"/>
      <c r="G69" s="7"/>
      <c r="H69" s="11">
        <f t="shared" ref="H69:P69" si="6">SUM(H63:H68)</f>
        <v>0</v>
      </c>
      <c r="I69" s="11">
        <f t="shared" si="6"/>
        <v>0</v>
      </c>
      <c r="J69" s="11">
        <f t="shared" si="6"/>
        <v>0</v>
      </c>
      <c r="K69" s="11">
        <f t="shared" si="6"/>
        <v>381</v>
      </c>
      <c r="L69" s="11">
        <f t="shared" si="6"/>
        <v>282</v>
      </c>
      <c r="M69" s="11">
        <f t="shared" si="6"/>
        <v>174</v>
      </c>
      <c r="N69" s="11">
        <f t="shared" si="6"/>
        <v>49</v>
      </c>
      <c r="O69" s="11">
        <f t="shared" si="6"/>
        <v>0</v>
      </c>
      <c r="P69" s="11">
        <f t="shared" si="6"/>
        <v>886</v>
      </c>
      <c r="Q69" s="12"/>
      <c r="R69" s="12"/>
      <c r="S69" s="12"/>
      <c r="T69" s="12"/>
      <c r="U69" s="12"/>
      <c r="V69" s="12"/>
      <c r="W69" s="12"/>
      <c r="X69" s="12"/>
    </row>
    <row r="70" spans="1:24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166" t="s">
        <v>34</v>
      </c>
      <c r="B71" s="1562"/>
      <c r="C71" s="1562"/>
      <c r="D71" s="1562"/>
      <c r="E71" s="1"/>
      <c r="F71" s="1"/>
      <c r="G71" s="1"/>
      <c r="H71" s="1"/>
      <c r="I71" s="1"/>
      <c r="J71" s="1563"/>
      <c r="K71" s="1563"/>
      <c r="L71" s="156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166" t="s">
        <v>35</v>
      </c>
      <c r="B72" s="239" t="s">
        <v>10145</v>
      </c>
      <c r="C72" s="239">
        <v>91815089</v>
      </c>
      <c r="D72" s="24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4" t="s">
        <v>169</v>
      </c>
      <c r="B73" s="1564" t="s">
        <v>7194</v>
      </c>
      <c r="C73" s="1564"/>
      <c r="D73" s="242"/>
      <c r="E73" s="41" t="s">
        <v>8995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4" t="s">
        <v>100</v>
      </c>
      <c r="B74" s="626" t="s">
        <v>7193</v>
      </c>
      <c r="C74" s="4"/>
      <c r="D74" s="242"/>
      <c r="E74" s="4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5" t="s">
        <v>42</v>
      </c>
      <c r="B75" s="1772" t="s">
        <v>7275</v>
      </c>
      <c r="C75" s="1772"/>
      <c r="D75" s="1"/>
      <c r="E75" s="1"/>
    </row>
    <row r="76" spans="1:24">
      <c r="A76" s="5" t="s">
        <v>42</v>
      </c>
      <c r="B76" s="1772"/>
      <c r="C76" s="1772"/>
    </row>
    <row r="77" spans="1:24">
      <c r="A77" s="5" t="s">
        <v>43</v>
      </c>
      <c r="B77" s="1772" t="s">
        <v>988</v>
      </c>
      <c r="C77" s="1772"/>
      <c r="D77" s="1"/>
      <c r="E77" s="1"/>
    </row>
    <row r="78" spans="1:24">
      <c r="A78" s="5" t="s">
        <v>44</v>
      </c>
      <c r="B78" s="1809">
        <v>0.625</v>
      </c>
      <c r="C78" s="1772"/>
      <c r="D78" s="1"/>
      <c r="E78" s="1"/>
    </row>
    <row r="80" spans="1:24" ht="23.25" customHeight="1">
      <c r="A80" s="1559" t="s">
        <v>360</v>
      </c>
      <c r="B80" s="1559"/>
      <c r="C80" s="1559"/>
      <c r="D80" s="1559"/>
      <c r="E80" s="1559"/>
      <c r="F80" s="1559"/>
      <c r="G80" s="7"/>
      <c r="H80" s="1559" t="s">
        <v>346</v>
      </c>
      <c r="I80" s="1559"/>
      <c r="J80" s="1559"/>
      <c r="K80" s="1559"/>
      <c r="L80" s="1559"/>
      <c r="M80" s="1559"/>
      <c r="N80" s="1559"/>
      <c r="O80" s="1559"/>
      <c r="P80" s="1559"/>
      <c r="Q80" s="1741" t="s">
        <v>2</v>
      </c>
      <c r="R80" s="1742"/>
      <c r="S80" s="1742"/>
      <c r="T80" s="1742"/>
      <c r="U80" s="1742"/>
      <c r="V80" s="1742"/>
      <c r="W80" s="1742"/>
      <c r="X80" s="1742"/>
    </row>
    <row r="81" spans="1:24" ht="26.25">
      <c r="A81" s="8" t="s">
        <v>3</v>
      </c>
      <c r="B81" s="8" t="s">
        <v>4</v>
      </c>
      <c r="C81" s="8" t="s">
        <v>5</v>
      </c>
      <c r="D81" s="8" t="s">
        <v>6</v>
      </c>
      <c r="E81" s="8" t="s">
        <v>7</v>
      </c>
      <c r="F81" s="8" t="s">
        <v>8</v>
      </c>
      <c r="G81" s="33" t="s">
        <v>10</v>
      </c>
      <c r="H81" s="9" t="s">
        <v>11</v>
      </c>
      <c r="I81" s="9" t="s">
        <v>12</v>
      </c>
      <c r="J81" s="9" t="s">
        <v>13</v>
      </c>
      <c r="K81" s="9" t="s">
        <v>14</v>
      </c>
      <c r="L81" s="9" t="s">
        <v>15</v>
      </c>
      <c r="M81" s="9" t="s">
        <v>16</v>
      </c>
      <c r="N81" s="9" t="s">
        <v>17</v>
      </c>
      <c r="O81" s="10" t="s">
        <v>18</v>
      </c>
      <c r="P81" s="8" t="s">
        <v>19</v>
      </c>
      <c r="Q81" s="8" t="s">
        <v>20</v>
      </c>
      <c r="R81" s="8" t="s">
        <v>9</v>
      </c>
      <c r="S81" s="8" t="s">
        <v>21</v>
      </c>
      <c r="T81" s="8" t="s">
        <v>24</v>
      </c>
      <c r="U81" s="8" t="s">
        <v>25</v>
      </c>
      <c r="V81" s="8" t="s">
        <v>26</v>
      </c>
      <c r="W81" s="8" t="s">
        <v>27</v>
      </c>
      <c r="X81" s="8" t="s">
        <v>28</v>
      </c>
    </row>
    <row r="82" spans="1:24">
      <c r="A82" s="15" t="s">
        <v>558</v>
      </c>
      <c r="B82" s="15" t="s">
        <v>92</v>
      </c>
      <c r="C82" s="35" t="s">
        <v>10171</v>
      </c>
      <c r="D82" s="15" t="s">
        <v>94</v>
      </c>
      <c r="E82" s="24">
        <v>45676.041666666664</v>
      </c>
      <c r="F82" s="15">
        <v>10.3</v>
      </c>
      <c r="G82" s="37"/>
      <c r="H82" s="15"/>
      <c r="I82" s="15"/>
      <c r="J82" s="15"/>
      <c r="K82" s="15"/>
      <c r="L82" s="35">
        <v>81</v>
      </c>
      <c r="M82" s="35">
        <v>80</v>
      </c>
      <c r="N82" s="15"/>
      <c r="O82" s="15"/>
      <c r="P82" s="14">
        <f t="shared" ref="P82:P88" si="7">SUM(H82:O82)</f>
        <v>161</v>
      </c>
      <c r="Q82" s="17" t="s">
        <v>32</v>
      </c>
      <c r="R82" s="14">
        <v>109551</v>
      </c>
      <c r="S82" s="23" t="s">
        <v>33</v>
      </c>
      <c r="T82" s="16" t="s">
        <v>161</v>
      </c>
      <c r="U82" s="16" t="s">
        <v>90</v>
      </c>
      <c r="V82" s="16">
        <v>1009988</v>
      </c>
      <c r="W82" s="16" t="s">
        <v>5369</v>
      </c>
      <c r="X82" s="16" t="s">
        <v>9127</v>
      </c>
    </row>
    <row r="83" spans="1:24">
      <c r="A83" s="224" t="s">
        <v>1141</v>
      </c>
      <c r="B83" s="224" t="s">
        <v>92</v>
      </c>
      <c r="C83" s="35" t="s">
        <v>10172</v>
      </c>
      <c r="D83" s="15" t="s">
        <v>159</v>
      </c>
      <c r="E83" s="24">
        <v>45676.041666666664</v>
      </c>
      <c r="F83" s="15">
        <v>10.3</v>
      </c>
      <c r="G83" s="37"/>
      <c r="H83" s="15"/>
      <c r="I83" s="15"/>
      <c r="J83" s="15"/>
      <c r="K83" s="15"/>
      <c r="L83" s="35">
        <v>122</v>
      </c>
      <c r="M83" s="35">
        <v>39</v>
      </c>
      <c r="N83" s="15"/>
      <c r="O83" s="15"/>
      <c r="P83" s="14">
        <f t="shared" si="7"/>
        <v>161</v>
      </c>
      <c r="Q83" s="17" t="s">
        <v>32</v>
      </c>
      <c r="R83" s="14">
        <v>109555</v>
      </c>
      <c r="S83" s="23" t="s">
        <v>33</v>
      </c>
      <c r="T83" s="16" t="s">
        <v>161</v>
      </c>
      <c r="U83" s="16" t="s">
        <v>90</v>
      </c>
      <c r="V83" s="16">
        <v>1009990</v>
      </c>
      <c r="W83" s="16" t="s">
        <v>5369</v>
      </c>
      <c r="X83" s="16" t="s">
        <v>9127</v>
      </c>
    </row>
    <row r="84" spans="1:24">
      <c r="A84" s="224" t="s">
        <v>119</v>
      </c>
      <c r="B84" s="224" t="s">
        <v>92</v>
      </c>
      <c r="C84" s="35" t="s">
        <v>10173</v>
      </c>
      <c r="D84" s="15" t="s">
        <v>159</v>
      </c>
      <c r="E84" s="24">
        <v>45676.041666666664</v>
      </c>
      <c r="F84" s="15">
        <v>10.3</v>
      </c>
      <c r="G84" s="37"/>
      <c r="H84" s="15"/>
      <c r="I84" s="15"/>
      <c r="J84" s="15"/>
      <c r="K84" s="35">
        <v>52</v>
      </c>
      <c r="L84" s="35">
        <v>54</v>
      </c>
      <c r="M84" s="35">
        <v>53</v>
      </c>
      <c r="N84" s="35">
        <v>2</v>
      </c>
      <c r="O84" s="15"/>
      <c r="P84" s="14">
        <f t="shared" si="7"/>
        <v>161</v>
      </c>
      <c r="Q84" s="17" t="s">
        <v>32</v>
      </c>
      <c r="R84" s="280">
        <v>109556</v>
      </c>
      <c r="S84" s="23" t="s">
        <v>33</v>
      </c>
      <c r="T84" s="16" t="s">
        <v>161</v>
      </c>
      <c r="U84" s="16" t="s">
        <v>90</v>
      </c>
      <c r="V84" s="16">
        <v>1009991</v>
      </c>
      <c r="W84" s="16" t="s">
        <v>5369</v>
      </c>
      <c r="X84" s="16" t="s">
        <v>9127</v>
      </c>
    </row>
    <row r="85" spans="1:24">
      <c r="A85" s="393" t="s">
        <v>145</v>
      </c>
      <c r="B85" s="15" t="s">
        <v>57</v>
      </c>
      <c r="C85" s="35" t="s">
        <v>10174</v>
      </c>
      <c r="D85" s="15" t="s">
        <v>56</v>
      </c>
      <c r="E85" s="24">
        <v>45676.253472222219</v>
      </c>
      <c r="F85" s="15">
        <v>10.8</v>
      </c>
      <c r="G85" s="37"/>
      <c r="H85" s="15"/>
      <c r="I85" s="15"/>
      <c r="J85" s="35">
        <v>54</v>
      </c>
      <c r="K85" s="15"/>
      <c r="L85" s="15"/>
      <c r="M85" s="15"/>
      <c r="N85" s="15"/>
      <c r="O85" s="15"/>
      <c r="P85" s="14">
        <f t="shared" si="7"/>
        <v>54</v>
      </c>
      <c r="Q85" s="14" t="s">
        <v>30</v>
      </c>
      <c r="R85" s="14">
        <v>109534</v>
      </c>
      <c r="S85" s="14" t="s">
        <v>31</v>
      </c>
      <c r="T85" s="16" t="s">
        <v>169</v>
      </c>
      <c r="U85" s="16" t="s">
        <v>90</v>
      </c>
      <c r="V85" s="16">
        <v>1009992</v>
      </c>
      <c r="W85" s="16" t="s">
        <v>10140</v>
      </c>
      <c r="X85" s="16" t="s">
        <v>9127</v>
      </c>
    </row>
    <row r="86" spans="1:24">
      <c r="A86" s="393" t="s">
        <v>8538</v>
      </c>
      <c r="B86" s="15" t="s">
        <v>57</v>
      </c>
      <c r="C86" s="35" t="s">
        <v>10175</v>
      </c>
      <c r="D86" s="15" t="s">
        <v>56</v>
      </c>
      <c r="E86" s="15" t="s">
        <v>10176</v>
      </c>
      <c r="F86" s="15">
        <v>10.8</v>
      </c>
      <c r="G86" s="37"/>
      <c r="H86" s="15"/>
      <c r="I86" s="15"/>
      <c r="J86" s="15"/>
      <c r="K86" s="35">
        <v>108</v>
      </c>
      <c r="L86" s="15"/>
      <c r="M86" s="15"/>
      <c r="N86" s="15"/>
      <c r="O86" s="15"/>
      <c r="P86" s="14">
        <f t="shared" si="7"/>
        <v>108</v>
      </c>
      <c r="Q86" s="14" t="s">
        <v>30</v>
      </c>
      <c r="R86" s="14">
        <v>109535</v>
      </c>
      <c r="S86" s="14" t="s">
        <v>31</v>
      </c>
      <c r="T86" s="16" t="s">
        <v>169</v>
      </c>
      <c r="U86" s="16" t="s">
        <v>90</v>
      </c>
      <c r="V86" s="16">
        <v>1009993</v>
      </c>
      <c r="W86" s="16" t="s">
        <v>10177</v>
      </c>
      <c r="X86" s="16" t="s">
        <v>9127</v>
      </c>
    </row>
    <row r="87" spans="1:24">
      <c r="A87" s="393" t="s">
        <v>9828</v>
      </c>
      <c r="B87" s="15" t="s">
        <v>57</v>
      </c>
      <c r="C87" s="35" t="s">
        <v>10178</v>
      </c>
      <c r="D87" s="15" t="s">
        <v>4443</v>
      </c>
      <c r="E87" s="24">
        <v>45675.552083333336</v>
      </c>
      <c r="F87" s="15">
        <v>10.8</v>
      </c>
      <c r="G87" s="37"/>
      <c r="H87" s="15"/>
      <c r="I87" s="15"/>
      <c r="J87" s="15"/>
      <c r="K87" s="35">
        <v>161</v>
      </c>
      <c r="L87" s="15"/>
      <c r="M87" s="15"/>
      <c r="N87" s="15"/>
      <c r="O87" s="15"/>
      <c r="P87" s="14">
        <f t="shared" si="7"/>
        <v>161</v>
      </c>
      <c r="Q87" s="14" t="s">
        <v>30</v>
      </c>
      <c r="R87" s="14">
        <v>109531</v>
      </c>
      <c r="S87" s="14" t="s">
        <v>31</v>
      </c>
      <c r="T87" s="16" t="s">
        <v>169</v>
      </c>
      <c r="U87" s="16" t="s">
        <v>271</v>
      </c>
      <c r="V87" s="16">
        <v>1009994</v>
      </c>
      <c r="W87" s="16" t="s">
        <v>5369</v>
      </c>
      <c r="X87" s="16" t="s">
        <v>9127</v>
      </c>
    </row>
    <row r="88" spans="1:24">
      <c r="A88" s="15" t="s">
        <v>113</v>
      </c>
      <c r="B88" s="224" t="s">
        <v>65</v>
      </c>
      <c r="C88" s="578" t="s">
        <v>10179</v>
      </c>
      <c r="D88" s="15" t="s">
        <v>64</v>
      </c>
      <c r="E88" s="24">
        <v>45676.513888888891</v>
      </c>
      <c r="F88" s="15">
        <v>14.8</v>
      </c>
      <c r="G88" s="37" t="s">
        <v>10138</v>
      </c>
      <c r="H88" s="15"/>
      <c r="I88" s="15"/>
      <c r="J88" s="15"/>
      <c r="K88" s="15"/>
      <c r="L88" s="35">
        <v>108</v>
      </c>
      <c r="M88" s="15"/>
      <c r="N88" s="15"/>
      <c r="O88" s="15"/>
      <c r="P88" s="14">
        <f t="shared" si="7"/>
        <v>108</v>
      </c>
      <c r="Q88" s="14" t="s">
        <v>30</v>
      </c>
      <c r="R88" s="14">
        <v>109559</v>
      </c>
      <c r="S88" s="23" t="s">
        <v>33</v>
      </c>
      <c r="T88" s="16" t="s">
        <v>169</v>
      </c>
      <c r="U88" s="16" t="s">
        <v>90</v>
      </c>
      <c r="V88" s="16">
        <v>1009995</v>
      </c>
      <c r="W88" s="16" t="s">
        <v>10166</v>
      </c>
      <c r="X88" s="16" t="s">
        <v>9127</v>
      </c>
    </row>
    <row r="89" spans="1:24">
      <c r="A89" s="11" t="s">
        <v>19</v>
      </c>
      <c r="B89" s="7"/>
      <c r="C89" s="7"/>
      <c r="D89" s="7"/>
      <c r="E89" s="11"/>
      <c r="F89" s="7"/>
      <c r="G89" s="7"/>
      <c r="H89" s="11">
        <f>SUM(H66:H88)</f>
        <v>0</v>
      </c>
      <c r="I89" s="11">
        <f>SUM(I66:I88)</f>
        <v>0</v>
      </c>
      <c r="J89" s="11">
        <f>SUM(J66:J88)</f>
        <v>54</v>
      </c>
      <c r="K89" s="11">
        <f>SUM(K82:K88)</f>
        <v>321</v>
      </c>
      <c r="L89" s="11">
        <f>SUM(L82:L88)</f>
        <v>365</v>
      </c>
      <c r="M89" s="11">
        <f>SUM(M82:M88)</f>
        <v>172</v>
      </c>
      <c r="N89" s="11">
        <f>SUM(N82:N88)</f>
        <v>2</v>
      </c>
      <c r="O89" s="11">
        <f>SUM(O66:O88)</f>
        <v>0</v>
      </c>
      <c r="P89" s="11">
        <f>SUM(P82:P88)</f>
        <v>914</v>
      </c>
      <c r="Q89" s="12"/>
      <c r="R89" s="12"/>
      <c r="S89" s="12"/>
      <c r="T89" s="12"/>
      <c r="U89" s="12"/>
      <c r="V89" s="12"/>
      <c r="W89" s="12"/>
      <c r="X89" s="12"/>
    </row>
    <row r="90" spans="1:24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>
      <c r="A91" s="166" t="s">
        <v>34</v>
      </c>
      <c r="B91" s="1562"/>
      <c r="C91" s="1562"/>
      <c r="D91" s="1562"/>
      <c r="E91" s="1"/>
      <c r="F91" s="1"/>
      <c r="G91" s="1"/>
      <c r="H91" s="1"/>
      <c r="I91" s="1"/>
      <c r="J91" s="1563"/>
      <c r="K91" s="1563"/>
      <c r="L91" s="1563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>
      <c r="A92" s="166" t="s">
        <v>35</v>
      </c>
      <c r="B92" s="239" t="s">
        <v>10145</v>
      </c>
      <c r="C92" s="239">
        <v>91815089</v>
      </c>
      <c r="D92" s="24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>
      <c r="A93" s="4" t="s">
        <v>161</v>
      </c>
      <c r="B93" s="1564" t="s">
        <v>7194</v>
      </c>
      <c r="C93" s="1564"/>
      <c r="D93" s="242"/>
      <c r="E93" s="41" t="s">
        <v>8995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4">
      <c r="A94" s="4" t="s">
        <v>169</v>
      </c>
      <c r="B94" s="626" t="s">
        <v>7193</v>
      </c>
      <c r="C94" s="4"/>
      <c r="D94" s="242"/>
      <c r="E94" s="4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4">
      <c r="A95" s="5" t="s">
        <v>42</v>
      </c>
      <c r="B95" s="1772" t="s">
        <v>10180</v>
      </c>
      <c r="C95" s="1772"/>
      <c r="D95" s="1"/>
      <c r="E95" s="1"/>
    </row>
    <row r="96" spans="1:24">
      <c r="A96" s="5" t="s">
        <v>42</v>
      </c>
      <c r="B96" s="1772"/>
      <c r="C96" s="1772"/>
    </row>
    <row r="97" spans="1:5">
      <c r="A97" s="5" t="s">
        <v>43</v>
      </c>
      <c r="B97" s="1772" t="s">
        <v>3118</v>
      </c>
      <c r="C97" s="1772"/>
      <c r="D97" s="1"/>
      <c r="E97" s="1"/>
    </row>
    <row r="98" spans="1:5">
      <c r="A98" s="5" t="s">
        <v>44</v>
      </c>
      <c r="B98" s="1809">
        <v>0.625</v>
      </c>
      <c r="C98" s="1772"/>
      <c r="D98" s="1"/>
      <c r="E98" s="1"/>
    </row>
  </sheetData>
  <mergeCells count="50">
    <mergeCell ref="B93:C93"/>
    <mergeCell ref="B95:C95"/>
    <mergeCell ref="B96:C96"/>
    <mergeCell ref="B97:C97"/>
    <mergeCell ref="B98:C98"/>
    <mergeCell ref="A80:F80"/>
    <mergeCell ref="H80:P80"/>
    <mergeCell ref="Q80:X80"/>
    <mergeCell ref="B91:D91"/>
    <mergeCell ref="J91:L91"/>
    <mergeCell ref="B14:C14"/>
    <mergeCell ref="A1:F1"/>
    <mergeCell ref="H1:P1"/>
    <mergeCell ref="Q1:X1"/>
    <mergeCell ref="B12:D12"/>
    <mergeCell ref="J12:L12"/>
    <mergeCell ref="B16:C16"/>
    <mergeCell ref="B17:C17"/>
    <mergeCell ref="B18:C18"/>
    <mergeCell ref="B19:C19"/>
    <mergeCell ref="A21:F21"/>
    <mergeCell ref="B50:D50"/>
    <mergeCell ref="J50:L50"/>
    <mergeCell ref="Q21:X21"/>
    <mergeCell ref="B31:D31"/>
    <mergeCell ref="J31:L31"/>
    <mergeCell ref="B33:C33"/>
    <mergeCell ref="B34:C34"/>
    <mergeCell ref="B35:C35"/>
    <mergeCell ref="H21:P21"/>
    <mergeCell ref="B36:C36"/>
    <mergeCell ref="B37:C37"/>
    <mergeCell ref="A41:F41"/>
    <mergeCell ref="H41:P41"/>
    <mergeCell ref="Q41:X41"/>
    <mergeCell ref="B52:C52"/>
    <mergeCell ref="B54:C54"/>
    <mergeCell ref="B55:C55"/>
    <mergeCell ref="B56:C56"/>
    <mergeCell ref="B57:C57"/>
    <mergeCell ref="B76:C76"/>
    <mergeCell ref="B77:C77"/>
    <mergeCell ref="B78:C78"/>
    <mergeCell ref="H61:P61"/>
    <mergeCell ref="Q61:X61"/>
    <mergeCell ref="B71:D71"/>
    <mergeCell ref="J71:L71"/>
    <mergeCell ref="B73:C73"/>
    <mergeCell ref="B75:C75"/>
    <mergeCell ref="A61:F61"/>
  </mergeCells>
  <pageMargins left="0.7" right="0.7" top="0.75" bottom="0.75" header="0.3" footer="0.3"/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CDA83-AB3A-4829-AF10-0EC28E7ACAD7}">
  <sheetPr>
    <tabColor rgb="FFFF0000"/>
  </sheetPr>
  <dimension ref="A1:X115"/>
  <sheetViews>
    <sheetView topLeftCell="A61" workbookViewId="0">
      <selection activeCell="F30" sqref="F30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6.855468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0.85546875" customWidth="1"/>
  </cols>
  <sheetData>
    <row r="1" spans="1:24" ht="23.25">
      <c r="A1" s="1665" t="s">
        <v>180</v>
      </c>
      <c r="B1" s="1665"/>
      <c r="C1" s="1665"/>
      <c r="D1" s="1665"/>
      <c r="E1" s="1665"/>
      <c r="F1" s="1665"/>
      <c r="G1" s="7"/>
      <c r="H1" s="1559" t="s">
        <v>2411</v>
      </c>
      <c r="I1" s="1559"/>
      <c r="J1" s="1559"/>
      <c r="K1" s="1559"/>
      <c r="L1" s="1559"/>
      <c r="M1" s="1559"/>
      <c r="N1" s="1559"/>
      <c r="O1" s="1559"/>
      <c r="P1" s="1559"/>
      <c r="Q1" s="1560" t="s">
        <v>10181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105</v>
      </c>
      <c r="B3" s="690" t="s">
        <v>78</v>
      </c>
      <c r="C3" s="35" t="s">
        <v>10182</v>
      </c>
      <c r="D3" s="15" t="s">
        <v>99</v>
      </c>
      <c r="E3" s="24">
        <v>45672.315972222219</v>
      </c>
      <c r="F3" s="15">
        <v>10.3</v>
      </c>
      <c r="G3" s="37"/>
      <c r="H3" s="15"/>
      <c r="I3" s="15"/>
      <c r="J3" s="15"/>
      <c r="K3" s="15"/>
      <c r="L3" s="35">
        <v>161</v>
      </c>
      <c r="M3" s="15"/>
      <c r="N3" s="15"/>
      <c r="O3" s="15"/>
      <c r="P3" s="14">
        <f>SUM(H3:O3)</f>
        <v>161</v>
      </c>
      <c r="Q3" s="17" t="s">
        <v>32</v>
      </c>
      <c r="R3" s="14">
        <v>109492</v>
      </c>
      <c r="S3" s="23" t="s">
        <v>33</v>
      </c>
      <c r="T3" s="16" t="s">
        <v>100</v>
      </c>
      <c r="U3" s="16" t="s">
        <v>90</v>
      </c>
      <c r="V3" s="16">
        <v>1009910</v>
      </c>
      <c r="W3" s="16" t="s">
        <v>5409</v>
      </c>
      <c r="X3" s="16"/>
    </row>
    <row r="4" spans="1:24">
      <c r="A4" s="15" t="s">
        <v>114</v>
      </c>
      <c r="B4" s="690" t="s">
        <v>78</v>
      </c>
      <c r="C4" s="35" t="s">
        <v>10183</v>
      </c>
      <c r="D4" s="15" t="s">
        <v>99</v>
      </c>
      <c r="E4" s="24">
        <v>45672.315972222219</v>
      </c>
      <c r="F4" s="15">
        <v>10.8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>SUM(H4:O4)</f>
        <v>161</v>
      </c>
      <c r="Q4" s="17" t="s">
        <v>32</v>
      </c>
      <c r="R4" s="14">
        <v>109494</v>
      </c>
      <c r="S4" s="23" t="s">
        <v>33</v>
      </c>
      <c r="T4" s="16" t="s">
        <v>100</v>
      </c>
      <c r="U4" s="16" t="s">
        <v>90</v>
      </c>
      <c r="V4" s="16">
        <v>1009911</v>
      </c>
      <c r="W4" s="16" t="s">
        <v>5409</v>
      </c>
      <c r="X4" s="16"/>
    </row>
    <row r="5" spans="1:24">
      <c r="A5" s="15" t="s">
        <v>228</v>
      </c>
      <c r="B5" s="690" t="s">
        <v>78</v>
      </c>
      <c r="C5" s="35" t="s">
        <v>10184</v>
      </c>
      <c r="D5" s="15" t="s">
        <v>99</v>
      </c>
      <c r="E5" s="24">
        <v>45672.315972222219</v>
      </c>
      <c r="F5" s="15">
        <v>10.8</v>
      </c>
      <c r="G5" s="37"/>
      <c r="H5" s="15"/>
      <c r="I5" s="15"/>
      <c r="J5" s="15"/>
      <c r="K5" s="35">
        <v>161</v>
      </c>
      <c r="L5" s="15"/>
      <c r="M5" s="15"/>
      <c r="N5" s="15"/>
      <c r="O5" s="15"/>
      <c r="P5" s="14">
        <f>SUM(H5:O5)</f>
        <v>161</v>
      </c>
      <c r="Q5" s="17" t="s">
        <v>32</v>
      </c>
      <c r="R5" s="14">
        <v>109495</v>
      </c>
      <c r="S5" s="23" t="s">
        <v>33</v>
      </c>
      <c r="T5" s="16" t="s">
        <v>100</v>
      </c>
      <c r="U5" s="16" t="s">
        <v>90</v>
      </c>
      <c r="V5" s="16">
        <v>1009912</v>
      </c>
      <c r="W5" s="16" t="s">
        <v>5409</v>
      </c>
      <c r="X5" s="16"/>
    </row>
    <row r="6" spans="1:24">
      <c r="A6" s="15" t="s">
        <v>105</v>
      </c>
      <c r="B6" s="690" t="s">
        <v>78</v>
      </c>
      <c r="C6" s="35" t="s">
        <v>10185</v>
      </c>
      <c r="D6" s="15" t="s">
        <v>99</v>
      </c>
      <c r="E6" s="24">
        <v>45672.315972222219</v>
      </c>
      <c r="F6" s="15">
        <v>10.8</v>
      </c>
      <c r="G6" s="37"/>
      <c r="H6" s="15"/>
      <c r="I6" s="15"/>
      <c r="J6" s="15"/>
      <c r="K6" s="15"/>
      <c r="L6" s="35">
        <v>161</v>
      </c>
      <c r="M6" s="15"/>
      <c r="N6" s="15"/>
      <c r="O6" s="15"/>
      <c r="P6" s="14">
        <f>SUM(H6:O6)</f>
        <v>161</v>
      </c>
      <c r="Q6" s="17" t="s">
        <v>32</v>
      </c>
      <c r="R6" s="14">
        <v>109493</v>
      </c>
      <c r="S6" s="23" t="s">
        <v>33</v>
      </c>
      <c r="T6" s="16" t="s">
        <v>100</v>
      </c>
      <c r="U6" s="16" t="s">
        <v>90</v>
      </c>
      <c r="V6" s="16">
        <v>1009913</v>
      </c>
      <c r="W6" s="16" t="s">
        <v>5409</v>
      </c>
      <c r="X6" s="16"/>
    </row>
    <row r="7" spans="1:24">
      <c r="A7" s="15" t="s">
        <v>8837</v>
      </c>
      <c r="B7" s="15" t="s">
        <v>57</v>
      </c>
      <c r="C7" s="35" t="s">
        <v>10186</v>
      </c>
      <c r="D7" s="15" t="s">
        <v>4443</v>
      </c>
      <c r="E7" s="24">
        <v>45672.552083333336</v>
      </c>
      <c r="F7" s="15">
        <v>10.8</v>
      </c>
      <c r="G7" s="37"/>
      <c r="H7" s="15"/>
      <c r="I7" s="15"/>
      <c r="J7" s="15"/>
      <c r="K7" s="35">
        <v>135</v>
      </c>
      <c r="L7" s="15"/>
      <c r="M7" s="15"/>
      <c r="N7" s="15"/>
      <c r="O7" s="15"/>
      <c r="P7" s="14">
        <f>SUM(H7:O7)</f>
        <v>135</v>
      </c>
      <c r="Q7" s="14" t="s">
        <v>30</v>
      </c>
      <c r="R7" s="14">
        <v>109448</v>
      </c>
      <c r="S7" s="14" t="s">
        <v>31</v>
      </c>
      <c r="T7" s="16" t="s">
        <v>169</v>
      </c>
      <c r="U7" s="16" t="s">
        <v>90</v>
      </c>
      <c r="V7" s="16">
        <v>1009914</v>
      </c>
      <c r="W7" s="16" t="s">
        <v>5419</v>
      </c>
      <c r="X7" s="16"/>
    </row>
    <row r="8" spans="1:24">
      <c r="A8" s="11" t="s">
        <v>19</v>
      </c>
      <c r="B8" s="7"/>
      <c r="C8" s="7"/>
      <c r="D8" s="7"/>
      <c r="E8" s="11"/>
      <c r="F8" s="7"/>
      <c r="G8" s="7"/>
      <c r="H8" s="11">
        <f t="shared" ref="H8:P8" si="0">SUM(H3:H7)</f>
        <v>0</v>
      </c>
      <c r="I8" s="11">
        <f t="shared" si="0"/>
        <v>0</v>
      </c>
      <c r="J8" s="11">
        <f t="shared" si="0"/>
        <v>0</v>
      </c>
      <c r="K8" s="11">
        <f t="shared" si="0"/>
        <v>296</v>
      </c>
      <c r="L8" s="11">
        <f t="shared" si="0"/>
        <v>483</v>
      </c>
      <c r="M8" s="11">
        <f t="shared" si="0"/>
        <v>0</v>
      </c>
      <c r="N8" s="11">
        <f t="shared" si="0"/>
        <v>0</v>
      </c>
      <c r="O8" s="11">
        <f t="shared" si="0"/>
        <v>0</v>
      </c>
      <c r="P8" s="11">
        <f t="shared" si="0"/>
        <v>779</v>
      </c>
      <c r="Q8" s="12"/>
      <c r="R8" s="12"/>
      <c r="S8" s="12"/>
      <c r="T8" s="12"/>
      <c r="U8" s="12"/>
      <c r="V8" s="12"/>
      <c r="W8" s="12"/>
      <c r="X8" s="12"/>
    </row>
    <row r="9" spans="1:24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563"/>
      <c r="K10" s="1563"/>
      <c r="L10" s="156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35</v>
      </c>
      <c r="B11" s="239" t="s">
        <v>10145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4" t="s">
        <v>100</v>
      </c>
      <c r="B12" s="1564" t="s">
        <v>7194</v>
      </c>
      <c r="C12" s="1564"/>
      <c r="D12" s="242"/>
      <c r="E12" s="41" t="s">
        <v>8995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469</v>
      </c>
      <c r="B13" s="626" t="s">
        <v>10092</v>
      </c>
      <c r="C13" s="4"/>
      <c r="D13" s="242"/>
      <c r="E13" s="4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487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772" t="s">
        <v>10187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809">
        <v>0.29166666666666669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665" t="s">
        <v>194</v>
      </c>
      <c r="B19" s="1665"/>
      <c r="C19" s="1665"/>
      <c r="D19" s="1665"/>
      <c r="E19" s="1665"/>
      <c r="F19" s="1665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5436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 t="s">
        <v>10188</v>
      </c>
      <c r="B21" s="690" t="s">
        <v>2047</v>
      </c>
      <c r="C21" s="35" t="s">
        <v>10189</v>
      </c>
      <c r="D21" s="15" t="s">
        <v>9588</v>
      </c>
      <c r="E21" s="24">
        <v>45674.121527777781</v>
      </c>
      <c r="F21" s="15">
        <v>10.8</v>
      </c>
      <c r="G21" s="37"/>
      <c r="H21" s="15"/>
      <c r="I21" s="15"/>
      <c r="J21" s="15"/>
      <c r="K21" s="35">
        <v>134</v>
      </c>
      <c r="L21" s="35">
        <v>27</v>
      </c>
      <c r="M21" s="15"/>
      <c r="N21" s="15"/>
      <c r="O21" s="15"/>
      <c r="P21" s="14">
        <f t="shared" ref="P21:P27" si="1">SUM(H21:O21)</f>
        <v>161</v>
      </c>
      <c r="Q21" s="17" t="s">
        <v>32</v>
      </c>
      <c r="R21" s="14">
        <v>109447</v>
      </c>
      <c r="S21" s="23" t="s">
        <v>33</v>
      </c>
      <c r="T21" s="16" t="s">
        <v>100</v>
      </c>
      <c r="U21" s="16" t="s">
        <v>90</v>
      </c>
      <c r="V21" s="16">
        <v>1009915</v>
      </c>
      <c r="W21" s="16" t="s">
        <v>10190</v>
      </c>
      <c r="X21" s="16"/>
    </row>
    <row r="22" spans="1:24">
      <c r="A22" s="15" t="s">
        <v>150</v>
      </c>
      <c r="B22" s="15" t="s">
        <v>57</v>
      </c>
      <c r="C22" s="35" t="s">
        <v>10191</v>
      </c>
      <c r="D22" s="15" t="s">
        <v>4443</v>
      </c>
      <c r="E22" s="24">
        <v>45672.552083333336</v>
      </c>
      <c r="F22" s="15">
        <v>10.8</v>
      </c>
      <c r="G22" s="37"/>
      <c r="H22" s="15"/>
      <c r="I22" s="15"/>
      <c r="J22" s="35">
        <v>111</v>
      </c>
      <c r="K22" s="35">
        <v>127</v>
      </c>
      <c r="L22" s="15"/>
      <c r="M22" s="15"/>
      <c r="N22" s="15"/>
      <c r="O22" s="15"/>
      <c r="P22" s="14">
        <f t="shared" si="1"/>
        <v>238</v>
      </c>
      <c r="Q22" s="14" t="s">
        <v>30</v>
      </c>
      <c r="R22" s="14">
        <v>109462</v>
      </c>
      <c r="S22" s="14" t="s">
        <v>31</v>
      </c>
      <c r="T22" s="16" t="s">
        <v>169</v>
      </c>
      <c r="U22" s="16" t="s">
        <v>90</v>
      </c>
      <c r="V22" s="16">
        <v>1009916</v>
      </c>
      <c r="W22" s="16" t="s">
        <v>5419</v>
      </c>
      <c r="X22" s="16"/>
    </row>
    <row r="23" spans="1:24">
      <c r="A23" s="15" t="s">
        <v>122</v>
      </c>
      <c r="B23" s="15" t="s">
        <v>62</v>
      </c>
      <c r="C23" s="35" t="s">
        <v>10192</v>
      </c>
      <c r="D23" s="15" t="s">
        <v>61</v>
      </c>
      <c r="E23" s="24">
        <v>45672.767361111109</v>
      </c>
      <c r="F23" s="15">
        <v>13</v>
      </c>
      <c r="G23" s="37"/>
      <c r="H23" s="15"/>
      <c r="I23" s="15"/>
      <c r="J23" s="35">
        <v>68</v>
      </c>
      <c r="K23" s="35">
        <v>13</v>
      </c>
      <c r="L23" s="15"/>
      <c r="M23" s="15"/>
      <c r="N23" s="15"/>
      <c r="O23" s="15"/>
      <c r="P23" s="14">
        <f t="shared" si="1"/>
        <v>81</v>
      </c>
      <c r="Q23" s="14" t="s">
        <v>30</v>
      </c>
      <c r="R23" s="14">
        <v>109482</v>
      </c>
      <c r="S23" s="14" t="s">
        <v>31</v>
      </c>
      <c r="T23" s="16" t="s">
        <v>169</v>
      </c>
      <c r="U23" s="16" t="s">
        <v>90</v>
      </c>
      <c r="V23" s="16">
        <v>1009917</v>
      </c>
      <c r="W23" s="16" t="s">
        <v>5419</v>
      </c>
      <c r="X23" s="16"/>
    </row>
    <row r="24" spans="1:24">
      <c r="A24" s="15" t="s">
        <v>8538</v>
      </c>
      <c r="B24" s="15" t="s">
        <v>57</v>
      </c>
      <c r="C24" s="35" t="s">
        <v>10193</v>
      </c>
      <c r="D24" s="15" t="s">
        <v>56</v>
      </c>
      <c r="E24" s="24">
        <v>45673.253472222219</v>
      </c>
      <c r="F24" s="15">
        <v>10.8</v>
      </c>
      <c r="G24" s="37"/>
      <c r="H24" s="15"/>
      <c r="I24" s="15"/>
      <c r="J24" s="15"/>
      <c r="K24" s="35">
        <v>54</v>
      </c>
      <c r="L24" s="15"/>
      <c r="M24" s="15"/>
      <c r="N24" s="15"/>
      <c r="O24" s="15"/>
      <c r="P24" s="14">
        <f t="shared" si="1"/>
        <v>54</v>
      </c>
      <c r="Q24" s="14" t="s">
        <v>30</v>
      </c>
      <c r="R24" s="14">
        <v>109475</v>
      </c>
      <c r="S24" s="14" t="s">
        <v>31</v>
      </c>
      <c r="T24" s="16" t="s">
        <v>169</v>
      </c>
      <c r="U24" s="16" t="s">
        <v>90</v>
      </c>
      <c r="V24" s="16">
        <v>1009918</v>
      </c>
      <c r="W24" s="16" t="s">
        <v>10190</v>
      </c>
      <c r="X24" s="16"/>
    </row>
    <row r="25" spans="1:24">
      <c r="A25" s="15" t="s">
        <v>10194</v>
      </c>
      <c r="B25" s="690" t="s">
        <v>78</v>
      </c>
      <c r="C25" s="35" t="s">
        <v>10195</v>
      </c>
      <c r="D25" s="15" t="s">
        <v>99</v>
      </c>
      <c r="E25" s="24">
        <v>45674.315972222219</v>
      </c>
      <c r="F25" s="15">
        <v>10.8</v>
      </c>
      <c r="G25" s="37"/>
      <c r="H25" s="15"/>
      <c r="I25" s="15"/>
      <c r="J25" s="15"/>
      <c r="K25" s="35">
        <v>161</v>
      </c>
      <c r="L25" s="15"/>
      <c r="M25" s="15"/>
      <c r="N25" s="15"/>
      <c r="O25" s="15"/>
      <c r="P25" s="14">
        <f t="shared" si="1"/>
        <v>161</v>
      </c>
      <c r="Q25" s="17" t="s">
        <v>32</v>
      </c>
      <c r="R25" s="14">
        <v>109496</v>
      </c>
      <c r="S25" s="23" t="s">
        <v>33</v>
      </c>
      <c r="T25" s="16" t="s">
        <v>100</v>
      </c>
      <c r="U25" s="16" t="s">
        <v>90</v>
      </c>
      <c r="V25" s="16">
        <v>1009919</v>
      </c>
      <c r="W25" s="16" t="s">
        <v>10196</v>
      </c>
      <c r="X25" s="16"/>
    </row>
    <row r="26" spans="1:24">
      <c r="A26" s="15" t="s">
        <v>1090</v>
      </c>
      <c r="B26" s="15" t="s">
        <v>1091</v>
      </c>
      <c r="C26" s="35" t="s">
        <v>10197</v>
      </c>
      <c r="D26" s="15" t="s">
        <v>10198</v>
      </c>
      <c r="E26" s="24">
        <v>45673.694444444445</v>
      </c>
      <c r="F26" s="15">
        <v>14.8</v>
      </c>
      <c r="G26" s="37" t="s">
        <v>10199</v>
      </c>
      <c r="H26" s="15"/>
      <c r="I26" s="15"/>
      <c r="J26" s="15"/>
      <c r="K26" s="15"/>
      <c r="L26" s="35">
        <v>44</v>
      </c>
      <c r="M26" s="35">
        <v>44</v>
      </c>
      <c r="N26" s="15"/>
      <c r="O26" s="15"/>
      <c r="P26" s="14">
        <f t="shared" si="1"/>
        <v>88</v>
      </c>
      <c r="Q26" s="14" t="s">
        <v>30</v>
      </c>
      <c r="R26" s="14">
        <v>109484</v>
      </c>
      <c r="S26" s="14" t="s">
        <v>31</v>
      </c>
      <c r="T26" s="16" t="s">
        <v>169</v>
      </c>
      <c r="U26" s="16"/>
      <c r="V26" s="16">
        <v>1009920</v>
      </c>
      <c r="W26" s="16" t="s">
        <v>10200</v>
      </c>
      <c r="X26" s="16"/>
    </row>
    <row r="27" spans="1:24">
      <c r="A27" s="15"/>
      <c r="B27" s="15"/>
      <c r="C27" s="15"/>
      <c r="D27" s="15"/>
      <c r="E27" s="24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1"/>
        <v>0</v>
      </c>
      <c r="Q27" s="17" t="s">
        <v>32</v>
      </c>
      <c r="R27" s="14"/>
      <c r="S27" s="23" t="s">
        <v>33</v>
      </c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O28" si="2">SUM(H21:H25)</f>
        <v>0</v>
      </c>
      <c r="I28" s="11">
        <f t="shared" si="2"/>
        <v>0</v>
      </c>
      <c r="J28" s="11">
        <f t="shared" si="2"/>
        <v>179</v>
      </c>
      <c r="K28" s="11">
        <f t="shared" si="2"/>
        <v>489</v>
      </c>
      <c r="L28" s="11">
        <f t="shared" si="2"/>
        <v>27</v>
      </c>
      <c r="M28" s="11">
        <f t="shared" si="2"/>
        <v>0</v>
      </c>
      <c r="N28" s="11">
        <f t="shared" si="2"/>
        <v>0</v>
      </c>
      <c r="O28" s="11">
        <f t="shared" si="2"/>
        <v>0</v>
      </c>
      <c r="P28" s="11">
        <f>SUM(P21:P26)</f>
        <v>783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166" t="s">
        <v>35</v>
      </c>
      <c r="B31" s="239" t="s">
        <v>9996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469</v>
      </c>
      <c r="B32" s="1564" t="s">
        <v>7194</v>
      </c>
      <c r="C32" s="1564"/>
      <c r="D32" s="242"/>
      <c r="E32" s="41" t="s">
        <v>8995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100</v>
      </c>
      <c r="B33" s="626" t="s">
        <v>10092</v>
      </c>
      <c r="C33" s="626"/>
      <c r="D33" s="242"/>
      <c r="E33" s="4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15" customHeight="1">
      <c r="A34" s="5" t="s">
        <v>42</v>
      </c>
      <c r="B34" s="1569" t="s">
        <v>5719</v>
      </c>
      <c r="C34" s="1569"/>
      <c r="D34" s="1"/>
      <c r="E34" s="1874"/>
      <c r="F34" s="1874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845" t="s">
        <v>10201</v>
      </c>
      <c r="C36" s="1772"/>
      <c r="D36" s="1"/>
      <c r="E36" s="1"/>
    </row>
    <row r="37" spans="1:24">
      <c r="A37" s="5" t="s">
        <v>44</v>
      </c>
      <c r="B37" s="1809">
        <v>0.625</v>
      </c>
      <c r="C37" s="1772"/>
      <c r="D37" s="1"/>
      <c r="E37" s="1"/>
    </row>
    <row r="39" spans="1:24" ht="23.25" customHeight="1">
      <c r="A39" s="1559" t="s">
        <v>205</v>
      </c>
      <c r="B39" s="1559"/>
      <c r="C39" s="1559"/>
      <c r="D39" s="1559"/>
      <c r="E39" s="1559"/>
      <c r="F39" s="1559"/>
      <c r="G39" s="7"/>
      <c r="H39" s="1559" t="s">
        <v>346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9318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15" t="s">
        <v>119</v>
      </c>
      <c r="B41" s="15" t="s">
        <v>92</v>
      </c>
      <c r="C41" s="35" t="s">
        <v>10202</v>
      </c>
      <c r="D41" s="15" t="s">
        <v>159</v>
      </c>
      <c r="E41" s="24">
        <v>45673.041666666664</v>
      </c>
      <c r="F41" s="15">
        <v>10.3</v>
      </c>
      <c r="G41" s="33"/>
      <c r="H41" s="9"/>
      <c r="I41" s="9"/>
      <c r="J41" s="9"/>
      <c r="K41" s="35">
        <v>54</v>
      </c>
      <c r="L41" s="35">
        <v>54</v>
      </c>
      <c r="M41" s="35">
        <v>53</v>
      </c>
      <c r="N41" s="15"/>
      <c r="O41" s="15"/>
      <c r="P41" s="14">
        <f t="shared" ref="P41:P46" si="3">SUM(H41:O41)</f>
        <v>161</v>
      </c>
      <c r="Q41" s="17" t="s">
        <v>32</v>
      </c>
      <c r="R41" s="8">
        <v>109497</v>
      </c>
      <c r="S41" s="23" t="s">
        <v>33</v>
      </c>
      <c r="T41" s="16" t="s">
        <v>161</v>
      </c>
      <c r="U41" s="16" t="s">
        <v>90</v>
      </c>
      <c r="V41" s="16">
        <v>1009929</v>
      </c>
      <c r="W41" s="16" t="s">
        <v>5419</v>
      </c>
      <c r="X41" s="8"/>
    </row>
    <row r="42" spans="1:24">
      <c r="A42" s="15" t="s">
        <v>228</v>
      </c>
      <c r="B42" s="15" t="s">
        <v>92</v>
      </c>
      <c r="C42" s="35" t="s">
        <v>10203</v>
      </c>
      <c r="D42" s="15" t="s">
        <v>159</v>
      </c>
      <c r="E42" s="24">
        <v>45673.041666666664</v>
      </c>
      <c r="F42" s="15">
        <v>10.3</v>
      </c>
      <c r="G42" s="33"/>
      <c r="H42" s="9"/>
      <c r="I42" s="9"/>
      <c r="J42" s="9"/>
      <c r="K42" s="35">
        <v>161</v>
      </c>
      <c r="L42" s="15"/>
      <c r="M42" s="15"/>
      <c r="N42" s="15"/>
      <c r="O42" s="15"/>
      <c r="P42" s="14">
        <f t="shared" si="3"/>
        <v>161</v>
      </c>
      <c r="Q42" s="17" t="s">
        <v>32</v>
      </c>
      <c r="R42" s="8">
        <v>109498</v>
      </c>
      <c r="S42" s="23" t="s">
        <v>33</v>
      </c>
      <c r="T42" s="16" t="s">
        <v>161</v>
      </c>
      <c r="U42" s="16" t="s">
        <v>90</v>
      </c>
      <c r="V42" s="16">
        <v>1009930</v>
      </c>
      <c r="W42" s="16" t="s">
        <v>5419</v>
      </c>
      <c r="X42" s="8"/>
    </row>
    <row r="43" spans="1:24">
      <c r="A43" s="15" t="s">
        <v>228</v>
      </c>
      <c r="B43" s="15" t="s">
        <v>92</v>
      </c>
      <c r="C43" s="35" t="s">
        <v>10204</v>
      </c>
      <c r="D43" s="15" t="s">
        <v>159</v>
      </c>
      <c r="E43" s="24">
        <v>45673.041666666664</v>
      </c>
      <c r="F43" s="15">
        <v>10.3</v>
      </c>
      <c r="G43" s="33"/>
      <c r="H43" s="9"/>
      <c r="I43" s="9"/>
      <c r="J43" s="9"/>
      <c r="K43" s="35">
        <v>161</v>
      </c>
      <c r="L43" s="15"/>
      <c r="M43" s="15"/>
      <c r="N43" s="15"/>
      <c r="O43" s="15"/>
      <c r="P43" s="14">
        <f t="shared" si="3"/>
        <v>161</v>
      </c>
      <c r="Q43" s="17" t="s">
        <v>32</v>
      </c>
      <c r="R43" s="8">
        <v>109499</v>
      </c>
      <c r="S43" s="23" t="s">
        <v>33</v>
      </c>
      <c r="T43" s="16" t="s">
        <v>161</v>
      </c>
      <c r="U43" s="16" t="s">
        <v>90</v>
      </c>
      <c r="V43" s="16">
        <v>1009931</v>
      </c>
      <c r="W43" s="16" t="s">
        <v>5419</v>
      </c>
      <c r="X43" s="8"/>
    </row>
    <row r="44" spans="1:24">
      <c r="A44" s="15" t="s">
        <v>228</v>
      </c>
      <c r="B44" s="15" t="s">
        <v>92</v>
      </c>
      <c r="C44" s="35" t="s">
        <v>10205</v>
      </c>
      <c r="D44" s="15" t="s">
        <v>159</v>
      </c>
      <c r="E44" s="24">
        <v>45673.041666666664</v>
      </c>
      <c r="F44" s="15">
        <v>10.3</v>
      </c>
      <c r="G44" s="33"/>
      <c r="H44" s="9"/>
      <c r="I44" s="9"/>
      <c r="J44" s="9"/>
      <c r="K44" s="35">
        <v>161</v>
      </c>
      <c r="L44" s="15"/>
      <c r="M44" s="15"/>
      <c r="N44" s="15"/>
      <c r="O44" s="15"/>
      <c r="P44" s="14">
        <f t="shared" si="3"/>
        <v>161</v>
      </c>
      <c r="Q44" s="17" t="s">
        <v>32</v>
      </c>
      <c r="R44" s="8">
        <v>109500</v>
      </c>
      <c r="S44" s="23" t="s">
        <v>33</v>
      </c>
      <c r="T44" s="16" t="s">
        <v>161</v>
      </c>
      <c r="U44" s="16" t="s">
        <v>90</v>
      </c>
      <c r="V44" s="16">
        <v>1009932</v>
      </c>
      <c r="W44" s="16" t="s">
        <v>5419</v>
      </c>
      <c r="X44" s="8"/>
    </row>
    <row r="45" spans="1:24">
      <c r="A45" s="15" t="s">
        <v>142</v>
      </c>
      <c r="B45" s="15" t="s">
        <v>72</v>
      </c>
      <c r="C45" s="35" t="s">
        <v>10206</v>
      </c>
      <c r="D45" s="15" t="s">
        <v>71</v>
      </c>
      <c r="E45" s="24">
        <v>45673.711805555555</v>
      </c>
      <c r="F45" s="15">
        <v>14.5</v>
      </c>
      <c r="G45" s="37" t="s">
        <v>10199</v>
      </c>
      <c r="H45" s="15"/>
      <c r="I45" s="15"/>
      <c r="J45" s="15"/>
      <c r="K45" s="35">
        <v>60</v>
      </c>
      <c r="L45" s="35">
        <v>81</v>
      </c>
      <c r="M45" s="35">
        <v>20</v>
      </c>
      <c r="N45" s="15"/>
      <c r="O45" s="15"/>
      <c r="P45" s="14">
        <f t="shared" si="3"/>
        <v>161</v>
      </c>
      <c r="Q45" s="14" t="s">
        <v>30</v>
      </c>
      <c r="R45" s="14">
        <v>109486</v>
      </c>
      <c r="S45" s="14" t="s">
        <v>31</v>
      </c>
      <c r="T45" s="16" t="s">
        <v>169</v>
      </c>
      <c r="U45" s="16"/>
      <c r="V45" s="16">
        <v>1009933</v>
      </c>
      <c r="W45" s="16" t="s">
        <v>10207</v>
      </c>
      <c r="X45" s="16"/>
    </row>
    <row r="46" spans="1:24">
      <c r="A46" s="15" t="s">
        <v>142</v>
      </c>
      <c r="B46" s="15" t="s">
        <v>72</v>
      </c>
      <c r="C46" s="35" t="s">
        <v>10208</v>
      </c>
      <c r="D46" s="15" t="s">
        <v>71</v>
      </c>
      <c r="E46" s="24">
        <v>45673.711805555555</v>
      </c>
      <c r="F46" s="15">
        <v>14.5</v>
      </c>
      <c r="G46" s="37" t="s">
        <v>10199</v>
      </c>
      <c r="H46" s="15"/>
      <c r="I46" s="15"/>
      <c r="J46" s="15"/>
      <c r="K46" s="15"/>
      <c r="L46" s="35">
        <v>48</v>
      </c>
      <c r="M46" s="35">
        <v>54</v>
      </c>
      <c r="N46" s="35">
        <v>54</v>
      </c>
      <c r="O46" s="35">
        <v>5</v>
      </c>
      <c r="P46" s="14">
        <f t="shared" si="3"/>
        <v>161</v>
      </c>
      <c r="Q46" s="14" t="s">
        <v>30</v>
      </c>
      <c r="R46" s="14">
        <v>109487</v>
      </c>
      <c r="S46" s="14" t="s">
        <v>31</v>
      </c>
      <c r="T46" s="16" t="s">
        <v>169</v>
      </c>
      <c r="U46" s="16"/>
      <c r="V46" s="16">
        <v>1009934</v>
      </c>
      <c r="W46" s="16" t="s">
        <v>10207</v>
      </c>
      <c r="X46" s="16"/>
    </row>
    <row r="47" spans="1:24">
      <c r="A47" s="15"/>
      <c r="B47" s="15"/>
      <c r="C47" s="15"/>
      <c r="D47" s="15"/>
      <c r="E47" s="24"/>
      <c r="F47" s="15"/>
      <c r="G47" s="37"/>
      <c r="H47" s="15"/>
      <c r="I47" s="15"/>
      <c r="J47" s="15"/>
      <c r="K47" s="15"/>
      <c r="L47" s="15"/>
      <c r="M47" s="15"/>
      <c r="N47" s="15"/>
      <c r="O47" s="15"/>
      <c r="P47" s="14"/>
      <c r="Q47" s="14"/>
      <c r="R47" s="14"/>
      <c r="S47" s="14"/>
      <c r="T47" s="16"/>
      <c r="U47" s="16"/>
      <c r="V47" s="16"/>
      <c r="W47" s="16"/>
      <c r="X47" s="16"/>
    </row>
    <row r="48" spans="1:24">
      <c r="A48" s="11" t="s">
        <v>19</v>
      </c>
      <c r="B48" s="7"/>
      <c r="C48" s="7"/>
      <c r="D48" s="7"/>
      <c r="E48" s="11"/>
      <c r="F48" s="7"/>
      <c r="G48" s="7"/>
      <c r="H48" s="11">
        <f>SUM(H45:H47)</f>
        <v>0</v>
      </c>
      <c r="I48" s="11">
        <f>SUM(I45:I47)</f>
        <v>0</v>
      </c>
      <c r="J48" s="11">
        <f>SUM(J45:J47)</f>
        <v>0</v>
      </c>
      <c r="K48" s="11">
        <f>SUM(K41:K47)</f>
        <v>597</v>
      </c>
      <c r="L48" s="11">
        <f>SUM(L41:L47)</f>
        <v>183</v>
      </c>
      <c r="M48" s="11">
        <f>SUM(M41:M47)</f>
        <v>127</v>
      </c>
      <c r="N48" s="11">
        <f>SUM(N45:N47)</f>
        <v>54</v>
      </c>
      <c r="O48" s="11">
        <f>SUM(O45:O47)</f>
        <v>5</v>
      </c>
      <c r="P48" s="11">
        <f>SUM(P41:P47)</f>
        <v>966</v>
      </c>
      <c r="Q48" s="12"/>
      <c r="R48" s="12"/>
      <c r="S48" s="12"/>
      <c r="T48" s="12"/>
      <c r="U48" s="12"/>
      <c r="V48" s="12"/>
      <c r="W48" s="12"/>
      <c r="X48" s="12"/>
    </row>
    <row r="49" spans="1:24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35</v>
      </c>
      <c r="B51" s="239" t="s">
        <v>9996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 t="s">
        <v>9852</v>
      </c>
      <c r="B52" s="1564" t="s">
        <v>7194</v>
      </c>
      <c r="C52" s="1564"/>
      <c r="D52" s="242"/>
      <c r="E52" s="41" t="s">
        <v>8995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469</v>
      </c>
      <c r="B53" s="626" t="s">
        <v>10092</v>
      </c>
      <c r="C53" s="4"/>
      <c r="D53" s="242"/>
      <c r="E53" s="4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 ht="15" customHeight="1">
      <c r="A54" s="5" t="s">
        <v>42</v>
      </c>
      <c r="B54" s="1569" t="s">
        <v>10209</v>
      </c>
      <c r="C54" s="1569"/>
      <c r="D54" s="1"/>
      <c r="E54" s="1"/>
    </row>
    <row r="55" spans="1:24">
      <c r="A55" s="5" t="s">
        <v>42</v>
      </c>
      <c r="B55" s="1772"/>
      <c r="C55" s="1772"/>
    </row>
    <row r="56" spans="1:24">
      <c r="A56" s="5" t="s">
        <v>43</v>
      </c>
      <c r="B56" s="1772"/>
      <c r="C56" s="1772"/>
      <c r="D56" s="1"/>
      <c r="E56" s="1"/>
    </row>
    <row r="57" spans="1:24">
      <c r="A57" s="5" t="s">
        <v>44</v>
      </c>
      <c r="B57" s="1809">
        <v>0.625</v>
      </c>
      <c r="C57" s="1772"/>
      <c r="D57" s="1"/>
      <c r="E57" s="1"/>
    </row>
    <row r="59" spans="1:24" ht="23.25" customHeight="1">
      <c r="A59" s="1559" t="s">
        <v>155</v>
      </c>
      <c r="B59" s="1559"/>
      <c r="C59" s="1559"/>
      <c r="D59" s="1559"/>
      <c r="E59" s="1559"/>
      <c r="F59" s="1559"/>
      <c r="G59" s="7"/>
      <c r="H59" s="1559" t="s">
        <v>9878</v>
      </c>
      <c r="I59" s="1559"/>
      <c r="J59" s="1559"/>
      <c r="K59" s="1559"/>
      <c r="L59" s="1559"/>
      <c r="M59" s="1559"/>
      <c r="N59" s="1559"/>
      <c r="O59" s="1559"/>
      <c r="P59" s="1559"/>
      <c r="Q59" s="1741" t="s">
        <v>10210</v>
      </c>
      <c r="R59" s="1742"/>
      <c r="S59" s="1742"/>
      <c r="T59" s="1742"/>
      <c r="U59" s="1742"/>
      <c r="V59" s="1742"/>
      <c r="W59" s="1742"/>
      <c r="X59" s="1742"/>
    </row>
    <row r="60" spans="1:24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33" t="s">
        <v>10</v>
      </c>
      <c r="H60" s="9" t="s">
        <v>11</v>
      </c>
      <c r="I60" s="9" t="s">
        <v>12</v>
      </c>
      <c r="J60" s="9" t="s">
        <v>13</v>
      </c>
      <c r="K60" s="9" t="s">
        <v>14</v>
      </c>
      <c r="L60" s="9" t="s">
        <v>15</v>
      </c>
      <c r="M60" s="9" t="s">
        <v>16</v>
      </c>
      <c r="N60" s="9" t="s">
        <v>17</v>
      </c>
      <c r="O60" s="10" t="s">
        <v>18</v>
      </c>
      <c r="P60" s="8" t="s">
        <v>19</v>
      </c>
      <c r="Q60" s="8" t="s">
        <v>20</v>
      </c>
      <c r="R60" s="8" t="s">
        <v>9</v>
      </c>
      <c r="S60" s="8" t="s">
        <v>21</v>
      </c>
      <c r="T60" s="8" t="s">
        <v>24</v>
      </c>
      <c r="U60" s="8" t="s">
        <v>25</v>
      </c>
      <c r="V60" s="8" t="s">
        <v>26</v>
      </c>
      <c r="W60" s="8" t="s">
        <v>27</v>
      </c>
      <c r="X60" s="8" t="s">
        <v>28</v>
      </c>
    </row>
    <row r="61" spans="1:24">
      <c r="A61" s="15" t="s">
        <v>105</v>
      </c>
      <c r="B61" s="690" t="s">
        <v>78</v>
      </c>
      <c r="C61" s="35" t="s">
        <v>10211</v>
      </c>
      <c r="D61" s="15" t="s">
        <v>521</v>
      </c>
      <c r="E61" s="24">
        <v>45672.597222222219</v>
      </c>
      <c r="F61" s="15">
        <v>15.3</v>
      </c>
      <c r="G61" s="37"/>
      <c r="H61" s="15"/>
      <c r="I61" s="15"/>
      <c r="J61" s="15"/>
      <c r="K61" s="15"/>
      <c r="L61" s="35">
        <v>107</v>
      </c>
      <c r="M61" s="35">
        <v>54</v>
      </c>
      <c r="N61" s="15"/>
      <c r="O61" s="15"/>
      <c r="P61" s="14">
        <f t="shared" ref="P61:P67" si="4">SUM(H61:O61)</f>
        <v>161</v>
      </c>
      <c r="Q61" s="17" t="s">
        <v>32</v>
      </c>
      <c r="R61" s="14">
        <v>109449</v>
      </c>
      <c r="S61" s="23" t="s">
        <v>33</v>
      </c>
      <c r="T61" s="16" t="s">
        <v>10041</v>
      </c>
      <c r="U61" s="16" t="s">
        <v>90</v>
      </c>
      <c r="V61" s="16">
        <v>1009923</v>
      </c>
      <c r="W61" s="16"/>
      <c r="X61" s="16"/>
    </row>
    <row r="62" spans="1:24">
      <c r="A62" s="15" t="s">
        <v>105</v>
      </c>
      <c r="B62" s="690" t="s">
        <v>78</v>
      </c>
      <c r="C62" s="35" t="s">
        <v>10212</v>
      </c>
      <c r="D62" s="15" t="s">
        <v>521</v>
      </c>
      <c r="E62" s="24">
        <v>45672.597222222219</v>
      </c>
      <c r="F62" s="15">
        <v>15.3</v>
      </c>
      <c r="G62" s="37"/>
      <c r="H62" s="15"/>
      <c r="I62" s="15"/>
      <c r="J62" s="15"/>
      <c r="K62" s="15"/>
      <c r="L62" s="35">
        <v>107</v>
      </c>
      <c r="M62" s="35">
        <v>54</v>
      </c>
      <c r="N62" s="15"/>
      <c r="O62" s="15"/>
      <c r="P62" s="14">
        <f t="shared" si="4"/>
        <v>161</v>
      </c>
      <c r="Q62" s="17" t="s">
        <v>32</v>
      </c>
      <c r="R62" s="14">
        <v>109450</v>
      </c>
      <c r="S62" s="23" t="s">
        <v>33</v>
      </c>
      <c r="T62" s="16" t="s">
        <v>10041</v>
      </c>
      <c r="U62" s="16" t="s">
        <v>90</v>
      </c>
      <c r="V62" s="16">
        <v>1009924</v>
      </c>
      <c r="W62" s="16"/>
      <c r="X62" s="16"/>
    </row>
    <row r="63" spans="1:24" ht="15.75" customHeight="1">
      <c r="A63" s="15" t="s">
        <v>86</v>
      </c>
      <c r="B63" s="690" t="s">
        <v>4816</v>
      </c>
      <c r="C63" s="35" t="s">
        <v>10213</v>
      </c>
      <c r="D63" s="15" t="s">
        <v>5381</v>
      </c>
      <c r="E63" s="24">
        <v>45672.600694444445</v>
      </c>
      <c r="F63" s="15">
        <v>16.3</v>
      </c>
      <c r="G63" s="37"/>
      <c r="H63" s="15"/>
      <c r="I63" s="15"/>
      <c r="J63" s="15"/>
      <c r="K63" s="15"/>
      <c r="L63" s="35">
        <v>161</v>
      </c>
      <c r="M63" s="15"/>
      <c r="N63" s="15"/>
      <c r="O63" s="15"/>
      <c r="P63" s="14">
        <f t="shared" si="4"/>
        <v>161</v>
      </c>
      <c r="Q63" s="17" t="s">
        <v>32</v>
      </c>
      <c r="R63" s="14">
        <v>109453</v>
      </c>
      <c r="S63" s="23" t="s">
        <v>33</v>
      </c>
      <c r="T63" s="16" t="s">
        <v>10041</v>
      </c>
      <c r="U63" s="16" t="s">
        <v>90</v>
      </c>
      <c r="V63" s="16">
        <v>1009925</v>
      </c>
      <c r="W63" s="232" t="s">
        <v>10214</v>
      </c>
      <c r="X63" s="16"/>
    </row>
    <row r="64" spans="1:24">
      <c r="A64" s="15" t="s">
        <v>558</v>
      </c>
      <c r="B64" s="15" t="s">
        <v>92</v>
      </c>
      <c r="C64" s="35" t="s">
        <v>10215</v>
      </c>
      <c r="D64" s="15" t="s">
        <v>9970</v>
      </c>
      <c r="E64" s="24">
        <v>45673.125</v>
      </c>
      <c r="F64" s="15">
        <v>16.3</v>
      </c>
      <c r="G64" s="37"/>
      <c r="H64" s="15"/>
      <c r="I64" s="15"/>
      <c r="J64" s="15"/>
      <c r="K64" s="15"/>
      <c r="L64" s="35">
        <v>80</v>
      </c>
      <c r="M64" s="35">
        <v>81</v>
      </c>
      <c r="N64" s="15"/>
      <c r="O64" s="15"/>
      <c r="P64" s="14">
        <f t="shared" si="4"/>
        <v>161</v>
      </c>
      <c r="Q64" s="17" t="s">
        <v>32</v>
      </c>
      <c r="R64" s="14">
        <v>109454</v>
      </c>
      <c r="S64" s="23" t="s">
        <v>33</v>
      </c>
      <c r="T64" s="16" t="s">
        <v>10041</v>
      </c>
      <c r="U64" s="16" t="s">
        <v>90</v>
      </c>
      <c r="V64" s="16">
        <v>1009926</v>
      </c>
      <c r="W64" s="16"/>
      <c r="X64" s="16"/>
    </row>
    <row r="65" spans="1:24">
      <c r="A65" s="15" t="s">
        <v>228</v>
      </c>
      <c r="B65" s="15" t="s">
        <v>92</v>
      </c>
      <c r="C65" s="35" t="s">
        <v>10216</v>
      </c>
      <c r="D65" s="15" t="s">
        <v>9970</v>
      </c>
      <c r="E65" s="24">
        <v>45673.125</v>
      </c>
      <c r="F65" s="15">
        <v>16.3</v>
      </c>
      <c r="G65" s="37"/>
      <c r="H65" s="15"/>
      <c r="I65" s="15"/>
      <c r="J65" s="15"/>
      <c r="K65" s="35">
        <v>161</v>
      </c>
      <c r="L65" s="15"/>
      <c r="M65" s="15"/>
      <c r="N65" s="15"/>
      <c r="O65" s="15"/>
      <c r="P65" s="14">
        <f t="shared" si="4"/>
        <v>161</v>
      </c>
      <c r="Q65" s="17" t="s">
        <v>32</v>
      </c>
      <c r="R65" s="14">
        <v>109455</v>
      </c>
      <c r="S65" s="23" t="s">
        <v>33</v>
      </c>
      <c r="T65" s="16" t="s">
        <v>10041</v>
      </c>
      <c r="U65" s="16" t="s">
        <v>90</v>
      </c>
      <c r="V65" s="16">
        <v>1009927</v>
      </c>
      <c r="W65" s="16"/>
      <c r="X65" s="16"/>
    </row>
    <row r="66" spans="1:24">
      <c r="A66" s="15" t="s">
        <v>111</v>
      </c>
      <c r="B66" s="15" t="s">
        <v>65</v>
      </c>
      <c r="C66" s="35" t="s">
        <v>10217</v>
      </c>
      <c r="D66" s="15" t="s">
        <v>7594</v>
      </c>
      <c r="E66" s="24">
        <v>45672.71875</v>
      </c>
      <c r="F66" s="15">
        <v>19</v>
      </c>
      <c r="G66" s="37"/>
      <c r="H66" s="15"/>
      <c r="I66" s="15"/>
      <c r="J66" s="15"/>
      <c r="K66" s="15"/>
      <c r="L66" s="35">
        <v>161</v>
      </c>
      <c r="M66" s="15"/>
      <c r="N66" s="15"/>
      <c r="O66" s="15"/>
      <c r="P66" s="14">
        <f t="shared" si="4"/>
        <v>161</v>
      </c>
      <c r="Q66" s="14" t="s">
        <v>30</v>
      </c>
      <c r="R66" s="14">
        <v>109460</v>
      </c>
      <c r="S66" s="23" t="s">
        <v>33</v>
      </c>
      <c r="T66" s="16" t="s">
        <v>10041</v>
      </c>
      <c r="U66" s="16" t="s">
        <v>90</v>
      </c>
      <c r="V66" s="16">
        <v>1009928</v>
      </c>
      <c r="W66" s="16"/>
      <c r="X66" s="16"/>
    </row>
    <row r="67" spans="1:24">
      <c r="A67" s="15"/>
      <c r="B67" s="15"/>
      <c r="C67" s="15"/>
      <c r="D67" s="15"/>
      <c r="E67" s="15"/>
      <c r="F67" s="15"/>
      <c r="G67" s="37"/>
      <c r="H67" s="15"/>
      <c r="I67" s="15"/>
      <c r="J67" s="15"/>
      <c r="K67" s="15"/>
      <c r="L67" s="15"/>
      <c r="M67" s="15"/>
      <c r="N67" s="15"/>
      <c r="O67" s="15"/>
      <c r="P67" s="14">
        <f t="shared" si="4"/>
        <v>0</v>
      </c>
      <c r="Q67" s="14"/>
      <c r="R67" s="14"/>
      <c r="S67" s="14"/>
      <c r="T67" s="16"/>
      <c r="U67" s="16"/>
      <c r="V67" s="16"/>
      <c r="W67" s="16"/>
      <c r="X67" s="16"/>
    </row>
    <row r="68" spans="1:24">
      <c r="A68" s="11" t="s">
        <v>19</v>
      </c>
      <c r="B68" s="7"/>
      <c r="C68" s="7"/>
      <c r="D68" s="7"/>
      <c r="E68" s="11"/>
      <c r="F68" s="7"/>
      <c r="G68" s="7"/>
      <c r="H68" s="11">
        <f t="shared" ref="H68:P68" si="5">SUM(H61:H67)</f>
        <v>0</v>
      </c>
      <c r="I68" s="11">
        <f t="shared" si="5"/>
        <v>0</v>
      </c>
      <c r="J68" s="11">
        <f t="shared" si="5"/>
        <v>0</v>
      </c>
      <c r="K68" s="11">
        <f t="shared" si="5"/>
        <v>161</v>
      </c>
      <c r="L68" s="11">
        <f t="shared" si="5"/>
        <v>616</v>
      </c>
      <c r="M68" s="11">
        <f t="shared" si="5"/>
        <v>189</v>
      </c>
      <c r="N68" s="11">
        <f t="shared" si="5"/>
        <v>0</v>
      </c>
      <c r="O68" s="11">
        <f t="shared" si="5"/>
        <v>0</v>
      </c>
      <c r="P68" s="11">
        <f t="shared" si="5"/>
        <v>966</v>
      </c>
      <c r="Q68" s="12"/>
      <c r="R68" s="12"/>
      <c r="S68" s="12"/>
      <c r="T68" s="12"/>
      <c r="U68" s="12"/>
      <c r="V68" s="12"/>
      <c r="W68" s="12"/>
      <c r="X68" s="12"/>
    </row>
    <row r="69" spans="1:24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166" t="s">
        <v>34</v>
      </c>
      <c r="B70" s="1562"/>
      <c r="C70" s="1562"/>
      <c r="D70" s="1562"/>
      <c r="E70" s="1"/>
      <c r="F70" s="1"/>
      <c r="G70" s="1"/>
      <c r="H70" s="1"/>
      <c r="I70" s="1"/>
      <c r="J70" s="1563"/>
      <c r="K70" s="1563"/>
      <c r="L70" s="156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166" t="s">
        <v>35</v>
      </c>
      <c r="B71" s="239" t="s">
        <v>10145</v>
      </c>
      <c r="C71" s="239">
        <v>91815089</v>
      </c>
      <c r="D71" s="24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4"/>
      <c r="B72" s="1564"/>
      <c r="C72" s="1564"/>
      <c r="D72" s="242"/>
      <c r="E72" s="41" t="s">
        <v>8995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1856" t="s">
        <v>10218</v>
      </c>
      <c r="B73" s="1856"/>
      <c r="C73" s="1856"/>
      <c r="D73" s="242"/>
      <c r="E73" s="4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5" t="s">
        <v>42</v>
      </c>
      <c r="B74" s="1772"/>
      <c r="C74" s="1772"/>
      <c r="D74" s="1"/>
      <c r="E74" s="1"/>
    </row>
    <row r="75" spans="1:24">
      <c r="A75" s="5" t="s">
        <v>42</v>
      </c>
      <c r="B75" s="1772"/>
      <c r="C75" s="1772"/>
    </row>
    <row r="76" spans="1:24">
      <c r="A76" s="5" t="s">
        <v>43</v>
      </c>
      <c r="B76" s="1772"/>
      <c r="C76" s="1772"/>
      <c r="D76" s="1"/>
      <c r="E76" s="1"/>
    </row>
    <row r="77" spans="1:24">
      <c r="A77" s="5" t="s">
        <v>44</v>
      </c>
      <c r="B77" s="1772"/>
      <c r="C77" s="1772"/>
      <c r="D77" s="1"/>
      <c r="E77" s="1"/>
    </row>
    <row r="79" spans="1:24" ht="23.25" customHeight="1">
      <c r="A79" s="1559" t="s">
        <v>83</v>
      </c>
      <c r="B79" s="1559"/>
      <c r="C79" s="1559"/>
      <c r="D79" s="1559"/>
      <c r="E79" s="1559"/>
      <c r="F79" s="1559"/>
      <c r="G79" s="7"/>
      <c r="H79" s="1559" t="s">
        <v>9878</v>
      </c>
      <c r="I79" s="1559"/>
      <c r="J79" s="1559"/>
      <c r="K79" s="1559"/>
      <c r="L79" s="1559"/>
      <c r="M79" s="1559"/>
      <c r="N79" s="1559"/>
      <c r="O79" s="1559"/>
      <c r="P79" s="1559"/>
      <c r="Q79" s="1741" t="s">
        <v>10210</v>
      </c>
      <c r="R79" s="1742"/>
      <c r="S79" s="1742"/>
      <c r="T79" s="1742"/>
      <c r="U79" s="1742"/>
      <c r="V79" s="1742"/>
      <c r="W79" s="1742"/>
      <c r="X79" s="1742"/>
    </row>
    <row r="80" spans="1:24" ht="26.25">
      <c r="A80" s="8" t="s">
        <v>3</v>
      </c>
      <c r="B80" s="8" t="s">
        <v>4</v>
      </c>
      <c r="C80" s="8" t="s">
        <v>5</v>
      </c>
      <c r="D80" s="8" t="s">
        <v>6</v>
      </c>
      <c r="E80" s="8" t="s">
        <v>7</v>
      </c>
      <c r="F80" s="8" t="s">
        <v>8</v>
      </c>
      <c r="G80" s="33" t="s">
        <v>10</v>
      </c>
      <c r="H80" s="9" t="s">
        <v>11</v>
      </c>
      <c r="I80" s="9" t="s">
        <v>12</v>
      </c>
      <c r="J80" s="9" t="s">
        <v>13</v>
      </c>
      <c r="K80" s="9" t="s">
        <v>14</v>
      </c>
      <c r="L80" s="9" t="s">
        <v>15</v>
      </c>
      <c r="M80" s="9" t="s">
        <v>16</v>
      </c>
      <c r="N80" s="9" t="s">
        <v>17</v>
      </c>
      <c r="O80" s="10" t="s">
        <v>18</v>
      </c>
      <c r="P80" s="8" t="s">
        <v>19</v>
      </c>
      <c r="Q80" s="8" t="s">
        <v>20</v>
      </c>
      <c r="R80" s="8" t="s">
        <v>9</v>
      </c>
      <c r="S80" s="8" t="s">
        <v>21</v>
      </c>
      <c r="T80" s="8" t="s">
        <v>24</v>
      </c>
      <c r="U80" s="8" t="s">
        <v>25</v>
      </c>
      <c r="V80" s="8" t="s">
        <v>26</v>
      </c>
      <c r="W80" s="8" t="s">
        <v>27</v>
      </c>
      <c r="X80" s="8" t="s">
        <v>28</v>
      </c>
    </row>
    <row r="81" spans="1:24">
      <c r="A81" s="15" t="s">
        <v>152</v>
      </c>
      <c r="B81" s="690" t="s">
        <v>78</v>
      </c>
      <c r="C81" s="35" t="s">
        <v>10219</v>
      </c>
      <c r="D81" s="15" t="s">
        <v>9884</v>
      </c>
      <c r="E81" s="24">
        <v>45673.083333333336</v>
      </c>
      <c r="F81" s="15">
        <v>15.3</v>
      </c>
      <c r="G81" s="37" t="s">
        <v>1275</v>
      </c>
      <c r="H81" s="15"/>
      <c r="I81" s="15"/>
      <c r="J81" s="15"/>
      <c r="K81" s="35">
        <v>161</v>
      </c>
      <c r="L81" s="15"/>
      <c r="M81" s="15"/>
      <c r="N81" s="15"/>
      <c r="O81" s="15"/>
      <c r="P81" s="14">
        <f t="shared" ref="P81:P86" si="6">SUM(H81:O81)</f>
        <v>161</v>
      </c>
      <c r="Q81" s="17" t="s">
        <v>32</v>
      </c>
      <c r="R81" s="14">
        <v>109461</v>
      </c>
      <c r="S81" s="23" t="s">
        <v>33</v>
      </c>
      <c r="T81" s="16" t="s">
        <v>10041</v>
      </c>
      <c r="U81" s="16" t="s">
        <v>90</v>
      </c>
      <c r="V81" s="16">
        <v>1009936</v>
      </c>
      <c r="W81" s="16"/>
      <c r="X81" s="16"/>
    </row>
    <row r="82" spans="1:24">
      <c r="A82" s="15" t="s">
        <v>152</v>
      </c>
      <c r="B82" s="690" t="s">
        <v>78</v>
      </c>
      <c r="C82" s="35" t="s">
        <v>10220</v>
      </c>
      <c r="D82" s="15" t="s">
        <v>9884</v>
      </c>
      <c r="E82" s="24">
        <v>45673.083333333336</v>
      </c>
      <c r="F82" s="15">
        <v>15.3</v>
      </c>
      <c r="G82" s="37" t="s">
        <v>1275</v>
      </c>
      <c r="H82" s="15"/>
      <c r="I82" s="15"/>
      <c r="J82" s="15"/>
      <c r="K82" s="35">
        <v>161</v>
      </c>
      <c r="L82" s="15"/>
      <c r="M82" s="15"/>
      <c r="N82" s="15"/>
      <c r="O82" s="15"/>
      <c r="P82" s="14">
        <f t="shared" si="6"/>
        <v>161</v>
      </c>
      <c r="Q82" s="17" t="s">
        <v>32</v>
      </c>
      <c r="R82" s="14">
        <v>109464</v>
      </c>
      <c r="S82" s="23" t="s">
        <v>33</v>
      </c>
      <c r="T82" s="16" t="s">
        <v>10041</v>
      </c>
      <c r="U82" s="16" t="s">
        <v>90</v>
      </c>
      <c r="V82" s="16">
        <v>1009937</v>
      </c>
      <c r="W82" s="16"/>
      <c r="X82" s="16"/>
    </row>
    <row r="83" spans="1:24">
      <c r="A83" s="15" t="s">
        <v>6303</v>
      </c>
      <c r="B83" s="15" t="s">
        <v>92</v>
      </c>
      <c r="C83" s="35" t="s">
        <v>10221</v>
      </c>
      <c r="D83" s="15" t="s">
        <v>9970</v>
      </c>
      <c r="E83" s="24">
        <v>45673.125</v>
      </c>
      <c r="F83" s="15">
        <v>16.3</v>
      </c>
      <c r="G83" s="37" t="s">
        <v>1275</v>
      </c>
      <c r="H83" s="15"/>
      <c r="I83" s="15"/>
      <c r="J83" s="15"/>
      <c r="K83" s="15"/>
      <c r="L83" s="272">
        <v>161</v>
      </c>
      <c r="M83" s="15"/>
      <c r="N83" s="15"/>
      <c r="O83" s="15"/>
      <c r="P83" s="14">
        <f t="shared" si="6"/>
        <v>161</v>
      </c>
      <c r="Q83" s="17" t="s">
        <v>32</v>
      </c>
      <c r="R83" s="14">
        <v>109465</v>
      </c>
      <c r="S83" s="23" t="s">
        <v>33</v>
      </c>
      <c r="T83" s="16" t="s">
        <v>10041</v>
      </c>
      <c r="U83" s="16" t="s">
        <v>90</v>
      </c>
      <c r="V83" s="16">
        <v>1009938</v>
      </c>
      <c r="W83" s="16"/>
      <c r="X83" s="16"/>
    </row>
    <row r="84" spans="1:24">
      <c r="A84" s="15" t="s">
        <v>1141</v>
      </c>
      <c r="B84" s="15" t="s">
        <v>92</v>
      </c>
      <c r="C84" s="35" t="s">
        <v>10222</v>
      </c>
      <c r="D84" s="15" t="s">
        <v>9970</v>
      </c>
      <c r="E84" s="24">
        <v>45673.125</v>
      </c>
      <c r="F84" s="15">
        <v>16.3</v>
      </c>
      <c r="G84" s="37" t="s">
        <v>1275</v>
      </c>
      <c r="H84" s="15"/>
      <c r="I84" s="15"/>
      <c r="J84" s="15"/>
      <c r="K84" s="15"/>
      <c r="L84" s="15">
        <v>161</v>
      </c>
      <c r="M84" s="15"/>
      <c r="N84" s="15"/>
      <c r="O84" s="15"/>
      <c r="P84" s="14">
        <f t="shared" si="6"/>
        <v>161</v>
      </c>
      <c r="Q84" s="17" t="s">
        <v>32</v>
      </c>
      <c r="R84" s="14">
        <v>109488</v>
      </c>
      <c r="S84" s="23" t="s">
        <v>33</v>
      </c>
      <c r="T84" s="16" t="s">
        <v>10041</v>
      </c>
      <c r="U84" s="16" t="s">
        <v>90</v>
      </c>
      <c r="V84" s="16">
        <v>1009939</v>
      </c>
      <c r="W84" s="16"/>
      <c r="X84" s="16"/>
    </row>
    <row r="85" spans="1:24">
      <c r="A85" s="15" t="s">
        <v>111</v>
      </c>
      <c r="B85" s="15" t="s">
        <v>65</v>
      </c>
      <c r="C85" s="35" t="s">
        <v>10223</v>
      </c>
      <c r="D85" s="15" t="s">
        <v>7594</v>
      </c>
      <c r="E85" s="24">
        <v>45672.71875</v>
      </c>
      <c r="F85" s="15">
        <v>19</v>
      </c>
      <c r="G85" s="37" t="s">
        <v>1275</v>
      </c>
      <c r="H85" s="15"/>
      <c r="I85" s="15"/>
      <c r="J85" s="15"/>
      <c r="K85" s="15"/>
      <c r="L85" s="15">
        <v>161</v>
      </c>
      <c r="M85" s="15"/>
      <c r="N85" s="15"/>
      <c r="O85" s="15"/>
      <c r="P85" s="14">
        <f t="shared" si="6"/>
        <v>161</v>
      </c>
      <c r="Q85" s="14" t="s">
        <v>30</v>
      </c>
      <c r="R85" s="14">
        <v>109466</v>
      </c>
      <c r="S85" s="23" t="s">
        <v>33</v>
      </c>
      <c r="T85" s="16" t="s">
        <v>10041</v>
      </c>
      <c r="U85" s="16" t="s">
        <v>90</v>
      </c>
      <c r="V85" s="16">
        <v>1009941</v>
      </c>
      <c r="W85" s="16"/>
      <c r="X85" s="16"/>
    </row>
    <row r="86" spans="1:24">
      <c r="A86" s="15" t="s">
        <v>114</v>
      </c>
      <c r="B86" s="690" t="s">
        <v>78</v>
      </c>
      <c r="C86" s="35" t="s">
        <v>10224</v>
      </c>
      <c r="D86" s="15" t="s">
        <v>521</v>
      </c>
      <c r="E86" s="24">
        <v>45672.597222222219</v>
      </c>
      <c r="F86" s="15">
        <v>15.3</v>
      </c>
      <c r="G86" s="37" t="s">
        <v>1275</v>
      </c>
      <c r="H86" s="15"/>
      <c r="I86" s="15"/>
      <c r="J86" s="15"/>
      <c r="K86" s="15"/>
      <c r="L86" s="15">
        <v>107</v>
      </c>
      <c r="M86" s="15">
        <v>54</v>
      </c>
      <c r="N86" s="15"/>
      <c r="O86" s="15"/>
      <c r="P86" s="14">
        <f t="shared" si="6"/>
        <v>161</v>
      </c>
      <c r="Q86" s="17" t="s">
        <v>32</v>
      </c>
      <c r="R86" s="14">
        <v>109489</v>
      </c>
      <c r="S86" s="23" t="s">
        <v>33</v>
      </c>
      <c r="T86" s="16" t="s">
        <v>10041</v>
      </c>
      <c r="U86" s="16" t="s">
        <v>90</v>
      </c>
      <c r="V86" s="16">
        <v>1009942</v>
      </c>
      <c r="W86" s="16"/>
      <c r="X86" s="16"/>
    </row>
    <row r="87" spans="1:24">
      <c r="A87" s="15"/>
      <c r="B87" s="690"/>
      <c r="C87" s="15"/>
      <c r="D87" s="15"/>
      <c r="E87" s="24"/>
      <c r="F87" s="15"/>
      <c r="G87" s="37"/>
      <c r="H87" s="15"/>
      <c r="I87" s="15"/>
      <c r="J87" s="15"/>
      <c r="K87" s="15"/>
      <c r="L87" s="15"/>
      <c r="M87" s="15"/>
      <c r="N87" s="15"/>
      <c r="O87" s="15"/>
      <c r="P87" s="14"/>
      <c r="Q87" s="17"/>
      <c r="R87" s="14"/>
      <c r="S87" s="23"/>
      <c r="T87" s="16"/>
      <c r="U87" s="16"/>
      <c r="V87" s="16"/>
      <c r="W87" s="16"/>
      <c r="X87" s="16"/>
    </row>
    <row r="88" spans="1:24">
      <c r="A88" s="11" t="s">
        <v>19</v>
      </c>
      <c r="B88" s="7"/>
      <c r="C88" s="7"/>
      <c r="D88" s="7"/>
      <c r="E88" s="11"/>
      <c r="F88" s="7"/>
      <c r="G88" s="7"/>
      <c r="H88" s="11">
        <f t="shared" ref="H88:P88" si="7">SUM(H81:H86)</f>
        <v>0</v>
      </c>
      <c r="I88" s="11">
        <f t="shared" si="7"/>
        <v>0</v>
      </c>
      <c r="J88" s="11">
        <f t="shared" si="7"/>
        <v>0</v>
      </c>
      <c r="K88" s="11">
        <f t="shared" si="7"/>
        <v>322</v>
      </c>
      <c r="L88" s="11">
        <f t="shared" si="7"/>
        <v>590</v>
      </c>
      <c r="M88" s="11">
        <f t="shared" si="7"/>
        <v>54</v>
      </c>
      <c r="N88" s="11">
        <f t="shared" si="7"/>
        <v>0</v>
      </c>
      <c r="O88" s="11">
        <f t="shared" si="7"/>
        <v>0</v>
      </c>
      <c r="P88" s="11">
        <f t="shared" si="7"/>
        <v>966</v>
      </c>
      <c r="Q88" s="12"/>
      <c r="R88" s="12"/>
      <c r="S88" s="12"/>
      <c r="T88" s="12"/>
      <c r="U88" s="12"/>
      <c r="V88" s="12"/>
      <c r="W88" s="12"/>
      <c r="X88" s="12"/>
    </row>
    <row r="89" spans="1:24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>
      <c r="A90" s="166" t="s">
        <v>34</v>
      </c>
      <c r="B90" s="1562"/>
      <c r="C90" s="1562"/>
      <c r="D90" s="1562"/>
      <c r="E90" s="1"/>
      <c r="F90" s="1"/>
      <c r="G90" s="1"/>
      <c r="H90" s="1"/>
      <c r="I90" s="1"/>
      <c r="J90" s="1563"/>
      <c r="K90" s="1563"/>
      <c r="L90" s="1563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>
      <c r="A91" s="166" t="s">
        <v>35</v>
      </c>
      <c r="B91" s="239" t="s">
        <v>10145</v>
      </c>
      <c r="C91" s="239">
        <v>91815089</v>
      </c>
      <c r="D91" s="24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>
      <c r="A92" s="4"/>
      <c r="B92" s="1564"/>
      <c r="C92" s="1564"/>
      <c r="D92" s="242"/>
      <c r="E92" s="41" t="s">
        <v>8995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>
      <c r="A93" s="5" t="s">
        <v>42</v>
      </c>
      <c r="B93" s="1772"/>
      <c r="C93" s="1772"/>
      <c r="D93" s="1"/>
      <c r="E93" s="1"/>
    </row>
    <row r="94" spans="1:24">
      <c r="A94" s="5" t="s">
        <v>42</v>
      </c>
      <c r="B94" s="1772"/>
      <c r="C94" s="1772"/>
    </row>
    <row r="95" spans="1:24">
      <c r="A95" s="5" t="s">
        <v>43</v>
      </c>
      <c r="B95" s="1772"/>
      <c r="C95" s="1772"/>
      <c r="D95" s="1"/>
      <c r="E95" s="1"/>
    </row>
    <row r="96" spans="1:24">
      <c r="A96" s="5" t="s">
        <v>44</v>
      </c>
      <c r="B96" s="1772"/>
      <c r="C96" s="1772"/>
      <c r="D96" s="1"/>
      <c r="E96" s="1"/>
    </row>
    <row r="98" spans="1:24" ht="23.25" customHeight="1">
      <c r="A98" s="1559" t="s">
        <v>6283</v>
      </c>
      <c r="B98" s="1559"/>
      <c r="C98" s="1559"/>
      <c r="D98" s="1559"/>
      <c r="E98" s="1559"/>
      <c r="F98" s="1559"/>
      <c r="G98" s="7"/>
      <c r="H98" s="1559" t="s">
        <v>6284</v>
      </c>
      <c r="I98" s="1559"/>
      <c r="J98" s="1559"/>
      <c r="K98" s="1559"/>
      <c r="L98" s="1559"/>
      <c r="M98" s="1559"/>
      <c r="N98" s="1559"/>
      <c r="O98" s="1559"/>
      <c r="P98" s="1559"/>
      <c r="Q98" s="1741" t="s">
        <v>2</v>
      </c>
      <c r="R98" s="1742"/>
      <c r="S98" s="1742"/>
      <c r="T98" s="1742"/>
      <c r="U98" s="1742"/>
      <c r="V98" s="1742"/>
      <c r="W98" s="1742"/>
      <c r="X98" s="1742"/>
    </row>
    <row r="99" spans="1:24" ht="26.25">
      <c r="A99" s="8" t="s">
        <v>3</v>
      </c>
      <c r="B99" s="8" t="s">
        <v>4</v>
      </c>
      <c r="C99" s="8" t="s">
        <v>5</v>
      </c>
      <c r="D99" s="8" t="s">
        <v>6</v>
      </c>
      <c r="E99" s="8" t="s">
        <v>7</v>
      </c>
      <c r="F99" s="8" t="s">
        <v>8</v>
      </c>
      <c r="G99" s="33" t="s">
        <v>10</v>
      </c>
      <c r="H99" s="9" t="s">
        <v>11</v>
      </c>
      <c r="I99" s="9" t="s">
        <v>12</v>
      </c>
      <c r="J99" s="9" t="s">
        <v>13</v>
      </c>
      <c r="K99" s="9" t="s">
        <v>14</v>
      </c>
      <c r="L99" s="9" t="s">
        <v>15</v>
      </c>
      <c r="M99" s="9" t="s">
        <v>16</v>
      </c>
      <c r="N99" s="9" t="s">
        <v>17</v>
      </c>
      <c r="O99" s="10" t="s">
        <v>18</v>
      </c>
      <c r="P99" s="8" t="s">
        <v>19</v>
      </c>
      <c r="Q99" s="8" t="s">
        <v>20</v>
      </c>
      <c r="R99" s="8" t="s">
        <v>9</v>
      </c>
      <c r="S99" s="8" t="s">
        <v>21</v>
      </c>
      <c r="T99" s="8" t="s">
        <v>24</v>
      </c>
      <c r="U99" s="8" t="s">
        <v>25</v>
      </c>
      <c r="V99" s="8" t="s">
        <v>26</v>
      </c>
      <c r="W99" s="8" t="s">
        <v>27</v>
      </c>
      <c r="X99" s="8" t="s">
        <v>28</v>
      </c>
    </row>
    <row r="100" spans="1:24">
      <c r="A100" s="15"/>
      <c r="B100" s="15"/>
      <c r="C100" s="15"/>
      <c r="D100" s="15" t="s">
        <v>1373</v>
      </c>
      <c r="E100" s="15"/>
      <c r="F100" s="15"/>
      <c r="G100" s="37"/>
      <c r="H100" s="15"/>
      <c r="I100" s="15"/>
      <c r="J100" s="15"/>
      <c r="K100" s="15"/>
      <c r="L100" s="15"/>
      <c r="M100" s="15"/>
      <c r="N100" s="15"/>
      <c r="O100" s="15"/>
      <c r="P100" s="14">
        <f t="shared" ref="P100:P106" si="8">SUM(H100:O100)</f>
        <v>0</v>
      </c>
      <c r="Q100" s="17" t="s">
        <v>32</v>
      </c>
      <c r="R100" s="14"/>
      <c r="S100" s="14" t="s">
        <v>33</v>
      </c>
      <c r="T100" s="16"/>
      <c r="U100" s="16"/>
      <c r="V100" s="16"/>
      <c r="W100" s="16"/>
      <c r="X100" s="16"/>
    </row>
    <row r="101" spans="1:24">
      <c r="A101" s="15"/>
      <c r="B101" s="15"/>
      <c r="C101" s="15"/>
      <c r="D101" s="15"/>
      <c r="E101" s="15"/>
      <c r="F101" s="15"/>
      <c r="G101" s="37"/>
      <c r="H101" s="15"/>
      <c r="I101" s="15"/>
      <c r="J101" s="15"/>
      <c r="K101" s="15"/>
      <c r="L101" s="15"/>
      <c r="M101" s="15"/>
      <c r="N101" s="15"/>
      <c r="O101" s="15"/>
      <c r="P101" s="14">
        <f t="shared" si="8"/>
        <v>0</v>
      </c>
      <c r="Q101" s="17" t="s">
        <v>32</v>
      </c>
      <c r="R101" s="14"/>
      <c r="S101" s="14" t="s">
        <v>33</v>
      </c>
      <c r="T101" s="16"/>
      <c r="U101" s="16"/>
      <c r="V101" s="16"/>
      <c r="W101" s="16"/>
      <c r="X101" s="16"/>
    </row>
    <row r="102" spans="1:24">
      <c r="A102" s="15"/>
      <c r="B102" s="15"/>
      <c r="C102" s="15"/>
      <c r="D102" s="15"/>
      <c r="E102" s="15"/>
      <c r="F102" s="15"/>
      <c r="G102" s="37"/>
      <c r="H102" s="15"/>
      <c r="I102" s="15"/>
      <c r="J102" s="15"/>
      <c r="K102" s="15"/>
      <c r="L102" s="15"/>
      <c r="M102" s="15"/>
      <c r="N102" s="15"/>
      <c r="O102" s="15"/>
      <c r="P102" s="14">
        <f t="shared" si="8"/>
        <v>0</v>
      </c>
      <c r="Q102" s="14" t="s">
        <v>30</v>
      </c>
      <c r="R102" s="14"/>
      <c r="S102" s="23" t="s">
        <v>33</v>
      </c>
      <c r="T102" s="16"/>
      <c r="U102" s="16"/>
      <c r="V102" s="16"/>
      <c r="W102" s="16"/>
      <c r="X102" s="16"/>
    </row>
    <row r="103" spans="1:24">
      <c r="A103" s="15"/>
      <c r="B103" s="15"/>
      <c r="C103" s="15"/>
      <c r="D103" s="15"/>
      <c r="E103" s="15"/>
      <c r="F103" s="15"/>
      <c r="G103" s="37"/>
      <c r="H103" s="15"/>
      <c r="I103" s="15"/>
      <c r="J103" s="15"/>
      <c r="K103" s="15"/>
      <c r="L103" s="15"/>
      <c r="M103" s="15"/>
      <c r="N103" s="15"/>
      <c r="O103" s="15"/>
      <c r="P103" s="14">
        <f t="shared" si="8"/>
        <v>0</v>
      </c>
      <c r="Q103" s="14" t="s">
        <v>30</v>
      </c>
      <c r="R103" s="14"/>
      <c r="S103" s="14" t="s">
        <v>31</v>
      </c>
      <c r="T103" s="16"/>
      <c r="U103" s="16"/>
      <c r="V103" s="16"/>
      <c r="W103" s="16"/>
      <c r="X103" s="16"/>
    </row>
    <row r="104" spans="1:24">
      <c r="A104" s="15"/>
      <c r="B104" s="15"/>
      <c r="C104" s="15"/>
      <c r="D104" s="15"/>
      <c r="E104" s="15"/>
      <c r="F104" s="15"/>
      <c r="G104" s="37"/>
      <c r="H104" s="15"/>
      <c r="I104" s="15"/>
      <c r="J104" s="15"/>
      <c r="K104" s="15"/>
      <c r="L104" s="15"/>
      <c r="M104" s="15"/>
      <c r="N104" s="15"/>
      <c r="O104" s="15"/>
      <c r="P104" s="14">
        <f t="shared" si="8"/>
        <v>0</v>
      </c>
      <c r="Q104" s="14" t="s">
        <v>30</v>
      </c>
      <c r="R104" s="14"/>
      <c r="S104" s="14" t="s">
        <v>31</v>
      </c>
      <c r="T104" s="16"/>
      <c r="U104" s="16"/>
      <c r="V104" s="16"/>
      <c r="W104" s="16"/>
      <c r="X104" s="16"/>
    </row>
    <row r="105" spans="1:24">
      <c r="A105" s="15"/>
      <c r="B105" s="15"/>
      <c r="C105" s="15"/>
      <c r="D105" s="15"/>
      <c r="E105" s="15"/>
      <c r="F105" s="15"/>
      <c r="G105" s="37"/>
      <c r="H105" s="15"/>
      <c r="I105" s="15"/>
      <c r="J105" s="15"/>
      <c r="K105" s="15"/>
      <c r="L105" s="15"/>
      <c r="M105" s="15"/>
      <c r="N105" s="15"/>
      <c r="O105" s="15"/>
      <c r="P105" s="14">
        <f t="shared" si="8"/>
        <v>0</v>
      </c>
      <c r="Q105" s="14" t="s">
        <v>30</v>
      </c>
      <c r="R105" s="14"/>
      <c r="S105" s="14" t="s">
        <v>31</v>
      </c>
      <c r="T105" s="16"/>
      <c r="U105" s="16"/>
      <c r="V105" s="16"/>
      <c r="W105" s="16"/>
      <c r="X105" s="16"/>
    </row>
    <row r="106" spans="1:24">
      <c r="A106" s="15"/>
      <c r="B106" s="15"/>
      <c r="C106" s="15"/>
      <c r="D106" s="15"/>
      <c r="E106" s="15"/>
      <c r="F106" s="15"/>
      <c r="G106" s="37"/>
      <c r="H106" s="15"/>
      <c r="I106" s="15"/>
      <c r="J106" s="15"/>
      <c r="K106" s="15"/>
      <c r="L106" s="15"/>
      <c r="M106" s="15"/>
      <c r="N106" s="15"/>
      <c r="O106" s="15"/>
      <c r="P106" s="14">
        <f t="shared" si="8"/>
        <v>0</v>
      </c>
      <c r="Q106" s="14" t="s">
        <v>30</v>
      </c>
      <c r="R106" s="14"/>
      <c r="S106" s="14" t="s">
        <v>31</v>
      </c>
      <c r="T106" s="16"/>
      <c r="U106" s="16"/>
      <c r="V106" s="16"/>
      <c r="W106" s="16"/>
      <c r="X106" s="16"/>
    </row>
    <row r="107" spans="1:24">
      <c r="A107" s="11" t="s">
        <v>19</v>
      </c>
      <c r="B107" s="7"/>
      <c r="C107" s="7"/>
      <c r="D107" s="7"/>
      <c r="E107" s="11"/>
      <c r="F107" s="7"/>
      <c r="G107" s="7"/>
      <c r="H107" s="11">
        <f t="shared" ref="H107:P107" si="9">SUM(H100:H106)</f>
        <v>0</v>
      </c>
      <c r="I107" s="11">
        <f t="shared" si="9"/>
        <v>0</v>
      </c>
      <c r="J107" s="11">
        <f t="shared" si="9"/>
        <v>0</v>
      </c>
      <c r="K107" s="11">
        <f t="shared" si="9"/>
        <v>0</v>
      </c>
      <c r="L107" s="11">
        <f t="shared" si="9"/>
        <v>0</v>
      </c>
      <c r="M107" s="11">
        <f t="shared" si="9"/>
        <v>0</v>
      </c>
      <c r="N107" s="11">
        <f t="shared" si="9"/>
        <v>0</v>
      </c>
      <c r="O107" s="11">
        <f t="shared" si="9"/>
        <v>0</v>
      </c>
      <c r="P107" s="11">
        <f t="shared" si="9"/>
        <v>0</v>
      </c>
      <c r="Q107" s="12"/>
      <c r="R107" s="12"/>
      <c r="S107" s="12"/>
      <c r="T107" s="12"/>
      <c r="U107" s="12"/>
      <c r="V107" s="12"/>
      <c r="W107" s="12"/>
      <c r="X107" s="12"/>
    </row>
    <row r="108" spans="1:24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4">
      <c r="A109" s="166" t="s">
        <v>34</v>
      </c>
      <c r="B109" s="1562"/>
      <c r="C109" s="1562"/>
      <c r="D109" s="1562"/>
      <c r="E109" s="1"/>
      <c r="F109" s="1"/>
      <c r="G109" s="1"/>
      <c r="H109" s="1"/>
      <c r="I109" s="1"/>
      <c r="J109" s="1563"/>
      <c r="K109" s="1563"/>
      <c r="L109" s="156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4">
      <c r="A110" s="166" t="s">
        <v>35</v>
      </c>
      <c r="B110" s="239" t="s">
        <v>10145</v>
      </c>
      <c r="C110" s="239">
        <v>91815089</v>
      </c>
      <c r="D110" s="24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4">
      <c r="A111" s="4"/>
      <c r="B111" s="1564"/>
      <c r="C111" s="1564"/>
      <c r="D111" s="242"/>
      <c r="E111" s="41" t="s">
        <v>8995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4">
      <c r="A112" s="5" t="s">
        <v>42</v>
      </c>
      <c r="B112" s="1772"/>
      <c r="C112" s="1772"/>
      <c r="D112" s="1"/>
      <c r="E112" s="1"/>
    </row>
    <row r="113" spans="1:5">
      <c r="A113" s="5" t="s">
        <v>42</v>
      </c>
      <c r="B113" s="1772"/>
      <c r="C113" s="1772"/>
    </row>
    <row r="114" spans="1:5">
      <c r="A114" s="5" t="s">
        <v>43</v>
      </c>
      <c r="B114" s="1772"/>
      <c r="C114" s="1772"/>
      <c r="D114" s="1"/>
      <c r="E114" s="1"/>
    </row>
    <row r="115" spans="1:5">
      <c r="A115" s="5" t="s">
        <v>44</v>
      </c>
      <c r="B115" s="1772"/>
      <c r="C115" s="1772"/>
      <c r="D115" s="1"/>
      <c r="E115" s="1"/>
    </row>
  </sheetData>
  <mergeCells count="62">
    <mergeCell ref="B12:C12"/>
    <mergeCell ref="A1:F1"/>
    <mergeCell ref="H1:P1"/>
    <mergeCell ref="Q1:X1"/>
    <mergeCell ref="B10:D10"/>
    <mergeCell ref="J10:L10"/>
    <mergeCell ref="B14:C14"/>
    <mergeCell ref="B15:C15"/>
    <mergeCell ref="B16:C16"/>
    <mergeCell ref="B17:C17"/>
    <mergeCell ref="A19:F19"/>
    <mergeCell ref="B50:D50"/>
    <mergeCell ref="J50:L50"/>
    <mergeCell ref="Q19:X19"/>
    <mergeCell ref="B30:D30"/>
    <mergeCell ref="J30:L30"/>
    <mergeCell ref="B32:C32"/>
    <mergeCell ref="B34:C34"/>
    <mergeCell ref="B35:C35"/>
    <mergeCell ref="H19:P19"/>
    <mergeCell ref="B36:C36"/>
    <mergeCell ref="B37:C37"/>
    <mergeCell ref="A39:F39"/>
    <mergeCell ref="H39:P39"/>
    <mergeCell ref="Q39:X39"/>
    <mergeCell ref="E34:F34"/>
    <mergeCell ref="B52:C52"/>
    <mergeCell ref="B54:C54"/>
    <mergeCell ref="B55:C55"/>
    <mergeCell ref="B56:C56"/>
    <mergeCell ref="B57:C57"/>
    <mergeCell ref="H79:P79"/>
    <mergeCell ref="Q79:X79"/>
    <mergeCell ref="H59:P59"/>
    <mergeCell ref="Q59:X59"/>
    <mergeCell ref="B70:D70"/>
    <mergeCell ref="J70:L70"/>
    <mergeCell ref="B72:C72"/>
    <mergeCell ref="B74:C74"/>
    <mergeCell ref="A59:F59"/>
    <mergeCell ref="B75:C75"/>
    <mergeCell ref="B76:C76"/>
    <mergeCell ref="B77:C77"/>
    <mergeCell ref="A79:F79"/>
    <mergeCell ref="A73:C73"/>
    <mergeCell ref="B90:D90"/>
    <mergeCell ref="J90:L90"/>
    <mergeCell ref="B92:C92"/>
    <mergeCell ref="B93:C93"/>
    <mergeCell ref="B94:C94"/>
    <mergeCell ref="B96:C96"/>
    <mergeCell ref="B95:C95"/>
    <mergeCell ref="A98:F98"/>
    <mergeCell ref="H98:P98"/>
    <mergeCell ref="Q98:X98"/>
    <mergeCell ref="B114:C114"/>
    <mergeCell ref="B115:C115"/>
    <mergeCell ref="B109:D109"/>
    <mergeCell ref="J109:L109"/>
    <mergeCell ref="B111:C111"/>
    <mergeCell ref="B112:C112"/>
    <mergeCell ref="B113:C113"/>
  </mergeCells>
  <pageMargins left="0.7" right="0.7" top="0.75" bottom="0.75" header="0.3" footer="0.3"/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557F3-906D-4DF5-B44B-D0C06F0827B8}">
  <sheetPr>
    <tabColor theme="4" tint="0.59999389629810485"/>
  </sheetPr>
  <dimension ref="A1:AA69"/>
  <sheetViews>
    <sheetView workbookViewId="0">
      <selection activeCell="AA46" sqref="AA46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0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8.42578125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10225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105</v>
      </c>
      <c r="B3" s="676" t="s">
        <v>78</v>
      </c>
      <c r="C3" s="35" t="s">
        <v>10226</v>
      </c>
      <c r="D3" s="15" t="s">
        <v>932</v>
      </c>
      <c r="E3" s="24">
        <v>45669.052083333336</v>
      </c>
      <c r="F3" s="15">
        <v>10.3</v>
      </c>
      <c r="G3" s="37" t="s">
        <v>740</v>
      </c>
      <c r="H3" s="15"/>
      <c r="I3" s="15"/>
      <c r="J3" s="15"/>
      <c r="K3" s="35">
        <v>81</v>
      </c>
      <c r="L3" s="35">
        <v>80</v>
      </c>
      <c r="M3" s="15"/>
      <c r="N3" s="15"/>
      <c r="O3" s="15"/>
      <c r="P3" s="14">
        <f t="shared" ref="P3:P9" si="0">SUM(H3:O3)</f>
        <v>161</v>
      </c>
      <c r="Q3" s="17" t="s">
        <v>32</v>
      </c>
      <c r="R3" s="14">
        <v>109410</v>
      </c>
      <c r="S3" s="23" t="s">
        <v>33</v>
      </c>
      <c r="T3" s="16" t="s">
        <v>161</v>
      </c>
      <c r="U3" s="16" t="s">
        <v>90</v>
      </c>
      <c r="V3" s="16">
        <v>1009856</v>
      </c>
      <c r="W3" s="16" t="s">
        <v>10227</v>
      </c>
      <c r="X3" s="16" t="s">
        <v>9127</v>
      </c>
    </row>
    <row r="4" spans="1:24">
      <c r="A4" s="15" t="s">
        <v>114</v>
      </c>
      <c r="B4" s="676" t="s">
        <v>78</v>
      </c>
      <c r="C4" s="35" t="s">
        <v>10228</v>
      </c>
      <c r="D4" s="15" t="s">
        <v>99</v>
      </c>
      <c r="E4" s="24">
        <v>45669.315972222219</v>
      </c>
      <c r="F4" s="15">
        <v>10.8</v>
      </c>
      <c r="G4" s="37" t="s">
        <v>740</v>
      </c>
      <c r="H4" s="15"/>
      <c r="I4" s="15"/>
      <c r="J4" s="15"/>
      <c r="K4" s="35">
        <v>81</v>
      </c>
      <c r="L4" s="35">
        <v>80</v>
      </c>
      <c r="M4" s="15"/>
      <c r="N4" s="15"/>
      <c r="O4" s="15"/>
      <c r="P4" s="14">
        <f t="shared" si="0"/>
        <v>161</v>
      </c>
      <c r="Q4" s="17" t="s">
        <v>32</v>
      </c>
      <c r="R4" s="14">
        <v>109412</v>
      </c>
      <c r="S4" s="23" t="s">
        <v>33</v>
      </c>
      <c r="T4" s="16" t="s">
        <v>100</v>
      </c>
      <c r="U4" s="16" t="s">
        <v>90</v>
      </c>
      <c r="V4" s="16">
        <v>1009857</v>
      </c>
      <c r="W4" s="16" t="s">
        <v>10229</v>
      </c>
      <c r="X4" s="16" t="s">
        <v>9127</v>
      </c>
    </row>
    <row r="5" spans="1:24">
      <c r="A5" s="15" t="s">
        <v>152</v>
      </c>
      <c r="B5" s="676" t="s">
        <v>78</v>
      </c>
      <c r="C5" s="35" t="s">
        <v>10230</v>
      </c>
      <c r="D5" s="15" t="s">
        <v>99</v>
      </c>
      <c r="E5" s="24">
        <v>45669.315972222219</v>
      </c>
      <c r="F5" s="15">
        <v>10.8</v>
      </c>
      <c r="G5" s="37"/>
      <c r="H5" s="15"/>
      <c r="I5" s="15"/>
      <c r="J5" s="15"/>
      <c r="K5" s="35">
        <v>161</v>
      </c>
      <c r="L5" s="15"/>
      <c r="M5" s="15"/>
      <c r="N5" s="15"/>
      <c r="O5" s="15"/>
      <c r="P5" s="14">
        <f t="shared" si="0"/>
        <v>161</v>
      </c>
      <c r="Q5" s="17" t="s">
        <v>32</v>
      </c>
      <c r="R5" s="14">
        <v>109414</v>
      </c>
      <c r="S5" s="23" t="s">
        <v>33</v>
      </c>
      <c r="T5" s="16" t="s">
        <v>100</v>
      </c>
      <c r="U5" s="16" t="s">
        <v>90</v>
      </c>
      <c r="V5" s="16">
        <v>1009858</v>
      </c>
      <c r="W5" s="16" t="s">
        <v>10229</v>
      </c>
      <c r="X5" s="16" t="s">
        <v>9127</v>
      </c>
    </row>
    <row r="6" spans="1:24">
      <c r="A6" s="15" t="s">
        <v>152</v>
      </c>
      <c r="B6" s="676" t="s">
        <v>78</v>
      </c>
      <c r="C6" s="35" t="s">
        <v>10231</v>
      </c>
      <c r="D6" s="15" t="s">
        <v>99</v>
      </c>
      <c r="E6" s="24">
        <v>45669.315972222219</v>
      </c>
      <c r="F6" s="15">
        <v>10.8</v>
      </c>
      <c r="G6" s="37"/>
      <c r="H6" s="15"/>
      <c r="I6" s="15"/>
      <c r="J6" s="15"/>
      <c r="K6" s="35">
        <v>161</v>
      </c>
      <c r="L6" s="15"/>
      <c r="M6" s="15"/>
      <c r="N6" s="15"/>
      <c r="O6" s="15"/>
      <c r="P6" s="14">
        <f t="shared" si="0"/>
        <v>161</v>
      </c>
      <c r="Q6" s="17" t="s">
        <v>32</v>
      </c>
      <c r="R6" s="14">
        <v>109415</v>
      </c>
      <c r="S6" s="23" t="s">
        <v>33</v>
      </c>
      <c r="T6" s="16" t="s">
        <v>100</v>
      </c>
      <c r="U6" s="16" t="s">
        <v>90</v>
      </c>
      <c r="V6" s="16">
        <v>1009859</v>
      </c>
      <c r="W6" s="16" t="s">
        <v>10229</v>
      </c>
      <c r="X6" s="16" t="s">
        <v>9127</v>
      </c>
    </row>
    <row r="7" spans="1:24">
      <c r="A7" s="15" t="s">
        <v>111</v>
      </c>
      <c r="B7" s="15" t="s">
        <v>65</v>
      </c>
      <c r="C7" s="35" t="s">
        <v>10232</v>
      </c>
      <c r="D7" s="15" t="s">
        <v>64</v>
      </c>
      <c r="E7" s="24">
        <v>45668.513888888891</v>
      </c>
      <c r="F7" s="15">
        <v>14.8</v>
      </c>
      <c r="G7" s="37"/>
      <c r="H7" s="15"/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14" t="s">
        <v>30</v>
      </c>
      <c r="R7" s="14">
        <v>109416</v>
      </c>
      <c r="S7" s="23" t="s">
        <v>33</v>
      </c>
      <c r="T7" s="16" t="s">
        <v>169</v>
      </c>
      <c r="U7" s="16" t="s">
        <v>90</v>
      </c>
      <c r="V7" s="16">
        <v>1009860</v>
      </c>
      <c r="W7" s="16" t="s">
        <v>10233</v>
      </c>
      <c r="X7" s="16" t="s">
        <v>8468</v>
      </c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14"/>
      <c r="S8" s="14"/>
      <c r="T8" s="16"/>
      <c r="U8" s="16"/>
      <c r="V8" s="16"/>
      <c r="W8" s="16"/>
      <c r="X8" s="16"/>
    </row>
    <row r="9" spans="1:24">
      <c r="A9" s="15" t="s">
        <v>1141</v>
      </c>
      <c r="B9" s="15" t="s">
        <v>92</v>
      </c>
      <c r="C9" s="35" t="s">
        <v>10234</v>
      </c>
      <c r="D9" s="15" t="s">
        <v>159</v>
      </c>
      <c r="E9" s="24">
        <v>45669.041666666664</v>
      </c>
      <c r="F9" s="15">
        <v>10.3</v>
      </c>
      <c r="G9" s="37"/>
      <c r="H9" s="15"/>
      <c r="I9" s="15"/>
      <c r="J9" s="15"/>
      <c r="K9" s="35">
        <v>161</v>
      </c>
      <c r="L9" s="15"/>
      <c r="M9" s="15"/>
      <c r="N9" s="15"/>
      <c r="O9" s="15"/>
      <c r="P9" s="14">
        <f t="shared" si="0"/>
        <v>161</v>
      </c>
      <c r="Q9" s="17" t="s">
        <v>32</v>
      </c>
      <c r="R9" s="14">
        <v>109400</v>
      </c>
      <c r="S9" s="23" t="s">
        <v>33</v>
      </c>
      <c r="T9" s="16" t="s">
        <v>161</v>
      </c>
      <c r="U9" s="16" t="s">
        <v>90</v>
      </c>
      <c r="V9" s="16">
        <v>1009861</v>
      </c>
      <c r="W9" s="16" t="s">
        <v>10227</v>
      </c>
      <c r="X9" s="16" t="s">
        <v>8018</v>
      </c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645</v>
      </c>
      <c r="L10" s="11">
        <f t="shared" si="1"/>
        <v>321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35</v>
      </c>
      <c r="B13" s="239" t="s">
        <v>8468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161</v>
      </c>
      <c r="B14" s="1564" t="s">
        <v>9853</v>
      </c>
      <c r="C14" s="1564"/>
      <c r="D14" s="242" t="s">
        <v>10235</v>
      </c>
      <c r="E14" s="41" t="s">
        <v>10236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100</v>
      </c>
      <c r="B15" s="626" t="s">
        <v>10008</v>
      </c>
      <c r="C15" s="4"/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4" t="s">
        <v>169</v>
      </c>
      <c r="B16" s="626" t="s">
        <v>7193</v>
      </c>
      <c r="C16" s="4"/>
      <c r="D16" s="242"/>
      <c r="E16" s="4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15" customHeight="1">
      <c r="A17" s="5" t="s">
        <v>42</v>
      </c>
      <c r="B17" s="1772" t="s">
        <v>1599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42</v>
      </c>
      <c r="B18" s="1772"/>
      <c r="C18" s="177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15" customHeight="1">
      <c r="A19" s="5" t="s">
        <v>43</v>
      </c>
      <c r="B19" s="1772" t="s">
        <v>10237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5" t="s">
        <v>44</v>
      </c>
      <c r="B20" s="1809">
        <v>0.5</v>
      </c>
      <c r="C20" s="177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24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 ht="23.25" customHeight="1">
      <c r="A22" s="1559" t="s">
        <v>109</v>
      </c>
      <c r="B22" s="1559"/>
      <c r="C22" s="1559"/>
      <c r="D22" s="1559"/>
      <c r="E22" s="1559"/>
      <c r="F22" s="1559"/>
      <c r="G22" s="7"/>
      <c r="H22" s="1559" t="s">
        <v>10238</v>
      </c>
      <c r="I22" s="1559"/>
      <c r="J22" s="1559"/>
      <c r="K22" s="1559"/>
      <c r="L22" s="1559"/>
      <c r="M22" s="1559"/>
      <c r="N22" s="1559"/>
      <c r="O22" s="1559"/>
      <c r="P22" s="1559"/>
      <c r="Q22" s="1741" t="s">
        <v>2</v>
      </c>
      <c r="R22" s="1742"/>
      <c r="S22" s="1742"/>
      <c r="T22" s="1742"/>
      <c r="U22" s="1742"/>
      <c r="V22" s="1742"/>
      <c r="W22" s="1742"/>
      <c r="X22" s="1742"/>
    </row>
    <row r="23" spans="1:24" ht="26.25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9" t="s">
        <v>14</v>
      </c>
      <c r="L23" s="9" t="s">
        <v>15</v>
      </c>
      <c r="M23" s="9" t="s">
        <v>16</v>
      </c>
      <c r="N23" s="9" t="s">
        <v>17</v>
      </c>
      <c r="O23" s="10" t="s">
        <v>18</v>
      </c>
      <c r="P23" s="8" t="s">
        <v>19</v>
      </c>
      <c r="Q23" s="8" t="s">
        <v>20</v>
      </c>
      <c r="R23" s="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  <c r="X23" s="8" t="s">
        <v>28</v>
      </c>
    </row>
    <row r="24" spans="1:24">
      <c r="A24" s="15" t="s">
        <v>326</v>
      </c>
      <c r="B24" s="15" t="s">
        <v>69</v>
      </c>
      <c r="C24" s="35" t="s">
        <v>10239</v>
      </c>
      <c r="D24" s="15" t="s">
        <v>68</v>
      </c>
      <c r="E24" s="24">
        <v>45668.795138888891</v>
      </c>
      <c r="F24" s="15">
        <v>14.5</v>
      </c>
      <c r="G24" s="37" t="s">
        <v>740</v>
      </c>
      <c r="H24" s="15"/>
      <c r="I24" s="15"/>
      <c r="J24" s="15"/>
      <c r="K24" s="35">
        <v>81</v>
      </c>
      <c r="L24" s="35">
        <v>70</v>
      </c>
      <c r="M24" s="35">
        <v>10</v>
      </c>
      <c r="N24" s="15"/>
      <c r="O24" s="15"/>
      <c r="P24" s="14">
        <f t="shared" ref="P24:P29" si="2">SUM(H24:O24)</f>
        <v>161</v>
      </c>
      <c r="Q24" s="14" t="s">
        <v>30</v>
      </c>
      <c r="R24" s="14">
        <v>109401</v>
      </c>
      <c r="S24" s="14" t="s">
        <v>31</v>
      </c>
      <c r="T24" s="16" t="s">
        <v>169</v>
      </c>
      <c r="U24" s="16"/>
      <c r="V24" s="16">
        <v>1009863</v>
      </c>
      <c r="W24" s="16" t="s">
        <v>10229</v>
      </c>
      <c r="X24" s="16" t="s">
        <v>8018</v>
      </c>
    </row>
    <row r="25" spans="1:24">
      <c r="A25" s="15" t="s">
        <v>8837</v>
      </c>
      <c r="B25" s="15" t="s">
        <v>57</v>
      </c>
      <c r="C25" s="35" t="s">
        <v>10240</v>
      </c>
      <c r="D25" s="15" t="s">
        <v>4443</v>
      </c>
      <c r="E25" s="24">
        <v>45668.552083333336</v>
      </c>
      <c r="F25" s="15">
        <v>10.8</v>
      </c>
      <c r="G25" s="37"/>
      <c r="H25" s="15"/>
      <c r="I25" s="15"/>
      <c r="J25" s="35">
        <v>1</v>
      </c>
      <c r="K25" s="35">
        <v>126</v>
      </c>
      <c r="L25" s="15"/>
      <c r="M25" s="15"/>
      <c r="N25" s="15"/>
      <c r="O25" s="15"/>
      <c r="P25" s="14">
        <f t="shared" si="2"/>
        <v>127</v>
      </c>
      <c r="Q25" s="14" t="s">
        <v>30</v>
      </c>
      <c r="R25" s="14">
        <v>109402</v>
      </c>
      <c r="S25" s="14" t="s">
        <v>31</v>
      </c>
      <c r="T25" s="16" t="s">
        <v>169</v>
      </c>
      <c r="U25" s="16"/>
      <c r="V25" s="16">
        <v>1009864</v>
      </c>
      <c r="W25" s="16" t="s">
        <v>10227</v>
      </c>
      <c r="X25" s="16" t="s">
        <v>8018</v>
      </c>
    </row>
    <row r="26" spans="1:24">
      <c r="A26" s="15" t="s">
        <v>150</v>
      </c>
      <c r="B26" s="15" t="s">
        <v>57</v>
      </c>
      <c r="C26" s="35" t="s">
        <v>10241</v>
      </c>
      <c r="D26" s="15" t="s">
        <v>56</v>
      </c>
      <c r="E26" s="24">
        <v>45669.253472222219</v>
      </c>
      <c r="F26" s="15">
        <v>10.8</v>
      </c>
      <c r="G26" s="37"/>
      <c r="H26" s="15"/>
      <c r="I26" s="15"/>
      <c r="J26" s="35">
        <v>34</v>
      </c>
      <c r="K26" s="35">
        <v>136</v>
      </c>
      <c r="L26" s="15"/>
      <c r="M26" s="15"/>
      <c r="N26" s="15"/>
      <c r="O26" s="15"/>
      <c r="P26" s="14">
        <f t="shared" si="2"/>
        <v>170</v>
      </c>
      <c r="Q26" s="14" t="s">
        <v>30</v>
      </c>
      <c r="R26" s="14">
        <v>109403</v>
      </c>
      <c r="S26" s="14" t="s">
        <v>31</v>
      </c>
      <c r="T26" s="16" t="s">
        <v>169</v>
      </c>
      <c r="U26" s="16" t="s">
        <v>90</v>
      </c>
      <c r="V26" s="16">
        <v>1009865</v>
      </c>
      <c r="W26" s="16" t="s">
        <v>10229</v>
      </c>
      <c r="X26" s="16" t="s">
        <v>8018</v>
      </c>
    </row>
    <row r="27" spans="1:24">
      <c r="A27" s="15" t="s">
        <v>122</v>
      </c>
      <c r="B27" s="15" t="s">
        <v>62</v>
      </c>
      <c r="C27" s="35" t="s">
        <v>10242</v>
      </c>
      <c r="D27" s="15" t="s">
        <v>10243</v>
      </c>
      <c r="E27" s="24">
        <v>45668.767361111109</v>
      </c>
      <c r="F27" s="15">
        <v>13</v>
      </c>
      <c r="G27" s="37"/>
      <c r="H27" s="15"/>
      <c r="I27" s="15"/>
      <c r="J27" s="15"/>
      <c r="K27" s="35">
        <v>81</v>
      </c>
      <c r="L27" s="15"/>
      <c r="M27" s="15"/>
      <c r="N27" s="15"/>
      <c r="O27" s="15"/>
      <c r="P27" s="14">
        <f t="shared" si="2"/>
        <v>81</v>
      </c>
      <c r="Q27" s="14" t="s">
        <v>30</v>
      </c>
      <c r="R27" s="14">
        <v>109404</v>
      </c>
      <c r="S27" s="14" t="s">
        <v>31</v>
      </c>
      <c r="T27" s="16" t="s">
        <v>169</v>
      </c>
      <c r="U27" s="16"/>
      <c r="V27" s="16">
        <v>1009866</v>
      </c>
      <c r="W27" s="16" t="s">
        <v>10227</v>
      </c>
      <c r="X27" s="16" t="s">
        <v>8018</v>
      </c>
    </row>
    <row r="28" spans="1:24">
      <c r="A28" s="15" t="s">
        <v>142</v>
      </c>
      <c r="B28" s="15" t="s">
        <v>72</v>
      </c>
      <c r="C28" s="35" t="s">
        <v>10244</v>
      </c>
      <c r="D28" s="15" t="s">
        <v>71</v>
      </c>
      <c r="E28" s="24">
        <v>45669.711805555555</v>
      </c>
      <c r="F28" s="15">
        <v>14.5</v>
      </c>
      <c r="G28" s="37" t="s">
        <v>10245</v>
      </c>
      <c r="H28" s="15"/>
      <c r="I28" s="15"/>
      <c r="J28" s="15"/>
      <c r="K28" s="35">
        <v>54</v>
      </c>
      <c r="L28" s="35">
        <v>81</v>
      </c>
      <c r="M28" s="35">
        <v>26</v>
      </c>
      <c r="N28" s="15"/>
      <c r="O28" s="15"/>
      <c r="P28" s="14">
        <f t="shared" si="2"/>
        <v>161</v>
      </c>
      <c r="Q28" s="14" t="s">
        <v>30</v>
      </c>
      <c r="R28" s="14">
        <v>109405</v>
      </c>
      <c r="S28" s="14" t="s">
        <v>31</v>
      </c>
      <c r="T28" s="16" t="s">
        <v>169</v>
      </c>
      <c r="U28" s="16"/>
      <c r="V28" s="16">
        <v>1009867</v>
      </c>
      <c r="W28" s="16" t="s">
        <v>10246</v>
      </c>
      <c r="X28" s="16" t="s">
        <v>8018</v>
      </c>
    </row>
    <row r="29" spans="1:24">
      <c r="A29" s="15" t="s">
        <v>145</v>
      </c>
      <c r="B29" s="15" t="s">
        <v>57</v>
      </c>
      <c r="C29" s="35" t="s">
        <v>10247</v>
      </c>
      <c r="D29" s="15" t="s">
        <v>56</v>
      </c>
      <c r="E29" s="24">
        <v>45669.253472222219</v>
      </c>
      <c r="F29" s="15">
        <v>10.8</v>
      </c>
      <c r="G29" s="37"/>
      <c r="H29" s="15"/>
      <c r="I29" s="15"/>
      <c r="J29" s="35">
        <v>54</v>
      </c>
      <c r="K29" s="15"/>
      <c r="L29" s="15"/>
      <c r="M29" s="15"/>
      <c r="N29" s="15"/>
      <c r="O29" s="15"/>
      <c r="P29" s="14">
        <f t="shared" si="2"/>
        <v>54</v>
      </c>
      <c r="Q29" s="14" t="s">
        <v>30</v>
      </c>
      <c r="R29" s="14">
        <v>109407</v>
      </c>
      <c r="S29" s="14" t="s">
        <v>31</v>
      </c>
      <c r="T29" s="16" t="s">
        <v>169</v>
      </c>
      <c r="U29" s="16"/>
      <c r="V29" s="16">
        <v>1009868</v>
      </c>
      <c r="W29" s="16" t="s">
        <v>10229</v>
      </c>
      <c r="X29" s="16" t="s">
        <v>8018</v>
      </c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SUM(H24:H29)</f>
        <v>0</v>
      </c>
      <c r="I30" s="11">
        <f t="shared" si="3"/>
        <v>0</v>
      </c>
      <c r="J30" s="11">
        <f t="shared" si="3"/>
        <v>89</v>
      </c>
      <c r="K30" s="11">
        <f t="shared" si="3"/>
        <v>478</v>
      </c>
      <c r="L30" s="11">
        <f t="shared" si="3"/>
        <v>151</v>
      </c>
      <c r="M30" s="11">
        <f t="shared" si="3"/>
        <v>36</v>
      </c>
      <c r="N30" s="11">
        <f t="shared" si="3"/>
        <v>0</v>
      </c>
      <c r="O30" s="11">
        <f t="shared" si="3"/>
        <v>0</v>
      </c>
      <c r="P30" s="11">
        <f t="shared" si="3"/>
        <v>754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166" t="s">
        <v>35</v>
      </c>
      <c r="B33" s="239" t="s">
        <v>8468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169</v>
      </c>
      <c r="B34" s="1564"/>
      <c r="C34" s="1564"/>
      <c r="D34" s="242"/>
      <c r="E34" s="41" t="s">
        <v>10236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 ht="15" customHeight="1">
      <c r="A35" s="5" t="s">
        <v>42</v>
      </c>
      <c r="B35" s="1772" t="s">
        <v>7354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 ht="15" customHeight="1">
      <c r="A37" s="5" t="s">
        <v>43</v>
      </c>
      <c r="B37" s="1772" t="s">
        <v>10248</v>
      </c>
      <c r="C37" s="1772"/>
      <c r="D37" s="1"/>
      <c r="E37" s="1"/>
    </row>
    <row r="38" spans="1:24">
      <c r="A38" s="5" t="s">
        <v>44</v>
      </c>
      <c r="B38" s="1809">
        <v>0.625</v>
      </c>
      <c r="C38" s="1772"/>
      <c r="D38" s="1"/>
      <c r="E38" s="1"/>
    </row>
    <row r="41" spans="1:24" ht="23.25" customHeight="1">
      <c r="A41" s="1559" t="s">
        <v>128</v>
      </c>
      <c r="B41" s="1559"/>
      <c r="C41" s="1559"/>
      <c r="D41" s="1559"/>
      <c r="E41" s="1559"/>
      <c r="F41" s="1559"/>
      <c r="G41" s="7"/>
      <c r="H41" s="1559" t="s">
        <v>10249</v>
      </c>
      <c r="I41" s="1559"/>
      <c r="J41" s="1559"/>
      <c r="K41" s="1559"/>
      <c r="L41" s="1559"/>
      <c r="M41" s="1559"/>
      <c r="N41" s="1559"/>
      <c r="O41" s="1559"/>
      <c r="P41" s="1559"/>
      <c r="Q41" s="1741" t="s">
        <v>2</v>
      </c>
      <c r="R41" s="1742"/>
      <c r="S41" s="1742"/>
      <c r="T41" s="1742"/>
      <c r="U41" s="1742"/>
      <c r="V41" s="1742"/>
      <c r="W41" s="1742"/>
      <c r="X41" s="1742"/>
    </row>
    <row r="42" spans="1:24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15" t="s">
        <v>6143</v>
      </c>
      <c r="B43" s="15" t="s">
        <v>92</v>
      </c>
      <c r="C43" s="15" t="s">
        <v>10250</v>
      </c>
      <c r="D43" s="15" t="s">
        <v>94</v>
      </c>
      <c r="E43" s="24">
        <v>45669.597222222219</v>
      </c>
      <c r="F43" s="15">
        <v>10.3</v>
      </c>
      <c r="G43" s="37" t="s">
        <v>740</v>
      </c>
      <c r="H43" s="15"/>
      <c r="I43" s="15"/>
      <c r="J43" s="15"/>
      <c r="K43" s="15"/>
      <c r="L43" s="35">
        <v>161</v>
      </c>
      <c r="M43" s="15"/>
      <c r="N43" s="15"/>
      <c r="O43" s="15"/>
      <c r="P43" s="14">
        <f t="shared" ref="P43:P48" si="4">SUM(H43:O43)</f>
        <v>161</v>
      </c>
      <c r="Q43" s="17" t="s">
        <v>32</v>
      </c>
      <c r="R43" s="14">
        <v>109417</v>
      </c>
      <c r="S43" s="23" t="s">
        <v>33</v>
      </c>
      <c r="T43" s="16" t="s">
        <v>161</v>
      </c>
      <c r="U43" s="16" t="s">
        <v>90</v>
      </c>
      <c r="V43" s="16">
        <v>1009869</v>
      </c>
      <c r="W43" s="16" t="s">
        <v>10227</v>
      </c>
      <c r="X43" s="16" t="s">
        <v>8468</v>
      </c>
    </row>
    <row r="44" spans="1:24">
      <c r="A44" s="15" t="s">
        <v>86</v>
      </c>
      <c r="B44" s="15" t="s">
        <v>92</v>
      </c>
      <c r="C44" s="15" t="s">
        <v>10251</v>
      </c>
      <c r="D44" s="15" t="s">
        <v>159</v>
      </c>
      <c r="E44" s="24">
        <v>45669.041666666664</v>
      </c>
      <c r="F44" s="15">
        <v>10.3</v>
      </c>
      <c r="G44" s="37" t="s">
        <v>740</v>
      </c>
      <c r="H44" s="15"/>
      <c r="I44" s="15"/>
      <c r="J44" s="15"/>
      <c r="K44" s="15"/>
      <c r="L44" s="35">
        <v>151</v>
      </c>
      <c r="M44" s="35">
        <v>10</v>
      </c>
      <c r="N44" s="15"/>
      <c r="O44" s="15"/>
      <c r="P44" s="14">
        <f t="shared" si="4"/>
        <v>161</v>
      </c>
      <c r="Q44" s="17" t="s">
        <v>32</v>
      </c>
      <c r="R44" s="14">
        <v>109418</v>
      </c>
      <c r="S44" s="23" t="s">
        <v>33</v>
      </c>
      <c r="T44" s="16" t="s">
        <v>161</v>
      </c>
      <c r="U44" s="16" t="s">
        <v>90</v>
      </c>
      <c r="V44" s="16">
        <v>1009870</v>
      </c>
      <c r="W44" s="16" t="s">
        <v>10227</v>
      </c>
      <c r="X44" s="16" t="s">
        <v>8468</v>
      </c>
    </row>
    <row r="45" spans="1:24">
      <c r="A45" s="15" t="s">
        <v>152</v>
      </c>
      <c r="B45" s="15" t="s">
        <v>92</v>
      </c>
      <c r="C45" s="15" t="s">
        <v>10252</v>
      </c>
      <c r="D45" s="15" t="s">
        <v>159</v>
      </c>
      <c r="E45" s="24">
        <v>45669.041666666664</v>
      </c>
      <c r="F45" s="15">
        <v>10.3</v>
      </c>
      <c r="G45" s="37"/>
      <c r="H45" s="15"/>
      <c r="I45" s="15"/>
      <c r="J45" s="15"/>
      <c r="K45" s="35">
        <v>161</v>
      </c>
      <c r="L45" s="15"/>
      <c r="M45" s="15"/>
      <c r="N45" s="15"/>
      <c r="O45" s="15"/>
      <c r="P45" s="14">
        <f t="shared" si="4"/>
        <v>161</v>
      </c>
      <c r="Q45" s="17" t="s">
        <v>32</v>
      </c>
      <c r="R45" s="14">
        <v>109422</v>
      </c>
      <c r="S45" s="23" t="s">
        <v>33</v>
      </c>
      <c r="T45" s="16" t="s">
        <v>161</v>
      </c>
      <c r="U45" s="16" t="s">
        <v>90</v>
      </c>
      <c r="V45" s="16">
        <v>1009871</v>
      </c>
      <c r="W45" s="16" t="s">
        <v>10227</v>
      </c>
      <c r="X45" s="16" t="s">
        <v>9127</v>
      </c>
    </row>
    <row r="46" spans="1:24">
      <c r="A46" s="15" t="s">
        <v>152</v>
      </c>
      <c r="B46" s="15" t="s">
        <v>92</v>
      </c>
      <c r="C46" s="15" t="s">
        <v>10253</v>
      </c>
      <c r="D46" s="15" t="s">
        <v>159</v>
      </c>
      <c r="E46" s="24">
        <v>45669.041666666664</v>
      </c>
      <c r="F46" s="15">
        <v>10.3</v>
      </c>
      <c r="G46" s="37"/>
      <c r="H46" s="15"/>
      <c r="I46" s="15"/>
      <c r="J46" s="15"/>
      <c r="K46" s="35">
        <v>161</v>
      </c>
      <c r="L46" s="15"/>
      <c r="M46" s="15"/>
      <c r="N46" s="15"/>
      <c r="O46" s="15"/>
      <c r="P46" s="14">
        <f t="shared" si="4"/>
        <v>161</v>
      </c>
      <c r="Q46" s="17" t="s">
        <v>32</v>
      </c>
      <c r="R46" s="14">
        <v>109423</v>
      </c>
      <c r="S46" s="23" t="s">
        <v>33</v>
      </c>
      <c r="T46" s="16" t="s">
        <v>161</v>
      </c>
      <c r="U46" s="16" t="s">
        <v>90</v>
      </c>
      <c r="V46" s="16">
        <v>1009872</v>
      </c>
      <c r="W46" s="16" t="s">
        <v>10227</v>
      </c>
      <c r="X46" s="16" t="s">
        <v>9127</v>
      </c>
    </row>
    <row r="47" spans="1:24">
      <c r="A47" s="15" t="s">
        <v>119</v>
      </c>
      <c r="B47" s="15" t="s">
        <v>92</v>
      </c>
      <c r="C47" s="15" t="s">
        <v>10254</v>
      </c>
      <c r="D47" s="15" t="s">
        <v>159</v>
      </c>
      <c r="E47" s="24">
        <v>45669.041666666664</v>
      </c>
      <c r="F47" s="15">
        <v>10.3</v>
      </c>
      <c r="G47" s="37" t="s">
        <v>10245</v>
      </c>
      <c r="H47" s="15"/>
      <c r="I47" s="15"/>
      <c r="J47" s="15"/>
      <c r="K47" s="35">
        <v>54</v>
      </c>
      <c r="L47" s="35">
        <v>104</v>
      </c>
      <c r="M47" s="15">
        <v>3</v>
      </c>
      <c r="N47" s="15"/>
      <c r="O47" s="15"/>
      <c r="P47" s="14">
        <f t="shared" si="4"/>
        <v>161</v>
      </c>
      <c r="Q47" s="17" t="s">
        <v>32</v>
      </c>
      <c r="R47" s="14">
        <v>109408</v>
      </c>
      <c r="S47" s="23" t="s">
        <v>33</v>
      </c>
      <c r="T47" s="16" t="s">
        <v>161</v>
      </c>
      <c r="U47" s="16" t="s">
        <v>90</v>
      </c>
      <c r="V47" s="16">
        <v>1009873</v>
      </c>
      <c r="W47" s="16" t="s">
        <v>10227</v>
      </c>
      <c r="X47" s="16" t="s">
        <v>8018</v>
      </c>
    </row>
    <row r="48" spans="1:24">
      <c r="A48" s="15"/>
      <c r="B48" s="15"/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>
        <f t="shared" si="4"/>
        <v>0</v>
      </c>
      <c r="Q48" s="14"/>
      <c r="R48" s="14"/>
      <c r="S48" s="14"/>
      <c r="T48" s="16"/>
      <c r="U48" s="16"/>
      <c r="V48" s="16"/>
      <c r="W48" s="16"/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5">SUM(H43:H48)</f>
        <v>0</v>
      </c>
      <c r="I49" s="11">
        <f t="shared" si="5"/>
        <v>0</v>
      </c>
      <c r="J49" s="11">
        <f t="shared" si="5"/>
        <v>0</v>
      </c>
      <c r="K49" s="11">
        <f t="shared" si="5"/>
        <v>376</v>
      </c>
      <c r="L49" s="11">
        <f t="shared" si="5"/>
        <v>416</v>
      </c>
      <c r="M49" s="11">
        <f t="shared" si="5"/>
        <v>13</v>
      </c>
      <c r="N49" s="11">
        <f t="shared" si="5"/>
        <v>0</v>
      </c>
      <c r="O49" s="11">
        <f t="shared" si="5"/>
        <v>0</v>
      </c>
      <c r="P49" s="11">
        <f t="shared" si="5"/>
        <v>805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166" t="s">
        <v>35</v>
      </c>
      <c r="B52" s="239" t="s">
        <v>8468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161</v>
      </c>
      <c r="B53" s="1564"/>
      <c r="C53" s="1564"/>
      <c r="D53" s="242"/>
      <c r="E53" s="41" t="s">
        <v>10236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5" t="s">
        <v>42</v>
      </c>
      <c r="B54" s="1772" t="s">
        <v>8249</v>
      </c>
      <c r="C54" s="1772"/>
      <c r="D54" s="1"/>
      <c r="E54" s="1"/>
    </row>
    <row r="55" spans="1:24">
      <c r="A55" s="5" t="s">
        <v>42</v>
      </c>
      <c r="B55" s="1772"/>
      <c r="C55" s="1772"/>
    </row>
    <row r="56" spans="1:24">
      <c r="A56" s="5" t="s">
        <v>43</v>
      </c>
      <c r="B56" s="1772" t="s">
        <v>10153</v>
      </c>
      <c r="C56" s="1772"/>
      <c r="D56" s="1"/>
      <c r="E56" s="1"/>
    </row>
    <row r="57" spans="1:24">
      <c r="A57" s="5" t="s">
        <v>44</v>
      </c>
      <c r="B57" s="1809">
        <v>0.66666666666666663</v>
      </c>
      <c r="C57" s="1772"/>
      <c r="D57" s="1"/>
      <c r="E57" s="1"/>
    </row>
    <row r="69" spans="4:27">
      <c r="D69" s="15"/>
      <c r="E69" s="15"/>
      <c r="F69" s="15"/>
      <c r="G69" s="15"/>
      <c r="H69" s="24"/>
      <c r="I69" s="15"/>
      <c r="J69" s="37"/>
      <c r="K69" s="15"/>
      <c r="L69" s="15"/>
      <c r="M69" s="15"/>
      <c r="N69" s="15"/>
      <c r="O69" s="15"/>
      <c r="P69" s="15"/>
      <c r="Q69" s="15"/>
      <c r="R69" s="15"/>
      <c r="S69" s="14"/>
      <c r="T69" s="14"/>
      <c r="U69" s="14"/>
      <c r="V69" s="14"/>
      <c r="W69" s="16"/>
      <c r="X69" s="16"/>
      <c r="Y69" s="16"/>
      <c r="Z69" s="16"/>
      <c r="AA69" s="16"/>
    </row>
  </sheetData>
  <mergeCells count="30">
    <mergeCell ref="B14:C14"/>
    <mergeCell ref="A1:F1"/>
    <mergeCell ref="H1:P1"/>
    <mergeCell ref="Q1:X1"/>
    <mergeCell ref="B12:D12"/>
    <mergeCell ref="J12:L12"/>
    <mergeCell ref="B17:C17"/>
    <mergeCell ref="B18:C18"/>
    <mergeCell ref="B19:C19"/>
    <mergeCell ref="B20:C20"/>
    <mergeCell ref="A22:F22"/>
    <mergeCell ref="B51:D51"/>
    <mergeCell ref="J51:L51"/>
    <mergeCell ref="Q22:X22"/>
    <mergeCell ref="B32:D32"/>
    <mergeCell ref="J32:L32"/>
    <mergeCell ref="B34:C34"/>
    <mergeCell ref="B35:C35"/>
    <mergeCell ref="B36:C36"/>
    <mergeCell ref="H22:P22"/>
    <mergeCell ref="B37:C37"/>
    <mergeCell ref="B38:C38"/>
    <mergeCell ref="A41:F41"/>
    <mergeCell ref="H41:P41"/>
    <mergeCell ref="Q41:X41"/>
    <mergeCell ref="B53:C53"/>
    <mergeCell ref="B54:C54"/>
    <mergeCell ref="B55:C55"/>
    <mergeCell ref="B56:C56"/>
    <mergeCell ref="B57:C57"/>
  </mergeCells>
  <pageMargins left="0.7" right="0.7" top="0.75" bottom="0.75" header="0.3" footer="0.3"/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8EBB6-E13A-4CEA-884E-BD497455FE53}">
  <sheetPr>
    <tabColor theme="4" tint="0.59999389629810485"/>
  </sheetPr>
  <dimension ref="A1:AH82"/>
  <sheetViews>
    <sheetView topLeftCell="A47" workbookViewId="0">
      <selection activeCell="I14" sqref="I14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8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1.5703125" customWidth="1"/>
    <col min="25" max="25" width="18.1406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10225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152</v>
      </c>
      <c r="B3" s="676" t="s">
        <v>78</v>
      </c>
      <c r="C3" s="15" t="s">
        <v>10255</v>
      </c>
      <c r="D3" s="15" t="s">
        <v>88</v>
      </c>
      <c r="E3" s="24">
        <v>45666.166666666664</v>
      </c>
      <c r="F3" s="15">
        <v>10.3</v>
      </c>
      <c r="G3" s="37"/>
      <c r="H3" s="15"/>
      <c r="I3" s="15"/>
      <c r="J3" s="15"/>
      <c r="K3" s="35">
        <v>161</v>
      </c>
      <c r="L3" s="15"/>
      <c r="M3" s="15"/>
      <c r="N3" s="15"/>
      <c r="O3" s="15"/>
      <c r="P3" s="14">
        <f t="shared" ref="P3:P8" si="0">SUM(H3:O3)</f>
        <v>161</v>
      </c>
      <c r="Q3" s="17" t="s">
        <v>32</v>
      </c>
      <c r="R3" s="14">
        <v>109374</v>
      </c>
      <c r="S3" s="23" t="s">
        <v>33</v>
      </c>
      <c r="T3" s="16" t="s">
        <v>161</v>
      </c>
      <c r="U3" s="16" t="s">
        <v>90</v>
      </c>
      <c r="V3" s="16">
        <v>1009794</v>
      </c>
      <c r="W3" s="16" t="s">
        <v>5544</v>
      </c>
      <c r="X3" s="16" t="s">
        <v>9127</v>
      </c>
    </row>
    <row r="4" spans="1:24">
      <c r="A4" s="15" t="s">
        <v>114</v>
      </c>
      <c r="B4" s="676" t="s">
        <v>78</v>
      </c>
      <c r="C4" s="15" t="s">
        <v>10256</v>
      </c>
      <c r="D4" s="15" t="s">
        <v>88</v>
      </c>
      <c r="E4" s="24">
        <v>45666.166666666664</v>
      </c>
      <c r="F4" s="15">
        <v>10.3</v>
      </c>
      <c r="G4" s="37" t="s">
        <v>740</v>
      </c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7" t="s">
        <v>32</v>
      </c>
      <c r="R4" s="14">
        <v>109375</v>
      </c>
      <c r="S4" s="23" t="s">
        <v>33</v>
      </c>
      <c r="T4" s="16" t="s">
        <v>161</v>
      </c>
      <c r="U4" s="16" t="s">
        <v>90</v>
      </c>
      <c r="V4" s="16">
        <v>1009795</v>
      </c>
      <c r="W4" s="16" t="s">
        <v>5544</v>
      </c>
      <c r="X4" s="16" t="s">
        <v>9127</v>
      </c>
    </row>
    <row r="5" spans="1:24">
      <c r="A5" s="15" t="s">
        <v>2561</v>
      </c>
      <c r="B5" s="15" t="s">
        <v>92</v>
      </c>
      <c r="C5" s="15" t="s">
        <v>10257</v>
      </c>
      <c r="D5" s="15" t="s">
        <v>586</v>
      </c>
      <c r="E5" s="24">
        <v>45666.15625</v>
      </c>
      <c r="F5" s="15">
        <v>10.3</v>
      </c>
      <c r="G5" s="37"/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0"/>
        <v>161</v>
      </c>
      <c r="Q5" s="17" t="s">
        <v>32</v>
      </c>
      <c r="R5" s="14">
        <v>109345</v>
      </c>
      <c r="S5" s="23" t="s">
        <v>33</v>
      </c>
      <c r="T5" s="16" t="s">
        <v>161</v>
      </c>
      <c r="U5" s="16" t="s">
        <v>90</v>
      </c>
      <c r="V5" s="16">
        <v>1009796</v>
      </c>
      <c r="W5" s="16" t="s">
        <v>5544</v>
      </c>
      <c r="X5" s="16" t="s">
        <v>8468</v>
      </c>
    </row>
    <row r="6" spans="1:24">
      <c r="A6" s="15" t="s">
        <v>86</v>
      </c>
      <c r="B6" s="15" t="s">
        <v>92</v>
      </c>
      <c r="C6" s="15" t="s">
        <v>10258</v>
      </c>
      <c r="D6" s="15" t="s">
        <v>159</v>
      </c>
      <c r="E6" s="24">
        <v>45666.041666666664</v>
      </c>
      <c r="F6" s="15">
        <v>10.3</v>
      </c>
      <c r="G6" s="37"/>
      <c r="H6" s="15"/>
      <c r="I6" s="15"/>
      <c r="J6" s="15"/>
      <c r="K6" s="15"/>
      <c r="L6" s="35">
        <v>134</v>
      </c>
      <c r="M6" s="35">
        <v>27</v>
      </c>
      <c r="N6" s="15"/>
      <c r="O6" s="15"/>
      <c r="P6" s="14">
        <f t="shared" si="0"/>
        <v>161</v>
      </c>
      <c r="Q6" s="17" t="s">
        <v>32</v>
      </c>
      <c r="R6" s="14">
        <v>109346</v>
      </c>
      <c r="S6" s="23" t="s">
        <v>33</v>
      </c>
      <c r="T6" s="16" t="s">
        <v>161</v>
      </c>
      <c r="U6" s="16" t="s">
        <v>90</v>
      </c>
      <c r="V6" s="16">
        <v>1009797</v>
      </c>
      <c r="W6" s="16" t="s">
        <v>5544</v>
      </c>
      <c r="X6" s="16" t="s">
        <v>9127</v>
      </c>
    </row>
    <row r="7" spans="1:24">
      <c r="A7" s="15" t="s">
        <v>1141</v>
      </c>
      <c r="B7" s="15" t="s">
        <v>92</v>
      </c>
      <c r="C7" s="15" t="s">
        <v>10259</v>
      </c>
      <c r="D7" s="15" t="s">
        <v>159</v>
      </c>
      <c r="E7" s="24">
        <v>45666.041666666664</v>
      </c>
      <c r="F7" s="15">
        <v>10.3</v>
      </c>
      <c r="G7" s="37"/>
      <c r="H7" s="15"/>
      <c r="I7" s="15"/>
      <c r="J7" s="15"/>
      <c r="K7" s="15"/>
      <c r="L7" s="35">
        <v>134</v>
      </c>
      <c r="M7" s="35">
        <v>27</v>
      </c>
      <c r="N7" s="15"/>
      <c r="O7" s="15"/>
      <c r="P7" s="14">
        <f t="shared" si="0"/>
        <v>161</v>
      </c>
      <c r="Q7" s="17" t="s">
        <v>32</v>
      </c>
      <c r="R7" s="14">
        <v>109338</v>
      </c>
      <c r="S7" s="23" t="s">
        <v>33</v>
      </c>
      <c r="T7" s="16" t="s">
        <v>161</v>
      </c>
      <c r="U7" s="16" t="s">
        <v>90</v>
      </c>
      <c r="V7" s="16">
        <v>1009798</v>
      </c>
      <c r="W7" s="16" t="s">
        <v>5544</v>
      </c>
      <c r="X7" s="16" t="s">
        <v>8018</v>
      </c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14"/>
      <c r="S8" s="14"/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161</v>
      </c>
      <c r="L9" s="11">
        <f t="shared" si="1"/>
        <v>590</v>
      </c>
      <c r="M9" s="11">
        <f t="shared" si="1"/>
        <v>54</v>
      </c>
      <c r="N9" s="11">
        <f t="shared" si="1"/>
        <v>0</v>
      </c>
      <c r="O9" s="11">
        <f t="shared" si="1"/>
        <v>0</v>
      </c>
      <c r="P9" s="11">
        <f t="shared" si="1"/>
        <v>805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351" t="s">
        <v>65</v>
      </c>
      <c r="C10" s="351" t="s">
        <v>10260</v>
      </c>
      <c r="D10" s="351" t="s">
        <v>64</v>
      </c>
      <c r="E10" s="405">
        <v>45665.513888888891</v>
      </c>
      <c r="F10" s="351">
        <v>14.8</v>
      </c>
      <c r="G10" s="46"/>
      <c r="H10" s="351"/>
      <c r="I10" s="351"/>
      <c r="J10" s="351"/>
      <c r="K10" s="351"/>
      <c r="L10" s="351"/>
      <c r="M10" s="351"/>
      <c r="N10" s="351"/>
      <c r="O10" s="351"/>
      <c r="P10" s="352">
        <f>SUM(H10:O10)</f>
        <v>0</v>
      </c>
      <c r="Q10" s="352" t="s">
        <v>30</v>
      </c>
      <c r="R10" s="352"/>
      <c r="S10" s="353" t="s">
        <v>33</v>
      </c>
      <c r="T10" s="354" t="s">
        <v>169</v>
      </c>
      <c r="U10" s="354"/>
      <c r="V10" s="354"/>
      <c r="W10" s="354" t="s">
        <v>10261</v>
      </c>
      <c r="X10" s="354" t="s">
        <v>9127</v>
      </c>
    </row>
    <row r="11" spans="1:24">
      <c r="A11" s="24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35</v>
      </c>
      <c r="B13" s="239" t="s">
        <v>8468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161</v>
      </c>
      <c r="B14" s="1564"/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5003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845">
        <v>358400432178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809">
        <v>0.29166666666666669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10262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2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120</v>
      </c>
      <c r="B22" s="15" t="s">
        <v>92</v>
      </c>
      <c r="C22" s="35" t="s">
        <v>10263</v>
      </c>
      <c r="D22" s="15" t="s">
        <v>159</v>
      </c>
      <c r="E22" s="24">
        <v>45666.041666666664</v>
      </c>
      <c r="F22" s="15">
        <v>10.3</v>
      </c>
      <c r="G22" s="37"/>
      <c r="H22" s="15"/>
      <c r="I22" s="15"/>
      <c r="J22" s="15"/>
      <c r="K22" s="15"/>
      <c r="L22" s="35">
        <v>161</v>
      </c>
      <c r="M22" s="15"/>
      <c r="N22" s="15"/>
      <c r="O22" s="15"/>
      <c r="P22" s="14">
        <f t="shared" ref="P22:P28" si="2">SUM(H22:O22)</f>
        <v>161</v>
      </c>
      <c r="Q22" s="17" t="s">
        <v>32</v>
      </c>
      <c r="R22" s="14">
        <v>109339</v>
      </c>
      <c r="S22" s="23" t="s">
        <v>33</v>
      </c>
      <c r="T22" s="259" t="s">
        <v>161</v>
      </c>
      <c r="U22" s="16" t="s">
        <v>90</v>
      </c>
      <c r="V22" s="16">
        <v>1009807</v>
      </c>
      <c r="W22" s="16" t="s">
        <v>5544</v>
      </c>
      <c r="X22" s="16" t="s">
        <v>8018</v>
      </c>
    </row>
    <row r="23" spans="1:24">
      <c r="A23" s="15" t="s">
        <v>9828</v>
      </c>
      <c r="B23" s="15" t="s">
        <v>57</v>
      </c>
      <c r="C23" s="15" t="s">
        <v>10264</v>
      </c>
      <c r="D23" s="15" t="s">
        <v>4443</v>
      </c>
      <c r="E23" s="24">
        <v>45299.552083333336</v>
      </c>
      <c r="F23" s="15">
        <v>10.8</v>
      </c>
      <c r="G23" s="37"/>
      <c r="H23" s="15"/>
      <c r="I23" s="15"/>
      <c r="J23" s="35">
        <v>9</v>
      </c>
      <c r="K23" s="35">
        <v>99</v>
      </c>
      <c r="L23" s="15"/>
      <c r="M23" s="15"/>
      <c r="N23" s="15"/>
      <c r="O23" s="15"/>
      <c r="P23" s="14">
        <f t="shared" si="2"/>
        <v>108</v>
      </c>
      <c r="Q23" s="14" t="s">
        <v>30</v>
      </c>
      <c r="R23" s="14">
        <v>109340</v>
      </c>
      <c r="S23" s="14" t="s">
        <v>31</v>
      </c>
      <c r="T23" s="232" t="s">
        <v>169</v>
      </c>
      <c r="U23" s="16" t="s">
        <v>90</v>
      </c>
      <c r="V23" s="16">
        <v>1009808</v>
      </c>
      <c r="W23" s="16" t="s">
        <v>10265</v>
      </c>
      <c r="X23" s="16" t="s">
        <v>8018</v>
      </c>
    </row>
    <row r="24" spans="1:24">
      <c r="A24" s="15" t="s">
        <v>105</v>
      </c>
      <c r="B24" s="676" t="s">
        <v>78</v>
      </c>
      <c r="C24" s="35" t="s">
        <v>10266</v>
      </c>
      <c r="D24" s="15" t="s">
        <v>932</v>
      </c>
      <c r="E24" s="24">
        <v>45666.048611111109</v>
      </c>
      <c r="F24" s="15">
        <v>10.3</v>
      </c>
      <c r="G24" s="37" t="s">
        <v>740</v>
      </c>
      <c r="H24" s="15"/>
      <c r="I24" s="15"/>
      <c r="J24" s="15"/>
      <c r="K24" s="15"/>
      <c r="L24" s="35">
        <v>134</v>
      </c>
      <c r="M24" s="35">
        <v>27</v>
      </c>
      <c r="N24" s="15"/>
      <c r="O24" s="15"/>
      <c r="P24" s="14">
        <f t="shared" si="2"/>
        <v>161</v>
      </c>
      <c r="Q24" s="17" t="s">
        <v>32</v>
      </c>
      <c r="R24" s="14">
        <v>109371</v>
      </c>
      <c r="S24" s="23" t="s">
        <v>33</v>
      </c>
      <c r="T24" s="259" t="s">
        <v>161</v>
      </c>
      <c r="U24" s="16" t="s">
        <v>90</v>
      </c>
      <c r="V24" s="16">
        <v>1009809</v>
      </c>
      <c r="W24" s="16" t="s">
        <v>5544</v>
      </c>
      <c r="X24" s="16" t="s">
        <v>9127</v>
      </c>
    </row>
    <row r="25" spans="1:24">
      <c r="A25" s="15" t="s">
        <v>105</v>
      </c>
      <c r="B25" s="676" t="s">
        <v>78</v>
      </c>
      <c r="C25" s="35" t="s">
        <v>10267</v>
      </c>
      <c r="D25" s="15" t="s">
        <v>932</v>
      </c>
      <c r="E25" s="24">
        <v>45667.052083333336</v>
      </c>
      <c r="F25" s="15">
        <v>10.3</v>
      </c>
      <c r="G25" s="37" t="s">
        <v>740</v>
      </c>
      <c r="H25" s="15"/>
      <c r="I25" s="15"/>
      <c r="J25" s="15"/>
      <c r="K25" s="15"/>
      <c r="L25" s="35">
        <v>152</v>
      </c>
      <c r="M25" s="35">
        <v>9</v>
      </c>
      <c r="N25" s="15"/>
      <c r="O25" s="15"/>
      <c r="P25" s="14">
        <f t="shared" si="2"/>
        <v>161</v>
      </c>
      <c r="Q25" s="17" t="s">
        <v>32</v>
      </c>
      <c r="R25" s="14">
        <v>109372</v>
      </c>
      <c r="S25" s="23" t="s">
        <v>33</v>
      </c>
      <c r="T25" s="259" t="s">
        <v>161</v>
      </c>
      <c r="U25" s="16" t="s">
        <v>90</v>
      </c>
      <c r="V25" s="16">
        <v>1009810</v>
      </c>
      <c r="W25" s="16" t="s">
        <v>5518</v>
      </c>
      <c r="X25" s="16" t="s">
        <v>9127</v>
      </c>
    </row>
    <row r="26" spans="1:24">
      <c r="A26" s="15" t="s">
        <v>152</v>
      </c>
      <c r="B26" s="676" t="s">
        <v>78</v>
      </c>
      <c r="C26" s="15" t="s">
        <v>10268</v>
      </c>
      <c r="D26" s="15" t="s">
        <v>88</v>
      </c>
      <c r="E26" s="24">
        <v>45667.166666666664</v>
      </c>
      <c r="F26" s="15">
        <v>10.3</v>
      </c>
      <c r="G26" s="37"/>
      <c r="H26" s="15"/>
      <c r="I26" s="15"/>
      <c r="J26" s="15"/>
      <c r="K26" s="35">
        <v>161</v>
      </c>
      <c r="L26" s="15"/>
      <c r="M26" s="15"/>
      <c r="N26" s="15"/>
      <c r="O26" s="15"/>
      <c r="P26" s="14">
        <f t="shared" si="2"/>
        <v>161</v>
      </c>
      <c r="Q26" s="17" t="s">
        <v>32</v>
      </c>
      <c r="R26" s="14">
        <v>109373</v>
      </c>
      <c r="S26" s="23" t="s">
        <v>33</v>
      </c>
      <c r="T26" s="259" t="s">
        <v>161</v>
      </c>
      <c r="U26" s="16" t="s">
        <v>90</v>
      </c>
      <c r="V26" s="16">
        <v>1009811</v>
      </c>
      <c r="W26" s="16" t="s">
        <v>5518</v>
      </c>
      <c r="X26" s="16" t="s">
        <v>9127</v>
      </c>
    </row>
    <row r="27" spans="1:24">
      <c r="A27" s="15" t="s">
        <v>111</v>
      </c>
      <c r="B27" s="15" t="s">
        <v>65</v>
      </c>
      <c r="C27" s="35" t="s">
        <v>10269</v>
      </c>
      <c r="D27" s="15" t="s">
        <v>64</v>
      </c>
      <c r="E27" s="24">
        <v>45665.513888888891</v>
      </c>
      <c r="F27" s="15">
        <v>14.8</v>
      </c>
      <c r="G27" s="37"/>
      <c r="H27" s="15"/>
      <c r="I27" s="15"/>
      <c r="J27" s="15"/>
      <c r="K27" s="15"/>
      <c r="L27" s="35">
        <v>81</v>
      </c>
      <c r="M27" s="15"/>
      <c r="N27" s="15"/>
      <c r="O27" s="15"/>
      <c r="P27" s="14">
        <f t="shared" si="2"/>
        <v>81</v>
      </c>
      <c r="Q27" s="14" t="s">
        <v>30</v>
      </c>
      <c r="R27" s="14">
        <v>109347</v>
      </c>
      <c r="S27" s="23" t="s">
        <v>33</v>
      </c>
      <c r="T27" s="232" t="s">
        <v>169</v>
      </c>
      <c r="U27" s="16" t="s">
        <v>90</v>
      </c>
      <c r="V27" s="16">
        <v>1009812</v>
      </c>
      <c r="W27" s="16" t="s">
        <v>10261</v>
      </c>
      <c r="X27" s="16" t="s">
        <v>8468</v>
      </c>
    </row>
    <row r="28" spans="1:24">
      <c r="A28" s="15" t="s">
        <v>8538</v>
      </c>
      <c r="B28" s="15" t="s">
        <v>57</v>
      </c>
      <c r="C28" s="35" t="s">
        <v>10270</v>
      </c>
      <c r="D28" s="15" t="s">
        <v>56</v>
      </c>
      <c r="E28" s="24">
        <v>45300.253472222219</v>
      </c>
      <c r="F28" s="15">
        <v>10.8</v>
      </c>
      <c r="G28" s="37"/>
      <c r="H28" s="15"/>
      <c r="I28" s="15"/>
      <c r="J28" s="15"/>
      <c r="K28" s="35">
        <v>81</v>
      </c>
      <c r="L28" s="15"/>
      <c r="M28" s="15"/>
      <c r="N28" s="15"/>
      <c r="O28" s="15"/>
      <c r="P28" s="14">
        <f t="shared" si="2"/>
        <v>81</v>
      </c>
      <c r="Q28" s="14" t="s">
        <v>30</v>
      </c>
      <c r="R28" s="14">
        <v>109341</v>
      </c>
      <c r="S28" s="14" t="s">
        <v>31</v>
      </c>
      <c r="T28" s="232" t="s">
        <v>169</v>
      </c>
      <c r="U28" s="16" t="s">
        <v>90</v>
      </c>
      <c r="V28" s="16">
        <v>1009813</v>
      </c>
      <c r="W28" s="16" t="s">
        <v>10271</v>
      </c>
      <c r="X28" s="16" t="s">
        <v>8018</v>
      </c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9</v>
      </c>
      <c r="K29" s="11">
        <f t="shared" si="3"/>
        <v>341</v>
      </c>
      <c r="L29" s="11">
        <f t="shared" si="3"/>
        <v>528</v>
      </c>
      <c r="M29" s="11">
        <f t="shared" si="3"/>
        <v>36</v>
      </c>
      <c r="N29" s="11">
        <f t="shared" si="3"/>
        <v>0</v>
      </c>
      <c r="O29" s="11">
        <f t="shared" si="3"/>
        <v>0</v>
      </c>
      <c r="P29" s="11">
        <f t="shared" si="3"/>
        <v>914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166" t="s">
        <v>35</v>
      </c>
      <c r="B32" s="239" t="s">
        <v>8468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4">
      <c r="A33" s="4" t="s">
        <v>169</v>
      </c>
      <c r="B33" s="1564" t="s">
        <v>10272</v>
      </c>
      <c r="C33" s="1564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34" ht="26.25">
      <c r="A34" s="548" t="s">
        <v>161</v>
      </c>
      <c r="B34" s="548" t="s">
        <v>7193</v>
      </c>
      <c r="C34" s="548"/>
      <c r="D34" s="242"/>
      <c r="E34" s="4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34">
      <c r="A35" s="5" t="s">
        <v>42</v>
      </c>
      <c r="B35" s="1772" t="s">
        <v>1440</v>
      </c>
      <c r="C35" s="1772"/>
      <c r="D35" s="1"/>
      <c r="E35" s="1"/>
      <c r="K35" s="377"/>
      <c r="L35" s="377"/>
      <c r="M35" s="377"/>
      <c r="N35" s="377"/>
      <c r="O35" s="693"/>
      <c r="P35" s="377"/>
      <c r="Q35" s="37"/>
      <c r="R35" s="15"/>
      <c r="S35" s="15"/>
      <c r="T35" s="15"/>
      <c r="U35" s="15"/>
      <c r="V35" s="15"/>
      <c r="W35" s="15"/>
      <c r="X35" s="15"/>
      <c r="Y35" s="15"/>
      <c r="Z35" s="14"/>
      <c r="AA35" s="17"/>
      <c r="AB35" s="14"/>
      <c r="AC35" s="23"/>
      <c r="AD35" s="16"/>
      <c r="AE35" s="16"/>
      <c r="AF35" s="16"/>
      <c r="AG35" s="16"/>
      <c r="AH35" s="16"/>
    </row>
    <row r="36" spans="1:34">
      <c r="A36" s="5" t="s">
        <v>42</v>
      </c>
      <c r="B36" s="1772"/>
      <c r="C36" s="1772"/>
    </row>
    <row r="37" spans="1:34">
      <c r="A37" s="5" t="s">
        <v>43</v>
      </c>
      <c r="B37" s="1845">
        <v>358400321526</v>
      </c>
      <c r="C37" s="1772"/>
      <c r="D37" s="1"/>
      <c r="E37" s="1"/>
      <c r="K37" s="377"/>
      <c r="L37" s="377"/>
      <c r="M37" s="377"/>
      <c r="N37" s="377"/>
      <c r="O37" s="693"/>
      <c r="P37" s="377"/>
      <c r="Q37" s="37"/>
      <c r="R37" s="15"/>
      <c r="S37" s="15"/>
      <c r="T37" s="15"/>
      <c r="U37" s="15"/>
      <c r="V37" s="15"/>
      <c r="W37" s="15"/>
      <c r="X37" s="15"/>
      <c r="Y37" s="15"/>
      <c r="Z37" s="14"/>
      <c r="AA37" s="14"/>
      <c r="AB37" s="14"/>
      <c r="AC37" s="14"/>
      <c r="AD37" s="16"/>
      <c r="AE37" s="16"/>
      <c r="AF37" s="16"/>
      <c r="AG37" s="16"/>
      <c r="AH37" s="16"/>
    </row>
    <row r="38" spans="1:34">
      <c r="A38" s="5" t="s">
        <v>44</v>
      </c>
      <c r="B38" s="1809">
        <v>0.5</v>
      </c>
      <c r="C38" s="1772"/>
      <c r="D38" s="1"/>
      <c r="E38" s="1"/>
    </row>
    <row r="42" spans="1:34" ht="23.25" customHeight="1">
      <c r="A42" s="1559" t="s">
        <v>205</v>
      </c>
      <c r="B42" s="1559"/>
      <c r="C42" s="1559"/>
      <c r="D42" s="1559"/>
      <c r="E42" s="1559"/>
      <c r="F42" s="1559"/>
      <c r="G42" s="7"/>
      <c r="H42" s="1559" t="s">
        <v>10262</v>
      </c>
      <c r="I42" s="1559"/>
      <c r="J42" s="1559"/>
      <c r="K42" s="1559"/>
      <c r="L42" s="1559"/>
      <c r="M42" s="1559"/>
      <c r="N42" s="1559"/>
      <c r="O42" s="1559"/>
      <c r="P42" s="1559"/>
      <c r="Q42" s="1560" t="s">
        <v>2</v>
      </c>
      <c r="R42" s="1561"/>
      <c r="S42" s="1561"/>
      <c r="T42" s="1561"/>
      <c r="U42" s="1561"/>
      <c r="V42" s="1561"/>
      <c r="W42" s="1561"/>
      <c r="X42" s="1561"/>
    </row>
    <row r="43" spans="1:34" ht="26.25">
      <c r="A43" s="8" t="s">
        <v>3</v>
      </c>
      <c r="B43" s="8" t="s">
        <v>4</v>
      </c>
      <c r="C43" s="8" t="s">
        <v>5</v>
      </c>
      <c r="D43" s="8" t="s">
        <v>6</v>
      </c>
      <c r="E43" s="8" t="s">
        <v>7</v>
      </c>
      <c r="F43" s="8" t="s">
        <v>8</v>
      </c>
      <c r="G43" s="33" t="s">
        <v>10</v>
      </c>
      <c r="H43" s="9" t="s">
        <v>11</v>
      </c>
      <c r="I43" s="9" t="s">
        <v>12</v>
      </c>
      <c r="J43" s="9" t="s">
        <v>13</v>
      </c>
      <c r="K43" s="9" t="s">
        <v>14</v>
      </c>
      <c r="L43" s="9" t="s">
        <v>15</v>
      </c>
      <c r="M43" s="9" t="s">
        <v>16</v>
      </c>
      <c r="N43" s="9" t="s">
        <v>17</v>
      </c>
      <c r="O43" s="10" t="s">
        <v>18</v>
      </c>
      <c r="P43" s="8" t="s">
        <v>19</v>
      </c>
      <c r="Q43" s="8" t="s">
        <v>20</v>
      </c>
      <c r="R43" s="8" t="s">
        <v>9</v>
      </c>
      <c r="S43" s="8" t="s">
        <v>21</v>
      </c>
      <c r="T43" s="8" t="s">
        <v>24</v>
      </c>
      <c r="U43" s="8" t="s">
        <v>25</v>
      </c>
      <c r="V43" s="8" t="s">
        <v>26</v>
      </c>
      <c r="W43" s="8" t="s">
        <v>27</v>
      </c>
      <c r="X43" s="8" t="s">
        <v>28</v>
      </c>
    </row>
    <row r="44" spans="1:34">
      <c r="A44" s="15" t="s">
        <v>152</v>
      </c>
      <c r="B44" s="676" t="s">
        <v>78</v>
      </c>
      <c r="C44" s="35" t="s">
        <v>10273</v>
      </c>
      <c r="D44" s="15" t="s">
        <v>99</v>
      </c>
      <c r="E44" s="24">
        <v>45667.315972222219</v>
      </c>
      <c r="F44" s="15">
        <v>10.8</v>
      </c>
      <c r="G44" s="37"/>
      <c r="H44" s="15"/>
      <c r="I44" s="15"/>
      <c r="J44" s="15"/>
      <c r="K44" s="35">
        <v>161</v>
      </c>
      <c r="L44" s="15"/>
      <c r="M44" s="15"/>
      <c r="N44" s="15"/>
      <c r="O44" s="15"/>
      <c r="P44" s="14">
        <f t="shared" ref="P44:P49" si="4">SUM(H44:O44)</f>
        <v>161</v>
      </c>
      <c r="Q44" s="17" t="s">
        <v>32</v>
      </c>
      <c r="R44" s="14">
        <v>109376</v>
      </c>
      <c r="S44" s="23" t="s">
        <v>33</v>
      </c>
      <c r="T44" s="259" t="s">
        <v>100</v>
      </c>
      <c r="U44" s="16" t="s">
        <v>90</v>
      </c>
      <c r="V44" s="16">
        <v>1009801</v>
      </c>
      <c r="W44" s="16" t="s">
        <v>10274</v>
      </c>
      <c r="X44" s="16" t="s">
        <v>9127</v>
      </c>
    </row>
    <row r="45" spans="1:34">
      <c r="A45" s="15" t="s">
        <v>152</v>
      </c>
      <c r="B45" s="676" t="s">
        <v>78</v>
      </c>
      <c r="C45" s="35" t="s">
        <v>10275</v>
      </c>
      <c r="D45" s="15" t="s">
        <v>99</v>
      </c>
      <c r="E45" s="24">
        <v>45667.315972222219</v>
      </c>
      <c r="F45" s="15">
        <v>10.8</v>
      </c>
      <c r="G45" s="37"/>
      <c r="H45" s="15"/>
      <c r="I45" s="15"/>
      <c r="J45" s="15"/>
      <c r="K45" s="35">
        <v>161</v>
      </c>
      <c r="L45" s="15"/>
      <c r="M45" s="15"/>
      <c r="N45" s="15"/>
      <c r="O45" s="15"/>
      <c r="P45" s="14">
        <f t="shared" si="4"/>
        <v>161</v>
      </c>
      <c r="Q45" s="17" t="s">
        <v>32</v>
      </c>
      <c r="R45" s="14">
        <v>109377</v>
      </c>
      <c r="S45" s="23" t="s">
        <v>33</v>
      </c>
      <c r="T45" s="259" t="s">
        <v>100</v>
      </c>
      <c r="U45" s="16" t="s">
        <v>90</v>
      </c>
      <c r="V45" s="16">
        <v>1009802</v>
      </c>
      <c r="W45" s="16" t="s">
        <v>10274</v>
      </c>
      <c r="X45" s="16" t="s">
        <v>9127</v>
      </c>
    </row>
    <row r="46" spans="1:34">
      <c r="A46" s="15" t="s">
        <v>150</v>
      </c>
      <c r="B46" s="15" t="s">
        <v>57</v>
      </c>
      <c r="C46" s="35" t="s">
        <v>10276</v>
      </c>
      <c r="D46" s="15" t="s">
        <v>56</v>
      </c>
      <c r="E46" s="24">
        <v>45299.552083333336</v>
      </c>
      <c r="F46" s="15">
        <v>10.8</v>
      </c>
      <c r="G46" s="37"/>
      <c r="H46" s="15"/>
      <c r="I46" s="15"/>
      <c r="J46" s="35">
        <v>72</v>
      </c>
      <c r="K46" s="35">
        <v>175</v>
      </c>
      <c r="L46" s="15"/>
      <c r="M46" s="15"/>
      <c r="N46" s="15"/>
      <c r="O46" s="15"/>
      <c r="P46" s="14">
        <f t="shared" si="4"/>
        <v>247</v>
      </c>
      <c r="Q46" s="14" t="s">
        <v>30</v>
      </c>
      <c r="R46" s="14">
        <v>109349</v>
      </c>
      <c r="S46" s="14" t="s">
        <v>31</v>
      </c>
      <c r="T46" s="232" t="s">
        <v>169</v>
      </c>
      <c r="U46" s="16" t="s">
        <v>90</v>
      </c>
      <c r="V46" s="16">
        <v>1009803</v>
      </c>
      <c r="W46" s="16" t="s">
        <v>10265</v>
      </c>
      <c r="X46" s="16" t="s">
        <v>8018</v>
      </c>
    </row>
    <row r="47" spans="1:34">
      <c r="A47" s="15" t="s">
        <v>122</v>
      </c>
      <c r="B47" s="15" t="s">
        <v>62</v>
      </c>
      <c r="C47" s="35" t="s">
        <v>10277</v>
      </c>
      <c r="D47" s="15" t="s">
        <v>61</v>
      </c>
      <c r="E47" s="24">
        <v>45299.767361111109</v>
      </c>
      <c r="F47" s="15">
        <v>13</v>
      </c>
      <c r="G47" s="37"/>
      <c r="H47" s="15"/>
      <c r="I47" s="15"/>
      <c r="J47" s="15"/>
      <c r="K47" s="35">
        <v>81</v>
      </c>
      <c r="L47" s="15"/>
      <c r="M47" s="15"/>
      <c r="N47" s="15"/>
      <c r="O47" s="15"/>
      <c r="P47" s="14">
        <f t="shared" si="4"/>
        <v>81</v>
      </c>
      <c r="Q47" s="14" t="s">
        <v>30</v>
      </c>
      <c r="R47" s="14">
        <v>109342</v>
      </c>
      <c r="S47" s="14" t="s">
        <v>31</v>
      </c>
      <c r="T47" s="232" t="s">
        <v>169</v>
      </c>
      <c r="U47" s="16" t="s">
        <v>90</v>
      </c>
      <c r="V47" s="16">
        <v>1009804</v>
      </c>
      <c r="W47" s="16" t="s">
        <v>10265</v>
      </c>
      <c r="X47" s="16" t="s">
        <v>8018</v>
      </c>
    </row>
    <row r="48" spans="1:34">
      <c r="A48" s="15"/>
      <c r="B48" s="15" t="s">
        <v>2681</v>
      </c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>
        <f t="shared" si="4"/>
        <v>0</v>
      </c>
      <c r="Q48" s="14" t="s">
        <v>30</v>
      </c>
      <c r="R48" s="14"/>
      <c r="S48" s="14" t="s">
        <v>31</v>
      </c>
      <c r="T48" s="16"/>
      <c r="U48" s="16"/>
      <c r="V48" s="16"/>
      <c r="W48" s="16"/>
      <c r="X48" s="16" t="s">
        <v>9127</v>
      </c>
    </row>
    <row r="49" spans="1:24">
      <c r="A49" s="15"/>
      <c r="B49" s="15" t="s">
        <v>2681</v>
      </c>
      <c r="C49" s="15"/>
      <c r="D49" s="15"/>
      <c r="E49" s="15"/>
      <c r="F49" s="15"/>
      <c r="G49" s="37"/>
      <c r="H49" s="15"/>
      <c r="I49" s="15"/>
      <c r="J49" s="15"/>
      <c r="K49" s="15"/>
      <c r="L49" s="15"/>
      <c r="M49" s="15"/>
      <c r="N49" s="15"/>
      <c r="O49" s="15"/>
      <c r="P49" s="14">
        <f t="shared" si="4"/>
        <v>0</v>
      </c>
      <c r="Q49" s="14" t="s">
        <v>30</v>
      </c>
      <c r="R49" s="14"/>
      <c r="S49" s="14" t="s">
        <v>31</v>
      </c>
      <c r="T49" s="16"/>
      <c r="U49" s="16"/>
      <c r="V49" s="16"/>
      <c r="W49" s="16"/>
      <c r="X49" s="16" t="s">
        <v>9127</v>
      </c>
    </row>
    <row r="50" spans="1:24">
      <c r="A50" s="11" t="s">
        <v>19</v>
      </c>
      <c r="B50" s="7"/>
      <c r="C50" s="7"/>
      <c r="D50" s="7"/>
      <c r="E50" s="11"/>
      <c r="F50" s="7"/>
      <c r="G50" s="7"/>
      <c r="H50" s="11">
        <f t="shared" ref="H50:P50" si="5">SUM(H44:H49)</f>
        <v>0</v>
      </c>
      <c r="I50" s="11">
        <f t="shared" si="5"/>
        <v>0</v>
      </c>
      <c r="J50" s="11">
        <f t="shared" si="5"/>
        <v>72</v>
      </c>
      <c r="K50" s="11">
        <f t="shared" si="5"/>
        <v>578</v>
      </c>
      <c r="L50" s="11">
        <f t="shared" si="5"/>
        <v>0</v>
      </c>
      <c r="M50" s="11">
        <f t="shared" si="5"/>
        <v>0</v>
      </c>
      <c r="N50" s="11">
        <f t="shared" si="5"/>
        <v>0</v>
      </c>
      <c r="O50" s="11">
        <f t="shared" si="5"/>
        <v>0</v>
      </c>
      <c r="P50" s="11">
        <f t="shared" si="5"/>
        <v>650</v>
      </c>
      <c r="Q50" s="12"/>
      <c r="R50" s="12"/>
      <c r="S50" s="12"/>
      <c r="T50" s="12"/>
      <c r="U50" s="12"/>
      <c r="V50" s="12"/>
      <c r="W50" s="12"/>
      <c r="X50" s="12"/>
    </row>
    <row r="51" spans="1:24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166" t="s">
        <v>34</v>
      </c>
      <c r="B52" s="1562"/>
      <c r="C52" s="1562"/>
      <c r="D52" s="1562"/>
      <c r="E52" s="1"/>
      <c r="F52" s="1"/>
      <c r="G52" s="1"/>
      <c r="H52" s="1"/>
      <c r="I52" s="1"/>
      <c r="J52" s="1563"/>
      <c r="K52" s="1563"/>
      <c r="L52" s="156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166" t="s">
        <v>35</v>
      </c>
      <c r="B53" s="239" t="s">
        <v>8468</v>
      </c>
      <c r="C53" s="239" t="s">
        <v>37</v>
      </c>
      <c r="D53" s="24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4" t="s">
        <v>169</v>
      </c>
      <c r="B54" s="1564" t="s">
        <v>10272</v>
      </c>
      <c r="C54" s="1564"/>
      <c r="D54" s="242"/>
      <c r="E54" s="41" t="s">
        <v>8995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48" t="s">
        <v>100</v>
      </c>
      <c r="B55" s="694" t="s">
        <v>7193</v>
      </c>
      <c r="C55" s="694"/>
      <c r="D55" s="242"/>
      <c r="E55" s="4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5" t="s">
        <v>42</v>
      </c>
      <c r="B56" s="1772" t="s">
        <v>10278</v>
      </c>
      <c r="C56" s="177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4">
      <c r="A57" s="5" t="s">
        <v>42</v>
      </c>
      <c r="B57" s="1772"/>
      <c r="C57" s="177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4">
      <c r="A58" s="5" t="s">
        <v>43</v>
      </c>
      <c r="B58" s="1845">
        <v>358406624488</v>
      </c>
      <c r="C58" s="177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4">
      <c r="A59" s="5" t="s">
        <v>44</v>
      </c>
      <c r="B59" s="1809">
        <v>0.5</v>
      </c>
      <c r="C59" s="177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3" spans="1:24" ht="23.25" customHeight="1">
      <c r="A63" s="1559" t="s">
        <v>155</v>
      </c>
      <c r="B63" s="1559"/>
      <c r="C63" s="1559"/>
      <c r="D63" s="1559"/>
      <c r="E63" s="1559"/>
      <c r="F63" s="1559"/>
      <c r="G63" s="7"/>
      <c r="H63" s="1559" t="s">
        <v>10279</v>
      </c>
      <c r="I63" s="1559"/>
      <c r="J63" s="1559"/>
      <c r="K63" s="1559"/>
      <c r="L63" s="1559"/>
      <c r="M63" s="1559"/>
      <c r="N63" s="1559"/>
      <c r="O63" s="1559"/>
      <c r="P63" s="1559"/>
      <c r="Q63" s="1560" t="s">
        <v>2</v>
      </c>
      <c r="R63" s="1561"/>
      <c r="S63" s="1561"/>
      <c r="T63" s="1561"/>
      <c r="U63" s="1561"/>
      <c r="V63" s="1561"/>
      <c r="W63" s="1561"/>
      <c r="X63" s="1561"/>
    </row>
    <row r="64" spans="1:24" ht="26.25">
      <c r="A64" s="8" t="s">
        <v>3</v>
      </c>
      <c r="B64" s="8" t="s">
        <v>4</v>
      </c>
      <c r="C64" s="8" t="s">
        <v>5</v>
      </c>
      <c r="D64" s="8" t="s">
        <v>6</v>
      </c>
      <c r="E64" s="8" t="s">
        <v>7</v>
      </c>
      <c r="F64" s="8" t="s">
        <v>8</v>
      </c>
      <c r="G64" s="33" t="s">
        <v>10</v>
      </c>
      <c r="H64" s="9" t="s">
        <v>11</v>
      </c>
      <c r="I64" s="9" t="s">
        <v>12</v>
      </c>
      <c r="J64" s="9" t="s">
        <v>13</v>
      </c>
      <c r="K64" s="9" t="s">
        <v>14</v>
      </c>
      <c r="L64" s="9" t="s">
        <v>15</v>
      </c>
      <c r="M64" s="9" t="s">
        <v>16</v>
      </c>
      <c r="N64" s="9" t="s">
        <v>17</v>
      </c>
      <c r="O64" s="10" t="s">
        <v>18</v>
      </c>
      <c r="P64" s="8" t="s">
        <v>19</v>
      </c>
      <c r="Q64" s="8" t="s">
        <v>20</v>
      </c>
      <c r="R64" s="8" t="s">
        <v>9</v>
      </c>
      <c r="S64" s="8" t="s">
        <v>21</v>
      </c>
      <c r="T64" s="8" t="s">
        <v>24</v>
      </c>
      <c r="U64" s="8" t="s">
        <v>25</v>
      </c>
      <c r="V64" s="8" t="s">
        <v>26</v>
      </c>
      <c r="W64" s="8" t="s">
        <v>27</v>
      </c>
      <c r="X64" s="8" t="s">
        <v>28</v>
      </c>
    </row>
    <row r="65" spans="1:25">
      <c r="A65" s="15" t="s">
        <v>119</v>
      </c>
      <c r="B65" s="676" t="s">
        <v>78</v>
      </c>
      <c r="C65" s="35" t="s">
        <v>10280</v>
      </c>
      <c r="D65" s="15" t="s">
        <v>99</v>
      </c>
      <c r="E65" s="24">
        <v>45667.315972222219</v>
      </c>
      <c r="F65" s="15">
        <v>10.8</v>
      </c>
      <c r="G65" s="37"/>
      <c r="H65" s="15"/>
      <c r="I65" s="15"/>
      <c r="J65" s="15"/>
      <c r="K65" s="35">
        <v>100</v>
      </c>
      <c r="L65" s="35">
        <v>61</v>
      </c>
      <c r="M65" s="15"/>
      <c r="N65" s="15"/>
      <c r="O65" s="15"/>
      <c r="P65" s="14">
        <f t="shared" ref="P65:P71" si="6">SUM(H65:O65)</f>
        <v>161</v>
      </c>
      <c r="Q65" s="17" t="s">
        <v>32</v>
      </c>
      <c r="R65" s="14">
        <v>109378</v>
      </c>
      <c r="S65" s="23" t="s">
        <v>33</v>
      </c>
      <c r="T65" s="232" t="s">
        <v>100</v>
      </c>
      <c r="U65" s="16" t="s">
        <v>90</v>
      </c>
      <c r="V65" s="16">
        <v>1009815</v>
      </c>
      <c r="W65" s="16" t="s">
        <v>10274</v>
      </c>
      <c r="X65" s="16" t="s">
        <v>9127</v>
      </c>
    </row>
    <row r="66" spans="1:25">
      <c r="A66" s="15" t="s">
        <v>119</v>
      </c>
      <c r="B66" s="15" t="s">
        <v>92</v>
      </c>
      <c r="C66" s="35" t="s">
        <v>10281</v>
      </c>
      <c r="D66" s="15" t="s">
        <v>586</v>
      </c>
      <c r="E66" s="24">
        <v>45667.159722222219</v>
      </c>
      <c r="F66" s="15">
        <v>10.3</v>
      </c>
      <c r="G66" s="37"/>
      <c r="H66" s="15"/>
      <c r="I66" s="15"/>
      <c r="J66" s="15"/>
      <c r="K66" s="35">
        <v>75</v>
      </c>
      <c r="L66" s="35">
        <v>45</v>
      </c>
      <c r="M66" s="35">
        <v>41</v>
      </c>
      <c r="N66" s="15"/>
      <c r="O66" s="15"/>
      <c r="P66" s="14">
        <f t="shared" si="6"/>
        <v>161</v>
      </c>
      <c r="Q66" s="17" t="s">
        <v>32</v>
      </c>
      <c r="R66" s="14">
        <v>109379</v>
      </c>
      <c r="S66" s="23" t="s">
        <v>33</v>
      </c>
      <c r="T66" s="259" t="s">
        <v>161</v>
      </c>
      <c r="U66" s="16" t="s">
        <v>90</v>
      </c>
      <c r="V66" s="16">
        <v>1009816</v>
      </c>
      <c r="W66" s="16" t="s">
        <v>5518</v>
      </c>
      <c r="X66" s="16" t="s">
        <v>9127</v>
      </c>
    </row>
    <row r="67" spans="1:25">
      <c r="A67" s="15" t="s">
        <v>142</v>
      </c>
      <c r="B67" s="15" t="s">
        <v>72</v>
      </c>
      <c r="C67" s="35" t="s">
        <v>10282</v>
      </c>
      <c r="D67" s="15" t="s">
        <v>71</v>
      </c>
      <c r="E67" s="24">
        <v>45939.711805555555</v>
      </c>
      <c r="F67" s="15">
        <v>14.5</v>
      </c>
      <c r="G67" s="37"/>
      <c r="H67" s="15"/>
      <c r="I67" s="15"/>
      <c r="J67" s="15"/>
      <c r="K67" s="35">
        <v>54</v>
      </c>
      <c r="L67" s="35">
        <v>54</v>
      </c>
      <c r="M67" s="35">
        <v>50</v>
      </c>
      <c r="N67" s="35">
        <v>3</v>
      </c>
      <c r="O67" s="15"/>
      <c r="P67" s="14">
        <f t="shared" si="6"/>
        <v>161</v>
      </c>
      <c r="Q67" s="14" t="s">
        <v>30</v>
      </c>
      <c r="R67" s="14">
        <v>109343</v>
      </c>
      <c r="S67" s="14" t="s">
        <v>31</v>
      </c>
      <c r="T67" s="255" t="s">
        <v>169</v>
      </c>
      <c r="U67" s="16"/>
      <c r="V67" s="16">
        <v>1009817</v>
      </c>
      <c r="W67" s="16" t="s">
        <v>10274</v>
      </c>
      <c r="X67" s="16" t="s">
        <v>8018</v>
      </c>
    </row>
    <row r="68" spans="1:25">
      <c r="A68" s="15" t="s">
        <v>9675</v>
      </c>
      <c r="B68" s="676" t="s">
        <v>2047</v>
      </c>
      <c r="C68" s="35" t="s">
        <v>10283</v>
      </c>
      <c r="D68" s="15" t="s">
        <v>9588</v>
      </c>
      <c r="E68" s="24">
        <v>45667.121527777781</v>
      </c>
      <c r="F68" s="15">
        <v>10.8</v>
      </c>
      <c r="G68" s="37"/>
      <c r="H68" s="15"/>
      <c r="I68" s="15"/>
      <c r="J68" s="15"/>
      <c r="K68" s="35">
        <v>134</v>
      </c>
      <c r="L68" s="35">
        <v>27</v>
      </c>
      <c r="M68" s="15"/>
      <c r="N68" s="15"/>
      <c r="O68" s="15"/>
      <c r="P68" s="14">
        <f t="shared" si="6"/>
        <v>161</v>
      </c>
      <c r="Q68" s="17" t="s">
        <v>32</v>
      </c>
      <c r="R68" s="14">
        <v>109380</v>
      </c>
      <c r="S68" s="23" t="s">
        <v>33</v>
      </c>
      <c r="T68" s="232" t="s">
        <v>100</v>
      </c>
      <c r="U68" s="16" t="s">
        <v>90</v>
      </c>
      <c r="V68" s="16">
        <v>1009818</v>
      </c>
      <c r="W68" s="16" t="s">
        <v>5521</v>
      </c>
      <c r="X68" s="16" t="s">
        <v>9127</v>
      </c>
    </row>
    <row r="69" spans="1:25">
      <c r="A69" s="15" t="s">
        <v>1141</v>
      </c>
      <c r="B69" s="15" t="s">
        <v>2438</v>
      </c>
      <c r="C69" s="35" t="s">
        <v>10284</v>
      </c>
      <c r="D69" s="15" t="s">
        <v>159</v>
      </c>
      <c r="E69" s="24">
        <v>45667.041666666664</v>
      </c>
      <c r="F69" s="15">
        <v>10.3</v>
      </c>
      <c r="G69" s="37"/>
      <c r="H69" s="15"/>
      <c r="I69" s="15"/>
      <c r="J69" s="15"/>
      <c r="K69" s="35">
        <v>81</v>
      </c>
      <c r="L69" s="35">
        <v>80</v>
      </c>
      <c r="M69" s="15"/>
      <c r="N69" s="15"/>
      <c r="O69" s="15"/>
      <c r="P69" s="14">
        <f t="shared" si="6"/>
        <v>161</v>
      </c>
      <c r="Q69" s="17" t="s">
        <v>32</v>
      </c>
      <c r="R69" s="14">
        <v>109354</v>
      </c>
      <c r="S69" s="23" t="s">
        <v>33</v>
      </c>
      <c r="T69" s="259" t="s">
        <v>161</v>
      </c>
      <c r="U69" s="16" t="s">
        <v>90</v>
      </c>
      <c r="V69" s="16">
        <v>1009819</v>
      </c>
      <c r="W69" s="16" t="s">
        <v>5518</v>
      </c>
      <c r="X69" s="16" t="s">
        <v>9127</v>
      </c>
    </row>
    <row r="70" spans="1:25">
      <c r="A70" s="15" t="s">
        <v>2561</v>
      </c>
      <c r="B70" s="676" t="s">
        <v>78</v>
      </c>
      <c r="C70" s="35" t="s">
        <v>10285</v>
      </c>
      <c r="D70" s="15" t="s">
        <v>99</v>
      </c>
      <c r="E70" s="24">
        <v>45667.315972222219</v>
      </c>
      <c r="F70" s="15">
        <v>10.8</v>
      </c>
      <c r="G70" s="37"/>
      <c r="H70" s="15"/>
      <c r="I70" s="15"/>
      <c r="J70" s="15"/>
      <c r="K70" s="35">
        <v>80</v>
      </c>
      <c r="L70" s="35">
        <v>81</v>
      </c>
      <c r="M70" s="15"/>
      <c r="N70" s="15"/>
      <c r="O70" s="15"/>
      <c r="P70" s="14">
        <f t="shared" si="6"/>
        <v>161</v>
      </c>
      <c r="Q70" s="17" t="s">
        <v>32</v>
      </c>
      <c r="R70" s="14">
        <v>109348</v>
      </c>
      <c r="S70" s="23" t="s">
        <v>33</v>
      </c>
      <c r="T70" s="232" t="s">
        <v>100</v>
      </c>
      <c r="U70" s="16" t="s">
        <v>90</v>
      </c>
      <c r="V70" s="16">
        <v>1009820</v>
      </c>
      <c r="W70" s="16" t="s">
        <v>10274</v>
      </c>
      <c r="X70" s="16" t="s">
        <v>9127</v>
      </c>
      <c r="Y70" t="s">
        <v>10286</v>
      </c>
    </row>
    <row r="71" spans="1:25">
      <c r="A71" s="15"/>
      <c r="B71" s="15"/>
      <c r="C71" s="15"/>
      <c r="D71" s="15"/>
      <c r="E71" s="15"/>
      <c r="F71" s="15"/>
      <c r="G71" s="37"/>
      <c r="H71" s="15"/>
      <c r="I71" s="15"/>
      <c r="J71" s="15"/>
      <c r="K71" s="15"/>
      <c r="L71" s="15"/>
      <c r="M71" s="15"/>
      <c r="N71" s="15"/>
      <c r="O71" s="15"/>
      <c r="P71" s="14">
        <f t="shared" si="6"/>
        <v>0</v>
      </c>
      <c r="Q71" s="14"/>
      <c r="R71" s="14"/>
      <c r="S71" s="14"/>
      <c r="T71" s="16"/>
      <c r="U71" s="16"/>
      <c r="V71" s="16"/>
      <c r="W71" s="16"/>
      <c r="X71" s="16"/>
    </row>
    <row r="72" spans="1:25">
      <c r="A72" s="11" t="s">
        <v>19</v>
      </c>
      <c r="B72" s="7"/>
      <c r="C72" s="7"/>
      <c r="D72" s="7"/>
      <c r="E72" s="11"/>
      <c r="F72" s="7"/>
      <c r="G72" s="7"/>
      <c r="H72" s="11">
        <f t="shared" ref="H72:P72" si="7">SUM(H65:H71)</f>
        <v>0</v>
      </c>
      <c r="I72" s="11">
        <f t="shared" si="7"/>
        <v>0</v>
      </c>
      <c r="J72" s="11">
        <f t="shared" si="7"/>
        <v>0</v>
      </c>
      <c r="K72" s="11">
        <f t="shared" si="7"/>
        <v>524</v>
      </c>
      <c r="L72" s="11">
        <f t="shared" si="7"/>
        <v>348</v>
      </c>
      <c r="M72" s="11">
        <f t="shared" si="7"/>
        <v>91</v>
      </c>
      <c r="N72" s="11">
        <f t="shared" si="7"/>
        <v>3</v>
      </c>
      <c r="O72" s="11">
        <f t="shared" si="7"/>
        <v>0</v>
      </c>
      <c r="P72" s="11">
        <f t="shared" si="7"/>
        <v>966</v>
      </c>
      <c r="Q72" s="12"/>
      <c r="R72" s="12"/>
      <c r="S72" s="12"/>
      <c r="T72" s="12"/>
      <c r="U72" s="12"/>
      <c r="V72" s="12"/>
      <c r="W72" s="12"/>
      <c r="X72" s="12"/>
    </row>
    <row r="73" spans="1:25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5">
      <c r="A74" s="166" t="s">
        <v>34</v>
      </c>
      <c r="B74" s="1562"/>
      <c r="C74" s="1562"/>
      <c r="D74" s="1562"/>
      <c r="E74" s="1"/>
      <c r="F74" s="1"/>
      <c r="G74" s="1"/>
      <c r="H74" s="1"/>
      <c r="I74" s="1"/>
      <c r="J74" s="1563"/>
      <c r="K74" s="1563"/>
      <c r="L74" s="1563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5">
      <c r="A75" s="166" t="s">
        <v>35</v>
      </c>
      <c r="B75" s="239" t="s">
        <v>8468</v>
      </c>
      <c r="C75" s="239" t="s">
        <v>37</v>
      </c>
      <c r="D75" s="24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5">
      <c r="A76" s="4" t="s">
        <v>100</v>
      </c>
      <c r="B76" s="1564" t="s">
        <v>10272</v>
      </c>
      <c r="C76" s="1564"/>
      <c r="D76" s="242"/>
      <c r="E76" s="41" t="s">
        <v>8995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5" ht="26.25">
      <c r="A77" s="548" t="s">
        <v>473</v>
      </c>
      <c r="B77" s="548" t="s">
        <v>10287</v>
      </c>
      <c r="C77" s="548"/>
      <c r="D77" s="242"/>
      <c r="E77" s="4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5">
      <c r="A78" s="257" t="s">
        <v>169</v>
      </c>
      <c r="B78" s="695" t="s">
        <v>9863</v>
      </c>
      <c r="C78" s="257"/>
      <c r="D78" s="242"/>
      <c r="E78" s="4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5">
      <c r="A79" s="5" t="s">
        <v>42</v>
      </c>
      <c r="B79" s="1772" t="s">
        <v>10288</v>
      </c>
      <c r="C79" s="177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5">
      <c r="A80" s="5" t="s">
        <v>42</v>
      </c>
      <c r="B80" s="1772"/>
      <c r="C80" s="177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5" t="s">
        <v>43</v>
      </c>
      <c r="B81" s="1772" t="s">
        <v>10289</v>
      </c>
      <c r="C81" s="177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5" t="s">
        <v>44</v>
      </c>
      <c r="B82" s="1809">
        <v>0.70833333333333337</v>
      </c>
      <c r="C82" s="177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</sheetData>
  <mergeCells count="40">
    <mergeCell ref="B14:C14"/>
    <mergeCell ref="A1:F1"/>
    <mergeCell ref="H1:P1"/>
    <mergeCell ref="Q1:X1"/>
    <mergeCell ref="B12:D12"/>
    <mergeCell ref="J12:L12"/>
    <mergeCell ref="B15:C15"/>
    <mergeCell ref="B16:C16"/>
    <mergeCell ref="B17:C17"/>
    <mergeCell ref="B18:C18"/>
    <mergeCell ref="A20:F20"/>
    <mergeCell ref="B52:D52"/>
    <mergeCell ref="J52:L52"/>
    <mergeCell ref="Q20:X20"/>
    <mergeCell ref="B31:D31"/>
    <mergeCell ref="J31:L31"/>
    <mergeCell ref="B33:C33"/>
    <mergeCell ref="B35:C35"/>
    <mergeCell ref="B36:C36"/>
    <mergeCell ref="H20:P20"/>
    <mergeCell ref="B37:C37"/>
    <mergeCell ref="B38:C38"/>
    <mergeCell ref="A42:F42"/>
    <mergeCell ref="H42:P42"/>
    <mergeCell ref="Q42:X42"/>
    <mergeCell ref="B54:C54"/>
    <mergeCell ref="B56:C56"/>
    <mergeCell ref="B57:C57"/>
    <mergeCell ref="B58:C58"/>
    <mergeCell ref="B59:C59"/>
    <mergeCell ref="B80:C80"/>
    <mergeCell ref="B81:C81"/>
    <mergeCell ref="B82:C82"/>
    <mergeCell ref="H63:P63"/>
    <mergeCell ref="Q63:X63"/>
    <mergeCell ref="B74:D74"/>
    <mergeCell ref="J74:L74"/>
    <mergeCell ref="B76:C76"/>
    <mergeCell ref="B79:C79"/>
    <mergeCell ref="A63:F63"/>
  </mergeCells>
  <pageMargins left="0.7" right="0.7" top="0.75" bottom="0.75" header="0.3" footer="0.3"/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741E-2C1A-4EE5-B538-86260DF24945}">
  <sheetPr>
    <tabColor rgb="FFFFFF00"/>
  </sheetPr>
  <dimension ref="A1:X37"/>
  <sheetViews>
    <sheetView workbookViewId="0">
      <selection activeCell="V9" sqref="V9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1.855468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1.42578125" customWidth="1"/>
    <col min="19" max="19" width="9.140625" bestFit="1" customWidth="1"/>
    <col min="20" max="20" width="16.28515625" customWidth="1"/>
    <col min="23" max="23" width="19.42578125" customWidth="1"/>
  </cols>
  <sheetData>
    <row r="1" spans="1:24" ht="23.25">
      <c r="A1" s="1559" t="s">
        <v>10290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114</v>
      </c>
      <c r="B3" s="676" t="s">
        <v>78</v>
      </c>
      <c r="C3" s="15" t="s">
        <v>10291</v>
      </c>
      <c r="D3" s="15" t="s">
        <v>99</v>
      </c>
      <c r="E3" s="24">
        <v>45632.315972222219</v>
      </c>
      <c r="F3" s="15">
        <v>10.8</v>
      </c>
      <c r="G3" s="37"/>
      <c r="H3" s="15"/>
      <c r="I3" s="15"/>
      <c r="J3" s="15"/>
      <c r="K3" s="15"/>
      <c r="L3" s="35">
        <v>120</v>
      </c>
      <c r="M3" s="35">
        <v>41</v>
      </c>
      <c r="N3" s="15"/>
      <c r="O3" s="15"/>
      <c r="P3" s="14">
        <f t="shared" ref="P3:P8" si="0">SUM(H3:O3)</f>
        <v>161</v>
      </c>
      <c r="Q3" s="17" t="s">
        <v>32</v>
      </c>
      <c r="R3" s="14">
        <v>109332</v>
      </c>
      <c r="S3" s="23" t="s">
        <v>33</v>
      </c>
      <c r="T3" s="16" t="s">
        <v>100</v>
      </c>
      <c r="U3" s="16" t="s">
        <v>90</v>
      </c>
      <c r="V3" s="16">
        <v>1009776</v>
      </c>
      <c r="W3" s="16" t="s">
        <v>10292</v>
      </c>
      <c r="X3" s="16" t="s">
        <v>9127</v>
      </c>
    </row>
    <row r="4" spans="1:24">
      <c r="A4" s="15" t="s">
        <v>937</v>
      </c>
      <c r="B4" s="676" t="s">
        <v>78</v>
      </c>
      <c r="C4" s="15" t="s">
        <v>10293</v>
      </c>
      <c r="D4" s="15" t="s">
        <v>99</v>
      </c>
      <c r="E4" s="24">
        <v>45632.315972222219</v>
      </c>
      <c r="F4" s="15">
        <v>10.8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7" t="s">
        <v>32</v>
      </c>
      <c r="R4" s="14">
        <v>109333</v>
      </c>
      <c r="S4" s="23" t="s">
        <v>33</v>
      </c>
      <c r="T4" s="16" t="s">
        <v>100</v>
      </c>
      <c r="U4" s="16" t="s">
        <v>90</v>
      </c>
      <c r="V4" s="16">
        <v>1009777</v>
      </c>
      <c r="W4" s="16" t="s">
        <v>10294</v>
      </c>
      <c r="X4" s="16" t="s">
        <v>9127</v>
      </c>
    </row>
    <row r="5" spans="1:24">
      <c r="A5" s="15" t="s">
        <v>605</v>
      </c>
      <c r="B5" s="15" t="s">
        <v>57</v>
      </c>
      <c r="C5" s="15" t="s">
        <v>10295</v>
      </c>
      <c r="D5" s="15" t="s">
        <v>56</v>
      </c>
      <c r="E5" s="24">
        <v>45663.253472222219</v>
      </c>
      <c r="F5" s="35">
        <v>10.8</v>
      </c>
      <c r="G5" s="37"/>
      <c r="H5" s="15"/>
      <c r="I5" s="15"/>
      <c r="J5" s="35">
        <v>33</v>
      </c>
      <c r="K5" s="35">
        <v>84</v>
      </c>
      <c r="L5" s="15"/>
      <c r="M5" s="15"/>
      <c r="N5" s="15"/>
      <c r="O5" s="15"/>
      <c r="P5" s="14">
        <f t="shared" si="0"/>
        <v>117</v>
      </c>
      <c r="Q5" s="14" t="s">
        <v>30</v>
      </c>
      <c r="R5" s="14">
        <v>109304</v>
      </c>
      <c r="S5" s="14" t="s">
        <v>31</v>
      </c>
      <c r="T5" s="16" t="s">
        <v>169</v>
      </c>
      <c r="U5" s="16" t="s">
        <v>90</v>
      </c>
      <c r="V5" s="16">
        <v>1009778</v>
      </c>
      <c r="W5" s="16" t="s">
        <v>10296</v>
      </c>
      <c r="X5" s="16" t="s">
        <v>8018</v>
      </c>
    </row>
    <row r="6" spans="1:24">
      <c r="A6" s="15" t="s">
        <v>152</v>
      </c>
      <c r="B6" s="676" t="s">
        <v>78</v>
      </c>
      <c r="C6" s="15" t="s">
        <v>10297</v>
      </c>
      <c r="D6" s="15" t="s">
        <v>99</v>
      </c>
      <c r="E6" s="24">
        <v>45632.315972222219</v>
      </c>
      <c r="F6" s="15">
        <v>10.8</v>
      </c>
      <c r="G6" s="37"/>
      <c r="H6" s="15"/>
      <c r="I6" s="15"/>
      <c r="J6" s="15"/>
      <c r="K6" s="35">
        <v>161</v>
      </c>
      <c r="L6" s="15"/>
      <c r="M6" s="15"/>
      <c r="N6" s="15"/>
      <c r="O6" s="15"/>
      <c r="P6" s="14">
        <f t="shared" si="0"/>
        <v>161</v>
      </c>
      <c r="Q6" s="17" t="s">
        <v>32</v>
      </c>
      <c r="R6" s="14">
        <v>109334</v>
      </c>
      <c r="S6" s="23" t="s">
        <v>33</v>
      </c>
      <c r="T6" s="16" t="s">
        <v>100</v>
      </c>
      <c r="U6" s="16" t="s">
        <v>90</v>
      </c>
      <c r="V6" s="16">
        <v>1009780</v>
      </c>
      <c r="W6" s="16" t="s">
        <v>10294</v>
      </c>
      <c r="X6" s="16" t="s">
        <v>9127</v>
      </c>
    </row>
    <row r="7" spans="1:24">
      <c r="A7" s="15" t="s">
        <v>152</v>
      </c>
      <c r="B7" s="676" t="s">
        <v>78</v>
      </c>
      <c r="C7" s="15" t="s">
        <v>10298</v>
      </c>
      <c r="D7" s="15" t="s">
        <v>99</v>
      </c>
      <c r="E7" s="24">
        <v>45632.315972222219</v>
      </c>
      <c r="F7" s="15">
        <v>10.8</v>
      </c>
      <c r="G7" s="37"/>
      <c r="H7" s="15"/>
      <c r="I7" s="15"/>
      <c r="J7" s="15"/>
      <c r="K7" s="35">
        <v>161</v>
      </c>
      <c r="L7" s="15"/>
      <c r="M7" s="15"/>
      <c r="N7" s="15"/>
      <c r="O7" s="15"/>
      <c r="P7" s="14">
        <f t="shared" si="0"/>
        <v>161</v>
      </c>
      <c r="Q7" s="17" t="s">
        <v>32</v>
      </c>
      <c r="R7" s="14">
        <v>109335</v>
      </c>
      <c r="S7" s="23" t="s">
        <v>33</v>
      </c>
      <c r="T7" s="16" t="s">
        <v>100</v>
      </c>
      <c r="U7" s="16" t="s">
        <v>90</v>
      </c>
      <c r="V7" s="16">
        <v>1009781</v>
      </c>
      <c r="W7" s="16" t="s">
        <v>10294</v>
      </c>
      <c r="X7" s="16" t="s">
        <v>9127</v>
      </c>
    </row>
    <row r="8" spans="1:24">
      <c r="A8" s="15" t="s">
        <v>111</v>
      </c>
      <c r="B8" s="15" t="s">
        <v>65</v>
      </c>
      <c r="C8" s="15" t="s">
        <v>10299</v>
      </c>
      <c r="D8" s="15" t="s">
        <v>64</v>
      </c>
      <c r="E8" s="24">
        <v>45663.513888888891</v>
      </c>
      <c r="F8" s="15">
        <v>14.8</v>
      </c>
      <c r="G8" s="37"/>
      <c r="H8" s="15"/>
      <c r="I8" s="15"/>
      <c r="J8" s="15"/>
      <c r="K8" s="15"/>
      <c r="L8" s="35">
        <v>161</v>
      </c>
      <c r="M8" s="15"/>
      <c r="N8" s="15"/>
      <c r="O8" s="15"/>
      <c r="P8" s="14">
        <f t="shared" si="0"/>
        <v>161</v>
      </c>
      <c r="Q8" s="14" t="s">
        <v>30</v>
      </c>
      <c r="R8" s="14">
        <v>109303</v>
      </c>
      <c r="S8" s="23" t="s">
        <v>33</v>
      </c>
      <c r="T8" s="16" t="s">
        <v>169</v>
      </c>
      <c r="U8" s="16" t="s">
        <v>90</v>
      </c>
      <c r="V8" s="16">
        <v>1009782</v>
      </c>
      <c r="W8" s="16" t="s">
        <v>10300</v>
      </c>
      <c r="X8" s="16" t="s">
        <v>9127</v>
      </c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>SUM(H3:H7)</f>
        <v>0</v>
      </c>
      <c r="I9" s="11">
        <f>SUM(I3:I7)</f>
        <v>0</v>
      </c>
      <c r="J9" s="11">
        <f>SUM(J3:J7)</f>
        <v>33</v>
      </c>
      <c r="K9" s="11">
        <f>SUM(K3:K7)</f>
        <v>406</v>
      </c>
      <c r="L9" s="11">
        <f>SUM(L3:L8)</f>
        <v>442</v>
      </c>
      <c r="M9" s="11">
        <f>SUM(M3:M7)</f>
        <v>41</v>
      </c>
      <c r="N9" s="11">
        <f>SUM(N3:N7)</f>
        <v>0</v>
      </c>
      <c r="O9" s="11">
        <f>SUM(O3:O7)</f>
        <v>0</v>
      </c>
      <c r="P9" s="11">
        <f>SUM(P3:P8)</f>
        <v>922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9474</v>
      </c>
      <c r="B12" s="239" t="s">
        <v>9996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100</v>
      </c>
      <c r="B13" s="1564" t="s">
        <v>7194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26.25">
      <c r="A14" s="4" t="s">
        <v>169</v>
      </c>
      <c r="B14" s="4" t="s">
        <v>7193</v>
      </c>
      <c r="C14" s="4"/>
      <c r="D14" s="242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957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 t="s">
        <v>9841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809">
        <v>0.66666666666666663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6283</v>
      </c>
      <c r="B20" s="1559"/>
      <c r="C20" s="1559"/>
      <c r="D20" s="1559"/>
      <c r="E20" s="1559"/>
      <c r="F20" s="1559"/>
      <c r="G20" s="7"/>
      <c r="H20" s="1559" t="s">
        <v>6284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2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/>
      <c r="B22" s="15"/>
      <c r="C22" s="15"/>
      <c r="D22" s="15" t="s">
        <v>1373</v>
      </c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ref="P22:P28" si="1">SUM(H22:O22)</f>
        <v>0</v>
      </c>
      <c r="Q22" s="17" t="s">
        <v>32</v>
      </c>
      <c r="R22" s="14"/>
      <c r="S22" s="14" t="s">
        <v>33</v>
      </c>
      <c r="T22" s="16"/>
      <c r="U22" s="16"/>
      <c r="V22" s="16"/>
      <c r="W22" s="16"/>
      <c r="X22" s="16"/>
    </row>
    <row r="23" spans="1:24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1"/>
        <v>0</v>
      </c>
      <c r="Q23" s="17" t="s">
        <v>32</v>
      </c>
      <c r="R23" s="14"/>
      <c r="S23" s="14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1"/>
        <v>0</v>
      </c>
      <c r="Q24" s="14" t="s">
        <v>30</v>
      </c>
      <c r="R24" s="14"/>
      <c r="S24" s="23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1"/>
        <v>0</v>
      </c>
      <c r="Q25" s="14" t="s">
        <v>30</v>
      </c>
      <c r="R25" s="14"/>
      <c r="S25" s="14" t="s">
        <v>31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1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1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1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2">SUM(H22:H28)</f>
        <v>0</v>
      </c>
      <c r="I29" s="11">
        <f t="shared" si="2"/>
        <v>0</v>
      </c>
      <c r="J29" s="11">
        <f t="shared" si="2"/>
        <v>0</v>
      </c>
      <c r="K29" s="11">
        <f t="shared" si="2"/>
        <v>0</v>
      </c>
      <c r="L29" s="11">
        <f t="shared" si="2"/>
        <v>0</v>
      </c>
      <c r="M29" s="11">
        <f t="shared" si="2"/>
        <v>0</v>
      </c>
      <c r="N29" s="11">
        <f t="shared" si="2"/>
        <v>0</v>
      </c>
      <c r="O29" s="11">
        <f t="shared" si="2"/>
        <v>0</v>
      </c>
      <c r="P29" s="11">
        <f t="shared" si="2"/>
        <v>0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166" t="s">
        <v>35</v>
      </c>
      <c r="B32" s="239" t="s">
        <v>9996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4"/>
      <c r="B33" s="1564"/>
      <c r="C33" s="1564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42</v>
      </c>
      <c r="B34" s="1772"/>
      <c r="C34" s="1772"/>
      <c r="D34" s="1"/>
      <c r="E34" s="1"/>
    </row>
    <row r="35" spans="1:23">
      <c r="A35" s="5" t="s">
        <v>42</v>
      </c>
      <c r="B35" s="1772"/>
      <c r="C35" s="1772"/>
    </row>
    <row r="36" spans="1:23">
      <c r="A36" s="5" t="s">
        <v>43</v>
      </c>
      <c r="B36" s="1772"/>
      <c r="C36" s="1772"/>
      <c r="D36" s="1"/>
      <c r="E36" s="1"/>
    </row>
    <row r="37" spans="1:23">
      <c r="A37" s="5" t="s">
        <v>44</v>
      </c>
      <c r="B37" s="1772"/>
      <c r="C37" s="1772"/>
      <c r="D37" s="1"/>
      <c r="E37" s="1"/>
    </row>
  </sheetData>
  <mergeCells count="20">
    <mergeCell ref="B13:C13"/>
    <mergeCell ref="A1:F1"/>
    <mergeCell ref="H1:P1"/>
    <mergeCell ref="Q1:X1"/>
    <mergeCell ref="B11:D11"/>
    <mergeCell ref="J11:L11"/>
    <mergeCell ref="B15:C15"/>
    <mergeCell ref="B16:C16"/>
    <mergeCell ref="B17:C17"/>
    <mergeCell ref="B18:C18"/>
    <mergeCell ref="A20:F20"/>
    <mergeCell ref="B36:C36"/>
    <mergeCell ref="B37:C37"/>
    <mergeCell ref="Q20:X20"/>
    <mergeCell ref="B31:D31"/>
    <mergeCell ref="J31:L31"/>
    <mergeCell ref="B33:C33"/>
    <mergeCell ref="B34:C34"/>
    <mergeCell ref="B35:C35"/>
    <mergeCell ref="H20:P2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3C6F2-E29E-40F4-BBCF-FA940448298B}">
  <sheetPr>
    <tabColor rgb="FFF7E1E1"/>
  </sheetPr>
  <dimension ref="A1:AB217"/>
  <sheetViews>
    <sheetView topLeftCell="A138" workbookViewId="0">
      <selection activeCell="E177" sqref="E17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7.85546875" customWidth="1"/>
    <col min="22" max="22" width="16.28515625" customWidth="1"/>
    <col min="23" max="24" width="9.140625"/>
    <col min="25" max="25" width="19" customWidth="1"/>
  </cols>
  <sheetData>
    <row r="1" spans="1:26" ht="23.25">
      <c r="A1" s="1559" t="s">
        <v>180</v>
      </c>
      <c r="B1" s="1559"/>
      <c r="C1" s="1559"/>
      <c r="D1" s="1559"/>
      <c r="E1" s="1559"/>
      <c r="F1" s="1559"/>
      <c r="G1" s="1067"/>
      <c r="H1" s="7"/>
      <c r="I1" s="1559" t="s">
        <v>1244</v>
      </c>
      <c r="J1" s="1559"/>
      <c r="K1" s="1559"/>
      <c r="L1" s="1559"/>
      <c r="M1" s="1559"/>
      <c r="N1" s="1559"/>
      <c r="O1" s="1559"/>
      <c r="P1" s="1559"/>
      <c r="Q1" s="1559"/>
      <c r="R1" s="1560" t="s">
        <v>1344</v>
      </c>
      <c r="S1" s="1560"/>
      <c r="T1" s="1560"/>
      <c r="U1" s="1560"/>
      <c r="V1" s="1560"/>
      <c r="W1" s="1560"/>
      <c r="X1" s="1560"/>
      <c r="Y1" s="1560"/>
      <c r="Z1" s="1560"/>
    </row>
    <row r="2" spans="1:26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1418" t="s">
        <v>857</v>
      </c>
      <c r="V2" s="8" t="s">
        <v>24</v>
      </c>
      <c r="W2" s="8" t="s">
        <v>25</v>
      </c>
      <c r="X2" s="8" t="s">
        <v>26</v>
      </c>
      <c r="Y2" s="8" t="s">
        <v>27</v>
      </c>
      <c r="Z2" s="8" t="s">
        <v>28</v>
      </c>
    </row>
    <row r="3" spans="1:26">
      <c r="A3" s="224" t="s">
        <v>111</v>
      </c>
      <c r="B3" s="224" t="s">
        <v>65</v>
      </c>
      <c r="C3" s="224" t="s">
        <v>1345</v>
      </c>
      <c r="D3" s="224" t="s">
        <v>64</v>
      </c>
      <c r="E3" s="227">
        <v>46232.472222222219</v>
      </c>
      <c r="F3" s="224">
        <v>18.600000000000001</v>
      </c>
      <c r="G3" s="224">
        <v>121354</v>
      </c>
      <c r="H3" s="226"/>
      <c r="I3" s="224"/>
      <c r="J3" s="224"/>
      <c r="K3" s="224"/>
      <c r="L3" s="224"/>
      <c r="M3" s="1186">
        <v>161</v>
      </c>
      <c r="N3" s="1172"/>
      <c r="O3" s="1172"/>
      <c r="P3" s="1172"/>
      <c r="Q3" s="14">
        <f t="shared" ref="Q3:Q7" si="0">SUM(I3:P3)</f>
        <v>161</v>
      </c>
      <c r="R3" s="14" t="s">
        <v>30</v>
      </c>
      <c r="S3" s="1177" t="s">
        <v>33</v>
      </c>
      <c r="T3" s="14"/>
      <c r="U3" s="481">
        <v>46224.5</v>
      </c>
      <c r="V3" s="232" t="s">
        <v>169</v>
      </c>
      <c r="W3" s="16" t="s">
        <v>860</v>
      </c>
      <c r="X3" s="16">
        <v>1021950</v>
      </c>
      <c r="Y3" s="16" t="s">
        <v>1346</v>
      </c>
      <c r="Z3" s="16"/>
    </row>
    <row r="4" spans="1:26">
      <c r="A4" s="224" t="s">
        <v>86</v>
      </c>
      <c r="B4" s="224" t="s">
        <v>80</v>
      </c>
      <c r="C4" s="224" t="s">
        <v>1347</v>
      </c>
      <c r="D4" s="224" t="s">
        <v>117</v>
      </c>
      <c r="E4" s="227">
        <v>46232.402777777781</v>
      </c>
      <c r="F4" s="224">
        <v>12.9</v>
      </c>
      <c r="G4" s="224">
        <v>121408</v>
      </c>
      <c r="H4" s="226" t="s">
        <v>1348</v>
      </c>
      <c r="I4" s="224"/>
      <c r="J4" s="224"/>
      <c r="K4" s="224"/>
      <c r="L4" s="224"/>
      <c r="M4" s="1172"/>
      <c r="N4" s="1172"/>
      <c r="O4" s="1186">
        <v>101</v>
      </c>
      <c r="P4" s="1186">
        <v>59</v>
      </c>
      <c r="Q4" s="14">
        <f t="shared" si="0"/>
        <v>160</v>
      </c>
      <c r="R4" s="1176" t="s">
        <v>32</v>
      </c>
      <c r="S4" s="1177" t="s">
        <v>33</v>
      </c>
      <c r="T4" s="14"/>
      <c r="U4" s="481">
        <v>46226.375</v>
      </c>
      <c r="V4" s="231" t="s">
        <v>100</v>
      </c>
      <c r="W4" s="16" t="s">
        <v>860</v>
      </c>
      <c r="X4" s="16">
        <v>1021933</v>
      </c>
      <c r="Y4" s="16" t="s">
        <v>1346</v>
      </c>
      <c r="Z4" s="16"/>
    </row>
    <row r="5" spans="1:26" ht="25.5">
      <c r="A5" s="15" t="s">
        <v>114</v>
      </c>
      <c r="B5" s="224" t="s">
        <v>78</v>
      </c>
      <c r="C5" s="224" t="s">
        <v>1349</v>
      </c>
      <c r="D5" s="224" t="s">
        <v>99</v>
      </c>
      <c r="E5" s="227">
        <v>46232.28125</v>
      </c>
      <c r="F5" s="15">
        <v>12.9</v>
      </c>
      <c r="G5" s="224">
        <v>121414</v>
      </c>
      <c r="H5" s="226" t="s">
        <v>1247</v>
      </c>
      <c r="I5" s="224"/>
      <c r="J5" s="224"/>
      <c r="K5" s="224"/>
      <c r="L5" s="224"/>
      <c r="M5" s="1186">
        <v>60</v>
      </c>
      <c r="N5" s="1186">
        <v>60</v>
      </c>
      <c r="O5" s="1186">
        <v>41</v>
      </c>
      <c r="P5" s="1172"/>
      <c r="Q5" s="14">
        <f>SUM(I5:P5)</f>
        <v>161</v>
      </c>
      <c r="R5" s="1176" t="s">
        <v>32</v>
      </c>
      <c r="S5" s="1177" t="s">
        <v>33</v>
      </c>
      <c r="T5" s="1289" t="b">
        <v>1</v>
      </c>
      <c r="U5" s="481">
        <v>46226.5</v>
      </c>
      <c r="V5" s="1189" t="s">
        <v>100</v>
      </c>
      <c r="W5" s="16" t="s">
        <v>860</v>
      </c>
      <c r="X5" s="16">
        <v>1021936</v>
      </c>
      <c r="Y5" s="16" t="s">
        <v>1346</v>
      </c>
      <c r="Z5" s="16"/>
    </row>
    <row r="6" spans="1:26" ht="25.5">
      <c r="A6" s="15" t="s">
        <v>97</v>
      </c>
      <c r="B6" s="224" t="s">
        <v>78</v>
      </c>
      <c r="C6" s="314" t="s">
        <v>1350</v>
      </c>
      <c r="D6" s="224" t="s">
        <v>99</v>
      </c>
      <c r="E6" s="227">
        <v>46232.28125</v>
      </c>
      <c r="F6" s="224">
        <v>13.3</v>
      </c>
      <c r="G6" s="35">
        <v>121365</v>
      </c>
      <c r="H6" s="226" t="s">
        <v>1247</v>
      </c>
      <c r="I6" s="224"/>
      <c r="J6" s="224"/>
      <c r="K6" s="224"/>
      <c r="L6" s="224"/>
      <c r="M6" s="1186">
        <v>60</v>
      </c>
      <c r="N6" s="1186">
        <v>60</v>
      </c>
      <c r="O6" s="1186">
        <v>41</v>
      </c>
      <c r="P6" s="1172"/>
      <c r="Q6" s="14">
        <f>SUM(I6:P6)</f>
        <v>161</v>
      </c>
      <c r="R6" s="229" t="s">
        <v>32</v>
      </c>
      <c r="S6" s="23" t="s">
        <v>33</v>
      </c>
      <c r="T6" s="1289" t="b">
        <v>1</v>
      </c>
      <c r="U6" s="1440">
        <v>46226.5</v>
      </c>
      <c r="V6" s="231" t="s">
        <v>100</v>
      </c>
      <c r="W6" s="16" t="s">
        <v>860</v>
      </c>
      <c r="X6" s="16">
        <v>1021937</v>
      </c>
      <c r="Y6" s="16" t="s">
        <v>1346</v>
      </c>
      <c r="Z6" s="16"/>
    </row>
    <row r="7" spans="1:26">
      <c r="A7" s="15" t="s">
        <v>105</v>
      </c>
      <c r="B7" s="224" t="s">
        <v>78</v>
      </c>
      <c r="C7" s="314" t="s">
        <v>1351</v>
      </c>
      <c r="D7" s="224" t="s">
        <v>99</v>
      </c>
      <c r="E7" s="227">
        <v>46232.28125</v>
      </c>
      <c r="F7" s="224">
        <v>13.3</v>
      </c>
      <c r="G7" s="35">
        <v>121393</v>
      </c>
      <c r="H7" s="226" t="s">
        <v>160</v>
      </c>
      <c r="I7" s="224"/>
      <c r="J7" s="224"/>
      <c r="K7" s="224"/>
      <c r="L7" s="224"/>
      <c r="M7" s="1172"/>
      <c r="N7" s="1186">
        <v>161</v>
      </c>
      <c r="O7" s="1172"/>
      <c r="P7" s="1172"/>
      <c r="Q7" s="14">
        <f t="shared" si="0"/>
        <v>161</v>
      </c>
      <c r="R7" s="229" t="s">
        <v>32</v>
      </c>
      <c r="S7" s="23" t="s">
        <v>33</v>
      </c>
      <c r="T7" s="1289" t="b">
        <v>1</v>
      </c>
      <c r="U7" s="1440">
        <v>46226.5</v>
      </c>
      <c r="V7" s="231" t="s">
        <v>100</v>
      </c>
      <c r="W7" s="16" t="s">
        <v>860</v>
      </c>
      <c r="X7" s="16">
        <v>1021938</v>
      </c>
      <c r="Y7" s="16" t="s">
        <v>1346</v>
      </c>
      <c r="Z7" s="16"/>
    </row>
    <row r="8" spans="1:26">
      <c r="A8" s="15" t="s">
        <v>86</v>
      </c>
      <c r="B8" s="224" t="s">
        <v>1215</v>
      </c>
      <c r="C8" s="15" t="s">
        <v>1352</v>
      </c>
      <c r="D8" s="15" t="s">
        <v>136</v>
      </c>
      <c r="E8" s="24">
        <v>46233.8125</v>
      </c>
      <c r="F8" s="224">
        <v>12.9</v>
      </c>
      <c r="G8" s="224">
        <v>121409</v>
      </c>
      <c r="H8" s="226" t="s">
        <v>1348</v>
      </c>
      <c r="I8" s="224"/>
      <c r="J8" s="224"/>
      <c r="K8" s="224"/>
      <c r="L8" s="224"/>
      <c r="M8" s="1172"/>
      <c r="N8" s="1172"/>
      <c r="O8" s="1186">
        <v>101</v>
      </c>
      <c r="P8" s="1186">
        <v>59</v>
      </c>
      <c r="Q8" s="14">
        <f>SUM(I8:P8)</f>
        <v>160</v>
      </c>
      <c r="R8" s="229" t="s">
        <v>32</v>
      </c>
      <c r="S8" s="23" t="s">
        <v>33</v>
      </c>
      <c r="T8" s="14"/>
      <c r="U8" s="481">
        <v>46226.5</v>
      </c>
      <c r="V8" s="231" t="s">
        <v>100</v>
      </c>
      <c r="W8" s="16" t="s">
        <v>860</v>
      </c>
      <c r="X8" s="16">
        <v>1021939</v>
      </c>
      <c r="Y8" s="16" t="s">
        <v>1353</v>
      </c>
      <c r="Z8" s="16"/>
    </row>
    <row r="9" spans="1:26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>SUM(K3:K7)</f>
        <v>0</v>
      </c>
      <c r="L9" s="11">
        <f>SUM(L3:L7)</f>
        <v>0</v>
      </c>
      <c r="M9" s="11">
        <f>SUM(M3:M8)</f>
        <v>281</v>
      </c>
      <c r="N9" s="11">
        <f t="shared" ref="N9:P9" si="1">SUM(N3:N8)</f>
        <v>281</v>
      </c>
      <c r="O9" s="11">
        <f t="shared" si="1"/>
        <v>284</v>
      </c>
      <c r="P9" s="11">
        <f t="shared" si="1"/>
        <v>118</v>
      </c>
      <c r="Q9" s="11">
        <f>SUM(Q3:Q8)</f>
        <v>964</v>
      </c>
      <c r="R9" s="12"/>
      <c r="S9" s="12"/>
      <c r="T9" s="12"/>
      <c r="U9" s="12"/>
      <c r="V9" s="12"/>
      <c r="W9" s="12"/>
      <c r="X9" s="12"/>
      <c r="Y9" s="12"/>
      <c r="Z9" s="12"/>
    </row>
    <row r="11" spans="1:26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17.25">
      <c r="A13" s="230" t="s">
        <v>100</v>
      </c>
      <c r="B13" s="1558" t="s">
        <v>41</v>
      </c>
      <c r="C13" s="1558"/>
      <c r="D13" s="242"/>
      <c r="E13" s="243" t="s">
        <v>40</v>
      </c>
      <c r="F13" s="1"/>
      <c r="G13" s="1"/>
      <c r="H13" s="145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>
      <c r="A14" s="4" t="s">
        <v>169</v>
      </c>
      <c r="B14" s="1564" t="s">
        <v>39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 ht="15" customHeight="1">
      <c r="A15" s="5" t="s">
        <v>42</v>
      </c>
      <c r="B15" s="1565" t="s">
        <v>870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6">
      <c r="A17" s="5" t="s">
        <v>43</v>
      </c>
      <c r="B17" s="1626" t="s">
        <v>1354</v>
      </c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ht="23.25" customHeight="1">
      <c r="A20" s="1627" t="s">
        <v>194</v>
      </c>
      <c r="B20" s="1627"/>
      <c r="C20" s="1627"/>
      <c r="D20" s="1627"/>
      <c r="E20" s="1627"/>
      <c r="F20" s="1627"/>
      <c r="G20" s="1067"/>
      <c r="H20" s="7"/>
      <c r="I20" s="1559" t="s">
        <v>999</v>
      </c>
      <c r="J20" s="1559"/>
      <c r="K20" s="1559"/>
      <c r="L20" s="1559"/>
      <c r="M20" s="1559"/>
      <c r="N20" s="1559"/>
      <c r="O20" s="1559"/>
      <c r="P20" s="1559"/>
      <c r="Q20" s="1559"/>
      <c r="R20" s="1560" t="s">
        <v>110</v>
      </c>
      <c r="S20" s="1560"/>
      <c r="T20" s="1560"/>
      <c r="U20" s="1560"/>
      <c r="V20" s="1560"/>
      <c r="W20" s="1560"/>
      <c r="X20" s="1560"/>
      <c r="Y20" s="1560"/>
      <c r="Z20" s="1560"/>
    </row>
    <row r="21" spans="1:26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1419" t="s">
        <v>857</v>
      </c>
      <c r="V21" s="8" t="s">
        <v>24</v>
      </c>
      <c r="W21" s="8" t="s">
        <v>25</v>
      </c>
      <c r="X21" s="8" t="s">
        <v>26</v>
      </c>
      <c r="Y21" s="8" t="s">
        <v>27</v>
      </c>
      <c r="Z21" s="8" t="s">
        <v>28</v>
      </c>
    </row>
    <row r="22" spans="1:26" ht="25.5">
      <c r="A22" s="224" t="s">
        <v>121</v>
      </c>
      <c r="B22" s="224" t="s">
        <v>92</v>
      </c>
      <c r="C22" s="224" t="s">
        <v>1355</v>
      </c>
      <c r="D22" s="224" t="s">
        <v>159</v>
      </c>
      <c r="E22" s="227">
        <v>46233.041666666664</v>
      </c>
      <c r="F22" s="224">
        <v>11.9</v>
      </c>
      <c r="G22" s="224">
        <v>121367</v>
      </c>
      <c r="H22" s="226" t="s">
        <v>1247</v>
      </c>
      <c r="I22" s="224"/>
      <c r="J22" s="224"/>
      <c r="K22" s="224"/>
      <c r="L22" s="224"/>
      <c r="M22" s="1186">
        <v>60</v>
      </c>
      <c r="N22" s="1186">
        <v>71</v>
      </c>
      <c r="O22" s="1186">
        <v>30</v>
      </c>
      <c r="P22" s="1172"/>
      <c r="Q22" s="14">
        <f t="shared" ref="Q22:Q26" si="2">SUM(I22:P22)</f>
        <v>161</v>
      </c>
      <c r="R22" s="1176" t="s">
        <v>32</v>
      </c>
      <c r="S22" s="1177" t="s">
        <v>33</v>
      </c>
      <c r="T22" s="14"/>
      <c r="U22" s="481">
        <v>46230.5</v>
      </c>
      <c r="V22" s="255" t="s">
        <v>161</v>
      </c>
      <c r="W22" s="16" t="s">
        <v>860</v>
      </c>
      <c r="X22" s="16">
        <v>1021940</v>
      </c>
      <c r="Y22" s="16" t="s">
        <v>1356</v>
      </c>
      <c r="Z22" s="16"/>
    </row>
    <row r="23" spans="1:26" ht="25.5">
      <c r="A23" s="224" t="s">
        <v>157</v>
      </c>
      <c r="B23" s="224" t="s">
        <v>92</v>
      </c>
      <c r="C23" s="224" t="s">
        <v>1357</v>
      </c>
      <c r="D23" s="224" t="s">
        <v>159</v>
      </c>
      <c r="E23" s="227">
        <v>46233.041666666664</v>
      </c>
      <c r="F23" s="224">
        <v>11.9</v>
      </c>
      <c r="G23" s="224">
        <v>121368</v>
      </c>
      <c r="H23" s="226" t="s">
        <v>1358</v>
      </c>
      <c r="I23" s="224"/>
      <c r="J23" s="224"/>
      <c r="K23" s="224"/>
      <c r="L23" s="224"/>
      <c r="M23" s="1186">
        <v>27</v>
      </c>
      <c r="N23" s="1186">
        <v>30</v>
      </c>
      <c r="O23" s="1186">
        <v>59</v>
      </c>
      <c r="P23" s="1186">
        <v>44</v>
      </c>
      <c r="Q23" s="14">
        <f t="shared" si="2"/>
        <v>160</v>
      </c>
      <c r="R23" s="1176" t="s">
        <v>32</v>
      </c>
      <c r="S23" s="1177" t="s">
        <v>33</v>
      </c>
      <c r="T23" s="14"/>
      <c r="U23" s="1440">
        <v>46230.5</v>
      </c>
      <c r="V23" s="255" t="s">
        <v>161</v>
      </c>
      <c r="W23" s="16" t="s">
        <v>860</v>
      </c>
      <c r="X23" s="16">
        <v>1021941</v>
      </c>
      <c r="Y23" s="16" t="s">
        <v>1356</v>
      </c>
      <c r="Z23" s="16"/>
    </row>
    <row r="24" spans="1:26">
      <c r="A24" s="224" t="s">
        <v>119</v>
      </c>
      <c r="B24" s="224" t="s">
        <v>92</v>
      </c>
      <c r="C24" s="224" t="s">
        <v>1359</v>
      </c>
      <c r="D24" s="224" t="s">
        <v>159</v>
      </c>
      <c r="E24" s="227">
        <v>46233.041666666664</v>
      </c>
      <c r="F24" s="224">
        <v>11.9</v>
      </c>
      <c r="G24" s="224">
        <v>121415</v>
      </c>
      <c r="H24" s="37" t="s">
        <v>802</v>
      </c>
      <c r="I24" s="224"/>
      <c r="J24" s="224"/>
      <c r="K24" s="224"/>
      <c r="L24" s="224"/>
      <c r="M24" s="1186">
        <v>30</v>
      </c>
      <c r="N24" s="1186">
        <v>60</v>
      </c>
      <c r="O24" s="1186">
        <v>71</v>
      </c>
      <c r="P24" s="1172"/>
      <c r="Q24" s="14">
        <f t="shared" si="2"/>
        <v>161</v>
      </c>
      <c r="R24" s="229" t="s">
        <v>32</v>
      </c>
      <c r="S24" s="23" t="s">
        <v>33</v>
      </c>
      <c r="T24" s="14"/>
      <c r="U24" s="1440">
        <v>46230.5</v>
      </c>
      <c r="V24" s="255" t="s">
        <v>161</v>
      </c>
      <c r="W24" s="16" t="s">
        <v>860</v>
      </c>
      <c r="X24" s="16">
        <v>1021942</v>
      </c>
      <c r="Y24" s="16" t="s">
        <v>1356</v>
      </c>
      <c r="Z24" s="16"/>
    </row>
    <row r="25" spans="1:26">
      <c r="A25" s="224" t="s">
        <v>102</v>
      </c>
      <c r="B25" s="224" t="s">
        <v>92</v>
      </c>
      <c r="C25" s="224" t="s">
        <v>1360</v>
      </c>
      <c r="D25" s="224" t="s">
        <v>159</v>
      </c>
      <c r="E25" s="227">
        <v>46233.041666666664</v>
      </c>
      <c r="F25" s="224">
        <v>11.9</v>
      </c>
      <c r="G25" s="224">
        <v>121416</v>
      </c>
      <c r="H25" s="37" t="s">
        <v>802</v>
      </c>
      <c r="I25" s="224"/>
      <c r="J25" s="224"/>
      <c r="K25" s="224"/>
      <c r="L25" s="224"/>
      <c r="M25" s="1186">
        <v>30</v>
      </c>
      <c r="N25" s="1186">
        <v>60</v>
      </c>
      <c r="O25" s="1186">
        <v>71</v>
      </c>
      <c r="P25" s="1172"/>
      <c r="Q25" s="14">
        <f t="shared" si="2"/>
        <v>161</v>
      </c>
      <c r="R25" s="229" t="s">
        <v>32</v>
      </c>
      <c r="S25" s="23" t="s">
        <v>33</v>
      </c>
      <c r="T25" s="14"/>
      <c r="U25" s="1440">
        <v>46230.5</v>
      </c>
      <c r="V25" s="255" t="s">
        <v>161</v>
      </c>
      <c r="W25" s="16" t="s">
        <v>860</v>
      </c>
      <c r="X25" s="16">
        <v>1021943</v>
      </c>
      <c r="Y25" s="16" t="s">
        <v>1356</v>
      </c>
      <c r="Z25" s="16"/>
    </row>
    <row r="26" spans="1:26" ht="25.5">
      <c r="A26" s="224" t="s">
        <v>97</v>
      </c>
      <c r="B26" s="224" t="s">
        <v>92</v>
      </c>
      <c r="C26" s="224" t="s">
        <v>1361</v>
      </c>
      <c r="D26" s="224" t="s">
        <v>159</v>
      </c>
      <c r="E26" s="227">
        <v>46233.041666666664</v>
      </c>
      <c r="F26" s="224">
        <v>11.9</v>
      </c>
      <c r="G26" s="224">
        <v>121400</v>
      </c>
      <c r="H26" s="226" t="s">
        <v>1247</v>
      </c>
      <c r="I26" s="224"/>
      <c r="J26" s="224"/>
      <c r="K26" s="224"/>
      <c r="L26" s="224"/>
      <c r="M26" s="1186">
        <v>11</v>
      </c>
      <c r="N26" s="1186">
        <v>90</v>
      </c>
      <c r="O26" s="1186">
        <v>60</v>
      </c>
      <c r="P26" s="1172"/>
      <c r="Q26" s="14">
        <f t="shared" si="2"/>
        <v>161</v>
      </c>
      <c r="R26" s="229" t="s">
        <v>32</v>
      </c>
      <c r="S26" s="23" t="s">
        <v>33</v>
      </c>
      <c r="T26" s="1289" t="b">
        <v>1</v>
      </c>
      <c r="U26" s="1440">
        <v>46230.5</v>
      </c>
      <c r="V26" s="255" t="s">
        <v>161</v>
      </c>
      <c r="W26" s="16" t="s">
        <v>860</v>
      </c>
      <c r="X26" s="16">
        <v>1021945</v>
      </c>
      <c r="Y26" s="16" t="s">
        <v>1356</v>
      </c>
      <c r="Z26" s="16"/>
    </row>
    <row r="27" spans="1:26">
      <c r="A27" s="224" t="s">
        <v>157</v>
      </c>
      <c r="B27" s="224" t="s">
        <v>78</v>
      </c>
      <c r="C27" s="224" t="s">
        <v>1362</v>
      </c>
      <c r="D27" s="224" t="s">
        <v>1047</v>
      </c>
      <c r="E27" s="227">
        <v>46233.003472222219</v>
      </c>
      <c r="F27" s="224">
        <v>12.7</v>
      </c>
      <c r="G27" s="224">
        <v>121369</v>
      </c>
      <c r="H27" s="226" t="s">
        <v>160</v>
      </c>
      <c r="I27" s="224"/>
      <c r="J27" s="224"/>
      <c r="K27" s="224"/>
      <c r="L27" s="224"/>
      <c r="M27" s="1172"/>
      <c r="N27" s="1186">
        <v>30</v>
      </c>
      <c r="O27" s="1186">
        <v>101</v>
      </c>
      <c r="P27" s="1186">
        <v>30</v>
      </c>
      <c r="Q27" s="14">
        <f>SUM(I27:P27)</f>
        <v>161</v>
      </c>
      <c r="R27" s="229" t="s">
        <v>32</v>
      </c>
      <c r="S27" s="23" t="s">
        <v>33</v>
      </c>
      <c r="T27" s="14"/>
      <c r="U27" s="481">
        <v>46227.666666666664</v>
      </c>
      <c r="V27" s="255" t="s">
        <v>161</v>
      </c>
      <c r="W27" s="16" t="s">
        <v>860</v>
      </c>
      <c r="X27" s="16">
        <v>1021946</v>
      </c>
      <c r="Y27" s="16" t="s">
        <v>1356</v>
      </c>
      <c r="Z27" s="16"/>
    </row>
    <row r="28" spans="1:26">
      <c r="A28" s="11" t="s">
        <v>19</v>
      </c>
      <c r="B28" s="7"/>
      <c r="C28" s="7"/>
      <c r="D28" s="7"/>
      <c r="E28" s="11"/>
      <c r="F28" s="7"/>
      <c r="G28" s="7"/>
      <c r="H28" s="7"/>
      <c r="I28" s="11">
        <f>SUM(I22:I26)</f>
        <v>0</v>
      </c>
      <c r="J28" s="11">
        <f>SUM(J22:J26)</f>
        <v>0</v>
      </c>
      <c r="K28" s="11">
        <f ca="1">SUM(K22:K194)</f>
        <v>0</v>
      </c>
      <c r="L28" s="11">
        <f t="shared" ref="L28:Q28" si="3">SUM(L22:L27)</f>
        <v>0</v>
      </c>
      <c r="M28" s="11">
        <f t="shared" si="3"/>
        <v>158</v>
      </c>
      <c r="N28" s="11">
        <f t="shared" si="3"/>
        <v>341</v>
      </c>
      <c r="O28" s="11">
        <f t="shared" si="3"/>
        <v>392</v>
      </c>
      <c r="P28" s="11">
        <f t="shared" si="3"/>
        <v>74</v>
      </c>
      <c r="Q28" s="11">
        <f t="shared" si="3"/>
        <v>965</v>
      </c>
      <c r="R28" s="12"/>
      <c r="S28" s="12"/>
      <c r="T28" s="12"/>
      <c r="U28" s="12"/>
      <c r="V28" s="12"/>
      <c r="W28" s="12"/>
      <c r="X28" s="12"/>
      <c r="Y28" s="12"/>
      <c r="Z28" s="12"/>
    </row>
    <row r="29" spans="1:26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 ht="15" customHeight="1">
      <c r="A32" s="257" t="s">
        <v>161</v>
      </c>
      <c r="B32" s="1619" t="s">
        <v>1223</v>
      </c>
      <c r="C32" s="1619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8">
      <c r="A33" s="4"/>
      <c r="B33" s="1564"/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AB33" s="141"/>
    </row>
    <row r="34" spans="1:28">
      <c r="A34" s="5" t="s">
        <v>42</v>
      </c>
      <c r="B34" s="1565" t="s">
        <v>1363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8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8">
      <c r="A36" s="5" t="s">
        <v>43</v>
      </c>
      <c r="B36" s="1626" t="s">
        <v>1364</v>
      </c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8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9" spans="1:28" ht="23.25" customHeight="1">
      <c r="A39" s="1627" t="s">
        <v>205</v>
      </c>
      <c r="B39" s="1627"/>
      <c r="C39" s="1627"/>
      <c r="D39" s="1627"/>
      <c r="E39" s="1627"/>
      <c r="F39" s="1627"/>
      <c r="G39" s="1067"/>
      <c r="H39" s="7"/>
      <c r="I39" s="1559" t="s">
        <v>999</v>
      </c>
      <c r="J39" s="1559"/>
      <c r="K39" s="1559"/>
      <c r="L39" s="1559"/>
      <c r="M39" s="1559"/>
      <c r="N39" s="1559"/>
      <c r="O39" s="1559"/>
      <c r="P39" s="1559"/>
      <c r="Q39" s="1559"/>
      <c r="R39" s="1560" t="s">
        <v>1365</v>
      </c>
      <c r="S39" s="1560"/>
      <c r="T39" s="1560"/>
      <c r="U39" s="1560"/>
      <c r="V39" s="1560"/>
      <c r="W39" s="1560"/>
      <c r="X39" s="1560"/>
      <c r="Y39" s="1560"/>
      <c r="Z39" s="1560"/>
    </row>
    <row r="40" spans="1:28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8" t="s">
        <v>9</v>
      </c>
      <c r="H40" s="33" t="s">
        <v>10</v>
      </c>
      <c r="I40" s="9" t="s">
        <v>11</v>
      </c>
      <c r="J40" s="9" t="s">
        <v>12</v>
      </c>
      <c r="K40" s="9" t="s">
        <v>13</v>
      </c>
      <c r="L40" s="9" t="s">
        <v>14</v>
      </c>
      <c r="M40" s="9" t="s">
        <v>15</v>
      </c>
      <c r="N40" s="9" t="s">
        <v>16</v>
      </c>
      <c r="O40" s="9" t="s">
        <v>17</v>
      </c>
      <c r="P40" s="10" t="s">
        <v>18</v>
      </c>
      <c r="Q40" s="8" t="s">
        <v>19</v>
      </c>
      <c r="R40" s="8" t="s">
        <v>20</v>
      </c>
      <c r="S40" s="240" t="s">
        <v>21</v>
      </c>
      <c r="T40" s="240" t="s">
        <v>22</v>
      </c>
      <c r="U40" s="1419" t="s">
        <v>857</v>
      </c>
      <c r="V40" s="8" t="s">
        <v>24</v>
      </c>
      <c r="W40" s="8" t="s">
        <v>25</v>
      </c>
      <c r="X40" s="8" t="s">
        <v>26</v>
      </c>
      <c r="Y40" s="8" t="s">
        <v>27</v>
      </c>
      <c r="Z40" s="8" t="s">
        <v>28</v>
      </c>
    </row>
    <row r="41" spans="1:28" ht="25.5">
      <c r="A41" s="15" t="s">
        <v>120</v>
      </c>
      <c r="B41" s="15" t="s">
        <v>1215</v>
      </c>
      <c r="C41" s="35" t="s">
        <v>1366</v>
      </c>
      <c r="D41" s="224" t="s">
        <v>136</v>
      </c>
      <c r="E41" s="227">
        <v>46233.8125</v>
      </c>
      <c r="F41" s="224">
        <v>12.9</v>
      </c>
      <c r="G41" s="224">
        <v>121371</v>
      </c>
      <c r="H41" s="226" t="s">
        <v>1314</v>
      </c>
      <c r="I41" s="224"/>
      <c r="J41" s="224"/>
      <c r="K41" s="224"/>
      <c r="L41" s="1172"/>
      <c r="M41" s="1186">
        <v>71</v>
      </c>
      <c r="N41" s="1186">
        <v>34</v>
      </c>
      <c r="O41" s="1172">
        <v>0</v>
      </c>
      <c r="P41" s="224"/>
      <c r="Q41" s="14">
        <f t="shared" ref="Q41:Q42" si="4">SUM(I41:P41)</f>
        <v>105</v>
      </c>
      <c r="R41" s="229" t="s">
        <v>32</v>
      </c>
      <c r="S41" s="23" t="s">
        <v>33</v>
      </c>
      <c r="T41" s="1289" t="b">
        <v>1</v>
      </c>
      <c r="U41" s="481">
        <v>46226.875</v>
      </c>
      <c r="V41" s="255" t="s">
        <v>100</v>
      </c>
      <c r="W41" s="16" t="s">
        <v>860</v>
      </c>
      <c r="X41" s="16">
        <v>1021961</v>
      </c>
      <c r="Y41" s="16" t="s">
        <v>1353</v>
      </c>
      <c r="Z41" s="16"/>
    </row>
    <row r="42" spans="1:28" ht="25.5">
      <c r="A42" s="15" t="s">
        <v>120</v>
      </c>
      <c r="B42" s="15" t="s">
        <v>1215</v>
      </c>
      <c r="C42" s="35" t="s">
        <v>1367</v>
      </c>
      <c r="D42" s="224" t="s">
        <v>136</v>
      </c>
      <c r="E42" s="227">
        <v>46233.8125</v>
      </c>
      <c r="F42" s="224">
        <v>12.9</v>
      </c>
      <c r="G42" s="224">
        <v>121370</v>
      </c>
      <c r="H42" s="226" t="s">
        <v>1314</v>
      </c>
      <c r="I42" s="224"/>
      <c r="J42" s="224"/>
      <c r="K42" s="224"/>
      <c r="L42" s="1172"/>
      <c r="M42" s="1186">
        <v>71</v>
      </c>
      <c r="N42" s="1172">
        <v>0</v>
      </c>
      <c r="O42" s="1172">
        <v>0</v>
      </c>
      <c r="P42" s="224"/>
      <c r="Q42" s="14">
        <f t="shared" si="4"/>
        <v>71</v>
      </c>
      <c r="R42" s="229" t="s">
        <v>32</v>
      </c>
      <c r="S42" s="23" t="s">
        <v>33</v>
      </c>
      <c r="T42" s="1289" t="b">
        <v>1</v>
      </c>
      <c r="U42" s="1440">
        <v>46226.875</v>
      </c>
      <c r="V42" s="255" t="s">
        <v>100</v>
      </c>
      <c r="W42" s="16" t="s">
        <v>860</v>
      </c>
      <c r="X42" s="16">
        <v>1021962</v>
      </c>
      <c r="Y42" s="16" t="s">
        <v>1353</v>
      </c>
      <c r="Z42" s="16"/>
    </row>
    <row r="43" spans="1:28" ht="25.5">
      <c r="A43" s="224" t="s">
        <v>1368</v>
      </c>
      <c r="B43" s="224" t="s">
        <v>1215</v>
      </c>
      <c r="C43" s="35" t="s">
        <v>1369</v>
      </c>
      <c r="D43" s="224" t="s">
        <v>136</v>
      </c>
      <c r="E43" s="227">
        <v>46233.8125</v>
      </c>
      <c r="F43" s="224">
        <v>12.9</v>
      </c>
      <c r="G43" s="224">
        <v>121372</v>
      </c>
      <c r="H43" s="226" t="s">
        <v>1247</v>
      </c>
      <c r="I43" s="224"/>
      <c r="J43" s="224"/>
      <c r="K43" s="224"/>
      <c r="L43" s="1172"/>
      <c r="M43" s="1186">
        <v>41</v>
      </c>
      <c r="N43" s="1172">
        <v>0</v>
      </c>
      <c r="O43" s="1172">
        <v>0</v>
      </c>
      <c r="P43" s="1172">
        <v>0</v>
      </c>
      <c r="Q43" s="14">
        <f>SUM(I43:P43)</f>
        <v>41</v>
      </c>
      <c r="R43" s="1176" t="s">
        <v>32</v>
      </c>
      <c r="S43" s="1177" t="s">
        <v>33</v>
      </c>
      <c r="T43" s="14"/>
      <c r="U43" s="481">
        <v>46226.5</v>
      </c>
      <c r="V43" s="255" t="s">
        <v>100</v>
      </c>
      <c r="W43" s="16" t="s">
        <v>860</v>
      </c>
      <c r="X43" s="16">
        <v>1021963</v>
      </c>
      <c r="Y43" s="16" t="s">
        <v>1353</v>
      </c>
      <c r="Z43" s="16"/>
    </row>
    <row r="44" spans="1:28">
      <c r="A44" s="224" t="s">
        <v>102</v>
      </c>
      <c r="B44" s="224" t="s">
        <v>847</v>
      </c>
      <c r="C44" s="35" t="s">
        <v>1370</v>
      </c>
      <c r="D44" s="224" t="s">
        <v>136</v>
      </c>
      <c r="E44" s="227">
        <v>46234.333333333336</v>
      </c>
      <c r="F44" s="224">
        <v>12.9</v>
      </c>
      <c r="G44" s="224">
        <v>121417</v>
      </c>
      <c r="H44" s="226" t="s">
        <v>802</v>
      </c>
      <c r="I44" s="224"/>
      <c r="J44" s="224"/>
      <c r="K44" s="224"/>
      <c r="L44" s="1172"/>
      <c r="M44" s="1186">
        <v>101</v>
      </c>
      <c r="N44" s="1172">
        <v>0</v>
      </c>
      <c r="O44" s="1172"/>
      <c r="P44" s="224"/>
      <c r="Q44" s="14">
        <f>SUM(I44:P44)</f>
        <v>101</v>
      </c>
      <c r="R44" s="229" t="s">
        <v>32</v>
      </c>
      <c r="S44" s="23" t="s">
        <v>33</v>
      </c>
      <c r="T44" s="14"/>
      <c r="U44" s="481">
        <v>46230.375</v>
      </c>
      <c r="V44" s="255" t="s">
        <v>100</v>
      </c>
      <c r="W44" s="16" t="s">
        <v>860</v>
      </c>
      <c r="X44" s="16">
        <v>1021964</v>
      </c>
      <c r="Y44" s="16" t="s">
        <v>1353</v>
      </c>
      <c r="Z44" s="16"/>
    </row>
    <row r="45" spans="1:28">
      <c r="A45" s="15" t="s">
        <v>133</v>
      </c>
      <c r="B45" s="15" t="s">
        <v>134</v>
      </c>
      <c r="C45" s="35" t="s">
        <v>1371</v>
      </c>
      <c r="D45" s="224" t="s">
        <v>136</v>
      </c>
      <c r="E45" s="227">
        <v>46233.083333333336</v>
      </c>
      <c r="F45" s="224">
        <v>11.9</v>
      </c>
      <c r="G45" s="224">
        <v>121418</v>
      </c>
      <c r="H45" s="226" t="s">
        <v>784</v>
      </c>
      <c r="I45" s="224"/>
      <c r="J45" s="224"/>
      <c r="K45" s="224"/>
      <c r="L45" s="1186">
        <v>54</v>
      </c>
      <c r="M45" s="1186">
        <v>106</v>
      </c>
      <c r="N45" s="1172"/>
      <c r="O45" s="1172"/>
      <c r="P45" s="224"/>
      <c r="Q45" s="14">
        <f>SUM(I45:P45)</f>
        <v>160</v>
      </c>
      <c r="R45" s="229" t="s">
        <v>32</v>
      </c>
      <c r="S45" s="23" t="s">
        <v>33</v>
      </c>
      <c r="T45" s="14"/>
      <c r="U45" s="481">
        <v>46226.5</v>
      </c>
      <c r="V45" s="255" t="s">
        <v>100</v>
      </c>
      <c r="W45" s="16" t="s">
        <v>860</v>
      </c>
      <c r="X45" s="16">
        <v>1021965</v>
      </c>
      <c r="Y45" s="16" t="s">
        <v>1353</v>
      </c>
      <c r="Z45" s="16"/>
    </row>
    <row r="46" spans="1:28">
      <c r="A46" s="15" t="s">
        <v>133</v>
      </c>
      <c r="B46" s="1172" t="s">
        <v>134</v>
      </c>
      <c r="C46" s="35" t="s">
        <v>1372</v>
      </c>
      <c r="D46" s="1172" t="s">
        <v>136</v>
      </c>
      <c r="E46" s="1173">
        <v>46233.083333333336</v>
      </c>
      <c r="F46" s="1172">
        <v>11.9</v>
      </c>
      <c r="G46" s="15">
        <v>121419</v>
      </c>
      <c r="H46" s="226" t="s">
        <v>784</v>
      </c>
      <c r="I46" s="15"/>
      <c r="J46" s="15"/>
      <c r="K46" s="15"/>
      <c r="L46" s="1186">
        <v>41</v>
      </c>
      <c r="M46" s="1186">
        <v>120</v>
      </c>
      <c r="N46" s="1178"/>
      <c r="O46" s="1178"/>
      <c r="P46" s="15"/>
      <c r="Q46" s="14">
        <f>SUM(I46:P46)</f>
        <v>161</v>
      </c>
      <c r="R46" s="1176" t="s">
        <v>32</v>
      </c>
      <c r="S46" s="1177" t="s">
        <v>33</v>
      </c>
      <c r="T46" s="14"/>
      <c r="U46" s="1440">
        <v>46226.5</v>
      </c>
      <c r="V46" s="1207" t="s">
        <v>100</v>
      </c>
      <c r="W46" s="16" t="s">
        <v>860</v>
      </c>
      <c r="X46" s="16">
        <v>1021966</v>
      </c>
      <c r="Y46" s="16" t="s">
        <v>1353</v>
      </c>
      <c r="Z46" s="16"/>
    </row>
    <row r="47" spans="1:28">
      <c r="A47" s="11" t="s">
        <v>19</v>
      </c>
      <c r="B47" s="7"/>
      <c r="C47" s="7"/>
      <c r="D47" s="7"/>
      <c r="E47" s="11"/>
      <c r="F47" s="7"/>
      <c r="G47" s="7"/>
      <c r="H47" s="7"/>
      <c r="I47" s="11">
        <f ca="1">SUM(I47:I195)</f>
        <v>0</v>
      </c>
      <c r="J47" s="11">
        <f ca="1">SUM(J47:J195)</f>
        <v>0</v>
      </c>
      <c r="K47" s="11">
        <f ca="1">SUM(K47:K196)</f>
        <v>0</v>
      </c>
      <c r="L47" s="11">
        <f>SUM(L41:L46)</f>
        <v>95</v>
      </c>
      <c r="M47" s="11">
        <f t="shared" ref="M47:P47" si="5">SUM(M41:M46)</f>
        <v>510</v>
      </c>
      <c r="N47" s="11">
        <f t="shared" si="5"/>
        <v>34</v>
      </c>
      <c r="O47" s="11">
        <f t="shared" si="5"/>
        <v>0</v>
      </c>
      <c r="P47" s="11">
        <f t="shared" si="5"/>
        <v>0</v>
      </c>
      <c r="Q47" s="11">
        <f>SUM(Q41:Q46)</f>
        <v>639</v>
      </c>
      <c r="R47" s="12"/>
      <c r="S47" s="12"/>
      <c r="T47" s="12"/>
      <c r="U47" s="12"/>
      <c r="V47" s="12"/>
      <c r="W47" s="12"/>
      <c r="X47" s="12"/>
      <c r="Y47" s="12"/>
      <c r="Z47" s="12"/>
    </row>
    <row r="48" spans="1:28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6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"/>
      <c r="K49" s="1563"/>
      <c r="L49" s="1563"/>
      <c r="M49" s="156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6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 t="s">
        <v>1373</v>
      </c>
      <c r="R50" s="1"/>
      <c r="S50" s="1"/>
      <c r="T50" s="1"/>
      <c r="U50" s="1"/>
      <c r="V50" s="1"/>
      <c r="W50" s="1"/>
      <c r="X50" s="1"/>
      <c r="Y50" s="1"/>
    </row>
    <row r="51" spans="1:26">
      <c r="A51" s="257" t="s">
        <v>100</v>
      </c>
      <c r="B51" s="1617" t="s">
        <v>1223</v>
      </c>
      <c r="C51" s="1617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6">
      <c r="A52" s="4"/>
      <c r="B52" s="1564"/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6">
      <c r="A53" s="5" t="s">
        <v>42</v>
      </c>
      <c r="B53" s="1565" t="s">
        <v>808</v>
      </c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6">
      <c r="A54" s="5" t="s">
        <v>42</v>
      </c>
      <c r="B54" s="1565"/>
      <c r="C54" s="156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6">
      <c r="A55" s="5" t="s">
        <v>43</v>
      </c>
      <c r="B55" s="1626" t="s">
        <v>809</v>
      </c>
      <c r="C55" s="156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6">
      <c r="A56" s="5" t="s">
        <v>44</v>
      </c>
      <c r="B56" s="1567"/>
      <c r="C56" s="156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8" spans="1:26" ht="23.25" customHeight="1">
      <c r="A58" s="1627" t="s">
        <v>155</v>
      </c>
      <c r="B58" s="1627"/>
      <c r="C58" s="1627"/>
      <c r="D58" s="1627"/>
      <c r="E58" s="1627"/>
      <c r="F58" s="1627"/>
      <c r="G58" s="1067"/>
      <c r="H58" s="7"/>
      <c r="I58" s="1559" t="s">
        <v>999</v>
      </c>
      <c r="J58" s="1559"/>
      <c r="K58" s="1559"/>
      <c r="L58" s="1559"/>
      <c r="M58" s="1559"/>
      <c r="N58" s="1559"/>
      <c r="O58" s="1559"/>
      <c r="P58" s="1559"/>
      <c r="Q58" s="1559"/>
      <c r="R58" s="1560" t="s">
        <v>1365</v>
      </c>
      <c r="S58" s="1560"/>
      <c r="T58" s="1560"/>
      <c r="U58" s="1560"/>
      <c r="V58" s="1560"/>
      <c r="W58" s="1560"/>
      <c r="X58" s="1560"/>
      <c r="Y58" s="1560"/>
      <c r="Z58" s="1560"/>
    </row>
    <row r="59" spans="1:26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8" t="s">
        <v>9</v>
      </c>
      <c r="H59" s="33" t="s">
        <v>10</v>
      </c>
      <c r="I59" s="9" t="s">
        <v>11</v>
      </c>
      <c r="J59" s="9" t="s">
        <v>12</v>
      </c>
      <c r="K59" s="9" t="s">
        <v>13</v>
      </c>
      <c r="L59" s="9" t="s">
        <v>14</v>
      </c>
      <c r="M59" s="9" t="s">
        <v>15</v>
      </c>
      <c r="N59" s="9" t="s">
        <v>16</v>
      </c>
      <c r="O59" s="9" t="s">
        <v>17</v>
      </c>
      <c r="P59" s="10" t="s">
        <v>18</v>
      </c>
      <c r="Q59" s="8" t="s">
        <v>19</v>
      </c>
      <c r="R59" s="8" t="s">
        <v>20</v>
      </c>
      <c r="S59" s="240" t="s">
        <v>21</v>
      </c>
      <c r="T59" s="240" t="s">
        <v>22</v>
      </c>
      <c r="U59" s="1418" t="s">
        <v>857</v>
      </c>
      <c r="V59" s="8" t="s">
        <v>24</v>
      </c>
      <c r="W59" s="8" t="s">
        <v>25</v>
      </c>
      <c r="X59" s="8" t="s">
        <v>26</v>
      </c>
      <c r="Y59" s="8" t="s">
        <v>27</v>
      </c>
      <c r="Z59" s="8" t="s">
        <v>28</v>
      </c>
    </row>
    <row r="60" spans="1:26" ht="25.5">
      <c r="A60" s="224" t="s">
        <v>157</v>
      </c>
      <c r="B60" s="224" t="s">
        <v>134</v>
      </c>
      <c r="C60" s="35" t="s">
        <v>1374</v>
      </c>
      <c r="D60" s="224" t="s">
        <v>136</v>
      </c>
      <c r="E60" s="227">
        <v>46233.083333333336</v>
      </c>
      <c r="F60" s="224">
        <v>11.9</v>
      </c>
      <c r="G60" s="224">
        <v>121373</v>
      </c>
      <c r="H60" s="226" t="s">
        <v>1358</v>
      </c>
      <c r="I60" s="224"/>
      <c r="J60" s="224"/>
      <c r="K60" s="224"/>
      <c r="L60" s="224"/>
      <c r="M60" s="1186">
        <v>27</v>
      </c>
      <c r="N60" s="1186">
        <v>81</v>
      </c>
      <c r="O60" s="1186">
        <v>53</v>
      </c>
      <c r="P60" s="1172"/>
      <c r="Q60" s="14">
        <f>SUM(I60:P60)</f>
        <v>161</v>
      </c>
      <c r="R60" s="229" t="s">
        <v>32</v>
      </c>
      <c r="S60" s="23" t="s">
        <v>33</v>
      </c>
      <c r="T60" s="14"/>
      <c r="U60" s="481">
        <v>46226.5</v>
      </c>
      <c r="V60" s="255" t="s">
        <v>100</v>
      </c>
      <c r="W60" s="16" t="s">
        <v>860</v>
      </c>
      <c r="X60" s="16">
        <v>1021969</v>
      </c>
      <c r="Y60" s="16" t="s">
        <v>1353</v>
      </c>
      <c r="Z60" s="16"/>
    </row>
    <row r="61" spans="1:26" ht="25.5">
      <c r="A61" s="15" t="s">
        <v>120</v>
      </c>
      <c r="B61" s="1178" t="s">
        <v>1215</v>
      </c>
      <c r="C61" s="35" t="s">
        <v>1375</v>
      </c>
      <c r="D61" s="1172" t="s">
        <v>136</v>
      </c>
      <c r="E61" s="1173">
        <v>46233.8125</v>
      </c>
      <c r="F61" s="1172">
        <v>12.9</v>
      </c>
      <c r="G61" s="15">
        <v>121374</v>
      </c>
      <c r="H61" s="226" t="s">
        <v>1314</v>
      </c>
      <c r="I61" s="15"/>
      <c r="J61" s="15"/>
      <c r="K61" s="15"/>
      <c r="L61" s="15"/>
      <c r="M61" s="1186">
        <v>80</v>
      </c>
      <c r="N61" s="1186">
        <v>54</v>
      </c>
      <c r="O61" s="1186">
        <v>27</v>
      </c>
      <c r="P61" s="1178"/>
      <c r="Q61" s="14">
        <f>SUM(I61:P61)</f>
        <v>161</v>
      </c>
      <c r="R61" s="1176" t="s">
        <v>32</v>
      </c>
      <c r="S61" s="1177" t="s">
        <v>33</v>
      </c>
      <c r="T61" s="14"/>
      <c r="U61" s="1440">
        <v>46226.875</v>
      </c>
      <c r="V61" s="1207" t="s">
        <v>100</v>
      </c>
      <c r="W61" s="16" t="s">
        <v>860</v>
      </c>
      <c r="X61" s="16">
        <v>1021970</v>
      </c>
      <c r="Y61" s="16" t="s">
        <v>1353</v>
      </c>
      <c r="Z61" s="16"/>
    </row>
    <row r="62" spans="1:26" ht="25.5">
      <c r="A62" s="15" t="s">
        <v>120</v>
      </c>
      <c r="B62" s="15" t="s">
        <v>1215</v>
      </c>
      <c r="C62" s="35" t="s">
        <v>1376</v>
      </c>
      <c r="D62" s="224" t="s">
        <v>136</v>
      </c>
      <c r="E62" s="227">
        <v>46233.8125</v>
      </c>
      <c r="F62" s="224">
        <v>12.9</v>
      </c>
      <c r="G62" s="224">
        <v>121375</v>
      </c>
      <c r="H62" s="226" t="s">
        <v>1314</v>
      </c>
      <c r="I62" s="224"/>
      <c r="J62" s="224"/>
      <c r="K62" s="224"/>
      <c r="L62" s="224"/>
      <c r="M62" s="1186">
        <v>80</v>
      </c>
      <c r="N62" s="1186">
        <v>54</v>
      </c>
      <c r="O62" s="1186">
        <v>27</v>
      </c>
      <c r="P62" s="1172"/>
      <c r="Q62" s="14">
        <f>SUM(I62:P62)</f>
        <v>161</v>
      </c>
      <c r="R62" s="229" t="s">
        <v>32</v>
      </c>
      <c r="S62" s="23" t="s">
        <v>33</v>
      </c>
      <c r="T62" s="14"/>
      <c r="U62" s="481">
        <v>46230.375</v>
      </c>
      <c r="V62" s="255" t="s">
        <v>100</v>
      </c>
      <c r="W62" s="16" t="s">
        <v>860</v>
      </c>
      <c r="X62" s="16">
        <v>1021971</v>
      </c>
      <c r="Y62" s="16" t="s">
        <v>1353</v>
      </c>
      <c r="Z62" s="16"/>
    </row>
    <row r="63" spans="1:26" ht="25.5">
      <c r="A63" s="15" t="s">
        <v>120</v>
      </c>
      <c r="B63" s="15" t="s">
        <v>1215</v>
      </c>
      <c r="C63" s="35" t="s">
        <v>1377</v>
      </c>
      <c r="D63" s="224" t="s">
        <v>136</v>
      </c>
      <c r="E63" s="227">
        <v>46233.8125</v>
      </c>
      <c r="F63" s="224">
        <v>12.9</v>
      </c>
      <c r="G63" s="224">
        <v>121376</v>
      </c>
      <c r="H63" s="226" t="s">
        <v>1314</v>
      </c>
      <c r="I63" s="224"/>
      <c r="J63" s="224"/>
      <c r="K63" s="224"/>
      <c r="L63" s="224"/>
      <c r="M63" s="1186">
        <v>80</v>
      </c>
      <c r="N63" s="1186">
        <v>54</v>
      </c>
      <c r="O63" s="1186">
        <v>27</v>
      </c>
      <c r="P63" s="1172"/>
      <c r="Q63" s="14">
        <f>SUM(I63:P63)</f>
        <v>161</v>
      </c>
      <c r="R63" s="229" t="s">
        <v>32</v>
      </c>
      <c r="S63" s="23" t="s">
        <v>33</v>
      </c>
      <c r="T63" s="14"/>
      <c r="U63" s="1440">
        <v>46230.375</v>
      </c>
      <c r="V63" s="255" t="s">
        <v>100</v>
      </c>
      <c r="W63" s="16" t="s">
        <v>860</v>
      </c>
      <c r="X63" s="16">
        <v>1021972</v>
      </c>
      <c r="Y63" s="16" t="s">
        <v>1353</v>
      </c>
      <c r="Z63" s="16"/>
    </row>
    <row r="64" spans="1:26" ht="25.5">
      <c r="A64" s="15" t="s">
        <v>1378</v>
      </c>
      <c r="B64" s="15" t="s">
        <v>1215</v>
      </c>
      <c r="C64" s="1186" t="s">
        <v>1379</v>
      </c>
      <c r="D64" s="1172" t="s">
        <v>136</v>
      </c>
      <c r="E64" s="1173">
        <v>46233.8125</v>
      </c>
      <c r="F64" s="1172">
        <v>12.9</v>
      </c>
      <c r="G64" s="15">
        <v>121377</v>
      </c>
      <c r="H64" s="226" t="s">
        <v>1314</v>
      </c>
      <c r="I64" s="15"/>
      <c r="J64" s="15"/>
      <c r="K64" s="15"/>
      <c r="L64" s="15"/>
      <c r="M64" s="1186">
        <v>79</v>
      </c>
      <c r="N64" s="1186">
        <v>52</v>
      </c>
      <c r="O64" s="1186">
        <v>27</v>
      </c>
      <c r="P64" s="1178"/>
      <c r="Q64" s="14">
        <f>SUM(I64:P64)</f>
        <v>158</v>
      </c>
      <c r="R64" s="1176" t="s">
        <v>32</v>
      </c>
      <c r="S64" s="1177" t="s">
        <v>33</v>
      </c>
      <c r="T64" s="14"/>
      <c r="U64" s="1440">
        <v>46230.375</v>
      </c>
      <c r="V64" s="1207" t="s">
        <v>100</v>
      </c>
      <c r="W64" s="16" t="s">
        <v>860</v>
      </c>
      <c r="X64" s="16" t="s">
        <v>1380</v>
      </c>
      <c r="Y64" s="16" t="s">
        <v>1353</v>
      </c>
      <c r="Z64" s="16"/>
    </row>
    <row r="65" spans="1:26">
      <c r="A65" s="11" t="s">
        <v>19</v>
      </c>
      <c r="B65" s="7"/>
      <c r="C65" s="7"/>
      <c r="D65" s="7"/>
      <c r="E65" s="11"/>
      <c r="F65" s="7"/>
      <c r="G65" s="7"/>
      <c r="H65" s="7"/>
      <c r="I65" s="11">
        <f>SUM(I174:I175)</f>
        <v>0</v>
      </c>
      <c r="J65" s="11">
        <f>SUM(J174:J175)</f>
        <v>0</v>
      </c>
      <c r="K65" s="11">
        <f>SUM(K174:K175)</f>
        <v>0</v>
      </c>
      <c r="L65" s="11">
        <f t="shared" ref="L65:Q65" si="6">SUM(L60:L64)</f>
        <v>0</v>
      </c>
      <c r="M65" s="11">
        <f t="shared" si="6"/>
        <v>346</v>
      </c>
      <c r="N65" s="11">
        <f t="shared" si="6"/>
        <v>295</v>
      </c>
      <c r="O65" s="11">
        <f t="shared" si="6"/>
        <v>161</v>
      </c>
      <c r="P65" s="11">
        <f t="shared" si="6"/>
        <v>0</v>
      </c>
      <c r="Q65" s="11">
        <f t="shared" si="6"/>
        <v>802</v>
      </c>
      <c r="R65" s="12"/>
      <c r="S65" s="12"/>
      <c r="T65" s="12"/>
      <c r="U65" s="12"/>
      <c r="V65" s="12"/>
      <c r="W65" s="12"/>
      <c r="X65" s="12"/>
      <c r="Y65" s="12"/>
      <c r="Z65" s="12"/>
    </row>
    <row r="66" spans="1:26">
      <c r="A66" s="1"/>
      <c r="B66" s="1"/>
      <c r="C66" s="1"/>
      <c r="D66" s="1"/>
      <c r="E66" s="1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6">
      <c r="A67" s="166" t="s">
        <v>34</v>
      </c>
      <c r="B67" s="1562"/>
      <c r="C67" s="1562"/>
      <c r="D67" s="1562"/>
      <c r="E67" s="1"/>
      <c r="F67" s="1"/>
      <c r="G67" s="1"/>
      <c r="H67" s="1"/>
      <c r="I67" s="1"/>
      <c r="J67" s="1"/>
      <c r="K67" s="1563"/>
      <c r="L67" s="1563"/>
      <c r="M67" s="1563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6" ht="18">
      <c r="A68" s="187" t="s">
        <v>35</v>
      </c>
      <c r="B68" s="186" t="s">
        <v>36</v>
      </c>
      <c r="C68" s="239" t="s">
        <v>37</v>
      </c>
      <c r="D68" s="24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6">
      <c r="A69" s="257" t="s">
        <v>100</v>
      </c>
      <c r="B69" s="1619" t="s">
        <v>1223</v>
      </c>
      <c r="C69" s="1619"/>
      <c r="D69" s="242"/>
      <c r="E69" s="243" t="s">
        <v>40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6">
      <c r="A70" s="4"/>
      <c r="B70" s="1564"/>
      <c r="C70" s="156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6">
      <c r="A71" s="5" t="s">
        <v>42</v>
      </c>
      <c r="B71" s="1565" t="s">
        <v>309</v>
      </c>
      <c r="C71" s="156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6">
      <c r="A72" s="5" t="s">
        <v>42</v>
      </c>
      <c r="B72" s="1565"/>
      <c r="C72" s="156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6">
      <c r="A73" s="5" t="s">
        <v>43</v>
      </c>
      <c r="B73" s="1626" t="s">
        <v>1381</v>
      </c>
      <c r="C73" s="156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6">
      <c r="A74" s="5" t="s">
        <v>44</v>
      </c>
      <c r="B74" s="1567"/>
      <c r="C74" s="156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6" spans="1:26" ht="23.25" customHeight="1">
      <c r="A76" s="1597" t="s">
        <v>83</v>
      </c>
      <c r="B76" s="1597"/>
      <c r="C76" s="1597"/>
      <c r="D76" s="1597"/>
      <c r="E76" s="1597"/>
      <c r="F76" s="1597"/>
      <c r="G76" s="1353"/>
      <c r="H76" s="325"/>
      <c r="I76" s="1577" t="s">
        <v>577</v>
      </c>
      <c r="J76" s="1577"/>
      <c r="K76" s="1577"/>
      <c r="L76" s="1577"/>
      <c r="M76" s="1577"/>
      <c r="N76" s="1577"/>
      <c r="O76" s="1577"/>
      <c r="P76" s="1577"/>
      <c r="Q76" s="1577"/>
      <c r="R76" s="1595" t="s">
        <v>1382</v>
      </c>
      <c r="S76" s="1595"/>
      <c r="T76" s="1595"/>
      <c r="U76" s="1595"/>
      <c r="V76" s="1595"/>
      <c r="W76" s="1595"/>
      <c r="X76" s="1595"/>
      <c r="Y76" s="1595"/>
      <c r="Z76" s="1595"/>
    </row>
    <row r="77" spans="1:26" ht="26.25">
      <c r="A77" s="8" t="s">
        <v>3</v>
      </c>
      <c r="B77" s="8" t="s">
        <v>4</v>
      </c>
      <c r="C77" s="8" t="s">
        <v>5</v>
      </c>
      <c r="D77" s="8" t="s">
        <v>6</v>
      </c>
      <c r="E77" s="8" t="s">
        <v>7</v>
      </c>
      <c r="F77" s="8" t="s">
        <v>8</v>
      </c>
      <c r="G77" s="8" t="s">
        <v>9</v>
      </c>
      <c r="H77" s="33" t="s">
        <v>10</v>
      </c>
      <c r="I77" s="9" t="s">
        <v>11</v>
      </c>
      <c r="J77" s="9" t="s">
        <v>12</v>
      </c>
      <c r="K77" s="9" t="s">
        <v>13</v>
      </c>
      <c r="L77" s="9" t="s">
        <v>14</v>
      </c>
      <c r="M77" s="9" t="s">
        <v>15</v>
      </c>
      <c r="N77" s="9" t="s">
        <v>16</v>
      </c>
      <c r="O77" s="9" t="s">
        <v>17</v>
      </c>
      <c r="P77" s="10" t="s">
        <v>18</v>
      </c>
      <c r="Q77" s="8" t="s">
        <v>19</v>
      </c>
      <c r="R77" s="8" t="s">
        <v>20</v>
      </c>
      <c r="S77" s="240" t="s">
        <v>21</v>
      </c>
      <c r="T77" s="240" t="s">
        <v>22</v>
      </c>
      <c r="U77" s="1418" t="s">
        <v>857</v>
      </c>
      <c r="V77" s="8" t="s">
        <v>24</v>
      </c>
      <c r="W77" s="8" t="s">
        <v>25</v>
      </c>
      <c r="X77" s="8" t="s">
        <v>26</v>
      </c>
      <c r="Y77" s="8" t="s">
        <v>27</v>
      </c>
      <c r="Z77" s="8" t="s">
        <v>28</v>
      </c>
    </row>
    <row r="78" spans="1:26" ht="25.5">
      <c r="A78" s="15" t="s">
        <v>97</v>
      </c>
      <c r="B78" s="224" t="s">
        <v>78</v>
      </c>
      <c r="C78" s="224" t="s">
        <v>1383</v>
      </c>
      <c r="D78" s="224" t="s">
        <v>1384</v>
      </c>
      <c r="E78" s="227">
        <v>46234.048611111109</v>
      </c>
      <c r="F78" s="224">
        <v>11.3</v>
      </c>
      <c r="G78" s="224">
        <v>121405</v>
      </c>
      <c r="H78" s="226" t="s">
        <v>1247</v>
      </c>
      <c r="I78" s="224"/>
      <c r="J78" s="224"/>
      <c r="K78" s="224"/>
      <c r="L78" s="224"/>
      <c r="M78" s="1398"/>
      <c r="N78" s="1350">
        <v>41</v>
      </c>
      <c r="O78" s="1350">
        <v>60</v>
      </c>
      <c r="P78" s="1186">
        <v>60</v>
      </c>
      <c r="Q78" s="14">
        <f t="shared" ref="Q78:Q79" si="7">SUM(I78:P78)</f>
        <v>161</v>
      </c>
      <c r="R78" s="1176" t="s">
        <v>32</v>
      </c>
      <c r="S78" s="1177" t="s">
        <v>33</v>
      </c>
      <c r="T78" s="1289" t="b">
        <v>1</v>
      </c>
      <c r="U78" s="481">
        <v>46230.416666666664</v>
      </c>
      <c r="V78" s="231" t="s">
        <v>523</v>
      </c>
      <c r="W78" s="16" t="s">
        <v>860</v>
      </c>
      <c r="X78" s="16">
        <v>1021947</v>
      </c>
      <c r="Y78" s="16" t="s">
        <v>1385</v>
      </c>
      <c r="Z78" s="16"/>
    </row>
    <row r="79" spans="1:26" ht="25.5">
      <c r="A79" s="224" t="s">
        <v>105</v>
      </c>
      <c r="B79" s="224" t="s">
        <v>78</v>
      </c>
      <c r="C79" s="224" t="s">
        <v>1386</v>
      </c>
      <c r="D79" s="224" t="s">
        <v>1384</v>
      </c>
      <c r="E79" s="227">
        <v>46234.048611111109</v>
      </c>
      <c r="F79" s="224">
        <v>11.3</v>
      </c>
      <c r="G79" s="224">
        <v>121378</v>
      </c>
      <c r="H79" s="226" t="s">
        <v>1247</v>
      </c>
      <c r="I79" s="224"/>
      <c r="J79" s="224"/>
      <c r="K79" s="224"/>
      <c r="L79" s="224"/>
      <c r="M79" s="1172"/>
      <c r="N79" s="1186">
        <v>41</v>
      </c>
      <c r="O79" s="1186">
        <v>60</v>
      </c>
      <c r="P79" s="1186">
        <v>60</v>
      </c>
      <c r="Q79" s="14">
        <f t="shared" si="7"/>
        <v>161</v>
      </c>
      <c r="R79" s="1176" t="s">
        <v>32</v>
      </c>
      <c r="S79" s="1177" t="s">
        <v>33</v>
      </c>
      <c r="T79" s="1289" t="b">
        <v>1</v>
      </c>
      <c r="U79" s="1440">
        <v>46230.416666666664</v>
      </c>
      <c r="V79" s="231" t="s">
        <v>523</v>
      </c>
      <c r="W79" s="16" t="s">
        <v>860</v>
      </c>
      <c r="X79" s="16">
        <v>1021948</v>
      </c>
      <c r="Y79" s="16" t="s">
        <v>1385</v>
      </c>
      <c r="Z79" s="16"/>
    </row>
    <row r="80" spans="1:26" ht="25.5">
      <c r="A80" s="15" t="s">
        <v>86</v>
      </c>
      <c r="B80" s="224" t="s">
        <v>78</v>
      </c>
      <c r="C80" s="224" t="s">
        <v>1387</v>
      </c>
      <c r="D80" s="224" t="s">
        <v>521</v>
      </c>
      <c r="E80" s="227">
        <v>46233.680555555555</v>
      </c>
      <c r="F80" s="224">
        <v>12.3</v>
      </c>
      <c r="G80" s="224">
        <v>121420</v>
      </c>
      <c r="H80" s="1205" t="s">
        <v>1388</v>
      </c>
      <c r="I80" s="282"/>
      <c r="J80" s="282"/>
      <c r="K80" s="282"/>
      <c r="L80" s="1398"/>
      <c r="M80" s="1398"/>
      <c r="N80" s="1350">
        <v>60</v>
      </c>
      <c r="O80" s="1350">
        <v>60</v>
      </c>
      <c r="P80" s="323">
        <v>41</v>
      </c>
      <c r="Q80" s="561">
        <f>SUM(I80:P80)</f>
        <v>161</v>
      </c>
      <c r="R80" s="229" t="s">
        <v>32</v>
      </c>
      <c r="S80" s="23" t="s">
        <v>33</v>
      </c>
      <c r="T80" s="14"/>
      <c r="U80" s="481">
        <v>46230.666666666664</v>
      </c>
      <c r="V80" s="231" t="s">
        <v>523</v>
      </c>
      <c r="W80" s="16" t="s">
        <v>860</v>
      </c>
      <c r="X80" s="16">
        <v>1021949</v>
      </c>
      <c r="Y80" s="16" t="s">
        <v>1385</v>
      </c>
      <c r="Z80" s="16"/>
    </row>
    <row r="81" spans="1:26">
      <c r="A81" s="224" t="s">
        <v>173</v>
      </c>
      <c r="B81" s="224" t="s">
        <v>1015</v>
      </c>
      <c r="C81" s="224"/>
      <c r="D81" s="224"/>
      <c r="E81" s="1445">
        <v>0.25</v>
      </c>
      <c r="F81" s="224"/>
      <c r="G81" s="224">
        <v>121355</v>
      </c>
      <c r="H81" s="226"/>
      <c r="I81" s="224"/>
      <c r="J81" s="224"/>
      <c r="K81" s="224"/>
      <c r="L81" s="224"/>
      <c r="M81" s="1186">
        <v>161</v>
      </c>
      <c r="N81" s="1172"/>
      <c r="O81" s="1172"/>
      <c r="P81" s="1172"/>
      <c r="Q81" s="14">
        <f>SUM(I81:P81)</f>
        <v>161</v>
      </c>
      <c r="R81" s="14" t="s">
        <v>30</v>
      </c>
      <c r="S81" s="14" t="s">
        <v>31</v>
      </c>
      <c r="T81" s="14"/>
      <c r="U81" s="14"/>
      <c r="V81" s="1189" t="s">
        <v>523</v>
      </c>
      <c r="W81" s="16"/>
      <c r="X81" s="16"/>
      <c r="Y81" s="1447">
        <v>0.25</v>
      </c>
      <c r="Z81" s="16"/>
    </row>
    <row r="82" spans="1:26">
      <c r="A82" s="224" t="s">
        <v>173</v>
      </c>
      <c r="B82" s="224" t="s">
        <v>1015</v>
      </c>
      <c r="C82" s="224"/>
      <c r="D82" s="224"/>
      <c r="E82" s="1446">
        <v>0.25</v>
      </c>
      <c r="F82" s="224"/>
      <c r="G82" s="224">
        <v>121355</v>
      </c>
      <c r="H82" s="226"/>
      <c r="I82" s="224"/>
      <c r="J82" s="224"/>
      <c r="K82" s="224"/>
      <c r="L82" s="224"/>
      <c r="M82" s="1186">
        <v>161</v>
      </c>
      <c r="N82" s="1172"/>
      <c r="O82" s="1172"/>
      <c r="P82" s="1172"/>
      <c r="Q82" s="14">
        <f>SUM(I82:P82)</f>
        <v>161</v>
      </c>
      <c r="R82" s="14" t="s">
        <v>30</v>
      </c>
      <c r="S82" s="14" t="s">
        <v>31</v>
      </c>
      <c r="T82" s="14"/>
      <c r="U82" s="14"/>
      <c r="V82" s="1189" t="s">
        <v>523</v>
      </c>
      <c r="W82" s="16"/>
      <c r="X82" s="16"/>
      <c r="Y82" s="1448">
        <v>0.25</v>
      </c>
      <c r="Z82" s="16"/>
    </row>
    <row r="83" spans="1:26">
      <c r="A83" s="224" t="s">
        <v>173</v>
      </c>
      <c r="B83" s="224" t="s">
        <v>1015</v>
      </c>
      <c r="C83" s="1172"/>
      <c r="D83" s="224"/>
      <c r="E83" s="1446">
        <v>0.25</v>
      </c>
      <c r="F83" s="224"/>
      <c r="G83" s="224">
        <v>121355</v>
      </c>
      <c r="H83" s="226"/>
      <c r="I83" s="224"/>
      <c r="J83" s="224"/>
      <c r="K83" s="224"/>
      <c r="L83" s="224"/>
      <c r="M83" s="1186">
        <v>161</v>
      </c>
      <c r="N83" s="1172"/>
      <c r="O83" s="1172"/>
      <c r="P83" s="1172"/>
      <c r="Q83" s="14">
        <f>SUM(I83:P83)</f>
        <v>161</v>
      </c>
      <c r="R83" s="14" t="s">
        <v>30</v>
      </c>
      <c r="S83" s="14" t="s">
        <v>31</v>
      </c>
      <c r="T83" s="14"/>
      <c r="U83" s="14"/>
      <c r="V83" s="1189" t="s">
        <v>523</v>
      </c>
      <c r="W83" s="16"/>
      <c r="X83" s="16"/>
      <c r="Y83" s="1448">
        <v>0.25</v>
      </c>
      <c r="Z83" s="16"/>
    </row>
    <row r="84" spans="1:26">
      <c r="A84" s="11" t="s">
        <v>19</v>
      </c>
      <c r="B84" s="7"/>
      <c r="C84" s="7"/>
      <c r="D84" s="7"/>
      <c r="E84" s="11"/>
      <c r="F84" s="7"/>
      <c r="G84" s="7"/>
      <c r="H84" s="7"/>
      <c r="I84" s="11">
        <f t="shared" ref="I84:Q84" si="8">SUM(I78:I83)</f>
        <v>0</v>
      </c>
      <c r="J84" s="11">
        <f t="shared" si="8"/>
        <v>0</v>
      </c>
      <c r="K84" s="11">
        <f t="shared" si="8"/>
        <v>0</v>
      </c>
      <c r="L84" s="11">
        <f t="shared" si="8"/>
        <v>0</v>
      </c>
      <c r="M84" s="11">
        <f t="shared" si="8"/>
        <v>483</v>
      </c>
      <c r="N84" s="11">
        <f t="shared" si="8"/>
        <v>142</v>
      </c>
      <c r="O84" s="11">
        <f t="shared" si="8"/>
        <v>180</v>
      </c>
      <c r="P84" s="11">
        <f t="shared" si="8"/>
        <v>161</v>
      </c>
      <c r="Q84" s="11">
        <f t="shared" si="8"/>
        <v>966</v>
      </c>
      <c r="R84" s="12"/>
      <c r="S84" s="12"/>
      <c r="T84" s="12"/>
      <c r="U84" s="12"/>
      <c r="V84" s="12"/>
      <c r="W84" s="12"/>
      <c r="X84" s="12"/>
      <c r="Y84" s="12"/>
      <c r="Z84" s="12"/>
    </row>
    <row r="85" spans="1:26">
      <c r="A85" s="1"/>
      <c r="B85" s="1"/>
      <c r="C85" s="1"/>
      <c r="D85" s="1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6">
      <c r="A86" s="166" t="s">
        <v>34</v>
      </c>
      <c r="B86" s="1562"/>
      <c r="C86" s="1562"/>
      <c r="D86" s="1562"/>
      <c r="E86" s="1"/>
      <c r="F86" s="1"/>
      <c r="G86" s="1"/>
      <c r="H86" s="1"/>
      <c r="I86" s="1"/>
      <c r="J86" s="1"/>
      <c r="K86" s="1563"/>
      <c r="L86" s="1563"/>
      <c r="M86" s="1563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6" ht="18">
      <c r="A87" s="187" t="s">
        <v>35</v>
      </c>
      <c r="B87" s="186" t="s">
        <v>36</v>
      </c>
      <c r="C87" s="239" t="s">
        <v>37</v>
      </c>
      <c r="D87" s="241"/>
      <c r="E87" s="1"/>
      <c r="F87" s="1"/>
      <c r="G87" s="41"/>
      <c r="H87" s="42"/>
      <c r="I87" s="41"/>
      <c r="J87" s="41"/>
      <c r="K87" s="41"/>
      <c r="L87" s="41"/>
      <c r="M87" s="1386"/>
      <c r="N87" s="1386"/>
      <c r="O87" s="1386"/>
      <c r="P87" s="1386"/>
      <c r="Q87" s="462"/>
      <c r="R87" s="1"/>
      <c r="S87" s="1"/>
      <c r="T87" s="1"/>
      <c r="U87" s="1"/>
      <c r="V87" s="1"/>
      <c r="W87" s="1"/>
      <c r="X87" s="1"/>
      <c r="Y87" s="1"/>
    </row>
    <row r="88" spans="1:26">
      <c r="A88" s="230" t="s">
        <v>523</v>
      </c>
      <c r="B88" s="1558" t="s">
        <v>1223</v>
      </c>
      <c r="C88" s="1558"/>
      <c r="D88" s="242"/>
      <c r="E88" s="243" t="s">
        <v>40</v>
      </c>
      <c r="F88" s="1"/>
      <c r="G88" s="1"/>
      <c r="H88" s="1451"/>
      <c r="I88" s="41"/>
      <c r="J88" s="41"/>
      <c r="K88" s="41"/>
      <c r="L88" s="1386"/>
      <c r="M88" s="1386"/>
      <c r="N88" s="1386"/>
      <c r="O88" s="1386"/>
      <c r="P88" s="41"/>
      <c r="Q88" s="462"/>
      <c r="R88" s="1"/>
      <c r="S88" s="1"/>
      <c r="T88" s="1"/>
      <c r="U88" s="1"/>
      <c r="V88" s="1"/>
      <c r="W88" s="1"/>
      <c r="X88" s="1"/>
      <c r="Y88" s="1"/>
    </row>
    <row r="89" spans="1:26">
      <c r="A89" s="4"/>
      <c r="B89" s="1564"/>
      <c r="C89" s="156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6">
      <c r="A90" s="5" t="s">
        <v>42</v>
      </c>
      <c r="B90" s="1565"/>
      <c r="C90" s="156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6">
      <c r="A91" s="5" t="s">
        <v>42</v>
      </c>
      <c r="B91" s="1565"/>
      <c r="C91" s="1565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6">
      <c r="A92" s="5" t="s">
        <v>43</v>
      </c>
      <c r="B92" s="1566"/>
      <c r="C92" s="156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6">
      <c r="A93" s="5" t="s">
        <v>44</v>
      </c>
      <c r="B93" s="1567"/>
      <c r="C93" s="156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5" spans="1:26" ht="23.25" customHeight="1">
      <c r="A95" s="1597" t="s">
        <v>109</v>
      </c>
      <c r="B95" s="1597"/>
      <c r="C95" s="1597"/>
      <c r="D95" s="1597"/>
      <c r="E95" s="1597"/>
      <c r="F95" s="1597"/>
      <c r="G95" s="1353"/>
      <c r="H95" s="325"/>
      <c r="I95" s="1577" t="s">
        <v>577</v>
      </c>
      <c r="J95" s="1577"/>
      <c r="K95" s="1577"/>
      <c r="L95" s="1577"/>
      <c r="M95" s="1577"/>
      <c r="N95" s="1577"/>
      <c r="O95" s="1577"/>
      <c r="P95" s="1577"/>
      <c r="Q95" s="1577"/>
      <c r="R95" s="1595" t="s">
        <v>1389</v>
      </c>
      <c r="S95" s="1595"/>
      <c r="T95" s="1595"/>
      <c r="U95" s="1595"/>
      <c r="V95" s="1595"/>
      <c r="W95" s="1595"/>
      <c r="X95" s="1595"/>
      <c r="Y95" s="1595"/>
      <c r="Z95" s="1595"/>
    </row>
    <row r="96" spans="1:26" ht="26.25">
      <c r="A96" s="8" t="s">
        <v>3</v>
      </c>
      <c r="B96" s="8" t="s">
        <v>4</v>
      </c>
      <c r="C96" s="8" t="s">
        <v>5</v>
      </c>
      <c r="D96" s="8" t="s">
        <v>6</v>
      </c>
      <c r="E96" s="8" t="s">
        <v>7</v>
      </c>
      <c r="F96" s="8" t="s">
        <v>8</v>
      </c>
      <c r="G96" s="8" t="s">
        <v>9</v>
      </c>
      <c r="H96" s="33" t="s">
        <v>10</v>
      </c>
      <c r="I96" s="9" t="s">
        <v>11</v>
      </c>
      <c r="J96" s="9" t="s">
        <v>12</v>
      </c>
      <c r="K96" s="9" t="s">
        <v>13</v>
      </c>
      <c r="L96" s="9" t="s">
        <v>14</v>
      </c>
      <c r="M96" s="9" t="s">
        <v>15</v>
      </c>
      <c r="N96" s="9" t="s">
        <v>16</v>
      </c>
      <c r="O96" s="9" t="s">
        <v>17</v>
      </c>
      <c r="P96" s="10" t="s">
        <v>18</v>
      </c>
      <c r="Q96" s="8" t="s">
        <v>19</v>
      </c>
      <c r="R96" s="8" t="s">
        <v>20</v>
      </c>
      <c r="S96" s="240" t="s">
        <v>21</v>
      </c>
      <c r="T96" s="1450" t="s">
        <v>22</v>
      </c>
      <c r="U96" s="1418" t="s">
        <v>857</v>
      </c>
      <c r="V96" s="8" t="s">
        <v>24</v>
      </c>
      <c r="W96" s="8" t="s">
        <v>25</v>
      </c>
      <c r="X96" s="8" t="s">
        <v>26</v>
      </c>
      <c r="Y96" s="8" t="s">
        <v>27</v>
      </c>
      <c r="Z96" s="8" t="s">
        <v>28</v>
      </c>
    </row>
    <row r="97" spans="1:26">
      <c r="A97" s="224" t="s">
        <v>86</v>
      </c>
      <c r="B97" s="224" t="s">
        <v>92</v>
      </c>
      <c r="C97" s="224" t="s">
        <v>1390</v>
      </c>
      <c r="D97" s="224" t="s">
        <v>1384</v>
      </c>
      <c r="E97" s="227">
        <v>46234.440972222219</v>
      </c>
      <c r="F97" s="224">
        <v>12.7</v>
      </c>
      <c r="G97" s="224">
        <v>121410</v>
      </c>
      <c r="H97" s="226" t="s">
        <v>160</v>
      </c>
      <c r="I97" s="224"/>
      <c r="J97" s="224"/>
      <c r="K97" s="224"/>
      <c r="L97" s="224"/>
      <c r="M97" s="1172"/>
      <c r="N97" s="1186">
        <v>30</v>
      </c>
      <c r="O97" s="1186">
        <v>90</v>
      </c>
      <c r="P97" s="1186">
        <v>41</v>
      </c>
      <c r="Q97" s="14">
        <f t="shared" ref="Q97:Q98" si="9">SUM(I97:P97)</f>
        <v>161</v>
      </c>
      <c r="R97" s="229" t="s">
        <v>32</v>
      </c>
      <c r="S97" s="23" t="s">
        <v>33</v>
      </c>
      <c r="T97" s="14"/>
      <c r="U97" s="481">
        <v>46230.416666666664</v>
      </c>
      <c r="V97" s="231" t="s">
        <v>523</v>
      </c>
      <c r="W97" s="16" t="s">
        <v>860</v>
      </c>
      <c r="X97" s="16">
        <v>1021953</v>
      </c>
      <c r="Y97" s="16" t="s">
        <v>1385</v>
      </c>
      <c r="Z97" s="16"/>
    </row>
    <row r="98" spans="1:26" ht="25.5">
      <c r="A98" s="15" t="s">
        <v>120</v>
      </c>
      <c r="B98" s="15" t="s">
        <v>92</v>
      </c>
      <c r="C98" s="15" t="s">
        <v>1391</v>
      </c>
      <c r="D98" s="1172" t="s">
        <v>1384</v>
      </c>
      <c r="E98" s="1173">
        <v>46234.440972222219</v>
      </c>
      <c r="F98" s="1172">
        <v>12.7</v>
      </c>
      <c r="G98" s="15">
        <v>121380</v>
      </c>
      <c r="H98" s="226" t="s">
        <v>1314</v>
      </c>
      <c r="I98" s="15"/>
      <c r="J98" s="15"/>
      <c r="K98" s="15"/>
      <c r="L98" s="15"/>
      <c r="M98" s="1178"/>
      <c r="N98" s="1186">
        <v>30</v>
      </c>
      <c r="O98" s="1186">
        <v>90</v>
      </c>
      <c r="P98" s="1186">
        <v>41</v>
      </c>
      <c r="Q98" s="14">
        <f t="shared" si="9"/>
        <v>161</v>
      </c>
      <c r="R98" s="1176" t="s">
        <v>32</v>
      </c>
      <c r="S98" s="1177" t="s">
        <v>33</v>
      </c>
      <c r="T98" s="14"/>
      <c r="U98" s="1440">
        <v>46230.416666666664</v>
      </c>
      <c r="V98" s="1189" t="s">
        <v>523</v>
      </c>
      <c r="W98" s="16" t="s">
        <v>860</v>
      </c>
      <c r="X98" s="16">
        <v>1021954</v>
      </c>
      <c r="Y98" s="16" t="s">
        <v>1385</v>
      </c>
      <c r="Z98" s="16"/>
    </row>
    <row r="99" spans="1:26" ht="25.5">
      <c r="A99" s="224" t="s">
        <v>105</v>
      </c>
      <c r="B99" s="224" t="s">
        <v>78</v>
      </c>
      <c r="C99" s="224" t="s">
        <v>1392</v>
      </c>
      <c r="D99" s="224" t="s">
        <v>337</v>
      </c>
      <c r="E99" s="227">
        <v>46234.458333333336</v>
      </c>
      <c r="F99" s="224">
        <v>12.3</v>
      </c>
      <c r="G99" s="224">
        <v>121381</v>
      </c>
      <c r="H99" s="226" t="s">
        <v>1247</v>
      </c>
      <c r="I99" s="224"/>
      <c r="J99" s="224"/>
      <c r="K99" s="224"/>
      <c r="L99" s="224"/>
      <c r="M99" s="1172"/>
      <c r="N99" s="1186">
        <v>30</v>
      </c>
      <c r="O99" s="1186">
        <v>90</v>
      </c>
      <c r="P99" s="1186">
        <v>41</v>
      </c>
      <c r="Q99" s="14">
        <f t="shared" ref="Q99" si="10">SUM(I99:P99)</f>
        <v>161</v>
      </c>
      <c r="R99" s="1176" t="s">
        <v>32</v>
      </c>
      <c r="S99" s="1177" t="s">
        <v>33</v>
      </c>
      <c r="T99" s="1183" t="b">
        <v>1</v>
      </c>
      <c r="U99" s="481">
        <v>46230.458333333336</v>
      </c>
      <c r="V99" s="232" t="s">
        <v>760</v>
      </c>
      <c r="W99" s="16" t="s">
        <v>860</v>
      </c>
      <c r="X99" s="16">
        <v>1021955</v>
      </c>
      <c r="Y99" s="16" t="s">
        <v>1393</v>
      </c>
      <c r="Z99" s="16"/>
    </row>
    <row r="100" spans="1:26" ht="25.5">
      <c r="A100" s="224" t="s">
        <v>105</v>
      </c>
      <c r="B100" s="224" t="s">
        <v>78</v>
      </c>
      <c r="C100" s="224" t="s">
        <v>1394</v>
      </c>
      <c r="D100" s="224" t="s">
        <v>337</v>
      </c>
      <c r="E100" s="227">
        <v>46234.458333333336</v>
      </c>
      <c r="F100" s="224">
        <v>12.3</v>
      </c>
      <c r="G100" s="224">
        <v>121382</v>
      </c>
      <c r="H100" s="226" t="s">
        <v>1247</v>
      </c>
      <c r="I100" s="224"/>
      <c r="J100" s="224"/>
      <c r="K100" s="224"/>
      <c r="L100" s="224"/>
      <c r="M100" s="1172"/>
      <c r="N100" s="1186">
        <v>30</v>
      </c>
      <c r="O100" s="1186">
        <v>90</v>
      </c>
      <c r="P100" s="1186">
        <v>41</v>
      </c>
      <c r="Q100" s="14">
        <f>SUM(I100:P100)</f>
        <v>161</v>
      </c>
      <c r="R100" s="1176" t="s">
        <v>32</v>
      </c>
      <c r="S100" s="1177" t="s">
        <v>33</v>
      </c>
      <c r="T100" s="1183" t="b">
        <v>1</v>
      </c>
      <c r="U100" s="1440">
        <v>46230.458333333336</v>
      </c>
      <c r="V100" s="232" t="s">
        <v>760</v>
      </c>
      <c r="W100" s="16" t="s">
        <v>860</v>
      </c>
      <c r="X100" s="16">
        <v>1021956</v>
      </c>
      <c r="Y100" s="16" t="s">
        <v>1393</v>
      </c>
      <c r="Z100" s="16"/>
    </row>
    <row r="101" spans="1:26" ht="25.5">
      <c r="A101" s="224" t="s">
        <v>105</v>
      </c>
      <c r="B101" s="224" t="s">
        <v>78</v>
      </c>
      <c r="C101" s="224" t="s">
        <v>1395</v>
      </c>
      <c r="D101" s="224" t="s">
        <v>337</v>
      </c>
      <c r="E101" s="227">
        <v>46234.458333333336</v>
      </c>
      <c r="F101" s="224">
        <v>12.3</v>
      </c>
      <c r="G101" s="224">
        <v>121383</v>
      </c>
      <c r="H101" s="226" t="s">
        <v>1247</v>
      </c>
      <c r="I101" s="224"/>
      <c r="J101" s="224"/>
      <c r="K101" s="224"/>
      <c r="L101" s="224"/>
      <c r="M101" s="1172"/>
      <c r="N101" s="1186">
        <v>60</v>
      </c>
      <c r="O101" s="1186">
        <v>60</v>
      </c>
      <c r="P101" s="1186">
        <v>41</v>
      </c>
      <c r="Q101" s="14">
        <f t="shared" ref="Q101:Q102" si="11">SUM(I101:P101)</f>
        <v>161</v>
      </c>
      <c r="R101" s="229" t="s">
        <v>32</v>
      </c>
      <c r="S101" s="23" t="s">
        <v>33</v>
      </c>
      <c r="T101" s="1183" t="b">
        <v>1</v>
      </c>
      <c r="U101" s="1440">
        <v>46230.458333333336</v>
      </c>
      <c r="V101" s="232" t="s">
        <v>760</v>
      </c>
      <c r="W101" s="16" t="s">
        <v>860</v>
      </c>
      <c r="X101" s="16">
        <v>1021957</v>
      </c>
      <c r="Y101" s="16" t="s">
        <v>1393</v>
      </c>
      <c r="Z101" s="16"/>
    </row>
    <row r="102" spans="1:26" ht="25.5">
      <c r="A102" s="15" t="s">
        <v>648</v>
      </c>
      <c r="B102" s="15" t="s">
        <v>78</v>
      </c>
      <c r="C102" s="15" t="s">
        <v>1396</v>
      </c>
      <c r="D102" s="1172" t="s">
        <v>337</v>
      </c>
      <c r="E102" s="1173">
        <v>46234.458333333336</v>
      </c>
      <c r="F102" s="1172">
        <v>12.3</v>
      </c>
      <c r="G102" s="15">
        <v>121384</v>
      </c>
      <c r="H102" s="226" t="s">
        <v>1314</v>
      </c>
      <c r="I102" s="15"/>
      <c r="J102" s="15"/>
      <c r="K102" s="15"/>
      <c r="L102" s="15"/>
      <c r="M102" s="1178"/>
      <c r="N102" s="1186">
        <v>41</v>
      </c>
      <c r="O102" s="1186">
        <v>90</v>
      </c>
      <c r="P102" s="1186">
        <v>30</v>
      </c>
      <c r="Q102" s="14">
        <f t="shared" si="11"/>
        <v>161</v>
      </c>
      <c r="R102" s="1176" t="s">
        <v>32</v>
      </c>
      <c r="S102" s="1177" t="s">
        <v>33</v>
      </c>
      <c r="T102" s="1183" t="b">
        <v>1</v>
      </c>
      <c r="U102" s="1440">
        <v>46230.458333333336</v>
      </c>
      <c r="V102" s="1190" t="s">
        <v>760</v>
      </c>
      <c r="W102" s="16" t="s">
        <v>860</v>
      </c>
      <c r="X102" s="16">
        <v>1021958</v>
      </c>
      <c r="Y102" s="16" t="s">
        <v>1393</v>
      </c>
      <c r="Z102" s="16"/>
    </row>
    <row r="103" spans="1:26">
      <c r="A103" s="11" t="s">
        <v>19</v>
      </c>
      <c r="B103" s="7"/>
      <c r="C103" s="7"/>
      <c r="D103" s="7"/>
      <c r="E103" s="11"/>
      <c r="F103" s="7"/>
      <c r="G103" s="7"/>
      <c r="H103" s="7"/>
      <c r="I103" s="11">
        <f t="shared" ref="I103:Q103" si="12">SUM(I97:I102)</f>
        <v>0</v>
      </c>
      <c r="J103" s="11">
        <f t="shared" si="12"/>
        <v>0</v>
      </c>
      <c r="K103" s="11">
        <f t="shared" si="12"/>
        <v>0</v>
      </c>
      <c r="L103" s="11">
        <f t="shared" si="12"/>
        <v>0</v>
      </c>
      <c r="M103" s="11">
        <f t="shared" si="12"/>
        <v>0</v>
      </c>
      <c r="N103" s="11">
        <f t="shared" si="12"/>
        <v>221</v>
      </c>
      <c r="O103" s="11">
        <f t="shared" si="12"/>
        <v>510</v>
      </c>
      <c r="P103" s="11">
        <f t="shared" si="12"/>
        <v>235</v>
      </c>
      <c r="Q103" s="11">
        <f t="shared" si="12"/>
        <v>966</v>
      </c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>
      <c r="A104" s="1"/>
      <c r="B104" s="1"/>
      <c r="C104" s="1"/>
      <c r="D104" s="1"/>
      <c r="E104" s="1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6">
      <c r="A105" s="166" t="s">
        <v>34</v>
      </c>
      <c r="B105" s="1562"/>
      <c r="C105" s="1562"/>
      <c r="D105" s="1562"/>
      <c r="E105" s="1"/>
      <c r="F105" s="1"/>
      <c r="G105" s="1"/>
      <c r="H105" s="1"/>
      <c r="I105" s="1"/>
      <c r="J105" s="1"/>
      <c r="K105" s="1563"/>
      <c r="L105" s="1563"/>
      <c r="M105" s="1563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6" ht="18">
      <c r="A106" s="187" t="s">
        <v>35</v>
      </c>
      <c r="B106" s="186" t="s">
        <v>36</v>
      </c>
      <c r="C106" s="239" t="s">
        <v>37</v>
      </c>
      <c r="D106" s="24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6">
      <c r="A107" s="230" t="s">
        <v>523</v>
      </c>
      <c r="B107" s="1558" t="s">
        <v>41</v>
      </c>
      <c r="C107" s="1558"/>
      <c r="D107" s="242"/>
      <c r="E107" s="243" t="s">
        <v>40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6">
      <c r="A108" s="4" t="s">
        <v>379</v>
      </c>
      <c r="B108" s="1564" t="s">
        <v>39</v>
      </c>
      <c r="C108" s="1564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6">
      <c r="A109" s="5" t="s">
        <v>42</v>
      </c>
      <c r="B109" s="1565"/>
      <c r="C109" s="156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6">
      <c r="A110" s="5" t="s">
        <v>42</v>
      </c>
      <c r="B110" s="1565"/>
      <c r="C110" s="1565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6">
      <c r="A111" s="5" t="s">
        <v>43</v>
      </c>
      <c r="B111" s="1566"/>
      <c r="C111" s="156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6">
      <c r="A112" s="5" t="s">
        <v>44</v>
      </c>
      <c r="B112" s="1567"/>
      <c r="C112" s="1567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4" spans="1:26" ht="23.25" customHeight="1">
      <c r="A114" s="1597" t="s">
        <v>128</v>
      </c>
      <c r="B114" s="1597"/>
      <c r="C114" s="1597"/>
      <c r="D114" s="1597"/>
      <c r="E114" s="1597"/>
      <c r="F114" s="1597"/>
      <c r="G114" s="1353"/>
      <c r="H114" s="325"/>
      <c r="I114" s="1597" t="s">
        <v>577</v>
      </c>
      <c r="J114" s="1597"/>
      <c r="K114" s="1597"/>
      <c r="L114" s="1597"/>
      <c r="M114" s="1597"/>
      <c r="N114" s="1597"/>
      <c r="O114" s="1597"/>
      <c r="P114" s="1597"/>
      <c r="Q114" s="1597"/>
      <c r="R114" s="1595" t="s">
        <v>1397</v>
      </c>
      <c r="S114" s="1595"/>
      <c r="T114" s="1595"/>
      <c r="U114" s="1595"/>
      <c r="V114" s="1595"/>
      <c r="W114" s="1595"/>
      <c r="X114" s="1595"/>
      <c r="Y114" s="1595"/>
      <c r="Z114" s="1595"/>
    </row>
    <row r="115" spans="1:26" ht="26.25">
      <c r="A115" s="8" t="s">
        <v>3</v>
      </c>
      <c r="B115" s="8" t="s">
        <v>4</v>
      </c>
      <c r="C115" s="8" t="s">
        <v>5</v>
      </c>
      <c r="D115" s="8" t="s">
        <v>6</v>
      </c>
      <c r="E115" s="8" t="s">
        <v>7</v>
      </c>
      <c r="F115" s="8" t="s">
        <v>8</v>
      </c>
      <c r="G115" s="8" t="s">
        <v>9</v>
      </c>
      <c r="H115" s="33" t="s">
        <v>10</v>
      </c>
      <c r="I115" s="9" t="s">
        <v>11</v>
      </c>
      <c r="J115" s="9" t="s">
        <v>12</v>
      </c>
      <c r="K115" s="9" t="s">
        <v>13</v>
      </c>
      <c r="L115" s="9" t="s">
        <v>14</v>
      </c>
      <c r="M115" s="9" t="s">
        <v>15</v>
      </c>
      <c r="N115" s="9" t="s">
        <v>16</v>
      </c>
      <c r="O115" s="9" t="s">
        <v>17</v>
      </c>
      <c r="P115" s="10" t="s">
        <v>18</v>
      </c>
      <c r="Q115" s="8" t="s">
        <v>19</v>
      </c>
      <c r="R115" s="8" t="s">
        <v>20</v>
      </c>
      <c r="S115" s="240" t="s">
        <v>21</v>
      </c>
      <c r="T115" s="240" t="s">
        <v>22</v>
      </c>
      <c r="U115" s="1418" t="s">
        <v>857</v>
      </c>
      <c r="V115" s="8" t="s">
        <v>24</v>
      </c>
      <c r="W115" s="8" t="s">
        <v>25</v>
      </c>
      <c r="X115" s="8" t="s">
        <v>26</v>
      </c>
      <c r="Y115" s="8" t="s">
        <v>27</v>
      </c>
      <c r="Z115" s="8" t="s">
        <v>28</v>
      </c>
    </row>
    <row r="116" spans="1:26" ht="25.5">
      <c r="A116" s="224" t="s">
        <v>97</v>
      </c>
      <c r="B116" s="224" t="s">
        <v>78</v>
      </c>
      <c r="C116" s="35" t="s">
        <v>1398</v>
      </c>
      <c r="D116" s="224" t="s">
        <v>337</v>
      </c>
      <c r="E116" s="227">
        <v>46234.458333333336</v>
      </c>
      <c r="F116" s="224">
        <v>12.3</v>
      </c>
      <c r="G116" s="224">
        <v>121406</v>
      </c>
      <c r="H116" s="226" t="s">
        <v>1247</v>
      </c>
      <c r="I116" s="224"/>
      <c r="J116" s="224"/>
      <c r="K116" s="224"/>
      <c r="L116" s="224"/>
      <c r="M116" s="1172"/>
      <c r="N116" s="1186">
        <v>60</v>
      </c>
      <c r="O116" s="1186">
        <v>60</v>
      </c>
      <c r="P116" s="1186">
        <v>40</v>
      </c>
      <c r="Q116" s="14">
        <f t="shared" ref="Q116" si="13">SUM(I116:P116)</f>
        <v>160</v>
      </c>
      <c r="R116" s="229" t="s">
        <v>32</v>
      </c>
      <c r="S116" s="23" t="s">
        <v>33</v>
      </c>
      <c r="T116" s="1183" t="b">
        <v>1</v>
      </c>
      <c r="U116" s="481">
        <v>46230.458333333336</v>
      </c>
      <c r="V116" s="255" t="s">
        <v>760</v>
      </c>
      <c r="W116" s="16" t="s">
        <v>860</v>
      </c>
      <c r="X116" s="16">
        <v>1021977</v>
      </c>
      <c r="Y116" s="16" t="s">
        <v>1393</v>
      </c>
      <c r="Z116" s="16"/>
    </row>
    <row r="117" spans="1:26">
      <c r="A117" s="224" t="s">
        <v>157</v>
      </c>
      <c r="B117" s="224" t="s">
        <v>80</v>
      </c>
      <c r="C117" s="35" t="s">
        <v>1399</v>
      </c>
      <c r="D117" s="224" t="s">
        <v>758</v>
      </c>
      <c r="E117" s="227">
        <v>46234.447916666664</v>
      </c>
      <c r="F117" s="224">
        <v>11.8</v>
      </c>
      <c r="G117" s="224">
        <v>121385</v>
      </c>
      <c r="H117" s="226" t="s">
        <v>160</v>
      </c>
      <c r="I117" s="224"/>
      <c r="J117" s="224"/>
      <c r="K117" s="224"/>
      <c r="L117" s="224"/>
      <c r="M117" s="1172"/>
      <c r="N117" s="1186">
        <v>71</v>
      </c>
      <c r="O117" s="1186">
        <v>60</v>
      </c>
      <c r="P117" s="1186">
        <v>30</v>
      </c>
      <c r="Q117" s="14">
        <f>SUM(I117:P117)</f>
        <v>161</v>
      </c>
      <c r="R117" s="1176" t="s">
        <v>32</v>
      </c>
      <c r="S117" s="1177" t="s">
        <v>33</v>
      </c>
      <c r="T117" s="14"/>
      <c r="U117" s="1440">
        <v>46230.458333333336</v>
      </c>
      <c r="V117" s="255" t="s">
        <v>760</v>
      </c>
      <c r="W117" s="16" t="s">
        <v>860</v>
      </c>
      <c r="X117" s="16">
        <v>1021978</v>
      </c>
      <c r="Y117" s="16" t="s">
        <v>1393</v>
      </c>
      <c r="Z117" s="16"/>
    </row>
    <row r="118" spans="1:26" ht="25.5">
      <c r="A118" s="224" t="s">
        <v>190</v>
      </c>
      <c r="B118" s="224" t="s">
        <v>80</v>
      </c>
      <c r="C118" s="35" t="s">
        <v>1400</v>
      </c>
      <c r="D118" s="224" t="s">
        <v>758</v>
      </c>
      <c r="E118" s="227">
        <v>46234.447916666664</v>
      </c>
      <c r="F118" s="224">
        <v>11.8</v>
      </c>
      <c r="G118" s="224">
        <v>121386</v>
      </c>
      <c r="H118" s="226" t="s">
        <v>1388</v>
      </c>
      <c r="I118" s="224"/>
      <c r="J118" s="224"/>
      <c r="K118" s="224"/>
      <c r="L118" s="224"/>
      <c r="M118" s="1172"/>
      <c r="N118" s="1186">
        <v>60</v>
      </c>
      <c r="O118" s="1186">
        <v>60</v>
      </c>
      <c r="P118" s="1186">
        <v>41</v>
      </c>
      <c r="Q118" s="14">
        <f>SUM(I118:P118)</f>
        <v>161</v>
      </c>
      <c r="R118" s="229" t="s">
        <v>32</v>
      </c>
      <c r="S118" s="23" t="s">
        <v>33</v>
      </c>
      <c r="T118" s="14"/>
      <c r="U118" s="1440">
        <v>46230.458333333336</v>
      </c>
      <c r="V118" s="1207" t="s">
        <v>760</v>
      </c>
      <c r="W118" s="16" t="s">
        <v>860</v>
      </c>
      <c r="X118" s="16">
        <v>1021979</v>
      </c>
      <c r="Y118" s="16" t="s">
        <v>1393</v>
      </c>
      <c r="Z118" s="16"/>
    </row>
    <row r="119" spans="1:26" ht="25.5">
      <c r="A119" s="15" t="s">
        <v>918</v>
      </c>
      <c r="B119" s="15" t="s">
        <v>1401</v>
      </c>
      <c r="C119" s="1365" t="s">
        <v>1402</v>
      </c>
      <c r="D119" s="224" t="s">
        <v>1186</v>
      </c>
      <c r="E119" s="227">
        <v>46234.763888888891</v>
      </c>
      <c r="F119" s="224">
        <v>14.8</v>
      </c>
      <c r="G119" s="224">
        <v>121387</v>
      </c>
      <c r="H119" s="226" t="s">
        <v>1247</v>
      </c>
      <c r="I119" s="224"/>
      <c r="J119" s="224"/>
      <c r="K119" s="224"/>
      <c r="L119" s="224"/>
      <c r="M119" s="1186">
        <v>41</v>
      </c>
      <c r="N119" s="1186">
        <v>90</v>
      </c>
      <c r="O119" s="1186">
        <v>30</v>
      </c>
      <c r="P119" s="1172"/>
      <c r="Q119" s="14">
        <f>SUM(I119:P119)</f>
        <v>161</v>
      </c>
      <c r="R119" s="1176" t="s">
        <v>32</v>
      </c>
      <c r="S119" s="1177" t="s">
        <v>33</v>
      </c>
      <c r="T119" s="14"/>
      <c r="U119" s="481">
        <v>46230.458333333336</v>
      </c>
      <c r="V119" s="255" t="s">
        <v>760</v>
      </c>
      <c r="W119" s="16" t="s">
        <v>860</v>
      </c>
      <c r="X119" s="16">
        <v>1021980</v>
      </c>
      <c r="Y119" s="16" t="s">
        <v>1393</v>
      </c>
      <c r="Z119" s="16"/>
    </row>
    <row r="120" spans="1:26" ht="25.5">
      <c r="A120" s="1172" t="s">
        <v>918</v>
      </c>
      <c r="B120" s="1172" t="s">
        <v>1401</v>
      </c>
      <c r="C120" s="1186" t="s">
        <v>1403</v>
      </c>
      <c r="D120" s="1172" t="s">
        <v>1186</v>
      </c>
      <c r="E120" s="1173">
        <v>46234.763888888891</v>
      </c>
      <c r="F120" s="1172">
        <v>14.8</v>
      </c>
      <c r="G120" s="1172">
        <v>121388</v>
      </c>
      <c r="H120" s="226" t="s">
        <v>1247</v>
      </c>
      <c r="I120" s="1172"/>
      <c r="J120" s="1172"/>
      <c r="K120" s="1172"/>
      <c r="L120" s="1172"/>
      <c r="M120" s="1186">
        <v>41</v>
      </c>
      <c r="N120" s="1186">
        <v>90</v>
      </c>
      <c r="O120" s="1186">
        <v>30</v>
      </c>
      <c r="P120" s="1172"/>
      <c r="Q120" s="1175">
        <f>SUM(I120:P120)</f>
        <v>161</v>
      </c>
      <c r="R120" s="1176" t="s">
        <v>32</v>
      </c>
      <c r="S120" s="1177" t="s">
        <v>33</v>
      </c>
      <c r="T120" s="1175"/>
      <c r="U120" s="1440">
        <v>46230.458333333336</v>
      </c>
      <c r="V120" s="1207" t="s">
        <v>760</v>
      </c>
      <c r="W120" s="1181" t="s">
        <v>860</v>
      </c>
      <c r="X120" s="1181">
        <v>1021981</v>
      </c>
      <c r="Y120" s="1181" t="s">
        <v>1393</v>
      </c>
      <c r="Z120" s="1181"/>
    </row>
    <row r="121" spans="1:26" ht="25.5">
      <c r="A121" s="1172" t="s">
        <v>157</v>
      </c>
      <c r="B121" s="1172" t="s">
        <v>1401</v>
      </c>
      <c r="C121" s="1186" t="s">
        <v>1404</v>
      </c>
      <c r="D121" s="1172" t="s">
        <v>1186</v>
      </c>
      <c r="E121" s="1173">
        <v>46234.763888888891</v>
      </c>
      <c r="F121" s="1172">
        <v>14.8</v>
      </c>
      <c r="G121" s="1172">
        <v>121389</v>
      </c>
      <c r="H121" s="226" t="s">
        <v>1388</v>
      </c>
      <c r="I121" s="1172"/>
      <c r="J121" s="1172"/>
      <c r="K121" s="1172"/>
      <c r="L121" s="1172"/>
      <c r="M121" s="1172"/>
      <c r="N121" s="1186">
        <v>41</v>
      </c>
      <c r="O121" s="1186">
        <v>90</v>
      </c>
      <c r="P121" s="1186">
        <v>30</v>
      </c>
      <c r="Q121" s="1175">
        <f>SUM(I121:P121)</f>
        <v>161</v>
      </c>
      <c r="R121" s="1176" t="s">
        <v>32</v>
      </c>
      <c r="S121" s="1177" t="s">
        <v>33</v>
      </c>
      <c r="T121" s="1175"/>
      <c r="U121" s="1440">
        <v>46230.458333333336</v>
      </c>
      <c r="V121" s="1207" t="s">
        <v>760</v>
      </c>
      <c r="W121" s="1181" t="s">
        <v>860</v>
      </c>
      <c r="X121" s="1181">
        <v>1021982</v>
      </c>
      <c r="Y121" s="1181" t="s">
        <v>1393</v>
      </c>
      <c r="Z121" s="1181"/>
    </row>
    <row r="122" spans="1:26">
      <c r="A122" s="11" t="s">
        <v>19</v>
      </c>
      <c r="B122" s="7"/>
      <c r="C122" s="7"/>
      <c r="D122" s="7"/>
      <c r="E122" s="11"/>
      <c r="F122" s="7"/>
      <c r="G122" s="7"/>
      <c r="H122" s="7"/>
      <c r="I122" s="11">
        <f>SUM(I117:I121)</f>
        <v>0</v>
      </c>
      <c r="J122" s="11">
        <f>SUM(J117:J121)</f>
        <v>0</v>
      </c>
      <c r="K122" s="11">
        <f>SUM(K117:K121)</f>
        <v>0</v>
      </c>
      <c r="L122" s="11">
        <f>SUM(L117:L121)</f>
        <v>0</v>
      </c>
      <c r="M122" s="11">
        <f>SUM(M116:M121)</f>
        <v>82</v>
      </c>
      <c r="N122" s="11">
        <f t="shared" ref="N122:P122" si="14">SUM(N116:N121)</f>
        <v>412</v>
      </c>
      <c r="O122" s="11">
        <f t="shared" si="14"/>
        <v>330</v>
      </c>
      <c r="P122" s="11">
        <f t="shared" si="14"/>
        <v>141</v>
      </c>
      <c r="Q122" s="11">
        <f>SUM(Q116:Q121)</f>
        <v>965</v>
      </c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>
      <c r="A123" s="1"/>
      <c r="B123" s="1"/>
      <c r="C123" s="1"/>
      <c r="D123" s="1"/>
      <c r="E123" s="1"/>
      <c r="F123" s="2"/>
      <c r="G123" s="2"/>
      <c r="H123" s="1"/>
      <c r="I123" s="1"/>
      <c r="J123" s="1"/>
      <c r="K123" s="1"/>
      <c r="L123" s="1"/>
      <c r="M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6">
      <c r="A124" s="166" t="s">
        <v>34</v>
      </c>
      <c r="B124" s="1562"/>
      <c r="C124" s="1562"/>
      <c r="D124" s="1562"/>
      <c r="E124" s="1"/>
      <c r="F124" s="1"/>
      <c r="G124" s="1"/>
      <c r="H124" s="1"/>
      <c r="I124" s="1"/>
      <c r="J124" s="1"/>
      <c r="K124" s="1563"/>
      <c r="L124" s="1563"/>
      <c r="M124" s="1563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6" ht="18">
      <c r="A125" s="187" t="s">
        <v>35</v>
      </c>
      <c r="B125" s="186" t="s">
        <v>36</v>
      </c>
      <c r="C125" s="239" t="s">
        <v>37</v>
      </c>
      <c r="D125" s="24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6">
      <c r="A126" s="257" t="s">
        <v>379</v>
      </c>
      <c r="B126" s="1619" t="s">
        <v>1223</v>
      </c>
      <c r="C126" s="1619"/>
      <c r="D126" s="242"/>
      <c r="E126" s="243" t="s">
        <v>40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6">
      <c r="A127" s="4"/>
      <c r="B127" s="1564"/>
      <c r="C127" s="1564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6">
      <c r="A128" s="5" t="s">
        <v>42</v>
      </c>
      <c r="B128" s="1565"/>
      <c r="C128" s="156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6">
      <c r="A129" s="5" t="s">
        <v>42</v>
      </c>
      <c r="B129" s="1565"/>
      <c r="C129" s="1565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6">
      <c r="A130" s="5" t="s">
        <v>43</v>
      </c>
      <c r="B130" s="1566"/>
      <c r="C130" s="156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6">
      <c r="A131" s="5" t="s">
        <v>44</v>
      </c>
      <c r="B131" s="1567"/>
      <c r="C131" s="1567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3" spans="1:26" ht="23.25">
      <c r="A133" s="1597" t="s">
        <v>139</v>
      </c>
      <c r="B133" s="1597"/>
      <c r="C133" s="1597"/>
      <c r="D133" s="1597"/>
      <c r="E133" s="1597"/>
      <c r="F133" s="1597"/>
      <c r="G133" s="1353"/>
      <c r="H133" s="325"/>
      <c r="I133" s="1597" t="s">
        <v>577</v>
      </c>
      <c r="J133" s="1597"/>
      <c r="K133" s="1597"/>
      <c r="L133" s="1597"/>
      <c r="M133" s="1597"/>
      <c r="N133" s="1597"/>
      <c r="O133" s="1597"/>
      <c r="P133" s="1597"/>
      <c r="Q133" s="1597"/>
      <c r="R133" s="1624" t="s">
        <v>1405</v>
      </c>
      <c r="S133" s="1595"/>
      <c r="T133" s="1595"/>
      <c r="U133" s="1595"/>
      <c r="V133" s="1595"/>
      <c r="W133" s="1595"/>
      <c r="X133" s="1595"/>
      <c r="Y133" s="1595"/>
      <c r="Z133" s="1595"/>
    </row>
    <row r="134" spans="1:26" ht="26.25">
      <c r="A134" s="8" t="s">
        <v>3</v>
      </c>
      <c r="B134" s="8" t="s">
        <v>4</v>
      </c>
      <c r="C134" s="8" t="s">
        <v>5</v>
      </c>
      <c r="D134" s="8" t="s">
        <v>6</v>
      </c>
      <c r="E134" s="8" t="s">
        <v>7</v>
      </c>
      <c r="F134" s="8" t="s">
        <v>8</v>
      </c>
      <c r="G134" s="8" t="s">
        <v>9</v>
      </c>
      <c r="H134" s="33" t="s">
        <v>10</v>
      </c>
      <c r="I134" s="9" t="s">
        <v>11</v>
      </c>
      <c r="J134" s="9" t="s">
        <v>12</v>
      </c>
      <c r="K134" s="9" t="s">
        <v>13</v>
      </c>
      <c r="L134" s="9" t="s">
        <v>14</v>
      </c>
      <c r="M134" s="9" t="s">
        <v>15</v>
      </c>
      <c r="N134" s="9" t="s">
        <v>16</v>
      </c>
      <c r="O134" s="9" t="s">
        <v>17</v>
      </c>
      <c r="P134" s="10" t="s">
        <v>18</v>
      </c>
      <c r="Q134" s="8" t="s">
        <v>19</v>
      </c>
      <c r="R134" s="8" t="s">
        <v>20</v>
      </c>
      <c r="S134" s="240" t="s">
        <v>21</v>
      </c>
      <c r="T134" s="240" t="s">
        <v>22</v>
      </c>
      <c r="U134" s="1419" t="s">
        <v>857</v>
      </c>
      <c r="V134" s="8" t="s">
        <v>24</v>
      </c>
      <c r="W134" s="8" t="s">
        <v>25</v>
      </c>
      <c r="X134" s="8" t="s">
        <v>26</v>
      </c>
      <c r="Y134" s="8" t="s">
        <v>27</v>
      </c>
      <c r="Z134" s="8" t="s">
        <v>28</v>
      </c>
    </row>
    <row r="135" spans="1:26" ht="25.5">
      <c r="A135" s="1178" t="s">
        <v>114</v>
      </c>
      <c r="B135" s="1178" t="s">
        <v>78</v>
      </c>
      <c r="C135" s="1186" t="s">
        <v>1406</v>
      </c>
      <c r="D135" s="1178" t="s">
        <v>1407</v>
      </c>
      <c r="E135" s="1179">
        <v>46234.472222222219</v>
      </c>
      <c r="F135" s="1178">
        <v>11.8</v>
      </c>
      <c r="G135" s="1178">
        <v>121421</v>
      </c>
      <c r="H135" s="1205" t="s">
        <v>1388</v>
      </c>
      <c r="I135" s="1178"/>
      <c r="J135" s="1178"/>
      <c r="K135" s="1178"/>
      <c r="L135" s="1178"/>
      <c r="M135" s="1178"/>
      <c r="N135" s="1186">
        <v>41</v>
      </c>
      <c r="O135" s="1186">
        <v>60</v>
      </c>
      <c r="P135" s="1186">
        <v>59</v>
      </c>
      <c r="Q135" s="1175">
        <f t="shared" ref="Q135:Q141" si="15">SUM(I135:P135)</f>
        <v>160</v>
      </c>
      <c r="R135" s="1176" t="s">
        <v>32</v>
      </c>
      <c r="S135" s="1177" t="s">
        <v>33</v>
      </c>
      <c r="T135" s="1183" t="b">
        <v>1</v>
      </c>
      <c r="U135" s="1440">
        <v>46231.375</v>
      </c>
      <c r="V135" s="1189" t="s">
        <v>508</v>
      </c>
      <c r="W135" s="1181" t="s">
        <v>860</v>
      </c>
      <c r="X135" s="1181">
        <v>1021985</v>
      </c>
      <c r="Y135" s="1181" t="s">
        <v>1393</v>
      </c>
      <c r="Z135" s="1181"/>
    </row>
    <row r="136" spans="1:26" ht="25.5">
      <c r="A136" s="224" t="s">
        <v>648</v>
      </c>
      <c r="B136" s="224" t="s">
        <v>78</v>
      </c>
      <c r="C136" s="35" t="s">
        <v>1408</v>
      </c>
      <c r="D136" s="224" t="s">
        <v>1407</v>
      </c>
      <c r="E136" s="227">
        <v>46234.472222222219</v>
      </c>
      <c r="F136" s="224">
        <v>11.8</v>
      </c>
      <c r="G136" s="224">
        <v>121390</v>
      </c>
      <c r="H136" s="226" t="s">
        <v>1388</v>
      </c>
      <c r="I136" s="224"/>
      <c r="J136" s="224"/>
      <c r="K136" s="224"/>
      <c r="L136" s="224"/>
      <c r="M136" s="1172"/>
      <c r="N136" s="1186">
        <v>41</v>
      </c>
      <c r="O136" s="1186">
        <v>60</v>
      </c>
      <c r="P136" s="1186">
        <v>59</v>
      </c>
      <c r="Q136" s="14">
        <f t="shared" si="15"/>
        <v>160</v>
      </c>
      <c r="R136" s="229" t="s">
        <v>32</v>
      </c>
      <c r="S136" s="23" t="s">
        <v>33</v>
      </c>
      <c r="T136" s="14"/>
      <c r="U136" s="481">
        <v>46231.375</v>
      </c>
      <c r="V136" s="231" t="s">
        <v>508</v>
      </c>
      <c r="W136" s="16" t="s">
        <v>860</v>
      </c>
      <c r="X136" s="16">
        <v>1021986</v>
      </c>
      <c r="Y136" s="16" t="s">
        <v>1393</v>
      </c>
      <c r="Z136" s="16"/>
    </row>
    <row r="137" spans="1:26" ht="25.5">
      <c r="A137" s="15" t="s">
        <v>120</v>
      </c>
      <c r="B137" s="15" t="s">
        <v>829</v>
      </c>
      <c r="C137" s="1186" t="s">
        <v>1409</v>
      </c>
      <c r="D137" s="224" t="s">
        <v>512</v>
      </c>
      <c r="E137" s="227">
        <v>46234.541666666664</v>
      </c>
      <c r="F137" s="224">
        <v>12.8</v>
      </c>
      <c r="G137" s="224">
        <v>121391</v>
      </c>
      <c r="H137" s="226" t="s">
        <v>1314</v>
      </c>
      <c r="I137" s="224"/>
      <c r="J137" s="224"/>
      <c r="K137" s="224"/>
      <c r="L137" s="224"/>
      <c r="M137" s="1172"/>
      <c r="N137" s="1186">
        <v>60</v>
      </c>
      <c r="O137" s="1186">
        <v>90</v>
      </c>
      <c r="P137" s="1186">
        <v>11</v>
      </c>
      <c r="Q137" s="14">
        <f t="shared" si="15"/>
        <v>161</v>
      </c>
      <c r="R137" s="229" t="s">
        <v>32</v>
      </c>
      <c r="S137" s="23" t="s">
        <v>33</v>
      </c>
      <c r="T137" s="14"/>
      <c r="U137" s="1440">
        <v>46230.416666666664</v>
      </c>
      <c r="V137" s="231" t="s">
        <v>508</v>
      </c>
      <c r="W137" s="16" t="s">
        <v>860</v>
      </c>
      <c r="X137" s="16">
        <v>1021987</v>
      </c>
      <c r="Y137" s="16" t="s">
        <v>1315</v>
      </c>
      <c r="Z137" s="16"/>
    </row>
    <row r="138" spans="1:26" ht="25.5">
      <c r="A138" s="224" t="s">
        <v>121</v>
      </c>
      <c r="B138" s="224" t="s">
        <v>92</v>
      </c>
      <c r="C138" s="35" t="s">
        <v>1410</v>
      </c>
      <c r="D138" s="224" t="s">
        <v>159</v>
      </c>
      <c r="E138" s="227">
        <v>46234.041666666664</v>
      </c>
      <c r="F138" s="224">
        <v>11.9</v>
      </c>
      <c r="G138" s="224">
        <v>121392</v>
      </c>
      <c r="H138" s="226" t="s">
        <v>1388</v>
      </c>
      <c r="I138" s="224"/>
      <c r="J138" s="224"/>
      <c r="K138" s="224"/>
      <c r="L138" s="224"/>
      <c r="M138" s="1172"/>
      <c r="N138" s="1186">
        <v>41</v>
      </c>
      <c r="O138" s="1186">
        <v>28</v>
      </c>
      <c r="P138" s="1186">
        <v>60</v>
      </c>
      <c r="Q138" s="14">
        <f t="shared" si="15"/>
        <v>129</v>
      </c>
      <c r="R138" s="229" t="s">
        <v>32</v>
      </c>
      <c r="S138" s="23" t="s">
        <v>33</v>
      </c>
      <c r="T138" s="14"/>
      <c r="U138" s="481">
        <v>46231.5</v>
      </c>
      <c r="V138" s="232" t="s">
        <v>523</v>
      </c>
      <c r="W138" s="16" t="s">
        <v>860</v>
      </c>
      <c r="X138" s="16">
        <v>1021988</v>
      </c>
      <c r="Y138" s="16" t="s">
        <v>1411</v>
      </c>
      <c r="Z138" s="16"/>
    </row>
    <row r="139" spans="1:26" ht="25.5">
      <c r="A139" s="224" t="s">
        <v>97</v>
      </c>
      <c r="B139" s="224" t="s">
        <v>92</v>
      </c>
      <c r="C139" s="35" t="s">
        <v>1412</v>
      </c>
      <c r="D139" s="224" t="s">
        <v>159</v>
      </c>
      <c r="E139" s="227">
        <v>46234.041666666664</v>
      </c>
      <c r="F139" s="224">
        <v>11.9</v>
      </c>
      <c r="G139" s="224">
        <v>121407</v>
      </c>
      <c r="H139" s="226" t="s">
        <v>1388</v>
      </c>
      <c r="I139" s="224"/>
      <c r="J139" s="224"/>
      <c r="K139" s="224"/>
      <c r="L139" s="224"/>
      <c r="M139" s="1172"/>
      <c r="N139" s="1186">
        <v>39</v>
      </c>
      <c r="O139" s="1186">
        <v>90</v>
      </c>
      <c r="P139" s="1186">
        <v>30</v>
      </c>
      <c r="Q139" s="14">
        <f t="shared" si="15"/>
        <v>159</v>
      </c>
      <c r="R139" s="229" t="s">
        <v>32</v>
      </c>
      <c r="S139" s="23" t="s">
        <v>33</v>
      </c>
      <c r="T139" s="1183" t="b">
        <v>1</v>
      </c>
      <c r="U139" s="1440">
        <v>46231.5</v>
      </c>
      <c r="V139" s="232" t="s">
        <v>523</v>
      </c>
      <c r="W139" s="16" t="s">
        <v>860</v>
      </c>
      <c r="X139" s="16">
        <v>1021989</v>
      </c>
      <c r="Y139" s="16" t="s">
        <v>1411</v>
      </c>
      <c r="Z139" s="16"/>
    </row>
    <row r="140" spans="1:26">
      <c r="A140" s="224" t="s">
        <v>113</v>
      </c>
      <c r="B140" s="224" t="s">
        <v>65</v>
      </c>
      <c r="C140" s="35" t="s">
        <v>1413</v>
      </c>
      <c r="D140" s="224" t="s">
        <v>1414</v>
      </c>
      <c r="E140" s="227">
        <v>46234.024305555555</v>
      </c>
      <c r="F140" s="224">
        <v>15.8</v>
      </c>
      <c r="G140" s="224">
        <v>121357</v>
      </c>
      <c r="H140" s="226"/>
      <c r="I140" s="224"/>
      <c r="J140" s="224"/>
      <c r="K140" s="224"/>
      <c r="L140" s="224"/>
      <c r="M140" s="1186">
        <v>54</v>
      </c>
      <c r="N140" s="1172"/>
      <c r="O140" s="1172"/>
      <c r="P140" s="1172"/>
      <c r="Q140" s="14">
        <f t="shared" si="15"/>
        <v>54</v>
      </c>
      <c r="R140" s="14" t="s">
        <v>30</v>
      </c>
      <c r="S140" s="1177" t="s">
        <v>33</v>
      </c>
      <c r="T140" s="14"/>
      <c r="U140" s="481">
        <v>46230.666666666664</v>
      </c>
      <c r="V140" s="232" t="s">
        <v>523</v>
      </c>
      <c r="W140" s="16" t="s">
        <v>860</v>
      </c>
      <c r="X140" s="16">
        <v>1021991</v>
      </c>
      <c r="Y140" s="16" t="s">
        <v>1415</v>
      </c>
      <c r="Z140" s="16"/>
    </row>
    <row r="141" spans="1:26" ht="26.25">
      <c r="A141" s="224" t="s">
        <v>227</v>
      </c>
      <c r="B141" s="35" t="s">
        <v>1015</v>
      </c>
      <c r="C141" s="224"/>
      <c r="D141" s="224"/>
      <c r="E141" s="227"/>
      <c r="F141" s="224"/>
      <c r="G141" s="224"/>
      <c r="H141" s="226"/>
      <c r="I141" s="224"/>
      <c r="J141" s="224"/>
      <c r="K141" s="224"/>
      <c r="L141" s="224"/>
      <c r="M141" s="1186">
        <v>107</v>
      </c>
      <c r="N141" s="1172"/>
      <c r="O141" s="1172"/>
      <c r="P141" s="1172"/>
      <c r="Q141" s="14">
        <f t="shared" si="15"/>
        <v>107</v>
      </c>
      <c r="R141" s="14"/>
      <c r="S141" s="1175"/>
      <c r="T141" s="14"/>
      <c r="U141" s="481"/>
      <c r="V141" s="940" t="s">
        <v>1416</v>
      </c>
      <c r="W141" s="16"/>
      <c r="X141" s="16"/>
      <c r="Y141" s="16"/>
      <c r="Z141" s="16"/>
    </row>
    <row r="142" spans="1:26">
      <c r="A142" s="11" t="s">
        <v>19</v>
      </c>
      <c r="B142" s="7"/>
      <c r="C142" s="7"/>
      <c r="D142" s="7"/>
      <c r="E142" s="11"/>
      <c r="F142" s="7"/>
      <c r="G142" s="7"/>
      <c r="H142" s="7"/>
      <c r="I142" s="11">
        <f t="shared" ref="I142:Q142" si="16">SUM(I135:I141)</f>
        <v>0</v>
      </c>
      <c r="J142" s="11">
        <f t="shared" si="16"/>
        <v>0</v>
      </c>
      <c r="K142" s="11">
        <f t="shared" si="16"/>
        <v>0</v>
      </c>
      <c r="L142" s="11">
        <f t="shared" si="16"/>
        <v>0</v>
      </c>
      <c r="M142" s="11">
        <f t="shared" si="16"/>
        <v>161</v>
      </c>
      <c r="N142" s="11">
        <f t="shared" si="16"/>
        <v>222</v>
      </c>
      <c r="O142" s="11">
        <f t="shared" si="16"/>
        <v>328</v>
      </c>
      <c r="P142" s="11">
        <f t="shared" si="16"/>
        <v>219</v>
      </c>
      <c r="Q142" s="11">
        <f t="shared" si="16"/>
        <v>930</v>
      </c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>
      <c r="A143" s="1"/>
      <c r="B143" s="1"/>
      <c r="C143" s="1"/>
      <c r="D143" s="1"/>
      <c r="E143" s="1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6">
      <c r="A144" s="166" t="s">
        <v>34</v>
      </c>
      <c r="B144" s="1562"/>
      <c r="C144" s="1562"/>
      <c r="D144" s="156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6" ht="18">
      <c r="A145" s="187" t="s">
        <v>35</v>
      </c>
      <c r="B145" s="186" t="s">
        <v>36</v>
      </c>
      <c r="C145" s="239" t="s">
        <v>37</v>
      </c>
      <c r="D145" s="24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6">
      <c r="A146" s="230" t="s">
        <v>508</v>
      </c>
      <c r="B146" s="1558" t="s">
        <v>41</v>
      </c>
      <c r="C146" s="1558"/>
      <c r="D146" s="242"/>
      <c r="E146" s="243" t="s">
        <v>40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6">
      <c r="A147" s="4" t="s">
        <v>523</v>
      </c>
      <c r="B147" s="1564" t="s">
        <v>956</v>
      </c>
      <c r="C147" s="156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6">
      <c r="A148" s="428" t="s">
        <v>1015</v>
      </c>
      <c r="B148" s="1625" t="s">
        <v>39</v>
      </c>
      <c r="C148" s="162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6">
      <c r="A149" s="5" t="s">
        <v>42</v>
      </c>
      <c r="B149" s="1565"/>
      <c r="C149" s="156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6">
      <c r="A150" s="5" t="s">
        <v>42</v>
      </c>
      <c r="B150" s="1565"/>
      <c r="C150" s="156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6">
      <c r="A151" s="5" t="s">
        <v>43</v>
      </c>
      <c r="B151" s="1566"/>
      <c r="C151" s="156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6">
      <c r="A152" s="5" t="s">
        <v>44</v>
      </c>
      <c r="B152" s="1567"/>
      <c r="C152" s="1567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4" spans="1:26" ht="23.25">
      <c r="A154" s="1572" t="s">
        <v>345</v>
      </c>
      <c r="B154" s="1572"/>
      <c r="C154" s="1572"/>
      <c r="D154" s="1572"/>
      <c r="E154" s="1572"/>
      <c r="F154" s="1572"/>
      <c r="G154" s="1292"/>
      <c r="H154" s="1189"/>
      <c r="I154" s="1572" t="s">
        <v>1182</v>
      </c>
      <c r="J154" s="1572"/>
      <c r="K154" s="1572"/>
      <c r="L154" s="1572"/>
      <c r="M154" s="1572"/>
      <c r="N154" s="1572"/>
      <c r="O154" s="1572"/>
      <c r="P154" s="1572"/>
      <c r="Q154" s="1572"/>
      <c r="R154" s="1614" t="s">
        <v>1417</v>
      </c>
      <c r="S154" s="1614"/>
      <c r="T154" s="1614"/>
      <c r="U154" s="1614"/>
      <c r="V154" s="1614"/>
      <c r="W154" s="1614"/>
      <c r="X154" s="1614"/>
      <c r="Y154" s="1614"/>
      <c r="Z154" s="1614"/>
    </row>
    <row r="155" spans="1:26" ht="26.25">
      <c r="A155" s="1210" t="s">
        <v>3</v>
      </c>
      <c r="B155" s="1210" t="s">
        <v>4</v>
      </c>
      <c r="C155" s="1210" t="s">
        <v>5</v>
      </c>
      <c r="D155" s="1210" t="s">
        <v>6</v>
      </c>
      <c r="E155" s="1210" t="s">
        <v>7</v>
      </c>
      <c r="F155" s="1210" t="s">
        <v>8</v>
      </c>
      <c r="G155" s="1210" t="s">
        <v>9</v>
      </c>
      <c r="H155" s="1211" t="s">
        <v>10</v>
      </c>
      <c r="I155" s="1227" t="s">
        <v>11</v>
      </c>
      <c r="J155" s="1227" t="s">
        <v>12</v>
      </c>
      <c r="K155" s="1227" t="s">
        <v>13</v>
      </c>
      <c r="L155" s="1227" t="s">
        <v>14</v>
      </c>
      <c r="M155" s="1227" t="s">
        <v>15</v>
      </c>
      <c r="N155" s="1227" t="s">
        <v>16</v>
      </c>
      <c r="O155" s="1227" t="s">
        <v>17</v>
      </c>
      <c r="P155" s="1212" t="s">
        <v>18</v>
      </c>
      <c r="Q155" s="1210" t="s">
        <v>19</v>
      </c>
      <c r="R155" s="1210" t="s">
        <v>20</v>
      </c>
      <c r="S155" s="1213" t="s">
        <v>21</v>
      </c>
      <c r="T155" s="1213" t="s">
        <v>22</v>
      </c>
      <c r="U155" s="1419" t="s">
        <v>857</v>
      </c>
      <c r="V155" s="1210" t="s">
        <v>24</v>
      </c>
      <c r="W155" s="1210" t="s">
        <v>25</v>
      </c>
      <c r="X155" s="1210" t="s">
        <v>26</v>
      </c>
      <c r="Y155" s="1210" t="s">
        <v>27</v>
      </c>
      <c r="Z155" s="1210" t="s">
        <v>28</v>
      </c>
    </row>
    <row r="156" spans="1:26" ht="25.5">
      <c r="A156" s="1172" t="s">
        <v>1418</v>
      </c>
      <c r="B156" s="1202" t="s">
        <v>1419</v>
      </c>
      <c r="C156" s="1186" t="s">
        <v>1420</v>
      </c>
      <c r="D156" s="1172" t="s">
        <v>758</v>
      </c>
      <c r="E156" s="1173">
        <v>46234.763888888891</v>
      </c>
      <c r="F156" s="1172">
        <v>16</v>
      </c>
      <c r="G156" s="1172">
        <v>121394</v>
      </c>
      <c r="H156" s="226" t="s">
        <v>1247</v>
      </c>
      <c r="I156" s="1172"/>
      <c r="J156" s="1172"/>
      <c r="K156" s="1172"/>
      <c r="L156" s="1172"/>
      <c r="M156" s="1186">
        <v>41</v>
      </c>
      <c r="N156" s="1186">
        <v>13</v>
      </c>
      <c r="O156" s="1172">
        <v>0</v>
      </c>
      <c r="P156" s="1172"/>
      <c r="Q156" s="1175">
        <f t="shared" ref="Q156:Q161" si="17">SUM(I156:P156)</f>
        <v>54</v>
      </c>
      <c r="R156" s="1176" t="s">
        <v>32</v>
      </c>
      <c r="S156" s="1177" t="s">
        <v>33</v>
      </c>
      <c r="T156" s="1175"/>
      <c r="U156" s="1440">
        <v>46227.666666666664</v>
      </c>
      <c r="V156" s="1207" t="s">
        <v>1187</v>
      </c>
      <c r="W156" s="1181" t="s">
        <v>860</v>
      </c>
      <c r="X156" s="1181">
        <v>1021974</v>
      </c>
      <c r="Y156" s="1181" t="s">
        <v>1188</v>
      </c>
      <c r="Z156" s="1181"/>
    </row>
    <row r="157" spans="1:26" ht="25.5">
      <c r="A157" s="1172" t="s">
        <v>190</v>
      </c>
      <c r="B157" s="1202" t="s">
        <v>1184</v>
      </c>
      <c r="C157" s="1186" t="s">
        <v>1421</v>
      </c>
      <c r="D157" s="1172" t="s">
        <v>758</v>
      </c>
      <c r="E157" s="1173">
        <v>46234.447916666664</v>
      </c>
      <c r="F157" s="1172">
        <v>16</v>
      </c>
      <c r="G157" s="1172">
        <v>121395</v>
      </c>
      <c r="H157" s="1205" t="s">
        <v>1388</v>
      </c>
      <c r="I157" s="1172"/>
      <c r="J157" s="1172"/>
      <c r="K157" s="1172"/>
      <c r="L157" s="1172"/>
      <c r="M157" s="1172"/>
      <c r="N157" s="1172">
        <v>0</v>
      </c>
      <c r="O157" s="1172">
        <v>0</v>
      </c>
      <c r="P157" s="1172">
        <v>0</v>
      </c>
      <c r="Q157" s="1175">
        <f t="shared" si="17"/>
        <v>0</v>
      </c>
      <c r="R157" s="1176" t="s">
        <v>32</v>
      </c>
      <c r="S157" s="1177" t="s">
        <v>33</v>
      </c>
      <c r="T157" s="1175"/>
      <c r="U157" s="1440">
        <v>46227.666666666664</v>
      </c>
      <c r="V157" s="1207" t="s">
        <v>1187</v>
      </c>
      <c r="W157" s="1181" t="s">
        <v>860</v>
      </c>
      <c r="X157" s="1181"/>
      <c r="Y157" s="1181" t="s">
        <v>1188</v>
      </c>
      <c r="Z157" s="1181"/>
    </row>
    <row r="158" spans="1:26" ht="25.5">
      <c r="A158" s="1178" t="s">
        <v>86</v>
      </c>
      <c r="B158" s="1202" t="s">
        <v>1184</v>
      </c>
      <c r="C158" s="1186" t="s">
        <v>1422</v>
      </c>
      <c r="D158" s="1172" t="s">
        <v>758</v>
      </c>
      <c r="E158" s="1173">
        <v>46234.447916666664</v>
      </c>
      <c r="F158" s="1172">
        <v>16</v>
      </c>
      <c r="G158" s="1172">
        <v>121411</v>
      </c>
      <c r="H158" s="1205" t="s">
        <v>1388</v>
      </c>
      <c r="I158" s="1172"/>
      <c r="J158" s="1172"/>
      <c r="K158" s="1172"/>
      <c r="L158" s="1186">
        <v>161</v>
      </c>
      <c r="M158" s="1172"/>
      <c r="N158" s="1172"/>
      <c r="O158" s="1172"/>
      <c r="P158" s="1172"/>
      <c r="Q158" s="1175">
        <f t="shared" si="17"/>
        <v>161</v>
      </c>
      <c r="R158" s="1176" t="s">
        <v>32</v>
      </c>
      <c r="S158" s="1177" t="s">
        <v>33</v>
      </c>
      <c r="T158" s="1175"/>
      <c r="U158" s="1440">
        <v>46227.666666666664</v>
      </c>
      <c r="V158" s="1207" t="s">
        <v>1187</v>
      </c>
      <c r="W158" s="1181" t="s">
        <v>860</v>
      </c>
      <c r="X158" s="1181">
        <v>1021975</v>
      </c>
      <c r="Y158" s="1181" t="s">
        <v>1188</v>
      </c>
      <c r="Z158" s="1181"/>
    </row>
    <row r="159" spans="1:26" ht="25.5">
      <c r="A159" s="1172" t="s">
        <v>86</v>
      </c>
      <c r="B159" s="1202" t="s">
        <v>1419</v>
      </c>
      <c r="C159" s="1186" t="s">
        <v>1423</v>
      </c>
      <c r="D159" s="1172" t="s">
        <v>758</v>
      </c>
      <c r="E159" s="1173">
        <v>46234.763888888891</v>
      </c>
      <c r="F159" s="1172">
        <v>16</v>
      </c>
      <c r="G159" s="1172">
        <v>121412</v>
      </c>
      <c r="H159" s="1205" t="s">
        <v>1424</v>
      </c>
      <c r="I159" s="1172"/>
      <c r="J159" s="1172"/>
      <c r="K159" s="1172"/>
      <c r="L159" s="1172"/>
      <c r="M159" s="1172"/>
      <c r="N159" s="1172">
        <v>0</v>
      </c>
      <c r="O159" s="1172">
        <v>0</v>
      </c>
      <c r="P159" s="1172">
        <v>0</v>
      </c>
      <c r="Q159" s="1175">
        <f t="shared" si="17"/>
        <v>0</v>
      </c>
      <c r="R159" s="1176" t="s">
        <v>32</v>
      </c>
      <c r="S159" s="1177" t="s">
        <v>33</v>
      </c>
      <c r="T159" s="1175"/>
      <c r="U159" s="1440">
        <v>46227.666666666664</v>
      </c>
      <c r="V159" s="1207" t="s">
        <v>1187</v>
      </c>
      <c r="W159" s="1181" t="s">
        <v>860</v>
      </c>
      <c r="X159" s="1181"/>
      <c r="Y159" s="1181" t="s">
        <v>1188</v>
      </c>
      <c r="Z159" s="1181"/>
    </row>
    <row r="160" spans="1:26" ht="25.5">
      <c r="A160" s="1172" t="s">
        <v>86</v>
      </c>
      <c r="B160" s="1202" t="s">
        <v>1419</v>
      </c>
      <c r="C160" s="1186" t="s">
        <v>1425</v>
      </c>
      <c r="D160" s="1172" t="s">
        <v>758</v>
      </c>
      <c r="E160" s="1173">
        <v>46234.763888888891</v>
      </c>
      <c r="F160" s="1172">
        <v>16</v>
      </c>
      <c r="G160" s="1172">
        <v>121413</v>
      </c>
      <c r="H160" s="1205" t="s">
        <v>1424</v>
      </c>
      <c r="I160" s="1172"/>
      <c r="J160" s="1172"/>
      <c r="K160" s="1172"/>
      <c r="L160" s="1172"/>
      <c r="M160" s="1172"/>
      <c r="N160" s="1172">
        <v>0</v>
      </c>
      <c r="O160" s="1172">
        <v>0</v>
      </c>
      <c r="P160" s="1172">
        <v>0</v>
      </c>
      <c r="Q160" s="1175">
        <f t="shared" si="17"/>
        <v>0</v>
      </c>
      <c r="R160" s="1176" t="s">
        <v>32</v>
      </c>
      <c r="S160" s="1177" t="s">
        <v>33</v>
      </c>
      <c r="T160" s="1175"/>
      <c r="U160" s="1440">
        <v>46227.666666666664</v>
      </c>
      <c r="V160" s="1207" t="s">
        <v>1187</v>
      </c>
      <c r="W160" s="1181" t="s">
        <v>860</v>
      </c>
      <c r="X160" s="1181"/>
      <c r="Y160" s="1181" t="s">
        <v>1188</v>
      </c>
      <c r="Z160" s="1181"/>
    </row>
    <row r="161" spans="1:26">
      <c r="A161" s="1172" t="s">
        <v>152</v>
      </c>
      <c r="B161" s="1202" t="s">
        <v>1419</v>
      </c>
      <c r="C161" s="1186" t="s">
        <v>1426</v>
      </c>
      <c r="D161" s="1172" t="s">
        <v>758</v>
      </c>
      <c r="E161" s="1173">
        <v>46234.763888888891</v>
      </c>
      <c r="F161" s="1172">
        <v>16</v>
      </c>
      <c r="G161" s="1172">
        <v>121422</v>
      </c>
      <c r="H161" s="226" t="s">
        <v>401</v>
      </c>
      <c r="I161" s="1172"/>
      <c r="J161" s="1172"/>
      <c r="K161" s="1172"/>
      <c r="L161" s="1172"/>
      <c r="M161" s="1186">
        <v>15</v>
      </c>
      <c r="N161" s="1172">
        <v>0</v>
      </c>
      <c r="O161" s="1172"/>
      <c r="P161" s="1172"/>
      <c r="Q161" s="1175">
        <f t="shared" si="17"/>
        <v>15</v>
      </c>
      <c r="R161" s="1176" t="s">
        <v>32</v>
      </c>
      <c r="S161" s="1177" t="s">
        <v>33</v>
      </c>
      <c r="T161" s="1175"/>
      <c r="U161" s="1440">
        <v>46227.666666666664</v>
      </c>
      <c r="V161" s="1207" t="s">
        <v>1187</v>
      </c>
      <c r="W161" s="1181" t="s">
        <v>860</v>
      </c>
      <c r="X161" s="1181">
        <v>1021976</v>
      </c>
      <c r="Y161" s="1181" t="s">
        <v>1188</v>
      </c>
      <c r="Z161" s="1181"/>
    </row>
    <row r="162" spans="1:26">
      <c r="A162" s="1214" t="s">
        <v>19</v>
      </c>
      <c r="B162" s="1209"/>
      <c r="C162" s="1209"/>
      <c r="D162" s="1209"/>
      <c r="E162" s="1214"/>
      <c r="F162" s="1209"/>
      <c r="G162" s="1209"/>
      <c r="H162" s="1209"/>
      <c r="I162" s="1214">
        <f>SUM(I138:I159)</f>
        <v>0</v>
      </c>
      <c r="J162" s="1214">
        <f>SUM(J138:J159)</f>
        <v>0</v>
      </c>
      <c r="K162" s="1214">
        <f>SUM(K157:K160)</f>
        <v>0</v>
      </c>
      <c r="L162" s="1214">
        <f>SUM(L156:L161)</f>
        <v>161</v>
      </c>
      <c r="M162" s="1214">
        <f t="shared" ref="M162:Q162" si="18">SUM(M156:M161)</f>
        <v>56</v>
      </c>
      <c r="N162" s="1214">
        <f t="shared" si="18"/>
        <v>13</v>
      </c>
      <c r="O162" s="1214">
        <f t="shared" si="18"/>
        <v>0</v>
      </c>
      <c r="P162" s="1214">
        <f t="shared" si="18"/>
        <v>0</v>
      </c>
      <c r="Q162" s="1214">
        <f t="shared" si="18"/>
        <v>230</v>
      </c>
      <c r="R162" s="1215"/>
      <c r="S162" s="1215"/>
      <c r="T162" s="1215"/>
      <c r="U162" s="1215"/>
      <c r="V162" s="1215"/>
      <c r="W162" s="1215"/>
      <c r="X162" s="1215"/>
      <c r="Y162" s="1215"/>
      <c r="Z162" s="1215"/>
    </row>
    <row r="163" spans="1:26">
      <c r="A163" s="1216" t="s">
        <v>34</v>
      </c>
      <c r="B163" s="1216"/>
      <c r="C163" s="1216"/>
      <c r="D163" s="1216"/>
      <c r="E163" s="1216"/>
      <c r="F163" s="1217"/>
      <c r="G163" s="1217"/>
      <c r="H163" s="1216"/>
      <c r="I163" s="1216"/>
      <c r="J163" s="1216"/>
      <c r="K163" s="1216"/>
      <c r="L163" s="1216"/>
      <c r="M163" s="1216"/>
      <c r="N163" s="1216"/>
      <c r="O163" s="1216"/>
      <c r="P163" s="1216"/>
      <c r="Q163" s="1216"/>
      <c r="R163" s="1216"/>
      <c r="S163" s="1216"/>
      <c r="T163" s="1216"/>
      <c r="U163" s="1216"/>
      <c r="V163" s="1216"/>
      <c r="W163" s="1216"/>
      <c r="X163" s="1216"/>
      <c r="Y163" s="1216"/>
    </row>
    <row r="164" spans="1:26">
      <c r="A164" s="1218" t="s">
        <v>35</v>
      </c>
      <c r="B164" s="1552" t="s">
        <v>36</v>
      </c>
      <c r="C164" s="1552" t="s">
        <v>37</v>
      </c>
      <c r="D164" s="1552"/>
      <c r="E164" s="1216"/>
      <c r="F164" s="1216"/>
      <c r="G164" s="1216"/>
      <c r="H164" s="1216"/>
      <c r="I164" s="1216"/>
      <c r="J164" s="1216"/>
      <c r="K164" s="1553"/>
      <c r="L164" s="1553"/>
      <c r="M164" s="1553"/>
      <c r="N164" s="1216"/>
      <c r="O164" s="1216"/>
      <c r="P164" s="1216"/>
      <c r="Q164" s="1216"/>
      <c r="R164" s="1216"/>
      <c r="S164" s="1216"/>
      <c r="T164" s="1216"/>
      <c r="U164" s="1216"/>
      <c r="V164" s="1216"/>
      <c r="W164" s="1216"/>
      <c r="X164" s="1216"/>
      <c r="Y164" s="1216"/>
    </row>
    <row r="165" spans="1:26" ht="36">
      <c r="A165" s="1220" t="s">
        <v>161</v>
      </c>
      <c r="B165" s="1221" t="s">
        <v>39</v>
      </c>
      <c r="C165" s="1222"/>
      <c r="D165" s="1219"/>
      <c r="E165" s="1216" t="s">
        <v>40</v>
      </c>
      <c r="F165" s="1216"/>
      <c r="G165" s="1216"/>
      <c r="H165" s="1216"/>
      <c r="I165" s="1216"/>
      <c r="J165" s="1216"/>
      <c r="K165" s="1216"/>
      <c r="L165" s="1216"/>
      <c r="M165" s="1216"/>
      <c r="N165" s="1216"/>
      <c r="O165" s="1216"/>
      <c r="P165" s="1216"/>
      <c r="Q165" s="1216"/>
      <c r="R165" s="1216"/>
      <c r="S165" s="1216"/>
      <c r="T165" s="1216"/>
      <c r="U165" s="1216"/>
      <c r="V165" s="1216"/>
      <c r="W165" s="1216"/>
      <c r="X165" s="1216"/>
      <c r="Y165" s="1216"/>
    </row>
    <row r="166" spans="1:26">
      <c r="A166" s="1232" t="s">
        <v>1287</v>
      </c>
      <c r="B166" s="1617" t="s">
        <v>1223</v>
      </c>
      <c r="C166" s="1617"/>
      <c r="D166" s="1223"/>
      <c r="E166" s="1224"/>
      <c r="F166" s="1216"/>
      <c r="G166" s="1216"/>
      <c r="H166" s="1216"/>
      <c r="I166" s="1216"/>
      <c r="J166" s="1216"/>
      <c r="K166" s="1216"/>
      <c r="L166" s="1216"/>
      <c r="M166" s="1216"/>
      <c r="N166" s="1216"/>
      <c r="O166" s="1216"/>
      <c r="P166" s="1216"/>
      <c r="Q166" s="1216"/>
      <c r="R166" s="1216"/>
      <c r="S166" s="1216"/>
      <c r="T166" s="1216"/>
      <c r="U166" s="1216"/>
      <c r="V166" s="1216"/>
      <c r="W166" s="1216"/>
      <c r="X166" s="1216"/>
      <c r="Y166" s="1216"/>
    </row>
    <row r="167" spans="1:26">
      <c r="A167" s="1195"/>
      <c r="B167" s="1554"/>
      <c r="C167" s="1554"/>
      <c r="D167" s="1216"/>
      <c r="E167" s="1216"/>
      <c r="F167" s="1216"/>
      <c r="G167" s="1216"/>
      <c r="H167" s="1216"/>
      <c r="I167" s="1216"/>
      <c r="J167" s="1216"/>
      <c r="K167" s="1216"/>
      <c r="L167" s="1216"/>
      <c r="M167" s="1216"/>
      <c r="N167" s="1216"/>
      <c r="O167" s="1216"/>
      <c r="P167" s="1216"/>
      <c r="Q167" s="1216"/>
      <c r="R167" s="1216"/>
      <c r="S167" s="1216"/>
      <c r="T167" s="1216"/>
      <c r="U167" s="1216"/>
      <c r="V167" s="1216"/>
      <c r="W167" s="1216"/>
      <c r="X167" s="1216"/>
      <c r="Y167" s="1216"/>
    </row>
    <row r="168" spans="1:26">
      <c r="A168" s="1225" t="s">
        <v>42</v>
      </c>
      <c r="B168" s="1616" t="s">
        <v>1427</v>
      </c>
      <c r="C168" s="1555"/>
      <c r="D168" s="1216"/>
      <c r="E168" s="1216"/>
      <c r="F168" s="1216"/>
      <c r="G168" s="1216"/>
      <c r="H168" s="1216"/>
      <c r="I168" s="1216"/>
      <c r="J168" s="1216"/>
      <c r="K168" s="1216"/>
      <c r="L168" s="1216"/>
      <c r="M168" s="1216"/>
      <c r="N168" s="1216"/>
      <c r="O168" s="1216"/>
      <c r="P168" s="1216"/>
      <c r="Q168" s="1216"/>
      <c r="R168" s="1216"/>
      <c r="S168" s="1216"/>
      <c r="T168" s="1216"/>
      <c r="U168" s="1216"/>
      <c r="V168" s="1216"/>
      <c r="W168" s="1216"/>
      <c r="X168" s="1216"/>
      <c r="Y168" s="1216"/>
    </row>
    <row r="169" spans="1:26">
      <c r="A169" s="1225" t="s">
        <v>43</v>
      </c>
      <c r="B169" s="1555"/>
      <c r="C169" s="1555"/>
      <c r="F169" s="1216"/>
      <c r="G169" s="1216"/>
      <c r="H169" s="1216"/>
      <c r="I169" s="1216"/>
      <c r="J169" s="1216"/>
      <c r="K169" s="1216"/>
      <c r="L169" s="1216"/>
      <c r="M169" s="1216"/>
      <c r="N169" s="1216"/>
      <c r="O169" s="1216"/>
      <c r="P169" s="1216"/>
      <c r="Q169" s="1216"/>
      <c r="R169" s="1216"/>
      <c r="S169" s="1216"/>
      <c r="T169" s="1216"/>
      <c r="U169" s="1216"/>
      <c r="V169" s="1216"/>
      <c r="W169" s="1216"/>
      <c r="X169" s="1216"/>
      <c r="Y169" s="1216"/>
    </row>
    <row r="170" spans="1:26">
      <c r="A170" s="1225" t="s">
        <v>44</v>
      </c>
      <c r="B170" s="1556"/>
      <c r="C170" s="1556"/>
      <c r="D170" s="1216"/>
      <c r="E170" s="1216"/>
      <c r="F170" s="1216"/>
      <c r="G170" s="1216"/>
      <c r="H170" s="1216"/>
      <c r="I170" s="1216"/>
      <c r="J170" s="1216"/>
      <c r="K170" s="1216"/>
      <c r="L170" s="1216"/>
      <c r="M170" s="1216"/>
      <c r="N170" s="1216"/>
      <c r="O170" s="1216"/>
      <c r="P170" s="1216"/>
      <c r="Q170" s="1216"/>
      <c r="R170" s="1216"/>
      <c r="S170" s="1216"/>
      <c r="T170" s="1216"/>
      <c r="U170" s="1216"/>
      <c r="V170" s="1216"/>
      <c r="W170" s="1216"/>
      <c r="X170" s="1216"/>
      <c r="Y170" s="1216"/>
    </row>
    <row r="172" spans="1:26" ht="23.25">
      <c r="A172" s="1559" t="s">
        <v>360</v>
      </c>
      <c r="B172" s="1559"/>
      <c r="C172" s="1559"/>
      <c r="D172" s="1559"/>
      <c r="E172" s="1559"/>
      <c r="F172" s="1559"/>
      <c r="G172" s="1067"/>
      <c r="H172" s="7"/>
      <c r="I172" s="1559" t="s">
        <v>999</v>
      </c>
      <c r="J172" s="1559"/>
      <c r="K172" s="1559"/>
      <c r="L172" s="1559"/>
      <c r="M172" s="1559"/>
      <c r="N172" s="1559"/>
      <c r="O172" s="1559"/>
      <c r="P172" s="1559"/>
      <c r="Q172" s="1559"/>
      <c r="R172" s="1560" t="s">
        <v>1428</v>
      </c>
      <c r="S172" s="1560"/>
      <c r="T172" s="1560"/>
      <c r="U172" s="1560"/>
      <c r="V172" s="1560"/>
      <c r="W172" s="1560"/>
      <c r="X172" s="1560"/>
      <c r="Y172" s="1560"/>
      <c r="Z172" s="1560"/>
    </row>
    <row r="173" spans="1:26" ht="26.25">
      <c r="A173" s="8" t="s">
        <v>3</v>
      </c>
      <c r="B173" s="8" t="s">
        <v>4</v>
      </c>
      <c r="C173" s="8" t="s">
        <v>5</v>
      </c>
      <c r="D173" s="8" t="s">
        <v>6</v>
      </c>
      <c r="E173" s="8" t="s">
        <v>7</v>
      </c>
      <c r="F173" s="8" t="s">
        <v>8</v>
      </c>
      <c r="G173" s="8" t="s">
        <v>9</v>
      </c>
      <c r="H173" s="33" t="s">
        <v>10</v>
      </c>
      <c r="I173" s="9" t="s">
        <v>11</v>
      </c>
      <c r="J173" s="9" t="s">
        <v>12</v>
      </c>
      <c r="K173" s="9" t="s">
        <v>13</v>
      </c>
      <c r="L173" s="9" t="s">
        <v>14</v>
      </c>
      <c r="M173" s="9" t="s">
        <v>15</v>
      </c>
      <c r="N173" s="9" t="s">
        <v>16</v>
      </c>
      <c r="O173" s="9" t="s">
        <v>17</v>
      </c>
      <c r="P173" s="10" t="s">
        <v>18</v>
      </c>
      <c r="Q173" s="8" t="s">
        <v>19</v>
      </c>
      <c r="R173" s="8" t="s">
        <v>20</v>
      </c>
      <c r="S173" s="240" t="s">
        <v>21</v>
      </c>
      <c r="T173" s="240" t="s">
        <v>22</v>
      </c>
      <c r="U173" s="1419" t="s">
        <v>857</v>
      </c>
      <c r="V173" s="8" t="s">
        <v>24</v>
      </c>
      <c r="W173" s="8" t="s">
        <v>25</v>
      </c>
      <c r="X173" s="8" t="s">
        <v>26</v>
      </c>
      <c r="Y173" s="8" t="s">
        <v>27</v>
      </c>
      <c r="Z173" s="8" t="s">
        <v>28</v>
      </c>
    </row>
    <row r="174" spans="1:26">
      <c r="A174" s="224" t="s">
        <v>122</v>
      </c>
      <c r="B174" s="224" t="s">
        <v>62</v>
      </c>
      <c r="C174" s="35" t="s">
        <v>1429</v>
      </c>
      <c r="D174" s="224" t="s">
        <v>61</v>
      </c>
      <c r="E174" s="227">
        <v>46233.770833333336</v>
      </c>
      <c r="F174" s="224">
        <v>15.3</v>
      </c>
      <c r="G174" s="224">
        <v>121358</v>
      </c>
      <c r="H174" s="226"/>
      <c r="I174" s="224"/>
      <c r="J174" s="224"/>
      <c r="K174" s="224"/>
      <c r="L174" s="1186">
        <v>81</v>
      </c>
      <c r="M174" s="1172"/>
      <c r="N174" s="1172"/>
      <c r="O174" s="1172"/>
      <c r="P174" s="224"/>
      <c r="Q174" s="14">
        <f t="shared" ref="Q174:Q175" si="19">SUM(I174:P174)</f>
        <v>81</v>
      </c>
      <c r="R174" s="14" t="s">
        <v>30</v>
      </c>
      <c r="S174" s="14" t="s">
        <v>31</v>
      </c>
      <c r="T174" s="14"/>
      <c r="U174" s="481">
        <v>46231.5</v>
      </c>
      <c r="V174" s="232" t="s">
        <v>169</v>
      </c>
      <c r="W174" s="16" t="s">
        <v>90</v>
      </c>
      <c r="X174" s="16">
        <v>1021997</v>
      </c>
      <c r="Y174" s="16" t="s">
        <v>1430</v>
      </c>
      <c r="Z174" s="16"/>
    </row>
    <row r="175" spans="1:26">
      <c r="A175" s="224" t="s">
        <v>150</v>
      </c>
      <c r="B175" s="224" t="s">
        <v>57</v>
      </c>
      <c r="C175" s="35" t="s">
        <v>1431</v>
      </c>
      <c r="D175" s="224" t="s">
        <v>56</v>
      </c>
      <c r="E175" s="227">
        <v>46233.229166666664</v>
      </c>
      <c r="F175" s="224">
        <v>12.3</v>
      </c>
      <c r="G175" s="224">
        <v>121359</v>
      </c>
      <c r="H175" s="226"/>
      <c r="I175" s="224"/>
      <c r="J175" s="224"/>
      <c r="K175" s="224"/>
      <c r="L175" s="1186">
        <v>81</v>
      </c>
      <c r="M175" s="1172"/>
      <c r="N175" s="1172"/>
      <c r="O175" s="1172"/>
      <c r="P175" s="224"/>
      <c r="Q175" s="14">
        <f t="shared" si="19"/>
        <v>81</v>
      </c>
      <c r="R175" s="14" t="s">
        <v>30</v>
      </c>
      <c r="S175" s="14" t="s">
        <v>31</v>
      </c>
      <c r="T175" s="14"/>
      <c r="U175" s="481">
        <v>46227.666666666664</v>
      </c>
      <c r="V175" s="232" t="s">
        <v>169</v>
      </c>
      <c r="W175" s="16" t="s">
        <v>90</v>
      </c>
      <c r="X175" s="16">
        <v>1022000</v>
      </c>
      <c r="Y175" s="16" t="s">
        <v>1432</v>
      </c>
      <c r="Z175" s="16"/>
    </row>
    <row r="176" spans="1:26">
      <c r="A176" s="224" t="s">
        <v>141</v>
      </c>
      <c r="B176" s="224" t="s">
        <v>69</v>
      </c>
      <c r="C176" s="35" t="s">
        <v>1433</v>
      </c>
      <c r="D176" s="224" t="s">
        <v>68</v>
      </c>
      <c r="E176" s="227">
        <v>46232.798611111109</v>
      </c>
      <c r="F176" s="224">
        <v>16.899999999999999</v>
      </c>
      <c r="G176" s="224">
        <v>121360</v>
      </c>
      <c r="H176" s="226"/>
      <c r="I176" s="224"/>
      <c r="J176" s="224"/>
      <c r="K176" s="224"/>
      <c r="L176" s="1449"/>
      <c r="M176" s="1351">
        <v>81</v>
      </c>
      <c r="N176" s="1351">
        <v>54</v>
      </c>
      <c r="O176" s="1351">
        <v>26</v>
      </c>
      <c r="P176" s="224"/>
      <c r="Q176" s="14">
        <f>SUM(I176:P176)</f>
        <v>161</v>
      </c>
      <c r="R176" s="14" t="s">
        <v>30</v>
      </c>
      <c r="S176" s="14" t="s">
        <v>31</v>
      </c>
      <c r="T176" s="14"/>
      <c r="U176" s="481">
        <v>46227.666666666664</v>
      </c>
      <c r="V176" s="232" t="s">
        <v>169</v>
      </c>
      <c r="W176" s="16"/>
      <c r="X176" s="16">
        <v>1022001</v>
      </c>
      <c r="Y176" s="16" t="s">
        <v>1434</v>
      </c>
      <c r="Z176" s="16"/>
    </row>
    <row r="177" spans="1:26">
      <c r="A177" s="282" t="s">
        <v>142</v>
      </c>
      <c r="B177" s="282" t="s">
        <v>72</v>
      </c>
      <c r="C177" s="323" t="s">
        <v>1435</v>
      </c>
      <c r="D177" s="282" t="s">
        <v>71</v>
      </c>
      <c r="E177" s="283">
        <v>46232.715277777781</v>
      </c>
      <c r="F177" s="282">
        <v>16.2</v>
      </c>
      <c r="G177" s="282">
        <v>121361</v>
      </c>
      <c r="H177" s="1110"/>
      <c r="I177" s="282"/>
      <c r="J177" s="282"/>
      <c r="K177" s="282"/>
      <c r="L177" s="1350">
        <v>54</v>
      </c>
      <c r="M177" s="1350">
        <v>53</v>
      </c>
      <c r="N177" s="1350">
        <v>54</v>
      </c>
      <c r="O177" s="1398"/>
      <c r="P177" s="282"/>
      <c r="Q177" s="561">
        <f>SUM(I177:P177)</f>
        <v>161</v>
      </c>
      <c r="R177" s="561" t="s">
        <v>30</v>
      </c>
      <c r="S177" s="561" t="s">
        <v>31</v>
      </c>
      <c r="T177" s="561"/>
      <c r="U177" s="1444">
        <v>46227.666666666664</v>
      </c>
      <c r="V177" s="540" t="s">
        <v>169</v>
      </c>
      <c r="W177" s="733"/>
      <c r="X177" s="733">
        <v>1022002</v>
      </c>
      <c r="Y177" s="733" t="s">
        <v>1434</v>
      </c>
      <c r="Z177" s="733"/>
    </row>
    <row r="178" spans="1:26">
      <c r="A178" s="250" t="s">
        <v>398</v>
      </c>
      <c r="B178" s="282" t="s">
        <v>78</v>
      </c>
      <c r="C178" s="323" t="s">
        <v>1436</v>
      </c>
      <c r="D178" s="282" t="s">
        <v>1047</v>
      </c>
      <c r="E178" s="283">
        <v>46234.003472222219</v>
      </c>
      <c r="F178" s="282">
        <v>12.7</v>
      </c>
      <c r="G178" s="15">
        <v>121366</v>
      </c>
      <c r="H178" s="37" t="s">
        <v>802</v>
      </c>
      <c r="I178" s="15"/>
      <c r="J178" s="15"/>
      <c r="K178" s="15"/>
      <c r="L178" s="15"/>
      <c r="M178" s="1186">
        <v>81</v>
      </c>
      <c r="N178" s="1186">
        <v>34</v>
      </c>
      <c r="O178" s="1186">
        <v>26</v>
      </c>
      <c r="P178" s="1178"/>
      <c r="Q178" s="14">
        <f>SUM(I178:P178)</f>
        <v>141</v>
      </c>
      <c r="R178" s="1133" t="s">
        <v>32</v>
      </c>
      <c r="S178" s="368" t="s">
        <v>33</v>
      </c>
      <c r="T178" s="561"/>
      <c r="U178" s="1444">
        <v>46230.416666666664</v>
      </c>
      <c r="V178" s="541" t="s">
        <v>161</v>
      </c>
      <c r="W178" s="733" t="s">
        <v>860</v>
      </c>
      <c r="X178" s="733">
        <v>1022003</v>
      </c>
      <c r="Y178" s="733" t="s">
        <v>1437</v>
      </c>
      <c r="Z178" s="733"/>
    </row>
    <row r="179" spans="1:26" ht="25.5">
      <c r="A179" s="15" t="s">
        <v>1121</v>
      </c>
      <c r="B179" s="282" t="s">
        <v>78</v>
      </c>
      <c r="C179" s="323" t="s">
        <v>1438</v>
      </c>
      <c r="D179" s="282" t="s">
        <v>99</v>
      </c>
      <c r="E179" s="283">
        <v>46233.28125</v>
      </c>
      <c r="F179" s="282">
        <v>13.3</v>
      </c>
      <c r="G179" s="282">
        <v>121379</v>
      </c>
      <c r="H179" s="226" t="s">
        <v>1247</v>
      </c>
      <c r="I179" s="224"/>
      <c r="J179" s="224"/>
      <c r="K179" s="224"/>
      <c r="L179" s="224"/>
      <c r="M179" s="1186">
        <v>54</v>
      </c>
      <c r="N179" s="1172">
        <v>0</v>
      </c>
      <c r="O179" s="1186">
        <v>27</v>
      </c>
      <c r="P179" s="1172"/>
      <c r="Q179" s="14">
        <f>SUM(I179:P179)</f>
        <v>81</v>
      </c>
      <c r="R179" s="1133" t="s">
        <v>32</v>
      </c>
      <c r="S179" s="368" t="s">
        <v>33</v>
      </c>
      <c r="T179" s="561"/>
      <c r="U179" s="1444">
        <v>46227.5</v>
      </c>
      <c r="V179" s="1126" t="s">
        <v>100</v>
      </c>
      <c r="W179" s="733" t="s">
        <v>860</v>
      </c>
      <c r="X179" s="733">
        <v>1022004</v>
      </c>
      <c r="Y179" s="733" t="s">
        <v>1439</v>
      </c>
      <c r="Z179" s="733"/>
    </row>
    <row r="180" spans="1:26">
      <c r="A180" s="1031" t="s">
        <v>19</v>
      </c>
      <c r="B180" s="1030"/>
      <c r="C180" s="1030"/>
      <c r="D180" s="1030"/>
      <c r="E180" s="1031"/>
      <c r="F180" s="1030"/>
      <c r="G180" s="1030"/>
      <c r="H180" s="1030"/>
      <c r="I180" s="1031">
        <f>SUM(I140:I140)</f>
        <v>0</v>
      </c>
      <c r="J180" s="1031">
        <f>SUM(J140:J140)</f>
        <v>0</v>
      </c>
      <c r="K180" s="1031">
        <f>SUM(K162:K179)</f>
        <v>0</v>
      </c>
      <c r="L180" s="1433">
        <f>SUM(L174:L179)</f>
        <v>216</v>
      </c>
      <c r="M180" s="1433">
        <f t="shared" ref="M180:P180" si="20">SUM(M174:M179)</f>
        <v>269</v>
      </c>
      <c r="N180" s="1433">
        <f t="shared" si="20"/>
        <v>142</v>
      </c>
      <c r="O180" s="1433">
        <f t="shared" si="20"/>
        <v>79</v>
      </c>
      <c r="P180" s="1433">
        <f t="shared" si="20"/>
        <v>0</v>
      </c>
      <c r="Q180" s="1031">
        <f>SUM(Q174:Q179)</f>
        <v>706</v>
      </c>
      <c r="R180" s="779"/>
      <c r="S180" s="779"/>
      <c r="T180" s="779"/>
      <c r="U180" s="779"/>
      <c r="V180" s="779"/>
      <c r="W180" s="779"/>
      <c r="X180" s="779"/>
      <c r="Y180" s="779"/>
      <c r="Z180" s="779"/>
    </row>
    <row r="181" spans="1:26">
      <c r="A181" s="1"/>
      <c r="B181" s="1"/>
      <c r="C181" s="1"/>
      <c r="D181" s="1"/>
      <c r="E181" s="1"/>
      <c r="F181" s="2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6">
      <c r="A182" s="166" t="s">
        <v>34</v>
      </c>
      <c r="B182" s="1562"/>
      <c r="C182" s="1562"/>
      <c r="D182" s="1562"/>
      <c r="E182" s="1"/>
      <c r="F182" s="1"/>
      <c r="G182" s="1"/>
      <c r="H182" s="1"/>
      <c r="I182" s="1"/>
      <c r="J182" s="1"/>
      <c r="K182" s="1563"/>
      <c r="L182" s="1563"/>
      <c r="M182" s="1563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6" ht="18">
      <c r="A183" s="187" t="s">
        <v>35</v>
      </c>
      <c r="B183" s="186" t="s">
        <v>36</v>
      </c>
      <c r="C183" s="239" t="s">
        <v>37</v>
      </c>
      <c r="D183" s="24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6">
      <c r="A184" s="230" t="s">
        <v>161</v>
      </c>
      <c r="B184" s="1558" t="s">
        <v>39</v>
      </c>
      <c r="C184" s="1558"/>
      <c r="D184" s="242"/>
      <c r="E184" s="243" t="s">
        <v>40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6">
      <c r="A185" s="4" t="s">
        <v>169</v>
      </c>
      <c r="B185" s="1564" t="s">
        <v>41</v>
      </c>
      <c r="C185" s="1564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6">
      <c r="A186" s="257" t="s">
        <v>100</v>
      </c>
      <c r="B186" s="1617" t="s">
        <v>956</v>
      </c>
      <c r="C186" s="1617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6">
      <c r="A187" s="5" t="s">
        <v>42</v>
      </c>
      <c r="B187" s="1565" t="s">
        <v>1440</v>
      </c>
      <c r="C187" s="156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6">
      <c r="A188" s="5" t="s">
        <v>42</v>
      </c>
      <c r="B188" s="1565"/>
      <c r="C188" s="156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6">
      <c r="A189" s="5" t="s">
        <v>43</v>
      </c>
      <c r="B189" s="1626" t="s">
        <v>1441</v>
      </c>
      <c r="C189" s="156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6">
      <c r="A190" s="5" t="s">
        <v>44</v>
      </c>
      <c r="B190" s="1567"/>
      <c r="C190" s="1567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2" spans="1:26" ht="23.25">
      <c r="A192" s="1549" t="s">
        <v>1442</v>
      </c>
      <c r="B192" s="1549"/>
      <c r="C192" s="1549"/>
      <c r="D192" s="1549"/>
      <c r="E192" s="1549"/>
      <c r="F192" s="1549"/>
      <c r="G192" s="1208"/>
      <c r="H192" s="1209"/>
      <c r="I192" s="1549" t="s">
        <v>999</v>
      </c>
      <c r="J192" s="1549"/>
      <c r="K192" s="1549"/>
      <c r="L192" s="1549"/>
      <c r="M192" s="1549"/>
      <c r="N192" s="1549"/>
      <c r="O192" s="1628"/>
      <c r="P192" s="1628"/>
      <c r="Q192" s="1628"/>
      <c r="R192" s="1629" t="s">
        <v>1443</v>
      </c>
      <c r="S192" s="1629"/>
      <c r="T192" s="1629"/>
      <c r="U192" s="1629"/>
      <c r="V192" s="1629"/>
      <c r="W192" s="1629"/>
      <c r="X192" s="1629"/>
      <c r="Y192" s="1629"/>
      <c r="Z192" s="1550"/>
    </row>
    <row r="193" spans="1:27" ht="26.25">
      <c r="A193" s="1210" t="s">
        <v>3</v>
      </c>
      <c r="B193" s="1210" t="s">
        <v>4</v>
      </c>
      <c r="C193" s="1210" t="s">
        <v>5</v>
      </c>
      <c r="D193" s="1210" t="s">
        <v>6</v>
      </c>
      <c r="E193" s="1210" t="s">
        <v>7</v>
      </c>
      <c r="F193" s="1210" t="s">
        <v>8</v>
      </c>
      <c r="G193" s="1210" t="s">
        <v>9</v>
      </c>
      <c r="H193" s="1211" t="s">
        <v>10</v>
      </c>
      <c r="I193" s="1227" t="s">
        <v>11</v>
      </c>
      <c r="J193" s="1227" t="s">
        <v>12</v>
      </c>
      <c r="K193" s="1227" t="s">
        <v>13</v>
      </c>
      <c r="L193" s="1227" t="s">
        <v>14</v>
      </c>
      <c r="M193" s="1227" t="s">
        <v>15</v>
      </c>
      <c r="N193" s="1460" t="s">
        <v>16</v>
      </c>
      <c r="O193" s="1431" t="s">
        <v>17</v>
      </c>
      <c r="P193" s="1432" t="s">
        <v>18</v>
      </c>
      <c r="Q193" s="1213" t="s">
        <v>19</v>
      </c>
      <c r="R193" s="1213" t="s">
        <v>20</v>
      </c>
      <c r="S193" s="1462" t="s">
        <v>21</v>
      </c>
      <c r="T193" s="1213" t="s">
        <v>22</v>
      </c>
      <c r="U193" s="1213" t="s">
        <v>857</v>
      </c>
      <c r="V193" s="1213" t="s">
        <v>24</v>
      </c>
      <c r="W193" s="1213" t="s">
        <v>25</v>
      </c>
      <c r="X193" s="1213" t="s">
        <v>26</v>
      </c>
      <c r="Y193" s="1213" t="s">
        <v>27</v>
      </c>
      <c r="Z193" s="1425" t="s">
        <v>28</v>
      </c>
    </row>
    <row r="194" spans="1:27" ht="25.5">
      <c r="A194" s="1172" t="s">
        <v>157</v>
      </c>
      <c r="B194" s="1172" t="s">
        <v>92</v>
      </c>
      <c r="C194" s="1186" t="s">
        <v>1444</v>
      </c>
      <c r="D194" s="1178" t="s">
        <v>159</v>
      </c>
      <c r="E194" s="1179">
        <v>46234.041666666664</v>
      </c>
      <c r="F194" s="1178">
        <v>11.9</v>
      </c>
      <c r="G194" s="224">
        <v>121396</v>
      </c>
      <c r="H194" s="1205" t="s">
        <v>1424</v>
      </c>
      <c r="I194" s="224"/>
      <c r="J194" s="224"/>
      <c r="K194" s="224"/>
      <c r="L194" s="224"/>
      <c r="M194" s="1186">
        <v>28</v>
      </c>
      <c r="N194" s="1461"/>
      <c r="O194" s="1350">
        <v>73</v>
      </c>
      <c r="P194" s="64">
        <v>60</v>
      </c>
      <c r="Q194" s="115">
        <f t="shared" ref="Q194:Q199" si="21">SUM(I194:P194)</f>
        <v>161</v>
      </c>
      <c r="R194" s="1400" t="s">
        <v>32</v>
      </c>
      <c r="S194" s="1463" t="s">
        <v>33</v>
      </c>
      <c r="T194" s="115"/>
      <c r="U194" s="1453">
        <v>46231.5</v>
      </c>
      <c r="V194" s="1456" t="s">
        <v>161</v>
      </c>
      <c r="W194" s="115" t="s">
        <v>860</v>
      </c>
      <c r="X194" s="115">
        <v>1022007</v>
      </c>
      <c r="Y194" s="115" t="s">
        <v>1437</v>
      </c>
    </row>
    <row r="195" spans="1:27" ht="25.5">
      <c r="A195" s="224" t="s">
        <v>1131</v>
      </c>
      <c r="B195" s="224" t="s">
        <v>92</v>
      </c>
      <c r="C195" s="35" t="s">
        <v>1445</v>
      </c>
      <c r="D195" s="1178" t="s">
        <v>159</v>
      </c>
      <c r="E195" s="1179">
        <v>46234.041666666664</v>
      </c>
      <c r="F195" s="1178">
        <v>11.9</v>
      </c>
      <c r="G195" s="224">
        <v>121397</v>
      </c>
      <c r="H195" s="1205" t="s">
        <v>1388</v>
      </c>
      <c r="I195" s="224"/>
      <c r="J195" s="224"/>
      <c r="K195" s="224"/>
      <c r="L195" s="224"/>
      <c r="M195" s="1186">
        <v>30</v>
      </c>
      <c r="N195" s="1467">
        <v>30</v>
      </c>
      <c r="O195" s="1350">
        <v>71</v>
      </c>
      <c r="P195" s="323">
        <v>30</v>
      </c>
      <c r="Q195" s="561">
        <f t="shared" si="21"/>
        <v>161</v>
      </c>
      <c r="R195" s="1133" t="s">
        <v>32</v>
      </c>
      <c r="S195" s="1464" t="s">
        <v>33</v>
      </c>
      <c r="T195" s="561"/>
      <c r="U195" s="1453">
        <v>46231.5</v>
      </c>
      <c r="V195" s="1457" t="s">
        <v>161</v>
      </c>
      <c r="W195" s="733" t="s">
        <v>860</v>
      </c>
      <c r="X195" s="733">
        <v>1022008</v>
      </c>
      <c r="Y195" s="733" t="s">
        <v>1437</v>
      </c>
      <c r="Z195" s="485"/>
    </row>
    <row r="196" spans="1:27" ht="25.5">
      <c r="A196" s="15" t="s">
        <v>120</v>
      </c>
      <c r="B196" s="15" t="s">
        <v>92</v>
      </c>
      <c r="C196" s="35" t="s">
        <v>1446</v>
      </c>
      <c r="D196" s="15" t="s">
        <v>159</v>
      </c>
      <c r="E196" s="1179">
        <v>46234.041666666664</v>
      </c>
      <c r="F196" s="15">
        <v>11.9</v>
      </c>
      <c r="G196" s="15">
        <v>121398</v>
      </c>
      <c r="H196" s="226" t="s">
        <v>1314</v>
      </c>
      <c r="I196" s="15"/>
      <c r="J196" s="15"/>
      <c r="K196" s="15"/>
      <c r="L196" s="15"/>
      <c r="M196" s="1186">
        <v>11</v>
      </c>
      <c r="N196" s="1186">
        <v>30</v>
      </c>
      <c r="O196" s="1352">
        <v>59</v>
      </c>
      <c r="P196" s="324">
        <v>60</v>
      </c>
      <c r="Q196" s="1465">
        <f t="shared" si="21"/>
        <v>160</v>
      </c>
      <c r="R196" s="1466" t="s">
        <v>32</v>
      </c>
      <c r="S196" s="1401" t="s">
        <v>33</v>
      </c>
      <c r="T196" s="1454" t="b">
        <v>1</v>
      </c>
      <c r="U196" s="1453">
        <v>46231.5</v>
      </c>
      <c r="V196" s="1126" t="s">
        <v>161</v>
      </c>
      <c r="W196" s="733" t="s">
        <v>860</v>
      </c>
      <c r="X196" s="733">
        <v>1022009</v>
      </c>
      <c r="Y196" s="733" t="s">
        <v>1437</v>
      </c>
      <c r="Z196" s="485"/>
    </row>
    <row r="197" spans="1:27" ht="25.5">
      <c r="A197" s="224" t="s">
        <v>121</v>
      </c>
      <c r="B197" s="224" t="s">
        <v>92</v>
      </c>
      <c r="C197" s="35" t="s">
        <v>1447</v>
      </c>
      <c r="D197" s="1178" t="s">
        <v>159</v>
      </c>
      <c r="E197" s="1179">
        <v>46234.041666666664</v>
      </c>
      <c r="F197" s="1178">
        <v>11.9</v>
      </c>
      <c r="G197" s="224">
        <v>121399</v>
      </c>
      <c r="H197" s="226" t="s">
        <v>1247</v>
      </c>
      <c r="I197" s="224"/>
      <c r="J197" s="224"/>
      <c r="K197" s="224"/>
      <c r="L197" s="224"/>
      <c r="M197" s="1186">
        <v>30</v>
      </c>
      <c r="N197" s="1172"/>
      <c r="O197" s="1186">
        <v>71</v>
      </c>
      <c r="P197" s="35">
        <v>60</v>
      </c>
      <c r="Q197" s="360">
        <f t="shared" si="21"/>
        <v>161</v>
      </c>
      <c r="R197" s="1133" t="s">
        <v>32</v>
      </c>
      <c r="S197" s="368" t="s">
        <v>33</v>
      </c>
      <c r="T197" s="561"/>
      <c r="U197" s="1453">
        <v>46231.5</v>
      </c>
      <c r="V197" s="1457" t="s">
        <v>161</v>
      </c>
      <c r="W197" s="733" t="s">
        <v>860</v>
      </c>
      <c r="X197" s="733">
        <v>1022010</v>
      </c>
      <c r="Y197" s="733" t="s">
        <v>1437</v>
      </c>
      <c r="Z197" s="485"/>
    </row>
    <row r="198" spans="1:27" ht="25.5">
      <c r="A198" s="224" t="s">
        <v>119</v>
      </c>
      <c r="B198" s="224" t="s">
        <v>92</v>
      </c>
      <c r="C198" s="35" t="s">
        <v>1448</v>
      </c>
      <c r="D198" s="1178" t="s">
        <v>159</v>
      </c>
      <c r="E198" s="1179">
        <v>46234.041666666664</v>
      </c>
      <c r="F198" s="1178">
        <v>11.9</v>
      </c>
      <c r="G198" s="224">
        <v>121423</v>
      </c>
      <c r="H198" s="226" t="s">
        <v>1449</v>
      </c>
      <c r="I198" s="224"/>
      <c r="J198" s="224"/>
      <c r="K198" s="224"/>
      <c r="L198" s="224"/>
      <c r="M198" s="1186">
        <v>30</v>
      </c>
      <c r="N198" s="1172">
        <v>30</v>
      </c>
      <c r="O198" s="1186">
        <v>41</v>
      </c>
      <c r="P198" s="1186">
        <v>60</v>
      </c>
      <c r="Q198" s="360">
        <f t="shared" si="21"/>
        <v>161</v>
      </c>
      <c r="R198" s="1133" t="s">
        <v>32</v>
      </c>
      <c r="S198" s="368" t="s">
        <v>33</v>
      </c>
      <c r="T198" s="561"/>
      <c r="U198" s="1453">
        <v>46231.5</v>
      </c>
      <c r="V198" s="1457" t="s">
        <v>161</v>
      </c>
      <c r="W198" s="733" t="s">
        <v>860</v>
      </c>
      <c r="X198" s="733">
        <v>1022011</v>
      </c>
      <c r="Y198" s="733" t="s">
        <v>1437</v>
      </c>
      <c r="Z198" s="485"/>
    </row>
    <row r="199" spans="1:27">
      <c r="A199" s="15" t="s">
        <v>558</v>
      </c>
      <c r="B199" s="1172" t="s">
        <v>92</v>
      </c>
      <c r="C199" s="35" t="s">
        <v>1450</v>
      </c>
      <c r="D199" s="1178" t="s">
        <v>159</v>
      </c>
      <c r="E199" s="1179">
        <v>46234.041666666664</v>
      </c>
      <c r="F199" s="1178">
        <v>11.9</v>
      </c>
      <c r="G199" s="15">
        <v>121424</v>
      </c>
      <c r="H199" s="37" t="s">
        <v>802</v>
      </c>
      <c r="I199" s="15"/>
      <c r="J199" s="15"/>
      <c r="K199" s="15"/>
      <c r="L199" s="15"/>
      <c r="M199" s="1186">
        <v>47</v>
      </c>
      <c r="N199" s="1178">
        <v>30</v>
      </c>
      <c r="O199" s="1186">
        <v>54</v>
      </c>
      <c r="P199" s="35">
        <v>30</v>
      </c>
      <c r="Q199" s="360">
        <f t="shared" si="21"/>
        <v>161</v>
      </c>
      <c r="R199" s="1400" t="s">
        <v>32</v>
      </c>
      <c r="S199" s="1401" t="s">
        <v>33</v>
      </c>
      <c r="T199" s="561"/>
      <c r="U199" s="1453">
        <v>46231.5</v>
      </c>
      <c r="V199" s="1457" t="s">
        <v>161</v>
      </c>
      <c r="W199" s="733" t="s">
        <v>860</v>
      </c>
      <c r="X199" s="733">
        <v>1022012</v>
      </c>
      <c r="Y199" s="733" t="s">
        <v>1437</v>
      </c>
      <c r="Z199" s="485"/>
    </row>
    <row r="200" spans="1:27">
      <c r="A200" s="1214" t="s">
        <v>19</v>
      </c>
      <c r="B200" s="1209"/>
      <c r="C200" s="1209"/>
      <c r="D200" s="1209"/>
      <c r="E200" s="1214"/>
      <c r="F200" s="1209"/>
      <c r="G200" s="1209"/>
      <c r="H200" s="1209"/>
      <c r="I200" s="1214">
        <f>SUM(I159:I179)</f>
        <v>0</v>
      </c>
      <c r="J200" s="1214">
        <f t="shared" ref="J200:Q200" si="22">SUM(J194:J199)</f>
        <v>0</v>
      </c>
      <c r="K200" s="1214">
        <f t="shared" si="22"/>
        <v>0</v>
      </c>
      <c r="L200" s="1214">
        <f t="shared" si="22"/>
        <v>0</v>
      </c>
      <c r="M200" s="1214">
        <f t="shared" si="22"/>
        <v>176</v>
      </c>
      <c r="N200" s="1214">
        <f t="shared" si="22"/>
        <v>120</v>
      </c>
      <c r="O200" s="1214">
        <f t="shared" si="22"/>
        <v>369</v>
      </c>
      <c r="P200" s="1214">
        <f t="shared" si="22"/>
        <v>300</v>
      </c>
      <c r="Q200" s="1214">
        <f t="shared" si="22"/>
        <v>965</v>
      </c>
      <c r="R200" s="1455"/>
      <c r="S200" s="1455"/>
      <c r="T200" s="1455"/>
      <c r="U200" s="1455"/>
      <c r="V200" s="1455"/>
      <c r="W200" s="1455"/>
      <c r="X200" s="1455"/>
      <c r="Y200" s="1455"/>
      <c r="Z200" s="1215"/>
    </row>
    <row r="201" spans="1:27">
      <c r="A201" s="1216"/>
      <c r="B201" s="1216"/>
      <c r="C201" s="1216"/>
      <c r="D201" s="1216"/>
      <c r="E201" s="1216"/>
      <c r="F201" s="1217"/>
      <c r="G201" s="1217"/>
      <c r="H201" s="1216"/>
      <c r="I201" s="1216"/>
      <c r="J201" s="1216"/>
      <c r="K201" s="1216"/>
      <c r="L201" s="1216"/>
      <c r="M201" s="1216"/>
      <c r="N201" s="1216"/>
      <c r="O201" s="1216"/>
      <c r="P201" s="1216"/>
      <c r="Q201" s="1216"/>
      <c r="R201" s="1216"/>
      <c r="S201" s="1216"/>
      <c r="T201" s="1216"/>
      <c r="U201" s="1216"/>
      <c r="V201" s="1216"/>
      <c r="W201" s="1216"/>
      <c r="X201" s="1216"/>
      <c r="Y201" s="1216"/>
    </row>
    <row r="202" spans="1:27">
      <c r="A202" s="1218" t="s">
        <v>34</v>
      </c>
      <c r="B202" s="1552"/>
      <c r="C202" s="1552"/>
      <c r="D202" s="1552"/>
      <c r="E202" s="1216"/>
      <c r="F202" s="1216"/>
      <c r="G202" s="1216"/>
      <c r="H202" s="1216"/>
      <c r="I202" s="1216"/>
      <c r="J202" s="1216"/>
      <c r="K202" s="1553"/>
      <c r="L202" s="1553"/>
      <c r="M202" s="1553"/>
      <c r="N202" s="1216"/>
      <c r="O202" s="1216"/>
      <c r="P202" s="1216"/>
      <c r="Q202" s="1216"/>
      <c r="R202" s="1216"/>
      <c r="S202" s="1216"/>
      <c r="T202" s="1216"/>
      <c r="U202" s="1216"/>
      <c r="V202" s="1216"/>
      <c r="W202" s="1216"/>
      <c r="X202" s="1216"/>
      <c r="Y202" s="1216"/>
    </row>
    <row r="203" spans="1:27" ht="18">
      <c r="A203" s="1220" t="s">
        <v>35</v>
      </c>
      <c r="B203" s="1221" t="s">
        <v>36</v>
      </c>
      <c r="C203" s="1222" t="s">
        <v>37</v>
      </c>
      <c r="D203" s="1219"/>
      <c r="E203" s="1216"/>
      <c r="F203" s="1216"/>
      <c r="G203" s="1216"/>
      <c r="H203" s="1216"/>
      <c r="I203" s="1216"/>
      <c r="J203" s="1216"/>
      <c r="K203" s="1216"/>
      <c r="L203" s="1216"/>
      <c r="M203" s="1216"/>
      <c r="N203" s="1216"/>
      <c r="O203" s="1216"/>
      <c r="P203" s="1216"/>
      <c r="Q203" s="1216"/>
      <c r="R203" s="1216"/>
      <c r="S203" s="1216"/>
      <c r="T203" s="1216"/>
      <c r="U203" s="1216"/>
      <c r="V203" s="1216"/>
      <c r="W203" s="1216"/>
      <c r="X203" s="1216"/>
      <c r="Y203" s="1216"/>
      <c r="AA203" s="141"/>
    </row>
    <row r="204" spans="1:27">
      <c r="A204" s="1232" t="s">
        <v>161</v>
      </c>
      <c r="B204" s="1617" t="s">
        <v>1451</v>
      </c>
      <c r="C204" s="1617"/>
      <c r="D204" s="1223"/>
      <c r="E204" s="1224" t="s">
        <v>40</v>
      </c>
      <c r="F204" s="1216"/>
      <c r="G204" s="1216"/>
      <c r="H204" s="1216"/>
      <c r="I204" s="1216"/>
      <c r="J204" s="1216"/>
      <c r="K204" s="1216"/>
      <c r="L204" s="1216"/>
      <c r="M204" s="1216"/>
      <c r="N204" s="1216"/>
      <c r="O204" s="1216"/>
      <c r="P204" s="1216"/>
      <c r="Q204" s="1216"/>
      <c r="R204" s="1216"/>
      <c r="S204" s="1216"/>
      <c r="T204" s="1216"/>
      <c r="U204" s="1216"/>
      <c r="V204" s="1216"/>
      <c r="W204" s="1216"/>
      <c r="X204" s="1216"/>
      <c r="Y204" s="1216"/>
    </row>
    <row r="205" spans="1:27">
      <c r="A205" s="1195"/>
      <c r="B205" s="1554"/>
      <c r="C205" s="1554"/>
      <c r="D205" s="1216"/>
      <c r="E205" s="1216"/>
      <c r="F205" s="1216"/>
      <c r="G205" s="1216"/>
      <c r="H205" s="1216"/>
      <c r="I205" s="1216"/>
      <c r="J205" s="1216"/>
      <c r="K205" s="1216"/>
      <c r="L205" s="1216"/>
      <c r="M205" s="1216"/>
      <c r="N205" s="1216"/>
      <c r="O205" s="1216"/>
      <c r="P205" s="1216"/>
      <c r="Q205" s="1216"/>
      <c r="R205" s="1216"/>
      <c r="S205" s="1216"/>
      <c r="T205" s="1216"/>
      <c r="U205" s="1216"/>
      <c r="V205" s="1216"/>
      <c r="W205" s="1216"/>
      <c r="X205" s="1216"/>
      <c r="Y205" s="1216"/>
    </row>
    <row r="206" spans="1:27">
      <c r="A206" s="1225" t="s">
        <v>42</v>
      </c>
      <c r="B206" s="1555" t="s">
        <v>1452</v>
      </c>
      <c r="C206" s="1555"/>
      <c r="D206" s="1216"/>
      <c r="E206" s="1216"/>
      <c r="F206" s="1216"/>
      <c r="G206" s="1216"/>
      <c r="H206" s="1216"/>
      <c r="I206" s="1216"/>
      <c r="J206" s="1216"/>
      <c r="K206" s="1216"/>
      <c r="L206" s="1216"/>
      <c r="M206" s="1216"/>
      <c r="N206" s="1216"/>
      <c r="O206" s="1216"/>
      <c r="P206" s="1216"/>
      <c r="Q206" s="1216"/>
      <c r="R206" s="1216"/>
      <c r="S206" s="1216"/>
      <c r="T206" s="1216"/>
      <c r="U206" s="1216"/>
      <c r="V206" s="1216"/>
      <c r="W206" s="1216"/>
      <c r="X206" s="1216"/>
      <c r="Y206" s="1216"/>
    </row>
    <row r="207" spans="1:27">
      <c r="A207" s="1225" t="s">
        <v>42</v>
      </c>
      <c r="B207" s="1555"/>
      <c r="C207" s="1555"/>
      <c r="F207" s="1216"/>
      <c r="G207" s="1216"/>
      <c r="H207" s="1216"/>
      <c r="I207" s="1216"/>
      <c r="J207" s="1216"/>
      <c r="K207" s="1216"/>
      <c r="L207" s="1216"/>
      <c r="M207" s="1216"/>
      <c r="N207" s="1216"/>
      <c r="O207" s="1216"/>
      <c r="P207" s="1216"/>
      <c r="Q207" s="1216"/>
      <c r="R207" s="1216"/>
      <c r="S207" s="1216"/>
      <c r="T207" s="1216"/>
      <c r="U207" s="1216"/>
      <c r="V207" s="1216"/>
      <c r="W207" s="1216"/>
      <c r="X207" s="1216"/>
      <c r="Y207" s="1216"/>
    </row>
    <row r="208" spans="1:27">
      <c r="A208" s="1225" t="s">
        <v>43</v>
      </c>
      <c r="B208" s="1568" t="s">
        <v>1453</v>
      </c>
      <c r="C208" s="1556"/>
      <c r="D208" s="1216"/>
      <c r="E208" s="1216"/>
      <c r="F208" s="1216"/>
      <c r="G208" s="1216"/>
      <c r="H208" s="1216"/>
      <c r="I208" s="1216"/>
      <c r="J208" s="1216"/>
      <c r="K208" s="1216"/>
      <c r="L208" s="1216"/>
      <c r="M208" s="1216"/>
      <c r="N208" s="1216"/>
      <c r="O208" s="1216"/>
      <c r="P208" s="1216"/>
      <c r="Q208" s="1216"/>
      <c r="R208" s="1216"/>
      <c r="S208" s="1216"/>
      <c r="T208" s="1216"/>
      <c r="U208" s="1216"/>
      <c r="V208" s="1216"/>
      <c r="W208" s="1216"/>
      <c r="X208" s="1216"/>
      <c r="Y208" s="1216"/>
    </row>
    <row r="209" spans="1:25">
      <c r="A209" s="1225" t="s">
        <v>44</v>
      </c>
      <c r="B209" s="1557"/>
      <c r="C209" s="1557"/>
      <c r="D209" s="1216"/>
      <c r="E209" s="1216"/>
      <c r="F209" s="1216"/>
      <c r="G209" s="1216"/>
      <c r="H209" s="1216"/>
      <c r="I209" s="1216"/>
      <c r="J209" s="1216"/>
      <c r="K209" s="1216"/>
      <c r="L209" s="1216"/>
      <c r="M209" s="1216"/>
      <c r="N209" s="1216"/>
      <c r="O209" s="1216"/>
      <c r="P209" s="1216"/>
      <c r="Q209" s="1216"/>
      <c r="R209" s="1216"/>
      <c r="S209" s="1216"/>
      <c r="T209" s="1216"/>
      <c r="U209" s="1216"/>
      <c r="V209" s="1216"/>
      <c r="W209" s="1216"/>
      <c r="X209" s="1216"/>
      <c r="Y209" s="1216"/>
    </row>
    <row r="217" spans="1:25">
      <c r="L217" s="141"/>
    </row>
  </sheetData>
  <mergeCells count="121">
    <mergeCell ref="B208:C208"/>
    <mergeCell ref="B209:C209"/>
    <mergeCell ref="B164:D164"/>
    <mergeCell ref="K164:M164"/>
    <mergeCell ref="A192:F192"/>
    <mergeCell ref="I192:Q192"/>
    <mergeCell ref="R192:Z192"/>
    <mergeCell ref="B202:D202"/>
    <mergeCell ref="K202:M202"/>
    <mergeCell ref="B204:C204"/>
    <mergeCell ref="B205:C205"/>
    <mergeCell ref="B206:C206"/>
    <mergeCell ref="B207:C207"/>
    <mergeCell ref="B168:C168"/>
    <mergeCell ref="B169:C169"/>
    <mergeCell ref="B170:C170"/>
    <mergeCell ref="B184:C184"/>
    <mergeCell ref="B185:C185"/>
    <mergeCell ref="B187:C187"/>
    <mergeCell ref="B188:C188"/>
    <mergeCell ref="B189:C189"/>
    <mergeCell ref="B190:C190"/>
    <mergeCell ref="A172:F172"/>
    <mergeCell ref="I172:Q172"/>
    <mergeCell ref="B14:C14"/>
    <mergeCell ref="B15:C15"/>
    <mergeCell ref="B16:C16"/>
    <mergeCell ref="B17:C17"/>
    <mergeCell ref="B18:C18"/>
    <mergeCell ref="A20:F20"/>
    <mergeCell ref="A1:F1"/>
    <mergeCell ref="I1:Q1"/>
    <mergeCell ref="R1:Z1"/>
    <mergeCell ref="B11:D11"/>
    <mergeCell ref="K11:M11"/>
    <mergeCell ref="B13:C13"/>
    <mergeCell ref="B34:C34"/>
    <mergeCell ref="B35:C35"/>
    <mergeCell ref="B36:C36"/>
    <mergeCell ref="B37:C37"/>
    <mergeCell ref="A39:F39"/>
    <mergeCell ref="I39:Q39"/>
    <mergeCell ref="I20:Q20"/>
    <mergeCell ref="R20:Z20"/>
    <mergeCell ref="B30:D30"/>
    <mergeCell ref="K30:M30"/>
    <mergeCell ref="B32:C32"/>
    <mergeCell ref="B33:C33"/>
    <mergeCell ref="B54:C54"/>
    <mergeCell ref="B55:C55"/>
    <mergeCell ref="B56:C56"/>
    <mergeCell ref="A58:F58"/>
    <mergeCell ref="I58:Q58"/>
    <mergeCell ref="R58:Z58"/>
    <mergeCell ref="R39:Z39"/>
    <mergeCell ref="B49:D49"/>
    <mergeCell ref="K49:M49"/>
    <mergeCell ref="B51:C51"/>
    <mergeCell ref="B52:C52"/>
    <mergeCell ref="B53:C53"/>
    <mergeCell ref="B73:C73"/>
    <mergeCell ref="B74:C74"/>
    <mergeCell ref="A76:F76"/>
    <mergeCell ref="I76:Q76"/>
    <mergeCell ref="R76:Z76"/>
    <mergeCell ref="B86:D86"/>
    <mergeCell ref="K86:M86"/>
    <mergeCell ref="B67:D67"/>
    <mergeCell ref="K67:M67"/>
    <mergeCell ref="B69:C69"/>
    <mergeCell ref="B70:C70"/>
    <mergeCell ref="B71:C71"/>
    <mergeCell ref="B72:C72"/>
    <mergeCell ref="A95:F95"/>
    <mergeCell ref="I95:Q95"/>
    <mergeCell ref="R95:Z95"/>
    <mergeCell ref="B105:D105"/>
    <mergeCell ref="K105:M105"/>
    <mergeCell ref="B107:C107"/>
    <mergeCell ref="B88:C88"/>
    <mergeCell ref="B89:C89"/>
    <mergeCell ref="B90:C90"/>
    <mergeCell ref="B91:C91"/>
    <mergeCell ref="B92:C92"/>
    <mergeCell ref="B93:C93"/>
    <mergeCell ref="I114:Q114"/>
    <mergeCell ref="R114:Z114"/>
    <mergeCell ref="B124:D124"/>
    <mergeCell ref="K124:M124"/>
    <mergeCell ref="B126:C126"/>
    <mergeCell ref="B127:C127"/>
    <mergeCell ref="B108:C108"/>
    <mergeCell ref="B109:C109"/>
    <mergeCell ref="B110:C110"/>
    <mergeCell ref="B111:C111"/>
    <mergeCell ref="B112:C112"/>
    <mergeCell ref="A114:F114"/>
    <mergeCell ref="R172:Z172"/>
    <mergeCell ref="B182:D182"/>
    <mergeCell ref="K182:M182"/>
    <mergeCell ref="B186:C186"/>
    <mergeCell ref="R133:Z133"/>
    <mergeCell ref="R154:Z154"/>
    <mergeCell ref="B166:C166"/>
    <mergeCell ref="B167:C167"/>
    <mergeCell ref="B128:C128"/>
    <mergeCell ref="B129:C129"/>
    <mergeCell ref="B130:C130"/>
    <mergeCell ref="B131:C131"/>
    <mergeCell ref="A154:F154"/>
    <mergeCell ref="I154:Q154"/>
    <mergeCell ref="B151:C151"/>
    <mergeCell ref="B152:C152"/>
    <mergeCell ref="B144:D144"/>
    <mergeCell ref="B146:C146"/>
    <mergeCell ref="B147:C147"/>
    <mergeCell ref="B149:C149"/>
    <mergeCell ref="B150:C150"/>
    <mergeCell ref="A133:F133"/>
    <mergeCell ref="I133:Q133"/>
    <mergeCell ref="B148:C148"/>
  </mergeCells>
  <pageMargins left="0.7" right="0.7" top="0.75" bottom="0.75" header="0.3" footer="0.3"/>
  <legacyDrawing r:id="rId1"/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DD477-ACFC-4E94-ABA2-15DA7F4498F2}">
  <sheetPr>
    <tabColor rgb="FFFFFF00"/>
  </sheetPr>
  <dimension ref="A1:X59"/>
  <sheetViews>
    <sheetView topLeftCell="D18" workbookViewId="0">
      <selection activeCell="K47" sqref="K47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0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.28515625" customWidth="1"/>
    <col min="19" max="19" width="9.140625" bestFit="1" customWidth="1"/>
    <col min="20" max="20" width="16.28515625" customWidth="1"/>
    <col min="22" max="22" width="13.7109375" customWidth="1"/>
    <col min="23" max="23" width="17" customWidth="1"/>
  </cols>
  <sheetData>
    <row r="1" spans="1:24" ht="23.25">
      <c r="A1" s="1559" t="s">
        <v>10301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10302</v>
      </c>
      <c r="D3" s="15" t="s">
        <v>4443</v>
      </c>
      <c r="E3" s="24">
        <v>45661.552083333336</v>
      </c>
      <c r="F3" s="15">
        <v>10.8</v>
      </c>
      <c r="G3" s="37"/>
      <c r="H3" s="15"/>
      <c r="I3" s="15"/>
      <c r="J3" s="35">
        <v>76</v>
      </c>
      <c r="K3" s="35">
        <v>210</v>
      </c>
      <c r="L3" s="15"/>
      <c r="M3" s="15"/>
      <c r="N3" s="15"/>
      <c r="O3" s="15"/>
      <c r="P3" s="14">
        <f t="shared" ref="P3:P8" si="0">SUM(H3:O3)</f>
        <v>286</v>
      </c>
      <c r="Q3" s="14" t="s">
        <v>30</v>
      </c>
      <c r="R3" s="14">
        <v>109300</v>
      </c>
      <c r="S3" s="14" t="s">
        <v>31</v>
      </c>
      <c r="T3" s="259" t="s">
        <v>169</v>
      </c>
      <c r="U3" s="16" t="s">
        <v>90</v>
      </c>
      <c r="V3" s="16">
        <v>1009746</v>
      </c>
      <c r="W3" s="16" t="s">
        <v>10303</v>
      </c>
      <c r="X3" s="16" t="s">
        <v>8018</v>
      </c>
    </row>
    <row r="4" spans="1:24">
      <c r="A4" s="15" t="s">
        <v>9828</v>
      </c>
      <c r="B4" s="15" t="s">
        <v>57</v>
      </c>
      <c r="C4" s="15" t="s">
        <v>10304</v>
      </c>
      <c r="D4" s="15" t="s">
        <v>4443</v>
      </c>
      <c r="E4" s="24">
        <v>45661.552083333336</v>
      </c>
      <c r="F4" s="15">
        <v>10.8</v>
      </c>
      <c r="G4" s="37"/>
      <c r="H4" s="15"/>
      <c r="I4" s="15"/>
      <c r="J4" s="35">
        <v>133</v>
      </c>
      <c r="K4" s="35">
        <v>54</v>
      </c>
      <c r="L4" s="15"/>
      <c r="M4" s="15"/>
      <c r="N4" s="15"/>
      <c r="O4" s="15"/>
      <c r="P4" s="14">
        <f t="shared" si="0"/>
        <v>187</v>
      </c>
      <c r="Q4" s="14" t="s">
        <v>30</v>
      </c>
      <c r="R4" s="14">
        <v>109301</v>
      </c>
      <c r="S4" s="14" t="s">
        <v>31</v>
      </c>
      <c r="T4" s="259" t="s">
        <v>169</v>
      </c>
      <c r="U4" s="16" t="s">
        <v>90</v>
      </c>
      <c r="V4" s="16">
        <v>1009747</v>
      </c>
      <c r="W4" s="16" t="s">
        <v>10303</v>
      </c>
      <c r="X4" s="16" t="s">
        <v>8018</v>
      </c>
    </row>
    <row r="5" spans="1:24">
      <c r="A5" s="15" t="s">
        <v>122</v>
      </c>
      <c r="B5" s="15" t="s">
        <v>62</v>
      </c>
      <c r="C5" s="15" t="s">
        <v>10305</v>
      </c>
      <c r="D5" s="15" t="s">
        <v>61</v>
      </c>
      <c r="E5" s="24">
        <v>45661.767361111109</v>
      </c>
      <c r="F5" s="15">
        <v>13</v>
      </c>
      <c r="G5" s="37"/>
      <c r="H5" s="15"/>
      <c r="I5" s="15"/>
      <c r="J5" s="15"/>
      <c r="K5" s="35">
        <v>54</v>
      </c>
      <c r="L5" s="15"/>
      <c r="M5" s="15"/>
      <c r="N5" s="15"/>
      <c r="O5" s="15"/>
      <c r="P5" s="14">
        <f t="shared" si="0"/>
        <v>54</v>
      </c>
      <c r="Q5" s="14" t="s">
        <v>30</v>
      </c>
      <c r="R5" s="14">
        <v>109302</v>
      </c>
      <c r="S5" s="14" t="s">
        <v>31</v>
      </c>
      <c r="T5" s="259" t="s">
        <v>169</v>
      </c>
      <c r="U5" s="16" t="s">
        <v>90</v>
      </c>
      <c r="V5" s="16">
        <v>1009748</v>
      </c>
      <c r="W5" s="16" t="s">
        <v>10303</v>
      </c>
      <c r="X5" s="16" t="s">
        <v>8018</v>
      </c>
    </row>
    <row r="6" spans="1:24">
      <c r="A6" s="15" t="s">
        <v>1268</v>
      </c>
      <c r="B6" s="676" t="s">
        <v>78</v>
      </c>
      <c r="C6" s="15" t="s">
        <v>10306</v>
      </c>
      <c r="D6" s="15" t="s">
        <v>99</v>
      </c>
      <c r="E6" s="24">
        <v>45996.315972222219</v>
      </c>
      <c r="F6" s="15">
        <v>10.8</v>
      </c>
      <c r="G6" s="37"/>
      <c r="H6" s="15"/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17" t="s">
        <v>32</v>
      </c>
      <c r="R6" s="14">
        <v>109312</v>
      </c>
      <c r="S6" s="23" t="s">
        <v>33</v>
      </c>
      <c r="T6" s="255" t="s">
        <v>100</v>
      </c>
      <c r="U6" s="16" t="s">
        <v>90</v>
      </c>
      <c r="V6" s="16">
        <v>1009749</v>
      </c>
      <c r="W6" s="16" t="s">
        <v>5597</v>
      </c>
      <c r="X6" s="16" t="s">
        <v>9127</v>
      </c>
    </row>
    <row r="7" spans="1:24">
      <c r="A7" s="15" t="s">
        <v>86</v>
      </c>
      <c r="B7" s="15" t="s">
        <v>92</v>
      </c>
      <c r="C7" s="15" t="s">
        <v>10307</v>
      </c>
      <c r="D7" s="15" t="s">
        <v>159</v>
      </c>
      <c r="E7" s="24">
        <v>45662.041666666664</v>
      </c>
      <c r="F7" s="15">
        <v>10.3</v>
      </c>
      <c r="G7" s="37"/>
      <c r="H7" s="15"/>
      <c r="I7" s="15"/>
      <c r="J7" s="15"/>
      <c r="K7" s="35">
        <v>98</v>
      </c>
      <c r="L7" s="35">
        <v>63</v>
      </c>
      <c r="M7" s="15"/>
      <c r="N7" s="15"/>
      <c r="O7" s="15"/>
      <c r="P7" s="14">
        <f t="shared" si="0"/>
        <v>161</v>
      </c>
      <c r="Q7" s="17" t="s">
        <v>32</v>
      </c>
      <c r="R7" s="14">
        <v>109314</v>
      </c>
      <c r="S7" s="23" t="s">
        <v>33</v>
      </c>
      <c r="T7" s="232" t="s">
        <v>89</v>
      </c>
      <c r="U7" s="16" t="s">
        <v>90</v>
      </c>
      <c r="V7" s="16">
        <v>1009750</v>
      </c>
      <c r="W7" s="16" t="s">
        <v>10303</v>
      </c>
      <c r="X7" s="16" t="s">
        <v>9127</v>
      </c>
    </row>
    <row r="8" spans="1:24">
      <c r="A8" s="15" t="s">
        <v>141</v>
      </c>
      <c r="B8" s="15" t="s">
        <v>10308</v>
      </c>
      <c r="C8" s="15" t="s">
        <v>10309</v>
      </c>
      <c r="D8" s="15" t="s">
        <v>10310</v>
      </c>
      <c r="E8" s="24">
        <v>45662.670138888891</v>
      </c>
      <c r="F8" s="15">
        <v>14.5</v>
      </c>
      <c r="G8" s="37"/>
      <c r="H8" s="15"/>
      <c r="I8" s="15"/>
      <c r="J8" s="15"/>
      <c r="K8" s="15"/>
      <c r="L8" s="35">
        <v>63</v>
      </c>
      <c r="M8" s="35">
        <v>54</v>
      </c>
      <c r="N8" s="15"/>
      <c r="O8" s="15"/>
      <c r="P8" s="14">
        <f t="shared" si="0"/>
        <v>117</v>
      </c>
      <c r="Q8" s="696" t="s">
        <v>30</v>
      </c>
      <c r="R8" s="14">
        <v>109309</v>
      </c>
      <c r="S8" s="14" t="s">
        <v>31</v>
      </c>
      <c r="T8" s="255" t="s">
        <v>100</v>
      </c>
      <c r="U8" s="16"/>
      <c r="V8" s="16">
        <v>1009751</v>
      </c>
      <c r="W8" s="16" t="s">
        <v>10311</v>
      </c>
      <c r="X8" s="16" t="s">
        <v>8018</v>
      </c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>SUM(H3:H7)</f>
        <v>0</v>
      </c>
      <c r="I9" s="11">
        <f>SUM(I3:I7)</f>
        <v>0</v>
      </c>
      <c r="J9" s="11">
        <f>SUM(J3:J7)</f>
        <v>209</v>
      </c>
      <c r="K9" s="11">
        <f>SUM(K3:K8)</f>
        <v>416</v>
      </c>
      <c r="L9" s="11">
        <f>SUM(L6:L8)</f>
        <v>287</v>
      </c>
      <c r="M9" s="11">
        <f>SUM(M3:M7)</f>
        <v>0</v>
      </c>
      <c r="N9" s="11">
        <f>SUM(N3:N7)</f>
        <v>0</v>
      </c>
      <c r="O9" s="11">
        <f>SUM(O3:O7)</f>
        <v>0</v>
      </c>
      <c r="P9" s="11">
        <f>SUM(P3:P8)</f>
        <v>966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9474</v>
      </c>
      <c r="B12" s="239" t="s">
        <v>9996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10312</v>
      </c>
      <c r="B13" s="1564" t="s">
        <v>7194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548" t="s">
        <v>169</v>
      </c>
      <c r="B14" s="694" t="s">
        <v>10287</v>
      </c>
      <c r="C14" s="548"/>
      <c r="D14" s="242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695" t="s">
        <v>100</v>
      </c>
      <c r="B15" s="695" t="s">
        <v>7193</v>
      </c>
      <c r="C15" s="695"/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5003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09">
        <v>0.5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 t="s">
        <v>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10313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141</v>
      </c>
      <c r="B23" s="15" t="s">
        <v>69</v>
      </c>
      <c r="C23" s="15" t="s">
        <v>10314</v>
      </c>
      <c r="D23" s="15" t="s">
        <v>68</v>
      </c>
      <c r="E23" s="24">
        <v>45661.795138888891</v>
      </c>
      <c r="F23" s="15">
        <v>14.5</v>
      </c>
      <c r="G23" s="37"/>
      <c r="H23" s="15"/>
      <c r="I23" s="15"/>
      <c r="J23" s="15"/>
      <c r="K23" s="35">
        <v>81</v>
      </c>
      <c r="L23" s="35">
        <v>53</v>
      </c>
      <c r="M23" s="35">
        <v>27</v>
      </c>
      <c r="N23" s="15"/>
      <c r="O23" s="15"/>
      <c r="P23" s="14">
        <f t="shared" ref="P23:P28" si="1">SUM(H23:O23)</f>
        <v>161</v>
      </c>
      <c r="Q23" s="14" t="s">
        <v>30</v>
      </c>
      <c r="R23" s="14">
        <v>109307</v>
      </c>
      <c r="S23" s="14" t="s">
        <v>31</v>
      </c>
      <c r="T23" s="259" t="s">
        <v>169</v>
      </c>
      <c r="U23" s="16"/>
      <c r="V23" s="16">
        <v>1009760</v>
      </c>
      <c r="W23" s="16" t="s">
        <v>5597</v>
      </c>
      <c r="X23" s="16" t="s">
        <v>8018</v>
      </c>
    </row>
    <row r="24" spans="1:24">
      <c r="A24" s="15" t="s">
        <v>1141</v>
      </c>
      <c r="B24" s="15" t="s">
        <v>92</v>
      </c>
      <c r="C24" s="15" t="s">
        <v>10315</v>
      </c>
      <c r="D24" s="15" t="s">
        <v>159</v>
      </c>
      <c r="E24" s="24">
        <v>45662.041666666664</v>
      </c>
      <c r="F24" s="15">
        <v>10.3</v>
      </c>
      <c r="G24" s="37"/>
      <c r="H24" s="15"/>
      <c r="I24" s="15"/>
      <c r="J24" s="15"/>
      <c r="K24" s="35">
        <v>54</v>
      </c>
      <c r="L24" s="35">
        <v>54</v>
      </c>
      <c r="M24" s="35">
        <v>53</v>
      </c>
      <c r="N24" s="15"/>
      <c r="O24" s="15"/>
      <c r="P24" s="14">
        <f t="shared" si="1"/>
        <v>161</v>
      </c>
      <c r="Q24" s="17" t="s">
        <v>32</v>
      </c>
      <c r="R24" s="14">
        <v>109308</v>
      </c>
      <c r="S24" s="23" t="s">
        <v>33</v>
      </c>
      <c r="T24" s="232" t="s">
        <v>89</v>
      </c>
      <c r="U24" s="16" t="s">
        <v>90</v>
      </c>
      <c r="V24" s="16">
        <v>1009761</v>
      </c>
      <c r="W24" s="16" t="s">
        <v>10303</v>
      </c>
      <c r="X24" s="16" t="s">
        <v>8018</v>
      </c>
    </row>
    <row r="25" spans="1:24">
      <c r="A25" s="15" t="s">
        <v>119</v>
      </c>
      <c r="B25" s="15" t="s">
        <v>92</v>
      </c>
      <c r="C25" s="15" t="s">
        <v>10316</v>
      </c>
      <c r="D25" s="15" t="s">
        <v>159</v>
      </c>
      <c r="E25" s="24">
        <v>45662.041666666664</v>
      </c>
      <c r="F25" s="15">
        <v>10.3</v>
      </c>
      <c r="G25" s="37"/>
      <c r="H25" s="15"/>
      <c r="I25" s="15"/>
      <c r="J25" s="15"/>
      <c r="K25" s="35">
        <v>27</v>
      </c>
      <c r="L25" s="35">
        <v>134</v>
      </c>
      <c r="M25" s="15"/>
      <c r="N25" s="15"/>
      <c r="O25" s="15"/>
      <c r="P25" s="14">
        <f t="shared" si="1"/>
        <v>161</v>
      </c>
      <c r="Q25" s="17" t="s">
        <v>32</v>
      </c>
      <c r="R25" s="14">
        <v>109315</v>
      </c>
      <c r="S25" s="23" t="s">
        <v>33</v>
      </c>
      <c r="T25" s="232" t="s">
        <v>89</v>
      </c>
      <c r="U25" s="16" t="s">
        <v>90</v>
      </c>
      <c r="V25" s="16">
        <v>1009762</v>
      </c>
      <c r="W25" s="16" t="s">
        <v>10303</v>
      </c>
      <c r="X25" s="16" t="s">
        <v>9127</v>
      </c>
    </row>
    <row r="26" spans="1:24">
      <c r="A26" s="15" t="s">
        <v>9675</v>
      </c>
      <c r="B26" s="676" t="s">
        <v>2047</v>
      </c>
      <c r="C26" s="15" t="s">
        <v>10317</v>
      </c>
      <c r="D26" s="15" t="s">
        <v>4453</v>
      </c>
      <c r="E26" s="24">
        <v>45664.121527777781</v>
      </c>
      <c r="F26" s="15">
        <v>10.8</v>
      </c>
      <c r="G26" s="37"/>
      <c r="H26" s="15"/>
      <c r="I26" s="15"/>
      <c r="J26" s="15"/>
      <c r="K26" s="35">
        <v>134</v>
      </c>
      <c r="L26" s="35">
        <v>27</v>
      </c>
      <c r="M26" s="15"/>
      <c r="N26" s="15"/>
      <c r="O26" s="15"/>
      <c r="P26" s="14">
        <f t="shared" si="1"/>
        <v>161</v>
      </c>
      <c r="Q26" s="17" t="s">
        <v>32</v>
      </c>
      <c r="R26" s="14">
        <v>109316</v>
      </c>
      <c r="S26" s="23" t="s">
        <v>33</v>
      </c>
      <c r="T26" s="255" t="s">
        <v>100</v>
      </c>
      <c r="U26" s="16" t="s">
        <v>90</v>
      </c>
      <c r="V26" s="16">
        <v>1009763</v>
      </c>
      <c r="W26" s="16" t="s">
        <v>10318</v>
      </c>
      <c r="X26" s="16" t="s">
        <v>9127</v>
      </c>
    </row>
    <row r="27" spans="1:24">
      <c r="A27" s="15" t="s">
        <v>142</v>
      </c>
      <c r="B27" s="15" t="s">
        <v>72</v>
      </c>
      <c r="C27" s="15" t="s">
        <v>10319</v>
      </c>
      <c r="D27" s="15" t="s">
        <v>71</v>
      </c>
      <c r="E27" s="24">
        <v>45662.711805555555</v>
      </c>
      <c r="F27" s="15">
        <v>14.5</v>
      </c>
      <c r="G27" s="37"/>
      <c r="H27" s="15"/>
      <c r="I27" s="15"/>
      <c r="J27" s="15"/>
      <c r="K27" s="35">
        <v>54</v>
      </c>
      <c r="L27" s="35">
        <v>54</v>
      </c>
      <c r="M27" s="35">
        <v>53</v>
      </c>
      <c r="N27" s="15"/>
      <c r="O27" s="15"/>
      <c r="P27" s="14">
        <f t="shared" si="1"/>
        <v>161</v>
      </c>
      <c r="Q27" s="14" t="s">
        <v>30</v>
      </c>
      <c r="R27" s="14">
        <v>109305</v>
      </c>
      <c r="S27" s="14" t="s">
        <v>31</v>
      </c>
      <c r="T27" s="259" t="s">
        <v>169</v>
      </c>
      <c r="U27" s="16"/>
      <c r="V27" s="16">
        <v>1009764</v>
      </c>
      <c r="W27" s="16" t="s">
        <v>10296</v>
      </c>
      <c r="X27" s="16" t="s">
        <v>8018</v>
      </c>
    </row>
    <row r="28" spans="1:24">
      <c r="A28" s="15" t="s">
        <v>2561</v>
      </c>
      <c r="B28" s="15" t="s">
        <v>92</v>
      </c>
      <c r="C28" s="15" t="s">
        <v>10320</v>
      </c>
      <c r="D28" s="15" t="s">
        <v>94</v>
      </c>
      <c r="E28" s="24">
        <v>45662.597222222219</v>
      </c>
      <c r="F28" s="15">
        <v>10.3</v>
      </c>
      <c r="G28" s="37" t="s">
        <v>740</v>
      </c>
      <c r="H28" s="15"/>
      <c r="I28" s="15"/>
      <c r="J28" s="15"/>
      <c r="K28" s="15"/>
      <c r="L28" s="35">
        <v>90</v>
      </c>
      <c r="M28" s="35">
        <v>71</v>
      </c>
      <c r="N28" s="15"/>
      <c r="O28" s="15"/>
      <c r="P28" s="14">
        <f t="shared" si="1"/>
        <v>161</v>
      </c>
      <c r="Q28" s="17" t="s">
        <v>32</v>
      </c>
      <c r="R28" s="14">
        <v>109306</v>
      </c>
      <c r="S28" s="23" t="s">
        <v>33</v>
      </c>
      <c r="T28" s="232" t="s">
        <v>89</v>
      </c>
      <c r="U28" s="16" t="s">
        <v>90</v>
      </c>
      <c r="V28" s="16">
        <v>1009765</v>
      </c>
      <c r="W28" s="16" t="s">
        <v>10303</v>
      </c>
      <c r="X28" s="16" t="s">
        <v>8018</v>
      </c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2">SUM(H23:H28)</f>
        <v>0</v>
      </c>
      <c r="I29" s="11">
        <f t="shared" si="2"/>
        <v>0</v>
      </c>
      <c r="J29" s="11">
        <f t="shared" si="2"/>
        <v>0</v>
      </c>
      <c r="K29" s="11">
        <f t="shared" si="2"/>
        <v>350</v>
      </c>
      <c r="L29" s="11">
        <f t="shared" si="2"/>
        <v>412</v>
      </c>
      <c r="M29" s="11">
        <f t="shared" si="2"/>
        <v>204</v>
      </c>
      <c r="N29" s="11">
        <f t="shared" si="2"/>
        <v>0</v>
      </c>
      <c r="O29" s="11">
        <f t="shared" si="2"/>
        <v>0</v>
      </c>
      <c r="P29" s="11">
        <f t="shared" si="2"/>
        <v>966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166" t="s">
        <v>35</v>
      </c>
      <c r="B32" s="239" t="s">
        <v>9996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10312</v>
      </c>
      <c r="B33" s="1564" t="s">
        <v>9853</v>
      </c>
      <c r="C33" s="1564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48" t="s">
        <v>169</v>
      </c>
      <c r="B34" s="694" t="s">
        <v>10321</v>
      </c>
      <c r="C34" s="548"/>
      <c r="D34" s="242"/>
      <c r="E34" s="4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 ht="26.25">
      <c r="A35" s="257" t="s">
        <v>100</v>
      </c>
      <c r="B35" s="257" t="s">
        <v>7193</v>
      </c>
      <c r="C35" s="257"/>
      <c r="D35" s="242"/>
      <c r="E35" s="4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5" t="s">
        <v>42</v>
      </c>
      <c r="B36" s="1772" t="s">
        <v>9961</v>
      </c>
      <c r="C36" s="1772"/>
      <c r="D36" s="1"/>
      <c r="E36" s="1"/>
    </row>
    <row r="37" spans="1:24">
      <c r="A37" s="5" t="s">
        <v>42</v>
      </c>
      <c r="B37" s="1772"/>
      <c r="C37" s="1772"/>
    </row>
    <row r="38" spans="1:24">
      <c r="A38" s="5" t="s">
        <v>43</v>
      </c>
      <c r="B38" s="1772"/>
      <c r="C38" s="1772"/>
      <c r="D38" s="1"/>
      <c r="E38" s="1"/>
    </row>
    <row r="39" spans="1:24">
      <c r="A39" s="5" t="s">
        <v>44</v>
      </c>
      <c r="B39" s="1809">
        <v>0.66666666666666663</v>
      </c>
      <c r="C39" s="1772"/>
      <c r="D39" s="1"/>
      <c r="E39" s="1"/>
    </row>
    <row r="41" spans="1:24" ht="23.25" customHeight="1">
      <c r="A41" s="1559" t="s">
        <v>10322</v>
      </c>
      <c r="B41" s="1559"/>
      <c r="C41" s="1559"/>
      <c r="D41" s="1559"/>
      <c r="E41" s="1559"/>
      <c r="F41" s="1559"/>
      <c r="G41" s="7"/>
      <c r="H41" s="1559" t="s">
        <v>346</v>
      </c>
      <c r="I41" s="1559"/>
      <c r="J41" s="1559"/>
      <c r="K41" s="1559"/>
      <c r="L41" s="1559"/>
      <c r="M41" s="1559"/>
      <c r="N41" s="1559"/>
      <c r="O41" s="1559"/>
      <c r="P41" s="1559"/>
      <c r="Q41" s="1560" t="s">
        <v>2</v>
      </c>
      <c r="R41" s="1561"/>
      <c r="S41" s="1561"/>
      <c r="T41" s="1561"/>
      <c r="U41" s="1561"/>
      <c r="V41" s="1561"/>
      <c r="W41" s="1561"/>
      <c r="X41" s="1561"/>
    </row>
    <row r="42" spans="1:24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15" t="s">
        <v>1613</v>
      </c>
      <c r="B43" s="676" t="s">
        <v>78</v>
      </c>
      <c r="C43" s="15" t="s">
        <v>10323</v>
      </c>
      <c r="D43" s="15" t="s">
        <v>99</v>
      </c>
      <c r="E43" s="24">
        <v>45663.315972222219</v>
      </c>
      <c r="F43" s="15">
        <v>10.8</v>
      </c>
      <c r="G43" s="37"/>
      <c r="H43" s="15"/>
      <c r="I43" s="15"/>
      <c r="J43" s="15"/>
      <c r="K43" s="35">
        <v>161</v>
      </c>
      <c r="L43" s="15"/>
      <c r="M43" s="15"/>
      <c r="N43" s="15"/>
      <c r="O43" s="15"/>
      <c r="P43" s="14">
        <f t="shared" ref="P43:P49" si="3">SUM(H43:O43)</f>
        <v>161</v>
      </c>
      <c r="Q43" s="17" t="s">
        <v>32</v>
      </c>
      <c r="R43" s="14">
        <v>109323</v>
      </c>
      <c r="S43" s="23" t="s">
        <v>33</v>
      </c>
      <c r="T43" s="16" t="s">
        <v>100</v>
      </c>
      <c r="U43" s="16" t="s">
        <v>90</v>
      </c>
      <c r="V43" s="16">
        <v>1009768</v>
      </c>
      <c r="W43" s="16" t="s">
        <v>10294</v>
      </c>
      <c r="X43" s="16" t="s">
        <v>8018</v>
      </c>
    </row>
    <row r="44" spans="1:24">
      <c r="A44" s="15" t="s">
        <v>10324</v>
      </c>
      <c r="B44" s="15" t="s">
        <v>92</v>
      </c>
      <c r="C44" s="15" t="s">
        <v>10325</v>
      </c>
      <c r="D44" s="15" t="s">
        <v>6471</v>
      </c>
      <c r="E44" s="24">
        <v>45664.052083333336</v>
      </c>
      <c r="F44" s="15">
        <v>11.3</v>
      </c>
      <c r="G44" s="37" t="s">
        <v>740</v>
      </c>
      <c r="H44" s="15"/>
      <c r="I44" s="15"/>
      <c r="J44" s="15"/>
      <c r="K44" s="15"/>
      <c r="L44" s="35">
        <v>161</v>
      </c>
      <c r="M44" s="15"/>
      <c r="N44" s="15"/>
      <c r="O44" s="15"/>
      <c r="P44" s="14">
        <f t="shared" si="3"/>
        <v>161</v>
      </c>
      <c r="Q44" s="17" t="s">
        <v>32</v>
      </c>
      <c r="R44" s="14">
        <v>109327</v>
      </c>
      <c r="S44" s="23" t="s">
        <v>33</v>
      </c>
      <c r="T44" s="16" t="s">
        <v>169</v>
      </c>
      <c r="U44" s="16" t="s">
        <v>90</v>
      </c>
      <c r="V44" s="16">
        <v>1009769</v>
      </c>
      <c r="W44" s="16" t="s">
        <v>10294</v>
      </c>
      <c r="X44" s="16" t="s">
        <v>8468</v>
      </c>
    </row>
    <row r="45" spans="1:24">
      <c r="A45" s="15" t="s">
        <v>10324</v>
      </c>
      <c r="B45" s="15" t="s">
        <v>92</v>
      </c>
      <c r="C45" s="15" t="s">
        <v>10326</v>
      </c>
      <c r="D45" s="15" t="s">
        <v>6471</v>
      </c>
      <c r="E45" s="24">
        <v>45664.052083333336</v>
      </c>
      <c r="F45" s="15">
        <v>11.3</v>
      </c>
      <c r="G45" s="37" t="s">
        <v>740</v>
      </c>
      <c r="H45" s="15"/>
      <c r="I45" s="15"/>
      <c r="J45" s="15"/>
      <c r="K45" s="15"/>
      <c r="L45" s="35">
        <v>161</v>
      </c>
      <c r="M45" s="15"/>
      <c r="N45" s="15"/>
      <c r="O45" s="15"/>
      <c r="P45" s="14">
        <f t="shared" si="3"/>
        <v>161</v>
      </c>
      <c r="Q45" s="17" t="s">
        <v>32</v>
      </c>
      <c r="R45" s="14">
        <v>109328</v>
      </c>
      <c r="S45" s="23" t="s">
        <v>33</v>
      </c>
      <c r="T45" s="16" t="s">
        <v>169</v>
      </c>
      <c r="U45" s="16" t="s">
        <v>90</v>
      </c>
      <c r="V45" s="16">
        <v>1009770</v>
      </c>
      <c r="W45" s="16" t="s">
        <v>10294</v>
      </c>
      <c r="X45" s="16" t="s">
        <v>8468</v>
      </c>
    </row>
    <row r="46" spans="1:24">
      <c r="A46" s="15" t="s">
        <v>1268</v>
      </c>
      <c r="B46" s="676" t="s">
        <v>78</v>
      </c>
      <c r="C46" s="15" t="s">
        <v>10327</v>
      </c>
      <c r="D46" s="15" t="s">
        <v>99</v>
      </c>
      <c r="E46" s="24">
        <v>45662.315972222219</v>
      </c>
      <c r="F46" s="15">
        <v>10.8</v>
      </c>
      <c r="G46" s="37" t="s">
        <v>740</v>
      </c>
      <c r="H46" s="15"/>
      <c r="I46" s="15"/>
      <c r="J46" s="15"/>
      <c r="K46" s="35">
        <v>27</v>
      </c>
      <c r="L46" s="35">
        <v>134</v>
      </c>
      <c r="M46" s="15"/>
      <c r="N46" s="15"/>
      <c r="O46" s="15"/>
      <c r="P46" s="14">
        <f t="shared" si="3"/>
        <v>161</v>
      </c>
      <c r="Q46" s="17" t="s">
        <v>32</v>
      </c>
      <c r="R46" s="14">
        <v>109320</v>
      </c>
      <c r="S46" s="23" t="s">
        <v>33</v>
      </c>
      <c r="T46" s="16" t="s">
        <v>100</v>
      </c>
      <c r="U46" s="16" t="s">
        <v>90</v>
      </c>
      <c r="V46" s="16">
        <v>1009771</v>
      </c>
      <c r="W46" s="16" t="s">
        <v>5597</v>
      </c>
      <c r="X46" s="16" t="s">
        <v>9127</v>
      </c>
    </row>
    <row r="47" spans="1:24">
      <c r="A47" s="15" t="s">
        <v>1268</v>
      </c>
      <c r="B47" s="676" t="s">
        <v>78</v>
      </c>
      <c r="C47" s="15" t="s">
        <v>10328</v>
      </c>
      <c r="D47" s="15" t="s">
        <v>99</v>
      </c>
      <c r="E47" s="24">
        <v>45662.315972222219</v>
      </c>
      <c r="F47" s="15">
        <v>10.8</v>
      </c>
      <c r="G47" s="37" t="s">
        <v>740</v>
      </c>
      <c r="H47" s="15"/>
      <c r="I47" s="15"/>
      <c r="J47" s="15"/>
      <c r="K47" s="35">
        <v>27</v>
      </c>
      <c r="L47" s="35">
        <v>134</v>
      </c>
      <c r="M47" s="15"/>
      <c r="N47" s="15"/>
      <c r="O47" s="15"/>
      <c r="P47" s="14">
        <f t="shared" si="3"/>
        <v>161</v>
      </c>
      <c r="Q47" s="17" t="s">
        <v>32</v>
      </c>
      <c r="R47" s="14">
        <v>109322</v>
      </c>
      <c r="S47" s="23" t="s">
        <v>33</v>
      </c>
      <c r="T47" s="16" t="s">
        <v>100</v>
      </c>
      <c r="U47" s="16" t="s">
        <v>90</v>
      </c>
      <c r="V47" s="16">
        <v>1009772</v>
      </c>
      <c r="W47" s="16" t="s">
        <v>5597</v>
      </c>
      <c r="X47" s="16" t="s">
        <v>9127</v>
      </c>
    </row>
    <row r="48" spans="1:24">
      <c r="A48" s="15" t="s">
        <v>119</v>
      </c>
      <c r="B48" s="676" t="s">
        <v>78</v>
      </c>
      <c r="C48" s="15" t="s">
        <v>10329</v>
      </c>
      <c r="D48" s="15" t="s">
        <v>99</v>
      </c>
      <c r="E48" s="24">
        <v>45662.315972222219</v>
      </c>
      <c r="F48" s="15">
        <v>10.8</v>
      </c>
      <c r="G48" s="37"/>
      <c r="H48" s="15"/>
      <c r="I48" s="15"/>
      <c r="J48" s="15"/>
      <c r="K48" s="35">
        <v>161</v>
      </c>
      <c r="L48" s="15"/>
      <c r="M48" s="15"/>
      <c r="N48" s="15"/>
      <c r="O48" s="15"/>
      <c r="P48" s="14">
        <f t="shared" si="3"/>
        <v>161</v>
      </c>
      <c r="Q48" s="17" t="s">
        <v>32</v>
      </c>
      <c r="R48" s="14">
        <v>109324</v>
      </c>
      <c r="S48" s="23" t="s">
        <v>33</v>
      </c>
      <c r="T48" s="16" t="s">
        <v>100</v>
      </c>
      <c r="U48" s="16" t="s">
        <v>90</v>
      </c>
      <c r="V48" s="16">
        <v>1009773</v>
      </c>
      <c r="W48" s="16" t="s">
        <v>5597</v>
      </c>
      <c r="X48" s="16" t="s">
        <v>8018</v>
      </c>
    </row>
    <row r="49" spans="1:24">
      <c r="A49" s="15"/>
      <c r="B49" s="15"/>
      <c r="C49" s="15"/>
      <c r="D49" s="15"/>
      <c r="E49" s="15"/>
      <c r="F49" s="15"/>
      <c r="G49" s="37"/>
      <c r="H49" s="15"/>
      <c r="I49" s="15"/>
      <c r="J49" s="15"/>
      <c r="K49" s="15"/>
      <c r="L49" s="15"/>
      <c r="M49" s="15"/>
      <c r="N49" s="15"/>
      <c r="O49" s="15"/>
      <c r="P49" s="14">
        <f t="shared" si="3"/>
        <v>0</v>
      </c>
      <c r="Q49" s="14" t="s">
        <v>30</v>
      </c>
      <c r="R49" s="14"/>
      <c r="S49" s="14" t="s">
        <v>31</v>
      </c>
      <c r="T49" s="16"/>
      <c r="U49" s="16"/>
      <c r="V49" s="16"/>
      <c r="W49" s="16"/>
      <c r="X49" s="16"/>
    </row>
    <row r="50" spans="1:24">
      <c r="A50" s="11" t="s">
        <v>19</v>
      </c>
      <c r="B50" s="7"/>
      <c r="C50" s="7"/>
      <c r="D50" s="7"/>
      <c r="E50" s="11"/>
      <c r="F50" s="7"/>
      <c r="G50" s="7"/>
      <c r="H50" s="11">
        <f t="shared" ref="H50:P50" si="4">SUM(H43:H49)</f>
        <v>0</v>
      </c>
      <c r="I50" s="11">
        <f t="shared" si="4"/>
        <v>0</v>
      </c>
      <c r="J50" s="11">
        <f t="shared" si="4"/>
        <v>0</v>
      </c>
      <c r="K50" s="11">
        <f t="shared" si="4"/>
        <v>376</v>
      </c>
      <c r="L50" s="11">
        <f t="shared" si="4"/>
        <v>590</v>
      </c>
      <c r="M50" s="11">
        <f t="shared" si="4"/>
        <v>0</v>
      </c>
      <c r="N50" s="11">
        <f t="shared" si="4"/>
        <v>0</v>
      </c>
      <c r="O50" s="11">
        <f t="shared" si="4"/>
        <v>0</v>
      </c>
      <c r="P50" s="11">
        <f t="shared" si="4"/>
        <v>966</v>
      </c>
      <c r="Q50" s="12"/>
      <c r="R50" s="12"/>
      <c r="S50" s="12"/>
      <c r="T50" s="12"/>
      <c r="U50" s="12"/>
      <c r="V50" s="12"/>
      <c r="W50" s="12"/>
      <c r="X50" s="12"/>
    </row>
    <row r="51" spans="1:24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166" t="s">
        <v>34</v>
      </c>
      <c r="B52" s="1562"/>
      <c r="C52" s="1562"/>
      <c r="D52" s="1562"/>
      <c r="E52" s="1"/>
      <c r="F52" s="1"/>
      <c r="G52" s="1"/>
      <c r="H52" s="1"/>
      <c r="I52" s="1"/>
      <c r="J52" s="1874"/>
      <c r="K52" s="1874"/>
      <c r="L52" s="187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166" t="s">
        <v>35</v>
      </c>
      <c r="B53" s="239" t="s">
        <v>9996</v>
      </c>
      <c r="C53" s="239" t="s">
        <v>37</v>
      </c>
      <c r="D53" s="24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4" t="s">
        <v>100</v>
      </c>
      <c r="B54" s="1564" t="s">
        <v>7194</v>
      </c>
      <c r="C54" s="1564"/>
      <c r="D54" s="242"/>
      <c r="E54" s="41" t="s">
        <v>8995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4" t="s">
        <v>169</v>
      </c>
      <c r="B55" s="626" t="s">
        <v>7193</v>
      </c>
      <c r="C55" s="4"/>
      <c r="D55" s="242"/>
      <c r="E55" s="4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5" t="s">
        <v>42</v>
      </c>
      <c r="B56" s="1772" t="s">
        <v>10330</v>
      </c>
      <c r="C56" s="177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4">
      <c r="A57" s="5" t="s">
        <v>42</v>
      </c>
      <c r="B57" s="1772"/>
      <c r="C57" s="177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4">
      <c r="A58" s="5" t="s">
        <v>43</v>
      </c>
      <c r="B58" s="1772"/>
      <c r="C58" s="177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4">
      <c r="A59" s="5" t="s">
        <v>44</v>
      </c>
      <c r="B59" s="1809">
        <v>0.66666666666666663</v>
      </c>
      <c r="C59" s="177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</sheetData>
  <mergeCells count="30">
    <mergeCell ref="B13:C13"/>
    <mergeCell ref="A1:F1"/>
    <mergeCell ref="H1:P1"/>
    <mergeCell ref="Q1:X1"/>
    <mergeCell ref="B11:D11"/>
    <mergeCell ref="J11:L11"/>
    <mergeCell ref="B16:C16"/>
    <mergeCell ref="B17:C17"/>
    <mergeCell ref="B18:C18"/>
    <mergeCell ref="B19:C19"/>
    <mergeCell ref="A21:F21"/>
    <mergeCell ref="B38:C38"/>
    <mergeCell ref="B39:C39"/>
    <mergeCell ref="Q21:X21"/>
    <mergeCell ref="B31:D31"/>
    <mergeCell ref="J31:L31"/>
    <mergeCell ref="B33:C33"/>
    <mergeCell ref="B36:C36"/>
    <mergeCell ref="B37:C37"/>
    <mergeCell ref="H21:P21"/>
    <mergeCell ref="A41:F41"/>
    <mergeCell ref="H41:P41"/>
    <mergeCell ref="Q41:X41"/>
    <mergeCell ref="B52:D52"/>
    <mergeCell ref="J52:L52"/>
    <mergeCell ref="B54:C54"/>
    <mergeCell ref="B56:C56"/>
    <mergeCell ref="B57:C57"/>
    <mergeCell ref="B58:C58"/>
    <mergeCell ref="B59:C59"/>
  </mergeCells>
  <pageMargins left="0.7" right="0.7" top="0.75" bottom="0.75" header="0.3" footer="0.3"/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EC1B9-397C-4F4D-8627-51393467625C}">
  <sheetPr>
    <tabColor rgb="FFFFFF00"/>
  </sheetPr>
  <dimension ref="A1:X58"/>
  <sheetViews>
    <sheetView workbookViewId="0">
      <selection activeCell="N25" sqref="N25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7.85546875" customWidth="1"/>
    <col min="6" max="6" width="9.140625" bestFit="1" customWidth="1"/>
    <col min="7" max="7" width="17.85546875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8.7109375" customWidth="1"/>
  </cols>
  <sheetData>
    <row r="1" spans="1:24" ht="23.25">
      <c r="A1" s="1559" t="s">
        <v>10331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10332</v>
      </c>
      <c r="D3" s="15" t="s">
        <v>56</v>
      </c>
      <c r="E3" s="24">
        <v>45659.253472222219</v>
      </c>
      <c r="F3" s="15">
        <v>10.8</v>
      </c>
      <c r="G3" s="37"/>
      <c r="H3" s="15"/>
      <c r="I3" s="15"/>
      <c r="J3" s="35">
        <v>123</v>
      </c>
      <c r="K3" s="35">
        <v>120</v>
      </c>
      <c r="L3" s="15"/>
      <c r="M3" s="15"/>
      <c r="N3" s="15"/>
      <c r="O3" s="15"/>
      <c r="P3" s="14">
        <f t="shared" ref="P3:P9" si="0">SUM(H3:O3)</f>
        <v>243</v>
      </c>
      <c r="Q3" s="14" t="s">
        <v>30</v>
      </c>
      <c r="R3" s="14">
        <v>109281</v>
      </c>
      <c r="S3" s="14" t="s">
        <v>31</v>
      </c>
      <c r="T3" s="16" t="s">
        <v>169</v>
      </c>
      <c r="U3" s="16" t="s">
        <v>90</v>
      </c>
      <c r="V3" s="16">
        <v>1009718</v>
      </c>
      <c r="W3" s="16" t="s">
        <v>10333</v>
      </c>
      <c r="X3" s="16"/>
    </row>
    <row r="4" spans="1:24">
      <c r="A4" s="15" t="s">
        <v>9828</v>
      </c>
      <c r="B4" s="15" t="s">
        <v>57</v>
      </c>
      <c r="C4" s="15" t="s">
        <v>10334</v>
      </c>
      <c r="D4" s="15" t="s">
        <v>4443</v>
      </c>
      <c r="E4" s="24">
        <v>45658.552083333336</v>
      </c>
      <c r="F4" s="15">
        <v>10.8</v>
      </c>
      <c r="G4" s="37"/>
      <c r="H4" s="15"/>
      <c r="I4" s="15"/>
      <c r="J4" s="35">
        <v>10</v>
      </c>
      <c r="K4" s="35">
        <v>71</v>
      </c>
      <c r="L4" s="15"/>
      <c r="M4" s="15"/>
      <c r="N4" s="15"/>
      <c r="O4" s="15"/>
      <c r="P4" s="14">
        <f t="shared" si="0"/>
        <v>81</v>
      </c>
      <c r="Q4" s="14" t="s">
        <v>30</v>
      </c>
      <c r="R4" s="14">
        <v>109283</v>
      </c>
      <c r="S4" s="14" t="s">
        <v>31</v>
      </c>
      <c r="T4" s="16" t="s">
        <v>169</v>
      </c>
      <c r="U4" s="16" t="s">
        <v>90</v>
      </c>
      <c r="V4" s="16">
        <v>1009719</v>
      </c>
      <c r="W4" s="16" t="s">
        <v>10335</v>
      </c>
      <c r="X4" s="16"/>
    </row>
    <row r="5" spans="1:24">
      <c r="A5" s="15" t="s">
        <v>122</v>
      </c>
      <c r="B5" s="15" t="s">
        <v>62</v>
      </c>
      <c r="C5" s="15" t="s">
        <v>10336</v>
      </c>
      <c r="D5" s="15" t="s">
        <v>56</v>
      </c>
      <c r="E5" s="24">
        <v>45658.767361111109</v>
      </c>
      <c r="F5" s="15">
        <v>13</v>
      </c>
      <c r="G5" s="37"/>
      <c r="H5" s="15"/>
      <c r="I5" s="15"/>
      <c r="J5" s="35">
        <v>111</v>
      </c>
      <c r="K5" s="35">
        <v>50</v>
      </c>
      <c r="L5" s="15"/>
      <c r="M5" s="15"/>
      <c r="N5" s="15"/>
      <c r="O5" s="15"/>
      <c r="P5" s="14">
        <f t="shared" si="0"/>
        <v>161</v>
      </c>
      <c r="Q5" s="14" t="s">
        <v>30</v>
      </c>
      <c r="R5" s="14">
        <v>109284</v>
      </c>
      <c r="S5" s="14" t="s">
        <v>31</v>
      </c>
      <c r="T5" s="16" t="s">
        <v>169</v>
      </c>
      <c r="U5" s="16" t="s">
        <v>90</v>
      </c>
      <c r="V5" s="16">
        <v>1009720</v>
      </c>
      <c r="W5" s="16" t="s">
        <v>10335</v>
      </c>
      <c r="X5" s="16"/>
    </row>
    <row r="6" spans="1:24">
      <c r="A6" s="15" t="s">
        <v>111</v>
      </c>
      <c r="B6" s="15" t="s">
        <v>65</v>
      </c>
      <c r="C6" s="15" t="s">
        <v>10337</v>
      </c>
      <c r="D6" s="15" t="s">
        <v>64</v>
      </c>
      <c r="E6" s="24">
        <v>45293.513888888891</v>
      </c>
      <c r="F6" s="35">
        <v>14.8</v>
      </c>
      <c r="G6" s="37"/>
      <c r="H6" s="15"/>
      <c r="I6" s="15"/>
      <c r="J6" s="15"/>
      <c r="K6" s="35">
        <v>9</v>
      </c>
      <c r="L6" s="35">
        <v>152</v>
      </c>
      <c r="M6" s="15"/>
      <c r="N6" s="15"/>
      <c r="O6" s="15"/>
      <c r="P6" s="14">
        <f t="shared" si="0"/>
        <v>161</v>
      </c>
      <c r="Q6" s="14" t="s">
        <v>30</v>
      </c>
      <c r="R6" s="14">
        <v>109289</v>
      </c>
      <c r="S6" s="23" t="s">
        <v>33</v>
      </c>
      <c r="T6" s="16" t="s">
        <v>169</v>
      </c>
      <c r="U6" s="16" t="s">
        <v>90</v>
      </c>
      <c r="V6" s="16">
        <v>1009723</v>
      </c>
      <c r="W6" s="16" t="s">
        <v>10338</v>
      </c>
      <c r="X6" s="16"/>
    </row>
    <row r="7" spans="1:24">
      <c r="A7" s="690" t="s">
        <v>152</v>
      </c>
      <c r="B7" s="690" t="s">
        <v>78</v>
      </c>
      <c r="C7" s="15" t="s">
        <v>10339</v>
      </c>
      <c r="D7" s="15" t="s">
        <v>99</v>
      </c>
      <c r="E7" s="24">
        <v>45294.315972222219</v>
      </c>
      <c r="F7" s="15">
        <v>10.8</v>
      </c>
      <c r="G7" s="37"/>
      <c r="H7" s="15"/>
      <c r="I7" s="15"/>
      <c r="J7" s="15"/>
      <c r="K7" s="35">
        <v>161</v>
      </c>
      <c r="L7" s="15"/>
      <c r="M7" s="15"/>
      <c r="N7" s="15"/>
      <c r="O7" s="15"/>
      <c r="P7" s="14">
        <f t="shared" si="0"/>
        <v>161</v>
      </c>
      <c r="Q7" s="17" t="s">
        <v>32</v>
      </c>
      <c r="R7" s="14">
        <v>109290</v>
      </c>
      <c r="S7" s="23" t="s">
        <v>33</v>
      </c>
      <c r="T7" s="16" t="s">
        <v>100</v>
      </c>
      <c r="U7" s="16" t="s">
        <v>90</v>
      </c>
      <c r="V7" s="16">
        <v>1009722</v>
      </c>
      <c r="W7" s="16" t="s">
        <v>10340</v>
      </c>
      <c r="X7" s="16"/>
    </row>
    <row r="8" spans="1:24">
      <c r="A8" s="15" t="s">
        <v>145</v>
      </c>
      <c r="B8" s="15" t="s">
        <v>57</v>
      </c>
      <c r="C8" s="15" t="s">
        <v>10341</v>
      </c>
      <c r="D8" s="15" t="s">
        <v>56</v>
      </c>
      <c r="E8" s="24">
        <v>45659.253472222219</v>
      </c>
      <c r="F8" s="15">
        <v>10.8</v>
      </c>
      <c r="G8" s="37"/>
      <c r="H8" s="15"/>
      <c r="I8" s="15"/>
      <c r="J8" s="35">
        <v>54</v>
      </c>
      <c r="K8" s="15"/>
      <c r="L8" s="15"/>
      <c r="M8" s="15"/>
      <c r="N8" s="15"/>
      <c r="O8" s="15"/>
      <c r="P8" s="14">
        <f t="shared" si="0"/>
        <v>54</v>
      </c>
      <c r="Q8" s="14" t="s">
        <v>30</v>
      </c>
      <c r="R8" s="14">
        <v>109285</v>
      </c>
      <c r="S8" s="14" t="s">
        <v>31</v>
      </c>
      <c r="T8" s="16" t="s">
        <v>169</v>
      </c>
      <c r="U8" s="16" t="s">
        <v>90</v>
      </c>
      <c r="V8" s="16">
        <v>1009724</v>
      </c>
      <c r="W8" s="16" t="s">
        <v>10333</v>
      </c>
      <c r="X8" s="16"/>
    </row>
    <row r="9" spans="1:24">
      <c r="A9" s="15" t="s">
        <v>8538</v>
      </c>
      <c r="B9" s="15" t="s">
        <v>57</v>
      </c>
      <c r="C9" s="15" t="s">
        <v>10342</v>
      </c>
      <c r="D9" s="15" t="s">
        <v>56</v>
      </c>
      <c r="E9" s="24">
        <v>45659.253472222219</v>
      </c>
      <c r="F9" s="15">
        <v>10.8</v>
      </c>
      <c r="G9" s="37"/>
      <c r="H9" s="15"/>
      <c r="I9" s="15"/>
      <c r="J9" s="15"/>
      <c r="K9" s="35">
        <v>108</v>
      </c>
      <c r="L9" s="15"/>
      <c r="M9" s="15"/>
      <c r="N9" s="15"/>
      <c r="O9" s="15"/>
      <c r="P9" s="14">
        <f t="shared" si="0"/>
        <v>108</v>
      </c>
      <c r="Q9" s="14" t="s">
        <v>30</v>
      </c>
      <c r="R9" s="14">
        <v>109286</v>
      </c>
      <c r="S9" s="14" t="s">
        <v>31</v>
      </c>
      <c r="T9" s="16" t="s">
        <v>169</v>
      </c>
      <c r="U9" s="16" t="s">
        <v>90</v>
      </c>
      <c r="V9" s="16">
        <v>1009725</v>
      </c>
      <c r="W9" s="16" t="s">
        <v>10333</v>
      </c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298</v>
      </c>
      <c r="K10" s="11">
        <f t="shared" si="1"/>
        <v>519</v>
      </c>
      <c r="L10" s="11">
        <f t="shared" si="1"/>
        <v>152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969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9474</v>
      </c>
      <c r="B13" s="239" t="s">
        <v>9996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1564" t="s">
        <v>9853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100</v>
      </c>
      <c r="B15" s="626" t="s">
        <v>10092</v>
      </c>
      <c r="C15" s="4"/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808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10343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09">
        <v>0.5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10344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111</v>
      </c>
      <c r="B23" s="15" t="s">
        <v>65</v>
      </c>
      <c r="C23" s="15" t="s">
        <v>10345</v>
      </c>
      <c r="D23" s="15" t="s">
        <v>64</v>
      </c>
      <c r="E23" s="24">
        <v>45293.513888888891</v>
      </c>
      <c r="F23" s="35">
        <v>14.8</v>
      </c>
      <c r="G23" s="37"/>
      <c r="H23" s="15"/>
      <c r="I23" s="15"/>
      <c r="J23" s="15"/>
      <c r="K23" s="15">
        <v>0</v>
      </c>
      <c r="L23" s="35">
        <v>161</v>
      </c>
      <c r="M23" s="15"/>
      <c r="N23" s="15"/>
      <c r="O23" s="15"/>
      <c r="P23" s="14">
        <f t="shared" ref="P23:P29" si="2">SUM(H23:O23)</f>
        <v>161</v>
      </c>
      <c r="Q23" s="14" t="s">
        <v>30</v>
      </c>
      <c r="R23" s="14">
        <v>109291</v>
      </c>
      <c r="S23" s="23" t="s">
        <v>33</v>
      </c>
      <c r="T23" s="16" t="s">
        <v>169</v>
      </c>
      <c r="U23" s="16" t="s">
        <v>90</v>
      </c>
      <c r="V23" s="16">
        <v>1009731</v>
      </c>
      <c r="W23" s="16" t="s">
        <v>10338</v>
      </c>
      <c r="X23" s="16"/>
    </row>
    <row r="24" spans="1:24">
      <c r="A24" s="15" t="s">
        <v>105</v>
      </c>
      <c r="B24" s="676" t="s">
        <v>78</v>
      </c>
      <c r="C24" s="15" t="s">
        <v>10346</v>
      </c>
      <c r="D24" s="15" t="s">
        <v>88</v>
      </c>
      <c r="E24" s="24">
        <v>45628.166666666664</v>
      </c>
      <c r="F24" s="15">
        <v>10.3</v>
      </c>
      <c r="G24" s="611" t="s">
        <v>740</v>
      </c>
      <c r="H24" s="15"/>
      <c r="I24" s="15"/>
      <c r="J24" s="15"/>
      <c r="K24" s="35">
        <v>9</v>
      </c>
      <c r="L24" s="35">
        <v>152</v>
      </c>
      <c r="M24" s="15"/>
      <c r="N24" s="15"/>
      <c r="O24" s="15"/>
      <c r="P24" s="14">
        <f t="shared" si="2"/>
        <v>161</v>
      </c>
      <c r="Q24" s="17" t="s">
        <v>32</v>
      </c>
      <c r="R24" s="14">
        <v>109292</v>
      </c>
      <c r="S24" s="23" t="s">
        <v>33</v>
      </c>
      <c r="T24" s="16" t="s">
        <v>161</v>
      </c>
      <c r="U24" s="16" t="s">
        <v>90</v>
      </c>
      <c r="V24" s="16">
        <v>1009732</v>
      </c>
      <c r="W24" s="16" t="s">
        <v>10347</v>
      </c>
      <c r="X24" s="16"/>
    </row>
    <row r="25" spans="1:24">
      <c r="A25" s="15" t="s">
        <v>10348</v>
      </c>
      <c r="B25" s="676" t="s">
        <v>78</v>
      </c>
      <c r="C25" s="15" t="s">
        <v>10349</v>
      </c>
      <c r="D25" s="15" t="s">
        <v>88</v>
      </c>
      <c r="E25" s="24">
        <v>45628.166666666664</v>
      </c>
      <c r="F25" s="15">
        <v>10.3</v>
      </c>
      <c r="G25" s="611" t="s">
        <v>740</v>
      </c>
      <c r="H25" s="15"/>
      <c r="I25" s="15"/>
      <c r="J25" s="15"/>
      <c r="K25" s="15"/>
      <c r="L25" s="35">
        <v>161</v>
      </c>
      <c r="M25" s="15"/>
      <c r="N25" s="15"/>
      <c r="O25" s="15"/>
      <c r="P25" s="14">
        <f t="shared" si="2"/>
        <v>161</v>
      </c>
      <c r="Q25" s="17" t="s">
        <v>32</v>
      </c>
      <c r="R25" s="14">
        <v>109293</v>
      </c>
      <c r="S25" s="23" t="s">
        <v>33</v>
      </c>
      <c r="T25" s="16" t="s">
        <v>161</v>
      </c>
      <c r="U25" s="16" t="s">
        <v>90</v>
      </c>
      <c r="V25" s="16">
        <v>1009733</v>
      </c>
      <c r="W25" s="16" t="s">
        <v>10347</v>
      </c>
      <c r="X25" s="16"/>
    </row>
    <row r="26" spans="1:24">
      <c r="A26" s="15" t="s">
        <v>119</v>
      </c>
      <c r="B26" s="15" t="s">
        <v>92</v>
      </c>
      <c r="C26" s="15" t="s">
        <v>10350</v>
      </c>
      <c r="D26" s="15" t="s">
        <v>159</v>
      </c>
      <c r="E26" s="24">
        <v>45628.041666666664</v>
      </c>
      <c r="F26" s="15">
        <v>10.3</v>
      </c>
      <c r="G26" s="611" t="s">
        <v>740</v>
      </c>
      <c r="H26" s="15"/>
      <c r="I26" s="15"/>
      <c r="J26" s="15"/>
      <c r="K26" s="15">
        <v>0</v>
      </c>
      <c r="L26" s="35">
        <v>135</v>
      </c>
      <c r="M26" s="35">
        <v>26</v>
      </c>
      <c r="N26" s="15"/>
      <c r="O26" s="15"/>
      <c r="P26" s="14">
        <f t="shared" si="2"/>
        <v>161</v>
      </c>
      <c r="Q26" s="17" t="s">
        <v>32</v>
      </c>
      <c r="R26" s="14">
        <v>109294</v>
      </c>
      <c r="S26" s="23" t="s">
        <v>33</v>
      </c>
      <c r="T26" s="16" t="s">
        <v>161</v>
      </c>
      <c r="U26" s="16" t="s">
        <v>90</v>
      </c>
      <c r="V26" s="16">
        <v>1009734</v>
      </c>
      <c r="W26" s="16" t="s">
        <v>10347</v>
      </c>
      <c r="X26" s="16"/>
    </row>
    <row r="27" spans="1:24">
      <c r="A27" s="15" t="s">
        <v>152</v>
      </c>
      <c r="B27" s="676" t="s">
        <v>78</v>
      </c>
      <c r="C27" s="15" t="s">
        <v>10351</v>
      </c>
      <c r="D27" s="15" t="s">
        <v>932</v>
      </c>
      <c r="E27" s="24">
        <v>45628.052083333336</v>
      </c>
      <c r="F27" s="15">
        <v>10.3</v>
      </c>
      <c r="G27" s="37"/>
      <c r="H27" s="15"/>
      <c r="I27" s="15"/>
      <c r="J27" s="15"/>
      <c r="K27" s="35">
        <v>161</v>
      </c>
      <c r="L27" s="15"/>
      <c r="M27" s="15"/>
      <c r="N27" s="15"/>
      <c r="O27" s="15"/>
      <c r="P27" s="14">
        <f t="shared" si="2"/>
        <v>161</v>
      </c>
      <c r="Q27" s="17" t="s">
        <v>32</v>
      </c>
      <c r="R27" s="14">
        <v>109295</v>
      </c>
      <c r="S27" s="23" t="s">
        <v>33</v>
      </c>
      <c r="T27" s="16" t="s">
        <v>161</v>
      </c>
      <c r="U27" s="16" t="s">
        <v>90</v>
      </c>
      <c r="V27" s="16">
        <v>1009735</v>
      </c>
      <c r="W27" s="16" t="s">
        <v>10347</v>
      </c>
      <c r="X27" s="16"/>
    </row>
    <row r="28" spans="1:24">
      <c r="A28" s="15" t="s">
        <v>142</v>
      </c>
      <c r="B28" s="15" t="s">
        <v>72</v>
      </c>
      <c r="C28" s="15" t="s">
        <v>10352</v>
      </c>
      <c r="D28" s="15" t="s">
        <v>71</v>
      </c>
      <c r="E28" s="24">
        <v>45659.711805555555</v>
      </c>
      <c r="F28" s="15">
        <v>14.5</v>
      </c>
      <c r="G28" s="611" t="s">
        <v>10353</v>
      </c>
      <c r="H28" s="15"/>
      <c r="I28" s="15"/>
      <c r="J28" s="15"/>
      <c r="K28" s="35">
        <v>60</v>
      </c>
      <c r="L28" s="15">
        <v>15</v>
      </c>
      <c r="M28" s="15">
        <v>77</v>
      </c>
      <c r="N28" s="15">
        <v>9</v>
      </c>
      <c r="O28" s="15"/>
      <c r="P28" s="14">
        <f t="shared" si="2"/>
        <v>161</v>
      </c>
      <c r="Q28" s="14" t="s">
        <v>30</v>
      </c>
      <c r="R28" s="14">
        <v>109287</v>
      </c>
      <c r="S28" s="14" t="s">
        <v>31</v>
      </c>
      <c r="T28" s="16" t="s">
        <v>169</v>
      </c>
      <c r="U28" s="16"/>
      <c r="V28" s="16">
        <v>1009736</v>
      </c>
      <c r="W28" s="16" t="s">
        <v>10354</v>
      </c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230</v>
      </c>
      <c r="L30" s="11">
        <f t="shared" si="3"/>
        <v>624</v>
      </c>
      <c r="M30" s="11">
        <f t="shared" si="3"/>
        <v>103</v>
      </c>
      <c r="N30" s="11">
        <f t="shared" si="3"/>
        <v>9</v>
      </c>
      <c r="O30" s="11">
        <f t="shared" si="3"/>
        <v>0</v>
      </c>
      <c r="P30" s="11">
        <f t="shared" si="3"/>
        <v>966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166" t="s">
        <v>35</v>
      </c>
      <c r="B33" s="239" t="s">
        <v>9996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>
        <v>161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10312</v>
      </c>
      <c r="B34" s="1564" t="s">
        <v>9853</v>
      </c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>
        <v>80</v>
      </c>
      <c r="M34" s="1">
        <v>81</v>
      </c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4" t="s">
        <v>469</v>
      </c>
      <c r="B35" s="626" t="s">
        <v>10092</v>
      </c>
      <c r="C35" s="4"/>
      <c r="D35" s="242"/>
      <c r="E35" s="41"/>
      <c r="F35" s="1"/>
      <c r="G35" s="1"/>
      <c r="H35" s="1"/>
      <c r="I35" s="1"/>
      <c r="J35" s="1"/>
      <c r="K35" s="1"/>
      <c r="L35" s="1">
        <v>80</v>
      </c>
      <c r="M35" s="1">
        <v>81</v>
      </c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>
      <c r="A36" s="5" t="s">
        <v>42</v>
      </c>
      <c r="B36" s="1772" t="s">
        <v>10355</v>
      </c>
      <c r="C36" s="1772"/>
      <c r="D36" s="1"/>
      <c r="E36" s="1"/>
      <c r="L36">
        <v>161</v>
      </c>
    </row>
    <row r="37" spans="1:24">
      <c r="A37" s="5" t="s">
        <v>42</v>
      </c>
      <c r="B37" s="1772"/>
      <c r="C37" s="1772"/>
      <c r="K37">
        <v>161</v>
      </c>
    </row>
    <row r="38" spans="1:24">
      <c r="A38" s="5" t="s">
        <v>43</v>
      </c>
      <c r="B38" s="1772" t="s">
        <v>10356</v>
      </c>
      <c r="C38" s="1772"/>
      <c r="D38" s="1"/>
      <c r="E38" s="1"/>
      <c r="I38" t="s">
        <v>10357</v>
      </c>
      <c r="K38">
        <v>54</v>
      </c>
      <c r="L38">
        <v>54</v>
      </c>
      <c r="M38">
        <v>53</v>
      </c>
    </row>
    <row r="39" spans="1:24">
      <c r="A39" s="5" t="s">
        <v>44</v>
      </c>
      <c r="B39" s="1809">
        <v>0.66666666666666663</v>
      </c>
      <c r="C39" s="1772"/>
      <c r="D39" s="1"/>
      <c r="E39" s="1"/>
    </row>
    <row r="41" spans="1:24" ht="23.25" customHeight="1">
      <c r="A41" s="1559"/>
      <c r="B41" s="1559"/>
      <c r="C41" s="1559"/>
      <c r="D41" s="1559"/>
      <c r="E41" s="1559"/>
      <c r="F41" s="1559"/>
      <c r="G41" s="7"/>
      <c r="H41" s="1559" t="s">
        <v>346</v>
      </c>
      <c r="I41" s="1559"/>
      <c r="J41" s="1559"/>
      <c r="K41" s="1559"/>
      <c r="L41" s="1559"/>
      <c r="M41" s="1559"/>
      <c r="N41" s="1559"/>
      <c r="O41" s="1559"/>
      <c r="P41" s="1559"/>
      <c r="Q41" s="1741" t="s">
        <v>2</v>
      </c>
      <c r="R41" s="1742"/>
      <c r="S41" s="1742"/>
      <c r="T41" s="1742"/>
      <c r="U41" s="1742"/>
      <c r="V41" s="1742"/>
      <c r="W41" s="1742"/>
      <c r="X41" s="1742"/>
    </row>
    <row r="42" spans="1:24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  <c r="X42" s="8" t="s">
        <v>28</v>
      </c>
    </row>
    <row r="43" spans="1:24">
      <c r="A43" s="15"/>
      <c r="B43" s="15"/>
      <c r="C43" s="15"/>
      <c r="D43" s="15" t="s">
        <v>1373</v>
      </c>
      <c r="E43" s="15"/>
      <c r="F43" s="15"/>
      <c r="G43" s="37"/>
      <c r="H43" s="15"/>
      <c r="I43" s="15"/>
      <c r="J43" s="15"/>
      <c r="K43" s="15"/>
      <c r="L43" s="15"/>
      <c r="M43" s="15"/>
      <c r="N43" s="15"/>
      <c r="O43" s="15"/>
      <c r="P43" s="14">
        <f t="shared" ref="P43:P49" si="4">SUM(H43:O43)</f>
        <v>0</v>
      </c>
      <c r="Q43" s="17" t="s">
        <v>32</v>
      </c>
      <c r="R43" s="14"/>
      <c r="S43" s="23" t="s">
        <v>33</v>
      </c>
      <c r="T43" s="16"/>
      <c r="U43" s="16"/>
      <c r="V43" s="16"/>
      <c r="W43" s="16"/>
      <c r="X43" s="16"/>
    </row>
    <row r="44" spans="1:24">
      <c r="A44" s="15"/>
      <c r="B44" s="15"/>
      <c r="C44" s="15"/>
      <c r="D44" s="15"/>
      <c r="E44" s="15"/>
      <c r="F44" s="15"/>
      <c r="G44" s="37"/>
      <c r="H44" s="15"/>
      <c r="I44" s="15"/>
      <c r="J44" s="15"/>
      <c r="K44" s="15"/>
      <c r="L44" s="15"/>
      <c r="M44" s="15"/>
      <c r="N44" s="15"/>
      <c r="O44" s="15"/>
      <c r="P44" s="14">
        <f t="shared" si="4"/>
        <v>0</v>
      </c>
      <c r="Q44" s="17" t="s">
        <v>32</v>
      </c>
      <c r="R44" s="14"/>
      <c r="S44" s="23" t="s">
        <v>33</v>
      </c>
      <c r="T44" s="16"/>
      <c r="U44" s="16"/>
      <c r="V44" s="16"/>
      <c r="W44" s="16"/>
      <c r="X44" s="16"/>
    </row>
    <row r="45" spans="1:24">
      <c r="A45" s="15"/>
      <c r="B45" s="15"/>
      <c r="C45" s="15"/>
      <c r="D45" s="15"/>
      <c r="E45" s="15"/>
      <c r="F45" s="15"/>
      <c r="G45" s="37"/>
      <c r="H45" s="15"/>
      <c r="I45" s="15"/>
      <c r="J45" s="15"/>
      <c r="K45" s="15"/>
      <c r="L45" s="15"/>
      <c r="M45" s="15"/>
      <c r="N45" s="15"/>
      <c r="O45" s="15"/>
      <c r="P45" s="14">
        <f t="shared" si="4"/>
        <v>0</v>
      </c>
      <c r="Q45" s="17" t="s">
        <v>32</v>
      </c>
      <c r="R45" s="14"/>
      <c r="S45" s="23" t="s">
        <v>33</v>
      </c>
      <c r="T45" s="16"/>
      <c r="U45" s="16"/>
      <c r="V45" s="16"/>
      <c r="W45" s="16"/>
      <c r="X45" s="16"/>
    </row>
    <row r="46" spans="1:24">
      <c r="A46" s="15"/>
      <c r="B46" s="15"/>
      <c r="C46" s="15"/>
      <c r="D46" s="15"/>
      <c r="E46" s="15"/>
      <c r="F46" s="15"/>
      <c r="G46" s="37"/>
      <c r="H46" s="15"/>
      <c r="I46" s="15"/>
      <c r="J46" s="15"/>
      <c r="K46" s="15"/>
      <c r="L46" s="15"/>
      <c r="M46" s="15"/>
      <c r="N46" s="15"/>
      <c r="O46" s="15"/>
      <c r="P46" s="14">
        <f t="shared" si="4"/>
        <v>0</v>
      </c>
      <c r="Q46" s="17" t="s">
        <v>32</v>
      </c>
      <c r="R46" s="14"/>
      <c r="S46" s="23" t="s">
        <v>33</v>
      </c>
      <c r="T46" s="16"/>
      <c r="U46" s="16"/>
      <c r="V46" s="16"/>
      <c r="W46" s="16"/>
      <c r="X46" s="16"/>
    </row>
    <row r="47" spans="1:24">
      <c r="A47" s="15"/>
      <c r="B47" s="15"/>
      <c r="C47" s="15"/>
      <c r="D47" s="15"/>
      <c r="E47" s="15"/>
      <c r="F47" s="15"/>
      <c r="G47" s="37"/>
      <c r="H47" s="15"/>
      <c r="I47" s="15"/>
      <c r="J47" s="15"/>
      <c r="K47" s="15"/>
      <c r="L47" s="15"/>
      <c r="M47" s="15"/>
      <c r="N47" s="15"/>
      <c r="O47" s="15"/>
      <c r="P47" s="14">
        <f t="shared" si="4"/>
        <v>0</v>
      </c>
      <c r="Q47" s="17" t="s">
        <v>32</v>
      </c>
      <c r="R47" s="14"/>
      <c r="S47" s="23" t="s">
        <v>33</v>
      </c>
      <c r="T47" s="16"/>
      <c r="U47" s="16"/>
      <c r="V47" s="16"/>
      <c r="W47" s="16"/>
      <c r="X47" s="16"/>
    </row>
    <row r="48" spans="1:24">
      <c r="A48" s="15"/>
      <c r="B48" s="15"/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>
        <f t="shared" si="4"/>
        <v>0</v>
      </c>
      <c r="Q48" s="14" t="s">
        <v>30</v>
      </c>
      <c r="R48" s="14"/>
      <c r="S48" s="14" t="s">
        <v>31</v>
      </c>
      <c r="T48" s="16"/>
      <c r="U48" s="16"/>
      <c r="V48" s="16"/>
      <c r="W48" s="16"/>
      <c r="X48" s="16"/>
    </row>
    <row r="49" spans="1:24">
      <c r="A49" s="15"/>
      <c r="B49" s="15"/>
      <c r="C49" s="15"/>
      <c r="D49" s="15"/>
      <c r="E49" s="15"/>
      <c r="F49" s="15"/>
      <c r="G49" s="37"/>
      <c r="H49" s="15"/>
      <c r="I49" s="15"/>
      <c r="J49" s="15"/>
      <c r="K49" s="15"/>
      <c r="L49" s="15"/>
      <c r="M49" s="15"/>
      <c r="N49" s="15"/>
      <c r="O49" s="15"/>
      <c r="P49" s="14">
        <f t="shared" si="4"/>
        <v>0</v>
      </c>
      <c r="Q49" s="14" t="s">
        <v>30</v>
      </c>
      <c r="R49" s="14"/>
      <c r="S49" s="14" t="s">
        <v>31</v>
      </c>
      <c r="T49" s="16"/>
      <c r="U49" s="16"/>
      <c r="V49" s="16"/>
      <c r="W49" s="16"/>
      <c r="X49" s="16"/>
    </row>
    <row r="50" spans="1:24">
      <c r="A50" s="11" t="s">
        <v>19</v>
      </c>
      <c r="B50" s="7"/>
      <c r="C50" s="7"/>
      <c r="D50" s="7"/>
      <c r="E50" s="11"/>
      <c r="F50" s="7"/>
      <c r="G50" s="7"/>
      <c r="H50" s="11">
        <f t="shared" ref="H50:P50" si="5">SUM(H43:H49)</f>
        <v>0</v>
      </c>
      <c r="I50" s="11">
        <f t="shared" si="5"/>
        <v>0</v>
      </c>
      <c r="J50" s="11">
        <f t="shared" si="5"/>
        <v>0</v>
      </c>
      <c r="K50" s="11">
        <f t="shared" si="5"/>
        <v>0</v>
      </c>
      <c r="L50" s="11">
        <f t="shared" si="5"/>
        <v>0</v>
      </c>
      <c r="M50" s="11">
        <f t="shared" si="5"/>
        <v>0</v>
      </c>
      <c r="N50" s="11">
        <f t="shared" si="5"/>
        <v>0</v>
      </c>
      <c r="O50" s="11">
        <f t="shared" si="5"/>
        <v>0</v>
      </c>
      <c r="P50" s="11">
        <f t="shared" si="5"/>
        <v>0</v>
      </c>
      <c r="Q50" s="12"/>
      <c r="R50" s="12"/>
      <c r="S50" s="12"/>
      <c r="T50" s="12"/>
      <c r="U50" s="12"/>
      <c r="V50" s="12"/>
      <c r="W50" s="12"/>
      <c r="X50" s="12"/>
    </row>
    <row r="51" spans="1:24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166" t="s">
        <v>34</v>
      </c>
      <c r="B52" s="1562"/>
      <c r="C52" s="1562"/>
      <c r="D52" s="1562"/>
      <c r="E52" s="1"/>
      <c r="F52" s="1"/>
      <c r="G52" s="1"/>
      <c r="H52" s="1"/>
      <c r="I52" s="1"/>
      <c r="J52" s="1563"/>
      <c r="K52" s="1563"/>
      <c r="L52" s="156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166" t="s">
        <v>35</v>
      </c>
      <c r="B53" s="239" t="s">
        <v>9996</v>
      </c>
      <c r="C53" s="239" t="s">
        <v>37</v>
      </c>
      <c r="D53" s="24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4"/>
      <c r="B54" s="1564"/>
      <c r="C54" s="1564"/>
      <c r="D54" s="242"/>
      <c r="E54" s="41" t="s">
        <v>8995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772"/>
      <c r="C55" s="1772"/>
      <c r="D55" s="1"/>
      <c r="E55" s="1"/>
    </row>
    <row r="56" spans="1:24">
      <c r="A56" s="5" t="s">
        <v>42</v>
      </c>
      <c r="B56" s="1772"/>
      <c r="C56" s="1772"/>
    </row>
    <row r="57" spans="1:24">
      <c r="A57" s="5" t="s">
        <v>43</v>
      </c>
      <c r="B57" s="1772"/>
      <c r="C57" s="1772"/>
      <c r="D57" s="1"/>
      <c r="E57" s="1"/>
    </row>
    <row r="58" spans="1:24">
      <c r="A58" s="5" t="s">
        <v>44</v>
      </c>
      <c r="B58" s="1772"/>
      <c r="C58" s="1772"/>
      <c r="D58" s="1"/>
      <c r="E58" s="1"/>
    </row>
  </sheetData>
  <mergeCells count="30">
    <mergeCell ref="B38:C38"/>
    <mergeCell ref="B39:C39"/>
    <mergeCell ref="Q21:X21"/>
    <mergeCell ref="B32:D32"/>
    <mergeCell ref="J32:L32"/>
    <mergeCell ref="B34:C34"/>
    <mergeCell ref="B36:C36"/>
    <mergeCell ref="B37:C37"/>
    <mergeCell ref="H21:P21"/>
    <mergeCell ref="B16:C16"/>
    <mergeCell ref="B17:C17"/>
    <mergeCell ref="B18:C18"/>
    <mergeCell ref="B19:C19"/>
    <mergeCell ref="A21:F21"/>
    <mergeCell ref="B14:C14"/>
    <mergeCell ref="A1:F1"/>
    <mergeCell ref="H1:P1"/>
    <mergeCell ref="Q1:X1"/>
    <mergeCell ref="B12:D12"/>
    <mergeCell ref="J12:L12"/>
    <mergeCell ref="A41:F41"/>
    <mergeCell ref="H41:P41"/>
    <mergeCell ref="Q41:X41"/>
    <mergeCell ref="B52:D52"/>
    <mergeCell ref="J52:L52"/>
    <mergeCell ref="B54:C54"/>
    <mergeCell ref="B55:C55"/>
    <mergeCell ref="B56:C56"/>
    <mergeCell ref="B57:C57"/>
    <mergeCell ref="B58:C58"/>
  </mergeCells>
  <pageMargins left="0.7" right="0.7" top="0.75" bottom="0.75" header="0.3" footer="0.3"/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6D7AA-D504-4386-81D5-070AAC2A6E08}">
  <sheetPr>
    <tabColor rgb="FF0070C0"/>
  </sheetPr>
  <dimension ref="A2:AH38"/>
  <sheetViews>
    <sheetView topLeftCell="A19" workbookViewId="0">
      <selection activeCell="K9" sqref="K9"/>
    </sheetView>
  </sheetViews>
  <sheetFormatPr defaultColWidth="9.140625" defaultRowHeight="15"/>
  <cols>
    <col min="1" max="1" width="25.7109375" customWidth="1"/>
    <col min="3" max="3" width="16.85546875" customWidth="1"/>
    <col min="5" max="5" width="17.28515625" customWidth="1"/>
    <col min="7" max="7" width="11.5703125" customWidth="1"/>
    <col min="20" max="20" width="17.7109375" customWidth="1"/>
    <col min="21" max="21" width="12" customWidth="1"/>
    <col min="23" max="23" width="15.42578125" customWidth="1"/>
  </cols>
  <sheetData>
    <row r="2" spans="1:34" ht="23.25" customHeight="1">
      <c r="A2" s="1559" t="s">
        <v>10358</v>
      </c>
      <c r="B2" s="1559"/>
      <c r="C2" s="1559"/>
      <c r="D2" s="1559"/>
      <c r="E2" s="1559"/>
      <c r="F2" s="1559"/>
      <c r="G2" s="7"/>
      <c r="H2" s="1559" t="s">
        <v>346</v>
      </c>
      <c r="I2" s="1559"/>
      <c r="J2" s="1559"/>
      <c r="K2" s="1559"/>
      <c r="L2" s="1559"/>
      <c r="M2" s="1559"/>
      <c r="N2" s="1559"/>
      <c r="O2" s="1559"/>
      <c r="P2" s="1559"/>
      <c r="Q2" s="1560" t="s">
        <v>2</v>
      </c>
      <c r="R2" s="1561"/>
      <c r="S2" s="1561"/>
      <c r="T2" s="1561"/>
      <c r="U2" s="1561"/>
      <c r="V2" s="1561"/>
      <c r="W2" s="1561"/>
      <c r="X2" s="1561"/>
    </row>
    <row r="3" spans="1:34" ht="26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3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10" t="s">
        <v>18</v>
      </c>
      <c r="P3" s="8" t="s">
        <v>19</v>
      </c>
      <c r="Q3" s="8" t="s">
        <v>20</v>
      </c>
      <c r="R3" s="8" t="s">
        <v>9</v>
      </c>
      <c r="S3" s="8" t="s">
        <v>21</v>
      </c>
      <c r="T3" s="8" t="s">
        <v>24</v>
      </c>
      <c r="U3" s="8" t="s">
        <v>25</v>
      </c>
      <c r="V3" s="8" t="s">
        <v>26</v>
      </c>
      <c r="W3" s="8" t="s">
        <v>27</v>
      </c>
      <c r="X3" s="8" t="s">
        <v>28</v>
      </c>
    </row>
    <row r="4" spans="1:34">
      <c r="A4" s="15" t="s">
        <v>119</v>
      </c>
      <c r="B4" s="15" t="s">
        <v>92</v>
      </c>
      <c r="C4" s="633" t="s">
        <v>10359</v>
      </c>
      <c r="D4" s="15" t="s">
        <v>159</v>
      </c>
      <c r="E4" s="24">
        <v>45292.041666666664</v>
      </c>
      <c r="F4" s="15">
        <v>10.3</v>
      </c>
      <c r="G4" s="677" t="s">
        <v>10360</v>
      </c>
      <c r="H4" s="15"/>
      <c r="I4" s="15"/>
      <c r="J4" s="15"/>
      <c r="K4" s="35">
        <v>21</v>
      </c>
      <c r="L4" s="35">
        <v>140</v>
      </c>
      <c r="M4" s="15"/>
      <c r="N4" s="15"/>
      <c r="O4" s="15"/>
      <c r="P4" s="14">
        <f t="shared" ref="P4:P10" si="0">SUM(H4:O4)</f>
        <v>161</v>
      </c>
      <c r="Q4" s="17" t="s">
        <v>32</v>
      </c>
      <c r="R4" s="14">
        <v>109266</v>
      </c>
      <c r="S4" s="23" t="s">
        <v>33</v>
      </c>
      <c r="T4" s="16" t="s">
        <v>161</v>
      </c>
      <c r="U4" s="16" t="s">
        <v>90</v>
      </c>
      <c r="V4" s="16">
        <v>1009701</v>
      </c>
      <c r="W4" s="16" t="s">
        <v>5632</v>
      </c>
      <c r="X4" s="16"/>
    </row>
    <row r="5" spans="1:34">
      <c r="A5" s="15" t="s">
        <v>1141</v>
      </c>
      <c r="B5" s="15" t="s">
        <v>92</v>
      </c>
      <c r="C5" s="633" t="s">
        <v>10361</v>
      </c>
      <c r="D5" s="15" t="s">
        <v>159</v>
      </c>
      <c r="E5" s="24">
        <v>45292.041666666664</v>
      </c>
      <c r="F5" s="15">
        <v>10.3</v>
      </c>
      <c r="G5" s="677" t="s">
        <v>10360</v>
      </c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0"/>
        <v>161</v>
      </c>
      <c r="Q5" s="17" t="s">
        <v>32</v>
      </c>
      <c r="R5" s="14">
        <v>109255</v>
      </c>
      <c r="S5" s="23" t="s">
        <v>33</v>
      </c>
      <c r="T5" s="16" t="s">
        <v>161</v>
      </c>
      <c r="U5" s="16" t="s">
        <v>90</v>
      </c>
      <c r="V5" s="16">
        <v>1009702</v>
      </c>
      <c r="W5" s="16" t="s">
        <v>5632</v>
      </c>
      <c r="X5" s="16"/>
    </row>
    <row r="6" spans="1:34">
      <c r="A6" s="15" t="s">
        <v>86</v>
      </c>
      <c r="B6" s="15" t="s">
        <v>92</v>
      </c>
      <c r="C6" s="633" t="s">
        <v>10362</v>
      </c>
      <c r="D6" s="15" t="s">
        <v>159</v>
      </c>
      <c r="E6" s="24">
        <v>45292.041666666664</v>
      </c>
      <c r="F6" s="15">
        <v>10.3</v>
      </c>
      <c r="G6" s="37"/>
      <c r="H6" s="15"/>
      <c r="I6" s="15"/>
      <c r="J6" s="15"/>
      <c r="K6" s="35">
        <v>161</v>
      </c>
      <c r="L6" s="15"/>
      <c r="M6" s="15"/>
      <c r="N6" s="15"/>
      <c r="O6" s="15"/>
      <c r="P6" s="14">
        <f t="shared" si="0"/>
        <v>161</v>
      </c>
      <c r="Q6" s="17" t="s">
        <v>32</v>
      </c>
      <c r="R6" s="14">
        <v>109267</v>
      </c>
      <c r="S6" s="23" t="s">
        <v>33</v>
      </c>
      <c r="T6" s="16" t="s">
        <v>161</v>
      </c>
      <c r="U6" s="16" t="s">
        <v>90</v>
      </c>
      <c r="V6" s="16">
        <v>1009703</v>
      </c>
      <c r="W6" s="16" t="s">
        <v>5632</v>
      </c>
      <c r="X6" s="16"/>
    </row>
    <row r="7" spans="1:34">
      <c r="A7" s="15" t="s">
        <v>2561</v>
      </c>
      <c r="B7" s="15" t="s">
        <v>92</v>
      </c>
      <c r="C7" s="633" t="s">
        <v>10363</v>
      </c>
      <c r="D7" s="15" t="s">
        <v>159</v>
      </c>
      <c r="E7" s="24">
        <v>45292.041666666664</v>
      </c>
      <c r="F7" s="15">
        <v>10.3</v>
      </c>
      <c r="G7" s="677" t="s">
        <v>10360</v>
      </c>
      <c r="H7" s="15"/>
      <c r="I7" s="15"/>
      <c r="J7" s="15"/>
      <c r="K7" s="15"/>
      <c r="L7" s="35">
        <v>131</v>
      </c>
      <c r="M7" s="35">
        <v>30</v>
      </c>
      <c r="N7" s="15"/>
      <c r="O7" s="15"/>
      <c r="P7" s="14">
        <f t="shared" si="0"/>
        <v>161</v>
      </c>
      <c r="Q7" s="17" t="s">
        <v>32</v>
      </c>
      <c r="R7" s="14">
        <v>109268</v>
      </c>
      <c r="S7" s="23" t="s">
        <v>33</v>
      </c>
      <c r="T7" s="16" t="s">
        <v>161</v>
      </c>
      <c r="U7" s="16" t="s">
        <v>90</v>
      </c>
      <c r="V7" s="16">
        <v>1009704</v>
      </c>
      <c r="W7" s="16" t="s">
        <v>5632</v>
      </c>
      <c r="X7" s="16"/>
    </row>
    <row r="8" spans="1:34">
      <c r="A8" s="15" t="s">
        <v>105</v>
      </c>
      <c r="B8" s="15" t="s">
        <v>78</v>
      </c>
      <c r="C8" s="633" t="s">
        <v>10364</v>
      </c>
      <c r="D8" s="15" t="s">
        <v>168</v>
      </c>
      <c r="E8" s="24">
        <v>45657.78125</v>
      </c>
      <c r="F8" s="15">
        <v>11.8</v>
      </c>
      <c r="G8" s="677" t="s">
        <v>10360</v>
      </c>
      <c r="H8" s="15"/>
      <c r="I8" s="15"/>
      <c r="J8" s="15"/>
      <c r="K8" s="35">
        <v>81</v>
      </c>
      <c r="L8" s="35">
        <v>80</v>
      </c>
      <c r="M8" s="15"/>
      <c r="N8" s="15"/>
      <c r="O8" s="15"/>
      <c r="P8" s="14">
        <f t="shared" si="0"/>
        <v>161</v>
      </c>
      <c r="Q8" s="17" t="s">
        <v>32</v>
      </c>
      <c r="R8" s="14">
        <v>109269</v>
      </c>
      <c r="S8" s="23" t="s">
        <v>33</v>
      </c>
      <c r="T8" s="16" t="s">
        <v>169</v>
      </c>
      <c r="U8" s="16" t="s">
        <v>90</v>
      </c>
      <c r="V8" s="16">
        <v>1009705</v>
      </c>
      <c r="W8" s="16" t="s">
        <v>10365</v>
      </c>
      <c r="X8" s="16"/>
    </row>
    <row r="9" spans="1:34" ht="25.5">
      <c r="A9" s="15" t="s">
        <v>142</v>
      </c>
      <c r="B9" s="15" t="s">
        <v>72</v>
      </c>
      <c r="C9" s="633" t="s">
        <v>10366</v>
      </c>
      <c r="D9" s="15" t="s">
        <v>71</v>
      </c>
      <c r="E9" s="24">
        <v>45655.711805555555</v>
      </c>
      <c r="F9" s="15">
        <v>14.5</v>
      </c>
      <c r="G9" s="388" t="s">
        <v>10367</v>
      </c>
      <c r="H9" s="15"/>
      <c r="I9" s="15"/>
      <c r="J9" s="15"/>
      <c r="K9" s="35">
        <v>54</v>
      </c>
      <c r="L9" s="35">
        <v>40</v>
      </c>
      <c r="M9" s="15">
        <v>54</v>
      </c>
      <c r="N9" s="15">
        <v>13</v>
      </c>
      <c r="O9" s="15"/>
      <c r="P9" s="14">
        <f t="shared" si="0"/>
        <v>161</v>
      </c>
      <c r="Q9" s="14" t="s">
        <v>30</v>
      </c>
      <c r="R9" s="14">
        <v>109257</v>
      </c>
      <c r="S9" s="14" t="s">
        <v>31</v>
      </c>
      <c r="T9" s="16" t="s">
        <v>169</v>
      </c>
      <c r="U9" s="16"/>
      <c r="V9" s="16">
        <v>1009706</v>
      </c>
      <c r="W9" s="16" t="s">
        <v>10368</v>
      </c>
      <c r="X9" s="16"/>
    </row>
    <row r="10" spans="1:34">
      <c r="A10" s="15"/>
      <c r="B10" s="15"/>
      <c r="C10" s="15"/>
      <c r="D10" s="15"/>
      <c r="E10" s="15"/>
      <c r="F10" s="15"/>
      <c r="G10" s="37"/>
      <c r="H10" s="15"/>
      <c r="I10" s="15"/>
      <c r="J10" s="15"/>
      <c r="K10" s="15"/>
      <c r="L10" s="15"/>
      <c r="M10" s="15"/>
      <c r="N10" s="15"/>
      <c r="O10" s="15"/>
      <c r="P10" s="14">
        <f t="shared" si="0"/>
        <v>0</v>
      </c>
      <c r="Q10" s="14" t="s">
        <v>30</v>
      </c>
      <c r="R10" s="14"/>
      <c r="S10" s="14" t="s">
        <v>31</v>
      </c>
      <c r="T10" s="16"/>
      <c r="U10" s="16"/>
      <c r="V10" s="16"/>
      <c r="W10" s="16"/>
      <c r="X10" s="16"/>
    </row>
    <row r="11" spans="1:34">
      <c r="A11" s="11" t="s">
        <v>19</v>
      </c>
      <c r="B11" s="7"/>
      <c r="C11" s="7"/>
      <c r="D11" s="7"/>
      <c r="E11" s="11"/>
      <c r="F11" s="7"/>
      <c r="G11" s="7"/>
      <c r="H11" s="11">
        <f t="shared" ref="H11:P11" si="1">SUM(H4:H10)</f>
        <v>0</v>
      </c>
      <c r="I11" s="11">
        <f t="shared" si="1"/>
        <v>0</v>
      </c>
      <c r="J11" s="11">
        <f t="shared" si="1"/>
        <v>0</v>
      </c>
      <c r="K11" s="11">
        <f t="shared" si="1"/>
        <v>317</v>
      </c>
      <c r="L11" s="11">
        <f t="shared" si="1"/>
        <v>552</v>
      </c>
      <c r="M11" s="11">
        <f t="shared" si="1"/>
        <v>84</v>
      </c>
      <c r="N11" s="11">
        <f t="shared" si="1"/>
        <v>13</v>
      </c>
      <c r="O11" s="11">
        <f t="shared" si="1"/>
        <v>0</v>
      </c>
      <c r="P11" s="11">
        <f t="shared" si="1"/>
        <v>966</v>
      </c>
      <c r="Q11" s="12"/>
      <c r="R11" s="12"/>
      <c r="S11" s="12"/>
      <c r="T11" s="12"/>
      <c r="U11" s="12"/>
      <c r="V11" s="12"/>
      <c r="W11" s="12"/>
      <c r="X11" s="12"/>
    </row>
    <row r="12" spans="1:34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34" ht="15" customHeight="1">
      <c r="A13" s="166" t="s">
        <v>34</v>
      </c>
      <c r="B13" s="1562"/>
      <c r="C13" s="1562"/>
      <c r="D13" s="1562"/>
      <c r="E13" s="1"/>
      <c r="F13" s="1"/>
      <c r="G13" s="1"/>
      <c r="H13" s="1"/>
      <c r="I13" s="1"/>
      <c r="J13" s="1563"/>
      <c r="K13" s="1563"/>
      <c r="L13" s="156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34">
      <c r="A14" s="166" t="s">
        <v>10369</v>
      </c>
      <c r="B14" s="239" t="s">
        <v>9996</v>
      </c>
      <c r="C14" s="239" t="s">
        <v>37</v>
      </c>
      <c r="D14" s="24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34" ht="15" customHeight="1">
      <c r="A15" s="4" t="s">
        <v>9852</v>
      </c>
      <c r="B15" s="1564" t="s">
        <v>7194</v>
      </c>
      <c r="C15" s="1564"/>
      <c r="D15" s="242"/>
      <c r="E15" s="41" t="s">
        <v>8995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34" ht="15" customHeight="1">
      <c r="A16" s="4" t="s">
        <v>10370</v>
      </c>
      <c r="B16" s="626" t="s">
        <v>7193</v>
      </c>
      <c r="C16" s="4"/>
      <c r="D16" s="242"/>
      <c r="E16" s="41"/>
      <c r="F16" s="1"/>
      <c r="G16" s="1"/>
      <c r="H16" s="1"/>
      <c r="I16" s="1"/>
      <c r="J16" s="1"/>
      <c r="K16" s="437" t="s">
        <v>111</v>
      </c>
      <c r="L16" s="437" t="s">
        <v>65</v>
      </c>
      <c r="M16" s="437" t="s">
        <v>10371</v>
      </c>
      <c r="N16" s="437" t="s">
        <v>64</v>
      </c>
      <c r="O16" s="654">
        <v>45655.513888888891</v>
      </c>
      <c r="P16" s="15">
        <v>14.8</v>
      </c>
      <c r="Q16" s="37"/>
      <c r="R16" s="15"/>
      <c r="S16" s="15"/>
      <c r="T16" s="15"/>
      <c r="U16" s="15">
        <v>81</v>
      </c>
      <c r="V16" s="15">
        <v>80</v>
      </c>
      <c r="W16" s="15"/>
      <c r="X16" s="15"/>
      <c r="Y16" s="15"/>
      <c r="Z16" s="14">
        <f>SUM(R16:Y16)</f>
        <v>161</v>
      </c>
      <c r="AA16" s="14" t="s">
        <v>30</v>
      </c>
      <c r="AB16" s="14"/>
      <c r="AC16" s="23" t="s">
        <v>33</v>
      </c>
      <c r="AD16" s="16" t="s">
        <v>169</v>
      </c>
      <c r="AE16" s="16" t="s">
        <v>90</v>
      </c>
      <c r="AF16" s="16"/>
      <c r="AG16" s="231" t="s">
        <v>10372</v>
      </c>
      <c r="AH16" s="16" t="s">
        <v>10373</v>
      </c>
    </row>
    <row r="17" spans="1:24" ht="15" customHeight="1">
      <c r="A17" s="5" t="s">
        <v>42</v>
      </c>
      <c r="B17" s="1772" t="s">
        <v>10078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 ht="15" customHeight="1">
      <c r="A18" s="5" t="s">
        <v>42</v>
      </c>
      <c r="B18" s="1772"/>
      <c r="C18" s="177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43</v>
      </c>
      <c r="B19" s="1772" t="s">
        <v>10079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15" customHeight="1">
      <c r="A20" s="5" t="s">
        <v>44</v>
      </c>
      <c r="B20" s="1809">
        <v>0.70833333333333337</v>
      </c>
      <c r="C20" s="177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>
      <c r="A21" s="24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 ht="23.25" customHeight="1">
      <c r="A22" s="1559" t="s">
        <v>10374</v>
      </c>
      <c r="B22" s="1559"/>
      <c r="C22" s="1559"/>
      <c r="D22" s="1559"/>
      <c r="E22" s="1559"/>
      <c r="F22" s="1559"/>
      <c r="G22" s="7"/>
      <c r="H22" s="1559" t="s">
        <v>346</v>
      </c>
      <c r="I22" s="1559"/>
      <c r="J22" s="1559"/>
      <c r="K22" s="1559"/>
      <c r="L22" s="1559"/>
      <c r="M22" s="1559"/>
      <c r="N22" s="1559"/>
      <c r="O22" s="1559"/>
      <c r="P22" s="1559"/>
      <c r="Q22" s="1741" t="s">
        <v>2</v>
      </c>
      <c r="R22" s="1742"/>
      <c r="S22" s="1742"/>
      <c r="T22" s="1742"/>
      <c r="U22" s="1742"/>
      <c r="V22" s="1742"/>
      <c r="W22" s="1742"/>
      <c r="X22" s="1742"/>
    </row>
    <row r="23" spans="1:24" ht="26.25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9" t="s">
        <v>14</v>
      </c>
      <c r="L23" s="9" t="s">
        <v>15</v>
      </c>
      <c r="M23" s="9" t="s">
        <v>16</v>
      </c>
      <c r="N23" s="9" t="s">
        <v>17</v>
      </c>
      <c r="O23" s="10" t="s">
        <v>18</v>
      </c>
      <c r="P23" s="8" t="s">
        <v>19</v>
      </c>
      <c r="Q23" s="8" t="s">
        <v>20</v>
      </c>
      <c r="R23" s="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  <c r="X23" s="8" t="s">
        <v>28</v>
      </c>
    </row>
    <row r="24" spans="1:24">
      <c r="A24" s="15" t="s">
        <v>111</v>
      </c>
      <c r="B24" s="15" t="s">
        <v>65</v>
      </c>
      <c r="C24" s="633" t="s">
        <v>10371</v>
      </c>
      <c r="D24" s="15" t="s">
        <v>64</v>
      </c>
      <c r="E24" s="24">
        <v>45655.513888888891</v>
      </c>
      <c r="F24" s="15">
        <v>14.8</v>
      </c>
      <c r="G24" s="37"/>
      <c r="H24" s="15"/>
      <c r="I24" s="15"/>
      <c r="J24" s="15"/>
      <c r="K24" s="35">
        <v>81</v>
      </c>
      <c r="L24" s="35">
        <v>80</v>
      </c>
      <c r="M24" s="15"/>
      <c r="N24" s="15"/>
      <c r="O24" s="15"/>
      <c r="P24" s="14">
        <f t="shared" ref="P24:P29" si="2">SUM(H24:O24)</f>
        <v>161</v>
      </c>
      <c r="Q24" s="14" t="s">
        <v>30</v>
      </c>
      <c r="R24" s="14">
        <v>109262</v>
      </c>
      <c r="S24" s="23" t="s">
        <v>33</v>
      </c>
      <c r="T24" s="16" t="s">
        <v>169</v>
      </c>
      <c r="U24" s="16" t="s">
        <v>90</v>
      </c>
      <c r="V24" s="16">
        <v>1009690</v>
      </c>
      <c r="W24" s="231" t="s">
        <v>10372</v>
      </c>
      <c r="X24" s="16"/>
    </row>
    <row r="25" spans="1:24">
      <c r="A25" s="15" t="s">
        <v>152</v>
      </c>
      <c r="B25" s="15" t="s">
        <v>78</v>
      </c>
      <c r="C25" s="633" t="s">
        <v>10375</v>
      </c>
      <c r="D25" s="35" t="s">
        <v>168</v>
      </c>
      <c r="E25" s="271">
        <v>45657.78125</v>
      </c>
      <c r="F25" s="35">
        <v>11.8</v>
      </c>
      <c r="G25" s="37"/>
      <c r="H25" s="15"/>
      <c r="I25" s="15"/>
      <c r="J25" s="15"/>
      <c r="K25" s="35">
        <v>161</v>
      </c>
      <c r="L25" s="15"/>
      <c r="M25" s="15"/>
      <c r="N25" s="15"/>
      <c r="O25" s="15"/>
      <c r="P25" s="14">
        <f t="shared" si="2"/>
        <v>161</v>
      </c>
      <c r="Q25" s="17" t="s">
        <v>32</v>
      </c>
      <c r="R25" s="14">
        <v>109263</v>
      </c>
      <c r="S25" s="23" t="s">
        <v>33</v>
      </c>
      <c r="T25" s="16" t="s">
        <v>169</v>
      </c>
      <c r="U25" s="16" t="s">
        <v>90</v>
      </c>
      <c r="V25" s="16">
        <v>1009692</v>
      </c>
      <c r="W25" s="16" t="s">
        <v>10365</v>
      </c>
      <c r="X25" s="16"/>
    </row>
    <row r="26" spans="1:24">
      <c r="A26" s="15" t="s">
        <v>114</v>
      </c>
      <c r="B26" s="15" t="s">
        <v>78</v>
      </c>
      <c r="C26" s="633" t="s">
        <v>10376</v>
      </c>
      <c r="D26" s="15" t="s">
        <v>168</v>
      </c>
      <c r="E26" s="24">
        <v>45657.78125</v>
      </c>
      <c r="F26" s="15">
        <v>11.8</v>
      </c>
      <c r="G26" s="37"/>
      <c r="H26" s="15"/>
      <c r="I26" s="15"/>
      <c r="J26" s="15"/>
      <c r="K26" s="35">
        <v>81</v>
      </c>
      <c r="L26" s="35">
        <v>80</v>
      </c>
      <c r="M26" s="15"/>
      <c r="N26" s="15"/>
      <c r="O26" s="15"/>
      <c r="P26" s="14">
        <f t="shared" si="2"/>
        <v>161</v>
      </c>
      <c r="Q26" s="17" t="s">
        <v>32</v>
      </c>
      <c r="R26" s="14">
        <v>109264</v>
      </c>
      <c r="S26" s="23" t="s">
        <v>33</v>
      </c>
      <c r="T26" s="16" t="s">
        <v>169</v>
      </c>
      <c r="U26" s="16" t="s">
        <v>90</v>
      </c>
      <c r="V26" s="16">
        <v>1009693</v>
      </c>
      <c r="W26" s="16" t="s">
        <v>10365</v>
      </c>
      <c r="X26" s="16"/>
    </row>
    <row r="27" spans="1:24">
      <c r="A27" s="15" t="s">
        <v>152</v>
      </c>
      <c r="B27" s="15" t="s">
        <v>78</v>
      </c>
      <c r="C27" s="633" t="s">
        <v>10377</v>
      </c>
      <c r="D27" s="15" t="s">
        <v>168</v>
      </c>
      <c r="E27" s="24">
        <v>45657.78125</v>
      </c>
      <c r="F27" s="15">
        <v>11.8</v>
      </c>
      <c r="G27" s="37"/>
      <c r="H27" s="15"/>
      <c r="I27" s="15"/>
      <c r="J27" s="15"/>
      <c r="K27" s="35">
        <v>161</v>
      </c>
      <c r="L27" s="15"/>
      <c r="M27" s="15"/>
      <c r="N27" s="15"/>
      <c r="O27" s="15"/>
      <c r="P27" s="14">
        <f t="shared" si="2"/>
        <v>161</v>
      </c>
      <c r="Q27" s="17" t="s">
        <v>32</v>
      </c>
      <c r="R27" s="14">
        <v>109265</v>
      </c>
      <c r="S27" s="23" t="s">
        <v>33</v>
      </c>
      <c r="T27" s="16" t="s">
        <v>169</v>
      </c>
      <c r="U27" s="16" t="s">
        <v>90</v>
      </c>
      <c r="V27" s="16">
        <v>1009694</v>
      </c>
      <c r="W27" s="16" t="s">
        <v>10365</v>
      </c>
      <c r="X27" s="16"/>
    </row>
    <row r="28" spans="1:24">
      <c r="A28" s="15" t="s">
        <v>10378</v>
      </c>
      <c r="B28" s="15" t="s">
        <v>62</v>
      </c>
      <c r="C28" s="633" t="s">
        <v>10379</v>
      </c>
      <c r="D28" s="15" t="s">
        <v>61</v>
      </c>
      <c r="E28" s="24">
        <v>45655.767361111109</v>
      </c>
      <c r="F28" s="15">
        <v>13</v>
      </c>
      <c r="G28" s="37"/>
      <c r="H28" s="15"/>
      <c r="I28" s="15"/>
      <c r="J28" s="35">
        <v>54</v>
      </c>
      <c r="K28" s="35">
        <v>81</v>
      </c>
      <c r="L28" s="15"/>
      <c r="M28" s="15"/>
      <c r="N28" s="15"/>
      <c r="O28" s="15"/>
      <c r="P28" s="14">
        <f t="shared" si="2"/>
        <v>135</v>
      </c>
      <c r="Q28" s="14" t="s">
        <v>30</v>
      </c>
      <c r="R28" s="14">
        <v>109256</v>
      </c>
      <c r="S28" s="14" t="s">
        <v>31</v>
      </c>
      <c r="T28" s="16" t="s">
        <v>169</v>
      </c>
      <c r="U28" s="16" t="s">
        <v>90</v>
      </c>
      <c r="V28" s="16">
        <v>1009695</v>
      </c>
      <c r="W28" s="16" t="s">
        <v>10380</v>
      </c>
      <c r="X28" s="16"/>
    </row>
    <row r="29" spans="1:24" ht="25.5">
      <c r="A29" s="15" t="s">
        <v>141</v>
      </c>
      <c r="B29" s="15" t="s">
        <v>69</v>
      </c>
      <c r="C29" s="633" t="s">
        <v>10381</v>
      </c>
      <c r="D29" s="15" t="s">
        <v>68</v>
      </c>
      <c r="E29" s="24">
        <v>45654.795138888891</v>
      </c>
      <c r="F29" s="15">
        <v>14.5</v>
      </c>
      <c r="G29" s="388" t="s">
        <v>10367</v>
      </c>
      <c r="H29" s="15"/>
      <c r="I29" s="15"/>
      <c r="J29" s="15"/>
      <c r="K29" s="35">
        <v>54</v>
      </c>
      <c r="L29" s="35">
        <v>54</v>
      </c>
      <c r="M29" s="35">
        <v>53</v>
      </c>
      <c r="N29" s="15"/>
      <c r="O29" s="15"/>
      <c r="P29" s="14">
        <f t="shared" si="2"/>
        <v>161</v>
      </c>
      <c r="Q29" s="14" t="s">
        <v>30</v>
      </c>
      <c r="R29" s="14">
        <v>109259</v>
      </c>
      <c r="S29" s="14" t="s">
        <v>31</v>
      </c>
      <c r="T29" s="16" t="s">
        <v>169</v>
      </c>
      <c r="U29" s="16" t="s">
        <v>660</v>
      </c>
      <c r="V29" s="16">
        <v>1009696</v>
      </c>
      <c r="W29" s="16" t="s">
        <v>10382</v>
      </c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SUM(H24:H29)</f>
        <v>0</v>
      </c>
      <c r="I30" s="11">
        <f t="shared" si="3"/>
        <v>0</v>
      </c>
      <c r="J30" s="11">
        <f t="shared" si="3"/>
        <v>54</v>
      </c>
      <c r="K30" s="11">
        <f t="shared" si="3"/>
        <v>619</v>
      </c>
      <c r="L30" s="11">
        <f t="shared" si="3"/>
        <v>214</v>
      </c>
      <c r="M30" s="11">
        <f t="shared" si="3"/>
        <v>53</v>
      </c>
      <c r="N30" s="11">
        <f t="shared" si="3"/>
        <v>0</v>
      </c>
      <c r="O30" s="11">
        <f t="shared" si="3"/>
        <v>0</v>
      </c>
      <c r="P30" s="11">
        <f t="shared" si="3"/>
        <v>940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166" t="s">
        <v>35</v>
      </c>
      <c r="B33" s="239" t="s">
        <v>9996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customHeight="1">
      <c r="A34" s="4"/>
      <c r="B34" s="1564"/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customHeight="1">
      <c r="A35" s="5" t="s">
        <v>42</v>
      </c>
      <c r="B35" s="1772" t="s">
        <v>3097</v>
      </c>
      <c r="C35" s="1772"/>
      <c r="D35" s="1"/>
      <c r="E35" s="1"/>
    </row>
    <row r="36" spans="1:23" ht="15" customHeight="1">
      <c r="A36" s="5" t="s">
        <v>42</v>
      </c>
      <c r="B36" s="1772"/>
      <c r="C36" s="1772"/>
    </row>
    <row r="37" spans="1:23">
      <c r="A37" s="5" t="s">
        <v>43</v>
      </c>
      <c r="B37" s="1772" t="s">
        <v>10383</v>
      </c>
      <c r="C37" s="1772"/>
      <c r="D37" s="1"/>
      <c r="E37" s="1"/>
    </row>
    <row r="38" spans="1:23" ht="15" customHeight="1">
      <c r="A38" s="5" t="s">
        <v>44</v>
      </c>
      <c r="B38" s="1809">
        <v>0.5</v>
      </c>
      <c r="C38" s="1772"/>
      <c r="D38" s="1"/>
      <c r="E38" s="1"/>
    </row>
  </sheetData>
  <mergeCells count="20">
    <mergeCell ref="B37:C37"/>
    <mergeCell ref="B38:C38"/>
    <mergeCell ref="Q22:X22"/>
    <mergeCell ref="B32:D32"/>
    <mergeCell ref="J32:L32"/>
    <mergeCell ref="B34:C34"/>
    <mergeCell ref="B35:C35"/>
    <mergeCell ref="B36:C36"/>
    <mergeCell ref="H22:P22"/>
    <mergeCell ref="B17:C17"/>
    <mergeCell ref="B18:C18"/>
    <mergeCell ref="B19:C19"/>
    <mergeCell ref="B20:C20"/>
    <mergeCell ref="A22:F22"/>
    <mergeCell ref="B15:C15"/>
    <mergeCell ref="A2:F2"/>
    <mergeCell ref="H2:P2"/>
    <mergeCell ref="Q2:X2"/>
    <mergeCell ref="B13:D13"/>
    <mergeCell ref="J13:L13"/>
  </mergeCells>
  <pageMargins left="0.7" right="0.7" top="0.75" bottom="0.75" header="0.3" footer="0.3"/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4BE01-61EC-4F38-943C-676E3B782283}">
  <sheetPr>
    <tabColor rgb="FF0070C0"/>
  </sheetPr>
  <dimension ref="A1:X56"/>
  <sheetViews>
    <sheetView workbookViewId="0">
      <selection activeCell="B48" sqref="B48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8.71093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20" customWidth="1"/>
  </cols>
  <sheetData>
    <row r="1" spans="1:24" ht="23.25">
      <c r="A1" s="1559" t="s">
        <v>194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9675</v>
      </c>
      <c r="B3" s="15" t="s">
        <v>92</v>
      </c>
      <c r="C3" s="35" t="s">
        <v>10384</v>
      </c>
      <c r="D3" s="15" t="s">
        <v>10385</v>
      </c>
      <c r="E3" s="24">
        <v>45653.052083333336</v>
      </c>
      <c r="F3" s="15">
        <v>11.3</v>
      </c>
      <c r="G3" s="37"/>
      <c r="H3" s="15"/>
      <c r="I3" s="15"/>
      <c r="J3" s="15"/>
      <c r="K3" s="35">
        <v>135</v>
      </c>
      <c r="L3" s="35">
        <v>27</v>
      </c>
      <c r="M3" s="15"/>
      <c r="N3" s="15"/>
      <c r="O3" s="15"/>
      <c r="P3" s="14">
        <f t="shared" ref="P3:P8" si="0">SUM(H3:O3)</f>
        <v>162</v>
      </c>
      <c r="Q3" s="17" t="s">
        <v>32</v>
      </c>
      <c r="R3" s="14">
        <v>109234</v>
      </c>
      <c r="S3" s="23" t="s">
        <v>33</v>
      </c>
      <c r="T3" s="232" t="s">
        <v>169</v>
      </c>
      <c r="U3" s="16" t="s">
        <v>90</v>
      </c>
      <c r="V3" s="16">
        <v>1009665</v>
      </c>
      <c r="W3" s="16" t="s">
        <v>10386</v>
      </c>
      <c r="X3" s="16"/>
    </row>
    <row r="4" spans="1:24">
      <c r="A4" s="15" t="s">
        <v>1141</v>
      </c>
      <c r="B4" s="15" t="s">
        <v>92</v>
      </c>
      <c r="C4" s="35" t="s">
        <v>10387</v>
      </c>
      <c r="D4" s="15" t="s">
        <v>10385</v>
      </c>
      <c r="E4" s="24">
        <v>45653.052083333336</v>
      </c>
      <c r="F4" s="15">
        <v>11.3</v>
      </c>
      <c r="G4" s="37"/>
      <c r="H4" s="15"/>
      <c r="I4" s="15"/>
      <c r="J4" s="15"/>
      <c r="K4" s="272">
        <v>81</v>
      </c>
      <c r="L4" s="35">
        <v>80</v>
      </c>
      <c r="M4" s="15"/>
      <c r="N4" s="15"/>
      <c r="O4" s="15"/>
      <c r="P4" s="14">
        <f t="shared" si="0"/>
        <v>161</v>
      </c>
      <c r="Q4" s="17" t="s">
        <v>32</v>
      </c>
      <c r="R4" s="14">
        <v>109216</v>
      </c>
      <c r="S4" s="23" t="s">
        <v>33</v>
      </c>
      <c r="T4" s="232" t="s">
        <v>169</v>
      </c>
      <c r="U4" s="16" t="s">
        <v>90</v>
      </c>
      <c r="V4" s="16">
        <v>1009666</v>
      </c>
      <c r="W4" s="16" t="s">
        <v>10386</v>
      </c>
      <c r="X4" s="16"/>
    </row>
    <row r="5" spans="1:24">
      <c r="A5" s="15" t="s">
        <v>86</v>
      </c>
      <c r="B5" s="15" t="s">
        <v>92</v>
      </c>
      <c r="C5" s="35" t="s">
        <v>10388</v>
      </c>
      <c r="D5" s="15" t="s">
        <v>159</v>
      </c>
      <c r="E5" s="24">
        <v>45655.041666666664</v>
      </c>
      <c r="F5" s="15">
        <v>10.3</v>
      </c>
      <c r="G5" s="37"/>
      <c r="H5" s="15"/>
      <c r="I5" s="15"/>
      <c r="J5" s="15"/>
      <c r="K5" s="15">
        <v>81</v>
      </c>
      <c r="L5" s="35">
        <v>80</v>
      </c>
      <c r="M5" s="15"/>
      <c r="N5" s="15"/>
      <c r="O5" s="15"/>
      <c r="P5" s="14">
        <f t="shared" si="0"/>
        <v>161</v>
      </c>
      <c r="Q5" s="17" t="s">
        <v>32</v>
      </c>
      <c r="R5" s="14">
        <v>109235</v>
      </c>
      <c r="S5" s="23" t="s">
        <v>33</v>
      </c>
      <c r="T5" s="253" t="s">
        <v>161</v>
      </c>
      <c r="U5" s="16" t="s">
        <v>90</v>
      </c>
      <c r="V5" s="16">
        <v>1009667</v>
      </c>
      <c r="W5" s="16" t="s">
        <v>10389</v>
      </c>
      <c r="X5" s="16"/>
    </row>
    <row r="6" spans="1:24">
      <c r="A6" s="15" t="s">
        <v>119</v>
      </c>
      <c r="B6" s="15" t="s">
        <v>92</v>
      </c>
      <c r="C6" s="35" t="s">
        <v>10390</v>
      </c>
      <c r="D6" s="15" t="s">
        <v>159</v>
      </c>
      <c r="E6" s="24">
        <v>45655.041666666664</v>
      </c>
      <c r="F6" s="15">
        <v>10.3</v>
      </c>
      <c r="G6" s="37"/>
      <c r="H6" s="15"/>
      <c r="I6" s="15"/>
      <c r="J6" s="15"/>
      <c r="K6" s="15">
        <v>81</v>
      </c>
      <c r="L6" s="35">
        <v>80</v>
      </c>
      <c r="M6" s="15"/>
      <c r="N6" s="15"/>
      <c r="O6" s="15"/>
      <c r="P6" s="14">
        <f t="shared" si="0"/>
        <v>161</v>
      </c>
      <c r="Q6" s="17" t="s">
        <v>32</v>
      </c>
      <c r="R6" s="14">
        <v>109236</v>
      </c>
      <c r="S6" s="23" t="s">
        <v>33</v>
      </c>
      <c r="T6" s="253" t="s">
        <v>161</v>
      </c>
      <c r="U6" s="16" t="s">
        <v>90</v>
      </c>
      <c r="V6" s="16">
        <v>1009669</v>
      </c>
      <c r="W6" s="16" t="s">
        <v>10389</v>
      </c>
      <c r="X6" s="16"/>
    </row>
    <row r="7" spans="1:24">
      <c r="A7" s="15" t="s">
        <v>4228</v>
      </c>
      <c r="B7" s="15" t="s">
        <v>92</v>
      </c>
      <c r="C7" s="35" t="s">
        <v>10391</v>
      </c>
      <c r="D7" s="15" t="s">
        <v>159</v>
      </c>
      <c r="E7" s="24">
        <v>45655.041666666664</v>
      </c>
      <c r="F7" s="15">
        <v>10.3</v>
      </c>
      <c r="G7" s="37"/>
      <c r="H7" s="15"/>
      <c r="I7" s="15"/>
      <c r="J7" s="15"/>
      <c r="K7" s="15">
        <v>81</v>
      </c>
      <c r="L7" s="35">
        <v>80</v>
      </c>
      <c r="M7" s="15"/>
      <c r="N7" s="15"/>
      <c r="O7" s="15"/>
      <c r="P7" s="14">
        <f t="shared" si="0"/>
        <v>161</v>
      </c>
      <c r="Q7" s="17" t="s">
        <v>32</v>
      </c>
      <c r="R7" s="14">
        <v>109237</v>
      </c>
      <c r="S7" s="23" t="s">
        <v>33</v>
      </c>
      <c r="T7" s="253" t="s">
        <v>161</v>
      </c>
      <c r="U7" s="16" t="s">
        <v>90</v>
      </c>
      <c r="V7" s="16">
        <v>1009668</v>
      </c>
      <c r="W7" s="16" t="s">
        <v>10389</v>
      </c>
      <c r="X7" s="16"/>
    </row>
    <row r="8" spans="1:24">
      <c r="A8" s="15" t="s">
        <v>3040</v>
      </c>
      <c r="B8" s="15" t="s">
        <v>4015</v>
      </c>
      <c r="C8" s="35" t="s">
        <v>10392</v>
      </c>
      <c r="D8" s="15"/>
      <c r="E8" s="15"/>
      <c r="F8" s="15"/>
      <c r="G8" s="37"/>
      <c r="H8" s="15"/>
      <c r="I8" s="15"/>
      <c r="J8" s="15"/>
      <c r="K8" s="272">
        <v>107</v>
      </c>
      <c r="L8" s="15"/>
      <c r="M8" s="15"/>
      <c r="N8" s="15"/>
      <c r="O8" s="15"/>
      <c r="P8" s="14">
        <f t="shared" si="0"/>
        <v>107</v>
      </c>
      <c r="Q8" s="14" t="s">
        <v>30</v>
      </c>
      <c r="R8" s="14">
        <v>109215</v>
      </c>
      <c r="S8" s="14" t="s">
        <v>4037</v>
      </c>
      <c r="T8" s="232" t="s">
        <v>169</v>
      </c>
      <c r="U8" s="16"/>
      <c r="V8" s="16">
        <v>1009664</v>
      </c>
      <c r="W8" s="16" t="s">
        <v>10393</v>
      </c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566</v>
      </c>
      <c r="L9" s="11">
        <f t="shared" si="1"/>
        <v>347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913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10369</v>
      </c>
      <c r="B12" s="239" t="s">
        <v>9996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169</v>
      </c>
      <c r="B13" s="1564" t="s">
        <v>7194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697" t="s">
        <v>161</v>
      </c>
      <c r="B14" s="698" t="s">
        <v>7193</v>
      </c>
      <c r="C14" s="698"/>
      <c r="D14" s="242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957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 t="s">
        <v>10394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809">
        <v>0.70833333333333337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205</v>
      </c>
      <c r="B20" s="1559"/>
      <c r="C20" s="1559"/>
      <c r="D20" s="1559"/>
      <c r="E20" s="1559"/>
      <c r="F20" s="1559"/>
      <c r="G20" s="7"/>
      <c r="H20" s="1559" t="s">
        <v>6284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2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114</v>
      </c>
      <c r="B22" s="676" t="s">
        <v>78</v>
      </c>
      <c r="C22" s="35" t="s">
        <v>10395</v>
      </c>
      <c r="D22" s="15" t="s">
        <v>99</v>
      </c>
      <c r="E22" s="24">
        <v>45653.315972222219</v>
      </c>
      <c r="F22" s="15">
        <v>10.8</v>
      </c>
      <c r="G22" s="37"/>
      <c r="H22" s="15"/>
      <c r="I22" s="15"/>
      <c r="J22" s="15"/>
      <c r="K22" s="35">
        <v>66</v>
      </c>
      <c r="L22" s="35">
        <v>80</v>
      </c>
      <c r="M22" s="272">
        <v>15</v>
      </c>
      <c r="N22" s="15"/>
      <c r="O22" s="15"/>
      <c r="P22" s="14">
        <f t="shared" ref="P22:P27" si="2">SUM(H22:O22)</f>
        <v>161</v>
      </c>
      <c r="Q22" s="17" t="s">
        <v>32</v>
      </c>
      <c r="R22" s="14">
        <v>109238</v>
      </c>
      <c r="S22" s="23" t="s">
        <v>33</v>
      </c>
      <c r="T22" s="16" t="s">
        <v>100</v>
      </c>
      <c r="U22" s="16" t="s">
        <v>90</v>
      </c>
      <c r="V22" s="16">
        <v>1009670</v>
      </c>
      <c r="W22" s="16" t="s">
        <v>10396</v>
      </c>
      <c r="X22" s="16"/>
    </row>
    <row r="23" spans="1:24">
      <c r="A23" s="15" t="s">
        <v>105</v>
      </c>
      <c r="B23" s="676" t="s">
        <v>78</v>
      </c>
      <c r="C23" s="35" t="s">
        <v>10397</v>
      </c>
      <c r="D23" s="15" t="s">
        <v>99</v>
      </c>
      <c r="E23" s="24">
        <v>45623.315972222219</v>
      </c>
      <c r="F23" s="15">
        <v>10.8</v>
      </c>
      <c r="G23" s="37"/>
      <c r="H23" s="15"/>
      <c r="I23" s="15"/>
      <c r="J23" s="15"/>
      <c r="K23" s="15">
        <v>81</v>
      </c>
      <c r="L23" s="272">
        <v>80</v>
      </c>
      <c r="M23" s="15"/>
      <c r="N23" s="15"/>
      <c r="O23" s="15"/>
      <c r="P23" s="14">
        <f t="shared" si="2"/>
        <v>161</v>
      </c>
      <c r="Q23" s="17" t="s">
        <v>32</v>
      </c>
      <c r="R23" s="14">
        <v>109239</v>
      </c>
      <c r="S23" s="23" t="s">
        <v>33</v>
      </c>
      <c r="T23" s="16" t="s">
        <v>100</v>
      </c>
      <c r="U23" s="16" t="s">
        <v>90</v>
      </c>
      <c r="V23" s="16">
        <v>1009671</v>
      </c>
      <c r="W23" s="16" t="s">
        <v>10396</v>
      </c>
      <c r="X23" s="16"/>
    </row>
    <row r="24" spans="1:24">
      <c r="A24" s="15" t="s">
        <v>105</v>
      </c>
      <c r="B24" s="676" t="s">
        <v>78</v>
      </c>
      <c r="C24" s="35" t="s">
        <v>10398</v>
      </c>
      <c r="D24" s="15" t="s">
        <v>99</v>
      </c>
      <c r="E24" s="24">
        <v>45653.315972222219</v>
      </c>
      <c r="F24" s="15">
        <v>10.8</v>
      </c>
      <c r="G24" s="37"/>
      <c r="H24" s="15"/>
      <c r="I24" s="15"/>
      <c r="J24" s="15"/>
      <c r="K24" s="15">
        <v>81</v>
      </c>
      <c r="L24" s="15">
        <v>80</v>
      </c>
      <c r="M24" s="15"/>
      <c r="N24" s="15"/>
      <c r="O24" s="15"/>
      <c r="P24" s="14">
        <f t="shared" si="2"/>
        <v>161</v>
      </c>
      <c r="Q24" s="17" t="s">
        <v>32</v>
      </c>
      <c r="R24" s="14">
        <v>109240</v>
      </c>
      <c r="S24" s="23" t="s">
        <v>33</v>
      </c>
      <c r="T24" s="16" t="s">
        <v>100</v>
      </c>
      <c r="U24" s="16" t="s">
        <v>90</v>
      </c>
      <c r="V24" s="16">
        <v>1009672</v>
      </c>
      <c r="W24" s="16" t="s">
        <v>10396</v>
      </c>
      <c r="X24" s="16"/>
    </row>
    <row r="25" spans="1:24">
      <c r="A25" s="15" t="s">
        <v>86</v>
      </c>
      <c r="B25" s="676" t="s">
        <v>78</v>
      </c>
      <c r="C25" s="35" t="s">
        <v>10399</v>
      </c>
      <c r="D25" s="15" t="s">
        <v>99</v>
      </c>
      <c r="E25" s="24">
        <v>45653.315972222219</v>
      </c>
      <c r="F25" s="15">
        <v>10.8</v>
      </c>
      <c r="G25" s="37"/>
      <c r="H25" s="15"/>
      <c r="I25" s="15"/>
      <c r="J25" s="15"/>
      <c r="K25" s="15">
        <v>81</v>
      </c>
      <c r="L25" s="15">
        <v>80</v>
      </c>
      <c r="M25" s="15"/>
      <c r="N25" s="15"/>
      <c r="O25" s="15"/>
      <c r="P25" s="14">
        <f t="shared" si="2"/>
        <v>161</v>
      </c>
      <c r="Q25" s="17" t="s">
        <v>32</v>
      </c>
      <c r="R25" s="14">
        <v>109241</v>
      </c>
      <c r="S25" s="23" t="s">
        <v>33</v>
      </c>
      <c r="T25" s="16" t="s">
        <v>100</v>
      </c>
      <c r="U25" s="16" t="s">
        <v>90</v>
      </c>
      <c r="V25" s="16">
        <v>1009673</v>
      </c>
      <c r="W25" s="16" t="s">
        <v>10396</v>
      </c>
      <c r="X25" s="16"/>
    </row>
    <row r="26" spans="1:24">
      <c r="A26" s="15" t="s">
        <v>648</v>
      </c>
      <c r="B26" s="676" t="s">
        <v>78</v>
      </c>
      <c r="C26" s="35" t="s">
        <v>10400</v>
      </c>
      <c r="D26" s="15" t="s">
        <v>99</v>
      </c>
      <c r="E26" s="24">
        <v>45653.315972222219</v>
      </c>
      <c r="F26" s="15">
        <v>10.8</v>
      </c>
      <c r="G26" s="37"/>
      <c r="H26" s="15"/>
      <c r="I26" s="15"/>
      <c r="J26" s="15"/>
      <c r="K26" s="15">
        <v>81</v>
      </c>
      <c r="L26" s="15">
        <v>80</v>
      </c>
      <c r="M26" s="15"/>
      <c r="N26" s="15"/>
      <c r="O26" s="15"/>
      <c r="P26" s="14">
        <f t="shared" si="2"/>
        <v>161</v>
      </c>
      <c r="Q26" s="17" t="s">
        <v>32</v>
      </c>
      <c r="R26" s="14">
        <v>109219</v>
      </c>
      <c r="S26" s="23" t="s">
        <v>33</v>
      </c>
      <c r="T26" s="16" t="s">
        <v>100</v>
      </c>
      <c r="U26" s="16" t="s">
        <v>90</v>
      </c>
      <c r="V26" s="16">
        <v>1009674</v>
      </c>
      <c r="W26" s="16" t="s">
        <v>10396</v>
      </c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/>
      <c r="Q28" s="14"/>
      <c r="R28" s="14"/>
      <c r="S28" s="14"/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0</v>
      </c>
      <c r="K29" s="11">
        <f t="shared" si="3"/>
        <v>390</v>
      </c>
      <c r="L29" s="11">
        <f t="shared" si="3"/>
        <v>400</v>
      </c>
      <c r="M29" s="11">
        <f t="shared" si="3"/>
        <v>15</v>
      </c>
      <c r="N29" s="11">
        <f t="shared" si="3"/>
        <v>0</v>
      </c>
      <c r="O29" s="11">
        <f t="shared" si="3"/>
        <v>0</v>
      </c>
      <c r="P29" s="11">
        <f t="shared" si="3"/>
        <v>805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166" t="s">
        <v>35</v>
      </c>
      <c r="B32" s="239" t="s">
        <v>9996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100</v>
      </c>
      <c r="B33" s="1564" t="s">
        <v>1693</v>
      </c>
      <c r="C33" s="1564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 t="s">
        <v>500</v>
      </c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772" t="s">
        <v>10401</v>
      </c>
      <c r="C36" s="1772"/>
      <c r="D36" s="1"/>
      <c r="E36" s="1"/>
    </row>
    <row r="37" spans="1:24">
      <c r="A37" s="5" t="s">
        <v>44</v>
      </c>
      <c r="B37" s="1809">
        <v>0.70833333333333337</v>
      </c>
      <c r="C37" s="1772"/>
      <c r="D37" s="1"/>
      <c r="E37" s="1"/>
    </row>
    <row r="39" spans="1:24" ht="23.25" customHeight="1">
      <c r="A39" s="1559" t="s">
        <v>155</v>
      </c>
      <c r="B39" s="1559"/>
      <c r="C39" s="1559"/>
      <c r="D39" s="1559"/>
      <c r="E39" s="1559"/>
      <c r="F39" s="1559"/>
      <c r="G39" s="7"/>
      <c r="H39" s="1559" t="s">
        <v>6284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2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15" t="s">
        <v>10402</v>
      </c>
      <c r="B41" s="15" t="s">
        <v>57</v>
      </c>
      <c r="C41" s="35" t="s">
        <v>10403</v>
      </c>
      <c r="D41" s="15" t="s">
        <v>4443</v>
      </c>
      <c r="E41" s="24">
        <v>45651.552083333336</v>
      </c>
      <c r="F41" s="15">
        <v>10.8</v>
      </c>
      <c r="G41" s="37"/>
      <c r="H41" s="15"/>
      <c r="I41" s="15"/>
      <c r="J41" s="35">
        <v>4</v>
      </c>
      <c r="K41" s="15">
        <v>104</v>
      </c>
      <c r="L41" s="15"/>
      <c r="M41" s="15"/>
      <c r="N41" s="15"/>
      <c r="O41" s="15"/>
      <c r="P41" s="14">
        <f t="shared" ref="P41:P47" si="4">SUM(H41:O41)</f>
        <v>108</v>
      </c>
      <c r="Q41" s="14" t="s">
        <v>30</v>
      </c>
      <c r="R41" s="14">
        <v>109212</v>
      </c>
      <c r="S41" s="14" t="s">
        <v>31</v>
      </c>
      <c r="T41" s="16" t="s">
        <v>169</v>
      </c>
      <c r="U41" s="16" t="s">
        <v>90</v>
      </c>
      <c r="V41" s="16">
        <v>1009676</v>
      </c>
      <c r="W41" s="16" t="s">
        <v>10404</v>
      </c>
      <c r="X41" s="16"/>
    </row>
    <row r="42" spans="1:24">
      <c r="A42" s="15" t="s">
        <v>150</v>
      </c>
      <c r="B42" s="15" t="s">
        <v>57</v>
      </c>
      <c r="C42" s="35" t="s">
        <v>10405</v>
      </c>
      <c r="D42" s="15" t="s">
        <v>56</v>
      </c>
      <c r="E42" s="24">
        <v>45652.253472222219</v>
      </c>
      <c r="F42" s="15">
        <v>10.8</v>
      </c>
      <c r="G42" s="37"/>
      <c r="H42" s="15"/>
      <c r="I42" s="15"/>
      <c r="J42" s="35">
        <v>53</v>
      </c>
      <c r="K42" s="15">
        <v>214</v>
      </c>
      <c r="L42" s="15"/>
      <c r="M42" s="15"/>
      <c r="N42" s="15"/>
      <c r="O42" s="15"/>
      <c r="P42" s="14">
        <f t="shared" si="4"/>
        <v>267</v>
      </c>
      <c r="Q42" s="14" t="s">
        <v>30</v>
      </c>
      <c r="R42" s="14">
        <v>109213</v>
      </c>
      <c r="S42" s="14" t="s">
        <v>31</v>
      </c>
      <c r="T42" s="16" t="s">
        <v>169</v>
      </c>
      <c r="U42" s="16" t="s">
        <v>90</v>
      </c>
      <c r="V42" s="16">
        <v>1009677</v>
      </c>
      <c r="W42" s="16" t="s">
        <v>10406</v>
      </c>
      <c r="X42" s="16"/>
    </row>
    <row r="43" spans="1:24">
      <c r="A43" s="15" t="s">
        <v>122</v>
      </c>
      <c r="B43" s="15" t="s">
        <v>62</v>
      </c>
      <c r="C43" s="35" t="s">
        <v>10407</v>
      </c>
      <c r="D43" s="15" t="s">
        <v>61</v>
      </c>
      <c r="E43" s="24">
        <v>45651.767361111109</v>
      </c>
      <c r="F43" s="15">
        <v>13</v>
      </c>
      <c r="G43" s="37"/>
      <c r="H43" s="15"/>
      <c r="I43" s="15"/>
      <c r="J43" s="15"/>
      <c r="K43" s="15">
        <v>135</v>
      </c>
      <c r="L43" s="15"/>
      <c r="M43" s="15"/>
      <c r="N43" s="15"/>
      <c r="O43" s="15"/>
      <c r="P43" s="14">
        <f t="shared" si="4"/>
        <v>135</v>
      </c>
      <c r="Q43" s="14" t="s">
        <v>30</v>
      </c>
      <c r="R43" s="14">
        <v>109214</v>
      </c>
      <c r="S43" s="14" t="s">
        <v>31</v>
      </c>
      <c r="T43" s="16" t="s">
        <v>169</v>
      </c>
      <c r="U43" s="16" t="s">
        <v>90</v>
      </c>
      <c r="V43" s="16">
        <v>1009678</v>
      </c>
      <c r="W43" s="16" t="s">
        <v>10404</v>
      </c>
      <c r="X43" s="16"/>
    </row>
    <row r="44" spans="1:24">
      <c r="A44" s="15" t="s">
        <v>119</v>
      </c>
      <c r="B44" s="676" t="s">
        <v>78</v>
      </c>
      <c r="C44" s="35" t="s">
        <v>10408</v>
      </c>
      <c r="D44" s="15" t="s">
        <v>10409</v>
      </c>
      <c r="E44" s="24">
        <v>45654.03125</v>
      </c>
      <c r="F44" s="15">
        <v>11.3</v>
      </c>
      <c r="G44" s="37"/>
      <c r="H44" s="15"/>
      <c r="I44" s="15"/>
      <c r="J44" s="15"/>
      <c r="K44" s="15">
        <v>161</v>
      </c>
      <c r="L44" s="15"/>
      <c r="M44" s="15"/>
      <c r="N44" s="15"/>
      <c r="O44" s="15"/>
      <c r="P44" s="14">
        <f t="shared" si="4"/>
        <v>161</v>
      </c>
      <c r="Q44" s="17" t="s">
        <v>32</v>
      </c>
      <c r="R44" s="14">
        <v>109242</v>
      </c>
      <c r="S44" s="23" t="s">
        <v>33</v>
      </c>
      <c r="T44" s="16" t="s">
        <v>169</v>
      </c>
      <c r="U44" s="16" t="s">
        <v>90</v>
      </c>
      <c r="V44" s="16">
        <v>1009679</v>
      </c>
      <c r="W44" s="16" t="s">
        <v>10410</v>
      </c>
      <c r="X44" s="16"/>
    </row>
    <row r="45" spans="1:24">
      <c r="A45" s="15" t="s">
        <v>2561</v>
      </c>
      <c r="B45" s="676" t="s">
        <v>78</v>
      </c>
      <c r="C45" s="35" t="s">
        <v>10411</v>
      </c>
      <c r="D45" s="15" t="s">
        <v>10409</v>
      </c>
      <c r="E45" s="24">
        <v>45654.03125</v>
      </c>
      <c r="F45" s="15">
        <v>11.3</v>
      </c>
      <c r="G45" s="37"/>
      <c r="H45" s="15"/>
      <c r="I45" s="15"/>
      <c r="J45" s="15"/>
      <c r="K45" s="15">
        <v>81</v>
      </c>
      <c r="L45" s="15">
        <v>80</v>
      </c>
      <c r="M45" s="15"/>
      <c r="N45" s="15"/>
      <c r="O45" s="15"/>
      <c r="P45" s="14">
        <f t="shared" si="4"/>
        <v>161</v>
      </c>
      <c r="Q45" s="17" t="s">
        <v>32</v>
      </c>
      <c r="R45" s="14">
        <v>109243</v>
      </c>
      <c r="S45" s="23" t="s">
        <v>33</v>
      </c>
      <c r="T45" s="16" t="s">
        <v>169</v>
      </c>
      <c r="U45" s="16" t="s">
        <v>90</v>
      </c>
      <c r="V45" s="16">
        <v>1009680</v>
      </c>
      <c r="W45" s="16" t="s">
        <v>10410</v>
      </c>
      <c r="X45" s="16"/>
    </row>
    <row r="46" spans="1:24">
      <c r="A46" s="15"/>
      <c r="B46" s="15"/>
      <c r="C46" s="15"/>
      <c r="D46" s="15"/>
      <c r="E46" s="15"/>
      <c r="F46" s="15"/>
      <c r="G46" s="37"/>
      <c r="H46" s="15"/>
      <c r="I46" s="15"/>
      <c r="J46" s="15"/>
      <c r="K46" s="15"/>
      <c r="L46" s="15"/>
      <c r="M46" s="15"/>
      <c r="N46" s="15"/>
      <c r="O46" s="15"/>
      <c r="P46" s="14">
        <f t="shared" si="4"/>
        <v>0</v>
      </c>
      <c r="Q46" s="14" t="s">
        <v>30</v>
      </c>
      <c r="R46" s="14"/>
      <c r="S46" s="14" t="s">
        <v>31</v>
      </c>
      <c r="T46" s="16"/>
      <c r="U46" s="16"/>
      <c r="V46" s="16"/>
      <c r="W46" s="16"/>
      <c r="X46" s="16"/>
    </row>
    <row r="47" spans="1:24">
      <c r="A47" s="15"/>
      <c r="B47" s="15"/>
      <c r="C47" s="15"/>
      <c r="D47" s="15"/>
      <c r="E47" s="15"/>
      <c r="F47" s="15"/>
      <c r="G47" s="37"/>
      <c r="H47" s="15"/>
      <c r="I47" s="15"/>
      <c r="J47" s="15"/>
      <c r="K47" s="15"/>
      <c r="L47" s="15"/>
      <c r="M47" s="15"/>
      <c r="N47" s="15"/>
      <c r="O47" s="15"/>
      <c r="P47" s="14">
        <f t="shared" si="4"/>
        <v>0</v>
      </c>
      <c r="Q47" s="14" t="s">
        <v>30</v>
      </c>
      <c r="R47" s="14"/>
      <c r="S47" s="14" t="s">
        <v>31</v>
      </c>
      <c r="T47" s="16"/>
      <c r="U47" s="16"/>
      <c r="V47" s="16"/>
      <c r="W47" s="16"/>
      <c r="X47" s="16"/>
    </row>
    <row r="48" spans="1:24">
      <c r="A48" s="11" t="s">
        <v>19</v>
      </c>
      <c r="B48" s="7"/>
      <c r="C48" s="7"/>
      <c r="D48" s="7"/>
      <c r="E48" s="11"/>
      <c r="F48" s="7"/>
      <c r="G48" s="7"/>
      <c r="H48" s="11">
        <f t="shared" ref="H48:P48" si="5">SUM(H41:H47)</f>
        <v>0</v>
      </c>
      <c r="I48" s="11">
        <f t="shared" si="5"/>
        <v>0</v>
      </c>
      <c r="J48" s="11">
        <f t="shared" si="5"/>
        <v>57</v>
      </c>
      <c r="K48" s="11">
        <f t="shared" si="5"/>
        <v>695</v>
      </c>
      <c r="L48" s="11">
        <f t="shared" si="5"/>
        <v>80</v>
      </c>
      <c r="M48" s="11">
        <f t="shared" si="5"/>
        <v>0</v>
      </c>
      <c r="N48" s="11">
        <f t="shared" si="5"/>
        <v>0</v>
      </c>
      <c r="O48" s="11">
        <f t="shared" si="5"/>
        <v>0</v>
      </c>
      <c r="P48" s="11">
        <f t="shared" si="5"/>
        <v>832</v>
      </c>
      <c r="Q48" s="12"/>
      <c r="R48" s="12"/>
      <c r="S48" s="12"/>
      <c r="T48" s="12"/>
      <c r="U48" s="12"/>
      <c r="V48" s="12"/>
      <c r="W48" s="12"/>
      <c r="X48" s="12"/>
    </row>
    <row r="49" spans="1:23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166" t="s">
        <v>35</v>
      </c>
      <c r="B51" s="239" t="s">
        <v>9996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4" t="s">
        <v>10412</v>
      </c>
      <c r="B52" s="1564" t="s">
        <v>1693</v>
      </c>
      <c r="C52" s="1564"/>
      <c r="D52" s="242"/>
      <c r="E52" s="41" t="s">
        <v>8995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5" t="s">
        <v>42</v>
      </c>
      <c r="B53" s="1772" t="s">
        <v>7113</v>
      </c>
      <c r="C53" s="1772"/>
      <c r="D53" s="1"/>
      <c r="E53" s="1"/>
    </row>
    <row r="54" spans="1:23">
      <c r="A54" s="5" t="s">
        <v>42</v>
      </c>
      <c r="B54" s="1772"/>
      <c r="C54" s="1772"/>
    </row>
    <row r="55" spans="1:23">
      <c r="A55" s="5" t="s">
        <v>43</v>
      </c>
      <c r="B55" s="1772" t="s">
        <v>9952</v>
      </c>
      <c r="C55" s="1772"/>
      <c r="D55" s="1"/>
      <c r="E55" s="1"/>
    </row>
    <row r="56" spans="1:23">
      <c r="A56" s="5" t="s">
        <v>44</v>
      </c>
      <c r="B56" s="1809">
        <v>0.58333333333333337</v>
      </c>
      <c r="C56" s="1772"/>
      <c r="D56" s="1"/>
      <c r="E56" s="1"/>
    </row>
  </sheetData>
  <mergeCells count="30">
    <mergeCell ref="B52:C52"/>
    <mergeCell ref="B53:C53"/>
    <mergeCell ref="B54:C54"/>
    <mergeCell ref="B55:C55"/>
    <mergeCell ref="B56:C56"/>
    <mergeCell ref="A39:F39"/>
    <mergeCell ref="H39:P39"/>
    <mergeCell ref="Q39:X39"/>
    <mergeCell ref="B50:D50"/>
    <mergeCell ref="J50:L50"/>
    <mergeCell ref="B13:C13"/>
    <mergeCell ref="A1:F1"/>
    <mergeCell ref="H1:P1"/>
    <mergeCell ref="Q1:X1"/>
    <mergeCell ref="B11:D11"/>
    <mergeCell ref="J11:L11"/>
    <mergeCell ref="B15:C15"/>
    <mergeCell ref="B16:C16"/>
    <mergeCell ref="B17:C17"/>
    <mergeCell ref="B18:C18"/>
    <mergeCell ref="A20:F20"/>
    <mergeCell ref="B36:C36"/>
    <mergeCell ref="B37:C37"/>
    <mergeCell ref="Q20:X20"/>
    <mergeCell ref="B31:D31"/>
    <mergeCell ref="J31:L31"/>
    <mergeCell ref="B33:C33"/>
    <mergeCell ref="B34:C34"/>
    <mergeCell ref="B35:C35"/>
    <mergeCell ref="H20:P20"/>
  </mergeCells>
  <pageMargins left="0.7" right="0.7" top="0.75" bottom="0.75" header="0.3" footer="0.3"/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A779-A24D-427E-964D-7986A2E89CCA}">
  <sheetPr>
    <tabColor rgb="FF0070C0"/>
  </sheetPr>
  <dimension ref="A1:X36"/>
  <sheetViews>
    <sheetView workbookViewId="0">
      <selection activeCell="F16" sqref="F16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9.140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7109375" customWidth="1"/>
    <col min="19" max="19" width="9.140625" bestFit="1" customWidth="1"/>
    <col min="20" max="20" width="16.28515625" customWidth="1"/>
    <col min="23" max="23" width="1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10413</v>
      </c>
      <c r="I1" s="1559"/>
      <c r="J1" s="1559"/>
      <c r="K1" s="1559"/>
      <c r="L1" s="1559"/>
      <c r="M1" s="1559"/>
      <c r="N1" s="1559"/>
      <c r="O1" s="1559"/>
      <c r="P1" s="1559"/>
      <c r="Q1" s="1560" t="s">
        <v>10414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/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 ht="27.75" customHeight="1">
      <c r="A3" s="15" t="s">
        <v>111</v>
      </c>
      <c r="B3" s="15" t="s">
        <v>65</v>
      </c>
      <c r="C3" s="15" t="s">
        <v>10415</v>
      </c>
      <c r="D3" s="15" t="s">
        <v>64</v>
      </c>
      <c r="E3" s="271">
        <v>45652.513888888891</v>
      </c>
      <c r="F3" s="15"/>
      <c r="G3" s="37"/>
      <c r="H3" s="15"/>
      <c r="I3" s="15"/>
      <c r="J3" s="15"/>
      <c r="K3" s="35">
        <v>161</v>
      </c>
      <c r="L3" s="15"/>
      <c r="M3" s="15"/>
      <c r="N3" s="15"/>
      <c r="O3" s="15"/>
      <c r="P3" s="14">
        <f t="shared" ref="P3:P8" si="0">SUM(H3:O3)</f>
        <v>161</v>
      </c>
      <c r="Q3" s="14" t="s">
        <v>30</v>
      </c>
      <c r="R3" s="14" t="s">
        <v>10416</v>
      </c>
      <c r="S3" s="23" t="s">
        <v>33</v>
      </c>
      <c r="T3" s="16" t="s">
        <v>169</v>
      </c>
      <c r="U3" s="16" t="s">
        <v>90</v>
      </c>
      <c r="V3" s="16">
        <v>1009639</v>
      </c>
      <c r="W3" s="16" t="s">
        <v>10417</v>
      </c>
      <c r="X3" s="16" t="s">
        <v>9127</v>
      </c>
    </row>
    <row r="4" spans="1:24" ht="26.25">
      <c r="A4" s="15" t="s">
        <v>111</v>
      </c>
      <c r="B4" s="15" t="s">
        <v>65</v>
      </c>
      <c r="C4" s="15" t="s">
        <v>10418</v>
      </c>
      <c r="D4" s="15" t="s">
        <v>64</v>
      </c>
      <c r="E4" s="24">
        <v>45650.513888888891</v>
      </c>
      <c r="F4" s="15"/>
      <c r="G4" s="37"/>
      <c r="H4" s="15"/>
      <c r="I4" s="15"/>
      <c r="J4" s="15"/>
      <c r="K4" s="35">
        <v>161</v>
      </c>
      <c r="L4" s="15"/>
      <c r="M4" s="15"/>
      <c r="N4" s="15"/>
      <c r="O4" s="15"/>
      <c r="P4" s="14">
        <f t="shared" si="0"/>
        <v>161</v>
      </c>
      <c r="Q4" s="14" t="s">
        <v>30</v>
      </c>
      <c r="R4" s="14" t="s">
        <v>10419</v>
      </c>
      <c r="S4" s="23" t="s">
        <v>33</v>
      </c>
      <c r="T4" s="16" t="s">
        <v>169</v>
      </c>
      <c r="U4" s="16" t="s">
        <v>90</v>
      </c>
      <c r="V4" s="16">
        <v>1009640</v>
      </c>
      <c r="W4" s="16" t="s">
        <v>10417</v>
      </c>
      <c r="X4" s="16" t="s">
        <v>9127</v>
      </c>
    </row>
    <row r="5" spans="1:24" ht="26.25">
      <c r="A5" s="15" t="s">
        <v>111</v>
      </c>
      <c r="B5" s="15" t="s">
        <v>65</v>
      </c>
      <c r="C5" s="15" t="s">
        <v>10420</v>
      </c>
      <c r="D5" s="15" t="s">
        <v>64</v>
      </c>
      <c r="E5" s="24">
        <v>45650.513888888891</v>
      </c>
      <c r="F5" s="15"/>
      <c r="G5" s="37"/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0"/>
        <v>161</v>
      </c>
      <c r="Q5" s="14" t="s">
        <v>30</v>
      </c>
      <c r="R5" s="14" t="s">
        <v>10421</v>
      </c>
      <c r="S5" s="23" t="s">
        <v>33</v>
      </c>
      <c r="T5" s="16" t="s">
        <v>169</v>
      </c>
      <c r="U5" s="16" t="s">
        <v>90</v>
      </c>
      <c r="V5" s="16">
        <v>1009641</v>
      </c>
      <c r="W5" s="16" t="s">
        <v>10417</v>
      </c>
      <c r="X5" s="16" t="s">
        <v>9127</v>
      </c>
    </row>
    <row r="6" spans="1:24" ht="26.25">
      <c r="A6" s="15" t="s">
        <v>113</v>
      </c>
      <c r="B6" s="15" t="s">
        <v>65</v>
      </c>
      <c r="C6" s="15" t="s">
        <v>10422</v>
      </c>
      <c r="D6" s="15" t="s">
        <v>64</v>
      </c>
      <c r="E6" s="24">
        <v>45652.513888888891</v>
      </c>
      <c r="F6" s="15"/>
      <c r="G6" s="37"/>
      <c r="H6" s="15"/>
      <c r="I6" s="15"/>
      <c r="J6" s="15"/>
      <c r="K6" s="15"/>
      <c r="L6" s="35">
        <v>81</v>
      </c>
      <c r="M6" s="15"/>
      <c r="N6" s="15"/>
      <c r="O6" s="15"/>
      <c r="P6" s="14">
        <f t="shared" si="0"/>
        <v>81</v>
      </c>
      <c r="Q6" s="14" t="s">
        <v>30</v>
      </c>
      <c r="R6" s="14" t="s">
        <v>10423</v>
      </c>
      <c r="S6" s="23" t="s">
        <v>33</v>
      </c>
      <c r="T6" s="16" t="s">
        <v>169</v>
      </c>
      <c r="U6" s="16" t="s">
        <v>90</v>
      </c>
      <c r="V6" s="16">
        <v>1009642</v>
      </c>
      <c r="W6" s="16" t="s">
        <v>10424</v>
      </c>
      <c r="X6" s="16" t="s">
        <v>9127</v>
      </c>
    </row>
    <row r="7" spans="1:24" ht="26.25">
      <c r="A7" s="15" t="s">
        <v>111</v>
      </c>
      <c r="B7" s="15" t="s">
        <v>65</v>
      </c>
      <c r="C7" s="15" t="s">
        <v>10425</v>
      </c>
      <c r="D7" s="15" t="s">
        <v>64</v>
      </c>
      <c r="E7" s="271">
        <v>45653.513888888891</v>
      </c>
      <c r="F7" s="15"/>
      <c r="G7" s="37"/>
      <c r="H7" s="15"/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14" t="s">
        <v>30</v>
      </c>
      <c r="R7" s="14" t="s">
        <v>10426</v>
      </c>
      <c r="S7" s="23" t="s">
        <v>33</v>
      </c>
      <c r="T7" s="16" t="s">
        <v>169</v>
      </c>
      <c r="U7" s="16" t="s">
        <v>90</v>
      </c>
      <c r="V7" s="16">
        <v>1009643</v>
      </c>
      <c r="W7" s="16" t="s">
        <v>10424</v>
      </c>
      <c r="X7" s="16" t="s">
        <v>9127</v>
      </c>
    </row>
    <row r="8" spans="1:24">
      <c r="A8" s="15"/>
      <c r="B8" s="15"/>
      <c r="C8" s="15"/>
      <c r="D8" s="15"/>
      <c r="E8" s="24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 t="s">
        <v>30</v>
      </c>
      <c r="R8" s="14"/>
      <c r="S8" s="23"/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O9" si="1">SUM(H3:H7)</f>
        <v>0</v>
      </c>
      <c r="I9" s="11">
        <f t="shared" si="1"/>
        <v>0</v>
      </c>
      <c r="J9" s="11">
        <f t="shared" si="1"/>
        <v>0</v>
      </c>
      <c r="K9" s="11">
        <f t="shared" si="1"/>
        <v>322</v>
      </c>
      <c r="L9" s="11">
        <f t="shared" si="1"/>
        <v>403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>SUM(P3:P8)</f>
        <v>725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10369</v>
      </c>
      <c r="B12" s="239" t="s">
        <v>9996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/>
      <c r="B13" s="1564"/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10427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772" t="s">
        <v>10428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809">
        <v>0.5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6283</v>
      </c>
      <c r="B19" s="1559"/>
      <c r="C19" s="1559"/>
      <c r="D19" s="1559"/>
      <c r="E19" s="1559"/>
      <c r="F19" s="1559"/>
      <c r="G19" s="7"/>
      <c r="H19" s="1559" t="s">
        <v>6284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2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/>
      <c r="B21" s="15"/>
      <c r="C21" s="15"/>
      <c r="D21" s="15" t="s">
        <v>1373</v>
      </c>
      <c r="E21" s="15"/>
      <c r="F21" s="15"/>
      <c r="G21" s="37"/>
      <c r="H21" s="15"/>
      <c r="I21" s="15"/>
      <c r="J21" s="15"/>
      <c r="K21" s="15"/>
      <c r="L21" s="15"/>
      <c r="M21" s="15"/>
      <c r="N21" s="15"/>
      <c r="O21" s="15"/>
      <c r="P21" s="14">
        <f t="shared" ref="P21:P27" si="2">SUM(H21:O21)</f>
        <v>0</v>
      </c>
      <c r="Q21" s="17" t="s">
        <v>32</v>
      </c>
      <c r="R21" s="14"/>
      <c r="S21" s="14" t="s">
        <v>33</v>
      </c>
      <c r="T21" s="16"/>
      <c r="U21" s="16"/>
      <c r="V21" s="16"/>
      <c r="W21" s="16"/>
      <c r="X21" s="16"/>
    </row>
    <row r="22" spans="1:24">
      <c r="A22" s="15"/>
      <c r="B22" s="15"/>
      <c r="C22" s="15"/>
      <c r="D22" s="15"/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si="2"/>
        <v>0</v>
      </c>
      <c r="Q22" s="17" t="s">
        <v>32</v>
      </c>
      <c r="R22" s="14"/>
      <c r="S22" s="14" t="s">
        <v>33</v>
      </c>
      <c r="T22" s="16"/>
      <c r="U22" s="16"/>
      <c r="V22" s="16"/>
      <c r="W22" s="16"/>
      <c r="X22" s="16"/>
    </row>
    <row r="23" spans="1:24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4" t="s">
        <v>30</v>
      </c>
      <c r="R23" s="14"/>
      <c r="S23" s="23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4" t="s">
        <v>30</v>
      </c>
      <c r="R24" s="14"/>
      <c r="S24" s="14" t="s">
        <v>31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14" t="s">
        <v>31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0</v>
      </c>
      <c r="M28" s="11">
        <f t="shared" si="3"/>
        <v>0</v>
      </c>
      <c r="N28" s="11">
        <f t="shared" si="3"/>
        <v>0</v>
      </c>
      <c r="O28" s="11">
        <f t="shared" si="3"/>
        <v>0</v>
      </c>
      <c r="P28" s="11">
        <f t="shared" si="3"/>
        <v>0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166" t="s">
        <v>35</v>
      </c>
      <c r="B31" s="239" t="s">
        <v>9996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/>
      <c r="B32" s="1564"/>
      <c r="C32" s="1564"/>
      <c r="D32" s="242"/>
      <c r="E32" s="41" t="s">
        <v>8995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>
      <c r="A33" s="5" t="s">
        <v>42</v>
      </c>
      <c r="B33" s="1772"/>
      <c r="C33" s="1772"/>
      <c r="D33" s="1"/>
      <c r="E33" s="1"/>
    </row>
    <row r="34" spans="1:5">
      <c r="A34" s="5" t="s">
        <v>42</v>
      </c>
      <c r="B34" s="1772"/>
      <c r="C34" s="1772"/>
    </row>
    <row r="35" spans="1:5">
      <c r="A35" s="5" t="s">
        <v>43</v>
      </c>
      <c r="B35" s="1772"/>
      <c r="C35" s="1772"/>
      <c r="D35" s="1"/>
      <c r="E35" s="1"/>
    </row>
    <row r="36" spans="1:5">
      <c r="A36" s="5" t="s">
        <v>44</v>
      </c>
      <c r="B36" s="1772"/>
      <c r="C36" s="1772"/>
      <c r="D36" s="1"/>
      <c r="E36" s="1"/>
    </row>
  </sheetData>
  <mergeCells count="20">
    <mergeCell ref="B35:C35"/>
    <mergeCell ref="B36:C36"/>
    <mergeCell ref="Q19:X19"/>
    <mergeCell ref="B30:D30"/>
    <mergeCell ref="J30:L30"/>
    <mergeCell ref="B32:C32"/>
    <mergeCell ref="B33:C33"/>
    <mergeCell ref="B34:C34"/>
    <mergeCell ref="H19:P19"/>
    <mergeCell ref="B14:C14"/>
    <mergeCell ref="B15:C15"/>
    <mergeCell ref="B16:C16"/>
    <mergeCell ref="B17:C17"/>
    <mergeCell ref="A19:F19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F2E64-E031-4201-840B-924B79DD9B39}">
  <sheetPr>
    <tabColor theme="8" tint="0.39997558519241921"/>
  </sheetPr>
  <dimension ref="A1:X38"/>
  <sheetViews>
    <sheetView workbookViewId="0">
      <selection activeCell="B7" sqref="B7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8.28515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" customWidth="1"/>
    <col min="19" max="19" width="9.140625" bestFit="1" customWidth="1"/>
    <col min="20" max="20" width="16.28515625" customWidth="1"/>
    <col min="23" max="23" width="18.5703125" customWidth="1"/>
  </cols>
  <sheetData>
    <row r="1" spans="1:24" ht="23.25">
      <c r="A1" s="1559" t="s">
        <v>10429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105</v>
      </c>
      <c r="B3" s="678" t="s">
        <v>78</v>
      </c>
      <c r="C3" s="35" t="s">
        <v>10430</v>
      </c>
      <c r="D3" s="15" t="s">
        <v>168</v>
      </c>
      <c r="E3" s="24">
        <v>45650.788194444445</v>
      </c>
      <c r="F3" s="15">
        <v>11.8</v>
      </c>
      <c r="G3" s="37"/>
      <c r="H3" s="15"/>
      <c r="I3" s="15"/>
      <c r="J3" s="15"/>
      <c r="K3" s="35">
        <v>81</v>
      </c>
      <c r="L3" s="35">
        <v>80</v>
      </c>
      <c r="M3" s="15"/>
      <c r="N3" s="15"/>
      <c r="O3" s="15"/>
      <c r="P3" s="14">
        <f t="shared" ref="P3:P8" si="0">SUM(H3:O3)</f>
        <v>161</v>
      </c>
      <c r="Q3" s="17" t="s">
        <v>32</v>
      </c>
      <c r="R3" s="14">
        <v>109184</v>
      </c>
      <c r="S3" s="23" t="s">
        <v>33</v>
      </c>
      <c r="T3" s="16" t="s">
        <v>169</v>
      </c>
      <c r="U3" s="16" t="s">
        <v>90</v>
      </c>
      <c r="V3" s="16">
        <v>1009623</v>
      </c>
      <c r="W3" s="16" t="s">
        <v>5717</v>
      </c>
      <c r="X3" s="16" t="s">
        <v>9127</v>
      </c>
    </row>
    <row r="4" spans="1:24">
      <c r="A4" s="15" t="s">
        <v>152</v>
      </c>
      <c r="B4" s="678" t="s">
        <v>78</v>
      </c>
      <c r="C4" s="35" t="s">
        <v>10431</v>
      </c>
      <c r="D4" s="15" t="s">
        <v>168</v>
      </c>
      <c r="E4" s="24">
        <v>45650.788194444445</v>
      </c>
      <c r="F4" s="15">
        <v>11.8</v>
      </c>
      <c r="G4" s="37"/>
      <c r="H4" s="15"/>
      <c r="I4" s="15"/>
      <c r="J4" s="15"/>
      <c r="K4" s="35">
        <v>161</v>
      </c>
      <c r="L4" s="15"/>
      <c r="M4" s="15"/>
      <c r="N4" s="15"/>
      <c r="O4" s="15"/>
      <c r="P4" s="14">
        <f t="shared" si="0"/>
        <v>161</v>
      </c>
      <c r="Q4" s="17" t="s">
        <v>32</v>
      </c>
      <c r="R4" s="14">
        <v>109185</v>
      </c>
      <c r="S4" s="23" t="s">
        <v>33</v>
      </c>
      <c r="T4" s="16" t="s">
        <v>169</v>
      </c>
      <c r="U4" s="16" t="s">
        <v>90</v>
      </c>
      <c r="V4" s="16">
        <v>1009624</v>
      </c>
      <c r="W4" s="16" t="s">
        <v>5717</v>
      </c>
      <c r="X4" s="16" t="s">
        <v>9127</v>
      </c>
    </row>
    <row r="5" spans="1:24">
      <c r="A5" s="15" t="s">
        <v>10432</v>
      </c>
      <c r="B5" s="678" t="s">
        <v>78</v>
      </c>
      <c r="C5" s="35" t="s">
        <v>10433</v>
      </c>
      <c r="D5" s="15" t="s">
        <v>168</v>
      </c>
      <c r="E5" s="24">
        <v>45650.788194444445</v>
      </c>
      <c r="F5" s="15">
        <v>11.8</v>
      </c>
      <c r="G5" s="37"/>
      <c r="H5" s="15"/>
      <c r="I5" s="15"/>
      <c r="J5" s="15"/>
      <c r="K5" s="35">
        <v>64</v>
      </c>
      <c r="L5" s="35">
        <v>80</v>
      </c>
      <c r="M5" s="35">
        <v>17</v>
      </c>
      <c r="N5" s="15"/>
      <c r="O5" s="15"/>
      <c r="P5" s="14">
        <f t="shared" si="0"/>
        <v>161</v>
      </c>
      <c r="Q5" s="17" t="s">
        <v>32</v>
      </c>
      <c r="R5" s="14">
        <v>109153</v>
      </c>
      <c r="S5" s="23" t="s">
        <v>33</v>
      </c>
      <c r="T5" s="16" t="s">
        <v>169</v>
      </c>
      <c r="U5" s="16" t="s">
        <v>90</v>
      </c>
      <c r="V5" s="16">
        <v>1009625</v>
      </c>
      <c r="W5" s="16" t="s">
        <v>5717</v>
      </c>
      <c r="X5" s="16" t="s">
        <v>8018</v>
      </c>
    </row>
    <row r="6" spans="1:24">
      <c r="A6" s="15" t="s">
        <v>1613</v>
      </c>
      <c r="B6" s="678" t="s">
        <v>1184</v>
      </c>
      <c r="C6" s="35" t="s">
        <v>10434</v>
      </c>
      <c r="D6" s="15" t="s">
        <v>9381</v>
      </c>
      <c r="E6" s="24">
        <v>45650.128472222219</v>
      </c>
      <c r="F6" s="15">
        <v>11.3</v>
      </c>
      <c r="G6" s="37"/>
      <c r="H6" s="15"/>
      <c r="I6" s="15"/>
      <c r="J6" s="15"/>
      <c r="K6" s="15"/>
      <c r="L6" s="35">
        <v>134</v>
      </c>
      <c r="M6" s="35">
        <v>27</v>
      </c>
      <c r="N6" s="15"/>
      <c r="O6" s="15"/>
      <c r="P6" s="14">
        <f t="shared" si="0"/>
        <v>161</v>
      </c>
      <c r="Q6" s="17" t="s">
        <v>32</v>
      </c>
      <c r="R6" s="14">
        <v>109154</v>
      </c>
      <c r="S6" s="23" t="s">
        <v>33</v>
      </c>
      <c r="T6" s="16" t="s">
        <v>100</v>
      </c>
      <c r="U6" s="16" t="s">
        <v>90</v>
      </c>
      <c r="V6" s="16">
        <v>1009626</v>
      </c>
      <c r="W6" s="16" t="s">
        <v>10435</v>
      </c>
      <c r="X6" s="16" t="s">
        <v>9127</v>
      </c>
    </row>
    <row r="7" spans="1:24">
      <c r="A7" s="15" t="s">
        <v>648</v>
      </c>
      <c r="B7" s="678" t="s">
        <v>78</v>
      </c>
      <c r="C7" s="35" t="s">
        <v>10436</v>
      </c>
      <c r="D7" s="15" t="s">
        <v>168</v>
      </c>
      <c r="E7" s="24">
        <v>45650.788194444445</v>
      </c>
      <c r="F7" s="15">
        <v>11.8</v>
      </c>
      <c r="G7" s="37"/>
      <c r="H7" s="15"/>
      <c r="I7" s="15"/>
      <c r="J7" s="15"/>
      <c r="K7" s="35">
        <v>69</v>
      </c>
      <c r="L7" s="35">
        <v>92</v>
      </c>
      <c r="M7" s="15"/>
      <c r="N7" s="15"/>
      <c r="O7" s="15"/>
      <c r="P7" s="14">
        <f t="shared" si="0"/>
        <v>161</v>
      </c>
      <c r="Q7" s="17" t="s">
        <v>32</v>
      </c>
      <c r="R7" s="14">
        <v>109155</v>
      </c>
      <c r="S7" s="23" t="s">
        <v>33</v>
      </c>
      <c r="T7" s="16" t="s">
        <v>169</v>
      </c>
      <c r="U7" s="16" t="s">
        <v>90</v>
      </c>
      <c r="V7" s="16">
        <v>1009627</v>
      </c>
      <c r="W7" s="16" t="s">
        <v>5717</v>
      </c>
      <c r="X7" s="16" t="s">
        <v>8018</v>
      </c>
    </row>
    <row r="8" spans="1:24">
      <c r="A8" s="15" t="s">
        <v>105</v>
      </c>
      <c r="B8" s="678" t="s">
        <v>78</v>
      </c>
      <c r="C8" s="35" t="s">
        <v>10437</v>
      </c>
      <c r="D8" s="15" t="s">
        <v>10438</v>
      </c>
      <c r="E8" s="24">
        <v>45650.079861111109</v>
      </c>
      <c r="F8" s="15">
        <v>11.3</v>
      </c>
      <c r="G8" s="37"/>
      <c r="H8" s="15"/>
      <c r="I8" s="15"/>
      <c r="J8" s="15"/>
      <c r="K8" s="35">
        <v>81</v>
      </c>
      <c r="L8" s="15">
        <v>80</v>
      </c>
      <c r="M8" s="15"/>
      <c r="N8" s="15"/>
      <c r="O8" s="15"/>
      <c r="P8" s="14">
        <f t="shared" si="0"/>
        <v>161</v>
      </c>
      <c r="Q8" s="17" t="s">
        <v>32</v>
      </c>
      <c r="R8" s="14">
        <v>109186</v>
      </c>
      <c r="S8" s="23" t="s">
        <v>33</v>
      </c>
      <c r="T8" s="16" t="s">
        <v>100</v>
      </c>
      <c r="U8" s="16" t="s">
        <v>90</v>
      </c>
      <c r="V8" s="16">
        <v>1009628</v>
      </c>
      <c r="W8" s="16" t="s">
        <v>10435</v>
      </c>
      <c r="X8" s="16" t="s">
        <v>9127</v>
      </c>
    </row>
    <row r="9" spans="1:24">
      <c r="A9" s="15"/>
      <c r="B9" s="15"/>
      <c r="C9" s="15"/>
      <c r="D9" s="15"/>
      <c r="E9" s="24"/>
      <c r="F9" s="15"/>
      <c r="G9" s="37"/>
      <c r="H9" s="15"/>
      <c r="I9" s="15"/>
      <c r="J9" s="15"/>
      <c r="K9" s="15"/>
      <c r="L9" s="15"/>
      <c r="M9" s="15"/>
      <c r="N9" s="15"/>
      <c r="O9" s="15"/>
      <c r="P9" s="14"/>
      <c r="Q9" s="14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456</v>
      </c>
      <c r="L10" s="11">
        <f t="shared" si="1"/>
        <v>466</v>
      </c>
      <c r="M10" s="11">
        <f t="shared" si="1"/>
        <v>44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35</v>
      </c>
      <c r="B13" s="239" t="s">
        <v>8018</v>
      </c>
      <c r="C13" s="239" t="s">
        <v>9509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100</v>
      </c>
      <c r="B14" s="1564" t="s">
        <v>7194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169</v>
      </c>
      <c r="B15" s="626" t="s">
        <v>10092</v>
      </c>
      <c r="C15" s="4"/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10439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10440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09">
        <v>0.70833333333333337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6283</v>
      </c>
      <c r="B21" s="1559"/>
      <c r="C21" s="1559"/>
      <c r="D21" s="1559"/>
      <c r="E21" s="1559"/>
      <c r="F21" s="1559"/>
      <c r="G21" s="7"/>
      <c r="H21" s="1559" t="s">
        <v>6284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/>
      <c r="B23" s="15"/>
      <c r="C23" s="15"/>
      <c r="D23" s="15" t="s">
        <v>1373</v>
      </c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ref="P23:P29" si="2">SUM(H23:O23)</f>
        <v>0</v>
      </c>
      <c r="Q23" s="17" t="s">
        <v>32</v>
      </c>
      <c r="R23" s="14"/>
      <c r="S23" s="23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7" t="s">
        <v>32</v>
      </c>
      <c r="R24" s="14"/>
      <c r="S24" s="23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7" t="s">
        <v>32</v>
      </c>
      <c r="R25" s="14"/>
      <c r="S25" s="23" t="s">
        <v>33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7" t="s">
        <v>32</v>
      </c>
      <c r="R26" s="14"/>
      <c r="S26" s="23" t="s">
        <v>33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7" t="s">
        <v>32</v>
      </c>
      <c r="R27" s="14"/>
      <c r="S27" s="23" t="s">
        <v>33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7" t="s">
        <v>32</v>
      </c>
      <c r="R28" s="14"/>
      <c r="S28" s="23" t="s">
        <v>33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0</v>
      </c>
      <c r="M30" s="11">
        <f t="shared" si="3"/>
        <v>0</v>
      </c>
      <c r="N30" s="11">
        <f t="shared" si="3"/>
        <v>0</v>
      </c>
      <c r="O30" s="11">
        <f t="shared" si="3"/>
        <v>0</v>
      </c>
      <c r="P30" s="11">
        <f t="shared" si="3"/>
        <v>0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166" t="s">
        <v>35</v>
      </c>
      <c r="B33" s="239" t="s">
        <v>9996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/>
      <c r="B34" s="1564"/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/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/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0">
    <mergeCell ref="Q1:X1"/>
    <mergeCell ref="B16:C16"/>
    <mergeCell ref="B17:C17"/>
    <mergeCell ref="B18:C18"/>
    <mergeCell ref="B19:C19"/>
    <mergeCell ref="B14:C14"/>
    <mergeCell ref="A1:F1"/>
    <mergeCell ref="H1:P1"/>
    <mergeCell ref="B12:D12"/>
    <mergeCell ref="J12:L12"/>
    <mergeCell ref="Q21:X21"/>
    <mergeCell ref="A21:F21"/>
    <mergeCell ref="B36:C36"/>
    <mergeCell ref="B37:C37"/>
    <mergeCell ref="B32:D32"/>
    <mergeCell ref="B38:C38"/>
    <mergeCell ref="J32:L32"/>
    <mergeCell ref="B34:C34"/>
    <mergeCell ref="B35:C35"/>
    <mergeCell ref="H21:P21"/>
  </mergeCells>
  <pageMargins left="0.7" right="0.7" top="0.75" bottom="0.75" header="0.3" footer="0.3"/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15C3-DF83-48E3-A8B0-7BCCE1771B6C}">
  <sheetPr>
    <tabColor theme="8" tint="0.39997558519241921"/>
  </sheetPr>
  <dimension ref="A1:X103"/>
  <sheetViews>
    <sheetView workbookViewId="0">
      <selection activeCell="A42" sqref="A42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0.855468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.140625" customWidth="1"/>
    <col min="19" max="19" width="9.140625" bestFit="1" customWidth="1"/>
    <col min="20" max="20" width="16.28515625" customWidth="1"/>
    <col min="23" max="23" width="17" customWidth="1"/>
  </cols>
  <sheetData>
    <row r="1" spans="1:24" ht="23.25">
      <c r="A1" s="1559" t="s">
        <v>10441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35" t="s">
        <v>150</v>
      </c>
      <c r="B3" s="15" t="s">
        <v>57</v>
      </c>
      <c r="C3" s="15" t="s">
        <v>10442</v>
      </c>
      <c r="D3" s="15" t="s">
        <v>4443</v>
      </c>
      <c r="E3" s="24">
        <v>45647.552083333336</v>
      </c>
      <c r="F3" s="15">
        <v>10.8</v>
      </c>
      <c r="G3" s="37"/>
      <c r="H3" s="15"/>
      <c r="I3" s="15"/>
      <c r="J3" s="35">
        <v>62</v>
      </c>
      <c r="K3" s="35">
        <v>188</v>
      </c>
      <c r="L3" s="15"/>
      <c r="M3" s="15"/>
      <c r="N3" s="15"/>
      <c r="O3" s="15"/>
      <c r="P3" s="14">
        <f t="shared" ref="P3:P8" si="0">SUM(H3:O3)</f>
        <v>250</v>
      </c>
      <c r="Q3" s="14" t="s">
        <v>30</v>
      </c>
      <c r="R3" s="14">
        <v>109139</v>
      </c>
      <c r="S3" s="14" t="s">
        <v>31</v>
      </c>
      <c r="T3" s="16" t="s">
        <v>169</v>
      </c>
      <c r="U3" s="16" t="s">
        <v>90</v>
      </c>
      <c r="V3" s="16">
        <v>1009569</v>
      </c>
      <c r="W3" s="16" t="s">
        <v>10443</v>
      </c>
      <c r="X3" s="16" t="s">
        <v>8018</v>
      </c>
    </row>
    <row r="4" spans="1:24">
      <c r="A4" s="35" t="s">
        <v>9828</v>
      </c>
      <c r="B4" s="15" t="s">
        <v>57</v>
      </c>
      <c r="C4" s="15" t="s">
        <v>10444</v>
      </c>
      <c r="D4" s="15" t="s">
        <v>4443</v>
      </c>
      <c r="E4" s="24">
        <v>45647.552083333336</v>
      </c>
      <c r="F4" s="15">
        <v>10.8</v>
      </c>
      <c r="G4" s="37"/>
      <c r="H4" s="15"/>
      <c r="I4" s="15"/>
      <c r="J4" s="35">
        <v>5</v>
      </c>
      <c r="K4" s="35">
        <v>156</v>
      </c>
      <c r="L4" s="15"/>
      <c r="M4" s="15"/>
      <c r="N4" s="15"/>
      <c r="O4" s="15"/>
      <c r="P4" s="14">
        <f t="shared" si="0"/>
        <v>161</v>
      </c>
      <c r="Q4" s="14" t="s">
        <v>30</v>
      </c>
      <c r="R4" s="14">
        <v>109140</v>
      </c>
      <c r="S4" s="14" t="s">
        <v>31</v>
      </c>
      <c r="T4" s="16" t="s">
        <v>169</v>
      </c>
      <c r="U4" s="16" t="s">
        <v>90</v>
      </c>
      <c r="V4" s="16">
        <v>1009570</v>
      </c>
      <c r="W4" s="16" t="s">
        <v>10443</v>
      </c>
      <c r="X4" s="16" t="s">
        <v>8018</v>
      </c>
    </row>
    <row r="5" spans="1:24">
      <c r="A5" s="35" t="s">
        <v>122</v>
      </c>
      <c r="B5" s="15" t="s">
        <v>62</v>
      </c>
      <c r="C5" s="15" t="s">
        <v>10445</v>
      </c>
      <c r="D5" s="15" t="s">
        <v>61</v>
      </c>
      <c r="E5" s="24">
        <v>45647.767361111109</v>
      </c>
      <c r="F5" s="15">
        <v>13</v>
      </c>
      <c r="G5" s="37"/>
      <c r="H5" s="15"/>
      <c r="I5" s="15"/>
      <c r="J5" s="15"/>
      <c r="K5" s="35">
        <v>135</v>
      </c>
      <c r="L5" s="15"/>
      <c r="M5" s="15"/>
      <c r="N5" s="15"/>
      <c r="O5" s="15"/>
      <c r="P5" s="14">
        <f t="shared" si="0"/>
        <v>135</v>
      </c>
      <c r="Q5" s="14" t="s">
        <v>30</v>
      </c>
      <c r="R5" s="14">
        <v>109141</v>
      </c>
      <c r="S5" s="14" t="s">
        <v>31</v>
      </c>
      <c r="T5" s="16" t="s">
        <v>169</v>
      </c>
      <c r="U5" s="16" t="s">
        <v>90</v>
      </c>
      <c r="V5" s="16">
        <v>1009571</v>
      </c>
      <c r="W5" s="16" t="s">
        <v>10443</v>
      </c>
      <c r="X5" s="16" t="s">
        <v>8018</v>
      </c>
    </row>
    <row r="6" spans="1:24">
      <c r="A6" s="35" t="s">
        <v>8458</v>
      </c>
      <c r="B6" s="15" t="s">
        <v>57</v>
      </c>
      <c r="C6" s="15" t="s">
        <v>10446</v>
      </c>
      <c r="D6" s="15" t="s">
        <v>4443</v>
      </c>
      <c r="E6" s="24">
        <v>45647.552083333336</v>
      </c>
      <c r="F6" s="15">
        <v>10.8</v>
      </c>
      <c r="G6" s="37"/>
      <c r="H6" s="15"/>
      <c r="I6" s="15"/>
      <c r="J6" s="35">
        <v>54</v>
      </c>
      <c r="K6" s="15"/>
      <c r="L6" s="15"/>
      <c r="M6" s="15"/>
      <c r="N6" s="15"/>
      <c r="O6" s="15"/>
      <c r="P6" s="14">
        <f t="shared" si="0"/>
        <v>54</v>
      </c>
      <c r="Q6" s="14" t="s">
        <v>30</v>
      </c>
      <c r="R6" s="14">
        <v>109142</v>
      </c>
      <c r="S6" s="14" t="s">
        <v>31</v>
      </c>
      <c r="T6" s="16" t="s">
        <v>169</v>
      </c>
      <c r="U6" s="16" t="s">
        <v>90</v>
      </c>
      <c r="V6" s="16">
        <v>1009572</v>
      </c>
      <c r="W6" s="16" t="s">
        <v>10443</v>
      </c>
      <c r="X6" s="16" t="s">
        <v>8018</v>
      </c>
    </row>
    <row r="7" spans="1:24">
      <c r="A7" s="35" t="s">
        <v>111</v>
      </c>
      <c r="B7" s="15" t="s">
        <v>65</v>
      </c>
      <c r="C7" s="15" t="s">
        <v>10447</v>
      </c>
      <c r="D7" s="15" t="s">
        <v>64</v>
      </c>
      <c r="E7" s="24">
        <v>45647.513888888891</v>
      </c>
      <c r="F7" s="15">
        <v>14.8</v>
      </c>
      <c r="G7" s="37"/>
      <c r="H7" s="15"/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14" t="s">
        <v>30</v>
      </c>
      <c r="R7" s="14">
        <v>109160</v>
      </c>
      <c r="S7" s="23" t="s">
        <v>33</v>
      </c>
      <c r="T7" s="16" t="s">
        <v>169</v>
      </c>
      <c r="U7" s="16" t="s">
        <v>90</v>
      </c>
      <c r="V7" s="16">
        <v>1009573</v>
      </c>
      <c r="W7" s="16" t="s">
        <v>5749</v>
      </c>
      <c r="X7" s="16" t="s">
        <v>9127</v>
      </c>
    </row>
    <row r="8" spans="1:24" s="80" customFormat="1">
      <c r="A8" s="35" t="s">
        <v>152</v>
      </c>
      <c r="B8" s="699" t="s">
        <v>78</v>
      </c>
      <c r="C8" s="327" t="s">
        <v>10448</v>
      </c>
      <c r="D8" s="327" t="s">
        <v>168</v>
      </c>
      <c r="E8" s="649">
        <v>45650.788194444445</v>
      </c>
      <c r="F8" s="327">
        <v>11.8</v>
      </c>
      <c r="G8" s="327"/>
      <c r="H8" s="327"/>
      <c r="I8" s="327"/>
      <c r="J8" s="327"/>
      <c r="K8" s="48">
        <v>161</v>
      </c>
      <c r="L8" s="327"/>
      <c r="M8" s="327"/>
      <c r="N8" s="327"/>
      <c r="O8" s="327"/>
      <c r="P8" s="696">
        <f t="shared" si="0"/>
        <v>161</v>
      </c>
      <c r="Q8" s="17" t="s">
        <v>32</v>
      </c>
      <c r="R8" s="696">
        <v>109161</v>
      </c>
      <c r="S8" s="23" t="s">
        <v>33</v>
      </c>
      <c r="T8" s="438" t="s">
        <v>169</v>
      </c>
      <c r="U8" s="438" t="s">
        <v>90</v>
      </c>
      <c r="V8" s="438">
        <v>1009574</v>
      </c>
      <c r="W8" s="438" t="s">
        <v>5717</v>
      </c>
      <c r="X8" s="438" t="s">
        <v>9127</v>
      </c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>SUM(H3:H7)</f>
        <v>0</v>
      </c>
      <c r="I9" s="11">
        <f t="shared" ref="I9:P9" si="1">SUM(I3:I8)</f>
        <v>0</v>
      </c>
      <c r="J9" s="11">
        <f t="shared" si="1"/>
        <v>121</v>
      </c>
      <c r="K9" s="11">
        <f t="shared" si="1"/>
        <v>640</v>
      </c>
      <c r="L9" s="11">
        <f t="shared" si="1"/>
        <v>161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922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35</v>
      </c>
      <c r="B12" s="239" t="s">
        <v>8018</v>
      </c>
      <c r="C12" s="239" t="s">
        <v>9509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169</v>
      </c>
      <c r="B13" s="1564"/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 t="s">
        <v>957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70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772" t="s">
        <v>10394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809">
        <v>0.5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10449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2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35" t="s">
        <v>114</v>
      </c>
      <c r="B21" s="678" t="s">
        <v>78</v>
      </c>
      <c r="C21" s="15" t="s">
        <v>10450</v>
      </c>
      <c r="D21" s="15" t="s">
        <v>932</v>
      </c>
      <c r="E21" s="24">
        <v>45648.048611111109</v>
      </c>
      <c r="F21" s="15">
        <v>10.3</v>
      </c>
      <c r="G21" s="37"/>
      <c r="H21" s="15"/>
      <c r="I21" s="35">
        <v>15</v>
      </c>
      <c r="J21" s="15"/>
      <c r="K21" s="35">
        <v>40</v>
      </c>
      <c r="L21" s="35">
        <v>106</v>
      </c>
      <c r="M21" s="15"/>
      <c r="N21" s="15"/>
      <c r="O21" s="15"/>
      <c r="P21" s="14">
        <f t="shared" ref="P21:P27" si="2">SUM(H21:O21)</f>
        <v>161</v>
      </c>
      <c r="Q21" s="17" t="s">
        <v>32</v>
      </c>
      <c r="R21" s="14">
        <v>109163</v>
      </c>
      <c r="S21" s="23" t="s">
        <v>33</v>
      </c>
      <c r="T21" s="16" t="s">
        <v>161</v>
      </c>
      <c r="U21" s="16" t="s">
        <v>90</v>
      </c>
      <c r="V21" s="477">
        <v>1009576</v>
      </c>
      <c r="W21" s="16" t="s">
        <v>10443</v>
      </c>
      <c r="X21" s="16" t="s">
        <v>9127</v>
      </c>
    </row>
    <row r="22" spans="1:24">
      <c r="A22" s="35" t="s">
        <v>6279</v>
      </c>
      <c r="B22" s="15" t="s">
        <v>92</v>
      </c>
      <c r="C22" s="15" t="s">
        <v>10451</v>
      </c>
      <c r="D22" s="15" t="s">
        <v>159</v>
      </c>
      <c r="E22" s="24">
        <v>45648.041666666664</v>
      </c>
      <c r="F22" s="15">
        <v>10.3</v>
      </c>
      <c r="G22" s="37"/>
      <c r="H22" s="15"/>
      <c r="I22" s="15"/>
      <c r="J22" s="15"/>
      <c r="K22" s="15"/>
      <c r="L22" s="35">
        <v>161</v>
      </c>
      <c r="M22" s="15"/>
      <c r="N22" s="15"/>
      <c r="O22" s="15"/>
      <c r="P22" s="14">
        <f t="shared" si="2"/>
        <v>161</v>
      </c>
      <c r="Q22" s="17" t="s">
        <v>32</v>
      </c>
      <c r="R22" s="14">
        <v>109164</v>
      </c>
      <c r="S22" s="23" t="s">
        <v>33</v>
      </c>
      <c r="T22" s="16" t="s">
        <v>161</v>
      </c>
      <c r="U22" s="16" t="s">
        <v>90</v>
      </c>
      <c r="V22" s="477">
        <v>1009577</v>
      </c>
      <c r="W22" s="16" t="s">
        <v>10443</v>
      </c>
      <c r="X22" s="16" t="s">
        <v>9127</v>
      </c>
    </row>
    <row r="23" spans="1:24">
      <c r="A23" s="35" t="s">
        <v>558</v>
      </c>
      <c r="B23" s="15" t="s">
        <v>92</v>
      </c>
      <c r="C23" s="15" t="s">
        <v>10452</v>
      </c>
      <c r="D23" s="15" t="s">
        <v>491</v>
      </c>
      <c r="E23" s="24">
        <v>45650.746527777781</v>
      </c>
      <c r="F23" s="15">
        <v>10.3</v>
      </c>
      <c r="G23" s="37"/>
      <c r="H23" s="15"/>
      <c r="I23" s="15"/>
      <c r="J23" s="15"/>
      <c r="K23" s="15"/>
      <c r="L23" s="35">
        <v>120</v>
      </c>
      <c r="M23" s="35">
        <v>30</v>
      </c>
      <c r="N23" s="35">
        <v>11</v>
      </c>
      <c r="O23" s="15"/>
      <c r="P23" s="14">
        <f t="shared" si="2"/>
        <v>161</v>
      </c>
      <c r="Q23" s="17" t="s">
        <v>32</v>
      </c>
      <c r="R23" s="14">
        <v>109166</v>
      </c>
      <c r="S23" s="23" t="s">
        <v>33</v>
      </c>
      <c r="T23" s="16" t="s">
        <v>161</v>
      </c>
      <c r="U23" s="16" t="s">
        <v>90</v>
      </c>
      <c r="V23" s="475">
        <v>1009578</v>
      </c>
      <c r="W23" s="16" t="s">
        <v>10443</v>
      </c>
      <c r="X23" s="701" t="s">
        <v>9127</v>
      </c>
    </row>
    <row r="24" spans="1:24">
      <c r="A24" s="15" t="s">
        <v>2561</v>
      </c>
      <c r="B24" s="678" t="s">
        <v>78</v>
      </c>
      <c r="C24" s="15" t="s">
        <v>10453</v>
      </c>
      <c r="D24" s="15" t="s">
        <v>99</v>
      </c>
      <c r="E24" s="24">
        <v>45649.315972222219</v>
      </c>
      <c r="F24" s="15">
        <v>10.8</v>
      </c>
      <c r="G24" s="37"/>
      <c r="H24" s="15"/>
      <c r="I24" s="15"/>
      <c r="J24" s="15"/>
      <c r="K24" s="15"/>
      <c r="L24" s="35">
        <v>161</v>
      </c>
      <c r="M24" s="15"/>
      <c r="N24" s="15"/>
      <c r="O24" s="15"/>
      <c r="P24" s="14">
        <f t="shared" si="2"/>
        <v>161</v>
      </c>
      <c r="Q24" s="17" t="s">
        <v>32</v>
      </c>
      <c r="R24" s="14">
        <v>109167</v>
      </c>
      <c r="S24" s="23" t="s">
        <v>33</v>
      </c>
      <c r="T24" s="702" t="s">
        <v>100</v>
      </c>
      <c r="U24" s="702" t="s">
        <v>90</v>
      </c>
      <c r="V24" s="475">
        <v>1009579</v>
      </c>
      <c r="W24" s="702" t="s">
        <v>10454</v>
      </c>
      <c r="X24" s="701" t="s">
        <v>9127</v>
      </c>
    </row>
    <row r="25" spans="1:24">
      <c r="A25" s="35" t="s">
        <v>105</v>
      </c>
      <c r="B25" s="678" t="s">
        <v>78</v>
      </c>
      <c r="C25" s="15" t="s">
        <v>10455</v>
      </c>
      <c r="D25" s="15" t="s">
        <v>4813</v>
      </c>
      <c r="E25" s="24">
        <v>45649.305555555555</v>
      </c>
      <c r="F25" s="15">
        <v>10.8</v>
      </c>
      <c r="G25" s="37"/>
      <c r="H25" s="15"/>
      <c r="I25" s="15"/>
      <c r="J25" s="15"/>
      <c r="K25" s="15"/>
      <c r="L25" s="35">
        <v>120</v>
      </c>
      <c r="M25" s="35">
        <v>41</v>
      </c>
      <c r="N25" s="15"/>
      <c r="O25" s="15"/>
      <c r="P25" s="14">
        <f t="shared" si="2"/>
        <v>161</v>
      </c>
      <c r="Q25" s="17" t="s">
        <v>32</v>
      </c>
      <c r="R25" s="14">
        <v>109168</v>
      </c>
      <c r="S25" s="23" t="s">
        <v>33</v>
      </c>
      <c r="T25" s="702" t="s">
        <v>100</v>
      </c>
      <c r="U25" s="702" t="s">
        <v>90</v>
      </c>
      <c r="V25" s="475">
        <v>1009580</v>
      </c>
      <c r="W25" s="702" t="s">
        <v>10456</v>
      </c>
      <c r="X25" s="702" t="s">
        <v>9127</v>
      </c>
    </row>
    <row r="26" spans="1:24">
      <c r="A26" s="35" t="s">
        <v>86</v>
      </c>
      <c r="B26" s="678" t="s">
        <v>78</v>
      </c>
      <c r="C26" s="15" t="s">
        <v>10457</v>
      </c>
      <c r="D26" s="15" t="s">
        <v>4813</v>
      </c>
      <c r="E26" s="24">
        <v>45649.305555555555</v>
      </c>
      <c r="F26" s="15">
        <v>10.8</v>
      </c>
      <c r="G26" s="37"/>
      <c r="H26" s="15"/>
      <c r="I26" s="15"/>
      <c r="J26" s="15"/>
      <c r="K26" s="15"/>
      <c r="L26" s="35">
        <v>120</v>
      </c>
      <c r="M26" s="35">
        <v>41</v>
      </c>
      <c r="N26" s="15"/>
      <c r="O26" s="15"/>
      <c r="P26" s="14">
        <f t="shared" si="2"/>
        <v>161</v>
      </c>
      <c r="Q26" s="17" t="s">
        <v>32</v>
      </c>
      <c r="R26" s="14">
        <v>109169</v>
      </c>
      <c r="S26" s="23" t="s">
        <v>33</v>
      </c>
      <c r="T26" s="702" t="s">
        <v>100</v>
      </c>
      <c r="U26" s="702" t="s">
        <v>90</v>
      </c>
      <c r="V26" s="475">
        <v>1009581</v>
      </c>
      <c r="W26" s="702" t="s">
        <v>10456</v>
      </c>
      <c r="X26" s="702" t="s">
        <v>9127</v>
      </c>
    </row>
    <row r="27" spans="1:24">
      <c r="A27" s="15"/>
      <c r="B27" s="15"/>
      <c r="C27" s="15"/>
      <c r="D27" s="15"/>
      <c r="E27" s="24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7"/>
      <c r="R27" s="14"/>
      <c r="S27" s="23"/>
      <c r="T27" s="16"/>
      <c r="U27" s="16"/>
      <c r="V27" s="477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15</v>
      </c>
      <c r="J28" s="11">
        <f t="shared" si="3"/>
        <v>0</v>
      </c>
      <c r="K28" s="11">
        <f t="shared" si="3"/>
        <v>40</v>
      </c>
      <c r="L28" s="11">
        <f t="shared" si="3"/>
        <v>788</v>
      </c>
      <c r="M28" s="11">
        <f t="shared" si="3"/>
        <v>112</v>
      </c>
      <c r="N28" s="11">
        <f t="shared" si="3"/>
        <v>11</v>
      </c>
      <c r="O28" s="11">
        <f t="shared" si="3"/>
        <v>0</v>
      </c>
      <c r="P28" s="11">
        <f t="shared" si="3"/>
        <v>966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702"/>
      <c r="V29" s="702"/>
      <c r="W29" s="702" t="s">
        <v>10454</v>
      </c>
      <c r="X29" s="701" t="s">
        <v>9127</v>
      </c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166" t="s">
        <v>35</v>
      </c>
      <c r="B31" s="239" t="s">
        <v>9996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473</v>
      </c>
      <c r="B32" s="1564" t="s">
        <v>7194</v>
      </c>
      <c r="C32" s="1564"/>
      <c r="D32" s="242"/>
      <c r="E32" s="41" t="s">
        <v>8995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100</v>
      </c>
      <c r="B33" s="626" t="s">
        <v>7193</v>
      </c>
      <c r="C33" s="4"/>
      <c r="D33" s="242"/>
      <c r="E33" s="4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 t="s">
        <v>10458</v>
      </c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772" t="s">
        <v>10383</v>
      </c>
      <c r="C36" s="1772"/>
      <c r="D36" s="1"/>
      <c r="E36" s="1"/>
    </row>
    <row r="37" spans="1:24">
      <c r="A37" s="5" t="s">
        <v>44</v>
      </c>
      <c r="B37" s="1809">
        <v>0.58333333333333337</v>
      </c>
      <c r="C37" s="1772"/>
      <c r="D37" s="1"/>
      <c r="E37" s="1"/>
    </row>
    <row r="39" spans="1:24" ht="23.25" customHeight="1">
      <c r="A39" s="1559" t="s">
        <v>10459</v>
      </c>
      <c r="B39" s="1559"/>
      <c r="C39" s="1559"/>
      <c r="D39" s="1559"/>
      <c r="E39" s="1559"/>
      <c r="F39" s="1559"/>
      <c r="G39" s="7"/>
      <c r="H39" s="1559" t="s">
        <v>346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2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35" t="s">
        <v>4228</v>
      </c>
      <c r="B41" s="15" t="s">
        <v>92</v>
      </c>
      <c r="C41" s="15" t="s">
        <v>10460</v>
      </c>
      <c r="D41" s="15" t="s">
        <v>94</v>
      </c>
      <c r="E41" s="24">
        <v>45648.597222222219</v>
      </c>
      <c r="F41" s="15">
        <v>10.3</v>
      </c>
      <c r="G41" s="37"/>
      <c r="H41" s="15"/>
      <c r="I41" s="15"/>
      <c r="J41" s="15"/>
      <c r="K41" s="15"/>
      <c r="L41" s="35">
        <v>134</v>
      </c>
      <c r="M41" s="35">
        <v>27</v>
      </c>
      <c r="N41" s="15"/>
      <c r="O41" s="15"/>
      <c r="P41" s="14">
        <f t="shared" ref="P41:P46" si="4">SUM(H41:O41)</f>
        <v>161</v>
      </c>
      <c r="Q41" s="17" t="s">
        <v>32</v>
      </c>
      <c r="R41" s="14">
        <v>109170</v>
      </c>
      <c r="S41" s="23" t="s">
        <v>33</v>
      </c>
      <c r="T41" s="702" t="s">
        <v>161</v>
      </c>
      <c r="U41" s="702" t="s">
        <v>90</v>
      </c>
      <c r="V41" s="702">
        <v>1009582</v>
      </c>
      <c r="W41" s="702" t="s">
        <v>10443</v>
      </c>
      <c r="X41" s="16" t="s">
        <v>9127</v>
      </c>
    </row>
    <row r="42" spans="1:24">
      <c r="A42" s="609" t="s">
        <v>9888</v>
      </c>
      <c r="B42" s="609" t="s">
        <v>92</v>
      </c>
      <c r="C42" s="609" t="s">
        <v>10461</v>
      </c>
      <c r="D42" s="609" t="s">
        <v>159</v>
      </c>
      <c r="E42" s="610">
        <v>45648.041666666664</v>
      </c>
      <c r="F42" s="609">
        <v>10.3</v>
      </c>
      <c r="G42" s="611"/>
      <c r="H42" s="609"/>
      <c r="I42" s="609"/>
      <c r="J42" s="609"/>
      <c r="K42" s="609">
        <v>27</v>
      </c>
      <c r="L42" s="609">
        <v>107</v>
      </c>
      <c r="M42" s="609">
        <v>27</v>
      </c>
      <c r="N42" s="609"/>
      <c r="O42" s="609"/>
      <c r="P42" s="703">
        <f t="shared" si="4"/>
        <v>161</v>
      </c>
      <c r="Q42" s="704" t="s">
        <v>32</v>
      </c>
      <c r="R42" s="703">
        <v>109171</v>
      </c>
      <c r="S42" s="703" t="s">
        <v>33</v>
      </c>
      <c r="T42" s="274" t="s">
        <v>161</v>
      </c>
      <c r="U42" s="16" t="s">
        <v>90</v>
      </c>
      <c r="V42" s="16">
        <v>1009583</v>
      </c>
      <c r="W42" s="701" t="s">
        <v>10443</v>
      </c>
      <c r="X42" s="16" t="s">
        <v>9127</v>
      </c>
    </row>
    <row r="43" spans="1:24">
      <c r="A43" s="609" t="s">
        <v>86</v>
      </c>
      <c r="B43" s="609" t="s">
        <v>92</v>
      </c>
      <c r="C43" s="609" t="s">
        <v>10462</v>
      </c>
      <c r="D43" s="609" t="s">
        <v>159</v>
      </c>
      <c r="E43" s="610">
        <v>45648.041666666664</v>
      </c>
      <c r="F43" s="609">
        <v>10.3</v>
      </c>
      <c r="G43" s="611"/>
      <c r="H43" s="609"/>
      <c r="I43" s="609"/>
      <c r="J43" s="609"/>
      <c r="K43" s="609">
        <v>54</v>
      </c>
      <c r="L43" s="609">
        <v>80</v>
      </c>
      <c r="M43" s="609">
        <v>27</v>
      </c>
      <c r="N43" s="609"/>
      <c r="O43" s="609"/>
      <c r="P43" s="703">
        <f t="shared" si="4"/>
        <v>161</v>
      </c>
      <c r="Q43" s="704" t="s">
        <v>32</v>
      </c>
      <c r="R43" s="703">
        <v>109172</v>
      </c>
      <c r="S43" s="703" t="s">
        <v>33</v>
      </c>
      <c r="T43" s="274" t="s">
        <v>161</v>
      </c>
      <c r="U43" s="16" t="s">
        <v>90</v>
      </c>
      <c r="V43" s="16">
        <v>1009584</v>
      </c>
      <c r="W43" s="701" t="s">
        <v>10443</v>
      </c>
      <c r="X43" s="16" t="s">
        <v>9127</v>
      </c>
    </row>
    <row r="44" spans="1:24">
      <c r="A44" s="609" t="s">
        <v>119</v>
      </c>
      <c r="B44" s="609" t="s">
        <v>92</v>
      </c>
      <c r="C44" s="609" t="s">
        <v>10202</v>
      </c>
      <c r="D44" s="609" t="s">
        <v>159</v>
      </c>
      <c r="E44" s="610">
        <v>45648.041666666664</v>
      </c>
      <c r="F44" s="609">
        <v>10.3</v>
      </c>
      <c r="G44" s="611"/>
      <c r="H44" s="609"/>
      <c r="I44" s="609"/>
      <c r="J44" s="609"/>
      <c r="K44" s="609">
        <v>27</v>
      </c>
      <c r="L44" s="609">
        <v>107</v>
      </c>
      <c r="M44" s="609">
        <v>18</v>
      </c>
      <c r="N44" s="609"/>
      <c r="O44" s="609"/>
      <c r="P44" s="703">
        <f t="shared" si="4"/>
        <v>152</v>
      </c>
      <c r="Q44" s="704" t="s">
        <v>32</v>
      </c>
      <c r="R44" s="703">
        <v>109173</v>
      </c>
      <c r="S44" s="703" t="s">
        <v>33</v>
      </c>
      <c r="T44" s="274" t="s">
        <v>161</v>
      </c>
      <c r="U44" s="16" t="s">
        <v>90</v>
      </c>
      <c r="V44" s="16">
        <v>1009585</v>
      </c>
      <c r="W44" s="701" t="s">
        <v>10443</v>
      </c>
      <c r="X44" s="16" t="s">
        <v>9127</v>
      </c>
    </row>
    <row r="45" spans="1:24">
      <c r="A45" s="314" t="s">
        <v>1141</v>
      </c>
      <c r="B45" s="314" t="s">
        <v>92</v>
      </c>
      <c r="C45" s="314" t="s">
        <v>10463</v>
      </c>
      <c r="D45" s="314" t="s">
        <v>159</v>
      </c>
      <c r="E45" s="315">
        <v>45648.041666666664</v>
      </c>
      <c r="F45" s="314">
        <v>10.3</v>
      </c>
      <c r="G45" s="316"/>
      <c r="H45" s="314"/>
      <c r="I45" s="314"/>
      <c r="J45" s="314"/>
      <c r="K45" s="314">
        <v>93</v>
      </c>
      <c r="L45" s="314">
        <v>46</v>
      </c>
      <c r="M45" s="314">
        <v>13</v>
      </c>
      <c r="N45" s="314"/>
      <c r="O45" s="314"/>
      <c r="P45" s="63">
        <f t="shared" si="4"/>
        <v>152</v>
      </c>
      <c r="Q45" s="705" t="s">
        <v>32</v>
      </c>
      <c r="R45" s="63">
        <v>109144</v>
      </c>
      <c r="S45" s="63" t="s">
        <v>33</v>
      </c>
      <c r="T45" s="231" t="s">
        <v>161</v>
      </c>
      <c r="U45" s="16" t="s">
        <v>90</v>
      </c>
      <c r="V45" s="16">
        <v>1009586</v>
      </c>
      <c r="W45" s="701" t="s">
        <v>10443</v>
      </c>
      <c r="X45" s="16" t="s">
        <v>9127</v>
      </c>
    </row>
    <row r="46" spans="1:24">
      <c r="A46" s="15" t="s">
        <v>8488</v>
      </c>
      <c r="B46" s="15" t="s">
        <v>57</v>
      </c>
      <c r="C46" s="15" t="s">
        <v>10464</v>
      </c>
      <c r="D46" s="15" t="s">
        <v>56</v>
      </c>
      <c r="E46" s="24">
        <v>45648.253472222219</v>
      </c>
      <c r="F46" s="15">
        <v>10.8</v>
      </c>
      <c r="G46" s="37"/>
      <c r="H46" s="15"/>
      <c r="I46" s="15"/>
      <c r="J46" s="15"/>
      <c r="K46" s="35">
        <v>161</v>
      </c>
      <c r="L46" s="15"/>
      <c r="M46" s="15"/>
      <c r="N46" s="15"/>
      <c r="O46" s="15"/>
      <c r="P46" s="14">
        <f t="shared" si="4"/>
        <v>161</v>
      </c>
      <c r="Q46" s="14" t="s">
        <v>30</v>
      </c>
      <c r="R46" s="14">
        <v>109143</v>
      </c>
      <c r="S46" s="14" t="s">
        <v>31</v>
      </c>
      <c r="T46" s="16" t="s">
        <v>169</v>
      </c>
      <c r="U46" s="16" t="s">
        <v>90</v>
      </c>
      <c r="V46" s="16">
        <v>1009587</v>
      </c>
      <c r="W46" s="16" t="s">
        <v>10465</v>
      </c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>SUM(H44:H46)</f>
        <v>0</v>
      </c>
      <c r="I47" s="11">
        <f>SUM(I44:I46)</f>
        <v>0</v>
      </c>
      <c r="J47" s="11">
        <f>SUM(J44:J46)</f>
        <v>0</v>
      </c>
      <c r="K47" s="11">
        <f t="shared" ref="K47:L47" si="5">SUM(K41:K46)</f>
        <v>362</v>
      </c>
      <c r="L47" s="11">
        <f t="shared" si="5"/>
        <v>474</v>
      </c>
      <c r="M47" s="11">
        <f>SUM(M41:M46)</f>
        <v>112</v>
      </c>
      <c r="N47" s="11">
        <f>SUM(N44:N46)</f>
        <v>0</v>
      </c>
      <c r="O47" s="11">
        <f>SUM(O44:O46)</f>
        <v>0</v>
      </c>
      <c r="P47" s="11">
        <f>SUM(P41:P46)</f>
        <v>948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166" t="s">
        <v>35</v>
      </c>
      <c r="B50" s="239" t="s">
        <v>9996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4" t="s">
        <v>161</v>
      </c>
      <c r="B51" s="1564" t="s">
        <v>7194</v>
      </c>
      <c r="C51" s="1564"/>
      <c r="D51" s="242"/>
      <c r="E51" s="41" t="s">
        <v>8995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 t="s">
        <v>169</v>
      </c>
      <c r="B52" s="626" t="s">
        <v>10092</v>
      </c>
      <c r="C52" s="4"/>
      <c r="D52" s="242"/>
      <c r="E52" s="4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5" t="s">
        <v>42</v>
      </c>
      <c r="B53" s="182"/>
      <c r="C53" s="182" t="s">
        <v>10466</v>
      </c>
      <c r="D53" s="1"/>
      <c r="E53" s="1"/>
    </row>
    <row r="54" spans="1:24">
      <c r="A54" s="5" t="s">
        <v>42</v>
      </c>
      <c r="B54" s="1772"/>
      <c r="C54" s="1772"/>
    </row>
    <row r="55" spans="1:24">
      <c r="A55" s="5" t="s">
        <v>43</v>
      </c>
      <c r="B55" s="1772" t="s">
        <v>10467</v>
      </c>
      <c r="C55" s="1772"/>
      <c r="D55" s="1"/>
      <c r="E55" s="1"/>
    </row>
    <row r="56" spans="1:24">
      <c r="A56" s="5" t="s">
        <v>44</v>
      </c>
      <c r="B56" s="1809">
        <v>0.66666666666666663</v>
      </c>
      <c r="C56" s="1772"/>
      <c r="D56" s="1"/>
      <c r="E56" s="1"/>
    </row>
    <row r="58" spans="1:24" ht="23.25" customHeight="1">
      <c r="A58" s="1559" t="s">
        <v>10468</v>
      </c>
      <c r="B58" s="1559"/>
      <c r="C58" s="1559"/>
      <c r="D58" s="1559"/>
      <c r="E58" s="1559"/>
      <c r="F58" s="1559"/>
      <c r="G58" s="7"/>
      <c r="H58" s="1559" t="s">
        <v>346</v>
      </c>
      <c r="I58" s="1559"/>
      <c r="J58" s="1559"/>
      <c r="K58" s="1559"/>
      <c r="L58" s="1559"/>
      <c r="M58" s="1559"/>
      <c r="N58" s="1559"/>
      <c r="O58" s="1559"/>
      <c r="P58" s="1559"/>
      <c r="Q58" s="1741" t="s">
        <v>2</v>
      </c>
      <c r="R58" s="1742"/>
      <c r="S58" s="1742"/>
      <c r="T58" s="1742"/>
      <c r="U58" s="1742"/>
      <c r="V58" s="1742"/>
      <c r="W58" s="1742"/>
      <c r="X58" s="1742"/>
    </row>
    <row r="59" spans="1:24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9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8" t="s">
        <v>9</v>
      </c>
      <c r="S59" s="8" t="s">
        <v>21</v>
      </c>
      <c r="T59" s="8" t="s">
        <v>24</v>
      </c>
      <c r="U59" s="8" t="s">
        <v>25</v>
      </c>
      <c r="V59" s="8" t="s">
        <v>26</v>
      </c>
      <c r="W59" s="8" t="s">
        <v>27</v>
      </c>
      <c r="X59" s="8" t="s">
        <v>28</v>
      </c>
    </row>
    <row r="60" spans="1:24">
      <c r="A60" s="15" t="s">
        <v>10432</v>
      </c>
      <c r="B60" s="678" t="s">
        <v>78</v>
      </c>
      <c r="C60" s="35" t="s">
        <v>10469</v>
      </c>
      <c r="D60" s="15" t="s">
        <v>99</v>
      </c>
      <c r="E60" s="24">
        <v>45648.315972222219</v>
      </c>
      <c r="F60" s="15">
        <v>10.8</v>
      </c>
      <c r="G60" s="37"/>
      <c r="H60" s="15"/>
      <c r="I60" s="15"/>
      <c r="J60" s="15"/>
      <c r="K60" s="15"/>
      <c r="L60" s="35">
        <v>161</v>
      </c>
      <c r="M60" s="15"/>
      <c r="N60" s="15"/>
      <c r="O60" s="15"/>
      <c r="P60" s="14">
        <f t="shared" ref="P60:P66" si="6">SUM(H60:O60)</f>
        <v>161</v>
      </c>
      <c r="Q60" s="17" t="s">
        <v>32</v>
      </c>
      <c r="R60" s="14">
        <v>109146</v>
      </c>
      <c r="S60" s="23" t="s">
        <v>33</v>
      </c>
      <c r="T60" s="702" t="s">
        <v>100</v>
      </c>
      <c r="U60" s="702" t="s">
        <v>90</v>
      </c>
      <c r="V60" s="475">
        <v>1009588</v>
      </c>
      <c r="W60" s="702" t="s">
        <v>5740</v>
      </c>
      <c r="X60" s="702" t="s">
        <v>8018</v>
      </c>
    </row>
    <row r="61" spans="1:24">
      <c r="A61" s="15" t="s">
        <v>152</v>
      </c>
      <c r="B61" s="678" t="s">
        <v>78</v>
      </c>
      <c r="C61" s="35" t="s">
        <v>10470</v>
      </c>
      <c r="D61" s="15" t="s">
        <v>99</v>
      </c>
      <c r="E61" s="24">
        <v>45649.315972222219</v>
      </c>
      <c r="F61" s="15">
        <v>10.8</v>
      </c>
      <c r="G61" s="37"/>
      <c r="H61" s="15"/>
      <c r="I61" s="15"/>
      <c r="J61" s="15"/>
      <c r="K61" s="35">
        <v>161</v>
      </c>
      <c r="L61" s="15"/>
      <c r="M61" s="15"/>
      <c r="N61" s="15"/>
      <c r="O61" s="15"/>
      <c r="P61" s="14">
        <f t="shared" si="6"/>
        <v>161</v>
      </c>
      <c r="Q61" s="17" t="s">
        <v>32</v>
      </c>
      <c r="R61" s="14">
        <v>109178</v>
      </c>
      <c r="S61" s="23" t="s">
        <v>33</v>
      </c>
      <c r="T61" s="702" t="s">
        <v>100</v>
      </c>
      <c r="U61" s="702" t="s">
        <v>90</v>
      </c>
      <c r="V61" s="475">
        <v>1009589</v>
      </c>
      <c r="W61" s="702" t="s">
        <v>10454</v>
      </c>
      <c r="X61" s="701" t="s">
        <v>9127</v>
      </c>
    </row>
    <row r="62" spans="1:24">
      <c r="A62" s="15" t="s">
        <v>10471</v>
      </c>
      <c r="B62" s="678" t="s">
        <v>78</v>
      </c>
      <c r="C62" s="35" t="s">
        <v>10472</v>
      </c>
      <c r="D62" s="15" t="s">
        <v>99</v>
      </c>
      <c r="E62" s="24">
        <v>45648.315972222219</v>
      </c>
      <c r="F62" s="15">
        <v>10.8</v>
      </c>
      <c r="G62" s="37"/>
      <c r="H62" s="15"/>
      <c r="I62" s="15"/>
      <c r="J62" s="15"/>
      <c r="K62" s="35">
        <v>54</v>
      </c>
      <c r="L62" s="35">
        <v>107</v>
      </c>
      <c r="M62" s="15"/>
      <c r="N62" s="15"/>
      <c r="O62" s="15"/>
      <c r="P62" s="14">
        <f t="shared" si="6"/>
        <v>161</v>
      </c>
      <c r="Q62" s="17" t="s">
        <v>32</v>
      </c>
      <c r="R62" s="14">
        <v>109179</v>
      </c>
      <c r="S62" s="23" t="s">
        <v>33</v>
      </c>
      <c r="T62" s="702" t="s">
        <v>100</v>
      </c>
      <c r="U62" s="702" t="s">
        <v>90</v>
      </c>
      <c r="V62" s="475">
        <v>1009590</v>
      </c>
      <c r="W62" s="702" t="s">
        <v>5740</v>
      </c>
      <c r="X62" s="16" t="s">
        <v>9127</v>
      </c>
    </row>
    <row r="63" spans="1:24">
      <c r="A63" s="15" t="s">
        <v>119</v>
      </c>
      <c r="B63" s="678" t="s">
        <v>78</v>
      </c>
      <c r="C63" s="35" t="s">
        <v>10473</v>
      </c>
      <c r="D63" s="15" t="s">
        <v>99</v>
      </c>
      <c r="E63" s="24">
        <v>45648.315972222219</v>
      </c>
      <c r="F63" s="15">
        <v>10.8</v>
      </c>
      <c r="G63" s="37"/>
      <c r="H63" s="15"/>
      <c r="I63" s="15"/>
      <c r="J63" s="15"/>
      <c r="K63" s="15"/>
      <c r="L63" s="15">
        <v>108</v>
      </c>
      <c r="M63" s="15"/>
      <c r="N63" s="15"/>
      <c r="O63" s="15"/>
      <c r="P63" s="14">
        <f t="shared" si="6"/>
        <v>108</v>
      </c>
      <c r="Q63" s="17" t="s">
        <v>32</v>
      </c>
      <c r="R63" s="14">
        <v>109180</v>
      </c>
      <c r="S63" s="23" t="s">
        <v>33</v>
      </c>
      <c r="T63" s="702" t="s">
        <v>100</v>
      </c>
      <c r="U63" s="702" t="s">
        <v>90</v>
      </c>
      <c r="V63" s="475">
        <v>1009591</v>
      </c>
      <c r="W63" s="702" t="s">
        <v>5740</v>
      </c>
      <c r="X63" s="16" t="s">
        <v>9127</v>
      </c>
    </row>
    <row r="64" spans="1:24">
      <c r="A64" s="15" t="s">
        <v>111</v>
      </c>
      <c r="B64" s="15" t="s">
        <v>65</v>
      </c>
      <c r="C64" s="35" t="s">
        <v>10474</v>
      </c>
      <c r="D64" s="15" t="s">
        <v>64</v>
      </c>
      <c r="E64" s="271">
        <v>45650.513888888891</v>
      </c>
      <c r="F64" s="15">
        <v>14.8</v>
      </c>
      <c r="G64" s="37"/>
      <c r="H64" s="15"/>
      <c r="I64" s="15"/>
      <c r="J64" s="15"/>
      <c r="K64" s="15"/>
      <c r="L64" s="15">
        <v>161</v>
      </c>
      <c r="M64" s="15"/>
      <c r="N64" s="15"/>
      <c r="O64" s="15"/>
      <c r="P64" s="14">
        <f t="shared" si="6"/>
        <v>161</v>
      </c>
      <c r="Q64" s="14" t="s">
        <v>30</v>
      </c>
      <c r="R64" s="14">
        <v>109181</v>
      </c>
      <c r="S64" s="23" t="s">
        <v>33</v>
      </c>
      <c r="T64" s="16" t="s">
        <v>169</v>
      </c>
      <c r="U64" s="16" t="s">
        <v>90</v>
      </c>
      <c r="V64" s="477">
        <v>1009592</v>
      </c>
      <c r="W64" s="16" t="s">
        <v>10475</v>
      </c>
      <c r="X64" s="16" t="s">
        <v>9127</v>
      </c>
    </row>
    <row r="65" spans="1:24">
      <c r="A65" s="15" t="s">
        <v>142</v>
      </c>
      <c r="B65" s="15" t="s">
        <v>72</v>
      </c>
      <c r="C65" s="35" t="s">
        <v>10476</v>
      </c>
      <c r="D65" s="15" t="s">
        <v>71</v>
      </c>
      <c r="E65" s="24">
        <v>45648.711805555555</v>
      </c>
      <c r="F65" s="15">
        <v>14.5</v>
      </c>
      <c r="G65" s="37"/>
      <c r="H65" s="15"/>
      <c r="I65" s="15"/>
      <c r="J65" s="15"/>
      <c r="K65" s="35">
        <v>54</v>
      </c>
      <c r="L65" s="15">
        <v>17</v>
      </c>
      <c r="M65" s="272">
        <v>63</v>
      </c>
      <c r="N65" s="272">
        <v>27</v>
      </c>
      <c r="O65" s="15"/>
      <c r="P65" s="14">
        <f t="shared" si="6"/>
        <v>161</v>
      </c>
      <c r="Q65" s="14" t="s">
        <v>30</v>
      </c>
      <c r="R65" s="14">
        <v>109147</v>
      </c>
      <c r="S65" s="14" t="s">
        <v>31</v>
      </c>
      <c r="T65" s="16" t="s">
        <v>169</v>
      </c>
      <c r="U65" s="16"/>
      <c r="V65" s="477">
        <v>1009593</v>
      </c>
      <c r="W65" s="16" t="s">
        <v>10477</v>
      </c>
      <c r="X65" s="16"/>
    </row>
    <row r="66" spans="1:24">
      <c r="A66" s="15" t="s">
        <v>9157</v>
      </c>
      <c r="B66" s="15" t="s">
        <v>423</v>
      </c>
      <c r="C66" s="15" t="s">
        <v>10478</v>
      </c>
      <c r="D66" s="15" t="s">
        <v>425</v>
      </c>
      <c r="E66" s="24">
        <v>45648.798611111109</v>
      </c>
      <c r="F66" s="2">
        <v>8.6999999999999993</v>
      </c>
      <c r="G66" s="15"/>
      <c r="H66" s="37"/>
      <c r="I66" s="15"/>
      <c r="J66" s="15"/>
      <c r="K66" s="15"/>
      <c r="L66" s="15">
        <v>48</v>
      </c>
      <c r="M66" s="15"/>
      <c r="N66" s="15"/>
      <c r="O66" s="15"/>
      <c r="P66" s="14">
        <f t="shared" si="6"/>
        <v>48</v>
      </c>
      <c r="Q66" s="14" t="s">
        <v>30</v>
      </c>
      <c r="R66" s="14">
        <v>109182</v>
      </c>
      <c r="S66" s="14" t="s">
        <v>31</v>
      </c>
      <c r="T66" s="16" t="s">
        <v>169</v>
      </c>
      <c r="U66" s="16" t="s">
        <v>90</v>
      </c>
      <c r="V66" s="477">
        <v>1009594</v>
      </c>
      <c r="W66" s="16" t="s">
        <v>10477</v>
      </c>
      <c r="X66" s="16"/>
    </row>
    <row r="67" spans="1:24">
      <c r="A67" s="11" t="s">
        <v>19</v>
      </c>
      <c r="B67" s="7"/>
      <c r="C67" s="7"/>
      <c r="D67" s="7"/>
      <c r="E67" s="11"/>
      <c r="F67" s="7"/>
      <c r="G67" s="7"/>
      <c r="H67" s="11">
        <f>SUM(H61:H65)</f>
        <v>0</v>
      </c>
      <c r="I67" s="11">
        <f>SUM(I61:I65)</f>
        <v>0</v>
      </c>
      <c r="J67" s="11">
        <f>SUM(J61:J65)</f>
        <v>0</v>
      </c>
      <c r="K67" s="11">
        <f>SUM(K60:K66)</f>
        <v>269</v>
      </c>
      <c r="L67" s="11">
        <f>SUM(L60:L66)</f>
        <v>602</v>
      </c>
      <c r="M67" s="11">
        <f>SUM(M61:M65)</f>
        <v>63</v>
      </c>
      <c r="N67" s="11">
        <f>SUM(N61:N65)</f>
        <v>27</v>
      </c>
      <c r="O67" s="11">
        <f>SUM(O61:O65)</f>
        <v>0</v>
      </c>
      <c r="P67" s="11">
        <f>SUM(P60:P66)</f>
        <v>961</v>
      </c>
      <c r="Q67" s="12"/>
      <c r="R67" s="12"/>
      <c r="S67" s="12"/>
      <c r="T67" s="12"/>
      <c r="U67" s="12"/>
      <c r="V67" s="12"/>
      <c r="W67" s="12"/>
      <c r="X67" s="12"/>
    </row>
    <row r="68" spans="1:24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166" t="s">
        <v>35</v>
      </c>
      <c r="B70" s="239" t="s">
        <v>9996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4" t="s">
        <v>100</v>
      </c>
      <c r="B71" s="1564" t="s">
        <v>7194</v>
      </c>
      <c r="C71" s="1564"/>
      <c r="D71" s="242"/>
      <c r="E71" s="41" t="s">
        <v>8995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4" t="s">
        <v>169</v>
      </c>
      <c r="B72" s="626" t="s">
        <v>7193</v>
      </c>
      <c r="C72" s="4"/>
      <c r="D72" s="242"/>
      <c r="E72" s="4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5" t="s">
        <v>42</v>
      </c>
      <c r="B73" s="1772" t="s">
        <v>10479</v>
      </c>
      <c r="C73" s="1772"/>
      <c r="D73" s="1"/>
      <c r="E73" s="1"/>
    </row>
    <row r="74" spans="1:24">
      <c r="A74" s="5" t="s">
        <v>42</v>
      </c>
      <c r="B74" s="1772"/>
      <c r="C74" s="1772"/>
    </row>
    <row r="75" spans="1:24">
      <c r="A75" s="5" t="s">
        <v>43</v>
      </c>
      <c r="B75" s="1772" t="s">
        <v>10480</v>
      </c>
      <c r="C75" s="1772"/>
      <c r="D75" s="1"/>
      <c r="E75" s="1"/>
    </row>
    <row r="76" spans="1:24">
      <c r="A76" s="5" t="s">
        <v>44</v>
      </c>
      <c r="B76" s="1772" t="s">
        <v>10481</v>
      </c>
      <c r="C76" s="1772"/>
      <c r="D76" s="1"/>
      <c r="E76" s="1"/>
    </row>
    <row r="77" spans="1:24">
      <c r="D77" s="1"/>
      <c r="E77" s="1"/>
    </row>
    <row r="79" spans="1:24" ht="23.25" customHeight="1">
      <c r="A79" s="1559" t="s">
        <v>10482</v>
      </c>
      <c r="B79" s="1559"/>
      <c r="C79" s="1559"/>
      <c r="D79" s="1559"/>
      <c r="E79" s="1559"/>
      <c r="F79" s="1559"/>
      <c r="G79" s="7"/>
      <c r="H79" s="1559" t="s">
        <v>346</v>
      </c>
      <c r="I79" s="1559"/>
      <c r="J79" s="1559"/>
      <c r="K79" s="1559"/>
      <c r="L79" s="1559"/>
      <c r="M79" s="1559"/>
      <c r="N79" s="1559"/>
      <c r="O79" s="1559"/>
      <c r="P79" s="1559"/>
      <c r="Q79" s="1741" t="s">
        <v>2</v>
      </c>
      <c r="R79" s="1742"/>
      <c r="S79" s="1742"/>
      <c r="T79" s="1742"/>
      <c r="U79" s="1742"/>
      <c r="V79" s="1742"/>
      <c r="W79" s="1742"/>
      <c r="X79" s="1742"/>
    </row>
    <row r="80" spans="1:24" ht="26.25">
      <c r="A80" s="8" t="s">
        <v>3</v>
      </c>
      <c r="B80" s="8" t="s">
        <v>4</v>
      </c>
      <c r="C80" s="8" t="s">
        <v>5</v>
      </c>
      <c r="D80" s="8" t="s">
        <v>6</v>
      </c>
      <c r="E80" s="8" t="s">
        <v>7</v>
      </c>
      <c r="F80" s="8" t="s">
        <v>8</v>
      </c>
      <c r="G80" s="33" t="s">
        <v>10</v>
      </c>
      <c r="H80" s="9" t="s">
        <v>11</v>
      </c>
      <c r="I80" s="9" t="s">
        <v>12</v>
      </c>
      <c r="J80" s="9" t="s">
        <v>13</v>
      </c>
      <c r="K80" s="9" t="s">
        <v>14</v>
      </c>
      <c r="L80" s="9" t="s">
        <v>15</v>
      </c>
      <c r="M80" s="9" t="s">
        <v>16</v>
      </c>
      <c r="N80" s="9" t="s">
        <v>17</v>
      </c>
      <c r="O80" s="10" t="s">
        <v>18</v>
      </c>
      <c r="P80" s="8" t="s">
        <v>19</v>
      </c>
      <c r="Q80" s="8" t="s">
        <v>20</v>
      </c>
      <c r="R80" s="8" t="s">
        <v>9</v>
      </c>
      <c r="S80" s="8" t="s">
        <v>21</v>
      </c>
      <c r="T80" s="8" t="s">
        <v>24</v>
      </c>
      <c r="U80" s="8" t="s">
        <v>25</v>
      </c>
      <c r="V80" s="8" t="s">
        <v>26</v>
      </c>
      <c r="W80" s="8" t="s">
        <v>27</v>
      </c>
      <c r="X80" s="8" t="s">
        <v>28</v>
      </c>
    </row>
    <row r="81" spans="1:24">
      <c r="A81" s="398" t="s">
        <v>9487</v>
      </c>
      <c r="B81" s="398" t="s">
        <v>92</v>
      </c>
      <c r="C81" s="398" t="s">
        <v>10483</v>
      </c>
      <c r="D81" s="398" t="s">
        <v>491</v>
      </c>
      <c r="E81" s="399">
        <v>45650.746527777781</v>
      </c>
      <c r="F81" s="398">
        <v>10.3</v>
      </c>
      <c r="G81" s="37"/>
      <c r="H81" s="15"/>
      <c r="I81" s="15"/>
      <c r="J81" s="15"/>
      <c r="K81" s="15"/>
      <c r="L81" s="15">
        <v>161</v>
      </c>
      <c r="M81" s="15"/>
      <c r="N81" s="15"/>
      <c r="O81" s="15"/>
      <c r="P81" s="14">
        <f t="shared" ref="P81:P87" si="7">SUM(H81:O81)</f>
        <v>161</v>
      </c>
      <c r="Q81" s="17" t="s">
        <v>32</v>
      </c>
      <c r="R81" s="14"/>
      <c r="S81" s="23" t="s">
        <v>33</v>
      </c>
      <c r="T81" s="16" t="s">
        <v>161</v>
      </c>
      <c r="U81" s="16" t="s">
        <v>90</v>
      </c>
      <c r="V81" s="16"/>
      <c r="W81" s="16" t="s">
        <v>10484</v>
      </c>
      <c r="X81" s="16" t="s">
        <v>9127</v>
      </c>
    </row>
    <row r="82" spans="1:24">
      <c r="A82" s="398" t="s">
        <v>9487</v>
      </c>
      <c r="B82" s="398" t="s">
        <v>92</v>
      </c>
      <c r="C82" s="398" t="s">
        <v>10485</v>
      </c>
      <c r="D82" s="398" t="s">
        <v>491</v>
      </c>
      <c r="E82" s="399">
        <v>45650.746527777781</v>
      </c>
      <c r="F82" s="398">
        <v>10.3</v>
      </c>
      <c r="G82" s="37"/>
      <c r="H82" s="15"/>
      <c r="I82" s="15"/>
      <c r="J82" s="15"/>
      <c r="K82" s="15"/>
      <c r="L82" s="15">
        <v>161</v>
      </c>
      <c r="M82" s="15"/>
      <c r="N82" s="15"/>
      <c r="O82" s="15"/>
      <c r="P82" s="14">
        <f t="shared" si="7"/>
        <v>161</v>
      </c>
      <c r="Q82" s="17" t="s">
        <v>32</v>
      </c>
      <c r="R82" s="14"/>
      <c r="S82" s="23" t="s">
        <v>33</v>
      </c>
      <c r="T82" s="16" t="s">
        <v>161</v>
      </c>
      <c r="U82" s="16" t="s">
        <v>90</v>
      </c>
      <c r="V82" s="16"/>
      <c r="W82" s="16" t="s">
        <v>10484</v>
      </c>
      <c r="X82" s="16" t="s">
        <v>9127</v>
      </c>
    </row>
    <row r="83" spans="1:24">
      <c r="A83" s="398" t="s">
        <v>9487</v>
      </c>
      <c r="B83" s="398" t="s">
        <v>92</v>
      </c>
      <c r="C83" s="398" t="s">
        <v>10486</v>
      </c>
      <c r="D83" s="398" t="s">
        <v>491</v>
      </c>
      <c r="E83" s="399">
        <v>45650.746527777781</v>
      </c>
      <c r="F83" s="398">
        <v>10.3</v>
      </c>
      <c r="G83" s="37"/>
      <c r="H83" s="15"/>
      <c r="I83" s="15"/>
      <c r="J83" s="15"/>
      <c r="K83" s="15"/>
      <c r="L83" s="15">
        <v>161</v>
      </c>
      <c r="M83" s="15"/>
      <c r="N83" s="15"/>
      <c r="O83" s="15"/>
      <c r="P83" s="14">
        <f t="shared" si="7"/>
        <v>161</v>
      </c>
      <c r="Q83" s="17" t="s">
        <v>32</v>
      </c>
      <c r="R83" s="14"/>
      <c r="S83" s="23" t="s">
        <v>33</v>
      </c>
      <c r="T83" s="16" t="s">
        <v>161</v>
      </c>
      <c r="U83" s="16" t="s">
        <v>90</v>
      </c>
      <c r="V83" s="16"/>
      <c r="W83" s="16" t="s">
        <v>10484</v>
      </c>
      <c r="X83" s="16" t="s">
        <v>9127</v>
      </c>
    </row>
    <row r="84" spans="1:24">
      <c r="A84" s="398" t="s">
        <v>9487</v>
      </c>
      <c r="B84" s="398" t="s">
        <v>92</v>
      </c>
      <c r="C84" s="398" t="s">
        <v>10487</v>
      </c>
      <c r="D84" s="398" t="s">
        <v>491</v>
      </c>
      <c r="E84" s="399">
        <v>45650.746527777781</v>
      </c>
      <c r="F84" s="398">
        <v>10.3</v>
      </c>
      <c r="G84" s="37"/>
      <c r="H84" s="15"/>
      <c r="I84" s="15"/>
      <c r="J84" s="15"/>
      <c r="K84" s="15">
        <v>161</v>
      </c>
      <c r="L84" s="15"/>
      <c r="M84" s="15"/>
      <c r="N84" s="15"/>
      <c r="O84" s="15"/>
      <c r="P84" s="14">
        <f t="shared" si="7"/>
        <v>161</v>
      </c>
      <c r="Q84" s="17" t="s">
        <v>32</v>
      </c>
      <c r="R84" s="14"/>
      <c r="S84" s="23" t="s">
        <v>33</v>
      </c>
      <c r="T84" s="16" t="s">
        <v>161</v>
      </c>
      <c r="U84" s="16" t="s">
        <v>90</v>
      </c>
      <c r="V84" s="16"/>
      <c r="W84" s="16" t="s">
        <v>10484</v>
      </c>
      <c r="X84" s="16" t="s">
        <v>9127</v>
      </c>
    </row>
    <row r="85" spans="1:24">
      <c r="A85" s="706" t="s">
        <v>142</v>
      </c>
      <c r="B85" s="707" t="s">
        <v>72</v>
      </c>
      <c r="C85" s="707" t="s">
        <v>10476</v>
      </c>
      <c r="D85" s="707" t="s">
        <v>71</v>
      </c>
      <c r="E85" s="708">
        <v>45648.711805555555</v>
      </c>
      <c r="F85" s="707">
        <v>14.25</v>
      </c>
      <c r="G85" s="37"/>
      <c r="H85" s="15"/>
      <c r="I85" s="15"/>
      <c r="J85" s="15">
        <v>27</v>
      </c>
      <c r="K85" s="15">
        <v>54</v>
      </c>
      <c r="L85" s="15"/>
      <c r="M85" s="15">
        <v>54</v>
      </c>
      <c r="N85" s="15">
        <v>26</v>
      </c>
      <c r="O85" s="15"/>
      <c r="P85" s="14">
        <f t="shared" si="7"/>
        <v>161</v>
      </c>
      <c r="Q85" s="14" t="s">
        <v>30</v>
      </c>
      <c r="R85" s="14"/>
      <c r="S85" s="14" t="s">
        <v>31</v>
      </c>
      <c r="T85" s="16" t="s">
        <v>169</v>
      </c>
      <c r="U85" s="16"/>
      <c r="V85" s="16"/>
      <c r="W85" s="16" t="s">
        <v>10477</v>
      </c>
      <c r="X85" s="16" t="s">
        <v>8018</v>
      </c>
    </row>
    <row r="86" spans="1:24">
      <c r="A86" s="15"/>
      <c r="B86" s="15"/>
      <c r="C86" s="15"/>
      <c r="D86" s="15"/>
      <c r="E86" s="15"/>
      <c r="F86" s="15"/>
      <c r="G86" s="37"/>
      <c r="H86" s="15"/>
      <c r="I86" s="15"/>
      <c r="J86" s="15"/>
      <c r="K86" s="15"/>
      <c r="L86" s="15">
        <v>81</v>
      </c>
      <c r="M86" s="15">
        <v>54</v>
      </c>
      <c r="N86" s="15">
        <v>26</v>
      </c>
      <c r="O86" s="15"/>
      <c r="P86" s="14">
        <f t="shared" si="7"/>
        <v>161</v>
      </c>
      <c r="Q86" s="14" t="s">
        <v>30</v>
      </c>
      <c r="R86" s="14"/>
      <c r="S86" s="14" t="s">
        <v>31</v>
      </c>
      <c r="T86" s="16"/>
      <c r="U86" s="16"/>
      <c r="V86" s="16"/>
      <c r="W86" s="16"/>
      <c r="X86" s="16" t="s">
        <v>8018</v>
      </c>
    </row>
    <row r="87" spans="1:24">
      <c r="A87" s="15"/>
      <c r="B87" s="15"/>
      <c r="C87" s="15"/>
      <c r="D87" s="15"/>
      <c r="E87" s="15"/>
      <c r="F87" s="15"/>
      <c r="G87" s="37"/>
      <c r="H87" s="15"/>
      <c r="I87" s="15"/>
      <c r="J87" s="15"/>
      <c r="K87" s="15"/>
      <c r="L87" s="15"/>
      <c r="M87" s="15"/>
      <c r="N87" s="15"/>
      <c r="O87" s="15"/>
      <c r="P87" s="14">
        <f t="shared" si="7"/>
        <v>0</v>
      </c>
      <c r="Q87" s="14" t="s">
        <v>30</v>
      </c>
      <c r="R87" s="14"/>
      <c r="S87" s="14" t="s">
        <v>31</v>
      </c>
      <c r="T87" s="16"/>
      <c r="U87" s="16"/>
      <c r="V87" s="16"/>
      <c r="W87" s="16"/>
      <c r="X87" s="16"/>
    </row>
    <row r="88" spans="1:24">
      <c r="A88" s="11" t="s">
        <v>19</v>
      </c>
      <c r="B88" s="7"/>
      <c r="C88" s="7"/>
      <c r="D88" s="7"/>
      <c r="E88" s="11"/>
      <c r="F88" s="7"/>
      <c r="G88" s="7"/>
      <c r="H88" s="11">
        <f t="shared" ref="H88:P88" si="8">SUM(H81:H87)</f>
        <v>0</v>
      </c>
      <c r="I88" s="11">
        <f t="shared" si="8"/>
        <v>0</v>
      </c>
      <c r="J88" s="11">
        <f t="shared" si="8"/>
        <v>27</v>
      </c>
      <c r="K88" s="11">
        <f t="shared" si="8"/>
        <v>215</v>
      </c>
      <c r="L88" s="11">
        <f t="shared" si="8"/>
        <v>564</v>
      </c>
      <c r="M88" s="11">
        <f t="shared" si="8"/>
        <v>108</v>
      </c>
      <c r="N88" s="11">
        <f t="shared" si="8"/>
        <v>52</v>
      </c>
      <c r="O88" s="11">
        <f t="shared" si="8"/>
        <v>0</v>
      </c>
      <c r="P88" s="11">
        <f t="shared" si="8"/>
        <v>966</v>
      </c>
      <c r="Q88" s="12"/>
      <c r="R88" s="12"/>
      <c r="S88" s="12"/>
      <c r="T88" s="12"/>
      <c r="U88" s="12"/>
      <c r="V88" s="12"/>
      <c r="W88" s="12"/>
      <c r="X88" s="12"/>
    </row>
    <row r="89" spans="1:24">
      <c r="A89" s="1"/>
      <c r="B89" s="351" t="s">
        <v>69</v>
      </c>
      <c r="C89" s="398" t="s">
        <v>10488</v>
      </c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>
      <c r="A90" s="166" t="s">
        <v>34</v>
      </c>
      <c r="B90" s="1562"/>
      <c r="C90" s="1562"/>
      <c r="D90" s="1562"/>
      <c r="E90" s="1"/>
      <c r="F90" s="1"/>
      <c r="G90" s="1"/>
      <c r="H90" s="1"/>
      <c r="I90" s="1"/>
      <c r="J90" s="1563"/>
      <c r="K90" s="1563"/>
      <c r="L90" s="1563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>
      <c r="A91" s="166" t="s">
        <v>35</v>
      </c>
      <c r="B91" s="239" t="s">
        <v>9996</v>
      </c>
      <c r="C91" s="239" t="s">
        <v>37</v>
      </c>
      <c r="D91" s="24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>
      <c r="A92" s="4"/>
      <c r="B92" s="1564"/>
      <c r="C92" s="1564"/>
      <c r="D92" s="242"/>
      <c r="E92" s="41" t="s">
        <v>8995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>
      <c r="A93" s="5" t="s">
        <v>42</v>
      </c>
      <c r="B93" s="1772"/>
      <c r="C93" s="1772"/>
      <c r="D93" s="1"/>
      <c r="E93" s="1"/>
    </row>
    <row r="94" spans="1:24">
      <c r="A94" s="5" t="s">
        <v>42</v>
      </c>
      <c r="B94" s="1772"/>
      <c r="C94" s="1772"/>
    </row>
    <row r="95" spans="1:24">
      <c r="A95" s="5" t="s">
        <v>43</v>
      </c>
      <c r="B95" s="1772"/>
      <c r="C95" s="1772"/>
      <c r="D95" s="1"/>
      <c r="E95" s="1"/>
    </row>
    <row r="96" spans="1:24">
      <c r="A96" s="5" t="s">
        <v>44</v>
      </c>
      <c r="B96" s="1772"/>
      <c r="C96" s="1772"/>
      <c r="D96" s="1"/>
      <c r="E96" s="1"/>
    </row>
    <row r="97" spans="10:14">
      <c r="N97">
        <v>31431</v>
      </c>
    </row>
    <row r="98" spans="10:14">
      <c r="N98">
        <v>12340</v>
      </c>
    </row>
    <row r="99" spans="10:14">
      <c r="N99">
        <v>52840</v>
      </c>
    </row>
    <row r="100" spans="10:14">
      <c r="N100">
        <v>12463</v>
      </c>
    </row>
    <row r="101" spans="10:14">
      <c r="N101">
        <v>32220</v>
      </c>
    </row>
    <row r="102" spans="10:14">
      <c r="J102">
        <f>161*20</f>
        <v>3220</v>
      </c>
    </row>
    <row r="103" spans="10:14">
      <c r="J103">
        <f>J102*5</f>
        <v>16100</v>
      </c>
    </row>
  </sheetData>
  <mergeCells count="48">
    <mergeCell ref="B13:C13"/>
    <mergeCell ref="A1:F1"/>
    <mergeCell ref="H1:P1"/>
    <mergeCell ref="Q1:X1"/>
    <mergeCell ref="B11:D11"/>
    <mergeCell ref="J11:L11"/>
    <mergeCell ref="B14:C14"/>
    <mergeCell ref="B15:C15"/>
    <mergeCell ref="B16:C16"/>
    <mergeCell ref="B17:C17"/>
    <mergeCell ref="A19:F19"/>
    <mergeCell ref="J49:L49"/>
    <mergeCell ref="Q19:X19"/>
    <mergeCell ref="B30:D30"/>
    <mergeCell ref="J30:L30"/>
    <mergeCell ref="B32:C32"/>
    <mergeCell ref="B34:C34"/>
    <mergeCell ref="B35:C35"/>
    <mergeCell ref="H19:P19"/>
    <mergeCell ref="B36:C36"/>
    <mergeCell ref="B37:C37"/>
    <mergeCell ref="A39:F39"/>
    <mergeCell ref="H39:P39"/>
    <mergeCell ref="Q39:X39"/>
    <mergeCell ref="B51:C51"/>
    <mergeCell ref="B54:C54"/>
    <mergeCell ref="B55:C55"/>
    <mergeCell ref="B56:C56"/>
    <mergeCell ref="B49:D49"/>
    <mergeCell ref="Q79:X79"/>
    <mergeCell ref="H58:P58"/>
    <mergeCell ref="Q58:X58"/>
    <mergeCell ref="B69:D69"/>
    <mergeCell ref="B71:C71"/>
    <mergeCell ref="B73:C73"/>
    <mergeCell ref="A58:F58"/>
    <mergeCell ref="B74:C74"/>
    <mergeCell ref="B75:C75"/>
    <mergeCell ref="B76:C76"/>
    <mergeCell ref="A79:F79"/>
    <mergeCell ref="H79:P79"/>
    <mergeCell ref="B96:C96"/>
    <mergeCell ref="B90:D90"/>
    <mergeCell ref="J90:L90"/>
    <mergeCell ref="B92:C92"/>
    <mergeCell ref="B93:C93"/>
    <mergeCell ref="B94:C94"/>
    <mergeCell ref="B95:C95"/>
  </mergeCells>
  <conditionalFormatting sqref="B53:C53">
    <cfRule type="expression" dxfId="5" priority="1">
      <formula>$R53="Cancelled"</formula>
    </cfRule>
    <cfRule type="expression" dxfId="4" priority="2">
      <formula>$AC53&lt;&gt;""</formula>
    </cfRule>
    <cfRule type="expression" dxfId="3" priority="3">
      <formula>$R53="Yes"</formula>
    </cfRule>
  </conditionalFormatting>
  <pageMargins left="0.7" right="0.7" top="0.75" bottom="0.75" header="0.3" footer="0.3"/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DFD43-C036-4791-A633-C4547FEE829E}">
  <sheetPr>
    <tabColor theme="8" tint="0.39997558519241921"/>
  </sheetPr>
  <dimension ref="A1:X38"/>
  <sheetViews>
    <sheetView workbookViewId="0">
      <selection activeCell="H15" sqref="H15"/>
    </sheetView>
  </sheetViews>
  <sheetFormatPr defaultColWidth="11.42578125" defaultRowHeight="15"/>
  <cols>
    <col min="1" max="1" width="25.42578125" customWidth="1"/>
    <col min="2" max="2" width="8.7109375" customWidth="1"/>
    <col min="3" max="3" width="15.85546875" customWidth="1"/>
    <col min="4" max="4" width="12.42578125" customWidth="1"/>
    <col min="5" max="5" width="20.140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.140625" customWidth="1"/>
    <col min="19" max="19" width="9.140625" bestFit="1" customWidth="1"/>
    <col min="20" max="20" width="16.28515625" customWidth="1"/>
    <col min="23" max="23" width="20.42578125" customWidth="1"/>
  </cols>
  <sheetData>
    <row r="1" spans="1:24" ht="23.25">
      <c r="A1" s="1559" t="s">
        <v>10489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26" t="s">
        <v>114</v>
      </c>
      <c r="B3" s="709" t="s">
        <v>78</v>
      </c>
      <c r="C3" s="25" t="s">
        <v>10490</v>
      </c>
      <c r="D3" s="15" t="s">
        <v>932</v>
      </c>
      <c r="E3" s="24">
        <v>45646.048611111109</v>
      </c>
      <c r="F3" s="15">
        <v>10.3</v>
      </c>
      <c r="G3" s="37" t="s">
        <v>740</v>
      </c>
      <c r="H3" s="15"/>
      <c r="I3" s="15"/>
      <c r="J3" s="15"/>
      <c r="K3" s="35">
        <v>50</v>
      </c>
      <c r="L3" s="35">
        <v>111</v>
      </c>
      <c r="M3" s="15"/>
      <c r="N3" s="15"/>
      <c r="O3" s="15"/>
      <c r="P3" s="14">
        <f>SUM(H3:O3)</f>
        <v>161</v>
      </c>
      <c r="Q3" s="17" t="s">
        <v>32</v>
      </c>
      <c r="R3" s="14">
        <v>109093</v>
      </c>
      <c r="S3" s="23" t="s">
        <v>33</v>
      </c>
      <c r="T3" s="232" t="s">
        <v>161</v>
      </c>
      <c r="U3" s="16" t="s">
        <v>90</v>
      </c>
      <c r="V3" s="16">
        <v>1009540</v>
      </c>
      <c r="W3" s="16" t="s">
        <v>10491</v>
      </c>
      <c r="X3" s="16" t="s">
        <v>9127</v>
      </c>
    </row>
    <row r="4" spans="1:24">
      <c r="A4" s="26" t="s">
        <v>10492</v>
      </c>
      <c r="B4" s="709" t="s">
        <v>78</v>
      </c>
      <c r="C4" s="25" t="s">
        <v>10493</v>
      </c>
      <c r="D4" s="15" t="s">
        <v>99</v>
      </c>
      <c r="E4" s="24">
        <v>45646.315972222219</v>
      </c>
      <c r="F4" s="15">
        <v>10.8</v>
      </c>
      <c r="G4" s="37" t="s">
        <v>740</v>
      </c>
      <c r="H4" s="15"/>
      <c r="I4" s="15"/>
      <c r="J4" s="15"/>
      <c r="K4" s="15"/>
      <c r="L4" s="15">
        <v>161</v>
      </c>
      <c r="M4" s="15"/>
      <c r="N4" s="15"/>
      <c r="O4" s="15"/>
      <c r="P4" s="14">
        <f>SUM(H4:O4)</f>
        <v>161</v>
      </c>
      <c r="Q4" s="17" t="s">
        <v>32</v>
      </c>
      <c r="R4" s="14">
        <v>109094</v>
      </c>
      <c r="S4" s="23" t="s">
        <v>33</v>
      </c>
      <c r="T4" s="270" t="s">
        <v>100</v>
      </c>
      <c r="U4" s="16" t="s">
        <v>90</v>
      </c>
      <c r="V4" s="16">
        <v>1009542</v>
      </c>
      <c r="W4" s="16" t="s">
        <v>10494</v>
      </c>
      <c r="X4" s="16" t="s">
        <v>9127</v>
      </c>
    </row>
    <row r="5" spans="1:24">
      <c r="A5" s="26" t="s">
        <v>9888</v>
      </c>
      <c r="B5" s="709" t="s">
        <v>78</v>
      </c>
      <c r="C5" s="25" t="s">
        <v>10495</v>
      </c>
      <c r="D5" s="15" t="s">
        <v>168</v>
      </c>
      <c r="E5" s="24">
        <v>45646.788194444445</v>
      </c>
      <c r="F5" s="15">
        <v>11.8</v>
      </c>
      <c r="G5" s="37" t="s">
        <v>740</v>
      </c>
      <c r="H5" s="15"/>
      <c r="I5" s="15"/>
      <c r="J5" s="15"/>
      <c r="K5" s="15"/>
      <c r="L5" s="15">
        <v>161</v>
      </c>
      <c r="M5" s="15"/>
      <c r="N5" s="15"/>
      <c r="O5" s="15"/>
      <c r="P5" s="14">
        <f>SUM(H5:O5)</f>
        <v>161</v>
      </c>
      <c r="Q5" s="17" t="s">
        <v>32</v>
      </c>
      <c r="R5" s="14">
        <v>109095</v>
      </c>
      <c r="S5" s="23" t="s">
        <v>33</v>
      </c>
      <c r="T5" s="464" t="s">
        <v>169</v>
      </c>
      <c r="U5" s="16" t="s">
        <v>90</v>
      </c>
      <c r="V5" s="16">
        <v>1009543</v>
      </c>
      <c r="W5" s="16" t="s">
        <v>10494</v>
      </c>
      <c r="X5" s="16" t="s">
        <v>9127</v>
      </c>
    </row>
    <row r="6" spans="1:24">
      <c r="A6" s="26" t="s">
        <v>1141</v>
      </c>
      <c r="B6" s="276" t="s">
        <v>92</v>
      </c>
      <c r="C6" s="25" t="s">
        <v>10496</v>
      </c>
      <c r="D6" s="15" t="s">
        <v>159</v>
      </c>
      <c r="E6" s="24">
        <v>45646.041666666664</v>
      </c>
      <c r="F6" s="15">
        <v>10.3</v>
      </c>
      <c r="G6" s="37" t="s">
        <v>740</v>
      </c>
      <c r="H6" s="15"/>
      <c r="I6" s="15"/>
      <c r="J6" s="15"/>
      <c r="K6" s="35">
        <v>54</v>
      </c>
      <c r="L6" s="15">
        <v>107</v>
      </c>
      <c r="M6" s="15"/>
      <c r="N6" s="15"/>
      <c r="O6" s="15"/>
      <c r="P6" s="14">
        <f>SUM(H6:O6)</f>
        <v>161</v>
      </c>
      <c r="Q6" s="17" t="s">
        <v>32</v>
      </c>
      <c r="R6" s="14">
        <v>109122</v>
      </c>
      <c r="S6" s="23" t="s">
        <v>33</v>
      </c>
      <c r="T6" s="232" t="s">
        <v>161</v>
      </c>
      <c r="U6" s="16" t="s">
        <v>90</v>
      </c>
      <c r="V6" s="16">
        <v>1009544</v>
      </c>
      <c r="W6" s="16" t="s">
        <v>10491</v>
      </c>
      <c r="X6" s="16" t="s">
        <v>8018</v>
      </c>
    </row>
    <row r="7" spans="1:24">
      <c r="A7" s="15" t="s">
        <v>120</v>
      </c>
      <c r="B7" s="45" t="s">
        <v>92</v>
      </c>
      <c r="C7" s="15" t="s">
        <v>10497</v>
      </c>
      <c r="D7" s="15" t="s">
        <v>159</v>
      </c>
      <c r="E7" s="24">
        <v>45646.041666666664</v>
      </c>
      <c r="F7" s="15">
        <v>10.3</v>
      </c>
      <c r="G7" s="37"/>
      <c r="H7" s="15"/>
      <c r="I7" s="15"/>
      <c r="J7" s="15"/>
      <c r="K7" s="35">
        <v>161</v>
      </c>
      <c r="L7" s="15"/>
      <c r="M7" s="15"/>
      <c r="N7" s="15"/>
      <c r="O7" s="15"/>
      <c r="P7" s="14">
        <f>SUM(H7:O7)</f>
        <v>161</v>
      </c>
      <c r="Q7" s="17" t="s">
        <v>32</v>
      </c>
      <c r="R7" s="14">
        <v>109123</v>
      </c>
      <c r="S7" s="23" t="s">
        <v>33</v>
      </c>
      <c r="T7" s="232" t="s">
        <v>161</v>
      </c>
      <c r="U7" s="16" t="s">
        <v>90</v>
      </c>
      <c r="V7" s="16">
        <v>1009545</v>
      </c>
      <c r="W7" s="16" t="s">
        <v>10491</v>
      </c>
      <c r="X7" s="16" t="s">
        <v>8018</v>
      </c>
    </row>
    <row r="8" spans="1:24">
      <c r="A8" s="11" t="s">
        <v>19</v>
      </c>
      <c r="B8" s="7"/>
      <c r="C8" s="7"/>
      <c r="D8" s="7"/>
      <c r="E8" s="11"/>
      <c r="F8" s="7"/>
      <c r="G8" s="7"/>
      <c r="H8" s="11">
        <f t="shared" ref="H8:P8" si="0">SUM(H3:H7)</f>
        <v>0</v>
      </c>
      <c r="I8" s="11">
        <f t="shared" si="0"/>
        <v>0</v>
      </c>
      <c r="J8" s="11">
        <f t="shared" si="0"/>
        <v>0</v>
      </c>
      <c r="K8" s="11">
        <f t="shared" si="0"/>
        <v>265</v>
      </c>
      <c r="L8" s="11">
        <f t="shared" si="0"/>
        <v>540</v>
      </c>
      <c r="M8" s="11">
        <f t="shared" si="0"/>
        <v>0</v>
      </c>
      <c r="N8" s="11">
        <f t="shared" si="0"/>
        <v>0</v>
      </c>
      <c r="O8" s="11">
        <f t="shared" si="0"/>
        <v>0</v>
      </c>
      <c r="P8" s="11">
        <f t="shared" si="0"/>
        <v>805</v>
      </c>
      <c r="Q8" s="12"/>
      <c r="R8" s="12"/>
      <c r="S8" s="12"/>
      <c r="T8" s="12"/>
      <c r="U8" s="12"/>
      <c r="V8" s="12"/>
      <c r="W8" s="12"/>
      <c r="X8" s="12"/>
    </row>
    <row r="9" spans="1:24">
      <c r="A9" s="710" t="s">
        <v>10498</v>
      </c>
      <c r="B9" s="177" t="s">
        <v>134</v>
      </c>
      <c r="C9" s="711" t="s">
        <v>10499</v>
      </c>
      <c r="D9" s="398" t="s">
        <v>2892</v>
      </c>
      <c r="E9" s="399">
        <v>45647.319444444445</v>
      </c>
      <c r="F9" s="398">
        <v>10.3</v>
      </c>
      <c r="G9" s="400"/>
      <c r="H9" s="398"/>
      <c r="I9" s="398"/>
      <c r="J9" s="398"/>
      <c r="K9" s="398"/>
      <c r="L9" s="398"/>
      <c r="M9" s="398"/>
      <c r="N9" s="398"/>
      <c r="O9" s="398"/>
      <c r="P9" s="401">
        <f>SUM(H9:O9)</f>
        <v>0</v>
      </c>
      <c r="Q9" s="72" t="s">
        <v>32</v>
      </c>
      <c r="R9" s="401"/>
      <c r="S9" s="401" t="s">
        <v>33</v>
      </c>
      <c r="T9" s="402" t="s">
        <v>161</v>
      </c>
      <c r="U9" s="402" t="s">
        <v>90</v>
      </c>
      <c r="V9" s="402"/>
      <c r="W9" s="402" t="s">
        <v>10500</v>
      </c>
    </row>
    <row r="10" spans="1:24">
      <c r="A10" s="710" t="s">
        <v>9749</v>
      </c>
      <c r="B10" s="177" t="s">
        <v>92</v>
      </c>
      <c r="C10" s="711" t="s">
        <v>10501</v>
      </c>
      <c r="D10" s="398" t="s">
        <v>586</v>
      </c>
      <c r="E10" s="399">
        <v>45646.15625</v>
      </c>
      <c r="F10" s="398">
        <v>10.3</v>
      </c>
      <c r="G10" s="400"/>
      <c r="H10" s="398"/>
      <c r="I10" s="398"/>
      <c r="J10" s="398"/>
      <c r="K10" s="398"/>
      <c r="L10" s="398"/>
      <c r="M10" s="398"/>
      <c r="N10" s="398"/>
      <c r="O10" s="398"/>
      <c r="P10" s="401">
        <f>SUM(H10:O10)</f>
        <v>0</v>
      </c>
      <c r="Q10" s="72" t="s">
        <v>32</v>
      </c>
      <c r="R10" s="401"/>
      <c r="S10" s="401" t="s">
        <v>33</v>
      </c>
      <c r="T10" s="402" t="s">
        <v>161</v>
      </c>
      <c r="U10" s="402" t="s">
        <v>90</v>
      </c>
      <c r="V10" s="402"/>
      <c r="W10" s="402" t="s">
        <v>10491</v>
      </c>
      <c r="X10" s="402" t="s">
        <v>9127</v>
      </c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35</v>
      </c>
      <c r="B12" s="239" t="s">
        <v>8018</v>
      </c>
      <c r="C12" s="239" t="s">
        <v>9509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161</v>
      </c>
      <c r="B13" s="1564" t="s">
        <v>7194</v>
      </c>
      <c r="C13" s="1564"/>
      <c r="D13" s="242"/>
      <c r="E13" s="41" t="s">
        <v>8995</v>
      </c>
      <c r="F13" s="1"/>
      <c r="G13" s="1"/>
      <c r="H13" s="1"/>
      <c r="I13" s="1"/>
      <c r="J13" s="1"/>
      <c r="K13" s="263" t="s">
        <v>10502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342" t="s">
        <v>100</v>
      </c>
      <c r="B14" s="675" t="s">
        <v>7193</v>
      </c>
      <c r="C14" s="675"/>
      <c r="D14" s="242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66"/>
      <c r="B15" s="712"/>
      <c r="C15" s="712"/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786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3131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09">
        <v>0.58333333333333337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6283</v>
      </c>
      <c r="B21" s="1559"/>
      <c r="C21" s="1559"/>
      <c r="D21" s="1559"/>
      <c r="E21" s="1559"/>
      <c r="F21" s="1559"/>
      <c r="G21" s="7"/>
      <c r="H21" s="1559" t="s">
        <v>6284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/>
      <c r="B23" s="15"/>
      <c r="C23" s="15"/>
      <c r="D23" s="15" t="s">
        <v>1373</v>
      </c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ref="P23:P29" si="1">SUM(H23:O23)</f>
        <v>0</v>
      </c>
      <c r="Q23" s="17" t="s">
        <v>32</v>
      </c>
      <c r="R23" s="14"/>
      <c r="S23" s="14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1"/>
        <v>0</v>
      </c>
      <c r="Q24" s="17" t="s">
        <v>32</v>
      </c>
      <c r="R24" s="14"/>
      <c r="S24" s="14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1"/>
        <v>0</v>
      </c>
      <c r="Q25" s="14" t="s">
        <v>30</v>
      </c>
      <c r="R25" s="14"/>
      <c r="S25" s="23" t="s">
        <v>33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1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1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1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1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P30" si="2">SUM(H23:H29)</f>
        <v>0</v>
      </c>
      <c r="I30" s="11">
        <f t="shared" si="2"/>
        <v>0</v>
      </c>
      <c r="J30" s="11">
        <f t="shared" si="2"/>
        <v>0</v>
      </c>
      <c r="K30" s="11">
        <f t="shared" si="2"/>
        <v>0</v>
      </c>
      <c r="L30" s="11">
        <f t="shared" si="2"/>
        <v>0</v>
      </c>
      <c r="M30" s="11">
        <f t="shared" si="2"/>
        <v>0</v>
      </c>
      <c r="N30" s="11">
        <f t="shared" si="2"/>
        <v>0</v>
      </c>
      <c r="O30" s="11">
        <f t="shared" si="2"/>
        <v>0</v>
      </c>
      <c r="P30" s="11">
        <f t="shared" si="2"/>
        <v>0</v>
      </c>
      <c r="Q30" s="12"/>
      <c r="R30" s="12"/>
      <c r="S30" s="12"/>
      <c r="T30" s="12"/>
      <c r="U30" s="12"/>
      <c r="V30" s="12"/>
      <c r="W30" s="12"/>
      <c r="X30" s="12"/>
    </row>
    <row r="31" spans="1:24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166" t="s">
        <v>35</v>
      </c>
      <c r="B33" s="239" t="s">
        <v>9996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/>
      <c r="B34" s="1564"/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/>
      <c r="C35" s="1772"/>
      <c r="D35" s="1"/>
      <c r="E35" s="1"/>
    </row>
    <row r="36" spans="1:23">
      <c r="A36" s="5" t="s">
        <v>42</v>
      </c>
      <c r="B36" s="1772"/>
      <c r="C36" s="1772"/>
    </row>
    <row r="37" spans="1:23">
      <c r="A37" s="5" t="s">
        <v>43</v>
      </c>
      <c r="B37" s="1772"/>
      <c r="C37" s="1772"/>
      <c r="D37" s="1"/>
      <c r="E37" s="1"/>
    </row>
    <row r="38" spans="1:23">
      <c r="A38" s="5" t="s">
        <v>44</v>
      </c>
      <c r="B38" s="1772"/>
      <c r="C38" s="1772"/>
      <c r="D38" s="1"/>
      <c r="E38" s="1"/>
    </row>
  </sheetData>
  <mergeCells count="20">
    <mergeCell ref="B13:C13"/>
    <mergeCell ref="A1:F1"/>
    <mergeCell ref="H1:P1"/>
    <mergeCell ref="Q1:X1"/>
    <mergeCell ref="B11:D11"/>
    <mergeCell ref="J11:L11"/>
    <mergeCell ref="B16:C16"/>
    <mergeCell ref="B17:C17"/>
    <mergeCell ref="B18:C18"/>
    <mergeCell ref="B19:C19"/>
    <mergeCell ref="A21:F21"/>
    <mergeCell ref="B37:C37"/>
    <mergeCell ref="B38:C38"/>
    <mergeCell ref="Q21:X21"/>
    <mergeCell ref="B32:D32"/>
    <mergeCell ref="J32:L32"/>
    <mergeCell ref="B34:C34"/>
    <mergeCell ref="B35:C35"/>
    <mergeCell ref="B36:C36"/>
    <mergeCell ref="H21:P21"/>
  </mergeCells>
  <pageMargins left="0.7" right="0.7" top="0.75" bottom="0.75" header="0.3" footer="0.3"/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ACA2F-324B-442E-850F-EC6015E1D754}">
  <sheetPr>
    <tabColor theme="8" tint="0.39997558519241921"/>
  </sheetPr>
  <dimension ref="A1:X58"/>
  <sheetViews>
    <sheetView workbookViewId="0">
      <selection activeCell="L8" sqref="L8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8.28515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.28515625" customWidth="1"/>
    <col min="19" max="19" width="9.140625" bestFit="1" customWidth="1"/>
    <col min="20" max="20" width="16.28515625" customWidth="1"/>
    <col min="23" max="23" width="15.42578125" customWidth="1"/>
  </cols>
  <sheetData>
    <row r="1" spans="1:24" ht="23.25">
      <c r="A1" s="1559" t="s">
        <v>10503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276" t="s">
        <v>150</v>
      </c>
      <c r="B3" s="276" t="s">
        <v>57</v>
      </c>
      <c r="C3" s="25" t="s">
        <v>10504</v>
      </c>
      <c r="D3" s="15" t="s">
        <v>4443</v>
      </c>
      <c r="E3" s="24">
        <v>45644.552083333336</v>
      </c>
      <c r="F3" s="15">
        <v>10.8</v>
      </c>
      <c r="G3" s="37"/>
      <c r="H3" s="15"/>
      <c r="I3" s="15"/>
      <c r="J3" s="35">
        <v>24</v>
      </c>
      <c r="K3" s="35">
        <v>187</v>
      </c>
      <c r="L3" s="15"/>
      <c r="M3" s="15"/>
      <c r="N3" s="15"/>
      <c r="O3" s="15"/>
      <c r="P3" s="14">
        <f t="shared" ref="P3:P9" si="0">SUM(H3:O3)</f>
        <v>211</v>
      </c>
      <c r="Q3" s="14" t="s">
        <v>30</v>
      </c>
      <c r="R3" s="14">
        <v>109112</v>
      </c>
      <c r="S3" s="14" t="s">
        <v>31</v>
      </c>
      <c r="T3" s="16" t="s">
        <v>169</v>
      </c>
      <c r="U3" s="16" t="s">
        <v>90</v>
      </c>
      <c r="V3" s="16">
        <v>1009510</v>
      </c>
      <c r="W3" s="16" t="s">
        <v>5812</v>
      </c>
      <c r="X3" s="16" t="s">
        <v>8018</v>
      </c>
    </row>
    <row r="4" spans="1:24">
      <c r="A4" s="276" t="s">
        <v>9828</v>
      </c>
      <c r="B4" s="276" t="s">
        <v>57</v>
      </c>
      <c r="C4" s="25" t="s">
        <v>10505</v>
      </c>
      <c r="D4" s="15" t="s">
        <v>4443</v>
      </c>
      <c r="E4" s="24">
        <v>45644.552083333336</v>
      </c>
      <c r="F4" s="15">
        <v>10.8</v>
      </c>
      <c r="G4" s="37"/>
      <c r="H4" s="15"/>
      <c r="I4" s="15"/>
      <c r="J4" s="35">
        <v>12</v>
      </c>
      <c r="K4" s="35">
        <v>178</v>
      </c>
      <c r="L4" s="15"/>
      <c r="M4" s="15"/>
      <c r="N4" s="15"/>
      <c r="O4" s="15"/>
      <c r="P4" s="14">
        <f t="shared" si="0"/>
        <v>190</v>
      </c>
      <c r="Q4" s="14" t="s">
        <v>30</v>
      </c>
      <c r="R4" s="14">
        <v>109113</v>
      </c>
      <c r="S4" s="14" t="s">
        <v>31</v>
      </c>
      <c r="T4" s="16" t="s">
        <v>169</v>
      </c>
      <c r="U4" s="16" t="s">
        <v>90</v>
      </c>
      <c r="V4" s="16">
        <v>1009511</v>
      </c>
      <c r="W4" s="16" t="s">
        <v>5812</v>
      </c>
      <c r="X4" s="16" t="s">
        <v>8018</v>
      </c>
    </row>
    <row r="5" spans="1:24" ht="18" customHeight="1">
      <c r="A5" s="276" t="s">
        <v>122</v>
      </c>
      <c r="B5" s="276" t="s">
        <v>62</v>
      </c>
      <c r="C5" s="25" t="s">
        <v>10506</v>
      </c>
      <c r="D5" s="15" t="s">
        <v>61</v>
      </c>
      <c r="E5" s="24">
        <v>45644.767361111109</v>
      </c>
      <c r="F5" s="15">
        <v>13</v>
      </c>
      <c r="G5" s="37"/>
      <c r="H5" s="15"/>
      <c r="I5" s="15"/>
      <c r="J5" s="15"/>
      <c r="K5" s="35">
        <v>135</v>
      </c>
      <c r="L5" s="15"/>
      <c r="M5" s="15"/>
      <c r="N5" s="15"/>
      <c r="O5" s="15"/>
      <c r="P5" s="14">
        <f t="shared" si="0"/>
        <v>135</v>
      </c>
      <c r="Q5" s="14" t="s">
        <v>30</v>
      </c>
      <c r="R5" s="14">
        <v>109114</v>
      </c>
      <c r="S5" s="14" t="s">
        <v>31</v>
      </c>
      <c r="T5" s="16" t="s">
        <v>169</v>
      </c>
      <c r="U5" s="16" t="s">
        <v>90</v>
      </c>
      <c r="V5" s="16">
        <v>1009512</v>
      </c>
      <c r="W5" s="16" t="s">
        <v>5812</v>
      </c>
      <c r="X5" s="16" t="s">
        <v>8018</v>
      </c>
    </row>
    <row r="6" spans="1:24">
      <c r="A6" s="276" t="s">
        <v>9675</v>
      </c>
      <c r="B6" s="713" t="s">
        <v>2047</v>
      </c>
      <c r="C6" s="25" t="s">
        <v>10507</v>
      </c>
      <c r="D6" s="15" t="s">
        <v>9588</v>
      </c>
      <c r="E6" s="24">
        <v>45646.121527777781</v>
      </c>
      <c r="F6" s="15">
        <v>10.8</v>
      </c>
      <c r="G6" s="37"/>
      <c r="H6" s="15"/>
      <c r="I6" s="15"/>
      <c r="J6" s="15"/>
      <c r="K6" s="35">
        <v>134</v>
      </c>
      <c r="L6" s="35">
        <v>27</v>
      </c>
      <c r="M6" s="15"/>
      <c r="N6" s="15"/>
      <c r="O6" s="15"/>
      <c r="P6" s="14">
        <f>SUM(H6:O6)</f>
        <v>161</v>
      </c>
      <c r="Q6" s="17" t="s">
        <v>32</v>
      </c>
      <c r="R6" s="14">
        <v>109079</v>
      </c>
      <c r="S6" s="23" t="s">
        <v>33</v>
      </c>
      <c r="T6" s="16" t="s">
        <v>100</v>
      </c>
      <c r="U6" s="16" t="s">
        <v>90</v>
      </c>
      <c r="V6" s="16">
        <v>1009513</v>
      </c>
      <c r="W6" s="16" t="s">
        <v>5805</v>
      </c>
      <c r="X6" s="16" t="s">
        <v>9127</v>
      </c>
    </row>
    <row r="7" spans="1:24">
      <c r="A7" s="276" t="s">
        <v>142</v>
      </c>
      <c r="B7" s="276" t="s">
        <v>72</v>
      </c>
      <c r="C7" s="25" t="s">
        <v>10508</v>
      </c>
      <c r="D7" s="15" t="s">
        <v>71</v>
      </c>
      <c r="E7" s="24">
        <v>45645.711805555555</v>
      </c>
      <c r="F7" s="15">
        <v>14.5</v>
      </c>
      <c r="G7" s="37"/>
      <c r="H7" s="15"/>
      <c r="I7" s="15"/>
      <c r="J7" s="35">
        <v>27</v>
      </c>
      <c r="K7" s="35">
        <v>62</v>
      </c>
      <c r="L7" s="35">
        <v>60</v>
      </c>
      <c r="M7" s="35">
        <v>10</v>
      </c>
      <c r="N7" s="35">
        <v>1</v>
      </c>
      <c r="O7" s="15"/>
      <c r="P7" s="14">
        <f>SUM(H7:O7)</f>
        <v>160</v>
      </c>
      <c r="Q7" s="14" t="s">
        <v>30</v>
      </c>
      <c r="R7" s="14">
        <v>109115</v>
      </c>
      <c r="S7" s="14" t="s">
        <v>31</v>
      </c>
      <c r="T7" s="16" t="s">
        <v>169</v>
      </c>
      <c r="U7" s="16"/>
      <c r="V7" s="16">
        <v>1009514</v>
      </c>
      <c r="W7" s="16" t="s">
        <v>5790</v>
      </c>
      <c r="X7" s="16" t="s">
        <v>8018</v>
      </c>
    </row>
    <row r="8" spans="1:24">
      <c r="A8" s="580" t="s">
        <v>219</v>
      </c>
      <c r="B8" s="580" t="s">
        <v>75</v>
      </c>
      <c r="C8" s="25" t="s">
        <v>10509</v>
      </c>
      <c r="D8" s="15" t="s">
        <v>10510</v>
      </c>
      <c r="E8" s="24">
        <v>45647.833333333336</v>
      </c>
      <c r="F8" s="15">
        <v>17.8</v>
      </c>
      <c r="G8" s="37"/>
      <c r="H8" s="15"/>
      <c r="I8" s="15"/>
      <c r="J8" s="35">
        <v>27</v>
      </c>
      <c r="K8" s="35">
        <v>81</v>
      </c>
      <c r="L8" s="15"/>
      <c r="M8" s="15"/>
      <c r="N8" s="15"/>
      <c r="O8" s="15"/>
      <c r="P8" s="14">
        <f t="shared" si="0"/>
        <v>108</v>
      </c>
      <c r="Q8" s="14" t="s">
        <v>30</v>
      </c>
      <c r="R8" s="14">
        <v>109080</v>
      </c>
      <c r="S8" s="14" t="s">
        <v>31</v>
      </c>
      <c r="T8" s="16" t="s">
        <v>169</v>
      </c>
      <c r="U8" s="16" t="s">
        <v>660</v>
      </c>
      <c r="V8" s="16">
        <v>1009515</v>
      </c>
      <c r="W8" s="16" t="s">
        <v>10511</v>
      </c>
      <c r="X8" s="16" t="s">
        <v>9127</v>
      </c>
    </row>
    <row r="9" spans="1:24">
      <c r="A9" s="45"/>
      <c r="B9" s="4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O10" si="1">SUM(H3:H9)</f>
        <v>0</v>
      </c>
      <c r="I10" s="11">
        <f t="shared" si="1"/>
        <v>0</v>
      </c>
      <c r="J10" s="11">
        <f t="shared" si="1"/>
        <v>90</v>
      </c>
      <c r="K10" s="11">
        <f t="shared" si="1"/>
        <v>777</v>
      </c>
      <c r="L10" s="11">
        <f t="shared" si="1"/>
        <v>87</v>
      </c>
      <c r="M10" s="11">
        <f t="shared" si="1"/>
        <v>10</v>
      </c>
      <c r="N10" s="11">
        <f t="shared" si="1"/>
        <v>1</v>
      </c>
      <c r="O10" s="11">
        <f t="shared" si="1"/>
        <v>0</v>
      </c>
      <c r="P10" s="11">
        <f>SUM(P3:P9)</f>
        <v>965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35</v>
      </c>
      <c r="B13" s="239" t="s">
        <v>8018</v>
      </c>
      <c r="C13" s="239" t="s">
        <v>9509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1564" t="s">
        <v>7194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4" t="s">
        <v>100</v>
      </c>
      <c r="B15" s="626" t="s">
        <v>7193</v>
      </c>
      <c r="C15" s="626"/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8249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10512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09">
        <v>0.66666666666666663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10513</v>
      </c>
      <c r="B21" s="1559"/>
      <c r="C21" s="1559"/>
      <c r="D21" s="1559"/>
      <c r="E21" s="1559"/>
      <c r="F21" s="1559"/>
      <c r="G21" s="7"/>
      <c r="H21" s="1559" t="s">
        <v>9878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2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18" t="s">
        <v>3</v>
      </c>
      <c r="B22" s="1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580" t="s">
        <v>114</v>
      </c>
      <c r="B23" s="713" t="s">
        <v>78</v>
      </c>
      <c r="C23" s="27" t="s">
        <v>10514</v>
      </c>
      <c r="D23" s="15" t="s">
        <v>521</v>
      </c>
      <c r="E23" s="24">
        <v>45644.597222222219</v>
      </c>
      <c r="F23" s="15">
        <v>14.5</v>
      </c>
      <c r="G23" s="37"/>
      <c r="H23" s="15"/>
      <c r="I23" s="35">
        <v>10</v>
      </c>
      <c r="J23" s="15"/>
      <c r="K23" s="35">
        <v>40</v>
      </c>
      <c r="L23" s="35">
        <v>111</v>
      </c>
      <c r="M23" s="15"/>
      <c r="N23" s="15"/>
      <c r="O23" s="15"/>
      <c r="P23" s="14">
        <f t="shared" ref="P23:P29" si="2">SUM(H23:O23)</f>
        <v>161</v>
      </c>
      <c r="Q23" s="17" t="s">
        <v>32</v>
      </c>
      <c r="R23" s="14">
        <v>109081</v>
      </c>
      <c r="S23" s="23" t="s">
        <v>33</v>
      </c>
      <c r="T23" s="16" t="s">
        <v>10041</v>
      </c>
      <c r="U23" s="16" t="s">
        <v>90</v>
      </c>
      <c r="V23" s="16">
        <v>1009522</v>
      </c>
      <c r="W23" s="16"/>
      <c r="X23" s="16" t="s">
        <v>9127</v>
      </c>
    </row>
    <row r="24" spans="1:24">
      <c r="A24" s="580" t="s">
        <v>105</v>
      </c>
      <c r="B24" s="713" t="s">
        <v>78</v>
      </c>
      <c r="C24" s="27" t="s">
        <v>10515</v>
      </c>
      <c r="D24" s="15" t="s">
        <v>521</v>
      </c>
      <c r="E24" s="24">
        <v>45644.597222222219</v>
      </c>
      <c r="F24" s="15">
        <v>14.5</v>
      </c>
      <c r="G24" s="37"/>
      <c r="H24" s="15"/>
      <c r="I24" s="15"/>
      <c r="J24" s="15"/>
      <c r="K24" s="35">
        <v>54</v>
      </c>
      <c r="L24" s="35">
        <v>107</v>
      </c>
      <c r="M24" s="15"/>
      <c r="N24" s="15"/>
      <c r="O24" s="15"/>
      <c r="P24" s="14">
        <f t="shared" si="2"/>
        <v>161</v>
      </c>
      <c r="Q24" s="17" t="s">
        <v>32</v>
      </c>
      <c r="R24" s="14">
        <v>109082</v>
      </c>
      <c r="S24" s="23" t="s">
        <v>33</v>
      </c>
      <c r="T24" s="16" t="s">
        <v>10041</v>
      </c>
      <c r="U24" s="16" t="s">
        <v>90</v>
      </c>
      <c r="V24" s="16">
        <v>1009523</v>
      </c>
      <c r="W24" s="16"/>
      <c r="X24" s="16" t="s">
        <v>9127</v>
      </c>
    </row>
    <row r="25" spans="1:24">
      <c r="A25" s="580" t="s">
        <v>119</v>
      </c>
      <c r="B25" s="713" t="s">
        <v>78</v>
      </c>
      <c r="C25" s="27" t="s">
        <v>10516</v>
      </c>
      <c r="D25" s="15" t="s">
        <v>9884</v>
      </c>
      <c r="E25" s="24">
        <v>45645.083333333336</v>
      </c>
      <c r="F25" s="15">
        <v>14.5</v>
      </c>
      <c r="G25" s="37"/>
      <c r="H25" s="15"/>
      <c r="I25" s="15"/>
      <c r="J25" s="15"/>
      <c r="K25" s="35">
        <v>54</v>
      </c>
      <c r="L25" s="35">
        <v>107</v>
      </c>
      <c r="M25" s="15"/>
      <c r="N25" s="15"/>
      <c r="O25" s="15"/>
      <c r="P25" s="14">
        <f t="shared" si="2"/>
        <v>161</v>
      </c>
      <c r="Q25" s="17" t="s">
        <v>32</v>
      </c>
      <c r="R25" s="14">
        <v>109083</v>
      </c>
      <c r="S25" s="23" t="s">
        <v>33</v>
      </c>
      <c r="T25" s="16" t="s">
        <v>10041</v>
      </c>
      <c r="U25" s="16" t="s">
        <v>90</v>
      </c>
      <c r="V25" s="16">
        <v>1009524</v>
      </c>
      <c r="W25" s="16"/>
      <c r="X25" s="16" t="s">
        <v>9127</v>
      </c>
    </row>
    <row r="26" spans="1:24">
      <c r="A26" s="580" t="s">
        <v>86</v>
      </c>
      <c r="B26" s="580" t="s">
        <v>92</v>
      </c>
      <c r="C26" s="27" t="s">
        <v>10517</v>
      </c>
      <c r="D26" s="15" t="s">
        <v>9970</v>
      </c>
      <c r="E26" s="24">
        <v>45645.125</v>
      </c>
      <c r="F26" s="15">
        <v>15.5</v>
      </c>
      <c r="G26" s="37"/>
      <c r="H26" s="15"/>
      <c r="I26" s="15"/>
      <c r="J26" s="15"/>
      <c r="K26" s="35">
        <v>54</v>
      </c>
      <c r="L26" s="35">
        <v>107</v>
      </c>
      <c r="M26" s="15"/>
      <c r="N26" s="15"/>
      <c r="O26" s="15"/>
      <c r="P26" s="14">
        <f t="shared" si="2"/>
        <v>161</v>
      </c>
      <c r="Q26" s="17" t="s">
        <v>32</v>
      </c>
      <c r="R26" s="14">
        <v>109084</v>
      </c>
      <c r="S26" s="23" t="s">
        <v>33</v>
      </c>
      <c r="T26" s="16" t="s">
        <v>10041</v>
      </c>
      <c r="U26" s="16" t="s">
        <v>90</v>
      </c>
      <c r="V26" s="16">
        <v>1009526</v>
      </c>
      <c r="W26" s="16"/>
      <c r="X26" s="16" t="s">
        <v>9127</v>
      </c>
    </row>
    <row r="27" spans="1:24">
      <c r="A27" s="580" t="s">
        <v>111</v>
      </c>
      <c r="B27" s="580" t="s">
        <v>65</v>
      </c>
      <c r="C27" s="27" t="s">
        <v>10518</v>
      </c>
      <c r="D27" s="15" t="s">
        <v>7594</v>
      </c>
      <c r="E27" s="24">
        <v>45644.732638888891</v>
      </c>
      <c r="F27" s="15">
        <v>20</v>
      </c>
      <c r="G27" s="37"/>
      <c r="H27" s="15"/>
      <c r="I27" s="15"/>
      <c r="J27" s="15"/>
      <c r="K27" s="15"/>
      <c r="L27" s="272">
        <v>161</v>
      </c>
      <c r="M27" s="15"/>
      <c r="N27" s="15"/>
      <c r="O27" s="15"/>
      <c r="P27" s="14">
        <f>SUM(H27:O27)</f>
        <v>161</v>
      </c>
      <c r="Q27" s="14" t="s">
        <v>30</v>
      </c>
      <c r="R27" s="14">
        <v>109085</v>
      </c>
      <c r="S27" s="23" t="s">
        <v>33</v>
      </c>
      <c r="T27" s="16" t="s">
        <v>10041</v>
      </c>
      <c r="U27" s="16" t="s">
        <v>90</v>
      </c>
      <c r="V27" s="16">
        <v>1009527</v>
      </c>
      <c r="W27" s="16"/>
      <c r="X27" s="16" t="s">
        <v>9127</v>
      </c>
    </row>
    <row r="28" spans="1:24">
      <c r="A28" s="580" t="s">
        <v>111</v>
      </c>
      <c r="B28" s="580" t="s">
        <v>65</v>
      </c>
      <c r="C28" s="27" t="s">
        <v>10519</v>
      </c>
      <c r="D28" s="15" t="s">
        <v>7594</v>
      </c>
      <c r="E28" s="24">
        <v>45644.732638888891</v>
      </c>
      <c r="F28" s="15">
        <v>20</v>
      </c>
      <c r="G28" s="37"/>
      <c r="H28" s="15"/>
      <c r="I28" s="15"/>
      <c r="J28" s="15"/>
      <c r="K28" s="15"/>
      <c r="L28" s="15">
        <v>161</v>
      </c>
      <c r="M28" s="15"/>
      <c r="N28" s="15"/>
      <c r="O28" s="15"/>
      <c r="P28" s="14">
        <f t="shared" si="2"/>
        <v>161</v>
      </c>
      <c r="Q28" s="14" t="s">
        <v>30</v>
      </c>
      <c r="R28" s="14">
        <v>109086</v>
      </c>
      <c r="S28" s="23" t="s">
        <v>33</v>
      </c>
      <c r="T28" s="16" t="s">
        <v>10041</v>
      </c>
      <c r="U28" s="16" t="s">
        <v>90</v>
      </c>
      <c r="V28" s="16">
        <v>1009528</v>
      </c>
      <c r="W28" s="16"/>
      <c r="X28" s="16" t="s">
        <v>9127</v>
      </c>
    </row>
    <row r="29" spans="1:24">
      <c r="A29" s="45"/>
      <c r="B29" s="4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4"/>
      <c r="S29" s="14" t="s">
        <v>31</v>
      </c>
      <c r="T29" s="16"/>
      <c r="U29" s="16"/>
      <c r="V29" s="16"/>
      <c r="W29" s="16"/>
      <c r="X29" s="16"/>
    </row>
    <row r="30" spans="1:24">
      <c r="A30" s="11" t="s">
        <v>19</v>
      </c>
      <c r="B30" s="7"/>
      <c r="C30" s="7"/>
      <c r="D30" s="7"/>
      <c r="E30" s="11"/>
      <c r="F30" s="7"/>
      <c r="G30" s="7"/>
      <c r="H30" s="11">
        <f t="shared" ref="H30:O30" si="3">SUM(H23:H29)</f>
        <v>0</v>
      </c>
      <c r="I30" s="11">
        <f t="shared" si="3"/>
        <v>10</v>
      </c>
      <c r="J30" s="11">
        <f t="shared" si="3"/>
        <v>0</v>
      </c>
      <c r="K30" s="11">
        <f t="shared" si="3"/>
        <v>202</v>
      </c>
      <c r="L30" s="11">
        <f t="shared" si="3"/>
        <v>754</v>
      </c>
      <c r="M30" s="11">
        <f t="shared" si="3"/>
        <v>0</v>
      </c>
      <c r="N30" s="11">
        <f t="shared" si="3"/>
        <v>0</v>
      </c>
      <c r="O30" s="11">
        <f t="shared" si="3"/>
        <v>0</v>
      </c>
      <c r="P30" s="11">
        <f>SUM(P23:P29)</f>
        <v>966</v>
      </c>
      <c r="Q30" s="12"/>
      <c r="R30" s="12"/>
      <c r="S30" s="12"/>
      <c r="T30" s="12"/>
      <c r="U30" s="12"/>
      <c r="V30" s="12"/>
      <c r="W30" s="12"/>
      <c r="X30" s="12"/>
    </row>
    <row r="31" spans="1:24" ht="25.5">
      <c r="A31" s="1"/>
      <c r="B31" s="28" t="s">
        <v>113</v>
      </c>
      <c r="C31" s="28" t="s">
        <v>65</v>
      </c>
      <c r="D31" s="525" t="s">
        <v>10520</v>
      </c>
      <c r="E31" s="351" t="s">
        <v>7594</v>
      </c>
      <c r="F31" s="405">
        <v>45644.732638888891</v>
      </c>
      <c r="G31" s="351">
        <v>20</v>
      </c>
      <c r="H31" s="46"/>
      <c r="I31" s="351"/>
      <c r="J31" s="351"/>
      <c r="K31" s="351"/>
      <c r="L31" s="351"/>
      <c r="M31" s="351"/>
      <c r="N31" s="351"/>
      <c r="O31" s="351"/>
      <c r="P31" s="351"/>
      <c r="Q31" s="352">
        <f t="shared" ref="Q31" si="4">SUM(I31:P31)</f>
        <v>0</v>
      </c>
      <c r="R31" s="14" t="s">
        <v>30</v>
      </c>
      <c r="S31" s="14"/>
      <c r="T31" s="23" t="s">
        <v>33</v>
      </c>
      <c r="U31" s="16" t="s">
        <v>10041</v>
      </c>
      <c r="V31" s="16" t="s">
        <v>90</v>
      </c>
      <c r="W31" s="1"/>
    </row>
    <row r="32" spans="1:24" ht="15.75" customHeight="1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166" t="s">
        <v>35</v>
      </c>
      <c r="B33" s="239" t="s">
        <v>9996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/>
      <c r="B34" s="1564"/>
      <c r="C34" s="1564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/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772"/>
      <c r="C37" s="1772"/>
      <c r="D37" s="1"/>
      <c r="E37" s="1"/>
    </row>
    <row r="38" spans="1:24">
      <c r="A38" s="5" t="s">
        <v>44</v>
      </c>
      <c r="B38" s="1809">
        <v>0.91666666666666663</v>
      </c>
      <c r="C38" s="1772"/>
      <c r="D38" s="1"/>
      <c r="E38" s="1"/>
    </row>
    <row r="40" spans="1:24" ht="23.25">
      <c r="A40" s="1559" t="s">
        <v>10521</v>
      </c>
      <c r="B40" s="1559"/>
      <c r="C40" s="1559"/>
      <c r="D40" s="1559"/>
      <c r="E40" s="1559"/>
      <c r="F40" s="1559"/>
      <c r="G40" s="7"/>
      <c r="H40" s="1559" t="s">
        <v>10522</v>
      </c>
      <c r="I40" s="1559"/>
      <c r="J40" s="1559"/>
      <c r="K40" s="1559"/>
      <c r="L40" s="1559"/>
      <c r="M40" s="1559"/>
      <c r="N40" s="1559"/>
      <c r="O40" s="1559"/>
      <c r="P40" s="1559"/>
      <c r="Q40" s="1560" t="s">
        <v>2</v>
      </c>
      <c r="R40" s="1561"/>
      <c r="S40" s="1561"/>
      <c r="T40" s="1561"/>
      <c r="U40" s="1561"/>
      <c r="V40" s="1561"/>
      <c r="W40" s="1561"/>
      <c r="X40" s="1561"/>
    </row>
    <row r="41" spans="1:24" ht="26.25">
      <c r="A41" s="18" t="s">
        <v>3</v>
      </c>
      <c r="B41" s="1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>
      <c r="A42" s="580" t="s">
        <v>152</v>
      </c>
      <c r="B42" s="713" t="s">
        <v>78</v>
      </c>
      <c r="C42" s="25" t="s">
        <v>10523</v>
      </c>
      <c r="D42" s="15" t="s">
        <v>932</v>
      </c>
      <c r="E42" s="24">
        <v>45645.048611111109</v>
      </c>
      <c r="F42" s="15">
        <v>10.3</v>
      </c>
      <c r="G42" s="37"/>
      <c r="H42" s="15"/>
      <c r="I42" s="15"/>
      <c r="J42" s="15"/>
      <c r="K42" s="35">
        <v>161</v>
      </c>
      <c r="L42" s="15"/>
      <c r="M42" s="15"/>
      <c r="N42" s="15"/>
      <c r="O42" s="15"/>
      <c r="P42" s="14">
        <f t="shared" ref="P42:P45" si="5">SUM(H42:O42)</f>
        <v>161</v>
      </c>
      <c r="Q42" s="17" t="s">
        <v>32</v>
      </c>
      <c r="R42" s="14">
        <v>109087</v>
      </c>
      <c r="S42" s="23" t="s">
        <v>33</v>
      </c>
      <c r="T42" s="16" t="s">
        <v>161</v>
      </c>
      <c r="U42" s="16" t="s">
        <v>90</v>
      </c>
      <c r="V42" s="16">
        <v>1009502</v>
      </c>
      <c r="W42" s="16" t="s">
        <v>5812</v>
      </c>
      <c r="X42" s="16" t="s">
        <v>9127</v>
      </c>
    </row>
    <row r="43" spans="1:24">
      <c r="A43" s="580" t="s">
        <v>152</v>
      </c>
      <c r="B43" s="713" t="s">
        <v>78</v>
      </c>
      <c r="C43" s="25" t="s">
        <v>10524</v>
      </c>
      <c r="D43" s="15" t="s">
        <v>88</v>
      </c>
      <c r="E43" s="24">
        <v>45645.166666666664</v>
      </c>
      <c r="F43" s="15">
        <v>10.3</v>
      </c>
      <c r="G43" s="37"/>
      <c r="H43" s="15"/>
      <c r="I43" s="15"/>
      <c r="J43" s="15"/>
      <c r="K43" s="35">
        <v>161</v>
      </c>
      <c r="L43" s="15"/>
      <c r="M43" s="15"/>
      <c r="N43" s="15"/>
      <c r="O43" s="15"/>
      <c r="P43" s="14">
        <f t="shared" si="5"/>
        <v>161</v>
      </c>
      <c r="Q43" s="17" t="s">
        <v>32</v>
      </c>
      <c r="R43" s="14">
        <v>109088</v>
      </c>
      <c r="S43" s="23" t="s">
        <v>33</v>
      </c>
      <c r="T43" s="16" t="s">
        <v>161</v>
      </c>
      <c r="U43" s="16" t="s">
        <v>90</v>
      </c>
      <c r="V43" s="16">
        <v>1009503</v>
      </c>
      <c r="W43" s="16" t="s">
        <v>5812</v>
      </c>
      <c r="X43" s="16" t="s">
        <v>9127</v>
      </c>
    </row>
    <row r="44" spans="1:24">
      <c r="A44" s="276" t="s">
        <v>1141</v>
      </c>
      <c r="B44" s="276" t="s">
        <v>92</v>
      </c>
      <c r="C44" s="25" t="s">
        <v>10525</v>
      </c>
      <c r="D44" s="15" t="s">
        <v>159</v>
      </c>
      <c r="E44" s="24">
        <v>45645.041666666664</v>
      </c>
      <c r="F44" s="15">
        <v>10.3</v>
      </c>
      <c r="G44" s="37"/>
      <c r="H44" s="15"/>
      <c r="I44" s="15"/>
      <c r="J44" s="15"/>
      <c r="K44" s="35">
        <v>54</v>
      </c>
      <c r="L44" s="35">
        <v>107</v>
      </c>
      <c r="M44" s="15"/>
      <c r="N44" s="15"/>
      <c r="O44" s="15"/>
      <c r="P44" s="14">
        <f t="shared" si="5"/>
        <v>161</v>
      </c>
      <c r="Q44" s="17" t="s">
        <v>32</v>
      </c>
      <c r="R44" s="14">
        <v>109116</v>
      </c>
      <c r="S44" s="23" t="s">
        <v>33</v>
      </c>
      <c r="T44" s="16" t="s">
        <v>161</v>
      </c>
      <c r="U44" s="16" t="s">
        <v>90</v>
      </c>
      <c r="V44" s="16">
        <v>1009504</v>
      </c>
      <c r="W44" s="16" t="s">
        <v>5812</v>
      </c>
      <c r="X44" s="16" t="s">
        <v>8018</v>
      </c>
    </row>
    <row r="45" spans="1:24">
      <c r="A45" s="714" t="s">
        <v>2561</v>
      </c>
      <c r="B45" s="714" t="s">
        <v>92</v>
      </c>
      <c r="C45" s="25" t="s">
        <v>10526</v>
      </c>
      <c r="D45" s="15" t="s">
        <v>6471</v>
      </c>
      <c r="E45" s="24">
        <v>45645.052083333336</v>
      </c>
      <c r="F45" s="15">
        <v>12</v>
      </c>
      <c r="G45" s="37"/>
      <c r="H45" s="15"/>
      <c r="I45" s="15"/>
      <c r="J45" s="15"/>
      <c r="K45" s="15"/>
      <c r="L45" s="35">
        <v>161</v>
      </c>
      <c r="M45" s="15"/>
      <c r="N45" s="15"/>
      <c r="O45" s="15"/>
      <c r="P45" s="14">
        <f t="shared" si="5"/>
        <v>161</v>
      </c>
      <c r="Q45" s="17" t="s">
        <v>32</v>
      </c>
      <c r="R45" s="14">
        <v>109090</v>
      </c>
      <c r="S45" s="23" t="s">
        <v>33</v>
      </c>
      <c r="T45" s="434" t="s">
        <v>9984</v>
      </c>
      <c r="U45" s="16" t="s">
        <v>90</v>
      </c>
      <c r="V45" s="16">
        <v>1009506</v>
      </c>
      <c r="W45" s="16" t="s">
        <v>5837</v>
      </c>
      <c r="X45" s="16" t="s">
        <v>9127</v>
      </c>
    </row>
    <row r="46" spans="1:24">
      <c r="A46" s="276" t="s">
        <v>119</v>
      </c>
      <c r="B46" s="276" t="s">
        <v>92</v>
      </c>
      <c r="C46" s="25" t="s">
        <v>10527</v>
      </c>
      <c r="D46" s="15" t="s">
        <v>586</v>
      </c>
      <c r="E46" s="24">
        <v>45645.15625</v>
      </c>
      <c r="F46" s="15">
        <v>10.3</v>
      </c>
      <c r="G46" s="37"/>
      <c r="H46" s="15"/>
      <c r="I46" s="15"/>
      <c r="J46" s="15"/>
      <c r="K46" s="35">
        <v>54</v>
      </c>
      <c r="L46" s="35">
        <v>107</v>
      </c>
      <c r="M46" s="15"/>
      <c r="N46" s="15"/>
      <c r="O46" s="15"/>
      <c r="P46" s="14">
        <f>SUM(H46:O46)</f>
        <v>161</v>
      </c>
      <c r="Q46" s="17" t="s">
        <v>32</v>
      </c>
      <c r="R46" s="14">
        <v>109091</v>
      </c>
      <c r="S46" s="23" t="s">
        <v>33</v>
      </c>
      <c r="T46" s="16" t="s">
        <v>161</v>
      </c>
      <c r="U46" s="16" t="s">
        <v>90</v>
      </c>
      <c r="V46" s="16">
        <v>1009507</v>
      </c>
      <c r="W46" s="16" t="s">
        <v>5812</v>
      </c>
      <c r="X46" s="16" t="s">
        <v>9127</v>
      </c>
    </row>
    <row r="47" spans="1:24">
      <c r="A47" s="276" t="s">
        <v>558</v>
      </c>
      <c r="B47" s="276" t="s">
        <v>92</v>
      </c>
      <c r="C47" s="25" t="s">
        <v>10528</v>
      </c>
      <c r="D47" s="15" t="s">
        <v>159</v>
      </c>
      <c r="E47" s="24">
        <v>45645.041666666664</v>
      </c>
      <c r="F47" s="15">
        <v>10.3</v>
      </c>
      <c r="G47" s="37"/>
      <c r="H47" s="15"/>
      <c r="I47" s="15"/>
      <c r="J47" s="15"/>
      <c r="K47" s="35">
        <v>54</v>
      </c>
      <c r="L47" s="35">
        <v>81</v>
      </c>
      <c r="M47" s="35">
        <v>26</v>
      </c>
      <c r="N47" s="15"/>
      <c r="O47" s="15"/>
      <c r="P47" s="14">
        <f>SUM(H47:O47)</f>
        <v>161</v>
      </c>
      <c r="Q47" s="17" t="s">
        <v>32</v>
      </c>
      <c r="R47" s="14">
        <v>109092</v>
      </c>
      <c r="S47" s="23" t="s">
        <v>33</v>
      </c>
      <c r="T47" s="16" t="s">
        <v>161</v>
      </c>
      <c r="U47" s="16" t="s">
        <v>90</v>
      </c>
      <c r="V47" s="16">
        <v>1009508</v>
      </c>
      <c r="W47" s="16" t="s">
        <v>5812</v>
      </c>
      <c r="X47" s="16" t="s">
        <v>9127</v>
      </c>
    </row>
    <row r="48" spans="1:24">
      <c r="A48" s="45"/>
      <c r="B48" s="45"/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/>
      <c r="Q48" s="14"/>
      <c r="R48" s="14"/>
      <c r="S48" s="14"/>
      <c r="T48" s="16"/>
      <c r="U48" s="16"/>
      <c r="V48" s="16"/>
      <c r="W48" s="16"/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>SUM(H42:H45)</f>
        <v>0</v>
      </c>
      <c r="I49" s="11">
        <f>SUM(I42:I45)</f>
        <v>0</v>
      </c>
      <c r="J49" s="11">
        <f>SUM(J42:J45)</f>
        <v>0</v>
      </c>
      <c r="K49" s="11">
        <f>SUM(K42:K48)</f>
        <v>484</v>
      </c>
      <c r="L49" s="11">
        <f>SUM(L42:L48)</f>
        <v>456</v>
      </c>
      <c r="M49" s="11">
        <f>SUM(M42:M45)</f>
        <v>0</v>
      </c>
      <c r="N49" s="11">
        <f>SUM(N42:N45)</f>
        <v>0</v>
      </c>
      <c r="O49" s="11">
        <f>SUM(O42:O45)</f>
        <v>0</v>
      </c>
      <c r="P49" s="11">
        <f>SUM(P42:P48)</f>
        <v>966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166" t="s">
        <v>35</v>
      </c>
      <c r="B52" s="239" t="s">
        <v>9996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 t="s">
        <v>10529</v>
      </c>
      <c r="B53" s="1564" t="s">
        <v>10092</v>
      </c>
      <c r="C53" s="1564"/>
      <c r="D53" s="242"/>
      <c r="E53" s="41" t="s">
        <v>8995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4" t="s">
        <v>9984</v>
      </c>
      <c r="B54" s="626" t="s">
        <v>7194</v>
      </c>
      <c r="C54" s="626"/>
      <c r="D54" s="242"/>
      <c r="E54" s="4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42</v>
      </c>
      <c r="B55" s="1772" t="s">
        <v>9961</v>
      </c>
      <c r="C55" s="177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5" t="s">
        <v>42</v>
      </c>
      <c r="B56" s="1772"/>
      <c r="C56" s="1772"/>
      <c r="E56" s="184" t="s">
        <v>10530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4">
      <c r="A57" s="5" t="s">
        <v>43</v>
      </c>
      <c r="B57" s="1772" t="s">
        <v>10531</v>
      </c>
      <c r="C57" s="177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4">
      <c r="A58" s="5" t="s">
        <v>44</v>
      </c>
      <c r="B58" s="1809">
        <v>0.58333333333333337</v>
      </c>
      <c r="C58" s="177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</sheetData>
  <mergeCells count="30">
    <mergeCell ref="B53:C53"/>
    <mergeCell ref="B55:C55"/>
    <mergeCell ref="B56:C56"/>
    <mergeCell ref="B57:C57"/>
    <mergeCell ref="B58:C58"/>
    <mergeCell ref="B51:D51"/>
    <mergeCell ref="J51:L51"/>
    <mergeCell ref="Q21:X21"/>
    <mergeCell ref="B32:D32"/>
    <mergeCell ref="J32:L32"/>
    <mergeCell ref="B34:C34"/>
    <mergeCell ref="B35:C35"/>
    <mergeCell ref="B36:C36"/>
    <mergeCell ref="H21:P21"/>
    <mergeCell ref="B37:C37"/>
    <mergeCell ref="B38:C38"/>
    <mergeCell ref="A40:F40"/>
    <mergeCell ref="H40:P40"/>
    <mergeCell ref="Q40:X40"/>
    <mergeCell ref="B16:C16"/>
    <mergeCell ref="B17:C17"/>
    <mergeCell ref="B18:C18"/>
    <mergeCell ref="B19:C19"/>
    <mergeCell ref="A21:F21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77F46-009C-46E5-8B11-E80300BBA169}">
  <sheetPr>
    <tabColor rgb="FFFF0000"/>
  </sheetPr>
  <dimension ref="A1:AT79"/>
  <sheetViews>
    <sheetView topLeftCell="A9" workbookViewId="0">
      <selection activeCell="G29" sqref="G29"/>
    </sheetView>
  </sheetViews>
  <sheetFormatPr defaultColWidth="11.42578125" defaultRowHeight="15"/>
  <cols>
    <col min="1" max="1" width="25.42578125" customWidth="1"/>
    <col min="2" max="2" width="13.28515625" customWidth="1"/>
    <col min="3" max="3" width="19" customWidth="1"/>
    <col min="4" max="4" width="12.42578125" customWidth="1"/>
    <col min="5" max="5" width="18.28515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.5703125" customWidth="1"/>
    <col min="19" max="19" width="9.140625" bestFit="1" customWidth="1"/>
    <col min="20" max="20" width="16.28515625" customWidth="1"/>
    <col min="21" max="21" width="11.140625" customWidth="1"/>
    <col min="22" max="22" width="9.140625" bestFit="1" customWidth="1"/>
    <col min="23" max="23" width="17.42578125" customWidth="1"/>
  </cols>
  <sheetData>
    <row r="1" spans="1:46" ht="23.25">
      <c r="A1" s="1559" t="s">
        <v>155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60" t="s">
        <v>9113</v>
      </c>
      <c r="R1" s="1561"/>
      <c r="S1" s="1561"/>
      <c r="T1" s="1561"/>
      <c r="U1" s="1561"/>
      <c r="V1" s="1561"/>
      <c r="W1" s="1561"/>
      <c r="X1" s="1561"/>
    </row>
    <row r="2" spans="1:46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46">
      <c r="A3" s="15" t="s">
        <v>145</v>
      </c>
      <c r="B3" s="15" t="s">
        <v>57</v>
      </c>
      <c r="C3" s="15" t="s">
        <v>10532</v>
      </c>
      <c r="D3" s="15" t="s">
        <v>56</v>
      </c>
      <c r="E3" s="24">
        <v>45641.253472222219</v>
      </c>
      <c r="F3" s="15">
        <v>10.8</v>
      </c>
      <c r="G3" s="37"/>
      <c r="H3" s="15"/>
      <c r="I3" s="15"/>
      <c r="J3" s="35">
        <v>54</v>
      </c>
      <c r="K3" s="15"/>
      <c r="L3" s="15"/>
      <c r="M3" s="15"/>
      <c r="N3" s="15"/>
      <c r="O3" s="15"/>
      <c r="P3" s="14">
        <f t="shared" ref="P3:P8" si="0">SUM(H3:O3)</f>
        <v>54</v>
      </c>
      <c r="Q3" s="14" t="s">
        <v>30</v>
      </c>
      <c r="R3" s="14">
        <v>109013</v>
      </c>
      <c r="S3" s="14" t="s">
        <v>31</v>
      </c>
      <c r="T3" s="16" t="s">
        <v>169</v>
      </c>
      <c r="U3" s="16"/>
      <c r="V3" s="16">
        <v>1009451</v>
      </c>
      <c r="W3" s="16" t="s">
        <v>5872</v>
      </c>
      <c r="X3" s="16" t="s">
        <v>9796</v>
      </c>
    </row>
    <row r="4" spans="1:46">
      <c r="A4" s="15" t="s">
        <v>9828</v>
      </c>
      <c r="B4" s="15" t="s">
        <v>57</v>
      </c>
      <c r="C4" s="15" t="s">
        <v>10533</v>
      </c>
      <c r="D4" s="15" t="s">
        <v>4443</v>
      </c>
      <c r="E4" s="649">
        <v>45640.552083333336</v>
      </c>
      <c r="F4" s="15">
        <v>10.8</v>
      </c>
      <c r="G4" s="37"/>
      <c r="H4" s="15"/>
      <c r="I4" s="15"/>
      <c r="J4" s="35">
        <v>12</v>
      </c>
      <c r="K4" s="35">
        <v>149</v>
      </c>
      <c r="L4" s="15"/>
      <c r="M4" s="15"/>
      <c r="N4" s="15"/>
      <c r="O4" s="15"/>
      <c r="P4" s="14">
        <f t="shared" si="0"/>
        <v>161</v>
      </c>
      <c r="Q4" s="14" t="s">
        <v>30</v>
      </c>
      <c r="R4" s="14">
        <v>109012</v>
      </c>
      <c r="S4" s="14" t="s">
        <v>31</v>
      </c>
      <c r="T4" s="16" t="s">
        <v>169</v>
      </c>
      <c r="U4" s="16"/>
      <c r="V4" s="16">
        <v>1009452</v>
      </c>
      <c r="W4" s="16" t="s">
        <v>10534</v>
      </c>
      <c r="X4" s="16" t="s">
        <v>9796</v>
      </c>
    </row>
    <row r="5" spans="1:46">
      <c r="A5" s="15" t="s">
        <v>150</v>
      </c>
      <c r="B5" s="15" t="s">
        <v>57</v>
      </c>
      <c r="C5" s="15" t="s">
        <v>10535</v>
      </c>
      <c r="D5" s="15" t="s">
        <v>56</v>
      </c>
      <c r="E5" s="24">
        <v>45641.253472222219</v>
      </c>
      <c r="F5" s="15">
        <v>10.8</v>
      </c>
      <c r="G5" s="37"/>
      <c r="H5" s="15"/>
      <c r="I5" s="15"/>
      <c r="J5" s="35">
        <v>20</v>
      </c>
      <c r="K5" s="35">
        <v>180</v>
      </c>
      <c r="L5" s="15"/>
      <c r="M5" s="15"/>
      <c r="N5" s="15"/>
      <c r="O5" s="15"/>
      <c r="P5" s="14">
        <f t="shared" si="0"/>
        <v>200</v>
      </c>
      <c r="Q5" s="14" t="s">
        <v>30</v>
      </c>
      <c r="R5" s="14">
        <v>109014</v>
      </c>
      <c r="S5" s="14" t="s">
        <v>31</v>
      </c>
      <c r="T5" s="16" t="s">
        <v>169</v>
      </c>
      <c r="U5" s="16"/>
      <c r="V5" s="16">
        <v>1009453</v>
      </c>
      <c r="W5" s="16" t="s">
        <v>5872</v>
      </c>
      <c r="X5" s="16" t="s">
        <v>9796</v>
      </c>
    </row>
    <row r="6" spans="1:46">
      <c r="A6" s="15" t="s">
        <v>122</v>
      </c>
      <c r="B6" s="15" t="s">
        <v>62</v>
      </c>
      <c r="C6" s="15" t="s">
        <v>10536</v>
      </c>
      <c r="D6" s="15" t="s">
        <v>61</v>
      </c>
      <c r="E6" s="24">
        <v>45640.767361111109</v>
      </c>
      <c r="F6" s="15">
        <v>13</v>
      </c>
      <c r="G6" s="37"/>
      <c r="H6" s="15"/>
      <c r="I6" s="15"/>
      <c r="J6" s="15"/>
      <c r="K6" s="35">
        <v>135</v>
      </c>
      <c r="L6" s="15"/>
      <c r="M6" s="15"/>
      <c r="N6" s="15"/>
      <c r="O6" s="15"/>
      <c r="P6" s="14">
        <f t="shared" si="0"/>
        <v>135</v>
      </c>
      <c r="Q6" s="14" t="s">
        <v>30</v>
      </c>
      <c r="R6" s="14">
        <v>109015</v>
      </c>
      <c r="S6" s="14" t="s">
        <v>31</v>
      </c>
      <c r="T6" s="16" t="s">
        <v>169</v>
      </c>
      <c r="U6" s="16"/>
      <c r="V6" s="16">
        <v>1009454</v>
      </c>
      <c r="W6" s="16" t="s">
        <v>10534</v>
      </c>
      <c r="X6" s="16" t="s">
        <v>9796</v>
      </c>
    </row>
    <row r="7" spans="1:46">
      <c r="A7" s="15" t="s">
        <v>8538</v>
      </c>
      <c r="B7" s="15" t="s">
        <v>57</v>
      </c>
      <c r="C7" s="15" t="s">
        <v>10537</v>
      </c>
      <c r="D7" s="15" t="s">
        <v>56</v>
      </c>
      <c r="E7" s="24">
        <v>45642.253472222219</v>
      </c>
      <c r="F7" s="15">
        <v>10.8</v>
      </c>
      <c r="G7" s="37"/>
      <c r="H7" s="15"/>
      <c r="I7" s="15"/>
      <c r="J7" s="15"/>
      <c r="K7" s="35">
        <v>90</v>
      </c>
      <c r="L7" s="15"/>
      <c r="M7" s="15"/>
      <c r="N7" s="15"/>
      <c r="O7" s="15"/>
      <c r="P7" s="14">
        <f t="shared" si="0"/>
        <v>90</v>
      </c>
      <c r="Q7" s="14" t="s">
        <v>30</v>
      </c>
      <c r="R7" s="14">
        <v>109010</v>
      </c>
      <c r="S7" s="14" t="s">
        <v>31</v>
      </c>
      <c r="T7" s="16" t="s">
        <v>169</v>
      </c>
      <c r="U7" s="16"/>
      <c r="V7" s="16">
        <v>1009455</v>
      </c>
      <c r="W7" s="16" t="s">
        <v>10538</v>
      </c>
      <c r="X7" s="16" t="s">
        <v>10539</v>
      </c>
    </row>
    <row r="8" spans="1:46">
      <c r="A8" s="15" t="s">
        <v>219</v>
      </c>
      <c r="B8" s="15" t="s">
        <v>75</v>
      </c>
      <c r="C8" s="15" t="s">
        <v>10540</v>
      </c>
      <c r="D8" s="15" t="s">
        <v>74</v>
      </c>
      <c r="E8" s="24">
        <v>45642.534722222219</v>
      </c>
      <c r="F8" s="15">
        <v>15.3</v>
      </c>
      <c r="G8" s="37"/>
      <c r="H8" s="15"/>
      <c r="I8" s="15"/>
      <c r="J8" s="15"/>
      <c r="K8" s="35">
        <v>54</v>
      </c>
      <c r="L8" s="15"/>
      <c r="M8" s="15"/>
      <c r="N8" s="15"/>
      <c r="O8" s="15"/>
      <c r="P8" s="14">
        <f t="shared" si="0"/>
        <v>54</v>
      </c>
      <c r="Q8" s="14" t="s">
        <v>30</v>
      </c>
      <c r="R8" s="14">
        <v>109043</v>
      </c>
      <c r="S8" s="14" t="s">
        <v>31</v>
      </c>
      <c r="T8" s="16" t="s">
        <v>169</v>
      </c>
      <c r="U8" s="16"/>
      <c r="V8" s="16">
        <v>1009456</v>
      </c>
      <c r="W8" s="16" t="s">
        <v>10541</v>
      </c>
      <c r="X8" s="16" t="s">
        <v>9065</v>
      </c>
    </row>
    <row r="9" spans="1:46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86</v>
      </c>
      <c r="K9" s="11">
        <f t="shared" si="1"/>
        <v>608</v>
      </c>
      <c r="L9" s="11">
        <f t="shared" si="1"/>
        <v>0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694</v>
      </c>
      <c r="Q9" s="12"/>
      <c r="R9" s="12"/>
      <c r="S9" s="12"/>
      <c r="T9" s="12"/>
      <c r="U9" s="12"/>
      <c r="V9" s="12"/>
      <c r="W9" s="12"/>
      <c r="X9" s="12"/>
    </row>
    <row r="10" spans="1:46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46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46" ht="26.25">
      <c r="A12" s="166" t="s">
        <v>35</v>
      </c>
      <c r="B12" s="239" t="s">
        <v>10542</v>
      </c>
      <c r="C12" s="239" t="s">
        <v>10543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46">
      <c r="A13" s="4"/>
      <c r="B13" s="1564"/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5"/>
      <c r="X13" s="15"/>
      <c r="Y13" s="15"/>
      <c r="Z13" s="15"/>
      <c r="AA13" s="24"/>
      <c r="AB13" s="15"/>
      <c r="AC13" s="37"/>
      <c r="AD13" s="15"/>
      <c r="AE13" s="15"/>
      <c r="AF13" s="15"/>
      <c r="AG13" s="15"/>
      <c r="AH13" s="15"/>
      <c r="AI13" s="15"/>
      <c r="AJ13" s="15"/>
      <c r="AK13" s="15"/>
      <c r="AL13" s="14"/>
      <c r="AM13" s="17"/>
      <c r="AN13" s="14"/>
      <c r="AO13" s="23"/>
      <c r="AP13" s="16"/>
      <c r="AQ13" s="16"/>
      <c r="AR13" s="16"/>
      <c r="AS13" s="16"/>
      <c r="AT13" s="16"/>
    </row>
    <row r="14" spans="1:46" ht="15" customHeight="1">
      <c r="A14" s="5" t="s">
        <v>42</v>
      </c>
      <c r="B14" s="1772" t="s">
        <v>8739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46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46">
      <c r="A16" s="5" t="s">
        <v>43</v>
      </c>
      <c r="B16" s="1772" t="s">
        <v>10343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38">
      <c r="A17" s="5" t="s">
        <v>44</v>
      </c>
      <c r="B17" s="1809">
        <v>0.58333333333333337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38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38" ht="23.25" customHeight="1">
      <c r="A19" s="1559" t="s">
        <v>83</v>
      </c>
      <c r="B19" s="1559"/>
      <c r="C19" s="1559"/>
      <c r="D19" s="1559"/>
      <c r="E19" s="1559"/>
      <c r="F19" s="1559"/>
      <c r="G19" s="7"/>
      <c r="H19" s="1559" t="s">
        <v>9076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9113</v>
      </c>
      <c r="R19" s="1742"/>
      <c r="S19" s="1742"/>
      <c r="T19" s="1742"/>
      <c r="U19" s="1742"/>
      <c r="V19" s="1742"/>
      <c r="W19" s="1742"/>
      <c r="X19" s="1742"/>
    </row>
    <row r="20" spans="1:38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38">
      <c r="A21" s="15" t="s">
        <v>86</v>
      </c>
      <c r="B21" s="15" t="s">
        <v>92</v>
      </c>
      <c r="C21" s="15" t="s">
        <v>10544</v>
      </c>
      <c r="D21" s="15" t="s">
        <v>159</v>
      </c>
      <c r="E21" s="24">
        <v>45641.041666666664</v>
      </c>
      <c r="F21" s="15">
        <v>10.3</v>
      </c>
      <c r="G21" s="37" t="s">
        <v>740</v>
      </c>
      <c r="H21" s="15"/>
      <c r="I21" s="15"/>
      <c r="J21" s="35">
        <v>27</v>
      </c>
      <c r="K21" s="35">
        <v>54</v>
      </c>
      <c r="L21" s="35">
        <v>57</v>
      </c>
      <c r="M21" s="35">
        <v>22</v>
      </c>
      <c r="N21" s="35">
        <v>1</v>
      </c>
      <c r="O21" s="15"/>
      <c r="P21" s="14">
        <f>SUM(H21:O21)</f>
        <v>161</v>
      </c>
      <c r="Q21" s="17" t="s">
        <v>32</v>
      </c>
      <c r="R21" s="14">
        <v>109050</v>
      </c>
      <c r="S21" s="23" t="s">
        <v>33</v>
      </c>
      <c r="T21" s="16" t="s">
        <v>161</v>
      </c>
      <c r="U21" s="16" t="s">
        <v>90</v>
      </c>
      <c r="V21" s="16">
        <v>1009458</v>
      </c>
      <c r="W21" s="16" t="s">
        <v>10534</v>
      </c>
      <c r="X21" s="16" t="s">
        <v>10539</v>
      </c>
    </row>
    <row r="22" spans="1:38">
      <c r="A22" s="15" t="s">
        <v>1141</v>
      </c>
      <c r="B22" s="15" t="s">
        <v>92</v>
      </c>
      <c r="C22" s="15" t="s">
        <v>10545</v>
      </c>
      <c r="D22" s="15" t="s">
        <v>159</v>
      </c>
      <c r="E22" s="24">
        <v>45641.041666666664</v>
      </c>
      <c r="F22" s="15">
        <v>10.3</v>
      </c>
      <c r="G22" s="37"/>
      <c r="H22" s="15"/>
      <c r="I22" s="15"/>
      <c r="J22" s="15"/>
      <c r="K22" s="35">
        <v>107</v>
      </c>
      <c r="L22" s="35">
        <v>54</v>
      </c>
      <c r="M22" s="15"/>
      <c r="N22" s="15"/>
      <c r="O22" s="15"/>
      <c r="P22" s="14">
        <f>SUM(H22:O22)</f>
        <v>161</v>
      </c>
      <c r="Q22" s="17" t="s">
        <v>32</v>
      </c>
      <c r="R22" s="14">
        <v>109017</v>
      </c>
      <c r="S22" s="23" t="s">
        <v>33</v>
      </c>
      <c r="T22" s="16" t="s">
        <v>161</v>
      </c>
      <c r="U22" s="16" t="s">
        <v>90</v>
      </c>
      <c r="V22" s="16">
        <v>1009459</v>
      </c>
      <c r="W22" s="16" t="s">
        <v>10534</v>
      </c>
      <c r="X22" s="16" t="s">
        <v>28</v>
      </c>
    </row>
    <row r="23" spans="1:38">
      <c r="A23" s="15" t="s">
        <v>10546</v>
      </c>
      <c r="B23" s="15" t="s">
        <v>92</v>
      </c>
      <c r="C23" s="15" t="s">
        <v>10547</v>
      </c>
      <c r="D23" s="15" t="s">
        <v>6071</v>
      </c>
      <c r="E23" s="24">
        <v>45641.597222222219</v>
      </c>
      <c r="F23" s="15">
        <v>10.3</v>
      </c>
      <c r="G23" s="37" t="s">
        <v>740</v>
      </c>
      <c r="H23" s="15"/>
      <c r="I23" s="15"/>
      <c r="J23" s="15"/>
      <c r="K23" s="35">
        <v>54</v>
      </c>
      <c r="L23" s="35">
        <v>107</v>
      </c>
      <c r="M23" s="15"/>
      <c r="N23" s="15"/>
      <c r="O23" s="15"/>
      <c r="P23" s="14">
        <f>SUM(H23:O23)</f>
        <v>161</v>
      </c>
      <c r="Q23" s="17" t="s">
        <v>32</v>
      </c>
      <c r="R23" s="14">
        <v>109044</v>
      </c>
      <c r="S23" s="23" t="s">
        <v>33</v>
      </c>
      <c r="T23" s="16" t="s">
        <v>161</v>
      </c>
      <c r="U23" s="16" t="s">
        <v>90</v>
      </c>
      <c r="V23" s="16">
        <v>1009460</v>
      </c>
      <c r="W23" s="16" t="s">
        <v>10534</v>
      </c>
      <c r="X23" s="16" t="s">
        <v>9065</v>
      </c>
    </row>
    <row r="24" spans="1:38">
      <c r="A24" s="15" t="s">
        <v>152</v>
      </c>
      <c r="B24" s="715" t="s">
        <v>78</v>
      </c>
      <c r="C24" s="15" t="s">
        <v>10548</v>
      </c>
      <c r="D24" s="15" t="s">
        <v>932</v>
      </c>
      <c r="E24" s="24">
        <v>45641.048611111109</v>
      </c>
      <c r="F24" s="15">
        <v>10.3</v>
      </c>
      <c r="G24" s="37" t="s">
        <v>10549</v>
      </c>
      <c r="H24" s="15"/>
      <c r="I24" s="15"/>
      <c r="J24" s="15"/>
      <c r="K24" s="35">
        <v>161</v>
      </c>
      <c r="L24" s="15"/>
      <c r="M24" s="15"/>
      <c r="N24" s="15"/>
      <c r="O24" s="15"/>
      <c r="P24" s="14">
        <f>SUM(H24:O24)</f>
        <v>161</v>
      </c>
      <c r="Q24" s="17" t="s">
        <v>32</v>
      </c>
      <c r="R24" s="14">
        <v>109045</v>
      </c>
      <c r="S24" s="23" t="s">
        <v>33</v>
      </c>
      <c r="T24" s="16" t="s">
        <v>161</v>
      </c>
      <c r="U24" s="16" t="s">
        <v>90</v>
      </c>
      <c r="V24" s="16">
        <v>1009461</v>
      </c>
      <c r="W24" s="16" t="s">
        <v>10534</v>
      </c>
      <c r="X24" s="16" t="s">
        <v>9065</v>
      </c>
    </row>
    <row r="25" spans="1:38">
      <c r="A25" s="15" t="s">
        <v>152</v>
      </c>
      <c r="B25" s="716" t="s">
        <v>78</v>
      </c>
      <c r="C25" s="15" t="s">
        <v>10550</v>
      </c>
      <c r="D25" s="15" t="s">
        <v>88</v>
      </c>
      <c r="E25" s="24">
        <v>45641.166666666664</v>
      </c>
      <c r="F25" s="15">
        <v>10.3</v>
      </c>
      <c r="G25" s="37" t="s">
        <v>10549</v>
      </c>
      <c r="H25" s="15"/>
      <c r="I25" s="15"/>
      <c r="J25" s="15"/>
      <c r="K25" s="35">
        <v>161</v>
      </c>
      <c r="L25" s="15"/>
      <c r="M25" s="15"/>
      <c r="N25" s="15"/>
      <c r="O25" s="15"/>
      <c r="P25" s="14">
        <f>SUM(H25:O25)</f>
        <v>161</v>
      </c>
      <c r="Q25" s="17" t="s">
        <v>32</v>
      </c>
      <c r="R25" s="14">
        <v>109046</v>
      </c>
      <c r="S25" s="23" t="s">
        <v>33</v>
      </c>
      <c r="T25" s="16" t="s">
        <v>161</v>
      </c>
      <c r="U25" s="16" t="s">
        <v>90</v>
      </c>
      <c r="V25" s="16">
        <v>1009462</v>
      </c>
      <c r="W25" s="16" t="s">
        <v>5878</v>
      </c>
      <c r="X25" s="16" t="s">
        <v>9065</v>
      </c>
    </row>
    <row r="26" spans="1:38">
      <c r="A26" s="15"/>
      <c r="B26" s="15"/>
      <c r="C26" s="15"/>
      <c r="D26" s="15"/>
      <c r="E26" s="24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/>
      <c r="Q26" s="44"/>
      <c r="R26" s="14"/>
      <c r="S26" s="14"/>
      <c r="T26" s="16"/>
      <c r="U26" s="16"/>
      <c r="V26" s="16"/>
      <c r="W26" s="16"/>
      <c r="X26" s="16"/>
    </row>
    <row r="27" spans="1:38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/>
      <c r="Q27" s="14"/>
      <c r="R27" s="14"/>
      <c r="S27" s="14"/>
      <c r="T27" s="16"/>
      <c r="U27" s="16"/>
      <c r="V27" s="16"/>
      <c r="W27" s="16"/>
      <c r="X27" s="16"/>
    </row>
    <row r="28" spans="1:38">
      <c r="A28" s="11" t="s">
        <v>19</v>
      </c>
      <c r="B28" s="7"/>
      <c r="C28" s="7"/>
      <c r="D28" s="7"/>
      <c r="E28" s="11"/>
      <c r="F28" s="7"/>
      <c r="G28" s="7"/>
      <c r="H28" s="11">
        <f t="shared" ref="H28:P28" si="2">SUM(H21:H27)</f>
        <v>0</v>
      </c>
      <c r="I28" s="11">
        <f t="shared" si="2"/>
        <v>0</v>
      </c>
      <c r="J28" s="11">
        <f t="shared" si="2"/>
        <v>27</v>
      </c>
      <c r="K28" s="11">
        <f t="shared" si="2"/>
        <v>537</v>
      </c>
      <c r="L28" s="11">
        <f t="shared" si="2"/>
        <v>218</v>
      </c>
      <c r="M28" s="11">
        <f t="shared" si="2"/>
        <v>22</v>
      </c>
      <c r="N28" s="11">
        <f t="shared" si="2"/>
        <v>1</v>
      </c>
      <c r="O28" s="11">
        <f t="shared" si="2"/>
        <v>0</v>
      </c>
      <c r="P28" s="11">
        <f t="shared" si="2"/>
        <v>805</v>
      </c>
      <c r="Q28" s="12"/>
      <c r="R28" s="12"/>
      <c r="S28" s="12"/>
      <c r="T28" s="12"/>
      <c r="U28" s="12"/>
      <c r="V28" s="12"/>
      <c r="W28" s="12"/>
      <c r="X28" s="12"/>
    </row>
    <row r="29" spans="1:3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38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38" ht="26.25">
      <c r="A31" s="166" t="s">
        <v>35</v>
      </c>
      <c r="B31" s="239" t="s">
        <v>10542</v>
      </c>
      <c r="C31" s="239" t="s">
        <v>10543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38">
      <c r="A32" s="4"/>
      <c r="B32" s="1564"/>
      <c r="C32" s="1564"/>
      <c r="D32" s="242"/>
      <c r="E32" s="41" t="s">
        <v>8995</v>
      </c>
      <c r="F32" s="1"/>
      <c r="G32" s="1"/>
      <c r="H32" s="1"/>
      <c r="I32" s="1"/>
      <c r="J32" s="1"/>
      <c r="K32" s="1"/>
      <c r="L32" s="1"/>
      <c r="M32" s="1"/>
      <c r="N32" s="1"/>
      <c r="O32" s="48"/>
      <c r="P32" s="48"/>
      <c r="Q32" s="48"/>
      <c r="R32" s="15"/>
      <c r="S32" s="24"/>
      <c r="T32" s="15"/>
      <c r="U32" s="37"/>
      <c r="V32" s="15"/>
      <c r="W32" s="15"/>
      <c r="X32" s="15"/>
      <c r="Y32" s="15"/>
      <c r="Z32" s="15"/>
      <c r="AA32" s="15"/>
      <c r="AB32" s="15"/>
      <c r="AC32" s="15"/>
      <c r="AD32" s="14"/>
      <c r="AE32" s="17"/>
      <c r="AF32" s="14"/>
      <c r="AG32" s="23"/>
      <c r="AH32" s="16"/>
      <c r="AI32" s="16"/>
      <c r="AJ32" s="16"/>
      <c r="AK32" s="16"/>
      <c r="AL32" s="16"/>
    </row>
    <row r="33" spans="1:24">
      <c r="A33" s="5" t="s">
        <v>42</v>
      </c>
      <c r="B33" s="1772" t="s">
        <v>10180</v>
      </c>
      <c r="C33" s="1772"/>
      <c r="D33" s="1"/>
      <c r="E33" s="1"/>
    </row>
    <row r="34" spans="1:24">
      <c r="A34" s="5" t="s">
        <v>42</v>
      </c>
      <c r="B34" s="1772"/>
      <c r="C34" s="1772"/>
    </row>
    <row r="35" spans="1:24">
      <c r="A35" s="5" t="s">
        <v>43</v>
      </c>
      <c r="B35" s="1772" t="s">
        <v>10551</v>
      </c>
      <c r="C35" s="1772"/>
      <c r="D35" s="1"/>
      <c r="E35" s="1"/>
    </row>
    <row r="36" spans="1:24">
      <c r="A36" s="5" t="s">
        <v>44</v>
      </c>
      <c r="B36" s="1809">
        <v>0.625</v>
      </c>
      <c r="C36" s="1772"/>
      <c r="D36" s="1"/>
      <c r="E36" s="1"/>
    </row>
    <row r="38" spans="1:24" ht="23.25">
      <c r="A38" s="1559" t="s">
        <v>109</v>
      </c>
      <c r="B38" s="1559"/>
      <c r="C38" s="1559"/>
      <c r="D38" s="1559"/>
      <c r="E38" s="1559"/>
      <c r="F38" s="1559"/>
      <c r="G38" s="7"/>
      <c r="H38" s="1559" t="s">
        <v>9076</v>
      </c>
      <c r="I38" s="1559"/>
      <c r="J38" s="1559"/>
      <c r="K38" s="1559"/>
      <c r="L38" s="1559"/>
      <c r="M38" s="1559"/>
      <c r="N38" s="1559"/>
      <c r="O38" s="1559"/>
      <c r="P38" s="1559"/>
      <c r="Q38" s="1560" t="s">
        <v>10552</v>
      </c>
      <c r="R38" s="1561"/>
      <c r="S38" s="1561"/>
      <c r="T38" s="1561"/>
      <c r="U38" s="1561"/>
      <c r="V38" s="1561"/>
      <c r="W38" s="1561"/>
      <c r="X38" s="1561"/>
    </row>
    <row r="39" spans="1:24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  <c r="X39" s="8" t="s">
        <v>28</v>
      </c>
    </row>
    <row r="40" spans="1:24">
      <c r="A40" s="15" t="s">
        <v>105</v>
      </c>
      <c r="B40" s="676" t="s">
        <v>78</v>
      </c>
      <c r="C40" s="15" t="s">
        <v>10553</v>
      </c>
      <c r="D40" s="15" t="s">
        <v>99</v>
      </c>
      <c r="E40" s="24">
        <v>45641.315972222219</v>
      </c>
      <c r="F40" s="15">
        <v>10.8</v>
      </c>
      <c r="G40" s="37" t="s">
        <v>740</v>
      </c>
      <c r="H40" s="15"/>
      <c r="I40" s="15"/>
      <c r="J40" s="15"/>
      <c r="K40" s="35">
        <v>54</v>
      </c>
      <c r="L40" s="35">
        <v>107</v>
      </c>
      <c r="M40" s="15"/>
      <c r="N40" s="15"/>
      <c r="O40" s="15"/>
      <c r="P40" s="14">
        <f t="shared" ref="P40:P45" si="3">SUM(H40:O40)</f>
        <v>161</v>
      </c>
      <c r="Q40" s="17" t="s">
        <v>32</v>
      </c>
      <c r="R40" s="14">
        <v>109047</v>
      </c>
      <c r="S40" s="23" t="s">
        <v>33</v>
      </c>
      <c r="T40" s="16" t="s">
        <v>100</v>
      </c>
      <c r="U40" s="16" t="s">
        <v>90</v>
      </c>
      <c r="V40" s="16">
        <v>1009466</v>
      </c>
      <c r="W40" s="16" t="s">
        <v>5872</v>
      </c>
      <c r="X40" s="16" t="s">
        <v>9065</v>
      </c>
    </row>
    <row r="41" spans="1:24">
      <c r="A41" s="15" t="s">
        <v>114</v>
      </c>
      <c r="B41" s="676" t="s">
        <v>78</v>
      </c>
      <c r="C41" s="15" t="s">
        <v>10554</v>
      </c>
      <c r="D41" s="15" t="s">
        <v>99</v>
      </c>
      <c r="E41" s="24">
        <v>45641.315972222219</v>
      </c>
      <c r="F41" s="15">
        <v>10.8</v>
      </c>
      <c r="G41" s="37"/>
      <c r="H41" s="15"/>
      <c r="I41" s="35">
        <v>15</v>
      </c>
      <c r="J41" s="15"/>
      <c r="K41" s="35">
        <v>65</v>
      </c>
      <c r="L41" s="35">
        <v>81</v>
      </c>
      <c r="M41" s="15"/>
      <c r="N41" s="15"/>
      <c r="O41" s="15"/>
      <c r="P41" s="14">
        <f t="shared" si="3"/>
        <v>161</v>
      </c>
      <c r="Q41" s="17" t="s">
        <v>32</v>
      </c>
      <c r="R41" s="14">
        <v>109048</v>
      </c>
      <c r="S41" s="23" t="s">
        <v>33</v>
      </c>
      <c r="T41" s="16" t="s">
        <v>100</v>
      </c>
      <c r="U41" s="16" t="s">
        <v>90</v>
      </c>
      <c r="V41" s="16">
        <v>1009467</v>
      </c>
      <c r="W41" s="16" t="s">
        <v>5872</v>
      </c>
      <c r="X41" s="16" t="s">
        <v>9065</v>
      </c>
    </row>
    <row r="42" spans="1:24">
      <c r="A42" s="300" t="s">
        <v>10555</v>
      </c>
      <c r="B42" s="300" t="s">
        <v>2047</v>
      </c>
      <c r="C42" s="300" t="s">
        <v>10556</v>
      </c>
      <c r="D42" s="300" t="s">
        <v>4453</v>
      </c>
      <c r="E42" s="301">
        <v>45643.121527777781</v>
      </c>
      <c r="F42" s="300">
        <v>10.8</v>
      </c>
      <c r="G42" s="300"/>
      <c r="H42" s="300"/>
      <c r="I42" s="300"/>
      <c r="J42" s="300"/>
      <c r="K42" s="35">
        <v>134</v>
      </c>
      <c r="L42" s="35">
        <v>27</v>
      </c>
      <c r="M42" s="15"/>
      <c r="N42" s="15"/>
      <c r="O42" s="15"/>
      <c r="P42" s="14">
        <f t="shared" si="3"/>
        <v>161</v>
      </c>
      <c r="Q42" s="17" t="s">
        <v>32</v>
      </c>
      <c r="R42" s="14">
        <v>109049</v>
      </c>
      <c r="S42" s="23" t="s">
        <v>33</v>
      </c>
      <c r="T42" s="16" t="s">
        <v>100</v>
      </c>
      <c r="U42" s="16" t="s">
        <v>90</v>
      </c>
      <c r="V42" s="16"/>
      <c r="W42" s="16" t="s">
        <v>10534</v>
      </c>
      <c r="X42" s="16" t="s">
        <v>9065</v>
      </c>
    </row>
    <row r="43" spans="1:24">
      <c r="A43" s="15" t="s">
        <v>10012</v>
      </c>
      <c r="B43" s="15" t="s">
        <v>72</v>
      </c>
      <c r="C43" s="15" t="s">
        <v>10557</v>
      </c>
      <c r="D43" s="15" t="s">
        <v>71</v>
      </c>
      <c r="E43" s="24">
        <v>45641.711805555555</v>
      </c>
      <c r="F43" s="15">
        <v>14.5</v>
      </c>
      <c r="G43" s="37" t="s">
        <v>160</v>
      </c>
      <c r="H43" s="15"/>
      <c r="I43" s="15"/>
      <c r="J43" s="35">
        <v>27</v>
      </c>
      <c r="K43" s="35">
        <v>112</v>
      </c>
      <c r="L43" s="35">
        <v>10</v>
      </c>
      <c r="M43" s="35">
        <v>10</v>
      </c>
      <c r="N43" s="35">
        <v>2</v>
      </c>
      <c r="O43" s="15"/>
      <c r="P43" s="14">
        <f t="shared" si="3"/>
        <v>161</v>
      </c>
      <c r="Q43" s="14" t="s">
        <v>30</v>
      </c>
      <c r="R43" s="14">
        <v>109016</v>
      </c>
      <c r="S43" s="14" t="s">
        <v>31</v>
      </c>
      <c r="T43" s="16" t="s">
        <v>169</v>
      </c>
      <c r="U43" s="16"/>
      <c r="V43" s="16">
        <v>1009468</v>
      </c>
      <c r="W43" s="16" t="s">
        <v>10558</v>
      </c>
      <c r="X43" s="16" t="s">
        <v>9796</v>
      </c>
    </row>
    <row r="44" spans="1:24">
      <c r="A44" s="15"/>
      <c r="B44" s="15"/>
      <c r="C44" s="15"/>
      <c r="D44" s="15"/>
      <c r="E44" s="24"/>
      <c r="F44" s="15"/>
      <c r="G44" s="37"/>
      <c r="H44" s="15"/>
      <c r="I44" s="15"/>
      <c r="J44" s="15"/>
      <c r="K44" s="15"/>
      <c r="L44" s="15"/>
      <c r="M44" s="15"/>
      <c r="N44" s="15"/>
      <c r="O44" s="15"/>
      <c r="P44" s="14">
        <f t="shared" si="3"/>
        <v>0</v>
      </c>
      <c r="Q44" s="14"/>
      <c r="R44" s="14"/>
      <c r="S44" s="14"/>
      <c r="T44" s="16"/>
      <c r="U44" s="16"/>
      <c r="V44" s="16"/>
      <c r="W44" s="16"/>
      <c r="X44" s="16"/>
    </row>
    <row r="45" spans="1:24">
      <c r="A45" s="15"/>
      <c r="B45" s="15"/>
      <c r="C45" s="15"/>
      <c r="D45" s="15"/>
      <c r="E45" s="24"/>
      <c r="F45" s="15"/>
      <c r="G45" s="37"/>
      <c r="H45" s="15"/>
      <c r="I45" s="15"/>
      <c r="J45" s="15"/>
      <c r="K45" s="15"/>
      <c r="L45" s="15"/>
      <c r="M45" s="15"/>
      <c r="N45" s="15"/>
      <c r="O45" s="15"/>
      <c r="P45" s="14">
        <f t="shared" si="3"/>
        <v>0</v>
      </c>
      <c r="Q45" s="14"/>
      <c r="R45" s="14"/>
      <c r="S45" s="14"/>
      <c r="T45" s="16"/>
      <c r="U45" s="16"/>
      <c r="V45" s="16"/>
      <c r="W45" s="16"/>
      <c r="X45" s="16"/>
    </row>
    <row r="46" spans="1:24">
      <c r="A46" s="11" t="s">
        <v>19</v>
      </c>
      <c r="B46" s="7"/>
      <c r="C46" s="7"/>
      <c r="D46" s="7"/>
      <c r="E46" s="11"/>
      <c r="F46" s="7"/>
      <c r="G46" s="7"/>
      <c r="H46" s="11">
        <f t="shared" ref="H46:P46" si="4">SUM(H40:H45)</f>
        <v>0</v>
      </c>
      <c r="I46" s="11">
        <f t="shared" si="4"/>
        <v>15</v>
      </c>
      <c r="J46" s="11">
        <f t="shared" si="4"/>
        <v>27</v>
      </c>
      <c r="K46" s="11">
        <f t="shared" si="4"/>
        <v>365</v>
      </c>
      <c r="L46" s="11">
        <f t="shared" si="4"/>
        <v>225</v>
      </c>
      <c r="M46" s="11">
        <f t="shared" si="4"/>
        <v>10</v>
      </c>
      <c r="N46" s="11">
        <f t="shared" si="4"/>
        <v>2</v>
      </c>
      <c r="O46" s="11">
        <f t="shared" si="4"/>
        <v>0</v>
      </c>
      <c r="P46" s="11">
        <f t="shared" si="4"/>
        <v>644</v>
      </c>
      <c r="Q46" s="12"/>
      <c r="R46" s="12"/>
      <c r="S46" s="12"/>
      <c r="T46" s="12"/>
      <c r="U46" s="12"/>
      <c r="V46" s="12"/>
      <c r="W46" s="12"/>
      <c r="X46" s="12"/>
    </row>
    <row r="47" spans="1:24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 ht="26.25">
      <c r="A48" s="166" t="s">
        <v>34</v>
      </c>
      <c r="B48" s="1562"/>
      <c r="C48" s="1562"/>
      <c r="D48" s="1562"/>
      <c r="E48" s="717" t="s">
        <v>10559</v>
      </c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 ht="39">
      <c r="A49" s="166" t="s">
        <v>35</v>
      </c>
      <c r="B49" s="239" t="s">
        <v>10542</v>
      </c>
      <c r="C49" s="239" t="s">
        <v>10543</v>
      </c>
      <c r="D49" s="241"/>
      <c r="E49" s="1"/>
      <c r="F49" s="230" t="s">
        <v>10560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4" t="s">
        <v>100</v>
      </c>
      <c r="B50" s="1564" t="s">
        <v>10561</v>
      </c>
      <c r="C50" s="1564"/>
      <c r="D50" s="242"/>
      <c r="E50" s="41" t="s">
        <v>8995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230" t="s">
        <v>469</v>
      </c>
      <c r="B51" s="230" t="s">
        <v>10562</v>
      </c>
      <c r="C51" s="230"/>
      <c r="D51" s="242"/>
      <c r="E51" s="4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5" t="s">
        <v>42</v>
      </c>
      <c r="B52" s="1772" t="s">
        <v>10563</v>
      </c>
      <c r="C52" s="177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5" t="s">
        <v>42</v>
      </c>
      <c r="B53" s="1772"/>
      <c r="C53" s="177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5" t="s">
        <v>43</v>
      </c>
      <c r="B54" s="1772" t="s">
        <v>10564</v>
      </c>
      <c r="C54" s="177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44</v>
      </c>
      <c r="B55" s="1809">
        <v>0.66666666666666663</v>
      </c>
      <c r="C55" s="177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7" spans="1:24" ht="23.25">
      <c r="A57" s="1559"/>
      <c r="B57" s="1559"/>
      <c r="C57" s="1559"/>
      <c r="D57" s="1559"/>
      <c r="E57" s="1559"/>
      <c r="F57" s="1559"/>
      <c r="G57" s="7"/>
      <c r="H57" s="1559"/>
      <c r="I57" s="1559"/>
      <c r="J57" s="1559"/>
      <c r="K57" s="1559"/>
      <c r="L57" s="1559"/>
      <c r="M57" s="1559"/>
      <c r="N57" s="1559"/>
      <c r="O57" s="1559"/>
      <c r="P57" s="1559"/>
      <c r="Q57" s="1560"/>
      <c r="R57" s="1561"/>
      <c r="S57" s="1561"/>
      <c r="T57" s="1561"/>
      <c r="U57" s="1561"/>
      <c r="V57" s="1561"/>
      <c r="W57" s="1561"/>
      <c r="X57" s="1561"/>
    </row>
    <row r="58" spans="1:24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9" t="s">
        <v>15</v>
      </c>
      <c r="M58" s="9" t="s">
        <v>16</v>
      </c>
      <c r="N58" s="9" t="s">
        <v>17</v>
      </c>
      <c r="O58" s="10" t="s">
        <v>18</v>
      </c>
      <c r="P58" s="8" t="s">
        <v>19</v>
      </c>
      <c r="Q58" s="8" t="s">
        <v>20</v>
      </c>
      <c r="R58" s="8" t="s">
        <v>9</v>
      </c>
      <c r="S58" s="8" t="s">
        <v>21</v>
      </c>
      <c r="T58" s="8" t="s">
        <v>24</v>
      </c>
      <c r="U58" s="8" t="s">
        <v>25</v>
      </c>
      <c r="V58" s="8" t="s">
        <v>26</v>
      </c>
      <c r="W58" s="8" t="s">
        <v>27</v>
      </c>
      <c r="X58" s="8" t="s">
        <v>28</v>
      </c>
    </row>
    <row r="59" spans="1:24">
      <c r="A59" s="15"/>
      <c r="B59" s="15"/>
      <c r="C59" s="15"/>
      <c r="D59" s="15"/>
      <c r="E59" s="24"/>
      <c r="F59" s="15"/>
      <c r="G59" s="37"/>
      <c r="H59" s="15"/>
      <c r="I59" s="15"/>
      <c r="J59" s="15"/>
      <c r="K59" s="15"/>
      <c r="L59" s="15"/>
      <c r="M59" s="15"/>
      <c r="N59" s="15"/>
      <c r="O59" s="15"/>
      <c r="P59" s="14"/>
      <c r="Q59" s="14" t="s">
        <v>30</v>
      </c>
      <c r="R59" s="14"/>
      <c r="S59" s="14" t="s">
        <v>31</v>
      </c>
      <c r="T59" s="16" t="s">
        <v>169</v>
      </c>
      <c r="U59" s="16"/>
      <c r="V59" s="16"/>
      <c r="W59" s="16" t="s">
        <v>10558</v>
      </c>
      <c r="X59" s="16"/>
    </row>
    <row r="60" spans="1:24">
      <c r="A60" s="15"/>
      <c r="B60" s="15"/>
      <c r="C60" s="15"/>
      <c r="D60" s="15"/>
      <c r="E60" s="24"/>
      <c r="F60" s="15"/>
      <c r="G60" s="37"/>
      <c r="H60" s="15"/>
      <c r="I60" s="15"/>
      <c r="J60" s="15"/>
      <c r="K60" s="15"/>
      <c r="L60" s="15"/>
      <c r="M60" s="15"/>
      <c r="N60" s="15"/>
      <c r="O60" s="15"/>
      <c r="P60" s="14"/>
      <c r="Q60" s="14" t="s">
        <v>30</v>
      </c>
      <c r="R60" s="14"/>
      <c r="S60" s="14" t="s">
        <v>31</v>
      </c>
      <c r="T60" s="16" t="s">
        <v>169</v>
      </c>
      <c r="U60" s="16"/>
      <c r="V60" s="16"/>
      <c r="W60" s="16" t="s">
        <v>10558</v>
      </c>
      <c r="X60" s="16"/>
    </row>
    <row r="61" spans="1:24">
      <c r="A61" s="15"/>
      <c r="B61" s="15"/>
      <c r="C61" s="15"/>
      <c r="D61" s="15"/>
      <c r="E61" s="24"/>
      <c r="F61" s="15"/>
      <c r="G61" s="37"/>
      <c r="H61" s="15"/>
      <c r="I61" s="15"/>
      <c r="J61" s="15"/>
      <c r="K61" s="15"/>
      <c r="L61" s="15"/>
      <c r="M61" s="15"/>
      <c r="N61" s="15"/>
      <c r="O61" s="15"/>
      <c r="P61" s="14"/>
      <c r="Q61" s="14" t="s">
        <v>30</v>
      </c>
      <c r="R61" s="14"/>
      <c r="S61" s="14" t="s">
        <v>31</v>
      </c>
      <c r="T61" s="16" t="s">
        <v>169</v>
      </c>
      <c r="U61" s="16"/>
      <c r="V61" s="16"/>
      <c r="W61" s="16" t="s">
        <v>5872</v>
      </c>
      <c r="X61" s="16"/>
    </row>
    <row r="62" spans="1:24">
      <c r="A62" s="15"/>
      <c r="B62" s="676"/>
      <c r="C62" s="15"/>
      <c r="D62" s="15"/>
      <c r="E62" s="24"/>
      <c r="F62" s="15"/>
      <c r="G62" s="37"/>
      <c r="H62" s="15"/>
      <c r="I62" s="15"/>
      <c r="J62" s="15"/>
      <c r="K62" s="15"/>
      <c r="L62" s="15"/>
      <c r="M62" s="15"/>
      <c r="N62" s="15"/>
      <c r="O62" s="15"/>
      <c r="P62" s="14"/>
      <c r="Q62" s="17" t="s">
        <v>32</v>
      </c>
      <c r="R62" s="14"/>
      <c r="S62" s="23" t="s">
        <v>33</v>
      </c>
      <c r="T62" s="16" t="s">
        <v>100</v>
      </c>
      <c r="U62" s="16" t="s">
        <v>90</v>
      </c>
      <c r="V62" s="16"/>
      <c r="W62" s="16" t="s">
        <v>10565</v>
      </c>
      <c r="X62" s="16"/>
    </row>
    <row r="63" spans="1:24">
      <c r="A63" s="15"/>
      <c r="B63" s="676"/>
      <c r="C63" s="15"/>
      <c r="D63" s="15"/>
      <c r="E63" s="24"/>
      <c r="F63" s="15"/>
      <c r="G63" s="37"/>
      <c r="H63" s="15"/>
      <c r="I63" s="15"/>
      <c r="J63" s="15"/>
      <c r="K63" s="15"/>
      <c r="L63" s="15"/>
      <c r="M63" s="15"/>
      <c r="N63" s="15"/>
      <c r="O63" s="15"/>
      <c r="P63" s="14"/>
      <c r="Q63" s="14" t="s">
        <v>30</v>
      </c>
      <c r="R63" s="14"/>
      <c r="S63" s="14" t="s">
        <v>31</v>
      </c>
      <c r="T63" s="16" t="s">
        <v>100</v>
      </c>
      <c r="U63" s="16" t="s">
        <v>90</v>
      </c>
      <c r="V63" s="16"/>
      <c r="W63" s="16" t="s">
        <v>10566</v>
      </c>
      <c r="X63" s="16"/>
    </row>
    <row r="64" spans="1:24">
      <c r="A64" s="15"/>
      <c r="B64" s="15"/>
      <c r="C64" s="15"/>
      <c r="D64" s="15"/>
      <c r="E64" s="15"/>
      <c r="F64" s="15"/>
      <c r="G64" s="37"/>
      <c r="H64" s="15"/>
      <c r="I64" s="15"/>
      <c r="J64" s="15"/>
      <c r="K64" s="15"/>
      <c r="L64" s="15"/>
      <c r="M64" s="15"/>
      <c r="N64" s="15"/>
      <c r="O64" s="15"/>
      <c r="P64" s="14"/>
      <c r="Q64" s="14" t="s">
        <v>30</v>
      </c>
      <c r="R64" s="14"/>
      <c r="S64" s="14" t="s">
        <v>31</v>
      </c>
      <c r="T64" s="16"/>
      <c r="U64" s="16"/>
      <c r="V64" s="16"/>
      <c r="W64" s="16"/>
      <c r="X64" s="16"/>
    </row>
    <row r="65" spans="1:24">
      <c r="A65" s="11"/>
      <c r="B65" s="7"/>
      <c r="C65" s="7"/>
      <c r="D65" s="7"/>
      <c r="E65" s="11"/>
      <c r="F65" s="7"/>
      <c r="G65" s="7"/>
      <c r="H65" s="11"/>
      <c r="I65" s="11"/>
      <c r="J65" s="11"/>
      <c r="K65" s="11"/>
      <c r="L65" s="11"/>
      <c r="M65" s="11"/>
      <c r="N65" s="11"/>
      <c r="O65" s="11"/>
      <c r="P65" s="11"/>
      <c r="Q65" s="12"/>
      <c r="R65" s="12"/>
      <c r="S65" s="12"/>
      <c r="T65" s="12"/>
      <c r="U65" s="12"/>
      <c r="V65" s="12"/>
      <c r="W65" s="12"/>
      <c r="X65" s="12"/>
    </row>
    <row r="66" spans="1:24">
      <c r="A66" s="351"/>
      <c r="B66" s="718"/>
      <c r="C66" s="351"/>
      <c r="D66" s="351"/>
      <c r="E66" s="405"/>
      <c r="F66" s="351"/>
      <c r="G66" s="46"/>
      <c r="H66" s="351"/>
      <c r="I66" s="351"/>
      <c r="J66" s="351"/>
      <c r="K66" s="719"/>
      <c r="L66" s="719"/>
      <c r="M66" s="351"/>
      <c r="N66" s="351"/>
      <c r="O66" s="351"/>
      <c r="P66" s="352"/>
      <c r="Q66" s="72" t="s">
        <v>32</v>
      </c>
      <c r="R66" s="352"/>
      <c r="S66" s="353" t="s">
        <v>33</v>
      </c>
      <c r="T66" s="354" t="s">
        <v>161</v>
      </c>
      <c r="U66" s="354" t="s">
        <v>90</v>
      </c>
      <c r="V66" s="354"/>
      <c r="W66" s="354" t="s">
        <v>10567</v>
      </c>
    </row>
    <row r="67" spans="1:24">
      <c r="A67" s="166" t="s">
        <v>34</v>
      </c>
      <c r="B67" s="1562"/>
      <c r="C67" s="1562"/>
      <c r="D67" s="1562"/>
      <c r="E67" s="1"/>
      <c r="F67" s="1"/>
      <c r="G67" s="1"/>
      <c r="H67" s="1"/>
      <c r="I67" s="1"/>
      <c r="J67" s="1563"/>
      <c r="K67" s="1563"/>
      <c r="L67" s="156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4">
      <c r="A68" s="166" t="s">
        <v>35</v>
      </c>
      <c r="B68" s="239" t="s">
        <v>9127</v>
      </c>
      <c r="C68" s="239" t="s">
        <v>9760</v>
      </c>
      <c r="D68" s="24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>
      <c r="A69" s="4"/>
      <c r="B69" s="1564"/>
      <c r="C69" s="1564"/>
      <c r="D69" s="242"/>
      <c r="E69" s="41" t="s">
        <v>8995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5" t="s">
        <v>42</v>
      </c>
      <c r="B70" s="1772"/>
      <c r="C70" s="177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5" t="s">
        <v>42</v>
      </c>
      <c r="B71" s="1772"/>
      <c r="C71" s="177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5" t="s">
        <v>43</v>
      </c>
      <c r="B72" s="1772"/>
      <c r="C72" s="177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5" t="s">
        <v>44</v>
      </c>
      <c r="B73" s="1772"/>
      <c r="C73" s="177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9" spans="1:24">
      <c r="A79" s="183" t="s">
        <v>10568</v>
      </c>
      <c r="B79" s="720" t="s">
        <v>78</v>
      </c>
      <c r="C79" s="183" t="s">
        <v>10569</v>
      </c>
      <c r="D79" s="720" t="s">
        <v>99</v>
      </c>
      <c r="E79" s="721">
        <v>45641.315972222219</v>
      </c>
      <c r="F79" s="720">
        <v>10.8</v>
      </c>
      <c r="G79" s="722" t="s">
        <v>10549</v>
      </c>
      <c r="H79" s="720"/>
      <c r="I79" s="720"/>
      <c r="J79" s="720"/>
      <c r="K79" s="720">
        <v>161</v>
      </c>
      <c r="L79" s="720"/>
      <c r="M79" s="720"/>
      <c r="N79" s="720"/>
      <c r="O79" s="720"/>
      <c r="P79" s="723">
        <f>SUM(H79:O79)</f>
        <v>161</v>
      </c>
      <c r="Q79" s="72" t="s">
        <v>32</v>
      </c>
      <c r="R79" s="352" t="s">
        <v>10067</v>
      </c>
      <c r="S79" s="353" t="s">
        <v>33</v>
      </c>
      <c r="T79" s="354" t="s">
        <v>100</v>
      </c>
      <c r="U79" s="354" t="s">
        <v>90</v>
      </c>
      <c r="V79" s="354"/>
      <c r="W79" s="354" t="s">
        <v>5872</v>
      </c>
      <c r="X79" s="354" t="s">
        <v>9065</v>
      </c>
    </row>
  </sheetData>
  <mergeCells count="40">
    <mergeCell ref="B13:C13"/>
    <mergeCell ref="A1:F1"/>
    <mergeCell ref="H1:P1"/>
    <mergeCell ref="Q1:X1"/>
    <mergeCell ref="B11:D11"/>
    <mergeCell ref="J11:L11"/>
    <mergeCell ref="B14:C14"/>
    <mergeCell ref="B15:C15"/>
    <mergeCell ref="B16:C16"/>
    <mergeCell ref="B17:C17"/>
    <mergeCell ref="A19:F19"/>
    <mergeCell ref="B48:D48"/>
    <mergeCell ref="J48:L48"/>
    <mergeCell ref="Q19:X19"/>
    <mergeCell ref="B30:D30"/>
    <mergeCell ref="J30:L30"/>
    <mergeCell ref="B32:C32"/>
    <mergeCell ref="B33:C33"/>
    <mergeCell ref="B34:C34"/>
    <mergeCell ref="H19:P19"/>
    <mergeCell ref="B35:C35"/>
    <mergeCell ref="B36:C36"/>
    <mergeCell ref="A38:F38"/>
    <mergeCell ref="H38:P38"/>
    <mergeCell ref="Q38:X38"/>
    <mergeCell ref="B50:C50"/>
    <mergeCell ref="B52:C52"/>
    <mergeCell ref="B53:C53"/>
    <mergeCell ref="B54:C54"/>
    <mergeCell ref="B55:C55"/>
    <mergeCell ref="B71:C71"/>
    <mergeCell ref="B72:C72"/>
    <mergeCell ref="B73:C73"/>
    <mergeCell ref="H57:P57"/>
    <mergeCell ref="Q57:X57"/>
    <mergeCell ref="B67:D67"/>
    <mergeCell ref="J67:L67"/>
    <mergeCell ref="B69:C69"/>
    <mergeCell ref="B70:C70"/>
    <mergeCell ref="A57:F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E5EE-C72C-4291-8328-A4FC46BA1B01}">
  <sheetPr>
    <tabColor rgb="FF0070C0"/>
  </sheetPr>
  <dimension ref="A1:Z78"/>
  <sheetViews>
    <sheetView topLeftCell="A35" workbookViewId="0">
      <selection sqref="A1:F1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5.85546875" customWidth="1"/>
    <col min="22" max="22" width="16.28515625" customWidth="1"/>
    <col min="23" max="24" width="9.140625" bestFit="1" customWidth="1"/>
    <col min="25" max="25" width="19" customWidth="1"/>
  </cols>
  <sheetData>
    <row r="1" spans="1:26" ht="23.25">
      <c r="A1" s="1549" t="s">
        <v>83</v>
      </c>
      <c r="B1" s="1549"/>
      <c r="C1" s="1549"/>
      <c r="D1" s="1549"/>
      <c r="E1" s="1549"/>
      <c r="F1" s="1549"/>
      <c r="G1" s="1208"/>
      <c r="H1" s="1209"/>
      <c r="I1" s="1549" t="s">
        <v>84</v>
      </c>
      <c r="J1" s="1549"/>
      <c r="K1" s="1549"/>
      <c r="L1" s="1549"/>
      <c r="M1" s="1549"/>
      <c r="N1" s="1549"/>
      <c r="O1" s="1549"/>
      <c r="P1" s="1549"/>
      <c r="Q1" s="1549"/>
      <c r="R1" s="1550" t="s">
        <v>85</v>
      </c>
      <c r="S1" s="1551"/>
      <c r="T1" s="1550"/>
      <c r="U1" s="1550"/>
      <c r="V1" s="1550"/>
      <c r="W1" s="1550"/>
      <c r="X1" s="1550"/>
      <c r="Y1" s="1550"/>
      <c r="Z1" s="1550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23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>
      <c r="A3" s="1172" t="s">
        <v>86</v>
      </c>
      <c r="B3" s="1172" t="s">
        <v>78</v>
      </c>
      <c r="C3" s="1172" t="s">
        <v>87</v>
      </c>
      <c r="D3" s="1172" t="s">
        <v>88</v>
      </c>
      <c r="E3" s="1173">
        <v>46285.166666666664</v>
      </c>
      <c r="F3" s="1172">
        <v>11.9</v>
      </c>
      <c r="G3" s="1172" t="s">
        <v>29</v>
      </c>
      <c r="H3" s="1174"/>
      <c r="I3" s="1172"/>
      <c r="J3" s="1172"/>
      <c r="K3" s="1172"/>
      <c r="L3" s="1172"/>
      <c r="M3" s="1172">
        <v>125</v>
      </c>
      <c r="N3" s="1172">
        <v>33</v>
      </c>
      <c r="O3" s="1172">
        <v>3</v>
      </c>
      <c r="P3" s="1172"/>
      <c r="Q3" s="1175">
        <f t="shared" ref="Q3:Q8" si="0">SUM(I3:P3)</f>
        <v>161</v>
      </c>
      <c r="R3" s="1176" t="s">
        <v>32</v>
      </c>
      <c r="S3" s="1177" t="s">
        <v>33</v>
      </c>
      <c r="T3" s="1175"/>
      <c r="U3" s="1175"/>
      <c r="V3" s="1239" t="s">
        <v>89</v>
      </c>
      <c r="W3" s="1181" t="s">
        <v>90</v>
      </c>
      <c r="X3" s="1181"/>
      <c r="Y3" s="1181" t="s">
        <v>91</v>
      </c>
      <c r="Z3" s="1181"/>
    </row>
    <row r="4" spans="1:26" ht="26.25">
      <c r="A4" s="1172" t="s">
        <v>86</v>
      </c>
      <c r="B4" s="1172" t="s">
        <v>92</v>
      </c>
      <c r="C4" s="1172" t="s">
        <v>93</v>
      </c>
      <c r="D4" s="1172" t="s">
        <v>94</v>
      </c>
      <c r="E4" s="1173">
        <v>46285.4375</v>
      </c>
      <c r="F4" s="1172">
        <v>12.9</v>
      </c>
      <c r="G4" s="1172"/>
      <c r="H4" s="1174"/>
      <c r="I4" s="1172"/>
      <c r="J4" s="1172"/>
      <c r="K4" s="1172"/>
      <c r="L4" s="1172"/>
      <c r="M4" s="1172">
        <v>132</v>
      </c>
      <c r="N4" s="1172">
        <v>26</v>
      </c>
      <c r="O4" s="1172">
        <v>3</v>
      </c>
      <c r="P4" s="1172"/>
      <c r="Q4" s="1175">
        <f t="shared" si="0"/>
        <v>161</v>
      </c>
      <c r="R4" s="1176" t="s">
        <v>32</v>
      </c>
      <c r="S4" s="1177" t="s">
        <v>33</v>
      </c>
      <c r="T4" s="1175"/>
      <c r="U4" s="1175"/>
      <c r="V4" s="1239" t="s">
        <v>89</v>
      </c>
      <c r="W4" s="1181" t="s">
        <v>90</v>
      </c>
      <c r="X4" s="1181"/>
      <c r="Y4" s="1181" t="s">
        <v>95</v>
      </c>
      <c r="Z4" s="1181" t="s">
        <v>96</v>
      </c>
    </row>
    <row r="5" spans="1:26">
      <c r="A5" s="1172" t="s">
        <v>97</v>
      </c>
      <c r="B5" s="1172" t="s">
        <v>78</v>
      </c>
      <c r="C5" s="1172" t="s">
        <v>98</v>
      </c>
      <c r="D5" s="1172" t="s">
        <v>99</v>
      </c>
      <c r="E5" s="1173">
        <v>46284.277777777781</v>
      </c>
      <c r="F5" s="1172">
        <v>13.3</v>
      </c>
      <c r="G5" s="1172"/>
      <c r="H5" s="1174"/>
      <c r="I5" s="1172"/>
      <c r="J5" s="1172"/>
      <c r="K5" s="1172"/>
      <c r="L5" s="1172"/>
      <c r="M5" s="1172">
        <v>125</v>
      </c>
      <c r="N5" s="1172">
        <v>33</v>
      </c>
      <c r="O5" s="1172">
        <v>3</v>
      </c>
      <c r="P5" s="1172"/>
      <c r="Q5" s="1175">
        <f t="shared" si="0"/>
        <v>161</v>
      </c>
      <c r="R5" s="1176" t="s">
        <v>32</v>
      </c>
      <c r="S5" s="1177" t="s">
        <v>33</v>
      </c>
      <c r="T5" s="1175"/>
      <c r="U5" s="1175"/>
      <c r="V5" s="1239" t="s">
        <v>100</v>
      </c>
      <c r="W5" s="1181" t="s">
        <v>90</v>
      </c>
      <c r="X5" s="1181"/>
      <c r="Y5" s="1181" t="s">
        <v>101</v>
      </c>
      <c r="Z5" s="1181"/>
    </row>
    <row r="6" spans="1:26" ht="26.25">
      <c r="A6" s="1172" t="s">
        <v>102</v>
      </c>
      <c r="B6" s="1172" t="s">
        <v>92</v>
      </c>
      <c r="C6" s="1172" t="s">
        <v>103</v>
      </c>
      <c r="D6" s="1172" t="s">
        <v>104</v>
      </c>
      <c r="E6" s="1173">
        <v>46285.125</v>
      </c>
      <c r="F6" s="1172">
        <v>12.9</v>
      </c>
      <c r="G6" s="1172"/>
      <c r="H6" s="1174"/>
      <c r="I6" s="1172"/>
      <c r="J6" s="1172"/>
      <c r="K6" s="1172"/>
      <c r="L6" s="1172"/>
      <c r="M6" s="1172">
        <v>140</v>
      </c>
      <c r="N6" s="1172">
        <v>18</v>
      </c>
      <c r="O6" s="1172">
        <v>3</v>
      </c>
      <c r="P6" s="1172"/>
      <c r="Q6" s="1175">
        <f t="shared" si="0"/>
        <v>161</v>
      </c>
      <c r="R6" s="1176" t="s">
        <v>32</v>
      </c>
      <c r="S6" s="1177" t="s">
        <v>33</v>
      </c>
      <c r="T6" s="1175"/>
      <c r="U6" s="1175"/>
      <c r="V6" s="1239" t="s">
        <v>89</v>
      </c>
      <c r="W6" s="1181" t="s">
        <v>90</v>
      </c>
      <c r="X6" s="1181"/>
      <c r="Y6" s="1181" t="s">
        <v>95</v>
      </c>
      <c r="Z6" s="1181" t="s">
        <v>96</v>
      </c>
    </row>
    <row r="7" spans="1:26">
      <c r="A7" s="1172" t="s">
        <v>105</v>
      </c>
      <c r="B7" s="1172" t="s">
        <v>78</v>
      </c>
      <c r="C7" s="1172" t="s">
        <v>106</v>
      </c>
      <c r="D7" s="1172" t="s">
        <v>88</v>
      </c>
      <c r="E7" s="1173">
        <v>46285.166666666664</v>
      </c>
      <c r="F7" s="1172">
        <v>11.9</v>
      </c>
      <c r="G7" s="1172"/>
      <c r="H7" s="1174"/>
      <c r="I7" s="1172"/>
      <c r="J7" s="1172"/>
      <c r="K7" s="1172"/>
      <c r="L7" s="1172"/>
      <c r="M7" s="1172">
        <v>133</v>
      </c>
      <c r="N7" s="1172">
        <v>25</v>
      </c>
      <c r="O7" s="1172">
        <v>3</v>
      </c>
      <c r="P7" s="1172"/>
      <c r="Q7" s="1175">
        <f t="shared" si="0"/>
        <v>161</v>
      </c>
      <c r="R7" s="1176" t="s">
        <v>32</v>
      </c>
      <c r="S7" s="1177" t="s">
        <v>33</v>
      </c>
      <c r="T7" s="1175"/>
      <c r="U7" s="1175"/>
      <c r="V7" s="1239" t="s">
        <v>89</v>
      </c>
      <c r="W7" s="1181" t="s">
        <v>90</v>
      </c>
      <c r="X7" s="1181"/>
      <c r="Y7" s="1181" t="s">
        <v>91</v>
      </c>
      <c r="Z7" s="1181"/>
    </row>
    <row r="8" spans="1:26">
      <c r="A8" s="1178" t="s">
        <v>107</v>
      </c>
      <c r="B8" s="1178" t="s">
        <v>78</v>
      </c>
      <c r="C8" s="1178" t="s">
        <v>108</v>
      </c>
      <c r="D8" s="1178" t="s">
        <v>88</v>
      </c>
      <c r="E8" s="1179">
        <v>46285.166666666664</v>
      </c>
      <c r="F8" s="1178">
        <v>11.9</v>
      </c>
      <c r="G8" s="1178"/>
      <c r="H8" s="1205"/>
      <c r="I8" s="1178"/>
      <c r="J8" s="1178"/>
      <c r="K8" s="1178"/>
      <c r="L8" s="1178"/>
      <c r="M8" s="1178">
        <v>125</v>
      </c>
      <c r="N8" s="1178">
        <v>33</v>
      </c>
      <c r="O8" s="1178">
        <v>3</v>
      </c>
      <c r="P8" s="1178"/>
      <c r="Q8" s="1175">
        <f t="shared" si="0"/>
        <v>161</v>
      </c>
      <c r="R8" s="1176" t="s">
        <v>32</v>
      </c>
      <c r="S8" s="1177" t="s">
        <v>33</v>
      </c>
      <c r="T8" s="1175"/>
      <c r="U8" s="1175"/>
      <c r="V8" s="1181" t="s">
        <v>89</v>
      </c>
      <c r="W8" s="1181" t="s">
        <v>90</v>
      </c>
      <c r="X8" s="1181"/>
      <c r="Y8" s="1181" t="s">
        <v>91</v>
      </c>
      <c r="Z8" s="1181"/>
    </row>
    <row r="9" spans="1:26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SUM(I3:I7)</f>
        <v>0</v>
      </c>
      <c r="J9" s="1214">
        <f>SUM(J3:J7)</f>
        <v>0</v>
      </c>
      <c r="K9" s="1214">
        <f t="shared" ref="K9:Q9" si="1">SUM(K3:K8)</f>
        <v>0</v>
      </c>
      <c r="L9" s="1214">
        <f t="shared" si="1"/>
        <v>0</v>
      </c>
      <c r="M9" s="1214">
        <f t="shared" si="1"/>
        <v>780</v>
      </c>
      <c r="N9" s="1214">
        <f t="shared" si="1"/>
        <v>168</v>
      </c>
      <c r="O9" s="1214">
        <f t="shared" si="1"/>
        <v>18</v>
      </c>
      <c r="P9" s="1214">
        <f t="shared" si="1"/>
        <v>0</v>
      </c>
      <c r="Q9" s="1214">
        <f t="shared" si="1"/>
        <v>966</v>
      </c>
      <c r="R9" s="1215"/>
      <c r="S9" s="1215"/>
      <c r="T9" s="1215"/>
      <c r="U9" s="1215"/>
      <c r="V9" s="1215"/>
      <c r="W9" s="1215"/>
      <c r="X9" s="1215"/>
      <c r="Y9" s="1215"/>
      <c r="Z9" s="1215"/>
    </row>
    <row r="10" spans="1:26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Y10" s="1216"/>
    </row>
    <row r="11" spans="1:26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6">
      <c r="A13" s="1194" t="s">
        <v>38</v>
      </c>
      <c r="B13" s="1548" t="s">
        <v>39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>
      <c r="A14" s="1195" t="s">
        <v>38</v>
      </c>
      <c r="B14" s="1554" t="s">
        <v>41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 ht="15" customHeight="1">
      <c r="A15" s="1225" t="s">
        <v>42</v>
      </c>
      <c r="B15" s="1555"/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6">
      <c r="A17" s="1225" t="s">
        <v>43</v>
      </c>
      <c r="B17" s="1556"/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6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19" spans="1:26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Y19" s="1216"/>
    </row>
    <row r="20" spans="1:26" ht="23.25" customHeight="1">
      <c r="A20" s="1549" t="s">
        <v>109</v>
      </c>
      <c r="B20" s="1549"/>
      <c r="C20" s="1549"/>
      <c r="D20" s="1549"/>
      <c r="E20" s="1549"/>
      <c r="F20" s="1549"/>
      <c r="G20" s="1208"/>
      <c r="H20" s="1209"/>
      <c r="I20" s="1549" t="s">
        <v>84</v>
      </c>
      <c r="J20" s="1549"/>
      <c r="K20" s="1549"/>
      <c r="L20" s="1549"/>
      <c r="M20" s="1549"/>
      <c r="N20" s="1549"/>
      <c r="O20" s="1549"/>
      <c r="P20" s="1549"/>
      <c r="Q20" s="1549"/>
      <c r="R20" s="1550" t="s">
        <v>110</v>
      </c>
      <c r="S20" s="1551"/>
      <c r="T20" s="1550"/>
      <c r="U20" s="1550"/>
      <c r="V20" s="1550"/>
      <c r="W20" s="1550"/>
      <c r="X20" s="1550"/>
      <c r="Y20" s="1550"/>
      <c r="Z20" s="1550"/>
    </row>
    <row r="21" spans="1:26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419" t="s">
        <v>23</v>
      </c>
      <c r="V21" s="1210" t="s">
        <v>24</v>
      </c>
      <c r="W21" s="1210" t="s">
        <v>25</v>
      </c>
      <c r="X21" s="1210" t="s">
        <v>26</v>
      </c>
      <c r="Y21" s="1210" t="s">
        <v>27</v>
      </c>
      <c r="Z21" s="1210" t="s">
        <v>28</v>
      </c>
    </row>
    <row r="22" spans="1:26" ht="25.5">
      <c r="A22" s="1172" t="s">
        <v>111</v>
      </c>
      <c r="B22" s="1172" t="s">
        <v>65</v>
      </c>
      <c r="C22" s="1172"/>
      <c r="D22" s="1172"/>
      <c r="E22" s="1173" t="s">
        <v>112</v>
      </c>
      <c r="F22" s="1172"/>
      <c r="G22" s="1172"/>
      <c r="H22" s="1174"/>
      <c r="I22" s="1172"/>
      <c r="J22" s="1172"/>
      <c r="K22" s="1172"/>
      <c r="L22" s="1172"/>
      <c r="M22" s="1172">
        <v>161</v>
      </c>
      <c r="N22" s="1172"/>
      <c r="O22" s="1172"/>
      <c r="P22" s="1172"/>
      <c r="Q22" s="1175">
        <f t="shared" ref="Q22:Q27" si="2">SUM(I22:P22)</f>
        <v>161</v>
      </c>
      <c r="R22" s="1175" t="s">
        <v>30</v>
      </c>
      <c r="S22" s="1177" t="s">
        <v>33</v>
      </c>
      <c r="T22" s="1175"/>
      <c r="U22" s="1175"/>
      <c r="V22" s="1239"/>
      <c r="W22" s="1181"/>
      <c r="X22" s="1181"/>
      <c r="Y22" s="1181"/>
      <c r="Z22" s="1181"/>
    </row>
    <row r="23" spans="1:26" ht="25.5">
      <c r="A23" s="1172" t="s">
        <v>113</v>
      </c>
      <c r="B23" s="1172" t="s">
        <v>65</v>
      </c>
      <c r="C23" s="1172"/>
      <c r="D23" s="1172"/>
      <c r="E23" s="1173" t="s">
        <v>112</v>
      </c>
      <c r="F23" s="1172"/>
      <c r="G23" s="1172"/>
      <c r="H23" s="1174"/>
      <c r="I23" s="1172"/>
      <c r="J23" s="1172"/>
      <c r="K23" s="1172"/>
      <c r="L23" s="1172"/>
      <c r="M23" s="1172">
        <v>81</v>
      </c>
      <c r="N23" s="1172"/>
      <c r="O23" s="1172"/>
      <c r="P23" s="1172"/>
      <c r="Q23" s="1175">
        <f t="shared" si="2"/>
        <v>81</v>
      </c>
      <c r="R23" s="1175" t="s">
        <v>30</v>
      </c>
      <c r="S23" s="1177" t="s">
        <v>33</v>
      </c>
      <c r="T23" s="1175"/>
      <c r="U23" s="1175"/>
      <c r="V23" s="1239"/>
      <c r="W23" s="1181"/>
      <c r="X23" s="1181"/>
      <c r="Y23" s="1181"/>
      <c r="Z23" s="1181"/>
    </row>
    <row r="24" spans="1:26">
      <c r="A24" s="1172" t="s">
        <v>114</v>
      </c>
      <c r="B24" s="1172" t="s">
        <v>115</v>
      </c>
      <c r="C24" s="1172" t="s">
        <v>116</v>
      </c>
      <c r="D24" s="1172" t="s">
        <v>117</v>
      </c>
      <c r="E24" s="1173">
        <v>46285.402777777781</v>
      </c>
      <c r="F24" s="1172">
        <v>12.3</v>
      </c>
      <c r="G24" s="1172"/>
      <c r="H24" s="1174"/>
      <c r="I24" s="1172"/>
      <c r="J24" s="1172"/>
      <c r="K24" s="1172"/>
      <c r="L24" s="1172"/>
      <c r="M24" s="1172">
        <v>134</v>
      </c>
      <c r="N24" s="1172">
        <v>24</v>
      </c>
      <c r="O24" s="1172">
        <v>3</v>
      </c>
      <c r="P24" s="1172"/>
      <c r="Q24" s="1175">
        <f t="shared" si="2"/>
        <v>161</v>
      </c>
      <c r="R24" s="1176" t="s">
        <v>32</v>
      </c>
      <c r="S24" s="1177" t="s">
        <v>33</v>
      </c>
      <c r="T24" s="1175"/>
      <c r="U24" s="1175"/>
      <c r="V24" s="1239" t="s">
        <v>100</v>
      </c>
      <c r="W24" s="1181" t="s">
        <v>90</v>
      </c>
      <c r="X24" s="1181"/>
      <c r="Y24" s="1181" t="s">
        <v>118</v>
      </c>
      <c r="Z24" s="1181"/>
    </row>
    <row r="25" spans="1:26">
      <c r="A25" s="1296" t="s">
        <v>119</v>
      </c>
      <c r="B25" s="1296" t="s">
        <v>92</v>
      </c>
      <c r="C25" s="1296" t="s">
        <v>81</v>
      </c>
      <c r="D25" s="1172"/>
      <c r="E25" s="1173"/>
      <c r="F25" s="1172"/>
      <c r="G25" s="1172"/>
      <c r="H25" s="1174"/>
      <c r="I25" s="1172"/>
      <c r="J25" s="1172"/>
      <c r="K25" s="1172"/>
      <c r="L25" s="1172"/>
      <c r="M25" s="1172">
        <v>134</v>
      </c>
      <c r="N25" s="1172">
        <v>24</v>
      </c>
      <c r="O25" s="1172">
        <v>3</v>
      </c>
      <c r="P25" s="1172"/>
      <c r="Q25" s="1175">
        <f t="shared" si="2"/>
        <v>161</v>
      </c>
      <c r="R25" s="1176" t="s">
        <v>32</v>
      </c>
      <c r="S25" s="1177" t="s">
        <v>33</v>
      </c>
      <c r="T25" s="1175"/>
      <c r="U25" s="1175"/>
      <c r="V25" s="1239"/>
      <c r="W25" s="1181"/>
      <c r="X25" s="1181"/>
      <c r="Y25" s="1181"/>
      <c r="Z25" s="1181"/>
    </row>
    <row r="26" spans="1:26">
      <c r="A26" s="1296" t="s">
        <v>120</v>
      </c>
      <c r="B26" s="1296" t="s">
        <v>92</v>
      </c>
      <c r="C26" s="1296" t="s">
        <v>81</v>
      </c>
      <c r="D26" s="1172"/>
      <c r="E26" s="1173"/>
      <c r="F26" s="1172"/>
      <c r="G26" s="1172"/>
      <c r="H26" s="1174"/>
      <c r="I26" s="1172"/>
      <c r="J26" s="1172"/>
      <c r="K26" s="1172"/>
      <c r="L26" s="1172"/>
      <c r="M26" s="1172">
        <v>134</v>
      </c>
      <c r="N26" s="1172">
        <v>24</v>
      </c>
      <c r="O26" s="1172">
        <v>3</v>
      </c>
      <c r="P26" s="1172"/>
      <c r="Q26" s="1175">
        <f t="shared" si="2"/>
        <v>161</v>
      </c>
      <c r="R26" s="1176" t="s">
        <v>32</v>
      </c>
      <c r="S26" s="1177" t="s">
        <v>33</v>
      </c>
      <c r="T26" s="1175"/>
      <c r="U26" s="1175"/>
      <c r="V26" s="1239"/>
      <c r="W26" s="1181"/>
      <c r="X26" s="1181"/>
      <c r="Y26" s="1181"/>
      <c r="Z26" s="1181"/>
    </row>
    <row r="27" spans="1:26">
      <c r="A27" s="1296" t="s">
        <v>121</v>
      </c>
      <c r="B27" s="1296" t="s">
        <v>92</v>
      </c>
      <c r="C27" s="1296" t="s">
        <v>81</v>
      </c>
      <c r="D27" s="1178"/>
      <c r="E27" s="1178"/>
      <c r="F27" s="1178"/>
      <c r="G27" s="1178"/>
      <c r="H27" s="1205"/>
      <c r="I27" s="1178"/>
      <c r="J27" s="1178"/>
      <c r="K27" s="1178"/>
      <c r="L27" s="1178"/>
      <c r="M27" s="1178">
        <v>134</v>
      </c>
      <c r="N27" s="1178">
        <v>24</v>
      </c>
      <c r="O27" s="1178">
        <v>3</v>
      </c>
      <c r="P27" s="1178"/>
      <c r="Q27" s="1175">
        <f t="shared" si="2"/>
        <v>161</v>
      </c>
      <c r="R27" s="1176" t="s">
        <v>32</v>
      </c>
      <c r="S27" s="1177" t="s">
        <v>33</v>
      </c>
      <c r="T27" s="1175"/>
      <c r="U27" s="1175"/>
      <c r="V27" s="1181"/>
      <c r="W27" s="1181"/>
      <c r="X27" s="1181"/>
      <c r="Y27" s="1181"/>
      <c r="Z27" s="1181"/>
    </row>
    <row r="28" spans="1:26">
      <c r="A28" s="1172" t="s">
        <v>122</v>
      </c>
      <c r="B28" s="1172" t="s">
        <v>62</v>
      </c>
      <c r="C28" s="1172" t="s">
        <v>123</v>
      </c>
      <c r="D28" s="1172" t="s">
        <v>61</v>
      </c>
      <c r="E28" s="1191" t="s">
        <v>124</v>
      </c>
      <c r="F28" s="1172">
        <v>15.3</v>
      </c>
      <c r="G28" s="1172"/>
      <c r="H28" s="1174"/>
      <c r="I28" s="1172"/>
      <c r="J28" s="1172"/>
      <c r="K28" s="1172"/>
      <c r="L28" s="1172">
        <v>81</v>
      </c>
      <c r="M28" s="1172"/>
      <c r="N28" s="1172"/>
      <c r="O28" s="1172"/>
      <c r="P28" s="1172"/>
      <c r="Q28" s="1175">
        <f>SUM(I28:P28)</f>
        <v>81</v>
      </c>
      <c r="R28" s="1175" t="s">
        <v>30</v>
      </c>
      <c r="S28" s="1175" t="s">
        <v>31</v>
      </c>
      <c r="T28" s="1175"/>
      <c r="U28" s="1175" t="s">
        <v>125</v>
      </c>
      <c r="V28" s="1239" t="s">
        <v>126</v>
      </c>
      <c r="W28" s="1181" t="s">
        <v>90</v>
      </c>
      <c r="X28" s="1181"/>
      <c r="Y28" s="1190" t="s">
        <v>127</v>
      </c>
      <c r="Z28" s="1181"/>
    </row>
    <row r="29" spans="1:26">
      <c r="A29" s="1214" t="s">
        <v>19</v>
      </c>
      <c r="B29" s="1209"/>
      <c r="C29" s="1209"/>
      <c r="D29" s="1209"/>
      <c r="E29" s="1214"/>
      <c r="F29" s="1209"/>
      <c r="G29" s="1209"/>
      <c r="H29" s="1214">
        <f>SUM(H22:H28)</f>
        <v>0</v>
      </c>
      <c r="I29" s="1214">
        <f>SUM(I22:I28)</f>
        <v>0</v>
      </c>
      <c r="J29" s="1214">
        <f>SUM(J22:J28)</f>
        <v>0</v>
      </c>
      <c r="K29" s="1214">
        <f>SUM(K22:K28)</f>
        <v>0</v>
      </c>
      <c r="L29" s="1214">
        <f>SUM(L22:L28)</f>
        <v>81</v>
      </c>
      <c r="M29" s="1214">
        <f>SUM(M22:M28)</f>
        <v>778</v>
      </c>
      <c r="N29" s="1214">
        <f>SUM(N22:N28)</f>
        <v>96</v>
      </c>
      <c r="O29" s="1214">
        <f>SUM(O22:O28)</f>
        <v>12</v>
      </c>
      <c r="P29" s="1214">
        <f>SUM(P22:P28)</f>
        <v>0</v>
      </c>
      <c r="Q29" s="1214">
        <f>SUM(Q22:Q28)</f>
        <v>967</v>
      </c>
      <c r="R29" s="1215"/>
      <c r="S29" s="1215"/>
      <c r="T29" s="1215"/>
      <c r="U29" s="1215"/>
      <c r="V29" s="1215"/>
      <c r="W29" s="1215"/>
      <c r="X29" s="1215"/>
      <c r="Y29" s="1215"/>
      <c r="Z29" s="1215"/>
    </row>
    <row r="30" spans="1:26">
      <c r="A30" s="1216"/>
      <c r="B30" s="1216"/>
      <c r="C30" s="1216"/>
      <c r="D30" s="1216"/>
      <c r="E30" s="1216"/>
      <c r="F30" s="1217"/>
      <c r="G30" s="1217"/>
      <c r="H30" s="1216"/>
      <c r="I30" s="1216"/>
      <c r="J30" s="1216"/>
      <c r="K30" s="1216"/>
      <c r="L30" s="1216"/>
      <c r="M30" s="1216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  <c r="Y30" s="1216"/>
    </row>
    <row r="31" spans="1:26">
      <c r="A31" s="1218" t="s">
        <v>34</v>
      </c>
      <c r="B31" s="1552"/>
      <c r="C31" s="1552"/>
      <c r="D31" s="1552"/>
      <c r="E31" s="1216"/>
      <c r="F31" s="1216"/>
      <c r="G31" s="1216"/>
      <c r="H31" s="1216"/>
      <c r="I31" s="1216"/>
      <c r="J31" s="1216"/>
      <c r="K31" s="1553"/>
      <c r="L31" s="1553"/>
      <c r="M31" s="1553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</row>
    <row r="32" spans="1:26" ht="15.75" customHeight="1">
      <c r="A32" s="1220" t="s">
        <v>35</v>
      </c>
      <c r="B32" s="1221" t="s">
        <v>36</v>
      </c>
      <c r="C32" s="1222" t="s">
        <v>37</v>
      </c>
      <c r="D32" s="1219"/>
      <c r="E32" s="1216"/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</row>
    <row r="33" spans="1:26" ht="15" customHeight="1">
      <c r="A33" s="1194" t="s">
        <v>38</v>
      </c>
      <c r="B33" s="1548" t="s">
        <v>39</v>
      </c>
      <c r="C33" s="1548"/>
      <c r="D33" s="1223"/>
      <c r="E33" s="1224" t="s">
        <v>40</v>
      </c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  <c r="Y33" s="1216"/>
    </row>
    <row r="34" spans="1:26">
      <c r="A34" s="1195" t="s">
        <v>38</v>
      </c>
      <c r="B34" s="1554" t="s">
        <v>41</v>
      </c>
      <c r="C34" s="1554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  <c r="Y34" s="1216"/>
    </row>
    <row r="35" spans="1:26">
      <c r="A35" s="1225" t="s">
        <v>42</v>
      </c>
      <c r="B35" s="1555"/>
      <c r="C35" s="1555"/>
      <c r="D35" s="1216"/>
      <c r="E35" s="1216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  <c r="Y35" s="1216"/>
    </row>
    <row r="36" spans="1:26">
      <c r="A36" s="1225" t="s">
        <v>42</v>
      </c>
      <c r="B36" s="1555"/>
      <c r="C36" s="1555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</row>
    <row r="37" spans="1:26">
      <c r="A37" s="1225" t="s">
        <v>43</v>
      </c>
      <c r="B37" s="1556"/>
      <c r="C37" s="1556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  <c r="Y37" s="1216"/>
    </row>
    <row r="38" spans="1:26">
      <c r="A38" s="1225" t="s">
        <v>44</v>
      </c>
      <c r="B38" s="1557"/>
      <c r="C38" s="1557"/>
      <c r="D38" s="1216"/>
      <c r="E38" s="1216"/>
      <c r="F38" s="1216"/>
      <c r="G38" s="1216"/>
      <c r="H38" s="1216"/>
      <c r="I38" s="1216"/>
      <c r="J38" s="1216"/>
      <c r="K38" s="1216"/>
      <c r="L38" s="1216"/>
      <c r="M38" s="1216"/>
      <c r="N38" s="1216"/>
      <c r="O38" s="1216"/>
      <c r="P38" s="1216"/>
      <c r="Q38" s="1216"/>
      <c r="R38" s="1216"/>
      <c r="S38" s="1216"/>
      <c r="T38" s="1216"/>
      <c r="U38" s="1216"/>
      <c r="V38" s="1216"/>
      <c r="W38" s="1216"/>
      <c r="X38" s="1216"/>
      <c r="Y38" s="1216"/>
    </row>
    <row r="40" spans="1:26" ht="23.25" customHeight="1">
      <c r="A40" s="1549" t="s">
        <v>128</v>
      </c>
      <c r="B40" s="1549"/>
      <c r="C40" s="1549"/>
      <c r="D40" s="1549"/>
      <c r="E40" s="1549"/>
      <c r="F40" s="1549"/>
      <c r="G40" s="1208"/>
      <c r="H40" s="1209"/>
      <c r="I40" s="1549" t="s">
        <v>84</v>
      </c>
      <c r="J40" s="1549"/>
      <c r="K40" s="1549"/>
      <c r="L40" s="1549"/>
      <c r="M40" s="1549"/>
      <c r="N40" s="1549"/>
      <c r="O40" s="1549"/>
      <c r="P40" s="1549"/>
      <c r="Q40" s="1549"/>
      <c r="R40" s="1550" t="s">
        <v>129</v>
      </c>
      <c r="S40" s="1551"/>
      <c r="T40" s="1550"/>
      <c r="U40" s="1550"/>
      <c r="V40" s="1550"/>
      <c r="W40" s="1550"/>
      <c r="X40" s="1550"/>
      <c r="Y40" s="1550"/>
      <c r="Z40" s="1550"/>
    </row>
    <row r="41" spans="1:26" ht="26.25">
      <c r="A41" s="1210" t="s">
        <v>3</v>
      </c>
      <c r="B41" s="1210" t="s">
        <v>4</v>
      </c>
      <c r="C41" s="1210" t="s">
        <v>5</v>
      </c>
      <c r="D41" s="1210" t="s">
        <v>6</v>
      </c>
      <c r="E41" s="1210" t="s">
        <v>7</v>
      </c>
      <c r="F41" s="1210" t="s">
        <v>8</v>
      </c>
      <c r="G41" s="1210" t="s">
        <v>9</v>
      </c>
      <c r="H41" s="1211" t="s">
        <v>10</v>
      </c>
      <c r="I41" s="1227" t="s">
        <v>11</v>
      </c>
      <c r="J41" s="1227" t="s">
        <v>12</v>
      </c>
      <c r="K41" s="1227" t="s">
        <v>13</v>
      </c>
      <c r="L41" s="1227" t="s">
        <v>14</v>
      </c>
      <c r="M41" s="1227" t="s">
        <v>15</v>
      </c>
      <c r="N41" s="1227" t="s">
        <v>16</v>
      </c>
      <c r="O41" s="1227" t="s">
        <v>17</v>
      </c>
      <c r="P41" s="1212" t="s">
        <v>18</v>
      </c>
      <c r="Q41" s="1210" t="s">
        <v>19</v>
      </c>
      <c r="R41" s="1210" t="s">
        <v>20</v>
      </c>
      <c r="S41" s="1213" t="s">
        <v>21</v>
      </c>
      <c r="T41" s="1213" t="s">
        <v>22</v>
      </c>
      <c r="U41" s="1419" t="s">
        <v>23</v>
      </c>
      <c r="V41" s="1210" t="s">
        <v>24</v>
      </c>
      <c r="W41" s="1210" t="s">
        <v>25</v>
      </c>
      <c r="X41" s="1210" t="s">
        <v>26</v>
      </c>
      <c r="Y41" s="1210" t="s">
        <v>27</v>
      </c>
      <c r="Z41" s="1210" t="s">
        <v>28</v>
      </c>
    </row>
    <row r="42" spans="1:26">
      <c r="A42" s="1296" t="s">
        <v>121</v>
      </c>
      <c r="B42" s="1296" t="s">
        <v>92</v>
      </c>
      <c r="C42" s="1296" t="s">
        <v>81</v>
      </c>
      <c r="D42" s="1172"/>
      <c r="E42" s="1173"/>
      <c r="F42" s="1172"/>
      <c r="G42" s="1172"/>
      <c r="H42" s="1174"/>
      <c r="I42" s="1172"/>
      <c r="J42" s="1172"/>
      <c r="K42" s="1172"/>
      <c r="L42" s="1172"/>
      <c r="M42" s="1172">
        <v>135</v>
      </c>
      <c r="N42" s="1172">
        <v>23</v>
      </c>
      <c r="O42" s="1172">
        <v>3</v>
      </c>
      <c r="P42" s="1172"/>
      <c r="Q42" s="1175">
        <f t="shared" ref="Q42:Q47" si="3">SUM(I42:P42)</f>
        <v>161</v>
      </c>
      <c r="R42" s="1176" t="s">
        <v>32</v>
      </c>
      <c r="S42" s="1177" t="s">
        <v>33</v>
      </c>
      <c r="T42" s="1175"/>
      <c r="U42" s="1175"/>
      <c r="V42" s="1239"/>
      <c r="W42" s="1181"/>
      <c r="X42" s="1181"/>
      <c r="Y42" s="1181"/>
      <c r="Z42" s="1181"/>
    </row>
    <row r="43" spans="1:26">
      <c r="A43" s="1296" t="s">
        <v>102</v>
      </c>
      <c r="B43" s="1296" t="s">
        <v>92</v>
      </c>
      <c r="C43" s="1296" t="s">
        <v>81</v>
      </c>
      <c r="D43" s="1172"/>
      <c r="E43" s="1173"/>
      <c r="F43" s="1172"/>
      <c r="G43" s="1172"/>
      <c r="H43" s="1174"/>
      <c r="I43" s="1172"/>
      <c r="J43" s="1172"/>
      <c r="K43" s="1172"/>
      <c r="L43" s="1172"/>
      <c r="M43" s="1172">
        <v>135</v>
      </c>
      <c r="N43" s="1172">
        <v>23</v>
      </c>
      <c r="O43" s="1172">
        <v>3</v>
      </c>
      <c r="P43" s="1172"/>
      <c r="Q43" s="1175">
        <f t="shared" si="3"/>
        <v>161</v>
      </c>
      <c r="R43" s="1176" t="s">
        <v>32</v>
      </c>
      <c r="S43" s="1177" t="s">
        <v>33</v>
      </c>
      <c r="T43" s="1175"/>
      <c r="U43" s="1175"/>
      <c r="V43" s="1239"/>
      <c r="W43" s="1181"/>
      <c r="X43" s="1181"/>
      <c r="Y43" s="1181"/>
      <c r="Z43" s="1181"/>
    </row>
    <row r="44" spans="1:26">
      <c r="A44" s="1186" t="s">
        <v>120</v>
      </c>
      <c r="B44" s="1186" t="s">
        <v>78</v>
      </c>
      <c r="C44" s="1172"/>
      <c r="D44" s="1186" t="s">
        <v>130</v>
      </c>
      <c r="E44" s="1230" t="s">
        <v>131</v>
      </c>
      <c r="F44" s="1172"/>
      <c r="G44" s="1172"/>
      <c r="H44" s="1174"/>
      <c r="I44" s="1172"/>
      <c r="J44" s="1172"/>
      <c r="K44" s="1172"/>
      <c r="L44" s="1172"/>
      <c r="M44" s="1172">
        <v>128</v>
      </c>
      <c r="N44" s="1172">
        <v>28</v>
      </c>
      <c r="O44" s="1172">
        <v>5</v>
      </c>
      <c r="P44" s="1172"/>
      <c r="Q44" s="1175">
        <f t="shared" si="3"/>
        <v>161</v>
      </c>
      <c r="R44" s="1176" t="s">
        <v>32</v>
      </c>
      <c r="S44" s="1177" t="s">
        <v>33</v>
      </c>
      <c r="T44" s="1175"/>
      <c r="U44" s="1175"/>
      <c r="V44" s="1239"/>
      <c r="W44" s="1181"/>
      <c r="X44" s="1181"/>
      <c r="Y44" s="1181"/>
      <c r="Z44" s="1181"/>
    </row>
    <row r="45" spans="1:26">
      <c r="A45" s="1172" t="s">
        <v>120</v>
      </c>
      <c r="B45" s="1172" t="s">
        <v>115</v>
      </c>
      <c r="C45" s="1172" t="s">
        <v>132</v>
      </c>
      <c r="D45" s="1172" t="s">
        <v>117</v>
      </c>
      <c r="E45" s="1173">
        <v>46285.402777777781</v>
      </c>
      <c r="F45" s="1172">
        <v>14.8</v>
      </c>
      <c r="G45" s="1172"/>
      <c r="H45" s="1174"/>
      <c r="I45" s="1172"/>
      <c r="J45" s="1172"/>
      <c r="K45" s="1172"/>
      <c r="L45" s="1172"/>
      <c r="M45" s="1172">
        <v>128</v>
      </c>
      <c r="N45" s="1172">
        <v>28</v>
      </c>
      <c r="O45" s="1172">
        <v>5</v>
      </c>
      <c r="P45" s="1172"/>
      <c r="Q45" s="1175">
        <f t="shared" si="3"/>
        <v>161</v>
      </c>
      <c r="R45" s="1176" t="s">
        <v>32</v>
      </c>
      <c r="S45" s="1177" t="s">
        <v>33</v>
      </c>
      <c r="T45" s="1175"/>
      <c r="U45" s="1175"/>
      <c r="V45" s="1239"/>
      <c r="W45" s="1181"/>
      <c r="X45" s="1181"/>
      <c r="Y45" s="1181"/>
      <c r="Z45" s="1181"/>
    </row>
    <row r="46" spans="1:26">
      <c r="A46" s="1172" t="s">
        <v>133</v>
      </c>
      <c r="B46" s="1172" t="s">
        <v>134</v>
      </c>
      <c r="C46" s="1172" t="s">
        <v>135</v>
      </c>
      <c r="D46" s="1172" t="s">
        <v>136</v>
      </c>
      <c r="E46" s="1173">
        <v>46286.083333333336</v>
      </c>
      <c r="F46" s="1172">
        <v>11.9</v>
      </c>
      <c r="G46" s="1172"/>
      <c r="H46" s="1174"/>
      <c r="I46" s="1172"/>
      <c r="J46" s="1172"/>
      <c r="K46" s="1172"/>
      <c r="L46" s="1172"/>
      <c r="M46" s="1172">
        <v>129</v>
      </c>
      <c r="N46" s="1172">
        <v>32</v>
      </c>
      <c r="O46" s="1172"/>
      <c r="P46" s="1172"/>
      <c r="Q46" s="1175">
        <f t="shared" si="3"/>
        <v>161</v>
      </c>
      <c r="R46" s="1176" t="s">
        <v>32</v>
      </c>
      <c r="S46" s="1177" t="s">
        <v>33</v>
      </c>
      <c r="T46" s="1175"/>
      <c r="U46" s="1175"/>
      <c r="V46" s="1239"/>
      <c r="W46" s="1181"/>
      <c r="X46" s="1181"/>
      <c r="Y46" s="1181"/>
      <c r="Z46" s="1181"/>
    </row>
    <row r="47" spans="1:26">
      <c r="A47" s="1178" t="s">
        <v>137</v>
      </c>
      <c r="B47" s="1178" t="s">
        <v>134</v>
      </c>
      <c r="C47" s="1178" t="s">
        <v>138</v>
      </c>
      <c r="D47" s="1172" t="s">
        <v>136</v>
      </c>
      <c r="E47" s="1173">
        <v>46286.083333333336</v>
      </c>
      <c r="F47" s="1172">
        <v>11.9</v>
      </c>
      <c r="G47" s="1178"/>
      <c r="H47" s="1205"/>
      <c r="I47" s="1178"/>
      <c r="J47" s="1178"/>
      <c r="K47" s="1178"/>
      <c r="L47" s="1178"/>
      <c r="M47" s="1178">
        <v>128</v>
      </c>
      <c r="N47" s="1178">
        <v>29</v>
      </c>
      <c r="O47" s="1178">
        <v>4</v>
      </c>
      <c r="P47" s="1178"/>
      <c r="Q47" s="1175">
        <f t="shared" si="3"/>
        <v>161</v>
      </c>
      <c r="R47" s="1176" t="s">
        <v>32</v>
      </c>
      <c r="S47" s="1177" t="s">
        <v>33</v>
      </c>
      <c r="T47" s="1175"/>
      <c r="U47" s="1175"/>
      <c r="V47" s="1181"/>
      <c r="W47" s="1181"/>
      <c r="X47" s="1181"/>
      <c r="Y47" s="1181"/>
      <c r="Z47" s="1181"/>
    </row>
    <row r="48" spans="1:26">
      <c r="A48" s="1214" t="s">
        <v>19</v>
      </c>
      <c r="B48" s="1209"/>
      <c r="C48" s="1209"/>
      <c r="D48" s="1209"/>
      <c r="E48" s="1214"/>
      <c r="F48" s="1209"/>
      <c r="G48" s="1209"/>
      <c r="H48" s="1209"/>
      <c r="I48" s="1214">
        <f>SUM(I42:I46)</f>
        <v>0</v>
      </c>
      <c r="J48" s="1214">
        <f>SUM(J42:J46)</f>
        <v>0</v>
      </c>
      <c r="K48" s="1214">
        <f t="shared" ref="K48:Q48" si="4">SUM(K42:K47)</f>
        <v>0</v>
      </c>
      <c r="L48" s="1214">
        <f t="shared" si="4"/>
        <v>0</v>
      </c>
      <c r="M48" s="1214">
        <f t="shared" si="4"/>
        <v>783</v>
      </c>
      <c r="N48" s="1214">
        <f t="shared" si="4"/>
        <v>163</v>
      </c>
      <c r="O48" s="1214">
        <f t="shared" si="4"/>
        <v>20</v>
      </c>
      <c r="P48" s="1214">
        <f t="shared" si="4"/>
        <v>0</v>
      </c>
      <c r="Q48" s="1214">
        <f t="shared" si="4"/>
        <v>966</v>
      </c>
      <c r="R48" s="1215"/>
      <c r="S48" s="1215"/>
      <c r="T48" s="1215"/>
      <c r="U48" s="1215"/>
      <c r="V48" s="1215"/>
      <c r="W48" s="1215"/>
      <c r="X48" s="1215"/>
      <c r="Y48" s="1215"/>
      <c r="Z48" s="1215"/>
    </row>
    <row r="49" spans="1:26">
      <c r="A49" s="1216"/>
      <c r="B49" s="1216"/>
      <c r="C49" s="1216"/>
      <c r="D49" s="1216"/>
      <c r="E49" s="1216"/>
      <c r="F49" s="1217"/>
      <c r="G49" s="1217"/>
      <c r="H49" s="1216"/>
      <c r="I49" s="1216"/>
      <c r="J49" s="1216"/>
      <c r="K49" s="1216"/>
      <c r="L49" s="1216"/>
      <c r="M49" s="1216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  <c r="Y49" s="1216"/>
    </row>
    <row r="50" spans="1:26">
      <c r="A50" s="1218" t="s">
        <v>34</v>
      </c>
      <c r="B50" s="1552"/>
      <c r="C50" s="1552"/>
      <c r="D50" s="1552"/>
      <c r="E50" s="1216"/>
      <c r="F50" s="1216"/>
      <c r="G50" s="1216"/>
      <c r="H50" s="1216"/>
      <c r="I50" s="1216"/>
      <c r="J50" s="1216"/>
      <c r="K50" s="1553"/>
      <c r="L50" s="1553"/>
      <c r="M50" s="1553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  <c r="Y50" s="1216"/>
    </row>
    <row r="51" spans="1:26" ht="18">
      <c r="A51" s="1220" t="s">
        <v>35</v>
      </c>
      <c r="B51" s="1221" t="s">
        <v>36</v>
      </c>
      <c r="C51" s="1222" t="s">
        <v>37</v>
      </c>
      <c r="D51" s="1219"/>
      <c r="E51" s="1216"/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  <c r="Y51" s="1216"/>
    </row>
    <row r="52" spans="1:26" ht="15" customHeight="1">
      <c r="A52" s="1194" t="s">
        <v>38</v>
      </c>
      <c r="B52" s="1548" t="s">
        <v>39</v>
      </c>
      <c r="C52" s="1548"/>
      <c r="D52" s="1223"/>
      <c r="E52" s="1224" t="s">
        <v>40</v>
      </c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  <c r="Y52" s="1216"/>
    </row>
    <row r="53" spans="1:26">
      <c r="A53" s="1195" t="s">
        <v>38</v>
      </c>
      <c r="B53" s="1554" t="s">
        <v>41</v>
      </c>
      <c r="C53" s="1554"/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  <c r="Y53" s="1216"/>
    </row>
    <row r="54" spans="1:26">
      <c r="A54" s="1225" t="s">
        <v>42</v>
      </c>
      <c r="B54" s="1555"/>
      <c r="C54" s="1555"/>
      <c r="D54" s="1216"/>
      <c r="E54" s="1216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  <c r="Y54" s="1216"/>
    </row>
    <row r="55" spans="1:26">
      <c r="A55" s="1225" t="s">
        <v>42</v>
      </c>
      <c r="B55" s="1555"/>
      <c r="C55" s="1555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  <c r="Y55" s="1216"/>
    </row>
    <row r="56" spans="1:26">
      <c r="A56" s="1225" t="s">
        <v>43</v>
      </c>
      <c r="B56" s="1556"/>
      <c r="C56" s="1556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  <c r="Y56" s="1216"/>
    </row>
    <row r="57" spans="1:26">
      <c r="A57" s="1225" t="s">
        <v>44</v>
      </c>
      <c r="B57" s="1557"/>
      <c r="C57" s="1557"/>
      <c r="D57" s="1216"/>
      <c r="E57" s="1216"/>
      <c r="F57" s="1216"/>
      <c r="G57" s="1216"/>
      <c r="H57" s="1216"/>
      <c r="I57" s="1216"/>
      <c r="J57" s="1216"/>
      <c r="K57" s="1216"/>
      <c r="L57" s="1216"/>
      <c r="M57" s="1216"/>
      <c r="N57" s="1216"/>
      <c r="O57" s="1216"/>
      <c r="P57" s="1216"/>
      <c r="Q57" s="1216"/>
      <c r="R57" s="1216"/>
      <c r="S57" s="1216"/>
      <c r="T57" s="1216"/>
      <c r="U57" s="1216"/>
      <c r="V57" s="1216"/>
      <c r="W57" s="1216"/>
      <c r="X57" s="1216"/>
      <c r="Y57" s="1216"/>
    </row>
    <row r="59" spans="1:26" ht="23.25" customHeight="1">
      <c r="A59" s="1549" t="s">
        <v>139</v>
      </c>
      <c r="B59" s="1549"/>
      <c r="C59" s="1549"/>
      <c r="D59" s="1549"/>
      <c r="E59" s="1549"/>
      <c r="F59" s="1549"/>
      <c r="G59" s="1208"/>
      <c r="H59" s="1209"/>
      <c r="I59" s="1549" t="s">
        <v>84</v>
      </c>
      <c r="J59" s="1549"/>
      <c r="K59" s="1549"/>
      <c r="L59" s="1549"/>
      <c r="M59" s="1549"/>
      <c r="N59" s="1549"/>
      <c r="O59" s="1549"/>
      <c r="P59" s="1549"/>
      <c r="Q59" s="1549"/>
      <c r="R59" s="1550" t="s">
        <v>140</v>
      </c>
      <c r="S59" s="1551"/>
      <c r="T59" s="1550"/>
      <c r="U59" s="1550"/>
      <c r="V59" s="1550"/>
      <c r="W59" s="1550"/>
      <c r="X59" s="1550"/>
      <c r="Y59" s="1550"/>
      <c r="Z59" s="1550"/>
    </row>
    <row r="60" spans="1:26" ht="26.25">
      <c r="A60" s="1210" t="s">
        <v>3</v>
      </c>
      <c r="B60" s="1210" t="s">
        <v>4</v>
      </c>
      <c r="C60" s="1210" t="s">
        <v>5</v>
      </c>
      <c r="D60" s="1210" t="s">
        <v>6</v>
      </c>
      <c r="E60" s="1210" t="s">
        <v>7</v>
      </c>
      <c r="F60" s="1210" t="s">
        <v>8</v>
      </c>
      <c r="G60" s="1210" t="s">
        <v>9</v>
      </c>
      <c r="H60" s="1211" t="s">
        <v>10</v>
      </c>
      <c r="I60" s="1227" t="s">
        <v>11</v>
      </c>
      <c r="J60" s="1227" t="s">
        <v>12</v>
      </c>
      <c r="K60" s="1227" t="s">
        <v>13</v>
      </c>
      <c r="L60" s="1227" t="s">
        <v>14</v>
      </c>
      <c r="M60" s="1227" t="s">
        <v>15</v>
      </c>
      <c r="N60" s="1227" t="s">
        <v>16</v>
      </c>
      <c r="O60" s="1227" t="s">
        <v>17</v>
      </c>
      <c r="P60" s="1212" t="s">
        <v>18</v>
      </c>
      <c r="Q60" s="1210" t="s">
        <v>19</v>
      </c>
      <c r="R60" s="1210" t="s">
        <v>20</v>
      </c>
      <c r="S60" s="1213" t="s">
        <v>21</v>
      </c>
      <c r="T60" s="1213" t="s">
        <v>22</v>
      </c>
      <c r="U60" s="1419" t="s">
        <v>23</v>
      </c>
      <c r="V60" s="1210" t="s">
        <v>24</v>
      </c>
      <c r="W60" s="1210" t="s">
        <v>25</v>
      </c>
      <c r="X60" s="1210" t="s">
        <v>26</v>
      </c>
      <c r="Y60" s="1210" t="s">
        <v>27</v>
      </c>
      <c r="Z60" s="1210" t="s">
        <v>28</v>
      </c>
    </row>
    <row r="61" spans="1:26">
      <c r="A61" s="1172" t="s">
        <v>141</v>
      </c>
      <c r="B61" s="1172" t="s">
        <v>69</v>
      </c>
      <c r="C61" s="1172"/>
      <c r="D61" s="1172"/>
      <c r="E61" s="1173"/>
      <c r="F61" s="1172"/>
      <c r="G61" s="1172"/>
      <c r="H61" s="1174"/>
      <c r="I61" s="1172"/>
      <c r="J61" s="1172"/>
      <c r="K61" s="1172"/>
      <c r="L61" s="1172">
        <v>54</v>
      </c>
      <c r="M61" s="1172">
        <v>81</v>
      </c>
      <c r="N61" s="1172">
        <v>26</v>
      </c>
      <c r="O61" s="1172"/>
      <c r="P61" s="1172"/>
      <c r="Q61" s="1175">
        <f t="shared" ref="Q61:Q68" si="5">SUM(I61:P61)</f>
        <v>161</v>
      </c>
      <c r="R61" s="1175" t="s">
        <v>30</v>
      </c>
      <c r="S61" s="1175" t="s">
        <v>31</v>
      </c>
      <c r="T61" s="1175"/>
      <c r="U61" s="1175"/>
      <c r="V61" s="1239"/>
      <c r="W61" s="1181"/>
      <c r="X61" s="1181"/>
      <c r="Y61" s="1181"/>
      <c r="Z61" s="1181"/>
    </row>
    <row r="62" spans="1:26">
      <c r="A62" s="1172" t="s">
        <v>142</v>
      </c>
      <c r="B62" s="1172" t="s">
        <v>72</v>
      </c>
      <c r="C62" s="1172"/>
      <c r="D62" s="1172"/>
      <c r="E62" s="1173"/>
      <c r="F62" s="1172"/>
      <c r="G62" s="1172"/>
      <c r="H62" s="1174"/>
      <c r="I62" s="1172"/>
      <c r="J62" s="1172"/>
      <c r="K62" s="1172"/>
      <c r="L62" s="1172">
        <v>54</v>
      </c>
      <c r="M62" s="1172">
        <v>81</v>
      </c>
      <c r="N62" s="1172">
        <v>26</v>
      </c>
      <c r="O62" s="1172"/>
      <c r="P62" s="1172"/>
      <c r="Q62" s="1175">
        <f t="shared" si="5"/>
        <v>161</v>
      </c>
      <c r="R62" s="1175" t="s">
        <v>30</v>
      </c>
      <c r="S62" s="1175" t="s">
        <v>31</v>
      </c>
      <c r="T62" s="1175"/>
      <c r="U62" s="1175"/>
      <c r="V62" s="1239"/>
      <c r="W62" s="1181"/>
      <c r="X62" s="1181"/>
      <c r="Y62" s="1181"/>
      <c r="Z62" s="1181"/>
    </row>
    <row r="63" spans="1:26">
      <c r="A63" s="1172" t="s">
        <v>105</v>
      </c>
      <c r="B63" s="1172" t="s">
        <v>78</v>
      </c>
      <c r="C63" s="1172" t="s">
        <v>143</v>
      </c>
      <c r="D63" s="1172" t="s">
        <v>88</v>
      </c>
      <c r="E63" s="1173">
        <v>46285.166666666664</v>
      </c>
      <c r="F63" s="1172">
        <v>11.9</v>
      </c>
      <c r="G63" s="1172"/>
      <c r="H63" s="1174"/>
      <c r="I63" s="1172"/>
      <c r="J63" s="1172"/>
      <c r="K63" s="1172"/>
      <c r="L63" s="1172">
        <v>131</v>
      </c>
      <c r="M63" s="1172">
        <v>26</v>
      </c>
      <c r="N63" s="1172">
        <v>4</v>
      </c>
      <c r="O63" s="1172"/>
      <c r="P63" s="1172"/>
      <c r="Q63" s="1175">
        <f t="shared" si="5"/>
        <v>161</v>
      </c>
      <c r="R63" s="1176" t="s">
        <v>32</v>
      </c>
      <c r="S63" s="1177" t="s">
        <v>33</v>
      </c>
      <c r="T63" s="1175"/>
      <c r="U63" s="1175"/>
      <c r="V63" s="1239"/>
      <c r="W63" s="1181"/>
      <c r="X63" s="1181"/>
      <c r="Y63" s="1181"/>
      <c r="Z63" s="1181"/>
    </row>
    <row r="64" spans="1:26">
      <c r="A64" s="1172" t="s">
        <v>144</v>
      </c>
      <c r="B64" s="1172" t="s">
        <v>75</v>
      </c>
      <c r="C64" s="1172"/>
      <c r="D64" s="1172"/>
      <c r="E64" s="1173"/>
      <c r="F64" s="1172"/>
      <c r="G64" s="1172"/>
      <c r="H64" s="1174"/>
      <c r="I64" s="1172"/>
      <c r="J64" s="1172"/>
      <c r="K64" s="1172">
        <v>27</v>
      </c>
      <c r="L64" s="1172">
        <v>27</v>
      </c>
      <c r="M64" s="1172"/>
      <c r="N64" s="1172"/>
      <c r="O64" s="1172"/>
      <c r="P64" s="1172"/>
      <c r="Q64" s="1175">
        <f t="shared" si="5"/>
        <v>54</v>
      </c>
      <c r="R64" s="1175" t="s">
        <v>30</v>
      </c>
      <c r="S64" s="1175" t="s">
        <v>31</v>
      </c>
      <c r="T64" s="1175"/>
      <c r="U64" s="1175"/>
      <c r="V64" s="1239"/>
      <c r="W64" s="1181"/>
      <c r="X64" s="1181"/>
      <c r="Y64" s="1181"/>
      <c r="Z64" s="1181"/>
    </row>
    <row r="65" spans="1:26">
      <c r="A65" s="1172" t="s">
        <v>145</v>
      </c>
      <c r="B65" s="1172" t="s">
        <v>57</v>
      </c>
      <c r="C65" s="1172" t="s">
        <v>146</v>
      </c>
      <c r="D65" s="1172" t="s">
        <v>56</v>
      </c>
      <c r="E65" s="1173">
        <v>46285.229166666664</v>
      </c>
      <c r="F65" s="1172">
        <v>12.3</v>
      </c>
      <c r="G65" s="1172"/>
      <c r="H65" s="1174"/>
      <c r="I65" s="1172"/>
      <c r="J65" s="1172"/>
      <c r="K65" s="1172">
        <v>81</v>
      </c>
      <c r="L65" s="1172">
        <v>80</v>
      </c>
      <c r="M65" s="1172"/>
      <c r="N65" s="1172"/>
      <c r="O65" s="1172"/>
      <c r="P65" s="1172"/>
      <c r="Q65" s="1175">
        <f t="shared" si="5"/>
        <v>161</v>
      </c>
      <c r="R65" s="1175" t="s">
        <v>30</v>
      </c>
      <c r="S65" s="1175" t="s">
        <v>31</v>
      </c>
      <c r="T65" s="1175"/>
      <c r="U65" s="1175" t="s">
        <v>147</v>
      </c>
      <c r="V65" s="1239" t="s">
        <v>126</v>
      </c>
      <c r="W65" s="1181" t="s">
        <v>90</v>
      </c>
      <c r="X65" s="1181"/>
      <c r="Y65" s="1181" t="s">
        <v>148</v>
      </c>
      <c r="Z65" s="1181" t="s">
        <v>149</v>
      </c>
    </row>
    <row r="66" spans="1:26">
      <c r="A66" s="1172" t="s">
        <v>150</v>
      </c>
      <c r="B66" s="1172" t="s">
        <v>57</v>
      </c>
      <c r="C66" s="1172" t="s">
        <v>151</v>
      </c>
      <c r="D66" s="1172" t="s">
        <v>56</v>
      </c>
      <c r="E66" s="1173">
        <v>46285.229166666664</v>
      </c>
      <c r="F66" s="1172">
        <v>12.3</v>
      </c>
      <c r="G66" s="1172"/>
      <c r="H66" s="1174"/>
      <c r="I66" s="1172"/>
      <c r="J66" s="1172"/>
      <c r="K66" s="1172"/>
      <c r="L66" s="1172">
        <v>81</v>
      </c>
      <c r="M66" s="1172"/>
      <c r="N66" s="1172"/>
      <c r="O66" s="1172"/>
      <c r="P66" s="1172"/>
      <c r="Q66" s="1175">
        <f t="shared" si="5"/>
        <v>81</v>
      </c>
      <c r="R66" s="1175" t="s">
        <v>30</v>
      </c>
      <c r="S66" s="1175" t="s">
        <v>31</v>
      </c>
      <c r="T66" s="1175"/>
      <c r="U66" s="1175" t="s">
        <v>147</v>
      </c>
      <c r="V66" s="1239" t="s">
        <v>126</v>
      </c>
      <c r="W66" s="1181" t="s">
        <v>90</v>
      </c>
      <c r="X66" s="1181"/>
      <c r="Y66" s="1181" t="s">
        <v>148</v>
      </c>
      <c r="Z66" s="1181" t="s">
        <v>149</v>
      </c>
    </row>
    <row r="67" spans="1:26">
      <c r="A67" s="1172" t="s">
        <v>152</v>
      </c>
      <c r="B67" s="1172" t="s">
        <v>153</v>
      </c>
      <c r="C67" s="1172" t="s">
        <v>154</v>
      </c>
      <c r="D67" s="1172" t="s">
        <v>117</v>
      </c>
      <c r="E67" s="1173">
        <v>46285.402777777781</v>
      </c>
      <c r="F67" s="1172">
        <v>14.8</v>
      </c>
      <c r="G67" s="1172"/>
      <c r="H67" s="1174"/>
      <c r="I67" s="1172"/>
      <c r="J67" s="1172"/>
      <c r="K67" s="1172"/>
      <c r="L67" s="1172"/>
      <c r="M67" s="1172">
        <v>131</v>
      </c>
      <c r="N67" s="1172">
        <v>30</v>
      </c>
      <c r="O67" s="1172"/>
      <c r="P67" s="1172"/>
      <c r="Q67" s="1175">
        <f t="shared" si="5"/>
        <v>161</v>
      </c>
      <c r="R67" s="1176" t="s">
        <v>32</v>
      </c>
      <c r="S67" s="1177" t="s">
        <v>33</v>
      </c>
      <c r="T67" s="1175"/>
      <c r="U67" s="1175"/>
      <c r="V67" s="1239"/>
      <c r="W67" s="1181"/>
      <c r="X67" s="1181"/>
      <c r="Y67" s="1190"/>
      <c r="Z67" s="1181"/>
    </row>
    <row r="68" spans="1:26">
      <c r="A68" s="1178"/>
      <c r="B68" s="1178"/>
      <c r="C68" s="1178"/>
      <c r="D68" s="1178"/>
      <c r="E68" s="1178"/>
      <c r="F68" s="1178"/>
      <c r="G68" s="1178"/>
      <c r="H68" s="1205"/>
      <c r="I68" s="1178"/>
      <c r="J68" s="1178"/>
      <c r="K68" s="1178"/>
      <c r="L68" s="1178"/>
      <c r="M68" s="1178"/>
      <c r="N68" s="1178"/>
      <c r="O68" s="1178"/>
      <c r="P68" s="1178"/>
      <c r="Q68" s="1175">
        <f t="shared" si="5"/>
        <v>0</v>
      </c>
      <c r="R68" s="1175" t="s">
        <v>30</v>
      </c>
      <c r="S68" s="1175" t="s">
        <v>31</v>
      </c>
      <c r="T68" s="1175"/>
      <c r="U68" s="1175"/>
      <c r="V68" s="1181"/>
      <c r="W68" s="1181"/>
      <c r="X68" s="1181"/>
      <c r="Y68" s="1181"/>
      <c r="Z68" s="1181"/>
    </row>
    <row r="69" spans="1:26">
      <c r="A69" s="1214" t="s">
        <v>19</v>
      </c>
      <c r="B69" s="1209"/>
      <c r="C69" s="1209"/>
      <c r="D69" s="1209"/>
      <c r="E69" s="1214"/>
      <c r="F69" s="1209"/>
      <c r="G69" s="1209"/>
      <c r="H69" s="1209"/>
      <c r="I69" s="1214">
        <f>SUM(I61:I67)</f>
        <v>0</v>
      </c>
      <c r="J69" s="1214">
        <f>SUM(J61:J67)</f>
        <v>0</v>
      </c>
      <c r="K69" s="1214">
        <f t="shared" ref="K69:Q69" si="6">SUM(K61:K68)</f>
        <v>108</v>
      </c>
      <c r="L69" s="1214">
        <f t="shared" si="6"/>
        <v>427</v>
      </c>
      <c r="M69" s="1214">
        <f t="shared" si="6"/>
        <v>319</v>
      </c>
      <c r="N69" s="1214">
        <f t="shared" si="6"/>
        <v>86</v>
      </c>
      <c r="O69" s="1214">
        <f t="shared" si="6"/>
        <v>0</v>
      </c>
      <c r="P69" s="1214">
        <f t="shared" si="6"/>
        <v>0</v>
      </c>
      <c r="Q69" s="1214">
        <f t="shared" si="6"/>
        <v>940</v>
      </c>
      <c r="R69" s="1215"/>
      <c r="S69" s="1215"/>
      <c r="T69" s="1215"/>
      <c r="U69" s="1215"/>
      <c r="V69" s="1215"/>
      <c r="W69" s="1215"/>
      <c r="X69" s="1215"/>
      <c r="Y69" s="1215"/>
      <c r="Z69" s="1215"/>
    </row>
    <row r="70" spans="1:26">
      <c r="A70" s="1216"/>
      <c r="B70" s="1216"/>
      <c r="C70" s="1216"/>
      <c r="D70" s="1216"/>
      <c r="E70" s="1216"/>
      <c r="F70" s="1217"/>
      <c r="G70" s="1217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  <c r="Y70" s="1216"/>
    </row>
    <row r="71" spans="1:26">
      <c r="A71" s="1218" t="s">
        <v>34</v>
      </c>
      <c r="B71" s="1552"/>
      <c r="C71" s="1552"/>
      <c r="D71" s="1552"/>
      <c r="E71" s="1216"/>
      <c r="F71" s="1216"/>
      <c r="G71" s="1216"/>
      <c r="H71" s="1216"/>
      <c r="I71" s="1216"/>
      <c r="J71" s="1216"/>
      <c r="K71" s="1553"/>
      <c r="L71" s="1553"/>
      <c r="M71" s="1553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  <c r="Y71" s="1216"/>
    </row>
    <row r="72" spans="1:26" ht="18">
      <c r="A72" s="1220" t="s">
        <v>35</v>
      </c>
      <c r="B72" s="1221" t="s">
        <v>36</v>
      </c>
      <c r="C72" s="1222" t="s">
        <v>37</v>
      </c>
      <c r="D72" s="1219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  <c r="Y72" s="1216"/>
    </row>
    <row r="73" spans="1:26" ht="15" customHeight="1">
      <c r="A73" s="1194" t="s">
        <v>38</v>
      </c>
      <c r="B73" s="1548" t="s">
        <v>39</v>
      </c>
      <c r="C73" s="1548"/>
      <c r="D73" s="1223"/>
      <c r="E73" s="1224" t="s">
        <v>40</v>
      </c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  <c r="Y73" s="1216"/>
    </row>
    <row r="74" spans="1:26">
      <c r="A74" s="1195" t="s">
        <v>38</v>
      </c>
      <c r="B74" s="1554" t="s">
        <v>41</v>
      </c>
      <c r="C74" s="1554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  <c r="Y74" s="1216"/>
    </row>
    <row r="75" spans="1:26">
      <c r="A75" s="1225" t="s">
        <v>42</v>
      </c>
      <c r="B75" s="1555"/>
      <c r="C75" s="1555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  <c r="Y75" s="1216"/>
    </row>
    <row r="76" spans="1:26">
      <c r="A76" s="1225" t="s">
        <v>42</v>
      </c>
      <c r="B76" s="1555"/>
      <c r="C76" s="1555"/>
      <c r="F76" s="1216"/>
      <c r="G76" s="1216"/>
      <c r="H76" s="1216"/>
      <c r="I76" s="1216"/>
      <c r="J76" s="1216"/>
      <c r="K76" s="1216"/>
      <c r="L76" s="1216"/>
      <c r="M76" s="1216"/>
      <c r="N76" s="1216"/>
      <c r="O76" s="1216"/>
      <c r="P76" s="1216"/>
      <c r="Q76" s="1216"/>
      <c r="R76" s="1216"/>
      <c r="S76" s="1216"/>
      <c r="T76" s="1216"/>
      <c r="U76" s="1216"/>
      <c r="V76" s="1216"/>
      <c r="W76" s="1216"/>
      <c r="X76" s="1216"/>
      <c r="Y76" s="1216"/>
    </row>
    <row r="77" spans="1:26">
      <c r="A77" s="1225" t="s">
        <v>43</v>
      </c>
      <c r="B77" s="1556"/>
      <c r="C77" s="1556"/>
      <c r="D77" s="1216"/>
      <c r="E77" s="1216"/>
      <c r="F77" s="1216"/>
      <c r="G77" s="1216"/>
      <c r="H77" s="1216"/>
      <c r="I77" s="1216"/>
      <c r="J77" s="1216"/>
      <c r="K77" s="1216"/>
      <c r="L77" s="1216"/>
      <c r="M77" s="1216"/>
      <c r="N77" s="1216"/>
      <c r="O77" s="1216"/>
      <c r="P77" s="1216"/>
      <c r="Q77" s="1216"/>
      <c r="R77" s="1216"/>
      <c r="S77" s="1216"/>
      <c r="T77" s="1216"/>
      <c r="U77" s="1216"/>
      <c r="V77" s="1216"/>
      <c r="W77" s="1216"/>
      <c r="X77" s="1216"/>
      <c r="Y77" s="1216"/>
    </row>
    <row r="78" spans="1:26">
      <c r="A78" s="1225" t="s">
        <v>44</v>
      </c>
      <c r="B78" s="1557"/>
      <c r="C78" s="1557"/>
      <c r="D78" s="1216"/>
      <c r="E78" s="1216"/>
      <c r="F78" s="1216"/>
      <c r="G78" s="1216"/>
      <c r="H78" s="1216"/>
      <c r="I78" s="1216"/>
      <c r="J78" s="1216"/>
      <c r="K78" s="1216"/>
      <c r="L78" s="1216"/>
      <c r="M78" s="1216"/>
      <c r="N78" s="1216"/>
      <c r="O78" s="1216"/>
      <c r="P78" s="1216"/>
      <c r="Q78" s="1216"/>
      <c r="R78" s="1216"/>
      <c r="S78" s="1216"/>
      <c r="T78" s="1216"/>
      <c r="U78" s="1216"/>
      <c r="V78" s="1216"/>
      <c r="W78" s="1216"/>
      <c r="X78" s="1216"/>
      <c r="Y78" s="1216"/>
    </row>
  </sheetData>
  <mergeCells count="44">
    <mergeCell ref="B77:C77"/>
    <mergeCell ref="B78:C78"/>
    <mergeCell ref="B71:D71"/>
    <mergeCell ref="K71:M71"/>
    <mergeCell ref="B73:C73"/>
    <mergeCell ref="B74:C74"/>
    <mergeCell ref="B75:C75"/>
    <mergeCell ref="B76:C76"/>
    <mergeCell ref="R59:Z59"/>
    <mergeCell ref="R40:Z40"/>
    <mergeCell ref="B50:D50"/>
    <mergeCell ref="K50:M50"/>
    <mergeCell ref="B52:C52"/>
    <mergeCell ref="B53:C53"/>
    <mergeCell ref="B54:C54"/>
    <mergeCell ref="I40:Q40"/>
    <mergeCell ref="B55:C55"/>
    <mergeCell ref="B56:C56"/>
    <mergeCell ref="B57:C57"/>
    <mergeCell ref="A59:F59"/>
    <mergeCell ref="I59:Q59"/>
    <mergeCell ref="B35:C35"/>
    <mergeCell ref="B36:C36"/>
    <mergeCell ref="B37:C37"/>
    <mergeCell ref="B38:C38"/>
    <mergeCell ref="A40:F40"/>
    <mergeCell ref="I20:Q20"/>
    <mergeCell ref="R20:Z20"/>
    <mergeCell ref="B31:D31"/>
    <mergeCell ref="K31:M31"/>
    <mergeCell ref="B33:C33"/>
    <mergeCell ref="B34:C34"/>
    <mergeCell ref="B14:C14"/>
    <mergeCell ref="B15:C15"/>
    <mergeCell ref="B16:C16"/>
    <mergeCell ref="B17:C17"/>
    <mergeCell ref="B18:C18"/>
    <mergeCell ref="A20:F20"/>
    <mergeCell ref="B13:C13"/>
    <mergeCell ref="A1:F1"/>
    <mergeCell ref="I1:Q1"/>
    <mergeCell ref="R1:Z1"/>
    <mergeCell ref="B11:D11"/>
    <mergeCell ref="K11:M1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C8953-F607-4B04-8951-D9E4E54F3C92}">
  <sheetPr>
    <tabColor rgb="FF7030A0"/>
  </sheetPr>
  <dimension ref="A1:Y132"/>
  <sheetViews>
    <sheetView topLeftCell="A102" workbookViewId="0">
      <selection activeCell="W116" sqref="W11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8.42578125" customWidth="1"/>
    <col min="22" max="22" width="10.140625" customWidth="1"/>
    <col min="23" max="23" width="9.140625" bestFit="1" customWidth="1"/>
    <col min="24" max="24" width="19" customWidth="1"/>
  </cols>
  <sheetData>
    <row r="1" spans="1:25" ht="23.25">
      <c r="A1" s="1549" t="s">
        <v>1454</v>
      </c>
      <c r="B1" s="1549"/>
      <c r="C1" s="1549"/>
      <c r="D1" s="1549"/>
      <c r="E1" s="1549"/>
      <c r="F1" s="1549"/>
      <c r="G1" s="1208"/>
      <c r="H1" s="1209"/>
      <c r="I1" s="1549" t="s">
        <v>84</v>
      </c>
      <c r="J1" s="1549"/>
      <c r="K1" s="1549"/>
      <c r="L1" s="1549"/>
      <c r="M1" s="1549"/>
      <c r="N1" s="1549"/>
      <c r="O1" s="1549"/>
      <c r="P1" s="1549"/>
      <c r="Q1" s="1549"/>
      <c r="R1" s="1550" t="s">
        <v>1455</v>
      </c>
      <c r="S1" s="1551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>
      <c r="A3" s="1172" t="s">
        <v>97</v>
      </c>
      <c r="B3" s="1172" t="s">
        <v>78</v>
      </c>
      <c r="C3" s="1186" t="s">
        <v>1456</v>
      </c>
      <c r="D3" s="1172" t="s">
        <v>400</v>
      </c>
      <c r="E3" s="1173">
        <v>46229.767361111109</v>
      </c>
      <c r="F3" s="1172">
        <v>13.3</v>
      </c>
      <c r="G3" s="1172">
        <v>121280</v>
      </c>
      <c r="H3" s="1174" t="s">
        <v>160</v>
      </c>
      <c r="I3" s="1172"/>
      <c r="J3" s="1172"/>
      <c r="K3" s="1172"/>
      <c r="L3" s="1172"/>
      <c r="M3" s="224"/>
      <c r="N3" s="35">
        <v>60</v>
      </c>
      <c r="O3" s="35">
        <v>60</v>
      </c>
      <c r="P3" s="35">
        <v>41</v>
      </c>
      <c r="Q3" s="1175">
        <f t="shared" ref="Q3:Q7" si="0">SUM(I3:P3)</f>
        <v>161</v>
      </c>
      <c r="R3" s="229" t="s">
        <v>32</v>
      </c>
      <c r="S3" s="23" t="s">
        <v>33</v>
      </c>
      <c r="T3" s="1289" t="b">
        <v>1</v>
      </c>
      <c r="U3" s="1190" t="s">
        <v>169</v>
      </c>
      <c r="V3" s="1181" t="s">
        <v>860</v>
      </c>
      <c r="W3" s="1181">
        <v>1021866</v>
      </c>
      <c r="X3" s="1181" t="s">
        <v>1457</v>
      </c>
      <c r="Y3" s="1181"/>
    </row>
    <row r="4" spans="1:25">
      <c r="A4" s="1172" t="s">
        <v>105</v>
      </c>
      <c r="B4" s="1172" t="s">
        <v>78</v>
      </c>
      <c r="C4" s="1186" t="s">
        <v>1458</v>
      </c>
      <c r="D4" s="1172" t="s">
        <v>400</v>
      </c>
      <c r="E4" s="1173">
        <v>46229.767361111109</v>
      </c>
      <c r="F4" s="1172">
        <v>13.3</v>
      </c>
      <c r="G4" s="1172">
        <v>121253</v>
      </c>
      <c r="H4" s="1174" t="s">
        <v>160</v>
      </c>
      <c r="I4" s="1172"/>
      <c r="J4" s="1172"/>
      <c r="K4" s="1172"/>
      <c r="L4" s="1172"/>
      <c r="M4" s="224"/>
      <c r="N4" s="35">
        <v>60</v>
      </c>
      <c r="O4" s="35">
        <v>60</v>
      </c>
      <c r="P4" s="35">
        <v>41</v>
      </c>
      <c r="Q4" s="1175">
        <f t="shared" si="0"/>
        <v>161</v>
      </c>
      <c r="R4" s="229" t="s">
        <v>32</v>
      </c>
      <c r="S4" s="23" t="s">
        <v>33</v>
      </c>
      <c r="T4" s="1289" t="b">
        <v>1</v>
      </c>
      <c r="U4" s="1190" t="s">
        <v>169</v>
      </c>
      <c r="V4" s="1181" t="s">
        <v>860</v>
      </c>
      <c r="W4" s="1181">
        <v>1021869</v>
      </c>
      <c r="X4" s="1181" t="s">
        <v>1457</v>
      </c>
      <c r="Y4" s="1181"/>
    </row>
    <row r="5" spans="1:25">
      <c r="A5" s="1172" t="s">
        <v>137</v>
      </c>
      <c r="B5" s="1172" t="s">
        <v>78</v>
      </c>
      <c r="C5" s="1186" t="s">
        <v>1459</v>
      </c>
      <c r="D5" s="1172" t="s">
        <v>400</v>
      </c>
      <c r="E5" s="1173">
        <v>46229.767361111109</v>
      </c>
      <c r="F5" s="1172">
        <v>13.3</v>
      </c>
      <c r="G5" s="1172">
        <v>121254</v>
      </c>
      <c r="H5" s="1174" t="s">
        <v>1029</v>
      </c>
      <c r="I5" s="1172"/>
      <c r="J5" s="1172"/>
      <c r="K5" s="1172"/>
      <c r="L5" s="1172"/>
      <c r="M5" s="224"/>
      <c r="N5" s="35">
        <v>60</v>
      </c>
      <c r="O5" s="35">
        <v>60</v>
      </c>
      <c r="P5" s="35">
        <v>41</v>
      </c>
      <c r="Q5" s="1175">
        <f t="shared" si="0"/>
        <v>161</v>
      </c>
      <c r="R5" s="1176" t="s">
        <v>32</v>
      </c>
      <c r="S5" s="1177" t="s">
        <v>33</v>
      </c>
      <c r="T5" s="1175"/>
      <c r="U5" s="1190" t="s">
        <v>169</v>
      </c>
      <c r="V5" s="1181" t="s">
        <v>860</v>
      </c>
      <c r="W5" s="1181">
        <v>1021870</v>
      </c>
      <c r="X5" s="1181" t="s">
        <v>1457</v>
      </c>
      <c r="Y5" s="1181"/>
    </row>
    <row r="6" spans="1:25">
      <c r="A6" s="1172" t="s">
        <v>97</v>
      </c>
      <c r="B6" s="1172" t="s">
        <v>78</v>
      </c>
      <c r="C6" s="1186" t="s">
        <v>1460</v>
      </c>
      <c r="D6" s="1172" t="s">
        <v>400</v>
      </c>
      <c r="E6" s="1173">
        <v>46229.767361111109</v>
      </c>
      <c r="F6" s="1172">
        <v>13.3</v>
      </c>
      <c r="G6" s="1172">
        <v>121281</v>
      </c>
      <c r="H6" s="1174" t="s">
        <v>160</v>
      </c>
      <c r="I6" s="1172"/>
      <c r="J6" s="1172"/>
      <c r="K6" s="1172"/>
      <c r="L6" s="1172"/>
      <c r="M6" s="224"/>
      <c r="N6" s="35">
        <v>101</v>
      </c>
      <c r="O6" s="35">
        <v>60</v>
      </c>
      <c r="P6" s="224"/>
      <c r="Q6" s="1175">
        <f t="shared" si="0"/>
        <v>161</v>
      </c>
      <c r="R6" s="1176" t="s">
        <v>32</v>
      </c>
      <c r="S6" s="1177" t="s">
        <v>33</v>
      </c>
      <c r="T6" s="1289" t="b">
        <v>1</v>
      </c>
      <c r="U6" s="1190" t="s">
        <v>169</v>
      </c>
      <c r="V6" s="1181" t="s">
        <v>860</v>
      </c>
      <c r="W6" s="1181">
        <v>1021871</v>
      </c>
      <c r="X6" s="1181" t="s">
        <v>1457</v>
      </c>
      <c r="Y6" s="1181"/>
    </row>
    <row r="7" spans="1:25">
      <c r="A7" s="1172" t="s">
        <v>97</v>
      </c>
      <c r="B7" s="1172" t="s">
        <v>78</v>
      </c>
      <c r="C7" s="1186" t="s">
        <v>1461</v>
      </c>
      <c r="D7" s="1172" t="s">
        <v>99</v>
      </c>
      <c r="E7" s="1173">
        <v>46229.28125</v>
      </c>
      <c r="F7" s="1172">
        <v>13.3</v>
      </c>
      <c r="G7" s="1172">
        <v>121282</v>
      </c>
      <c r="H7" s="1174" t="s">
        <v>160</v>
      </c>
      <c r="I7" s="1172"/>
      <c r="J7" s="1172"/>
      <c r="K7" s="1172"/>
      <c r="L7" s="1172"/>
      <c r="M7" s="224"/>
      <c r="N7" s="35">
        <v>60</v>
      </c>
      <c r="O7" s="35">
        <v>60</v>
      </c>
      <c r="P7" s="35">
        <v>41</v>
      </c>
      <c r="Q7" s="1175">
        <f t="shared" si="0"/>
        <v>161</v>
      </c>
      <c r="R7" s="1176" t="s">
        <v>32</v>
      </c>
      <c r="S7" s="1177" t="s">
        <v>33</v>
      </c>
      <c r="T7" s="1289" t="b">
        <v>1</v>
      </c>
      <c r="U7" s="1189" t="s">
        <v>100</v>
      </c>
      <c r="V7" s="1181" t="s">
        <v>860</v>
      </c>
      <c r="W7" s="1181">
        <v>1021872</v>
      </c>
      <c r="X7" s="1181" t="s">
        <v>1462</v>
      </c>
      <c r="Y7" s="1181"/>
    </row>
    <row r="8" spans="1:25">
      <c r="A8" s="1436" t="s">
        <v>137</v>
      </c>
      <c r="B8" s="1436" t="s">
        <v>78</v>
      </c>
      <c r="C8" s="1436" t="s">
        <v>1463</v>
      </c>
      <c r="D8" s="1172" t="s">
        <v>99</v>
      </c>
      <c r="E8" s="1173">
        <v>46229.28125</v>
      </c>
      <c r="F8" s="1172">
        <v>13.3</v>
      </c>
      <c r="G8" s="1172">
        <v>121301</v>
      </c>
      <c r="H8" s="1174" t="s">
        <v>160</v>
      </c>
      <c r="I8" s="1172"/>
      <c r="J8" s="1172"/>
      <c r="K8" s="1172"/>
      <c r="L8" s="1172"/>
      <c r="M8" s="224"/>
      <c r="N8" s="35">
        <v>99</v>
      </c>
      <c r="O8" s="35">
        <v>61</v>
      </c>
      <c r="P8" s="35">
        <v>1</v>
      </c>
      <c r="Q8" s="1175">
        <v>161</v>
      </c>
      <c r="R8" s="1176"/>
      <c r="S8" s="1177"/>
      <c r="T8" s="1289" t="b">
        <v>0</v>
      </c>
      <c r="U8" s="1189" t="s">
        <v>100</v>
      </c>
      <c r="V8" s="1181" t="s">
        <v>860</v>
      </c>
      <c r="W8" s="1181">
        <v>1021873</v>
      </c>
      <c r="X8" s="1181" t="s">
        <v>1462</v>
      </c>
      <c r="Y8" s="1181"/>
    </row>
    <row r="9" spans="1:25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SUM(I3:I7)</f>
        <v>0</v>
      </c>
      <c r="J9" s="1214">
        <f>SUM(J3:J7)</f>
        <v>0</v>
      </c>
      <c r="K9" s="1214">
        <f ca="1">SUM(K3:K119)</f>
        <v>0</v>
      </c>
      <c r="L9" s="1214">
        <f ca="1">SUM(L3:L119)</f>
        <v>0</v>
      </c>
      <c r="M9" s="1214">
        <f>SUM(M3:M7)</f>
        <v>0</v>
      </c>
      <c r="N9" s="1214">
        <f>SUM(N3:N8)</f>
        <v>440</v>
      </c>
      <c r="O9" s="1214">
        <f>SUM(O3:O8)</f>
        <v>361</v>
      </c>
      <c r="P9" s="1214">
        <f>SUM(P3:P8)</f>
        <v>165</v>
      </c>
      <c r="Q9" s="1214">
        <v>966</v>
      </c>
      <c r="R9" s="1215"/>
      <c r="S9" s="1215"/>
      <c r="T9" s="1215"/>
      <c r="U9" s="1215"/>
      <c r="V9" s="1215"/>
      <c r="W9" s="1215"/>
      <c r="X9" s="1215"/>
      <c r="Y9" s="1215"/>
    </row>
    <row r="10" spans="1:25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>
        <f>SUM(Q3:Q8)</f>
        <v>966</v>
      </c>
      <c r="R10" s="1216"/>
      <c r="S10" s="1216"/>
      <c r="T10" s="1216"/>
      <c r="U10" s="1216"/>
      <c r="V10" s="1216"/>
      <c r="W10" s="1216"/>
      <c r="X10" s="1216"/>
    </row>
    <row r="11" spans="1:25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>
      <c r="A13" s="1194" t="s">
        <v>100</v>
      </c>
      <c r="B13" s="1548" t="s">
        <v>41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>
      <c r="A14" s="1195" t="s">
        <v>169</v>
      </c>
      <c r="B14" s="1554" t="s">
        <v>39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 ht="15" customHeight="1">
      <c r="A15" s="1225" t="s">
        <v>42</v>
      </c>
      <c r="B15" s="1555" t="s">
        <v>359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5">
      <c r="A17" s="1225" t="s">
        <v>43</v>
      </c>
      <c r="B17" s="1568" t="s">
        <v>1464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5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  <row r="19" spans="1:25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</row>
    <row r="20" spans="1:25" ht="23.25" customHeight="1">
      <c r="A20" s="1630" t="s">
        <v>1465</v>
      </c>
      <c r="B20" s="1630"/>
      <c r="C20" s="1630"/>
      <c r="D20" s="1630"/>
      <c r="E20" s="1630"/>
      <c r="F20" s="1630"/>
      <c r="G20" s="1290"/>
      <c r="H20" s="1291"/>
      <c r="I20" s="1630" t="s">
        <v>1126</v>
      </c>
      <c r="J20" s="1630"/>
      <c r="K20" s="1630"/>
      <c r="L20" s="1630"/>
      <c r="M20" s="1630"/>
      <c r="N20" s="1630"/>
      <c r="O20" s="1630"/>
      <c r="P20" s="1630"/>
      <c r="Q20" s="1630"/>
      <c r="R20" s="1631" t="s">
        <v>1466</v>
      </c>
      <c r="S20" s="1632"/>
      <c r="T20" s="1631"/>
      <c r="U20" s="1631"/>
      <c r="V20" s="1631"/>
      <c r="W20" s="1631"/>
      <c r="X20" s="1631"/>
      <c r="Y20" s="1631"/>
    </row>
    <row r="21" spans="1:25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210" t="s">
        <v>24</v>
      </c>
      <c r="V21" s="1210" t="s">
        <v>25</v>
      </c>
      <c r="W21" s="1210" t="s">
        <v>26</v>
      </c>
      <c r="X21" s="1210" t="s">
        <v>27</v>
      </c>
      <c r="Y21" s="1210" t="s">
        <v>28</v>
      </c>
    </row>
    <row r="22" spans="1:25">
      <c r="A22" s="1172" t="s">
        <v>97</v>
      </c>
      <c r="B22" s="1172" t="s">
        <v>92</v>
      </c>
      <c r="C22" s="1186" t="s">
        <v>1467</v>
      </c>
      <c r="D22" s="1172" t="s">
        <v>620</v>
      </c>
      <c r="E22" s="1173">
        <v>46231.958333333336</v>
      </c>
      <c r="F22" s="1172">
        <v>11.9</v>
      </c>
      <c r="G22" s="1172">
        <v>121283</v>
      </c>
      <c r="H22" s="1174" t="s">
        <v>160</v>
      </c>
      <c r="I22" s="1172"/>
      <c r="J22" s="1172"/>
      <c r="K22" s="1172"/>
      <c r="L22" s="1172"/>
      <c r="M22" s="224"/>
      <c r="N22" s="35">
        <v>81</v>
      </c>
      <c r="O22" s="35">
        <v>80</v>
      </c>
      <c r="P22" s="224"/>
      <c r="Q22" s="1175">
        <f t="shared" ref="Q22:Q27" si="1">SUM(I22:P22)</f>
        <v>161</v>
      </c>
      <c r="R22" s="229" t="s">
        <v>32</v>
      </c>
      <c r="S22" s="23" t="s">
        <v>33</v>
      </c>
      <c r="T22" s="1289" t="b">
        <v>1</v>
      </c>
      <c r="U22" s="1239" t="s">
        <v>755</v>
      </c>
      <c r="V22" s="1181" t="s">
        <v>860</v>
      </c>
      <c r="W22" s="1181">
        <v>1021914</v>
      </c>
      <c r="X22" s="1181" t="s">
        <v>1468</v>
      </c>
      <c r="Y22" s="1181"/>
    </row>
    <row r="23" spans="1:25">
      <c r="A23" s="1172" t="s">
        <v>157</v>
      </c>
      <c r="B23" s="1172" t="s">
        <v>92</v>
      </c>
      <c r="C23" s="1186" t="s">
        <v>1469</v>
      </c>
      <c r="D23" s="1172" t="s">
        <v>620</v>
      </c>
      <c r="E23" s="1173">
        <v>46231.958333333336</v>
      </c>
      <c r="F23" s="1172">
        <v>11.9</v>
      </c>
      <c r="G23" s="1172">
        <v>121255</v>
      </c>
      <c r="H23" s="1174" t="s">
        <v>160</v>
      </c>
      <c r="I23" s="1172"/>
      <c r="J23" s="1172"/>
      <c r="K23" s="1172"/>
      <c r="L23" s="1172"/>
      <c r="M23" s="224"/>
      <c r="N23" s="35">
        <v>60</v>
      </c>
      <c r="O23" s="35">
        <v>60</v>
      </c>
      <c r="P23" s="35">
        <v>41</v>
      </c>
      <c r="Q23" s="1175">
        <f t="shared" si="1"/>
        <v>161</v>
      </c>
      <c r="R23" s="229" t="s">
        <v>32</v>
      </c>
      <c r="S23" s="23" t="s">
        <v>33</v>
      </c>
      <c r="T23" s="1175"/>
      <c r="U23" s="1239" t="s">
        <v>755</v>
      </c>
      <c r="V23" s="1181" t="s">
        <v>860</v>
      </c>
      <c r="W23" s="1181">
        <v>1021915</v>
      </c>
      <c r="X23" s="1181" t="s">
        <v>1468</v>
      </c>
      <c r="Y23" s="1181"/>
    </row>
    <row r="24" spans="1:25">
      <c r="A24" s="1172" t="s">
        <v>157</v>
      </c>
      <c r="B24" s="1172" t="s">
        <v>92</v>
      </c>
      <c r="C24" s="1186" t="s">
        <v>1470</v>
      </c>
      <c r="D24" s="1172" t="s">
        <v>620</v>
      </c>
      <c r="E24" s="1173">
        <v>46231.958333333336</v>
      </c>
      <c r="F24" s="1172">
        <v>11.9</v>
      </c>
      <c r="G24" s="1172">
        <v>121256</v>
      </c>
      <c r="H24" s="1174" t="s">
        <v>160</v>
      </c>
      <c r="I24" s="1172"/>
      <c r="J24" s="1172"/>
      <c r="K24" s="1172"/>
      <c r="L24" s="1172"/>
      <c r="M24" s="224"/>
      <c r="N24" s="35">
        <v>60</v>
      </c>
      <c r="O24" s="35">
        <v>60</v>
      </c>
      <c r="P24" s="35">
        <v>41</v>
      </c>
      <c r="Q24" s="1175">
        <f t="shared" si="1"/>
        <v>161</v>
      </c>
      <c r="R24" s="1176" t="s">
        <v>32</v>
      </c>
      <c r="S24" s="1177" t="s">
        <v>33</v>
      </c>
      <c r="T24" s="1175"/>
      <c r="U24" s="1239" t="s">
        <v>755</v>
      </c>
      <c r="V24" s="1181" t="s">
        <v>860</v>
      </c>
      <c r="W24" s="1181">
        <v>1021916</v>
      </c>
      <c r="X24" s="1181" t="s">
        <v>1468</v>
      </c>
      <c r="Y24" s="1181"/>
    </row>
    <row r="25" spans="1:25">
      <c r="A25" s="1172" t="s">
        <v>1471</v>
      </c>
      <c r="B25" s="1172" t="s">
        <v>92</v>
      </c>
      <c r="C25" s="1186" t="s">
        <v>1472</v>
      </c>
      <c r="D25" s="1172" t="s">
        <v>620</v>
      </c>
      <c r="E25" s="1173">
        <v>46231.958333333336</v>
      </c>
      <c r="F25" s="1172">
        <v>11.9</v>
      </c>
      <c r="G25" s="1172">
        <v>121257</v>
      </c>
      <c r="H25" s="1174" t="s">
        <v>160</v>
      </c>
      <c r="I25" s="1172"/>
      <c r="J25" s="1172"/>
      <c r="K25" s="1172"/>
      <c r="L25" s="1172"/>
      <c r="M25" s="224"/>
      <c r="N25" s="35">
        <v>60</v>
      </c>
      <c r="O25" s="35">
        <v>60</v>
      </c>
      <c r="P25" s="35">
        <v>41</v>
      </c>
      <c r="Q25" s="1175">
        <f t="shared" si="1"/>
        <v>161</v>
      </c>
      <c r="R25" s="1176" t="s">
        <v>32</v>
      </c>
      <c r="S25" s="1177" t="s">
        <v>33</v>
      </c>
      <c r="T25" s="1175"/>
      <c r="U25" s="1239" t="s">
        <v>755</v>
      </c>
      <c r="V25" s="1181" t="s">
        <v>860</v>
      </c>
      <c r="W25" s="1181">
        <v>1021917</v>
      </c>
      <c r="X25" s="1181" t="s">
        <v>1468</v>
      </c>
      <c r="Y25" s="1181"/>
    </row>
    <row r="26" spans="1:25">
      <c r="A26" s="1178" t="s">
        <v>121</v>
      </c>
      <c r="B26" s="1178" t="s">
        <v>92</v>
      </c>
      <c r="C26" s="1186" t="s">
        <v>1473</v>
      </c>
      <c r="D26" s="1172" t="s">
        <v>620</v>
      </c>
      <c r="E26" s="1173">
        <v>46231.958333333336</v>
      </c>
      <c r="F26" s="1172">
        <v>11.9</v>
      </c>
      <c r="G26" s="1178">
        <v>121258</v>
      </c>
      <c r="H26" s="1205" t="s">
        <v>160</v>
      </c>
      <c r="I26" s="1178"/>
      <c r="J26" s="1178"/>
      <c r="K26" s="1178"/>
      <c r="L26" s="1178"/>
      <c r="M26" s="15"/>
      <c r="N26" s="35">
        <v>161</v>
      </c>
      <c r="O26" s="15"/>
      <c r="P26" s="15"/>
      <c r="Q26" s="1175">
        <f t="shared" si="1"/>
        <v>161</v>
      </c>
      <c r="R26" s="229" t="s">
        <v>32</v>
      </c>
      <c r="S26" s="23" t="s">
        <v>33</v>
      </c>
      <c r="T26" s="1175"/>
      <c r="U26" s="1239" t="s">
        <v>755</v>
      </c>
      <c r="V26" s="1181" t="s">
        <v>860</v>
      </c>
      <c r="W26" s="1181">
        <v>1021918</v>
      </c>
      <c r="X26" s="1181" t="s">
        <v>1468</v>
      </c>
      <c r="Y26" s="1181"/>
    </row>
    <row r="27" spans="1:25" ht="25.5">
      <c r="A27" s="1172" t="s">
        <v>102</v>
      </c>
      <c r="B27" s="1172" t="s">
        <v>92</v>
      </c>
      <c r="C27" s="1186" t="s">
        <v>1474</v>
      </c>
      <c r="D27" s="1172" t="s">
        <v>620</v>
      </c>
      <c r="E27" s="1173">
        <v>46231.958333333336</v>
      </c>
      <c r="F27" s="1172">
        <v>11.9</v>
      </c>
      <c r="G27" s="1172">
        <v>121285</v>
      </c>
      <c r="H27" s="1172" t="s">
        <v>1475</v>
      </c>
      <c r="I27" s="1172"/>
      <c r="J27" s="1172"/>
      <c r="K27" s="1172"/>
      <c r="L27" s="1172"/>
      <c r="M27" s="35">
        <v>134</v>
      </c>
      <c r="N27" s="35">
        <v>27</v>
      </c>
      <c r="O27" s="224"/>
      <c r="P27" s="224"/>
      <c r="Q27" s="1175">
        <f t="shared" si="1"/>
        <v>161</v>
      </c>
      <c r="R27" s="229" t="s">
        <v>32</v>
      </c>
      <c r="S27" s="23" t="s">
        <v>33</v>
      </c>
      <c r="T27" s="1175"/>
      <c r="U27" s="1239" t="s">
        <v>755</v>
      </c>
      <c r="V27" s="1181" t="s">
        <v>860</v>
      </c>
      <c r="W27" s="1181">
        <v>1021919</v>
      </c>
      <c r="X27" s="1181" t="s">
        <v>1468</v>
      </c>
      <c r="Y27" s="1181"/>
    </row>
    <row r="28" spans="1:25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 ca="1">SUM(I22:I83)</f>
        <v>0</v>
      </c>
      <c r="J28" s="1214">
        <f ca="1">SUM(J22:J83)</f>
        <v>0</v>
      </c>
      <c r="K28" s="1214">
        <f ca="1">SUM(K22:K84)</f>
        <v>0</v>
      </c>
      <c r="L28" s="1214">
        <f ca="1">SUM(L22:L84)</f>
        <v>0</v>
      </c>
      <c r="M28" s="1214">
        <f>SUM(M22:M27)</f>
        <v>134</v>
      </c>
      <c r="N28" s="1214">
        <f>SUM(N22:N27)</f>
        <v>449</v>
      </c>
      <c r="O28" s="1214">
        <f>SUM(O22:O27)</f>
        <v>260</v>
      </c>
      <c r="P28" s="1214">
        <f>SUM(P22:P27)</f>
        <v>123</v>
      </c>
      <c r="Q28" s="1214">
        <v>966</v>
      </c>
      <c r="R28" s="1215"/>
      <c r="S28" s="1215"/>
      <c r="T28" s="1215"/>
      <c r="U28" s="1215"/>
      <c r="V28" s="1215"/>
      <c r="W28" s="1215"/>
      <c r="X28" s="1215"/>
      <c r="Y28" s="1215"/>
    </row>
    <row r="29" spans="1:25">
      <c r="A29" s="1216"/>
      <c r="B29" s="1216"/>
      <c r="C29" s="1216"/>
      <c r="D29" s="1216"/>
      <c r="E29" s="1216"/>
      <c r="F29" s="1217"/>
      <c r="G29" s="1217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</row>
    <row r="30" spans="1:25">
      <c r="A30" s="1218" t="s">
        <v>34</v>
      </c>
      <c r="B30" s="1552"/>
      <c r="C30" s="1552"/>
      <c r="D30" s="1552"/>
      <c r="E30" s="1216"/>
      <c r="F30" s="1216"/>
      <c r="G30" s="1216"/>
      <c r="H30" s="1216"/>
      <c r="I30" s="1216"/>
      <c r="J30" s="1216"/>
      <c r="K30" s="1216"/>
      <c r="L30" s="1216"/>
      <c r="M30" s="1216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</row>
    <row r="31" spans="1:25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</row>
    <row r="32" spans="1:25" ht="15" customHeight="1">
      <c r="A32" s="1194" t="s">
        <v>161</v>
      </c>
      <c r="B32" s="1548" t="s">
        <v>39</v>
      </c>
      <c r="C32" s="1548"/>
      <c r="D32" s="1223"/>
      <c r="E32" s="1224" t="s">
        <v>40</v>
      </c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</row>
    <row r="33" spans="1:25">
      <c r="A33" s="1195" t="s">
        <v>169</v>
      </c>
      <c r="B33" s="1554" t="s">
        <v>41</v>
      </c>
      <c r="C33" s="1554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</row>
    <row r="34" spans="1:25">
      <c r="A34" s="1225" t="s">
        <v>42</v>
      </c>
      <c r="B34" s="1555" t="s">
        <v>1476</v>
      </c>
      <c r="C34" s="1555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</row>
    <row r="35" spans="1:25">
      <c r="A35" s="1225" t="s">
        <v>42</v>
      </c>
      <c r="B35" s="1555"/>
      <c r="C35" s="1555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</row>
    <row r="36" spans="1:25">
      <c r="A36" s="1225" t="s">
        <v>43</v>
      </c>
      <c r="B36" s="1556"/>
      <c r="C36" s="155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</row>
    <row r="37" spans="1:25">
      <c r="A37" s="1225" t="s">
        <v>44</v>
      </c>
      <c r="B37" s="1557"/>
      <c r="C37" s="1557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</row>
    <row r="39" spans="1:25" ht="23.25" customHeight="1">
      <c r="A39" s="1549" t="s">
        <v>1477</v>
      </c>
      <c r="B39" s="1549"/>
      <c r="C39" s="1549"/>
      <c r="D39" s="1549"/>
      <c r="E39" s="1549"/>
      <c r="F39" s="1549"/>
      <c r="G39" s="1208"/>
      <c r="H39" s="1209"/>
      <c r="I39" s="1549" t="s">
        <v>1244</v>
      </c>
      <c r="J39" s="1549"/>
      <c r="K39" s="1549"/>
      <c r="L39" s="1549"/>
      <c r="M39" s="1549"/>
      <c r="N39" s="1549"/>
      <c r="O39" s="1549"/>
      <c r="P39" s="1549"/>
      <c r="Q39" s="1549"/>
      <c r="R39" s="1550" t="s">
        <v>129</v>
      </c>
      <c r="S39" s="1551"/>
      <c r="T39" s="1550"/>
      <c r="U39" s="1550"/>
      <c r="V39" s="1550"/>
      <c r="W39" s="1550"/>
      <c r="X39" s="1550"/>
      <c r="Y39" s="1550"/>
    </row>
    <row r="40" spans="1:25" ht="26.25">
      <c r="A40" s="1210" t="s">
        <v>3</v>
      </c>
      <c r="B40" s="1210" t="s">
        <v>4</v>
      </c>
      <c r="C40" s="1210" t="s">
        <v>5</v>
      </c>
      <c r="D40" s="1210" t="s">
        <v>6</v>
      </c>
      <c r="E40" s="1210" t="s">
        <v>7</v>
      </c>
      <c r="F40" s="1210" t="s">
        <v>8</v>
      </c>
      <c r="G40" s="1210" t="s">
        <v>9</v>
      </c>
      <c r="H40" s="1211" t="s">
        <v>10</v>
      </c>
      <c r="I40" s="1227" t="s">
        <v>11</v>
      </c>
      <c r="J40" s="1227" t="s">
        <v>12</v>
      </c>
      <c r="K40" s="1227" t="s">
        <v>13</v>
      </c>
      <c r="L40" s="1227" t="s">
        <v>14</v>
      </c>
      <c r="M40" s="1227" t="s">
        <v>15</v>
      </c>
      <c r="N40" s="1227" t="s">
        <v>16</v>
      </c>
      <c r="O40" s="1227" t="s">
        <v>17</v>
      </c>
      <c r="P40" s="1212" t="s">
        <v>18</v>
      </c>
      <c r="Q40" s="1210" t="s">
        <v>19</v>
      </c>
      <c r="R40" s="1210" t="s">
        <v>20</v>
      </c>
      <c r="S40" s="1213" t="s">
        <v>21</v>
      </c>
      <c r="T40" s="1213" t="s">
        <v>22</v>
      </c>
      <c r="U40" s="1210" t="s">
        <v>24</v>
      </c>
      <c r="V40" s="1210" t="s">
        <v>25</v>
      </c>
      <c r="W40" s="1210" t="s">
        <v>26</v>
      </c>
      <c r="X40" s="1210" t="s">
        <v>27</v>
      </c>
      <c r="Y40" s="1210" t="s">
        <v>28</v>
      </c>
    </row>
    <row r="41" spans="1:25" ht="38.25">
      <c r="A41" s="1172" t="s">
        <v>1478</v>
      </c>
      <c r="B41" s="1172" t="s">
        <v>1215</v>
      </c>
      <c r="C41" s="1186" t="s">
        <v>1479</v>
      </c>
      <c r="D41" s="1172" t="s">
        <v>136</v>
      </c>
      <c r="E41" s="1173">
        <v>46230.8125</v>
      </c>
      <c r="F41" s="1172">
        <v>12.9</v>
      </c>
      <c r="G41" s="1172">
        <v>121330</v>
      </c>
      <c r="H41" s="1443" t="s">
        <v>1480</v>
      </c>
      <c r="I41" s="1172"/>
      <c r="J41" s="1172"/>
      <c r="K41" s="1172"/>
      <c r="L41" s="1172"/>
      <c r="M41" s="35">
        <v>71</v>
      </c>
      <c r="N41" s="35">
        <v>90</v>
      </c>
      <c r="O41" s="224"/>
      <c r="P41" s="224"/>
      <c r="Q41" s="1175">
        <f>SUM(I41:P41)</f>
        <v>161</v>
      </c>
      <c r="R41" s="229" t="s">
        <v>32</v>
      </c>
      <c r="S41" s="23" t="s">
        <v>33</v>
      </c>
      <c r="T41" s="1175"/>
      <c r="U41" s="1239" t="s">
        <v>100</v>
      </c>
      <c r="V41" s="1181"/>
      <c r="W41" s="1181">
        <v>1021884</v>
      </c>
      <c r="X41" s="1181" t="s">
        <v>1481</v>
      </c>
      <c r="Y41" s="1181"/>
    </row>
    <row r="42" spans="1:25" ht="38.25">
      <c r="A42" s="1172" t="s">
        <v>120</v>
      </c>
      <c r="B42" s="1172" t="s">
        <v>1215</v>
      </c>
      <c r="C42" s="1186" t="s">
        <v>1482</v>
      </c>
      <c r="D42" s="1172" t="s">
        <v>136</v>
      </c>
      <c r="E42" s="1173">
        <v>46230.8125</v>
      </c>
      <c r="F42" s="1172">
        <v>12.9</v>
      </c>
      <c r="G42" s="1172">
        <v>121259</v>
      </c>
      <c r="H42" s="1174" t="s">
        <v>1483</v>
      </c>
      <c r="I42" s="1172"/>
      <c r="J42" s="1172"/>
      <c r="K42" s="1172"/>
      <c r="L42" s="1172"/>
      <c r="M42" s="35">
        <v>60</v>
      </c>
      <c r="N42" s="35">
        <v>41</v>
      </c>
      <c r="O42" s="35">
        <v>30</v>
      </c>
      <c r="P42" s="35">
        <v>30</v>
      </c>
      <c r="Q42" s="1175">
        <f t="shared" ref="Q42:Q45" si="2">SUM(I42:P42)</f>
        <v>161</v>
      </c>
      <c r="R42" s="1176" t="s">
        <v>32</v>
      </c>
      <c r="S42" s="1177" t="s">
        <v>33</v>
      </c>
      <c r="T42" s="1289" t="b">
        <v>1</v>
      </c>
      <c r="U42" s="1239" t="s">
        <v>100</v>
      </c>
      <c r="V42" s="1181"/>
      <c r="W42" s="1181">
        <v>1021885</v>
      </c>
      <c r="X42" s="1181" t="s">
        <v>1481</v>
      </c>
      <c r="Y42" s="1181"/>
    </row>
    <row r="43" spans="1:25" ht="38.25">
      <c r="A43" s="1172" t="s">
        <v>120</v>
      </c>
      <c r="B43" s="1172" t="s">
        <v>1215</v>
      </c>
      <c r="C43" s="1186" t="s">
        <v>1484</v>
      </c>
      <c r="D43" s="1172" t="s">
        <v>136</v>
      </c>
      <c r="E43" s="1173">
        <v>46230.8125</v>
      </c>
      <c r="F43" s="1172">
        <v>12.9</v>
      </c>
      <c r="G43" s="1172">
        <v>121260</v>
      </c>
      <c r="H43" s="1174" t="s">
        <v>1483</v>
      </c>
      <c r="I43" s="1172"/>
      <c r="J43" s="1172"/>
      <c r="K43" s="1172"/>
      <c r="L43" s="1172"/>
      <c r="M43" s="35">
        <v>30</v>
      </c>
      <c r="N43" s="35">
        <v>71</v>
      </c>
      <c r="O43" s="35">
        <v>30</v>
      </c>
      <c r="P43" s="35">
        <v>30</v>
      </c>
      <c r="Q43" s="1175">
        <f t="shared" si="2"/>
        <v>161</v>
      </c>
      <c r="R43" s="1176" t="s">
        <v>32</v>
      </c>
      <c r="S43" s="1177" t="s">
        <v>33</v>
      </c>
      <c r="T43" s="1289" t="b">
        <v>1</v>
      </c>
      <c r="U43" s="1239" t="s">
        <v>100</v>
      </c>
      <c r="V43" s="1181"/>
      <c r="W43" s="1181">
        <v>1021886</v>
      </c>
      <c r="X43" s="1181" t="s">
        <v>1481</v>
      </c>
      <c r="Y43" s="1181"/>
    </row>
    <row r="44" spans="1:25" ht="38.25">
      <c r="A44" s="1172" t="s">
        <v>120</v>
      </c>
      <c r="B44" s="1172" t="s">
        <v>1215</v>
      </c>
      <c r="C44" s="1186" t="s">
        <v>1485</v>
      </c>
      <c r="D44" s="1172" t="s">
        <v>136</v>
      </c>
      <c r="E44" s="1173">
        <v>46230.8125</v>
      </c>
      <c r="F44" s="1172">
        <v>12.9</v>
      </c>
      <c r="G44" s="1172">
        <v>121261</v>
      </c>
      <c r="H44" s="1174" t="s">
        <v>1483</v>
      </c>
      <c r="I44" s="1172"/>
      <c r="J44" s="1172"/>
      <c r="K44" s="1172"/>
      <c r="L44" s="1172"/>
      <c r="M44" s="35">
        <v>41</v>
      </c>
      <c r="N44" s="35">
        <v>60</v>
      </c>
      <c r="O44" s="35">
        <v>30</v>
      </c>
      <c r="P44" s="35">
        <v>30</v>
      </c>
      <c r="Q44" s="1175">
        <f t="shared" si="2"/>
        <v>161</v>
      </c>
      <c r="R44" s="1176" t="s">
        <v>32</v>
      </c>
      <c r="S44" s="1177" t="s">
        <v>33</v>
      </c>
      <c r="T44" s="1289" t="b">
        <v>1</v>
      </c>
      <c r="U44" s="1239" t="s">
        <v>100</v>
      </c>
      <c r="V44" s="1181"/>
      <c r="W44" s="1181">
        <v>1021887</v>
      </c>
      <c r="X44" s="1181" t="s">
        <v>1481</v>
      </c>
      <c r="Y44" s="1181"/>
    </row>
    <row r="45" spans="1:25" ht="38.25">
      <c r="A45" s="1178" t="s">
        <v>398</v>
      </c>
      <c r="B45" s="1172" t="s">
        <v>1215</v>
      </c>
      <c r="C45" s="1186" t="s">
        <v>1486</v>
      </c>
      <c r="D45" s="1172" t="s">
        <v>136</v>
      </c>
      <c r="E45" s="1173">
        <v>46230.8125</v>
      </c>
      <c r="F45" s="1172">
        <v>12.9</v>
      </c>
      <c r="G45" s="1178">
        <v>121262</v>
      </c>
      <c r="H45" s="1443" t="s">
        <v>1480</v>
      </c>
      <c r="I45" s="1178"/>
      <c r="J45" s="1178"/>
      <c r="K45" s="1178"/>
      <c r="L45" s="1178"/>
      <c r="M45" s="35">
        <v>71</v>
      </c>
      <c r="N45" s="35">
        <v>31</v>
      </c>
      <c r="O45" s="35">
        <v>30</v>
      </c>
      <c r="P45" s="35">
        <v>29</v>
      </c>
      <c r="Q45" s="1175">
        <f t="shared" si="2"/>
        <v>161</v>
      </c>
      <c r="R45" s="229" t="s">
        <v>32</v>
      </c>
      <c r="S45" s="23" t="s">
        <v>33</v>
      </c>
      <c r="T45" s="1175"/>
      <c r="U45" s="1239" t="s">
        <v>100</v>
      </c>
      <c r="V45" s="1181"/>
      <c r="W45" s="1181">
        <v>1021888</v>
      </c>
      <c r="X45" s="1181" t="s">
        <v>1481</v>
      </c>
      <c r="Y45" s="1181"/>
    </row>
    <row r="46" spans="1:25" ht="38.25">
      <c r="A46" s="1172" t="s">
        <v>698</v>
      </c>
      <c r="B46" s="1172" t="s">
        <v>78</v>
      </c>
      <c r="C46" s="1186" t="s">
        <v>1487</v>
      </c>
      <c r="D46" s="1172" t="s">
        <v>99</v>
      </c>
      <c r="E46" s="1173">
        <v>46231.28125</v>
      </c>
      <c r="F46" s="1172">
        <v>13.3</v>
      </c>
      <c r="G46" s="1172">
        <v>121263</v>
      </c>
      <c r="H46" s="1174" t="s">
        <v>1483</v>
      </c>
      <c r="I46" s="1172"/>
      <c r="J46" s="1172"/>
      <c r="K46" s="1172"/>
      <c r="L46" s="1172"/>
      <c r="M46" s="35">
        <v>41</v>
      </c>
      <c r="N46" s="35">
        <v>60</v>
      </c>
      <c r="O46" s="35">
        <v>60</v>
      </c>
      <c r="P46" s="224"/>
      <c r="Q46" s="1175">
        <f>SUM(I46:P46)</f>
        <v>161</v>
      </c>
      <c r="R46" s="229" t="s">
        <v>32</v>
      </c>
      <c r="S46" s="23" t="s">
        <v>33</v>
      </c>
      <c r="T46" s="1175"/>
      <c r="U46" s="1239" t="s">
        <v>100</v>
      </c>
      <c r="V46" s="1181"/>
      <c r="W46" s="1181">
        <v>1021889</v>
      </c>
      <c r="X46" s="1181" t="s">
        <v>1488</v>
      </c>
      <c r="Y46" s="1181"/>
    </row>
    <row r="47" spans="1:25">
      <c r="A47" s="1214" t="s">
        <v>19</v>
      </c>
      <c r="B47" s="1209"/>
      <c r="C47" s="1209"/>
      <c r="D47" s="1209"/>
      <c r="E47" s="1214"/>
      <c r="F47" s="1209"/>
      <c r="G47" s="1209"/>
      <c r="H47" s="1209"/>
      <c r="I47" s="1214">
        <f t="shared" ref="I47:M47" si="3">SUM(I41:I45)</f>
        <v>0</v>
      </c>
      <c r="J47" s="1214">
        <f t="shared" si="3"/>
        <v>0</v>
      </c>
      <c r="K47" s="1214">
        <f t="shared" si="3"/>
        <v>0</v>
      </c>
      <c r="L47" s="1214">
        <f t="shared" si="3"/>
        <v>0</v>
      </c>
      <c r="M47" s="1214">
        <f t="shared" si="3"/>
        <v>273</v>
      </c>
      <c r="N47" s="1214">
        <f>SUM(N41:N46)</f>
        <v>353</v>
      </c>
      <c r="O47" s="1214">
        <f>SUM(O41:O46)</f>
        <v>180</v>
      </c>
      <c r="P47" s="1214">
        <f>SUM(P41:P46)</f>
        <v>119</v>
      </c>
      <c r="Q47" s="1214">
        <f>SUM(Q41:Q46)</f>
        <v>966</v>
      </c>
      <c r="R47" s="1215"/>
      <c r="S47" s="1215"/>
      <c r="T47" s="1215"/>
      <c r="U47" s="1215"/>
      <c r="V47" s="1215"/>
      <c r="W47" s="1215"/>
      <c r="X47" s="1215"/>
      <c r="Y47" s="1215"/>
    </row>
    <row r="48" spans="1:25">
      <c r="A48" s="1216"/>
      <c r="B48" s="1216"/>
      <c r="C48" s="1216"/>
      <c r="D48" s="1216"/>
      <c r="E48" s="1216"/>
      <c r="F48" s="1217"/>
      <c r="G48" s="1217"/>
      <c r="H48" s="1216"/>
      <c r="I48" s="1216"/>
      <c r="J48" s="1216"/>
      <c r="K48" s="1216"/>
      <c r="L48" s="1216"/>
      <c r="M48" s="1216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</row>
    <row r="49" spans="1:25">
      <c r="A49" s="1218" t="s">
        <v>34</v>
      </c>
      <c r="B49" s="1552"/>
      <c r="C49" s="1552"/>
      <c r="D49" s="1552"/>
      <c r="E49" s="1216"/>
      <c r="F49" s="1216"/>
      <c r="G49" s="1216"/>
      <c r="H49" s="1216"/>
      <c r="I49" s="1216"/>
      <c r="J49" s="1216"/>
      <c r="K49" s="1553"/>
      <c r="L49" s="1553"/>
      <c r="M49" s="1553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</row>
    <row r="50" spans="1:25" ht="18">
      <c r="A50" s="1220" t="s">
        <v>35</v>
      </c>
      <c r="B50" s="1221" t="s">
        <v>36</v>
      </c>
      <c r="C50" s="1222" t="s">
        <v>37</v>
      </c>
      <c r="D50" s="1219"/>
      <c r="E50" s="1216"/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</row>
    <row r="51" spans="1:25">
      <c r="A51" s="1194" t="s">
        <v>161</v>
      </c>
      <c r="B51" s="1548" t="s">
        <v>39</v>
      </c>
      <c r="C51" s="1548"/>
      <c r="D51" s="1223"/>
      <c r="E51" s="1224" t="s">
        <v>40</v>
      </c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</row>
    <row r="52" spans="1:25">
      <c r="A52" s="1195" t="s">
        <v>169</v>
      </c>
      <c r="B52" s="1554" t="s">
        <v>41</v>
      </c>
      <c r="C52" s="1554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</row>
    <row r="53" spans="1:25">
      <c r="A53" s="1225" t="s">
        <v>42</v>
      </c>
      <c r="B53" s="1555" t="s">
        <v>1489</v>
      </c>
      <c r="C53" s="1555"/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</row>
    <row r="54" spans="1:25">
      <c r="A54" s="1225" t="s">
        <v>42</v>
      </c>
      <c r="B54" s="1555"/>
      <c r="C54" s="1555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</row>
    <row r="55" spans="1:25">
      <c r="A55" s="1225" t="s">
        <v>43</v>
      </c>
      <c r="B55" s="1568" t="s">
        <v>1490</v>
      </c>
      <c r="C55" s="1556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</row>
    <row r="56" spans="1:25">
      <c r="A56" s="1225" t="s">
        <v>44</v>
      </c>
      <c r="B56" s="1557"/>
      <c r="C56" s="1557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</row>
    <row r="58" spans="1:25" ht="23.25" customHeight="1">
      <c r="A58" s="1572" t="s">
        <v>1491</v>
      </c>
      <c r="B58" s="1572"/>
      <c r="C58" s="1572"/>
      <c r="D58" s="1572"/>
      <c r="E58" s="1572"/>
      <c r="F58" s="1572"/>
      <c r="G58" s="1292"/>
      <c r="H58" s="1189"/>
      <c r="I58" s="1572" t="s">
        <v>1492</v>
      </c>
      <c r="J58" s="1572"/>
      <c r="K58" s="1572"/>
      <c r="L58" s="1572"/>
      <c r="M58" s="1572"/>
      <c r="N58" s="1572"/>
      <c r="O58" s="1572"/>
      <c r="P58" s="1572"/>
      <c r="Q58" s="1572"/>
      <c r="R58" s="1614" t="s">
        <v>1493</v>
      </c>
      <c r="S58" s="1615"/>
      <c r="T58" s="1614"/>
      <c r="U58" s="1614"/>
      <c r="V58" s="1614"/>
      <c r="W58" s="1614"/>
      <c r="X58" s="1614"/>
      <c r="Y58" s="1614"/>
    </row>
    <row r="59" spans="1:25" ht="26.25">
      <c r="A59" s="1210" t="s">
        <v>3</v>
      </c>
      <c r="B59" s="1210" t="s">
        <v>4</v>
      </c>
      <c r="C59" s="1210" t="s">
        <v>5</v>
      </c>
      <c r="D59" s="1210" t="s">
        <v>6</v>
      </c>
      <c r="E59" s="1210" t="s">
        <v>7</v>
      </c>
      <c r="F59" s="1210" t="s">
        <v>8</v>
      </c>
      <c r="G59" s="1210" t="s">
        <v>9</v>
      </c>
      <c r="H59" s="1211" t="s">
        <v>10</v>
      </c>
      <c r="I59" s="1227" t="s">
        <v>11</v>
      </c>
      <c r="J59" s="1227" t="s">
        <v>12</v>
      </c>
      <c r="K59" s="1227" t="s">
        <v>13</v>
      </c>
      <c r="L59" s="1227" t="s">
        <v>14</v>
      </c>
      <c r="M59" s="1227" t="s">
        <v>15</v>
      </c>
      <c r="N59" s="1227" t="s">
        <v>16</v>
      </c>
      <c r="O59" s="1227" t="s">
        <v>17</v>
      </c>
      <c r="P59" s="1212" t="s">
        <v>18</v>
      </c>
      <c r="Q59" s="1210" t="s">
        <v>19</v>
      </c>
      <c r="R59" s="1210" t="s">
        <v>20</v>
      </c>
      <c r="S59" s="1213" t="s">
        <v>21</v>
      </c>
      <c r="T59" s="1213" t="s">
        <v>22</v>
      </c>
      <c r="U59" s="1210" t="s">
        <v>24</v>
      </c>
      <c r="V59" s="1210" t="s">
        <v>25</v>
      </c>
      <c r="W59" s="1210" t="s">
        <v>26</v>
      </c>
      <c r="X59" s="1210" t="s">
        <v>27</v>
      </c>
      <c r="Y59" s="1210" t="s">
        <v>28</v>
      </c>
    </row>
    <row r="60" spans="1:25">
      <c r="A60" s="1172" t="s">
        <v>97</v>
      </c>
      <c r="B60" s="1172" t="s">
        <v>92</v>
      </c>
      <c r="C60" s="1186" t="s">
        <v>1494</v>
      </c>
      <c r="D60" s="1172" t="s">
        <v>203</v>
      </c>
      <c r="E60" s="1173">
        <v>46231.329861111109</v>
      </c>
      <c r="F60" s="1172">
        <v>16</v>
      </c>
      <c r="G60" s="1172">
        <v>121284</v>
      </c>
      <c r="H60" s="1174" t="s">
        <v>160</v>
      </c>
      <c r="I60" s="1172"/>
      <c r="J60" s="1172"/>
      <c r="K60" s="1172"/>
      <c r="L60" s="1172"/>
      <c r="M60" s="1172"/>
      <c r="N60" s="1186">
        <v>41</v>
      </c>
      <c r="O60" s="1186">
        <v>90</v>
      </c>
      <c r="P60" s="1186">
        <v>30</v>
      </c>
      <c r="Q60" s="1175">
        <f t="shared" ref="Q60:Q65" si="4">SUM(I60:P60)</f>
        <v>161</v>
      </c>
      <c r="R60" s="229" t="s">
        <v>32</v>
      </c>
      <c r="S60" s="23" t="s">
        <v>33</v>
      </c>
      <c r="T60" s="1289" t="b">
        <v>1</v>
      </c>
      <c r="U60" s="1239" t="s">
        <v>1495</v>
      </c>
      <c r="V60" s="1181" t="s">
        <v>860</v>
      </c>
      <c r="W60" s="1181">
        <v>1021890</v>
      </c>
      <c r="X60" s="1181" t="s">
        <v>1188</v>
      </c>
      <c r="Y60" s="1181"/>
    </row>
    <row r="61" spans="1:25">
      <c r="A61" s="1172" t="s">
        <v>121</v>
      </c>
      <c r="B61" s="1172" t="s">
        <v>92</v>
      </c>
      <c r="C61" s="1186" t="s">
        <v>1496</v>
      </c>
      <c r="D61" s="1172" t="s">
        <v>203</v>
      </c>
      <c r="E61" s="1173">
        <v>46231.329861111109</v>
      </c>
      <c r="F61" s="1172">
        <v>16</v>
      </c>
      <c r="G61" s="1172">
        <v>121264</v>
      </c>
      <c r="H61" s="1174" t="s">
        <v>160</v>
      </c>
      <c r="I61" s="1172"/>
      <c r="J61" s="1172"/>
      <c r="K61" s="1172"/>
      <c r="L61" s="1172"/>
      <c r="M61" s="1172"/>
      <c r="N61" s="1186">
        <v>41</v>
      </c>
      <c r="O61" s="1186">
        <v>90</v>
      </c>
      <c r="P61" s="1186">
        <v>30</v>
      </c>
      <c r="Q61" s="1175">
        <f t="shared" si="4"/>
        <v>161</v>
      </c>
      <c r="R61" s="229" t="s">
        <v>32</v>
      </c>
      <c r="S61" s="23" t="s">
        <v>33</v>
      </c>
      <c r="T61" s="1175"/>
      <c r="U61" s="1239" t="s">
        <v>1495</v>
      </c>
      <c r="V61" s="1181" t="s">
        <v>860</v>
      </c>
      <c r="W61" s="1181">
        <v>1021891</v>
      </c>
      <c r="X61" s="1181" t="s">
        <v>1188</v>
      </c>
      <c r="Y61" s="1181"/>
    </row>
    <row r="62" spans="1:25">
      <c r="A62" s="1172" t="s">
        <v>119</v>
      </c>
      <c r="B62" s="1172" t="s">
        <v>92</v>
      </c>
      <c r="C62" s="1186" t="s">
        <v>1497</v>
      </c>
      <c r="D62" s="1172" t="s">
        <v>203</v>
      </c>
      <c r="E62" s="1173">
        <v>46231.329861111109</v>
      </c>
      <c r="F62" s="1172">
        <v>16</v>
      </c>
      <c r="G62" s="1172">
        <v>121288</v>
      </c>
      <c r="H62" s="1174" t="s">
        <v>160</v>
      </c>
      <c r="I62" s="1172"/>
      <c r="J62" s="1172"/>
      <c r="K62" s="1172"/>
      <c r="L62" s="1172"/>
      <c r="M62" s="1172"/>
      <c r="N62" s="1186">
        <v>41</v>
      </c>
      <c r="O62" s="1186">
        <v>90</v>
      </c>
      <c r="P62" s="1186">
        <v>30</v>
      </c>
      <c r="Q62" s="1175">
        <f t="shared" si="4"/>
        <v>161</v>
      </c>
      <c r="R62" s="1176" t="s">
        <v>32</v>
      </c>
      <c r="S62" s="1177" t="s">
        <v>33</v>
      </c>
      <c r="T62" s="1175"/>
      <c r="U62" s="1239" t="s">
        <v>1495</v>
      </c>
      <c r="V62" s="1181" t="s">
        <v>860</v>
      </c>
      <c r="W62" s="1181">
        <v>1021892</v>
      </c>
      <c r="X62" s="1181" t="s">
        <v>1188</v>
      </c>
      <c r="Y62" s="1181"/>
    </row>
    <row r="63" spans="1:25">
      <c r="A63" s="1172" t="s">
        <v>120</v>
      </c>
      <c r="B63" s="1172" t="s">
        <v>92</v>
      </c>
      <c r="C63" s="1186" t="s">
        <v>1498</v>
      </c>
      <c r="D63" s="1172" t="s">
        <v>203</v>
      </c>
      <c r="E63" s="1173">
        <v>46231.329861111109</v>
      </c>
      <c r="F63" s="1172">
        <v>16</v>
      </c>
      <c r="G63" s="1172">
        <v>121265</v>
      </c>
      <c r="H63" s="1174" t="s">
        <v>160</v>
      </c>
      <c r="I63" s="1172"/>
      <c r="J63" s="1172"/>
      <c r="K63" s="1172"/>
      <c r="L63" s="1172"/>
      <c r="M63" s="1172"/>
      <c r="N63" s="1172"/>
      <c r="O63" s="1186">
        <v>101</v>
      </c>
      <c r="P63" s="1186">
        <v>60</v>
      </c>
      <c r="Q63" s="1175">
        <f t="shared" si="4"/>
        <v>161</v>
      </c>
      <c r="R63" s="1176" t="s">
        <v>32</v>
      </c>
      <c r="S63" s="1177" t="s">
        <v>33</v>
      </c>
      <c r="T63" s="1175"/>
      <c r="U63" s="1239" t="s">
        <v>1495</v>
      </c>
      <c r="V63" s="1181" t="s">
        <v>860</v>
      </c>
      <c r="W63" s="1181">
        <v>1021893</v>
      </c>
      <c r="X63" s="1181" t="s">
        <v>1188</v>
      </c>
      <c r="Y63" s="1181"/>
    </row>
    <row r="64" spans="1:25" ht="38.25">
      <c r="A64" s="1172" t="s">
        <v>102</v>
      </c>
      <c r="B64" s="1172" t="s">
        <v>92</v>
      </c>
      <c r="C64" s="1186" t="s">
        <v>1499</v>
      </c>
      <c r="D64" s="1172" t="s">
        <v>203</v>
      </c>
      <c r="E64" s="1173">
        <v>46231.329861111109</v>
      </c>
      <c r="F64" s="1172">
        <v>16</v>
      </c>
      <c r="G64" s="1172">
        <v>121286</v>
      </c>
      <c r="H64" s="1174" t="s">
        <v>1480</v>
      </c>
      <c r="I64" s="1172"/>
      <c r="J64" s="1172"/>
      <c r="K64" s="1172"/>
      <c r="L64" s="1172"/>
      <c r="M64" s="1186">
        <v>60</v>
      </c>
      <c r="N64" s="1186">
        <v>11</v>
      </c>
      <c r="O64" s="1186">
        <v>90</v>
      </c>
      <c r="P64" s="1172"/>
      <c r="Q64" s="1175">
        <f t="shared" si="4"/>
        <v>161</v>
      </c>
      <c r="R64" s="1176" t="s">
        <v>32</v>
      </c>
      <c r="S64" s="1177" t="s">
        <v>33</v>
      </c>
      <c r="T64" s="1175"/>
      <c r="U64" s="1239" t="s">
        <v>1495</v>
      </c>
      <c r="V64" s="1181" t="s">
        <v>860</v>
      </c>
      <c r="W64" s="1181">
        <v>1021894</v>
      </c>
      <c r="X64" s="1181" t="s">
        <v>1188</v>
      </c>
      <c r="Y64" s="1181"/>
    </row>
    <row r="65" spans="1:25" ht="38.25">
      <c r="A65" s="1178" t="s">
        <v>102</v>
      </c>
      <c r="B65" s="1178" t="s">
        <v>92</v>
      </c>
      <c r="C65" s="1186" t="s">
        <v>1500</v>
      </c>
      <c r="D65" s="1172" t="s">
        <v>203</v>
      </c>
      <c r="E65" s="1173">
        <v>46231.329861111109</v>
      </c>
      <c r="F65" s="1172">
        <v>16</v>
      </c>
      <c r="G65" s="1178">
        <v>121287</v>
      </c>
      <c r="H65" s="1174" t="s">
        <v>1480</v>
      </c>
      <c r="I65" s="1178"/>
      <c r="J65" s="1178"/>
      <c r="K65" s="1178"/>
      <c r="L65" s="1178"/>
      <c r="M65" s="1186">
        <v>71</v>
      </c>
      <c r="N65" s="1186">
        <v>15</v>
      </c>
      <c r="O65" s="1186">
        <v>75</v>
      </c>
      <c r="P65" s="1178"/>
      <c r="Q65" s="1175">
        <f t="shared" si="4"/>
        <v>161</v>
      </c>
      <c r="R65" s="229" t="s">
        <v>32</v>
      </c>
      <c r="S65" s="23" t="s">
        <v>33</v>
      </c>
      <c r="T65" s="1175"/>
      <c r="U65" s="1239" t="s">
        <v>1495</v>
      </c>
      <c r="V65" s="1181" t="s">
        <v>860</v>
      </c>
      <c r="W65" s="1181">
        <v>1021895</v>
      </c>
      <c r="X65" s="1181" t="s">
        <v>1188</v>
      </c>
      <c r="Y65" s="1181"/>
    </row>
    <row r="66" spans="1:25">
      <c r="A66" s="1214" t="s">
        <v>19</v>
      </c>
      <c r="B66" s="1209"/>
      <c r="C66" s="1209"/>
      <c r="D66" s="1209"/>
      <c r="E66" s="1214"/>
      <c r="F66" s="1209"/>
      <c r="G66" s="1209"/>
      <c r="H66" s="1209"/>
      <c r="I66" s="1214">
        <f>SUM(I60:I64)</f>
        <v>0</v>
      </c>
      <c r="J66" s="1214">
        <f>SUM(J60:J64)</f>
        <v>0</v>
      </c>
      <c r="K66" s="1214">
        <f t="shared" ref="K66:Q66" si="5">SUM(K60:K65)</f>
        <v>0</v>
      </c>
      <c r="L66" s="1214">
        <f t="shared" si="5"/>
        <v>0</v>
      </c>
      <c r="M66" s="1214">
        <f t="shared" si="5"/>
        <v>131</v>
      </c>
      <c r="N66" s="1214">
        <f t="shared" si="5"/>
        <v>149</v>
      </c>
      <c r="O66" s="1214">
        <f t="shared" si="5"/>
        <v>536</v>
      </c>
      <c r="P66" s="1214">
        <f t="shared" si="5"/>
        <v>150</v>
      </c>
      <c r="Q66" s="1214">
        <f t="shared" si="5"/>
        <v>966</v>
      </c>
      <c r="R66" s="1215"/>
      <c r="S66" s="1215"/>
      <c r="T66" s="1215"/>
      <c r="U66" s="1215"/>
      <c r="V66" s="1215"/>
      <c r="W66" s="1215"/>
      <c r="X66" s="1215"/>
      <c r="Y66" s="1215"/>
    </row>
    <row r="67" spans="1:25">
      <c r="A67" s="1216"/>
      <c r="B67" s="1216"/>
      <c r="C67" s="1216"/>
      <c r="D67" s="1216"/>
      <c r="E67" s="1216"/>
      <c r="F67" s="1217"/>
      <c r="G67" s="1217"/>
      <c r="H67" s="1216"/>
      <c r="I67" s="1216"/>
      <c r="J67" s="1216"/>
      <c r="K67" s="1216"/>
      <c r="L67" s="1216"/>
      <c r="M67" s="1216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</row>
    <row r="68" spans="1:25">
      <c r="A68" s="1218" t="s">
        <v>34</v>
      </c>
      <c r="B68" s="1552"/>
      <c r="C68" s="1552"/>
      <c r="D68" s="1552"/>
      <c r="E68" s="1216"/>
      <c r="F68" s="1216"/>
      <c r="G68" s="1216"/>
      <c r="H68" s="1216"/>
      <c r="I68" s="1216"/>
      <c r="J68" s="1216"/>
      <c r="K68" s="1553"/>
      <c r="L68" s="1553"/>
      <c r="M68" s="1553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</row>
    <row r="69" spans="1:25" ht="18">
      <c r="A69" s="1220" t="s">
        <v>35</v>
      </c>
      <c r="B69" s="1221" t="s">
        <v>36</v>
      </c>
      <c r="C69" s="1222" t="s">
        <v>37</v>
      </c>
      <c r="D69" s="1219"/>
      <c r="E69" s="1216"/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</row>
    <row r="70" spans="1:25">
      <c r="A70" s="1194" t="s">
        <v>1495</v>
      </c>
      <c r="B70" s="1548" t="s">
        <v>1501</v>
      </c>
      <c r="C70" s="1548"/>
      <c r="D70" s="1223"/>
      <c r="E70" s="1224" t="s">
        <v>40</v>
      </c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</row>
    <row r="71" spans="1:25">
      <c r="A71" s="1195"/>
      <c r="B71" s="1554"/>
      <c r="C71" s="1554"/>
      <c r="D71" s="1216"/>
      <c r="E71" s="1216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</row>
    <row r="72" spans="1:25">
      <c r="A72" s="1225" t="s">
        <v>42</v>
      </c>
      <c r="B72" s="1555" t="s">
        <v>1502</v>
      </c>
      <c r="C72" s="1555"/>
      <c r="D72" s="1216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</row>
    <row r="73" spans="1:25">
      <c r="A73" s="1225" t="s">
        <v>42</v>
      </c>
      <c r="B73" s="1555"/>
      <c r="C73" s="1555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</row>
    <row r="74" spans="1:25">
      <c r="A74" s="1225" t="s">
        <v>43</v>
      </c>
      <c r="B74" s="1556"/>
      <c r="C74" s="1556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</row>
    <row r="75" spans="1:25">
      <c r="A75" s="1225" t="s">
        <v>44</v>
      </c>
      <c r="B75" s="1557"/>
      <c r="C75" s="1557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</row>
    <row r="77" spans="1:25" ht="23.25" customHeight="1">
      <c r="A77" s="1572" t="s">
        <v>1503</v>
      </c>
      <c r="B77" s="1572"/>
      <c r="C77" s="1572"/>
      <c r="D77" s="1572"/>
      <c r="E77" s="1572"/>
      <c r="F77" s="1572"/>
      <c r="G77" s="1292"/>
      <c r="H77" s="1189"/>
      <c r="I77" s="1572" t="s">
        <v>1182</v>
      </c>
      <c r="J77" s="1572"/>
      <c r="K77" s="1572"/>
      <c r="L77" s="1572"/>
      <c r="M77" s="1572"/>
      <c r="N77" s="1572"/>
      <c r="O77" s="1572"/>
      <c r="P77" s="1572"/>
      <c r="Q77" s="1572"/>
      <c r="R77" s="1614" t="s">
        <v>1504</v>
      </c>
      <c r="S77" s="1615"/>
      <c r="T77" s="1614"/>
      <c r="U77" s="1614"/>
      <c r="V77" s="1614"/>
      <c r="W77" s="1614"/>
      <c r="X77" s="1614"/>
      <c r="Y77" s="1614"/>
    </row>
    <row r="78" spans="1:25" ht="26.25">
      <c r="A78" s="1210" t="s">
        <v>3</v>
      </c>
      <c r="B78" s="1210" t="s">
        <v>4</v>
      </c>
      <c r="C78" s="1210" t="s">
        <v>5</v>
      </c>
      <c r="D78" s="1210" t="s">
        <v>6</v>
      </c>
      <c r="E78" s="1210" t="s">
        <v>7</v>
      </c>
      <c r="F78" s="1210" t="s">
        <v>8</v>
      </c>
      <c r="G78" s="1210" t="s">
        <v>9</v>
      </c>
      <c r="H78" s="1211" t="s">
        <v>10</v>
      </c>
      <c r="I78" s="1227" t="s">
        <v>11</v>
      </c>
      <c r="J78" s="1227" t="s">
        <v>12</v>
      </c>
      <c r="K78" s="1227" t="s">
        <v>13</v>
      </c>
      <c r="L78" s="1227" t="s">
        <v>14</v>
      </c>
      <c r="M78" s="1227" t="s">
        <v>15</v>
      </c>
      <c r="N78" s="1227" t="s">
        <v>16</v>
      </c>
      <c r="O78" s="1227" t="s">
        <v>17</v>
      </c>
      <c r="P78" s="1212" t="s">
        <v>18</v>
      </c>
      <c r="Q78" s="1210" t="s">
        <v>19</v>
      </c>
      <c r="R78" s="1210" t="s">
        <v>20</v>
      </c>
      <c r="S78" s="1213" t="s">
        <v>21</v>
      </c>
      <c r="T78" s="1213" t="s">
        <v>22</v>
      </c>
      <c r="U78" s="1210" t="s">
        <v>24</v>
      </c>
      <c r="V78" s="1210" t="s">
        <v>25</v>
      </c>
      <c r="W78" s="1210" t="s">
        <v>26</v>
      </c>
      <c r="X78" s="1210" t="s">
        <v>27</v>
      </c>
      <c r="Y78" s="1210" t="s">
        <v>28</v>
      </c>
    </row>
    <row r="79" spans="1:25">
      <c r="A79" s="1172" t="s">
        <v>137</v>
      </c>
      <c r="B79" s="1172" t="s">
        <v>80</v>
      </c>
      <c r="C79" s="1186" t="s">
        <v>1505</v>
      </c>
      <c r="D79" s="1172" t="s">
        <v>758</v>
      </c>
      <c r="E79" s="1173">
        <v>46231.447916666664</v>
      </c>
      <c r="F79" s="1172">
        <v>13.8</v>
      </c>
      <c r="G79" s="1172">
        <v>121266</v>
      </c>
      <c r="H79" s="1174" t="s">
        <v>1348</v>
      </c>
      <c r="I79" s="1172"/>
      <c r="J79" s="1172"/>
      <c r="K79" s="1172"/>
      <c r="L79" s="1172"/>
      <c r="M79" s="1172"/>
      <c r="N79" s="1172"/>
      <c r="O79" s="35">
        <v>72</v>
      </c>
      <c r="P79" s="35">
        <v>89</v>
      </c>
      <c r="Q79" s="1175">
        <f t="shared" ref="Q79:Q84" si="6">SUM(I79:P79)</f>
        <v>161</v>
      </c>
      <c r="R79" s="229" t="s">
        <v>32</v>
      </c>
      <c r="S79" s="23" t="s">
        <v>33</v>
      </c>
      <c r="T79" s="1175"/>
      <c r="U79" s="1239" t="s">
        <v>1506</v>
      </c>
      <c r="V79" s="1181"/>
      <c r="W79" s="1181">
        <v>1021902</v>
      </c>
      <c r="X79" s="1181" t="s">
        <v>1188</v>
      </c>
      <c r="Y79" s="1181"/>
    </row>
    <row r="80" spans="1:25">
      <c r="A80" s="1172" t="s">
        <v>190</v>
      </c>
      <c r="B80" s="1172" t="s">
        <v>80</v>
      </c>
      <c r="C80" s="1186" t="s">
        <v>1507</v>
      </c>
      <c r="D80" s="1172" t="s">
        <v>758</v>
      </c>
      <c r="E80" s="1173">
        <v>46231.447916666664</v>
      </c>
      <c r="F80" s="1172">
        <v>13.8</v>
      </c>
      <c r="G80" s="1172">
        <v>121267</v>
      </c>
      <c r="H80" s="1174" t="s">
        <v>1348</v>
      </c>
      <c r="I80" s="1172"/>
      <c r="J80" s="1172"/>
      <c r="K80" s="1172"/>
      <c r="L80" s="1172"/>
      <c r="M80" s="1172"/>
      <c r="N80" s="1172"/>
      <c r="O80" s="35">
        <v>71</v>
      </c>
      <c r="P80" s="35">
        <v>90</v>
      </c>
      <c r="Q80" s="1175">
        <f t="shared" si="6"/>
        <v>161</v>
      </c>
      <c r="R80" s="229" t="s">
        <v>32</v>
      </c>
      <c r="S80" s="23" t="s">
        <v>33</v>
      </c>
      <c r="T80" s="1175"/>
      <c r="U80" s="1239" t="s">
        <v>1506</v>
      </c>
      <c r="V80" s="1181"/>
      <c r="W80" s="1181">
        <v>1021903</v>
      </c>
      <c r="X80" s="1181" t="s">
        <v>1188</v>
      </c>
      <c r="Y80" s="1181"/>
    </row>
    <row r="81" spans="1:25">
      <c r="A81" s="1172" t="s">
        <v>190</v>
      </c>
      <c r="B81" s="1172" t="s">
        <v>80</v>
      </c>
      <c r="C81" s="1186" t="s">
        <v>1508</v>
      </c>
      <c r="D81" s="1172" t="s">
        <v>758</v>
      </c>
      <c r="E81" s="1173">
        <v>46231.447916666664</v>
      </c>
      <c r="F81" s="1172">
        <v>13.8</v>
      </c>
      <c r="G81" s="1172">
        <v>121268</v>
      </c>
      <c r="H81" s="1174" t="s">
        <v>1348</v>
      </c>
      <c r="I81" s="1172"/>
      <c r="J81" s="1172"/>
      <c r="K81" s="1172"/>
      <c r="L81" s="1172"/>
      <c r="M81" s="1172"/>
      <c r="N81" s="1172"/>
      <c r="O81" s="35">
        <v>71</v>
      </c>
      <c r="P81" s="35">
        <v>90</v>
      </c>
      <c r="Q81" s="1175">
        <f t="shared" si="6"/>
        <v>161</v>
      </c>
      <c r="R81" s="1176" t="s">
        <v>32</v>
      </c>
      <c r="S81" s="1177" t="s">
        <v>33</v>
      </c>
      <c r="T81" s="1175"/>
      <c r="U81" s="1239" t="s">
        <v>1506</v>
      </c>
      <c r="V81" s="1181"/>
      <c r="W81" s="1181">
        <v>1021904</v>
      </c>
      <c r="X81" s="1181" t="s">
        <v>1188</v>
      </c>
      <c r="Y81" s="1181"/>
    </row>
    <row r="82" spans="1:25">
      <c r="A82" s="1172" t="s">
        <v>190</v>
      </c>
      <c r="B82" s="1172" t="s">
        <v>80</v>
      </c>
      <c r="C82" s="1186" t="s">
        <v>1509</v>
      </c>
      <c r="D82" s="1172" t="s">
        <v>758</v>
      </c>
      <c r="E82" s="1173">
        <v>46231.447916666664</v>
      </c>
      <c r="F82" s="1172">
        <v>13.8</v>
      </c>
      <c r="G82" s="1172">
        <v>121269</v>
      </c>
      <c r="H82" s="1174" t="s">
        <v>1348</v>
      </c>
      <c r="I82" s="1172"/>
      <c r="J82" s="1172"/>
      <c r="K82" s="1172"/>
      <c r="L82" s="1172"/>
      <c r="M82" s="1172"/>
      <c r="N82" s="1172"/>
      <c r="O82" s="35">
        <v>72</v>
      </c>
      <c r="P82" s="35">
        <v>89</v>
      </c>
      <c r="Q82" s="1175">
        <f t="shared" si="6"/>
        <v>161</v>
      </c>
      <c r="R82" s="1176" t="s">
        <v>32</v>
      </c>
      <c r="S82" s="1177" t="s">
        <v>33</v>
      </c>
      <c r="T82" s="1175"/>
      <c r="U82" s="1239" t="s">
        <v>1506</v>
      </c>
      <c r="V82" s="1181"/>
      <c r="W82" s="1181">
        <v>1021905</v>
      </c>
      <c r="X82" s="1181" t="s">
        <v>1188</v>
      </c>
      <c r="Y82" s="1181"/>
    </row>
    <row r="83" spans="1:25">
      <c r="A83" s="1172" t="s">
        <v>918</v>
      </c>
      <c r="B83" s="1172" t="s">
        <v>80</v>
      </c>
      <c r="C83" s="1186" t="s">
        <v>1510</v>
      </c>
      <c r="D83" s="1172" t="s">
        <v>758</v>
      </c>
      <c r="E83" s="1173">
        <v>46231.447916666664</v>
      </c>
      <c r="F83" s="1172">
        <v>13.8</v>
      </c>
      <c r="G83" s="1172">
        <v>121270</v>
      </c>
      <c r="H83" s="1174" t="s">
        <v>1348</v>
      </c>
      <c r="I83" s="1172"/>
      <c r="J83" s="1172"/>
      <c r="K83" s="1172"/>
      <c r="L83" s="1172"/>
      <c r="M83" s="1172"/>
      <c r="N83" s="1172"/>
      <c r="O83" s="35">
        <v>60</v>
      </c>
      <c r="P83" s="35">
        <v>101</v>
      </c>
      <c r="Q83" s="1175">
        <f t="shared" si="6"/>
        <v>161</v>
      </c>
      <c r="R83" s="1176" t="s">
        <v>32</v>
      </c>
      <c r="S83" s="1177" t="s">
        <v>33</v>
      </c>
      <c r="T83" s="1175"/>
      <c r="U83" s="1239" t="s">
        <v>1506</v>
      </c>
      <c r="V83" s="1181"/>
      <c r="W83" s="1181">
        <v>1021906</v>
      </c>
      <c r="X83" s="1181" t="s">
        <v>1188</v>
      </c>
      <c r="Y83" s="1181"/>
    </row>
    <row r="84" spans="1:25">
      <c r="A84" s="1178" t="s">
        <v>157</v>
      </c>
      <c r="B84" s="1178" t="s">
        <v>80</v>
      </c>
      <c r="C84" s="1186" t="s">
        <v>1511</v>
      </c>
      <c r="D84" s="1172" t="s">
        <v>758</v>
      </c>
      <c r="E84" s="1173">
        <v>46231.447916666664</v>
      </c>
      <c r="F84" s="1172">
        <v>13.8</v>
      </c>
      <c r="G84" s="1178">
        <v>121271</v>
      </c>
      <c r="H84" s="1174" t="s">
        <v>1348</v>
      </c>
      <c r="I84" s="1178"/>
      <c r="J84" s="1178"/>
      <c r="K84" s="1178"/>
      <c r="L84" s="1178"/>
      <c r="M84" s="1178"/>
      <c r="N84" s="1178"/>
      <c r="O84" s="15"/>
      <c r="P84" s="35">
        <v>161</v>
      </c>
      <c r="Q84" s="1175">
        <f t="shared" si="6"/>
        <v>161</v>
      </c>
      <c r="R84" s="229" t="s">
        <v>32</v>
      </c>
      <c r="S84" s="23" t="s">
        <v>33</v>
      </c>
      <c r="T84" s="1175"/>
      <c r="U84" s="1239" t="s">
        <v>1506</v>
      </c>
      <c r="V84" s="1181"/>
      <c r="W84" s="1181">
        <v>1021907</v>
      </c>
      <c r="X84" s="1181" t="s">
        <v>1188</v>
      </c>
      <c r="Y84" s="1181"/>
    </row>
    <row r="85" spans="1:25">
      <c r="A85" s="1214" t="s">
        <v>19</v>
      </c>
      <c r="B85" s="1209"/>
      <c r="C85" s="1209"/>
      <c r="D85" s="1209"/>
      <c r="E85" s="1214"/>
      <c r="F85" s="1209"/>
      <c r="G85" s="1209"/>
      <c r="H85" s="1209"/>
      <c r="I85" s="1214">
        <f t="shared" ref="I85:Q85" si="7">SUM(I79:I84)</f>
        <v>0</v>
      </c>
      <c r="J85" s="1214">
        <f t="shared" si="7"/>
        <v>0</v>
      </c>
      <c r="K85" s="1214">
        <f t="shared" si="7"/>
        <v>0</v>
      </c>
      <c r="L85" s="1214">
        <f t="shared" si="7"/>
        <v>0</v>
      </c>
      <c r="M85" s="1214">
        <f t="shared" si="7"/>
        <v>0</v>
      </c>
      <c r="N85" s="1214">
        <f t="shared" si="7"/>
        <v>0</v>
      </c>
      <c r="O85" s="1214">
        <f t="shared" si="7"/>
        <v>346</v>
      </c>
      <c r="P85" s="1214">
        <f t="shared" si="7"/>
        <v>620</v>
      </c>
      <c r="Q85" s="1214">
        <f t="shared" si="7"/>
        <v>966</v>
      </c>
      <c r="R85" s="1215"/>
      <c r="S85" s="1215"/>
      <c r="T85" s="1215"/>
      <c r="U85" s="1215"/>
      <c r="V85" s="1215"/>
      <c r="W85" s="1215"/>
      <c r="X85" s="1215"/>
      <c r="Y85" s="1215"/>
    </row>
    <row r="86" spans="1:25">
      <c r="A86" s="1216"/>
      <c r="B86" s="1216"/>
      <c r="C86" s="1216"/>
      <c r="D86" s="1216"/>
      <c r="E86" s="1216"/>
      <c r="F86" s="1217"/>
      <c r="G86" s="1217"/>
      <c r="H86" s="1216"/>
      <c r="I86" s="1216"/>
      <c r="J86" s="1216"/>
      <c r="K86" s="1216"/>
      <c r="L86" s="1216"/>
      <c r="M86" s="1216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</row>
    <row r="87" spans="1:25">
      <c r="A87" s="1218" t="s">
        <v>34</v>
      </c>
      <c r="B87" s="1552"/>
      <c r="C87" s="1552"/>
      <c r="D87" s="1552"/>
      <c r="E87" s="1216"/>
      <c r="F87" s="1216"/>
      <c r="G87" s="1216"/>
      <c r="H87" s="1216"/>
      <c r="I87" s="1216"/>
      <c r="J87" s="1216"/>
      <c r="K87" s="1553"/>
      <c r="L87" s="1553"/>
      <c r="M87" s="1553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</row>
    <row r="88" spans="1:25" ht="18">
      <c r="A88" s="1220" t="s">
        <v>35</v>
      </c>
      <c r="B88" s="1221" t="s">
        <v>36</v>
      </c>
      <c r="C88" s="1222" t="s">
        <v>37</v>
      </c>
      <c r="D88" s="1219"/>
      <c r="E88" s="1216"/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</row>
    <row r="89" spans="1:25">
      <c r="A89" s="1194" t="s">
        <v>1187</v>
      </c>
      <c r="B89" s="1548" t="s">
        <v>1501</v>
      </c>
      <c r="C89" s="1548"/>
      <c r="D89" s="1223"/>
      <c r="E89" s="1224" t="s">
        <v>40</v>
      </c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</row>
    <row r="90" spans="1:25">
      <c r="A90" s="1195"/>
      <c r="B90" s="1554"/>
      <c r="C90" s="1554"/>
      <c r="D90" s="1216"/>
      <c r="E90" s="1216"/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</row>
    <row r="91" spans="1:25">
      <c r="A91" s="1225" t="s">
        <v>42</v>
      </c>
      <c r="B91" s="1555" t="s">
        <v>1512</v>
      </c>
      <c r="C91" s="1555"/>
      <c r="D91" s="1216"/>
      <c r="E91" s="1216"/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</row>
    <row r="92" spans="1:25">
      <c r="A92" s="1225" t="s">
        <v>42</v>
      </c>
      <c r="B92" s="1555"/>
      <c r="C92" s="1555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</row>
    <row r="93" spans="1:25">
      <c r="A93" s="1225" t="s">
        <v>43</v>
      </c>
      <c r="B93" s="1556"/>
      <c r="C93" s="1556"/>
      <c r="D93" s="1216"/>
      <c r="E93" s="1216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</row>
    <row r="94" spans="1:25">
      <c r="A94" s="1225" t="s">
        <v>44</v>
      </c>
      <c r="B94" s="1557"/>
      <c r="C94" s="1557"/>
      <c r="D94" s="1216"/>
      <c r="E94" s="1216"/>
      <c r="F94" s="1216"/>
      <c r="G94" s="1216"/>
      <c r="H94" s="1216"/>
      <c r="I94" s="1216"/>
      <c r="J94" s="1216"/>
      <c r="K94" s="1216"/>
      <c r="L94" s="1216"/>
      <c r="M94" s="1216"/>
      <c r="N94" s="1216"/>
      <c r="O94" s="1216"/>
      <c r="P94" s="1216"/>
      <c r="Q94" s="1216"/>
      <c r="R94" s="1216"/>
      <c r="S94" s="1216"/>
      <c r="T94" s="1216"/>
      <c r="U94" s="1216"/>
      <c r="V94" s="1216"/>
      <c r="W94" s="1216"/>
      <c r="X94" s="1216"/>
    </row>
    <row r="96" spans="1:25" ht="23.25" customHeight="1">
      <c r="A96" s="1630" t="s">
        <v>1513</v>
      </c>
      <c r="B96" s="1630"/>
      <c r="C96" s="1630"/>
      <c r="D96" s="1630"/>
      <c r="E96" s="1630"/>
      <c r="F96" s="1630"/>
      <c r="G96" s="1290"/>
      <c r="H96" s="1291"/>
      <c r="I96" s="1630" t="s">
        <v>1126</v>
      </c>
      <c r="J96" s="1630"/>
      <c r="K96" s="1630"/>
      <c r="L96" s="1630"/>
      <c r="M96" s="1630"/>
      <c r="N96" s="1630"/>
      <c r="O96" s="1630"/>
      <c r="P96" s="1630"/>
      <c r="Q96" s="1630"/>
      <c r="R96" s="1631" t="s">
        <v>1514</v>
      </c>
      <c r="S96" s="1632"/>
      <c r="T96" s="1631"/>
      <c r="U96" s="1631"/>
      <c r="V96" s="1631"/>
      <c r="W96" s="1631"/>
      <c r="X96" s="1631"/>
      <c r="Y96" s="1631"/>
    </row>
    <row r="97" spans="1:25" ht="26.25">
      <c r="A97" s="1210" t="s">
        <v>3</v>
      </c>
      <c r="B97" s="1210" t="s">
        <v>4</v>
      </c>
      <c r="C97" s="1210" t="s">
        <v>5</v>
      </c>
      <c r="D97" s="1210" t="s">
        <v>6</v>
      </c>
      <c r="E97" s="1210" t="s">
        <v>7</v>
      </c>
      <c r="F97" s="1210" t="s">
        <v>8</v>
      </c>
      <c r="G97" s="1210" t="s">
        <v>9</v>
      </c>
      <c r="H97" s="1211" t="s">
        <v>10</v>
      </c>
      <c r="I97" s="1227" t="s">
        <v>11</v>
      </c>
      <c r="J97" s="1227" t="s">
        <v>12</v>
      </c>
      <c r="K97" s="1227" t="s">
        <v>13</v>
      </c>
      <c r="L97" s="1227" t="s">
        <v>14</v>
      </c>
      <c r="M97" s="1227" t="s">
        <v>15</v>
      </c>
      <c r="N97" s="1227" t="s">
        <v>16</v>
      </c>
      <c r="O97" s="1227" t="s">
        <v>17</v>
      </c>
      <c r="P97" s="1212" t="s">
        <v>18</v>
      </c>
      <c r="Q97" s="1210" t="s">
        <v>19</v>
      </c>
      <c r="R97" s="1210" t="s">
        <v>20</v>
      </c>
      <c r="S97" s="1213" t="s">
        <v>21</v>
      </c>
      <c r="T97" s="1213" t="s">
        <v>22</v>
      </c>
      <c r="U97" s="1210" t="s">
        <v>24</v>
      </c>
      <c r="V97" s="1210" t="s">
        <v>25</v>
      </c>
      <c r="W97" s="1210" t="s">
        <v>26</v>
      </c>
      <c r="X97" s="1210" t="s">
        <v>27</v>
      </c>
      <c r="Y97" s="1210" t="s">
        <v>28</v>
      </c>
    </row>
    <row r="98" spans="1:25">
      <c r="A98" s="1172" t="s">
        <v>648</v>
      </c>
      <c r="B98" s="1172" t="s">
        <v>78</v>
      </c>
      <c r="C98" s="1186" t="s">
        <v>1515</v>
      </c>
      <c r="D98" s="1172" t="s">
        <v>337</v>
      </c>
      <c r="E98" s="1173">
        <v>46231.458333333336</v>
      </c>
      <c r="F98" s="1172">
        <v>11.8</v>
      </c>
      <c r="G98" s="1172">
        <v>121272</v>
      </c>
      <c r="H98" s="1174" t="s">
        <v>160</v>
      </c>
      <c r="I98" s="1172"/>
      <c r="J98" s="1172"/>
      <c r="K98" s="1172"/>
      <c r="L98" s="1172"/>
      <c r="M98" s="224"/>
      <c r="N98" s="35">
        <v>161</v>
      </c>
      <c r="O98" s="224"/>
      <c r="P98" s="224"/>
      <c r="Q98" s="1175">
        <f t="shared" ref="Q98:Q103" si="8">SUM(I98:P98)</f>
        <v>161</v>
      </c>
      <c r="R98" s="1176" t="s">
        <v>32</v>
      </c>
      <c r="S98" s="1177" t="s">
        <v>33</v>
      </c>
      <c r="T98" s="1175"/>
      <c r="U98" s="1189" t="s">
        <v>1516</v>
      </c>
      <c r="V98" s="1181" t="s">
        <v>860</v>
      </c>
      <c r="W98" s="1181">
        <v>1021908</v>
      </c>
      <c r="X98" s="1181" t="s">
        <v>1517</v>
      </c>
      <c r="Y98" s="1181"/>
    </row>
    <row r="99" spans="1:25">
      <c r="A99" s="1172" t="s">
        <v>403</v>
      </c>
      <c r="B99" s="1172" t="s">
        <v>404</v>
      </c>
      <c r="C99" s="1186" t="s">
        <v>1518</v>
      </c>
      <c r="D99" s="1172" t="s">
        <v>1519</v>
      </c>
      <c r="E99" s="1173">
        <v>46232.486111111109</v>
      </c>
      <c r="F99" s="1172">
        <v>15.3</v>
      </c>
      <c r="G99" s="1172">
        <v>121317</v>
      </c>
      <c r="H99" s="1174"/>
      <c r="I99" s="1172"/>
      <c r="J99" s="1172"/>
      <c r="K99" s="1172"/>
      <c r="L99" s="1172"/>
      <c r="M99" s="224"/>
      <c r="N99" s="224"/>
      <c r="O99" s="35">
        <v>161</v>
      </c>
      <c r="P99" s="224"/>
      <c r="Q99" s="1175">
        <f t="shared" si="8"/>
        <v>161</v>
      </c>
      <c r="R99" s="1176" t="s">
        <v>32</v>
      </c>
      <c r="S99" s="1177" t="s">
        <v>33</v>
      </c>
      <c r="T99" s="1175"/>
      <c r="U99" s="1189" t="s">
        <v>1516</v>
      </c>
      <c r="V99" s="1181" t="s">
        <v>660</v>
      </c>
      <c r="W99" s="1181">
        <v>1021909</v>
      </c>
      <c r="X99" s="1181" t="s">
        <v>1520</v>
      </c>
      <c r="Y99" s="1181"/>
    </row>
    <row r="100" spans="1:25">
      <c r="A100" s="1172" t="s">
        <v>403</v>
      </c>
      <c r="B100" s="1172" t="s">
        <v>404</v>
      </c>
      <c r="C100" s="1186" t="s">
        <v>1521</v>
      </c>
      <c r="D100" s="1172" t="s">
        <v>1519</v>
      </c>
      <c r="E100" s="1173">
        <v>46232.486111111109</v>
      </c>
      <c r="F100" s="1172">
        <v>15.3</v>
      </c>
      <c r="G100" s="1172">
        <v>121322</v>
      </c>
      <c r="H100" s="1174"/>
      <c r="I100" s="1172"/>
      <c r="J100" s="1172"/>
      <c r="K100" s="1172"/>
      <c r="L100" s="1172"/>
      <c r="M100" s="224"/>
      <c r="N100" s="224"/>
      <c r="O100" s="35">
        <v>161</v>
      </c>
      <c r="P100" s="224"/>
      <c r="Q100" s="1175">
        <f t="shared" si="8"/>
        <v>161</v>
      </c>
      <c r="R100" s="1176" t="s">
        <v>32</v>
      </c>
      <c r="S100" s="1177" t="s">
        <v>33</v>
      </c>
      <c r="T100" s="1175"/>
      <c r="U100" s="1189" t="s">
        <v>1516</v>
      </c>
      <c r="V100" s="1181" t="s">
        <v>660</v>
      </c>
      <c r="W100" s="1181">
        <v>1021910</v>
      </c>
      <c r="X100" s="1181" t="s">
        <v>1520</v>
      </c>
      <c r="Y100" s="1181"/>
    </row>
    <row r="101" spans="1:25">
      <c r="A101" s="1172" t="s">
        <v>173</v>
      </c>
      <c r="B101" s="1172" t="s">
        <v>1015</v>
      </c>
      <c r="C101" s="1172"/>
      <c r="D101" s="1172"/>
      <c r="E101" s="1173" t="s">
        <v>1522</v>
      </c>
      <c r="F101" s="1172"/>
      <c r="G101" s="1172">
        <v>121306</v>
      </c>
      <c r="H101" s="1174"/>
      <c r="I101" s="1172"/>
      <c r="J101" s="1172"/>
      <c r="K101" s="1172"/>
      <c r="L101" s="1172"/>
      <c r="M101" s="35">
        <v>161</v>
      </c>
      <c r="N101" s="224"/>
      <c r="O101" s="224"/>
      <c r="P101" s="224"/>
      <c r="Q101" s="1175">
        <f t="shared" si="8"/>
        <v>161</v>
      </c>
      <c r="R101" s="1176" t="s">
        <v>32</v>
      </c>
      <c r="S101" s="1177" t="s">
        <v>33</v>
      </c>
      <c r="T101" s="1175"/>
      <c r="U101" s="1190" t="s">
        <v>523</v>
      </c>
      <c r="V101" s="1181"/>
      <c r="W101" s="1181"/>
      <c r="X101" s="1181"/>
      <c r="Y101" s="1181"/>
    </row>
    <row r="102" spans="1:25">
      <c r="A102" s="1172" t="s">
        <v>173</v>
      </c>
      <c r="B102" s="1172" t="s">
        <v>1015</v>
      </c>
      <c r="C102" s="1172"/>
      <c r="D102" s="1172"/>
      <c r="E102" s="1173" t="s">
        <v>1522</v>
      </c>
      <c r="F102" s="1172"/>
      <c r="G102" s="1172">
        <v>121306</v>
      </c>
      <c r="H102" s="1174"/>
      <c r="I102" s="1172"/>
      <c r="J102" s="1172"/>
      <c r="K102" s="1172"/>
      <c r="L102" s="1172"/>
      <c r="M102" s="35">
        <v>161</v>
      </c>
      <c r="N102" s="224"/>
      <c r="O102" s="224"/>
      <c r="P102" s="224"/>
      <c r="Q102" s="1175">
        <f t="shared" si="8"/>
        <v>161</v>
      </c>
      <c r="R102" s="1176" t="s">
        <v>32</v>
      </c>
      <c r="S102" s="1177" t="s">
        <v>33</v>
      </c>
      <c r="T102" s="1175"/>
      <c r="U102" s="1190" t="s">
        <v>523</v>
      </c>
      <c r="V102" s="1181"/>
      <c r="W102" s="1181"/>
      <c r="X102" s="1181"/>
      <c r="Y102" s="1181"/>
    </row>
    <row r="103" spans="1:25">
      <c r="A103" s="1172" t="s">
        <v>814</v>
      </c>
      <c r="B103" s="1172" t="s">
        <v>92</v>
      </c>
      <c r="C103" s="1186" t="s">
        <v>1523</v>
      </c>
      <c r="D103" s="1172" t="s">
        <v>620</v>
      </c>
      <c r="E103" s="1173">
        <v>46231.958333333336</v>
      </c>
      <c r="F103" s="1172">
        <v>11.9</v>
      </c>
      <c r="G103" s="1172">
        <v>121273</v>
      </c>
      <c r="H103" s="1174" t="s">
        <v>1524</v>
      </c>
      <c r="I103" s="1172"/>
      <c r="J103" s="1172"/>
      <c r="K103" s="1172"/>
      <c r="L103" s="1172"/>
      <c r="M103" s="224"/>
      <c r="N103" s="35">
        <v>161</v>
      </c>
      <c r="O103" s="224">
        <v>0</v>
      </c>
      <c r="P103" s="224">
        <v>0</v>
      </c>
      <c r="Q103" s="1175">
        <f t="shared" si="8"/>
        <v>161</v>
      </c>
      <c r="R103" s="229" t="s">
        <v>32</v>
      </c>
      <c r="S103" s="23" t="s">
        <v>33</v>
      </c>
      <c r="T103" s="1175"/>
      <c r="U103" s="1190" t="s">
        <v>523</v>
      </c>
      <c r="V103" s="1181" t="s">
        <v>860</v>
      </c>
      <c r="W103" s="1181">
        <v>1021911</v>
      </c>
      <c r="X103" s="1181" t="s">
        <v>1468</v>
      </c>
      <c r="Y103" s="1181"/>
    </row>
    <row r="104" spans="1:25">
      <c r="A104" s="1214" t="s">
        <v>19</v>
      </c>
      <c r="B104" s="1209"/>
      <c r="C104" s="1209"/>
      <c r="D104" s="1209"/>
      <c r="E104" s="1214"/>
      <c r="F104" s="1209"/>
      <c r="G104" s="1209"/>
      <c r="H104" s="1209"/>
      <c r="I104" s="1214">
        <f ca="1">SUM(I27:I102)</f>
        <v>0</v>
      </c>
      <c r="J104" s="1214">
        <f ca="1">SUM(J27:J102)</f>
        <v>0</v>
      </c>
      <c r="K104" s="1214">
        <f ca="1">SUM(K27:K102)</f>
        <v>0</v>
      </c>
      <c r="L104" s="1214">
        <f ca="1">SUM(L27:L102)</f>
        <v>0</v>
      </c>
      <c r="M104" s="1214">
        <f>SUM(M98:M103)</f>
        <v>322</v>
      </c>
      <c r="N104" s="1214">
        <f>SUM(N98:N103)</f>
        <v>322</v>
      </c>
      <c r="O104" s="1214">
        <f>SUM(O98:O103)</f>
        <v>322</v>
      </c>
      <c r="P104" s="1214">
        <f>SUM(P98:P103)</f>
        <v>0</v>
      </c>
      <c r="Q104" s="1214">
        <f>SUM(Q98:Q103)</f>
        <v>966</v>
      </c>
      <c r="R104" s="1215"/>
      <c r="S104" s="1215"/>
      <c r="T104" s="1215"/>
      <c r="U104" s="1215"/>
      <c r="V104" s="1215"/>
      <c r="W104" s="1215"/>
      <c r="X104" s="1215"/>
      <c r="Y104" s="1215"/>
    </row>
    <row r="105" spans="1:25">
      <c r="A105" s="1216"/>
      <c r="B105" s="1216"/>
      <c r="C105" s="1216"/>
      <c r="D105" s="1216"/>
      <c r="E105" s="1226"/>
      <c r="F105" s="1217"/>
      <c r="G105" s="1217"/>
      <c r="H105" s="1216"/>
      <c r="I105" s="1216"/>
      <c r="J105" s="1216"/>
      <c r="K105" s="1216"/>
      <c r="L105" s="1216"/>
      <c r="M105" s="1216"/>
      <c r="N105" s="1216"/>
      <c r="O105" s="1216"/>
      <c r="P105" s="1216"/>
      <c r="Q105" s="1216"/>
      <c r="R105" s="1216"/>
      <c r="S105" s="1216"/>
      <c r="T105" s="1216"/>
      <c r="U105" s="1216"/>
      <c r="V105" s="1216"/>
      <c r="W105" s="1216"/>
      <c r="X105" s="1216"/>
    </row>
    <row r="106" spans="1:25">
      <c r="A106" s="1218" t="s">
        <v>34</v>
      </c>
      <c r="B106" s="1552"/>
      <c r="C106" s="1552"/>
      <c r="D106" s="1552"/>
      <c r="E106" s="1216"/>
      <c r="F106" s="1216"/>
      <c r="G106" s="1216"/>
      <c r="H106" s="1216"/>
      <c r="I106" s="1216"/>
      <c r="J106" s="1216"/>
      <c r="K106" s="1553"/>
      <c r="L106" s="1553"/>
      <c r="M106" s="1553"/>
      <c r="N106" s="1216"/>
      <c r="O106" s="1216"/>
      <c r="P106" s="1216"/>
      <c r="Q106" s="1216"/>
      <c r="R106" s="1216"/>
      <c r="S106" s="1216"/>
      <c r="T106" s="1216"/>
      <c r="U106" s="1216"/>
      <c r="V106" s="1216"/>
      <c r="W106" s="1216"/>
      <c r="X106" s="1216"/>
    </row>
    <row r="107" spans="1:25" ht="18">
      <c r="A107" s="1220" t="s">
        <v>35</v>
      </c>
      <c r="B107" s="1221" t="s">
        <v>36</v>
      </c>
      <c r="C107" s="1222" t="s">
        <v>37</v>
      </c>
      <c r="D107" s="1219"/>
      <c r="E107" s="1216"/>
      <c r="F107" s="1216"/>
      <c r="G107" s="1216"/>
      <c r="H107" s="1216"/>
      <c r="I107" s="1216"/>
      <c r="J107" s="1216"/>
      <c r="K107" s="1216"/>
      <c r="L107" s="1216"/>
      <c r="M107" s="1216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</row>
    <row r="108" spans="1:25">
      <c r="A108" s="1194" t="s">
        <v>379</v>
      </c>
      <c r="B108" s="1548" t="s">
        <v>39</v>
      </c>
      <c r="C108" s="1548"/>
      <c r="D108" s="1223"/>
      <c r="E108" s="1224" t="s">
        <v>40</v>
      </c>
      <c r="F108" s="1216"/>
      <c r="G108" s="1216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</row>
    <row r="109" spans="1:25">
      <c r="A109" s="1195" t="s">
        <v>523</v>
      </c>
      <c r="B109" s="1554" t="s">
        <v>41</v>
      </c>
      <c r="C109" s="1554"/>
      <c r="D109" s="1216"/>
      <c r="E109" s="1216"/>
      <c r="F109" s="1216"/>
      <c r="G109" s="1216"/>
      <c r="H109" s="1216"/>
      <c r="I109" s="1216"/>
      <c r="J109" s="1216"/>
      <c r="K109" s="1216"/>
      <c r="L109" s="1216"/>
      <c r="M109" s="1216"/>
      <c r="N109" s="1216"/>
      <c r="O109" s="1216"/>
      <c r="P109" s="1216"/>
      <c r="Q109" s="1216"/>
      <c r="R109" s="1216"/>
      <c r="S109" s="1216"/>
      <c r="T109" s="1216"/>
      <c r="U109" s="1216"/>
      <c r="V109" s="1216"/>
      <c r="W109" s="1216"/>
      <c r="X109" s="1216"/>
    </row>
    <row r="110" spans="1:25">
      <c r="A110" s="1225" t="s">
        <v>42</v>
      </c>
      <c r="B110" s="1555"/>
      <c r="C110" s="1555"/>
      <c r="D110" s="1216"/>
      <c r="E110" s="1216"/>
      <c r="F110" s="1216"/>
      <c r="G110" s="1216"/>
      <c r="H110" s="1216"/>
      <c r="I110" s="1216"/>
      <c r="J110" s="1216"/>
      <c r="K110" s="1216"/>
      <c r="L110" s="1216"/>
      <c r="M110" s="1216"/>
      <c r="N110" s="1216"/>
      <c r="O110" s="1216"/>
      <c r="P110" s="1216"/>
      <c r="Q110" s="1216"/>
      <c r="R110" s="1216"/>
      <c r="S110" s="1216"/>
      <c r="T110" s="1216"/>
      <c r="U110" s="1216"/>
      <c r="V110" s="1216"/>
      <c r="W110" s="1216"/>
      <c r="X110" s="1216"/>
    </row>
    <row r="111" spans="1:25">
      <c r="A111" s="1225" t="s">
        <v>42</v>
      </c>
      <c r="B111" s="1555"/>
      <c r="C111" s="1555"/>
      <c r="F111" s="1216"/>
      <c r="G111" s="1216"/>
      <c r="H111" s="1216"/>
      <c r="I111" s="1216"/>
      <c r="J111" s="1216"/>
      <c r="K111" s="1216"/>
      <c r="L111" s="1216"/>
      <c r="M111" s="1216"/>
      <c r="N111" s="1216"/>
      <c r="O111" s="1216"/>
      <c r="P111" s="1216"/>
      <c r="Q111" s="1216"/>
      <c r="R111" s="1216"/>
      <c r="S111" s="1216"/>
      <c r="T111" s="1216"/>
      <c r="U111" s="1216"/>
      <c r="V111" s="1216"/>
      <c r="W111" s="1216"/>
      <c r="X111" s="1216"/>
    </row>
    <row r="112" spans="1:25">
      <c r="A112" s="1225" t="s">
        <v>43</v>
      </c>
      <c r="B112" s="1556"/>
      <c r="C112" s="1556"/>
      <c r="D112" s="1216"/>
      <c r="E112" s="1216"/>
      <c r="F112" s="1216"/>
      <c r="G112" s="1216"/>
      <c r="H112" s="1216"/>
      <c r="I112" s="1216"/>
      <c r="J112" s="1216"/>
      <c r="K112" s="1216"/>
      <c r="L112" s="1216"/>
      <c r="M112" s="1216"/>
      <c r="N112" s="1216"/>
      <c r="O112" s="1216"/>
      <c r="P112" s="1216"/>
      <c r="Q112" s="1216"/>
      <c r="R112" s="1216"/>
      <c r="S112" s="1216"/>
      <c r="T112" s="1216"/>
      <c r="U112" s="1216"/>
      <c r="V112" s="1216"/>
      <c r="W112" s="1216"/>
      <c r="X112" s="1216"/>
    </row>
    <row r="113" spans="1:25">
      <c r="A113" s="1225" t="s">
        <v>44</v>
      </c>
      <c r="B113" s="1557"/>
      <c r="C113" s="1557"/>
      <c r="D113" s="1216"/>
      <c r="E113" s="1216"/>
      <c r="F113" s="1216"/>
      <c r="G113" s="1216"/>
      <c r="H113" s="1216"/>
      <c r="I113" s="1216"/>
      <c r="J113" s="1216"/>
      <c r="K113" s="1216"/>
      <c r="L113" s="1216"/>
      <c r="M113" s="1216"/>
      <c r="N113" s="1216"/>
      <c r="O113" s="1216"/>
      <c r="P113" s="1216"/>
      <c r="Q113" s="1216"/>
      <c r="R113" s="1216"/>
      <c r="S113" s="1216"/>
      <c r="T113" s="1216"/>
      <c r="U113" s="1216"/>
      <c r="V113" s="1216"/>
      <c r="W113" s="1216"/>
      <c r="X113" s="1216"/>
    </row>
    <row r="115" spans="1:25" ht="23.25" customHeight="1">
      <c r="A115" s="1577" t="s">
        <v>1525</v>
      </c>
      <c r="B115" s="1577"/>
      <c r="C115" s="1577"/>
      <c r="D115" s="1577"/>
      <c r="E115" s="1577"/>
      <c r="F115" s="1577"/>
      <c r="G115" s="1204"/>
      <c r="H115" s="1188"/>
      <c r="I115" s="1577" t="s">
        <v>1126</v>
      </c>
      <c r="J115" s="1577"/>
      <c r="K115" s="1577"/>
      <c r="L115" s="1577"/>
      <c r="M115" s="1577"/>
      <c r="N115" s="1577"/>
      <c r="O115" s="1577"/>
      <c r="P115" s="1577"/>
      <c r="Q115" s="1577"/>
      <c r="R115" s="1575" t="s">
        <v>1526</v>
      </c>
      <c r="S115" s="1576"/>
      <c r="T115" s="1575"/>
      <c r="U115" s="1575"/>
      <c r="V115" s="1575"/>
      <c r="W115" s="1575"/>
      <c r="X115" s="1575"/>
      <c r="Y115" s="1575"/>
    </row>
    <row r="116" spans="1:25" ht="26.25">
      <c r="A116" s="1210" t="s">
        <v>3</v>
      </c>
      <c r="B116" s="1210" t="s">
        <v>4</v>
      </c>
      <c r="C116" s="1210" t="s">
        <v>5</v>
      </c>
      <c r="D116" s="1210" t="s">
        <v>6</v>
      </c>
      <c r="E116" s="1210" t="s">
        <v>7</v>
      </c>
      <c r="F116" s="1210" t="s">
        <v>8</v>
      </c>
      <c r="G116" s="1210" t="s">
        <v>9</v>
      </c>
      <c r="H116" s="1211" t="s">
        <v>10</v>
      </c>
      <c r="I116" s="1227" t="s">
        <v>11</v>
      </c>
      <c r="J116" s="1227" t="s">
        <v>12</v>
      </c>
      <c r="K116" s="1227" t="s">
        <v>13</v>
      </c>
      <c r="L116" s="1227" t="s">
        <v>14</v>
      </c>
      <c r="M116" s="1227" t="s">
        <v>15</v>
      </c>
      <c r="N116" s="1227" t="s">
        <v>16</v>
      </c>
      <c r="O116" s="1227" t="s">
        <v>17</v>
      </c>
      <c r="P116" s="1212" t="s">
        <v>18</v>
      </c>
      <c r="Q116" s="1210" t="s">
        <v>19</v>
      </c>
      <c r="R116" s="1210" t="s">
        <v>20</v>
      </c>
      <c r="S116" s="1213" t="s">
        <v>21</v>
      </c>
      <c r="T116" s="1213" t="s">
        <v>22</v>
      </c>
      <c r="U116" s="1210" t="s">
        <v>24</v>
      </c>
      <c r="V116" s="1210" t="s">
        <v>25</v>
      </c>
      <c r="W116" s="1210" t="s">
        <v>26</v>
      </c>
      <c r="X116" s="1210" t="s">
        <v>27</v>
      </c>
      <c r="Y116" s="1210" t="s">
        <v>28</v>
      </c>
    </row>
    <row r="117" spans="1:25">
      <c r="A117" s="1172" t="s">
        <v>105</v>
      </c>
      <c r="B117" s="1172" t="s">
        <v>78</v>
      </c>
      <c r="C117" s="1186" t="s">
        <v>1527</v>
      </c>
      <c r="D117" s="1172" t="s">
        <v>337</v>
      </c>
      <c r="E117" s="1173">
        <v>46231.458333333336</v>
      </c>
      <c r="F117" s="1172">
        <v>11.8</v>
      </c>
      <c r="G117" s="1172">
        <v>121274</v>
      </c>
      <c r="H117" s="1174" t="s">
        <v>802</v>
      </c>
      <c r="I117" s="1172"/>
      <c r="J117" s="1172"/>
      <c r="K117" s="1172"/>
      <c r="L117" s="1172"/>
      <c r="M117" s="35">
        <v>101</v>
      </c>
      <c r="N117" s="35">
        <v>60</v>
      </c>
      <c r="O117" s="224">
        <v>0</v>
      </c>
      <c r="P117" s="224">
        <v>0</v>
      </c>
      <c r="Q117" s="1175">
        <f t="shared" ref="Q117:Q122" si="9">SUM(I117:P117)</f>
        <v>161</v>
      </c>
      <c r="R117" s="229" t="s">
        <v>32</v>
      </c>
      <c r="S117" s="23" t="s">
        <v>33</v>
      </c>
      <c r="T117" s="1289" t="b">
        <v>1</v>
      </c>
      <c r="U117" s="1189" t="s">
        <v>1516</v>
      </c>
      <c r="V117" s="1181" t="s">
        <v>860</v>
      </c>
      <c r="W117" s="1181">
        <v>1021896</v>
      </c>
      <c r="X117" s="1181" t="s">
        <v>1517</v>
      </c>
      <c r="Y117" s="1181"/>
    </row>
    <row r="118" spans="1:25">
      <c r="A118" s="1228" t="s">
        <v>648</v>
      </c>
      <c r="B118" s="1172" t="s">
        <v>78</v>
      </c>
      <c r="C118" s="1186" t="s">
        <v>1528</v>
      </c>
      <c r="D118" s="1172" t="s">
        <v>337</v>
      </c>
      <c r="E118" s="1173">
        <v>46231.458333333336</v>
      </c>
      <c r="F118" s="1172">
        <v>11.8</v>
      </c>
      <c r="G118" s="1172">
        <v>121275</v>
      </c>
      <c r="H118" s="1174" t="s">
        <v>160</v>
      </c>
      <c r="I118" s="1172"/>
      <c r="J118" s="1172"/>
      <c r="K118" s="1172"/>
      <c r="L118" s="1172"/>
      <c r="M118" s="35">
        <v>90</v>
      </c>
      <c r="N118" s="35">
        <v>60</v>
      </c>
      <c r="O118" s="35">
        <v>11</v>
      </c>
      <c r="P118" s="224"/>
      <c r="Q118" s="1175">
        <f t="shared" si="9"/>
        <v>161</v>
      </c>
      <c r="R118" s="229" t="s">
        <v>32</v>
      </c>
      <c r="S118" s="23" t="s">
        <v>33</v>
      </c>
      <c r="T118" s="1175"/>
      <c r="U118" s="1189" t="s">
        <v>1516</v>
      </c>
      <c r="V118" s="1181" t="s">
        <v>860</v>
      </c>
      <c r="W118" s="1181">
        <v>1021897</v>
      </c>
      <c r="X118" s="1181" t="s">
        <v>1517</v>
      </c>
      <c r="Y118" s="1181"/>
    </row>
    <row r="119" spans="1:25">
      <c r="A119" s="1228" t="s">
        <v>157</v>
      </c>
      <c r="B119" s="1178" t="s">
        <v>78</v>
      </c>
      <c r="C119" s="1186" t="s">
        <v>1529</v>
      </c>
      <c r="D119" s="1172" t="s">
        <v>337</v>
      </c>
      <c r="E119" s="1173">
        <v>46231.458333333336</v>
      </c>
      <c r="F119" s="1172">
        <v>11.8</v>
      </c>
      <c r="G119" s="1178">
        <v>121276</v>
      </c>
      <c r="H119" s="1205" t="s">
        <v>160</v>
      </c>
      <c r="I119" s="1178"/>
      <c r="J119" s="1178"/>
      <c r="K119" s="1178"/>
      <c r="L119" s="1178"/>
      <c r="M119" s="35">
        <v>89</v>
      </c>
      <c r="N119" s="35">
        <v>60</v>
      </c>
      <c r="O119" s="35">
        <v>12</v>
      </c>
      <c r="P119" s="15">
        <v>0</v>
      </c>
      <c r="Q119" s="1175">
        <f t="shared" si="9"/>
        <v>161</v>
      </c>
      <c r="R119" s="229" t="s">
        <v>32</v>
      </c>
      <c r="S119" s="23" t="s">
        <v>33</v>
      </c>
      <c r="T119" s="1175"/>
      <c r="U119" s="1189" t="s">
        <v>1516</v>
      </c>
      <c r="V119" s="1181" t="s">
        <v>860</v>
      </c>
      <c r="W119" s="1181">
        <v>1021898</v>
      </c>
      <c r="X119" s="1181" t="s">
        <v>1517</v>
      </c>
      <c r="Y119" s="1181"/>
    </row>
    <row r="120" spans="1:25">
      <c r="A120" s="1172" t="s">
        <v>1530</v>
      </c>
      <c r="B120" s="1172" t="s">
        <v>1184</v>
      </c>
      <c r="C120" s="1186" t="s">
        <v>1531</v>
      </c>
      <c r="D120" s="1172" t="s">
        <v>1186</v>
      </c>
      <c r="E120" s="1173">
        <v>46231.46875</v>
      </c>
      <c r="F120" s="1172">
        <v>11.8</v>
      </c>
      <c r="G120" s="1172">
        <v>121277</v>
      </c>
      <c r="H120" s="1174" t="s">
        <v>1532</v>
      </c>
      <c r="I120" s="1436"/>
      <c r="J120" s="1172"/>
      <c r="K120" s="1172"/>
      <c r="L120" s="1172"/>
      <c r="M120" s="224"/>
      <c r="N120" s="35">
        <v>108</v>
      </c>
      <c r="O120" s="35">
        <v>14</v>
      </c>
      <c r="P120" s="35">
        <v>8</v>
      </c>
      <c r="Q120" s="1175">
        <f t="shared" si="9"/>
        <v>130</v>
      </c>
      <c r="R120" s="1176" t="s">
        <v>32</v>
      </c>
      <c r="S120" s="1177" t="s">
        <v>33</v>
      </c>
      <c r="T120" s="1175"/>
      <c r="U120" s="1189" t="s">
        <v>1516</v>
      </c>
      <c r="V120" s="1181" t="s">
        <v>860</v>
      </c>
      <c r="W120" s="1181">
        <v>1021899</v>
      </c>
      <c r="X120" s="1181" t="s">
        <v>1517</v>
      </c>
      <c r="Y120" s="1181"/>
    </row>
    <row r="121" spans="1:25">
      <c r="A121" s="1228" t="s">
        <v>1530</v>
      </c>
      <c r="B121" s="1172" t="s">
        <v>92</v>
      </c>
      <c r="C121" s="1186" t="s">
        <v>1533</v>
      </c>
      <c r="D121" s="1172" t="s">
        <v>620</v>
      </c>
      <c r="E121" s="1173">
        <v>46231.958333333336</v>
      </c>
      <c r="F121" s="1172">
        <v>11.9</v>
      </c>
      <c r="G121" s="1172">
        <v>121278</v>
      </c>
      <c r="H121" s="1174" t="s">
        <v>160</v>
      </c>
      <c r="I121" s="1172"/>
      <c r="J121" s="1172"/>
      <c r="K121" s="1172"/>
      <c r="L121" s="1172"/>
      <c r="M121" s="35">
        <v>87</v>
      </c>
      <c r="N121" s="35">
        <v>36</v>
      </c>
      <c r="O121" s="35">
        <v>18</v>
      </c>
      <c r="P121" s="35">
        <v>20</v>
      </c>
      <c r="Q121" s="1175">
        <f t="shared" si="9"/>
        <v>161</v>
      </c>
      <c r="R121" s="1176" t="s">
        <v>32</v>
      </c>
      <c r="S121" s="1177" t="s">
        <v>33</v>
      </c>
      <c r="T121" s="1175"/>
      <c r="U121" s="1190" t="s">
        <v>523</v>
      </c>
      <c r="V121" s="1181" t="s">
        <v>860</v>
      </c>
      <c r="W121" s="1181">
        <v>1021900</v>
      </c>
      <c r="X121" s="1181" t="s">
        <v>1468</v>
      </c>
      <c r="Y121" s="1181"/>
    </row>
    <row r="122" spans="1:25">
      <c r="A122" s="1186" t="s">
        <v>97</v>
      </c>
      <c r="B122" s="1186" t="s">
        <v>78</v>
      </c>
      <c r="C122" s="1186" t="s">
        <v>1534</v>
      </c>
      <c r="D122" s="1186" t="s">
        <v>521</v>
      </c>
      <c r="E122" s="1230">
        <v>46231.680555555555</v>
      </c>
      <c r="F122" s="1186">
        <v>12.3</v>
      </c>
      <c r="G122" s="1172">
        <v>121320</v>
      </c>
      <c r="H122" s="1174" t="s">
        <v>160</v>
      </c>
      <c r="I122" s="1436"/>
      <c r="J122" s="1172"/>
      <c r="K122" s="1172"/>
      <c r="L122" s="1172"/>
      <c r="M122" s="35">
        <v>20</v>
      </c>
      <c r="N122" s="35">
        <v>31</v>
      </c>
      <c r="O122" s="35">
        <v>30</v>
      </c>
      <c r="P122" s="35">
        <v>51</v>
      </c>
      <c r="Q122" s="1175">
        <f t="shared" si="9"/>
        <v>132</v>
      </c>
      <c r="R122" s="1176" t="s">
        <v>32</v>
      </c>
      <c r="S122" s="1177" t="s">
        <v>33</v>
      </c>
      <c r="T122" s="1175"/>
      <c r="U122" s="1190" t="s">
        <v>523</v>
      </c>
      <c r="V122" s="1181" t="s">
        <v>860</v>
      </c>
      <c r="W122" s="1181">
        <v>1021901</v>
      </c>
      <c r="X122" s="1181" t="s">
        <v>1535</v>
      </c>
      <c r="Y122" s="1181"/>
    </row>
    <row r="123" spans="1:25">
      <c r="A123" s="1214" t="s">
        <v>19</v>
      </c>
      <c r="B123" s="1209"/>
      <c r="C123" s="1209"/>
      <c r="D123" s="1209"/>
      <c r="E123" s="1214"/>
      <c r="F123" s="1209"/>
      <c r="G123" s="1209"/>
      <c r="H123" s="1209"/>
      <c r="I123" s="1214">
        <f ca="1">SUM(I103:I121)</f>
        <v>0</v>
      </c>
      <c r="J123" s="1214">
        <f ca="1">SUM(J103:J121)</f>
        <v>0</v>
      </c>
      <c r="K123" s="1214">
        <f ca="1">SUM(K103:K121)</f>
        <v>0</v>
      </c>
      <c r="L123" s="1214">
        <f ca="1">SUM(L103:L121)</f>
        <v>0</v>
      </c>
      <c r="M123" s="1214">
        <f>SUM(M117:M122)</f>
        <v>387</v>
      </c>
      <c r="N123" s="1214">
        <f>SUM(N117:N122)</f>
        <v>355</v>
      </c>
      <c r="O123" s="1214">
        <f>SUM(O117:O122)</f>
        <v>85</v>
      </c>
      <c r="P123" s="1214">
        <f>SUM(P117:P122)</f>
        <v>79</v>
      </c>
      <c r="Q123" s="1214">
        <f>SUM(Q117:Q122)</f>
        <v>906</v>
      </c>
      <c r="R123" s="1215"/>
      <c r="S123" s="1215"/>
      <c r="T123" s="1215"/>
      <c r="U123" s="1215"/>
      <c r="V123" s="1215"/>
      <c r="W123" s="1215"/>
      <c r="X123" s="1215"/>
      <c r="Y123" s="1215"/>
    </row>
    <row r="124" spans="1:25">
      <c r="A124" s="1216"/>
      <c r="B124" s="1216"/>
      <c r="C124" s="1216"/>
      <c r="D124" s="1216"/>
      <c r="E124" s="1216"/>
      <c r="F124" s="1217"/>
      <c r="G124" s="1217"/>
      <c r="H124" s="1216"/>
      <c r="I124" s="1216"/>
      <c r="J124" s="1216"/>
      <c r="K124" s="1216"/>
      <c r="L124" s="1216"/>
      <c r="M124" s="1216"/>
      <c r="N124" s="1216"/>
      <c r="O124" s="1216"/>
      <c r="P124" s="1216"/>
      <c r="Q124" s="1216"/>
      <c r="R124" s="1216"/>
      <c r="S124" s="1216"/>
      <c r="T124" s="1216"/>
      <c r="U124" s="1216"/>
      <c r="V124" s="1216"/>
      <c r="W124" s="1216"/>
      <c r="X124" s="1216"/>
    </row>
    <row r="125" spans="1:25">
      <c r="A125" s="1218" t="s">
        <v>34</v>
      </c>
      <c r="B125" s="1552"/>
      <c r="C125" s="1552"/>
      <c r="D125" s="1552"/>
      <c r="E125" s="1216"/>
      <c r="F125" s="1216"/>
      <c r="G125" s="1216"/>
      <c r="H125" s="1216"/>
      <c r="I125" s="1216"/>
      <c r="J125" s="1216"/>
      <c r="K125" s="1553"/>
      <c r="L125" s="1553"/>
      <c r="M125" s="1553"/>
      <c r="N125" s="1216"/>
      <c r="O125" s="1216"/>
      <c r="P125" s="1216"/>
      <c r="Q125" s="1216"/>
      <c r="R125" s="1216"/>
      <c r="S125" s="1216"/>
      <c r="T125" s="1216"/>
      <c r="U125" s="1216"/>
      <c r="V125" s="1216"/>
      <c r="W125" s="1216"/>
      <c r="X125" s="1216"/>
    </row>
    <row r="126" spans="1:25" ht="18">
      <c r="A126" s="1220" t="s">
        <v>35</v>
      </c>
      <c r="B126" s="1221" t="s">
        <v>36</v>
      </c>
      <c r="C126" s="1222" t="s">
        <v>37</v>
      </c>
      <c r="D126" s="1219"/>
      <c r="E126" s="1216"/>
      <c r="F126" s="1216"/>
      <c r="G126" s="1216"/>
      <c r="H126" s="1216"/>
      <c r="I126" s="1216"/>
      <c r="J126" s="1216"/>
      <c r="K126" s="1216"/>
      <c r="L126" s="1216"/>
      <c r="M126" s="1216"/>
      <c r="N126" s="1216"/>
      <c r="O126" s="1216"/>
      <c r="P126" s="1216"/>
      <c r="Q126" s="1216"/>
      <c r="R126" s="1216"/>
      <c r="S126" s="1216"/>
      <c r="T126" s="1216"/>
      <c r="U126" s="1216"/>
      <c r="V126" s="1216"/>
      <c r="W126" s="1216"/>
      <c r="X126" s="1216"/>
    </row>
    <row r="127" spans="1:25">
      <c r="A127" s="1194" t="s">
        <v>379</v>
      </c>
      <c r="B127" s="1548" t="s">
        <v>39</v>
      </c>
      <c r="C127" s="1548"/>
      <c r="D127" s="1223"/>
      <c r="E127" s="1224" t="s">
        <v>40</v>
      </c>
      <c r="F127" s="1216"/>
      <c r="G127" s="1216"/>
      <c r="H127" s="1216"/>
      <c r="I127" s="1216"/>
      <c r="J127" s="1216"/>
      <c r="K127" s="1216"/>
      <c r="L127" s="1216"/>
      <c r="M127" s="1216"/>
      <c r="N127" s="1216"/>
      <c r="O127" s="1216"/>
      <c r="P127" s="1216"/>
      <c r="Q127" s="1216"/>
      <c r="R127" s="1216"/>
      <c r="S127" s="1216"/>
      <c r="T127" s="1216"/>
      <c r="U127" s="1216"/>
      <c r="V127" s="1216"/>
      <c r="W127" s="1216"/>
      <c r="X127" s="1216"/>
    </row>
    <row r="128" spans="1:25">
      <c r="A128" s="1195" t="s">
        <v>523</v>
      </c>
      <c r="B128" s="1554" t="s">
        <v>41</v>
      </c>
      <c r="C128" s="1554"/>
      <c r="D128" s="1216"/>
      <c r="E128" s="1216"/>
      <c r="F128" s="1216"/>
      <c r="G128" s="1216"/>
      <c r="H128" s="1216"/>
      <c r="I128" s="1216"/>
      <c r="J128" s="1216"/>
      <c r="K128" s="1216"/>
      <c r="L128" s="1216"/>
      <c r="M128" s="1216"/>
      <c r="N128" s="1216"/>
      <c r="O128" s="1216"/>
      <c r="P128" s="1216"/>
      <c r="Q128" s="1216"/>
      <c r="R128" s="1216"/>
      <c r="S128" s="1216"/>
      <c r="T128" s="1216"/>
      <c r="U128" s="1216"/>
      <c r="V128" s="1216"/>
      <c r="W128" s="1216"/>
      <c r="X128" s="1216"/>
    </row>
    <row r="129" spans="1:24">
      <c r="A129" s="1225" t="s">
        <v>42</v>
      </c>
      <c r="B129" s="1555"/>
      <c r="C129" s="1555"/>
      <c r="D129" s="1216"/>
      <c r="E129" s="1216"/>
      <c r="F129" s="1216"/>
      <c r="G129" s="1216"/>
      <c r="H129" s="1216"/>
      <c r="I129" s="1216"/>
      <c r="J129" s="1216"/>
      <c r="K129" s="1216"/>
      <c r="L129" s="1216"/>
      <c r="M129" s="1216"/>
      <c r="N129" s="1216"/>
      <c r="O129" s="1216"/>
      <c r="P129" s="1216"/>
      <c r="Q129" s="1216"/>
      <c r="R129" s="1216"/>
      <c r="S129" s="1216"/>
      <c r="T129" s="1216"/>
      <c r="U129" s="1216"/>
      <c r="V129" s="1216"/>
      <c r="W129" s="1216"/>
      <c r="X129" s="1216"/>
    </row>
    <row r="130" spans="1:24">
      <c r="A130" s="1225" t="s">
        <v>42</v>
      </c>
      <c r="B130" s="1555"/>
      <c r="C130" s="1555"/>
      <c r="F130" s="1216"/>
      <c r="G130" s="1216"/>
      <c r="H130" s="1216"/>
      <c r="I130" s="1216"/>
      <c r="J130" s="1216"/>
      <c r="K130" s="1216"/>
      <c r="L130" s="1216"/>
      <c r="M130" s="1216"/>
      <c r="N130" s="1216"/>
      <c r="O130" s="1216"/>
      <c r="P130" s="1216"/>
      <c r="Q130" s="1216"/>
      <c r="R130" s="1216"/>
      <c r="S130" s="1216"/>
      <c r="T130" s="1216"/>
      <c r="U130" s="1216"/>
      <c r="V130" s="1216"/>
      <c r="W130" s="1216"/>
      <c r="X130" s="1216"/>
    </row>
    <row r="131" spans="1:24">
      <c r="A131" s="1225" t="s">
        <v>43</v>
      </c>
      <c r="B131" s="1556"/>
      <c r="C131" s="1556"/>
      <c r="D131" s="1216"/>
      <c r="E131" s="1216"/>
      <c r="F131" s="1216"/>
      <c r="G131" s="1216"/>
      <c r="H131" s="1216"/>
      <c r="I131" s="1216"/>
      <c r="J131" s="1216"/>
      <c r="K131" s="1216"/>
      <c r="L131" s="1216"/>
      <c r="M131" s="1216"/>
      <c r="N131" s="1216"/>
      <c r="O131" s="1216"/>
      <c r="P131" s="1216"/>
      <c r="Q131" s="1216"/>
      <c r="R131" s="1216"/>
      <c r="S131" s="1216"/>
      <c r="T131" s="1216"/>
      <c r="U131" s="1216"/>
      <c r="V131" s="1216"/>
      <c r="W131" s="1216"/>
      <c r="X131" s="1216"/>
    </row>
    <row r="132" spans="1:24">
      <c r="A132" s="1225" t="s">
        <v>44</v>
      </c>
      <c r="B132" s="1557"/>
      <c r="C132" s="1557"/>
      <c r="D132" s="1216"/>
      <c r="E132" s="1216"/>
      <c r="F132" s="1216"/>
      <c r="G132" s="1216"/>
      <c r="H132" s="1216"/>
      <c r="I132" s="1216"/>
      <c r="J132" s="1216"/>
      <c r="K132" s="1216"/>
      <c r="L132" s="1216"/>
      <c r="M132" s="1216"/>
      <c r="N132" s="1216"/>
      <c r="O132" s="1216"/>
      <c r="P132" s="1216"/>
      <c r="Q132" s="1216"/>
      <c r="R132" s="1216"/>
      <c r="S132" s="1216"/>
      <c r="T132" s="1216"/>
      <c r="U132" s="1216"/>
      <c r="V132" s="1216"/>
      <c r="W132" s="1216"/>
      <c r="X132" s="1216"/>
    </row>
  </sheetData>
  <mergeCells count="76">
    <mergeCell ref="B132:C132"/>
    <mergeCell ref="B131:C131"/>
    <mergeCell ref="A115:F115"/>
    <mergeCell ref="I115:Q115"/>
    <mergeCell ref="R115:Y115"/>
    <mergeCell ref="B125:D125"/>
    <mergeCell ref="K125:M125"/>
    <mergeCell ref="B127:C127"/>
    <mergeCell ref="B128:C128"/>
    <mergeCell ref="B129:C129"/>
    <mergeCell ref="B130:C130"/>
    <mergeCell ref="B109:C109"/>
    <mergeCell ref="B110:C110"/>
    <mergeCell ref="B111:C111"/>
    <mergeCell ref="B112:C112"/>
    <mergeCell ref="B113:C113"/>
    <mergeCell ref="R77:Y77"/>
    <mergeCell ref="B108:C108"/>
    <mergeCell ref="B89:C89"/>
    <mergeCell ref="B90:C90"/>
    <mergeCell ref="B91:C91"/>
    <mergeCell ref="B92:C92"/>
    <mergeCell ref="B93:C93"/>
    <mergeCell ref="B94:C94"/>
    <mergeCell ref="A96:F96"/>
    <mergeCell ref="I96:Q96"/>
    <mergeCell ref="R96:Y96"/>
    <mergeCell ref="B106:D106"/>
    <mergeCell ref="K106:M106"/>
    <mergeCell ref="B87:D87"/>
    <mergeCell ref="K87:M87"/>
    <mergeCell ref="I58:Q58"/>
    <mergeCell ref="B73:C73"/>
    <mergeCell ref="B74:C74"/>
    <mergeCell ref="B75:C75"/>
    <mergeCell ref="A77:F77"/>
    <mergeCell ref="I77:Q77"/>
    <mergeCell ref="B68:D68"/>
    <mergeCell ref="K68:M68"/>
    <mergeCell ref="B70:C70"/>
    <mergeCell ref="B71:C71"/>
    <mergeCell ref="B72:C72"/>
    <mergeCell ref="B35:C35"/>
    <mergeCell ref="B36:C36"/>
    <mergeCell ref="B37:C37"/>
    <mergeCell ref="A39:F39"/>
    <mergeCell ref="R58:Y58"/>
    <mergeCell ref="R39:Y39"/>
    <mergeCell ref="B49:D49"/>
    <mergeCell ref="K49:M49"/>
    <mergeCell ref="B51:C51"/>
    <mergeCell ref="B52:C52"/>
    <mergeCell ref="B53:C53"/>
    <mergeCell ref="I39:Q39"/>
    <mergeCell ref="B54:C54"/>
    <mergeCell ref="B55:C55"/>
    <mergeCell ref="B56:C56"/>
    <mergeCell ref="A58:F58"/>
    <mergeCell ref="I20:Q20"/>
    <mergeCell ref="R20:Y20"/>
    <mergeCell ref="B30:D30"/>
    <mergeCell ref="B32:C32"/>
    <mergeCell ref="B34:C34"/>
    <mergeCell ref="B33:C33"/>
    <mergeCell ref="A20:F20"/>
    <mergeCell ref="B14:C14"/>
    <mergeCell ref="B15:C15"/>
    <mergeCell ref="B16:C16"/>
    <mergeCell ref="B17:C17"/>
    <mergeCell ref="B18:C18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CF270-538E-4FDB-ABCA-EE09AA903BAD}">
  <sheetPr>
    <tabColor rgb="FFFF0000"/>
  </sheetPr>
  <dimension ref="A1:X74"/>
  <sheetViews>
    <sheetView topLeftCell="C1" workbookViewId="0">
      <selection activeCell="Q8" sqref="Q8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8.28515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7.42578125" customWidth="1"/>
  </cols>
  <sheetData>
    <row r="1" spans="1:24" ht="23.25">
      <c r="A1" s="1559" t="s">
        <v>155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60" t="s">
        <v>9133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145</v>
      </c>
      <c r="B3" s="15" t="s">
        <v>57</v>
      </c>
      <c r="C3" s="15" t="s">
        <v>10532</v>
      </c>
      <c r="D3" s="15" t="s">
        <v>1373</v>
      </c>
      <c r="E3" s="15"/>
      <c r="F3" s="15"/>
      <c r="G3" s="37"/>
      <c r="H3" s="15"/>
      <c r="I3" s="15"/>
      <c r="J3" s="15">
        <v>54</v>
      </c>
      <c r="K3" s="15"/>
      <c r="L3" s="15"/>
      <c r="M3" s="15"/>
      <c r="N3" s="15"/>
      <c r="O3" s="15"/>
      <c r="P3" s="14">
        <f t="shared" ref="P3:P9" si="0">SUM(H3:O3)</f>
        <v>54</v>
      </c>
      <c r="Q3" s="14" t="s">
        <v>30</v>
      </c>
      <c r="R3" s="14"/>
      <c r="S3" s="14" t="s">
        <v>31</v>
      </c>
      <c r="T3" s="16"/>
      <c r="U3" s="16"/>
      <c r="V3" s="16"/>
      <c r="W3" s="16"/>
      <c r="X3" s="16"/>
    </row>
    <row r="4" spans="1:24">
      <c r="A4" s="15" t="s">
        <v>9828</v>
      </c>
      <c r="B4" s="15" t="s">
        <v>57</v>
      </c>
      <c r="C4" s="15" t="s">
        <v>10533</v>
      </c>
      <c r="D4" s="15" t="s">
        <v>4443</v>
      </c>
      <c r="E4" s="24">
        <v>45610.552083333336</v>
      </c>
      <c r="F4" s="15">
        <v>10.8</v>
      </c>
      <c r="G4" s="37"/>
      <c r="H4" s="15"/>
      <c r="I4" s="15"/>
      <c r="J4" s="15"/>
      <c r="K4" s="15">
        <v>161</v>
      </c>
      <c r="L4" s="15"/>
      <c r="M4" s="15"/>
      <c r="N4" s="15"/>
      <c r="O4" s="15"/>
      <c r="P4" s="14">
        <f t="shared" si="0"/>
        <v>161</v>
      </c>
      <c r="Q4" s="14" t="s">
        <v>30</v>
      </c>
      <c r="R4" s="14"/>
      <c r="S4" s="14" t="s">
        <v>31</v>
      </c>
      <c r="T4" s="16"/>
      <c r="U4" s="16"/>
      <c r="V4" s="16"/>
      <c r="W4" s="16"/>
      <c r="X4" s="16"/>
    </row>
    <row r="5" spans="1:24">
      <c r="A5" s="15" t="s">
        <v>150</v>
      </c>
      <c r="B5" s="15" t="s">
        <v>57</v>
      </c>
      <c r="C5" s="15" t="s">
        <v>10535</v>
      </c>
      <c r="D5" s="15"/>
      <c r="E5" s="15"/>
      <c r="F5" s="15"/>
      <c r="G5" s="37"/>
      <c r="H5" s="15"/>
      <c r="I5" s="15"/>
      <c r="J5" s="15">
        <v>54</v>
      </c>
      <c r="K5" s="15">
        <v>189</v>
      </c>
      <c r="L5" s="15"/>
      <c r="M5" s="15"/>
      <c r="N5" s="15"/>
      <c r="O5" s="15"/>
      <c r="P5" s="14">
        <f t="shared" si="0"/>
        <v>243</v>
      </c>
      <c r="Q5" s="14" t="s">
        <v>30</v>
      </c>
      <c r="R5" s="14"/>
      <c r="S5" s="14" t="s">
        <v>31</v>
      </c>
      <c r="T5" s="16"/>
      <c r="U5" s="16"/>
      <c r="V5" s="16"/>
      <c r="W5" s="16"/>
      <c r="X5" s="16"/>
    </row>
    <row r="6" spans="1:24">
      <c r="A6" s="15" t="s">
        <v>8538</v>
      </c>
      <c r="B6" s="15" t="s">
        <v>57</v>
      </c>
      <c r="C6" s="15" t="s">
        <v>10334</v>
      </c>
      <c r="D6" s="15"/>
      <c r="E6" s="15"/>
      <c r="F6" s="15"/>
      <c r="G6" s="37"/>
      <c r="H6" s="15"/>
      <c r="I6" s="15"/>
      <c r="J6" s="15"/>
      <c r="K6" s="15">
        <v>81</v>
      </c>
      <c r="L6" s="15"/>
      <c r="M6" s="15"/>
      <c r="N6" s="15"/>
      <c r="O6" s="15"/>
      <c r="P6" s="14">
        <f t="shared" si="0"/>
        <v>81</v>
      </c>
      <c r="Q6" s="14" t="s">
        <v>30</v>
      </c>
      <c r="R6" s="14"/>
      <c r="S6" s="14" t="s">
        <v>31</v>
      </c>
      <c r="T6" s="16"/>
      <c r="U6" s="16"/>
      <c r="V6" s="16"/>
      <c r="W6" s="16"/>
      <c r="X6" s="16"/>
    </row>
    <row r="7" spans="1:24">
      <c r="A7" s="15" t="s">
        <v>122</v>
      </c>
      <c r="B7" s="15" t="s">
        <v>62</v>
      </c>
      <c r="C7" s="15"/>
      <c r="D7" s="15"/>
      <c r="E7" s="15"/>
      <c r="F7" s="15"/>
      <c r="G7" s="37"/>
      <c r="H7" s="15"/>
      <c r="I7" s="15"/>
      <c r="J7" s="15"/>
      <c r="K7" s="15">
        <v>135</v>
      </c>
      <c r="L7" s="15"/>
      <c r="M7" s="15"/>
      <c r="N7" s="15"/>
      <c r="O7" s="15"/>
      <c r="P7" s="14">
        <f t="shared" si="0"/>
        <v>135</v>
      </c>
      <c r="Q7" s="14" t="s">
        <v>30</v>
      </c>
      <c r="R7" s="14"/>
      <c r="S7" s="14" t="s">
        <v>31</v>
      </c>
      <c r="T7" s="16"/>
      <c r="U7" s="16"/>
      <c r="V7" s="16"/>
      <c r="W7" s="16"/>
      <c r="X7" s="16"/>
    </row>
    <row r="8" spans="1:24">
      <c r="A8" s="15"/>
      <c r="B8" s="15"/>
      <c r="C8" s="15"/>
      <c r="D8" s="15"/>
      <c r="E8" s="24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 t="s">
        <v>30</v>
      </c>
      <c r="R8" s="14"/>
      <c r="S8" s="14" t="s">
        <v>31</v>
      </c>
      <c r="T8" s="16" t="s">
        <v>169</v>
      </c>
      <c r="U8" s="16"/>
      <c r="V8" s="16"/>
      <c r="W8" s="16" t="s">
        <v>10541</v>
      </c>
      <c r="X8" s="16"/>
    </row>
    <row r="9" spans="1:24">
      <c r="A9" s="15" t="s">
        <v>77</v>
      </c>
      <c r="B9" s="15" t="s">
        <v>10570</v>
      </c>
      <c r="C9" s="15"/>
      <c r="D9" s="15"/>
      <c r="E9" s="15"/>
      <c r="F9" s="15"/>
      <c r="G9" s="37"/>
      <c r="H9" s="15"/>
      <c r="I9" s="15"/>
      <c r="J9" s="15"/>
      <c r="K9" s="15">
        <v>108</v>
      </c>
      <c r="L9" s="15"/>
      <c r="M9" s="15"/>
      <c r="N9" s="15"/>
      <c r="O9" s="15"/>
      <c r="P9" s="14">
        <f t="shared" si="0"/>
        <v>108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108</v>
      </c>
      <c r="K10" s="11">
        <f t="shared" si="1"/>
        <v>674</v>
      </c>
      <c r="L10" s="11">
        <f t="shared" si="1"/>
        <v>0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782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35</v>
      </c>
      <c r="B13" s="239" t="s">
        <v>9127</v>
      </c>
      <c r="C13" s="239" t="s">
        <v>9760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/>
      <c r="B14" s="1564"/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83</v>
      </c>
      <c r="B20" s="1559"/>
      <c r="C20" s="1559"/>
      <c r="D20" s="1559"/>
      <c r="E20" s="1559"/>
      <c r="F20" s="1559"/>
      <c r="G20" s="7"/>
      <c r="H20" s="1559" t="s">
        <v>9076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9113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86</v>
      </c>
      <c r="B22" s="15" t="s">
        <v>92</v>
      </c>
      <c r="C22" s="15" t="s">
        <v>10544</v>
      </c>
      <c r="D22" s="15" t="s">
        <v>159</v>
      </c>
      <c r="E22" s="24">
        <v>45641.041666666664</v>
      </c>
      <c r="F22" s="15">
        <v>10.3</v>
      </c>
      <c r="G22" s="37"/>
      <c r="H22" s="15"/>
      <c r="I22" s="15"/>
      <c r="J22" s="437">
        <v>27</v>
      </c>
      <c r="K22" s="437">
        <v>27</v>
      </c>
      <c r="L22" s="437">
        <v>107</v>
      </c>
      <c r="M22" s="15"/>
      <c r="N22" s="15"/>
      <c r="O22" s="15"/>
      <c r="P22" s="14">
        <f t="shared" ref="P22:P28" si="2">SUM(H22:O22)</f>
        <v>161</v>
      </c>
      <c r="Q22" s="17" t="s">
        <v>32</v>
      </c>
      <c r="R22" s="14"/>
      <c r="S22" s="23" t="s">
        <v>33</v>
      </c>
      <c r="T22" s="16" t="s">
        <v>161</v>
      </c>
      <c r="U22" s="16" t="s">
        <v>90</v>
      </c>
      <c r="V22" s="16"/>
      <c r="W22" s="16" t="s">
        <v>10534</v>
      </c>
      <c r="X22" s="16"/>
    </row>
    <row r="23" spans="1:24">
      <c r="A23" s="15" t="s">
        <v>9888</v>
      </c>
      <c r="B23" s="15" t="s">
        <v>92</v>
      </c>
      <c r="C23" s="15" t="s">
        <v>10545</v>
      </c>
      <c r="D23" s="15" t="s">
        <v>159</v>
      </c>
      <c r="E23" s="24">
        <v>45641.041666666664</v>
      </c>
      <c r="F23" s="15">
        <v>10.3</v>
      </c>
      <c r="G23" s="37"/>
      <c r="H23" s="15"/>
      <c r="I23" s="15"/>
      <c r="J23" s="15"/>
      <c r="K23" s="15">
        <v>54</v>
      </c>
      <c r="L23" s="15">
        <v>107</v>
      </c>
      <c r="M23" s="15"/>
      <c r="N23" s="15"/>
      <c r="O23" s="15"/>
      <c r="P23" s="14">
        <f t="shared" si="2"/>
        <v>161</v>
      </c>
      <c r="Q23" s="17" t="s">
        <v>32</v>
      </c>
      <c r="R23" s="14"/>
      <c r="S23" s="23" t="s">
        <v>33</v>
      </c>
      <c r="T23" s="16" t="s">
        <v>161</v>
      </c>
      <c r="U23" s="16" t="s">
        <v>90</v>
      </c>
      <c r="V23" s="16"/>
      <c r="W23" s="16" t="s">
        <v>10534</v>
      </c>
      <c r="X23" s="16"/>
    </row>
    <row r="24" spans="1:24">
      <c r="A24" s="15" t="s">
        <v>1141</v>
      </c>
      <c r="B24" s="15" t="s">
        <v>92</v>
      </c>
      <c r="C24" s="15" t="s">
        <v>10550</v>
      </c>
      <c r="D24" s="15" t="s">
        <v>159</v>
      </c>
      <c r="E24" s="24">
        <v>45641.041666666664</v>
      </c>
      <c r="F24" s="15">
        <v>10.3</v>
      </c>
      <c r="G24" s="37"/>
      <c r="H24" s="15"/>
      <c r="I24" s="15"/>
      <c r="J24" s="15"/>
      <c r="K24" s="15">
        <v>54</v>
      </c>
      <c r="L24" s="15">
        <v>107</v>
      </c>
      <c r="M24" s="15"/>
      <c r="N24" s="15"/>
      <c r="O24" s="15"/>
      <c r="P24" s="14">
        <f t="shared" si="2"/>
        <v>161</v>
      </c>
      <c r="Q24" s="17" t="s">
        <v>32</v>
      </c>
      <c r="R24" s="14"/>
      <c r="S24" s="23" t="s">
        <v>33</v>
      </c>
      <c r="T24" s="16" t="s">
        <v>161</v>
      </c>
      <c r="U24" s="16" t="s">
        <v>90</v>
      </c>
      <c r="V24" s="16"/>
      <c r="W24" s="16" t="s">
        <v>10534</v>
      </c>
      <c r="X24" s="16"/>
    </row>
    <row r="25" spans="1:24">
      <c r="A25" s="15" t="s">
        <v>10546</v>
      </c>
      <c r="B25" s="15" t="s">
        <v>92</v>
      </c>
      <c r="C25" s="15" t="s">
        <v>10571</v>
      </c>
      <c r="D25" s="15" t="s">
        <v>159</v>
      </c>
      <c r="E25" s="24">
        <v>45641.041666666664</v>
      </c>
      <c r="F25" s="15">
        <v>10.3</v>
      </c>
      <c r="G25" s="37"/>
      <c r="H25" s="15"/>
      <c r="I25" s="15"/>
      <c r="J25" s="15"/>
      <c r="K25" s="15">
        <v>54</v>
      </c>
      <c r="L25" s="15">
        <v>107</v>
      </c>
      <c r="M25" s="15"/>
      <c r="N25" s="15"/>
      <c r="O25" s="15"/>
      <c r="P25" s="14">
        <f t="shared" si="2"/>
        <v>161</v>
      </c>
      <c r="Q25" s="17" t="s">
        <v>32</v>
      </c>
      <c r="R25" s="14"/>
      <c r="S25" s="23" t="s">
        <v>33</v>
      </c>
      <c r="T25" s="16" t="s">
        <v>161</v>
      </c>
      <c r="U25" s="16" t="s">
        <v>90</v>
      </c>
      <c r="V25" s="16"/>
      <c r="W25" s="16" t="s">
        <v>10534</v>
      </c>
      <c r="X25" s="16"/>
    </row>
    <row r="26" spans="1:24">
      <c r="A26" s="15" t="s">
        <v>152</v>
      </c>
      <c r="B26" s="676" t="s">
        <v>78</v>
      </c>
      <c r="C26" s="15" t="s">
        <v>10548</v>
      </c>
      <c r="D26" s="15" t="s">
        <v>932</v>
      </c>
      <c r="E26" s="24">
        <v>45641.048611111109</v>
      </c>
      <c r="F26" s="15">
        <v>10.3</v>
      </c>
      <c r="G26" s="37"/>
      <c r="H26" s="15"/>
      <c r="I26" s="15"/>
      <c r="J26" s="15"/>
      <c r="K26" s="15">
        <v>161</v>
      </c>
      <c r="L26" s="15"/>
      <c r="M26" s="15"/>
      <c r="N26" s="15"/>
      <c r="O26" s="15"/>
      <c r="P26" s="14">
        <f t="shared" si="2"/>
        <v>161</v>
      </c>
      <c r="Q26" s="17" t="s">
        <v>32</v>
      </c>
      <c r="R26" s="14"/>
      <c r="S26" s="23" t="s">
        <v>33</v>
      </c>
      <c r="T26" s="16" t="s">
        <v>161</v>
      </c>
      <c r="U26" s="16" t="s">
        <v>90</v>
      </c>
      <c r="V26" s="16"/>
      <c r="W26" s="16" t="s">
        <v>10534</v>
      </c>
      <c r="X26" s="16"/>
    </row>
    <row r="27" spans="1:24">
      <c r="A27" s="15" t="s">
        <v>152</v>
      </c>
      <c r="B27" s="676" t="s">
        <v>78</v>
      </c>
      <c r="C27" s="15" t="s">
        <v>10572</v>
      </c>
      <c r="D27" s="15" t="s">
        <v>88</v>
      </c>
      <c r="E27" s="24">
        <v>45641.166666666664</v>
      </c>
      <c r="F27" s="15">
        <v>10.3</v>
      </c>
      <c r="G27" s="37"/>
      <c r="H27" s="15"/>
      <c r="I27" s="15"/>
      <c r="J27" s="15"/>
      <c r="K27" s="15">
        <v>161</v>
      </c>
      <c r="L27" s="15"/>
      <c r="M27" s="15"/>
      <c r="N27" s="15"/>
      <c r="O27" s="15"/>
      <c r="P27" s="14">
        <f t="shared" si="2"/>
        <v>161</v>
      </c>
      <c r="Q27" s="17" t="s">
        <v>32</v>
      </c>
      <c r="R27" s="14"/>
      <c r="S27" s="23" t="s">
        <v>33</v>
      </c>
      <c r="T27" s="16" t="s">
        <v>161</v>
      </c>
      <c r="U27" s="16" t="s">
        <v>90</v>
      </c>
      <c r="V27" s="16"/>
      <c r="W27" s="16" t="s">
        <v>10534</v>
      </c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27</v>
      </c>
      <c r="K29" s="11">
        <f t="shared" si="3"/>
        <v>511</v>
      </c>
      <c r="L29" s="11">
        <f t="shared" si="3"/>
        <v>428</v>
      </c>
      <c r="M29" s="11">
        <f t="shared" si="3"/>
        <v>0</v>
      </c>
      <c r="N29" s="11">
        <f t="shared" si="3"/>
        <v>0</v>
      </c>
      <c r="O29" s="11">
        <f t="shared" si="3"/>
        <v>0</v>
      </c>
      <c r="P29" s="11">
        <f t="shared" si="3"/>
        <v>966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166" t="s">
        <v>35</v>
      </c>
      <c r="B32" s="239" t="s">
        <v>9127</v>
      </c>
      <c r="C32" s="239" t="s">
        <v>9760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/>
      <c r="B33" s="1564"/>
      <c r="C33" s="1564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/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772"/>
      <c r="C36" s="1772"/>
      <c r="D36" s="1"/>
      <c r="E36" s="1"/>
    </row>
    <row r="37" spans="1:24">
      <c r="A37" s="5" t="s">
        <v>44</v>
      </c>
      <c r="B37" s="1772"/>
      <c r="C37" s="1772"/>
      <c r="D37" s="1"/>
      <c r="E37" s="1"/>
    </row>
    <row r="39" spans="1:24" ht="23.25">
      <c r="A39" s="1559" t="s">
        <v>109</v>
      </c>
      <c r="B39" s="1559"/>
      <c r="C39" s="1559"/>
      <c r="D39" s="1559"/>
      <c r="E39" s="1559"/>
      <c r="F39" s="1559"/>
      <c r="G39" s="7"/>
      <c r="H39" s="1559" t="s">
        <v>9076</v>
      </c>
      <c r="I39" s="1559"/>
      <c r="J39" s="1559"/>
      <c r="K39" s="1559"/>
      <c r="L39" s="1559"/>
      <c r="M39" s="1559"/>
      <c r="N39" s="1559"/>
      <c r="O39" s="1559"/>
      <c r="P39" s="1559"/>
      <c r="Q39" s="1560" t="s">
        <v>9218</v>
      </c>
      <c r="R39" s="1561"/>
      <c r="S39" s="1561"/>
      <c r="T39" s="1561"/>
      <c r="U39" s="1561"/>
      <c r="V39" s="1561"/>
      <c r="W39" s="1561"/>
      <c r="X39" s="1561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15" t="s">
        <v>105</v>
      </c>
      <c r="B41" s="676" t="s">
        <v>78</v>
      </c>
      <c r="C41" s="15" t="s">
        <v>10553</v>
      </c>
      <c r="D41" s="15" t="s">
        <v>99</v>
      </c>
      <c r="E41" s="24">
        <v>45641.315972222219</v>
      </c>
      <c r="F41" s="15">
        <v>10.8</v>
      </c>
      <c r="G41" s="37"/>
      <c r="H41" s="15"/>
      <c r="I41" s="15"/>
      <c r="J41" s="15"/>
      <c r="K41" s="15">
        <v>27</v>
      </c>
      <c r="L41" s="15">
        <v>134</v>
      </c>
      <c r="M41" s="15"/>
      <c r="N41" s="15"/>
      <c r="O41" s="15"/>
      <c r="P41" s="14">
        <f t="shared" ref="P41:P47" si="4">SUM(H41:O41)</f>
        <v>161</v>
      </c>
      <c r="Q41" s="17" t="s">
        <v>32</v>
      </c>
      <c r="R41" s="14"/>
      <c r="S41" s="23" t="s">
        <v>33</v>
      </c>
      <c r="T41" s="16" t="s">
        <v>100</v>
      </c>
      <c r="U41" s="16" t="s">
        <v>90</v>
      </c>
      <c r="V41" s="16"/>
      <c r="W41" s="16" t="s">
        <v>5872</v>
      </c>
      <c r="X41" s="16"/>
    </row>
    <row r="42" spans="1:24">
      <c r="A42" s="15" t="s">
        <v>114</v>
      </c>
      <c r="B42" s="676" t="s">
        <v>78</v>
      </c>
      <c r="C42" s="15" t="s">
        <v>10554</v>
      </c>
      <c r="D42" s="15" t="s">
        <v>99</v>
      </c>
      <c r="E42" s="24">
        <v>45641.315972222219</v>
      </c>
      <c r="F42" s="15">
        <v>10.8</v>
      </c>
      <c r="G42" s="37"/>
      <c r="H42" s="15"/>
      <c r="I42" s="15"/>
      <c r="J42" s="437">
        <v>15</v>
      </c>
      <c r="K42" s="437">
        <v>54</v>
      </c>
      <c r="L42" s="437">
        <v>92</v>
      </c>
      <c r="M42" s="15"/>
      <c r="N42" s="15"/>
      <c r="O42" s="15"/>
      <c r="P42" s="14">
        <f t="shared" si="4"/>
        <v>161</v>
      </c>
      <c r="Q42" s="17" t="s">
        <v>32</v>
      </c>
      <c r="R42" s="14"/>
      <c r="S42" s="23" t="s">
        <v>33</v>
      </c>
      <c r="T42" s="16" t="s">
        <v>100</v>
      </c>
      <c r="U42" s="16" t="s">
        <v>90</v>
      </c>
      <c r="V42" s="16"/>
      <c r="W42" s="16" t="s">
        <v>5872</v>
      </c>
      <c r="X42" s="16"/>
    </row>
    <row r="43" spans="1:24">
      <c r="A43" s="15" t="s">
        <v>86</v>
      </c>
      <c r="B43" s="676" t="s">
        <v>78</v>
      </c>
      <c r="C43" s="15" t="s">
        <v>10569</v>
      </c>
      <c r="D43" s="15" t="s">
        <v>99</v>
      </c>
      <c r="E43" s="24">
        <v>45641.315972222219</v>
      </c>
      <c r="F43" s="15">
        <v>10.3</v>
      </c>
      <c r="G43" s="37"/>
      <c r="H43" s="15"/>
      <c r="I43" s="15"/>
      <c r="J43" s="15"/>
      <c r="K43" s="437">
        <v>81</v>
      </c>
      <c r="L43" s="437">
        <v>80</v>
      </c>
      <c r="M43" s="15"/>
      <c r="N43" s="15"/>
      <c r="O43" s="15"/>
      <c r="P43" s="14">
        <f t="shared" si="4"/>
        <v>161</v>
      </c>
      <c r="Q43" s="17" t="s">
        <v>32</v>
      </c>
      <c r="R43" s="14"/>
      <c r="S43" s="23" t="s">
        <v>33</v>
      </c>
      <c r="T43" s="16" t="s">
        <v>100</v>
      </c>
      <c r="U43" s="16" t="s">
        <v>90</v>
      </c>
      <c r="V43" s="16"/>
      <c r="W43" s="16" t="s">
        <v>5878</v>
      </c>
      <c r="X43" s="16"/>
    </row>
    <row r="44" spans="1:24">
      <c r="A44" s="15" t="s">
        <v>558</v>
      </c>
      <c r="B44" s="15" t="s">
        <v>92</v>
      </c>
      <c r="C44" s="15" t="s">
        <v>10547</v>
      </c>
      <c r="D44" s="15" t="s">
        <v>94</v>
      </c>
      <c r="E44" s="24">
        <v>45641.597222222219</v>
      </c>
      <c r="F44" s="15">
        <v>10.3</v>
      </c>
      <c r="G44" s="37"/>
      <c r="H44" s="15"/>
      <c r="I44" s="15"/>
      <c r="J44" s="15"/>
      <c r="K44" s="15">
        <v>54</v>
      </c>
      <c r="L44" s="15">
        <v>107</v>
      </c>
      <c r="M44" s="15"/>
      <c r="N44" s="15"/>
      <c r="O44" s="15"/>
      <c r="P44" s="14">
        <f t="shared" si="4"/>
        <v>161</v>
      </c>
      <c r="Q44" s="17" t="s">
        <v>32</v>
      </c>
      <c r="R44" s="14"/>
      <c r="S44" s="23" t="s">
        <v>33</v>
      </c>
      <c r="T44" s="16" t="s">
        <v>161</v>
      </c>
      <c r="U44" s="16" t="s">
        <v>90</v>
      </c>
      <c r="V44" s="16"/>
      <c r="W44" s="16" t="s">
        <v>10534</v>
      </c>
      <c r="X44" s="16"/>
    </row>
    <row r="45" spans="1:24">
      <c r="A45" s="15" t="s">
        <v>111</v>
      </c>
      <c r="B45" s="15" t="s">
        <v>65</v>
      </c>
      <c r="C45" s="15" t="s">
        <v>10573</v>
      </c>
      <c r="D45" s="15" t="s">
        <v>64</v>
      </c>
      <c r="E45" s="24">
        <v>45641.513888888891</v>
      </c>
      <c r="F45" s="15">
        <v>14.8</v>
      </c>
      <c r="G45" s="37"/>
      <c r="H45" s="15"/>
      <c r="I45" s="15"/>
      <c r="J45" s="15"/>
      <c r="K45" s="15"/>
      <c r="L45" s="15">
        <v>161</v>
      </c>
      <c r="M45" s="15"/>
      <c r="N45" s="15"/>
      <c r="O45" s="15"/>
      <c r="P45" s="14">
        <f t="shared" si="4"/>
        <v>161</v>
      </c>
      <c r="Q45" s="14" t="s">
        <v>30</v>
      </c>
      <c r="R45" s="14"/>
      <c r="S45" s="23" t="s">
        <v>33</v>
      </c>
      <c r="T45" s="16" t="s">
        <v>169</v>
      </c>
      <c r="U45" s="16" t="s">
        <v>90</v>
      </c>
      <c r="V45" s="16"/>
      <c r="W45" s="16" t="s">
        <v>10574</v>
      </c>
      <c r="X45" s="16"/>
    </row>
    <row r="46" spans="1:24">
      <c r="A46" s="15"/>
      <c r="B46" s="15" t="s">
        <v>65</v>
      </c>
      <c r="C46" s="15" t="s">
        <v>10575</v>
      </c>
      <c r="D46" s="15" t="s">
        <v>64</v>
      </c>
      <c r="E46" s="24">
        <v>45641.513888888891</v>
      </c>
      <c r="F46" s="15">
        <v>14.8</v>
      </c>
      <c r="G46" s="37"/>
      <c r="H46" s="15"/>
      <c r="I46" s="15"/>
      <c r="J46" s="15"/>
      <c r="K46" s="15"/>
      <c r="L46" s="15">
        <v>81</v>
      </c>
      <c r="M46" s="15"/>
      <c r="N46" s="15"/>
      <c r="O46" s="15"/>
      <c r="P46" s="14">
        <f t="shared" si="4"/>
        <v>81</v>
      </c>
      <c r="Q46" s="14" t="s">
        <v>30</v>
      </c>
      <c r="R46" s="14"/>
      <c r="S46" s="23" t="s">
        <v>33</v>
      </c>
      <c r="T46" s="16" t="s">
        <v>169</v>
      </c>
      <c r="U46" s="16" t="s">
        <v>90</v>
      </c>
      <c r="V46" s="16"/>
      <c r="W46" s="16" t="s">
        <v>10574</v>
      </c>
      <c r="X46" s="16"/>
    </row>
    <row r="47" spans="1:24">
      <c r="A47" s="15" t="s">
        <v>113</v>
      </c>
      <c r="B47" s="15" t="s">
        <v>65</v>
      </c>
      <c r="C47" s="15" t="s">
        <v>10302</v>
      </c>
      <c r="D47" s="15" t="s">
        <v>64</v>
      </c>
      <c r="E47" s="24">
        <v>45641.513888888891</v>
      </c>
      <c r="F47" s="15">
        <v>14.8</v>
      </c>
      <c r="G47" s="37"/>
      <c r="H47" s="15"/>
      <c r="I47" s="15"/>
      <c r="J47" s="15"/>
      <c r="K47" s="15"/>
      <c r="L47" s="15">
        <v>81</v>
      </c>
      <c r="M47" s="15"/>
      <c r="N47" s="15"/>
      <c r="O47" s="15"/>
      <c r="P47" s="14">
        <f t="shared" si="4"/>
        <v>81</v>
      </c>
      <c r="Q47" s="14" t="s">
        <v>30</v>
      </c>
      <c r="R47" s="14"/>
      <c r="S47" s="23" t="s">
        <v>33</v>
      </c>
      <c r="T47" s="16" t="s">
        <v>169</v>
      </c>
      <c r="U47" s="16" t="s">
        <v>90</v>
      </c>
      <c r="V47" s="16"/>
      <c r="W47" s="16" t="s">
        <v>10574</v>
      </c>
      <c r="X47" s="16"/>
    </row>
    <row r="48" spans="1:24">
      <c r="A48" s="11" t="s">
        <v>19</v>
      </c>
      <c r="B48" s="7"/>
      <c r="C48" s="7"/>
      <c r="D48" s="7"/>
      <c r="E48" s="11"/>
      <c r="F48" s="7"/>
      <c r="G48" s="7"/>
      <c r="H48" s="11">
        <f t="shared" ref="H48:P48" si="5">SUM(H41:H47)</f>
        <v>0</v>
      </c>
      <c r="I48" s="11">
        <f t="shared" si="5"/>
        <v>0</v>
      </c>
      <c r="J48" s="11">
        <f t="shared" si="5"/>
        <v>15</v>
      </c>
      <c r="K48" s="11">
        <f t="shared" si="5"/>
        <v>216</v>
      </c>
      <c r="L48" s="11">
        <f t="shared" si="5"/>
        <v>736</v>
      </c>
      <c r="M48" s="11">
        <f t="shared" si="5"/>
        <v>0</v>
      </c>
      <c r="N48" s="11">
        <f t="shared" si="5"/>
        <v>0</v>
      </c>
      <c r="O48" s="11">
        <f t="shared" si="5"/>
        <v>0</v>
      </c>
      <c r="P48" s="11">
        <f t="shared" si="5"/>
        <v>967</v>
      </c>
      <c r="Q48" s="12"/>
      <c r="R48" s="12"/>
      <c r="S48" s="12"/>
      <c r="T48" s="12"/>
      <c r="U48" s="12"/>
      <c r="V48" s="12"/>
      <c r="W48" s="12"/>
      <c r="X48" s="12"/>
    </row>
    <row r="49" spans="1:24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35</v>
      </c>
      <c r="B51" s="239" t="s">
        <v>9127</v>
      </c>
      <c r="C51" s="239" t="s">
        <v>9760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/>
      <c r="B52" s="1564"/>
      <c r="C52" s="1564"/>
      <c r="D52" s="242"/>
      <c r="E52" s="41" t="s">
        <v>8995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5" t="s">
        <v>42</v>
      </c>
      <c r="B53" s="1772"/>
      <c r="C53" s="177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5" t="s">
        <v>42</v>
      </c>
      <c r="B54" s="1772"/>
      <c r="C54" s="177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43</v>
      </c>
      <c r="B55" s="1772"/>
      <c r="C55" s="177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4">
      <c r="A56" s="5" t="s">
        <v>44</v>
      </c>
      <c r="B56" s="1772"/>
      <c r="C56" s="177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8" spans="1:24" ht="23.25">
      <c r="A58" s="1559" t="s">
        <v>128</v>
      </c>
      <c r="B58" s="1559"/>
      <c r="C58" s="1559"/>
      <c r="D58" s="1559"/>
      <c r="E58" s="1559"/>
      <c r="F58" s="1559"/>
      <c r="G58" s="7"/>
      <c r="H58" s="1559" t="s">
        <v>9076</v>
      </c>
      <c r="I58" s="1559"/>
      <c r="J58" s="1559"/>
      <c r="K58" s="1559"/>
      <c r="L58" s="1559"/>
      <c r="M58" s="1559"/>
      <c r="N58" s="1559"/>
      <c r="O58" s="1559"/>
      <c r="P58" s="1559"/>
      <c r="Q58" s="1560" t="s">
        <v>10576</v>
      </c>
      <c r="R58" s="1561"/>
      <c r="S58" s="1561"/>
      <c r="T58" s="1561"/>
      <c r="U58" s="1561"/>
      <c r="V58" s="1561"/>
      <c r="W58" s="1561"/>
      <c r="X58" s="1561"/>
    </row>
    <row r="59" spans="1:24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9" t="s">
        <v>13</v>
      </c>
      <c r="K59" s="9" t="s">
        <v>14</v>
      </c>
      <c r="L59" s="9" t="s">
        <v>15</v>
      </c>
      <c r="M59" s="9" t="s">
        <v>16</v>
      </c>
      <c r="N59" s="9" t="s">
        <v>17</v>
      </c>
      <c r="O59" s="10" t="s">
        <v>18</v>
      </c>
      <c r="P59" s="8" t="s">
        <v>19</v>
      </c>
      <c r="Q59" s="8" t="s">
        <v>20</v>
      </c>
      <c r="R59" s="8" t="s">
        <v>9</v>
      </c>
      <c r="S59" s="8" t="s">
        <v>21</v>
      </c>
      <c r="T59" s="8" t="s">
        <v>24</v>
      </c>
      <c r="U59" s="8" t="s">
        <v>25</v>
      </c>
      <c r="V59" s="8" t="s">
        <v>26</v>
      </c>
      <c r="W59" s="8" t="s">
        <v>27</v>
      </c>
      <c r="X59" s="8" t="s">
        <v>28</v>
      </c>
    </row>
    <row r="60" spans="1:24">
      <c r="A60" s="15" t="s">
        <v>142</v>
      </c>
      <c r="B60" s="15" t="s">
        <v>72</v>
      </c>
      <c r="C60" s="15" t="s">
        <v>10557</v>
      </c>
      <c r="D60" s="15" t="s">
        <v>71</v>
      </c>
      <c r="E60" s="24">
        <v>45641.711805555555</v>
      </c>
      <c r="F60" s="15">
        <v>14.5</v>
      </c>
      <c r="G60" s="37"/>
      <c r="H60" s="15"/>
      <c r="I60" s="15"/>
      <c r="J60" s="15">
        <v>27</v>
      </c>
      <c r="K60" s="15">
        <v>134</v>
      </c>
      <c r="L60" s="15"/>
      <c r="M60" s="15"/>
      <c r="N60" s="15"/>
      <c r="O60" s="15"/>
      <c r="P60" s="14">
        <f t="shared" ref="P60:P65" si="6">SUM(H60:O60)</f>
        <v>161</v>
      </c>
      <c r="Q60" s="14" t="s">
        <v>30</v>
      </c>
      <c r="R60" s="14"/>
      <c r="S60" s="14" t="s">
        <v>31</v>
      </c>
      <c r="T60" s="16" t="s">
        <v>169</v>
      </c>
      <c r="U60" s="16"/>
      <c r="V60" s="16"/>
      <c r="W60" s="16" t="s">
        <v>10558</v>
      </c>
      <c r="X60" s="16"/>
    </row>
    <row r="61" spans="1:24">
      <c r="A61" s="15" t="s">
        <v>142</v>
      </c>
      <c r="B61" s="15" t="s">
        <v>72</v>
      </c>
      <c r="C61" s="15" t="s">
        <v>10577</v>
      </c>
      <c r="D61" s="15" t="s">
        <v>71</v>
      </c>
      <c r="E61" s="24">
        <v>45641.711805555555</v>
      </c>
      <c r="F61" s="15">
        <v>14.5</v>
      </c>
      <c r="G61" s="37"/>
      <c r="H61" s="15"/>
      <c r="I61" s="15"/>
      <c r="J61" s="15"/>
      <c r="K61" s="15">
        <v>27</v>
      </c>
      <c r="L61" s="15">
        <v>81</v>
      </c>
      <c r="M61" s="15">
        <v>53</v>
      </c>
      <c r="N61" s="15"/>
      <c r="O61" s="15"/>
      <c r="P61" s="14">
        <f t="shared" si="6"/>
        <v>161</v>
      </c>
      <c r="Q61" s="14" t="s">
        <v>30</v>
      </c>
      <c r="R61" s="14"/>
      <c r="S61" s="14" t="s">
        <v>31</v>
      </c>
      <c r="T61" s="16" t="s">
        <v>169</v>
      </c>
      <c r="U61" s="16"/>
      <c r="V61" s="16"/>
      <c r="W61" s="16" t="s">
        <v>10558</v>
      </c>
      <c r="X61" s="16"/>
    </row>
    <row r="62" spans="1:24">
      <c r="A62" s="15" t="s">
        <v>141</v>
      </c>
      <c r="B62" s="15" t="s">
        <v>69</v>
      </c>
      <c r="C62" s="15" t="s">
        <v>10578</v>
      </c>
      <c r="D62" s="15" t="s">
        <v>68</v>
      </c>
      <c r="E62" s="24">
        <v>45640.795138888891</v>
      </c>
      <c r="F62" s="15">
        <v>14.5</v>
      </c>
      <c r="G62" s="37"/>
      <c r="H62" s="15"/>
      <c r="I62" s="15"/>
      <c r="J62" s="15"/>
      <c r="K62" s="15"/>
      <c r="L62" s="15">
        <v>79</v>
      </c>
      <c r="M62" s="15">
        <v>82</v>
      </c>
      <c r="N62" s="15"/>
      <c r="O62" s="15"/>
      <c r="P62" s="14">
        <f t="shared" si="6"/>
        <v>161</v>
      </c>
      <c r="Q62" s="14" t="s">
        <v>30</v>
      </c>
      <c r="R62" s="14"/>
      <c r="S62" s="14" t="s">
        <v>31</v>
      </c>
      <c r="T62" s="16" t="s">
        <v>169</v>
      </c>
      <c r="U62" s="16"/>
      <c r="V62" s="16"/>
      <c r="W62" s="16" t="s">
        <v>5872</v>
      </c>
      <c r="X62" s="16"/>
    </row>
    <row r="63" spans="1:24">
      <c r="A63" s="15" t="s">
        <v>152</v>
      </c>
      <c r="B63" s="676" t="s">
        <v>78</v>
      </c>
      <c r="C63" s="15" t="s">
        <v>10231</v>
      </c>
      <c r="D63" s="15" t="s">
        <v>99</v>
      </c>
      <c r="E63" s="24">
        <v>45642.315972222219</v>
      </c>
      <c r="F63" s="15">
        <v>10.8</v>
      </c>
      <c r="G63" s="37"/>
      <c r="H63" s="15"/>
      <c r="I63" s="15"/>
      <c r="J63" s="15"/>
      <c r="K63" s="15">
        <v>161</v>
      </c>
      <c r="L63" s="15"/>
      <c r="M63" s="15"/>
      <c r="N63" s="15"/>
      <c r="O63" s="15"/>
      <c r="P63" s="14">
        <f t="shared" si="6"/>
        <v>161</v>
      </c>
      <c r="Q63" s="17" t="s">
        <v>32</v>
      </c>
      <c r="R63" s="14"/>
      <c r="S63" s="23" t="s">
        <v>33</v>
      </c>
      <c r="T63" s="16" t="s">
        <v>100</v>
      </c>
      <c r="U63" s="16" t="s">
        <v>90</v>
      </c>
      <c r="V63" s="16"/>
      <c r="W63" s="16" t="s">
        <v>10565</v>
      </c>
      <c r="X63" s="16"/>
    </row>
    <row r="64" spans="1:24">
      <c r="A64" s="15" t="s">
        <v>10579</v>
      </c>
      <c r="B64" s="676" t="s">
        <v>2047</v>
      </c>
      <c r="C64" s="15" t="s">
        <v>10556</v>
      </c>
      <c r="D64" s="15" t="s">
        <v>4453</v>
      </c>
      <c r="E64" s="24">
        <v>45643.121527777781</v>
      </c>
      <c r="F64" s="15">
        <v>10.8</v>
      </c>
      <c r="G64" s="37"/>
      <c r="H64" s="15"/>
      <c r="I64" s="15"/>
      <c r="J64" s="15"/>
      <c r="K64" s="15"/>
      <c r="L64" s="15"/>
      <c r="M64" s="15"/>
      <c r="N64" s="15"/>
      <c r="O64" s="15"/>
      <c r="P64" s="14">
        <v>161</v>
      </c>
      <c r="Q64" s="14" t="s">
        <v>30</v>
      </c>
      <c r="R64" s="14"/>
      <c r="S64" s="14" t="s">
        <v>31</v>
      </c>
      <c r="T64" s="16" t="s">
        <v>100</v>
      </c>
      <c r="U64" s="16" t="s">
        <v>90</v>
      </c>
      <c r="V64" s="16"/>
      <c r="W64" s="16" t="s">
        <v>10566</v>
      </c>
      <c r="X64" s="16"/>
    </row>
    <row r="65" spans="1:24">
      <c r="A65" s="15"/>
      <c r="B65" s="15"/>
      <c r="C65" s="15"/>
      <c r="D65" s="15"/>
      <c r="E65" s="15"/>
      <c r="F65" s="15"/>
      <c r="G65" s="37"/>
      <c r="H65" s="15"/>
      <c r="I65" s="15"/>
      <c r="J65" s="15"/>
      <c r="K65" s="15"/>
      <c r="L65" s="15"/>
      <c r="M65" s="15"/>
      <c r="N65" s="15"/>
      <c r="O65" s="15"/>
      <c r="P65" s="14">
        <f t="shared" si="6"/>
        <v>0</v>
      </c>
      <c r="Q65" s="14" t="s">
        <v>30</v>
      </c>
      <c r="R65" s="14"/>
      <c r="S65" s="14" t="s">
        <v>31</v>
      </c>
      <c r="T65" s="16"/>
      <c r="U65" s="16"/>
      <c r="V65" s="16"/>
      <c r="W65" s="16"/>
      <c r="X65" s="16"/>
    </row>
    <row r="66" spans="1:24">
      <c r="A66" s="11" t="s">
        <v>19</v>
      </c>
      <c r="B66" s="7"/>
      <c r="C66" s="7"/>
      <c r="D66" s="7"/>
      <c r="E66" s="11"/>
      <c r="F66" s="7"/>
      <c r="G66" s="7"/>
      <c r="H66" s="11">
        <f t="shared" ref="H66:P66" si="7">SUM(H60:H65)</f>
        <v>0</v>
      </c>
      <c r="I66" s="11">
        <f t="shared" si="7"/>
        <v>0</v>
      </c>
      <c r="J66" s="11">
        <f t="shared" si="7"/>
        <v>27</v>
      </c>
      <c r="K66" s="11">
        <f t="shared" si="7"/>
        <v>322</v>
      </c>
      <c r="L66" s="11">
        <f t="shared" si="7"/>
        <v>160</v>
      </c>
      <c r="M66" s="11">
        <f t="shared" si="7"/>
        <v>135</v>
      </c>
      <c r="N66" s="11">
        <f t="shared" si="7"/>
        <v>0</v>
      </c>
      <c r="O66" s="11">
        <f t="shared" si="7"/>
        <v>0</v>
      </c>
      <c r="P66" s="11">
        <f t="shared" si="7"/>
        <v>805</v>
      </c>
      <c r="Q66" s="12"/>
      <c r="R66" s="12"/>
      <c r="S66" s="12"/>
      <c r="T66" s="12"/>
      <c r="U66" s="12"/>
      <c r="V66" s="12"/>
      <c r="W66" s="12"/>
      <c r="X66" s="12"/>
    </row>
    <row r="67" spans="1:24">
      <c r="A67" s="351" t="s">
        <v>10579</v>
      </c>
      <c r="B67" s="718" t="s">
        <v>134</v>
      </c>
      <c r="C67" s="351" t="s">
        <v>10580</v>
      </c>
      <c r="D67" s="351" t="s">
        <v>2892</v>
      </c>
      <c r="E67" s="405">
        <v>45640.270833333336</v>
      </c>
      <c r="F67" s="351">
        <v>10.3</v>
      </c>
      <c r="G67" s="46"/>
      <c r="H67" s="351"/>
      <c r="I67" s="351"/>
      <c r="J67" s="351"/>
      <c r="K67" s="719">
        <v>135</v>
      </c>
      <c r="L67" s="719">
        <v>27</v>
      </c>
      <c r="M67" s="351"/>
      <c r="N67" s="351"/>
      <c r="O67" s="351"/>
      <c r="P67" s="352">
        <f t="shared" ref="P67" si="8">SUM(H67:O67)</f>
        <v>162</v>
      </c>
      <c r="Q67" s="72" t="s">
        <v>32</v>
      </c>
      <c r="R67" s="352"/>
      <c r="S67" s="353" t="s">
        <v>33</v>
      </c>
      <c r="T67" s="354" t="s">
        <v>161</v>
      </c>
      <c r="U67" s="354" t="s">
        <v>90</v>
      </c>
      <c r="V67" s="354"/>
      <c r="W67" s="354" t="s">
        <v>10567</v>
      </c>
    </row>
    <row r="68" spans="1:24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>
      <c r="A69" s="166" t="s">
        <v>35</v>
      </c>
      <c r="B69" s="239" t="s">
        <v>9127</v>
      </c>
      <c r="C69" s="239" t="s">
        <v>9760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4"/>
      <c r="B70" s="1564"/>
      <c r="C70" s="1564"/>
      <c r="D70" s="242"/>
      <c r="E70" s="41" t="s">
        <v>8995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5" t="s">
        <v>42</v>
      </c>
      <c r="B71" s="1772"/>
      <c r="C71" s="177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5" t="s">
        <v>42</v>
      </c>
      <c r="B72" s="1772"/>
      <c r="C72" s="177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5" t="s">
        <v>43</v>
      </c>
      <c r="B73" s="1772"/>
      <c r="C73" s="177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5" t="s">
        <v>44</v>
      </c>
      <c r="B74" s="1772"/>
      <c r="C74" s="177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</sheetData>
  <mergeCells count="40">
    <mergeCell ref="B72:C72"/>
    <mergeCell ref="B73:C73"/>
    <mergeCell ref="B74:C74"/>
    <mergeCell ref="H58:P58"/>
    <mergeCell ref="Q58:X58"/>
    <mergeCell ref="B68:D68"/>
    <mergeCell ref="J68:L68"/>
    <mergeCell ref="B70:C70"/>
    <mergeCell ref="B71:C71"/>
    <mergeCell ref="A58:F58"/>
    <mergeCell ref="B52:C52"/>
    <mergeCell ref="B53:C53"/>
    <mergeCell ref="B54:C54"/>
    <mergeCell ref="B55:C55"/>
    <mergeCell ref="B56:C56"/>
    <mergeCell ref="B50:D50"/>
    <mergeCell ref="J50:L50"/>
    <mergeCell ref="Q20:X20"/>
    <mergeCell ref="B31:D31"/>
    <mergeCell ref="J31:L31"/>
    <mergeCell ref="B33:C33"/>
    <mergeCell ref="B34:C34"/>
    <mergeCell ref="B35:C35"/>
    <mergeCell ref="H20:P20"/>
    <mergeCell ref="B36:C36"/>
    <mergeCell ref="B37:C37"/>
    <mergeCell ref="A39:F39"/>
    <mergeCell ref="H39:P39"/>
    <mergeCell ref="Q39:X39"/>
    <mergeCell ref="B15:C15"/>
    <mergeCell ref="B16:C16"/>
    <mergeCell ref="B17:C17"/>
    <mergeCell ref="B18:C18"/>
    <mergeCell ref="A20:F20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4B9D0-EAD4-47C4-8CED-3145595A411A}">
  <sheetPr>
    <tabColor rgb="FFFF0000"/>
  </sheetPr>
  <dimension ref="A1:X59"/>
  <sheetViews>
    <sheetView workbookViewId="0">
      <selection activeCell="A62" sqref="A62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0.855468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.85546875" customWidth="1"/>
    <col min="19" max="19" width="9.140625" bestFit="1" customWidth="1"/>
    <col min="20" max="20" width="16.28515625" customWidth="1"/>
    <col min="23" max="23" width="17.425781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60" t="s">
        <v>10581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15" t="s">
        <v>10582</v>
      </c>
      <c r="D3" s="15" t="s">
        <v>4443</v>
      </c>
      <c r="E3" s="24">
        <v>45637.552083333336</v>
      </c>
      <c r="F3" s="15">
        <v>10.8</v>
      </c>
      <c r="G3" s="37"/>
      <c r="H3" s="15"/>
      <c r="I3" s="15"/>
      <c r="J3" s="15">
        <v>162</v>
      </c>
      <c r="K3" s="15">
        <v>145</v>
      </c>
      <c r="L3" s="15"/>
      <c r="M3" s="15"/>
      <c r="N3" s="15"/>
      <c r="O3" s="15"/>
      <c r="P3" s="14">
        <f t="shared" ref="P3:P8" si="0">SUM(H3:O3)</f>
        <v>307</v>
      </c>
      <c r="Q3" s="14" t="s">
        <v>30</v>
      </c>
      <c r="R3" s="14">
        <v>108943</v>
      </c>
      <c r="S3" s="14" t="s">
        <v>31</v>
      </c>
      <c r="T3" s="16" t="s">
        <v>469</v>
      </c>
      <c r="U3" s="16" t="s">
        <v>90</v>
      </c>
      <c r="V3" s="16">
        <v>1009390</v>
      </c>
      <c r="W3" s="16" t="s">
        <v>5941</v>
      </c>
      <c r="X3" s="16" t="s">
        <v>9796</v>
      </c>
    </row>
    <row r="4" spans="1:24">
      <c r="A4" s="15" t="s">
        <v>9828</v>
      </c>
      <c r="B4" s="15" t="s">
        <v>57</v>
      </c>
      <c r="C4" s="15" t="s">
        <v>10583</v>
      </c>
      <c r="D4" s="15" t="s">
        <v>4443</v>
      </c>
      <c r="E4" s="24">
        <v>45637.552083333336</v>
      </c>
      <c r="F4" s="15">
        <v>10.8</v>
      </c>
      <c r="G4" s="37"/>
      <c r="H4" s="15"/>
      <c r="I4" s="15"/>
      <c r="J4" s="15">
        <v>18</v>
      </c>
      <c r="K4" s="15">
        <v>36</v>
      </c>
      <c r="L4" s="15"/>
      <c r="M4" s="15"/>
      <c r="N4" s="15"/>
      <c r="O4" s="15"/>
      <c r="P4" s="14">
        <f t="shared" si="0"/>
        <v>54</v>
      </c>
      <c r="Q4" s="14" t="s">
        <v>30</v>
      </c>
      <c r="R4" s="14">
        <v>108944</v>
      </c>
      <c r="S4" s="14" t="s">
        <v>31</v>
      </c>
      <c r="T4" s="16" t="s">
        <v>469</v>
      </c>
      <c r="U4" s="16" t="s">
        <v>90</v>
      </c>
      <c r="V4" s="16">
        <v>1009391</v>
      </c>
      <c r="W4" s="16" t="s">
        <v>5941</v>
      </c>
      <c r="X4" s="16" t="s">
        <v>9796</v>
      </c>
    </row>
    <row r="5" spans="1:24">
      <c r="A5" s="15" t="s">
        <v>8488</v>
      </c>
      <c r="B5" s="15" t="s">
        <v>57</v>
      </c>
      <c r="C5" s="15" t="s">
        <v>10584</v>
      </c>
      <c r="D5" s="15" t="s">
        <v>4443</v>
      </c>
      <c r="E5" s="24">
        <v>45637.552083333336</v>
      </c>
      <c r="F5" s="15">
        <v>10.8</v>
      </c>
      <c r="G5" s="37"/>
      <c r="H5" s="15"/>
      <c r="I5" s="15"/>
      <c r="J5" s="15"/>
      <c r="K5" s="15">
        <v>135</v>
      </c>
      <c r="L5" s="15"/>
      <c r="M5" s="15"/>
      <c r="N5" s="15"/>
      <c r="O5" s="15"/>
      <c r="P5" s="14">
        <f t="shared" si="0"/>
        <v>135</v>
      </c>
      <c r="Q5" s="14" t="s">
        <v>30</v>
      </c>
      <c r="R5" s="14">
        <v>108942</v>
      </c>
      <c r="S5" s="14" t="s">
        <v>31</v>
      </c>
      <c r="T5" s="16" t="s">
        <v>469</v>
      </c>
      <c r="U5" s="16" t="s">
        <v>90</v>
      </c>
      <c r="V5" s="16">
        <v>1009392</v>
      </c>
      <c r="W5" s="16" t="s">
        <v>5941</v>
      </c>
      <c r="X5" s="16" t="s">
        <v>9796</v>
      </c>
    </row>
    <row r="6" spans="1:24">
      <c r="A6" s="15" t="s">
        <v>10546</v>
      </c>
      <c r="B6" s="15" t="s">
        <v>92</v>
      </c>
      <c r="C6" s="15" t="s">
        <v>10585</v>
      </c>
      <c r="D6" s="15" t="s">
        <v>88</v>
      </c>
      <c r="E6" s="24">
        <v>45638.041666666664</v>
      </c>
      <c r="F6" s="15">
        <v>10.3</v>
      </c>
      <c r="G6" s="37"/>
      <c r="H6" s="15"/>
      <c r="I6" s="15"/>
      <c r="J6" s="15"/>
      <c r="K6" s="724">
        <v>80</v>
      </c>
      <c r="L6" s="724">
        <v>81</v>
      </c>
      <c r="M6" s="15"/>
      <c r="N6" s="15"/>
      <c r="O6" s="15"/>
      <c r="P6" s="14">
        <f t="shared" si="0"/>
        <v>161</v>
      </c>
      <c r="Q6" s="17" t="s">
        <v>32</v>
      </c>
      <c r="R6" s="14">
        <v>108986</v>
      </c>
      <c r="S6" s="23" t="s">
        <v>33</v>
      </c>
      <c r="T6" s="16" t="s">
        <v>161</v>
      </c>
      <c r="U6" s="16" t="s">
        <v>90</v>
      </c>
      <c r="V6" s="16">
        <v>1009393</v>
      </c>
      <c r="W6" s="16" t="s">
        <v>5941</v>
      </c>
      <c r="X6" s="16" t="s">
        <v>9065</v>
      </c>
    </row>
    <row r="7" spans="1:24">
      <c r="A7" s="15" t="s">
        <v>86</v>
      </c>
      <c r="B7" s="15" t="s">
        <v>92</v>
      </c>
      <c r="C7" s="15" t="s">
        <v>10586</v>
      </c>
      <c r="D7" s="15" t="s">
        <v>159</v>
      </c>
      <c r="E7" s="24">
        <v>45638.041666666664</v>
      </c>
      <c r="F7" s="15">
        <v>10.3</v>
      </c>
      <c r="G7" s="37"/>
      <c r="H7" s="15"/>
      <c r="I7" s="15"/>
      <c r="J7" s="489">
        <v>27</v>
      </c>
      <c r="K7" s="489">
        <v>54</v>
      </c>
      <c r="L7" s="489">
        <v>80</v>
      </c>
      <c r="M7" s="15"/>
      <c r="N7" s="15"/>
      <c r="O7" s="15"/>
      <c r="P7" s="14">
        <f t="shared" si="0"/>
        <v>161</v>
      </c>
      <c r="Q7" s="17" t="s">
        <v>32</v>
      </c>
      <c r="R7" s="14">
        <v>108990</v>
      </c>
      <c r="S7" s="23" t="s">
        <v>33</v>
      </c>
      <c r="T7" s="16" t="s">
        <v>161</v>
      </c>
      <c r="U7" s="16" t="s">
        <v>90</v>
      </c>
      <c r="V7" s="16">
        <v>1009394</v>
      </c>
      <c r="W7" s="16" t="s">
        <v>5941</v>
      </c>
      <c r="X7" s="16" t="s">
        <v>10539</v>
      </c>
    </row>
    <row r="8" spans="1:24">
      <c r="A8" s="15" t="s">
        <v>122</v>
      </c>
      <c r="B8" s="15" t="s">
        <v>62</v>
      </c>
      <c r="C8" s="15" t="s">
        <v>10587</v>
      </c>
      <c r="D8" s="15" t="s">
        <v>61</v>
      </c>
      <c r="E8" s="24">
        <v>45637.767361111109</v>
      </c>
      <c r="F8" s="15">
        <v>13</v>
      </c>
      <c r="G8" s="37"/>
      <c r="H8" s="15"/>
      <c r="I8" s="15"/>
      <c r="J8" s="15"/>
      <c r="K8" s="15">
        <v>135</v>
      </c>
      <c r="L8" s="15"/>
      <c r="M8" s="15"/>
      <c r="N8" s="15"/>
      <c r="O8" s="15"/>
      <c r="P8" s="14">
        <f t="shared" si="0"/>
        <v>135</v>
      </c>
      <c r="Q8" s="14" t="s">
        <v>30</v>
      </c>
      <c r="R8" s="14">
        <v>108945</v>
      </c>
      <c r="S8" s="14" t="s">
        <v>31</v>
      </c>
      <c r="T8" s="16" t="s">
        <v>469</v>
      </c>
      <c r="U8" s="16" t="s">
        <v>90</v>
      </c>
      <c r="V8" s="16">
        <v>1009395</v>
      </c>
      <c r="W8" s="16" t="s">
        <v>5941</v>
      </c>
      <c r="X8" s="16" t="s">
        <v>9796</v>
      </c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207</v>
      </c>
      <c r="K9" s="11">
        <f t="shared" si="1"/>
        <v>585</v>
      </c>
      <c r="L9" s="11">
        <f t="shared" si="1"/>
        <v>161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953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35</v>
      </c>
      <c r="B12" s="239" t="s">
        <v>9127</v>
      </c>
      <c r="C12" s="239" t="s">
        <v>9760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161</v>
      </c>
      <c r="B13" s="1564" t="s">
        <v>7194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626" t="s">
        <v>7193</v>
      </c>
      <c r="C14" s="4"/>
      <c r="D14" s="242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10078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 t="s">
        <v>10588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809">
        <v>0.5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9076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10589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 t="s">
        <v>152</v>
      </c>
      <c r="B22" s="676" t="s">
        <v>78</v>
      </c>
      <c r="C22" s="15" t="s">
        <v>10590</v>
      </c>
      <c r="D22" s="15" t="s">
        <v>932</v>
      </c>
      <c r="E22" s="24">
        <v>45638.048611111109</v>
      </c>
      <c r="F22" s="15">
        <v>10.3</v>
      </c>
      <c r="G22" s="37"/>
      <c r="H22" s="15"/>
      <c r="I22" s="15"/>
      <c r="J22" s="15"/>
      <c r="K22" s="15">
        <v>161</v>
      </c>
      <c r="L22" s="15"/>
      <c r="M22" s="15"/>
      <c r="N22" s="15"/>
      <c r="O22" s="15"/>
      <c r="P22" s="14">
        <f t="shared" ref="P22:P28" si="2">SUM(H22:O22)</f>
        <v>161</v>
      </c>
      <c r="Q22" s="17" t="s">
        <v>32</v>
      </c>
      <c r="R22" s="14">
        <v>108987</v>
      </c>
      <c r="S22" s="23" t="s">
        <v>33</v>
      </c>
      <c r="T22" s="16" t="s">
        <v>161</v>
      </c>
      <c r="U22" s="16" t="s">
        <v>90</v>
      </c>
      <c r="V22" s="16">
        <v>1009397</v>
      </c>
      <c r="W22" s="16" t="s">
        <v>10591</v>
      </c>
      <c r="X22" s="16" t="s">
        <v>9065</v>
      </c>
    </row>
    <row r="23" spans="1:24">
      <c r="A23" s="15" t="s">
        <v>9888</v>
      </c>
      <c r="B23" s="15" t="s">
        <v>92</v>
      </c>
      <c r="C23" s="15" t="s">
        <v>10592</v>
      </c>
      <c r="D23" s="15" t="s">
        <v>586</v>
      </c>
      <c r="E23" s="24">
        <v>45638.142361111109</v>
      </c>
      <c r="F23" s="15">
        <v>10.3</v>
      </c>
      <c r="G23" s="37"/>
      <c r="H23" s="15"/>
      <c r="I23" s="15"/>
      <c r="J23" s="15"/>
      <c r="K23" s="15">
        <v>54</v>
      </c>
      <c r="L23" s="15">
        <v>107</v>
      </c>
      <c r="M23" s="15"/>
      <c r="N23" s="15"/>
      <c r="O23" s="15"/>
      <c r="P23" s="14">
        <f t="shared" si="2"/>
        <v>161</v>
      </c>
      <c r="Q23" s="17" t="s">
        <v>32</v>
      </c>
      <c r="R23" s="14">
        <v>108979</v>
      </c>
      <c r="S23" s="23" t="s">
        <v>33</v>
      </c>
      <c r="T23" s="16" t="s">
        <v>161</v>
      </c>
      <c r="U23" s="16" t="s">
        <v>90</v>
      </c>
      <c r="V23" s="16">
        <v>1009398</v>
      </c>
      <c r="W23" s="16" t="s">
        <v>10591</v>
      </c>
      <c r="X23" s="16" t="s">
        <v>10539</v>
      </c>
    </row>
    <row r="24" spans="1:24">
      <c r="A24" s="15" t="s">
        <v>1141</v>
      </c>
      <c r="B24" s="15" t="s">
        <v>92</v>
      </c>
      <c r="C24" s="15" t="s">
        <v>10593</v>
      </c>
      <c r="D24" s="15" t="s">
        <v>159</v>
      </c>
      <c r="E24" s="24">
        <v>45638.041666666664</v>
      </c>
      <c r="F24" s="15">
        <v>10.3</v>
      </c>
      <c r="G24" s="37"/>
      <c r="H24" s="15"/>
      <c r="I24" s="15"/>
      <c r="J24" s="15"/>
      <c r="K24" s="15">
        <v>54</v>
      </c>
      <c r="L24" s="15">
        <v>107</v>
      </c>
      <c r="M24" s="15"/>
      <c r="N24" s="15"/>
      <c r="O24" s="15"/>
      <c r="P24" s="14">
        <f t="shared" si="2"/>
        <v>161</v>
      </c>
      <c r="Q24" s="17" t="s">
        <v>32</v>
      </c>
      <c r="R24" s="14">
        <v>108949</v>
      </c>
      <c r="S24" s="23" t="s">
        <v>33</v>
      </c>
      <c r="T24" s="16" t="s">
        <v>161</v>
      </c>
      <c r="U24" s="16" t="s">
        <v>90</v>
      </c>
      <c r="V24" s="16">
        <v>1009399</v>
      </c>
      <c r="W24" s="16" t="s">
        <v>5941</v>
      </c>
      <c r="X24" s="16" t="s">
        <v>10539</v>
      </c>
    </row>
    <row r="25" spans="1:24">
      <c r="A25" s="15" t="s">
        <v>142</v>
      </c>
      <c r="B25" s="15" t="s">
        <v>72</v>
      </c>
      <c r="C25" s="15" t="s">
        <v>10594</v>
      </c>
      <c r="D25" s="15" t="s">
        <v>71</v>
      </c>
      <c r="E25" s="24">
        <v>45638.711805555555</v>
      </c>
      <c r="F25" s="15">
        <v>14.5</v>
      </c>
      <c r="G25" s="37"/>
      <c r="H25" s="15"/>
      <c r="I25" s="15"/>
      <c r="J25" s="15">
        <v>27</v>
      </c>
      <c r="K25" s="15">
        <v>134</v>
      </c>
      <c r="L25" s="15"/>
      <c r="M25" s="15"/>
      <c r="N25" s="15"/>
      <c r="O25" s="15"/>
      <c r="P25" s="14">
        <f t="shared" si="2"/>
        <v>161</v>
      </c>
      <c r="Q25" s="14" t="s">
        <v>30</v>
      </c>
      <c r="R25" s="14">
        <v>108946</v>
      </c>
      <c r="S25" s="14" t="s">
        <v>31</v>
      </c>
      <c r="T25" s="16" t="s">
        <v>169</v>
      </c>
      <c r="U25" s="16"/>
      <c r="V25" s="16">
        <v>1009400</v>
      </c>
      <c r="W25" s="16" t="s">
        <v>5931</v>
      </c>
      <c r="X25" s="16" t="s">
        <v>9796</v>
      </c>
    </row>
    <row r="26" spans="1:24">
      <c r="A26" s="15" t="s">
        <v>142</v>
      </c>
      <c r="B26" s="15" t="s">
        <v>72</v>
      </c>
      <c r="C26" s="15" t="s">
        <v>10595</v>
      </c>
      <c r="D26" s="15" t="s">
        <v>71</v>
      </c>
      <c r="E26" s="24">
        <v>45638.711805555555</v>
      </c>
      <c r="F26" s="15">
        <v>14.5</v>
      </c>
      <c r="G26" s="37"/>
      <c r="H26" s="15"/>
      <c r="I26" s="15"/>
      <c r="J26" s="15"/>
      <c r="K26" s="15">
        <v>27</v>
      </c>
      <c r="L26" s="15">
        <v>78</v>
      </c>
      <c r="M26" s="15">
        <v>54</v>
      </c>
      <c r="N26" s="15">
        <v>2</v>
      </c>
      <c r="O26" s="15"/>
      <c r="P26" s="14">
        <f t="shared" si="2"/>
        <v>161</v>
      </c>
      <c r="Q26" s="14" t="s">
        <v>30</v>
      </c>
      <c r="R26" s="14">
        <v>108948</v>
      </c>
      <c r="S26" s="14" t="s">
        <v>31</v>
      </c>
      <c r="T26" s="16" t="s">
        <v>169</v>
      </c>
      <c r="U26" s="16"/>
      <c r="V26" s="16">
        <v>1009401</v>
      </c>
      <c r="W26" s="16" t="s">
        <v>5931</v>
      </c>
      <c r="X26" s="16" t="s">
        <v>9796</v>
      </c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/>
      <c r="R27" s="14"/>
      <c r="S27" s="14"/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/>
      <c r="R28" s="14"/>
      <c r="S28" s="14"/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27</v>
      </c>
      <c r="K29" s="11">
        <f t="shared" si="3"/>
        <v>430</v>
      </c>
      <c r="L29" s="11">
        <f t="shared" si="3"/>
        <v>292</v>
      </c>
      <c r="M29" s="11">
        <f t="shared" si="3"/>
        <v>54</v>
      </c>
      <c r="N29" s="11">
        <f t="shared" si="3"/>
        <v>2</v>
      </c>
      <c r="O29" s="11">
        <f t="shared" si="3"/>
        <v>0</v>
      </c>
      <c r="P29" s="11">
        <f t="shared" si="3"/>
        <v>805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166" t="s">
        <v>35</v>
      </c>
      <c r="B32" s="239" t="s">
        <v>9127</v>
      </c>
      <c r="C32" s="239" t="s">
        <v>9760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161</v>
      </c>
      <c r="B33" s="1564" t="s">
        <v>9853</v>
      </c>
      <c r="C33" s="1564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4" t="s">
        <v>169</v>
      </c>
      <c r="B34" s="626" t="s">
        <v>7193</v>
      </c>
      <c r="C34" s="4"/>
      <c r="D34" s="242"/>
      <c r="E34" s="4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>
      <c r="A35" s="5" t="s">
        <v>42</v>
      </c>
      <c r="B35" s="1772" t="s">
        <v>7113</v>
      </c>
      <c r="C35" s="1772"/>
      <c r="D35" s="1"/>
      <c r="E35" s="1"/>
    </row>
    <row r="36" spans="1:24">
      <c r="A36" s="5" t="s">
        <v>42</v>
      </c>
      <c r="B36" s="1772"/>
      <c r="C36" s="1772"/>
    </row>
    <row r="37" spans="1:24">
      <c r="A37" s="5" t="s">
        <v>43</v>
      </c>
      <c r="B37" s="1772" t="s">
        <v>10596</v>
      </c>
      <c r="C37" s="1772"/>
      <c r="D37" s="1"/>
      <c r="E37" s="1"/>
    </row>
    <row r="38" spans="1:24">
      <c r="A38" s="5" t="s">
        <v>44</v>
      </c>
      <c r="B38" s="1809">
        <v>0.625</v>
      </c>
      <c r="C38" s="1772"/>
      <c r="D38" s="1"/>
      <c r="E38" s="1"/>
    </row>
    <row r="40" spans="1:24" ht="23.25">
      <c r="A40" s="1559" t="s">
        <v>205</v>
      </c>
      <c r="B40" s="1559"/>
      <c r="C40" s="1559"/>
      <c r="D40" s="1559"/>
      <c r="E40" s="1559"/>
      <c r="F40" s="1559"/>
      <c r="G40" s="7"/>
      <c r="H40" s="1559" t="s">
        <v>10045</v>
      </c>
      <c r="I40" s="1559"/>
      <c r="J40" s="1559"/>
      <c r="K40" s="1559"/>
      <c r="L40" s="1559"/>
      <c r="M40" s="1559"/>
      <c r="N40" s="1559"/>
      <c r="O40" s="1559"/>
      <c r="P40" s="1559"/>
      <c r="Q40" s="1741" t="s">
        <v>10597</v>
      </c>
      <c r="R40" s="1742"/>
      <c r="S40" s="1742"/>
      <c r="T40" s="1742"/>
      <c r="U40" s="1742"/>
      <c r="V40" s="1742"/>
      <c r="W40" s="1742"/>
      <c r="X40" s="1742"/>
    </row>
    <row r="41" spans="1:24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24">
      <c r="A42" s="15" t="s">
        <v>105</v>
      </c>
      <c r="B42" s="676" t="s">
        <v>78</v>
      </c>
      <c r="C42" s="15" t="s">
        <v>10598</v>
      </c>
      <c r="D42" s="15" t="s">
        <v>521</v>
      </c>
      <c r="E42" s="24">
        <v>45637.600694444445</v>
      </c>
      <c r="F42" s="15">
        <v>14.5</v>
      </c>
      <c r="G42" s="37"/>
      <c r="H42" s="15"/>
      <c r="I42" s="15"/>
      <c r="J42" s="15"/>
      <c r="K42" s="15">
        <v>60</v>
      </c>
      <c r="L42" s="15">
        <v>101</v>
      </c>
      <c r="M42" s="15"/>
      <c r="N42" s="15"/>
      <c r="O42" s="15"/>
      <c r="P42" s="14">
        <f t="shared" ref="P42:P48" si="4">SUM(H42:O42)</f>
        <v>161</v>
      </c>
      <c r="Q42" s="17" t="s">
        <v>32</v>
      </c>
      <c r="R42" s="14">
        <v>108995</v>
      </c>
      <c r="S42" s="23" t="s">
        <v>33</v>
      </c>
      <c r="T42" s="16" t="s">
        <v>9880</v>
      </c>
      <c r="U42" s="16" t="s">
        <v>90</v>
      </c>
      <c r="V42" s="16">
        <v>1009405</v>
      </c>
      <c r="W42" s="16"/>
      <c r="X42" s="16" t="s">
        <v>9065</v>
      </c>
    </row>
    <row r="43" spans="1:24">
      <c r="A43" s="15" t="s">
        <v>114</v>
      </c>
      <c r="B43" s="676" t="s">
        <v>78</v>
      </c>
      <c r="C43" s="15" t="s">
        <v>10599</v>
      </c>
      <c r="D43" s="15" t="s">
        <v>521</v>
      </c>
      <c r="E43" s="24">
        <v>45637.600694444445</v>
      </c>
      <c r="F43" s="15">
        <v>14.5</v>
      </c>
      <c r="G43" s="37"/>
      <c r="H43" s="15"/>
      <c r="I43" s="15"/>
      <c r="J43" s="437">
        <v>15</v>
      </c>
      <c r="K43" s="437">
        <v>40</v>
      </c>
      <c r="L43" s="437">
        <v>106</v>
      </c>
      <c r="M43" s="15"/>
      <c r="N43" s="15"/>
      <c r="O43" s="15"/>
      <c r="P43" s="14">
        <f t="shared" si="4"/>
        <v>161</v>
      </c>
      <c r="Q43" s="17" t="s">
        <v>32</v>
      </c>
      <c r="R43" s="14">
        <v>108996</v>
      </c>
      <c r="S43" s="23" t="s">
        <v>33</v>
      </c>
      <c r="T43" s="16" t="s">
        <v>9880</v>
      </c>
      <c r="U43" s="16" t="s">
        <v>90</v>
      </c>
      <c r="V43" s="16">
        <v>1009406</v>
      </c>
      <c r="W43" s="16"/>
      <c r="X43" s="16" t="s">
        <v>9065</v>
      </c>
    </row>
    <row r="44" spans="1:24">
      <c r="A44" s="15" t="s">
        <v>152</v>
      </c>
      <c r="B44" s="676" t="s">
        <v>78</v>
      </c>
      <c r="C44" s="15" t="s">
        <v>10600</v>
      </c>
      <c r="D44" s="15" t="s">
        <v>521</v>
      </c>
      <c r="E44" s="24">
        <v>45637.600694444445</v>
      </c>
      <c r="F44" s="15">
        <v>14.5</v>
      </c>
      <c r="G44" s="37"/>
      <c r="H44" s="15"/>
      <c r="I44" s="15"/>
      <c r="J44" s="15"/>
      <c r="K44" s="15">
        <v>161</v>
      </c>
      <c r="L44" s="15"/>
      <c r="M44" s="15"/>
      <c r="N44" s="15"/>
      <c r="O44" s="15"/>
      <c r="P44" s="14">
        <f t="shared" si="4"/>
        <v>161</v>
      </c>
      <c r="Q44" s="17" t="s">
        <v>32</v>
      </c>
      <c r="R44" s="14">
        <v>108997</v>
      </c>
      <c r="S44" s="23" t="s">
        <v>33</v>
      </c>
      <c r="T44" s="16" t="s">
        <v>9880</v>
      </c>
      <c r="U44" s="16" t="s">
        <v>90</v>
      </c>
      <c r="V44" s="16">
        <v>1009407</v>
      </c>
      <c r="W44" s="16"/>
      <c r="X44" s="16" t="s">
        <v>9065</v>
      </c>
    </row>
    <row r="45" spans="1:24">
      <c r="A45" s="15" t="s">
        <v>111</v>
      </c>
      <c r="B45" s="15" t="s">
        <v>65</v>
      </c>
      <c r="C45" s="15" t="s">
        <v>10601</v>
      </c>
      <c r="D45" s="15" t="s">
        <v>7594</v>
      </c>
      <c r="E45" s="24">
        <v>45637.732638888891</v>
      </c>
      <c r="F45" s="15">
        <v>20</v>
      </c>
      <c r="G45" s="37"/>
      <c r="H45" s="15"/>
      <c r="I45" s="15"/>
      <c r="J45" s="15"/>
      <c r="K45" s="15">
        <v>27</v>
      </c>
      <c r="L45" s="15">
        <v>134</v>
      </c>
      <c r="M45" s="15"/>
      <c r="N45" s="15"/>
      <c r="O45" s="15"/>
      <c r="P45" s="14">
        <f t="shared" si="4"/>
        <v>161</v>
      </c>
      <c r="Q45" s="14" t="s">
        <v>30</v>
      </c>
      <c r="R45" s="14">
        <v>108980</v>
      </c>
      <c r="S45" s="23" t="s">
        <v>33</v>
      </c>
      <c r="T45" s="16" t="s">
        <v>9880</v>
      </c>
      <c r="U45" s="16" t="s">
        <v>90</v>
      </c>
      <c r="V45" s="16">
        <v>1009408</v>
      </c>
      <c r="W45" s="16"/>
      <c r="X45" s="16" t="s">
        <v>10539</v>
      </c>
    </row>
    <row r="46" spans="1:24">
      <c r="A46" s="15" t="s">
        <v>111</v>
      </c>
      <c r="B46" s="15" t="s">
        <v>65</v>
      </c>
      <c r="C46" s="15" t="s">
        <v>10602</v>
      </c>
      <c r="D46" s="15" t="s">
        <v>7594</v>
      </c>
      <c r="E46" s="24">
        <v>45637.732638888891</v>
      </c>
      <c r="F46" s="15">
        <v>20</v>
      </c>
      <c r="G46" s="37"/>
      <c r="H46" s="15"/>
      <c r="I46" s="15"/>
      <c r="J46" s="15"/>
      <c r="K46" s="15"/>
      <c r="L46" s="15">
        <v>81</v>
      </c>
      <c r="M46" s="15"/>
      <c r="N46" s="15"/>
      <c r="O46" s="15"/>
      <c r="P46" s="14">
        <f t="shared" si="4"/>
        <v>81</v>
      </c>
      <c r="Q46" s="14" t="s">
        <v>30</v>
      </c>
      <c r="R46" s="14">
        <v>108981</v>
      </c>
      <c r="S46" s="23" t="s">
        <v>33</v>
      </c>
      <c r="T46" s="16" t="s">
        <v>9880</v>
      </c>
      <c r="U46" s="16" t="s">
        <v>90</v>
      </c>
      <c r="V46" s="16">
        <v>1009409</v>
      </c>
      <c r="W46" s="16"/>
      <c r="X46" s="16" t="s">
        <v>10539</v>
      </c>
    </row>
    <row r="47" spans="1:24">
      <c r="A47" s="15" t="s">
        <v>113</v>
      </c>
      <c r="B47" s="15" t="s">
        <v>65</v>
      </c>
      <c r="C47" s="15" t="s">
        <v>10603</v>
      </c>
      <c r="D47" s="15" t="s">
        <v>7594</v>
      </c>
      <c r="E47" s="24">
        <v>45637.732638888891</v>
      </c>
      <c r="F47" s="15">
        <v>20</v>
      </c>
      <c r="G47" s="37"/>
      <c r="H47" s="15"/>
      <c r="I47" s="15"/>
      <c r="J47" s="15"/>
      <c r="K47" s="489">
        <v>27</v>
      </c>
      <c r="L47" s="489">
        <v>54</v>
      </c>
      <c r="M47" s="15"/>
      <c r="N47" s="15"/>
      <c r="O47" s="15"/>
      <c r="P47" s="14">
        <f t="shared" si="4"/>
        <v>81</v>
      </c>
      <c r="Q47" s="14" t="s">
        <v>30</v>
      </c>
      <c r="R47" s="14">
        <v>108982</v>
      </c>
      <c r="S47" s="23" t="s">
        <v>33</v>
      </c>
      <c r="T47" s="16" t="s">
        <v>9880</v>
      </c>
      <c r="U47" s="16" t="s">
        <v>90</v>
      </c>
      <c r="V47" s="16">
        <v>1009411</v>
      </c>
      <c r="W47" s="16"/>
      <c r="X47" s="16" t="s">
        <v>10539</v>
      </c>
    </row>
    <row r="48" spans="1:24">
      <c r="A48" s="15"/>
      <c r="B48" s="15"/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>
        <f t="shared" si="4"/>
        <v>0</v>
      </c>
      <c r="Q48" s="14"/>
      <c r="R48" s="14"/>
      <c r="S48" s="14" t="s">
        <v>31</v>
      </c>
      <c r="T48" s="16"/>
      <c r="U48" s="16"/>
      <c r="V48" s="16"/>
      <c r="W48" s="16"/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5">SUM(H42:H48)</f>
        <v>0</v>
      </c>
      <c r="I49" s="11">
        <f t="shared" si="5"/>
        <v>0</v>
      </c>
      <c r="J49" s="11">
        <f t="shared" si="5"/>
        <v>15</v>
      </c>
      <c r="K49" s="11">
        <f t="shared" si="5"/>
        <v>315</v>
      </c>
      <c r="L49" s="11">
        <f t="shared" si="5"/>
        <v>476</v>
      </c>
      <c r="M49" s="11">
        <f t="shared" si="5"/>
        <v>0</v>
      </c>
      <c r="N49" s="11">
        <f t="shared" si="5"/>
        <v>0</v>
      </c>
      <c r="O49" s="11">
        <f t="shared" si="5"/>
        <v>0</v>
      </c>
      <c r="P49" s="11">
        <f t="shared" si="5"/>
        <v>806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351" t="s">
        <v>10546</v>
      </c>
      <c r="B50" s="351" t="s">
        <v>92</v>
      </c>
      <c r="C50" s="351" t="s">
        <v>10604</v>
      </c>
      <c r="D50" s="351" t="s">
        <v>9970</v>
      </c>
      <c r="E50" s="405">
        <v>45638.125</v>
      </c>
      <c r="F50" s="351"/>
      <c r="G50" s="46"/>
      <c r="H50" s="351"/>
      <c r="I50" s="351"/>
      <c r="J50" s="351"/>
      <c r="K50" s="719">
        <v>54</v>
      </c>
      <c r="L50" s="719">
        <v>107</v>
      </c>
      <c r="M50" s="719"/>
      <c r="N50" s="351"/>
      <c r="O50" s="351"/>
      <c r="P50" s="352">
        <f t="shared" ref="P50" si="6">SUM(H50:O50)</f>
        <v>161</v>
      </c>
      <c r="Q50" s="72" t="s">
        <v>32</v>
      </c>
      <c r="R50" s="352"/>
      <c r="S50" s="353" t="s">
        <v>33</v>
      </c>
      <c r="T50" s="1"/>
      <c r="U50" s="1"/>
      <c r="V50" s="1"/>
      <c r="W50" s="1"/>
    </row>
    <row r="51" spans="1:24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166" t="s">
        <v>35</v>
      </c>
      <c r="B52" s="239" t="s">
        <v>9127</v>
      </c>
      <c r="C52" s="239" t="s">
        <v>9760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4"/>
      <c r="B53" s="1564"/>
      <c r="C53" s="1564"/>
      <c r="D53" s="242"/>
      <c r="E53" s="41" t="s">
        <v>8995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5" t="s">
        <v>42</v>
      </c>
      <c r="B54" s="1772"/>
      <c r="C54" s="1772"/>
      <c r="D54" s="1"/>
      <c r="E54" s="1"/>
    </row>
    <row r="55" spans="1:24">
      <c r="A55" s="5" t="s">
        <v>42</v>
      </c>
      <c r="B55" s="1772"/>
      <c r="C55" s="1772"/>
    </row>
    <row r="56" spans="1:24">
      <c r="A56" s="5" t="s">
        <v>43</v>
      </c>
      <c r="B56" s="1772"/>
      <c r="C56" s="1772"/>
      <c r="D56" s="1"/>
      <c r="E56" s="1"/>
    </row>
    <row r="57" spans="1:24">
      <c r="A57" s="5" t="s">
        <v>44</v>
      </c>
      <c r="B57" s="1772"/>
      <c r="C57" s="1772"/>
      <c r="D57" s="1"/>
      <c r="E57" s="1"/>
    </row>
    <row r="59" spans="1:24" ht="23.25" customHeight="1"/>
  </sheetData>
  <mergeCells count="30">
    <mergeCell ref="B53:C53"/>
    <mergeCell ref="B54:C54"/>
    <mergeCell ref="B55:C55"/>
    <mergeCell ref="B56:C56"/>
    <mergeCell ref="B57:C57"/>
    <mergeCell ref="B51:D51"/>
    <mergeCell ref="J51:L51"/>
    <mergeCell ref="Q20:X20"/>
    <mergeCell ref="B31:D31"/>
    <mergeCell ref="J31:L31"/>
    <mergeCell ref="B33:C33"/>
    <mergeCell ref="B35:C35"/>
    <mergeCell ref="B36:C36"/>
    <mergeCell ref="H20:P20"/>
    <mergeCell ref="B37:C37"/>
    <mergeCell ref="B38:C38"/>
    <mergeCell ref="A40:F40"/>
    <mergeCell ref="H40:P40"/>
    <mergeCell ref="Q40:X40"/>
    <mergeCell ref="B15:C15"/>
    <mergeCell ref="B16:C16"/>
    <mergeCell ref="B17:C17"/>
    <mergeCell ref="B18:C18"/>
    <mergeCell ref="A20:F20"/>
    <mergeCell ref="B13:C13"/>
    <mergeCell ref="A1:F1"/>
    <mergeCell ref="H1:P1"/>
    <mergeCell ref="Q1:X1"/>
    <mergeCell ref="B11:D11"/>
    <mergeCell ref="J11:L11"/>
  </mergeCells>
  <pageMargins left="0.7" right="0.7" top="0.75" bottom="0.75" header="0.3" footer="0.3"/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D2FB9-4C4C-4354-AC81-C811D726326C}">
  <sheetPr>
    <tabColor rgb="FF92D050"/>
  </sheetPr>
  <dimension ref="A1:AD70"/>
  <sheetViews>
    <sheetView workbookViewId="0">
      <selection activeCell="H37" sqref="H37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6.5703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1.42578125" customWidth="1"/>
    <col min="19" max="19" width="9.140625" bestFit="1" customWidth="1"/>
    <col min="20" max="20" width="16.28515625" customWidth="1"/>
    <col min="23" max="23" width="14.85546875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10605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581" t="s">
        <v>8458</v>
      </c>
      <c r="B3" s="580" t="s">
        <v>57</v>
      </c>
      <c r="C3" s="27" t="s">
        <v>10606</v>
      </c>
      <c r="D3" s="15" t="s">
        <v>56</v>
      </c>
      <c r="E3" s="24">
        <v>45634.253472222219</v>
      </c>
      <c r="F3" s="15">
        <v>10.8</v>
      </c>
      <c r="G3" s="37"/>
      <c r="H3" s="15"/>
      <c r="I3" s="26"/>
      <c r="J3" s="277">
        <v>54</v>
      </c>
      <c r="K3" s="580"/>
      <c r="L3" s="25"/>
      <c r="M3" s="15"/>
      <c r="N3" s="15"/>
      <c r="O3" s="15"/>
      <c r="P3" s="14">
        <f t="shared" ref="P3:P9" si="0">SUM(H3:O3)</f>
        <v>54</v>
      </c>
      <c r="Q3" s="14" t="s">
        <v>30</v>
      </c>
      <c r="R3" s="14">
        <v>108902</v>
      </c>
      <c r="S3" s="14" t="s">
        <v>31</v>
      </c>
      <c r="T3" s="16" t="s">
        <v>169</v>
      </c>
      <c r="U3" s="16" t="s">
        <v>9131</v>
      </c>
      <c r="V3" s="16">
        <v>1009340</v>
      </c>
      <c r="W3" s="16" t="s">
        <v>10607</v>
      </c>
      <c r="X3" s="16" t="s">
        <v>9796</v>
      </c>
    </row>
    <row r="4" spans="1:24">
      <c r="A4" s="276" t="s">
        <v>150</v>
      </c>
      <c r="B4" s="276" t="s">
        <v>57</v>
      </c>
      <c r="C4" s="27" t="s">
        <v>10608</v>
      </c>
      <c r="D4" s="15" t="s">
        <v>56</v>
      </c>
      <c r="E4" s="24">
        <v>45634.253472222219</v>
      </c>
      <c r="F4" s="15">
        <v>10.8</v>
      </c>
      <c r="G4" s="37"/>
      <c r="H4" s="15"/>
      <c r="I4" s="26"/>
      <c r="J4" s="277">
        <v>14</v>
      </c>
      <c r="K4" s="277">
        <v>153</v>
      </c>
      <c r="L4" s="25"/>
      <c r="M4" s="15"/>
      <c r="N4" s="15"/>
      <c r="O4" s="15"/>
      <c r="P4" s="14">
        <f t="shared" si="0"/>
        <v>167</v>
      </c>
      <c r="Q4" s="14" t="s">
        <v>30</v>
      </c>
      <c r="R4" s="14">
        <v>108909</v>
      </c>
      <c r="S4" s="14" t="s">
        <v>31</v>
      </c>
      <c r="T4" s="16" t="s">
        <v>169</v>
      </c>
      <c r="U4" s="16" t="s">
        <v>9131</v>
      </c>
      <c r="V4" s="16">
        <v>1009341</v>
      </c>
      <c r="W4" s="16" t="s">
        <v>10607</v>
      </c>
      <c r="X4" s="16" t="s">
        <v>9796</v>
      </c>
    </row>
    <row r="5" spans="1:24">
      <c r="A5" s="276" t="s">
        <v>8837</v>
      </c>
      <c r="B5" s="276" t="s">
        <v>57</v>
      </c>
      <c r="C5" s="27" t="s">
        <v>10609</v>
      </c>
      <c r="D5" s="15" t="s">
        <v>4443</v>
      </c>
      <c r="E5" s="24">
        <v>45633.552083333336</v>
      </c>
      <c r="F5" s="15">
        <v>10.8</v>
      </c>
      <c r="G5" s="37"/>
      <c r="H5" s="15"/>
      <c r="I5" s="26"/>
      <c r="J5" s="277">
        <v>22</v>
      </c>
      <c r="K5" s="277">
        <v>86</v>
      </c>
      <c r="L5" s="25"/>
      <c r="M5" s="15"/>
      <c r="N5" s="15"/>
      <c r="O5" s="15"/>
      <c r="P5" s="14">
        <f t="shared" si="0"/>
        <v>108</v>
      </c>
      <c r="Q5" s="14" t="s">
        <v>30</v>
      </c>
      <c r="R5" s="14">
        <v>108912</v>
      </c>
      <c r="S5" s="14" t="s">
        <v>31</v>
      </c>
      <c r="T5" s="16" t="s">
        <v>169</v>
      </c>
      <c r="U5" s="16" t="s">
        <v>90</v>
      </c>
      <c r="V5" s="16">
        <v>1009342</v>
      </c>
      <c r="W5" s="16" t="s">
        <v>10610</v>
      </c>
      <c r="X5" s="16" t="s">
        <v>9796</v>
      </c>
    </row>
    <row r="6" spans="1:24">
      <c r="A6" s="581" t="s">
        <v>122</v>
      </c>
      <c r="B6" s="580" t="s">
        <v>62</v>
      </c>
      <c r="C6" s="27" t="s">
        <v>10611</v>
      </c>
      <c r="D6" s="15" t="s">
        <v>61</v>
      </c>
      <c r="E6" s="24">
        <v>45633.767361111109</v>
      </c>
      <c r="F6" s="15">
        <v>13</v>
      </c>
      <c r="G6" s="37"/>
      <c r="H6" s="15"/>
      <c r="I6" s="26"/>
      <c r="J6" s="581"/>
      <c r="K6" s="277">
        <v>135</v>
      </c>
      <c r="L6" s="25"/>
      <c r="M6" s="15"/>
      <c r="N6" s="15"/>
      <c r="O6" s="15"/>
      <c r="P6" s="14">
        <f t="shared" si="0"/>
        <v>135</v>
      </c>
      <c r="Q6" s="14" t="s">
        <v>30</v>
      </c>
      <c r="R6" s="14">
        <v>108901</v>
      </c>
      <c r="S6" s="14" t="s">
        <v>31</v>
      </c>
      <c r="T6" s="16" t="s">
        <v>169</v>
      </c>
      <c r="U6" s="16" t="s">
        <v>90</v>
      </c>
      <c r="V6" s="16">
        <v>1009343</v>
      </c>
      <c r="W6" s="16" t="s">
        <v>10612</v>
      </c>
      <c r="X6" s="16" t="s">
        <v>9796</v>
      </c>
    </row>
    <row r="7" spans="1:24">
      <c r="A7" s="580" t="s">
        <v>8902</v>
      </c>
      <c r="B7" s="580" t="s">
        <v>75</v>
      </c>
      <c r="C7" s="27" t="s">
        <v>10613</v>
      </c>
      <c r="D7" s="15" t="s">
        <v>74</v>
      </c>
      <c r="E7" s="24">
        <v>45633.534722222219</v>
      </c>
      <c r="F7" s="15">
        <v>15.3</v>
      </c>
      <c r="G7" s="37"/>
      <c r="H7" s="15"/>
      <c r="I7" s="26"/>
      <c r="J7" s="277">
        <v>27</v>
      </c>
      <c r="K7" s="277">
        <v>108</v>
      </c>
      <c r="L7" s="25"/>
      <c r="M7" s="15"/>
      <c r="N7" s="15"/>
      <c r="O7" s="15"/>
      <c r="P7" s="14">
        <f t="shared" si="0"/>
        <v>135</v>
      </c>
      <c r="Q7" s="14" t="s">
        <v>30</v>
      </c>
      <c r="R7" s="14">
        <v>108911</v>
      </c>
      <c r="S7" s="14" t="s">
        <v>31</v>
      </c>
      <c r="T7" s="16" t="s">
        <v>169</v>
      </c>
      <c r="U7" s="16" t="s">
        <v>1693</v>
      </c>
      <c r="V7" s="16">
        <v>1009344</v>
      </c>
      <c r="W7" s="16" t="s">
        <v>6024</v>
      </c>
      <c r="X7" s="16" t="s">
        <v>9065</v>
      </c>
    </row>
    <row r="8" spans="1:24">
      <c r="A8" s="45" t="s">
        <v>10614</v>
      </c>
      <c r="B8" s="45" t="s">
        <v>57</v>
      </c>
      <c r="C8" s="35" t="s">
        <v>10615</v>
      </c>
      <c r="D8" s="15" t="s">
        <v>4443</v>
      </c>
      <c r="E8" s="24">
        <v>45633.552083333336</v>
      </c>
      <c r="F8" s="15">
        <v>10.8</v>
      </c>
      <c r="G8" s="37"/>
      <c r="H8" s="15"/>
      <c r="I8" s="15"/>
      <c r="J8" s="45"/>
      <c r="K8" s="324">
        <v>165</v>
      </c>
      <c r="L8" s="15"/>
      <c r="M8" s="15"/>
      <c r="N8" s="15"/>
      <c r="O8" s="15"/>
      <c r="P8" s="14">
        <f t="shared" si="0"/>
        <v>165</v>
      </c>
      <c r="Q8" s="14" t="s">
        <v>30</v>
      </c>
      <c r="R8" s="280">
        <v>108913</v>
      </c>
      <c r="S8" s="14" t="s">
        <v>31</v>
      </c>
      <c r="T8" s="16" t="s">
        <v>169</v>
      </c>
      <c r="U8" s="16" t="s">
        <v>90</v>
      </c>
      <c r="V8" s="228">
        <v>1009345</v>
      </c>
      <c r="W8" s="16" t="s">
        <v>10612</v>
      </c>
      <c r="X8" s="16" t="s">
        <v>9796</v>
      </c>
    </row>
    <row r="9" spans="1:24">
      <c r="A9" s="45" t="s">
        <v>8837</v>
      </c>
      <c r="B9" s="45" t="s">
        <v>57</v>
      </c>
      <c r="C9" s="35" t="s">
        <v>10616</v>
      </c>
      <c r="D9" s="15" t="s">
        <v>4443</v>
      </c>
      <c r="E9" s="24">
        <v>45634.552083333336</v>
      </c>
      <c r="F9" s="15">
        <v>10.8</v>
      </c>
      <c r="G9" s="37"/>
      <c r="H9" s="15"/>
      <c r="I9" s="15"/>
      <c r="J9" s="45"/>
      <c r="K9" s="324">
        <v>161</v>
      </c>
      <c r="L9" s="15"/>
      <c r="M9" s="15"/>
      <c r="N9" s="15"/>
      <c r="O9" s="15"/>
      <c r="P9" s="14">
        <f t="shared" si="0"/>
        <v>161</v>
      </c>
      <c r="Q9" s="14" t="s">
        <v>30</v>
      </c>
      <c r="R9" s="696">
        <v>108921</v>
      </c>
      <c r="S9" s="14" t="s">
        <v>31</v>
      </c>
      <c r="T9" s="16" t="s">
        <v>169</v>
      </c>
      <c r="U9" s="16" t="s">
        <v>90</v>
      </c>
      <c r="V9" s="16">
        <v>1009346</v>
      </c>
      <c r="W9" s="16" t="s">
        <v>6002</v>
      </c>
      <c r="X9" s="16" t="s">
        <v>9796</v>
      </c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>SUM(H3:H8)</f>
        <v>0</v>
      </c>
      <c r="I10" s="11">
        <f>SUM(I3:I8)</f>
        <v>0</v>
      </c>
      <c r="J10" s="11">
        <f>SUM(J3:J8)</f>
        <v>117</v>
      </c>
      <c r="K10" s="11">
        <f>SUM(K4:K9)</f>
        <v>808</v>
      </c>
      <c r="L10" s="11">
        <f>SUM(L3:L8)</f>
        <v>0</v>
      </c>
      <c r="M10" s="11">
        <f>SUM(M3:M8)</f>
        <v>0</v>
      </c>
      <c r="N10" s="11">
        <f>SUM(N3:N8)</f>
        <v>0</v>
      </c>
      <c r="O10" s="11">
        <f>SUM(O3:O8)</f>
        <v>0</v>
      </c>
      <c r="P10" s="11">
        <f>SUM(P3:P9)</f>
        <v>925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35</v>
      </c>
      <c r="B13" s="239" t="s">
        <v>9996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469</v>
      </c>
      <c r="B14" s="1564" t="s">
        <v>1693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10617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30">
      <c r="A17" s="5" t="s">
        <v>43</v>
      </c>
      <c r="B17" s="1845" t="s">
        <v>10618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30">
      <c r="A18" s="5" t="s">
        <v>44</v>
      </c>
      <c r="B18" s="1809">
        <v>0.5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30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30" ht="23.25" customHeight="1">
      <c r="A20" s="1559" t="s">
        <v>109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10619</v>
      </c>
      <c r="R20" s="1742"/>
      <c r="S20" s="1742"/>
      <c r="T20" s="1742"/>
      <c r="U20" s="1742"/>
      <c r="V20" s="1742"/>
      <c r="W20" s="1742"/>
      <c r="X20" s="1742"/>
    </row>
    <row r="21" spans="1:30" ht="26.25">
      <c r="A21" s="18" t="s">
        <v>3</v>
      </c>
      <c r="B21" s="1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21" t="s">
        <v>14</v>
      </c>
      <c r="L21" s="21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30" ht="26.25">
      <c r="A22" s="580" t="s">
        <v>152</v>
      </c>
      <c r="B22" s="713" t="s">
        <v>78</v>
      </c>
      <c r="C22" s="27" t="s">
        <v>10620</v>
      </c>
      <c r="D22" s="15" t="s">
        <v>4813</v>
      </c>
      <c r="E22" s="24">
        <v>45635.305555555555</v>
      </c>
      <c r="F22" s="15">
        <v>10.8</v>
      </c>
      <c r="G22" s="37"/>
      <c r="H22" s="15"/>
      <c r="I22" s="15"/>
      <c r="J22" s="26"/>
      <c r="K22" s="277">
        <v>161</v>
      </c>
      <c r="L22" s="581"/>
      <c r="M22" s="25"/>
      <c r="N22" s="15"/>
      <c r="O22" s="15"/>
      <c r="P22" s="14">
        <f t="shared" ref="P22:P27" si="1">SUM(H22:O22)</f>
        <v>161</v>
      </c>
      <c r="Q22" s="17" t="s">
        <v>32</v>
      </c>
      <c r="R22" s="14">
        <v>108916</v>
      </c>
      <c r="S22" s="23" t="s">
        <v>33</v>
      </c>
      <c r="T22" s="232" t="s">
        <v>100</v>
      </c>
      <c r="U22" s="16"/>
      <c r="V22" s="16">
        <v>1009348</v>
      </c>
      <c r="W22" s="16" t="s">
        <v>10621</v>
      </c>
      <c r="X22" s="16" t="s">
        <v>9065</v>
      </c>
    </row>
    <row r="23" spans="1:30" ht="26.25">
      <c r="A23" s="580" t="s">
        <v>1141</v>
      </c>
      <c r="B23" s="580" t="s">
        <v>92</v>
      </c>
      <c r="C23" s="27" t="s">
        <v>10622</v>
      </c>
      <c r="D23" s="15" t="s">
        <v>159</v>
      </c>
      <c r="E23" s="24">
        <v>45634.041666666664</v>
      </c>
      <c r="F23" s="15">
        <v>10.3</v>
      </c>
      <c r="G23" s="37" t="s">
        <v>740</v>
      </c>
      <c r="H23" s="15"/>
      <c r="I23" s="15"/>
      <c r="J23" s="26"/>
      <c r="K23" s="277">
        <v>107</v>
      </c>
      <c r="L23" s="277">
        <v>54</v>
      </c>
      <c r="M23" s="25"/>
      <c r="N23" s="15"/>
      <c r="O23" s="15"/>
      <c r="P23" s="14">
        <f t="shared" si="1"/>
        <v>161</v>
      </c>
      <c r="Q23" s="17" t="s">
        <v>32</v>
      </c>
      <c r="R23" s="14">
        <v>108899</v>
      </c>
      <c r="S23" s="23" t="s">
        <v>33</v>
      </c>
      <c r="T23" s="16" t="s">
        <v>161</v>
      </c>
      <c r="U23" s="16"/>
      <c r="V23" s="16">
        <v>1009349</v>
      </c>
      <c r="W23" s="16" t="s">
        <v>10623</v>
      </c>
      <c r="X23" s="16" t="s">
        <v>10539</v>
      </c>
    </row>
    <row r="24" spans="1:30" ht="26.25">
      <c r="A24" s="580" t="s">
        <v>86</v>
      </c>
      <c r="B24" s="580" t="s">
        <v>92</v>
      </c>
      <c r="C24" s="27" t="s">
        <v>10624</v>
      </c>
      <c r="D24" s="15" t="s">
        <v>159</v>
      </c>
      <c r="E24" s="24">
        <v>45634.041666666664</v>
      </c>
      <c r="F24" s="15">
        <v>10.3</v>
      </c>
      <c r="G24" s="37" t="s">
        <v>740</v>
      </c>
      <c r="H24" s="15"/>
      <c r="I24" s="15"/>
      <c r="J24" s="26"/>
      <c r="K24" s="277">
        <v>54</v>
      </c>
      <c r="L24" s="277">
        <v>107</v>
      </c>
      <c r="M24" s="25"/>
      <c r="N24" s="15"/>
      <c r="O24" s="15"/>
      <c r="P24" s="14">
        <f t="shared" si="1"/>
        <v>161</v>
      </c>
      <c r="Q24" s="17" t="s">
        <v>32</v>
      </c>
      <c r="R24" s="14">
        <v>108903</v>
      </c>
      <c r="S24" s="23" t="s">
        <v>33</v>
      </c>
      <c r="T24" s="16" t="s">
        <v>161</v>
      </c>
      <c r="U24" s="16"/>
      <c r="V24" s="16">
        <v>1009350</v>
      </c>
      <c r="W24" s="16" t="s">
        <v>10623</v>
      </c>
      <c r="X24" s="16" t="s">
        <v>28</v>
      </c>
    </row>
    <row r="25" spans="1:30" ht="26.25">
      <c r="A25" s="580" t="s">
        <v>9888</v>
      </c>
      <c r="B25" s="580" t="s">
        <v>92</v>
      </c>
      <c r="C25" s="27" t="s">
        <v>10625</v>
      </c>
      <c r="D25" s="15" t="s">
        <v>159</v>
      </c>
      <c r="E25" s="24">
        <v>45634.041666666664</v>
      </c>
      <c r="F25" s="15">
        <v>10.3</v>
      </c>
      <c r="G25" s="37" t="s">
        <v>740</v>
      </c>
      <c r="H25" s="15"/>
      <c r="I25" s="15"/>
      <c r="J25" s="26"/>
      <c r="K25" s="277">
        <v>107</v>
      </c>
      <c r="L25" s="277">
        <v>54</v>
      </c>
      <c r="M25" s="25"/>
      <c r="N25" s="15"/>
      <c r="O25" s="15"/>
      <c r="P25" s="14">
        <f t="shared" si="1"/>
        <v>161</v>
      </c>
      <c r="Q25" s="17" t="s">
        <v>32</v>
      </c>
      <c r="R25" s="14">
        <v>108904</v>
      </c>
      <c r="S25" s="23" t="s">
        <v>33</v>
      </c>
      <c r="T25" s="16" t="s">
        <v>161</v>
      </c>
      <c r="U25" s="16"/>
      <c r="V25" s="16">
        <v>1009351</v>
      </c>
      <c r="W25" s="16" t="s">
        <v>10623</v>
      </c>
      <c r="X25" s="16" t="s">
        <v>28</v>
      </c>
    </row>
    <row r="26" spans="1:30" ht="26.25">
      <c r="A26" s="580" t="s">
        <v>9675</v>
      </c>
      <c r="B26" s="713" t="s">
        <v>2047</v>
      </c>
      <c r="C26" s="27" t="s">
        <v>10626</v>
      </c>
      <c r="D26" s="15" t="s">
        <v>4453</v>
      </c>
      <c r="E26" s="24">
        <v>45636.121527777781</v>
      </c>
      <c r="F26" s="15">
        <v>10.8</v>
      </c>
      <c r="G26" s="37"/>
      <c r="H26" s="15"/>
      <c r="I26" s="15"/>
      <c r="J26" s="26"/>
      <c r="K26" s="277">
        <v>161</v>
      </c>
      <c r="L26" s="581"/>
      <c r="M26" s="25"/>
      <c r="N26" s="15"/>
      <c r="O26" s="15"/>
      <c r="P26" s="14">
        <f t="shared" si="1"/>
        <v>161</v>
      </c>
      <c r="Q26" s="17" t="s">
        <v>32</v>
      </c>
      <c r="R26" s="14">
        <v>108905</v>
      </c>
      <c r="S26" s="23" t="s">
        <v>33</v>
      </c>
      <c r="T26" s="232" t="s">
        <v>100</v>
      </c>
      <c r="U26" s="16"/>
      <c r="V26" s="16">
        <v>1009352</v>
      </c>
      <c r="W26" s="16" t="s">
        <v>10621</v>
      </c>
      <c r="X26" s="16" t="s">
        <v>9065</v>
      </c>
    </row>
    <row r="27" spans="1:30" ht="26.25">
      <c r="A27" s="580" t="s">
        <v>119</v>
      </c>
      <c r="B27" s="580" t="s">
        <v>92</v>
      </c>
      <c r="C27" s="27" t="s">
        <v>10627</v>
      </c>
      <c r="D27" s="15" t="s">
        <v>10628</v>
      </c>
      <c r="E27" s="24">
        <v>45636.125</v>
      </c>
      <c r="F27" s="15">
        <v>10.3</v>
      </c>
      <c r="G27" s="37" t="s">
        <v>740</v>
      </c>
      <c r="H27" s="15"/>
      <c r="I27" s="15"/>
      <c r="J27" s="406">
        <v>27</v>
      </c>
      <c r="K27" s="277">
        <v>43</v>
      </c>
      <c r="L27" s="277">
        <v>91</v>
      </c>
      <c r="M27" s="25"/>
      <c r="N27" s="15"/>
      <c r="O27" s="15"/>
      <c r="P27" s="14">
        <f t="shared" si="1"/>
        <v>161</v>
      </c>
      <c r="Q27" s="17" t="s">
        <v>32</v>
      </c>
      <c r="R27" s="14">
        <v>108917</v>
      </c>
      <c r="S27" s="23" t="s">
        <v>33</v>
      </c>
      <c r="T27" s="232" t="s">
        <v>100</v>
      </c>
      <c r="U27" s="16"/>
      <c r="V27" s="16">
        <v>1009353</v>
      </c>
      <c r="W27" s="16" t="s">
        <v>10623</v>
      </c>
      <c r="X27" s="16" t="s">
        <v>9065</v>
      </c>
    </row>
    <row r="28" spans="1:30">
      <c r="A28" s="19" t="s">
        <v>19</v>
      </c>
      <c r="B28" s="20"/>
      <c r="C28" s="7"/>
      <c r="D28" s="7"/>
      <c r="E28" s="11"/>
      <c r="F28" s="7"/>
      <c r="G28" s="7"/>
      <c r="H28" s="11">
        <f t="shared" ref="H28:P28" si="2">SUM(H22:H27)</f>
        <v>0</v>
      </c>
      <c r="I28" s="11">
        <f t="shared" si="2"/>
        <v>0</v>
      </c>
      <c r="J28" s="11">
        <f t="shared" si="2"/>
        <v>27</v>
      </c>
      <c r="K28" s="11">
        <f t="shared" si="2"/>
        <v>633</v>
      </c>
      <c r="L28" s="11">
        <f t="shared" si="2"/>
        <v>306</v>
      </c>
      <c r="M28" s="11">
        <f t="shared" si="2"/>
        <v>0</v>
      </c>
      <c r="N28" s="11">
        <f t="shared" si="2"/>
        <v>0</v>
      </c>
      <c r="O28" s="11">
        <f t="shared" si="2"/>
        <v>0</v>
      </c>
      <c r="P28" s="11">
        <f t="shared" si="2"/>
        <v>966</v>
      </c>
      <c r="Q28" s="12"/>
      <c r="R28" s="12"/>
      <c r="S28" s="12"/>
      <c r="T28" s="12"/>
      <c r="U28" s="12"/>
      <c r="V28" s="12"/>
      <c r="W28" s="12"/>
      <c r="X28" s="12"/>
    </row>
    <row r="29" spans="1:30">
      <c r="A29" s="1"/>
      <c r="B29" s="1"/>
      <c r="C29" s="25"/>
      <c r="D29" s="15"/>
      <c r="E29" s="24"/>
      <c r="F29" s="1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30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30">
      <c r="A31" s="166" t="s">
        <v>35</v>
      </c>
      <c r="B31" s="239" t="s">
        <v>9996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30" ht="30" customHeight="1">
      <c r="A32" s="4" t="s">
        <v>473</v>
      </c>
      <c r="B32" s="1564" t="s">
        <v>7194</v>
      </c>
      <c r="C32" s="1564"/>
      <c r="D32" s="242"/>
      <c r="E32" s="41" t="s">
        <v>8995</v>
      </c>
      <c r="F32" s="1"/>
      <c r="G32" s="1"/>
      <c r="H32" s="28" t="s">
        <v>92</v>
      </c>
      <c r="I32" s="525" t="s">
        <v>10629</v>
      </c>
      <c r="J32" s="351" t="s">
        <v>159</v>
      </c>
      <c r="K32" s="405">
        <v>45634.041666666664</v>
      </c>
      <c r="L32" s="351">
        <v>10.3</v>
      </c>
      <c r="M32" s="46"/>
      <c r="N32" s="351"/>
      <c r="O32" s="351"/>
      <c r="P32" s="523"/>
      <c r="Q32" s="30"/>
      <c r="R32" s="30"/>
      <c r="S32" s="525"/>
      <c r="T32" s="351"/>
      <c r="U32" s="351"/>
      <c r="V32" s="352">
        <f>SUM(N32:U32)</f>
        <v>0</v>
      </c>
      <c r="W32" s="72" t="s">
        <v>32</v>
      </c>
      <c r="X32" s="352"/>
      <c r="Y32" s="353" t="s">
        <v>33</v>
      </c>
      <c r="Z32" s="354" t="s">
        <v>161</v>
      </c>
      <c r="AA32" s="354"/>
      <c r="AB32" s="354"/>
      <c r="AC32" s="354" t="s">
        <v>10623</v>
      </c>
      <c r="AD32" s="16"/>
    </row>
    <row r="33" spans="1:30" ht="38.25">
      <c r="A33" s="4" t="s">
        <v>100</v>
      </c>
      <c r="B33" s="4" t="s">
        <v>10630</v>
      </c>
      <c r="C33" s="4" t="s">
        <v>7768</v>
      </c>
      <c r="D33" s="242"/>
      <c r="E33" s="41"/>
      <c r="F33" s="1"/>
      <c r="G33" s="1"/>
      <c r="H33" s="28" t="s">
        <v>92</v>
      </c>
      <c r="I33" s="525" t="s">
        <v>10627</v>
      </c>
      <c r="J33" s="351" t="s">
        <v>10628</v>
      </c>
      <c r="K33" s="405">
        <v>45636.125</v>
      </c>
      <c r="L33" s="351">
        <v>10.3</v>
      </c>
      <c r="M33" s="46"/>
      <c r="N33" s="351"/>
      <c r="O33" s="351"/>
      <c r="P33" s="351"/>
      <c r="Q33" s="725"/>
      <c r="R33" s="725"/>
      <c r="S33" s="351"/>
      <c r="T33" s="351"/>
      <c r="U33" s="351"/>
      <c r="V33" s="352">
        <f>SUM(N33:U33)</f>
        <v>0</v>
      </c>
      <c r="W33" s="72" t="s">
        <v>32</v>
      </c>
      <c r="X33" s="352"/>
      <c r="Y33" s="353" t="s">
        <v>33</v>
      </c>
      <c r="Z33" s="726" t="s">
        <v>100</v>
      </c>
      <c r="AA33" s="354"/>
      <c r="AB33" s="354"/>
      <c r="AC33" s="354"/>
      <c r="AD33" s="354"/>
    </row>
    <row r="34" spans="1:30">
      <c r="A34" s="5" t="s">
        <v>42</v>
      </c>
      <c r="B34" s="1772" t="s">
        <v>10631</v>
      </c>
      <c r="C34" s="1772"/>
      <c r="D34" s="1"/>
      <c r="E34" s="1"/>
    </row>
    <row r="35" spans="1:30">
      <c r="A35" s="5" t="s">
        <v>42</v>
      </c>
      <c r="B35" s="1772"/>
      <c r="C35" s="1772"/>
    </row>
    <row r="36" spans="1:30">
      <c r="A36" s="5" t="s">
        <v>43</v>
      </c>
      <c r="B36" s="1845" t="s">
        <v>10632</v>
      </c>
      <c r="C36" s="1772"/>
      <c r="D36" s="1"/>
      <c r="E36" s="1"/>
    </row>
    <row r="37" spans="1:30">
      <c r="A37" s="5" t="s">
        <v>44</v>
      </c>
      <c r="B37" s="1809">
        <v>0.625</v>
      </c>
      <c r="C37" s="1772"/>
      <c r="D37" s="1"/>
      <c r="E37" s="1"/>
    </row>
    <row r="40" spans="1:30" ht="23.25" customHeight="1">
      <c r="A40" s="1559" t="s">
        <v>128</v>
      </c>
      <c r="B40" s="1559"/>
      <c r="C40" s="1559"/>
      <c r="D40" s="1559"/>
      <c r="E40" s="1559"/>
      <c r="F40" s="1559"/>
      <c r="G40" s="7"/>
      <c r="H40" s="1559" t="s">
        <v>346</v>
      </c>
      <c r="I40" s="1559"/>
      <c r="J40" s="1559"/>
      <c r="K40" s="1559"/>
      <c r="L40" s="1559"/>
      <c r="M40" s="1559"/>
      <c r="N40" s="1559"/>
      <c r="O40" s="1559"/>
      <c r="P40" s="1559"/>
      <c r="Q40" s="1741" t="s">
        <v>3371</v>
      </c>
      <c r="R40" s="1742"/>
      <c r="S40" s="1742"/>
      <c r="T40" s="1742"/>
      <c r="U40" s="1742"/>
      <c r="V40" s="1742"/>
      <c r="W40" s="1742"/>
      <c r="X40" s="1742"/>
    </row>
    <row r="41" spans="1:30" ht="26.25">
      <c r="A41" s="18" t="s">
        <v>3</v>
      </c>
      <c r="B41" s="1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21" t="s">
        <v>14</v>
      </c>
      <c r="L41" s="21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28</v>
      </c>
    </row>
    <row r="42" spans="1:30" ht="26.25">
      <c r="A42" s="580" t="s">
        <v>105</v>
      </c>
      <c r="B42" s="713" t="s">
        <v>78</v>
      </c>
      <c r="C42" s="27" t="s">
        <v>10633</v>
      </c>
      <c r="D42" s="15" t="s">
        <v>99</v>
      </c>
      <c r="E42" s="24">
        <v>45634.315972222219</v>
      </c>
      <c r="F42" s="15">
        <v>10.8</v>
      </c>
      <c r="G42" s="37" t="s">
        <v>740</v>
      </c>
      <c r="H42" s="15"/>
      <c r="I42" s="15"/>
      <c r="J42" s="26"/>
      <c r="K42" s="277">
        <v>54</v>
      </c>
      <c r="L42" s="277">
        <v>107</v>
      </c>
      <c r="M42" s="25"/>
      <c r="N42" s="15"/>
      <c r="O42" s="15"/>
      <c r="P42" s="14">
        <f t="shared" ref="P42:P47" si="3">SUM(H42:O42)</f>
        <v>161</v>
      </c>
      <c r="Q42" s="17" t="s">
        <v>32</v>
      </c>
      <c r="R42" s="14">
        <v>108918</v>
      </c>
      <c r="S42" s="23" t="s">
        <v>33</v>
      </c>
      <c r="T42" s="16" t="s">
        <v>100</v>
      </c>
      <c r="U42" s="16"/>
      <c r="V42" s="16">
        <v>1009359</v>
      </c>
      <c r="W42" s="16" t="s">
        <v>10634</v>
      </c>
      <c r="X42" s="16" t="s">
        <v>9065</v>
      </c>
    </row>
    <row r="43" spans="1:30" ht="26.25">
      <c r="A43" s="580" t="s">
        <v>114</v>
      </c>
      <c r="B43" s="713" t="s">
        <v>78</v>
      </c>
      <c r="C43" s="27" t="s">
        <v>10635</v>
      </c>
      <c r="D43" s="15" t="s">
        <v>99</v>
      </c>
      <c r="E43" s="24">
        <v>45634.315972222219</v>
      </c>
      <c r="F43" s="15">
        <v>10.8</v>
      </c>
      <c r="G43" s="37" t="s">
        <v>740</v>
      </c>
      <c r="H43" s="15"/>
      <c r="I43" s="35">
        <v>15</v>
      </c>
      <c r="J43" s="26"/>
      <c r="K43" s="277">
        <v>39</v>
      </c>
      <c r="L43" s="277">
        <v>107</v>
      </c>
      <c r="M43" s="25"/>
      <c r="N43" s="15"/>
      <c r="O43" s="15"/>
      <c r="P43" s="14">
        <f t="shared" si="3"/>
        <v>161</v>
      </c>
      <c r="Q43" s="17" t="s">
        <v>32</v>
      </c>
      <c r="R43" s="14">
        <v>108919</v>
      </c>
      <c r="S43" s="23" t="s">
        <v>33</v>
      </c>
      <c r="T43" s="16" t="s">
        <v>100</v>
      </c>
      <c r="U43" s="16"/>
      <c r="V43" s="16">
        <v>1009364</v>
      </c>
      <c r="W43" s="16" t="s">
        <v>10634</v>
      </c>
      <c r="X43" s="16" t="s">
        <v>9065</v>
      </c>
    </row>
    <row r="44" spans="1:30" ht="26.25">
      <c r="A44" s="580" t="s">
        <v>152</v>
      </c>
      <c r="B44" s="713" t="s">
        <v>78</v>
      </c>
      <c r="C44" s="27" t="s">
        <v>10636</v>
      </c>
      <c r="D44" s="15" t="s">
        <v>99</v>
      </c>
      <c r="E44" s="24">
        <v>45634.315972222219</v>
      </c>
      <c r="F44" s="15">
        <v>10.8</v>
      </c>
      <c r="G44" s="37"/>
      <c r="H44" s="15"/>
      <c r="I44" s="15"/>
      <c r="J44" s="26"/>
      <c r="K44" s="277">
        <v>161</v>
      </c>
      <c r="L44" s="581"/>
      <c r="M44" s="25"/>
      <c r="N44" s="15"/>
      <c r="O44" s="15"/>
      <c r="P44" s="14">
        <f t="shared" si="3"/>
        <v>161</v>
      </c>
      <c r="Q44" s="17" t="s">
        <v>32</v>
      </c>
      <c r="R44" s="14">
        <v>108920</v>
      </c>
      <c r="S44" s="23" t="s">
        <v>33</v>
      </c>
      <c r="T44" s="16" t="s">
        <v>100</v>
      </c>
      <c r="U44" s="16"/>
      <c r="V44" s="16">
        <v>1009360</v>
      </c>
      <c r="W44" s="16" t="s">
        <v>10634</v>
      </c>
      <c r="X44" s="16" t="s">
        <v>9065</v>
      </c>
    </row>
    <row r="45" spans="1:30" ht="26.25">
      <c r="A45" s="580" t="s">
        <v>141</v>
      </c>
      <c r="B45" s="580" t="s">
        <v>69</v>
      </c>
      <c r="C45" s="27" t="s">
        <v>10637</v>
      </c>
      <c r="D45" s="15" t="s">
        <v>68</v>
      </c>
      <c r="E45" s="24">
        <v>45633.795138888891</v>
      </c>
      <c r="F45" s="15">
        <v>12.25</v>
      </c>
      <c r="G45" s="37" t="s">
        <v>740</v>
      </c>
      <c r="H45" s="15"/>
      <c r="I45" s="15"/>
      <c r="J45" s="15"/>
      <c r="K45" s="324">
        <v>54</v>
      </c>
      <c r="L45" s="324">
        <v>49</v>
      </c>
      <c r="M45" s="272">
        <v>55</v>
      </c>
      <c r="N45" s="272">
        <v>3</v>
      </c>
      <c r="O45" s="15"/>
      <c r="P45" s="14">
        <f t="shared" si="3"/>
        <v>161</v>
      </c>
      <c r="Q45" s="44" t="s">
        <v>30</v>
      </c>
      <c r="R45" s="14">
        <v>108898</v>
      </c>
      <c r="S45" s="14" t="s">
        <v>31</v>
      </c>
      <c r="T45" s="16" t="s">
        <v>169</v>
      </c>
      <c r="U45" s="16"/>
      <c r="V45" s="16">
        <v>1009361</v>
      </c>
      <c r="W45" s="16" t="s">
        <v>10638</v>
      </c>
      <c r="X45" s="16" t="s">
        <v>9796</v>
      </c>
    </row>
    <row r="46" spans="1:30" ht="26.25">
      <c r="A46" s="580" t="s">
        <v>111</v>
      </c>
      <c r="B46" s="580" t="s">
        <v>65</v>
      </c>
      <c r="C46" s="27" t="s">
        <v>10639</v>
      </c>
      <c r="D46" s="15" t="s">
        <v>64</v>
      </c>
      <c r="E46" s="24">
        <v>45634.513888888891</v>
      </c>
      <c r="F46" s="15">
        <v>14.8</v>
      </c>
      <c r="G46" s="341"/>
      <c r="H46" s="15"/>
      <c r="I46" s="15"/>
      <c r="J46" s="26"/>
      <c r="K46" s="581"/>
      <c r="L46" s="277">
        <v>161</v>
      </c>
      <c r="M46" s="25"/>
      <c r="N46" s="15"/>
      <c r="O46" s="15"/>
      <c r="P46" s="14">
        <f t="shared" si="3"/>
        <v>161</v>
      </c>
      <c r="Q46" s="14" t="s">
        <v>30</v>
      </c>
      <c r="R46" s="14">
        <v>108910</v>
      </c>
      <c r="S46" s="23" t="s">
        <v>33</v>
      </c>
      <c r="T46" s="16" t="s">
        <v>169</v>
      </c>
      <c r="U46" s="16" t="s">
        <v>90</v>
      </c>
      <c r="V46" s="16">
        <v>1009362</v>
      </c>
      <c r="W46" s="16" t="s">
        <v>10640</v>
      </c>
      <c r="X46" s="16" t="s">
        <v>10539</v>
      </c>
    </row>
    <row r="47" spans="1:30">
      <c r="A47" s="580" t="s">
        <v>10614</v>
      </c>
      <c r="B47" s="580" t="s">
        <v>57</v>
      </c>
      <c r="C47" s="27" t="s">
        <v>10641</v>
      </c>
      <c r="D47" s="15" t="s">
        <v>4443</v>
      </c>
      <c r="E47" s="24">
        <v>45634.552083333336</v>
      </c>
      <c r="F47" s="15">
        <v>10.8</v>
      </c>
      <c r="G47" s="37"/>
      <c r="H47" s="15"/>
      <c r="I47" s="15"/>
      <c r="J47" s="26"/>
      <c r="K47" s="727">
        <v>108</v>
      </c>
      <c r="L47" s="642"/>
      <c r="M47" s="25"/>
      <c r="N47" s="15"/>
      <c r="O47" s="15"/>
      <c r="P47" s="14">
        <f t="shared" si="3"/>
        <v>108</v>
      </c>
      <c r="Q47" s="14" t="s">
        <v>30</v>
      </c>
      <c r="R47" s="14">
        <v>108922</v>
      </c>
      <c r="S47" s="14" t="s">
        <v>31</v>
      </c>
      <c r="T47" s="16" t="s">
        <v>169</v>
      </c>
      <c r="U47" s="16" t="s">
        <v>90</v>
      </c>
      <c r="V47" s="232">
        <v>1009363</v>
      </c>
      <c r="W47" s="16" t="s">
        <v>6002</v>
      </c>
      <c r="X47" s="16" t="s">
        <v>9796</v>
      </c>
    </row>
    <row r="48" spans="1:30">
      <c r="A48" s="11" t="s">
        <v>19</v>
      </c>
      <c r="B48" s="7"/>
      <c r="C48" s="7"/>
      <c r="D48" s="7"/>
      <c r="E48" s="11"/>
      <c r="F48" s="7"/>
      <c r="G48" s="7"/>
      <c r="H48" s="11">
        <f t="shared" ref="H48:P48" si="4">SUM(H42:H47)</f>
        <v>0</v>
      </c>
      <c r="I48" s="11">
        <f t="shared" si="4"/>
        <v>15</v>
      </c>
      <c r="J48" s="11">
        <f t="shared" si="4"/>
        <v>0</v>
      </c>
      <c r="K48" s="11">
        <f t="shared" si="4"/>
        <v>416</v>
      </c>
      <c r="L48" s="11">
        <f t="shared" si="4"/>
        <v>424</v>
      </c>
      <c r="M48" s="11">
        <f t="shared" si="4"/>
        <v>55</v>
      </c>
      <c r="N48" s="11">
        <f t="shared" si="4"/>
        <v>3</v>
      </c>
      <c r="O48" s="11">
        <f t="shared" si="4"/>
        <v>0</v>
      </c>
      <c r="P48" s="11">
        <f t="shared" si="4"/>
        <v>913</v>
      </c>
      <c r="Q48" s="12"/>
      <c r="R48" s="12"/>
      <c r="S48" s="12"/>
      <c r="T48" s="12"/>
      <c r="U48" s="12"/>
      <c r="V48" s="12"/>
      <c r="W48" s="12"/>
      <c r="X48" s="12"/>
    </row>
    <row r="49" spans="1:23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166" t="s">
        <v>35</v>
      </c>
      <c r="B51" s="239" t="s">
        <v>9996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4" t="s">
        <v>100</v>
      </c>
      <c r="B52" s="1564" t="s">
        <v>10642</v>
      </c>
      <c r="C52" s="1564"/>
      <c r="D52" s="242"/>
      <c r="E52" s="41" t="s">
        <v>8995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4" t="s">
        <v>469</v>
      </c>
      <c r="B53" s="626" t="s">
        <v>10643</v>
      </c>
      <c r="C53" s="4"/>
      <c r="D53" s="242"/>
      <c r="E53" s="4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5" t="s">
        <v>42</v>
      </c>
      <c r="B54" s="182"/>
      <c r="C54" s="182" t="s">
        <v>10644</v>
      </c>
      <c r="D54" s="1"/>
      <c r="E54" s="1"/>
    </row>
    <row r="55" spans="1:23">
      <c r="A55" s="5" t="s">
        <v>42</v>
      </c>
      <c r="B55" s="1772"/>
      <c r="C55" s="1772"/>
      <c r="V55" s="141"/>
    </row>
    <row r="56" spans="1:23">
      <c r="A56" s="5" t="s">
        <v>43</v>
      </c>
      <c r="B56" s="1772" t="s">
        <v>10645</v>
      </c>
      <c r="C56" s="1772"/>
      <c r="D56" s="1"/>
      <c r="E56" s="1"/>
    </row>
    <row r="57" spans="1:23">
      <c r="A57" s="5" t="s">
        <v>44</v>
      </c>
      <c r="B57" s="1772" t="s">
        <v>9713</v>
      </c>
      <c r="C57" s="1772"/>
      <c r="D57" s="1"/>
      <c r="E57" s="1"/>
    </row>
    <row r="59" spans="1:23">
      <c r="A59">
        <v>1</v>
      </c>
    </row>
    <row r="70" ht="12" customHeight="1"/>
  </sheetData>
  <mergeCells count="29">
    <mergeCell ref="B14:C14"/>
    <mergeCell ref="A1:F1"/>
    <mergeCell ref="H1:P1"/>
    <mergeCell ref="Q1:X1"/>
    <mergeCell ref="B12:D12"/>
    <mergeCell ref="J12:L12"/>
    <mergeCell ref="B15:C15"/>
    <mergeCell ref="B16:C16"/>
    <mergeCell ref="B17:C17"/>
    <mergeCell ref="B18:C18"/>
    <mergeCell ref="A20:F20"/>
    <mergeCell ref="Q40:X40"/>
    <mergeCell ref="Q20:X20"/>
    <mergeCell ref="B30:D30"/>
    <mergeCell ref="J30:L30"/>
    <mergeCell ref="B32:C32"/>
    <mergeCell ref="B34:C34"/>
    <mergeCell ref="B35:C35"/>
    <mergeCell ref="H20:P20"/>
    <mergeCell ref="H40:P40"/>
    <mergeCell ref="B36:C36"/>
    <mergeCell ref="B37:C37"/>
    <mergeCell ref="A40:F40"/>
    <mergeCell ref="B50:D50"/>
    <mergeCell ref="J50:L50"/>
    <mergeCell ref="B52:C52"/>
    <mergeCell ref="B57:C57"/>
    <mergeCell ref="B56:C56"/>
    <mergeCell ref="B55:C55"/>
  </mergeCells>
  <conditionalFormatting sqref="B54:C54">
    <cfRule type="expression" dxfId="2" priority="1">
      <formula>$R54="Cancelled"</formula>
    </cfRule>
    <cfRule type="expression" dxfId="1" priority="2">
      <formula>$AC54&lt;&gt;""</formula>
    </cfRule>
    <cfRule type="expression" dxfId="0" priority="3">
      <formula>$R54="Yes"</formula>
    </cfRule>
  </conditionalFormatting>
  <pageMargins left="0.7" right="0.7" top="0.75" bottom="0.75" header="0.3" footer="0.3"/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C0CA-50AE-4677-97DC-29BB9DE564C4}">
  <sheetPr>
    <tabColor rgb="FF92D050"/>
  </sheetPr>
  <dimension ref="A1:X93"/>
  <sheetViews>
    <sheetView workbookViewId="0">
      <selection activeCell="X7" sqref="X7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8.5703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.140625" customWidth="1"/>
    <col min="19" max="19" width="9.140625" bestFit="1" customWidth="1"/>
    <col min="20" max="20" width="16.28515625" customWidth="1"/>
    <col min="23" max="23" width="19.285156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10646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150</v>
      </c>
      <c r="B3" s="15" t="s">
        <v>57</v>
      </c>
      <c r="C3" s="35" t="s">
        <v>10647</v>
      </c>
      <c r="D3" s="15" t="s">
        <v>56</v>
      </c>
      <c r="E3" s="24">
        <v>45631.253472222219</v>
      </c>
      <c r="F3" s="15">
        <v>10.8</v>
      </c>
      <c r="G3" s="37"/>
      <c r="H3" s="15"/>
      <c r="I3" s="15"/>
      <c r="J3" s="35">
        <v>47</v>
      </c>
      <c r="K3" s="35">
        <v>166</v>
      </c>
      <c r="L3" s="15"/>
      <c r="M3" s="15"/>
      <c r="N3" s="15"/>
      <c r="O3" s="15"/>
      <c r="P3" s="14">
        <f t="shared" ref="P3:P8" si="0">SUM(H3:O3)</f>
        <v>213</v>
      </c>
      <c r="Q3" s="14" t="s">
        <v>30</v>
      </c>
      <c r="R3" s="14">
        <v>108863</v>
      </c>
      <c r="S3" s="14" t="s">
        <v>31</v>
      </c>
      <c r="T3" s="232" t="s">
        <v>169</v>
      </c>
      <c r="U3" s="16" t="s">
        <v>90</v>
      </c>
      <c r="V3" s="16">
        <v>1009288</v>
      </c>
      <c r="W3" s="16" t="s">
        <v>10648</v>
      </c>
      <c r="X3" s="16" t="s">
        <v>9796</v>
      </c>
    </row>
    <row r="4" spans="1:24">
      <c r="A4" s="15" t="s">
        <v>8837</v>
      </c>
      <c r="B4" s="15" t="s">
        <v>57</v>
      </c>
      <c r="C4" s="35" t="s">
        <v>10649</v>
      </c>
      <c r="D4" s="15" t="s">
        <v>4443</v>
      </c>
      <c r="E4" s="24">
        <v>45630.552083333336</v>
      </c>
      <c r="F4" s="15">
        <v>10.8</v>
      </c>
      <c r="G4" s="37"/>
      <c r="H4" s="15"/>
      <c r="I4" s="15"/>
      <c r="J4" s="35">
        <v>27</v>
      </c>
      <c r="K4" s="35">
        <v>108</v>
      </c>
      <c r="L4" s="15"/>
      <c r="M4" s="15"/>
      <c r="N4" s="15"/>
      <c r="O4" s="15"/>
      <c r="P4" s="14">
        <f t="shared" si="0"/>
        <v>135</v>
      </c>
      <c r="Q4" s="14" t="s">
        <v>30</v>
      </c>
      <c r="R4" s="14">
        <v>108864</v>
      </c>
      <c r="S4" s="14" t="s">
        <v>31</v>
      </c>
      <c r="T4" s="232" t="s">
        <v>169</v>
      </c>
      <c r="U4" s="16" t="s">
        <v>90</v>
      </c>
      <c r="V4" s="16">
        <v>1009289</v>
      </c>
      <c r="W4" s="16" t="s">
        <v>10650</v>
      </c>
      <c r="X4" s="16" t="s">
        <v>9796</v>
      </c>
    </row>
    <row r="5" spans="1:24">
      <c r="A5" s="15" t="s">
        <v>8538</v>
      </c>
      <c r="B5" s="15" t="s">
        <v>57</v>
      </c>
      <c r="C5" s="35" t="s">
        <v>10651</v>
      </c>
      <c r="D5" s="15" t="s">
        <v>4443</v>
      </c>
      <c r="E5" s="24">
        <v>45630.552083333336</v>
      </c>
      <c r="F5" s="15">
        <v>10.8</v>
      </c>
      <c r="G5" s="37"/>
      <c r="H5" s="15"/>
      <c r="I5" s="15"/>
      <c r="J5" s="15"/>
      <c r="K5" s="35">
        <v>81</v>
      </c>
      <c r="L5" s="15"/>
      <c r="M5" s="15"/>
      <c r="N5" s="15"/>
      <c r="O5" s="15"/>
      <c r="P5" s="14">
        <f t="shared" si="0"/>
        <v>81</v>
      </c>
      <c r="Q5" s="14" t="s">
        <v>30</v>
      </c>
      <c r="R5" s="14">
        <v>108886</v>
      </c>
      <c r="S5" s="14" t="s">
        <v>31</v>
      </c>
      <c r="T5" s="232" t="s">
        <v>169</v>
      </c>
      <c r="U5" s="16" t="s">
        <v>90</v>
      </c>
      <c r="V5" s="16">
        <v>1009290</v>
      </c>
      <c r="W5" s="16" t="s">
        <v>10648</v>
      </c>
      <c r="X5" s="16" t="s">
        <v>9796</v>
      </c>
    </row>
    <row r="6" spans="1:24">
      <c r="A6" s="15" t="s">
        <v>122</v>
      </c>
      <c r="B6" s="15" t="s">
        <v>62</v>
      </c>
      <c r="C6" s="35" t="s">
        <v>10652</v>
      </c>
      <c r="D6" s="15" t="s">
        <v>61</v>
      </c>
      <c r="E6" s="24">
        <v>45630.767361111109</v>
      </c>
      <c r="F6" s="15">
        <v>13</v>
      </c>
      <c r="G6" s="37"/>
      <c r="H6" s="15"/>
      <c r="I6" s="15"/>
      <c r="J6" s="15"/>
      <c r="K6" s="35">
        <v>135</v>
      </c>
      <c r="L6" s="15"/>
      <c r="M6" s="15"/>
      <c r="N6" s="15"/>
      <c r="O6" s="15"/>
      <c r="P6" s="14">
        <f t="shared" si="0"/>
        <v>135</v>
      </c>
      <c r="Q6" s="14" t="s">
        <v>30</v>
      </c>
      <c r="R6" s="14">
        <v>108875</v>
      </c>
      <c r="S6" s="14" t="s">
        <v>31</v>
      </c>
      <c r="T6" s="232" t="s">
        <v>169</v>
      </c>
      <c r="U6" s="16" t="s">
        <v>90</v>
      </c>
      <c r="V6" s="16">
        <v>1009291</v>
      </c>
      <c r="W6" s="16" t="s">
        <v>10650</v>
      </c>
      <c r="X6" s="16" t="s">
        <v>9796</v>
      </c>
    </row>
    <row r="7" spans="1:24">
      <c r="A7" s="15" t="s">
        <v>8902</v>
      </c>
      <c r="B7" s="15" t="s">
        <v>5658</v>
      </c>
      <c r="C7" s="35" t="s">
        <v>10653</v>
      </c>
      <c r="D7" s="15" t="s">
        <v>9836</v>
      </c>
      <c r="E7" s="24">
        <v>45630.576388888891</v>
      </c>
      <c r="F7" s="15">
        <v>15.9</v>
      </c>
      <c r="G7" s="37"/>
      <c r="H7" s="15"/>
      <c r="I7" s="15"/>
      <c r="J7" s="35">
        <v>54</v>
      </c>
      <c r="K7" s="35">
        <v>107</v>
      </c>
      <c r="L7" s="15"/>
      <c r="M7" s="15"/>
      <c r="N7" s="15"/>
      <c r="O7" s="15"/>
      <c r="P7" s="14">
        <f t="shared" si="0"/>
        <v>161</v>
      </c>
      <c r="Q7" s="14" t="s">
        <v>30</v>
      </c>
      <c r="R7" s="14">
        <v>108871</v>
      </c>
      <c r="S7" s="14" t="s">
        <v>31</v>
      </c>
      <c r="T7" s="231" t="s">
        <v>100</v>
      </c>
      <c r="U7" s="16" t="s">
        <v>1693</v>
      </c>
      <c r="V7" s="16">
        <v>1009292</v>
      </c>
      <c r="W7" s="16" t="s">
        <v>10654</v>
      </c>
      <c r="X7" s="16" t="s">
        <v>9127</v>
      </c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14"/>
      <c r="S8" s="14"/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128</v>
      </c>
      <c r="K9" s="11">
        <f t="shared" si="1"/>
        <v>597</v>
      </c>
      <c r="L9" s="11">
        <f t="shared" si="1"/>
        <v>0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725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35</v>
      </c>
      <c r="B12" s="239" t="s">
        <v>9996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230" t="s">
        <v>100</v>
      </c>
      <c r="B13" s="1558" t="s">
        <v>7194</v>
      </c>
      <c r="C13" s="1558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4" t="s">
        <v>10630</v>
      </c>
      <c r="C14" s="4" t="s">
        <v>7768</v>
      </c>
      <c r="D14" s="242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9769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834" t="s">
        <v>10655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809">
        <v>0.5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194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10656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15"/>
      <c r="B21" s="728" t="s">
        <v>78</v>
      </c>
      <c r="C21" s="351" t="s">
        <v>10657</v>
      </c>
      <c r="D21" s="351" t="s">
        <v>932</v>
      </c>
      <c r="E21" s="405">
        <v>45631.048611111109</v>
      </c>
      <c r="F21" s="351">
        <v>10.3</v>
      </c>
      <c r="G21" s="46"/>
      <c r="H21" s="351"/>
      <c r="I21" s="351"/>
      <c r="J21" s="351"/>
      <c r="K21" s="351"/>
      <c r="L21" s="351"/>
      <c r="M21" s="351"/>
      <c r="N21" s="351"/>
      <c r="O21" s="351"/>
      <c r="P21" s="352"/>
      <c r="Q21" s="72" t="s">
        <v>32</v>
      </c>
      <c r="R21" s="352"/>
      <c r="S21" s="353" t="s">
        <v>33</v>
      </c>
      <c r="T21" s="354" t="s">
        <v>161</v>
      </c>
      <c r="U21" s="354" t="s">
        <v>90</v>
      </c>
      <c r="V21" s="354"/>
      <c r="W21" s="354" t="s">
        <v>6072</v>
      </c>
      <c r="X21" s="16"/>
    </row>
    <row r="22" spans="1:24">
      <c r="A22" s="15"/>
      <c r="B22" s="728" t="s">
        <v>78</v>
      </c>
      <c r="C22" s="351" t="s">
        <v>10658</v>
      </c>
      <c r="D22" s="351" t="s">
        <v>88</v>
      </c>
      <c r="E22" s="405">
        <v>45631.166666666664</v>
      </c>
      <c r="F22" s="15">
        <v>10.3</v>
      </c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ref="P22:P27" si="2">SUM(H22:O22)</f>
        <v>0</v>
      </c>
      <c r="Q22" s="17" t="s">
        <v>32</v>
      </c>
      <c r="R22" s="14"/>
      <c r="S22" s="23" t="s">
        <v>33</v>
      </c>
      <c r="T22" s="16" t="s">
        <v>161</v>
      </c>
      <c r="U22" s="16" t="s">
        <v>90</v>
      </c>
      <c r="V22" s="16"/>
      <c r="W22" s="16" t="s">
        <v>6072</v>
      </c>
      <c r="X22" s="16"/>
    </row>
    <row r="23" spans="1:24">
      <c r="A23" s="15" t="s">
        <v>119</v>
      </c>
      <c r="B23" s="15" t="s">
        <v>92</v>
      </c>
      <c r="C23" s="35" t="s">
        <v>10659</v>
      </c>
      <c r="D23" s="15" t="s">
        <v>586</v>
      </c>
      <c r="E23" s="24">
        <v>45631.142361111109</v>
      </c>
      <c r="F23" s="15">
        <v>10.3</v>
      </c>
      <c r="G23" s="37"/>
      <c r="H23" s="15"/>
      <c r="I23" s="15"/>
      <c r="J23" s="35">
        <v>33</v>
      </c>
      <c r="K23" s="35">
        <v>27</v>
      </c>
      <c r="L23" s="35">
        <v>101</v>
      </c>
      <c r="M23" s="15"/>
      <c r="N23" s="15"/>
      <c r="O23" s="15"/>
      <c r="P23" s="14">
        <f t="shared" si="2"/>
        <v>161</v>
      </c>
      <c r="Q23" s="17" t="s">
        <v>32</v>
      </c>
      <c r="R23" s="14">
        <v>108872</v>
      </c>
      <c r="S23" s="23" t="s">
        <v>33</v>
      </c>
      <c r="T23" s="16" t="s">
        <v>161</v>
      </c>
      <c r="U23" s="16" t="s">
        <v>90</v>
      </c>
      <c r="V23" s="16">
        <v>1009294</v>
      </c>
      <c r="W23" s="16" t="s">
        <v>6072</v>
      </c>
      <c r="X23" s="16" t="s">
        <v>9127</v>
      </c>
    </row>
    <row r="24" spans="1:24">
      <c r="A24" s="15" t="s">
        <v>1141</v>
      </c>
      <c r="B24" s="15" t="s">
        <v>92</v>
      </c>
      <c r="C24" s="35" t="s">
        <v>10660</v>
      </c>
      <c r="D24" s="15" t="s">
        <v>159</v>
      </c>
      <c r="E24" s="24">
        <v>45631.041666666664</v>
      </c>
      <c r="F24" s="15">
        <v>10.3</v>
      </c>
      <c r="G24" s="37"/>
      <c r="H24" s="15"/>
      <c r="I24" s="15"/>
      <c r="J24" s="15"/>
      <c r="K24" s="35">
        <v>54</v>
      </c>
      <c r="L24" s="35">
        <v>90</v>
      </c>
      <c r="M24" s="35">
        <v>17</v>
      </c>
      <c r="N24" s="15"/>
      <c r="O24" s="15"/>
      <c r="P24" s="14">
        <f t="shared" si="2"/>
        <v>161</v>
      </c>
      <c r="Q24" s="17" t="s">
        <v>32</v>
      </c>
      <c r="R24" s="14">
        <v>108869</v>
      </c>
      <c r="S24" s="23" t="s">
        <v>33</v>
      </c>
      <c r="T24" s="16" t="s">
        <v>161</v>
      </c>
      <c r="U24" s="16" t="s">
        <v>90</v>
      </c>
      <c r="V24" s="16">
        <v>1009295</v>
      </c>
      <c r="W24" s="16" t="s">
        <v>6072</v>
      </c>
      <c r="X24" s="16" t="s">
        <v>8468</v>
      </c>
    </row>
    <row r="25" spans="1:24">
      <c r="A25" s="15" t="s">
        <v>9888</v>
      </c>
      <c r="B25" s="15" t="s">
        <v>92</v>
      </c>
      <c r="C25" s="35" t="s">
        <v>10661</v>
      </c>
      <c r="D25" s="15" t="s">
        <v>159</v>
      </c>
      <c r="E25" s="24">
        <v>45631.041666666664</v>
      </c>
      <c r="F25" s="15">
        <v>10.3</v>
      </c>
      <c r="G25" s="37"/>
      <c r="H25" s="15"/>
      <c r="I25" s="15"/>
      <c r="J25" s="15"/>
      <c r="K25" s="35">
        <v>54</v>
      </c>
      <c r="L25" s="35">
        <v>107</v>
      </c>
      <c r="M25" s="15"/>
      <c r="N25" s="15"/>
      <c r="O25" s="15"/>
      <c r="P25" s="14">
        <f t="shared" si="2"/>
        <v>161</v>
      </c>
      <c r="Q25" s="17" t="s">
        <v>32</v>
      </c>
      <c r="R25" s="14">
        <v>108846</v>
      </c>
      <c r="S25" s="23" t="s">
        <v>33</v>
      </c>
      <c r="T25" s="16" t="s">
        <v>161</v>
      </c>
      <c r="U25" s="16" t="s">
        <v>90</v>
      </c>
      <c r="V25" s="16">
        <v>1009296</v>
      </c>
      <c r="W25" s="16" t="s">
        <v>6072</v>
      </c>
      <c r="X25" s="16" t="s">
        <v>8468</v>
      </c>
    </row>
    <row r="26" spans="1:24">
      <c r="A26" s="15" t="s">
        <v>86</v>
      </c>
      <c r="B26" s="15" t="s">
        <v>92</v>
      </c>
      <c r="C26" s="35" t="s">
        <v>10662</v>
      </c>
      <c r="D26" s="15" t="s">
        <v>159</v>
      </c>
      <c r="E26" s="24">
        <v>45631.041666666664</v>
      </c>
      <c r="F26" s="15">
        <v>10.3</v>
      </c>
      <c r="G26" s="37"/>
      <c r="H26" s="15"/>
      <c r="I26" s="15"/>
      <c r="J26" s="15"/>
      <c r="K26" s="35">
        <v>54</v>
      </c>
      <c r="L26" s="35">
        <v>107</v>
      </c>
      <c r="M26" s="15"/>
      <c r="N26" s="15"/>
      <c r="O26" s="15"/>
      <c r="P26" s="14">
        <f t="shared" si="2"/>
        <v>161</v>
      </c>
      <c r="Q26" s="17" t="s">
        <v>32</v>
      </c>
      <c r="R26" s="14">
        <v>108860</v>
      </c>
      <c r="S26" s="23" t="s">
        <v>33</v>
      </c>
      <c r="T26" s="16" t="s">
        <v>161</v>
      </c>
      <c r="U26" s="16" t="s">
        <v>90</v>
      </c>
      <c r="V26" s="16">
        <v>1009297</v>
      </c>
      <c r="W26" s="16" t="s">
        <v>6072</v>
      </c>
      <c r="X26" s="16" t="s">
        <v>8468</v>
      </c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/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33</v>
      </c>
      <c r="K28" s="11">
        <f t="shared" si="3"/>
        <v>189</v>
      </c>
      <c r="L28" s="11">
        <f t="shared" si="3"/>
        <v>405</v>
      </c>
      <c r="M28" s="11">
        <f t="shared" si="3"/>
        <v>17</v>
      </c>
      <c r="N28" s="11">
        <f t="shared" si="3"/>
        <v>0</v>
      </c>
      <c r="O28" s="11">
        <f t="shared" si="3"/>
        <v>0</v>
      </c>
      <c r="P28" s="11">
        <f t="shared" si="3"/>
        <v>644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166" t="s">
        <v>35</v>
      </c>
      <c r="B31" s="239" t="s">
        <v>9996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473</v>
      </c>
      <c r="B32" s="1564" t="s">
        <v>1693</v>
      </c>
      <c r="C32" s="1564"/>
      <c r="D32" s="242"/>
      <c r="E32" s="41" t="s">
        <v>8995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 t="s">
        <v>500</v>
      </c>
      <c r="C33" s="1772"/>
      <c r="D33" s="1"/>
      <c r="E33" s="1"/>
    </row>
    <row r="34" spans="1:24">
      <c r="A34" s="5" t="s">
        <v>43</v>
      </c>
      <c r="B34" s="1834" t="s">
        <v>10663</v>
      </c>
      <c r="C34" s="1772"/>
      <c r="D34" s="1"/>
      <c r="E34" s="1"/>
    </row>
    <row r="35" spans="1:24">
      <c r="A35" s="5" t="s">
        <v>44</v>
      </c>
      <c r="B35" s="1809">
        <v>0.625</v>
      </c>
      <c r="C35" s="1772"/>
      <c r="D35" s="1"/>
      <c r="E35" s="1"/>
    </row>
    <row r="38" spans="1:24">
      <c r="A38" s="1875"/>
      <c r="B38" s="1875"/>
      <c r="C38" s="1875"/>
      <c r="D38" s="1875"/>
    </row>
    <row r="39" spans="1:24" ht="23.25" customHeight="1">
      <c r="A39" s="1559" t="s">
        <v>205</v>
      </c>
      <c r="B39" s="1559"/>
      <c r="C39" s="1559"/>
      <c r="D39" s="1559"/>
      <c r="E39" s="1559"/>
      <c r="F39" s="1559"/>
      <c r="G39" s="7"/>
      <c r="H39" s="1559" t="s">
        <v>9878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10664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15" t="s">
        <v>105</v>
      </c>
      <c r="B41" s="729" t="s">
        <v>78</v>
      </c>
      <c r="C41" s="35" t="s">
        <v>10665</v>
      </c>
      <c r="D41" s="15" t="s">
        <v>521</v>
      </c>
      <c r="E41" s="24">
        <v>45630.597222222219</v>
      </c>
      <c r="F41" s="15">
        <v>14.5</v>
      </c>
      <c r="G41" s="37"/>
      <c r="H41" s="15"/>
      <c r="I41" s="15"/>
      <c r="J41" s="15"/>
      <c r="K41" s="15"/>
      <c r="L41" s="35">
        <v>161</v>
      </c>
      <c r="M41" s="15"/>
      <c r="N41" s="15"/>
      <c r="O41" s="15"/>
      <c r="P41" s="14">
        <f t="shared" ref="P41:P47" si="4">SUM(H41:O41)</f>
        <v>161</v>
      </c>
      <c r="Q41" s="17" t="s">
        <v>32</v>
      </c>
      <c r="R41" s="14">
        <v>108890</v>
      </c>
      <c r="S41" s="23" t="s">
        <v>33</v>
      </c>
      <c r="T41" s="16" t="s">
        <v>9880</v>
      </c>
      <c r="U41" s="16" t="s">
        <v>90</v>
      </c>
      <c r="V41" s="16">
        <v>1009302</v>
      </c>
      <c r="W41" s="16"/>
      <c r="X41" s="16" t="s">
        <v>9127</v>
      </c>
    </row>
    <row r="42" spans="1:24">
      <c r="A42" s="15" t="s">
        <v>114</v>
      </c>
      <c r="B42" s="729" t="s">
        <v>78</v>
      </c>
      <c r="C42" s="35" t="s">
        <v>10666</v>
      </c>
      <c r="D42" s="15" t="s">
        <v>521</v>
      </c>
      <c r="E42" s="24">
        <v>45630.597222222219</v>
      </c>
      <c r="F42" s="15">
        <v>14.5</v>
      </c>
      <c r="G42" s="37"/>
      <c r="H42" s="15"/>
      <c r="I42" s="35">
        <v>15</v>
      </c>
      <c r="J42" s="15"/>
      <c r="K42" s="15"/>
      <c r="L42" s="35">
        <v>146</v>
      </c>
      <c r="M42" s="15"/>
      <c r="N42" s="15"/>
      <c r="O42" s="15"/>
      <c r="P42" s="14">
        <f t="shared" si="4"/>
        <v>161</v>
      </c>
      <c r="Q42" s="17" t="s">
        <v>32</v>
      </c>
      <c r="R42" s="14">
        <v>108891</v>
      </c>
      <c r="S42" s="23" t="s">
        <v>33</v>
      </c>
      <c r="T42" s="16" t="s">
        <v>9880</v>
      </c>
      <c r="U42" s="16" t="s">
        <v>90</v>
      </c>
      <c r="V42" s="16">
        <v>1009303</v>
      </c>
      <c r="W42" s="16"/>
      <c r="X42" s="16" t="s">
        <v>9127</v>
      </c>
    </row>
    <row r="43" spans="1:24">
      <c r="A43" s="15" t="s">
        <v>111</v>
      </c>
      <c r="B43" s="15" t="s">
        <v>65</v>
      </c>
      <c r="C43" s="35" t="s">
        <v>10667</v>
      </c>
      <c r="D43" s="15" t="s">
        <v>10668</v>
      </c>
      <c r="E43" s="24">
        <v>45630.71875</v>
      </c>
      <c r="F43" s="15">
        <v>20</v>
      </c>
      <c r="G43" s="37"/>
      <c r="H43" s="15"/>
      <c r="I43" s="15"/>
      <c r="J43" s="15"/>
      <c r="K43" s="15"/>
      <c r="L43" s="272">
        <v>161</v>
      </c>
      <c r="M43" s="15"/>
      <c r="N43" s="15"/>
      <c r="O43" s="15"/>
      <c r="P43" s="14">
        <f t="shared" si="4"/>
        <v>161</v>
      </c>
      <c r="Q43" s="14" t="s">
        <v>30</v>
      </c>
      <c r="R43" s="14">
        <v>108865</v>
      </c>
      <c r="S43" s="23" t="s">
        <v>33</v>
      </c>
      <c r="T43" s="16" t="s">
        <v>9880</v>
      </c>
      <c r="U43" s="16" t="s">
        <v>90</v>
      </c>
      <c r="V43" s="16">
        <v>1009304</v>
      </c>
      <c r="W43" s="16"/>
      <c r="X43" s="16" t="s">
        <v>8468</v>
      </c>
    </row>
    <row r="44" spans="1:24">
      <c r="A44" s="15" t="s">
        <v>111</v>
      </c>
      <c r="B44" s="15" t="s">
        <v>65</v>
      </c>
      <c r="C44" s="35" t="s">
        <v>10669</v>
      </c>
      <c r="D44" s="15" t="s">
        <v>10668</v>
      </c>
      <c r="E44" s="24">
        <v>45630.71875</v>
      </c>
      <c r="F44" s="15">
        <v>20</v>
      </c>
      <c r="G44" s="37"/>
      <c r="H44" s="15"/>
      <c r="I44" s="15"/>
      <c r="J44" s="15"/>
      <c r="K44" s="15"/>
      <c r="L44" s="15">
        <v>80</v>
      </c>
      <c r="M44" s="15"/>
      <c r="N44" s="15"/>
      <c r="O44" s="15"/>
      <c r="P44" s="14">
        <f t="shared" si="4"/>
        <v>80</v>
      </c>
      <c r="Q44" s="14" t="s">
        <v>30</v>
      </c>
      <c r="R44" s="14">
        <v>108866</v>
      </c>
      <c r="S44" s="23" t="s">
        <v>33</v>
      </c>
      <c r="T44" s="16" t="s">
        <v>9880</v>
      </c>
      <c r="U44" s="16" t="s">
        <v>90</v>
      </c>
      <c r="V44" s="16">
        <v>1009305</v>
      </c>
      <c r="W44" s="16"/>
      <c r="X44" s="16" t="s">
        <v>8468</v>
      </c>
    </row>
    <row r="45" spans="1:24">
      <c r="A45" s="15" t="s">
        <v>113</v>
      </c>
      <c r="B45" s="15" t="s">
        <v>65</v>
      </c>
      <c r="C45" s="35" t="s">
        <v>10670</v>
      </c>
      <c r="D45" s="15" t="s">
        <v>10668</v>
      </c>
      <c r="E45" s="24">
        <v>45630.71875</v>
      </c>
      <c r="F45" s="15">
        <v>20</v>
      </c>
      <c r="G45" s="37"/>
      <c r="H45" s="15"/>
      <c r="I45" s="15"/>
      <c r="J45" s="15"/>
      <c r="K45" s="15"/>
      <c r="L45" s="15">
        <v>81</v>
      </c>
      <c r="M45" s="15"/>
      <c r="N45" s="15"/>
      <c r="O45" s="15"/>
      <c r="P45" s="14">
        <f t="shared" si="4"/>
        <v>81</v>
      </c>
      <c r="Q45" s="14" t="s">
        <v>30</v>
      </c>
      <c r="R45" s="14">
        <v>108867</v>
      </c>
      <c r="S45" s="23" t="s">
        <v>33</v>
      </c>
      <c r="T45" s="16" t="s">
        <v>9880</v>
      </c>
      <c r="U45" s="16" t="s">
        <v>90</v>
      </c>
      <c r="V45" s="16">
        <v>1009306</v>
      </c>
      <c r="W45" s="16"/>
      <c r="X45" s="16" t="s">
        <v>8468</v>
      </c>
    </row>
    <row r="46" spans="1:24">
      <c r="A46" s="15" t="s">
        <v>558</v>
      </c>
      <c r="B46" s="15" t="s">
        <v>92</v>
      </c>
      <c r="C46" s="35" t="s">
        <v>10671</v>
      </c>
      <c r="D46" s="15" t="s">
        <v>9970</v>
      </c>
      <c r="E46" s="24">
        <v>45631.125</v>
      </c>
      <c r="F46" s="15">
        <v>15.5</v>
      </c>
      <c r="G46" s="37"/>
      <c r="H46" s="15"/>
      <c r="I46" s="15"/>
      <c r="J46" s="15"/>
      <c r="K46" s="35">
        <v>54</v>
      </c>
      <c r="L46" s="15">
        <v>90</v>
      </c>
      <c r="M46" s="15">
        <v>17</v>
      </c>
      <c r="N46" s="15"/>
      <c r="O46" s="15"/>
      <c r="P46" s="14">
        <f t="shared" si="4"/>
        <v>161</v>
      </c>
      <c r="Q46" s="17" t="s">
        <v>32</v>
      </c>
      <c r="R46" s="14">
        <v>108868</v>
      </c>
      <c r="S46" s="23" t="s">
        <v>33</v>
      </c>
      <c r="T46" s="16" t="s">
        <v>9880</v>
      </c>
      <c r="U46" s="16" t="s">
        <v>90</v>
      </c>
      <c r="V46" s="16">
        <v>1009307</v>
      </c>
      <c r="W46" s="16"/>
      <c r="X46" s="16" t="s">
        <v>8468</v>
      </c>
    </row>
    <row r="47" spans="1:24">
      <c r="A47" s="15" t="s">
        <v>8902</v>
      </c>
      <c r="B47" s="15" t="s">
        <v>75</v>
      </c>
      <c r="C47" s="35" t="s">
        <v>10672</v>
      </c>
      <c r="D47" s="15" t="s">
        <v>10673</v>
      </c>
      <c r="E47" s="24">
        <v>45631.302083333336</v>
      </c>
      <c r="F47" s="15">
        <v>22</v>
      </c>
      <c r="G47" s="37"/>
      <c r="H47" s="15"/>
      <c r="I47" s="15"/>
      <c r="J47" s="35">
        <v>54</v>
      </c>
      <c r="K47" s="35">
        <v>107</v>
      </c>
      <c r="L47" s="15"/>
      <c r="M47" s="15"/>
      <c r="N47" s="15"/>
      <c r="O47" s="15"/>
      <c r="P47" s="14">
        <f t="shared" si="4"/>
        <v>161</v>
      </c>
      <c r="Q47" s="14" t="s">
        <v>30</v>
      </c>
      <c r="R47" s="14">
        <v>108870</v>
      </c>
      <c r="S47" s="14" t="s">
        <v>31</v>
      </c>
      <c r="T47" s="16" t="s">
        <v>9880</v>
      </c>
      <c r="U47" s="16"/>
      <c r="V47" s="16">
        <v>1009308</v>
      </c>
      <c r="W47" s="16"/>
      <c r="X47" s="16" t="s">
        <v>9127</v>
      </c>
    </row>
    <row r="48" spans="1:24">
      <c r="A48" s="11" t="s">
        <v>19</v>
      </c>
      <c r="B48" s="7"/>
      <c r="C48" s="7"/>
      <c r="D48" s="7"/>
      <c r="E48" s="11"/>
      <c r="F48" s="7"/>
      <c r="G48" s="7"/>
      <c r="H48" s="11">
        <f t="shared" ref="H48:P48" si="5">SUM(H41:H47)</f>
        <v>0</v>
      </c>
      <c r="I48" s="11">
        <f t="shared" si="5"/>
        <v>15</v>
      </c>
      <c r="J48" s="11">
        <f t="shared" si="5"/>
        <v>54</v>
      </c>
      <c r="K48" s="11">
        <f t="shared" si="5"/>
        <v>161</v>
      </c>
      <c r="L48" s="11">
        <f t="shared" si="5"/>
        <v>719</v>
      </c>
      <c r="M48" s="11">
        <f t="shared" si="5"/>
        <v>17</v>
      </c>
      <c r="N48" s="11">
        <f t="shared" si="5"/>
        <v>0</v>
      </c>
      <c r="O48" s="11">
        <f t="shared" si="5"/>
        <v>0</v>
      </c>
      <c r="P48" s="11">
        <f t="shared" si="5"/>
        <v>966</v>
      </c>
      <c r="Q48" s="12"/>
      <c r="R48" s="12"/>
      <c r="S48" s="12"/>
      <c r="T48" s="12"/>
      <c r="U48" s="12"/>
      <c r="V48" s="12"/>
      <c r="W48" s="12"/>
      <c r="X48" s="12"/>
    </row>
    <row r="49" spans="1:23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166" t="s">
        <v>35</v>
      </c>
      <c r="B51" s="239" t="s">
        <v>9996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4"/>
      <c r="B52" s="1564"/>
      <c r="C52" s="1564"/>
      <c r="D52" s="242"/>
      <c r="E52" s="41" t="s">
        <v>8995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5" t="s">
        <v>42</v>
      </c>
      <c r="B53" s="1772"/>
      <c r="C53" s="1772"/>
      <c r="D53" s="1"/>
      <c r="E53" s="1"/>
    </row>
    <row r="54" spans="1:23">
      <c r="A54" s="5" t="s">
        <v>42</v>
      </c>
      <c r="B54" s="1772"/>
      <c r="C54" s="1772"/>
    </row>
    <row r="55" spans="1:23">
      <c r="A55" s="5" t="s">
        <v>43</v>
      </c>
      <c r="B55" s="1772"/>
      <c r="C55" s="1772"/>
      <c r="D55" s="1"/>
      <c r="E55" s="1"/>
    </row>
    <row r="56" spans="1:23">
      <c r="A56" s="5" t="s">
        <v>44</v>
      </c>
      <c r="B56" s="1772"/>
      <c r="C56" s="1772"/>
      <c r="D56" s="1"/>
      <c r="E56" s="1"/>
    </row>
    <row r="57" spans="1:23">
      <c r="A57" s="180"/>
      <c r="B57" s="180"/>
      <c r="C57" s="180"/>
      <c r="D57" s="180"/>
    </row>
    <row r="58" spans="1:23">
      <c r="A58" s="180"/>
      <c r="B58" s="180"/>
      <c r="C58" s="180"/>
      <c r="D58" s="180"/>
    </row>
    <row r="59" spans="1:23">
      <c r="A59" s="180"/>
      <c r="B59" s="180"/>
      <c r="C59" s="180"/>
      <c r="D59" s="180"/>
    </row>
    <row r="60" spans="1:23">
      <c r="A60" s="180"/>
      <c r="B60" s="180"/>
      <c r="C60" s="180"/>
      <c r="D60" s="180"/>
    </row>
    <row r="61" spans="1:23">
      <c r="A61" s="180"/>
      <c r="B61" s="180"/>
      <c r="C61" s="180"/>
      <c r="D61" s="180"/>
    </row>
    <row r="62" spans="1:23">
      <c r="A62" s="180"/>
      <c r="B62" s="180"/>
      <c r="C62" s="180"/>
      <c r="D62" s="180"/>
    </row>
    <row r="63" spans="1:23">
      <c r="A63" s="179"/>
      <c r="B63" s="179"/>
      <c r="C63" s="179"/>
      <c r="D63" s="179"/>
    </row>
    <row r="84" spans="1:4">
      <c r="A84" s="163" t="s">
        <v>10674</v>
      </c>
      <c r="B84" s="141" t="s">
        <v>8468</v>
      </c>
      <c r="C84" s="141" t="s">
        <v>9127</v>
      </c>
      <c r="D84" s="141" t="s">
        <v>8018</v>
      </c>
    </row>
    <row r="85" spans="1:4">
      <c r="A85" s="155">
        <v>45</v>
      </c>
      <c r="B85" s="159"/>
      <c r="C85" s="160"/>
      <c r="D85" s="161" t="s">
        <v>10675</v>
      </c>
    </row>
    <row r="86" spans="1:4">
      <c r="A86" s="155">
        <v>46</v>
      </c>
      <c r="B86" s="156"/>
      <c r="C86" s="157" t="s">
        <v>10675</v>
      </c>
      <c r="D86" s="158"/>
    </row>
    <row r="87" spans="1:4">
      <c r="A87" s="155">
        <v>47</v>
      </c>
      <c r="B87" s="156"/>
      <c r="C87" s="157" t="s">
        <v>10675</v>
      </c>
      <c r="D87" s="158"/>
    </row>
    <row r="88" spans="1:4">
      <c r="A88" s="155">
        <v>48</v>
      </c>
      <c r="B88" s="159"/>
      <c r="C88" s="160"/>
      <c r="D88" s="161" t="s">
        <v>10675</v>
      </c>
    </row>
    <row r="89" spans="1:4">
      <c r="A89" s="155">
        <v>49</v>
      </c>
      <c r="B89" s="156" t="s">
        <v>10675</v>
      </c>
      <c r="C89" s="157"/>
      <c r="D89" s="158"/>
    </row>
    <row r="90" spans="1:4">
      <c r="A90" s="155">
        <v>50</v>
      </c>
      <c r="B90" s="156"/>
      <c r="C90" s="157" t="s">
        <v>10675</v>
      </c>
      <c r="D90" s="158"/>
    </row>
    <row r="91" spans="1:4">
      <c r="A91" s="155">
        <v>51</v>
      </c>
      <c r="B91" s="159"/>
      <c r="C91" s="160"/>
      <c r="D91" s="161" t="s">
        <v>10675</v>
      </c>
    </row>
    <row r="92" spans="1:4">
      <c r="A92" s="155">
        <v>52</v>
      </c>
      <c r="B92" s="156" t="s">
        <v>10675</v>
      </c>
      <c r="C92" s="157"/>
      <c r="D92" s="158"/>
    </row>
    <row r="93" spans="1:4">
      <c r="A93" s="105"/>
    </row>
  </sheetData>
  <mergeCells count="29">
    <mergeCell ref="A1:F1"/>
    <mergeCell ref="H1:P1"/>
    <mergeCell ref="Q1:X1"/>
    <mergeCell ref="B11:D11"/>
    <mergeCell ref="J11:L11"/>
    <mergeCell ref="B15:C15"/>
    <mergeCell ref="B16:C16"/>
    <mergeCell ref="B17:C17"/>
    <mergeCell ref="A19:F19"/>
    <mergeCell ref="B13:C13"/>
    <mergeCell ref="Q19:X19"/>
    <mergeCell ref="B30:D30"/>
    <mergeCell ref="J30:L30"/>
    <mergeCell ref="B32:C32"/>
    <mergeCell ref="B33:C33"/>
    <mergeCell ref="H19:P19"/>
    <mergeCell ref="B34:C34"/>
    <mergeCell ref="B35:C35"/>
    <mergeCell ref="A38:D38"/>
    <mergeCell ref="A39:F39"/>
    <mergeCell ref="H39:P39"/>
    <mergeCell ref="B55:C55"/>
    <mergeCell ref="B56:C56"/>
    <mergeCell ref="Q39:X39"/>
    <mergeCell ref="B50:D50"/>
    <mergeCell ref="J50:L50"/>
    <mergeCell ref="B52:C52"/>
    <mergeCell ref="B53:C53"/>
    <mergeCell ref="B54:C54"/>
  </mergeCells>
  <pageMargins left="0.7" right="0.7" top="0.75" bottom="0.75" header="0.3" footer="0.3"/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BC805-CFF0-41E9-A729-951589156873}">
  <sheetPr>
    <tabColor rgb="FF00B0F0"/>
  </sheetPr>
  <dimension ref="A1:AN104"/>
  <sheetViews>
    <sheetView topLeftCell="A53" workbookViewId="0">
      <selection activeCell="X64" sqref="X64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6.85546875" customWidth="1"/>
    <col min="6" max="6" width="9.140625" bestFit="1" customWidth="1"/>
    <col min="7" max="7" width="17.140625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7.42578125" customWidth="1"/>
    <col min="25" max="25" width="13.42578125" customWidth="1"/>
  </cols>
  <sheetData>
    <row r="1" spans="1:40" ht="23.25">
      <c r="A1" s="1559" t="s">
        <v>10441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40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40">
      <c r="A3" s="580" t="s">
        <v>150</v>
      </c>
      <c r="B3" s="580" t="s">
        <v>57</v>
      </c>
      <c r="C3" s="27" t="s">
        <v>10676</v>
      </c>
      <c r="D3" s="15" t="s">
        <v>56</v>
      </c>
      <c r="E3" s="24">
        <v>45627.253472222219</v>
      </c>
      <c r="F3" s="15">
        <v>10.8</v>
      </c>
      <c r="G3" s="37"/>
      <c r="H3" s="15"/>
      <c r="I3" s="26"/>
      <c r="J3" s="277">
        <v>17</v>
      </c>
      <c r="K3" s="277">
        <v>172</v>
      </c>
      <c r="L3" s="25"/>
      <c r="M3" s="15"/>
      <c r="N3" s="15"/>
      <c r="O3" s="15"/>
      <c r="P3" s="14">
        <f>SUM(H3:O3)</f>
        <v>189</v>
      </c>
      <c r="Q3" s="14" t="s">
        <v>30</v>
      </c>
      <c r="R3" s="14">
        <v>108804</v>
      </c>
      <c r="S3" s="14" t="s">
        <v>31</v>
      </c>
      <c r="T3" s="231" t="s">
        <v>169</v>
      </c>
      <c r="U3" s="16" t="s">
        <v>90</v>
      </c>
      <c r="V3" s="16">
        <v>1009246</v>
      </c>
      <c r="W3" s="16" t="s">
        <v>6159</v>
      </c>
      <c r="X3" s="16" t="s">
        <v>10677</v>
      </c>
    </row>
    <row r="4" spans="1:40">
      <c r="A4" s="276" t="s">
        <v>9828</v>
      </c>
      <c r="B4" s="276" t="s">
        <v>57</v>
      </c>
      <c r="C4" s="27" t="s">
        <v>10678</v>
      </c>
      <c r="D4" s="15" t="s">
        <v>4443</v>
      </c>
      <c r="E4" s="24">
        <v>45626.552083333336</v>
      </c>
      <c r="F4" s="15">
        <v>10.8</v>
      </c>
      <c r="G4" s="37"/>
      <c r="H4" s="15"/>
      <c r="I4" s="26"/>
      <c r="J4" s="277">
        <v>87</v>
      </c>
      <c r="K4" s="277">
        <v>54</v>
      </c>
      <c r="L4" s="25"/>
      <c r="M4" s="15"/>
      <c r="N4" s="15"/>
      <c r="O4" s="15"/>
      <c r="P4" s="14">
        <f>SUM(H4:O4)</f>
        <v>141</v>
      </c>
      <c r="Q4" s="14" t="s">
        <v>30</v>
      </c>
      <c r="R4" s="14">
        <v>108805</v>
      </c>
      <c r="S4" s="14" t="s">
        <v>31</v>
      </c>
      <c r="T4" s="231" t="s">
        <v>169</v>
      </c>
      <c r="U4" s="16" t="s">
        <v>90</v>
      </c>
      <c r="V4" s="16">
        <v>1009247</v>
      </c>
      <c r="W4" s="16" t="s">
        <v>10679</v>
      </c>
      <c r="X4" s="16" t="s">
        <v>10677</v>
      </c>
    </row>
    <row r="5" spans="1:40">
      <c r="A5" s="276" t="s">
        <v>122</v>
      </c>
      <c r="B5" s="276" t="s">
        <v>62</v>
      </c>
      <c r="C5" s="27" t="s">
        <v>10680</v>
      </c>
      <c r="D5" s="15" t="s">
        <v>61</v>
      </c>
      <c r="E5" s="24">
        <v>45626.767361111109</v>
      </c>
      <c r="F5" s="15">
        <v>13</v>
      </c>
      <c r="G5" s="37"/>
      <c r="H5" s="15"/>
      <c r="I5" s="26"/>
      <c r="J5" s="276"/>
      <c r="K5" s="277">
        <v>135</v>
      </c>
      <c r="L5" s="25"/>
      <c r="M5" s="15"/>
      <c r="N5" s="15"/>
      <c r="O5" s="15"/>
      <c r="P5" s="14">
        <f>SUM(H5:O5)</f>
        <v>135</v>
      </c>
      <c r="Q5" s="14" t="s">
        <v>30</v>
      </c>
      <c r="R5" s="14">
        <v>108806</v>
      </c>
      <c r="S5" s="14" t="s">
        <v>31</v>
      </c>
      <c r="T5" s="231" t="s">
        <v>169</v>
      </c>
      <c r="U5" s="16" t="s">
        <v>90</v>
      </c>
      <c r="V5" s="16">
        <v>1009248</v>
      </c>
      <c r="W5" s="16" t="s">
        <v>10679</v>
      </c>
      <c r="X5" s="16" t="s">
        <v>10677</v>
      </c>
    </row>
    <row r="6" spans="1:40">
      <c r="A6" s="580" t="s">
        <v>8458</v>
      </c>
      <c r="B6" s="580" t="s">
        <v>57</v>
      </c>
      <c r="C6" s="27" t="s">
        <v>10681</v>
      </c>
      <c r="D6" s="15" t="s">
        <v>56</v>
      </c>
      <c r="E6" s="24">
        <v>45627.253472222219</v>
      </c>
      <c r="F6" s="15">
        <v>10.8</v>
      </c>
      <c r="G6" s="37"/>
      <c r="H6" s="15"/>
      <c r="I6" s="26"/>
      <c r="J6" s="277">
        <v>54</v>
      </c>
      <c r="K6" s="580"/>
      <c r="L6" s="580"/>
      <c r="M6" s="580"/>
      <c r="N6" s="580"/>
      <c r="O6" s="25"/>
      <c r="P6" s="14">
        <f>SUM(H6:O6)</f>
        <v>54</v>
      </c>
      <c r="Q6" s="14" t="s">
        <v>30</v>
      </c>
      <c r="R6" s="14">
        <v>108807</v>
      </c>
      <c r="S6" s="14" t="s">
        <v>31</v>
      </c>
      <c r="T6" s="231" t="s">
        <v>169</v>
      </c>
      <c r="U6" s="16" t="s">
        <v>90</v>
      </c>
      <c r="V6" s="16">
        <v>1009249</v>
      </c>
      <c r="W6" s="16" t="s">
        <v>6159</v>
      </c>
      <c r="X6" s="16" t="s">
        <v>10677</v>
      </c>
    </row>
    <row r="7" spans="1:40">
      <c r="A7" s="15"/>
      <c r="B7" s="15"/>
      <c r="C7" s="15"/>
      <c r="D7" s="15"/>
      <c r="E7" s="24"/>
      <c r="F7" s="15"/>
      <c r="G7" s="37"/>
      <c r="H7" s="15"/>
      <c r="I7" s="15"/>
      <c r="J7" s="15"/>
      <c r="K7" s="15"/>
      <c r="L7" s="15"/>
      <c r="M7" s="15"/>
      <c r="N7" s="15"/>
      <c r="O7" s="15"/>
      <c r="P7" s="14">
        <f>SUM(H7:O7)</f>
        <v>0</v>
      </c>
      <c r="Q7" s="14"/>
      <c r="R7" s="14"/>
      <c r="S7" s="14"/>
      <c r="T7" s="231"/>
      <c r="U7" s="16"/>
      <c r="V7" s="16"/>
      <c r="W7" s="16"/>
      <c r="X7" s="16"/>
    </row>
    <row r="8" spans="1:40">
      <c r="A8" s="11" t="s">
        <v>19</v>
      </c>
      <c r="B8" s="7"/>
      <c r="C8" s="7"/>
      <c r="D8" s="7"/>
      <c r="E8" s="11"/>
      <c r="F8" s="7"/>
      <c r="G8" s="7"/>
      <c r="H8" s="11">
        <f t="shared" ref="H8:O8" si="0">SUM(H3:H6)</f>
        <v>0</v>
      </c>
      <c r="I8" s="11">
        <f t="shared" si="0"/>
        <v>0</v>
      </c>
      <c r="J8" s="11">
        <f t="shared" si="0"/>
        <v>158</v>
      </c>
      <c r="K8" s="11">
        <f t="shared" si="0"/>
        <v>361</v>
      </c>
      <c r="L8" s="11">
        <f t="shared" si="0"/>
        <v>0</v>
      </c>
      <c r="M8" s="11">
        <f t="shared" si="0"/>
        <v>0</v>
      </c>
      <c r="N8" s="11">
        <f t="shared" si="0"/>
        <v>0</v>
      </c>
      <c r="O8" s="11">
        <f t="shared" si="0"/>
        <v>0</v>
      </c>
      <c r="P8" s="11">
        <f>SUM(P3:P7)</f>
        <v>519</v>
      </c>
      <c r="Q8" s="12"/>
      <c r="R8" s="12"/>
      <c r="S8" s="12"/>
      <c r="T8" s="12"/>
      <c r="U8" s="12"/>
      <c r="V8" s="12"/>
      <c r="W8" s="12"/>
      <c r="X8" s="12"/>
    </row>
    <row r="9" spans="1:40">
      <c r="A9" s="1"/>
      <c r="B9" s="351" t="s">
        <v>5658</v>
      </c>
      <c r="C9" s="351" t="s">
        <v>10682</v>
      </c>
      <c r="D9" s="351" t="s">
        <v>1105</v>
      </c>
      <c r="E9" s="405">
        <v>45626.600694444445</v>
      </c>
      <c r="F9" s="351">
        <v>15.3</v>
      </c>
      <c r="G9" s="46"/>
      <c r="H9" s="351"/>
      <c r="I9" s="351"/>
      <c r="J9" s="351"/>
      <c r="K9" s="351"/>
      <c r="L9" s="351"/>
      <c r="M9" s="351"/>
      <c r="N9" s="351"/>
      <c r="O9" s="351"/>
      <c r="P9" s="352">
        <f>SUM(H9:O9)</f>
        <v>0</v>
      </c>
      <c r="Q9" s="352" t="s">
        <v>30</v>
      </c>
      <c r="R9" s="352">
        <v>108787</v>
      </c>
      <c r="S9" s="352" t="s">
        <v>31</v>
      </c>
      <c r="T9" s="730" t="s">
        <v>169</v>
      </c>
      <c r="U9" s="354" t="s">
        <v>1693</v>
      </c>
      <c r="V9" s="354"/>
      <c r="W9" s="354" t="s">
        <v>6142</v>
      </c>
      <c r="X9" s="354" t="s">
        <v>9127</v>
      </c>
    </row>
    <row r="10" spans="1:40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563"/>
      <c r="K10" s="1563"/>
      <c r="L10" s="156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40">
      <c r="A11" s="166" t="s">
        <v>35</v>
      </c>
      <c r="B11" s="731" t="s">
        <v>10683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40">
      <c r="A12" s="230" t="s">
        <v>169</v>
      </c>
      <c r="B12" s="1558" t="s">
        <v>1693</v>
      </c>
      <c r="C12" s="1558"/>
      <c r="D12" s="242"/>
      <c r="E12" s="41" t="s">
        <v>8995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40">
      <c r="A13" s="4"/>
      <c r="B13" s="4"/>
      <c r="C13" s="4"/>
      <c r="D13" s="242"/>
      <c r="E13" s="4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40" ht="15" customHeight="1">
      <c r="A14" s="5" t="s">
        <v>42</v>
      </c>
      <c r="B14" s="1772" t="s">
        <v>8249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580"/>
      <c r="R14" s="580"/>
      <c r="S14" s="25"/>
      <c r="T14" s="15"/>
      <c r="U14" s="24"/>
      <c r="V14" s="15"/>
      <c r="W14" s="37"/>
      <c r="X14" s="15"/>
      <c r="Y14" s="15"/>
      <c r="Z14" s="26"/>
      <c r="AA14" s="581"/>
      <c r="AB14" s="581"/>
      <c r="AC14" s="25"/>
      <c r="AD14" s="15"/>
      <c r="AE14" s="15"/>
      <c r="AF14" s="14"/>
      <c r="AG14" s="14"/>
      <c r="AH14" s="14"/>
      <c r="AI14" s="23"/>
      <c r="AJ14" s="16"/>
      <c r="AK14" s="16"/>
      <c r="AL14" s="16"/>
      <c r="AM14" s="16"/>
      <c r="AN14" s="16"/>
    </row>
    <row r="15" spans="1:40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40">
      <c r="A16" s="5" t="s">
        <v>43</v>
      </c>
      <c r="B16" s="1772" t="s">
        <v>10512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809">
        <v>0.5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246" t="s">
        <v>10684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10685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2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18" t="s">
        <v>3</v>
      </c>
      <c r="B20" s="1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21" t="s">
        <v>14</v>
      </c>
      <c r="L20" s="21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28</v>
      </c>
    </row>
    <row r="21" spans="1:24">
      <c r="A21" s="276" t="s">
        <v>105</v>
      </c>
      <c r="B21" s="732" t="s">
        <v>78</v>
      </c>
      <c r="C21" s="27" t="s">
        <v>10686</v>
      </c>
      <c r="D21" s="15" t="s">
        <v>99</v>
      </c>
      <c r="E21" s="24">
        <v>45627.315972222219</v>
      </c>
      <c r="F21" s="15">
        <v>10.8</v>
      </c>
      <c r="G21" s="37" t="s">
        <v>10687</v>
      </c>
      <c r="H21" s="15"/>
      <c r="I21" s="26"/>
      <c r="J21" s="276"/>
      <c r="K21" s="277">
        <v>30</v>
      </c>
      <c r="L21" s="27">
        <v>131</v>
      </c>
      <c r="M21" s="15"/>
      <c r="N21" s="15"/>
      <c r="O21" s="15"/>
      <c r="P21" s="14">
        <f t="shared" ref="P21:P27" si="1">SUM(H21:O21)</f>
        <v>161</v>
      </c>
      <c r="Q21" s="17" t="s">
        <v>32</v>
      </c>
      <c r="R21" s="14">
        <v>108771</v>
      </c>
      <c r="S21" s="23" t="s">
        <v>33</v>
      </c>
      <c r="T21" s="16" t="s">
        <v>100</v>
      </c>
      <c r="U21" s="16" t="s">
        <v>90</v>
      </c>
      <c r="V21" s="16">
        <v>1009256</v>
      </c>
      <c r="W21" s="16" t="s">
        <v>10688</v>
      </c>
      <c r="X21" s="16" t="s">
        <v>9127</v>
      </c>
    </row>
    <row r="22" spans="1:24">
      <c r="A22" s="276" t="s">
        <v>105</v>
      </c>
      <c r="B22" s="732" t="s">
        <v>78</v>
      </c>
      <c r="C22" s="27" t="s">
        <v>10689</v>
      </c>
      <c r="D22" s="15" t="s">
        <v>99</v>
      </c>
      <c r="E22" s="24">
        <v>45627.315972222219</v>
      </c>
      <c r="F22" s="15">
        <v>10.8</v>
      </c>
      <c r="G22" s="37" t="s">
        <v>10690</v>
      </c>
      <c r="H22" s="15"/>
      <c r="I22" s="15"/>
      <c r="J22" s="26"/>
      <c r="K22" s="26"/>
      <c r="L22" s="277">
        <v>161</v>
      </c>
      <c r="M22" s="25"/>
      <c r="N22" s="15"/>
      <c r="O22" s="15"/>
      <c r="P22" s="14">
        <f t="shared" si="1"/>
        <v>161</v>
      </c>
      <c r="Q22" s="17" t="s">
        <v>32</v>
      </c>
      <c r="R22" s="14">
        <v>108772</v>
      </c>
      <c r="S22" s="23" t="s">
        <v>33</v>
      </c>
      <c r="T22" s="16" t="s">
        <v>100</v>
      </c>
      <c r="U22" s="16" t="s">
        <v>90</v>
      </c>
      <c r="V22" s="16">
        <v>1009257</v>
      </c>
      <c r="W22" s="16" t="s">
        <v>10688</v>
      </c>
      <c r="X22" s="16" t="s">
        <v>9127</v>
      </c>
    </row>
    <row r="23" spans="1:24">
      <c r="A23" s="580" t="s">
        <v>114</v>
      </c>
      <c r="B23" s="732" t="s">
        <v>78</v>
      </c>
      <c r="C23" s="27" t="s">
        <v>10691</v>
      </c>
      <c r="D23" s="15" t="s">
        <v>99</v>
      </c>
      <c r="E23" s="24">
        <v>45627.315972222219</v>
      </c>
      <c r="F23" s="15">
        <v>10.8</v>
      </c>
      <c r="G23" s="37" t="s">
        <v>10692</v>
      </c>
      <c r="H23" s="15"/>
      <c r="I23" s="15"/>
      <c r="J23" s="26"/>
      <c r="K23" s="277">
        <v>60</v>
      </c>
      <c r="L23" s="277">
        <v>101</v>
      </c>
      <c r="M23" s="25"/>
      <c r="N23" s="15"/>
      <c r="O23" s="15"/>
      <c r="P23" s="14">
        <f t="shared" si="1"/>
        <v>161</v>
      </c>
      <c r="Q23" s="17" t="s">
        <v>32</v>
      </c>
      <c r="R23" s="14">
        <v>108773</v>
      </c>
      <c r="S23" s="23" t="s">
        <v>33</v>
      </c>
      <c r="T23" s="16" t="s">
        <v>100</v>
      </c>
      <c r="U23" s="16" t="s">
        <v>90</v>
      </c>
      <c r="V23" s="16">
        <v>1009258</v>
      </c>
      <c r="W23" s="16" t="s">
        <v>10688</v>
      </c>
      <c r="X23" s="16" t="s">
        <v>9127</v>
      </c>
    </row>
    <row r="24" spans="1:24">
      <c r="A24" s="580" t="s">
        <v>10693</v>
      </c>
      <c r="B24" s="732" t="s">
        <v>78</v>
      </c>
      <c r="C24" s="27" t="s">
        <v>10694</v>
      </c>
      <c r="D24" s="15" t="s">
        <v>99</v>
      </c>
      <c r="E24" s="24">
        <v>45627.315972222219</v>
      </c>
      <c r="F24" s="15">
        <v>10.8</v>
      </c>
      <c r="G24" s="37" t="s">
        <v>10690</v>
      </c>
      <c r="H24" s="15"/>
      <c r="I24" s="15"/>
      <c r="J24" s="26"/>
      <c r="K24" s="26"/>
      <c r="L24" s="277">
        <v>161</v>
      </c>
      <c r="M24" s="25"/>
      <c r="N24" s="15"/>
      <c r="O24" s="15"/>
      <c r="P24" s="14">
        <f t="shared" si="1"/>
        <v>161</v>
      </c>
      <c r="Q24" s="17" t="s">
        <v>32</v>
      </c>
      <c r="R24" s="14">
        <v>108809</v>
      </c>
      <c r="S24" s="23" t="s">
        <v>33</v>
      </c>
      <c r="T24" s="16" t="s">
        <v>100</v>
      </c>
      <c r="U24" s="16" t="s">
        <v>90</v>
      </c>
      <c r="V24" s="16">
        <v>1009259</v>
      </c>
      <c r="W24" s="16" t="s">
        <v>10688</v>
      </c>
      <c r="X24" s="16" t="s">
        <v>8018</v>
      </c>
    </row>
    <row r="25" spans="1:24">
      <c r="A25" s="580" t="s">
        <v>152</v>
      </c>
      <c r="B25" s="732" t="s">
        <v>78</v>
      </c>
      <c r="C25" s="27" t="s">
        <v>10695</v>
      </c>
      <c r="D25" s="15" t="s">
        <v>99</v>
      </c>
      <c r="E25" s="24">
        <v>45627.315972222219</v>
      </c>
      <c r="F25" s="15">
        <v>10.8</v>
      </c>
      <c r="G25" s="37"/>
      <c r="H25" s="15"/>
      <c r="I25" s="15"/>
      <c r="J25" s="26"/>
      <c r="K25" s="277">
        <v>161</v>
      </c>
      <c r="L25" s="581"/>
      <c r="M25" s="25"/>
      <c r="N25" s="15"/>
      <c r="O25" s="15"/>
      <c r="P25" s="14">
        <f t="shared" si="1"/>
        <v>161</v>
      </c>
      <c r="Q25" s="17" t="s">
        <v>32</v>
      </c>
      <c r="R25" s="14">
        <v>108774</v>
      </c>
      <c r="S25" s="23" t="s">
        <v>33</v>
      </c>
      <c r="T25" s="16" t="s">
        <v>100</v>
      </c>
      <c r="U25" s="16" t="s">
        <v>90</v>
      </c>
      <c r="V25" s="16">
        <v>1009260</v>
      </c>
      <c r="W25" s="16" t="s">
        <v>10688</v>
      </c>
      <c r="X25" s="16" t="s">
        <v>9127</v>
      </c>
    </row>
    <row r="26" spans="1:24">
      <c r="A26" s="580" t="s">
        <v>152</v>
      </c>
      <c r="B26" s="732" t="s">
        <v>78</v>
      </c>
      <c r="C26" s="27" t="s">
        <v>10696</v>
      </c>
      <c r="D26" s="15" t="s">
        <v>99</v>
      </c>
      <c r="E26" s="24">
        <v>45627.315972222219</v>
      </c>
      <c r="F26" s="15">
        <v>10.8</v>
      </c>
      <c r="G26" s="37"/>
      <c r="H26" s="15"/>
      <c r="I26" s="15"/>
      <c r="J26" s="26"/>
      <c r="K26" s="277">
        <v>161</v>
      </c>
      <c r="L26" s="581"/>
      <c r="M26" s="25"/>
      <c r="N26" s="15"/>
      <c r="O26" s="15"/>
      <c r="P26" s="14">
        <f t="shared" si="1"/>
        <v>161</v>
      </c>
      <c r="Q26" s="17" t="s">
        <v>32</v>
      </c>
      <c r="R26" s="14">
        <v>108775</v>
      </c>
      <c r="S26" s="23" t="s">
        <v>33</v>
      </c>
      <c r="T26" s="16" t="s">
        <v>100</v>
      </c>
      <c r="U26" s="16" t="s">
        <v>90</v>
      </c>
      <c r="V26" s="16">
        <v>1009261</v>
      </c>
      <c r="W26" s="16" t="s">
        <v>10688</v>
      </c>
      <c r="X26" s="16" t="s">
        <v>9127</v>
      </c>
    </row>
    <row r="27" spans="1:24">
      <c r="A27" s="45"/>
      <c r="B27" s="45"/>
      <c r="C27" s="15"/>
      <c r="D27" s="15"/>
      <c r="E27" s="15"/>
      <c r="F27" s="15"/>
      <c r="G27" s="37"/>
      <c r="H27" s="15"/>
      <c r="I27" s="15"/>
      <c r="J27" s="15"/>
      <c r="K27" s="45"/>
      <c r="L27" s="45"/>
      <c r="M27" s="15"/>
      <c r="N27" s="15"/>
      <c r="O27" s="15"/>
      <c r="P27" s="14">
        <f t="shared" si="1"/>
        <v>0</v>
      </c>
      <c r="Q27" s="14"/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2">SUM(H21:H27)</f>
        <v>0</v>
      </c>
      <c r="I28" s="11">
        <f t="shared" si="2"/>
        <v>0</v>
      </c>
      <c r="J28" s="11">
        <f t="shared" si="2"/>
        <v>0</v>
      </c>
      <c r="K28" s="11">
        <f t="shared" si="2"/>
        <v>412</v>
      </c>
      <c r="L28" s="11">
        <f t="shared" si="2"/>
        <v>554</v>
      </c>
      <c r="M28" s="11">
        <f t="shared" si="2"/>
        <v>0</v>
      </c>
      <c r="N28" s="11">
        <f t="shared" si="2"/>
        <v>0</v>
      </c>
      <c r="O28" s="11">
        <f t="shared" si="2"/>
        <v>0</v>
      </c>
      <c r="P28" s="11">
        <f t="shared" si="2"/>
        <v>966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166" t="s">
        <v>35</v>
      </c>
      <c r="B31" s="731" t="s">
        <v>10683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100</v>
      </c>
      <c r="B32" s="1564" t="s">
        <v>1693</v>
      </c>
      <c r="C32" s="1564"/>
      <c r="D32" s="242"/>
      <c r="E32" s="41" t="s">
        <v>8995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5">
      <c r="A33" s="4"/>
      <c r="B33" s="4"/>
      <c r="C33" s="4"/>
      <c r="D33" s="242"/>
      <c r="E33" s="4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5">
      <c r="A34" s="5" t="s">
        <v>42</v>
      </c>
      <c r="B34" s="1772" t="s">
        <v>10697</v>
      </c>
      <c r="C34" s="1772"/>
      <c r="D34" s="1"/>
      <c r="E34" s="1"/>
    </row>
    <row r="35" spans="1:25">
      <c r="A35" s="5" t="s">
        <v>42</v>
      </c>
      <c r="B35" s="1772"/>
      <c r="C35" s="1772"/>
    </row>
    <row r="36" spans="1:25">
      <c r="A36" s="5" t="s">
        <v>43</v>
      </c>
      <c r="B36" s="1772" t="s">
        <v>10698</v>
      </c>
      <c r="C36" s="1772"/>
      <c r="D36" s="1"/>
      <c r="E36" s="1"/>
    </row>
    <row r="37" spans="1:25">
      <c r="A37" s="5" t="s">
        <v>44</v>
      </c>
      <c r="B37" s="1809">
        <v>0.83333333333333337</v>
      </c>
      <c r="C37" s="1772"/>
      <c r="D37" s="1"/>
      <c r="E37" s="1"/>
    </row>
    <row r="39" spans="1:25" ht="23.25" customHeight="1">
      <c r="A39" s="1559" t="s">
        <v>10699</v>
      </c>
      <c r="B39" s="1559"/>
      <c r="C39" s="1559"/>
      <c r="D39" s="1559"/>
      <c r="E39" s="1559"/>
      <c r="F39" s="1559"/>
      <c r="G39" s="7"/>
      <c r="H39" s="1559" t="s">
        <v>346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2</v>
      </c>
      <c r="R39" s="1742"/>
      <c r="S39" s="1742"/>
      <c r="T39" s="1742"/>
      <c r="U39" s="1742"/>
      <c r="V39" s="1742"/>
      <c r="W39" s="1742"/>
      <c r="X39" s="1742"/>
    </row>
    <row r="40" spans="1:25" ht="26.25">
      <c r="A40" s="18" t="s">
        <v>3</v>
      </c>
      <c r="B40" s="1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21" t="s">
        <v>14</v>
      </c>
      <c r="L40" s="21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5">
      <c r="A41" s="276" t="s">
        <v>6143</v>
      </c>
      <c r="B41" s="181" t="s">
        <v>92</v>
      </c>
      <c r="C41" s="323" t="s">
        <v>10700</v>
      </c>
      <c r="D41" s="250" t="s">
        <v>159</v>
      </c>
      <c r="E41" s="337">
        <v>45627.041666666664</v>
      </c>
      <c r="F41" s="640">
        <v>10.3</v>
      </c>
      <c r="G41" s="339" t="s">
        <v>10690</v>
      </c>
      <c r="H41" s="250"/>
      <c r="I41" s="250"/>
      <c r="J41" s="276"/>
      <c r="K41" s="277">
        <v>81</v>
      </c>
      <c r="L41" s="277">
        <v>80</v>
      </c>
      <c r="M41" s="276"/>
      <c r="N41" s="276"/>
      <c r="O41" s="250"/>
      <c r="P41" s="561">
        <f t="shared" ref="P41:P47" si="3">SUM(H41:O41)</f>
        <v>161</v>
      </c>
      <c r="Q41" s="366" t="s">
        <v>32</v>
      </c>
      <c r="R41" s="14">
        <v>108832</v>
      </c>
      <c r="S41" s="368" t="s">
        <v>33</v>
      </c>
      <c r="T41" s="733" t="s">
        <v>161</v>
      </c>
      <c r="U41" s="16" t="s">
        <v>90</v>
      </c>
      <c r="V41" s="733">
        <v>1009250</v>
      </c>
      <c r="W41" s="733" t="s">
        <v>10679</v>
      </c>
      <c r="X41" s="733" t="s">
        <v>10701</v>
      </c>
      <c r="Y41" s="25" t="s">
        <v>10702</v>
      </c>
    </row>
    <row r="42" spans="1:25">
      <c r="A42" s="276" t="s">
        <v>86</v>
      </c>
      <c r="B42" s="276" t="s">
        <v>92</v>
      </c>
      <c r="C42" s="27" t="s">
        <v>10703</v>
      </c>
      <c r="D42" s="15" t="s">
        <v>94</v>
      </c>
      <c r="E42" s="24">
        <v>45627.048611111109</v>
      </c>
      <c r="F42" s="15">
        <v>10.3</v>
      </c>
      <c r="G42" s="37" t="s">
        <v>10704</v>
      </c>
      <c r="H42" s="15"/>
      <c r="I42" s="15"/>
      <c r="J42" s="406">
        <v>54</v>
      </c>
      <c r="K42" s="277">
        <v>27</v>
      </c>
      <c r="L42" s="277">
        <v>80</v>
      </c>
      <c r="M42" s="25"/>
      <c r="N42" s="15"/>
      <c r="O42" s="15"/>
      <c r="P42" s="14">
        <f t="shared" si="3"/>
        <v>161</v>
      </c>
      <c r="Q42" s="17" t="s">
        <v>32</v>
      </c>
      <c r="R42" s="14">
        <v>108779</v>
      </c>
      <c r="S42" s="23" t="s">
        <v>33</v>
      </c>
      <c r="T42" s="16" t="s">
        <v>161</v>
      </c>
      <c r="U42" s="16" t="s">
        <v>90</v>
      </c>
      <c r="V42" s="16">
        <v>1009254</v>
      </c>
      <c r="W42" s="16" t="s">
        <v>10679</v>
      </c>
      <c r="X42" s="16" t="s">
        <v>8468</v>
      </c>
    </row>
    <row r="43" spans="1:25">
      <c r="A43" s="276" t="s">
        <v>1141</v>
      </c>
      <c r="B43" s="276" t="s">
        <v>92</v>
      </c>
      <c r="C43" s="27" t="s">
        <v>10705</v>
      </c>
      <c r="D43" s="250" t="s">
        <v>159</v>
      </c>
      <c r="E43" s="24">
        <v>45627.041666666664</v>
      </c>
      <c r="F43" s="15">
        <v>10.3</v>
      </c>
      <c r="G43" s="37" t="s">
        <v>10690</v>
      </c>
      <c r="H43" s="15"/>
      <c r="I43" s="15"/>
      <c r="J43" s="26"/>
      <c r="K43" s="277">
        <v>37</v>
      </c>
      <c r="L43" s="277">
        <v>124</v>
      </c>
      <c r="M43" s="25"/>
      <c r="N43" s="15"/>
      <c r="O43" s="15"/>
      <c r="P43" s="14">
        <f t="shared" si="3"/>
        <v>161</v>
      </c>
      <c r="Q43" s="17" t="s">
        <v>32</v>
      </c>
      <c r="R43" s="14">
        <v>108819</v>
      </c>
      <c r="S43" s="23" t="s">
        <v>33</v>
      </c>
      <c r="T43" s="16" t="s">
        <v>161</v>
      </c>
      <c r="U43" s="16" t="s">
        <v>90</v>
      </c>
      <c r="V43" s="16">
        <v>1009251</v>
      </c>
      <c r="W43" s="16" t="s">
        <v>10679</v>
      </c>
      <c r="X43" s="16" t="s">
        <v>8018</v>
      </c>
    </row>
    <row r="44" spans="1:25">
      <c r="A44" s="276" t="s">
        <v>558</v>
      </c>
      <c r="B44" s="276" t="s">
        <v>92</v>
      </c>
      <c r="C44" s="27" t="s">
        <v>10706</v>
      </c>
      <c r="D44" s="250" t="s">
        <v>159</v>
      </c>
      <c r="E44" s="24">
        <v>45627.041666666664</v>
      </c>
      <c r="F44" s="15">
        <v>10.3</v>
      </c>
      <c r="G44" s="37" t="s">
        <v>10704</v>
      </c>
      <c r="H44" s="15"/>
      <c r="I44" s="15"/>
      <c r="J44" s="26"/>
      <c r="K44" s="277">
        <v>81</v>
      </c>
      <c r="L44" s="277">
        <v>80</v>
      </c>
      <c r="M44" s="25"/>
      <c r="N44" s="15"/>
      <c r="O44" s="15"/>
      <c r="P44" s="14">
        <f t="shared" si="3"/>
        <v>161</v>
      </c>
      <c r="Q44" s="17" t="s">
        <v>32</v>
      </c>
      <c r="R44" s="14">
        <v>108825</v>
      </c>
      <c r="S44" s="23" t="s">
        <v>33</v>
      </c>
      <c r="T44" s="16" t="s">
        <v>161</v>
      </c>
      <c r="U44" s="16" t="s">
        <v>90</v>
      </c>
      <c r="V44" s="16">
        <v>1009252</v>
      </c>
      <c r="W44" s="16" t="s">
        <v>10679</v>
      </c>
      <c r="X44" s="16" t="s">
        <v>8468</v>
      </c>
    </row>
    <row r="45" spans="1:25">
      <c r="A45" s="580" t="s">
        <v>119</v>
      </c>
      <c r="B45" s="580" t="s">
        <v>92</v>
      </c>
      <c r="C45" s="27" t="s">
        <v>10707</v>
      </c>
      <c r="D45" s="250" t="s">
        <v>159</v>
      </c>
      <c r="E45" s="24">
        <v>45627.041666666664</v>
      </c>
      <c r="F45" s="15">
        <v>10.3</v>
      </c>
      <c r="G45" s="37" t="s">
        <v>10704</v>
      </c>
      <c r="H45" s="15"/>
      <c r="I45" s="15"/>
      <c r="J45" s="26"/>
      <c r="K45" s="277">
        <v>54</v>
      </c>
      <c r="L45" s="277">
        <v>107</v>
      </c>
      <c r="M45" s="25"/>
      <c r="N45" s="15"/>
      <c r="O45" s="15"/>
      <c r="P45" s="14">
        <f t="shared" si="3"/>
        <v>161</v>
      </c>
      <c r="Q45" s="17" t="s">
        <v>32</v>
      </c>
      <c r="R45" s="14">
        <v>108777</v>
      </c>
      <c r="S45" s="23" t="s">
        <v>33</v>
      </c>
      <c r="T45" s="16" t="s">
        <v>161</v>
      </c>
      <c r="U45" s="16" t="s">
        <v>90</v>
      </c>
      <c r="V45" s="16">
        <v>1009255</v>
      </c>
      <c r="W45" s="16" t="s">
        <v>10679</v>
      </c>
      <c r="X45" s="16" t="s">
        <v>9127</v>
      </c>
    </row>
    <row r="46" spans="1:25">
      <c r="A46" s="276" t="s">
        <v>1303</v>
      </c>
      <c r="B46" s="276" t="s">
        <v>92</v>
      </c>
      <c r="C46" s="27" t="s">
        <v>10708</v>
      </c>
      <c r="D46" s="250" t="s">
        <v>159</v>
      </c>
      <c r="E46" s="24">
        <v>45627.041666666664</v>
      </c>
      <c r="F46" s="15">
        <v>10.3</v>
      </c>
      <c r="G46" s="37" t="s">
        <v>10690</v>
      </c>
      <c r="H46" s="15"/>
      <c r="I46" s="15"/>
      <c r="J46" s="26"/>
      <c r="K46" s="277">
        <v>30</v>
      </c>
      <c r="L46" s="277">
        <v>71</v>
      </c>
      <c r="M46" s="27">
        <v>60</v>
      </c>
      <c r="N46" s="15"/>
      <c r="O46" s="15"/>
      <c r="P46" s="14">
        <f t="shared" si="3"/>
        <v>161</v>
      </c>
      <c r="Q46" s="17" t="s">
        <v>32</v>
      </c>
      <c r="R46" s="14">
        <v>108820</v>
      </c>
      <c r="S46" s="23" t="s">
        <v>33</v>
      </c>
      <c r="T46" s="16" t="s">
        <v>161</v>
      </c>
      <c r="U46" s="16" t="s">
        <v>90</v>
      </c>
      <c r="V46" s="16">
        <v>1009253</v>
      </c>
      <c r="W46" s="16" t="s">
        <v>10679</v>
      </c>
      <c r="X46" s="16" t="s">
        <v>8018</v>
      </c>
    </row>
    <row r="47" spans="1:25">
      <c r="A47" s="45"/>
      <c r="B47" s="45"/>
      <c r="C47" s="15"/>
      <c r="D47" s="15"/>
      <c r="E47" s="15"/>
      <c r="F47" s="15"/>
      <c r="G47" s="37"/>
      <c r="H47" s="15"/>
      <c r="I47" s="15"/>
      <c r="J47" s="15"/>
      <c r="K47" s="45"/>
      <c r="L47" s="45"/>
      <c r="M47" s="15"/>
      <c r="N47" s="15"/>
      <c r="O47" s="15"/>
      <c r="P47" s="14">
        <f t="shared" si="3"/>
        <v>0</v>
      </c>
      <c r="Q47" s="14"/>
      <c r="R47" s="14"/>
      <c r="S47" s="14" t="s">
        <v>31</v>
      </c>
      <c r="T47" s="16"/>
      <c r="U47" s="16"/>
      <c r="V47" s="16"/>
      <c r="W47" s="16"/>
      <c r="X47" s="16"/>
    </row>
    <row r="48" spans="1:25">
      <c r="A48" s="11" t="s">
        <v>19</v>
      </c>
      <c r="B48" s="7"/>
      <c r="C48" s="7"/>
      <c r="D48" s="7"/>
      <c r="E48" s="11"/>
      <c r="F48" s="7"/>
      <c r="G48" s="7"/>
      <c r="H48" s="11">
        <f t="shared" ref="H48:P48" si="4">SUM(H41:H47)</f>
        <v>0</v>
      </c>
      <c r="I48" s="11">
        <f t="shared" si="4"/>
        <v>0</v>
      </c>
      <c r="J48" s="11">
        <f t="shared" si="4"/>
        <v>54</v>
      </c>
      <c r="K48" s="11">
        <f t="shared" si="4"/>
        <v>310</v>
      </c>
      <c r="L48" s="11">
        <f t="shared" si="4"/>
        <v>542</v>
      </c>
      <c r="M48" s="11">
        <f t="shared" si="4"/>
        <v>60</v>
      </c>
      <c r="N48" s="11">
        <f t="shared" si="4"/>
        <v>0</v>
      </c>
      <c r="O48" s="11">
        <f t="shared" si="4"/>
        <v>0</v>
      </c>
      <c r="P48" s="11">
        <f t="shared" si="4"/>
        <v>966</v>
      </c>
      <c r="Q48" s="12"/>
      <c r="R48" s="12"/>
      <c r="S48" s="12"/>
      <c r="T48" s="12"/>
      <c r="U48" s="12"/>
      <c r="V48" s="12"/>
      <c r="W48" s="12"/>
      <c r="X48" s="12"/>
    </row>
    <row r="49" spans="1:24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166" t="s">
        <v>35</v>
      </c>
      <c r="B51" s="731" t="s">
        <v>10683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 t="s">
        <v>161</v>
      </c>
      <c r="B52" s="1564" t="s">
        <v>1693</v>
      </c>
      <c r="C52" s="1564"/>
      <c r="D52" s="242"/>
      <c r="E52" s="41" t="s">
        <v>8995</v>
      </c>
      <c r="F52" s="1"/>
      <c r="G52" s="1"/>
      <c r="H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5" t="s">
        <v>42</v>
      </c>
      <c r="B53" s="1772" t="s">
        <v>8302</v>
      </c>
      <c r="C53" s="1772"/>
      <c r="D53" s="1"/>
      <c r="E53" s="1"/>
      <c r="I53" s="1"/>
    </row>
    <row r="54" spans="1:24">
      <c r="A54" s="5" t="s">
        <v>42</v>
      </c>
      <c r="B54" s="1772"/>
      <c r="C54" s="1772"/>
    </row>
    <row r="55" spans="1:24">
      <c r="A55" s="5" t="s">
        <v>43</v>
      </c>
      <c r="B55" s="1845" t="s">
        <v>10709</v>
      </c>
      <c r="C55" s="1772"/>
      <c r="D55" s="1"/>
      <c r="E55" s="1"/>
    </row>
    <row r="56" spans="1:24">
      <c r="A56" s="5" t="s">
        <v>44</v>
      </c>
      <c r="B56" s="1809">
        <v>0.625</v>
      </c>
      <c r="C56" s="1772"/>
      <c r="D56" s="1"/>
      <c r="E56" s="1"/>
    </row>
    <row r="58" spans="1:24" ht="23.25" customHeight="1">
      <c r="A58" s="1559" t="s">
        <v>10710</v>
      </c>
      <c r="B58" s="1559"/>
      <c r="C58" s="1559"/>
      <c r="D58" s="1559"/>
      <c r="E58" s="1559"/>
      <c r="F58" s="1559"/>
      <c r="G58" s="7"/>
      <c r="H58" s="1559" t="s">
        <v>346</v>
      </c>
      <c r="I58" s="1559"/>
      <c r="J58" s="1559"/>
      <c r="K58" s="1559"/>
      <c r="L58" s="1559"/>
      <c r="M58" s="1559"/>
      <c r="N58" s="1559"/>
      <c r="O58" s="1559"/>
      <c r="P58" s="1559"/>
      <c r="Q58" s="1741" t="s">
        <v>2</v>
      </c>
      <c r="R58" s="1742"/>
      <c r="S58" s="1742"/>
      <c r="T58" s="1742"/>
      <c r="U58" s="1742"/>
      <c r="V58" s="1742"/>
      <c r="W58" s="1742"/>
      <c r="X58" s="1742"/>
    </row>
    <row r="59" spans="1:24" ht="26.25">
      <c r="A59" s="18" t="s">
        <v>3</v>
      </c>
      <c r="B59" s="1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33" t="s">
        <v>10</v>
      </c>
      <c r="H59" s="9" t="s">
        <v>11</v>
      </c>
      <c r="I59" s="9" t="s">
        <v>12</v>
      </c>
      <c r="J59" s="21" t="s">
        <v>13</v>
      </c>
      <c r="K59" s="21" t="s">
        <v>14</v>
      </c>
      <c r="L59" s="21" t="s">
        <v>15</v>
      </c>
      <c r="M59" s="21" t="s">
        <v>16</v>
      </c>
      <c r="N59" s="21" t="s">
        <v>17</v>
      </c>
      <c r="O59" s="10" t="s">
        <v>18</v>
      </c>
      <c r="P59" s="8" t="s">
        <v>19</v>
      </c>
      <c r="Q59" s="8" t="s">
        <v>20</v>
      </c>
      <c r="R59" s="8" t="s">
        <v>9</v>
      </c>
      <c r="S59" s="8" t="s">
        <v>21</v>
      </c>
      <c r="T59" s="8" t="s">
        <v>24</v>
      </c>
      <c r="U59" s="8" t="s">
        <v>25</v>
      </c>
      <c r="V59" s="8" t="s">
        <v>26</v>
      </c>
      <c r="W59" s="8" t="s">
        <v>27</v>
      </c>
      <c r="X59" s="8" t="s">
        <v>28</v>
      </c>
    </row>
    <row r="60" spans="1:24">
      <c r="A60" s="580" t="s">
        <v>142</v>
      </c>
      <c r="B60" s="22" t="s">
        <v>72</v>
      </c>
      <c r="C60" s="27" t="s">
        <v>10711</v>
      </c>
      <c r="D60" s="15" t="s">
        <v>71</v>
      </c>
      <c r="E60" s="24">
        <v>45629.711805555555</v>
      </c>
      <c r="F60" s="15">
        <v>12.25</v>
      </c>
      <c r="G60" s="37"/>
      <c r="H60" s="15"/>
      <c r="I60" s="26"/>
      <c r="J60" s="581"/>
      <c r="K60" s="277">
        <v>27</v>
      </c>
      <c r="L60" s="277">
        <v>72</v>
      </c>
      <c r="M60" s="277">
        <v>56</v>
      </c>
      <c r="N60" s="277">
        <v>6</v>
      </c>
      <c r="O60" s="25"/>
      <c r="P60" s="14">
        <f t="shared" ref="P60:P66" si="5">SUM(H60:O60)</f>
        <v>161</v>
      </c>
      <c r="Q60" s="14" t="s">
        <v>30</v>
      </c>
      <c r="R60" s="14">
        <v>108822</v>
      </c>
      <c r="S60" s="14" t="s">
        <v>31</v>
      </c>
      <c r="T60" s="232" t="s">
        <v>169</v>
      </c>
      <c r="U60" s="16"/>
      <c r="V60" s="16">
        <v>1009262</v>
      </c>
      <c r="W60" s="16" t="s">
        <v>10712</v>
      </c>
      <c r="X60" s="16" t="s">
        <v>8018</v>
      </c>
    </row>
    <row r="61" spans="1:24">
      <c r="A61" s="276" t="s">
        <v>141</v>
      </c>
      <c r="B61" s="276" t="s">
        <v>69</v>
      </c>
      <c r="C61" s="27" t="s">
        <v>10713</v>
      </c>
      <c r="D61" s="15" t="s">
        <v>68</v>
      </c>
      <c r="E61" s="24">
        <v>45626.760416666664</v>
      </c>
      <c r="F61" s="15">
        <v>12.25</v>
      </c>
      <c r="G61" s="37"/>
      <c r="H61" s="15"/>
      <c r="I61" s="26"/>
      <c r="J61" s="581"/>
      <c r="K61" s="581"/>
      <c r="L61" s="277">
        <v>128</v>
      </c>
      <c r="M61" s="277">
        <v>27</v>
      </c>
      <c r="N61" s="277">
        <v>6</v>
      </c>
      <c r="O61" s="25"/>
      <c r="P61" s="14">
        <f t="shared" si="5"/>
        <v>161</v>
      </c>
      <c r="Q61" s="14" t="s">
        <v>30</v>
      </c>
      <c r="R61" s="14">
        <v>108821</v>
      </c>
      <c r="S61" s="14" t="s">
        <v>31</v>
      </c>
      <c r="T61" s="232" t="s">
        <v>169</v>
      </c>
      <c r="U61" s="16"/>
      <c r="V61" s="16">
        <v>1009263</v>
      </c>
      <c r="W61" s="16" t="s">
        <v>6159</v>
      </c>
      <c r="X61" s="16" t="s">
        <v>8018</v>
      </c>
    </row>
    <row r="62" spans="1:24">
      <c r="A62" s="599" t="s">
        <v>152</v>
      </c>
      <c r="B62" s="172" t="s">
        <v>78</v>
      </c>
      <c r="C62" s="531" t="s">
        <v>10714</v>
      </c>
      <c r="D62" s="321" t="s">
        <v>99</v>
      </c>
      <c r="E62" s="455">
        <v>45628.315972222219</v>
      </c>
      <c r="F62" s="321">
        <v>10.8</v>
      </c>
      <c r="G62" s="448"/>
      <c r="H62" s="321"/>
      <c r="I62" s="322"/>
      <c r="J62" s="587"/>
      <c r="K62" s="586">
        <v>161</v>
      </c>
      <c r="L62" s="587"/>
      <c r="M62" s="587"/>
      <c r="N62" s="587"/>
      <c r="O62" s="441"/>
      <c r="P62" s="264">
        <f t="shared" si="5"/>
        <v>161</v>
      </c>
      <c r="Q62" s="734" t="s">
        <v>32</v>
      </c>
      <c r="R62" s="264">
        <v>108776</v>
      </c>
      <c r="S62" s="735" t="s">
        <v>33</v>
      </c>
      <c r="T62" s="736" t="s">
        <v>100</v>
      </c>
      <c r="U62" s="16" t="s">
        <v>90</v>
      </c>
      <c r="V62" s="737">
        <v>1009264</v>
      </c>
      <c r="W62" s="737" t="s">
        <v>10715</v>
      </c>
      <c r="X62" s="737" t="s">
        <v>9127</v>
      </c>
    </row>
    <row r="63" spans="1:24">
      <c r="A63" s="276" t="s">
        <v>113</v>
      </c>
      <c r="B63" s="276" t="s">
        <v>65</v>
      </c>
      <c r="C63" s="27" t="s">
        <v>10716</v>
      </c>
      <c r="D63" s="15" t="s">
        <v>64</v>
      </c>
      <c r="E63" s="24">
        <v>45627.513888888891</v>
      </c>
      <c r="F63" s="15">
        <v>14.8</v>
      </c>
      <c r="G63" s="37"/>
      <c r="H63" s="15"/>
      <c r="I63" s="15"/>
      <c r="J63" s="26"/>
      <c r="K63" s="581"/>
      <c r="L63" s="277">
        <v>81</v>
      </c>
      <c r="M63" s="25"/>
      <c r="N63" s="15"/>
      <c r="O63" s="15"/>
      <c r="P63" s="14">
        <f t="shared" si="5"/>
        <v>81</v>
      </c>
      <c r="Q63" s="14" t="s">
        <v>30</v>
      </c>
      <c r="R63" s="14">
        <v>108824</v>
      </c>
      <c r="S63" s="23" t="s">
        <v>33</v>
      </c>
      <c r="T63" s="232" t="s">
        <v>169</v>
      </c>
      <c r="U63" s="16" t="s">
        <v>90</v>
      </c>
      <c r="V63" s="16">
        <v>1009265</v>
      </c>
      <c r="W63" s="16" t="s">
        <v>10717</v>
      </c>
      <c r="X63" s="16" t="s">
        <v>8468</v>
      </c>
    </row>
    <row r="64" spans="1:24">
      <c r="A64" s="738" t="s">
        <v>111</v>
      </c>
      <c r="B64" s="446" t="s">
        <v>65</v>
      </c>
      <c r="C64" s="739" t="s">
        <v>10718</v>
      </c>
      <c r="D64" s="446" t="s">
        <v>64</v>
      </c>
      <c r="E64" s="447">
        <v>45627.513888888891</v>
      </c>
      <c r="F64" s="446">
        <v>14.8</v>
      </c>
      <c r="G64" s="740"/>
      <c r="H64" s="741"/>
      <c r="I64" s="742"/>
      <c r="J64" s="743"/>
      <c r="K64" s="743"/>
      <c r="L64" s="744">
        <v>161</v>
      </c>
      <c r="M64" s="743"/>
      <c r="N64" s="743"/>
      <c r="O64" s="743"/>
      <c r="P64" s="264">
        <f t="shared" si="5"/>
        <v>161</v>
      </c>
      <c r="Q64" s="397" t="s">
        <v>30</v>
      </c>
      <c r="R64" s="14">
        <v>108823</v>
      </c>
      <c r="S64" s="23" t="s">
        <v>33</v>
      </c>
      <c r="T64" s="745" t="s">
        <v>169</v>
      </c>
      <c r="U64" s="535" t="s">
        <v>90</v>
      </c>
      <c r="V64" s="535">
        <v>1009266</v>
      </c>
      <c r="W64" s="535" t="s">
        <v>10717</v>
      </c>
      <c r="X64" s="535" t="s">
        <v>8468</v>
      </c>
    </row>
    <row r="65" spans="1:24">
      <c r="A65" s="446" t="s">
        <v>8538</v>
      </c>
      <c r="B65" s="446" t="s">
        <v>57</v>
      </c>
      <c r="C65" s="739" t="s">
        <v>10719</v>
      </c>
      <c r="D65" s="446" t="s">
        <v>56</v>
      </c>
      <c r="E65" s="447">
        <v>45628.267361111109</v>
      </c>
      <c r="F65" s="446">
        <v>10.8</v>
      </c>
      <c r="G65" s="746"/>
      <c r="H65" s="446"/>
      <c r="I65" s="446"/>
      <c r="J65" s="446"/>
      <c r="K65" s="739">
        <v>108</v>
      </c>
      <c r="L65" s="446"/>
      <c r="M65" s="446"/>
      <c r="N65" s="446"/>
      <c r="O65" s="446"/>
      <c r="P65" s="747">
        <f t="shared" si="5"/>
        <v>108</v>
      </c>
      <c r="Q65" s="747" t="s">
        <v>30</v>
      </c>
      <c r="R65" s="14">
        <v>108810</v>
      </c>
      <c r="S65" s="264" t="s">
        <v>31</v>
      </c>
      <c r="T65" s="748" t="s">
        <v>169</v>
      </c>
      <c r="U65" s="749" t="s">
        <v>90</v>
      </c>
      <c r="V65" s="750">
        <v>1009267</v>
      </c>
      <c r="W65" s="750" t="s">
        <v>10720</v>
      </c>
      <c r="X65" s="750" t="s">
        <v>8018</v>
      </c>
    </row>
    <row r="66" spans="1:24">
      <c r="A66" s="250" t="s">
        <v>219</v>
      </c>
      <c r="B66" s="751" t="s">
        <v>75</v>
      </c>
      <c r="C66" s="323" t="s">
        <v>10721</v>
      </c>
      <c r="D66" s="250" t="s">
        <v>74</v>
      </c>
      <c r="E66" s="337">
        <v>45628.534722222219</v>
      </c>
      <c r="F66" s="250">
        <v>15.3</v>
      </c>
      <c r="G66" s="339"/>
      <c r="H66" s="250"/>
      <c r="I66" s="250"/>
      <c r="J66" s="250"/>
      <c r="K66" s="323">
        <v>135</v>
      </c>
      <c r="L66" s="250"/>
      <c r="M66" s="250"/>
      <c r="N66" s="250"/>
      <c r="O66" s="250"/>
      <c r="P66" s="561">
        <f t="shared" si="5"/>
        <v>135</v>
      </c>
      <c r="Q66" s="747" t="s">
        <v>30</v>
      </c>
      <c r="R66" s="752">
        <v>108816</v>
      </c>
      <c r="S66" s="264" t="s">
        <v>31</v>
      </c>
      <c r="T66" s="748" t="s">
        <v>169</v>
      </c>
      <c r="U66" s="733" t="s">
        <v>1693</v>
      </c>
      <c r="V66" s="733">
        <v>1009268</v>
      </c>
      <c r="W66" s="733" t="s">
        <v>10722</v>
      </c>
      <c r="X66" s="733" t="s">
        <v>9127</v>
      </c>
    </row>
    <row r="67" spans="1:24">
      <c r="A67" s="19" t="s">
        <v>19</v>
      </c>
      <c r="B67" s="20"/>
      <c r="C67" s="20"/>
      <c r="D67" s="20"/>
      <c r="E67" s="19"/>
      <c r="F67" s="20"/>
      <c r="G67" s="20"/>
      <c r="H67" s="19">
        <f t="shared" ref="H67:P67" si="6">SUM(H60:H66)</f>
        <v>0</v>
      </c>
      <c r="I67" s="19">
        <f t="shared" si="6"/>
        <v>0</v>
      </c>
      <c r="J67" s="19">
        <f t="shared" si="6"/>
        <v>0</v>
      </c>
      <c r="K67" s="19">
        <f t="shared" si="6"/>
        <v>431</v>
      </c>
      <c r="L67" s="19">
        <f t="shared" si="6"/>
        <v>442</v>
      </c>
      <c r="M67" s="19">
        <f t="shared" si="6"/>
        <v>83</v>
      </c>
      <c r="N67" s="19">
        <f t="shared" si="6"/>
        <v>12</v>
      </c>
      <c r="O67" s="19">
        <f t="shared" si="6"/>
        <v>0</v>
      </c>
      <c r="P67" s="19">
        <f t="shared" si="6"/>
        <v>968</v>
      </c>
      <c r="Q67" s="256"/>
      <c r="R67" s="256"/>
      <c r="S67" s="256"/>
      <c r="T67" s="256"/>
      <c r="U67" s="256"/>
      <c r="V67" s="256">
        <v>13</v>
      </c>
      <c r="W67" s="256"/>
      <c r="X67" s="256"/>
    </row>
    <row r="68" spans="1:24">
      <c r="A68" s="1"/>
      <c r="B68" s="173"/>
      <c r="C68" s="753"/>
      <c r="D68" s="753"/>
      <c r="E68" s="754"/>
      <c r="F68" s="753"/>
      <c r="G68" s="173"/>
      <c r="H68" s="173"/>
      <c r="I68" s="174"/>
      <c r="J68" s="173"/>
      <c r="K68" s="173"/>
      <c r="L68" s="173"/>
      <c r="M68" s="175"/>
      <c r="N68" s="175"/>
      <c r="O68" s="175"/>
      <c r="P68" s="173"/>
      <c r="Q68" s="175"/>
      <c r="R68" s="175"/>
      <c r="S68" s="175"/>
      <c r="T68" s="175"/>
      <c r="U68" s="175"/>
      <c r="V68" s="175"/>
      <c r="W68" s="755"/>
      <c r="X68" s="175"/>
    </row>
    <row r="69" spans="1:24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563"/>
      <c r="K69" s="1563"/>
      <c r="L69" s="156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166" t="s">
        <v>35</v>
      </c>
      <c r="B70" s="731" t="s">
        <v>10683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4" t="s">
        <v>169</v>
      </c>
      <c r="B71" s="1564" t="s">
        <v>7194</v>
      </c>
      <c r="C71" s="1564"/>
      <c r="D71" s="242"/>
      <c r="E71" s="41" t="s">
        <v>8995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697" t="s">
        <v>100</v>
      </c>
      <c r="B72" s="697" t="s">
        <v>10723</v>
      </c>
      <c r="C72" s="697" t="s">
        <v>7768</v>
      </c>
      <c r="D72" s="242"/>
      <c r="E72" s="4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5" t="s">
        <v>42</v>
      </c>
      <c r="B73" s="1772" t="s">
        <v>10724</v>
      </c>
      <c r="C73" s="1772"/>
      <c r="D73" s="1"/>
      <c r="E73" s="1"/>
    </row>
    <row r="74" spans="1:24">
      <c r="A74" s="5" t="s">
        <v>42</v>
      </c>
      <c r="B74" s="1772"/>
      <c r="C74" s="1772"/>
    </row>
    <row r="75" spans="1:24">
      <c r="A75" s="5" t="s">
        <v>43</v>
      </c>
      <c r="B75" s="1845" t="s">
        <v>10725</v>
      </c>
      <c r="C75" s="1772"/>
      <c r="D75" s="1"/>
      <c r="E75" s="1"/>
    </row>
    <row r="76" spans="1:24">
      <c r="A76" s="5" t="s">
        <v>44</v>
      </c>
      <c r="B76" s="1772" t="s">
        <v>10726</v>
      </c>
      <c r="C76" s="1772"/>
      <c r="D76" s="1"/>
      <c r="E76" s="1"/>
    </row>
    <row r="78" spans="1:24" ht="23.25" customHeight="1"/>
    <row r="101" spans="1:40">
      <c r="A101" s="1"/>
      <c r="B101" s="173" t="s">
        <v>92</v>
      </c>
      <c r="C101" s="753" t="s">
        <v>10727</v>
      </c>
      <c r="D101" s="753" t="s">
        <v>159</v>
      </c>
      <c r="E101" s="754">
        <v>45627.041666666664</v>
      </c>
      <c r="F101" s="753">
        <v>10.3</v>
      </c>
      <c r="G101" s="173"/>
      <c r="H101" s="173"/>
      <c r="I101" s="174"/>
      <c r="J101" s="173"/>
      <c r="K101" s="173"/>
      <c r="L101" s="173">
        <v>161</v>
      </c>
      <c r="M101" s="175"/>
      <c r="N101" s="175"/>
      <c r="O101" s="175"/>
      <c r="P101" s="173">
        <f>SUM(H101:O101)</f>
        <v>161</v>
      </c>
      <c r="Q101" s="176" t="s">
        <v>32</v>
      </c>
      <c r="R101" s="175"/>
      <c r="S101" s="353" t="s">
        <v>33</v>
      </c>
      <c r="T101" s="175"/>
      <c r="U101" s="175"/>
      <c r="V101" s="175"/>
      <c r="W101" s="755" t="s">
        <v>10679</v>
      </c>
      <c r="X101" s="175"/>
    </row>
    <row r="102" spans="1:40">
      <c r="A102" s="177" t="s">
        <v>10728</v>
      </c>
      <c r="B102" s="178" t="s">
        <v>72</v>
      </c>
      <c r="C102" s="711" t="s">
        <v>10729</v>
      </c>
      <c r="D102" s="398" t="s">
        <v>71</v>
      </c>
      <c r="E102" s="399">
        <v>45629.711805555555</v>
      </c>
      <c r="F102" s="398">
        <v>12.25</v>
      </c>
      <c r="G102" s="400"/>
      <c r="H102" s="398"/>
      <c r="I102" s="710"/>
      <c r="J102" s="177"/>
      <c r="K102" s="177"/>
      <c r="L102" s="177"/>
      <c r="M102" s="177"/>
      <c r="N102" s="177"/>
      <c r="O102" s="711"/>
      <c r="P102" s="401">
        <f>SUM(H102:O102)</f>
        <v>0</v>
      </c>
      <c r="Q102" s="401" t="s">
        <v>30</v>
      </c>
      <c r="R102" s="401"/>
      <c r="S102" s="401" t="s">
        <v>31</v>
      </c>
      <c r="T102" s="402" t="s">
        <v>169</v>
      </c>
      <c r="U102" s="402"/>
      <c r="V102" s="402"/>
      <c r="W102" s="402" t="s">
        <v>10712</v>
      </c>
      <c r="X102" s="402" t="s">
        <v>8018</v>
      </c>
    </row>
    <row r="103" spans="1:40">
      <c r="A103" s="756" t="s">
        <v>113</v>
      </c>
      <c r="B103" s="756" t="s">
        <v>65</v>
      </c>
      <c r="C103" s="757" t="s">
        <v>10730</v>
      </c>
      <c r="D103" s="46" t="s">
        <v>64</v>
      </c>
      <c r="E103" s="758">
        <v>45627.513888888891</v>
      </c>
      <c r="F103" s="46">
        <v>14.8</v>
      </c>
      <c r="G103" s="46"/>
      <c r="H103" s="46"/>
      <c r="I103" s="46"/>
      <c r="J103" s="759"/>
      <c r="K103" s="760"/>
      <c r="L103" s="760"/>
      <c r="M103" s="757"/>
      <c r="N103" s="46"/>
      <c r="O103" s="46"/>
      <c r="P103" s="761">
        <f>SUM(H103:O103)</f>
        <v>0</v>
      </c>
      <c r="Q103" s="761" t="s">
        <v>30</v>
      </c>
      <c r="R103" s="761"/>
      <c r="S103" s="762" t="s">
        <v>33</v>
      </c>
      <c r="T103" s="763" t="s">
        <v>169</v>
      </c>
      <c r="U103" s="763" t="s">
        <v>90</v>
      </c>
      <c r="V103" s="763"/>
      <c r="W103" s="763" t="s">
        <v>10717</v>
      </c>
      <c r="X103" s="763" t="s">
        <v>8468</v>
      </c>
    </row>
    <row r="104" spans="1:40">
      <c r="A104" s="177" t="s">
        <v>10731</v>
      </c>
      <c r="B104" s="177" t="s">
        <v>65</v>
      </c>
      <c r="C104" s="711" t="s">
        <v>10732</v>
      </c>
      <c r="D104" s="398" t="s">
        <v>64</v>
      </c>
      <c r="E104" s="399">
        <v>45628.513888888891</v>
      </c>
      <c r="F104" s="398">
        <v>14.8</v>
      </c>
      <c r="G104" s="400"/>
      <c r="H104" s="398"/>
      <c r="I104" s="398"/>
      <c r="J104" s="710"/>
      <c r="K104" s="177"/>
      <c r="L104" s="177">
        <v>161</v>
      </c>
      <c r="M104" s="711"/>
      <c r="N104" s="398"/>
      <c r="O104" s="398"/>
      <c r="P104" s="401">
        <f>SUM(H104:O104)</f>
        <v>161</v>
      </c>
      <c r="Q104" s="401" t="s">
        <v>30</v>
      </c>
      <c r="R104" s="401"/>
      <c r="S104" s="401" t="s">
        <v>33</v>
      </c>
      <c r="T104" s="402" t="s">
        <v>169</v>
      </c>
      <c r="U104" s="402" t="s">
        <v>90</v>
      </c>
      <c r="V104" s="402"/>
      <c r="W104" s="402" t="s">
        <v>10733</v>
      </c>
      <c r="X104" s="354" t="s">
        <v>9127</v>
      </c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</row>
  </sheetData>
  <mergeCells count="40">
    <mergeCell ref="B12:C12"/>
    <mergeCell ref="A1:F1"/>
    <mergeCell ref="H1:P1"/>
    <mergeCell ref="Q1:X1"/>
    <mergeCell ref="B10:D10"/>
    <mergeCell ref="J10:L10"/>
    <mergeCell ref="B14:C14"/>
    <mergeCell ref="B15:C15"/>
    <mergeCell ref="B16:C16"/>
    <mergeCell ref="B17:C17"/>
    <mergeCell ref="A19:F19"/>
    <mergeCell ref="Q39:X39"/>
    <mergeCell ref="Q19:X19"/>
    <mergeCell ref="B30:D30"/>
    <mergeCell ref="J30:L30"/>
    <mergeCell ref="B32:C32"/>
    <mergeCell ref="B34:C34"/>
    <mergeCell ref="B35:C35"/>
    <mergeCell ref="H19:P19"/>
    <mergeCell ref="B55:C55"/>
    <mergeCell ref="B36:C36"/>
    <mergeCell ref="B37:C37"/>
    <mergeCell ref="A39:F39"/>
    <mergeCell ref="H39:P39"/>
    <mergeCell ref="B50:D50"/>
    <mergeCell ref="J50:L50"/>
    <mergeCell ref="B52:C52"/>
    <mergeCell ref="B53:C53"/>
    <mergeCell ref="B54:C54"/>
    <mergeCell ref="B56:C56"/>
    <mergeCell ref="A58:F58"/>
    <mergeCell ref="H58:P58"/>
    <mergeCell ref="Q58:X58"/>
    <mergeCell ref="B69:D69"/>
    <mergeCell ref="J69:L69"/>
    <mergeCell ref="B71:C71"/>
    <mergeCell ref="B73:C73"/>
    <mergeCell ref="B74:C74"/>
    <mergeCell ref="B75:C75"/>
    <mergeCell ref="B76:C76"/>
  </mergeCells>
  <pageMargins left="0.7" right="0.7" top="0.75" bottom="0.75" header="0.3" footer="0.3"/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8431-7DDF-4FC7-AC61-DC0A82600EA7}">
  <sheetPr>
    <tabColor rgb="FF0070C0"/>
  </sheetPr>
  <dimension ref="A1:X95"/>
  <sheetViews>
    <sheetView workbookViewId="0"/>
  </sheetViews>
  <sheetFormatPr defaultColWidth="11.42578125" defaultRowHeight="15"/>
  <cols>
    <col min="1" max="1" width="28.140625" customWidth="1"/>
    <col min="2" max="2" width="11.140625" customWidth="1"/>
    <col min="3" max="3" width="15.85546875" customWidth="1"/>
    <col min="4" max="4" width="12.42578125" customWidth="1"/>
    <col min="5" max="5" width="14.14062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</cols>
  <sheetData>
    <row r="1" spans="1:24" ht="23.25">
      <c r="A1" s="1559" t="s">
        <v>6283</v>
      </c>
      <c r="B1" s="1559"/>
      <c r="C1" s="1559"/>
      <c r="D1" s="1559"/>
      <c r="E1" s="1559"/>
      <c r="F1" s="1559"/>
      <c r="G1" s="7"/>
      <c r="H1" s="1559" t="s">
        <v>6284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10734</v>
      </c>
      <c r="B3" s="15" t="s">
        <v>10735</v>
      </c>
      <c r="C3" s="15"/>
      <c r="D3" s="15" t="s">
        <v>1373</v>
      </c>
      <c r="E3" s="15"/>
      <c r="F3" s="15"/>
      <c r="G3" s="37"/>
      <c r="H3" s="15"/>
      <c r="I3" s="15"/>
      <c r="J3" s="15"/>
      <c r="K3" s="15"/>
      <c r="L3" s="15">
        <v>161</v>
      </c>
      <c r="M3" s="15"/>
      <c r="N3" s="15"/>
      <c r="O3" s="15"/>
      <c r="P3" s="14">
        <f t="shared" ref="P3:P9" si="0">SUM(H3:O3)</f>
        <v>161</v>
      </c>
      <c r="Q3" s="17" t="s">
        <v>32</v>
      </c>
      <c r="R3" s="14"/>
      <c r="S3" s="23" t="s">
        <v>33</v>
      </c>
      <c r="T3" s="16"/>
      <c r="U3" s="16"/>
      <c r="V3" s="16"/>
      <c r="W3" s="16"/>
      <c r="X3" s="16" t="s">
        <v>9127</v>
      </c>
    </row>
    <row r="4" spans="1:24">
      <c r="A4" s="15"/>
      <c r="B4" s="15" t="s">
        <v>10735</v>
      </c>
      <c r="C4" s="15"/>
      <c r="D4" s="15"/>
      <c r="E4" s="15"/>
      <c r="F4" s="15"/>
      <c r="G4" s="37"/>
      <c r="H4" s="15"/>
      <c r="I4" s="15"/>
      <c r="J4" s="15"/>
      <c r="K4" s="15" t="s">
        <v>1373</v>
      </c>
      <c r="L4" s="15">
        <v>161</v>
      </c>
      <c r="M4" s="15"/>
      <c r="N4" s="15"/>
      <c r="O4" s="15"/>
      <c r="P4" s="14">
        <f t="shared" si="0"/>
        <v>161</v>
      </c>
      <c r="Q4" s="17" t="s">
        <v>32</v>
      </c>
      <c r="R4" s="14"/>
      <c r="S4" s="23" t="s">
        <v>33</v>
      </c>
      <c r="T4" s="16"/>
      <c r="U4" s="16"/>
      <c r="V4" s="16"/>
      <c r="W4" s="16"/>
      <c r="X4" s="16" t="s">
        <v>9127</v>
      </c>
    </row>
    <row r="5" spans="1:24">
      <c r="A5" s="15"/>
      <c r="B5" s="15" t="s">
        <v>10735</v>
      </c>
      <c r="C5" s="15"/>
      <c r="D5" s="15"/>
      <c r="E5" s="15"/>
      <c r="F5" s="15"/>
      <c r="G5" s="37"/>
      <c r="H5" s="15"/>
      <c r="I5" s="15"/>
      <c r="J5" s="15"/>
      <c r="K5" s="15"/>
      <c r="L5" s="15">
        <v>161</v>
      </c>
      <c r="M5" s="15"/>
      <c r="N5" s="15"/>
      <c r="O5" s="15"/>
      <c r="P5" s="14">
        <f t="shared" si="0"/>
        <v>161</v>
      </c>
      <c r="Q5" s="17" t="s">
        <v>32</v>
      </c>
      <c r="R5" s="14"/>
      <c r="S5" s="23" t="s">
        <v>33</v>
      </c>
      <c r="T5" s="16"/>
      <c r="U5" s="16"/>
      <c r="V5" s="16"/>
      <c r="W5" s="16"/>
      <c r="X5" s="16" t="s">
        <v>9127</v>
      </c>
    </row>
    <row r="6" spans="1:24">
      <c r="A6" s="15"/>
      <c r="B6" s="15" t="s">
        <v>10735</v>
      </c>
      <c r="C6" s="15"/>
      <c r="D6" s="15"/>
      <c r="E6" s="15"/>
      <c r="F6" s="15"/>
      <c r="G6" s="37"/>
      <c r="H6" s="15"/>
      <c r="I6" s="15"/>
      <c r="J6" s="15"/>
      <c r="K6" s="15"/>
      <c r="L6" s="15">
        <v>161</v>
      </c>
      <c r="M6" s="15"/>
      <c r="N6" s="15"/>
      <c r="O6" s="15"/>
      <c r="P6" s="14">
        <f t="shared" si="0"/>
        <v>161</v>
      </c>
      <c r="Q6" s="17" t="s">
        <v>32</v>
      </c>
      <c r="R6" s="14"/>
      <c r="S6" s="23" t="s">
        <v>33</v>
      </c>
      <c r="T6" s="16"/>
      <c r="U6" s="16"/>
      <c r="V6" s="16"/>
      <c r="W6" s="16"/>
      <c r="X6" s="16" t="s">
        <v>9127</v>
      </c>
    </row>
    <row r="7" spans="1:24">
      <c r="A7" s="15"/>
      <c r="B7" s="15" t="s">
        <v>10735</v>
      </c>
      <c r="C7" s="15"/>
      <c r="D7" s="15"/>
      <c r="E7" s="15"/>
      <c r="F7" s="15"/>
      <c r="G7" s="37"/>
      <c r="H7" s="15"/>
      <c r="I7" s="15"/>
      <c r="J7" s="15"/>
      <c r="K7" s="15"/>
      <c r="L7" s="15">
        <v>161</v>
      </c>
      <c r="M7" s="15"/>
      <c r="N7" s="15"/>
      <c r="O7" s="15"/>
      <c r="P7" s="14">
        <f t="shared" si="0"/>
        <v>161</v>
      </c>
      <c r="Q7" s="17" t="s">
        <v>32</v>
      </c>
      <c r="R7" s="14"/>
      <c r="S7" s="23" t="s">
        <v>33</v>
      </c>
      <c r="T7" s="16"/>
      <c r="U7" s="16"/>
      <c r="V7" s="16"/>
      <c r="W7" s="16"/>
      <c r="X7" s="16" t="s">
        <v>9127</v>
      </c>
    </row>
    <row r="8" spans="1:24">
      <c r="A8" s="15"/>
      <c r="B8" s="15" t="s">
        <v>10735</v>
      </c>
      <c r="C8" s="15"/>
      <c r="D8" s="15"/>
      <c r="E8" s="15"/>
      <c r="F8" s="15"/>
      <c r="G8" s="37"/>
      <c r="H8" s="15"/>
      <c r="I8" s="15"/>
      <c r="J8" s="15"/>
      <c r="K8" s="15">
        <v>36</v>
      </c>
      <c r="L8" s="15">
        <v>109</v>
      </c>
      <c r="M8" s="15">
        <v>16</v>
      </c>
      <c r="N8" s="15"/>
      <c r="O8" s="15"/>
      <c r="P8" s="14">
        <f t="shared" si="0"/>
        <v>161</v>
      </c>
      <c r="Q8" s="17" t="s">
        <v>32</v>
      </c>
      <c r="R8" s="14"/>
      <c r="S8" s="23" t="s">
        <v>33</v>
      </c>
      <c r="T8" s="16"/>
      <c r="U8" s="16"/>
      <c r="V8" s="16"/>
      <c r="W8" s="16"/>
      <c r="X8" s="16" t="s">
        <v>9127</v>
      </c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36</v>
      </c>
      <c r="L10" s="11">
        <f t="shared" si="1"/>
        <v>914</v>
      </c>
      <c r="M10" s="11">
        <f t="shared" si="1"/>
        <v>16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35</v>
      </c>
      <c r="B13" s="731" t="s">
        <v>10683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/>
      <c r="B14" s="1564"/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772"/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6283</v>
      </c>
      <c r="B20" s="1559"/>
      <c r="C20" s="1559"/>
      <c r="D20" s="1559"/>
      <c r="E20" s="1559"/>
      <c r="F20" s="1559"/>
      <c r="G20" s="7"/>
      <c r="H20" s="1559" t="s">
        <v>6284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2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15"/>
      <c r="B22" s="15"/>
      <c r="C22" s="15"/>
      <c r="D22" s="15" t="s">
        <v>1373</v>
      </c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ref="P22:P28" si="2">SUM(H22:O22)</f>
        <v>0</v>
      </c>
      <c r="Q22" s="17" t="s">
        <v>32</v>
      </c>
      <c r="R22" s="14"/>
      <c r="S22" s="14" t="s">
        <v>33</v>
      </c>
      <c r="T22" s="16"/>
      <c r="U22" s="16"/>
      <c r="V22" s="16"/>
      <c r="W22" s="16"/>
      <c r="X22" s="16"/>
    </row>
    <row r="23" spans="1:24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7" t="s">
        <v>32</v>
      </c>
      <c r="R23" s="14"/>
      <c r="S23" s="14" t="s">
        <v>33</v>
      </c>
      <c r="T23" s="16"/>
      <c r="U23" s="16"/>
      <c r="V23" s="16"/>
      <c r="W23" s="16"/>
      <c r="X23" s="16"/>
    </row>
    <row r="24" spans="1:24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4" t="s">
        <v>30</v>
      </c>
      <c r="R24" s="14"/>
      <c r="S24" s="23" t="s">
        <v>33</v>
      </c>
      <c r="T24" s="16"/>
      <c r="U24" s="16"/>
      <c r="V24" s="16"/>
      <c r="W24" s="16"/>
      <c r="X24" s="16"/>
    </row>
    <row r="25" spans="1:24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4"/>
      <c r="S25" s="14" t="s">
        <v>31</v>
      </c>
      <c r="T25" s="16"/>
      <c r="U25" s="16"/>
      <c r="V25" s="16"/>
      <c r="W25" s="16"/>
      <c r="X25" s="16"/>
    </row>
    <row r="26" spans="1:24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4"/>
      <c r="S28" s="14" t="s">
        <v>31</v>
      </c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0</v>
      </c>
      <c r="K29" s="11">
        <f t="shared" si="3"/>
        <v>0</v>
      </c>
      <c r="L29" s="11">
        <f t="shared" si="3"/>
        <v>0</v>
      </c>
      <c r="M29" s="11">
        <f t="shared" si="3"/>
        <v>0</v>
      </c>
      <c r="N29" s="11">
        <f t="shared" si="3"/>
        <v>0</v>
      </c>
      <c r="O29" s="11">
        <f t="shared" si="3"/>
        <v>0</v>
      </c>
      <c r="P29" s="11">
        <f t="shared" si="3"/>
        <v>0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166" t="s">
        <v>35</v>
      </c>
      <c r="B32" s="239" t="s">
        <v>9996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4"/>
      <c r="B33" s="1564"/>
      <c r="C33" s="1564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42</v>
      </c>
      <c r="B34" s="1772"/>
      <c r="C34" s="1772"/>
      <c r="D34" s="1"/>
      <c r="E34" s="1"/>
    </row>
    <row r="35" spans="1:23">
      <c r="A35" s="5" t="s">
        <v>42</v>
      </c>
      <c r="B35" s="1772"/>
      <c r="C35" s="1772"/>
    </row>
    <row r="36" spans="1:23">
      <c r="A36" s="5" t="s">
        <v>43</v>
      </c>
      <c r="B36" s="1772"/>
      <c r="C36" s="1772"/>
      <c r="D36" s="1"/>
      <c r="E36" s="1"/>
    </row>
    <row r="37" spans="1:23">
      <c r="A37" s="5" t="s">
        <v>44</v>
      </c>
      <c r="B37" s="1772"/>
      <c r="C37" s="1772"/>
      <c r="D37" s="1"/>
      <c r="E37" s="1"/>
    </row>
    <row r="40" spans="1:23">
      <c r="A40" s="1876" t="s">
        <v>10736</v>
      </c>
      <c r="B40" s="1876"/>
      <c r="C40" s="1876"/>
      <c r="D40" s="1876"/>
    </row>
    <row r="41" spans="1:23">
      <c r="A41" s="163" t="s">
        <v>10674</v>
      </c>
      <c r="B41" s="141" t="s">
        <v>8468</v>
      </c>
      <c r="C41" s="141" t="s">
        <v>9127</v>
      </c>
      <c r="D41" s="141" t="s">
        <v>8018</v>
      </c>
    </row>
    <row r="42" spans="1:23">
      <c r="A42" s="155">
        <v>45</v>
      </c>
      <c r="B42" s="159"/>
      <c r="C42" s="160"/>
      <c r="D42" s="161" t="s">
        <v>10675</v>
      </c>
    </row>
    <row r="43" spans="1:23">
      <c r="A43" s="155">
        <v>46</v>
      </c>
      <c r="B43" s="156"/>
      <c r="C43" s="157" t="s">
        <v>10675</v>
      </c>
      <c r="D43" s="158"/>
    </row>
    <row r="44" spans="1:23">
      <c r="A44" s="155">
        <v>47</v>
      </c>
      <c r="B44" s="156"/>
      <c r="C44" s="157" t="s">
        <v>10675</v>
      </c>
      <c r="D44" s="158"/>
    </row>
    <row r="45" spans="1:23">
      <c r="A45" s="155">
        <v>48</v>
      </c>
      <c r="B45" s="159"/>
      <c r="C45" s="160"/>
      <c r="D45" s="161" t="s">
        <v>10675</v>
      </c>
    </row>
    <row r="46" spans="1:23">
      <c r="A46" s="155">
        <v>49</v>
      </c>
      <c r="B46" s="156" t="s">
        <v>10675</v>
      </c>
      <c r="C46" s="157"/>
      <c r="D46" s="158"/>
    </row>
    <row r="47" spans="1:23">
      <c r="A47" s="155">
        <v>50</v>
      </c>
      <c r="B47" s="156"/>
      <c r="C47" s="157" t="s">
        <v>10675</v>
      </c>
      <c r="D47" s="158"/>
    </row>
    <row r="48" spans="1:23">
      <c r="A48" s="155">
        <v>51</v>
      </c>
      <c r="B48" s="159"/>
      <c r="C48" s="160"/>
      <c r="D48" s="161" t="s">
        <v>10675</v>
      </c>
    </row>
    <row r="49" spans="1:4">
      <c r="A49" s="155">
        <v>52</v>
      </c>
      <c r="B49" s="156" t="s">
        <v>10675</v>
      </c>
      <c r="C49" s="157"/>
      <c r="D49" s="158"/>
    </row>
    <row r="50" spans="1:4">
      <c r="A50" s="105"/>
    </row>
    <row r="86" spans="1:4">
      <c r="A86" s="163" t="s">
        <v>10674</v>
      </c>
      <c r="B86" s="141" t="s">
        <v>8468</v>
      </c>
      <c r="C86" s="141" t="s">
        <v>9127</v>
      </c>
      <c r="D86" s="141" t="s">
        <v>8018</v>
      </c>
    </row>
    <row r="87" spans="1:4">
      <c r="A87" s="155">
        <v>45</v>
      </c>
      <c r="B87" s="159"/>
      <c r="C87" s="160"/>
      <c r="D87" s="161" t="s">
        <v>10675</v>
      </c>
    </row>
    <row r="88" spans="1:4">
      <c r="A88" s="155">
        <v>46</v>
      </c>
      <c r="B88" s="156"/>
      <c r="C88" s="157" t="s">
        <v>10675</v>
      </c>
      <c r="D88" s="158"/>
    </row>
    <row r="89" spans="1:4">
      <c r="A89" s="155">
        <v>47</v>
      </c>
      <c r="B89" s="156"/>
      <c r="C89" s="157" t="s">
        <v>10675</v>
      </c>
      <c r="D89" s="158"/>
    </row>
    <row r="90" spans="1:4">
      <c r="A90" s="155">
        <v>48</v>
      </c>
      <c r="B90" s="159"/>
      <c r="C90" s="160"/>
      <c r="D90" s="161" t="s">
        <v>10675</v>
      </c>
    </row>
    <row r="91" spans="1:4">
      <c r="A91" s="155">
        <v>49</v>
      </c>
      <c r="B91" s="156" t="s">
        <v>10675</v>
      </c>
      <c r="C91" s="157"/>
      <c r="D91" s="158"/>
    </row>
    <row r="92" spans="1:4">
      <c r="A92" s="155">
        <v>50</v>
      </c>
      <c r="B92" s="156"/>
      <c r="C92" s="157" t="s">
        <v>10675</v>
      </c>
      <c r="D92" s="158"/>
    </row>
    <row r="93" spans="1:4">
      <c r="A93" s="155">
        <v>51</v>
      </c>
      <c r="B93" s="159"/>
      <c r="C93" s="160"/>
      <c r="D93" s="161" t="s">
        <v>10675</v>
      </c>
    </row>
    <row r="94" spans="1:4">
      <c r="A94" s="155">
        <v>52</v>
      </c>
      <c r="B94" s="156" t="s">
        <v>10675</v>
      </c>
      <c r="C94" s="157"/>
      <c r="D94" s="158"/>
    </row>
    <row r="95" spans="1:4">
      <c r="A95" s="105"/>
    </row>
  </sheetData>
  <mergeCells count="21">
    <mergeCell ref="B36:C36"/>
    <mergeCell ref="B37:C37"/>
    <mergeCell ref="A40:D40"/>
    <mergeCell ref="Q20:X20"/>
    <mergeCell ref="B31:D31"/>
    <mergeCell ref="J31:L31"/>
    <mergeCell ref="B33:C33"/>
    <mergeCell ref="B34:C34"/>
    <mergeCell ref="B35:C35"/>
    <mergeCell ref="H20:P20"/>
    <mergeCell ref="B15:C15"/>
    <mergeCell ref="B16:C16"/>
    <mergeCell ref="B17:C17"/>
    <mergeCell ref="B18:C18"/>
    <mergeCell ref="A20:F20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3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F3FE-4672-4B88-9E56-906303D0EEB4}">
  <sheetPr>
    <tabColor rgb="FF00B0F0"/>
  </sheetPr>
  <dimension ref="A1:X96"/>
  <sheetViews>
    <sheetView workbookViewId="0">
      <selection activeCell="F5" sqref="F5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9.140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7109375" customWidth="1"/>
    <col min="19" max="19" width="9.140625" bestFit="1" customWidth="1"/>
    <col min="20" max="20" width="16.28515625" customWidth="1"/>
    <col min="23" max="23" width="21.5703125" customWidth="1"/>
  </cols>
  <sheetData>
    <row r="1" spans="1:24" ht="23.25">
      <c r="A1" s="1559" t="s">
        <v>10331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8</v>
      </c>
      <c r="G2" s="336" t="s">
        <v>10</v>
      </c>
      <c r="H2" s="21" t="s">
        <v>11</v>
      </c>
      <c r="I2" s="21" t="s">
        <v>12</v>
      </c>
      <c r="J2" s="21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1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276" t="s">
        <v>150</v>
      </c>
      <c r="B3" s="276" t="s">
        <v>57</v>
      </c>
      <c r="C3" s="276" t="s">
        <v>10737</v>
      </c>
      <c r="D3" s="276" t="s">
        <v>56</v>
      </c>
      <c r="E3" s="589">
        <v>45624.253472222219</v>
      </c>
      <c r="F3" s="276">
        <v>10.8</v>
      </c>
      <c r="G3" s="580"/>
      <c r="H3" s="580"/>
      <c r="I3" s="580"/>
      <c r="J3" s="277">
        <v>51</v>
      </c>
      <c r="K3" s="277">
        <v>127</v>
      </c>
      <c r="L3" s="580"/>
      <c r="M3" s="15"/>
      <c r="N3" s="15"/>
      <c r="O3" s="15"/>
      <c r="P3" s="14">
        <f t="shared" ref="P3:P8" si="0">SUM(H3:O3)</f>
        <v>178</v>
      </c>
      <c r="Q3" s="14" t="s">
        <v>30</v>
      </c>
      <c r="R3" s="14">
        <v>108714</v>
      </c>
      <c r="S3" s="360" t="s">
        <v>31</v>
      </c>
      <c r="T3" s="764" t="s">
        <v>169</v>
      </c>
      <c r="U3" s="485" t="s">
        <v>90</v>
      </c>
      <c r="V3" s="16">
        <v>1009177</v>
      </c>
      <c r="W3" s="16" t="s">
        <v>10738</v>
      </c>
      <c r="X3" s="16" t="s">
        <v>10739</v>
      </c>
    </row>
    <row r="4" spans="1:24">
      <c r="A4" s="276" t="s">
        <v>9828</v>
      </c>
      <c r="B4" s="276" t="s">
        <v>57</v>
      </c>
      <c r="C4" s="276" t="s">
        <v>10740</v>
      </c>
      <c r="D4" s="276" t="s">
        <v>4443</v>
      </c>
      <c r="E4" s="589">
        <v>45623.552083333336</v>
      </c>
      <c r="F4" s="276">
        <v>10.8</v>
      </c>
      <c r="G4" s="276"/>
      <c r="H4" s="581"/>
      <c r="I4" s="581"/>
      <c r="J4" s="277">
        <v>23</v>
      </c>
      <c r="K4" s="277">
        <v>274</v>
      </c>
      <c r="L4" s="581"/>
      <c r="M4" s="15"/>
      <c r="N4" s="15"/>
      <c r="O4" s="15"/>
      <c r="P4" s="14">
        <f t="shared" si="0"/>
        <v>297</v>
      </c>
      <c r="Q4" s="14" t="s">
        <v>30</v>
      </c>
      <c r="R4" s="14">
        <v>108716</v>
      </c>
      <c r="S4" s="360" t="s">
        <v>31</v>
      </c>
      <c r="T4" s="764" t="s">
        <v>169</v>
      </c>
      <c r="U4" s="485" t="s">
        <v>90</v>
      </c>
      <c r="V4" s="16">
        <v>1009178</v>
      </c>
      <c r="W4" s="16" t="s">
        <v>6196</v>
      </c>
      <c r="X4" s="16" t="s">
        <v>10739</v>
      </c>
    </row>
    <row r="5" spans="1:24">
      <c r="A5" s="276" t="s">
        <v>122</v>
      </c>
      <c r="B5" s="276" t="s">
        <v>62</v>
      </c>
      <c r="C5" s="276" t="s">
        <v>10741</v>
      </c>
      <c r="D5" s="276" t="s">
        <v>61</v>
      </c>
      <c r="E5" s="589">
        <v>45623.767361111109</v>
      </c>
      <c r="F5" s="276">
        <v>13</v>
      </c>
      <c r="G5" s="276"/>
      <c r="H5" s="276"/>
      <c r="I5" s="276"/>
      <c r="J5" s="276"/>
      <c r="K5" s="277">
        <v>135</v>
      </c>
      <c r="L5" s="581"/>
      <c r="M5" s="15"/>
      <c r="N5" s="15"/>
      <c r="O5" s="15"/>
      <c r="P5" s="14">
        <f t="shared" si="0"/>
        <v>135</v>
      </c>
      <c r="Q5" s="14" t="s">
        <v>30</v>
      </c>
      <c r="R5" s="14">
        <v>108717</v>
      </c>
      <c r="S5" s="360" t="s">
        <v>31</v>
      </c>
      <c r="T5" s="764" t="s">
        <v>169</v>
      </c>
      <c r="U5" s="485" t="s">
        <v>9131</v>
      </c>
      <c r="V5" s="16">
        <v>1009179</v>
      </c>
      <c r="W5" s="16" t="s">
        <v>6196</v>
      </c>
      <c r="X5" s="16" t="s">
        <v>10739</v>
      </c>
    </row>
    <row r="6" spans="1:24">
      <c r="A6" s="581" t="s">
        <v>8902</v>
      </c>
      <c r="B6" s="580" t="s">
        <v>75</v>
      </c>
      <c r="C6" s="580" t="s">
        <v>10742</v>
      </c>
      <c r="D6" s="580" t="s">
        <v>74</v>
      </c>
      <c r="E6" s="765">
        <v>45624.534722222219</v>
      </c>
      <c r="F6" s="581">
        <v>15.3</v>
      </c>
      <c r="G6" s="581"/>
      <c r="H6" s="581"/>
      <c r="I6" s="581"/>
      <c r="J6" s="581"/>
      <c r="K6" s="277">
        <v>81</v>
      </c>
      <c r="L6" s="581"/>
      <c r="M6" s="15"/>
      <c r="N6" s="15"/>
      <c r="O6" s="15"/>
      <c r="P6" s="14">
        <f t="shared" si="0"/>
        <v>81</v>
      </c>
      <c r="Q6" s="14" t="s">
        <v>30</v>
      </c>
      <c r="R6" s="14">
        <v>108713</v>
      </c>
      <c r="S6" s="14" t="s">
        <v>31</v>
      </c>
      <c r="T6" s="764" t="s">
        <v>169</v>
      </c>
      <c r="U6" s="16"/>
      <c r="V6" s="16">
        <v>1009180</v>
      </c>
      <c r="W6" s="16" t="s">
        <v>10743</v>
      </c>
      <c r="X6" s="16" t="s">
        <v>9127</v>
      </c>
    </row>
    <row r="7" spans="1:24">
      <c r="A7" s="580" t="s">
        <v>111</v>
      </c>
      <c r="B7" s="580" t="s">
        <v>65</v>
      </c>
      <c r="C7" s="580" t="s">
        <v>10744</v>
      </c>
      <c r="D7" s="580" t="s">
        <v>64</v>
      </c>
      <c r="E7" s="765">
        <v>45623.513888888891</v>
      </c>
      <c r="F7" s="581">
        <v>14.8</v>
      </c>
      <c r="G7" s="581"/>
      <c r="H7" s="581"/>
      <c r="I7" s="581"/>
      <c r="J7" s="581"/>
      <c r="K7" s="581"/>
      <c r="L7" s="277">
        <v>135</v>
      </c>
      <c r="M7" s="15"/>
      <c r="N7" s="15"/>
      <c r="O7" s="15"/>
      <c r="P7" s="14">
        <f t="shared" si="0"/>
        <v>135</v>
      </c>
      <c r="Q7" s="14" t="s">
        <v>30</v>
      </c>
      <c r="R7" s="14">
        <v>108730</v>
      </c>
      <c r="S7" s="14" t="s">
        <v>31</v>
      </c>
      <c r="T7" s="764" t="s">
        <v>169</v>
      </c>
      <c r="U7" s="16" t="s">
        <v>90</v>
      </c>
      <c r="V7" s="16">
        <v>1009181</v>
      </c>
      <c r="W7" s="16" t="s">
        <v>10745</v>
      </c>
      <c r="X7" s="16" t="s">
        <v>10539</v>
      </c>
    </row>
    <row r="8" spans="1:24">
      <c r="A8" s="580" t="s">
        <v>111</v>
      </c>
      <c r="B8" s="45" t="s">
        <v>65</v>
      </c>
      <c r="C8" s="45" t="s">
        <v>10746</v>
      </c>
      <c r="D8" s="580" t="s">
        <v>64</v>
      </c>
      <c r="E8" s="450">
        <v>45625.513888888891</v>
      </c>
      <c r="F8" s="45">
        <v>14.8</v>
      </c>
      <c r="G8" s="512"/>
      <c r="H8" s="45"/>
      <c r="I8" s="45"/>
      <c r="J8" s="45"/>
      <c r="K8" s="15"/>
      <c r="L8" s="35">
        <v>27</v>
      </c>
      <c r="M8" s="15"/>
      <c r="N8" s="15"/>
      <c r="O8" s="15"/>
      <c r="P8" s="14">
        <f t="shared" si="0"/>
        <v>27</v>
      </c>
      <c r="Q8" s="14" t="s">
        <v>30</v>
      </c>
      <c r="R8" s="14">
        <v>108731</v>
      </c>
      <c r="S8" s="14" t="s">
        <v>31</v>
      </c>
      <c r="T8" s="764" t="s">
        <v>169</v>
      </c>
      <c r="U8" s="16" t="s">
        <v>90</v>
      </c>
      <c r="V8" s="16">
        <v>1009182</v>
      </c>
      <c r="W8" s="16" t="s">
        <v>10747</v>
      </c>
      <c r="X8" s="16" t="s">
        <v>10539</v>
      </c>
    </row>
    <row r="9" spans="1:24">
      <c r="A9" s="569" t="s">
        <v>10728</v>
      </c>
      <c r="B9" s="569" t="s">
        <v>92</v>
      </c>
      <c r="C9" s="566" t="s">
        <v>10748</v>
      </c>
      <c r="D9" s="300" t="s">
        <v>159</v>
      </c>
      <c r="E9" s="301">
        <v>45624.041666666664</v>
      </c>
      <c r="F9" s="300">
        <v>10.3</v>
      </c>
      <c r="G9" s="302"/>
      <c r="H9" s="300"/>
      <c r="I9" s="567"/>
      <c r="J9" s="569"/>
      <c r="K9" s="766"/>
      <c r="L9" s="766"/>
      <c r="M9" s="766"/>
      <c r="N9" s="766"/>
      <c r="O9" s="566"/>
      <c r="P9" s="229"/>
      <c r="Q9" s="17" t="s">
        <v>32</v>
      </c>
      <c r="R9" s="14"/>
      <c r="S9" s="23" t="s">
        <v>33</v>
      </c>
      <c r="T9" s="16" t="s">
        <v>161</v>
      </c>
      <c r="U9" s="16"/>
      <c r="V9" s="16"/>
      <c r="W9" s="16" t="s">
        <v>10749</v>
      </c>
      <c r="X9" s="16" t="s">
        <v>8018</v>
      </c>
    </row>
    <row r="10" spans="1:24">
      <c r="A10" s="11"/>
      <c r="B10" s="7"/>
      <c r="C10" s="7"/>
      <c r="D10" s="7"/>
      <c r="E10" s="11"/>
      <c r="F10" s="7"/>
      <c r="G10" s="7"/>
      <c r="H10" s="11">
        <f>SUM(H3:H8)</f>
        <v>0</v>
      </c>
      <c r="I10" s="11">
        <f>SUM(I3:I8)</f>
        <v>0</v>
      </c>
      <c r="J10" s="11">
        <f>SUM(J3:J8)</f>
        <v>74</v>
      </c>
      <c r="K10" s="11">
        <f>SUM(K3:K8)</f>
        <v>617</v>
      </c>
      <c r="L10" s="11">
        <f>SUM(L7:L9)</f>
        <v>162</v>
      </c>
      <c r="M10" s="11">
        <f>SUM(M3:M8)</f>
        <v>0</v>
      </c>
      <c r="N10" s="11">
        <f>SUM(N3:N8)</f>
        <v>0</v>
      </c>
      <c r="O10" s="11">
        <f>SUM(O3:O8)</f>
        <v>0</v>
      </c>
      <c r="P10" s="11">
        <f>SUM(P3:P9)</f>
        <v>853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767" t="s">
        <v>35</v>
      </c>
      <c r="B13" s="731" t="s">
        <v>10683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1693</v>
      </c>
      <c r="B14" s="1564"/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10750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46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15" customHeight="1">
      <c r="A17" s="5" t="s">
        <v>43</v>
      </c>
      <c r="B17" s="1772" t="s">
        <v>10751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809">
        <v>0.5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10752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2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18" t="s">
        <v>3</v>
      </c>
      <c r="B21" s="1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21" t="s">
        <v>14</v>
      </c>
      <c r="L21" s="21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580" t="s">
        <v>152</v>
      </c>
      <c r="B22" s="768" t="s">
        <v>78</v>
      </c>
      <c r="C22" s="25" t="s">
        <v>10753</v>
      </c>
      <c r="D22" s="15" t="s">
        <v>932</v>
      </c>
      <c r="E22" s="24">
        <v>45624.048611111109</v>
      </c>
      <c r="F22" s="15">
        <v>10.3</v>
      </c>
      <c r="G22" s="37"/>
      <c r="H22" s="15"/>
      <c r="I22" s="15"/>
      <c r="J22" s="26"/>
      <c r="K22" s="277">
        <v>161</v>
      </c>
      <c r="L22" s="581"/>
      <c r="M22" s="25"/>
      <c r="N22" s="15"/>
      <c r="O22" s="15"/>
      <c r="P22" s="14">
        <f t="shared" ref="P22:P27" si="1">SUM(H22:O22)</f>
        <v>161</v>
      </c>
      <c r="Q22" s="17" t="s">
        <v>32</v>
      </c>
      <c r="R22" s="14">
        <v>108715</v>
      </c>
      <c r="S22" s="23" t="s">
        <v>33</v>
      </c>
      <c r="T22" s="16" t="s">
        <v>161</v>
      </c>
      <c r="U22" s="16" t="s">
        <v>90</v>
      </c>
      <c r="V22" s="16">
        <v>1009183</v>
      </c>
      <c r="W22" s="16" t="s">
        <v>6196</v>
      </c>
      <c r="X22" s="16" t="s">
        <v>9127</v>
      </c>
    </row>
    <row r="23" spans="1:24">
      <c r="A23" s="580" t="s">
        <v>152</v>
      </c>
      <c r="B23" s="768" t="s">
        <v>78</v>
      </c>
      <c r="C23" s="25" t="s">
        <v>10754</v>
      </c>
      <c r="D23" s="15" t="s">
        <v>88</v>
      </c>
      <c r="E23" s="24">
        <v>45624.166666666664</v>
      </c>
      <c r="F23" s="15">
        <v>10.3</v>
      </c>
      <c r="G23" s="37"/>
      <c r="H23" s="15"/>
      <c r="I23" s="15"/>
      <c r="J23" s="26"/>
      <c r="K23" s="277">
        <v>161</v>
      </c>
      <c r="L23" s="581"/>
      <c r="M23" s="25"/>
      <c r="N23" s="15"/>
      <c r="O23" s="15"/>
      <c r="P23" s="14">
        <f t="shared" si="1"/>
        <v>161</v>
      </c>
      <c r="Q23" s="17" t="s">
        <v>32</v>
      </c>
      <c r="R23" s="14">
        <v>108718</v>
      </c>
      <c r="S23" s="23" t="s">
        <v>33</v>
      </c>
      <c r="T23" s="16" t="s">
        <v>161</v>
      </c>
      <c r="U23" s="16" t="s">
        <v>90</v>
      </c>
      <c r="V23" s="16">
        <v>1009184</v>
      </c>
      <c r="W23" s="16" t="s">
        <v>6196</v>
      </c>
      <c r="X23" s="16" t="s">
        <v>9127</v>
      </c>
    </row>
    <row r="24" spans="1:24">
      <c r="A24" s="580" t="s">
        <v>86</v>
      </c>
      <c r="B24" s="580" t="s">
        <v>92</v>
      </c>
      <c r="C24" s="25" t="s">
        <v>10755</v>
      </c>
      <c r="D24" s="15" t="s">
        <v>586</v>
      </c>
      <c r="E24" s="24">
        <v>45624.142361111109</v>
      </c>
      <c r="F24" s="15">
        <v>10.3</v>
      </c>
      <c r="G24" s="37"/>
      <c r="H24" s="15"/>
      <c r="I24" s="15"/>
      <c r="J24" s="26"/>
      <c r="K24" s="277">
        <v>54</v>
      </c>
      <c r="L24" s="277">
        <v>107</v>
      </c>
      <c r="M24" s="25"/>
      <c r="N24" s="15"/>
      <c r="O24" s="15"/>
      <c r="P24" s="14">
        <f t="shared" si="1"/>
        <v>161</v>
      </c>
      <c r="Q24" s="17" t="s">
        <v>32</v>
      </c>
      <c r="R24" s="14">
        <v>108733</v>
      </c>
      <c r="S24" s="23" t="s">
        <v>33</v>
      </c>
      <c r="T24" s="16" t="s">
        <v>161</v>
      </c>
      <c r="U24" s="16" t="s">
        <v>90</v>
      </c>
      <c r="V24" s="16">
        <v>1009185</v>
      </c>
      <c r="W24" s="16" t="s">
        <v>6196</v>
      </c>
      <c r="X24" s="16" t="s">
        <v>8468</v>
      </c>
    </row>
    <row r="25" spans="1:24">
      <c r="A25" s="580" t="s">
        <v>9157</v>
      </c>
      <c r="B25" s="580" t="s">
        <v>92</v>
      </c>
      <c r="C25" s="25" t="s">
        <v>10756</v>
      </c>
      <c r="D25" s="15" t="s">
        <v>159</v>
      </c>
      <c r="E25" s="24">
        <v>45624.041666666664</v>
      </c>
      <c r="F25" s="15">
        <v>10.3</v>
      </c>
      <c r="G25" s="37"/>
      <c r="H25" s="15"/>
      <c r="I25" s="15"/>
      <c r="J25" s="26"/>
      <c r="K25" s="581"/>
      <c r="L25" s="277">
        <v>161</v>
      </c>
      <c r="M25" s="25"/>
      <c r="N25" s="15"/>
      <c r="O25" s="15"/>
      <c r="P25" s="14">
        <f t="shared" si="1"/>
        <v>161</v>
      </c>
      <c r="Q25" s="17" t="s">
        <v>32</v>
      </c>
      <c r="R25" s="14">
        <v>108737</v>
      </c>
      <c r="S25" s="23" t="s">
        <v>33</v>
      </c>
      <c r="T25" s="16" t="s">
        <v>161</v>
      </c>
      <c r="U25" s="16" t="s">
        <v>90</v>
      </c>
      <c r="V25" s="16">
        <v>1009186</v>
      </c>
      <c r="W25" s="16" t="s">
        <v>6196</v>
      </c>
      <c r="X25" s="16" t="s">
        <v>9127</v>
      </c>
    </row>
    <row r="26" spans="1:24">
      <c r="A26" s="580" t="s">
        <v>558</v>
      </c>
      <c r="B26" s="580" t="s">
        <v>92</v>
      </c>
      <c r="C26" s="25" t="s">
        <v>10757</v>
      </c>
      <c r="D26" s="15" t="s">
        <v>159</v>
      </c>
      <c r="E26" s="24">
        <v>45624.041666666664</v>
      </c>
      <c r="F26" s="15">
        <v>10.3</v>
      </c>
      <c r="G26" s="37"/>
      <c r="H26" s="15"/>
      <c r="I26" s="15"/>
      <c r="J26" s="26"/>
      <c r="K26" s="277">
        <v>108</v>
      </c>
      <c r="L26" s="277">
        <v>53</v>
      </c>
      <c r="M26" s="25"/>
      <c r="N26" s="15"/>
      <c r="O26" s="15"/>
      <c r="P26" s="14">
        <f t="shared" si="1"/>
        <v>161</v>
      </c>
      <c r="Q26" s="17" t="s">
        <v>32</v>
      </c>
      <c r="R26" s="14">
        <v>108740</v>
      </c>
      <c r="S26" s="23" t="s">
        <v>33</v>
      </c>
      <c r="T26" s="16" t="s">
        <v>161</v>
      </c>
      <c r="U26" s="16" t="s">
        <v>90</v>
      </c>
      <c r="V26" s="16">
        <v>1009187</v>
      </c>
      <c r="W26" s="16" t="s">
        <v>6196</v>
      </c>
      <c r="X26" s="16" t="s">
        <v>8468</v>
      </c>
    </row>
    <row r="27" spans="1:24">
      <c r="A27" s="276" t="s">
        <v>1141</v>
      </c>
      <c r="B27" s="276" t="s">
        <v>92</v>
      </c>
      <c r="C27" s="25" t="s">
        <v>10758</v>
      </c>
      <c r="D27" s="15" t="s">
        <v>159</v>
      </c>
      <c r="E27" s="24">
        <v>45624.041666666664</v>
      </c>
      <c r="F27" s="15">
        <v>10.3</v>
      </c>
      <c r="G27" s="37"/>
      <c r="H27" s="15"/>
      <c r="I27" s="15"/>
      <c r="J27" s="26"/>
      <c r="K27" s="277">
        <v>54</v>
      </c>
      <c r="L27" s="277">
        <v>107</v>
      </c>
      <c r="M27" s="25"/>
      <c r="N27" s="15"/>
      <c r="O27" s="15"/>
      <c r="P27" s="14">
        <f t="shared" si="1"/>
        <v>161</v>
      </c>
      <c r="Q27" s="17" t="s">
        <v>32</v>
      </c>
      <c r="R27" s="14">
        <v>108725</v>
      </c>
      <c r="S27" s="23" t="s">
        <v>33</v>
      </c>
      <c r="T27" s="16" t="s">
        <v>161</v>
      </c>
      <c r="U27" s="16" t="s">
        <v>90</v>
      </c>
      <c r="V27" s="16">
        <v>1009188</v>
      </c>
      <c r="W27" s="16" t="s">
        <v>6196</v>
      </c>
      <c r="X27" s="16" t="s">
        <v>10739</v>
      </c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2">SUM(H22:H27)</f>
        <v>0</v>
      </c>
      <c r="I28" s="11">
        <f t="shared" si="2"/>
        <v>0</v>
      </c>
      <c r="J28" s="11">
        <f t="shared" si="2"/>
        <v>0</v>
      </c>
      <c r="K28" s="11">
        <f t="shared" si="2"/>
        <v>538</v>
      </c>
      <c r="L28" s="11">
        <f t="shared" si="2"/>
        <v>428</v>
      </c>
      <c r="M28" s="11">
        <f t="shared" si="2"/>
        <v>0</v>
      </c>
      <c r="N28" s="11">
        <f t="shared" si="2"/>
        <v>0</v>
      </c>
      <c r="O28" s="11">
        <f t="shared" si="2"/>
        <v>0</v>
      </c>
      <c r="P28" s="11">
        <f t="shared" si="2"/>
        <v>966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 customHeight="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166" t="s">
        <v>35</v>
      </c>
      <c r="B31" s="731" t="s">
        <v>10683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1693</v>
      </c>
      <c r="B32" s="1564"/>
      <c r="C32" s="1564"/>
      <c r="D32" s="242"/>
      <c r="E32" s="41" t="s">
        <v>8995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 t="s">
        <v>10078</v>
      </c>
      <c r="C33" s="1772"/>
      <c r="D33" s="1"/>
      <c r="E33" s="1"/>
    </row>
    <row r="34" spans="1:24">
      <c r="A34" s="5" t="s">
        <v>42</v>
      </c>
      <c r="B34" s="1772"/>
      <c r="C34" s="1772"/>
    </row>
    <row r="35" spans="1:24">
      <c r="A35" s="5" t="s">
        <v>43</v>
      </c>
      <c r="B35" s="1772" t="s">
        <v>10759</v>
      </c>
      <c r="C35" s="1772"/>
      <c r="D35" s="1"/>
      <c r="E35" s="1"/>
    </row>
    <row r="36" spans="1:24">
      <c r="A36" s="5" t="s">
        <v>44</v>
      </c>
      <c r="B36" s="1809">
        <v>0.625</v>
      </c>
      <c r="C36" s="1772"/>
      <c r="D36" s="1"/>
      <c r="E36" s="1"/>
    </row>
    <row r="38" spans="1:24" ht="23.25" customHeight="1">
      <c r="A38" s="1559" t="s">
        <v>10760</v>
      </c>
      <c r="B38" s="1559"/>
      <c r="C38" s="1559"/>
      <c r="D38" s="1559"/>
      <c r="E38" s="1559"/>
      <c r="F38" s="1559"/>
      <c r="G38" s="7"/>
      <c r="H38" s="1559" t="s">
        <v>9878</v>
      </c>
      <c r="I38" s="1559"/>
      <c r="J38" s="1559"/>
      <c r="K38" s="1559"/>
      <c r="L38" s="1559"/>
      <c r="M38" s="1559"/>
      <c r="N38" s="1559"/>
      <c r="O38" s="1559"/>
      <c r="P38" s="1559"/>
      <c r="Q38" s="1741" t="s">
        <v>2</v>
      </c>
      <c r="R38" s="1742"/>
      <c r="S38" s="1742"/>
      <c r="T38" s="1742"/>
      <c r="U38" s="1742"/>
      <c r="V38" s="1742"/>
      <c r="W38" s="1742"/>
      <c r="X38" s="1742"/>
    </row>
    <row r="39" spans="1:24" ht="26.25">
      <c r="A39" s="18" t="s">
        <v>3</v>
      </c>
      <c r="B39" s="1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21" t="s">
        <v>14</v>
      </c>
      <c r="L39" s="21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  <c r="X39" s="8" t="s">
        <v>28</v>
      </c>
    </row>
    <row r="40" spans="1:24">
      <c r="A40" s="580" t="s">
        <v>105</v>
      </c>
      <c r="B40" s="732" t="s">
        <v>78</v>
      </c>
      <c r="C40" s="27" t="s">
        <v>10761</v>
      </c>
      <c r="D40" s="15" t="s">
        <v>521</v>
      </c>
      <c r="E40" s="24">
        <v>45623.597222222219</v>
      </c>
      <c r="F40" s="15">
        <v>14.5</v>
      </c>
      <c r="G40" s="37" t="s">
        <v>740</v>
      </c>
      <c r="H40" s="15"/>
      <c r="I40" s="15"/>
      <c r="J40" s="26"/>
      <c r="K40" s="581"/>
      <c r="L40" s="277">
        <v>161</v>
      </c>
      <c r="M40" s="25"/>
      <c r="N40" s="15"/>
      <c r="O40" s="15"/>
      <c r="P40" s="14">
        <f t="shared" ref="P40:P46" si="3">SUM(H40:O40)</f>
        <v>161</v>
      </c>
      <c r="Q40" s="17" t="s">
        <v>32</v>
      </c>
      <c r="R40" s="14">
        <v>108719</v>
      </c>
      <c r="S40" s="23" t="s">
        <v>33</v>
      </c>
      <c r="T40" s="16" t="s">
        <v>9880</v>
      </c>
      <c r="U40" s="16" t="s">
        <v>90</v>
      </c>
      <c r="V40" s="16">
        <v>1009189</v>
      </c>
      <c r="W40" s="16"/>
      <c r="X40" s="16" t="s">
        <v>9127</v>
      </c>
    </row>
    <row r="41" spans="1:24">
      <c r="A41" s="580" t="s">
        <v>114</v>
      </c>
      <c r="B41" s="732" t="s">
        <v>78</v>
      </c>
      <c r="C41" s="27" t="s">
        <v>10762</v>
      </c>
      <c r="D41" s="15" t="s">
        <v>521</v>
      </c>
      <c r="E41" s="24">
        <v>45623.597222222219</v>
      </c>
      <c r="F41" s="15">
        <v>14.5</v>
      </c>
      <c r="G41" s="37" t="s">
        <v>740</v>
      </c>
      <c r="H41" s="15"/>
      <c r="I41" s="35">
        <v>1</v>
      </c>
      <c r="J41" s="406">
        <v>20</v>
      </c>
      <c r="K41" s="277">
        <v>59</v>
      </c>
      <c r="L41" s="277">
        <v>81</v>
      </c>
      <c r="M41" s="25"/>
      <c r="N41" s="15"/>
      <c r="O41" s="15"/>
      <c r="P41" s="14">
        <f t="shared" si="3"/>
        <v>161</v>
      </c>
      <c r="Q41" s="17" t="s">
        <v>32</v>
      </c>
      <c r="R41" s="14">
        <v>108720</v>
      </c>
      <c r="S41" s="23" t="s">
        <v>33</v>
      </c>
      <c r="T41" s="16" t="s">
        <v>9880</v>
      </c>
      <c r="U41" s="16" t="s">
        <v>90</v>
      </c>
      <c r="V41" s="16">
        <v>1009190</v>
      </c>
      <c r="W41" s="16"/>
      <c r="X41" s="16" t="s">
        <v>9127</v>
      </c>
    </row>
    <row r="42" spans="1:24">
      <c r="A42" s="580" t="s">
        <v>152</v>
      </c>
      <c r="B42" s="732" t="s">
        <v>78</v>
      </c>
      <c r="C42" s="27" t="s">
        <v>10763</v>
      </c>
      <c r="D42" s="15" t="s">
        <v>9884</v>
      </c>
      <c r="E42" s="24">
        <v>45624.083333333336</v>
      </c>
      <c r="F42" s="15">
        <v>14.5</v>
      </c>
      <c r="G42" s="37"/>
      <c r="H42" s="15"/>
      <c r="I42" s="15"/>
      <c r="J42" s="26"/>
      <c r="K42" s="277">
        <v>161</v>
      </c>
      <c r="L42" s="581"/>
      <c r="M42" s="25"/>
      <c r="N42" s="15"/>
      <c r="O42" s="15"/>
      <c r="P42" s="14">
        <f t="shared" si="3"/>
        <v>161</v>
      </c>
      <c r="Q42" s="17" t="s">
        <v>32</v>
      </c>
      <c r="R42" s="14">
        <v>108721</v>
      </c>
      <c r="S42" s="23" t="s">
        <v>33</v>
      </c>
      <c r="T42" s="16" t="s">
        <v>9880</v>
      </c>
      <c r="U42" s="16" t="s">
        <v>90</v>
      </c>
      <c r="V42" s="16">
        <v>1009191</v>
      </c>
      <c r="W42" s="16"/>
      <c r="X42" s="16" t="s">
        <v>9127</v>
      </c>
    </row>
    <row r="43" spans="1:24">
      <c r="A43" s="580" t="s">
        <v>9888</v>
      </c>
      <c r="B43" s="732" t="s">
        <v>4816</v>
      </c>
      <c r="C43" s="27" t="s">
        <v>10764</v>
      </c>
      <c r="D43" s="15" t="s">
        <v>5381</v>
      </c>
      <c r="E43" s="24">
        <v>45623.600694444445</v>
      </c>
      <c r="F43" s="15">
        <v>15.5</v>
      </c>
      <c r="G43" s="37"/>
      <c r="H43" s="15"/>
      <c r="I43" s="15"/>
      <c r="J43" s="26"/>
      <c r="K43" s="277">
        <v>27</v>
      </c>
      <c r="L43" s="277">
        <v>134</v>
      </c>
      <c r="M43" s="25"/>
      <c r="N43" s="15"/>
      <c r="O43" s="15"/>
      <c r="P43" s="14">
        <f t="shared" si="3"/>
        <v>161</v>
      </c>
      <c r="Q43" s="17" t="s">
        <v>32</v>
      </c>
      <c r="R43" s="14">
        <v>108742</v>
      </c>
      <c r="S43" s="23" t="s">
        <v>33</v>
      </c>
      <c r="T43" s="16" t="s">
        <v>9880</v>
      </c>
      <c r="U43" s="16" t="s">
        <v>90</v>
      </c>
      <c r="V43" s="16">
        <v>1009192</v>
      </c>
      <c r="W43" s="16"/>
      <c r="X43" s="16" t="s">
        <v>8468</v>
      </c>
    </row>
    <row r="44" spans="1:24">
      <c r="A44" s="580" t="s">
        <v>113</v>
      </c>
      <c r="B44" s="580" t="s">
        <v>65</v>
      </c>
      <c r="C44" s="27" t="s">
        <v>10765</v>
      </c>
      <c r="D44" s="15" t="s">
        <v>7594</v>
      </c>
      <c r="E44" s="24">
        <v>45623.71875</v>
      </c>
      <c r="F44" s="15">
        <v>20</v>
      </c>
      <c r="G44" s="37"/>
      <c r="H44" s="15"/>
      <c r="I44" s="15"/>
      <c r="J44" s="26"/>
      <c r="K44" s="581"/>
      <c r="L44" s="277">
        <v>81</v>
      </c>
      <c r="M44" s="25"/>
      <c r="N44" s="15"/>
      <c r="O44" s="15"/>
      <c r="P44" s="14">
        <f t="shared" si="3"/>
        <v>81</v>
      </c>
      <c r="Q44" s="14" t="s">
        <v>30</v>
      </c>
      <c r="R44" s="14">
        <v>108745</v>
      </c>
      <c r="S44" s="23" t="s">
        <v>33</v>
      </c>
      <c r="T44" s="16" t="s">
        <v>9880</v>
      </c>
      <c r="U44" s="16" t="s">
        <v>90</v>
      </c>
      <c r="V44" s="16">
        <v>1009193</v>
      </c>
      <c r="W44" s="16"/>
      <c r="X44" s="16" t="s">
        <v>8468</v>
      </c>
    </row>
    <row r="45" spans="1:24">
      <c r="A45" s="580" t="s">
        <v>111</v>
      </c>
      <c r="B45" s="580" t="s">
        <v>65</v>
      </c>
      <c r="C45" s="27" t="s">
        <v>10766</v>
      </c>
      <c r="D45" s="15" t="s">
        <v>10767</v>
      </c>
      <c r="E45" s="24">
        <v>45624.979166666664</v>
      </c>
      <c r="F45" s="15">
        <v>20</v>
      </c>
      <c r="G45" s="37"/>
      <c r="H45" s="15"/>
      <c r="I45" s="15"/>
      <c r="J45" s="26"/>
      <c r="K45" s="581"/>
      <c r="L45" s="277">
        <v>161</v>
      </c>
      <c r="M45" s="25"/>
      <c r="N45" s="15"/>
      <c r="O45" s="15"/>
      <c r="P45" s="14">
        <f t="shared" si="3"/>
        <v>161</v>
      </c>
      <c r="Q45" s="14" t="s">
        <v>30</v>
      </c>
      <c r="R45" s="14">
        <v>108748</v>
      </c>
      <c r="S45" s="23" t="s">
        <v>33</v>
      </c>
      <c r="T45" s="16" t="s">
        <v>9880</v>
      </c>
      <c r="U45" s="16" t="s">
        <v>90</v>
      </c>
      <c r="V45" s="16">
        <v>1009194</v>
      </c>
      <c r="W45" s="16"/>
      <c r="X45" s="16" t="s">
        <v>8468</v>
      </c>
    </row>
    <row r="46" spans="1:24">
      <c r="A46" s="45" t="s">
        <v>113</v>
      </c>
      <c r="B46" s="45" t="s">
        <v>65</v>
      </c>
      <c r="C46" s="35" t="s">
        <v>10768</v>
      </c>
      <c r="D46" s="15" t="s">
        <v>7594</v>
      </c>
      <c r="E46" s="24">
        <v>45623.71875</v>
      </c>
      <c r="F46" s="15">
        <v>20</v>
      </c>
      <c r="G46" s="37"/>
      <c r="H46" s="15"/>
      <c r="I46" s="15"/>
      <c r="J46" s="15"/>
      <c r="K46" s="45"/>
      <c r="L46" s="324">
        <v>80</v>
      </c>
      <c r="M46" s="15"/>
      <c r="N46" s="15"/>
      <c r="O46" s="15"/>
      <c r="P46" s="14">
        <f t="shared" si="3"/>
        <v>80</v>
      </c>
      <c r="Q46" s="14" t="s">
        <v>30</v>
      </c>
      <c r="R46" s="14">
        <v>108753</v>
      </c>
      <c r="S46" s="23" t="s">
        <v>33</v>
      </c>
      <c r="T46" s="16" t="s">
        <v>9880</v>
      </c>
      <c r="U46" s="16" t="s">
        <v>90</v>
      </c>
      <c r="V46" s="16">
        <v>1009195</v>
      </c>
      <c r="W46" s="16"/>
      <c r="X46" s="16" t="s">
        <v>8468</v>
      </c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4">SUM(H40:H46)</f>
        <v>0</v>
      </c>
      <c r="I47" s="11">
        <f t="shared" si="4"/>
        <v>1</v>
      </c>
      <c r="J47" s="11">
        <f t="shared" si="4"/>
        <v>20</v>
      </c>
      <c r="K47" s="11">
        <f t="shared" si="4"/>
        <v>247</v>
      </c>
      <c r="L47" s="11">
        <f t="shared" si="4"/>
        <v>698</v>
      </c>
      <c r="M47" s="11">
        <f t="shared" si="4"/>
        <v>0</v>
      </c>
      <c r="N47" s="11">
        <f t="shared" si="4"/>
        <v>0</v>
      </c>
      <c r="O47" s="11">
        <f t="shared" si="4"/>
        <v>0</v>
      </c>
      <c r="P47" s="11">
        <f t="shared" si="4"/>
        <v>966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166" t="s">
        <v>35</v>
      </c>
      <c r="B50" s="731" t="s">
        <v>10683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4"/>
      <c r="B51" s="1564"/>
      <c r="C51" s="1564"/>
      <c r="D51" s="242"/>
      <c r="E51" s="41" t="s">
        <v>8995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5" t="s">
        <v>42</v>
      </c>
      <c r="B52" s="1772"/>
      <c r="C52" s="1772"/>
      <c r="D52" s="1"/>
      <c r="E52" s="1"/>
    </row>
    <row r="53" spans="1:24">
      <c r="A53" s="5" t="s">
        <v>42</v>
      </c>
      <c r="B53" s="1772"/>
      <c r="C53" s="1772"/>
    </row>
    <row r="54" spans="1:24">
      <c r="A54" s="5" t="s">
        <v>43</v>
      </c>
      <c r="B54" s="1772"/>
      <c r="C54" s="1772"/>
      <c r="D54" s="1"/>
      <c r="E54" s="1"/>
    </row>
    <row r="55" spans="1:24">
      <c r="A55" s="5" t="s">
        <v>44</v>
      </c>
      <c r="B55" s="1772"/>
      <c r="C55" s="1772"/>
      <c r="D55" s="1"/>
      <c r="E55" s="1"/>
    </row>
    <row r="57" spans="1:24" ht="23.25" customHeight="1">
      <c r="A57" s="1559" t="s">
        <v>10769</v>
      </c>
      <c r="B57" s="1559"/>
      <c r="C57" s="1559"/>
      <c r="D57" s="1559"/>
      <c r="E57" s="1559"/>
      <c r="F57" s="1559"/>
      <c r="G57" s="7"/>
      <c r="H57" s="1559" t="s">
        <v>346</v>
      </c>
      <c r="I57" s="1559"/>
      <c r="J57" s="1559"/>
      <c r="K57" s="1559"/>
      <c r="L57" s="1559"/>
      <c r="M57" s="1559"/>
      <c r="N57" s="1559"/>
      <c r="O57" s="1559"/>
      <c r="P57" s="1559"/>
      <c r="Q57" s="1741" t="s">
        <v>2</v>
      </c>
      <c r="R57" s="1742"/>
      <c r="S57" s="1742"/>
      <c r="T57" s="1742"/>
      <c r="U57" s="1742"/>
      <c r="V57" s="1742"/>
      <c r="W57" s="1742"/>
      <c r="X57" s="1742"/>
    </row>
    <row r="58" spans="1:24" ht="26.25">
      <c r="A58" s="18" t="s">
        <v>3</v>
      </c>
      <c r="B58" s="1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21" t="s">
        <v>13</v>
      </c>
      <c r="K58" s="21" t="s">
        <v>14</v>
      </c>
      <c r="L58" s="21" t="s">
        <v>15</v>
      </c>
      <c r="M58" s="21" t="s">
        <v>16</v>
      </c>
      <c r="N58" s="21" t="s">
        <v>17</v>
      </c>
      <c r="O58" s="10" t="s">
        <v>18</v>
      </c>
      <c r="P58" s="8" t="s">
        <v>19</v>
      </c>
      <c r="Q58" s="8" t="s">
        <v>20</v>
      </c>
      <c r="R58" s="8" t="s">
        <v>9</v>
      </c>
      <c r="S58" s="8" t="s">
        <v>21</v>
      </c>
      <c r="T58" s="8" t="s">
        <v>24</v>
      </c>
      <c r="U58" s="8" t="s">
        <v>25</v>
      </c>
      <c r="V58" s="8" t="s">
        <v>26</v>
      </c>
      <c r="W58" s="8" t="s">
        <v>27</v>
      </c>
      <c r="X58" s="8" t="s">
        <v>28</v>
      </c>
    </row>
    <row r="59" spans="1:24">
      <c r="A59" s="276" t="s">
        <v>142</v>
      </c>
      <c r="B59" s="276" t="s">
        <v>72</v>
      </c>
      <c r="C59" s="25" t="s">
        <v>10770</v>
      </c>
      <c r="D59" s="15" t="s">
        <v>71</v>
      </c>
      <c r="E59" s="24">
        <v>45624.711805555555</v>
      </c>
      <c r="F59" s="15">
        <v>12.25</v>
      </c>
      <c r="G59" s="37"/>
      <c r="H59" s="15"/>
      <c r="I59" s="26"/>
      <c r="J59" s="647"/>
      <c r="K59" s="277">
        <v>107</v>
      </c>
      <c r="L59" s="277">
        <v>54</v>
      </c>
      <c r="M59" s="581"/>
      <c r="N59" s="581"/>
      <c r="O59" s="25"/>
      <c r="P59" s="14">
        <f t="shared" ref="P59:P64" si="5">SUM(H59:O59)</f>
        <v>161</v>
      </c>
      <c r="Q59" s="14" t="s">
        <v>30</v>
      </c>
      <c r="R59" s="14">
        <v>108762</v>
      </c>
      <c r="S59" s="14" t="s">
        <v>31</v>
      </c>
      <c r="T59" s="542" t="s">
        <v>169</v>
      </c>
      <c r="U59" s="16"/>
      <c r="V59" s="16">
        <v>1009196</v>
      </c>
      <c r="W59" s="16" t="s">
        <v>6204</v>
      </c>
      <c r="X59" s="16" t="s">
        <v>8018</v>
      </c>
    </row>
    <row r="60" spans="1:24">
      <c r="A60" s="276" t="s">
        <v>142</v>
      </c>
      <c r="B60" s="276" t="s">
        <v>72</v>
      </c>
      <c r="C60" s="25" t="s">
        <v>10771</v>
      </c>
      <c r="D60" s="15" t="s">
        <v>71</v>
      </c>
      <c r="E60" s="24">
        <v>45624.711805555555</v>
      </c>
      <c r="F60" s="15">
        <v>12.25</v>
      </c>
      <c r="G60" s="37"/>
      <c r="H60" s="15"/>
      <c r="I60" s="26"/>
      <c r="J60" s="647"/>
      <c r="K60" s="276"/>
      <c r="L60" s="277">
        <v>16</v>
      </c>
      <c r="M60" s="277">
        <v>118</v>
      </c>
      <c r="N60" s="276">
        <v>27</v>
      </c>
      <c r="O60" s="25"/>
      <c r="P60" s="14">
        <f t="shared" si="5"/>
        <v>161</v>
      </c>
      <c r="Q60" s="14" t="s">
        <v>30</v>
      </c>
      <c r="R60" s="14">
        <v>108764</v>
      </c>
      <c r="S60" s="14" t="s">
        <v>31</v>
      </c>
      <c r="T60" s="542" t="s">
        <v>169</v>
      </c>
      <c r="U60" s="16"/>
      <c r="V60" s="16">
        <v>1009197</v>
      </c>
      <c r="W60" s="16" t="s">
        <v>6204</v>
      </c>
      <c r="X60" s="16" t="s">
        <v>8018</v>
      </c>
    </row>
    <row r="61" spans="1:24">
      <c r="A61" s="580" t="s">
        <v>648</v>
      </c>
      <c r="B61" s="768" t="s">
        <v>78</v>
      </c>
      <c r="C61" s="25" t="s">
        <v>10772</v>
      </c>
      <c r="D61" s="15" t="s">
        <v>932</v>
      </c>
      <c r="E61" s="24">
        <v>45625.048611111109</v>
      </c>
      <c r="F61" s="15">
        <v>10.3</v>
      </c>
      <c r="G61" s="37"/>
      <c r="H61" s="15"/>
      <c r="I61" s="26"/>
      <c r="J61" s="276"/>
      <c r="K61" s="277">
        <v>54</v>
      </c>
      <c r="L61" s="277">
        <v>107</v>
      </c>
      <c r="M61" s="276"/>
      <c r="N61" s="581"/>
      <c r="O61" s="25"/>
      <c r="P61" s="14">
        <f t="shared" si="5"/>
        <v>161</v>
      </c>
      <c r="Q61" s="17" t="s">
        <v>32</v>
      </c>
      <c r="R61" s="14">
        <v>108736</v>
      </c>
      <c r="S61" s="23" t="s">
        <v>33</v>
      </c>
      <c r="T61" s="255" t="s">
        <v>161</v>
      </c>
      <c r="U61" s="16" t="s">
        <v>90</v>
      </c>
      <c r="V61" s="16">
        <v>1009198</v>
      </c>
      <c r="W61" s="16" t="s">
        <v>6198</v>
      </c>
      <c r="X61" s="16" t="s">
        <v>10773</v>
      </c>
    </row>
    <row r="62" spans="1:24">
      <c r="A62" s="580" t="s">
        <v>10774</v>
      </c>
      <c r="B62" s="580" t="s">
        <v>423</v>
      </c>
      <c r="C62" s="25" t="s">
        <v>10775</v>
      </c>
      <c r="D62" s="15" t="s">
        <v>425</v>
      </c>
      <c r="E62" s="24">
        <v>45624.777777777781</v>
      </c>
      <c r="F62" s="15">
        <v>8.8000000000000007</v>
      </c>
      <c r="G62" s="37"/>
      <c r="H62" s="15"/>
      <c r="I62" s="26"/>
      <c r="J62" s="581"/>
      <c r="K62" s="581"/>
      <c r="L62" s="277">
        <v>60</v>
      </c>
      <c r="M62" s="581"/>
      <c r="N62" s="581"/>
      <c r="O62" s="25"/>
      <c r="P62" s="14">
        <f t="shared" si="5"/>
        <v>60</v>
      </c>
      <c r="Q62" s="14" t="s">
        <v>30</v>
      </c>
      <c r="R62" s="14">
        <v>108767</v>
      </c>
      <c r="S62" s="14" t="s">
        <v>31</v>
      </c>
      <c r="T62" s="542" t="s">
        <v>169</v>
      </c>
      <c r="U62" s="16" t="s">
        <v>90</v>
      </c>
      <c r="V62" s="16">
        <v>1009199</v>
      </c>
      <c r="W62" s="16" t="s">
        <v>10776</v>
      </c>
      <c r="X62" s="16" t="s">
        <v>9127</v>
      </c>
    </row>
    <row r="63" spans="1:24">
      <c r="A63" s="599" t="s">
        <v>10774</v>
      </c>
      <c r="B63" s="599" t="s">
        <v>423</v>
      </c>
      <c r="C63" s="769" t="s">
        <v>10777</v>
      </c>
      <c r="D63" s="321" t="s">
        <v>425</v>
      </c>
      <c r="E63" s="770">
        <v>45625.777777777781</v>
      </c>
      <c r="F63" s="247">
        <v>8.8000000000000007</v>
      </c>
      <c r="G63" s="771"/>
      <c r="H63" s="247"/>
      <c r="I63" s="772"/>
      <c r="J63" s="599"/>
      <c r="K63" s="586">
        <v>33</v>
      </c>
      <c r="L63" s="586">
        <v>30</v>
      </c>
      <c r="M63" s="599"/>
      <c r="N63" s="599"/>
      <c r="O63" s="769"/>
      <c r="P63" s="264">
        <f t="shared" si="5"/>
        <v>63</v>
      </c>
      <c r="Q63" s="264" t="s">
        <v>30</v>
      </c>
      <c r="R63" s="264">
        <v>108778</v>
      </c>
      <c r="S63" s="264" t="s">
        <v>31</v>
      </c>
      <c r="T63" s="773" t="s">
        <v>169</v>
      </c>
      <c r="U63" s="774" t="s">
        <v>90</v>
      </c>
      <c r="V63" s="774">
        <v>1009200</v>
      </c>
      <c r="W63" s="774" t="s">
        <v>10778</v>
      </c>
      <c r="X63" s="774" t="s">
        <v>9127</v>
      </c>
    </row>
    <row r="64" spans="1:24">
      <c r="A64" s="580" t="s">
        <v>10779</v>
      </c>
      <c r="B64" s="732" t="s">
        <v>2047</v>
      </c>
      <c r="C64" s="250" t="s">
        <v>10780</v>
      </c>
      <c r="D64" s="250" t="s">
        <v>9588</v>
      </c>
      <c r="E64" s="337">
        <v>45625.121527777781</v>
      </c>
      <c r="F64" s="250">
        <v>10.3</v>
      </c>
      <c r="G64" s="339"/>
      <c r="H64" s="250"/>
      <c r="I64" s="250"/>
      <c r="J64" s="581"/>
      <c r="K64" s="277">
        <v>135</v>
      </c>
      <c r="L64" s="277">
        <v>26</v>
      </c>
      <c r="M64" s="581"/>
      <c r="N64" s="581"/>
      <c r="O64" s="250"/>
      <c r="P64" s="561">
        <f t="shared" si="5"/>
        <v>161</v>
      </c>
      <c r="Q64" s="775" t="s">
        <v>32</v>
      </c>
      <c r="R64" s="561">
        <v>108722</v>
      </c>
      <c r="S64" s="368" t="s">
        <v>33</v>
      </c>
      <c r="T64" s="540" t="s">
        <v>100</v>
      </c>
      <c r="U64" s="733" t="s">
        <v>90</v>
      </c>
      <c r="V64" s="776">
        <v>1009201</v>
      </c>
      <c r="W64" s="733" t="s">
        <v>10738</v>
      </c>
      <c r="X64" s="733" t="s">
        <v>9127</v>
      </c>
    </row>
    <row r="65" spans="1:24">
      <c r="A65" s="580" t="s">
        <v>10781</v>
      </c>
      <c r="B65" s="580" t="s">
        <v>5658</v>
      </c>
      <c r="C65" s="250" t="s">
        <v>10782</v>
      </c>
      <c r="D65" s="250" t="s">
        <v>1105</v>
      </c>
      <c r="E65" s="337">
        <v>45625.600694444445</v>
      </c>
      <c r="F65" s="250">
        <v>2500</v>
      </c>
      <c r="G65" s="339" t="s">
        <v>10783</v>
      </c>
      <c r="H65" s="250"/>
      <c r="I65" s="250"/>
      <c r="J65" s="581"/>
      <c r="K65" s="581"/>
      <c r="L65" s="581"/>
      <c r="M65" s="581"/>
      <c r="N65" s="581"/>
      <c r="O65" s="250"/>
      <c r="P65" s="561"/>
      <c r="Q65" s="777"/>
      <c r="R65" s="372">
        <v>108734</v>
      </c>
      <c r="S65" s="372"/>
      <c r="T65" s="778" t="s">
        <v>169</v>
      </c>
      <c r="U65" s="733" t="s">
        <v>660</v>
      </c>
      <c r="V65" s="776">
        <v>1009202</v>
      </c>
      <c r="W65" s="733" t="s">
        <v>6161</v>
      </c>
      <c r="X65" s="733" t="s">
        <v>10784</v>
      </c>
    </row>
    <row r="66" spans="1:24">
      <c r="A66" s="19" t="s">
        <v>19</v>
      </c>
      <c r="B66" s="20"/>
      <c r="C66" s="20"/>
      <c r="D66" s="20"/>
      <c r="E66" s="19"/>
      <c r="F66" s="20"/>
      <c r="G66" s="20"/>
      <c r="H66" s="19">
        <f t="shared" ref="H66:P66" si="6">SUM(H59:H64)</f>
        <v>0</v>
      </c>
      <c r="I66" s="19">
        <f t="shared" si="6"/>
        <v>0</v>
      </c>
      <c r="J66" s="19">
        <f t="shared" si="6"/>
        <v>0</v>
      </c>
      <c r="K66" s="19">
        <f t="shared" si="6"/>
        <v>329</v>
      </c>
      <c r="L66" s="19">
        <f t="shared" si="6"/>
        <v>293</v>
      </c>
      <c r="M66" s="19">
        <f t="shared" si="6"/>
        <v>118</v>
      </c>
      <c r="N66" s="19">
        <f t="shared" si="6"/>
        <v>27</v>
      </c>
      <c r="O66" s="19">
        <f t="shared" si="6"/>
        <v>0</v>
      </c>
      <c r="P66" s="19">
        <f t="shared" si="6"/>
        <v>767</v>
      </c>
      <c r="Q66" s="420"/>
      <c r="R66" s="779"/>
      <c r="S66" s="779"/>
      <c r="T66" s="779"/>
      <c r="U66" s="779"/>
      <c r="V66" s="780"/>
      <c r="W66" s="256"/>
      <c r="X66" s="256"/>
    </row>
    <row r="67" spans="1:24">
      <c r="A67" s="1"/>
      <c r="B67" s="28"/>
      <c r="C67" s="781"/>
      <c r="D67" s="782"/>
      <c r="E67" s="783"/>
      <c r="F67" s="782"/>
      <c r="G67" s="784"/>
      <c r="H67" s="782"/>
      <c r="I67" s="785"/>
      <c r="J67" s="28"/>
      <c r="K67" s="28"/>
      <c r="L67" s="28"/>
      <c r="M67" s="28"/>
      <c r="N67" s="28"/>
      <c r="O67" s="781"/>
      <c r="P67" s="786"/>
      <c r="Q67" s="170"/>
      <c r="R67" s="787"/>
      <c r="S67" s="787"/>
      <c r="T67" s="788"/>
      <c r="U67" s="788"/>
      <c r="V67" s="789"/>
      <c r="W67" s="789"/>
    </row>
    <row r="68" spans="1:24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563"/>
      <c r="K68" s="1563"/>
      <c r="L68" s="156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>
      <c r="A69" s="166" t="s">
        <v>35</v>
      </c>
      <c r="B69" s="731" t="s">
        <v>10683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6" t="s">
        <v>169</v>
      </c>
      <c r="B70" s="790" t="s">
        <v>10785</v>
      </c>
      <c r="C70" s="790"/>
      <c r="D70" s="242"/>
      <c r="E70" s="41" t="s">
        <v>8995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257" t="s">
        <v>161</v>
      </c>
      <c r="B71" s="1877" t="s">
        <v>10786</v>
      </c>
      <c r="C71" s="1877"/>
      <c r="D71" s="242"/>
      <c r="E71" s="4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4" t="s">
        <v>100</v>
      </c>
      <c r="B72" s="1878" t="s">
        <v>10787</v>
      </c>
      <c r="C72" s="1878"/>
      <c r="D72" s="242"/>
      <c r="E72" s="4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5" t="s">
        <v>42</v>
      </c>
      <c r="B73" s="1772" t="s">
        <v>10788</v>
      </c>
      <c r="C73" s="1772"/>
      <c r="D73" s="1"/>
      <c r="E73" s="1"/>
    </row>
    <row r="74" spans="1:24">
      <c r="A74" s="5" t="s">
        <v>42</v>
      </c>
      <c r="B74" s="1772"/>
      <c r="C74" s="1772"/>
    </row>
    <row r="75" spans="1:24">
      <c r="A75" s="5" t="s">
        <v>43</v>
      </c>
      <c r="B75" s="1772" t="s">
        <v>8843</v>
      </c>
      <c r="C75" s="1772"/>
      <c r="D75" s="1"/>
      <c r="E75" s="1"/>
    </row>
    <row r="76" spans="1:24">
      <c r="A76" s="5" t="s">
        <v>44</v>
      </c>
      <c r="B76" s="1809">
        <v>0.29166666666666669</v>
      </c>
      <c r="C76" s="1772"/>
      <c r="D76" s="1"/>
      <c r="E76" s="1"/>
    </row>
    <row r="78" spans="1:24" ht="23.25" customHeight="1">
      <c r="A78" s="1559" t="s">
        <v>10789</v>
      </c>
      <c r="B78" s="1559"/>
      <c r="C78" s="1559"/>
      <c r="D78" s="1559"/>
      <c r="E78" s="1559"/>
      <c r="F78" s="1559"/>
      <c r="G78" s="7"/>
      <c r="H78" s="1559" t="s">
        <v>10790</v>
      </c>
      <c r="I78" s="1559"/>
      <c r="J78" s="1559"/>
      <c r="K78" s="1559"/>
      <c r="L78" s="1559"/>
      <c r="M78" s="1559"/>
      <c r="N78" s="1559"/>
      <c r="O78" s="1559"/>
      <c r="P78" s="1559"/>
      <c r="Q78" s="1560" t="s">
        <v>2</v>
      </c>
      <c r="R78" s="1561"/>
      <c r="S78" s="1561"/>
      <c r="T78" s="1561"/>
      <c r="U78" s="1561"/>
      <c r="V78" s="1561"/>
      <c r="W78" s="1561"/>
      <c r="X78" s="1561"/>
    </row>
    <row r="79" spans="1:24" ht="26.25">
      <c r="A79" s="8" t="s">
        <v>3</v>
      </c>
      <c r="B79" s="8" t="s">
        <v>4</v>
      </c>
      <c r="C79" s="8" t="s">
        <v>5</v>
      </c>
      <c r="D79" s="8" t="s">
        <v>6</v>
      </c>
      <c r="E79" s="8" t="s">
        <v>7</v>
      </c>
      <c r="F79" s="8" t="s">
        <v>8</v>
      </c>
      <c r="G79" s="33" t="s">
        <v>10</v>
      </c>
      <c r="H79" s="9" t="s">
        <v>11</v>
      </c>
      <c r="I79" s="9" t="s">
        <v>12</v>
      </c>
      <c r="J79" s="9" t="s">
        <v>13</v>
      </c>
      <c r="K79" s="21" t="s">
        <v>14</v>
      </c>
      <c r="L79" s="21" t="s">
        <v>15</v>
      </c>
      <c r="M79" s="21" t="s">
        <v>16</v>
      </c>
      <c r="N79" s="21" t="s">
        <v>17</v>
      </c>
      <c r="O79" s="10" t="s">
        <v>18</v>
      </c>
      <c r="P79" s="8" t="s">
        <v>19</v>
      </c>
      <c r="Q79" s="8" t="s">
        <v>20</v>
      </c>
      <c r="R79" s="8" t="s">
        <v>9</v>
      </c>
      <c r="S79" s="8" t="s">
        <v>21</v>
      </c>
      <c r="T79" s="8" t="s">
        <v>24</v>
      </c>
      <c r="U79" s="8" t="s">
        <v>25</v>
      </c>
      <c r="V79" s="8" t="s">
        <v>26</v>
      </c>
      <c r="W79" s="8" t="s">
        <v>27</v>
      </c>
      <c r="X79" s="8" t="s">
        <v>28</v>
      </c>
    </row>
    <row r="80" spans="1:24">
      <c r="A80" s="15" t="s">
        <v>105</v>
      </c>
      <c r="B80" s="676" t="s">
        <v>78</v>
      </c>
      <c r="C80" s="15" t="s">
        <v>10791</v>
      </c>
      <c r="D80" s="15" t="s">
        <v>521</v>
      </c>
      <c r="E80" s="24">
        <v>45623.597222222219</v>
      </c>
      <c r="F80" s="15">
        <v>14.5</v>
      </c>
      <c r="G80" s="37" t="s">
        <v>740</v>
      </c>
      <c r="H80" s="15"/>
      <c r="I80" s="15"/>
      <c r="J80" s="26"/>
      <c r="K80" s="581"/>
      <c r="L80" s="277">
        <v>161</v>
      </c>
      <c r="M80" s="581"/>
      <c r="N80" s="581"/>
      <c r="O80" s="25"/>
      <c r="P80" s="14">
        <f>SUM(H80:O80)</f>
        <v>161</v>
      </c>
      <c r="Q80" s="17" t="s">
        <v>32</v>
      </c>
      <c r="R80" s="14">
        <v>108723</v>
      </c>
      <c r="S80" s="23" t="s">
        <v>4395</v>
      </c>
      <c r="T80" s="16" t="s">
        <v>9880</v>
      </c>
      <c r="U80" s="16" t="s">
        <v>90</v>
      </c>
      <c r="V80" s="16">
        <v>1009205</v>
      </c>
      <c r="W80" s="16"/>
      <c r="X80" s="16" t="s">
        <v>9127</v>
      </c>
    </row>
    <row r="81" spans="1:24">
      <c r="A81" s="321" t="s">
        <v>119</v>
      </c>
      <c r="B81" s="15" t="s">
        <v>92</v>
      </c>
      <c r="C81" s="15" t="s">
        <v>10792</v>
      </c>
      <c r="D81" s="15" t="s">
        <v>6471</v>
      </c>
      <c r="E81" s="24">
        <v>45624.052083333336</v>
      </c>
      <c r="F81" s="15">
        <v>15.5</v>
      </c>
      <c r="G81" s="37" t="s">
        <v>740</v>
      </c>
      <c r="H81" s="15"/>
      <c r="I81" s="15"/>
      <c r="J81" s="26"/>
      <c r="K81" s="580"/>
      <c r="L81" s="277">
        <v>37</v>
      </c>
      <c r="M81" s="277">
        <v>121</v>
      </c>
      <c r="N81" s="581">
        <v>3</v>
      </c>
      <c r="O81" s="25"/>
      <c r="P81" s="14">
        <f>SUM(H81:O81)</f>
        <v>161</v>
      </c>
      <c r="Q81" s="17" t="s">
        <v>32</v>
      </c>
      <c r="R81" s="14">
        <v>108724</v>
      </c>
      <c r="S81" s="23" t="s">
        <v>4395</v>
      </c>
      <c r="T81" s="16" t="s">
        <v>9880</v>
      </c>
      <c r="U81" s="16" t="s">
        <v>90</v>
      </c>
      <c r="V81" s="16">
        <v>1009206</v>
      </c>
      <c r="W81" s="16"/>
      <c r="X81" s="16" t="s">
        <v>9127</v>
      </c>
    </row>
    <row r="82" spans="1:24">
      <c r="A82" s="250" t="s">
        <v>10432</v>
      </c>
      <c r="B82" s="25" t="s">
        <v>92</v>
      </c>
      <c r="C82" s="15" t="s">
        <v>10793</v>
      </c>
      <c r="D82" s="15" t="s">
        <v>6471</v>
      </c>
      <c r="E82" s="24">
        <v>45624.052083333336</v>
      </c>
      <c r="F82" s="15">
        <v>15.5</v>
      </c>
      <c r="G82" s="37" t="s">
        <v>740</v>
      </c>
      <c r="H82" s="15"/>
      <c r="I82" s="15"/>
      <c r="J82" s="26"/>
      <c r="K82" s="276"/>
      <c r="L82" s="277">
        <v>70</v>
      </c>
      <c r="M82" s="277">
        <v>91</v>
      </c>
      <c r="N82" s="276"/>
      <c r="O82" s="25"/>
      <c r="P82" s="14">
        <f>SUM(H82:O82)</f>
        <v>161</v>
      </c>
      <c r="Q82" s="17" t="s">
        <v>32</v>
      </c>
      <c r="R82" s="14">
        <v>108729</v>
      </c>
      <c r="S82" s="23" t="s">
        <v>33</v>
      </c>
      <c r="T82" s="16" t="s">
        <v>9880</v>
      </c>
      <c r="U82" s="16" t="s">
        <v>90</v>
      </c>
      <c r="V82" s="16">
        <v>1009207</v>
      </c>
      <c r="W82" s="16"/>
      <c r="X82" s="16" t="s">
        <v>10739</v>
      </c>
    </row>
    <row r="83" spans="1:24">
      <c r="A83" s="250" t="s">
        <v>10794</v>
      </c>
      <c r="B83" s="791" t="s">
        <v>78</v>
      </c>
      <c r="C83" s="15" t="s">
        <v>10795</v>
      </c>
      <c r="D83" s="15" t="s">
        <v>9884</v>
      </c>
      <c r="E83" s="24">
        <v>45624.083333333336</v>
      </c>
      <c r="F83" s="15">
        <v>14.5</v>
      </c>
      <c r="G83" s="37"/>
      <c r="H83" s="15"/>
      <c r="I83" s="15"/>
      <c r="J83" s="26"/>
      <c r="K83" s="276"/>
      <c r="L83" s="732">
        <v>161</v>
      </c>
      <c r="M83" s="581"/>
      <c r="N83" s="581"/>
      <c r="O83" s="25"/>
      <c r="P83" s="14">
        <f>SUM(H83:O83)</f>
        <v>161</v>
      </c>
      <c r="Q83" s="17" t="s">
        <v>32</v>
      </c>
      <c r="R83" s="14">
        <v>108754</v>
      </c>
      <c r="S83" s="23" t="s">
        <v>4395</v>
      </c>
      <c r="T83" s="16" t="s">
        <v>9880</v>
      </c>
      <c r="U83" s="16" t="s">
        <v>90</v>
      </c>
      <c r="V83" s="16">
        <v>1009208</v>
      </c>
      <c r="W83" s="16"/>
      <c r="X83" s="16" t="s">
        <v>8468</v>
      </c>
    </row>
    <row r="84" spans="1:24" ht="26.25">
      <c r="A84" s="792" t="s">
        <v>4752</v>
      </c>
      <c r="B84" s="793" t="s">
        <v>78</v>
      </c>
      <c r="C84" s="314" t="s">
        <v>10796</v>
      </c>
      <c r="D84" s="314" t="s">
        <v>9884</v>
      </c>
      <c r="E84" s="315">
        <v>45624.083333333336</v>
      </c>
      <c r="F84" s="314">
        <v>14.5</v>
      </c>
      <c r="G84" s="316"/>
      <c r="H84" s="314"/>
      <c r="I84" s="314"/>
      <c r="J84" s="794"/>
      <c r="K84" s="795"/>
      <c r="L84" s="795">
        <v>161</v>
      </c>
      <c r="M84" s="795"/>
      <c r="N84" s="795"/>
      <c r="O84" s="793"/>
      <c r="P84" s="63">
        <f>SUM(H84:O84)</f>
        <v>161</v>
      </c>
      <c r="Q84" s="17" t="s">
        <v>32</v>
      </c>
      <c r="R84" s="14" t="s">
        <v>10797</v>
      </c>
      <c r="S84" s="23" t="s">
        <v>4395</v>
      </c>
      <c r="T84" s="16" t="s">
        <v>9880</v>
      </c>
      <c r="U84" s="16" t="s">
        <v>90</v>
      </c>
      <c r="V84" s="16">
        <v>1009209</v>
      </c>
      <c r="W84" s="16"/>
      <c r="X84" s="16" t="s">
        <v>8468</v>
      </c>
    </row>
    <row r="85" spans="1:24">
      <c r="A85" s="19" t="s">
        <v>19</v>
      </c>
      <c r="B85" s="7"/>
      <c r="C85" s="7"/>
      <c r="D85" s="7"/>
      <c r="E85" s="11"/>
      <c r="F85" s="7"/>
      <c r="G85" s="7"/>
      <c r="H85" s="11">
        <f t="shared" ref="H85:P85" si="7">SUM(H80:H84)</f>
        <v>0</v>
      </c>
      <c r="I85" s="11">
        <f t="shared" si="7"/>
        <v>0</v>
      </c>
      <c r="J85" s="11">
        <f t="shared" si="7"/>
        <v>0</v>
      </c>
      <c r="K85" s="19">
        <f t="shared" si="7"/>
        <v>0</v>
      </c>
      <c r="L85" s="19">
        <f t="shared" si="7"/>
        <v>590</v>
      </c>
      <c r="M85" s="19">
        <f t="shared" si="7"/>
        <v>212</v>
      </c>
      <c r="N85" s="19">
        <f t="shared" si="7"/>
        <v>3</v>
      </c>
      <c r="O85" s="11">
        <f t="shared" si="7"/>
        <v>0</v>
      </c>
      <c r="P85" s="11">
        <f t="shared" si="7"/>
        <v>805</v>
      </c>
      <c r="Q85" s="12"/>
      <c r="R85" s="12"/>
      <c r="S85" s="12"/>
      <c r="T85" s="12"/>
      <c r="U85" s="12"/>
      <c r="V85" s="12"/>
      <c r="W85" s="12"/>
      <c r="X85" s="12"/>
    </row>
    <row r="86" spans="1:24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4">
      <c r="A87" s="166" t="s">
        <v>34</v>
      </c>
      <c r="B87" s="1562"/>
      <c r="C87" s="1562"/>
      <c r="D87" s="1562"/>
      <c r="E87" s="1"/>
      <c r="F87" s="1"/>
      <c r="G87" s="1"/>
      <c r="H87" s="1"/>
      <c r="I87" s="1"/>
      <c r="J87" s="1563"/>
      <c r="K87" s="1563"/>
      <c r="L87" s="156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>
      <c r="A88" s="166" t="s">
        <v>35</v>
      </c>
      <c r="B88" s="731" t="s">
        <v>10683</v>
      </c>
      <c r="C88" s="239" t="s">
        <v>37</v>
      </c>
      <c r="D88" s="24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>
      <c r="A89" s="4"/>
      <c r="B89" s="1564"/>
      <c r="C89" s="1564"/>
      <c r="D89" s="242"/>
      <c r="E89" s="41" t="s">
        <v>8995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>
      <c r="A90" s="5" t="s">
        <v>42</v>
      </c>
      <c r="B90" s="1772"/>
      <c r="C90" s="177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4">
      <c r="A91" s="5" t="s">
        <v>42</v>
      </c>
      <c r="B91" s="1772"/>
      <c r="C91" s="177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>
      <c r="A92" s="5" t="s">
        <v>43</v>
      </c>
      <c r="B92" s="1772"/>
      <c r="C92" s="177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>
      <c r="A93" s="5" t="s">
        <v>44</v>
      </c>
      <c r="B93" s="1772"/>
      <c r="C93" s="177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4">
      <c r="A94" s="105"/>
    </row>
    <row r="96" spans="1:24">
      <c r="B96" s="28" t="s">
        <v>78</v>
      </c>
      <c r="C96" s="525" t="s">
        <v>10798</v>
      </c>
      <c r="D96" s="351" t="s">
        <v>88</v>
      </c>
      <c r="E96" s="405">
        <v>45625.166666666664</v>
      </c>
      <c r="F96" s="351">
        <v>10.3</v>
      </c>
      <c r="G96" s="46"/>
      <c r="H96" s="351"/>
      <c r="I96" s="523"/>
      <c r="J96" s="30"/>
      <c r="K96" s="30">
        <v>81</v>
      </c>
      <c r="L96" s="30">
        <v>80</v>
      </c>
      <c r="M96" s="30"/>
      <c r="N96" s="30"/>
      <c r="O96" s="525"/>
      <c r="P96" s="352">
        <f>SUM(H96:O96)</f>
        <v>161</v>
      </c>
      <c r="Q96" s="72" t="s">
        <v>32</v>
      </c>
      <c r="R96" s="352"/>
      <c r="S96" s="353" t="s">
        <v>33</v>
      </c>
      <c r="T96" s="354" t="s">
        <v>161</v>
      </c>
      <c r="U96" s="354" t="s">
        <v>90</v>
      </c>
      <c r="V96" s="354"/>
      <c r="W96" s="354" t="s">
        <v>6198</v>
      </c>
    </row>
  </sheetData>
  <mergeCells count="51">
    <mergeCell ref="B89:C89"/>
    <mergeCell ref="B90:C90"/>
    <mergeCell ref="B91:C91"/>
    <mergeCell ref="B92:C92"/>
    <mergeCell ref="B93:C93"/>
    <mergeCell ref="A78:F78"/>
    <mergeCell ref="H78:P78"/>
    <mergeCell ref="Q78:X78"/>
    <mergeCell ref="B87:D87"/>
    <mergeCell ref="J87:L87"/>
    <mergeCell ref="B14:C14"/>
    <mergeCell ref="A1:F1"/>
    <mergeCell ref="H1:P1"/>
    <mergeCell ref="Q1:X1"/>
    <mergeCell ref="B12:D12"/>
    <mergeCell ref="J12:L12"/>
    <mergeCell ref="B15:C15"/>
    <mergeCell ref="B16:C16"/>
    <mergeCell ref="B17:C17"/>
    <mergeCell ref="B18:C18"/>
    <mergeCell ref="A20:F20"/>
    <mergeCell ref="Q38:X38"/>
    <mergeCell ref="Q20:X20"/>
    <mergeCell ref="B30:D30"/>
    <mergeCell ref="J30:L30"/>
    <mergeCell ref="B32:C32"/>
    <mergeCell ref="B33:C33"/>
    <mergeCell ref="B34:C34"/>
    <mergeCell ref="H20:P20"/>
    <mergeCell ref="B54:C54"/>
    <mergeCell ref="B35:C35"/>
    <mergeCell ref="B36:C36"/>
    <mergeCell ref="A38:F38"/>
    <mergeCell ref="H38:P38"/>
    <mergeCell ref="B49:D49"/>
    <mergeCell ref="J49:L49"/>
    <mergeCell ref="B51:C51"/>
    <mergeCell ref="B52:C52"/>
    <mergeCell ref="B53:C53"/>
    <mergeCell ref="B55:C55"/>
    <mergeCell ref="A57:F57"/>
    <mergeCell ref="H57:P57"/>
    <mergeCell ref="Q57:X57"/>
    <mergeCell ref="B68:D68"/>
    <mergeCell ref="J68:L68"/>
    <mergeCell ref="B71:C71"/>
    <mergeCell ref="B73:C73"/>
    <mergeCell ref="B74:C74"/>
    <mergeCell ref="B75:C75"/>
    <mergeCell ref="B76:C76"/>
    <mergeCell ref="B72:C72"/>
  </mergeCells>
  <pageMargins left="0.7" right="0.7" top="0.75" bottom="0.75" header="0.3" footer="0.3"/>
</worksheet>
</file>

<file path=xl/worksheets/sheet3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0A01-375E-4804-818F-EFF6D8DD5BC4}">
  <sheetPr>
    <tabColor rgb="FFFFFF00"/>
  </sheetPr>
  <dimension ref="A1:AE92"/>
  <sheetViews>
    <sheetView workbookViewId="0">
      <selection activeCell="X24" sqref="X24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8.140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1.7109375" customWidth="1"/>
    <col min="19" max="19" width="9.140625" bestFit="1" customWidth="1"/>
    <col min="20" max="20" width="16.28515625" customWidth="1"/>
    <col min="23" max="23" width="18.5703125" customWidth="1"/>
  </cols>
  <sheetData>
    <row r="1" spans="1:24" ht="23.25">
      <c r="A1" s="1559" t="s">
        <v>10799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10800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581" t="s">
        <v>10801</v>
      </c>
      <c r="B3" s="580" t="s">
        <v>92</v>
      </c>
      <c r="C3" s="356" t="s">
        <v>10802</v>
      </c>
      <c r="D3" s="15" t="s">
        <v>159</v>
      </c>
      <c r="E3" s="24">
        <v>45620.041666666664</v>
      </c>
      <c r="F3" s="15">
        <v>10.3</v>
      </c>
      <c r="G3" s="37" t="s">
        <v>10803</v>
      </c>
      <c r="H3" s="15"/>
      <c r="I3" s="15"/>
      <c r="J3" s="580"/>
      <c r="K3" s="580"/>
      <c r="L3" s="35">
        <v>161</v>
      </c>
      <c r="M3" s="15"/>
      <c r="N3" s="15"/>
      <c r="O3" s="15"/>
      <c r="P3" s="14">
        <f t="shared" ref="P3:P9" si="0">SUM(H3:O3)</f>
        <v>161</v>
      </c>
      <c r="Q3" s="17" t="s">
        <v>32</v>
      </c>
      <c r="R3" s="14">
        <v>108646</v>
      </c>
      <c r="S3" s="23" t="s">
        <v>33</v>
      </c>
      <c r="T3" s="232" t="s">
        <v>161</v>
      </c>
      <c r="U3" s="16" t="s">
        <v>90</v>
      </c>
      <c r="V3" s="16">
        <v>1009104</v>
      </c>
      <c r="W3" s="16" t="s">
        <v>6306</v>
      </c>
      <c r="X3" s="16" t="s">
        <v>9127</v>
      </c>
    </row>
    <row r="4" spans="1:24">
      <c r="A4" s="581" t="s">
        <v>152</v>
      </c>
      <c r="B4" s="580" t="s">
        <v>92</v>
      </c>
      <c r="C4" s="15" t="s">
        <v>10804</v>
      </c>
      <c r="D4" s="15" t="s">
        <v>159</v>
      </c>
      <c r="E4" s="24">
        <v>45620.041666666664</v>
      </c>
      <c r="F4" s="15">
        <v>10.3</v>
      </c>
      <c r="G4" s="37" t="s">
        <v>10803</v>
      </c>
      <c r="H4" s="15"/>
      <c r="I4" s="15"/>
      <c r="J4" s="581"/>
      <c r="K4" s="277">
        <v>151</v>
      </c>
      <c r="L4" s="35">
        <v>10</v>
      </c>
      <c r="M4" s="15"/>
      <c r="N4" s="15"/>
      <c r="O4" s="15"/>
      <c r="P4" s="14">
        <f t="shared" si="0"/>
        <v>161</v>
      </c>
      <c r="Q4" s="17" t="s">
        <v>32</v>
      </c>
      <c r="R4" s="14">
        <v>108647</v>
      </c>
      <c r="S4" s="23" t="s">
        <v>33</v>
      </c>
      <c r="T4" s="232" t="s">
        <v>161</v>
      </c>
      <c r="U4" s="16" t="s">
        <v>90</v>
      </c>
      <c r="V4" s="16">
        <v>1009107</v>
      </c>
      <c r="W4" s="16" t="s">
        <v>6306</v>
      </c>
      <c r="X4" s="16" t="s">
        <v>9127</v>
      </c>
    </row>
    <row r="5" spans="1:24">
      <c r="A5" s="581" t="s">
        <v>152</v>
      </c>
      <c r="B5" s="580" t="s">
        <v>92</v>
      </c>
      <c r="C5" s="356" t="s">
        <v>10805</v>
      </c>
      <c r="D5" s="15" t="s">
        <v>159</v>
      </c>
      <c r="E5" s="24">
        <v>45620.041666666664</v>
      </c>
      <c r="F5" s="15">
        <v>10.3</v>
      </c>
      <c r="G5" s="37" t="s">
        <v>10803</v>
      </c>
      <c r="H5" s="15"/>
      <c r="I5" s="15"/>
      <c r="J5" s="581"/>
      <c r="K5" s="277">
        <v>161</v>
      </c>
      <c r="L5" s="15"/>
      <c r="M5" s="15"/>
      <c r="N5" s="15"/>
      <c r="O5" s="15"/>
      <c r="P5" s="14">
        <f t="shared" si="0"/>
        <v>161</v>
      </c>
      <c r="Q5" s="17" t="s">
        <v>32</v>
      </c>
      <c r="R5" s="14">
        <v>108648</v>
      </c>
      <c r="S5" s="23" t="s">
        <v>33</v>
      </c>
      <c r="T5" s="232" t="s">
        <v>161</v>
      </c>
      <c r="U5" s="16" t="s">
        <v>90</v>
      </c>
      <c r="V5" s="16">
        <v>1009108</v>
      </c>
      <c r="W5" s="16" t="s">
        <v>6306</v>
      </c>
      <c r="X5" s="16" t="s">
        <v>9127</v>
      </c>
    </row>
    <row r="6" spans="1:24">
      <c r="A6" s="580" t="s">
        <v>558</v>
      </c>
      <c r="B6" s="580" t="s">
        <v>92</v>
      </c>
      <c r="C6" s="15" t="s">
        <v>10806</v>
      </c>
      <c r="D6" s="15" t="s">
        <v>94</v>
      </c>
      <c r="E6" s="24">
        <v>45620.597222222219</v>
      </c>
      <c r="F6" s="15">
        <v>10.3</v>
      </c>
      <c r="G6" s="37"/>
      <c r="H6" s="15"/>
      <c r="I6" s="15"/>
      <c r="J6" s="581"/>
      <c r="K6" s="581"/>
      <c r="L6" s="35">
        <v>161</v>
      </c>
      <c r="M6" s="15"/>
      <c r="N6" s="15"/>
      <c r="O6" s="15"/>
      <c r="P6" s="14">
        <f t="shared" si="0"/>
        <v>161</v>
      </c>
      <c r="Q6" s="17" t="s">
        <v>32</v>
      </c>
      <c r="R6" s="14">
        <v>108649</v>
      </c>
      <c r="S6" s="23" t="s">
        <v>33</v>
      </c>
      <c r="T6" s="232" t="s">
        <v>161</v>
      </c>
      <c r="U6" s="16" t="s">
        <v>90</v>
      </c>
      <c r="V6" s="16">
        <v>1009105</v>
      </c>
      <c r="W6" s="16" t="s">
        <v>10807</v>
      </c>
      <c r="X6" s="16" t="s">
        <v>9127</v>
      </c>
    </row>
    <row r="7" spans="1:24">
      <c r="A7" s="580" t="s">
        <v>1141</v>
      </c>
      <c r="B7" s="580" t="s">
        <v>92</v>
      </c>
      <c r="C7" s="25" t="s">
        <v>10808</v>
      </c>
      <c r="D7" s="15" t="s">
        <v>159</v>
      </c>
      <c r="E7" s="24">
        <v>45620.041666666664</v>
      </c>
      <c r="F7" s="15">
        <v>10.3</v>
      </c>
      <c r="G7" s="37" t="s">
        <v>10803</v>
      </c>
      <c r="H7" s="15"/>
      <c r="I7" s="26"/>
      <c r="J7" s="597"/>
      <c r="K7" s="277">
        <v>81</v>
      </c>
      <c r="L7" s="277">
        <v>80</v>
      </c>
      <c r="M7" s="25"/>
      <c r="N7" s="15"/>
      <c r="O7" s="15"/>
      <c r="P7" s="14">
        <f t="shared" si="0"/>
        <v>161</v>
      </c>
      <c r="Q7" s="17" t="s">
        <v>32</v>
      </c>
      <c r="R7" s="14">
        <v>108652</v>
      </c>
      <c r="S7" s="23" t="s">
        <v>33</v>
      </c>
      <c r="T7" s="232" t="s">
        <v>161</v>
      </c>
      <c r="U7" s="16" t="s">
        <v>90</v>
      </c>
      <c r="V7" s="16">
        <v>1009106</v>
      </c>
      <c r="W7" s="16" t="s">
        <v>6306</v>
      </c>
      <c r="X7" s="16" t="s">
        <v>9127</v>
      </c>
    </row>
    <row r="8" spans="1:24">
      <c r="A8" s="327" t="s">
        <v>8458</v>
      </c>
      <c r="B8" s="327" t="s">
        <v>57</v>
      </c>
      <c r="C8" s="796" t="s">
        <v>10809</v>
      </c>
      <c r="D8" s="327" t="s">
        <v>56</v>
      </c>
      <c r="E8" s="649">
        <v>45620.253472222219</v>
      </c>
      <c r="F8" s="327">
        <v>10.8</v>
      </c>
      <c r="G8" s="327"/>
      <c r="H8" s="327"/>
      <c r="I8" s="327"/>
      <c r="J8" s="48">
        <v>54</v>
      </c>
      <c r="K8" s="327"/>
      <c r="L8" s="327"/>
      <c r="M8" s="327"/>
      <c r="N8" s="327"/>
      <c r="O8" s="327"/>
      <c r="P8" s="696">
        <f t="shared" si="0"/>
        <v>54</v>
      </c>
      <c r="Q8" s="696" t="s">
        <v>30</v>
      </c>
      <c r="R8" s="696">
        <v>108678</v>
      </c>
      <c r="S8" s="696" t="s">
        <v>31</v>
      </c>
      <c r="T8" s="797" t="s">
        <v>169</v>
      </c>
      <c r="U8" s="438" t="s">
        <v>90</v>
      </c>
      <c r="V8" s="438">
        <v>1009109</v>
      </c>
      <c r="W8" s="438" t="s">
        <v>10810</v>
      </c>
      <c r="X8" s="16" t="s">
        <v>8018</v>
      </c>
    </row>
    <row r="9" spans="1:24">
      <c r="A9" s="327" t="s">
        <v>219</v>
      </c>
      <c r="B9" s="327" t="s">
        <v>75</v>
      </c>
      <c r="C9" s="796" t="s">
        <v>10811</v>
      </c>
      <c r="D9" s="327" t="s">
        <v>74</v>
      </c>
      <c r="E9" s="649">
        <v>45621.534722222219</v>
      </c>
      <c r="F9" s="327">
        <v>15.3</v>
      </c>
      <c r="G9" s="327"/>
      <c r="H9" s="327"/>
      <c r="I9" s="327"/>
      <c r="J9" s="48">
        <v>27</v>
      </c>
      <c r="K9" s="48">
        <v>81</v>
      </c>
      <c r="L9" s="327"/>
      <c r="M9" s="327"/>
      <c r="N9" s="327"/>
      <c r="O9" s="327"/>
      <c r="P9" s="696">
        <f t="shared" si="0"/>
        <v>108</v>
      </c>
      <c r="Q9" s="696" t="s">
        <v>30</v>
      </c>
      <c r="R9" s="696">
        <v>108664</v>
      </c>
      <c r="S9" s="696" t="s">
        <v>31</v>
      </c>
      <c r="T9" s="797" t="s">
        <v>169</v>
      </c>
      <c r="U9" s="438" t="s">
        <v>660</v>
      </c>
      <c r="V9" s="438">
        <v>1009110</v>
      </c>
      <c r="W9" s="438" t="s">
        <v>10812</v>
      </c>
      <c r="X9" s="16" t="s">
        <v>9127</v>
      </c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81</v>
      </c>
      <c r="K10" s="11">
        <f t="shared" si="1"/>
        <v>474</v>
      </c>
      <c r="L10" s="11">
        <f t="shared" si="1"/>
        <v>412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967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166" t="s">
        <v>35</v>
      </c>
      <c r="B13" s="239" t="s">
        <v>10145</v>
      </c>
      <c r="C13" s="239" t="s">
        <v>10813</v>
      </c>
      <c r="D13" s="23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4" t="s">
        <v>473</v>
      </c>
      <c r="B14" s="1564" t="s">
        <v>7194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48" t="s">
        <v>469</v>
      </c>
      <c r="B15" s="548" t="s">
        <v>6798</v>
      </c>
      <c r="C15" s="548" t="s">
        <v>7128</v>
      </c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 t="s">
        <v>500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31">
      <c r="A17" s="5" t="s">
        <v>42</v>
      </c>
      <c r="B17" s="1772"/>
      <c r="C17" s="1772"/>
      <c r="F17" s="1"/>
      <c r="G17" s="1"/>
      <c r="H17" s="580"/>
      <c r="I17" s="580"/>
      <c r="J17" s="25"/>
      <c r="K17" s="15"/>
      <c r="L17" s="24"/>
      <c r="M17" s="15"/>
      <c r="N17" s="37"/>
      <c r="O17" s="15"/>
      <c r="P17" s="26"/>
      <c r="Q17" s="597"/>
      <c r="R17" s="581"/>
      <c r="S17" s="581"/>
      <c r="T17" s="25"/>
      <c r="U17" s="15"/>
      <c r="V17" s="15"/>
      <c r="W17" s="14"/>
      <c r="X17" s="17"/>
      <c r="Y17" s="165"/>
      <c r="Z17" s="23"/>
      <c r="AA17" s="16"/>
      <c r="AB17" s="16"/>
      <c r="AC17" s="16"/>
      <c r="AD17" s="16"/>
      <c r="AE17" s="16"/>
    </row>
    <row r="18" spans="1:31">
      <c r="A18" s="5" t="s">
        <v>43</v>
      </c>
      <c r="B18" s="1772" t="s">
        <v>10814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31">
      <c r="A19" s="5" t="s">
        <v>44</v>
      </c>
      <c r="B19" s="1809">
        <v>0.5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31" ht="23.25" customHeight="1">
      <c r="A20" s="1559" t="s">
        <v>4413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10815</v>
      </c>
      <c r="R20" s="1742"/>
      <c r="S20" s="1742"/>
      <c r="T20" s="1742"/>
      <c r="U20" s="1742"/>
      <c r="V20" s="1742"/>
      <c r="W20" s="1742"/>
      <c r="X20" s="1742"/>
    </row>
    <row r="21" spans="1:31" ht="26.25">
      <c r="A21" s="18" t="s">
        <v>3</v>
      </c>
      <c r="B21" s="1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21" t="s">
        <v>13</v>
      </c>
      <c r="K21" s="21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31">
      <c r="A22" s="276" t="s">
        <v>8398</v>
      </c>
      <c r="B22" s="276" t="s">
        <v>57</v>
      </c>
      <c r="C22" s="25" t="s">
        <v>10816</v>
      </c>
      <c r="D22" s="15" t="s">
        <v>4443</v>
      </c>
      <c r="E22" s="24">
        <v>45619.552083333336</v>
      </c>
      <c r="F22" s="15">
        <v>10.8</v>
      </c>
      <c r="G22" s="37"/>
      <c r="H22" s="15"/>
      <c r="I22" s="26"/>
      <c r="J22" s="277">
        <v>14</v>
      </c>
      <c r="K22" s="277">
        <v>147</v>
      </c>
      <c r="L22" s="25"/>
      <c r="M22" s="15"/>
      <c r="N22" s="15"/>
      <c r="O22" s="15"/>
      <c r="P22" s="14">
        <f t="shared" ref="P22:P27" si="2">SUM(H22:O22)</f>
        <v>161</v>
      </c>
      <c r="Q22" s="14" t="s">
        <v>30</v>
      </c>
      <c r="R22" s="14">
        <v>108679</v>
      </c>
      <c r="S22" s="14" t="s">
        <v>31</v>
      </c>
      <c r="T22" s="259" t="s">
        <v>169</v>
      </c>
      <c r="U22" s="16" t="s">
        <v>90</v>
      </c>
      <c r="V22" s="16">
        <v>1009111</v>
      </c>
      <c r="W22" s="16" t="s">
        <v>10817</v>
      </c>
      <c r="X22" s="16" t="s">
        <v>8018</v>
      </c>
    </row>
    <row r="23" spans="1:31">
      <c r="A23" s="276" t="s">
        <v>8488</v>
      </c>
      <c r="B23" s="276" t="s">
        <v>57</v>
      </c>
      <c r="C23" s="25" t="s">
        <v>10818</v>
      </c>
      <c r="D23" s="15" t="s">
        <v>4443</v>
      </c>
      <c r="E23" s="24">
        <v>45619.552083333336</v>
      </c>
      <c r="F23" s="15">
        <v>10.8</v>
      </c>
      <c r="G23" s="37"/>
      <c r="H23" s="15"/>
      <c r="I23" s="26"/>
      <c r="J23" s="581"/>
      <c r="K23" s="277">
        <v>161</v>
      </c>
      <c r="L23" s="25"/>
      <c r="M23" s="15"/>
      <c r="N23" s="15"/>
      <c r="O23" s="15"/>
      <c r="P23" s="14">
        <f t="shared" si="2"/>
        <v>161</v>
      </c>
      <c r="Q23" s="14" t="s">
        <v>30</v>
      </c>
      <c r="R23" s="14">
        <v>108680</v>
      </c>
      <c r="S23" s="14" t="s">
        <v>31</v>
      </c>
      <c r="T23" s="259" t="s">
        <v>169</v>
      </c>
      <c r="U23" s="16" t="s">
        <v>90</v>
      </c>
      <c r="V23" s="16">
        <v>1009112</v>
      </c>
      <c r="W23" s="16" t="s">
        <v>10817</v>
      </c>
      <c r="X23" s="16" t="s">
        <v>10539</v>
      </c>
    </row>
    <row r="24" spans="1:31">
      <c r="A24" s="276" t="s">
        <v>150</v>
      </c>
      <c r="B24" s="276" t="s">
        <v>57</v>
      </c>
      <c r="C24" s="25" t="s">
        <v>10819</v>
      </c>
      <c r="D24" s="15" t="s">
        <v>56</v>
      </c>
      <c r="E24" s="24">
        <v>45620.253472222219</v>
      </c>
      <c r="F24" s="15">
        <v>10.8</v>
      </c>
      <c r="G24" s="37"/>
      <c r="H24" s="15"/>
      <c r="I24" s="26"/>
      <c r="J24" s="277">
        <v>40</v>
      </c>
      <c r="K24" s="277">
        <v>151</v>
      </c>
      <c r="L24" s="25"/>
      <c r="M24" s="15"/>
      <c r="N24" s="15"/>
      <c r="O24" s="15"/>
      <c r="P24" s="14">
        <f t="shared" si="2"/>
        <v>191</v>
      </c>
      <c r="Q24" s="14" t="s">
        <v>30</v>
      </c>
      <c r="R24" s="14">
        <v>108681</v>
      </c>
      <c r="S24" s="14" t="s">
        <v>31</v>
      </c>
      <c r="T24" s="259" t="s">
        <v>169</v>
      </c>
      <c r="U24" s="16" t="s">
        <v>90</v>
      </c>
      <c r="V24" s="16">
        <v>1009113</v>
      </c>
      <c r="W24" s="16" t="s">
        <v>10810</v>
      </c>
      <c r="X24" s="16" t="s">
        <v>8018</v>
      </c>
    </row>
    <row r="25" spans="1:31">
      <c r="A25" s="276" t="s">
        <v>8488</v>
      </c>
      <c r="B25" s="276" t="s">
        <v>57</v>
      </c>
      <c r="C25" s="25" t="s">
        <v>10820</v>
      </c>
      <c r="D25" s="15" t="s">
        <v>4443</v>
      </c>
      <c r="E25" s="24">
        <v>45620.552083333336</v>
      </c>
      <c r="F25" s="15">
        <v>10.8</v>
      </c>
      <c r="G25" s="327"/>
      <c r="H25" s="15"/>
      <c r="I25" s="26"/>
      <c r="J25" s="276"/>
      <c r="K25" s="277">
        <v>157</v>
      </c>
      <c r="L25" s="25"/>
      <c r="M25" s="15"/>
      <c r="N25" s="15"/>
      <c r="O25" s="15"/>
      <c r="P25" s="14">
        <f t="shared" si="2"/>
        <v>157</v>
      </c>
      <c r="Q25" s="14" t="s">
        <v>30</v>
      </c>
      <c r="R25" s="14">
        <v>108682</v>
      </c>
      <c r="S25" s="14" t="s">
        <v>31</v>
      </c>
      <c r="T25" s="259" t="s">
        <v>169</v>
      </c>
      <c r="U25" s="16" t="s">
        <v>90</v>
      </c>
      <c r="V25" s="16">
        <v>1009114</v>
      </c>
      <c r="W25" s="16" t="s">
        <v>10821</v>
      </c>
      <c r="X25" s="16" t="s">
        <v>8018</v>
      </c>
    </row>
    <row r="26" spans="1:31">
      <c r="A26" s="276" t="s">
        <v>122</v>
      </c>
      <c r="B26" s="276" t="s">
        <v>62</v>
      </c>
      <c r="C26" s="25" t="s">
        <v>10822</v>
      </c>
      <c r="D26" s="15" t="s">
        <v>61</v>
      </c>
      <c r="E26" s="24">
        <v>45619.770833333336</v>
      </c>
      <c r="F26" s="15">
        <v>13</v>
      </c>
      <c r="G26" s="37"/>
      <c r="H26" s="15"/>
      <c r="I26" s="26"/>
      <c r="J26" s="581"/>
      <c r="K26" s="277">
        <v>135</v>
      </c>
      <c r="L26" s="25"/>
      <c r="M26" s="15"/>
      <c r="N26" s="15"/>
      <c r="O26" s="15"/>
      <c r="P26" s="14">
        <f t="shared" si="2"/>
        <v>135</v>
      </c>
      <c r="Q26" s="14" t="s">
        <v>30</v>
      </c>
      <c r="R26" s="14">
        <v>108683</v>
      </c>
      <c r="S26" s="14" t="s">
        <v>31</v>
      </c>
      <c r="T26" s="259" t="s">
        <v>169</v>
      </c>
      <c r="U26" s="16" t="s">
        <v>90</v>
      </c>
      <c r="V26" s="16">
        <v>1009115</v>
      </c>
      <c r="W26" s="16" t="s">
        <v>10817</v>
      </c>
      <c r="X26" s="16" t="s">
        <v>8018</v>
      </c>
    </row>
    <row r="27" spans="1:31">
      <c r="A27" s="45" t="s">
        <v>10823</v>
      </c>
      <c r="B27" s="45" t="s">
        <v>1184</v>
      </c>
      <c r="C27" s="15" t="s">
        <v>10824</v>
      </c>
      <c r="D27" s="15" t="s">
        <v>9381</v>
      </c>
      <c r="E27" s="24">
        <v>45621.128472222219</v>
      </c>
      <c r="F27" s="15">
        <v>11.8</v>
      </c>
      <c r="G27" s="37" t="s">
        <v>740</v>
      </c>
      <c r="H27" s="15"/>
      <c r="I27" s="15"/>
      <c r="J27" s="45"/>
      <c r="K27" s="324">
        <v>80</v>
      </c>
      <c r="L27" s="35">
        <v>81</v>
      </c>
      <c r="M27" s="15"/>
      <c r="N27" s="15"/>
      <c r="O27" s="15"/>
      <c r="P27" s="14">
        <f t="shared" si="2"/>
        <v>161</v>
      </c>
      <c r="Q27" s="17" t="s">
        <v>32</v>
      </c>
      <c r="R27" s="14">
        <v>108651</v>
      </c>
      <c r="S27" s="23" t="s">
        <v>33</v>
      </c>
      <c r="T27" s="232" t="s">
        <v>100</v>
      </c>
      <c r="U27" s="16" t="s">
        <v>90</v>
      </c>
      <c r="V27" s="16">
        <v>1009116</v>
      </c>
      <c r="W27" s="16" t="s">
        <v>10807</v>
      </c>
      <c r="X27" s="16" t="s">
        <v>9127</v>
      </c>
    </row>
    <row r="28" spans="1:31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SUM(H22:H27)</f>
        <v>0</v>
      </c>
      <c r="I28" s="11">
        <f t="shared" si="3"/>
        <v>0</v>
      </c>
      <c r="J28" s="11">
        <f t="shared" si="3"/>
        <v>54</v>
      </c>
      <c r="K28" s="11">
        <f t="shared" si="3"/>
        <v>831</v>
      </c>
      <c r="L28" s="11">
        <f t="shared" si="3"/>
        <v>81</v>
      </c>
      <c r="M28" s="11">
        <f t="shared" si="3"/>
        <v>0</v>
      </c>
      <c r="N28" s="11">
        <f t="shared" si="3"/>
        <v>0</v>
      </c>
      <c r="O28" s="11">
        <f t="shared" si="3"/>
        <v>0</v>
      </c>
      <c r="P28" s="11">
        <f t="shared" si="3"/>
        <v>966</v>
      </c>
      <c r="Q28" s="12"/>
      <c r="R28" s="12"/>
      <c r="S28" s="12"/>
      <c r="T28" s="12"/>
      <c r="U28" s="12"/>
      <c r="V28" s="12"/>
      <c r="W28" s="12"/>
      <c r="X28" s="12"/>
    </row>
    <row r="29" spans="1:31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3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31">
      <c r="A31" s="166" t="s">
        <v>35</v>
      </c>
      <c r="B31" s="239" t="s">
        <v>10145</v>
      </c>
      <c r="C31" s="239" t="s">
        <v>10813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31">
      <c r="A32" s="548" t="s">
        <v>169</v>
      </c>
      <c r="B32" s="1728" t="s">
        <v>7194</v>
      </c>
      <c r="C32" s="1728"/>
      <c r="D32" s="242"/>
      <c r="E32" s="41" t="s">
        <v>8995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4" t="s">
        <v>100</v>
      </c>
      <c r="B33" s="4" t="s">
        <v>6798</v>
      </c>
      <c r="C33" s="4" t="s">
        <v>7128</v>
      </c>
      <c r="D33" s="242"/>
      <c r="E33" s="4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 t="s">
        <v>3097</v>
      </c>
      <c r="C34" s="1772"/>
      <c r="D34" s="1"/>
      <c r="E34" s="1"/>
    </row>
    <row r="35" spans="1:24">
      <c r="A35" s="5" t="s">
        <v>42</v>
      </c>
      <c r="B35" s="1772"/>
      <c r="C35" s="1772"/>
    </row>
    <row r="36" spans="1:24">
      <c r="A36" s="5" t="s">
        <v>43</v>
      </c>
      <c r="B36" s="1772" t="s">
        <v>10383</v>
      </c>
      <c r="C36" s="1772"/>
      <c r="D36" s="1"/>
      <c r="E36" s="1"/>
    </row>
    <row r="37" spans="1:24">
      <c r="A37" s="5" t="s">
        <v>44</v>
      </c>
      <c r="B37" s="1809">
        <v>0.58333333333333337</v>
      </c>
      <c r="C37" s="1772"/>
      <c r="D37" s="1"/>
      <c r="E37" s="1"/>
    </row>
    <row r="38" spans="1:24" ht="23.25" customHeight="1">
      <c r="A38" s="1559" t="s">
        <v>83</v>
      </c>
      <c r="B38" s="1559"/>
      <c r="C38" s="1559"/>
      <c r="D38" s="1559"/>
      <c r="E38" s="1559"/>
      <c r="F38" s="1559"/>
      <c r="G38" s="7"/>
      <c r="H38" s="1559" t="s">
        <v>346</v>
      </c>
      <c r="I38" s="1559"/>
      <c r="J38" s="1559"/>
      <c r="K38" s="1559"/>
      <c r="L38" s="1559"/>
      <c r="M38" s="1559"/>
      <c r="N38" s="1559"/>
      <c r="O38" s="1559"/>
      <c r="P38" s="1559"/>
      <c r="Q38" s="1741" t="s">
        <v>10825</v>
      </c>
      <c r="R38" s="1742"/>
      <c r="S38" s="1742"/>
      <c r="T38" s="1742"/>
      <c r="U38" s="1742"/>
      <c r="V38" s="1742"/>
      <c r="W38" s="1742"/>
      <c r="X38" s="1742"/>
    </row>
    <row r="39" spans="1:24" ht="26.25">
      <c r="A39" s="18" t="s">
        <v>3</v>
      </c>
      <c r="B39" s="1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21" t="s">
        <v>13</v>
      </c>
      <c r="K39" s="21" t="s">
        <v>14</v>
      </c>
      <c r="L39" s="21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  <c r="X39" s="8" t="s">
        <v>28</v>
      </c>
    </row>
    <row r="40" spans="1:24">
      <c r="A40" s="581" t="s">
        <v>655</v>
      </c>
      <c r="B40" s="732" t="s">
        <v>2047</v>
      </c>
      <c r="C40" s="15" t="s">
        <v>10826</v>
      </c>
      <c r="D40" s="15" t="s">
        <v>4453</v>
      </c>
      <c r="E40" s="24">
        <v>45622.121527777781</v>
      </c>
      <c r="F40" s="15">
        <v>10.3</v>
      </c>
      <c r="G40" s="37"/>
      <c r="H40" s="15"/>
      <c r="I40" s="15"/>
      <c r="J40" s="581"/>
      <c r="K40" s="277">
        <v>134</v>
      </c>
      <c r="L40" s="35">
        <v>27</v>
      </c>
      <c r="M40" s="15"/>
      <c r="N40" s="15"/>
      <c r="O40" s="15"/>
      <c r="P40" s="14">
        <f t="shared" ref="P40:P45" si="4">SUM(H40:O40)</f>
        <v>161</v>
      </c>
      <c r="Q40" s="17" t="s">
        <v>32</v>
      </c>
      <c r="R40" s="14">
        <v>108650</v>
      </c>
      <c r="S40" s="23" t="s">
        <v>33</v>
      </c>
      <c r="T40" s="464" t="s">
        <v>100</v>
      </c>
      <c r="U40" s="16" t="s">
        <v>90</v>
      </c>
      <c r="V40" s="16">
        <v>1009123</v>
      </c>
      <c r="W40" s="16" t="s">
        <v>10827</v>
      </c>
      <c r="X40" s="16" t="s">
        <v>9127</v>
      </c>
    </row>
    <row r="41" spans="1:24">
      <c r="A41" s="580" t="s">
        <v>9570</v>
      </c>
      <c r="B41" s="798" t="s">
        <v>78</v>
      </c>
      <c r="C41" s="25" t="s">
        <v>10828</v>
      </c>
      <c r="D41" s="15" t="s">
        <v>932</v>
      </c>
      <c r="E41" s="24">
        <v>45620.048611111109</v>
      </c>
      <c r="F41" s="15">
        <v>10.3</v>
      </c>
      <c r="G41" s="37" t="s">
        <v>10803</v>
      </c>
      <c r="H41" s="15"/>
      <c r="I41" s="26"/>
      <c r="J41" s="594"/>
      <c r="K41" s="277">
        <v>61</v>
      </c>
      <c r="L41" s="277">
        <v>100</v>
      </c>
      <c r="M41" s="25"/>
      <c r="N41" s="15"/>
      <c r="O41" s="15"/>
      <c r="P41" s="14">
        <f t="shared" si="4"/>
        <v>161</v>
      </c>
      <c r="Q41" s="17" t="s">
        <v>32</v>
      </c>
      <c r="R41" s="14">
        <v>108654</v>
      </c>
      <c r="S41" s="23" t="s">
        <v>33</v>
      </c>
      <c r="T41" s="232" t="s">
        <v>161</v>
      </c>
      <c r="U41" s="16" t="s">
        <v>90</v>
      </c>
      <c r="V41" s="16">
        <v>1009118</v>
      </c>
      <c r="W41" s="16" t="s">
        <v>6306</v>
      </c>
      <c r="X41" s="16" t="s">
        <v>9127</v>
      </c>
    </row>
    <row r="42" spans="1:24">
      <c r="A42" s="580" t="s">
        <v>698</v>
      </c>
      <c r="B42" s="798" t="s">
        <v>78</v>
      </c>
      <c r="C42" s="25" t="s">
        <v>10829</v>
      </c>
      <c r="D42" s="15" t="s">
        <v>99</v>
      </c>
      <c r="E42" s="24">
        <v>45620.315972222219</v>
      </c>
      <c r="F42" s="15">
        <v>10.8</v>
      </c>
      <c r="G42" s="37" t="s">
        <v>10803</v>
      </c>
      <c r="H42" s="15"/>
      <c r="I42" s="26"/>
      <c r="J42" s="594"/>
      <c r="K42" s="581"/>
      <c r="L42" s="277">
        <v>161</v>
      </c>
      <c r="M42" s="25"/>
      <c r="N42" s="15"/>
      <c r="O42" s="15"/>
      <c r="P42" s="14">
        <f t="shared" si="4"/>
        <v>161</v>
      </c>
      <c r="Q42" s="17" t="s">
        <v>32</v>
      </c>
      <c r="R42" s="14">
        <v>108655</v>
      </c>
      <c r="S42" s="23" t="s">
        <v>33</v>
      </c>
      <c r="T42" s="464" t="s">
        <v>100</v>
      </c>
      <c r="U42" s="16" t="s">
        <v>90</v>
      </c>
      <c r="V42" s="16">
        <v>1009119</v>
      </c>
      <c r="W42" s="16" t="s">
        <v>6316</v>
      </c>
      <c r="X42" s="16" t="s">
        <v>9127</v>
      </c>
    </row>
    <row r="43" spans="1:24">
      <c r="A43" s="580" t="s">
        <v>10830</v>
      </c>
      <c r="B43" s="580" t="s">
        <v>92</v>
      </c>
      <c r="C43" s="25" t="s">
        <v>10831</v>
      </c>
      <c r="D43" s="15" t="s">
        <v>159</v>
      </c>
      <c r="E43" s="24">
        <v>45620.041666666664</v>
      </c>
      <c r="F43" s="15">
        <v>10.3</v>
      </c>
      <c r="G43" s="37" t="s">
        <v>10803</v>
      </c>
      <c r="H43" s="15"/>
      <c r="I43" s="26"/>
      <c r="J43" s="594"/>
      <c r="K43" s="277">
        <v>27</v>
      </c>
      <c r="L43" s="277">
        <v>134</v>
      </c>
      <c r="M43" s="25"/>
      <c r="N43" s="15"/>
      <c r="O43" s="15"/>
      <c r="P43" s="14">
        <f t="shared" si="4"/>
        <v>161</v>
      </c>
      <c r="Q43" s="17" t="s">
        <v>32</v>
      </c>
      <c r="R43" s="14">
        <v>108666</v>
      </c>
      <c r="S43" s="23" t="s">
        <v>33</v>
      </c>
      <c r="T43" s="232" t="s">
        <v>161</v>
      </c>
      <c r="U43" s="16" t="s">
        <v>90</v>
      </c>
      <c r="V43" s="16">
        <v>1009120</v>
      </c>
      <c r="W43" s="16" t="s">
        <v>6306</v>
      </c>
      <c r="X43" s="16" t="s">
        <v>9127</v>
      </c>
    </row>
    <row r="44" spans="1:24">
      <c r="A44" s="580" t="s">
        <v>86</v>
      </c>
      <c r="B44" s="580" t="s">
        <v>92</v>
      </c>
      <c r="C44" s="25" t="s">
        <v>10832</v>
      </c>
      <c r="D44" s="15" t="s">
        <v>159</v>
      </c>
      <c r="E44" s="24">
        <v>45620.041666666664</v>
      </c>
      <c r="F44" s="15">
        <v>10.3</v>
      </c>
      <c r="G44" s="37" t="s">
        <v>10803</v>
      </c>
      <c r="H44" s="15"/>
      <c r="I44" s="26"/>
      <c r="J44" s="594"/>
      <c r="K44" s="277">
        <v>27</v>
      </c>
      <c r="L44" s="277">
        <v>134</v>
      </c>
      <c r="M44" s="25"/>
      <c r="N44" s="15"/>
      <c r="O44" s="15"/>
      <c r="P44" s="14">
        <f t="shared" si="4"/>
        <v>161</v>
      </c>
      <c r="Q44" s="17" t="s">
        <v>32</v>
      </c>
      <c r="R44" s="14">
        <v>108667</v>
      </c>
      <c r="S44" s="23" t="s">
        <v>33</v>
      </c>
      <c r="T44" s="232" t="s">
        <v>161</v>
      </c>
      <c r="U44" s="16" t="s">
        <v>90</v>
      </c>
      <c r="V44" s="16">
        <v>1009121</v>
      </c>
      <c r="W44" s="16" t="s">
        <v>6306</v>
      </c>
      <c r="X44" s="16" t="s">
        <v>9127</v>
      </c>
    </row>
    <row r="45" spans="1:24">
      <c r="A45" s="580" t="s">
        <v>10833</v>
      </c>
      <c r="B45" s="798" t="s">
        <v>78</v>
      </c>
      <c r="C45" s="25" t="s">
        <v>10834</v>
      </c>
      <c r="D45" s="15" t="s">
        <v>99</v>
      </c>
      <c r="E45" s="24">
        <v>45620.315972222219</v>
      </c>
      <c r="F45" s="15">
        <v>10.8</v>
      </c>
      <c r="G45" s="37" t="s">
        <v>10803</v>
      </c>
      <c r="H45" s="15"/>
      <c r="I45" s="15"/>
      <c r="J45" s="444"/>
      <c r="K45" s="581"/>
      <c r="L45" s="277">
        <v>161</v>
      </c>
      <c r="M45" s="25"/>
      <c r="N45" s="15"/>
      <c r="O45" s="15"/>
      <c r="P45" s="14">
        <f t="shared" si="4"/>
        <v>161</v>
      </c>
      <c r="Q45" s="17" t="s">
        <v>32</v>
      </c>
      <c r="R45" s="14">
        <v>108668</v>
      </c>
      <c r="S45" s="23" t="s">
        <v>33</v>
      </c>
      <c r="T45" s="464" t="s">
        <v>100</v>
      </c>
      <c r="U45" s="16" t="s">
        <v>90</v>
      </c>
      <c r="V45" s="16">
        <v>1009122</v>
      </c>
      <c r="W45" s="16" t="s">
        <v>6316</v>
      </c>
      <c r="X45" s="16" t="s">
        <v>9127</v>
      </c>
    </row>
    <row r="46" spans="1:24">
      <c r="A46" s="11" t="s">
        <v>19</v>
      </c>
      <c r="B46" s="7"/>
      <c r="C46" s="7"/>
      <c r="D46" s="7"/>
      <c r="E46" s="11"/>
      <c r="F46" s="7"/>
      <c r="G46" s="7"/>
      <c r="H46" s="11">
        <f t="shared" ref="H46:P46" si="5">SUM(H40:H45)</f>
        <v>0</v>
      </c>
      <c r="I46" s="11">
        <f t="shared" si="5"/>
        <v>0</v>
      </c>
      <c r="J46" s="11">
        <f t="shared" si="5"/>
        <v>0</v>
      </c>
      <c r="K46" s="11">
        <f t="shared" si="5"/>
        <v>249</v>
      </c>
      <c r="L46" s="11">
        <f t="shared" si="5"/>
        <v>717</v>
      </c>
      <c r="M46" s="11">
        <f t="shared" si="5"/>
        <v>0</v>
      </c>
      <c r="N46" s="11">
        <f t="shared" si="5"/>
        <v>0</v>
      </c>
      <c r="O46" s="11">
        <f t="shared" si="5"/>
        <v>0</v>
      </c>
      <c r="P46" s="11">
        <f t="shared" si="5"/>
        <v>966</v>
      </c>
      <c r="Q46" s="12"/>
      <c r="R46" s="12"/>
      <c r="S46" s="12"/>
      <c r="T46" s="12"/>
      <c r="U46" s="12"/>
      <c r="V46" s="12"/>
      <c r="W46" s="12"/>
      <c r="X46" s="12"/>
    </row>
    <row r="47" spans="1:24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>
      <c r="A48" s="166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166" t="s">
        <v>35</v>
      </c>
      <c r="B49" s="239" t="s">
        <v>10145</v>
      </c>
      <c r="C49" s="239" t="s">
        <v>10813</v>
      </c>
      <c r="D49" s="24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4" t="s">
        <v>473</v>
      </c>
      <c r="B50" s="1564" t="s">
        <v>7194</v>
      </c>
      <c r="C50" s="1564"/>
      <c r="D50" s="242"/>
      <c r="E50" s="41" t="s">
        <v>8995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466" t="s">
        <v>100</v>
      </c>
      <c r="B51" s="466" t="s">
        <v>6798</v>
      </c>
      <c r="C51" s="466" t="s">
        <v>7128</v>
      </c>
      <c r="D51" s="242"/>
      <c r="E51" s="4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5" t="s">
        <v>42</v>
      </c>
      <c r="B52" s="1772" t="s">
        <v>1599</v>
      </c>
      <c r="C52" s="1772"/>
      <c r="D52" s="1"/>
      <c r="E52" s="1"/>
    </row>
    <row r="53" spans="1:24">
      <c r="A53" s="5" t="s">
        <v>42</v>
      </c>
      <c r="B53" s="1772"/>
      <c r="C53" s="1772"/>
    </row>
    <row r="54" spans="1:24">
      <c r="A54" s="5" t="s">
        <v>43</v>
      </c>
      <c r="B54" s="1772" t="s">
        <v>10835</v>
      </c>
      <c r="C54" s="1772"/>
      <c r="D54" s="1"/>
      <c r="E54" s="1"/>
    </row>
    <row r="55" spans="1:24">
      <c r="A55" s="5" t="s">
        <v>44</v>
      </c>
      <c r="B55" s="1809">
        <v>0.66666666666666663</v>
      </c>
      <c r="C55" s="1772"/>
      <c r="D55" s="1"/>
      <c r="E55" s="1"/>
    </row>
    <row r="56" spans="1:24" ht="23.25" customHeight="1">
      <c r="A56" s="1559" t="s">
        <v>109</v>
      </c>
      <c r="B56" s="1559"/>
      <c r="C56" s="1559"/>
      <c r="D56" s="1559"/>
      <c r="E56" s="1559"/>
      <c r="F56" s="1559"/>
      <c r="G56" s="7"/>
      <c r="H56" s="1559" t="s">
        <v>346</v>
      </c>
      <c r="I56" s="1559"/>
      <c r="J56" s="1559"/>
      <c r="K56" s="1559"/>
      <c r="L56" s="1559"/>
      <c r="M56" s="1559"/>
      <c r="N56" s="1559"/>
      <c r="O56" s="1559"/>
      <c r="P56" s="1559"/>
      <c r="Q56" s="1741" t="s">
        <v>10836</v>
      </c>
      <c r="R56" s="1742"/>
      <c r="S56" s="1742"/>
      <c r="T56" s="1742"/>
      <c r="U56" s="1742"/>
      <c r="V56" s="1742"/>
      <c r="W56" s="1742"/>
      <c r="X56" s="1742"/>
    </row>
    <row r="57" spans="1:24" ht="26.25">
      <c r="A57" s="18" t="s">
        <v>3</v>
      </c>
      <c r="B57" s="18" t="s">
        <v>4</v>
      </c>
      <c r="C57" s="8" t="s">
        <v>5</v>
      </c>
      <c r="D57" s="8" t="s">
        <v>6</v>
      </c>
      <c r="E57" s="8" t="s">
        <v>7</v>
      </c>
      <c r="F57" s="8" t="s">
        <v>8</v>
      </c>
      <c r="G57" s="33" t="s">
        <v>10</v>
      </c>
      <c r="H57" s="9" t="s">
        <v>11</v>
      </c>
      <c r="I57" s="9" t="s">
        <v>12</v>
      </c>
      <c r="J57" s="9" t="s">
        <v>13</v>
      </c>
      <c r="K57" s="21" t="s">
        <v>14</v>
      </c>
      <c r="L57" s="21" t="s">
        <v>15</v>
      </c>
      <c r="M57" s="9" t="s">
        <v>16</v>
      </c>
      <c r="N57" s="9" t="s">
        <v>17</v>
      </c>
      <c r="O57" s="10" t="s">
        <v>18</v>
      </c>
      <c r="P57" s="8" t="s">
        <v>19</v>
      </c>
      <c r="Q57" s="8" t="s">
        <v>20</v>
      </c>
      <c r="R57" s="8" t="s">
        <v>9</v>
      </c>
      <c r="S57" s="8" t="s">
        <v>21</v>
      </c>
      <c r="T57" s="8" t="s">
        <v>24</v>
      </c>
      <c r="U57" s="8" t="s">
        <v>25</v>
      </c>
      <c r="V57" s="8" t="s">
        <v>26</v>
      </c>
      <c r="W57" s="8" t="s">
        <v>27</v>
      </c>
      <c r="X57" s="8" t="s">
        <v>28</v>
      </c>
    </row>
    <row r="58" spans="1:24">
      <c r="A58" s="580" t="s">
        <v>698</v>
      </c>
      <c r="B58" s="798" t="s">
        <v>78</v>
      </c>
      <c r="C58" s="25" t="s">
        <v>10837</v>
      </c>
      <c r="D58" s="15" t="s">
        <v>99</v>
      </c>
      <c r="E58" s="24">
        <v>45620.315972222219</v>
      </c>
      <c r="F58" s="15">
        <v>10.8</v>
      </c>
      <c r="G58" s="37" t="s">
        <v>740</v>
      </c>
      <c r="H58" s="15"/>
      <c r="I58" s="15"/>
      <c r="J58" s="26"/>
      <c r="K58" s="277">
        <v>80</v>
      </c>
      <c r="L58" s="277">
        <v>81</v>
      </c>
      <c r="M58" s="25"/>
      <c r="N58" s="15"/>
      <c r="O58" s="15"/>
      <c r="P58" s="14">
        <f t="shared" ref="P58:P64" si="6">SUM(H58:O58)</f>
        <v>161</v>
      </c>
      <c r="Q58" s="17" t="s">
        <v>32</v>
      </c>
      <c r="R58" s="14">
        <v>108669</v>
      </c>
      <c r="S58" s="23" t="s">
        <v>33</v>
      </c>
      <c r="T58" s="232" t="s">
        <v>100</v>
      </c>
      <c r="U58" s="16" t="s">
        <v>90</v>
      </c>
      <c r="V58" s="16">
        <v>1009128</v>
      </c>
      <c r="W58" s="16" t="s">
        <v>6316</v>
      </c>
      <c r="X58" s="16" t="s">
        <v>9127</v>
      </c>
    </row>
    <row r="59" spans="1:24">
      <c r="A59" s="580" t="s">
        <v>111</v>
      </c>
      <c r="B59" s="580" t="s">
        <v>65</v>
      </c>
      <c r="C59" s="25" t="s">
        <v>10838</v>
      </c>
      <c r="D59" s="15" t="s">
        <v>64</v>
      </c>
      <c r="E59" s="24">
        <v>45620.513888888891</v>
      </c>
      <c r="F59" s="15">
        <v>14.8</v>
      </c>
      <c r="G59" s="37"/>
      <c r="H59" s="15"/>
      <c r="I59" s="15"/>
      <c r="J59" s="26"/>
      <c r="K59" s="581"/>
      <c r="L59" s="277">
        <v>161</v>
      </c>
      <c r="M59" s="25"/>
      <c r="N59" s="15"/>
      <c r="O59" s="15"/>
      <c r="P59" s="14">
        <f t="shared" si="6"/>
        <v>161</v>
      </c>
      <c r="Q59" s="14" t="s">
        <v>30</v>
      </c>
      <c r="R59" s="799">
        <v>108661</v>
      </c>
      <c r="S59" s="23" t="s">
        <v>33</v>
      </c>
      <c r="T59" s="259" t="s">
        <v>169</v>
      </c>
      <c r="U59" s="16" t="s">
        <v>90</v>
      </c>
      <c r="V59" s="16">
        <v>1009129</v>
      </c>
      <c r="W59" s="16" t="s">
        <v>10839</v>
      </c>
      <c r="X59" s="16" t="s">
        <v>9127</v>
      </c>
    </row>
    <row r="60" spans="1:24">
      <c r="A60" s="580" t="s">
        <v>113</v>
      </c>
      <c r="B60" s="580" t="s">
        <v>65</v>
      </c>
      <c r="C60" s="25" t="s">
        <v>10840</v>
      </c>
      <c r="D60" s="15" t="s">
        <v>64</v>
      </c>
      <c r="E60" s="24">
        <v>45620.513888888891</v>
      </c>
      <c r="F60" s="15">
        <v>14.8</v>
      </c>
      <c r="G60" s="37"/>
      <c r="H60" s="15"/>
      <c r="I60" s="15"/>
      <c r="J60" s="26"/>
      <c r="K60" s="581"/>
      <c r="L60" s="277">
        <v>81</v>
      </c>
      <c r="M60" s="25"/>
      <c r="N60" s="15"/>
      <c r="O60" s="15"/>
      <c r="P60" s="14">
        <f t="shared" si="6"/>
        <v>81</v>
      </c>
      <c r="Q60" s="14" t="s">
        <v>30</v>
      </c>
      <c r="R60" s="800">
        <v>108662</v>
      </c>
      <c r="S60" s="23" t="s">
        <v>33</v>
      </c>
      <c r="T60" s="259" t="s">
        <v>169</v>
      </c>
      <c r="U60" s="16" t="s">
        <v>90</v>
      </c>
      <c r="V60" s="16">
        <v>1009130</v>
      </c>
      <c r="W60" s="16" t="s">
        <v>10839</v>
      </c>
      <c r="X60" s="16" t="s">
        <v>9127</v>
      </c>
    </row>
    <row r="61" spans="1:24">
      <c r="A61" s="276" t="s">
        <v>141</v>
      </c>
      <c r="B61" s="276" t="s">
        <v>69</v>
      </c>
      <c r="C61" s="25" t="s">
        <v>10841</v>
      </c>
      <c r="D61" s="15" t="s">
        <v>68</v>
      </c>
      <c r="E61" s="24">
        <v>45619.795138888891</v>
      </c>
      <c r="F61" s="15">
        <v>12.25</v>
      </c>
      <c r="G61" s="37"/>
      <c r="H61" s="15"/>
      <c r="I61" s="26"/>
      <c r="J61" s="581"/>
      <c r="K61" s="581"/>
      <c r="L61" s="277">
        <v>54</v>
      </c>
      <c r="M61" s="277">
        <v>96</v>
      </c>
      <c r="N61" s="277">
        <v>11</v>
      </c>
      <c r="O61" s="25"/>
      <c r="P61" s="14">
        <f t="shared" si="6"/>
        <v>161</v>
      </c>
      <c r="Q61" s="14" t="s">
        <v>30</v>
      </c>
      <c r="R61" s="14">
        <v>108686</v>
      </c>
      <c r="S61" s="14" t="s">
        <v>31</v>
      </c>
      <c r="T61" s="259" t="s">
        <v>169</v>
      </c>
      <c r="U61" s="16"/>
      <c r="V61" s="16">
        <v>1009131</v>
      </c>
      <c r="W61" s="16" t="s">
        <v>6274</v>
      </c>
      <c r="X61" s="16" t="s">
        <v>8018</v>
      </c>
    </row>
    <row r="62" spans="1:24">
      <c r="A62" s="276" t="s">
        <v>142</v>
      </c>
      <c r="B62" s="276" t="s">
        <v>72</v>
      </c>
      <c r="C62" s="25" t="s">
        <v>10842</v>
      </c>
      <c r="D62" s="15" t="s">
        <v>71</v>
      </c>
      <c r="E62" s="24">
        <v>45620.711805555555</v>
      </c>
      <c r="F62" s="15">
        <v>12.25</v>
      </c>
      <c r="G62" s="37"/>
      <c r="H62" s="15"/>
      <c r="I62" s="26"/>
      <c r="J62" s="581"/>
      <c r="K62" s="581"/>
      <c r="L62" s="581"/>
      <c r="M62" s="277">
        <v>150</v>
      </c>
      <c r="N62" s="277">
        <v>11</v>
      </c>
      <c r="O62" s="25"/>
      <c r="P62" s="14">
        <f t="shared" si="6"/>
        <v>161</v>
      </c>
      <c r="Q62" s="14" t="s">
        <v>30</v>
      </c>
      <c r="R62" s="14">
        <v>108688</v>
      </c>
      <c r="S62" s="14" t="s">
        <v>31</v>
      </c>
      <c r="T62" s="259" t="s">
        <v>169</v>
      </c>
      <c r="U62" s="16"/>
      <c r="V62" s="16">
        <v>1009132</v>
      </c>
      <c r="W62" s="16" t="s">
        <v>10843</v>
      </c>
      <c r="X62" s="16" t="s">
        <v>8018</v>
      </c>
    </row>
    <row r="63" spans="1:24">
      <c r="A63" s="801" t="s">
        <v>142</v>
      </c>
      <c r="B63" s="801" t="s">
        <v>72</v>
      </c>
      <c r="C63" s="441" t="s">
        <v>10844</v>
      </c>
      <c r="D63" s="321" t="s">
        <v>71</v>
      </c>
      <c r="E63" s="455">
        <v>45620.711805555555</v>
      </c>
      <c r="F63" s="321">
        <v>12.25</v>
      </c>
      <c r="G63" s="448"/>
      <c r="H63" s="321"/>
      <c r="I63" s="322"/>
      <c r="J63" s="586">
        <v>27</v>
      </c>
      <c r="K63" s="586">
        <v>108</v>
      </c>
      <c r="L63" s="586">
        <v>26</v>
      </c>
      <c r="M63" s="587"/>
      <c r="N63" s="587"/>
      <c r="O63" s="441"/>
      <c r="P63" s="264">
        <f t="shared" si="6"/>
        <v>161</v>
      </c>
      <c r="Q63" s="264" t="s">
        <v>30</v>
      </c>
      <c r="R63" s="264">
        <v>108689</v>
      </c>
      <c r="S63" s="264" t="s">
        <v>31</v>
      </c>
      <c r="T63" s="259" t="s">
        <v>169</v>
      </c>
      <c r="U63" s="16"/>
      <c r="V63" s="16">
        <v>1009133</v>
      </c>
      <c r="W63" s="16" t="s">
        <v>10843</v>
      </c>
      <c r="X63" s="16" t="s">
        <v>8018</v>
      </c>
    </row>
    <row r="64" spans="1:24">
      <c r="A64" s="276" t="s">
        <v>8488</v>
      </c>
      <c r="B64" s="276" t="s">
        <v>57</v>
      </c>
      <c r="C64" s="250" t="s">
        <v>10845</v>
      </c>
      <c r="D64" s="250" t="s">
        <v>4443</v>
      </c>
      <c r="E64" s="337">
        <v>45620.552083333336</v>
      </c>
      <c r="F64" s="250">
        <v>10.8</v>
      </c>
      <c r="G64" s="339"/>
      <c r="H64" s="250"/>
      <c r="I64" s="250"/>
      <c r="J64" s="581"/>
      <c r="K64" s="277">
        <v>80</v>
      </c>
      <c r="L64" s="581"/>
      <c r="M64" s="581"/>
      <c r="N64" s="581"/>
      <c r="O64" s="250"/>
      <c r="P64" s="561">
        <f t="shared" si="6"/>
        <v>80</v>
      </c>
      <c r="Q64" s="561" t="s">
        <v>30</v>
      </c>
      <c r="R64" s="561">
        <v>108690</v>
      </c>
      <c r="S64" s="561" t="s">
        <v>31</v>
      </c>
      <c r="T64" s="802" t="s">
        <v>169</v>
      </c>
      <c r="U64" s="16"/>
      <c r="V64" s="16">
        <v>1009134</v>
      </c>
      <c r="W64" s="16" t="s">
        <v>10821</v>
      </c>
      <c r="X64" s="16"/>
    </row>
    <row r="65" spans="1:24">
      <c r="A65" s="19" t="s">
        <v>19</v>
      </c>
      <c r="B65" s="20"/>
      <c r="C65" s="20"/>
      <c r="D65" s="20"/>
      <c r="E65" s="19"/>
      <c r="F65" s="20"/>
      <c r="G65" s="20"/>
      <c r="H65" s="19">
        <f>SUM(H58:H63)</f>
        <v>0</v>
      </c>
      <c r="I65" s="19">
        <f>SUM(I58:I63)</f>
        <v>0</v>
      </c>
      <c r="J65" s="19">
        <f>SUM(J58:J63)</f>
        <v>27</v>
      </c>
      <c r="K65" s="19">
        <f>SUM(K58:K64)</f>
        <v>268</v>
      </c>
      <c r="L65" s="19">
        <f>SUM(L58:L63)</f>
        <v>403</v>
      </c>
      <c r="M65" s="19">
        <f>SUM(M58:M63)</f>
        <v>246</v>
      </c>
      <c r="N65" s="19">
        <f>SUM(N58:N63)</f>
        <v>22</v>
      </c>
      <c r="O65" s="19">
        <f>SUM(O58:O63)</f>
        <v>0</v>
      </c>
      <c r="P65" s="19">
        <f>SUM(P58:P64)</f>
        <v>966</v>
      </c>
      <c r="Q65" s="256"/>
      <c r="R65" s="256"/>
      <c r="S65" s="256"/>
      <c r="T65" s="12"/>
      <c r="U65" s="12"/>
      <c r="V65" s="12"/>
      <c r="W65" s="12"/>
      <c r="X65" s="12"/>
    </row>
    <row r="66" spans="1:24">
      <c r="A66" s="1"/>
      <c r="B66" s="28"/>
      <c r="C66" s="781"/>
      <c r="D66" s="782"/>
      <c r="E66" s="783"/>
      <c r="F66" s="782"/>
      <c r="G66" s="784"/>
      <c r="H66" s="782"/>
      <c r="I66" s="782"/>
      <c r="J66" s="785"/>
      <c r="K66" s="28"/>
      <c r="L66" s="28"/>
      <c r="M66" s="781"/>
      <c r="N66" s="782"/>
      <c r="O66" s="782"/>
      <c r="P66" s="786"/>
      <c r="Q66" s="170"/>
      <c r="R66" s="171"/>
      <c r="S66" s="786"/>
      <c r="T66" s="789"/>
      <c r="U66" s="789"/>
      <c r="V66" s="789"/>
      <c r="W66" s="789"/>
      <c r="X66" s="789"/>
    </row>
    <row r="67" spans="1:24">
      <c r="A67" s="166" t="s">
        <v>34</v>
      </c>
      <c r="B67" s="1562"/>
      <c r="C67" s="1562"/>
      <c r="D67" s="1562"/>
      <c r="E67" s="1"/>
      <c r="F67" s="1"/>
      <c r="G67" s="1"/>
      <c r="H67" s="1"/>
      <c r="I67" s="1"/>
      <c r="J67" s="1563"/>
      <c r="K67" s="1563"/>
      <c r="L67" s="156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4">
      <c r="A68" s="166" t="s">
        <v>35</v>
      </c>
      <c r="B68" s="239" t="s">
        <v>10145</v>
      </c>
      <c r="C68" s="239" t="s">
        <v>10813</v>
      </c>
      <c r="D68" s="24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4">
      <c r="A69" s="548" t="s">
        <v>169</v>
      </c>
      <c r="B69" s="1728" t="s">
        <v>7194</v>
      </c>
      <c r="C69" s="1728"/>
      <c r="D69" s="242"/>
      <c r="E69" s="41" t="s">
        <v>8995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>
      <c r="A70" s="4" t="s">
        <v>100</v>
      </c>
      <c r="B70" s="4" t="s">
        <v>6798</v>
      </c>
      <c r="C70" s="4" t="s">
        <v>7128</v>
      </c>
      <c r="D70" s="242"/>
      <c r="E70" s="4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5" t="s">
        <v>42</v>
      </c>
      <c r="B71" s="1772" t="s">
        <v>10846</v>
      </c>
      <c r="C71" s="1772"/>
      <c r="D71" s="1"/>
      <c r="E71" s="1"/>
    </row>
    <row r="72" spans="1:24">
      <c r="A72" s="5" t="s">
        <v>43</v>
      </c>
      <c r="B72" s="1834" t="s">
        <v>10847</v>
      </c>
      <c r="C72" s="1772"/>
      <c r="D72" s="1"/>
      <c r="E72" s="1"/>
    </row>
    <row r="73" spans="1:24">
      <c r="A73" s="5" t="s">
        <v>44</v>
      </c>
      <c r="B73" s="1809">
        <v>0.29166666666666669</v>
      </c>
      <c r="C73" s="1772"/>
      <c r="D73" s="1"/>
      <c r="E73" s="1"/>
    </row>
    <row r="74" spans="1:24" ht="23.25" customHeight="1">
      <c r="A74" s="1559" t="s">
        <v>5031</v>
      </c>
      <c r="B74" s="1559"/>
      <c r="C74" s="1559"/>
      <c r="D74" s="1559"/>
      <c r="E74" s="1559"/>
      <c r="F74" s="1559"/>
      <c r="G74" s="7"/>
      <c r="H74" s="1559" t="s">
        <v>577</v>
      </c>
      <c r="I74" s="1559"/>
      <c r="J74" s="1559"/>
      <c r="K74" s="1559"/>
      <c r="L74" s="1559"/>
      <c r="M74" s="1559"/>
      <c r="N74" s="1559"/>
      <c r="O74" s="1559"/>
      <c r="P74" s="1559"/>
      <c r="Q74" s="1741" t="s">
        <v>10848</v>
      </c>
      <c r="R74" s="1742"/>
      <c r="S74" s="1742"/>
      <c r="T74" s="1742"/>
      <c r="U74" s="1742"/>
      <c r="V74" s="1742"/>
      <c r="W74" s="1742"/>
      <c r="X74" s="1742"/>
    </row>
    <row r="75" spans="1:24" ht="26.25">
      <c r="A75" s="18" t="s">
        <v>3</v>
      </c>
      <c r="B75" s="18" t="s">
        <v>4</v>
      </c>
      <c r="C75" s="8" t="s">
        <v>5</v>
      </c>
      <c r="D75" s="8" t="s">
        <v>6</v>
      </c>
      <c r="E75" s="8" t="s">
        <v>7</v>
      </c>
      <c r="F75" s="8" t="s">
        <v>8</v>
      </c>
      <c r="G75" s="33" t="s">
        <v>10</v>
      </c>
      <c r="H75" s="9" t="s">
        <v>11</v>
      </c>
      <c r="I75" s="9" t="s">
        <v>12</v>
      </c>
      <c r="J75" s="21" t="s">
        <v>13</v>
      </c>
      <c r="K75" s="21" t="s">
        <v>14</v>
      </c>
      <c r="L75" s="21" t="s">
        <v>15</v>
      </c>
      <c r="M75" s="21" t="s">
        <v>16</v>
      </c>
      <c r="N75" s="21" t="s">
        <v>17</v>
      </c>
      <c r="O75" s="10" t="s">
        <v>18</v>
      </c>
      <c r="P75" s="8" t="s">
        <v>19</v>
      </c>
      <c r="Q75" s="8" t="s">
        <v>20</v>
      </c>
      <c r="R75" s="8" t="s">
        <v>9</v>
      </c>
      <c r="S75" s="8" t="s">
        <v>21</v>
      </c>
      <c r="T75" s="8" t="s">
        <v>24</v>
      </c>
      <c r="U75" s="8" t="s">
        <v>25</v>
      </c>
      <c r="V75" s="8" t="s">
        <v>26</v>
      </c>
      <c r="W75" s="8" t="s">
        <v>27</v>
      </c>
      <c r="X75" s="8" t="s">
        <v>28</v>
      </c>
    </row>
    <row r="76" spans="1:24">
      <c r="A76" s="580" t="s">
        <v>10849</v>
      </c>
      <c r="B76" s="798" t="s">
        <v>4816</v>
      </c>
      <c r="C76" s="25" t="s">
        <v>10850</v>
      </c>
      <c r="D76" s="15" t="s">
        <v>5432</v>
      </c>
      <c r="E76" s="24">
        <v>45621.90625</v>
      </c>
      <c r="F76" s="15">
        <v>10.9</v>
      </c>
      <c r="G76" s="37"/>
      <c r="H76" s="15"/>
      <c r="I76" s="26"/>
      <c r="J76" s="581"/>
      <c r="K76" s="581"/>
      <c r="L76" s="277">
        <v>161</v>
      </c>
      <c r="M76" s="581"/>
      <c r="N76" s="581"/>
      <c r="O76" s="25"/>
      <c r="P76" s="14">
        <f>SUM(H76:O76)</f>
        <v>161</v>
      </c>
      <c r="Q76" s="17" t="s">
        <v>32</v>
      </c>
      <c r="R76" s="14">
        <v>108656</v>
      </c>
      <c r="S76" s="23" t="s">
        <v>33</v>
      </c>
      <c r="T76" s="16" t="s">
        <v>339</v>
      </c>
      <c r="U76" s="16" t="s">
        <v>90</v>
      </c>
      <c r="V76" s="16">
        <v>1009135</v>
      </c>
      <c r="W76" s="16"/>
      <c r="X76" s="16" t="s">
        <v>9127</v>
      </c>
    </row>
    <row r="77" spans="1:24">
      <c r="A77" s="580" t="s">
        <v>119</v>
      </c>
      <c r="B77" s="580" t="s">
        <v>2438</v>
      </c>
      <c r="C77" s="803" t="s">
        <v>10851</v>
      </c>
      <c r="D77" s="15" t="s">
        <v>159</v>
      </c>
      <c r="E77" s="24">
        <v>45622.041666666664</v>
      </c>
      <c r="F77" s="15">
        <v>9.6999999999999993</v>
      </c>
      <c r="G77" s="37"/>
      <c r="H77" s="15"/>
      <c r="I77" s="26"/>
      <c r="J77" s="581"/>
      <c r="K77" s="277">
        <v>54</v>
      </c>
      <c r="L77" s="277">
        <v>107</v>
      </c>
      <c r="M77" s="581"/>
      <c r="N77" s="581"/>
      <c r="O77" s="25"/>
      <c r="P77" s="14">
        <f>SUM(H77:O77)</f>
        <v>161</v>
      </c>
      <c r="Q77" s="17" t="s">
        <v>32</v>
      </c>
      <c r="R77" s="14">
        <v>108657</v>
      </c>
      <c r="S77" s="23" t="s">
        <v>33</v>
      </c>
      <c r="T77" s="16" t="s">
        <v>339</v>
      </c>
      <c r="U77" s="16" t="s">
        <v>90</v>
      </c>
      <c r="V77" s="16">
        <v>1009136</v>
      </c>
      <c r="W77" s="16"/>
      <c r="X77" s="16" t="s">
        <v>9127</v>
      </c>
    </row>
    <row r="78" spans="1:24">
      <c r="A78" s="580" t="s">
        <v>2561</v>
      </c>
      <c r="B78" s="732" t="s">
        <v>4816</v>
      </c>
      <c r="C78" s="25" t="s">
        <v>10852</v>
      </c>
      <c r="D78" s="15" t="s">
        <v>5432</v>
      </c>
      <c r="E78" s="24">
        <v>45621.90625</v>
      </c>
      <c r="F78" s="15">
        <v>10.9</v>
      </c>
      <c r="G78" s="37"/>
      <c r="H78" s="15"/>
      <c r="I78" s="26"/>
      <c r="J78" s="581"/>
      <c r="K78" s="581"/>
      <c r="L78" s="277">
        <v>161</v>
      </c>
      <c r="M78" s="581"/>
      <c r="N78" s="581"/>
      <c r="O78" s="25"/>
      <c r="P78" s="14">
        <f>SUM(H78:O78)</f>
        <v>161</v>
      </c>
      <c r="Q78" s="17" t="s">
        <v>32</v>
      </c>
      <c r="R78" s="14">
        <v>108659</v>
      </c>
      <c r="S78" s="23" t="s">
        <v>33</v>
      </c>
      <c r="T78" s="16" t="s">
        <v>339</v>
      </c>
      <c r="U78" s="16" t="s">
        <v>90</v>
      </c>
      <c r="V78" s="16">
        <v>1009137</v>
      </c>
      <c r="W78" s="16"/>
      <c r="X78" s="16" t="s">
        <v>9127</v>
      </c>
    </row>
    <row r="79" spans="1:24">
      <c r="A79" s="580" t="s">
        <v>648</v>
      </c>
      <c r="B79" s="798" t="s">
        <v>4816</v>
      </c>
      <c r="C79" s="250" t="s">
        <v>10853</v>
      </c>
      <c r="D79" s="250" t="s">
        <v>5985</v>
      </c>
      <c r="E79" s="337">
        <v>45621.600694444445</v>
      </c>
      <c r="F79" s="250">
        <v>12.3</v>
      </c>
      <c r="G79" s="339"/>
      <c r="H79" s="250"/>
      <c r="I79" s="250"/>
      <c r="J79" s="594"/>
      <c r="K79" s="277">
        <v>80</v>
      </c>
      <c r="L79" s="277">
        <v>81</v>
      </c>
      <c r="M79" s="600"/>
      <c r="N79" s="581"/>
      <c r="O79" s="250"/>
      <c r="P79" s="66">
        <v>161</v>
      </c>
      <c r="Q79" s="17" t="s">
        <v>32</v>
      </c>
      <c r="R79" s="14">
        <v>108660</v>
      </c>
      <c r="S79" s="23" t="s">
        <v>33</v>
      </c>
      <c r="T79" s="16" t="s">
        <v>339</v>
      </c>
      <c r="U79" s="16" t="s">
        <v>90</v>
      </c>
      <c r="V79" s="16">
        <v>1009138</v>
      </c>
      <c r="W79" s="16"/>
      <c r="X79" s="16" t="s">
        <v>9127</v>
      </c>
    </row>
    <row r="80" spans="1:24">
      <c r="A80" s="45" t="s">
        <v>111</v>
      </c>
      <c r="B80" s="45" t="s">
        <v>65</v>
      </c>
      <c r="C80" s="45" t="s">
        <v>10854</v>
      </c>
      <c r="D80" s="45" t="s">
        <v>64</v>
      </c>
      <c r="E80" s="450">
        <v>45621.513888888891</v>
      </c>
      <c r="F80" s="45">
        <v>15.8</v>
      </c>
      <c r="G80" s="512"/>
      <c r="H80" s="45"/>
      <c r="I80" s="444"/>
      <c r="J80" s="250"/>
      <c r="K80" s="581"/>
      <c r="L80" s="277">
        <v>108</v>
      </c>
      <c r="M80" s="250"/>
      <c r="N80" s="511"/>
      <c r="O80" s="45"/>
      <c r="P80" s="14">
        <v>108</v>
      </c>
      <c r="Q80" s="14" t="s">
        <v>30</v>
      </c>
      <c r="R80" s="14">
        <v>108700</v>
      </c>
      <c r="S80" s="23" t="s">
        <v>33</v>
      </c>
      <c r="T80" s="16" t="s">
        <v>339</v>
      </c>
      <c r="U80" s="16" t="s">
        <v>90</v>
      </c>
      <c r="V80" s="16">
        <v>1009139</v>
      </c>
      <c r="W80" s="16"/>
      <c r="X80" s="16" t="s">
        <v>9127</v>
      </c>
    </row>
    <row r="81" spans="1:24">
      <c r="A81" s="11" t="s">
        <v>19</v>
      </c>
      <c r="B81" s="7"/>
      <c r="C81" s="7"/>
      <c r="D81" s="7"/>
      <c r="E81" s="11"/>
      <c r="F81" s="7"/>
      <c r="G81" s="7"/>
      <c r="H81" s="11">
        <f>SUM(H76:H79)</f>
        <v>0</v>
      </c>
      <c r="I81" s="11">
        <f>SUM(I76:I79)</f>
        <v>0</v>
      </c>
      <c r="J81" s="19">
        <f>SUM(J76:J79)</f>
        <v>0</v>
      </c>
      <c r="K81" s="19">
        <f>SUM(K76:K79)</f>
        <v>134</v>
      </c>
      <c r="L81" s="19">
        <f>SUM(L76:L80)</f>
        <v>618</v>
      </c>
      <c r="M81" s="19">
        <f>SUM(M76:M79)</f>
        <v>0</v>
      </c>
      <c r="N81" s="11">
        <f>SUM(N76:N79)</f>
        <v>0</v>
      </c>
      <c r="O81" s="11">
        <f>SUM(O76:O79)</f>
        <v>0</v>
      </c>
      <c r="P81" s="11">
        <f>SUM(P76:P80)</f>
        <v>752</v>
      </c>
      <c r="Q81" s="12"/>
      <c r="R81" s="12"/>
      <c r="S81" s="12"/>
      <c r="T81" s="12"/>
      <c r="U81" s="12"/>
      <c r="V81" s="12"/>
      <c r="W81" s="12"/>
      <c r="X81" s="12"/>
    </row>
    <row r="83" spans="1:24">
      <c r="A83" s="166" t="s">
        <v>34</v>
      </c>
      <c r="B83" s="1562"/>
      <c r="C83" s="1562"/>
      <c r="D83" s="1562"/>
      <c r="E83" s="1"/>
    </row>
    <row r="84" spans="1:24">
      <c r="A84" s="166" t="s">
        <v>35</v>
      </c>
      <c r="B84" s="239" t="s">
        <v>10145</v>
      </c>
      <c r="C84" s="239" t="s">
        <v>10813</v>
      </c>
      <c r="D84" s="241"/>
      <c r="E84" s="1"/>
    </row>
    <row r="85" spans="1:24">
      <c r="A85" s="4"/>
      <c r="B85" s="1564"/>
      <c r="C85" s="1564"/>
      <c r="D85" s="242"/>
      <c r="E85" s="41" t="s">
        <v>8995</v>
      </c>
    </row>
    <row r="86" spans="1:24">
      <c r="A86" s="5" t="s">
        <v>42</v>
      </c>
      <c r="B86" s="1772"/>
      <c r="C86" s="1772"/>
      <c r="D86" s="1"/>
      <c r="E86" s="1"/>
    </row>
    <row r="87" spans="1:24">
      <c r="A87" s="5" t="s">
        <v>42</v>
      </c>
      <c r="B87" s="1772"/>
      <c r="C87" s="1772"/>
    </row>
    <row r="88" spans="1:24">
      <c r="A88" s="5" t="s">
        <v>43</v>
      </c>
      <c r="B88" s="1772"/>
      <c r="C88" s="1772"/>
      <c r="D88" s="1"/>
      <c r="E88" s="1"/>
    </row>
    <row r="89" spans="1:24">
      <c r="A89" s="5" t="s">
        <v>44</v>
      </c>
      <c r="B89" s="1772"/>
      <c r="C89" s="1772"/>
      <c r="D89" s="1"/>
      <c r="E89" s="1"/>
    </row>
    <row r="91" spans="1:24">
      <c r="A91" s="90" t="s">
        <v>9749</v>
      </c>
      <c r="B91" s="90" t="s">
        <v>92</v>
      </c>
      <c r="C91" s="804" t="s">
        <v>10727</v>
      </c>
      <c r="D91" s="805" t="s">
        <v>159</v>
      </c>
      <c r="E91" s="806">
        <v>45622.041666666664</v>
      </c>
      <c r="F91" s="805">
        <v>9.6999999999999993</v>
      </c>
      <c r="G91" s="807"/>
      <c r="H91" s="805"/>
      <c r="I91" s="808"/>
      <c r="J91" s="169"/>
      <c r="K91" s="169"/>
      <c r="L91" s="169"/>
      <c r="M91" s="169"/>
      <c r="N91" s="169"/>
      <c r="O91" s="804"/>
      <c r="P91" s="352">
        <f>SUM(H91:O91)</f>
        <v>0</v>
      </c>
      <c r="Q91" s="72" t="s">
        <v>32</v>
      </c>
      <c r="R91" s="168"/>
      <c r="S91" s="353" t="s">
        <v>33</v>
      </c>
      <c r="T91" s="354" t="s">
        <v>339</v>
      </c>
      <c r="U91" s="354" t="s">
        <v>90</v>
      </c>
      <c r="V91" s="354"/>
      <c r="W91" s="354"/>
      <c r="X91" s="354" t="s">
        <v>9127</v>
      </c>
    </row>
    <row r="92" spans="1:24">
      <c r="B92" s="164" t="s">
        <v>78</v>
      </c>
      <c r="C92" s="525" t="s">
        <v>10855</v>
      </c>
      <c r="D92" s="351" t="s">
        <v>99</v>
      </c>
      <c r="E92" s="405">
        <v>45621.315972222219</v>
      </c>
      <c r="F92" s="351">
        <v>10.8</v>
      </c>
      <c r="G92" s="46"/>
      <c r="H92" s="351"/>
      <c r="I92" s="351"/>
      <c r="J92" s="523"/>
      <c r="K92" s="30"/>
      <c r="L92" s="30"/>
      <c r="M92" s="525"/>
      <c r="N92" s="351"/>
      <c r="O92" s="351"/>
      <c r="P92" s="352">
        <f>SUM(H92:O92)</f>
        <v>0</v>
      </c>
      <c r="Q92" s="72" t="s">
        <v>32</v>
      </c>
      <c r="R92" s="168"/>
      <c r="S92" s="353" t="s">
        <v>33</v>
      </c>
      <c r="T92" s="354" t="s">
        <v>100</v>
      </c>
      <c r="U92" s="354" t="s">
        <v>90</v>
      </c>
      <c r="V92" s="354"/>
      <c r="W92" s="354" t="s">
        <v>10856</v>
      </c>
      <c r="X92" s="354" t="s">
        <v>9127</v>
      </c>
    </row>
  </sheetData>
  <mergeCells count="47">
    <mergeCell ref="Q56:X56"/>
    <mergeCell ref="B67:D67"/>
    <mergeCell ref="J67:L67"/>
    <mergeCell ref="H74:P74"/>
    <mergeCell ref="Q74:X74"/>
    <mergeCell ref="B69:C69"/>
    <mergeCell ref="B71:C71"/>
    <mergeCell ref="B72:C72"/>
    <mergeCell ref="A74:F74"/>
    <mergeCell ref="J48:L48"/>
    <mergeCell ref="B50:C50"/>
    <mergeCell ref="B52:C52"/>
    <mergeCell ref="B54:C54"/>
    <mergeCell ref="A56:F56"/>
    <mergeCell ref="H56:P56"/>
    <mergeCell ref="Q38:X38"/>
    <mergeCell ref="Q20:X20"/>
    <mergeCell ref="B30:D30"/>
    <mergeCell ref="J30:L30"/>
    <mergeCell ref="B32:C32"/>
    <mergeCell ref="B34:C34"/>
    <mergeCell ref="H20:P20"/>
    <mergeCell ref="B35:C35"/>
    <mergeCell ref="B36:C36"/>
    <mergeCell ref="A38:F38"/>
    <mergeCell ref="H38:P38"/>
    <mergeCell ref="B14:C14"/>
    <mergeCell ref="B16:C16"/>
    <mergeCell ref="B17:C17"/>
    <mergeCell ref="B18:C18"/>
    <mergeCell ref="A20:F20"/>
    <mergeCell ref="A1:F1"/>
    <mergeCell ref="H1:P1"/>
    <mergeCell ref="Q1:X1"/>
    <mergeCell ref="B12:D12"/>
    <mergeCell ref="B89:C89"/>
    <mergeCell ref="B88:C88"/>
    <mergeCell ref="B19:C19"/>
    <mergeCell ref="B37:C37"/>
    <mergeCell ref="B55:C55"/>
    <mergeCell ref="B73:C73"/>
    <mergeCell ref="B83:D83"/>
    <mergeCell ref="B85:C85"/>
    <mergeCell ref="B86:C86"/>
    <mergeCell ref="B87:C87"/>
    <mergeCell ref="B53:C53"/>
    <mergeCell ref="B48:D48"/>
  </mergeCells>
  <pageMargins left="0.7" right="0.7" top="0.75" bottom="0.75" header="0.3" footer="0.3"/>
</worksheet>
</file>

<file path=xl/worksheets/sheet3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928B1-5EF3-450E-B20A-0B71E24F21AB}">
  <sheetPr>
    <tabColor rgb="FFFFFF00"/>
  </sheetPr>
  <dimension ref="A1:Y39"/>
  <sheetViews>
    <sheetView workbookViewId="0">
      <selection activeCell="X27" sqref="X27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7.71093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.85546875" customWidth="1"/>
    <col min="19" max="19" width="9.140625" bestFit="1" customWidth="1"/>
    <col min="20" max="20" width="16.28515625" customWidth="1"/>
    <col min="23" max="23" width="15.28515625" customWidth="1"/>
  </cols>
  <sheetData>
    <row r="1" spans="1:25" ht="23.25">
      <c r="A1" s="1559" t="s">
        <v>10857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5" ht="30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167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5">
      <c r="A3" s="581" t="s">
        <v>558</v>
      </c>
      <c r="B3" s="580" t="s">
        <v>92</v>
      </c>
      <c r="C3" s="803" t="s">
        <v>10858</v>
      </c>
      <c r="D3" s="15" t="s">
        <v>159</v>
      </c>
      <c r="E3" s="24">
        <v>45617.041666666664</v>
      </c>
      <c r="F3" s="15">
        <v>10.3</v>
      </c>
      <c r="G3" s="37"/>
      <c r="H3" s="15"/>
      <c r="I3" s="26"/>
      <c r="J3" s="580"/>
      <c r="K3" s="277">
        <v>161</v>
      </c>
      <c r="L3" s="25"/>
      <c r="M3" s="15"/>
      <c r="N3" s="15"/>
      <c r="O3" s="15"/>
      <c r="P3" s="14">
        <f t="shared" ref="P3:P9" si="0">SUM(H3:O3)</f>
        <v>161</v>
      </c>
      <c r="Q3" s="17" t="s">
        <v>32</v>
      </c>
      <c r="R3" s="165">
        <v>108637</v>
      </c>
      <c r="S3" s="23" t="s">
        <v>33</v>
      </c>
      <c r="T3" s="16" t="s">
        <v>161</v>
      </c>
      <c r="U3" s="16" t="s">
        <v>90</v>
      </c>
      <c r="V3" s="16">
        <v>1009041</v>
      </c>
      <c r="W3" s="16" t="s">
        <v>6329</v>
      </c>
      <c r="X3" s="16" t="s">
        <v>9127</v>
      </c>
    </row>
    <row r="4" spans="1:25">
      <c r="A4" s="581" t="s">
        <v>152</v>
      </c>
      <c r="B4" s="580" t="s">
        <v>92</v>
      </c>
      <c r="C4" s="25" t="s">
        <v>10859</v>
      </c>
      <c r="D4" s="15" t="s">
        <v>159</v>
      </c>
      <c r="E4" s="24">
        <v>45617.041666666664</v>
      </c>
      <c r="F4" s="15">
        <v>10.3</v>
      </c>
      <c r="G4" s="37"/>
      <c r="H4" s="15"/>
      <c r="I4" s="26"/>
      <c r="J4" s="581"/>
      <c r="K4" s="277">
        <v>161</v>
      </c>
      <c r="L4" s="25"/>
      <c r="M4" s="15"/>
      <c r="N4" s="15"/>
      <c r="O4" s="15"/>
      <c r="P4" s="14">
        <f t="shared" si="0"/>
        <v>161</v>
      </c>
      <c r="Q4" s="17" t="s">
        <v>32</v>
      </c>
      <c r="R4" s="14">
        <v>108639</v>
      </c>
      <c r="S4" s="23" t="s">
        <v>33</v>
      </c>
      <c r="T4" s="16" t="s">
        <v>161</v>
      </c>
      <c r="U4" s="16" t="s">
        <v>90</v>
      </c>
      <c r="V4" s="16">
        <v>1009042</v>
      </c>
      <c r="W4" s="16" t="s">
        <v>6329</v>
      </c>
      <c r="X4" s="16" t="s">
        <v>9127</v>
      </c>
    </row>
    <row r="5" spans="1:25">
      <c r="A5" s="581" t="s">
        <v>152</v>
      </c>
      <c r="B5" s="580" t="s">
        <v>92</v>
      </c>
      <c r="C5" s="25" t="s">
        <v>10860</v>
      </c>
      <c r="D5" s="15" t="s">
        <v>159</v>
      </c>
      <c r="E5" s="24">
        <v>45617.041666666664</v>
      </c>
      <c r="F5" s="15">
        <v>10.3</v>
      </c>
      <c r="G5" s="37"/>
      <c r="H5" s="15"/>
      <c r="I5" s="26"/>
      <c r="J5" s="581"/>
      <c r="K5" s="277">
        <v>161</v>
      </c>
      <c r="L5" s="25"/>
      <c r="M5" s="15"/>
      <c r="N5" s="15"/>
      <c r="O5" s="15"/>
      <c r="P5" s="14">
        <f t="shared" si="0"/>
        <v>161</v>
      </c>
      <c r="Q5" s="17" t="s">
        <v>32</v>
      </c>
      <c r="R5" s="14">
        <v>108640</v>
      </c>
      <c r="S5" s="23" t="s">
        <v>33</v>
      </c>
      <c r="T5" s="16" t="s">
        <v>161</v>
      </c>
      <c r="U5" s="16" t="s">
        <v>90</v>
      </c>
      <c r="V5" s="232">
        <v>1009048</v>
      </c>
      <c r="W5" s="16" t="s">
        <v>6329</v>
      </c>
      <c r="X5" s="16" t="s">
        <v>9127</v>
      </c>
      <c r="Y5" s="134" t="s">
        <v>10861</v>
      </c>
    </row>
    <row r="6" spans="1:25">
      <c r="A6" s="581" t="s">
        <v>152</v>
      </c>
      <c r="B6" s="580" t="s">
        <v>92</v>
      </c>
      <c r="C6" s="25" t="s">
        <v>10862</v>
      </c>
      <c r="D6" s="15" t="s">
        <v>586</v>
      </c>
      <c r="E6" s="24">
        <v>45617.142361111109</v>
      </c>
      <c r="F6" s="15">
        <v>10.3</v>
      </c>
      <c r="G6" s="37"/>
      <c r="H6" s="15"/>
      <c r="I6" s="26"/>
      <c r="J6" s="581"/>
      <c r="K6" s="277">
        <v>161</v>
      </c>
      <c r="L6" s="25"/>
      <c r="M6" s="15"/>
      <c r="N6" s="15"/>
      <c r="O6" s="15"/>
      <c r="P6" s="14">
        <f t="shared" si="0"/>
        <v>161</v>
      </c>
      <c r="Q6" s="17" t="s">
        <v>32</v>
      </c>
      <c r="R6" s="14">
        <v>108641</v>
      </c>
      <c r="S6" s="23" t="s">
        <v>33</v>
      </c>
      <c r="T6" s="16" t="s">
        <v>161</v>
      </c>
      <c r="U6" s="16" t="s">
        <v>90</v>
      </c>
      <c r="V6" s="16">
        <v>1009044</v>
      </c>
      <c r="W6" s="16" t="s">
        <v>6329</v>
      </c>
      <c r="X6" s="16" t="s">
        <v>9127</v>
      </c>
    </row>
    <row r="7" spans="1:25">
      <c r="A7" s="581" t="s">
        <v>142</v>
      </c>
      <c r="B7" s="580" t="s">
        <v>72</v>
      </c>
      <c r="C7" s="25" t="s">
        <v>10863</v>
      </c>
      <c r="D7" s="15" t="s">
        <v>71</v>
      </c>
      <c r="E7" s="24">
        <v>45617.711805555555</v>
      </c>
      <c r="F7" s="15">
        <v>12.25</v>
      </c>
      <c r="G7" s="37"/>
      <c r="H7" s="15"/>
      <c r="I7" s="26"/>
      <c r="J7" s="581"/>
      <c r="K7" s="277">
        <v>161</v>
      </c>
      <c r="L7" s="25"/>
      <c r="M7" s="15"/>
      <c r="N7" s="15"/>
      <c r="O7" s="15"/>
      <c r="P7" s="14">
        <f t="shared" si="0"/>
        <v>161</v>
      </c>
      <c r="Q7" s="14" t="s">
        <v>30</v>
      </c>
      <c r="R7" s="14">
        <v>108621</v>
      </c>
      <c r="S7" s="14" t="s">
        <v>31</v>
      </c>
      <c r="T7" s="16" t="s">
        <v>169</v>
      </c>
      <c r="U7" s="16"/>
      <c r="V7" s="16">
        <v>1009045</v>
      </c>
      <c r="W7" s="16" t="s">
        <v>6333</v>
      </c>
      <c r="X7" s="16" t="s">
        <v>9796</v>
      </c>
    </row>
    <row r="8" spans="1:25">
      <c r="A8" s="580" t="s">
        <v>142</v>
      </c>
      <c r="B8" s="580" t="s">
        <v>72</v>
      </c>
      <c r="C8" s="25" t="s">
        <v>10864</v>
      </c>
      <c r="D8" s="15" t="s">
        <v>71</v>
      </c>
      <c r="E8" s="24">
        <v>45617.711805555555</v>
      </c>
      <c r="F8" s="15">
        <v>12.25</v>
      </c>
      <c r="G8" s="37"/>
      <c r="H8" s="15"/>
      <c r="I8" s="26"/>
      <c r="J8" s="277">
        <v>57</v>
      </c>
      <c r="K8" s="277">
        <v>104</v>
      </c>
      <c r="L8" s="25"/>
      <c r="M8" s="15"/>
      <c r="N8" s="15"/>
      <c r="O8" s="15"/>
      <c r="P8" s="14">
        <f t="shared" si="0"/>
        <v>161</v>
      </c>
      <c r="Q8" s="14" t="s">
        <v>30</v>
      </c>
      <c r="R8" s="14">
        <v>108622</v>
      </c>
      <c r="S8" s="14" t="s">
        <v>31</v>
      </c>
      <c r="T8" s="16" t="s">
        <v>169</v>
      </c>
      <c r="U8" s="16"/>
      <c r="V8" s="16">
        <v>1009046</v>
      </c>
      <c r="W8" s="16" t="s">
        <v>6333</v>
      </c>
      <c r="X8" s="16" t="s">
        <v>9796</v>
      </c>
    </row>
    <row r="9" spans="1:25">
      <c r="A9" s="45"/>
      <c r="B9" s="45"/>
      <c r="C9" s="15"/>
      <c r="D9" s="15"/>
      <c r="E9" s="15"/>
      <c r="F9" s="15"/>
      <c r="G9" s="37"/>
      <c r="H9" s="15"/>
      <c r="I9" s="15"/>
      <c r="J9" s="45"/>
      <c r="K9" s="45"/>
      <c r="L9" s="15"/>
      <c r="M9" s="15"/>
      <c r="N9" s="15"/>
      <c r="O9" s="15"/>
      <c r="P9" s="14">
        <f t="shared" si="0"/>
        <v>0</v>
      </c>
      <c r="Q9" s="14"/>
      <c r="R9" s="14"/>
      <c r="S9" s="14"/>
      <c r="T9" s="16"/>
      <c r="U9" s="16"/>
      <c r="V9" s="16"/>
      <c r="W9" s="16"/>
      <c r="X9" s="16"/>
    </row>
    <row r="10" spans="1:25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57</v>
      </c>
      <c r="K10" s="11">
        <f t="shared" si="1"/>
        <v>909</v>
      </c>
      <c r="L10" s="11">
        <f t="shared" si="1"/>
        <v>0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5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5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5">
      <c r="A13" s="166" t="s">
        <v>35</v>
      </c>
      <c r="B13" s="239" t="s">
        <v>10145</v>
      </c>
      <c r="C13" s="239" t="s">
        <v>10813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5" ht="15" customHeight="1">
      <c r="A14" s="4" t="s">
        <v>473</v>
      </c>
      <c r="B14" s="1564" t="s">
        <v>7194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5" ht="15" customHeight="1">
      <c r="A15" s="4" t="s">
        <v>169</v>
      </c>
      <c r="B15" s="4" t="s">
        <v>7193</v>
      </c>
      <c r="C15" s="4"/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5">
      <c r="A16" s="5" t="s">
        <v>42</v>
      </c>
      <c r="B16" s="1772" t="s">
        <v>10865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772" t="s">
        <v>10866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809">
        <v>0.66666666666666663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10867</v>
      </c>
      <c r="B20" s="1559"/>
      <c r="C20" s="1559"/>
      <c r="D20" s="1559"/>
      <c r="E20" s="1559"/>
      <c r="F20" s="1559"/>
      <c r="G20" s="7"/>
      <c r="H20" s="1559" t="s">
        <v>9878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2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18" t="s">
        <v>3</v>
      </c>
      <c r="B21" s="1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21" t="s">
        <v>13</v>
      </c>
      <c r="K21" s="21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28</v>
      </c>
    </row>
    <row r="22" spans="1:24">
      <c r="A22" s="581" t="s">
        <v>4296</v>
      </c>
      <c r="B22" s="732" t="s">
        <v>78</v>
      </c>
      <c r="C22" s="25" t="s">
        <v>10868</v>
      </c>
      <c r="D22" s="15" t="s">
        <v>521</v>
      </c>
      <c r="E22" s="24">
        <v>45616.597222222219</v>
      </c>
      <c r="F22" s="15">
        <v>14.5</v>
      </c>
      <c r="G22" s="37"/>
      <c r="H22" s="15"/>
      <c r="I22" s="26"/>
      <c r="J22" s="581"/>
      <c r="K22" s="277">
        <v>120</v>
      </c>
      <c r="L22" s="25"/>
      <c r="M22" s="15"/>
      <c r="N22" s="15"/>
      <c r="O22" s="15"/>
      <c r="P22" s="14">
        <f>SUM(H22:O22)</f>
        <v>120</v>
      </c>
      <c r="Q22" s="17" t="s">
        <v>32</v>
      </c>
      <c r="R22" s="14">
        <v>108642</v>
      </c>
      <c r="S22" s="23" t="s">
        <v>33</v>
      </c>
      <c r="T22" s="16" t="s">
        <v>9880</v>
      </c>
      <c r="U22" s="16" t="s">
        <v>90</v>
      </c>
      <c r="V22" s="16">
        <v>1009050</v>
      </c>
      <c r="W22" s="16"/>
      <c r="X22" s="16" t="s">
        <v>9127</v>
      </c>
    </row>
    <row r="23" spans="1:24">
      <c r="A23" s="581" t="s">
        <v>698</v>
      </c>
      <c r="B23" s="732" t="s">
        <v>78</v>
      </c>
      <c r="C23" s="25" t="s">
        <v>10869</v>
      </c>
      <c r="D23" s="15" t="s">
        <v>521</v>
      </c>
      <c r="E23" s="24">
        <v>45616.597222222219</v>
      </c>
      <c r="F23" s="15">
        <v>14.5</v>
      </c>
      <c r="G23" s="37"/>
      <c r="H23" s="15"/>
      <c r="I23" s="26"/>
      <c r="J23" s="581"/>
      <c r="K23" s="277">
        <v>121</v>
      </c>
      <c r="L23" s="25"/>
      <c r="M23" s="15"/>
      <c r="N23" s="15"/>
      <c r="O23" s="15"/>
      <c r="P23" s="14">
        <f t="shared" ref="P23:P24" si="2">SUM(H23:O23)</f>
        <v>121</v>
      </c>
      <c r="Q23" s="17" t="s">
        <v>32</v>
      </c>
      <c r="R23" s="14">
        <v>108643</v>
      </c>
      <c r="S23" s="23" t="s">
        <v>33</v>
      </c>
      <c r="T23" s="16" t="s">
        <v>9880</v>
      </c>
      <c r="U23" s="16" t="s">
        <v>90</v>
      </c>
      <c r="V23" s="16">
        <v>1009051</v>
      </c>
      <c r="W23" s="16"/>
      <c r="X23" s="16" t="s">
        <v>9127</v>
      </c>
    </row>
    <row r="24" spans="1:24">
      <c r="A24" s="581" t="s">
        <v>114</v>
      </c>
      <c r="B24" s="732" t="s">
        <v>78</v>
      </c>
      <c r="C24" s="25" t="s">
        <v>10870</v>
      </c>
      <c r="D24" s="15" t="s">
        <v>521</v>
      </c>
      <c r="E24" s="24">
        <v>45616.597222222219</v>
      </c>
      <c r="F24" s="15">
        <v>14.5</v>
      </c>
      <c r="G24" s="37"/>
      <c r="H24" s="15"/>
      <c r="I24" s="26"/>
      <c r="J24" s="581"/>
      <c r="K24" s="277">
        <v>81</v>
      </c>
      <c r="L24" s="25"/>
      <c r="M24" s="15"/>
      <c r="N24" s="15"/>
      <c r="O24" s="15"/>
      <c r="P24" s="14">
        <f t="shared" si="2"/>
        <v>81</v>
      </c>
      <c r="Q24" s="17" t="s">
        <v>32</v>
      </c>
      <c r="R24" s="14">
        <v>108644</v>
      </c>
      <c r="S24" s="23" t="s">
        <v>33</v>
      </c>
      <c r="T24" s="16" t="s">
        <v>9880</v>
      </c>
      <c r="U24" s="16" t="s">
        <v>90</v>
      </c>
      <c r="V24" s="16">
        <v>1009052</v>
      </c>
      <c r="W24" s="16"/>
      <c r="X24" s="16" t="s">
        <v>9127</v>
      </c>
    </row>
    <row r="25" spans="1:24">
      <c r="A25" s="580" t="s">
        <v>150</v>
      </c>
      <c r="B25" s="580" t="s">
        <v>57</v>
      </c>
      <c r="C25" s="25" t="s">
        <v>10871</v>
      </c>
      <c r="D25" s="15" t="s">
        <v>10111</v>
      </c>
      <c r="E25" s="24">
        <v>45616.503472222219</v>
      </c>
      <c r="F25" s="15">
        <v>16</v>
      </c>
      <c r="G25" s="37"/>
      <c r="H25" s="15"/>
      <c r="I25" s="26"/>
      <c r="J25" s="277">
        <v>188</v>
      </c>
      <c r="K25" s="277">
        <v>134</v>
      </c>
      <c r="L25" s="25"/>
      <c r="M25" s="15"/>
      <c r="N25" s="15"/>
      <c r="O25" s="15"/>
      <c r="P25" s="14">
        <f>SUM(H25:O25)</f>
        <v>322</v>
      </c>
      <c r="Q25" s="14" t="s">
        <v>30</v>
      </c>
      <c r="R25" s="14">
        <v>108575</v>
      </c>
      <c r="S25" s="14" t="s">
        <v>31</v>
      </c>
      <c r="T25" s="16" t="s">
        <v>9984</v>
      </c>
      <c r="U25" s="16" t="s">
        <v>90</v>
      </c>
      <c r="V25" s="16">
        <v>1009053</v>
      </c>
      <c r="W25" s="16"/>
      <c r="X25" s="16" t="s">
        <v>10539</v>
      </c>
    </row>
    <row r="26" spans="1:24">
      <c r="A26" s="580" t="s">
        <v>8398</v>
      </c>
      <c r="B26" s="580" t="s">
        <v>57</v>
      </c>
      <c r="C26" s="25" t="s">
        <v>10872</v>
      </c>
      <c r="D26" s="15" t="s">
        <v>10109</v>
      </c>
      <c r="E26" s="24">
        <v>45616.534722222219</v>
      </c>
      <c r="F26" s="15">
        <v>16</v>
      </c>
      <c r="G26" s="37"/>
      <c r="H26" s="15"/>
      <c r="I26" s="26"/>
      <c r="J26" s="581"/>
      <c r="K26" s="581">
        <v>161</v>
      </c>
      <c r="L26" s="25"/>
      <c r="M26" s="15"/>
      <c r="N26" s="15"/>
      <c r="O26" s="15"/>
      <c r="P26" s="14">
        <f>SUM(H26:O26)</f>
        <v>161</v>
      </c>
      <c r="Q26" s="14" t="s">
        <v>30</v>
      </c>
      <c r="R26" s="14">
        <v>108620</v>
      </c>
      <c r="S26" s="14" t="s">
        <v>31</v>
      </c>
      <c r="T26" s="16"/>
      <c r="U26" s="16"/>
      <c r="V26" s="16">
        <v>1009054</v>
      </c>
      <c r="W26" s="16"/>
      <c r="X26" s="16" t="s">
        <v>10539</v>
      </c>
    </row>
    <row r="27" spans="1:24">
      <c r="A27" s="19" t="s">
        <v>19</v>
      </c>
      <c r="B27" s="20"/>
      <c r="C27" s="7"/>
      <c r="D27" s="7"/>
      <c r="E27" s="11"/>
      <c r="F27" s="7"/>
      <c r="G27" s="7"/>
      <c r="H27" s="11">
        <f t="shared" ref="H27:P27" si="3">SUM(H22:H26)</f>
        <v>0</v>
      </c>
      <c r="I27" s="11">
        <f t="shared" si="3"/>
        <v>0</v>
      </c>
      <c r="J27" s="19">
        <f t="shared" si="3"/>
        <v>188</v>
      </c>
      <c r="K27" s="19">
        <f t="shared" si="3"/>
        <v>617</v>
      </c>
      <c r="L27" s="11">
        <f t="shared" si="3"/>
        <v>0</v>
      </c>
      <c r="M27" s="11">
        <f t="shared" si="3"/>
        <v>0</v>
      </c>
      <c r="N27" s="11">
        <f t="shared" si="3"/>
        <v>0</v>
      </c>
      <c r="O27" s="11">
        <f t="shared" si="3"/>
        <v>0</v>
      </c>
      <c r="P27" s="11">
        <f t="shared" si="3"/>
        <v>805</v>
      </c>
      <c r="Q27" s="12"/>
      <c r="R27" s="12"/>
      <c r="S27" s="12"/>
      <c r="T27" s="12"/>
      <c r="U27" s="12"/>
      <c r="V27" s="12"/>
      <c r="W27" s="12"/>
      <c r="X27" s="12"/>
    </row>
    <row r="28" spans="1:24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>
      <c r="A30" s="166" t="s">
        <v>35</v>
      </c>
      <c r="B30" s="239" t="s">
        <v>10145</v>
      </c>
      <c r="C30" s="239" t="s">
        <v>10813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/>
      <c r="B31" s="1564"/>
      <c r="C31" s="1564"/>
      <c r="D31" s="242"/>
      <c r="E31" s="41" t="s">
        <v>8995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5" t="s">
        <v>42</v>
      </c>
      <c r="B32" s="1772"/>
      <c r="C32" s="1772"/>
      <c r="D32" s="1"/>
      <c r="E32" s="1"/>
    </row>
    <row r="33" spans="1:24">
      <c r="A33" s="5" t="s">
        <v>42</v>
      </c>
      <c r="B33" s="1772"/>
      <c r="C33" s="1772"/>
    </row>
    <row r="34" spans="1:24">
      <c r="A34" s="5" t="s">
        <v>43</v>
      </c>
      <c r="B34" s="1772"/>
      <c r="C34" s="1772"/>
      <c r="D34" s="1"/>
      <c r="E34" s="1"/>
    </row>
    <row r="35" spans="1:24">
      <c r="A35" s="5" t="s">
        <v>44</v>
      </c>
      <c r="B35" s="1772"/>
      <c r="C35" s="1772"/>
      <c r="D35" s="1"/>
      <c r="E35" s="1"/>
      <c r="F35" s="351">
        <v>14.5</v>
      </c>
      <c r="G35" s="46"/>
      <c r="H35" s="351"/>
      <c r="I35" s="523"/>
      <c r="J35" s="30"/>
      <c r="K35" s="30"/>
      <c r="L35" s="525"/>
      <c r="M35" s="351"/>
      <c r="N35" s="351"/>
      <c r="O35" s="351"/>
      <c r="P35" s="352">
        <f>SUM(H35:O35)</f>
        <v>0</v>
      </c>
      <c r="Q35" s="72" t="s">
        <v>32</v>
      </c>
      <c r="R35" s="352"/>
      <c r="S35" s="353" t="s">
        <v>33</v>
      </c>
      <c r="T35" s="354" t="s">
        <v>9880</v>
      </c>
      <c r="U35" s="354" t="s">
        <v>90</v>
      </c>
      <c r="V35" s="354"/>
      <c r="W35" s="354"/>
      <c r="X35" s="354" t="s">
        <v>9127</v>
      </c>
    </row>
    <row r="36" spans="1:24">
      <c r="A36" s="28" t="s">
        <v>10873</v>
      </c>
      <c r="B36" s="164" t="s">
        <v>78</v>
      </c>
      <c r="C36" s="525" t="s">
        <v>10874</v>
      </c>
      <c r="D36" s="351" t="s">
        <v>521</v>
      </c>
      <c r="E36" s="405">
        <v>45616.597222222219</v>
      </c>
      <c r="F36" s="351">
        <v>14.5</v>
      </c>
      <c r="G36" s="46"/>
      <c r="H36" s="351"/>
      <c r="I36" s="523"/>
      <c r="J36" s="30"/>
      <c r="K36" s="30"/>
      <c r="L36" s="525"/>
      <c r="M36" s="351"/>
      <c r="N36" s="351"/>
      <c r="O36" s="351"/>
      <c r="P36" s="352">
        <f>SUM(H36:O36)</f>
        <v>0</v>
      </c>
      <c r="Q36" s="72" t="s">
        <v>32</v>
      </c>
      <c r="R36" s="352"/>
      <c r="S36" s="353" t="s">
        <v>33</v>
      </c>
      <c r="T36" s="354" t="s">
        <v>9880</v>
      </c>
      <c r="U36" s="354" t="s">
        <v>90</v>
      </c>
      <c r="V36" s="354"/>
      <c r="W36" s="354"/>
      <c r="X36" s="354" t="s">
        <v>9127</v>
      </c>
    </row>
    <row r="37" spans="1:24">
      <c r="A37" s="580"/>
      <c r="B37" s="580" t="s">
        <v>92</v>
      </c>
      <c r="C37" s="25" t="s">
        <v>10875</v>
      </c>
      <c r="D37" s="15" t="s">
        <v>6471</v>
      </c>
      <c r="E37" s="24">
        <v>45617.052083333336</v>
      </c>
      <c r="F37" s="15">
        <v>15.5</v>
      </c>
      <c r="G37" s="37" t="s">
        <v>740</v>
      </c>
      <c r="H37" s="15"/>
      <c r="I37" s="26"/>
      <c r="J37" s="581"/>
      <c r="K37" s="581"/>
      <c r="L37" s="25"/>
      <c r="M37" s="15"/>
      <c r="N37" s="15"/>
      <c r="O37" s="15"/>
      <c r="P37" s="14">
        <f>SUM(H37:O37)</f>
        <v>0</v>
      </c>
      <c r="Q37" s="17" t="s">
        <v>32</v>
      </c>
      <c r="R37" s="14"/>
      <c r="S37" s="23" t="s">
        <v>33</v>
      </c>
      <c r="T37" s="16" t="s">
        <v>9880</v>
      </c>
      <c r="U37" s="16" t="s">
        <v>90</v>
      </c>
      <c r="V37" s="16"/>
      <c r="W37" s="16"/>
      <c r="X37" s="16"/>
    </row>
    <row r="38" spans="1:24">
      <c r="A38" s="162"/>
      <c r="B38" s="162"/>
      <c r="C38" s="162"/>
      <c r="D38" s="162"/>
    </row>
    <row r="39" spans="1:24">
      <c r="A39" s="105"/>
    </row>
  </sheetData>
  <mergeCells count="20">
    <mergeCell ref="Q20:X20"/>
    <mergeCell ref="B29:D29"/>
    <mergeCell ref="J29:L29"/>
    <mergeCell ref="B31:C31"/>
    <mergeCell ref="B32:C32"/>
    <mergeCell ref="H20:P20"/>
    <mergeCell ref="Q1:X1"/>
    <mergeCell ref="B12:D12"/>
    <mergeCell ref="J12:L12"/>
    <mergeCell ref="B16:C16"/>
    <mergeCell ref="B17:C17"/>
    <mergeCell ref="B19:C19"/>
    <mergeCell ref="B35:C35"/>
    <mergeCell ref="B14:C14"/>
    <mergeCell ref="A1:F1"/>
    <mergeCell ref="H1:P1"/>
    <mergeCell ref="B18:C18"/>
    <mergeCell ref="A20:F20"/>
    <mergeCell ref="B33:C33"/>
    <mergeCell ref="B34:C34"/>
  </mergeCells>
  <pageMargins left="0.7" right="0.7" top="0.75" bottom="0.75" header="0.3" footer="0.3"/>
</worksheet>
</file>

<file path=xl/worksheets/sheet3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6DF7-2F6A-4584-991D-BD0E846640EF}">
  <sheetPr>
    <tabColor rgb="FFFF0000"/>
  </sheetPr>
  <dimension ref="A1:X50"/>
  <sheetViews>
    <sheetView workbookViewId="0">
      <selection activeCell="X40" sqref="X40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1.140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1.5703125" customWidth="1"/>
    <col min="19" max="19" width="9.140625" bestFit="1" customWidth="1"/>
    <col min="20" max="20" width="16.28515625" customWidth="1"/>
    <col min="23" max="23" width="17.7109375" customWidth="1"/>
  </cols>
  <sheetData>
    <row r="1" spans="1:24" ht="23.25">
      <c r="A1" s="1559" t="s">
        <v>10876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10877</v>
      </c>
    </row>
    <row r="3" spans="1:24">
      <c r="A3" s="580" t="s">
        <v>122</v>
      </c>
      <c r="B3" s="580" t="s">
        <v>62</v>
      </c>
      <c r="C3" s="27" t="s">
        <v>10878</v>
      </c>
      <c r="D3" s="15" t="s">
        <v>61</v>
      </c>
      <c r="E3" s="24">
        <v>45612.770833333336</v>
      </c>
      <c r="F3" s="15">
        <v>13</v>
      </c>
      <c r="G3" s="37"/>
      <c r="H3" s="809" t="s">
        <v>10879</v>
      </c>
      <c r="I3" s="26"/>
      <c r="J3" s="581"/>
      <c r="K3" s="277">
        <v>135</v>
      </c>
      <c r="L3" s="580"/>
      <c r="M3" s="25"/>
      <c r="N3" s="15"/>
      <c r="O3" s="15"/>
      <c r="P3" s="14">
        <f t="shared" ref="P3:P6" si="0">SUM(H3:O3)</f>
        <v>135</v>
      </c>
      <c r="Q3" s="14" t="s">
        <v>30</v>
      </c>
      <c r="R3" s="14">
        <v>108542</v>
      </c>
      <c r="S3" s="14" t="s">
        <v>31</v>
      </c>
      <c r="T3" s="5" t="s">
        <v>169</v>
      </c>
      <c r="U3" s="16" t="s">
        <v>90</v>
      </c>
      <c r="V3" s="16">
        <v>1008979</v>
      </c>
      <c r="W3" s="16" t="s">
        <v>10880</v>
      </c>
      <c r="X3" s="16" t="s">
        <v>10539</v>
      </c>
    </row>
    <row r="4" spans="1:24">
      <c r="A4" s="599" t="s">
        <v>8837</v>
      </c>
      <c r="B4" s="599" t="s">
        <v>57</v>
      </c>
      <c r="C4" s="531" t="s">
        <v>10881</v>
      </c>
      <c r="D4" s="321" t="s">
        <v>56</v>
      </c>
      <c r="E4" s="24">
        <v>45613.253472222219</v>
      </c>
      <c r="F4" s="321">
        <v>10.8</v>
      </c>
      <c r="G4" s="448"/>
      <c r="H4" s="810" t="s">
        <v>10879</v>
      </c>
      <c r="I4" s="322"/>
      <c r="J4" s="586">
        <v>4</v>
      </c>
      <c r="K4" s="586">
        <v>158</v>
      </c>
      <c r="L4" s="587"/>
      <c r="M4" s="441"/>
      <c r="N4" s="321"/>
      <c r="O4" s="321"/>
      <c r="P4" s="264">
        <f t="shared" si="0"/>
        <v>162</v>
      </c>
      <c r="Q4" s="264" t="s">
        <v>30</v>
      </c>
      <c r="R4" s="264">
        <v>108544</v>
      </c>
      <c r="S4" s="14" t="s">
        <v>31</v>
      </c>
      <c r="T4" s="5" t="s">
        <v>169</v>
      </c>
      <c r="U4" s="16" t="s">
        <v>90</v>
      </c>
      <c r="V4" s="16">
        <v>1008980</v>
      </c>
      <c r="W4" s="16" t="s">
        <v>10882</v>
      </c>
      <c r="X4" s="16" t="s">
        <v>9796</v>
      </c>
    </row>
    <row r="5" spans="1:24">
      <c r="A5" s="580" t="s">
        <v>86</v>
      </c>
      <c r="B5" s="580" t="s">
        <v>92</v>
      </c>
      <c r="C5" s="323" t="s">
        <v>10883</v>
      </c>
      <c r="D5" s="250" t="s">
        <v>159</v>
      </c>
      <c r="E5" s="337">
        <v>45613.041666666664</v>
      </c>
      <c r="F5" s="250">
        <v>10.3</v>
      </c>
      <c r="G5" s="339"/>
      <c r="H5" s="250"/>
      <c r="I5" s="250"/>
      <c r="J5" s="277">
        <v>161</v>
      </c>
      <c r="K5" s="581"/>
      <c r="L5" s="581"/>
      <c r="M5" s="250"/>
      <c r="N5" s="250"/>
      <c r="O5" s="250"/>
      <c r="P5" s="561">
        <f>SUM(H5:O5)</f>
        <v>161</v>
      </c>
      <c r="Q5" s="17" t="s">
        <v>32</v>
      </c>
      <c r="R5" s="561">
        <v>108564</v>
      </c>
      <c r="S5" s="237" t="s">
        <v>33</v>
      </c>
      <c r="T5" s="232" t="s">
        <v>161</v>
      </c>
      <c r="U5" s="16" t="s">
        <v>90</v>
      </c>
      <c r="V5" s="16">
        <v>1008981</v>
      </c>
      <c r="W5" s="16" t="s">
        <v>10884</v>
      </c>
      <c r="X5" s="16" t="s">
        <v>9127</v>
      </c>
    </row>
    <row r="6" spans="1:24">
      <c r="A6" s="811" t="s">
        <v>219</v>
      </c>
      <c r="B6" s="811" t="s">
        <v>75</v>
      </c>
      <c r="C6" s="329" t="s">
        <v>10885</v>
      </c>
      <c r="D6" s="45" t="s">
        <v>74</v>
      </c>
      <c r="E6" s="450">
        <v>45612.534722222219</v>
      </c>
      <c r="F6" s="45">
        <v>15.3</v>
      </c>
      <c r="G6" s="512"/>
      <c r="H6" s="45"/>
      <c r="I6" s="444"/>
      <c r="J6" s="643">
        <v>27</v>
      </c>
      <c r="K6" s="643">
        <v>134</v>
      </c>
      <c r="L6" s="642"/>
      <c r="M6" s="511"/>
      <c r="N6" s="45"/>
      <c r="O6" s="45"/>
      <c r="P6" s="293">
        <f t="shared" si="0"/>
        <v>161</v>
      </c>
      <c r="Q6" s="293" t="s">
        <v>30</v>
      </c>
      <c r="R6" s="293">
        <v>108565</v>
      </c>
      <c r="S6" s="14" t="s">
        <v>31</v>
      </c>
      <c r="T6" s="231" t="s">
        <v>169</v>
      </c>
      <c r="U6" s="16"/>
      <c r="V6" s="16">
        <v>1008982</v>
      </c>
      <c r="W6" s="16" t="s">
        <v>6429</v>
      </c>
      <c r="X6" s="16" t="s">
        <v>9127</v>
      </c>
    </row>
    <row r="7" spans="1:24">
      <c r="A7" s="11" t="s">
        <v>19</v>
      </c>
      <c r="B7" s="7"/>
      <c r="C7" s="7"/>
      <c r="D7" s="7"/>
      <c r="E7" s="11"/>
      <c r="F7" s="7"/>
      <c r="G7" s="7"/>
      <c r="H7" s="11">
        <f t="shared" ref="H7:P7" si="1">SUM(H3:H6)</f>
        <v>0</v>
      </c>
      <c r="I7" s="11">
        <f t="shared" si="1"/>
        <v>0</v>
      </c>
      <c r="J7" s="11">
        <f t="shared" si="1"/>
        <v>192</v>
      </c>
      <c r="K7" s="11">
        <f t="shared" si="1"/>
        <v>427</v>
      </c>
      <c r="L7" s="11">
        <f t="shared" si="1"/>
        <v>0</v>
      </c>
      <c r="M7" s="11">
        <f t="shared" si="1"/>
        <v>0</v>
      </c>
      <c r="N7" s="11">
        <f t="shared" si="1"/>
        <v>0</v>
      </c>
      <c r="O7" s="11">
        <f t="shared" si="1"/>
        <v>0</v>
      </c>
      <c r="P7" s="11">
        <f t="shared" si="1"/>
        <v>619</v>
      </c>
      <c r="Q7" s="12"/>
      <c r="R7" s="12"/>
      <c r="S7" s="12"/>
      <c r="T7" s="12"/>
      <c r="U7" s="12"/>
      <c r="V7" s="12"/>
      <c r="W7" s="12"/>
      <c r="X7" s="12"/>
    </row>
    <row r="8" spans="1:24">
      <c r="A8" s="28" t="s">
        <v>9749</v>
      </c>
      <c r="B8" s="28" t="s">
        <v>92</v>
      </c>
      <c r="C8" s="812" t="s">
        <v>10886</v>
      </c>
      <c r="D8" s="753" t="s">
        <v>159</v>
      </c>
      <c r="E8" s="754">
        <v>45613.041666666664</v>
      </c>
      <c r="F8" s="753">
        <v>10.3</v>
      </c>
      <c r="G8" s="813" t="s">
        <v>740</v>
      </c>
      <c r="H8" s="753"/>
      <c r="I8" s="753"/>
      <c r="J8" s="28"/>
      <c r="K8" s="28">
        <v>0</v>
      </c>
      <c r="L8" s="28"/>
      <c r="M8" s="753"/>
      <c r="N8" s="753"/>
      <c r="O8" s="753"/>
      <c r="P8" s="814">
        <f>SUM(H8:O8)</f>
        <v>0</v>
      </c>
      <c r="Q8" s="72" t="s">
        <v>32</v>
      </c>
      <c r="R8" s="814"/>
      <c r="S8" s="815" t="s">
        <v>33</v>
      </c>
      <c r="T8" s="726" t="s">
        <v>161</v>
      </c>
      <c r="U8" s="354" t="s">
        <v>90</v>
      </c>
      <c r="V8" s="354"/>
      <c r="W8" s="354" t="s">
        <v>10884</v>
      </c>
    </row>
    <row r="9" spans="1:24" ht="15.75">
      <c r="A9" s="3" t="s">
        <v>34</v>
      </c>
      <c r="B9" s="1562"/>
      <c r="C9" s="1562"/>
      <c r="D9" s="1562"/>
      <c r="E9" s="1"/>
      <c r="F9" s="1"/>
      <c r="G9" s="1"/>
      <c r="H9" s="1"/>
      <c r="I9" s="1"/>
      <c r="J9" s="1563"/>
      <c r="K9" s="1563"/>
      <c r="L9" s="1563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>
      <c r="A10" s="230" t="s">
        <v>469</v>
      </c>
      <c r="B10" s="1558" t="s">
        <v>7194</v>
      </c>
      <c r="C10" s="1558"/>
      <c r="D10" s="242"/>
      <c r="E10" s="41" t="s">
        <v>8995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4" t="s">
        <v>473</v>
      </c>
      <c r="B11" s="4" t="s">
        <v>6798</v>
      </c>
      <c r="C11" s="4" t="s">
        <v>7128</v>
      </c>
      <c r="D11" s="242"/>
      <c r="E11" s="4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5" customHeight="1">
      <c r="A12" s="5" t="s">
        <v>42</v>
      </c>
      <c r="B12" s="1772" t="s">
        <v>10887</v>
      </c>
      <c r="C12" s="177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5" t="s">
        <v>42</v>
      </c>
      <c r="B13" s="1772"/>
      <c r="C13" s="177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5" t="s">
        <v>43</v>
      </c>
      <c r="B14" s="1772" t="s">
        <v>10888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44</v>
      </c>
      <c r="B15" s="1809">
        <v>0.5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23.25" customHeight="1">
      <c r="A17" s="1559" t="s">
        <v>10889</v>
      </c>
      <c r="B17" s="1559"/>
      <c r="C17" s="1559"/>
      <c r="D17" s="1559"/>
      <c r="E17" s="1559"/>
      <c r="F17" s="1559"/>
      <c r="G17" s="7"/>
      <c r="H17" s="1559" t="s">
        <v>346</v>
      </c>
      <c r="I17" s="1559"/>
      <c r="J17" s="1559"/>
      <c r="K17" s="1559"/>
      <c r="L17" s="1559"/>
      <c r="M17" s="1559"/>
      <c r="N17" s="1559"/>
      <c r="O17" s="1559"/>
      <c r="P17" s="1559"/>
      <c r="Q17" s="1741" t="s">
        <v>2</v>
      </c>
      <c r="R17" s="1742"/>
      <c r="S17" s="1742"/>
      <c r="T17" s="1742"/>
      <c r="U17" s="1742"/>
      <c r="V17" s="1742"/>
      <c r="W17" s="1742"/>
      <c r="X17" s="1742"/>
    </row>
    <row r="18" spans="1:24">
      <c r="A18" s="18" t="s">
        <v>3</v>
      </c>
      <c r="B18" s="18" t="s">
        <v>4</v>
      </c>
      <c r="C18" s="8" t="s">
        <v>5</v>
      </c>
      <c r="D18" s="8" t="s">
        <v>6</v>
      </c>
      <c r="E18" s="8" t="s">
        <v>7</v>
      </c>
      <c r="F18" s="8" t="s">
        <v>8</v>
      </c>
      <c r="G18" s="33" t="s">
        <v>10</v>
      </c>
      <c r="H18" s="9" t="s">
        <v>11</v>
      </c>
      <c r="I18" s="9" t="s">
        <v>12</v>
      </c>
      <c r="J18" s="21" t="s">
        <v>13</v>
      </c>
      <c r="K18" s="21" t="s">
        <v>14</v>
      </c>
      <c r="L18" s="9" t="s">
        <v>15</v>
      </c>
      <c r="M18" s="9" t="s">
        <v>16</v>
      </c>
      <c r="N18" s="9" t="s">
        <v>17</v>
      </c>
      <c r="O18" s="10" t="s">
        <v>18</v>
      </c>
      <c r="P18" s="8" t="s">
        <v>19</v>
      </c>
      <c r="Q18" s="8" t="s">
        <v>20</v>
      </c>
      <c r="R18" s="8" t="s">
        <v>9</v>
      </c>
      <c r="S18" s="8" t="s">
        <v>21</v>
      </c>
      <c r="T18" s="8" t="s">
        <v>24</v>
      </c>
      <c r="U18" s="8" t="s">
        <v>25</v>
      </c>
      <c r="V18" s="8" t="s">
        <v>26</v>
      </c>
      <c r="W18" s="8" t="s">
        <v>27</v>
      </c>
      <c r="X18" s="8" t="s">
        <v>10877</v>
      </c>
    </row>
    <row r="19" spans="1:24">
      <c r="A19" s="580" t="s">
        <v>150</v>
      </c>
      <c r="B19" s="580" t="s">
        <v>57</v>
      </c>
      <c r="C19" s="27" t="s">
        <v>10890</v>
      </c>
      <c r="D19" s="15" t="s">
        <v>56</v>
      </c>
      <c r="E19" s="24">
        <v>45613.253472222219</v>
      </c>
      <c r="F19" s="15">
        <v>10.8</v>
      </c>
      <c r="G19" s="37"/>
      <c r="H19" s="15"/>
      <c r="I19" s="26"/>
      <c r="J19" s="277">
        <v>55</v>
      </c>
      <c r="K19" s="277">
        <v>176</v>
      </c>
      <c r="L19" s="25"/>
      <c r="M19" s="15"/>
      <c r="N19" s="15"/>
      <c r="O19" s="15"/>
      <c r="P19" s="14">
        <f t="shared" ref="P19:P24" si="2">SUM(H19:O19)</f>
        <v>231</v>
      </c>
      <c r="Q19" s="14" t="s">
        <v>30</v>
      </c>
      <c r="R19" s="14">
        <v>108550</v>
      </c>
      <c r="S19" s="14" t="s">
        <v>31</v>
      </c>
      <c r="T19" s="5" t="s">
        <v>169</v>
      </c>
      <c r="U19" s="16" t="s">
        <v>90</v>
      </c>
      <c r="V19" s="16">
        <v>1008987</v>
      </c>
      <c r="W19" s="16" t="s">
        <v>10891</v>
      </c>
      <c r="X19" s="16" t="s">
        <v>9796</v>
      </c>
    </row>
    <row r="20" spans="1:24">
      <c r="A20" s="580" t="s">
        <v>10892</v>
      </c>
      <c r="B20" s="816" t="s">
        <v>78</v>
      </c>
      <c r="C20" s="27" t="s">
        <v>10893</v>
      </c>
      <c r="D20" s="15" t="s">
        <v>932</v>
      </c>
      <c r="E20" s="24">
        <v>45613.048611111109</v>
      </c>
      <c r="F20" s="15">
        <v>10.3</v>
      </c>
      <c r="G20" s="37" t="s">
        <v>4723</v>
      </c>
      <c r="H20" s="15"/>
      <c r="I20" s="26"/>
      <c r="J20" s="581"/>
      <c r="K20" s="622">
        <v>161</v>
      </c>
      <c r="L20" s="25"/>
      <c r="M20" s="15"/>
      <c r="N20" s="15"/>
      <c r="O20" s="15"/>
      <c r="P20" s="14">
        <f t="shared" si="2"/>
        <v>161</v>
      </c>
      <c r="Q20" s="17" t="s">
        <v>32</v>
      </c>
      <c r="R20" s="14">
        <v>108566</v>
      </c>
      <c r="S20" s="23" t="s">
        <v>33</v>
      </c>
      <c r="T20" s="269" t="s">
        <v>161</v>
      </c>
      <c r="U20" s="16" t="s">
        <v>90</v>
      </c>
      <c r="V20" s="16">
        <v>1008988</v>
      </c>
      <c r="W20" s="16" t="s">
        <v>10894</v>
      </c>
      <c r="X20" s="16" t="s">
        <v>9127</v>
      </c>
    </row>
    <row r="21" spans="1:24">
      <c r="A21" s="580" t="s">
        <v>86</v>
      </c>
      <c r="B21" s="580" t="s">
        <v>92</v>
      </c>
      <c r="C21" s="27" t="s">
        <v>10895</v>
      </c>
      <c r="D21" s="15" t="s">
        <v>94</v>
      </c>
      <c r="E21" s="24">
        <v>45613.597222222219</v>
      </c>
      <c r="F21" s="15">
        <v>10.3</v>
      </c>
      <c r="G21" s="37" t="s">
        <v>740</v>
      </c>
      <c r="H21" s="15"/>
      <c r="I21" s="26"/>
      <c r="J21" s="581"/>
      <c r="K21" s="277">
        <v>161</v>
      </c>
      <c r="L21" s="25"/>
      <c r="M21" s="15"/>
      <c r="N21" s="15"/>
      <c r="O21" s="15"/>
      <c r="P21" s="14">
        <f t="shared" si="2"/>
        <v>161</v>
      </c>
      <c r="Q21" s="17" t="s">
        <v>32</v>
      </c>
      <c r="R21" s="14">
        <v>108567</v>
      </c>
      <c r="S21" s="23" t="s">
        <v>33</v>
      </c>
      <c r="T21" s="269" t="s">
        <v>161</v>
      </c>
      <c r="U21" s="16" t="s">
        <v>90</v>
      </c>
      <c r="V21" s="16">
        <v>1008989</v>
      </c>
      <c r="W21" s="16" t="s">
        <v>10894</v>
      </c>
      <c r="X21" s="16" t="s">
        <v>9127</v>
      </c>
    </row>
    <row r="22" spans="1:24">
      <c r="A22" s="580" t="s">
        <v>228</v>
      </c>
      <c r="B22" s="580" t="s">
        <v>92</v>
      </c>
      <c r="C22" s="27" t="s">
        <v>10896</v>
      </c>
      <c r="D22" s="15" t="s">
        <v>159</v>
      </c>
      <c r="E22" s="24">
        <v>45613.041666666664</v>
      </c>
      <c r="F22" s="15">
        <v>10.3</v>
      </c>
      <c r="G22" s="37"/>
      <c r="H22" s="15"/>
      <c r="I22" s="26"/>
      <c r="J22" s="581"/>
      <c r="K22" s="277">
        <v>161</v>
      </c>
      <c r="L22" s="25"/>
      <c r="M22" s="15"/>
      <c r="N22" s="15"/>
      <c r="O22" s="15"/>
      <c r="P22" s="14">
        <f t="shared" si="2"/>
        <v>161</v>
      </c>
      <c r="Q22" s="17" t="s">
        <v>32</v>
      </c>
      <c r="R22" s="14">
        <v>108568</v>
      </c>
      <c r="S22" s="23" t="s">
        <v>33</v>
      </c>
      <c r="T22" s="269" t="s">
        <v>161</v>
      </c>
      <c r="U22" s="16" t="s">
        <v>90</v>
      </c>
      <c r="V22" s="16">
        <v>1008990</v>
      </c>
      <c r="W22" s="16" t="s">
        <v>10894</v>
      </c>
      <c r="X22" s="16" t="s">
        <v>9127</v>
      </c>
    </row>
    <row r="23" spans="1:24">
      <c r="A23" s="580" t="s">
        <v>228</v>
      </c>
      <c r="B23" s="580" t="s">
        <v>92</v>
      </c>
      <c r="C23" s="27" t="s">
        <v>10897</v>
      </c>
      <c r="D23" s="15" t="s">
        <v>159</v>
      </c>
      <c r="E23" s="24">
        <v>45613.041666666664</v>
      </c>
      <c r="F23" s="15">
        <v>10.3</v>
      </c>
      <c r="G23" s="37"/>
      <c r="H23" s="15"/>
      <c r="I23" s="26"/>
      <c r="J23" s="581"/>
      <c r="K23" s="277">
        <v>161</v>
      </c>
      <c r="L23" s="25"/>
      <c r="M23" s="15"/>
      <c r="N23" s="15"/>
      <c r="O23" s="15"/>
      <c r="P23" s="14">
        <f t="shared" si="2"/>
        <v>161</v>
      </c>
      <c r="Q23" s="17" t="s">
        <v>32</v>
      </c>
      <c r="R23" s="14">
        <v>108569</v>
      </c>
      <c r="S23" s="23" t="s">
        <v>33</v>
      </c>
      <c r="T23" s="269" t="s">
        <v>161</v>
      </c>
      <c r="U23" s="16" t="s">
        <v>90</v>
      </c>
      <c r="V23" s="16">
        <v>1008991</v>
      </c>
      <c r="W23" s="16" t="s">
        <v>10894</v>
      </c>
      <c r="X23" s="16" t="s">
        <v>9127</v>
      </c>
    </row>
    <row r="24" spans="1:24">
      <c r="A24" s="580" t="s">
        <v>145</v>
      </c>
      <c r="B24" s="580" t="s">
        <v>57</v>
      </c>
      <c r="C24" s="27" t="s">
        <v>10898</v>
      </c>
      <c r="D24" s="15" t="s">
        <v>56</v>
      </c>
      <c r="E24" s="24">
        <v>45613.253472222219</v>
      </c>
      <c r="F24" s="15">
        <v>10.8</v>
      </c>
      <c r="G24" s="37"/>
      <c r="H24" s="15"/>
      <c r="I24" s="26"/>
      <c r="J24" s="277">
        <v>54</v>
      </c>
      <c r="K24" s="581"/>
      <c r="L24" s="25"/>
      <c r="M24" s="15"/>
      <c r="N24" s="15"/>
      <c r="O24" s="15"/>
      <c r="P24" s="14">
        <f t="shared" si="2"/>
        <v>54</v>
      </c>
      <c r="Q24" s="14" t="s">
        <v>30</v>
      </c>
      <c r="R24" s="14">
        <v>108555</v>
      </c>
      <c r="S24" s="14" t="s">
        <v>31</v>
      </c>
      <c r="T24" s="5" t="s">
        <v>169</v>
      </c>
      <c r="U24" s="16" t="s">
        <v>90</v>
      </c>
      <c r="V24" s="16">
        <v>1008992</v>
      </c>
      <c r="W24" s="16" t="s">
        <v>10891</v>
      </c>
      <c r="X24" s="16" t="s">
        <v>9796</v>
      </c>
    </row>
    <row r="25" spans="1:24">
      <c r="A25" s="11" t="s">
        <v>19</v>
      </c>
      <c r="B25" s="7"/>
      <c r="C25" s="7"/>
      <c r="D25" s="7"/>
      <c r="E25" s="11"/>
      <c r="F25" s="7"/>
      <c r="G25" s="7"/>
      <c r="H25" s="11">
        <f t="shared" ref="H25:P25" si="3">SUM(H19:H24)</f>
        <v>0</v>
      </c>
      <c r="I25" s="11">
        <f t="shared" si="3"/>
        <v>0</v>
      </c>
      <c r="J25" s="11">
        <f t="shared" si="3"/>
        <v>109</v>
      </c>
      <c r="K25" s="11">
        <f t="shared" si="3"/>
        <v>820</v>
      </c>
      <c r="L25" s="11">
        <f t="shared" si="3"/>
        <v>0</v>
      </c>
      <c r="M25" s="11">
        <f t="shared" si="3"/>
        <v>0</v>
      </c>
      <c r="N25" s="11">
        <f t="shared" si="3"/>
        <v>0</v>
      </c>
      <c r="O25" s="11">
        <f t="shared" si="3"/>
        <v>0</v>
      </c>
      <c r="P25" s="11">
        <f t="shared" si="3"/>
        <v>929</v>
      </c>
      <c r="Q25" s="12"/>
      <c r="R25" s="12"/>
      <c r="S25" s="12"/>
      <c r="T25" s="12"/>
      <c r="U25" s="12"/>
      <c r="V25" s="12"/>
      <c r="W25" s="12"/>
      <c r="X25" s="12"/>
    </row>
    <row r="26" spans="1:24">
      <c r="A26" s="1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4" ht="15.75">
      <c r="A27" s="3" t="s">
        <v>34</v>
      </c>
      <c r="B27" s="1562"/>
      <c r="C27" s="1562"/>
      <c r="D27" s="1562"/>
      <c r="E27" s="1"/>
      <c r="F27" s="1"/>
      <c r="G27" s="1"/>
      <c r="H27" s="1"/>
      <c r="I27" s="1"/>
      <c r="J27" s="1563"/>
      <c r="K27" s="1563"/>
      <c r="L27" s="156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4">
      <c r="A28" s="4" t="s">
        <v>161</v>
      </c>
      <c r="B28" s="1564" t="s">
        <v>7194</v>
      </c>
      <c r="C28" s="156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>
      <c r="A29" s="230" t="s">
        <v>169</v>
      </c>
      <c r="B29" s="1558" t="s">
        <v>7193</v>
      </c>
      <c r="C29" s="1558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>
      <c r="A30" s="5" t="s">
        <v>42</v>
      </c>
      <c r="B30" s="1772" t="s">
        <v>10899</v>
      </c>
      <c r="C30" s="1772"/>
      <c r="D30" s="242"/>
      <c r="E30" s="41" t="s">
        <v>8995</v>
      </c>
    </row>
    <row r="31" spans="1:24">
      <c r="A31" s="5" t="s">
        <v>43</v>
      </c>
      <c r="B31" s="1772" t="s">
        <v>10900</v>
      </c>
      <c r="C31" s="1772"/>
      <c r="D31" s="1"/>
      <c r="E31" s="1"/>
    </row>
    <row r="32" spans="1:24">
      <c r="A32" s="5" t="s">
        <v>44</v>
      </c>
      <c r="B32" s="1809">
        <v>0.66666666666666663</v>
      </c>
      <c r="C32" s="1772"/>
      <c r="D32" s="1"/>
      <c r="E32" s="1"/>
    </row>
    <row r="34" spans="1:24" ht="23.25" customHeight="1">
      <c r="A34" s="1559" t="s">
        <v>10901</v>
      </c>
      <c r="B34" s="1559"/>
      <c r="C34" s="1559"/>
      <c r="D34" s="1559"/>
      <c r="E34" s="1559"/>
      <c r="F34" s="1559"/>
      <c r="G34" s="7"/>
      <c r="H34" s="1559" t="s">
        <v>346</v>
      </c>
      <c r="I34" s="1559"/>
      <c r="J34" s="1559"/>
      <c r="K34" s="1559"/>
      <c r="L34" s="1559"/>
      <c r="M34" s="1559"/>
      <c r="N34" s="1559"/>
      <c r="O34" s="1559"/>
      <c r="P34" s="1559"/>
      <c r="Q34" s="1741" t="s">
        <v>2</v>
      </c>
      <c r="R34" s="1742"/>
      <c r="S34" s="1742"/>
      <c r="T34" s="1742"/>
      <c r="U34" s="1742"/>
      <c r="V34" s="1742"/>
      <c r="W34" s="1742"/>
      <c r="X34" s="1742"/>
    </row>
    <row r="35" spans="1:24">
      <c r="A35" s="18" t="s">
        <v>3</v>
      </c>
      <c r="B35" s="18" t="s">
        <v>4</v>
      </c>
      <c r="C35" s="8" t="s">
        <v>5</v>
      </c>
      <c r="D35" s="8" t="s">
        <v>6</v>
      </c>
      <c r="E35" s="8" t="s">
        <v>7</v>
      </c>
      <c r="F35" s="8" t="s">
        <v>8</v>
      </c>
      <c r="G35" s="33" t="s">
        <v>10</v>
      </c>
      <c r="H35" s="9" t="s">
        <v>11</v>
      </c>
      <c r="I35" s="9" t="s">
        <v>12</v>
      </c>
      <c r="J35" s="21" t="s">
        <v>13</v>
      </c>
      <c r="K35" s="21" t="s">
        <v>14</v>
      </c>
      <c r="L35" s="21" t="s">
        <v>15</v>
      </c>
      <c r="M35" s="9" t="s">
        <v>16</v>
      </c>
      <c r="N35" s="9" t="s">
        <v>17</v>
      </c>
      <c r="O35" s="10" t="s">
        <v>18</v>
      </c>
      <c r="P35" s="8" t="s">
        <v>19</v>
      </c>
      <c r="Q35" s="8" t="s">
        <v>20</v>
      </c>
      <c r="R35" s="8" t="s">
        <v>9</v>
      </c>
      <c r="S35" s="8" t="s">
        <v>21</v>
      </c>
      <c r="T35" s="8" t="s">
        <v>24</v>
      </c>
      <c r="U35" s="8" t="s">
        <v>25</v>
      </c>
      <c r="V35" s="8" t="s">
        <v>26</v>
      </c>
      <c r="W35" s="8" t="s">
        <v>27</v>
      </c>
      <c r="X35" s="8" t="s">
        <v>10877</v>
      </c>
    </row>
    <row r="36" spans="1:24">
      <c r="A36" s="580" t="s">
        <v>698</v>
      </c>
      <c r="B36" s="732" t="s">
        <v>78</v>
      </c>
      <c r="C36" s="27" t="s">
        <v>10902</v>
      </c>
      <c r="D36" s="321" t="s">
        <v>99</v>
      </c>
      <c r="E36" s="24">
        <v>45613.315972222219</v>
      </c>
      <c r="F36" s="15">
        <v>10.8</v>
      </c>
      <c r="G36" s="37" t="s">
        <v>740</v>
      </c>
      <c r="H36" s="15"/>
      <c r="I36" s="26"/>
      <c r="J36" s="581"/>
      <c r="K36" s="581">
        <v>80</v>
      </c>
      <c r="L36" s="277">
        <v>81</v>
      </c>
      <c r="M36" s="25"/>
      <c r="N36" s="15"/>
      <c r="O36" s="15"/>
      <c r="P36" s="14">
        <f>SUM(H36:O36)</f>
        <v>161</v>
      </c>
      <c r="Q36" s="17" t="s">
        <v>32</v>
      </c>
      <c r="R36" s="14">
        <v>108570</v>
      </c>
      <c r="S36" s="23" t="s">
        <v>33</v>
      </c>
      <c r="T36" s="817" t="s">
        <v>100</v>
      </c>
      <c r="U36" s="16" t="s">
        <v>90</v>
      </c>
      <c r="V36" s="16">
        <v>1008994</v>
      </c>
      <c r="W36" s="16" t="s">
        <v>10903</v>
      </c>
      <c r="X36" s="16" t="s">
        <v>9127</v>
      </c>
    </row>
    <row r="37" spans="1:24">
      <c r="A37" s="580" t="s">
        <v>9570</v>
      </c>
      <c r="B37" s="732" t="s">
        <v>78</v>
      </c>
      <c r="C37" s="818" t="s">
        <v>10904</v>
      </c>
      <c r="D37" s="250" t="s">
        <v>99</v>
      </c>
      <c r="E37" s="251">
        <v>45613.315972222219</v>
      </c>
      <c r="F37" s="15">
        <v>10.8</v>
      </c>
      <c r="G37" s="37" t="s">
        <v>740</v>
      </c>
      <c r="H37" s="15"/>
      <c r="I37" s="26"/>
      <c r="J37" s="581"/>
      <c r="K37" s="581">
        <v>80</v>
      </c>
      <c r="L37" s="277">
        <v>81</v>
      </c>
      <c r="M37" s="25"/>
      <c r="N37" s="15"/>
      <c r="O37" s="15"/>
      <c r="P37" s="14">
        <f>SUM(H37:O37)</f>
        <v>161</v>
      </c>
      <c r="Q37" s="17" t="s">
        <v>32</v>
      </c>
      <c r="R37" s="14">
        <v>108571</v>
      </c>
      <c r="S37" s="23" t="s">
        <v>33</v>
      </c>
      <c r="T37" s="819" t="s">
        <v>100</v>
      </c>
      <c r="U37" s="16" t="s">
        <v>90</v>
      </c>
      <c r="V37" s="16">
        <v>1008995</v>
      </c>
      <c r="W37" s="16" t="s">
        <v>10903</v>
      </c>
      <c r="X37" s="16" t="s">
        <v>9127</v>
      </c>
    </row>
    <row r="38" spans="1:24">
      <c r="A38" s="580" t="s">
        <v>8538</v>
      </c>
      <c r="B38" s="580" t="s">
        <v>57</v>
      </c>
      <c r="C38" s="27" t="s">
        <v>10905</v>
      </c>
      <c r="D38" s="45" t="s">
        <v>56</v>
      </c>
      <c r="E38" s="24">
        <v>45614.253472222219</v>
      </c>
      <c r="F38" s="15">
        <v>10.8</v>
      </c>
      <c r="G38" s="37"/>
      <c r="H38" s="15"/>
      <c r="I38" s="26"/>
      <c r="J38" s="581"/>
      <c r="K38" s="581">
        <v>102</v>
      </c>
      <c r="L38" s="581"/>
      <c r="M38" s="25"/>
      <c r="N38" s="15"/>
      <c r="O38" s="15"/>
      <c r="P38" s="14">
        <f>SUM(H38:O38)</f>
        <v>102</v>
      </c>
      <c r="Q38" s="14" t="s">
        <v>30</v>
      </c>
      <c r="R38" s="14">
        <v>108556</v>
      </c>
      <c r="S38" s="360" t="s">
        <v>31</v>
      </c>
      <c r="T38" s="764" t="s">
        <v>169</v>
      </c>
      <c r="U38" s="485" t="s">
        <v>90</v>
      </c>
      <c r="V38" s="16">
        <v>1008996</v>
      </c>
      <c r="W38" s="16" t="s">
        <v>10906</v>
      </c>
      <c r="X38" s="16" t="s">
        <v>10539</v>
      </c>
    </row>
    <row r="39" spans="1:24">
      <c r="A39" s="580" t="s">
        <v>141</v>
      </c>
      <c r="B39" s="277" t="s">
        <v>69</v>
      </c>
      <c r="C39" s="27" t="s">
        <v>10907</v>
      </c>
      <c r="D39" s="15" t="s">
        <v>68</v>
      </c>
      <c r="E39" s="24">
        <v>45612.795138888891</v>
      </c>
      <c r="F39" s="15">
        <v>12.25</v>
      </c>
      <c r="G39" s="37" t="s">
        <v>4723</v>
      </c>
      <c r="H39" s="810" t="s">
        <v>10879</v>
      </c>
      <c r="I39" s="26"/>
      <c r="J39" s="581"/>
      <c r="K39" s="277">
        <v>102</v>
      </c>
      <c r="L39" s="277">
        <v>53</v>
      </c>
      <c r="M39" s="27">
        <v>6</v>
      </c>
      <c r="N39" s="15"/>
      <c r="O39" s="15"/>
      <c r="P39" s="14">
        <f t="shared" ref="P39" si="4">SUM(H39:O39)</f>
        <v>161</v>
      </c>
      <c r="Q39" s="14" t="s">
        <v>30</v>
      </c>
      <c r="R39" s="14">
        <v>108557</v>
      </c>
      <c r="S39" s="360" t="s">
        <v>31</v>
      </c>
      <c r="T39" s="764" t="s">
        <v>169</v>
      </c>
      <c r="U39" s="485" t="s">
        <v>1693</v>
      </c>
      <c r="V39" s="16">
        <v>1008997</v>
      </c>
      <c r="W39" s="16" t="s">
        <v>10908</v>
      </c>
      <c r="X39" s="16" t="s">
        <v>9796</v>
      </c>
    </row>
    <row r="40" spans="1:24">
      <c r="A40" s="580" t="s">
        <v>219</v>
      </c>
      <c r="B40" s="580" t="s">
        <v>10909</v>
      </c>
      <c r="C40" s="27" t="s">
        <v>10910</v>
      </c>
      <c r="D40" s="15" t="s">
        <v>10911</v>
      </c>
      <c r="E40" s="24">
        <v>45613.586805555555</v>
      </c>
      <c r="F40" s="15">
        <v>15.8</v>
      </c>
      <c r="G40" s="37"/>
      <c r="H40" s="15"/>
      <c r="I40" s="26"/>
      <c r="J40" s="581">
        <v>80</v>
      </c>
      <c r="K40" s="581">
        <v>81</v>
      </c>
      <c r="L40" s="581"/>
      <c r="M40" s="25"/>
      <c r="N40" s="15"/>
      <c r="O40" s="15"/>
      <c r="P40" s="14">
        <f>SUM(H40:O40)</f>
        <v>161</v>
      </c>
      <c r="Q40" s="14" t="s">
        <v>30</v>
      </c>
      <c r="R40" s="14">
        <v>108573</v>
      </c>
      <c r="S40" s="360" t="s">
        <v>31</v>
      </c>
      <c r="T40" s="764" t="s">
        <v>169</v>
      </c>
      <c r="U40" s="485" t="s">
        <v>1693</v>
      </c>
      <c r="V40" s="16">
        <v>1008998</v>
      </c>
      <c r="W40" s="16" t="s">
        <v>10912</v>
      </c>
      <c r="X40" s="16" t="s">
        <v>9127</v>
      </c>
    </row>
    <row r="41" spans="1:24">
      <c r="A41" s="19" t="s">
        <v>19</v>
      </c>
      <c r="B41" s="20"/>
      <c r="C41" s="7"/>
      <c r="D41" s="7"/>
      <c r="E41" s="11"/>
      <c r="F41" s="7"/>
      <c r="G41" s="7"/>
      <c r="H41" s="11">
        <f t="shared" ref="H41:P41" si="5">SUM(H36:H40)</f>
        <v>0</v>
      </c>
      <c r="I41" s="11">
        <f t="shared" si="5"/>
        <v>0</v>
      </c>
      <c r="J41" s="19">
        <f t="shared" si="5"/>
        <v>80</v>
      </c>
      <c r="K41" s="19">
        <f t="shared" si="5"/>
        <v>445</v>
      </c>
      <c r="L41" s="19">
        <f t="shared" si="5"/>
        <v>215</v>
      </c>
      <c r="M41" s="11">
        <f t="shared" si="5"/>
        <v>6</v>
      </c>
      <c r="N41" s="11">
        <f t="shared" si="5"/>
        <v>0</v>
      </c>
      <c r="O41" s="11">
        <f t="shared" si="5"/>
        <v>0</v>
      </c>
      <c r="P41" s="11">
        <f t="shared" si="5"/>
        <v>746</v>
      </c>
      <c r="Q41" s="12"/>
      <c r="R41" s="12"/>
      <c r="S41" s="12"/>
      <c r="T41" s="12"/>
      <c r="U41" s="12"/>
      <c r="V41" s="12"/>
      <c r="W41" s="12"/>
      <c r="X41" s="12"/>
    </row>
    <row r="42" spans="1:24">
      <c r="A42" s="153"/>
      <c r="B42" s="153"/>
      <c r="C42" s="153"/>
      <c r="D42" s="153"/>
    </row>
    <row r="43" spans="1:24">
      <c r="A43" s="154" t="s">
        <v>10913</v>
      </c>
      <c r="B43" s="154"/>
      <c r="C43" s="154"/>
      <c r="D43" s="153"/>
    </row>
    <row r="44" spans="1:24">
      <c r="A44" s="153"/>
      <c r="B44" s="153"/>
      <c r="C44" s="153"/>
      <c r="D44" s="153"/>
    </row>
    <row r="45" spans="1:24" ht="15.75">
      <c r="A45" s="3" t="s">
        <v>34</v>
      </c>
      <c r="B45" s="1562"/>
      <c r="C45" s="1562"/>
      <c r="D45" s="1562"/>
    </row>
    <row r="46" spans="1:24">
      <c r="A46" s="230" t="s">
        <v>169</v>
      </c>
      <c r="B46" s="1558" t="s">
        <v>9853</v>
      </c>
      <c r="C46" s="1558"/>
      <c r="D46" s="1"/>
    </row>
    <row r="47" spans="1:24">
      <c r="A47" s="697" t="s">
        <v>100</v>
      </c>
      <c r="B47" s="1879" t="s">
        <v>7193</v>
      </c>
      <c r="C47" s="1879"/>
      <c r="D47" s="1"/>
    </row>
    <row r="48" spans="1:24">
      <c r="A48" s="5" t="s">
        <v>42</v>
      </c>
      <c r="B48" s="1772" t="s">
        <v>10914</v>
      </c>
      <c r="C48" s="1772"/>
      <c r="D48" s="242"/>
    </row>
    <row r="49" spans="1:4">
      <c r="A49" s="5" t="s">
        <v>43</v>
      </c>
      <c r="B49" s="1772" t="s">
        <v>10915</v>
      </c>
      <c r="C49" s="1772"/>
      <c r="D49" s="1"/>
    </row>
    <row r="50" spans="1:4">
      <c r="A50" s="5" t="s">
        <v>44</v>
      </c>
      <c r="B50" s="1809">
        <v>0.29166666666666669</v>
      </c>
      <c r="C50" s="1772"/>
      <c r="D50" s="1"/>
    </row>
  </sheetData>
  <mergeCells count="29">
    <mergeCell ref="B50:C50"/>
    <mergeCell ref="B45:D45"/>
    <mergeCell ref="B46:C46"/>
    <mergeCell ref="B47:C47"/>
    <mergeCell ref="B48:C48"/>
    <mergeCell ref="B49:C49"/>
    <mergeCell ref="B10:C10"/>
    <mergeCell ref="A1:F1"/>
    <mergeCell ref="H1:P1"/>
    <mergeCell ref="Q1:X1"/>
    <mergeCell ref="B9:D9"/>
    <mergeCell ref="J9:L9"/>
    <mergeCell ref="B30:C30"/>
    <mergeCell ref="H17:P17"/>
    <mergeCell ref="B12:C12"/>
    <mergeCell ref="B13:C13"/>
    <mergeCell ref="B14:C14"/>
    <mergeCell ref="B15:C15"/>
    <mergeCell ref="A17:F17"/>
    <mergeCell ref="Q17:X17"/>
    <mergeCell ref="B27:D27"/>
    <mergeCell ref="J27:L27"/>
    <mergeCell ref="B28:C28"/>
    <mergeCell ref="B29:C29"/>
    <mergeCell ref="A34:F34"/>
    <mergeCell ref="H34:P34"/>
    <mergeCell ref="Q34:X34"/>
    <mergeCell ref="B31:C31"/>
    <mergeCell ref="B32:C3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E3BA0-6861-4CD8-9D56-D112790448F2}">
  <sheetPr>
    <tabColor rgb="FF7030A0"/>
  </sheetPr>
  <dimension ref="A1:AE247"/>
  <sheetViews>
    <sheetView topLeftCell="A202" workbookViewId="0">
      <selection activeCell="L184" sqref="L18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11.57031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49" t="s">
        <v>1536</v>
      </c>
      <c r="B1" s="1549"/>
      <c r="C1" s="1549"/>
      <c r="D1" s="1549"/>
      <c r="E1" s="1549"/>
      <c r="F1" s="1549"/>
      <c r="G1" s="1208"/>
      <c r="H1" s="1209"/>
      <c r="I1" s="1549" t="s">
        <v>999</v>
      </c>
      <c r="J1" s="1549"/>
      <c r="K1" s="1549"/>
      <c r="L1" s="1549"/>
      <c r="M1" s="1549"/>
      <c r="N1" s="1549"/>
      <c r="O1" s="1549"/>
      <c r="P1" s="1549"/>
      <c r="Q1" s="1549"/>
      <c r="R1" s="1550" t="s">
        <v>181</v>
      </c>
      <c r="S1" s="1551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>
      <c r="A3" s="1172" t="s">
        <v>111</v>
      </c>
      <c r="B3" s="1172" t="s">
        <v>65</v>
      </c>
      <c r="C3" s="1186" t="s">
        <v>1537</v>
      </c>
      <c r="D3" s="1172" t="s">
        <v>64</v>
      </c>
      <c r="E3" s="1173">
        <v>46228.472222222219</v>
      </c>
      <c r="F3" s="1172">
        <v>17</v>
      </c>
      <c r="G3" s="1172">
        <v>121244</v>
      </c>
      <c r="H3" s="1174"/>
      <c r="I3" s="1172"/>
      <c r="J3" s="1172"/>
      <c r="K3" s="1172"/>
      <c r="L3" s="1172"/>
      <c r="M3" s="1186">
        <v>161</v>
      </c>
      <c r="N3" s="1172"/>
      <c r="O3" s="1172"/>
      <c r="P3" s="1172"/>
      <c r="Q3" s="1175">
        <f t="shared" ref="Q3:Q8" si="0">SUM(I3:P3)</f>
        <v>161</v>
      </c>
      <c r="R3" s="1175" t="s">
        <v>30</v>
      </c>
      <c r="S3" s="1177" t="s">
        <v>33</v>
      </c>
      <c r="T3" s="1175"/>
      <c r="U3" s="1190" t="s">
        <v>169</v>
      </c>
      <c r="V3" s="1181" t="s">
        <v>860</v>
      </c>
      <c r="W3" s="1181">
        <v>1021781</v>
      </c>
      <c r="X3" s="1181" t="s">
        <v>1538</v>
      </c>
      <c r="Y3" s="1181"/>
    </row>
    <row r="4" spans="1:25">
      <c r="A4" s="1172" t="s">
        <v>1078</v>
      </c>
      <c r="B4" s="1172" t="s">
        <v>72</v>
      </c>
      <c r="C4" s="1186" t="s">
        <v>1539</v>
      </c>
      <c r="D4" s="1172" t="s">
        <v>71</v>
      </c>
      <c r="E4" s="1173">
        <v>46227.715277777781</v>
      </c>
      <c r="F4" s="1172">
        <v>16.2</v>
      </c>
      <c r="G4" s="1172">
        <v>121171</v>
      </c>
      <c r="H4" s="1174"/>
      <c r="I4" s="1172"/>
      <c r="J4" s="1172"/>
      <c r="K4" s="1172"/>
      <c r="L4" s="1172"/>
      <c r="M4" s="1186">
        <v>65</v>
      </c>
      <c r="N4" s="1186">
        <v>70</v>
      </c>
      <c r="O4" s="1186">
        <v>26</v>
      </c>
      <c r="P4" s="1172"/>
      <c r="Q4" s="1175">
        <f t="shared" si="0"/>
        <v>161</v>
      </c>
      <c r="R4" s="1175" t="s">
        <v>30</v>
      </c>
      <c r="S4" s="1175" t="s">
        <v>31</v>
      </c>
      <c r="T4" s="1175"/>
      <c r="U4" s="1190" t="s">
        <v>169</v>
      </c>
      <c r="V4" s="1181"/>
      <c r="W4" s="1181">
        <v>1021782</v>
      </c>
      <c r="X4" s="1181" t="s">
        <v>1540</v>
      </c>
      <c r="Y4" s="1181"/>
    </row>
    <row r="5" spans="1:25" ht="25.5">
      <c r="A5" s="1172" t="s">
        <v>86</v>
      </c>
      <c r="B5" s="1172" t="s">
        <v>78</v>
      </c>
      <c r="C5" s="1186" t="s">
        <v>1541</v>
      </c>
      <c r="D5" s="1172" t="s">
        <v>99</v>
      </c>
      <c r="E5" s="1173">
        <v>46228.277777777781</v>
      </c>
      <c r="F5" s="1172">
        <v>13.3</v>
      </c>
      <c r="G5" s="1172">
        <v>121229</v>
      </c>
      <c r="H5" s="1174" t="s">
        <v>1542</v>
      </c>
      <c r="I5" s="1172"/>
      <c r="J5" s="1172"/>
      <c r="K5" s="1172"/>
      <c r="L5" s="1172"/>
      <c r="M5" s="1172"/>
      <c r="N5" s="1186">
        <v>108</v>
      </c>
      <c r="O5" s="1186">
        <v>53</v>
      </c>
      <c r="P5" s="1172"/>
      <c r="Q5" s="1175">
        <f t="shared" si="0"/>
        <v>161</v>
      </c>
      <c r="R5" s="1176" t="s">
        <v>32</v>
      </c>
      <c r="S5" s="1177" t="s">
        <v>33</v>
      </c>
      <c r="T5" s="1175"/>
      <c r="U5" s="1189" t="s">
        <v>100</v>
      </c>
      <c r="V5" s="1181" t="s">
        <v>860</v>
      </c>
      <c r="W5" s="1181">
        <v>1021783</v>
      </c>
      <c r="X5" s="1181" t="s">
        <v>1543</v>
      </c>
      <c r="Y5" s="1181"/>
    </row>
    <row r="6" spans="1:25" ht="25.5">
      <c r="A6" s="1172" t="s">
        <v>97</v>
      </c>
      <c r="B6" s="1172" t="s">
        <v>78</v>
      </c>
      <c r="C6" s="1186" t="s">
        <v>1544</v>
      </c>
      <c r="D6" s="1172" t="s">
        <v>99</v>
      </c>
      <c r="E6" s="1173">
        <v>46228.277777777781</v>
      </c>
      <c r="F6" s="1172">
        <v>13.3</v>
      </c>
      <c r="G6" s="1172">
        <v>121230</v>
      </c>
      <c r="H6" s="1174" t="s">
        <v>1542</v>
      </c>
      <c r="I6" s="1172"/>
      <c r="J6" s="1172"/>
      <c r="K6" s="1172"/>
      <c r="L6" s="1172"/>
      <c r="M6" s="1172"/>
      <c r="N6" s="1186">
        <v>41</v>
      </c>
      <c r="O6" s="1186">
        <v>90</v>
      </c>
      <c r="P6" s="1186">
        <v>30</v>
      </c>
      <c r="Q6" s="1175">
        <f t="shared" si="0"/>
        <v>161</v>
      </c>
      <c r="R6" s="1176" t="s">
        <v>32</v>
      </c>
      <c r="S6" s="1177" t="s">
        <v>33</v>
      </c>
      <c r="T6" s="1294" t="b">
        <v>1</v>
      </c>
      <c r="U6" s="1189" t="s">
        <v>100</v>
      </c>
      <c r="V6" s="1181" t="s">
        <v>860</v>
      </c>
      <c r="W6" s="1181">
        <v>1021784</v>
      </c>
      <c r="X6" s="1181" t="s">
        <v>1543</v>
      </c>
      <c r="Y6" s="1181"/>
    </row>
    <row r="7" spans="1:25" ht="25.5">
      <c r="A7" s="1172" t="s">
        <v>105</v>
      </c>
      <c r="B7" s="1172" t="s">
        <v>78</v>
      </c>
      <c r="C7" s="1186" t="s">
        <v>1545</v>
      </c>
      <c r="D7" s="1172" t="s">
        <v>99</v>
      </c>
      <c r="E7" s="1173">
        <v>46228.277777777781</v>
      </c>
      <c r="F7" s="1172">
        <v>13.3</v>
      </c>
      <c r="G7" s="1172">
        <v>121168</v>
      </c>
      <c r="H7" s="1174" t="s">
        <v>1542</v>
      </c>
      <c r="I7" s="1172"/>
      <c r="J7" s="1172"/>
      <c r="K7" s="1172"/>
      <c r="L7" s="1172"/>
      <c r="M7" s="1172"/>
      <c r="N7" s="1186">
        <v>41</v>
      </c>
      <c r="O7" s="1186">
        <v>60</v>
      </c>
      <c r="P7" s="1186">
        <v>60</v>
      </c>
      <c r="Q7" s="1175">
        <f t="shared" si="0"/>
        <v>161</v>
      </c>
      <c r="R7" s="1176" t="s">
        <v>32</v>
      </c>
      <c r="S7" s="1177" t="s">
        <v>33</v>
      </c>
      <c r="T7" s="1294" t="b">
        <v>1</v>
      </c>
      <c r="U7" s="1189" t="s">
        <v>100</v>
      </c>
      <c r="V7" s="1181" t="s">
        <v>860</v>
      </c>
      <c r="W7" s="1181">
        <v>1021785</v>
      </c>
      <c r="X7" s="1181" t="s">
        <v>1543</v>
      </c>
      <c r="Y7" s="1181"/>
    </row>
    <row r="8" spans="1:25" ht="25.5">
      <c r="A8" s="1172" t="s">
        <v>107</v>
      </c>
      <c r="B8" s="1172" t="s">
        <v>78</v>
      </c>
      <c r="C8" s="1186" t="s">
        <v>1546</v>
      </c>
      <c r="D8" s="1172" t="s">
        <v>99</v>
      </c>
      <c r="E8" s="1173">
        <v>46228.277777777781</v>
      </c>
      <c r="F8" s="1172">
        <v>13.3</v>
      </c>
      <c r="G8" s="1172">
        <v>121169</v>
      </c>
      <c r="H8" s="1174" t="s">
        <v>1547</v>
      </c>
      <c r="I8" s="1172"/>
      <c r="J8" s="1172"/>
      <c r="K8" s="1172"/>
      <c r="L8" s="1172"/>
      <c r="M8" s="1178"/>
      <c r="N8" s="1186">
        <v>71</v>
      </c>
      <c r="O8" s="1186">
        <v>60</v>
      </c>
      <c r="P8" s="1186">
        <v>30</v>
      </c>
      <c r="Q8" s="1175">
        <f t="shared" si="0"/>
        <v>161</v>
      </c>
      <c r="R8" s="1176" t="s">
        <v>32</v>
      </c>
      <c r="S8" s="1177" t="s">
        <v>33</v>
      </c>
      <c r="T8" s="1175"/>
      <c r="U8" s="1189" t="s">
        <v>100</v>
      </c>
      <c r="V8" s="1181" t="s">
        <v>860</v>
      </c>
      <c r="W8" s="1181">
        <v>1021786</v>
      </c>
      <c r="X8" s="1181" t="s">
        <v>1543</v>
      </c>
      <c r="Y8" s="1181"/>
    </row>
    <row r="9" spans="1:25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 ca="1">SUM(I5:I62)</f>
        <v>0</v>
      </c>
      <c r="J9" s="1214">
        <f>SUM(J3:J8)</f>
        <v>0</v>
      </c>
      <c r="K9" s="1214">
        <f>SUM(K3:K8)</f>
        <v>0</v>
      </c>
      <c r="L9" s="1214">
        <f>SUM(L3:L8)</f>
        <v>0</v>
      </c>
      <c r="M9" s="1214">
        <f>SUM(M3:M8)</f>
        <v>226</v>
      </c>
      <c r="N9" s="1214">
        <f>SUM(N4:N8)</f>
        <v>331</v>
      </c>
      <c r="O9" s="1214">
        <f>SUM(O4:O8)</f>
        <v>289</v>
      </c>
      <c r="P9" s="1214">
        <f>SUM(P5:P8)</f>
        <v>120</v>
      </c>
      <c r="Q9" s="1214">
        <f>SUM(Q3:Q8)</f>
        <v>966</v>
      </c>
      <c r="R9" s="1215"/>
      <c r="S9" s="1215"/>
      <c r="T9" s="1215"/>
      <c r="U9" s="1215"/>
      <c r="V9" s="1215"/>
      <c r="W9" s="1215"/>
      <c r="X9" s="1215"/>
      <c r="Y9" s="1215"/>
    </row>
    <row r="10" spans="1:25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</row>
    <row r="11" spans="1:25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>
      <c r="A13" s="1194" t="s">
        <v>100</v>
      </c>
      <c r="B13" s="1548" t="s">
        <v>41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>
      <c r="A14" s="1195" t="s">
        <v>169</v>
      </c>
      <c r="B14" s="1554" t="s">
        <v>39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 ht="15" customHeight="1">
      <c r="A15" s="1225" t="s">
        <v>42</v>
      </c>
      <c r="B15" s="1555" t="s">
        <v>1548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5">
      <c r="A17" s="1225" t="s">
        <v>43</v>
      </c>
      <c r="B17" s="1568" t="s">
        <v>1549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5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  <row r="19" spans="1:25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P19" s="1216"/>
      <c r="Q19" s="1216"/>
      <c r="R19" s="1216"/>
      <c r="S19" s="1216"/>
      <c r="T19" s="1216"/>
      <c r="U19" s="1216"/>
      <c r="V19" s="1216"/>
      <c r="W19" s="1216"/>
      <c r="X19" s="1216"/>
    </row>
    <row r="20" spans="1:25" ht="23.25" customHeight="1">
      <c r="A20" s="1630" t="s">
        <v>1550</v>
      </c>
      <c r="B20" s="1630"/>
      <c r="C20" s="1630"/>
      <c r="D20" s="1630"/>
      <c r="E20" s="1630"/>
      <c r="F20" s="1630"/>
      <c r="G20" s="1290"/>
      <c r="H20" s="1291"/>
      <c r="I20" s="1630" t="s">
        <v>1126</v>
      </c>
      <c r="J20" s="1630"/>
      <c r="K20" s="1630"/>
      <c r="L20" s="1630"/>
      <c r="M20" s="1630"/>
      <c r="N20" s="1630"/>
      <c r="O20" s="1630"/>
      <c r="P20" s="1630"/>
      <c r="Q20" s="1630"/>
      <c r="R20" s="1631" t="s">
        <v>1551</v>
      </c>
      <c r="S20" s="1632"/>
      <c r="T20" s="1631"/>
      <c r="U20" s="1631"/>
      <c r="V20" s="1631"/>
      <c r="W20" s="1631"/>
      <c r="X20" s="1631"/>
      <c r="Y20" s="1631"/>
    </row>
    <row r="21" spans="1:25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210" t="s">
        <v>24</v>
      </c>
      <c r="V21" s="1210" t="s">
        <v>25</v>
      </c>
      <c r="W21" s="1210" t="s">
        <v>26</v>
      </c>
      <c r="X21" s="1210" t="s">
        <v>27</v>
      </c>
      <c r="Y21" s="1210" t="s">
        <v>28</v>
      </c>
    </row>
    <row r="22" spans="1:25">
      <c r="A22" s="1172" t="s">
        <v>119</v>
      </c>
      <c r="B22" s="1172" t="s">
        <v>92</v>
      </c>
      <c r="C22" s="1186" t="s">
        <v>1552</v>
      </c>
      <c r="D22" s="1172" t="s">
        <v>491</v>
      </c>
      <c r="E22" s="1173">
        <v>46230.28125</v>
      </c>
      <c r="F22" s="1172">
        <v>12.6</v>
      </c>
      <c r="G22" s="1172">
        <v>121232</v>
      </c>
      <c r="H22" s="1174" t="s">
        <v>1038</v>
      </c>
      <c r="I22" s="1172"/>
      <c r="J22" s="1172"/>
      <c r="K22" s="1172"/>
      <c r="L22" s="1172"/>
      <c r="M22" s="1186">
        <v>30</v>
      </c>
      <c r="N22" s="1186">
        <v>30</v>
      </c>
      <c r="O22" s="1186">
        <v>30</v>
      </c>
      <c r="P22" s="1186">
        <v>71</v>
      </c>
      <c r="Q22" s="1175">
        <f t="shared" ref="Q22:Q27" si="1">SUM(I22:P22)</f>
        <v>161</v>
      </c>
      <c r="R22" s="1176" t="s">
        <v>32</v>
      </c>
      <c r="S22" s="1177" t="s">
        <v>33</v>
      </c>
      <c r="T22" s="1175"/>
      <c r="U22" s="1207" t="s">
        <v>523</v>
      </c>
      <c r="V22" s="1181"/>
      <c r="W22" s="1181">
        <v>1021787</v>
      </c>
      <c r="X22" s="1181" t="s">
        <v>1553</v>
      </c>
      <c r="Y22" s="1181"/>
    </row>
    <row r="23" spans="1:25" ht="25.5">
      <c r="A23" s="1172" t="s">
        <v>97</v>
      </c>
      <c r="B23" s="1172" t="s">
        <v>92</v>
      </c>
      <c r="C23" s="1186" t="s">
        <v>1554</v>
      </c>
      <c r="D23" s="1172" t="s">
        <v>491</v>
      </c>
      <c r="E23" s="1173">
        <v>46230.28125</v>
      </c>
      <c r="F23" s="1172">
        <v>12.6</v>
      </c>
      <c r="G23" s="1172">
        <v>121231</v>
      </c>
      <c r="H23" s="1174" t="s">
        <v>1555</v>
      </c>
      <c r="I23" s="1172"/>
      <c r="J23" s="1172"/>
      <c r="K23" s="1172"/>
      <c r="L23" s="1172"/>
      <c r="M23" s="1178"/>
      <c r="N23" s="1186">
        <v>41</v>
      </c>
      <c r="O23" s="1186">
        <v>60</v>
      </c>
      <c r="P23" s="1186">
        <v>60</v>
      </c>
      <c r="Q23" s="1175">
        <f t="shared" si="1"/>
        <v>161</v>
      </c>
      <c r="R23" s="1176" t="s">
        <v>32</v>
      </c>
      <c r="S23" s="1177" t="s">
        <v>33</v>
      </c>
      <c r="T23" s="1294" t="b">
        <v>1</v>
      </c>
      <c r="U23" s="1207" t="s">
        <v>523</v>
      </c>
      <c r="V23" s="1181"/>
      <c r="W23" s="1181">
        <v>1021788</v>
      </c>
      <c r="X23" s="1181" t="s">
        <v>1553</v>
      </c>
      <c r="Y23" s="1181"/>
    </row>
    <row r="24" spans="1:25" ht="25.5">
      <c r="A24" s="1172" t="s">
        <v>121</v>
      </c>
      <c r="B24" s="1172" t="s">
        <v>92</v>
      </c>
      <c r="C24" s="1186" t="s">
        <v>1556</v>
      </c>
      <c r="D24" s="1172" t="s">
        <v>491</v>
      </c>
      <c r="E24" s="1173">
        <v>46230.28125</v>
      </c>
      <c r="F24" s="1172">
        <v>12.6</v>
      </c>
      <c r="G24" s="1172">
        <v>121177</v>
      </c>
      <c r="H24" s="1174" t="s">
        <v>1557</v>
      </c>
      <c r="I24" s="1172"/>
      <c r="J24" s="1172"/>
      <c r="K24" s="1172"/>
      <c r="L24" s="1172"/>
      <c r="M24" s="1172"/>
      <c r="N24" s="1186">
        <v>30</v>
      </c>
      <c r="O24" s="1186">
        <v>60</v>
      </c>
      <c r="P24" s="1186">
        <v>71</v>
      </c>
      <c r="Q24" s="1175">
        <f t="shared" si="1"/>
        <v>161</v>
      </c>
      <c r="R24" s="1176" t="s">
        <v>32</v>
      </c>
      <c r="S24" s="1177" t="s">
        <v>33</v>
      </c>
      <c r="T24" s="1175"/>
      <c r="U24" s="1207" t="s">
        <v>523</v>
      </c>
      <c r="V24" s="1181"/>
      <c r="W24" s="1181">
        <v>1021789</v>
      </c>
      <c r="X24" s="1181" t="s">
        <v>1553</v>
      </c>
      <c r="Y24" s="1181"/>
    </row>
    <row r="25" spans="1:25" ht="25.5">
      <c r="A25" s="1172" t="s">
        <v>120</v>
      </c>
      <c r="B25" s="1172" t="s">
        <v>92</v>
      </c>
      <c r="C25" s="1186" t="s">
        <v>1558</v>
      </c>
      <c r="D25" s="1172" t="s">
        <v>620</v>
      </c>
      <c r="E25" s="1173">
        <v>46230.958333333336</v>
      </c>
      <c r="F25" s="1172">
        <v>11.9</v>
      </c>
      <c r="G25" s="1172">
        <v>121182</v>
      </c>
      <c r="H25" s="1174" t="s">
        <v>1557</v>
      </c>
      <c r="I25" s="1172"/>
      <c r="J25" s="1172"/>
      <c r="K25" s="1172"/>
      <c r="L25" s="1172"/>
      <c r="M25" s="1186">
        <v>1</v>
      </c>
      <c r="N25" s="1186">
        <v>22</v>
      </c>
      <c r="O25" s="1186">
        <v>60</v>
      </c>
      <c r="P25" s="1186">
        <v>78</v>
      </c>
      <c r="Q25" s="1175">
        <f t="shared" si="1"/>
        <v>161</v>
      </c>
      <c r="R25" s="1176" t="s">
        <v>32</v>
      </c>
      <c r="S25" s="1177" t="s">
        <v>33</v>
      </c>
      <c r="T25" s="1294" t="b">
        <v>1</v>
      </c>
      <c r="U25" s="1207" t="s">
        <v>523</v>
      </c>
      <c r="V25" s="1181"/>
      <c r="W25" s="1181">
        <v>1021790</v>
      </c>
      <c r="X25" s="1181" t="s">
        <v>1553</v>
      </c>
      <c r="Y25" s="1181"/>
    </row>
    <row r="26" spans="1:25" ht="25.5">
      <c r="A26" s="1172" t="s">
        <v>137</v>
      </c>
      <c r="B26" s="1172" t="s">
        <v>92</v>
      </c>
      <c r="C26" s="1186" t="s">
        <v>1559</v>
      </c>
      <c r="D26" s="1172" t="s">
        <v>620</v>
      </c>
      <c r="E26" s="1173">
        <v>46230.958333333336</v>
      </c>
      <c r="F26" s="1172">
        <v>11.9</v>
      </c>
      <c r="G26" s="1172">
        <v>121184</v>
      </c>
      <c r="H26" s="1174" t="s">
        <v>1555</v>
      </c>
      <c r="I26" s="1172"/>
      <c r="J26" s="1172"/>
      <c r="K26" s="1172"/>
      <c r="L26" s="1172"/>
      <c r="M26" s="1186">
        <v>30</v>
      </c>
      <c r="N26" s="1186">
        <v>30</v>
      </c>
      <c r="O26" s="1186">
        <v>30</v>
      </c>
      <c r="P26" s="1186">
        <v>71</v>
      </c>
      <c r="Q26" s="1175">
        <f t="shared" si="1"/>
        <v>161</v>
      </c>
      <c r="R26" s="1176" t="s">
        <v>32</v>
      </c>
      <c r="S26" s="1177" t="s">
        <v>33</v>
      </c>
      <c r="T26" s="1175"/>
      <c r="U26" s="1207" t="s">
        <v>523</v>
      </c>
      <c r="V26" s="1181"/>
      <c r="W26" s="1181">
        <v>1021791</v>
      </c>
      <c r="X26" s="1181" t="s">
        <v>1553</v>
      </c>
      <c r="Y26" s="1181"/>
    </row>
    <row r="27" spans="1:25" ht="25.5">
      <c r="A27" s="1178" t="s">
        <v>86</v>
      </c>
      <c r="B27" s="1178" t="s">
        <v>92</v>
      </c>
      <c r="C27" s="1178" t="s">
        <v>1560</v>
      </c>
      <c r="D27" s="1172" t="s">
        <v>620</v>
      </c>
      <c r="E27" s="1173">
        <v>46230.958333333336</v>
      </c>
      <c r="F27" s="1172">
        <v>11.9</v>
      </c>
      <c r="G27" s="1178">
        <v>121233</v>
      </c>
      <c r="H27" s="226" t="s">
        <v>1555</v>
      </c>
      <c r="I27" s="1178"/>
      <c r="J27" s="1178"/>
      <c r="K27" s="1178"/>
      <c r="L27" s="1178"/>
      <c r="M27" s="1186">
        <v>30</v>
      </c>
      <c r="N27" s="1186">
        <v>41</v>
      </c>
      <c r="O27" s="1186">
        <v>30</v>
      </c>
      <c r="P27" s="1186">
        <v>60</v>
      </c>
      <c r="Q27" s="1175">
        <f t="shared" si="1"/>
        <v>161</v>
      </c>
      <c r="R27" s="1176" t="s">
        <v>32</v>
      </c>
      <c r="S27" s="1177" t="s">
        <v>33</v>
      </c>
      <c r="T27" s="1175"/>
      <c r="U27" s="1207" t="s">
        <v>523</v>
      </c>
      <c r="V27" s="1181"/>
      <c r="W27" s="1181">
        <v>1021792</v>
      </c>
      <c r="X27" s="1181" t="s">
        <v>1553</v>
      </c>
      <c r="Y27" s="1181"/>
    </row>
    <row r="28" spans="1:25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>SUM(I22:I26)</f>
        <v>0</v>
      </c>
      <c r="J28" s="1214">
        <f>SUM(J22:J26)</f>
        <v>0</v>
      </c>
      <c r="K28" s="1214">
        <f t="shared" ref="K28:Q28" si="2">SUM(K22:K27)</f>
        <v>0</v>
      </c>
      <c r="L28" s="1214">
        <f t="shared" si="2"/>
        <v>0</v>
      </c>
      <c r="M28" s="1214">
        <f>SUM(M22:M27)</f>
        <v>91</v>
      </c>
      <c r="N28" s="1214">
        <f>SUM(N22:N27)</f>
        <v>194</v>
      </c>
      <c r="O28" s="1214">
        <f>SUM(O22:O27)</f>
        <v>270</v>
      </c>
      <c r="P28" s="1214">
        <f>SUM(P22:P27)</f>
        <v>411</v>
      </c>
      <c r="Q28" s="1214">
        <f t="shared" si="2"/>
        <v>966</v>
      </c>
      <c r="R28" s="1215"/>
      <c r="S28" s="1215"/>
      <c r="T28" s="1215"/>
      <c r="U28" s="1215"/>
      <c r="V28" s="1215"/>
      <c r="W28" s="1215"/>
      <c r="X28" s="1215"/>
      <c r="Y28" s="1215"/>
    </row>
    <row r="29" spans="1:25">
      <c r="A29" s="1216"/>
      <c r="B29" s="1216"/>
      <c r="C29" s="1216"/>
      <c r="D29" s="1216"/>
      <c r="E29" s="1216"/>
      <c r="F29" s="1217"/>
      <c r="G29" s="1217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</row>
    <row r="30" spans="1:25">
      <c r="A30" s="1218" t="s">
        <v>34</v>
      </c>
      <c r="B30" s="1552"/>
      <c r="C30" s="1552"/>
      <c r="D30" s="1552"/>
      <c r="E30" s="1216"/>
      <c r="F30" s="1216"/>
      <c r="G30" s="1216"/>
      <c r="H30" s="1216"/>
      <c r="I30" s="1216"/>
      <c r="J30" s="1216"/>
      <c r="K30" s="1553"/>
      <c r="L30" s="1553"/>
      <c r="M30" s="1553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</row>
    <row r="31" spans="1:25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</row>
    <row r="32" spans="1:25" ht="15" customHeight="1">
      <c r="A32" s="1232" t="s">
        <v>523</v>
      </c>
      <c r="B32" s="1617" t="s">
        <v>1561</v>
      </c>
      <c r="C32" s="1617"/>
      <c r="D32" s="1223"/>
      <c r="E32" s="1224" t="s">
        <v>40</v>
      </c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</row>
    <row r="33" spans="1:31">
      <c r="A33" s="1195"/>
      <c r="B33" s="1554"/>
      <c r="C33" s="1554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</row>
    <row r="34" spans="1:31">
      <c r="A34" s="1225" t="s">
        <v>42</v>
      </c>
      <c r="B34" s="1555"/>
      <c r="C34" s="1555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</row>
    <row r="35" spans="1:31">
      <c r="A35" s="1225" t="s">
        <v>42</v>
      </c>
      <c r="B35" s="1555"/>
      <c r="C35" s="1555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</row>
    <row r="36" spans="1:31">
      <c r="A36" s="1225" t="s">
        <v>43</v>
      </c>
      <c r="B36" s="1556"/>
      <c r="C36" s="155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</row>
    <row r="37" spans="1:31">
      <c r="A37" s="1225" t="s">
        <v>44</v>
      </c>
      <c r="B37" s="1557"/>
      <c r="C37" s="1557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</row>
    <row r="39" spans="1:31" ht="23.25" customHeight="1">
      <c r="A39" s="1577" t="s">
        <v>1562</v>
      </c>
      <c r="B39" s="1577"/>
      <c r="C39" s="1577"/>
      <c r="D39" s="1577"/>
      <c r="E39" s="1577"/>
      <c r="F39" s="1577"/>
      <c r="G39" s="1204"/>
      <c r="H39" s="1188"/>
      <c r="I39" s="1577" t="s">
        <v>1126</v>
      </c>
      <c r="J39" s="1577"/>
      <c r="K39" s="1577"/>
      <c r="L39" s="1577"/>
      <c r="M39" s="1577"/>
      <c r="N39" s="1577"/>
      <c r="O39" s="1577"/>
      <c r="P39" s="1577"/>
      <c r="Q39" s="1577"/>
      <c r="R39" s="1575" t="s">
        <v>1563</v>
      </c>
      <c r="S39" s="1576"/>
      <c r="T39" s="1575"/>
      <c r="U39" s="1575"/>
      <c r="V39" s="1575"/>
      <c r="W39" s="1575"/>
      <c r="X39" s="1575"/>
      <c r="Y39" s="1575"/>
    </row>
    <row r="40" spans="1:31" ht="26.25">
      <c r="A40" s="1210" t="s">
        <v>3</v>
      </c>
      <c r="B40" s="1210" t="s">
        <v>4</v>
      </c>
      <c r="C40" s="1210" t="s">
        <v>5</v>
      </c>
      <c r="D40" s="1210" t="s">
        <v>6</v>
      </c>
      <c r="E40" s="1210" t="s">
        <v>7</v>
      </c>
      <c r="F40" s="1210" t="s">
        <v>8</v>
      </c>
      <c r="G40" s="1210" t="s">
        <v>9</v>
      </c>
      <c r="H40" s="1211" t="s">
        <v>10</v>
      </c>
      <c r="I40" s="1227" t="s">
        <v>11</v>
      </c>
      <c r="J40" s="1227" t="s">
        <v>12</v>
      </c>
      <c r="K40" s="1227" t="s">
        <v>13</v>
      </c>
      <c r="L40" s="1227" t="s">
        <v>14</v>
      </c>
      <c r="M40" s="1227" t="s">
        <v>15</v>
      </c>
      <c r="N40" s="1227" t="s">
        <v>16</v>
      </c>
      <c r="O40" s="1227" t="s">
        <v>17</v>
      </c>
      <c r="P40" s="1212" t="s">
        <v>18</v>
      </c>
      <c r="Q40" s="1210" t="s">
        <v>19</v>
      </c>
      <c r="R40" s="1210" t="s">
        <v>20</v>
      </c>
      <c r="S40" s="1213" t="s">
        <v>21</v>
      </c>
      <c r="T40" s="1213" t="s">
        <v>22</v>
      </c>
      <c r="U40" s="1210" t="s">
        <v>24</v>
      </c>
      <c r="V40" s="1210" t="s">
        <v>25</v>
      </c>
      <c r="W40" s="1210" t="s">
        <v>26</v>
      </c>
      <c r="X40" s="1210" t="s">
        <v>27</v>
      </c>
      <c r="Y40" s="1210" t="s">
        <v>28</v>
      </c>
    </row>
    <row r="41" spans="1:31" ht="25.5">
      <c r="A41" s="1172" t="s">
        <v>121</v>
      </c>
      <c r="B41" s="1172" t="s">
        <v>92</v>
      </c>
      <c r="C41" s="1186" t="s">
        <v>1564</v>
      </c>
      <c r="D41" s="1172" t="s">
        <v>620</v>
      </c>
      <c r="E41" s="1173">
        <v>46230.958333333336</v>
      </c>
      <c r="F41" s="1172">
        <v>11.9</v>
      </c>
      <c r="G41" s="1172">
        <v>121186</v>
      </c>
      <c r="H41" s="1174" t="s">
        <v>1555</v>
      </c>
      <c r="I41" s="1172"/>
      <c r="J41" s="1172"/>
      <c r="K41" s="1172"/>
      <c r="L41" s="1172"/>
      <c r="M41" s="1186">
        <v>30</v>
      </c>
      <c r="N41" s="1186">
        <v>30</v>
      </c>
      <c r="O41" s="1186">
        <v>30</v>
      </c>
      <c r="P41" s="1186">
        <v>71</v>
      </c>
      <c r="Q41" s="1175">
        <f t="shared" ref="Q41:Q46" si="3">SUM(I41:P41)</f>
        <v>161</v>
      </c>
      <c r="R41" s="1176" t="s">
        <v>32</v>
      </c>
      <c r="S41" s="1177" t="s">
        <v>33</v>
      </c>
      <c r="T41" s="1175"/>
      <c r="U41" s="1207" t="s">
        <v>523</v>
      </c>
      <c r="V41" s="1181"/>
      <c r="W41" s="1181">
        <v>1021804</v>
      </c>
      <c r="X41" s="1181" t="s">
        <v>1553</v>
      </c>
      <c r="Y41" s="1181"/>
    </row>
    <row r="42" spans="1:31" ht="25.5">
      <c r="A42" s="1172" t="s">
        <v>121</v>
      </c>
      <c r="B42" s="1172" t="s">
        <v>92</v>
      </c>
      <c r="C42" s="1186" t="s">
        <v>1565</v>
      </c>
      <c r="D42" s="1172" t="s">
        <v>620</v>
      </c>
      <c r="E42" s="1173">
        <v>46230.958333333336</v>
      </c>
      <c r="F42" s="1172">
        <v>11.9</v>
      </c>
      <c r="G42" s="1172">
        <v>121188</v>
      </c>
      <c r="H42" s="1174" t="s">
        <v>1555</v>
      </c>
      <c r="I42" s="1172"/>
      <c r="J42" s="1172"/>
      <c r="K42" s="1172"/>
      <c r="L42" s="1172"/>
      <c r="M42" s="1186">
        <v>30</v>
      </c>
      <c r="N42" s="1186">
        <v>30</v>
      </c>
      <c r="O42" s="1186">
        <v>30</v>
      </c>
      <c r="P42" s="1186">
        <v>71</v>
      </c>
      <c r="Q42" s="1175">
        <f t="shared" si="3"/>
        <v>161</v>
      </c>
      <c r="R42" s="1176" t="s">
        <v>32</v>
      </c>
      <c r="S42" s="1177" t="s">
        <v>33</v>
      </c>
      <c r="T42" s="1175"/>
      <c r="U42" s="1207" t="s">
        <v>523</v>
      </c>
      <c r="V42" s="1181"/>
      <c r="W42" s="1181">
        <v>1021805</v>
      </c>
      <c r="X42" s="1181" t="s">
        <v>1553</v>
      </c>
      <c r="Y42" s="1181"/>
    </row>
    <row r="43" spans="1:31" ht="25.5">
      <c r="A43" s="1172" t="s">
        <v>1566</v>
      </c>
      <c r="B43" s="1186" t="s">
        <v>681</v>
      </c>
      <c r="C43" s="1186" t="s">
        <v>1567</v>
      </c>
      <c r="D43" s="1438" t="s">
        <v>1207</v>
      </c>
      <c r="E43" s="1439">
        <v>46230.631944444445</v>
      </c>
      <c r="F43" s="1438">
        <v>12.3</v>
      </c>
      <c r="G43" s="1172">
        <v>121222</v>
      </c>
      <c r="H43" s="1174" t="s">
        <v>1568</v>
      </c>
      <c r="I43" s="1172"/>
      <c r="J43" s="1172"/>
      <c r="K43" s="1172"/>
      <c r="L43" s="1172"/>
      <c r="M43" s="1172"/>
      <c r="N43" s="1186">
        <v>60</v>
      </c>
      <c r="O43" s="1186">
        <v>60</v>
      </c>
      <c r="P43" s="1186">
        <v>41</v>
      </c>
      <c r="Q43" s="1175">
        <f t="shared" si="3"/>
        <v>161</v>
      </c>
      <c r="R43" s="1176" t="s">
        <v>32</v>
      </c>
      <c r="S43" s="1177" t="s">
        <v>33</v>
      </c>
      <c r="T43" s="1175"/>
      <c r="U43" s="1207" t="s">
        <v>523</v>
      </c>
      <c r="V43" s="1181"/>
      <c r="W43" s="1181">
        <v>1021806</v>
      </c>
      <c r="X43" s="1181" t="s">
        <v>1569</v>
      </c>
      <c r="Y43" s="1181"/>
    </row>
    <row r="44" spans="1:31">
      <c r="A44" s="1172" t="s">
        <v>558</v>
      </c>
      <c r="B44" s="1172" t="s">
        <v>92</v>
      </c>
      <c r="C44" s="1186" t="s">
        <v>1570</v>
      </c>
      <c r="D44" s="1172" t="s">
        <v>620</v>
      </c>
      <c r="E44" s="1173">
        <v>46230.958333333336</v>
      </c>
      <c r="F44" s="1172">
        <v>11.9</v>
      </c>
      <c r="G44" s="1172">
        <v>121234</v>
      </c>
      <c r="H44" s="1174" t="s">
        <v>802</v>
      </c>
      <c r="I44" s="1172"/>
      <c r="J44" s="1172"/>
      <c r="K44" s="1172"/>
      <c r="L44" s="1172"/>
      <c r="M44" s="1186">
        <v>90</v>
      </c>
      <c r="N44" s="1186">
        <v>71</v>
      </c>
      <c r="O44" s="1172"/>
      <c r="P44" s="1172"/>
      <c r="Q44" s="1175">
        <f t="shared" si="3"/>
        <v>161</v>
      </c>
      <c r="R44" s="1176" t="s">
        <v>32</v>
      </c>
      <c r="S44" s="1177" t="s">
        <v>33</v>
      </c>
      <c r="T44" s="1175"/>
      <c r="U44" s="1207" t="s">
        <v>523</v>
      </c>
      <c r="V44" s="1181"/>
      <c r="W44" s="1181">
        <v>1021808</v>
      </c>
      <c r="X44" s="1181" t="s">
        <v>1553</v>
      </c>
      <c r="Y44" s="1181"/>
    </row>
    <row r="45" spans="1:31">
      <c r="A45" s="1172" t="s">
        <v>137</v>
      </c>
      <c r="B45" s="1172" t="s">
        <v>92</v>
      </c>
      <c r="C45" s="1186" t="s">
        <v>1571</v>
      </c>
      <c r="D45" s="1172" t="s">
        <v>620</v>
      </c>
      <c r="E45" s="1173">
        <v>46230.958333333336</v>
      </c>
      <c r="F45" s="1172">
        <v>11.9</v>
      </c>
      <c r="G45" s="1172">
        <v>121189</v>
      </c>
      <c r="H45" s="1174" t="s">
        <v>160</v>
      </c>
      <c r="I45" s="1172"/>
      <c r="J45" s="1172"/>
      <c r="K45" s="1172"/>
      <c r="L45" s="1172"/>
      <c r="M45" s="1172"/>
      <c r="N45" s="1172"/>
      <c r="O45" s="1186">
        <v>71</v>
      </c>
      <c r="P45" s="1186">
        <v>90</v>
      </c>
      <c r="Q45" s="1175">
        <f t="shared" si="3"/>
        <v>161</v>
      </c>
      <c r="R45" s="1176" t="s">
        <v>32</v>
      </c>
      <c r="S45" s="1177" t="s">
        <v>33</v>
      </c>
      <c r="T45" s="1175"/>
      <c r="U45" s="1207" t="s">
        <v>523</v>
      </c>
      <c r="V45" s="1181"/>
      <c r="W45" s="1181">
        <v>1021810</v>
      </c>
      <c r="X45" s="1181" t="s">
        <v>1553</v>
      </c>
      <c r="Y45" s="1181"/>
    </row>
    <row r="46" spans="1:31">
      <c r="A46" s="1178" t="s">
        <v>120</v>
      </c>
      <c r="B46" s="1178" t="s">
        <v>92</v>
      </c>
      <c r="C46" s="1186" t="s">
        <v>1572</v>
      </c>
      <c r="D46" s="1178" t="s">
        <v>620</v>
      </c>
      <c r="E46" s="1179">
        <v>46230.958333333336</v>
      </c>
      <c r="F46" s="1172">
        <v>11.9</v>
      </c>
      <c r="G46" s="1178">
        <v>121190</v>
      </c>
      <c r="H46" s="1205" t="s">
        <v>160</v>
      </c>
      <c r="I46" s="1178"/>
      <c r="J46" s="1178"/>
      <c r="K46" s="1178"/>
      <c r="L46" s="1178"/>
      <c r="M46" s="1178"/>
      <c r="N46" s="1178"/>
      <c r="O46" s="1186">
        <v>71</v>
      </c>
      <c r="P46" s="1186">
        <v>90</v>
      </c>
      <c r="Q46" s="1175">
        <f t="shared" si="3"/>
        <v>161</v>
      </c>
      <c r="R46" s="1176" t="s">
        <v>32</v>
      </c>
      <c r="S46" s="1177" t="s">
        <v>33</v>
      </c>
      <c r="T46" s="1294" t="b">
        <v>1</v>
      </c>
      <c r="U46" s="1207" t="s">
        <v>523</v>
      </c>
      <c r="V46" s="1181"/>
      <c r="W46" s="1181">
        <v>1021811</v>
      </c>
      <c r="X46" s="1181" t="s">
        <v>1553</v>
      </c>
      <c r="Y46" s="1181"/>
    </row>
    <row r="47" spans="1:31">
      <c r="A47" s="1214" t="s">
        <v>19</v>
      </c>
      <c r="B47" s="1209"/>
      <c r="C47" s="1209"/>
      <c r="D47" s="1209"/>
      <c r="E47" s="1214"/>
      <c r="F47" s="1209"/>
      <c r="G47" s="1209"/>
      <c r="H47" s="1209"/>
      <c r="I47" s="1214">
        <f>SUM(I41:I45)</f>
        <v>0</v>
      </c>
      <c r="J47" s="1214">
        <f>SUM(J41:J45)</f>
        <v>0</v>
      </c>
      <c r="K47" s="1214">
        <f t="shared" ref="K47:Q47" si="4">SUM(K41:K46)</f>
        <v>0</v>
      </c>
      <c r="L47" s="1214">
        <f t="shared" si="4"/>
        <v>0</v>
      </c>
      <c r="M47" s="1214">
        <f t="shared" si="4"/>
        <v>150</v>
      </c>
      <c r="N47" s="1214">
        <f t="shared" si="4"/>
        <v>191</v>
      </c>
      <c r="O47" s="1214">
        <f t="shared" si="4"/>
        <v>262</v>
      </c>
      <c r="P47" s="1214">
        <f t="shared" si="4"/>
        <v>363</v>
      </c>
      <c r="Q47" s="1214">
        <f t="shared" si="4"/>
        <v>966</v>
      </c>
      <c r="R47" s="1215"/>
      <c r="S47" s="1215"/>
      <c r="T47" s="1215"/>
      <c r="U47" s="1215"/>
      <c r="V47" s="1215"/>
      <c r="W47" s="1215"/>
      <c r="X47" s="1215"/>
      <c r="Y47" s="1215"/>
      <c r="AE47" s="141"/>
    </row>
    <row r="48" spans="1:31">
      <c r="A48" s="1216"/>
      <c r="B48" s="1216"/>
      <c r="C48" s="1216"/>
      <c r="D48" s="1216"/>
      <c r="E48" s="1216"/>
      <c r="F48" s="1217"/>
      <c r="G48" s="1217"/>
      <c r="H48" s="1216"/>
      <c r="I48" s="1216"/>
      <c r="J48" s="1216"/>
      <c r="K48" s="1216"/>
      <c r="L48" s="1216"/>
      <c r="M48" s="1216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</row>
    <row r="49" spans="1:25">
      <c r="A49" s="1218" t="s">
        <v>34</v>
      </c>
      <c r="B49" s="1552"/>
      <c r="C49" s="1552"/>
      <c r="D49" s="1552"/>
      <c r="E49" s="1216"/>
      <c r="F49" s="1216"/>
      <c r="G49" s="1216"/>
      <c r="H49" s="1216"/>
      <c r="I49" s="1216"/>
      <c r="J49" s="1216"/>
      <c r="K49" s="1553"/>
      <c r="L49" s="1553"/>
      <c r="M49" s="1553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</row>
    <row r="50" spans="1:25" ht="18">
      <c r="A50" s="1220" t="s">
        <v>35</v>
      </c>
      <c r="B50" s="1221" t="s">
        <v>36</v>
      </c>
      <c r="C50" s="1222" t="s">
        <v>37</v>
      </c>
      <c r="D50" s="1219"/>
      <c r="E50" s="1216"/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</row>
    <row r="51" spans="1:25">
      <c r="A51" s="1232" t="s">
        <v>523</v>
      </c>
      <c r="B51" s="1617" t="s">
        <v>1561</v>
      </c>
      <c r="C51" s="1617"/>
      <c r="D51" s="1223"/>
      <c r="E51" s="1224" t="s">
        <v>40</v>
      </c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</row>
    <row r="52" spans="1:25">
      <c r="A52" s="1195"/>
      <c r="B52" s="1554"/>
      <c r="C52" s="1554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</row>
    <row r="53" spans="1:25">
      <c r="A53" s="1225" t="s">
        <v>42</v>
      </c>
      <c r="B53" s="1555"/>
      <c r="C53" s="1555"/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</row>
    <row r="54" spans="1:25">
      <c r="A54" s="1225" t="s">
        <v>42</v>
      </c>
      <c r="B54" s="1555"/>
      <c r="C54" s="1555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</row>
    <row r="55" spans="1:25">
      <c r="A55" s="1225" t="s">
        <v>43</v>
      </c>
      <c r="B55" s="1556"/>
      <c r="C55" s="1556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</row>
    <row r="56" spans="1:25">
      <c r="A56" s="1225" t="s">
        <v>44</v>
      </c>
      <c r="B56" s="1557"/>
      <c r="C56" s="1557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</row>
    <row r="58" spans="1:25" ht="23.25" customHeight="1">
      <c r="A58" s="1549" t="s">
        <v>1573</v>
      </c>
      <c r="B58" s="1549"/>
      <c r="C58" s="1549"/>
      <c r="D58" s="1549"/>
      <c r="E58" s="1549"/>
      <c r="F58" s="1549"/>
      <c r="G58" s="1208"/>
      <c r="H58" s="1209"/>
      <c r="I58" s="1549" t="s">
        <v>84</v>
      </c>
      <c r="J58" s="1549"/>
      <c r="K58" s="1549"/>
      <c r="L58" s="1549"/>
      <c r="M58" s="1549"/>
      <c r="N58" s="1549"/>
      <c r="O58" s="1549"/>
      <c r="P58" s="1549"/>
      <c r="Q58" s="1549"/>
      <c r="R58" s="1560" t="s">
        <v>1574</v>
      </c>
      <c r="S58" s="1561"/>
      <c r="T58" s="1560"/>
      <c r="U58" s="1560"/>
      <c r="V58" s="1560"/>
      <c r="W58" s="1560"/>
      <c r="X58" s="1560"/>
      <c r="Y58" s="1560"/>
    </row>
    <row r="59" spans="1:25" ht="26.25">
      <c r="A59" s="1210" t="s">
        <v>3</v>
      </c>
      <c r="B59" s="1210" t="s">
        <v>4</v>
      </c>
      <c r="C59" s="1210" t="s">
        <v>5</v>
      </c>
      <c r="D59" s="1210" t="s">
        <v>6</v>
      </c>
      <c r="E59" s="1210" t="s">
        <v>7</v>
      </c>
      <c r="F59" s="1210" t="s">
        <v>8</v>
      </c>
      <c r="G59" s="1210" t="s">
        <v>9</v>
      </c>
      <c r="H59" s="1211" t="s">
        <v>10</v>
      </c>
      <c r="I59" s="1227" t="s">
        <v>11</v>
      </c>
      <c r="J59" s="1227" t="s">
        <v>12</v>
      </c>
      <c r="K59" s="1227" t="s">
        <v>13</v>
      </c>
      <c r="L59" s="1227" t="s">
        <v>14</v>
      </c>
      <c r="M59" s="1227" t="s">
        <v>15</v>
      </c>
      <c r="N59" s="1227" t="s">
        <v>16</v>
      </c>
      <c r="O59" s="1227" t="s">
        <v>17</v>
      </c>
      <c r="P59" s="1212" t="s">
        <v>18</v>
      </c>
      <c r="Q59" s="1210" t="s">
        <v>19</v>
      </c>
      <c r="R59" s="1210" t="s">
        <v>20</v>
      </c>
      <c r="S59" s="1213" t="s">
        <v>21</v>
      </c>
      <c r="T59" s="1213" t="s">
        <v>22</v>
      </c>
      <c r="U59" s="1210" t="s">
        <v>24</v>
      </c>
      <c r="V59" s="1210" t="s">
        <v>25</v>
      </c>
      <c r="W59" s="1210" t="s">
        <v>26</v>
      </c>
      <c r="X59" s="1210" t="s">
        <v>27</v>
      </c>
      <c r="Y59" s="1210" t="s">
        <v>28</v>
      </c>
    </row>
    <row r="60" spans="1:25" ht="38.25">
      <c r="A60" s="1172" t="s">
        <v>121</v>
      </c>
      <c r="B60" s="1172" t="s">
        <v>92</v>
      </c>
      <c r="C60" s="1186" t="s">
        <v>1575</v>
      </c>
      <c r="D60" s="1172" t="s">
        <v>94</v>
      </c>
      <c r="E60" s="1173">
        <v>46229.649305555555</v>
      </c>
      <c r="F60" s="1172">
        <v>12.7</v>
      </c>
      <c r="G60" s="1172">
        <v>121192</v>
      </c>
      <c r="H60" s="1174" t="s">
        <v>1576</v>
      </c>
      <c r="I60" s="1172"/>
      <c r="J60" s="1172"/>
      <c r="K60" s="1172"/>
      <c r="L60" s="1172"/>
      <c r="M60" s="1186">
        <v>60</v>
      </c>
      <c r="N60" s="1186">
        <v>60</v>
      </c>
      <c r="O60" s="1186">
        <v>41</v>
      </c>
      <c r="P60" s="1172"/>
      <c r="Q60" s="1175">
        <f t="shared" ref="Q60:Q63" si="5">SUM(I60:P60)</f>
        <v>161</v>
      </c>
      <c r="R60" s="1176" t="s">
        <v>32</v>
      </c>
      <c r="S60" s="1177" t="s">
        <v>33</v>
      </c>
      <c r="T60" s="1175"/>
      <c r="U60" s="1207" t="s">
        <v>161</v>
      </c>
      <c r="V60" s="1181"/>
      <c r="W60" s="1181">
        <v>1021793</v>
      </c>
      <c r="X60" s="1181" t="s">
        <v>1577</v>
      </c>
      <c r="Y60" s="1181"/>
    </row>
    <row r="61" spans="1:25" ht="38.25">
      <c r="A61" s="1172" t="s">
        <v>698</v>
      </c>
      <c r="B61" s="1172" t="s">
        <v>78</v>
      </c>
      <c r="C61" s="1186" t="s">
        <v>1578</v>
      </c>
      <c r="D61" s="1172" t="s">
        <v>88</v>
      </c>
      <c r="E61" s="1173">
        <v>46229.166666666664</v>
      </c>
      <c r="F61" s="1172">
        <v>11.9</v>
      </c>
      <c r="G61" s="1172">
        <v>121194</v>
      </c>
      <c r="H61" s="1174" t="s">
        <v>1576</v>
      </c>
      <c r="I61" s="1172"/>
      <c r="J61" s="1172"/>
      <c r="K61" s="1172"/>
      <c r="L61" s="1172"/>
      <c r="M61" s="1186">
        <v>60</v>
      </c>
      <c r="N61" s="1172"/>
      <c r="O61" s="1186">
        <v>30</v>
      </c>
      <c r="P61" s="1186">
        <v>71</v>
      </c>
      <c r="Q61" s="1175">
        <f>SUM(I61:P61)</f>
        <v>161</v>
      </c>
      <c r="R61" s="1176" t="s">
        <v>32</v>
      </c>
      <c r="S61" s="1177" t="s">
        <v>33</v>
      </c>
      <c r="T61" s="1294" t="b">
        <v>1</v>
      </c>
      <c r="U61" s="1207" t="s">
        <v>161</v>
      </c>
      <c r="V61" s="1181"/>
      <c r="W61" s="1181">
        <v>1021794</v>
      </c>
      <c r="X61" s="1181" t="s">
        <v>1577</v>
      </c>
      <c r="Y61" s="1181"/>
    </row>
    <row r="62" spans="1:25" ht="25.5">
      <c r="A62" s="1172" t="s">
        <v>137</v>
      </c>
      <c r="B62" s="1172" t="s">
        <v>78</v>
      </c>
      <c r="C62" s="1186" t="s">
        <v>1579</v>
      </c>
      <c r="D62" s="1172" t="s">
        <v>88</v>
      </c>
      <c r="E62" s="1173">
        <v>46229.166666666664</v>
      </c>
      <c r="F62" s="1172">
        <v>11.9</v>
      </c>
      <c r="G62" s="1172">
        <v>121195</v>
      </c>
      <c r="H62" s="1174" t="s">
        <v>1580</v>
      </c>
      <c r="I62" s="1172"/>
      <c r="J62" s="1172"/>
      <c r="K62" s="1172"/>
      <c r="L62" s="1172"/>
      <c r="M62" s="1186">
        <v>29</v>
      </c>
      <c r="N62" s="1186">
        <v>30</v>
      </c>
      <c r="O62" s="1186">
        <v>42</v>
      </c>
      <c r="P62" s="1186">
        <v>60</v>
      </c>
      <c r="Q62" s="1175">
        <f t="shared" si="5"/>
        <v>161</v>
      </c>
      <c r="R62" s="1176" t="s">
        <v>32</v>
      </c>
      <c r="S62" s="1177" t="s">
        <v>33</v>
      </c>
      <c r="T62" s="1175"/>
      <c r="U62" s="1207" t="s">
        <v>161</v>
      </c>
      <c r="V62" s="1181"/>
      <c r="W62" s="1181">
        <v>1021795</v>
      </c>
      <c r="X62" s="1181" t="s">
        <v>1577</v>
      </c>
      <c r="Y62" s="1181"/>
    </row>
    <row r="63" spans="1:25">
      <c r="A63" s="1178" t="s">
        <v>648</v>
      </c>
      <c r="B63" s="1178" t="s">
        <v>78</v>
      </c>
      <c r="C63" s="1186" t="s">
        <v>1581</v>
      </c>
      <c r="D63" s="1172" t="s">
        <v>88</v>
      </c>
      <c r="E63" s="1173">
        <v>46229.166666666664</v>
      </c>
      <c r="F63" s="1172">
        <v>11.9</v>
      </c>
      <c r="G63" s="1178">
        <v>121196</v>
      </c>
      <c r="H63" s="1205" t="s">
        <v>160</v>
      </c>
      <c r="I63" s="1178"/>
      <c r="J63" s="1178"/>
      <c r="K63" s="1178"/>
      <c r="L63" s="1178"/>
      <c r="M63" s="1172"/>
      <c r="N63" s="1186">
        <v>41</v>
      </c>
      <c r="O63" s="1186">
        <v>90</v>
      </c>
      <c r="P63" s="1186">
        <v>30</v>
      </c>
      <c r="Q63" s="1175">
        <f t="shared" si="5"/>
        <v>161</v>
      </c>
      <c r="R63" s="1176" t="s">
        <v>32</v>
      </c>
      <c r="S63" s="1177" t="s">
        <v>33</v>
      </c>
      <c r="T63" s="1175"/>
      <c r="U63" s="1207" t="s">
        <v>161</v>
      </c>
      <c r="V63" s="1181"/>
      <c r="W63" s="1181">
        <v>1021796</v>
      </c>
      <c r="X63" s="1181" t="s">
        <v>1577</v>
      </c>
      <c r="Y63" s="1181"/>
    </row>
    <row r="64" spans="1:25" ht="25.5">
      <c r="A64" s="1172" t="s">
        <v>137</v>
      </c>
      <c r="B64" s="1172" t="s">
        <v>78</v>
      </c>
      <c r="C64" s="1186" t="s">
        <v>1582</v>
      </c>
      <c r="D64" s="1172" t="s">
        <v>88</v>
      </c>
      <c r="E64" s="1173">
        <v>46229.166666666664</v>
      </c>
      <c r="F64" s="1172">
        <v>11.9</v>
      </c>
      <c r="G64" s="1172">
        <v>121197</v>
      </c>
      <c r="H64" s="1174" t="s">
        <v>1583</v>
      </c>
      <c r="I64" s="1172"/>
      <c r="J64" s="1172"/>
      <c r="K64" s="1172"/>
      <c r="L64" s="1172"/>
      <c r="M64" s="1172"/>
      <c r="N64" s="1186">
        <v>30</v>
      </c>
      <c r="O64" s="1186">
        <v>131</v>
      </c>
      <c r="P64" s="1172"/>
      <c r="Q64" s="1175">
        <f>SUM(I64:P64)</f>
        <v>161</v>
      </c>
      <c r="R64" s="1176" t="s">
        <v>32</v>
      </c>
      <c r="S64" s="1177" t="s">
        <v>33</v>
      </c>
      <c r="T64" s="1175"/>
      <c r="U64" s="1207" t="s">
        <v>161</v>
      </c>
      <c r="V64" s="1181"/>
      <c r="W64" s="1181">
        <v>1021797</v>
      </c>
      <c r="X64" s="1181" t="s">
        <v>1577</v>
      </c>
      <c r="Y64" s="1181"/>
    </row>
    <row r="65" spans="1:25" ht="25.5">
      <c r="A65" s="1178" t="s">
        <v>137</v>
      </c>
      <c r="B65" s="1178" t="s">
        <v>78</v>
      </c>
      <c r="C65" s="1186" t="s">
        <v>1584</v>
      </c>
      <c r="D65" s="1178" t="s">
        <v>88</v>
      </c>
      <c r="E65" s="1179">
        <v>46229.166666666664</v>
      </c>
      <c r="F65" s="1178">
        <v>11.9</v>
      </c>
      <c r="G65" s="1178">
        <v>121198</v>
      </c>
      <c r="H65" s="226" t="s">
        <v>1583</v>
      </c>
      <c r="I65" s="1178"/>
      <c r="J65" s="1178"/>
      <c r="K65" s="1178"/>
      <c r="L65" s="1178"/>
      <c r="M65" s="1178"/>
      <c r="N65" s="1186">
        <v>30</v>
      </c>
      <c r="O65" s="1186">
        <v>71</v>
      </c>
      <c r="P65" s="1186">
        <v>60</v>
      </c>
      <c r="Q65" s="1175">
        <f>SUM(I65:P65)</f>
        <v>161</v>
      </c>
      <c r="R65" s="1176" t="s">
        <v>32</v>
      </c>
      <c r="S65" s="1177" t="s">
        <v>33</v>
      </c>
      <c r="T65" s="1175"/>
      <c r="U65" s="1207" t="s">
        <v>161</v>
      </c>
      <c r="V65" s="1181"/>
      <c r="W65" s="1181">
        <v>1021798</v>
      </c>
      <c r="X65" s="1181" t="s">
        <v>1577</v>
      </c>
      <c r="Y65" s="1181"/>
    </row>
    <row r="66" spans="1:25">
      <c r="A66" s="1214" t="s">
        <v>19</v>
      </c>
      <c r="B66" s="1209"/>
      <c r="C66" s="1209"/>
      <c r="D66" s="1209"/>
      <c r="E66" s="1214"/>
      <c r="F66" s="1209"/>
      <c r="G66" s="1209"/>
      <c r="H66" s="1209"/>
      <c r="I66" s="1214">
        <f ca="1">SUM(I60:I82)</f>
        <v>0</v>
      </c>
      <c r="J66" s="1214">
        <f ca="1">SUM(J60:J82)</f>
        <v>0</v>
      </c>
      <c r="K66" s="1214">
        <f ca="1">SUM(K60:K213)</f>
        <v>0</v>
      </c>
      <c r="L66" s="1214">
        <f ca="1">SUM(L60:L213)</f>
        <v>0</v>
      </c>
      <c r="M66" s="1214">
        <f>SUM(M60:M65)</f>
        <v>149</v>
      </c>
      <c r="N66" s="1214">
        <f>SUM(N60:N65)</f>
        <v>191</v>
      </c>
      <c r="O66" s="1214">
        <f>SUM(O60:O65)</f>
        <v>405</v>
      </c>
      <c r="P66" s="1214">
        <f>SUM(P60:P65)</f>
        <v>221</v>
      </c>
      <c r="Q66" s="1214">
        <f>SUM(Q60:Q65)</f>
        <v>966</v>
      </c>
      <c r="R66" s="1215"/>
      <c r="S66" s="1215"/>
      <c r="T66" s="1215"/>
      <c r="U66" s="1215"/>
      <c r="V66" s="1215"/>
      <c r="W66" s="1215"/>
      <c r="X66" s="1215"/>
      <c r="Y66" s="1215"/>
    </row>
    <row r="67" spans="1:25">
      <c r="A67" s="1216"/>
      <c r="B67" s="1216"/>
      <c r="C67" s="1216"/>
      <c r="D67" s="1216"/>
      <c r="E67" s="1216"/>
      <c r="F67" s="1217"/>
      <c r="G67" s="1217"/>
      <c r="H67" s="1216"/>
      <c r="I67" s="1216"/>
      <c r="J67" s="1216"/>
      <c r="K67" s="1216"/>
      <c r="L67" s="1216"/>
      <c r="M67" s="1216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</row>
    <row r="68" spans="1:25">
      <c r="A68" s="1218" t="s">
        <v>34</v>
      </c>
      <c r="B68" s="1552"/>
      <c r="C68" s="1552"/>
      <c r="D68" s="1552"/>
      <c r="E68" s="1216"/>
      <c r="F68" s="1216"/>
      <c r="G68" s="1216"/>
      <c r="H68" s="1216"/>
      <c r="I68" s="1216"/>
      <c r="J68" s="1216"/>
      <c r="K68" s="1553"/>
      <c r="L68" s="1553"/>
      <c r="M68" s="1553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</row>
    <row r="69" spans="1:25" ht="18">
      <c r="A69" s="1220" t="s">
        <v>35</v>
      </c>
      <c r="B69" s="1221" t="s">
        <v>36</v>
      </c>
      <c r="C69" s="1222" t="s">
        <v>37</v>
      </c>
      <c r="D69" s="1219"/>
      <c r="E69" s="1216"/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</row>
    <row r="70" spans="1:25">
      <c r="A70" s="1232" t="s">
        <v>161</v>
      </c>
      <c r="B70" s="1617" t="s">
        <v>1585</v>
      </c>
      <c r="C70" s="1617"/>
      <c r="D70" s="1223"/>
      <c r="E70" s="1224" t="s">
        <v>40</v>
      </c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</row>
    <row r="71" spans="1:25">
      <c r="A71" s="1195"/>
      <c r="B71" s="1554"/>
      <c r="C71" s="1554"/>
      <c r="D71" s="1216"/>
      <c r="E71" s="1216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</row>
    <row r="72" spans="1:25">
      <c r="A72" s="1225" t="s">
        <v>42</v>
      </c>
      <c r="B72" s="1555" t="s">
        <v>1586</v>
      </c>
      <c r="C72" s="1555"/>
      <c r="D72" s="1216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</row>
    <row r="73" spans="1:25">
      <c r="A73" s="1225" t="s">
        <v>42</v>
      </c>
      <c r="B73" s="1555"/>
      <c r="C73" s="1555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</row>
    <row r="74" spans="1:25">
      <c r="A74" s="1225" t="s">
        <v>43</v>
      </c>
      <c r="B74" s="1568" t="s">
        <v>1258</v>
      </c>
      <c r="C74" s="1556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</row>
    <row r="75" spans="1:25">
      <c r="A75" s="1225" t="s">
        <v>44</v>
      </c>
      <c r="B75" s="1557"/>
      <c r="C75" s="1557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</row>
    <row r="77" spans="1:25" ht="23.25" customHeight="1">
      <c r="A77" s="1549" t="s">
        <v>1587</v>
      </c>
      <c r="B77" s="1549"/>
      <c r="C77" s="1549"/>
      <c r="D77" s="1549"/>
      <c r="E77" s="1549"/>
      <c r="F77" s="1549"/>
      <c r="G77" s="1208"/>
      <c r="H77" s="1209"/>
      <c r="I77" s="1549" t="s">
        <v>84</v>
      </c>
      <c r="J77" s="1549"/>
      <c r="K77" s="1549"/>
      <c r="L77" s="1549"/>
      <c r="M77" s="1549"/>
      <c r="N77" s="1549"/>
      <c r="O77" s="1549"/>
      <c r="P77" s="1549"/>
      <c r="Q77" s="1549"/>
      <c r="R77" s="1550" t="s">
        <v>1588</v>
      </c>
      <c r="S77" s="1551"/>
      <c r="T77" s="1550"/>
      <c r="U77" s="1550"/>
      <c r="V77" s="1550"/>
      <c r="W77" s="1550"/>
      <c r="X77" s="1550"/>
      <c r="Y77" s="1550"/>
    </row>
    <row r="78" spans="1:25" ht="26.25">
      <c r="A78" s="1210" t="s">
        <v>3</v>
      </c>
      <c r="B78" s="1210" t="s">
        <v>4</v>
      </c>
      <c r="C78" s="1210" t="s">
        <v>5</v>
      </c>
      <c r="D78" s="1210" t="s">
        <v>6</v>
      </c>
      <c r="E78" s="1210" t="s">
        <v>7</v>
      </c>
      <c r="F78" s="1210" t="s">
        <v>8</v>
      </c>
      <c r="G78" s="1210" t="s">
        <v>9</v>
      </c>
      <c r="H78" s="1211" t="s">
        <v>10</v>
      </c>
      <c r="I78" s="1227" t="s">
        <v>11</v>
      </c>
      <c r="J78" s="1227" t="s">
        <v>12</v>
      </c>
      <c r="K78" s="1227" t="s">
        <v>13</v>
      </c>
      <c r="L78" s="1227" t="s">
        <v>14</v>
      </c>
      <c r="M78" s="1227" t="s">
        <v>15</v>
      </c>
      <c r="N78" s="1227" t="s">
        <v>16</v>
      </c>
      <c r="O78" s="1227" t="s">
        <v>17</v>
      </c>
      <c r="P78" s="1212" t="s">
        <v>18</v>
      </c>
      <c r="Q78" s="1210" t="s">
        <v>19</v>
      </c>
      <c r="R78" s="1210" t="s">
        <v>20</v>
      </c>
      <c r="S78" s="1213" t="s">
        <v>21</v>
      </c>
      <c r="T78" s="1213" t="s">
        <v>22</v>
      </c>
      <c r="U78" s="1210" t="s">
        <v>24</v>
      </c>
      <c r="V78" s="1210" t="s">
        <v>25</v>
      </c>
      <c r="W78" s="1210" t="s">
        <v>26</v>
      </c>
      <c r="X78" s="1210" t="s">
        <v>27</v>
      </c>
      <c r="Y78" s="1210" t="s">
        <v>28</v>
      </c>
    </row>
    <row r="79" spans="1:25">
      <c r="A79" s="1172" t="s">
        <v>122</v>
      </c>
      <c r="B79" s="1172" t="s">
        <v>62</v>
      </c>
      <c r="C79" s="1186" t="s">
        <v>1589</v>
      </c>
      <c r="D79" s="1172" t="s">
        <v>61</v>
      </c>
      <c r="E79" s="1173">
        <v>46228.770833333336</v>
      </c>
      <c r="F79" s="1172">
        <v>15.3</v>
      </c>
      <c r="G79" s="1172">
        <v>121157</v>
      </c>
      <c r="H79" s="1174"/>
      <c r="I79" s="1172"/>
      <c r="J79" s="1172"/>
      <c r="K79" s="1172"/>
      <c r="L79" s="1186">
        <v>81</v>
      </c>
      <c r="M79" s="1172"/>
      <c r="N79" s="1172"/>
      <c r="O79" s="1172"/>
      <c r="P79" s="1172"/>
      <c r="Q79" s="1175">
        <f>SUM(I79:P79)</f>
        <v>81</v>
      </c>
      <c r="R79" s="1175" t="s">
        <v>30</v>
      </c>
      <c r="S79" s="1175" t="s">
        <v>31</v>
      </c>
      <c r="T79" s="1175"/>
      <c r="U79" s="1190" t="s">
        <v>169</v>
      </c>
      <c r="V79" s="1181" t="s">
        <v>90</v>
      </c>
      <c r="W79" s="1181">
        <v>1021814</v>
      </c>
      <c r="X79" s="1181" t="s">
        <v>1590</v>
      </c>
      <c r="Y79" s="1181"/>
    </row>
    <row r="80" spans="1:25" ht="17.25" customHeight="1">
      <c r="A80" s="1172" t="s">
        <v>141</v>
      </c>
      <c r="B80" s="1172" t="s">
        <v>69</v>
      </c>
      <c r="C80" s="1186" t="s">
        <v>1591</v>
      </c>
      <c r="D80" s="1172" t="s">
        <v>68</v>
      </c>
      <c r="E80" s="1173">
        <v>46228.798611111109</v>
      </c>
      <c r="F80" s="1172">
        <v>16.899999999999999</v>
      </c>
      <c r="G80" s="1172">
        <v>121245</v>
      </c>
      <c r="H80" s="1174"/>
      <c r="I80" s="1172"/>
      <c r="J80" s="1172"/>
      <c r="K80" s="1172"/>
      <c r="L80" s="1172"/>
      <c r="M80" s="1172"/>
      <c r="N80" s="1186">
        <v>161</v>
      </c>
      <c r="O80" s="1172"/>
      <c r="P80" s="1172"/>
      <c r="Q80" s="1175">
        <f>SUM(I80:P80)</f>
        <v>161</v>
      </c>
      <c r="R80" s="1175" t="s">
        <v>30</v>
      </c>
      <c r="S80" s="1175" t="s">
        <v>31</v>
      </c>
      <c r="T80" s="14"/>
      <c r="U80" s="1190" t="s">
        <v>169</v>
      </c>
      <c r="V80" s="1181"/>
      <c r="W80" s="1181">
        <v>1021815</v>
      </c>
      <c r="X80" s="1181" t="s">
        <v>1592</v>
      </c>
      <c r="Y80" s="1181"/>
    </row>
    <row r="81" spans="1:25" ht="25.5">
      <c r="A81" s="1172" t="s">
        <v>114</v>
      </c>
      <c r="B81" s="1186" t="s">
        <v>1255</v>
      </c>
      <c r="C81" s="1186" t="s">
        <v>1593</v>
      </c>
      <c r="D81" s="1172" t="s">
        <v>117</v>
      </c>
      <c r="E81" s="1173">
        <v>46229.402777777781</v>
      </c>
      <c r="F81" s="1172">
        <v>12.9</v>
      </c>
      <c r="G81" s="1172">
        <v>121235</v>
      </c>
      <c r="H81" s="1174" t="s">
        <v>1594</v>
      </c>
      <c r="I81" s="1172"/>
      <c r="J81" s="1172"/>
      <c r="K81" s="1172"/>
      <c r="L81" s="1172"/>
      <c r="M81" s="1186">
        <v>27</v>
      </c>
      <c r="N81" s="1186">
        <v>27</v>
      </c>
      <c r="O81" s="1186">
        <v>80</v>
      </c>
      <c r="P81" s="1186">
        <v>27</v>
      </c>
      <c r="Q81" s="1175">
        <f t="shared" ref="Q81:Q84" si="6">SUM(I81:P81)</f>
        <v>161</v>
      </c>
      <c r="R81" s="1176" t="s">
        <v>32</v>
      </c>
      <c r="S81" s="1177" t="s">
        <v>33</v>
      </c>
      <c r="T81" s="1294" t="b">
        <v>1</v>
      </c>
      <c r="U81" s="1189" t="s">
        <v>100</v>
      </c>
      <c r="V81" s="1181" t="s">
        <v>90</v>
      </c>
      <c r="W81" s="1181">
        <v>1021816</v>
      </c>
      <c r="X81" s="1181" t="s">
        <v>1462</v>
      </c>
      <c r="Y81" s="1181"/>
    </row>
    <row r="82" spans="1:25">
      <c r="A82" s="1172" t="s">
        <v>918</v>
      </c>
      <c r="B82" s="1172" t="s">
        <v>80</v>
      </c>
      <c r="C82" s="1186" t="s">
        <v>1595</v>
      </c>
      <c r="D82" s="1172" t="s">
        <v>117</v>
      </c>
      <c r="E82" s="1173">
        <v>46229.402777777781</v>
      </c>
      <c r="F82" s="1172">
        <v>12.9</v>
      </c>
      <c r="G82" s="1172">
        <v>121199</v>
      </c>
      <c r="H82" s="1174" t="s">
        <v>1348</v>
      </c>
      <c r="I82" s="1172"/>
      <c r="J82" s="1172"/>
      <c r="K82" s="1172"/>
      <c r="L82" s="1172"/>
      <c r="M82" s="1172"/>
      <c r="N82" s="1172"/>
      <c r="O82" s="1186">
        <v>81</v>
      </c>
      <c r="P82" s="1186">
        <v>80</v>
      </c>
      <c r="Q82" s="1175">
        <f>SUM(I82:P82)</f>
        <v>161</v>
      </c>
      <c r="R82" s="1176" t="s">
        <v>32</v>
      </c>
      <c r="S82" s="1177" t="s">
        <v>33</v>
      </c>
      <c r="T82" s="1175"/>
      <c r="U82" s="1189" t="s">
        <v>100</v>
      </c>
      <c r="V82" s="1181" t="s">
        <v>90</v>
      </c>
      <c r="W82" s="1181">
        <v>1021817</v>
      </c>
      <c r="X82" s="1181" t="s">
        <v>1462</v>
      </c>
      <c r="Y82" s="1181"/>
    </row>
    <row r="83" spans="1:25">
      <c r="A83" s="1172" t="s">
        <v>137</v>
      </c>
      <c r="B83" s="1172" t="s">
        <v>80</v>
      </c>
      <c r="C83" s="1186" t="s">
        <v>1596</v>
      </c>
      <c r="D83" s="1172" t="s">
        <v>117</v>
      </c>
      <c r="E83" s="1173">
        <v>46229.402777777781</v>
      </c>
      <c r="F83" s="1172">
        <v>12.9</v>
      </c>
      <c r="G83" s="1172">
        <v>121200</v>
      </c>
      <c r="H83" s="1174" t="s">
        <v>1348</v>
      </c>
      <c r="I83" s="1172"/>
      <c r="J83" s="1172"/>
      <c r="K83" s="1172"/>
      <c r="L83" s="1172"/>
      <c r="M83" s="1172"/>
      <c r="N83" s="1172"/>
      <c r="O83" s="1186">
        <v>81</v>
      </c>
      <c r="P83" s="1186">
        <v>80</v>
      </c>
      <c r="Q83" s="1175">
        <f t="shared" si="6"/>
        <v>161</v>
      </c>
      <c r="R83" s="1176" t="s">
        <v>32</v>
      </c>
      <c r="S83" s="1177" t="s">
        <v>33</v>
      </c>
      <c r="T83" s="1175"/>
      <c r="U83" s="1189" t="s">
        <v>100</v>
      </c>
      <c r="V83" s="1181" t="s">
        <v>90</v>
      </c>
      <c r="W83" s="1181">
        <v>1021818</v>
      </c>
      <c r="X83" s="1181" t="s">
        <v>1462</v>
      </c>
      <c r="Y83" s="1181"/>
    </row>
    <row r="84" spans="1:25" ht="25.5">
      <c r="A84" s="1178" t="s">
        <v>120</v>
      </c>
      <c r="B84" s="1178" t="s">
        <v>417</v>
      </c>
      <c r="C84" s="1186" t="s">
        <v>1597</v>
      </c>
      <c r="D84" s="1178" t="s">
        <v>117</v>
      </c>
      <c r="E84" s="1179">
        <v>46229.763888888891</v>
      </c>
      <c r="F84" s="1178">
        <v>14.8</v>
      </c>
      <c r="G84" s="1178">
        <v>121201</v>
      </c>
      <c r="H84" s="226" t="s">
        <v>1598</v>
      </c>
      <c r="I84" s="1178"/>
      <c r="J84" s="1178"/>
      <c r="K84" s="1178"/>
      <c r="L84" s="1178"/>
      <c r="M84" s="1186">
        <v>27</v>
      </c>
      <c r="N84" s="1186">
        <v>27</v>
      </c>
      <c r="O84" s="1186">
        <v>80</v>
      </c>
      <c r="P84" s="1186">
        <v>27</v>
      </c>
      <c r="Q84" s="1175">
        <f t="shared" si="6"/>
        <v>161</v>
      </c>
      <c r="R84" s="1176" t="s">
        <v>32</v>
      </c>
      <c r="S84" s="1177" t="s">
        <v>33</v>
      </c>
      <c r="T84" s="1294" t="b">
        <v>1</v>
      </c>
      <c r="U84" s="1189" t="s">
        <v>100</v>
      </c>
      <c r="V84" s="1181" t="s">
        <v>90</v>
      </c>
      <c r="W84" s="1181">
        <v>10218819</v>
      </c>
      <c r="X84" s="1181" t="s">
        <v>1462</v>
      </c>
      <c r="Y84" s="1181"/>
    </row>
    <row r="85" spans="1:25">
      <c r="A85" s="1214" t="s">
        <v>19</v>
      </c>
      <c r="B85" s="1209"/>
      <c r="C85" s="1209"/>
      <c r="D85" s="1209"/>
      <c r="E85" s="1214"/>
      <c r="F85" s="1209"/>
      <c r="G85" s="1209"/>
      <c r="H85" s="1209"/>
      <c r="I85" s="1214">
        <f ca="1">SUM(I79:I100)</f>
        <v>0</v>
      </c>
      <c r="J85" s="1214">
        <f ca="1">SUM(J79:J100)</f>
        <v>0</v>
      </c>
      <c r="K85" s="1214">
        <f t="shared" ref="K85:Q85" si="7">SUM(K79:K84)</f>
        <v>0</v>
      </c>
      <c r="L85" s="1214">
        <f t="shared" si="7"/>
        <v>81</v>
      </c>
      <c r="M85" s="1214">
        <f t="shared" si="7"/>
        <v>54</v>
      </c>
      <c r="N85" s="1214">
        <f t="shared" si="7"/>
        <v>215</v>
      </c>
      <c r="O85" s="1214">
        <f t="shared" si="7"/>
        <v>322</v>
      </c>
      <c r="P85" s="1214">
        <f t="shared" si="7"/>
        <v>214</v>
      </c>
      <c r="Q85" s="1214">
        <f t="shared" si="7"/>
        <v>886</v>
      </c>
      <c r="R85" s="1215"/>
      <c r="S85" s="1215"/>
      <c r="T85" s="1215"/>
      <c r="U85" s="1215"/>
      <c r="V85" s="1215"/>
      <c r="W85" s="1215"/>
      <c r="X85" s="1215"/>
      <c r="Y85" s="1215"/>
    </row>
    <row r="86" spans="1:25">
      <c r="A86" s="1216"/>
      <c r="B86" s="1216"/>
      <c r="C86" s="1216"/>
      <c r="D86" s="1216"/>
      <c r="E86" s="1216"/>
      <c r="F86" s="1217"/>
      <c r="G86" s="1217"/>
      <c r="H86" s="1216"/>
      <c r="I86" s="1216"/>
      <c r="J86" s="1216"/>
      <c r="K86" s="1216"/>
      <c r="L86" s="1216"/>
      <c r="M86" s="1216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</row>
    <row r="87" spans="1:25">
      <c r="A87" s="1218" t="s">
        <v>34</v>
      </c>
      <c r="B87" s="1552"/>
      <c r="C87" s="1552"/>
      <c r="D87" s="1552"/>
      <c r="E87" s="1216"/>
      <c r="F87" s="1216"/>
      <c r="G87" s="1216"/>
      <c r="H87" s="1216"/>
      <c r="I87" s="1216"/>
      <c r="J87" s="1216"/>
      <c r="K87" s="1553"/>
      <c r="L87" s="1553"/>
      <c r="M87" s="1553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</row>
    <row r="88" spans="1:25" ht="18">
      <c r="A88" s="1220" t="s">
        <v>35</v>
      </c>
      <c r="B88" s="1221" t="s">
        <v>36</v>
      </c>
      <c r="C88" s="1222" t="s">
        <v>37</v>
      </c>
      <c r="D88" s="1219"/>
      <c r="E88" s="1216"/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</row>
    <row r="89" spans="1:25">
      <c r="A89" s="1194" t="s">
        <v>100</v>
      </c>
      <c r="B89" s="1548" t="s">
        <v>39</v>
      </c>
      <c r="C89" s="1548"/>
      <c r="D89" s="1223"/>
      <c r="E89" s="1224" t="s">
        <v>40</v>
      </c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</row>
    <row r="90" spans="1:25">
      <c r="A90" s="1195" t="s">
        <v>169</v>
      </c>
      <c r="B90" s="1554" t="s">
        <v>41</v>
      </c>
      <c r="C90" s="1554"/>
      <c r="D90" s="1216"/>
      <c r="E90" s="1216"/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</row>
    <row r="91" spans="1:25">
      <c r="A91" s="1225" t="s">
        <v>42</v>
      </c>
      <c r="B91" s="1555" t="s">
        <v>1599</v>
      </c>
      <c r="C91" s="1555"/>
      <c r="D91" s="1216"/>
      <c r="E91" s="1216"/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</row>
    <row r="92" spans="1:25">
      <c r="A92" s="1225" t="s">
        <v>42</v>
      </c>
      <c r="B92" s="1555"/>
      <c r="C92" s="1555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</row>
    <row r="93" spans="1:25">
      <c r="A93" s="1225" t="s">
        <v>43</v>
      </c>
      <c r="B93" s="1568" t="s">
        <v>1600</v>
      </c>
      <c r="C93" s="1556"/>
      <c r="D93" s="1216"/>
      <c r="E93" s="1216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</row>
    <row r="94" spans="1:25">
      <c r="A94" s="1225" t="s">
        <v>44</v>
      </c>
      <c r="B94" s="1557"/>
      <c r="C94" s="1557"/>
      <c r="D94" s="1216"/>
      <c r="E94" s="1216"/>
      <c r="F94" s="1216"/>
      <c r="G94" s="1216"/>
      <c r="H94" s="1216"/>
      <c r="I94" s="1216"/>
      <c r="J94" s="1216"/>
      <c r="K94" s="1216"/>
      <c r="L94" s="1216"/>
      <c r="M94" s="1216"/>
      <c r="N94" s="1216"/>
      <c r="O94" s="1216"/>
      <c r="P94" s="1216"/>
      <c r="Q94" s="1216"/>
      <c r="R94" s="1216"/>
      <c r="S94" s="1216"/>
      <c r="T94" s="1216"/>
      <c r="U94" s="1216"/>
      <c r="V94" s="1216"/>
      <c r="W94" s="1216"/>
      <c r="X94" s="1216"/>
    </row>
    <row r="96" spans="1:25" ht="23.25" customHeight="1">
      <c r="A96" s="1549" t="s">
        <v>1243</v>
      </c>
      <c r="B96" s="1549"/>
      <c r="C96" s="1549"/>
      <c r="D96" s="1549"/>
      <c r="E96" s="1549"/>
      <c r="F96" s="1549"/>
      <c r="G96" s="1208"/>
      <c r="H96" s="1209"/>
      <c r="I96" s="1549" t="s">
        <v>84</v>
      </c>
      <c r="J96" s="1549"/>
      <c r="K96" s="1549"/>
      <c r="L96" s="1549"/>
      <c r="M96" s="1549"/>
      <c r="N96" s="1549"/>
      <c r="O96" s="1549"/>
      <c r="P96" s="1549"/>
      <c r="Q96" s="1549"/>
      <c r="R96" s="1550" t="s">
        <v>1601</v>
      </c>
      <c r="S96" s="1551"/>
      <c r="T96" s="1550"/>
      <c r="U96" s="1550"/>
      <c r="V96" s="1550"/>
      <c r="W96" s="1550"/>
      <c r="X96" s="1550"/>
      <c r="Y96" s="1550"/>
    </row>
    <row r="97" spans="1:25" ht="26.25">
      <c r="A97" s="1210" t="s">
        <v>3</v>
      </c>
      <c r="B97" s="1210" t="s">
        <v>4</v>
      </c>
      <c r="C97" s="1210" t="s">
        <v>5</v>
      </c>
      <c r="D97" s="1210" t="s">
        <v>6</v>
      </c>
      <c r="E97" s="1210" t="s">
        <v>7</v>
      </c>
      <c r="F97" s="1210" t="s">
        <v>8</v>
      </c>
      <c r="G97" s="1210" t="s">
        <v>9</v>
      </c>
      <c r="H97" s="1211" t="s">
        <v>10</v>
      </c>
      <c r="I97" s="1227" t="s">
        <v>11</v>
      </c>
      <c r="J97" s="1227" t="s">
        <v>12</v>
      </c>
      <c r="K97" s="1227" t="s">
        <v>13</v>
      </c>
      <c r="L97" s="1227" t="s">
        <v>14</v>
      </c>
      <c r="M97" s="1227" t="s">
        <v>15</v>
      </c>
      <c r="N97" s="1227" t="s">
        <v>16</v>
      </c>
      <c r="O97" s="1227" t="s">
        <v>17</v>
      </c>
      <c r="P97" s="1212" t="s">
        <v>18</v>
      </c>
      <c r="Q97" s="1210" t="s">
        <v>19</v>
      </c>
      <c r="R97" s="1210" t="s">
        <v>20</v>
      </c>
      <c r="S97" s="1213" t="s">
        <v>21</v>
      </c>
      <c r="T97" s="1213" t="s">
        <v>22</v>
      </c>
      <c r="U97" s="1210" t="s">
        <v>24</v>
      </c>
      <c r="V97" s="1210" t="s">
        <v>25</v>
      </c>
      <c r="W97" s="1210" t="s">
        <v>26</v>
      </c>
      <c r="X97" s="1210" t="s">
        <v>27</v>
      </c>
      <c r="Y97" s="1210" t="s">
        <v>28</v>
      </c>
    </row>
    <row r="98" spans="1:25">
      <c r="A98" s="1172" t="s">
        <v>105</v>
      </c>
      <c r="B98" s="1172" t="s">
        <v>78</v>
      </c>
      <c r="C98" s="1186" t="s">
        <v>1602</v>
      </c>
      <c r="D98" s="1172" t="s">
        <v>99</v>
      </c>
      <c r="E98" s="1173">
        <v>46229.28125</v>
      </c>
      <c r="F98" s="1172">
        <v>13.3</v>
      </c>
      <c r="G98" s="1172">
        <v>121202</v>
      </c>
      <c r="H98" s="1174" t="s">
        <v>160</v>
      </c>
      <c r="I98" s="1172"/>
      <c r="J98" s="1172"/>
      <c r="K98" s="1172"/>
      <c r="L98" s="1172"/>
      <c r="M98" s="35">
        <v>30</v>
      </c>
      <c r="N98" s="35">
        <v>30</v>
      </c>
      <c r="O98" s="35">
        <v>90</v>
      </c>
      <c r="P98" s="1186">
        <v>11</v>
      </c>
      <c r="Q98" s="1175">
        <f>SUM(I98:P98)</f>
        <v>161</v>
      </c>
      <c r="R98" s="1176" t="s">
        <v>32</v>
      </c>
      <c r="S98" s="1177" t="s">
        <v>33</v>
      </c>
      <c r="T98" s="1294" t="b">
        <v>1</v>
      </c>
      <c r="U98" s="1207" t="s">
        <v>100</v>
      </c>
      <c r="V98" s="1181"/>
      <c r="W98" s="1181">
        <v>1021830</v>
      </c>
      <c r="X98" s="1181" t="s">
        <v>1462</v>
      </c>
      <c r="Y98" s="1181"/>
    </row>
    <row r="99" spans="1:25">
      <c r="A99" s="1172" t="s">
        <v>648</v>
      </c>
      <c r="B99" s="1172" t="s">
        <v>78</v>
      </c>
      <c r="C99" s="1186" t="s">
        <v>1603</v>
      </c>
      <c r="D99" s="1172" t="s">
        <v>99</v>
      </c>
      <c r="E99" s="1173">
        <v>46229.28125</v>
      </c>
      <c r="F99" s="1172">
        <v>13.3</v>
      </c>
      <c r="G99" s="1172">
        <v>121203</v>
      </c>
      <c r="H99" s="1174" t="s">
        <v>160</v>
      </c>
      <c r="I99" s="1172"/>
      <c r="J99" s="1172"/>
      <c r="K99" s="1172"/>
      <c r="L99" s="1172"/>
      <c r="M99" s="35">
        <v>30</v>
      </c>
      <c r="N99" s="35">
        <v>30</v>
      </c>
      <c r="O99" s="35">
        <v>101</v>
      </c>
      <c r="P99" s="1172"/>
      <c r="Q99" s="1175">
        <f>SUM(I99:P99)</f>
        <v>161</v>
      </c>
      <c r="R99" s="1176" t="s">
        <v>32</v>
      </c>
      <c r="S99" s="1177" t="s">
        <v>33</v>
      </c>
      <c r="T99" s="1175"/>
      <c r="U99" s="1207" t="s">
        <v>100</v>
      </c>
      <c r="V99" s="1181"/>
      <c r="W99" s="1181">
        <v>1021832</v>
      </c>
      <c r="X99" s="1181" t="s">
        <v>1462</v>
      </c>
      <c r="Y99" s="1181"/>
    </row>
    <row r="100" spans="1:25">
      <c r="A100" s="1172" t="s">
        <v>937</v>
      </c>
      <c r="B100" s="1186" t="s">
        <v>417</v>
      </c>
      <c r="C100" s="1186" t="s">
        <v>1604</v>
      </c>
      <c r="D100" s="1172" t="s">
        <v>117</v>
      </c>
      <c r="E100" s="1173">
        <v>46230.763888888891</v>
      </c>
      <c r="F100" s="1172">
        <v>14.8</v>
      </c>
      <c r="G100" s="1172">
        <v>121204</v>
      </c>
      <c r="H100" s="1174" t="s">
        <v>548</v>
      </c>
      <c r="I100" s="1172"/>
      <c r="J100" s="1172"/>
      <c r="K100" s="1172"/>
      <c r="L100" s="1172"/>
      <c r="M100" s="35">
        <v>80</v>
      </c>
      <c r="N100" s="35">
        <v>81</v>
      </c>
      <c r="O100" s="224"/>
      <c r="P100" s="1172"/>
      <c r="Q100" s="1175">
        <f>SUM(I100:P100)</f>
        <v>161</v>
      </c>
      <c r="R100" s="1176" t="s">
        <v>32</v>
      </c>
      <c r="S100" s="1177" t="s">
        <v>33</v>
      </c>
      <c r="T100" s="1175"/>
      <c r="U100" s="1207" t="s">
        <v>100</v>
      </c>
      <c r="V100" s="1181"/>
      <c r="W100" s="1181">
        <v>1021833</v>
      </c>
      <c r="X100" s="1181" t="s">
        <v>1605</v>
      </c>
      <c r="Y100" s="1181"/>
    </row>
    <row r="101" spans="1:25">
      <c r="A101" s="1172" t="s">
        <v>133</v>
      </c>
      <c r="B101" s="1172" t="s">
        <v>134</v>
      </c>
      <c r="C101" s="1186" t="s">
        <v>1606</v>
      </c>
      <c r="D101" s="1172" t="s">
        <v>136</v>
      </c>
      <c r="E101" s="1173">
        <v>46230.083333333336</v>
      </c>
      <c r="F101" s="1172">
        <v>11.9</v>
      </c>
      <c r="G101" s="1172">
        <v>121236</v>
      </c>
      <c r="H101" s="1174" t="s">
        <v>401</v>
      </c>
      <c r="I101" s="1172"/>
      <c r="J101" s="1172"/>
      <c r="K101" s="1172"/>
      <c r="L101" s="1172"/>
      <c r="M101" s="35">
        <v>81</v>
      </c>
      <c r="N101" s="35">
        <v>80</v>
      </c>
      <c r="O101" s="224"/>
      <c r="P101" s="1172"/>
      <c r="Q101" s="1175">
        <f t="shared" ref="Q101:Q103" si="8">SUM(I101:P101)</f>
        <v>161</v>
      </c>
      <c r="R101" s="1176" t="s">
        <v>32</v>
      </c>
      <c r="S101" s="1177" t="s">
        <v>33</v>
      </c>
      <c r="T101" s="1175"/>
      <c r="U101" s="1207" t="s">
        <v>100</v>
      </c>
      <c r="V101" s="1181"/>
      <c r="W101" s="1181">
        <v>1021836</v>
      </c>
      <c r="X101" s="1181" t="s">
        <v>1481</v>
      </c>
      <c r="Y101" s="1181"/>
    </row>
    <row r="102" spans="1:25" ht="25.5">
      <c r="A102" s="1172" t="s">
        <v>137</v>
      </c>
      <c r="B102" s="1172" t="s">
        <v>134</v>
      </c>
      <c r="C102" s="1186" t="s">
        <v>1607</v>
      </c>
      <c r="D102" s="1172" t="s">
        <v>136</v>
      </c>
      <c r="E102" s="1173">
        <v>46230.083333333336</v>
      </c>
      <c r="F102" s="1172">
        <v>11.9</v>
      </c>
      <c r="G102" s="1172">
        <v>121205</v>
      </c>
      <c r="H102" s="1174" t="s">
        <v>1583</v>
      </c>
      <c r="I102" s="1172"/>
      <c r="J102" s="1172"/>
      <c r="K102" s="1172"/>
      <c r="L102" s="1172"/>
      <c r="M102" s="224"/>
      <c r="N102" s="224"/>
      <c r="O102" s="35">
        <v>101</v>
      </c>
      <c r="P102" s="1186">
        <v>60</v>
      </c>
      <c r="Q102" s="1175">
        <f t="shared" si="8"/>
        <v>161</v>
      </c>
      <c r="R102" s="1176" t="s">
        <v>32</v>
      </c>
      <c r="S102" s="1177" t="s">
        <v>33</v>
      </c>
      <c r="T102" s="1175"/>
      <c r="U102" s="1207" t="s">
        <v>100</v>
      </c>
      <c r="V102" s="1181"/>
      <c r="W102" s="1181">
        <v>1021836</v>
      </c>
      <c r="X102" s="1181" t="s">
        <v>1481</v>
      </c>
      <c r="Y102" s="1181"/>
    </row>
    <row r="103" spans="1:25" ht="25.5">
      <c r="A103" s="1178" t="s">
        <v>137</v>
      </c>
      <c r="B103" s="1172" t="s">
        <v>134</v>
      </c>
      <c r="C103" s="1186" t="s">
        <v>1608</v>
      </c>
      <c r="D103" s="1172" t="s">
        <v>136</v>
      </c>
      <c r="E103" s="1173">
        <v>46230.083333333336</v>
      </c>
      <c r="F103" s="1172">
        <v>11.9</v>
      </c>
      <c r="G103" s="1178">
        <v>121206</v>
      </c>
      <c r="H103" s="226" t="s">
        <v>1583</v>
      </c>
      <c r="I103" s="1178"/>
      <c r="J103" s="1178"/>
      <c r="K103" s="1178"/>
      <c r="L103" s="1178"/>
      <c r="M103" s="15"/>
      <c r="N103" s="15"/>
      <c r="O103" s="35">
        <v>101</v>
      </c>
      <c r="P103" s="1186">
        <v>60</v>
      </c>
      <c r="Q103" s="1175">
        <f t="shared" si="8"/>
        <v>161</v>
      </c>
      <c r="R103" s="1176" t="s">
        <v>32</v>
      </c>
      <c r="S103" s="1177" t="s">
        <v>33</v>
      </c>
      <c r="T103" s="1175"/>
      <c r="U103" s="1207" t="s">
        <v>100</v>
      </c>
      <c r="V103" s="1181"/>
      <c r="W103" s="1181">
        <v>1021837</v>
      </c>
      <c r="X103" s="1181" t="s">
        <v>1481</v>
      </c>
      <c r="Y103" s="1181"/>
    </row>
    <row r="104" spans="1:25">
      <c r="A104" s="1214" t="s">
        <v>19</v>
      </c>
      <c r="B104" s="1209"/>
      <c r="C104" s="1209"/>
      <c r="D104" s="1209"/>
      <c r="E104" s="1214"/>
      <c r="F104" s="1209"/>
      <c r="G104" s="1209"/>
      <c r="H104" s="1209"/>
      <c r="I104" s="1214">
        <f ca="1">SUM(I64:I102)</f>
        <v>0</v>
      </c>
      <c r="J104" s="1214">
        <f ca="1">SUM(J64:J102)</f>
        <v>0</v>
      </c>
      <c r="K104" s="1214">
        <f ca="1">SUM(K64:K103)</f>
        <v>0</v>
      </c>
      <c r="L104" s="1214"/>
      <c r="M104" s="1214">
        <f>SUM(M98:M103)</f>
        <v>221</v>
      </c>
      <c r="N104" s="1214">
        <f>SUM(N98:N103)</f>
        <v>221</v>
      </c>
      <c r="O104" s="1214">
        <f>SUM(O98:O103)</f>
        <v>393</v>
      </c>
      <c r="P104" s="1214">
        <f>SUM(P98:P103)</f>
        <v>131</v>
      </c>
      <c r="Q104" s="1214">
        <f>SUM(Q98:Q103)</f>
        <v>966</v>
      </c>
      <c r="R104" s="1215"/>
      <c r="S104" s="1215"/>
      <c r="T104" s="1215"/>
      <c r="U104" s="1215"/>
      <c r="V104" s="1215"/>
      <c r="W104" s="1215"/>
      <c r="X104" s="1215"/>
      <c r="Y104" s="1215"/>
    </row>
    <row r="105" spans="1:25">
      <c r="A105" s="1216"/>
      <c r="B105" s="1216"/>
      <c r="C105" s="1216"/>
      <c r="D105" s="1216"/>
      <c r="E105" s="1216"/>
      <c r="F105" s="1217"/>
      <c r="G105" s="1217"/>
      <c r="H105" s="1216"/>
      <c r="I105" s="1216"/>
      <c r="J105" s="1216"/>
      <c r="K105" s="1216"/>
      <c r="L105" s="1216"/>
      <c r="M105" s="1216"/>
      <c r="N105" s="1216"/>
      <c r="O105" s="1216"/>
      <c r="P105" s="1216"/>
      <c r="Q105" s="1216"/>
      <c r="R105" s="1216"/>
      <c r="S105" s="1216"/>
      <c r="T105" s="1216"/>
      <c r="U105" s="1216"/>
      <c r="V105" s="1216"/>
      <c r="W105" s="1216"/>
      <c r="X105" s="1216"/>
    </row>
    <row r="106" spans="1:25">
      <c r="A106" s="1218" t="s">
        <v>34</v>
      </c>
      <c r="B106" s="1552"/>
      <c r="C106" s="1552"/>
      <c r="D106" s="1552"/>
      <c r="E106" s="1216"/>
      <c r="F106" s="1216"/>
      <c r="G106" s="1216"/>
      <c r="H106" s="1216"/>
      <c r="I106" s="1216"/>
      <c r="J106" s="1216"/>
      <c r="K106" s="1553"/>
      <c r="L106" s="1553"/>
      <c r="M106" s="1553"/>
      <c r="N106" s="1216"/>
      <c r="O106" s="1216"/>
      <c r="P106" s="1216"/>
      <c r="Q106" s="1216"/>
      <c r="R106" s="1216"/>
      <c r="S106" s="1216"/>
      <c r="T106" s="1216"/>
      <c r="U106" s="1216"/>
      <c r="V106" s="1216"/>
      <c r="W106" s="1216"/>
      <c r="X106" s="1216"/>
    </row>
    <row r="107" spans="1:25" ht="18">
      <c r="A107" s="1220" t="s">
        <v>35</v>
      </c>
      <c r="B107" s="1221" t="s">
        <v>36</v>
      </c>
      <c r="C107" s="1222" t="s">
        <v>37</v>
      </c>
      <c r="D107" s="1219"/>
      <c r="E107" s="1216"/>
      <c r="F107" s="1216"/>
      <c r="G107" s="1216"/>
      <c r="H107" s="1216"/>
      <c r="I107" s="1216"/>
      <c r="J107" s="1216"/>
      <c r="K107" s="1216"/>
      <c r="L107" s="1216"/>
      <c r="M107" s="1216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</row>
    <row r="108" spans="1:25">
      <c r="A108" s="1232" t="s">
        <v>100</v>
      </c>
      <c r="B108" s="1617" t="s">
        <v>1609</v>
      </c>
      <c r="C108" s="1617"/>
      <c r="D108" s="1223"/>
      <c r="E108" s="1224" t="s">
        <v>40</v>
      </c>
      <c r="F108" s="1216"/>
      <c r="G108" s="1216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</row>
    <row r="109" spans="1:25">
      <c r="A109" s="1195"/>
      <c r="B109" s="1554"/>
      <c r="C109" s="1554"/>
      <c r="D109" s="1216"/>
      <c r="E109" s="1216"/>
      <c r="F109" s="1216"/>
      <c r="G109" s="1216"/>
      <c r="H109" s="1216"/>
      <c r="I109" s="1216"/>
      <c r="J109" s="1216"/>
      <c r="K109" s="1216"/>
      <c r="L109" s="1216"/>
      <c r="M109" s="1216"/>
      <c r="N109" s="1216"/>
      <c r="O109" s="1216"/>
      <c r="P109" s="1216"/>
      <c r="Q109" s="1216"/>
      <c r="R109" s="1216"/>
      <c r="S109" s="1216"/>
      <c r="T109" s="1216"/>
      <c r="U109" s="1216"/>
      <c r="V109" s="1216"/>
      <c r="W109" s="1216"/>
      <c r="X109" s="1216"/>
    </row>
    <row r="110" spans="1:25">
      <c r="A110" s="1225" t="s">
        <v>42</v>
      </c>
      <c r="B110" s="1555" t="s">
        <v>1610</v>
      </c>
      <c r="C110" s="1555"/>
      <c r="D110" s="1216"/>
      <c r="E110" s="1216"/>
      <c r="F110" s="1216"/>
      <c r="G110" s="1216"/>
      <c r="H110" s="1216"/>
      <c r="I110" s="1216"/>
      <c r="J110" s="1216"/>
      <c r="K110" s="1216"/>
      <c r="L110" s="1216"/>
      <c r="M110" s="1216"/>
      <c r="N110" s="1216"/>
      <c r="O110" s="1216"/>
      <c r="P110" s="1216"/>
      <c r="Q110" s="1216"/>
      <c r="R110" s="1216"/>
      <c r="S110" s="1216"/>
      <c r="T110" s="1216"/>
      <c r="U110" s="1216"/>
      <c r="V110" s="1216"/>
      <c r="W110" s="1216"/>
      <c r="X110" s="1216"/>
    </row>
    <row r="111" spans="1:25">
      <c r="A111" s="1225" t="s">
        <v>42</v>
      </c>
      <c r="B111" s="1555"/>
      <c r="C111" s="1555"/>
      <c r="F111" s="1216"/>
      <c r="G111" s="1216"/>
      <c r="H111" s="1216"/>
      <c r="I111" s="1216"/>
      <c r="J111" s="1216"/>
      <c r="K111" s="1216"/>
      <c r="L111" s="1216"/>
      <c r="M111" s="1216"/>
      <c r="N111" s="1216"/>
      <c r="O111" s="1216"/>
      <c r="P111" s="1216"/>
      <c r="Q111" s="1216"/>
      <c r="R111" s="1216"/>
      <c r="S111" s="1216"/>
      <c r="T111" s="1216"/>
      <c r="U111" s="1216"/>
      <c r="V111" s="1216"/>
      <c r="W111" s="1216"/>
      <c r="X111" s="1216"/>
    </row>
    <row r="112" spans="1:25">
      <c r="A112" s="1225" t="s">
        <v>43</v>
      </c>
      <c r="B112" s="1568" t="s">
        <v>1611</v>
      </c>
      <c r="C112" s="1556"/>
      <c r="D112" s="1216"/>
      <c r="E112" s="1216"/>
      <c r="F112" s="1216"/>
      <c r="G112" s="1216"/>
      <c r="H112" s="1216"/>
      <c r="I112" s="1216"/>
      <c r="J112" s="1216"/>
      <c r="K112" s="1216"/>
      <c r="L112" s="1216"/>
      <c r="M112" s="1216"/>
      <c r="N112" s="1216"/>
      <c r="O112" s="1216"/>
      <c r="P112" s="1216"/>
      <c r="Q112" s="1216"/>
      <c r="R112" s="1216"/>
      <c r="S112" s="1216"/>
      <c r="T112" s="1216"/>
      <c r="U112" s="1216"/>
      <c r="V112" s="1216"/>
      <c r="W112" s="1216"/>
      <c r="X112" s="1216"/>
    </row>
    <row r="113" spans="1:25">
      <c r="A113" s="1225" t="s">
        <v>44</v>
      </c>
      <c r="B113" s="1557"/>
      <c r="C113" s="1557"/>
      <c r="D113" s="1216"/>
      <c r="E113" s="1216"/>
      <c r="F113" s="1216"/>
      <c r="G113" s="1216"/>
      <c r="H113" s="1216"/>
      <c r="I113" s="1216"/>
      <c r="J113" s="1216"/>
      <c r="K113" s="1216"/>
      <c r="L113" s="1216"/>
      <c r="M113" s="1216"/>
      <c r="N113" s="1216"/>
      <c r="O113" s="1216"/>
      <c r="P113" s="1216"/>
      <c r="Q113" s="1216"/>
      <c r="R113" s="1216"/>
      <c r="S113" s="1216"/>
      <c r="T113" s="1216"/>
      <c r="U113" s="1216"/>
      <c r="V113" s="1216"/>
      <c r="W113" s="1216"/>
      <c r="X113" s="1216"/>
    </row>
    <row r="115" spans="1:25" ht="23.25" customHeight="1">
      <c r="A115" s="1636" t="s">
        <v>1259</v>
      </c>
      <c r="B115" s="1637"/>
      <c r="C115" s="1637"/>
      <c r="D115" s="1637"/>
      <c r="E115" s="1637"/>
      <c r="F115" s="1638"/>
      <c r="G115" s="1292"/>
      <c r="H115" s="1189"/>
      <c r="I115" s="1572" t="s">
        <v>1278</v>
      </c>
      <c r="J115" s="1572"/>
      <c r="K115" s="1572"/>
      <c r="L115" s="1572"/>
      <c r="M115" s="1572"/>
      <c r="N115" s="1572"/>
      <c r="O115" s="1572"/>
      <c r="P115" s="1572"/>
      <c r="Q115" s="1572"/>
      <c r="R115" s="1614" t="s">
        <v>1612</v>
      </c>
      <c r="S115" s="1615"/>
      <c r="T115" s="1614"/>
      <c r="U115" s="1614"/>
      <c r="V115" s="1614"/>
      <c r="W115" s="1614"/>
      <c r="X115" s="1614"/>
      <c r="Y115" s="1614"/>
    </row>
    <row r="116" spans="1:25" ht="26.25">
      <c r="A116" s="1210" t="s">
        <v>3</v>
      </c>
      <c r="B116" s="1210" t="s">
        <v>4</v>
      </c>
      <c r="C116" s="1210" t="s">
        <v>5</v>
      </c>
      <c r="D116" s="1210" t="s">
        <v>6</v>
      </c>
      <c r="E116" s="1210" t="s">
        <v>7</v>
      </c>
      <c r="F116" s="1210" t="s">
        <v>8</v>
      </c>
      <c r="G116" s="1210" t="s">
        <v>9</v>
      </c>
      <c r="H116" s="1211" t="s">
        <v>10</v>
      </c>
      <c r="I116" s="1227" t="s">
        <v>11</v>
      </c>
      <c r="J116" s="1227" t="s">
        <v>12</v>
      </c>
      <c r="K116" s="1227" t="s">
        <v>13</v>
      </c>
      <c r="L116" s="1227" t="s">
        <v>14</v>
      </c>
      <c r="M116" s="1227" t="s">
        <v>15</v>
      </c>
      <c r="N116" s="1227" t="s">
        <v>16</v>
      </c>
      <c r="O116" s="1227" t="s">
        <v>17</v>
      </c>
      <c r="P116" s="1212" t="s">
        <v>18</v>
      </c>
      <c r="Q116" s="1210" t="s">
        <v>19</v>
      </c>
      <c r="R116" s="1210" t="s">
        <v>20</v>
      </c>
      <c r="S116" s="1213" t="s">
        <v>21</v>
      </c>
      <c r="T116" s="1213" t="s">
        <v>22</v>
      </c>
      <c r="U116" s="1210" t="s">
        <v>24</v>
      </c>
      <c r="V116" s="1210" t="s">
        <v>25</v>
      </c>
      <c r="W116" s="1210" t="s">
        <v>26</v>
      </c>
      <c r="X116" s="1210" t="s">
        <v>27</v>
      </c>
      <c r="Y116" s="1210" t="s">
        <v>28</v>
      </c>
    </row>
    <row r="117" spans="1:25">
      <c r="A117" s="1172" t="s">
        <v>1613</v>
      </c>
      <c r="B117" s="1172" t="s">
        <v>80</v>
      </c>
      <c r="C117" s="1186" t="s">
        <v>1614</v>
      </c>
      <c r="D117" s="1172" t="s">
        <v>758</v>
      </c>
      <c r="E117" s="1173">
        <v>46230.447916666664</v>
      </c>
      <c r="F117" s="1172">
        <v>13.8</v>
      </c>
      <c r="G117" s="1172">
        <v>121207</v>
      </c>
      <c r="H117" s="1174" t="s">
        <v>1348</v>
      </c>
      <c r="I117" s="1172"/>
      <c r="J117" s="1172"/>
      <c r="K117" s="1172"/>
      <c r="L117" s="1172"/>
      <c r="M117" s="1172"/>
      <c r="N117" s="1172"/>
      <c r="O117" s="1186">
        <v>131</v>
      </c>
      <c r="P117" s="1186">
        <v>30</v>
      </c>
      <c r="Q117" s="1175">
        <f t="shared" ref="Q117:Q122" si="9">SUM(I117:P117)</f>
        <v>161</v>
      </c>
      <c r="R117" s="1176" t="s">
        <v>32</v>
      </c>
      <c r="S117" s="1177" t="s">
        <v>33</v>
      </c>
      <c r="T117" s="1175"/>
      <c r="U117" s="1239" t="s">
        <v>1187</v>
      </c>
      <c r="V117" s="1181"/>
      <c r="W117" s="1181">
        <v>1021820</v>
      </c>
      <c r="X117" s="1181" t="s">
        <v>1615</v>
      </c>
      <c r="Y117" s="1181"/>
    </row>
    <row r="118" spans="1:25">
      <c r="A118" s="1172" t="s">
        <v>86</v>
      </c>
      <c r="B118" s="1172" t="s">
        <v>80</v>
      </c>
      <c r="C118" s="1186" t="s">
        <v>1616</v>
      </c>
      <c r="D118" s="1172" t="s">
        <v>758</v>
      </c>
      <c r="E118" s="1173">
        <v>46230.447916666664</v>
      </c>
      <c r="F118" s="1172">
        <v>13.8</v>
      </c>
      <c r="G118" s="1172">
        <v>121237</v>
      </c>
      <c r="H118" s="1174" t="s">
        <v>1348</v>
      </c>
      <c r="I118" s="1172"/>
      <c r="J118" s="1172"/>
      <c r="K118" s="1172"/>
      <c r="L118" s="1172"/>
      <c r="M118" s="1172"/>
      <c r="N118" s="1172"/>
      <c r="O118" s="1186">
        <v>101</v>
      </c>
      <c r="P118" s="1186">
        <v>60</v>
      </c>
      <c r="Q118" s="1175">
        <f t="shared" si="9"/>
        <v>161</v>
      </c>
      <c r="R118" s="1176" t="s">
        <v>32</v>
      </c>
      <c r="S118" s="1177" t="s">
        <v>33</v>
      </c>
      <c r="T118" s="1175"/>
      <c r="U118" s="1239" t="s">
        <v>1187</v>
      </c>
      <c r="V118" s="1181"/>
      <c r="W118" s="1181">
        <v>1021821</v>
      </c>
      <c r="X118" s="1181" t="s">
        <v>1615</v>
      </c>
      <c r="Y118" s="1181"/>
    </row>
    <row r="119" spans="1:25">
      <c r="A119" s="1172" t="s">
        <v>190</v>
      </c>
      <c r="B119" s="1172" t="s">
        <v>80</v>
      </c>
      <c r="C119" s="1186" t="s">
        <v>1617</v>
      </c>
      <c r="D119" s="1172" t="s">
        <v>758</v>
      </c>
      <c r="E119" s="1173">
        <v>46230.447916666664</v>
      </c>
      <c r="F119" s="1172">
        <v>13.8</v>
      </c>
      <c r="G119" s="1172">
        <v>121208</v>
      </c>
      <c r="H119" s="1174" t="s">
        <v>1348</v>
      </c>
      <c r="I119" s="1172"/>
      <c r="J119" s="1172"/>
      <c r="K119" s="1172"/>
      <c r="L119" s="1172"/>
      <c r="M119" s="1172"/>
      <c r="N119" s="1172"/>
      <c r="O119" s="1186">
        <v>101</v>
      </c>
      <c r="P119" s="1186">
        <v>60</v>
      </c>
      <c r="Q119" s="1175">
        <f t="shared" si="9"/>
        <v>161</v>
      </c>
      <c r="R119" s="1176" t="s">
        <v>32</v>
      </c>
      <c r="S119" s="1177" t="s">
        <v>33</v>
      </c>
      <c r="T119" s="1175"/>
      <c r="U119" s="1239" t="s">
        <v>1187</v>
      </c>
      <c r="V119" s="1181"/>
      <c r="W119" s="1181">
        <v>1021822</v>
      </c>
      <c r="X119" s="1181" t="s">
        <v>1615</v>
      </c>
      <c r="Y119" s="1181"/>
    </row>
    <row r="120" spans="1:25">
      <c r="A120" s="1172" t="s">
        <v>190</v>
      </c>
      <c r="B120" s="1172" t="s">
        <v>80</v>
      </c>
      <c r="C120" s="1186" t="s">
        <v>1618</v>
      </c>
      <c r="D120" s="1172" t="s">
        <v>758</v>
      </c>
      <c r="E120" s="1173">
        <v>46230.447916666664</v>
      </c>
      <c r="F120" s="1172">
        <v>13.8</v>
      </c>
      <c r="G120" s="1172">
        <v>121210</v>
      </c>
      <c r="H120" s="1174" t="s">
        <v>1348</v>
      </c>
      <c r="I120" s="1172"/>
      <c r="J120" s="1172"/>
      <c r="K120" s="1172"/>
      <c r="L120" s="1172"/>
      <c r="M120" s="1172"/>
      <c r="N120" s="1172"/>
      <c r="O120" s="1186">
        <v>101</v>
      </c>
      <c r="P120" s="1186">
        <v>60</v>
      </c>
      <c r="Q120" s="1175">
        <f t="shared" si="9"/>
        <v>161</v>
      </c>
      <c r="R120" s="1176" t="s">
        <v>32</v>
      </c>
      <c r="S120" s="1177" t="s">
        <v>33</v>
      </c>
      <c r="T120" s="1175"/>
      <c r="U120" s="1239" t="s">
        <v>1187</v>
      </c>
      <c r="V120" s="1181"/>
      <c r="W120" s="1181">
        <v>1021823</v>
      </c>
      <c r="X120" s="1181" t="s">
        <v>1615</v>
      </c>
      <c r="Y120" s="1181"/>
    </row>
    <row r="121" spans="1:25">
      <c r="A121" s="1172" t="s">
        <v>1192</v>
      </c>
      <c r="B121" s="1172" t="s">
        <v>80</v>
      </c>
      <c r="C121" s="1186" t="s">
        <v>1619</v>
      </c>
      <c r="D121" s="1172" t="s">
        <v>758</v>
      </c>
      <c r="E121" s="1173">
        <v>46230.447916666664</v>
      </c>
      <c r="F121" s="1172">
        <v>13.8</v>
      </c>
      <c r="G121" s="1172">
        <v>121239</v>
      </c>
      <c r="H121" s="1174" t="s">
        <v>1348</v>
      </c>
      <c r="I121" s="1172"/>
      <c r="J121" s="1172"/>
      <c r="K121" s="1172"/>
      <c r="L121" s="1172"/>
      <c r="M121" s="1172"/>
      <c r="N121" s="1172"/>
      <c r="O121" s="1186">
        <v>101</v>
      </c>
      <c r="P121" s="1186">
        <v>60</v>
      </c>
      <c r="Q121" s="1175">
        <f t="shared" si="9"/>
        <v>161</v>
      </c>
      <c r="R121" s="1176" t="s">
        <v>32</v>
      </c>
      <c r="S121" s="1177" t="s">
        <v>33</v>
      </c>
      <c r="T121" s="1175"/>
      <c r="U121" s="1239" t="s">
        <v>1187</v>
      </c>
      <c r="V121" s="1181"/>
      <c r="W121" s="1181">
        <v>1021824</v>
      </c>
      <c r="X121" s="1181" t="s">
        <v>1615</v>
      </c>
      <c r="Y121" s="1181"/>
    </row>
    <row r="122" spans="1:25">
      <c r="A122" s="1178" t="s">
        <v>137</v>
      </c>
      <c r="B122" s="1178" t="s">
        <v>80</v>
      </c>
      <c r="C122" s="1186" t="s">
        <v>1620</v>
      </c>
      <c r="D122" s="1172" t="s">
        <v>758</v>
      </c>
      <c r="E122" s="1173">
        <v>46230.447916666664</v>
      </c>
      <c r="F122" s="1172">
        <v>13.8</v>
      </c>
      <c r="G122" s="1178">
        <v>121209</v>
      </c>
      <c r="H122" s="226" t="s">
        <v>1348</v>
      </c>
      <c r="I122" s="1178"/>
      <c r="J122" s="1178"/>
      <c r="K122" s="1178"/>
      <c r="L122" s="1178"/>
      <c r="M122" s="1178"/>
      <c r="N122" s="1178"/>
      <c r="O122" s="1186">
        <v>101</v>
      </c>
      <c r="P122" s="1186">
        <v>60</v>
      </c>
      <c r="Q122" s="1175">
        <f t="shared" si="9"/>
        <v>161</v>
      </c>
      <c r="R122" s="1176" t="s">
        <v>32</v>
      </c>
      <c r="S122" s="1177" t="s">
        <v>33</v>
      </c>
      <c r="T122" s="1175"/>
      <c r="U122" s="1239" t="s">
        <v>1187</v>
      </c>
      <c r="V122" s="1181"/>
      <c r="W122" s="1181">
        <v>1021825</v>
      </c>
      <c r="X122" s="1181" t="s">
        <v>1615</v>
      </c>
      <c r="Y122" s="1181"/>
    </row>
    <row r="123" spans="1:25">
      <c r="A123" s="1214" t="s">
        <v>19</v>
      </c>
      <c r="B123" s="1209"/>
      <c r="C123" s="1209"/>
      <c r="D123" s="1209"/>
      <c r="E123" s="1214"/>
      <c r="F123" s="1209"/>
      <c r="G123" s="1209"/>
      <c r="H123" s="1209"/>
      <c r="I123" s="1214">
        <f>SUM(I117:I121)</f>
        <v>0</v>
      </c>
      <c r="J123" s="1214">
        <f>SUM(J117:J121)</f>
        <v>0</v>
      </c>
      <c r="K123" s="1214">
        <f t="shared" ref="K123:Q123" si="10">SUM(K117:K122)</f>
        <v>0</v>
      </c>
      <c r="L123" s="1214">
        <f t="shared" si="10"/>
        <v>0</v>
      </c>
      <c r="M123" s="1214">
        <f t="shared" si="10"/>
        <v>0</v>
      </c>
      <c r="N123" s="1214">
        <f t="shared" si="10"/>
        <v>0</v>
      </c>
      <c r="O123" s="1214">
        <f t="shared" si="10"/>
        <v>636</v>
      </c>
      <c r="P123" s="1214">
        <f t="shared" si="10"/>
        <v>330</v>
      </c>
      <c r="Q123" s="1214">
        <f t="shared" si="10"/>
        <v>966</v>
      </c>
      <c r="R123" s="1215"/>
      <c r="S123" s="1215"/>
      <c r="T123" s="1215"/>
      <c r="U123" s="1215"/>
      <c r="V123" s="1215"/>
      <c r="W123" s="1215"/>
      <c r="X123" s="1215"/>
      <c r="Y123" s="1215"/>
    </row>
    <row r="124" spans="1:25">
      <c r="A124" s="1216"/>
      <c r="B124" s="1216"/>
      <c r="C124" s="1216"/>
      <c r="D124" s="1216"/>
      <c r="E124" s="1216"/>
      <c r="F124" s="1217"/>
      <c r="G124" s="1217"/>
      <c r="H124" s="1216"/>
      <c r="I124" s="1216"/>
      <c r="J124" s="1216"/>
      <c r="K124" s="1216"/>
      <c r="L124" s="1216"/>
      <c r="M124" s="1216"/>
      <c r="N124" s="1216"/>
      <c r="O124" s="1216"/>
      <c r="P124" s="1216"/>
      <c r="Q124" s="1216"/>
      <c r="R124" s="1216"/>
      <c r="S124" s="1216"/>
      <c r="T124" s="1216"/>
      <c r="U124" s="1216"/>
      <c r="V124" s="1216"/>
      <c r="W124" s="1216"/>
      <c r="X124" s="1216"/>
    </row>
    <row r="125" spans="1:25">
      <c r="A125" s="1218" t="s">
        <v>34</v>
      </c>
      <c r="B125" s="1552"/>
      <c r="C125" s="1552"/>
      <c r="D125" s="1552"/>
      <c r="E125" s="1216"/>
      <c r="F125" s="1216"/>
      <c r="G125" s="1216"/>
      <c r="H125" s="1216"/>
      <c r="I125" s="1216"/>
      <c r="J125" s="1216"/>
      <c r="K125" s="1553"/>
      <c r="L125" s="1553"/>
      <c r="M125" s="1553"/>
      <c r="N125" s="1216"/>
      <c r="O125" s="1216"/>
      <c r="P125" s="1216"/>
      <c r="Q125" s="1216"/>
      <c r="R125" s="1216"/>
      <c r="S125" s="1216"/>
      <c r="T125" s="1216"/>
      <c r="U125" s="1216"/>
      <c r="V125" s="1216"/>
      <c r="W125" s="1216"/>
      <c r="X125" s="1216"/>
    </row>
    <row r="126" spans="1:25" ht="18">
      <c r="A126" s="1220" t="s">
        <v>35</v>
      </c>
      <c r="B126" s="1221" t="s">
        <v>36</v>
      </c>
      <c r="C126" s="1222" t="s">
        <v>37</v>
      </c>
      <c r="D126" s="1219"/>
      <c r="E126" s="1216"/>
      <c r="F126" s="1216"/>
      <c r="G126" s="1216"/>
      <c r="H126" s="1216"/>
      <c r="I126" s="1216"/>
      <c r="J126" s="1216"/>
      <c r="K126" s="1216"/>
      <c r="L126" s="1216"/>
      <c r="M126" s="1216"/>
      <c r="N126" s="1216"/>
      <c r="O126" s="1216"/>
      <c r="P126" s="1216"/>
      <c r="Q126" s="1216"/>
      <c r="R126" s="1216"/>
      <c r="S126" s="1216"/>
      <c r="T126" s="1216"/>
      <c r="U126" s="1216"/>
      <c r="V126" s="1216"/>
      <c r="W126" s="1216"/>
      <c r="X126" s="1216"/>
    </row>
    <row r="127" spans="1:25">
      <c r="A127" s="1194" t="s">
        <v>161</v>
      </c>
      <c r="B127" s="1548" t="s">
        <v>39</v>
      </c>
      <c r="C127" s="1548"/>
      <c r="D127" s="1223"/>
      <c r="E127" s="1224" t="s">
        <v>40</v>
      </c>
      <c r="F127" s="1216"/>
      <c r="G127" s="1216"/>
      <c r="H127" s="1216"/>
      <c r="I127" s="1216"/>
      <c r="J127" s="1216"/>
      <c r="K127" s="1216"/>
      <c r="L127" s="1216"/>
      <c r="M127" s="1216"/>
      <c r="N127" s="1216"/>
      <c r="O127" s="1216"/>
      <c r="P127" s="1216"/>
      <c r="Q127" s="1216"/>
      <c r="R127" s="1216"/>
      <c r="S127" s="1216"/>
      <c r="T127" s="1216"/>
      <c r="U127" s="1216"/>
      <c r="V127" s="1216"/>
      <c r="W127" s="1216"/>
      <c r="X127" s="1216"/>
    </row>
    <row r="128" spans="1:25">
      <c r="A128" s="1195" t="s">
        <v>169</v>
      </c>
      <c r="B128" s="1554" t="s">
        <v>41</v>
      </c>
      <c r="C128" s="1554"/>
      <c r="D128" s="1216"/>
      <c r="E128" s="1216"/>
      <c r="F128" s="1216"/>
      <c r="G128" s="1216"/>
      <c r="H128" s="1216"/>
      <c r="I128" s="1216"/>
      <c r="J128" s="1216"/>
      <c r="K128" s="1216"/>
      <c r="L128" s="1216"/>
      <c r="M128" s="1216"/>
      <c r="N128" s="1216"/>
      <c r="O128" s="1216"/>
      <c r="P128" s="1216"/>
      <c r="Q128" s="1216"/>
      <c r="R128" s="1216"/>
      <c r="S128" s="1216"/>
      <c r="T128" s="1216"/>
      <c r="U128" s="1216"/>
      <c r="V128" s="1216"/>
      <c r="W128" s="1216"/>
      <c r="X128" s="1216"/>
    </row>
    <row r="129" spans="1:25">
      <c r="A129" s="1225" t="s">
        <v>42</v>
      </c>
      <c r="B129" s="1555" t="s">
        <v>1621</v>
      </c>
      <c r="C129" s="1555"/>
      <c r="D129" s="1216"/>
      <c r="E129" s="1216"/>
      <c r="F129" s="1216"/>
      <c r="G129" s="1216"/>
      <c r="H129" s="1216"/>
      <c r="I129" s="1216"/>
      <c r="J129" s="1216"/>
      <c r="K129" s="1216"/>
      <c r="L129" s="1216"/>
      <c r="M129" s="1216"/>
      <c r="N129" s="1216"/>
      <c r="O129" s="1216"/>
      <c r="P129" s="1216"/>
      <c r="Q129" s="1216"/>
      <c r="R129" s="1216"/>
      <c r="S129" s="1216"/>
      <c r="T129" s="1216"/>
      <c r="U129" s="1216"/>
      <c r="V129" s="1216"/>
      <c r="W129" s="1216"/>
      <c r="X129" s="1216"/>
    </row>
    <row r="130" spans="1:25">
      <c r="A130" s="1225" t="s">
        <v>42</v>
      </c>
      <c r="B130" s="1555"/>
      <c r="C130" s="1555"/>
      <c r="F130" s="1216"/>
      <c r="G130" s="1216"/>
      <c r="H130" s="1216"/>
      <c r="I130" s="1216"/>
      <c r="J130" s="1216"/>
      <c r="K130" s="1216"/>
      <c r="L130" s="1216"/>
      <c r="M130" s="1216"/>
      <c r="N130" s="1216"/>
      <c r="O130" s="1216"/>
      <c r="P130" s="1216"/>
      <c r="Q130" s="1216"/>
      <c r="R130" s="1216"/>
      <c r="S130" s="1216"/>
      <c r="T130" s="1216"/>
      <c r="U130" s="1216"/>
      <c r="V130" s="1216"/>
      <c r="W130" s="1216"/>
      <c r="X130" s="1216"/>
    </row>
    <row r="131" spans="1:25">
      <c r="A131" s="1225" t="s">
        <v>43</v>
      </c>
      <c r="B131" s="1556"/>
      <c r="C131" s="1556"/>
      <c r="D131" s="1216"/>
      <c r="E131" s="1216"/>
      <c r="F131" s="1216"/>
      <c r="G131" s="1216"/>
      <c r="H131" s="1216"/>
      <c r="I131" s="1216"/>
      <c r="J131" s="1216"/>
      <c r="K131" s="1216"/>
      <c r="L131" s="1216"/>
      <c r="M131" s="1216"/>
      <c r="N131" s="1216"/>
      <c r="O131" s="1216"/>
      <c r="P131" s="1216"/>
      <c r="Q131" s="1216"/>
      <c r="R131" s="1216"/>
      <c r="S131" s="1216"/>
      <c r="T131" s="1216"/>
      <c r="U131" s="1216"/>
      <c r="V131" s="1216"/>
      <c r="W131" s="1216"/>
      <c r="X131" s="1216"/>
    </row>
    <row r="132" spans="1:25">
      <c r="A132" s="1225" t="s">
        <v>44</v>
      </c>
      <c r="B132" s="1557"/>
      <c r="C132" s="1557"/>
      <c r="D132" s="1216"/>
      <c r="E132" s="1216"/>
      <c r="F132" s="1216"/>
      <c r="G132" s="1216"/>
      <c r="H132" s="1216"/>
      <c r="I132" s="1216"/>
      <c r="J132" s="1216"/>
      <c r="K132" s="1216"/>
      <c r="L132" s="1216"/>
      <c r="M132" s="1216"/>
      <c r="N132" s="1216"/>
      <c r="O132" s="1216"/>
      <c r="P132" s="1216"/>
      <c r="Q132" s="1216"/>
      <c r="R132" s="1216"/>
      <c r="S132" s="1216"/>
      <c r="T132" s="1216"/>
      <c r="U132" s="1216"/>
      <c r="V132" s="1216"/>
      <c r="W132" s="1216"/>
      <c r="X132" s="1216"/>
    </row>
    <row r="134" spans="1:25" ht="23.25" customHeight="1">
      <c r="A134" s="1630" t="s">
        <v>1109</v>
      </c>
      <c r="B134" s="1630"/>
      <c r="C134" s="1630"/>
      <c r="D134" s="1630"/>
      <c r="E134" s="1630"/>
      <c r="F134" s="1630"/>
      <c r="G134" s="1290"/>
      <c r="H134" s="1291"/>
      <c r="I134" s="1630" t="s">
        <v>1126</v>
      </c>
      <c r="J134" s="1630"/>
      <c r="K134" s="1630"/>
      <c r="L134" s="1630"/>
      <c r="M134" s="1630"/>
      <c r="N134" s="1630"/>
      <c r="O134" s="1630"/>
      <c r="P134" s="1630"/>
      <c r="Q134" s="1630"/>
      <c r="R134" s="1631" t="s">
        <v>1622</v>
      </c>
      <c r="S134" s="1632"/>
      <c r="T134" s="1631"/>
      <c r="U134" s="1631"/>
      <c r="V134" s="1631"/>
      <c r="W134" s="1631"/>
      <c r="X134" s="1631"/>
      <c r="Y134" s="1631"/>
    </row>
    <row r="135" spans="1:25" ht="26.25">
      <c r="A135" s="1210" t="s">
        <v>3</v>
      </c>
      <c r="B135" s="1210" t="s">
        <v>4</v>
      </c>
      <c r="C135" s="1210" t="s">
        <v>5</v>
      </c>
      <c r="D135" s="1210" t="s">
        <v>6</v>
      </c>
      <c r="E135" s="1210" t="s">
        <v>7</v>
      </c>
      <c r="F135" s="1210" t="s">
        <v>8</v>
      </c>
      <c r="G135" s="1210" t="s">
        <v>9</v>
      </c>
      <c r="H135" s="1211" t="s">
        <v>10</v>
      </c>
      <c r="I135" s="1227" t="s">
        <v>11</v>
      </c>
      <c r="J135" s="1227" t="s">
        <v>12</v>
      </c>
      <c r="K135" s="1227" t="s">
        <v>13</v>
      </c>
      <c r="L135" s="1227" t="s">
        <v>14</v>
      </c>
      <c r="M135" s="1227" t="s">
        <v>15</v>
      </c>
      <c r="N135" s="1227" t="s">
        <v>16</v>
      </c>
      <c r="O135" s="1227" t="s">
        <v>17</v>
      </c>
      <c r="P135" s="1212" t="s">
        <v>18</v>
      </c>
      <c r="Q135" s="1210" t="s">
        <v>19</v>
      </c>
      <c r="R135" s="1210" t="s">
        <v>20</v>
      </c>
      <c r="S135" s="1213" t="s">
        <v>21</v>
      </c>
      <c r="T135" s="1213" t="s">
        <v>22</v>
      </c>
      <c r="U135" s="1210" t="s">
        <v>24</v>
      </c>
      <c r="V135" s="1210" t="s">
        <v>25</v>
      </c>
      <c r="W135" s="1210" t="s">
        <v>26</v>
      </c>
      <c r="X135" s="1210" t="s">
        <v>27</v>
      </c>
      <c r="Y135" s="1210" t="s">
        <v>28</v>
      </c>
    </row>
    <row r="136" spans="1:25">
      <c r="A136" s="1172" t="s">
        <v>403</v>
      </c>
      <c r="B136" s="1172" t="s">
        <v>404</v>
      </c>
      <c r="C136" s="1186" t="s">
        <v>1623</v>
      </c>
      <c r="D136" s="1172" t="s">
        <v>1201</v>
      </c>
      <c r="E136" s="1173">
        <v>46230.78125</v>
      </c>
      <c r="F136" s="1172">
        <v>14.3</v>
      </c>
      <c r="G136" s="1172">
        <v>121247</v>
      </c>
      <c r="H136" s="1174"/>
      <c r="I136" s="1172"/>
      <c r="J136" s="1172"/>
      <c r="K136" s="1172"/>
      <c r="L136" s="1172"/>
      <c r="M136" s="1172"/>
      <c r="N136" s="1172"/>
      <c r="O136" s="1186">
        <v>107</v>
      </c>
      <c r="P136" s="1186">
        <v>54</v>
      </c>
      <c r="Q136" s="1175">
        <f t="shared" ref="Q136:Q138" si="11">SUM(I136:P136)</f>
        <v>161</v>
      </c>
      <c r="R136" s="1175" t="s">
        <v>30</v>
      </c>
      <c r="S136" s="1175" t="s">
        <v>31</v>
      </c>
      <c r="T136" s="1175"/>
      <c r="U136" s="1190" t="s">
        <v>508</v>
      </c>
      <c r="V136" s="1181"/>
      <c r="W136" s="1181">
        <v>1021838</v>
      </c>
      <c r="X136" s="1181" t="s">
        <v>1624</v>
      </c>
      <c r="Y136" s="1181"/>
    </row>
    <row r="137" spans="1:25">
      <c r="A137" s="1172" t="s">
        <v>403</v>
      </c>
      <c r="B137" s="1172" t="s">
        <v>404</v>
      </c>
      <c r="C137" s="1186" t="s">
        <v>1625</v>
      </c>
      <c r="D137" s="1172" t="s">
        <v>1201</v>
      </c>
      <c r="E137" s="1173">
        <v>46230.78125</v>
      </c>
      <c r="F137" s="1172">
        <v>14.3</v>
      </c>
      <c r="G137" s="1172">
        <v>121248</v>
      </c>
      <c r="H137" s="1174"/>
      <c r="I137" s="1172"/>
      <c r="J137" s="1172"/>
      <c r="K137" s="1172"/>
      <c r="L137" s="1172"/>
      <c r="M137" s="1172"/>
      <c r="N137" s="1172"/>
      <c r="O137" s="1186">
        <v>107</v>
      </c>
      <c r="P137" s="1186">
        <v>54</v>
      </c>
      <c r="Q137" s="1175">
        <f t="shared" si="11"/>
        <v>161</v>
      </c>
      <c r="R137" s="1175" t="s">
        <v>30</v>
      </c>
      <c r="S137" s="1175" t="s">
        <v>31</v>
      </c>
      <c r="T137" s="1175"/>
      <c r="U137" s="1190" t="s">
        <v>508</v>
      </c>
      <c r="V137" s="1181"/>
      <c r="W137" s="1181">
        <v>1021840</v>
      </c>
      <c r="X137" s="1181" t="s">
        <v>1624</v>
      </c>
      <c r="Y137" s="1181"/>
    </row>
    <row r="138" spans="1:25">
      <c r="A138" s="1172" t="s">
        <v>403</v>
      </c>
      <c r="B138" s="1172" t="s">
        <v>404</v>
      </c>
      <c r="C138" s="1186" t="s">
        <v>1626</v>
      </c>
      <c r="D138" s="1172" t="s">
        <v>1201</v>
      </c>
      <c r="E138" s="1173">
        <v>46230.78125</v>
      </c>
      <c r="F138" s="1172">
        <v>14.3</v>
      </c>
      <c r="G138" s="1172">
        <v>121249</v>
      </c>
      <c r="H138" s="1174"/>
      <c r="I138" s="1172"/>
      <c r="J138" s="1172"/>
      <c r="K138" s="1172"/>
      <c r="L138" s="1172"/>
      <c r="M138" s="1172"/>
      <c r="N138" s="1172"/>
      <c r="O138" s="1186">
        <v>80</v>
      </c>
      <c r="P138" s="1186">
        <v>81</v>
      </c>
      <c r="Q138" s="1175">
        <f t="shared" si="11"/>
        <v>161</v>
      </c>
      <c r="R138" s="1175" t="s">
        <v>30</v>
      </c>
      <c r="S138" s="1175" t="s">
        <v>31</v>
      </c>
      <c r="T138" s="1175"/>
      <c r="U138" s="1190" t="s">
        <v>508</v>
      </c>
      <c r="V138" s="1181"/>
      <c r="W138" s="1181">
        <v>1021843</v>
      </c>
      <c r="X138" s="1181" t="s">
        <v>1624</v>
      </c>
      <c r="Y138" s="1181"/>
    </row>
    <row r="139" spans="1:25" ht="25.5">
      <c r="A139" s="1172" t="s">
        <v>1128</v>
      </c>
      <c r="B139" s="1172" t="s">
        <v>92</v>
      </c>
      <c r="C139" s="1186" t="s">
        <v>1627</v>
      </c>
      <c r="D139" s="1178" t="s">
        <v>620</v>
      </c>
      <c r="E139" s="1179">
        <v>46230.958333333336</v>
      </c>
      <c r="F139" s="1172">
        <v>11.9</v>
      </c>
      <c r="G139" s="1172">
        <v>121211</v>
      </c>
      <c r="H139" s="1174" t="s">
        <v>1628</v>
      </c>
      <c r="I139" s="1172"/>
      <c r="J139" s="1172"/>
      <c r="K139" s="1172"/>
      <c r="L139" s="1172"/>
      <c r="M139" s="1186">
        <v>27</v>
      </c>
      <c r="N139" s="1186">
        <v>80</v>
      </c>
      <c r="O139" s="1186">
        <v>27</v>
      </c>
      <c r="P139" s="1186">
        <v>27</v>
      </c>
      <c r="Q139" s="1175">
        <f>SUM(I139:P139)</f>
        <v>161</v>
      </c>
      <c r="R139" s="1176" t="s">
        <v>32</v>
      </c>
      <c r="S139" s="1177" t="s">
        <v>33</v>
      </c>
      <c r="T139" s="1175"/>
      <c r="U139" s="1189" t="s">
        <v>523</v>
      </c>
      <c r="V139" s="1181"/>
      <c r="W139" s="1181">
        <v>1021845</v>
      </c>
      <c r="X139" s="1181" t="s">
        <v>1553</v>
      </c>
      <c r="Y139" s="1181"/>
    </row>
    <row r="140" spans="1:25">
      <c r="A140" s="1172" t="s">
        <v>137</v>
      </c>
      <c r="B140" s="1172" t="s">
        <v>92</v>
      </c>
      <c r="C140" s="1186" t="s">
        <v>1629</v>
      </c>
      <c r="D140" s="1178" t="s">
        <v>620</v>
      </c>
      <c r="E140" s="1179">
        <v>46230.958333333336</v>
      </c>
      <c r="F140" s="1172">
        <v>11.9</v>
      </c>
      <c r="G140" s="1172">
        <v>121212</v>
      </c>
      <c r="H140" s="1174" t="s">
        <v>1524</v>
      </c>
      <c r="I140" s="1172"/>
      <c r="J140" s="1172"/>
      <c r="K140" s="1172"/>
      <c r="L140" s="1172"/>
      <c r="M140" s="1172"/>
      <c r="N140" s="1172"/>
      <c r="O140" s="1186">
        <v>107</v>
      </c>
      <c r="P140" s="1186">
        <v>54</v>
      </c>
      <c r="Q140" s="1175">
        <f>SUM(I140:P140)</f>
        <v>161</v>
      </c>
      <c r="R140" s="1176" t="s">
        <v>32</v>
      </c>
      <c r="S140" s="1177" t="s">
        <v>33</v>
      </c>
      <c r="T140" s="1175"/>
      <c r="U140" s="1189" t="s">
        <v>523</v>
      </c>
      <c r="V140" s="1181"/>
      <c r="W140" s="1181">
        <v>1021848</v>
      </c>
      <c r="X140" s="1181" t="s">
        <v>1553</v>
      </c>
      <c r="Y140" s="1181"/>
    </row>
    <row r="141" spans="1:25">
      <c r="A141" s="1172" t="s">
        <v>1090</v>
      </c>
      <c r="B141" s="1172" t="s">
        <v>1091</v>
      </c>
      <c r="C141" s="1186" t="s">
        <v>1630</v>
      </c>
      <c r="D141" s="1172" t="s">
        <v>1093</v>
      </c>
      <c r="E141" s="1173">
        <v>46231.743055555555</v>
      </c>
      <c r="F141" s="1172">
        <v>13.6</v>
      </c>
      <c r="G141" s="1172">
        <v>121250</v>
      </c>
      <c r="H141" s="1174"/>
      <c r="I141" s="1172"/>
      <c r="J141" s="1172"/>
      <c r="K141" s="1172"/>
      <c r="L141" s="1172"/>
      <c r="M141" s="1172"/>
      <c r="N141" s="1186">
        <v>81</v>
      </c>
      <c r="O141" s="1172"/>
      <c r="P141" s="1172"/>
      <c r="Q141" s="1175">
        <f>SUM(I141:P141)</f>
        <v>81</v>
      </c>
      <c r="R141" s="1175" t="s">
        <v>30</v>
      </c>
      <c r="S141" s="1175" t="s">
        <v>31</v>
      </c>
      <c r="T141" s="1175"/>
      <c r="U141" s="1189" t="s">
        <v>755</v>
      </c>
      <c r="V141" s="1181"/>
      <c r="W141" s="1181">
        <v>1021854</v>
      </c>
      <c r="X141" s="1181" t="s">
        <v>1631</v>
      </c>
      <c r="Y141" s="1181"/>
    </row>
    <row r="142" spans="1:25">
      <c r="A142" s="1214" t="s">
        <v>19</v>
      </c>
      <c r="B142" s="1209"/>
      <c r="C142" s="1209"/>
      <c r="D142" s="1209"/>
      <c r="E142" s="1214"/>
      <c r="F142" s="1209"/>
      <c r="G142" s="1209"/>
      <c r="H142" s="1209"/>
      <c r="I142" s="1214">
        <f ca="1">SUM(I136:I161)</f>
        <v>0</v>
      </c>
      <c r="J142" s="1214">
        <f ca="1">SUM(J136:J161)</f>
        <v>0</v>
      </c>
      <c r="K142" s="1214">
        <f ca="1">SUM(K136:K215)</f>
        <v>0</v>
      </c>
      <c r="L142" s="1214">
        <f ca="1">SUM(L136:L215)</f>
        <v>0</v>
      </c>
      <c r="M142" s="1214">
        <f>SUM(M136:M141)</f>
        <v>27</v>
      </c>
      <c r="N142" s="1214">
        <f>SUM(N136:N141)</f>
        <v>161</v>
      </c>
      <c r="O142" s="1214">
        <f>SUM(O136:O141)</f>
        <v>428</v>
      </c>
      <c r="P142" s="1214">
        <f>SUM(P136:P141)</f>
        <v>270</v>
      </c>
      <c r="Q142" s="1214">
        <f>SUM(Q136:Q141)</f>
        <v>886</v>
      </c>
      <c r="R142" s="1215"/>
      <c r="S142" s="1215"/>
      <c r="T142" s="1215"/>
      <c r="U142" s="1215"/>
      <c r="V142" s="1215"/>
      <c r="W142" s="1215"/>
      <c r="X142" s="1215"/>
      <c r="Y142" s="1215"/>
    </row>
    <row r="143" spans="1:25">
      <c r="A143" s="1216"/>
      <c r="B143" s="1216"/>
      <c r="C143" s="1216"/>
      <c r="D143" s="1216"/>
      <c r="E143" s="1216"/>
      <c r="F143" s="1217"/>
      <c r="G143" s="1217"/>
      <c r="H143" s="1216"/>
      <c r="I143" s="1216"/>
      <c r="J143" s="1216"/>
      <c r="K143" s="1216"/>
      <c r="L143" s="1216"/>
      <c r="M143" s="1216"/>
      <c r="N143" s="1216"/>
      <c r="O143" s="1216"/>
      <c r="P143" s="1216"/>
      <c r="Q143" s="1216"/>
      <c r="R143" s="1216"/>
      <c r="S143" s="1216"/>
      <c r="T143" s="1216"/>
      <c r="U143" s="1216"/>
      <c r="V143" s="1216"/>
      <c r="W143" s="1216"/>
      <c r="X143" s="1216"/>
    </row>
    <row r="144" spans="1:25">
      <c r="A144" s="1218" t="s">
        <v>34</v>
      </c>
      <c r="B144" s="1552"/>
      <c r="C144" s="1552"/>
      <c r="D144" s="1552"/>
      <c r="E144" s="1216"/>
      <c r="F144" s="1216"/>
      <c r="G144" s="1216"/>
      <c r="H144" s="1216"/>
      <c r="I144" s="1216"/>
      <c r="J144" s="1216"/>
      <c r="K144" s="1553"/>
      <c r="L144" s="1553"/>
      <c r="M144" s="1553"/>
      <c r="N144" s="1216"/>
      <c r="O144" s="1216"/>
      <c r="P144" s="1216"/>
      <c r="Q144" s="1216"/>
      <c r="R144" s="1216"/>
      <c r="S144" s="1216"/>
      <c r="T144" s="1216"/>
      <c r="U144" s="1216"/>
      <c r="V144" s="1216"/>
      <c r="W144" s="1216"/>
      <c r="X144" s="1216"/>
    </row>
    <row r="145" spans="1:25" ht="18">
      <c r="A145" s="1220" t="s">
        <v>35</v>
      </c>
      <c r="B145" s="1221" t="s">
        <v>36</v>
      </c>
      <c r="C145" s="1222" t="s">
        <v>37</v>
      </c>
      <c r="D145" s="1219"/>
      <c r="E145" s="1216"/>
      <c r="F145" s="1216"/>
      <c r="G145" s="1216"/>
      <c r="H145" s="1216"/>
      <c r="I145" s="1216"/>
      <c r="J145" s="1216"/>
      <c r="K145" s="1216"/>
      <c r="L145" s="1216"/>
      <c r="M145" s="1216"/>
      <c r="N145" s="1216"/>
      <c r="O145" s="1216"/>
      <c r="P145" s="1216"/>
      <c r="Q145" s="1216"/>
      <c r="R145" s="1216"/>
      <c r="S145" s="1216"/>
      <c r="T145" s="1216"/>
      <c r="U145" s="1216"/>
      <c r="V145" s="1216"/>
      <c r="W145" s="1216"/>
      <c r="X145" s="1216"/>
    </row>
    <row r="146" spans="1:25">
      <c r="A146" s="1194" t="s">
        <v>523</v>
      </c>
      <c r="B146" s="1548" t="s">
        <v>41</v>
      </c>
      <c r="C146" s="1548"/>
      <c r="D146" s="1223"/>
      <c r="E146" s="1224" t="s">
        <v>40</v>
      </c>
      <c r="F146" s="1216"/>
      <c r="G146" s="1216"/>
      <c r="H146" s="1216"/>
      <c r="I146" s="1216"/>
      <c r="J146" s="1216"/>
      <c r="K146" s="1216"/>
      <c r="L146" s="1216"/>
      <c r="M146" s="1216"/>
      <c r="N146" s="1216"/>
      <c r="O146" s="1216"/>
      <c r="P146" s="1216"/>
      <c r="Q146" s="1216"/>
      <c r="R146" s="1216"/>
      <c r="S146" s="1216"/>
      <c r="T146" s="1216"/>
      <c r="U146" s="1216"/>
      <c r="V146" s="1216"/>
      <c r="W146" s="1216"/>
      <c r="X146" s="1216"/>
    </row>
    <row r="147" spans="1:25">
      <c r="A147" s="1232"/>
      <c r="B147" s="1232"/>
      <c r="C147" s="1232"/>
      <c r="D147" s="1223"/>
      <c r="E147" s="1224"/>
      <c r="F147" s="1216"/>
      <c r="G147" s="1216"/>
      <c r="H147" s="1216"/>
      <c r="I147" s="1216"/>
      <c r="J147" s="1216"/>
      <c r="K147" s="1216"/>
      <c r="L147" s="1216"/>
      <c r="M147" s="1216"/>
      <c r="N147" s="1216"/>
      <c r="O147" s="1216"/>
      <c r="P147" s="1216"/>
      <c r="Q147" s="1216"/>
      <c r="R147" s="1216"/>
      <c r="S147" s="1216"/>
      <c r="T147" s="1216"/>
      <c r="U147" s="1216"/>
      <c r="V147" s="1216"/>
      <c r="W147" s="1216"/>
      <c r="X147" s="1216"/>
    </row>
    <row r="148" spans="1:25">
      <c r="A148" s="1195" t="s">
        <v>169</v>
      </c>
      <c r="B148" s="1554" t="s">
        <v>41</v>
      </c>
      <c r="C148" s="1554"/>
      <c r="D148" s="1216"/>
      <c r="E148" s="1216"/>
      <c r="F148" s="1216"/>
      <c r="G148" s="1216"/>
      <c r="H148" s="1216"/>
      <c r="I148" s="1216"/>
      <c r="J148" s="1216"/>
      <c r="K148" s="1216"/>
      <c r="L148" s="1216"/>
      <c r="M148" s="1216"/>
      <c r="N148" s="1216"/>
      <c r="O148" s="1216"/>
      <c r="P148" s="1216"/>
      <c r="Q148" s="1216"/>
      <c r="R148" s="1216"/>
      <c r="S148" s="1216"/>
      <c r="T148" s="1216"/>
      <c r="U148" s="1216"/>
      <c r="V148" s="1216"/>
      <c r="W148" s="1216"/>
      <c r="X148" s="1216"/>
    </row>
    <row r="149" spans="1:25">
      <c r="A149" s="1225" t="s">
        <v>42</v>
      </c>
      <c r="B149" s="1555" t="s">
        <v>1632</v>
      </c>
      <c r="C149" s="1555"/>
      <c r="D149" s="1216"/>
      <c r="E149" s="1216"/>
      <c r="F149" s="1216"/>
      <c r="G149" s="1216"/>
      <c r="H149" s="1216"/>
      <c r="I149" s="1216"/>
      <c r="J149" s="1216"/>
      <c r="K149" s="1216"/>
      <c r="L149" s="1216"/>
      <c r="M149" s="1216"/>
      <c r="N149" s="1216"/>
      <c r="O149" s="1216"/>
      <c r="P149" s="1216"/>
      <c r="Q149" s="1216"/>
      <c r="R149" s="1216"/>
      <c r="S149" s="1216"/>
      <c r="T149" s="1216"/>
      <c r="U149" s="1216"/>
      <c r="V149" s="1216"/>
      <c r="W149" s="1216"/>
      <c r="X149" s="1216"/>
    </row>
    <row r="150" spans="1:25">
      <c r="A150" s="1225" t="s">
        <v>42</v>
      </c>
      <c r="B150" s="1555"/>
      <c r="C150" s="1555"/>
      <c r="F150" s="1216"/>
      <c r="G150" s="1216"/>
      <c r="H150" s="1216"/>
      <c r="I150" s="1216"/>
      <c r="J150" s="1216"/>
      <c r="K150" s="1216"/>
      <c r="L150" s="1216"/>
      <c r="M150" s="1216"/>
      <c r="N150" s="1216"/>
      <c r="O150" s="1216"/>
      <c r="P150" s="1216"/>
      <c r="Q150" s="1216"/>
      <c r="R150" s="1216"/>
      <c r="S150" s="1216"/>
      <c r="T150" s="1216"/>
      <c r="U150" s="1216"/>
      <c r="V150" s="1216"/>
      <c r="W150" s="1216"/>
      <c r="X150" s="1216"/>
    </row>
    <row r="151" spans="1:25">
      <c r="A151" s="1225" t="s">
        <v>43</v>
      </c>
      <c r="B151" s="1556"/>
      <c r="C151" s="1556"/>
      <c r="D151" s="1216"/>
      <c r="E151" s="1216"/>
      <c r="F151" s="1216"/>
      <c r="G151" s="1216"/>
      <c r="H151" s="1216"/>
      <c r="I151" s="1216"/>
      <c r="J151" s="1216"/>
      <c r="K151" s="1216"/>
      <c r="L151" s="1216"/>
      <c r="M151" s="1216"/>
      <c r="N151" s="1216"/>
      <c r="O151" s="1216"/>
      <c r="P151" s="1216"/>
      <c r="Q151" s="1216"/>
      <c r="R151" s="1216"/>
      <c r="S151" s="1216"/>
      <c r="T151" s="1216"/>
      <c r="U151" s="1216"/>
      <c r="V151" s="1216"/>
      <c r="W151" s="1216"/>
      <c r="X151" s="1216"/>
    </row>
    <row r="152" spans="1:25">
      <c r="A152" s="1225" t="s">
        <v>44</v>
      </c>
      <c r="B152" s="1557"/>
      <c r="C152" s="1557"/>
      <c r="D152" s="1216"/>
      <c r="E152" s="1216"/>
      <c r="F152" s="1216"/>
      <c r="G152" s="1216"/>
      <c r="H152" s="1216"/>
      <c r="I152" s="1216"/>
      <c r="J152" s="1216"/>
      <c r="K152" s="1216"/>
      <c r="L152" s="1216"/>
      <c r="M152" s="1216"/>
      <c r="N152" s="1216"/>
      <c r="O152" s="1216"/>
      <c r="P152" s="1216"/>
      <c r="Q152" s="1216"/>
      <c r="R152" s="1216"/>
      <c r="S152" s="1216"/>
      <c r="T152" s="1216"/>
      <c r="U152" s="1216"/>
      <c r="V152" s="1216"/>
      <c r="W152" s="1216"/>
      <c r="X152" s="1216"/>
    </row>
    <row r="154" spans="1:25" ht="23.25" customHeight="1">
      <c r="A154" s="1549" t="s">
        <v>1125</v>
      </c>
      <c r="B154" s="1549"/>
      <c r="C154" s="1549"/>
      <c r="D154" s="1549"/>
      <c r="E154" s="1549"/>
      <c r="F154" s="1549"/>
      <c r="G154" s="1208"/>
      <c r="H154" s="1209"/>
      <c r="I154" s="1549" t="s">
        <v>84</v>
      </c>
      <c r="J154" s="1549"/>
      <c r="K154" s="1549"/>
      <c r="L154" s="1549"/>
      <c r="M154" s="1549"/>
      <c r="N154" s="1549"/>
      <c r="O154" s="1549"/>
      <c r="P154" s="1549"/>
      <c r="Q154" s="1549"/>
      <c r="R154" s="1550" t="s">
        <v>1633</v>
      </c>
      <c r="S154" s="1551"/>
      <c r="T154" s="1550"/>
      <c r="U154" s="1550"/>
      <c r="V154" s="1550"/>
      <c r="W154" s="1550"/>
      <c r="X154" s="1550"/>
      <c r="Y154" s="1550"/>
    </row>
    <row r="155" spans="1:25" ht="26.25">
      <c r="A155" s="1210" t="s">
        <v>3</v>
      </c>
      <c r="B155" s="1210" t="s">
        <v>4</v>
      </c>
      <c r="C155" s="1210" t="s">
        <v>5</v>
      </c>
      <c r="D155" s="1210" t="s">
        <v>6</v>
      </c>
      <c r="E155" s="1210" t="s">
        <v>7</v>
      </c>
      <c r="F155" s="1210" t="s">
        <v>8</v>
      </c>
      <c r="G155" s="1210" t="s">
        <v>9</v>
      </c>
      <c r="H155" s="1211" t="s">
        <v>10</v>
      </c>
      <c r="I155" s="1227" t="s">
        <v>11</v>
      </c>
      <c r="J155" s="1227" t="s">
        <v>12</v>
      </c>
      <c r="K155" s="1227" t="s">
        <v>13</v>
      </c>
      <c r="L155" s="1227" t="s">
        <v>14</v>
      </c>
      <c r="M155" s="1227" t="s">
        <v>15</v>
      </c>
      <c r="N155" s="1227" t="s">
        <v>16</v>
      </c>
      <c r="O155" s="1227" t="s">
        <v>17</v>
      </c>
      <c r="P155" s="1212" t="s">
        <v>18</v>
      </c>
      <c r="Q155" s="1210" t="s">
        <v>19</v>
      </c>
      <c r="R155" s="1210" t="s">
        <v>20</v>
      </c>
      <c r="S155" s="1213" t="s">
        <v>21</v>
      </c>
      <c r="T155" s="1213" t="s">
        <v>22</v>
      </c>
      <c r="U155" s="1210" t="s">
        <v>24</v>
      </c>
      <c r="V155" s="1210" t="s">
        <v>25</v>
      </c>
      <c r="W155" s="1210" t="s">
        <v>26</v>
      </c>
      <c r="X155" s="1210" t="s">
        <v>27</v>
      </c>
      <c r="Y155" s="1210" t="s">
        <v>28</v>
      </c>
    </row>
    <row r="156" spans="1:25" ht="25.5">
      <c r="A156" s="1172" t="s">
        <v>137</v>
      </c>
      <c r="B156" s="1172" t="s">
        <v>134</v>
      </c>
      <c r="C156" s="1186" t="s">
        <v>1634</v>
      </c>
      <c r="D156" s="1172" t="s">
        <v>136</v>
      </c>
      <c r="E156" s="1173">
        <v>46230.083333333336</v>
      </c>
      <c r="F156" s="1172">
        <v>11.9</v>
      </c>
      <c r="G156" s="1172">
        <v>121213</v>
      </c>
      <c r="H156" s="1174" t="s">
        <v>1358</v>
      </c>
      <c r="I156" s="1172"/>
      <c r="J156" s="1172"/>
      <c r="K156" s="1172"/>
      <c r="L156" s="1172"/>
      <c r="M156" s="1172"/>
      <c r="N156" s="1186">
        <v>101</v>
      </c>
      <c r="O156" s="1186">
        <v>60</v>
      </c>
      <c r="P156" s="1172"/>
      <c r="Q156" s="1175">
        <f t="shared" ref="Q156:Q160" si="12">SUM(I156:P156)</f>
        <v>161</v>
      </c>
      <c r="R156" s="1176" t="s">
        <v>32</v>
      </c>
      <c r="S156" s="1177" t="s">
        <v>33</v>
      </c>
      <c r="T156" s="1175"/>
      <c r="U156" s="1189" t="s">
        <v>100</v>
      </c>
      <c r="V156" s="1181"/>
      <c r="W156" s="1181">
        <v>1021839</v>
      </c>
      <c r="X156" s="1181" t="s">
        <v>1481</v>
      </c>
      <c r="Y156" s="1181"/>
    </row>
    <row r="157" spans="1:25" ht="25.5">
      <c r="A157" s="1172" t="s">
        <v>1128</v>
      </c>
      <c r="B157" s="1186" t="s">
        <v>80</v>
      </c>
      <c r="C157" s="1186" t="s">
        <v>1635</v>
      </c>
      <c r="D157" s="1172" t="s">
        <v>117</v>
      </c>
      <c r="E157" s="1173">
        <v>46230.402777777781</v>
      </c>
      <c r="F157" s="1172">
        <v>12.9</v>
      </c>
      <c r="G157" s="1172">
        <v>121214</v>
      </c>
      <c r="H157" s="1174" t="s">
        <v>1628</v>
      </c>
      <c r="I157" s="1172"/>
      <c r="J157" s="1172"/>
      <c r="K157" s="1172"/>
      <c r="L157" s="1172"/>
      <c r="M157" s="1186">
        <v>30</v>
      </c>
      <c r="N157" s="1186">
        <v>71</v>
      </c>
      <c r="O157" s="1172"/>
      <c r="P157" s="1186">
        <v>60</v>
      </c>
      <c r="Q157" s="1175">
        <f>SUM(I157:P157)</f>
        <v>161</v>
      </c>
      <c r="R157" s="1176" t="s">
        <v>32</v>
      </c>
      <c r="S157" s="1177" t="s">
        <v>33</v>
      </c>
      <c r="T157" s="1175"/>
      <c r="U157" s="1189" t="s">
        <v>100</v>
      </c>
      <c r="V157" s="1181"/>
      <c r="W157" s="1181">
        <v>1021841</v>
      </c>
      <c r="X157" s="1181" t="s">
        <v>1481</v>
      </c>
      <c r="Y157" s="1181"/>
    </row>
    <row r="158" spans="1:25" ht="25.5">
      <c r="A158" s="1172" t="s">
        <v>1128</v>
      </c>
      <c r="B158" s="1172" t="s">
        <v>78</v>
      </c>
      <c r="C158" s="1186" t="s">
        <v>1636</v>
      </c>
      <c r="D158" s="1172" t="s">
        <v>99</v>
      </c>
      <c r="E158" s="1173">
        <v>46229.28125</v>
      </c>
      <c r="F158" s="1172">
        <v>13.3</v>
      </c>
      <c r="G158" s="1172">
        <v>121215</v>
      </c>
      <c r="H158" s="1174" t="s">
        <v>1628</v>
      </c>
      <c r="I158" s="1172"/>
      <c r="J158" s="1172"/>
      <c r="K158" s="1172"/>
      <c r="L158" s="1172"/>
      <c r="M158" s="1186">
        <v>30</v>
      </c>
      <c r="N158" s="1186">
        <v>60</v>
      </c>
      <c r="O158" s="1186">
        <v>41</v>
      </c>
      <c r="P158" s="1186">
        <v>30</v>
      </c>
      <c r="Q158" s="1175">
        <f t="shared" si="12"/>
        <v>161</v>
      </c>
      <c r="R158" s="1176" t="s">
        <v>32</v>
      </c>
      <c r="S158" s="1177" t="s">
        <v>33</v>
      </c>
      <c r="T158" s="1175"/>
      <c r="U158" s="1189" t="s">
        <v>100</v>
      </c>
      <c r="V158" s="1181"/>
      <c r="W158" s="1181">
        <v>1021842</v>
      </c>
      <c r="X158" s="1181" t="s">
        <v>1462</v>
      </c>
      <c r="Y158" s="1181"/>
    </row>
    <row r="159" spans="1:25" ht="25.5">
      <c r="A159" s="1172" t="s">
        <v>1128</v>
      </c>
      <c r="B159" s="1172" t="s">
        <v>134</v>
      </c>
      <c r="C159" s="1186" t="s">
        <v>1637</v>
      </c>
      <c r="D159" s="1172" t="s">
        <v>136</v>
      </c>
      <c r="E159" s="1173">
        <v>46230.083333333336</v>
      </c>
      <c r="F159" s="1172">
        <v>11.9</v>
      </c>
      <c r="G159" s="1172">
        <v>121216</v>
      </c>
      <c r="H159" s="1174" t="s">
        <v>1628</v>
      </c>
      <c r="I159" s="1172"/>
      <c r="J159" s="1172"/>
      <c r="K159" s="1172"/>
      <c r="L159" s="1172"/>
      <c r="M159" s="1186">
        <v>30</v>
      </c>
      <c r="N159" s="1186">
        <v>60</v>
      </c>
      <c r="O159" s="1186">
        <v>41</v>
      </c>
      <c r="P159" s="1186">
        <v>30</v>
      </c>
      <c r="Q159" s="1175">
        <f t="shared" si="12"/>
        <v>161</v>
      </c>
      <c r="R159" s="1176" t="s">
        <v>32</v>
      </c>
      <c r="S159" s="1177" t="s">
        <v>33</v>
      </c>
      <c r="T159" s="1175"/>
      <c r="U159" s="1189" t="s">
        <v>100</v>
      </c>
      <c r="V159" s="1181"/>
      <c r="W159" s="1181">
        <v>1021844</v>
      </c>
      <c r="X159" s="1181" t="s">
        <v>1481</v>
      </c>
      <c r="Y159" s="1181"/>
    </row>
    <row r="160" spans="1:25">
      <c r="A160" s="1335" t="s">
        <v>111</v>
      </c>
      <c r="B160" s="1335" t="s">
        <v>65</v>
      </c>
      <c r="C160" s="1186" t="s">
        <v>1638</v>
      </c>
      <c r="D160" s="1335" t="s">
        <v>64</v>
      </c>
      <c r="E160" s="1420">
        <v>46229.472222222219</v>
      </c>
      <c r="F160" s="1178">
        <v>17</v>
      </c>
      <c r="G160" s="1178">
        <v>121246</v>
      </c>
      <c r="H160" s="1205"/>
      <c r="I160" s="1178"/>
      <c r="J160" s="1178"/>
      <c r="K160" s="1178"/>
      <c r="L160" s="1178"/>
      <c r="M160" s="1186">
        <v>161</v>
      </c>
      <c r="N160" s="1178"/>
      <c r="O160" s="1178"/>
      <c r="P160" s="1178"/>
      <c r="Q160" s="1175">
        <f t="shared" si="12"/>
        <v>161</v>
      </c>
      <c r="R160" s="1175" t="s">
        <v>30</v>
      </c>
      <c r="S160" s="1177" t="s">
        <v>33</v>
      </c>
      <c r="T160" s="1175"/>
      <c r="U160" s="232" t="s">
        <v>169</v>
      </c>
      <c r="V160" s="1181"/>
      <c r="W160" s="1181">
        <v>1021846</v>
      </c>
      <c r="X160" s="16" t="s">
        <v>1462</v>
      </c>
      <c r="Y160" s="1181"/>
    </row>
    <row r="161" spans="1:25" ht="25.5">
      <c r="A161" s="1172" t="s">
        <v>137</v>
      </c>
      <c r="B161" s="1172" t="s">
        <v>80</v>
      </c>
      <c r="C161" s="1186" t="s">
        <v>1639</v>
      </c>
      <c r="D161" s="1172" t="s">
        <v>117</v>
      </c>
      <c r="E161" s="1173">
        <v>46229.402777777781</v>
      </c>
      <c r="F161" s="1172">
        <v>12.9</v>
      </c>
      <c r="G161" s="1172">
        <v>121217</v>
      </c>
      <c r="H161" s="1174" t="s">
        <v>1640</v>
      </c>
      <c r="I161" s="1172"/>
      <c r="J161" s="1172"/>
      <c r="K161" s="1172"/>
      <c r="L161" s="1172"/>
      <c r="M161" s="1172"/>
      <c r="N161" s="1172"/>
      <c r="O161" s="1186">
        <v>101</v>
      </c>
      <c r="P161" s="1186">
        <v>60</v>
      </c>
      <c r="Q161" s="1175">
        <f>SUM(I161:P161)</f>
        <v>161</v>
      </c>
      <c r="R161" s="1176" t="s">
        <v>32</v>
      </c>
      <c r="S161" s="1177" t="s">
        <v>33</v>
      </c>
      <c r="T161" s="1175"/>
      <c r="U161" s="1189" t="s">
        <v>100</v>
      </c>
      <c r="V161" s="1181"/>
      <c r="W161" s="1181">
        <v>1021847</v>
      </c>
      <c r="X161" s="1181" t="s">
        <v>1462</v>
      </c>
      <c r="Y161" s="1181"/>
    </row>
    <row r="162" spans="1:25">
      <c r="A162" s="1214" t="s">
        <v>19</v>
      </c>
      <c r="B162" s="1209"/>
      <c r="C162" s="1209"/>
      <c r="D162" s="1209"/>
      <c r="E162" s="1214"/>
      <c r="F162" s="1209"/>
      <c r="G162" s="1209"/>
      <c r="H162" s="1209"/>
      <c r="I162" s="1214">
        <f>SUM(I156:I159)</f>
        <v>0</v>
      </c>
      <c r="J162" s="1214">
        <f>SUM(J156:J159)</f>
        <v>0</v>
      </c>
      <c r="K162" s="1214">
        <f t="shared" ref="K162" si="13">SUM(K156:K160)</f>
        <v>0</v>
      </c>
      <c r="L162" s="1214">
        <f t="shared" ref="L162:Q162" si="14">SUM(L156:L161)</f>
        <v>0</v>
      </c>
      <c r="M162" s="1214">
        <f t="shared" si="14"/>
        <v>251</v>
      </c>
      <c r="N162" s="1214">
        <f t="shared" si="14"/>
        <v>292</v>
      </c>
      <c r="O162" s="1214">
        <f t="shared" si="14"/>
        <v>243</v>
      </c>
      <c r="P162" s="1214">
        <f t="shared" si="14"/>
        <v>180</v>
      </c>
      <c r="Q162" s="1214">
        <f t="shared" si="14"/>
        <v>966</v>
      </c>
      <c r="R162" s="1215"/>
      <c r="S162" s="1215"/>
      <c r="T162" s="1215"/>
      <c r="U162" s="1215"/>
      <c r="V162" s="1215"/>
      <c r="W162" s="1215"/>
      <c r="X162" s="1215"/>
      <c r="Y162" s="1215"/>
    </row>
    <row r="163" spans="1:25">
      <c r="A163" s="1216"/>
      <c r="B163" s="1216"/>
      <c r="C163" s="1216"/>
      <c r="D163" s="1216"/>
      <c r="E163" s="1216"/>
      <c r="F163" s="1217"/>
      <c r="G163" s="1217"/>
      <c r="H163" s="1216"/>
      <c r="I163" s="1216"/>
      <c r="J163" s="1216"/>
      <c r="K163" s="1216"/>
      <c r="L163" s="1216"/>
      <c r="M163" s="1216"/>
      <c r="N163" s="1216"/>
      <c r="O163" s="1216"/>
      <c r="P163" s="1216"/>
      <c r="Q163" s="1216"/>
      <c r="R163" s="1216"/>
      <c r="S163" s="1216"/>
      <c r="T163" s="1216"/>
      <c r="U163" s="1216"/>
      <c r="V163" s="1216"/>
      <c r="W163" s="1216"/>
      <c r="X163" s="1216"/>
    </row>
    <row r="164" spans="1:25">
      <c r="A164" s="1218" t="s">
        <v>34</v>
      </c>
      <c r="B164" s="1552"/>
      <c r="C164" s="1552"/>
      <c r="D164" s="1552"/>
      <c r="E164" s="1216"/>
      <c r="F164" s="1216"/>
      <c r="G164" s="1216"/>
      <c r="H164" s="1216"/>
      <c r="I164" s="1216"/>
      <c r="J164" s="1216"/>
      <c r="K164" s="1553"/>
      <c r="L164" s="1553"/>
      <c r="M164" s="1553"/>
      <c r="N164" s="1216"/>
      <c r="O164" s="1216"/>
      <c r="P164" s="1216"/>
      <c r="Q164" s="1216"/>
      <c r="R164" s="1216"/>
      <c r="S164" s="1216"/>
      <c r="T164" s="1216"/>
      <c r="U164" s="1216"/>
      <c r="V164" s="1216"/>
      <c r="W164" s="1216"/>
      <c r="X164" s="1216"/>
    </row>
    <row r="165" spans="1:25" ht="18">
      <c r="A165" s="1220" t="s">
        <v>35</v>
      </c>
      <c r="B165" s="1221" t="s">
        <v>36</v>
      </c>
      <c r="C165" s="1222" t="s">
        <v>37</v>
      </c>
      <c r="D165" s="1219"/>
      <c r="E165" s="1216"/>
      <c r="F165" s="1216"/>
      <c r="G165" s="1216"/>
      <c r="H165" s="1216"/>
      <c r="I165" s="1216"/>
      <c r="J165" s="1216"/>
      <c r="K165" s="1216"/>
      <c r="L165" s="1216"/>
      <c r="M165" s="1216"/>
      <c r="N165" s="1216"/>
      <c r="O165" s="1216"/>
      <c r="P165" s="1216"/>
      <c r="Q165" s="1216"/>
      <c r="R165" s="1216"/>
      <c r="S165" s="1216"/>
      <c r="T165" s="1216"/>
      <c r="U165" s="1216"/>
      <c r="V165" s="1216"/>
      <c r="W165" s="1216"/>
      <c r="X165" s="1216"/>
    </row>
    <row r="166" spans="1:25">
      <c r="A166" s="1194" t="s">
        <v>100</v>
      </c>
      <c r="B166" s="1548" t="s">
        <v>41</v>
      </c>
      <c r="C166" s="1548"/>
      <c r="D166" s="1223"/>
      <c r="E166" s="1224" t="s">
        <v>40</v>
      </c>
      <c r="F166" s="1216"/>
      <c r="G166" s="1216"/>
      <c r="H166" s="1216"/>
      <c r="I166" s="1216"/>
      <c r="J166" s="1216"/>
      <c r="K166" s="1216"/>
      <c r="L166" s="1216"/>
      <c r="M166" s="1216"/>
      <c r="N166" s="1216"/>
      <c r="O166" s="1216"/>
      <c r="P166" s="1216"/>
      <c r="Q166" s="1216"/>
      <c r="R166" s="1216"/>
      <c r="S166" s="1216"/>
      <c r="T166" s="1216"/>
      <c r="U166" s="1216"/>
      <c r="V166" s="1216"/>
      <c r="W166" s="1216"/>
      <c r="X166" s="1216"/>
    </row>
    <row r="167" spans="1:25">
      <c r="A167" s="1195" t="s">
        <v>169</v>
      </c>
      <c r="B167" s="1554" t="s">
        <v>39</v>
      </c>
      <c r="C167" s="1554"/>
      <c r="D167" s="1216"/>
      <c r="E167" s="1216"/>
      <c r="F167" s="1216"/>
      <c r="G167" s="1216"/>
      <c r="H167" s="1216"/>
      <c r="I167" s="1216"/>
      <c r="J167" s="1216"/>
      <c r="K167" s="1216"/>
      <c r="L167" s="1216"/>
      <c r="M167" s="1216"/>
      <c r="N167" s="1216"/>
      <c r="O167" s="1216"/>
      <c r="P167" s="1216"/>
      <c r="Q167" s="1216"/>
      <c r="R167" s="1216"/>
      <c r="S167" s="1216"/>
      <c r="T167" s="1216"/>
      <c r="U167" s="1216"/>
      <c r="V167" s="1216"/>
      <c r="W167" s="1216"/>
      <c r="X167" s="1216"/>
    </row>
    <row r="168" spans="1:25">
      <c r="A168" s="1225" t="s">
        <v>42</v>
      </c>
      <c r="B168" s="1555" t="s">
        <v>1641</v>
      </c>
      <c r="C168" s="1555"/>
      <c r="D168" s="1216"/>
      <c r="E168" s="1216"/>
      <c r="F168" s="1216"/>
      <c r="G168" s="1216"/>
      <c r="H168" s="1216"/>
      <c r="I168" s="1216"/>
      <c r="J168" s="1216"/>
      <c r="K168" s="1216"/>
      <c r="L168" s="1216"/>
      <c r="M168" s="1216"/>
      <c r="N168" s="1216"/>
      <c r="O168" s="1216"/>
      <c r="P168" s="1216"/>
      <c r="Q168" s="1216"/>
      <c r="R168" s="1216"/>
      <c r="S168" s="1216"/>
      <c r="T168" s="1216"/>
      <c r="U168" s="1216"/>
      <c r="V168" s="1216"/>
      <c r="W168" s="1216"/>
      <c r="X168" s="1216"/>
    </row>
    <row r="169" spans="1:25">
      <c r="A169" s="1225" t="s">
        <v>42</v>
      </c>
      <c r="B169" s="1555"/>
      <c r="C169" s="1555"/>
      <c r="F169" s="1216"/>
      <c r="G169" s="1216"/>
      <c r="H169" s="1216"/>
      <c r="I169" s="1216"/>
      <c r="J169" s="1216"/>
      <c r="K169" s="1216"/>
      <c r="L169" s="1216"/>
      <c r="M169" s="1216"/>
      <c r="N169" s="1216"/>
      <c r="O169" s="1216"/>
      <c r="P169" s="1216"/>
      <c r="Q169" s="1216"/>
      <c r="R169" s="1216"/>
      <c r="S169" s="1216"/>
      <c r="T169" s="1216"/>
      <c r="U169" s="1216"/>
      <c r="V169" s="1216"/>
      <c r="W169" s="1216"/>
      <c r="X169" s="1216"/>
    </row>
    <row r="170" spans="1:25">
      <c r="A170" s="1225" t="s">
        <v>43</v>
      </c>
      <c r="B170" s="1568" t="s">
        <v>1642</v>
      </c>
      <c r="C170" s="1556"/>
      <c r="D170" s="1216"/>
      <c r="E170" s="1216"/>
      <c r="F170" s="1216"/>
      <c r="G170" s="1216"/>
      <c r="H170" s="1216"/>
      <c r="I170" s="1216"/>
      <c r="J170" s="1216"/>
      <c r="K170" s="1216"/>
      <c r="L170" s="1216"/>
      <c r="M170" s="1216"/>
      <c r="N170" s="1216"/>
      <c r="O170" s="1216"/>
      <c r="P170" s="1216"/>
      <c r="Q170" s="1216"/>
      <c r="R170" s="1216"/>
      <c r="S170" s="1216"/>
      <c r="T170" s="1216"/>
      <c r="U170" s="1216"/>
      <c r="V170" s="1216"/>
      <c r="W170" s="1216"/>
      <c r="X170" s="1216"/>
    </row>
    <row r="171" spans="1:25">
      <c r="A171" s="1225" t="s">
        <v>44</v>
      </c>
      <c r="B171" s="1557"/>
      <c r="C171" s="1557"/>
      <c r="D171" s="1216"/>
      <c r="E171" s="1216"/>
      <c r="F171" s="1216"/>
      <c r="G171" s="1216"/>
      <c r="H171" s="1216"/>
      <c r="I171" s="1216"/>
      <c r="J171" s="1216"/>
      <c r="K171" s="1216"/>
      <c r="L171" s="1216"/>
      <c r="M171" s="1216"/>
      <c r="N171" s="1216"/>
      <c r="O171" s="1216"/>
      <c r="P171" s="1216"/>
      <c r="Q171" s="1216"/>
      <c r="R171" s="1216"/>
      <c r="S171" s="1216"/>
      <c r="T171" s="1216"/>
      <c r="U171" s="1216"/>
      <c r="V171" s="1216"/>
      <c r="W171" s="1216"/>
      <c r="X171" s="1216"/>
    </row>
    <row r="172" spans="1:25">
      <c r="S172" t="s">
        <v>1643</v>
      </c>
    </row>
    <row r="173" spans="1:25" ht="23.25" customHeight="1">
      <c r="A173" s="1630" t="s">
        <v>1139</v>
      </c>
      <c r="B173" s="1630"/>
      <c r="C173" s="1630"/>
      <c r="D173" s="1630"/>
      <c r="E173" s="1630"/>
      <c r="F173" s="1630"/>
      <c r="G173" s="1290"/>
      <c r="H173" s="1291"/>
      <c r="I173" s="1630" t="s">
        <v>1126</v>
      </c>
      <c r="J173" s="1630"/>
      <c r="K173" s="1630"/>
      <c r="L173" s="1630"/>
      <c r="M173" s="1630"/>
      <c r="N173" s="1630"/>
      <c r="O173" s="1630"/>
      <c r="P173" s="1630"/>
      <c r="Q173" s="1630"/>
      <c r="R173" s="1631" t="s">
        <v>1644</v>
      </c>
      <c r="S173" s="1632"/>
      <c r="T173" s="1631"/>
      <c r="U173" s="1631"/>
      <c r="V173" s="1631"/>
      <c r="W173" s="1631"/>
      <c r="X173" s="1631"/>
      <c r="Y173" s="1631"/>
    </row>
    <row r="174" spans="1:25" ht="26.25">
      <c r="A174" s="1210" t="s">
        <v>3</v>
      </c>
      <c r="B174" s="1210" t="s">
        <v>4</v>
      </c>
      <c r="C174" s="1210" t="s">
        <v>5</v>
      </c>
      <c r="D174" s="1210" t="s">
        <v>6</v>
      </c>
      <c r="E174" s="1210" t="s">
        <v>7</v>
      </c>
      <c r="F174" s="1210" t="s">
        <v>8</v>
      </c>
      <c r="G174" s="1210" t="s">
        <v>9</v>
      </c>
      <c r="H174" s="1211" t="s">
        <v>10</v>
      </c>
      <c r="I174" s="1227" t="s">
        <v>11</v>
      </c>
      <c r="J174" s="1227" t="s">
        <v>12</v>
      </c>
      <c r="K174" s="1227" t="s">
        <v>13</v>
      </c>
      <c r="L174" s="1227" t="s">
        <v>14</v>
      </c>
      <c r="M174" s="1227" t="s">
        <v>15</v>
      </c>
      <c r="N174" s="1227" t="s">
        <v>16</v>
      </c>
      <c r="O174" s="1227" t="s">
        <v>17</v>
      </c>
      <c r="P174" s="1212" t="s">
        <v>18</v>
      </c>
      <c r="Q174" s="1210" t="s">
        <v>19</v>
      </c>
      <c r="R174" s="1210" t="s">
        <v>20</v>
      </c>
      <c r="S174" s="1213" t="s">
        <v>21</v>
      </c>
      <c r="T174" s="1213" t="s">
        <v>22</v>
      </c>
      <c r="U174" s="1210" t="s">
        <v>24</v>
      </c>
      <c r="V174" s="1210" t="s">
        <v>25</v>
      </c>
      <c r="W174" s="1210" t="s">
        <v>26</v>
      </c>
      <c r="X174" s="1210" t="s">
        <v>27</v>
      </c>
      <c r="Y174" s="1210" t="s">
        <v>28</v>
      </c>
    </row>
    <row r="175" spans="1:25">
      <c r="A175" s="1172" t="s">
        <v>326</v>
      </c>
      <c r="B175" s="1172" t="s">
        <v>69</v>
      </c>
      <c r="C175" s="1186" t="s">
        <v>1645</v>
      </c>
      <c r="D175" s="1172" t="s">
        <v>1646</v>
      </c>
      <c r="E175" s="1173">
        <v>46231.527777777781</v>
      </c>
      <c r="F175" s="1172">
        <v>11.5</v>
      </c>
      <c r="G175" s="1172">
        <v>121176</v>
      </c>
      <c r="H175" s="1174"/>
      <c r="I175" s="1172"/>
      <c r="J175" s="1172"/>
      <c r="K175" s="1172"/>
      <c r="L175" s="1172"/>
      <c r="M175" s="1186">
        <v>161</v>
      </c>
      <c r="N175" s="1172"/>
      <c r="O175" s="1172"/>
      <c r="P175" s="1172"/>
      <c r="Q175" s="1175">
        <f t="shared" ref="Q175:Q180" si="15">SUM(I175:P175)</f>
        <v>161</v>
      </c>
      <c r="R175" s="1175" t="s">
        <v>30</v>
      </c>
      <c r="S175" s="1175" t="s">
        <v>31</v>
      </c>
      <c r="T175" s="1175"/>
      <c r="U175" s="1207" t="s">
        <v>523</v>
      </c>
      <c r="V175" s="1181"/>
      <c r="W175" s="1181">
        <v>1021859</v>
      </c>
      <c r="X175" s="1181" t="s">
        <v>1647</v>
      </c>
      <c r="Y175" s="1181"/>
    </row>
    <row r="176" spans="1:25">
      <c r="A176" s="1172" t="s">
        <v>326</v>
      </c>
      <c r="B176" s="1172" t="s">
        <v>69</v>
      </c>
      <c r="C176" s="1186" t="s">
        <v>1648</v>
      </c>
      <c r="D176" s="1172" t="s">
        <v>1646</v>
      </c>
      <c r="E176" s="1173">
        <v>46231.527777777781</v>
      </c>
      <c r="F176" s="1172">
        <v>11.5</v>
      </c>
      <c r="G176" s="1172">
        <v>121179</v>
      </c>
      <c r="H176" s="1174"/>
      <c r="I176" s="1172"/>
      <c r="J176" s="1172"/>
      <c r="K176" s="1172"/>
      <c r="L176" s="1172"/>
      <c r="M176" s="1186">
        <v>161</v>
      </c>
      <c r="N176" s="1172"/>
      <c r="O176" s="1172"/>
      <c r="P176" s="1172"/>
      <c r="Q176" s="1175">
        <f t="shared" si="15"/>
        <v>161</v>
      </c>
      <c r="R176" s="1175" t="s">
        <v>30</v>
      </c>
      <c r="S176" s="1175" t="s">
        <v>31</v>
      </c>
      <c r="T176" s="1175"/>
      <c r="U176" s="1207" t="s">
        <v>523</v>
      </c>
      <c r="V176" s="1181"/>
      <c r="W176" s="1181">
        <v>1021861</v>
      </c>
      <c r="X176" s="1181" t="s">
        <v>1647</v>
      </c>
      <c r="Y176" s="1181"/>
    </row>
    <row r="177" spans="1:25" ht="38.25">
      <c r="A177" s="1172" t="s">
        <v>326</v>
      </c>
      <c r="B177" s="1172" t="s">
        <v>69</v>
      </c>
      <c r="C177" s="1186" t="s">
        <v>1649</v>
      </c>
      <c r="D177" s="1172" t="s">
        <v>1646</v>
      </c>
      <c r="E177" s="1173">
        <v>46231.527777777781</v>
      </c>
      <c r="F177" s="1172">
        <v>11.5</v>
      </c>
      <c r="G177" s="1172">
        <v>121180</v>
      </c>
      <c r="H177" s="1174" t="s">
        <v>1650</v>
      </c>
      <c r="I177" s="1172"/>
      <c r="J177" s="1172"/>
      <c r="K177" s="1172"/>
      <c r="L177" s="1172"/>
      <c r="M177" s="1186">
        <v>81</v>
      </c>
      <c r="N177" s="1186">
        <v>80</v>
      </c>
      <c r="O177" s="1172"/>
      <c r="P177" s="1172"/>
      <c r="Q177" s="1175">
        <f t="shared" si="15"/>
        <v>161</v>
      </c>
      <c r="R177" s="1175" t="s">
        <v>30</v>
      </c>
      <c r="S177" s="1175" t="s">
        <v>31</v>
      </c>
      <c r="T177" s="1175"/>
      <c r="U177" s="1207" t="s">
        <v>523</v>
      </c>
      <c r="V177" s="1181"/>
      <c r="W177" s="1181">
        <v>1021864</v>
      </c>
      <c r="X177" s="1181" t="s">
        <v>1647</v>
      </c>
      <c r="Y177" s="1181"/>
    </row>
    <row r="178" spans="1:25">
      <c r="A178" s="1172" t="s">
        <v>326</v>
      </c>
      <c r="B178" s="1172" t="s">
        <v>69</v>
      </c>
      <c r="C178" s="1186" t="s">
        <v>1651</v>
      </c>
      <c r="D178" s="1172" t="s">
        <v>1652</v>
      </c>
      <c r="E178" s="1173">
        <v>46231.527777777781</v>
      </c>
      <c r="F178" s="1172">
        <v>11.5</v>
      </c>
      <c r="G178" s="1172">
        <v>121183</v>
      </c>
      <c r="H178" s="1174"/>
      <c r="I178" s="1172"/>
      <c r="J178" s="1172"/>
      <c r="K178" s="1172"/>
      <c r="L178" s="1172"/>
      <c r="M178" s="1172"/>
      <c r="N178" s="1186">
        <v>161</v>
      </c>
      <c r="O178" s="1172"/>
      <c r="P178" s="1172"/>
      <c r="Q178" s="1175">
        <f t="shared" si="15"/>
        <v>161</v>
      </c>
      <c r="R178" s="1175" t="s">
        <v>30</v>
      </c>
      <c r="S178" s="1175" t="s">
        <v>31</v>
      </c>
      <c r="T178" s="1175"/>
      <c r="U178" s="1207" t="s">
        <v>523</v>
      </c>
      <c r="V178" s="1181"/>
      <c r="W178" s="1181">
        <v>1021865</v>
      </c>
      <c r="X178" s="1181" t="s">
        <v>1647</v>
      </c>
      <c r="Y178" s="1181"/>
    </row>
    <row r="179" spans="1:25">
      <c r="A179" s="1172" t="s">
        <v>326</v>
      </c>
      <c r="B179" s="1172" t="s">
        <v>69</v>
      </c>
      <c r="C179" s="1198" t="s">
        <v>1653</v>
      </c>
      <c r="D179" s="1172" t="s">
        <v>1652</v>
      </c>
      <c r="E179" s="1173">
        <v>46231.527777777781</v>
      </c>
      <c r="F179" s="1172">
        <v>11.5</v>
      </c>
      <c r="G179" s="1172">
        <v>121185</v>
      </c>
      <c r="H179" s="1174"/>
      <c r="I179" s="1172"/>
      <c r="J179" s="1172"/>
      <c r="K179" s="1172"/>
      <c r="L179" s="1172"/>
      <c r="M179" s="1172"/>
      <c r="N179" s="1186">
        <v>161</v>
      </c>
      <c r="O179" s="1172"/>
      <c r="P179" s="1172"/>
      <c r="Q179" s="1175">
        <f t="shared" si="15"/>
        <v>161</v>
      </c>
      <c r="R179" s="1175" t="s">
        <v>30</v>
      </c>
      <c r="S179" s="1175" t="s">
        <v>31</v>
      </c>
      <c r="T179" s="1175"/>
      <c r="U179" s="1207" t="s">
        <v>523</v>
      </c>
      <c r="V179" s="1181"/>
      <c r="W179" s="1181">
        <v>1021867</v>
      </c>
      <c r="X179" s="1181" t="s">
        <v>1647</v>
      </c>
      <c r="Y179" s="1181"/>
    </row>
    <row r="180" spans="1:25">
      <c r="A180" s="1178" t="s">
        <v>326</v>
      </c>
      <c r="B180" s="1172" t="s">
        <v>69</v>
      </c>
      <c r="C180" s="1186" t="s">
        <v>1654</v>
      </c>
      <c r="D180" s="1172" t="s">
        <v>1652</v>
      </c>
      <c r="E180" s="1179">
        <v>46231.527777777781</v>
      </c>
      <c r="F180" s="1172">
        <v>11.5</v>
      </c>
      <c r="G180" s="1178">
        <v>121187</v>
      </c>
      <c r="H180" s="1205"/>
      <c r="I180" s="1178"/>
      <c r="J180" s="1178"/>
      <c r="K180" s="1178"/>
      <c r="L180" s="1178"/>
      <c r="M180" s="1178"/>
      <c r="N180" s="1178"/>
      <c r="O180" s="1186">
        <v>161</v>
      </c>
      <c r="P180" s="1178"/>
      <c r="Q180" s="1175">
        <f t="shared" si="15"/>
        <v>161</v>
      </c>
      <c r="R180" s="1175" t="s">
        <v>30</v>
      </c>
      <c r="S180" s="1175" t="s">
        <v>31</v>
      </c>
      <c r="T180" s="1175"/>
      <c r="U180" s="1207" t="s">
        <v>523</v>
      </c>
      <c r="V180" s="1181"/>
      <c r="W180" s="1181">
        <v>1021868</v>
      </c>
      <c r="X180" s="1181" t="s">
        <v>1647</v>
      </c>
      <c r="Y180" s="1181"/>
    </row>
    <row r="181" spans="1:25">
      <c r="A181" s="1214" t="s">
        <v>19</v>
      </c>
      <c r="B181" s="1209"/>
      <c r="C181" s="1209"/>
      <c r="D181" s="1209"/>
      <c r="E181" s="1214"/>
      <c r="F181" s="1209"/>
      <c r="G181" s="1209"/>
      <c r="H181" s="1209"/>
      <c r="I181" s="1214">
        <f>SUM(I175:I179)</f>
        <v>0</v>
      </c>
      <c r="J181" s="1214">
        <f>SUM(J175:J179)</f>
        <v>0</v>
      </c>
      <c r="K181" s="1214">
        <f t="shared" ref="K181:P181" si="16">SUM(K175:K180)</f>
        <v>0</v>
      </c>
      <c r="L181" s="1214">
        <f t="shared" si="16"/>
        <v>0</v>
      </c>
      <c r="M181" s="1214">
        <f t="shared" si="16"/>
        <v>403</v>
      </c>
      <c r="N181" s="1214">
        <f t="shared" si="16"/>
        <v>402</v>
      </c>
      <c r="O181" s="1214">
        <f t="shared" si="16"/>
        <v>161</v>
      </c>
      <c r="P181" s="1214">
        <f t="shared" si="16"/>
        <v>0</v>
      </c>
      <c r="Q181" s="1214">
        <f>SUM(Q175:Q180)</f>
        <v>966</v>
      </c>
      <c r="R181" s="1215"/>
      <c r="S181" s="1215"/>
      <c r="T181" s="1215"/>
      <c r="U181" s="1215"/>
      <c r="V181" s="1215"/>
      <c r="W181" s="1215"/>
      <c r="X181" s="1215"/>
      <c r="Y181" s="1215"/>
    </row>
    <row r="182" spans="1:25">
      <c r="A182" s="1216"/>
      <c r="B182" s="1216"/>
      <c r="C182" s="1216"/>
      <c r="D182" s="1216"/>
      <c r="E182" s="1216"/>
      <c r="F182" s="1217"/>
      <c r="G182" s="1217"/>
      <c r="H182" s="1216"/>
      <c r="I182" s="1216"/>
      <c r="J182" s="1216"/>
      <c r="K182" s="1216"/>
      <c r="L182" s="1216"/>
      <c r="M182" s="1216"/>
      <c r="N182" s="1216"/>
      <c r="O182" s="1216"/>
      <c r="P182" s="1216"/>
      <c r="Q182" s="1216"/>
      <c r="R182" s="1216"/>
      <c r="S182" s="1216"/>
      <c r="T182" s="1216"/>
      <c r="U182" s="1216"/>
      <c r="V182" s="1216"/>
      <c r="W182" s="1216"/>
      <c r="X182" s="1216"/>
    </row>
    <row r="183" spans="1:25">
      <c r="A183" s="1218" t="s">
        <v>34</v>
      </c>
      <c r="B183" s="1552"/>
      <c r="C183" s="1552"/>
      <c r="D183" s="1552"/>
      <c r="E183" s="1216"/>
      <c r="F183" s="1216"/>
      <c r="G183" s="1216"/>
      <c r="H183" s="1216"/>
      <c r="I183" s="1216"/>
      <c r="J183" s="1216"/>
      <c r="K183" s="1553"/>
      <c r="L183" s="1553"/>
      <c r="M183" s="1553"/>
      <c r="N183" s="1216"/>
      <c r="O183" s="1216"/>
      <c r="P183" s="1216"/>
      <c r="Q183" s="1216"/>
      <c r="R183" s="1216"/>
      <c r="S183" s="1216"/>
      <c r="T183" s="1216"/>
      <c r="U183" s="1216"/>
      <c r="V183" s="1216"/>
      <c r="W183" s="1216"/>
      <c r="X183" s="1216"/>
    </row>
    <row r="184" spans="1:25" ht="18">
      <c r="A184" s="1220" t="s">
        <v>35</v>
      </c>
      <c r="B184" s="1221" t="s">
        <v>36</v>
      </c>
      <c r="C184" s="1222" t="s">
        <v>37</v>
      </c>
      <c r="D184" s="1219"/>
      <c r="E184" s="1216"/>
      <c r="F184" s="1216"/>
      <c r="G184" s="1216"/>
      <c r="H184" s="1216"/>
      <c r="I184" s="1216"/>
      <c r="J184" s="1216"/>
      <c r="K184" s="1216"/>
      <c r="L184" s="1216"/>
      <c r="M184" s="1216"/>
      <c r="N184" s="1216"/>
      <c r="O184" s="1216"/>
      <c r="P184" s="1216"/>
      <c r="Q184" s="1216"/>
      <c r="R184" s="1216"/>
      <c r="S184" s="1216"/>
      <c r="T184" s="1216"/>
      <c r="U184" s="1216"/>
      <c r="V184" s="1216"/>
      <c r="W184" s="1216"/>
      <c r="X184" s="1216"/>
    </row>
    <row r="185" spans="1:25">
      <c r="A185" s="1232" t="s">
        <v>523</v>
      </c>
      <c r="B185" s="1617" t="s">
        <v>1561</v>
      </c>
      <c r="C185" s="1617"/>
      <c r="D185" s="1223"/>
      <c r="E185" s="1224" t="s">
        <v>40</v>
      </c>
      <c r="F185" s="1216"/>
      <c r="G185" s="1216"/>
      <c r="H185" s="1216"/>
      <c r="I185" s="1216"/>
      <c r="J185" s="1216"/>
      <c r="K185" s="1216"/>
      <c r="L185" s="1216"/>
      <c r="M185" s="1216"/>
      <c r="N185" s="1216"/>
      <c r="O185" s="1216"/>
      <c r="P185" s="1216"/>
      <c r="Q185" s="1216"/>
      <c r="R185" s="1216"/>
      <c r="S185" s="1216"/>
      <c r="T185" s="1216"/>
      <c r="U185" s="1216"/>
      <c r="V185" s="1216"/>
      <c r="W185" s="1216"/>
      <c r="X185" s="1216"/>
    </row>
    <row r="186" spans="1:25">
      <c r="A186" s="1195"/>
      <c r="B186" s="1554"/>
      <c r="C186" s="1554"/>
      <c r="D186" s="1216"/>
      <c r="E186" s="1216"/>
      <c r="F186" s="1216"/>
      <c r="G186" s="1216"/>
      <c r="H186" s="1216"/>
      <c r="I186" s="1216"/>
      <c r="J186" s="1216"/>
      <c r="K186" s="1216"/>
      <c r="L186" s="1216"/>
      <c r="M186" s="1216"/>
      <c r="N186" s="1216"/>
      <c r="O186" s="1216"/>
      <c r="P186" s="1216"/>
      <c r="Q186" s="1216"/>
      <c r="R186" s="1216"/>
      <c r="S186" s="1216"/>
      <c r="T186" s="1216"/>
      <c r="U186" s="1216"/>
      <c r="V186" s="1216"/>
      <c r="W186" s="1216"/>
      <c r="X186" s="1216"/>
    </row>
    <row r="187" spans="1:25">
      <c r="A187" s="1225" t="s">
        <v>42</v>
      </c>
      <c r="B187" s="1555" t="s">
        <v>1655</v>
      </c>
      <c r="C187" s="1555"/>
      <c r="D187" s="1216"/>
      <c r="E187" s="1216"/>
      <c r="F187" s="1216"/>
      <c r="G187" s="1216"/>
      <c r="H187" s="1216"/>
      <c r="I187" s="1216"/>
      <c r="J187" s="1216"/>
      <c r="K187" s="1216"/>
      <c r="L187" s="1216"/>
      <c r="M187" s="1216"/>
      <c r="N187" s="1216"/>
      <c r="O187" s="1216"/>
      <c r="P187" s="1216"/>
      <c r="Q187" s="1216"/>
      <c r="R187" s="1216"/>
      <c r="S187" s="1216"/>
      <c r="T187" s="1216"/>
      <c r="U187" s="1216"/>
      <c r="V187" s="1216"/>
      <c r="W187" s="1216"/>
      <c r="X187" s="1216"/>
    </row>
    <row r="188" spans="1:25">
      <c r="A188" s="1225" t="s">
        <v>42</v>
      </c>
      <c r="B188" s="1555"/>
      <c r="C188" s="1555"/>
      <c r="F188" s="1216"/>
      <c r="G188" s="1216"/>
      <c r="H188" s="1216"/>
      <c r="I188" s="1216"/>
      <c r="J188" s="1216"/>
      <c r="K188" s="1226"/>
      <c r="L188" s="1216"/>
      <c r="M188" s="1216"/>
      <c r="N188" s="1216"/>
      <c r="O188" s="1216"/>
      <c r="P188" s="1216"/>
      <c r="Q188" s="1216"/>
      <c r="R188" s="1216"/>
      <c r="S188" s="1216"/>
      <c r="T188" s="1216"/>
      <c r="U188" s="1216"/>
      <c r="V188" s="1216"/>
      <c r="W188" s="1216"/>
      <c r="X188" s="1216"/>
    </row>
    <row r="189" spans="1:25">
      <c r="A189" s="1225" t="s">
        <v>43</v>
      </c>
      <c r="B189" s="1556"/>
      <c r="C189" s="1556"/>
      <c r="D189" s="1216"/>
      <c r="E189" s="1216"/>
      <c r="F189" s="1216"/>
      <c r="G189" s="1216"/>
      <c r="H189" s="1216"/>
      <c r="I189" s="1216"/>
      <c r="J189" s="1216"/>
      <c r="K189" s="1216"/>
      <c r="L189" s="1216"/>
      <c r="M189" s="1216"/>
      <c r="N189" s="1216"/>
      <c r="O189" s="1216"/>
      <c r="P189" s="1216"/>
      <c r="Q189" s="1216"/>
      <c r="R189" s="1216"/>
      <c r="S189" s="1216"/>
      <c r="T189" s="1216"/>
      <c r="U189" s="1216"/>
      <c r="V189" s="1216"/>
      <c r="W189" s="1216"/>
      <c r="X189" s="1216"/>
    </row>
    <row r="190" spans="1:25">
      <c r="A190" s="1225" t="s">
        <v>44</v>
      </c>
      <c r="B190" s="1557"/>
      <c r="C190" s="1557"/>
      <c r="D190" s="1216"/>
      <c r="E190" s="1216"/>
      <c r="F190" s="1216"/>
      <c r="G190" s="1216"/>
      <c r="H190" s="1216"/>
      <c r="I190" s="1216"/>
      <c r="J190" s="1216"/>
      <c r="K190" s="1216"/>
      <c r="L190" s="1216"/>
      <c r="M190" s="1216"/>
      <c r="N190" s="1216"/>
      <c r="O190" s="1216"/>
      <c r="P190" s="1216"/>
      <c r="Q190" s="1216"/>
      <c r="R190" s="1216"/>
      <c r="S190" s="1216"/>
      <c r="T190" s="1216"/>
      <c r="U190" s="1216"/>
      <c r="V190" s="1216"/>
      <c r="W190" s="1216"/>
      <c r="X190" s="1216"/>
    </row>
    <row r="192" spans="1:25" ht="23.25" customHeight="1">
      <c r="A192" s="1603" t="s">
        <v>1150</v>
      </c>
      <c r="B192" s="1603"/>
      <c r="C192" s="1603"/>
      <c r="D192" s="1603"/>
      <c r="E192" s="1603"/>
      <c r="F192" s="1603"/>
      <c r="G192" s="1240"/>
      <c r="H192" s="1241"/>
      <c r="I192" s="1603" t="s">
        <v>1126</v>
      </c>
      <c r="J192" s="1603"/>
      <c r="K192" s="1603"/>
      <c r="L192" s="1603"/>
      <c r="M192" s="1603"/>
      <c r="N192" s="1603"/>
      <c r="O192" s="1603"/>
      <c r="P192" s="1603"/>
      <c r="Q192" s="1603"/>
      <c r="R192" s="1604" t="s">
        <v>1633</v>
      </c>
      <c r="S192" s="1605"/>
      <c r="T192" s="1604"/>
      <c r="U192" s="1604"/>
      <c r="V192" s="1604"/>
      <c r="W192" s="1604"/>
      <c r="X192" s="1604"/>
      <c r="Y192" s="1604"/>
    </row>
    <row r="193" spans="1:25" ht="26.25">
      <c r="A193" s="1210" t="s">
        <v>3</v>
      </c>
      <c r="B193" s="1210" t="s">
        <v>4</v>
      </c>
      <c r="C193" s="1210" t="s">
        <v>5</v>
      </c>
      <c r="D193" s="1210" t="s">
        <v>6</v>
      </c>
      <c r="E193" s="1210" t="s">
        <v>7</v>
      </c>
      <c r="F193" s="1210" t="s">
        <v>8</v>
      </c>
      <c r="G193" s="1210" t="s">
        <v>9</v>
      </c>
      <c r="H193" s="1211" t="s">
        <v>10</v>
      </c>
      <c r="I193" s="1227" t="s">
        <v>11</v>
      </c>
      <c r="J193" s="1227" t="s">
        <v>12</v>
      </c>
      <c r="K193" s="1227" t="s">
        <v>13</v>
      </c>
      <c r="L193" s="1227" t="s">
        <v>14</v>
      </c>
      <c r="M193" s="1227" t="s">
        <v>15</v>
      </c>
      <c r="N193" s="1227" t="s">
        <v>16</v>
      </c>
      <c r="O193" s="1227" t="s">
        <v>17</v>
      </c>
      <c r="P193" s="1212" t="s">
        <v>18</v>
      </c>
      <c r="Q193" s="1210" t="s">
        <v>19</v>
      </c>
      <c r="R193" s="1210" t="s">
        <v>20</v>
      </c>
      <c r="S193" s="1213" t="s">
        <v>21</v>
      </c>
      <c r="T193" s="1213" t="s">
        <v>22</v>
      </c>
      <c r="U193" s="1210" t="s">
        <v>24</v>
      </c>
      <c r="V193" s="1210" t="s">
        <v>25</v>
      </c>
      <c r="W193" s="1210" t="s">
        <v>26</v>
      </c>
      <c r="X193" s="1210" t="s">
        <v>27</v>
      </c>
      <c r="Y193" s="1210" t="s">
        <v>28</v>
      </c>
    </row>
    <row r="194" spans="1:25">
      <c r="A194" s="1172" t="s">
        <v>1078</v>
      </c>
      <c r="B194" s="1172" t="s">
        <v>72</v>
      </c>
      <c r="C194" s="1186" t="s">
        <v>1656</v>
      </c>
      <c r="D194" s="1172" t="s">
        <v>754</v>
      </c>
      <c r="E194" s="1173">
        <v>46231.538194444445</v>
      </c>
      <c r="F194" s="1172">
        <v>13.1</v>
      </c>
      <c r="G194" s="1172">
        <v>121173</v>
      </c>
      <c r="H194" s="1174"/>
      <c r="I194" s="1172"/>
      <c r="J194" s="1172"/>
      <c r="K194" s="1172"/>
      <c r="L194" s="1172"/>
      <c r="M194" s="1186">
        <v>161</v>
      </c>
      <c r="N194" s="1172"/>
      <c r="O194" s="1172"/>
      <c r="P194" s="1172"/>
      <c r="Q194" s="1175">
        <f t="shared" ref="Q194:Q198" si="17">SUM(I194:P194)</f>
        <v>161</v>
      </c>
      <c r="R194" s="1175" t="s">
        <v>30</v>
      </c>
      <c r="S194" s="1175" t="s">
        <v>31</v>
      </c>
      <c r="T194" s="1175"/>
      <c r="U194" s="1190" t="s">
        <v>523</v>
      </c>
      <c r="V194" s="1181"/>
      <c r="W194" s="1181">
        <v>1021874</v>
      </c>
      <c r="X194" s="1181" t="s">
        <v>1647</v>
      </c>
      <c r="Y194" s="1181"/>
    </row>
    <row r="195" spans="1:25">
      <c r="A195" s="1172" t="s">
        <v>1078</v>
      </c>
      <c r="B195" s="1172" t="s">
        <v>72</v>
      </c>
      <c r="C195" s="1186" t="s">
        <v>1657</v>
      </c>
      <c r="D195" s="1172" t="s">
        <v>754</v>
      </c>
      <c r="E195" s="1173">
        <v>46231.538194444445</v>
      </c>
      <c r="F195" s="1172">
        <v>13.1</v>
      </c>
      <c r="G195" s="1172">
        <v>121174</v>
      </c>
      <c r="H195" s="1174"/>
      <c r="I195" s="1172"/>
      <c r="J195" s="1172"/>
      <c r="K195" s="1172"/>
      <c r="L195" s="1172"/>
      <c r="M195" s="1172"/>
      <c r="N195" s="1186">
        <v>161</v>
      </c>
      <c r="O195" s="1172"/>
      <c r="P195" s="1172"/>
      <c r="Q195" s="1175">
        <f t="shared" si="17"/>
        <v>161</v>
      </c>
      <c r="R195" s="1175" t="s">
        <v>30</v>
      </c>
      <c r="S195" s="1175" t="s">
        <v>31</v>
      </c>
      <c r="T195" s="1175"/>
      <c r="U195" s="1190" t="s">
        <v>523</v>
      </c>
      <c r="V195" s="1181"/>
      <c r="W195" s="1181">
        <v>1021875</v>
      </c>
      <c r="X195" s="1181" t="s">
        <v>1647</v>
      </c>
      <c r="Y195" s="1181"/>
    </row>
    <row r="196" spans="1:25">
      <c r="A196" s="1172" t="s">
        <v>1078</v>
      </c>
      <c r="B196" s="1172" t="s">
        <v>391</v>
      </c>
      <c r="C196" s="1186" t="s">
        <v>1658</v>
      </c>
      <c r="D196" s="224" t="s">
        <v>393</v>
      </c>
      <c r="E196" s="1173">
        <v>46231.534722222219</v>
      </c>
      <c r="F196" s="1172">
        <v>13.1</v>
      </c>
      <c r="G196" s="1172">
        <v>121175</v>
      </c>
      <c r="H196" s="1174"/>
      <c r="I196" s="1172"/>
      <c r="J196" s="1172"/>
      <c r="K196" s="1172"/>
      <c r="L196" s="1172"/>
      <c r="M196" s="1186">
        <v>30</v>
      </c>
      <c r="N196" s="1186">
        <v>20</v>
      </c>
      <c r="O196" s="1186">
        <v>111</v>
      </c>
      <c r="P196" s="1172"/>
      <c r="Q196" s="1175">
        <f t="shared" si="17"/>
        <v>161</v>
      </c>
      <c r="R196" s="1175" t="s">
        <v>30</v>
      </c>
      <c r="S196" s="1175" t="s">
        <v>31</v>
      </c>
      <c r="T196" s="1175"/>
      <c r="U196" s="1190" t="s">
        <v>523</v>
      </c>
      <c r="V196" s="1181"/>
      <c r="W196" s="1181">
        <v>1021876</v>
      </c>
      <c r="X196" s="1181" t="s">
        <v>1647</v>
      </c>
      <c r="Y196" s="1181"/>
    </row>
    <row r="197" spans="1:25">
      <c r="A197" s="1172" t="s">
        <v>1078</v>
      </c>
      <c r="B197" s="1172" t="s">
        <v>1659</v>
      </c>
      <c r="C197" s="1186" t="s">
        <v>1660</v>
      </c>
      <c r="D197" s="1172" t="s">
        <v>1661</v>
      </c>
      <c r="E197" s="1173">
        <v>46231.833333333336</v>
      </c>
      <c r="F197" s="1172">
        <v>14.4</v>
      </c>
      <c r="G197" s="1172">
        <v>121252</v>
      </c>
      <c r="H197" s="1174"/>
      <c r="I197" s="1172"/>
      <c r="J197" s="1172"/>
      <c r="K197" s="1172"/>
      <c r="L197" s="1172"/>
      <c r="M197" s="1186">
        <v>21</v>
      </c>
      <c r="N197" s="1186">
        <v>140</v>
      </c>
      <c r="O197" s="1172"/>
      <c r="P197" s="1172"/>
      <c r="Q197" s="1175">
        <f t="shared" si="17"/>
        <v>161</v>
      </c>
      <c r="R197" s="1175" t="s">
        <v>30</v>
      </c>
      <c r="S197" s="1175" t="s">
        <v>31</v>
      </c>
      <c r="T197" s="1175"/>
      <c r="U197" s="1189" t="s">
        <v>1662</v>
      </c>
      <c r="V197" s="1181"/>
      <c r="W197" s="1181">
        <v>1021877</v>
      </c>
      <c r="X197" s="1181" t="s">
        <v>1663</v>
      </c>
      <c r="Y197" s="1181"/>
    </row>
    <row r="198" spans="1:25">
      <c r="A198" s="1172" t="s">
        <v>1664</v>
      </c>
      <c r="B198" s="1172" t="s">
        <v>78</v>
      </c>
      <c r="C198" s="1186" t="s">
        <v>1665</v>
      </c>
      <c r="D198" s="1178"/>
      <c r="E198" s="1437">
        <v>0.25</v>
      </c>
      <c r="F198" s="1178"/>
      <c r="G198" s="1178">
        <v>121251</v>
      </c>
      <c r="H198" s="1205"/>
      <c r="I198" s="1178"/>
      <c r="J198" s="1178"/>
      <c r="K198" s="1178"/>
      <c r="L198" s="1178"/>
      <c r="M198" s="1186">
        <v>161</v>
      </c>
      <c r="N198" s="1178"/>
      <c r="O198" s="1178"/>
      <c r="P198" s="1178"/>
      <c r="Q198" s="1175">
        <f t="shared" si="17"/>
        <v>161</v>
      </c>
      <c r="R198" s="229" t="s">
        <v>32</v>
      </c>
      <c r="S198" s="23" t="s">
        <v>33</v>
      </c>
      <c r="T198" s="1175"/>
      <c r="U198" s="1388" t="s">
        <v>508</v>
      </c>
      <c r="V198" s="1181"/>
      <c r="W198" s="1181">
        <v>1021879</v>
      </c>
      <c r="X198" s="1181"/>
      <c r="Y198" s="1181"/>
    </row>
    <row r="199" spans="1:25">
      <c r="A199" s="1214" t="s">
        <v>19</v>
      </c>
      <c r="B199" s="1209"/>
      <c r="C199" s="1209"/>
      <c r="D199" s="1209"/>
      <c r="E199" s="1214"/>
      <c r="F199" s="1209"/>
      <c r="G199" s="1209"/>
      <c r="H199" s="1209"/>
      <c r="I199" s="1214">
        <f>SUM(I194:I197)</f>
        <v>0</v>
      </c>
      <c r="J199" s="1214">
        <f>SUM(J194:J197)</f>
        <v>0</v>
      </c>
      <c r="K199" s="1214">
        <f t="shared" ref="K199:Q199" si="18">SUM(K194:K198)</f>
        <v>0</v>
      </c>
      <c r="L199" s="1214">
        <f t="shared" si="18"/>
        <v>0</v>
      </c>
      <c r="M199" s="1214">
        <f t="shared" si="18"/>
        <v>373</v>
      </c>
      <c r="N199" s="1214">
        <f t="shared" si="18"/>
        <v>321</v>
      </c>
      <c r="O199" s="1214">
        <f t="shared" si="18"/>
        <v>111</v>
      </c>
      <c r="P199" s="1214">
        <f t="shared" si="18"/>
        <v>0</v>
      </c>
      <c r="Q199" s="1214">
        <f t="shared" si="18"/>
        <v>805</v>
      </c>
      <c r="R199" s="1215"/>
      <c r="S199" s="1215"/>
      <c r="T199" s="1215"/>
      <c r="U199" s="1215"/>
      <c r="V199" s="1215"/>
      <c r="W199" s="1215"/>
      <c r="X199" s="1215"/>
      <c r="Y199" s="1215"/>
    </row>
    <row r="200" spans="1:25">
      <c r="A200" s="1216"/>
      <c r="B200" s="1216"/>
      <c r="C200" s="1216"/>
      <c r="D200" s="1216"/>
      <c r="E200" s="1216"/>
      <c r="F200" s="1217"/>
      <c r="G200" s="1217"/>
      <c r="H200" s="1216"/>
      <c r="I200" s="1216"/>
      <c r="J200" s="1216"/>
      <c r="K200" s="1216"/>
      <c r="L200" s="1216"/>
      <c r="M200" s="1216"/>
      <c r="N200" s="1216"/>
      <c r="O200" s="1216"/>
      <c r="P200" s="1216"/>
      <c r="Q200" s="1216"/>
      <c r="R200" s="1216"/>
      <c r="S200" s="1216"/>
      <c r="T200" s="1216"/>
      <c r="U200" s="1216"/>
      <c r="V200" s="1216"/>
      <c r="W200" s="1216"/>
      <c r="X200" s="1216"/>
    </row>
    <row r="201" spans="1:25">
      <c r="A201" s="1218" t="s">
        <v>34</v>
      </c>
      <c r="B201" s="1552"/>
      <c r="C201" s="1552"/>
      <c r="D201" s="1552"/>
      <c r="E201" s="1216"/>
      <c r="F201" s="1216"/>
      <c r="G201" s="1216"/>
      <c r="H201" s="1216"/>
      <c r="I201" s="1216"/>
      <c r="J201" s="1216"/>
      <c r="K201" s="1553"/>
      <c r="L201" s="1553"/>
      <c r="M201" s="1553"/>
      <c r="N201" s="1216"/>
      <c r="O201" s="1216"/>
      <c r="P201" s="1216"/>
      <c r="Q201" s="1216"/>
      <c r="R201" s="1216"/>
      <c r="S201" s="1216"/>
      <c r="T201" s="1216"/>
      <c r="U201" s="1216"/>
      <c r="V201" s="1216"/>
      <c r="W201" s="1216"/>
      <c r="X201" s="1216"/>
    </row>
    <row r="202" spans="1:25" ht="18">
      <c r="A202" s="1220" t="s">
        <v>35</v>
      </c>
      <c r="B202" s="1221" t="s">
        <v>36</v>
      </c>
      <c r="C202" s="1222" t="s">
        <v>37</v>
      </c>
      <c r="D202" s="1219"/>
      <c r="E202" s="1216"/>
      <c r="F202" s="1216"/>
      <c r="G202" s="1216"/>
      <c r="H202" s="1216"/>
      <c r="I202" s="1216"/>
      <c r="J202" s="1216"/>
      <c r="K202" s="1216"/>
      <c r="L202" s="1216"/>
      <c r="M202" s="1216"/>
      <c r="N202" s="1216"/>
      <c r="O202" s="1216"/>
      <c r="P202" s="1216"/>
      <c r="Q202" s="1216"/>
      <c r="R202" s="1216"/>
      <c r="S202" s="1216"/>
      <c r="T202" s="1216"/>
      <c r="U202" s="1216"/>
      <c r="V202" s="1216"/>
      <c r="W202" s="1216"/>
      <c r="X202" s="1216"/>
    </row>
    <row r="203" spans="1:25">
      <c r="A203" s="1194" t="s">
        <v>379</v>
      </c>
      <c r="B203" s="1548" t="s">
        <v>39</v>
      </c>
      <c r="C203" s="1548"/>
      <c r="D203" s="1223"/>
      <c r="E203" s="1224" t="s">
        <v>40</v>
      </c>
      <c r="F203" s="1216"/>
      <c r="G203" s="1216"/>
      <c r="H203" s="1216"/>
      <c r="I203" s="1216"/>
      <c r="J203" s="1216"/>
      <c r="K203" s="1216"/>
      <c r="L203" s="1216"/>
      <c r="M203" s="1216"/>
      <c r="N203" s="1216"/>
      <c r="O203" s="1216"/>
      <c r="P203" s="1216"/>
      <c r="Q203" s="1216"/>
      <c r="R203" s="1216"/>
      <c r="S203" s="1216"/>
      <c r="T203" s="1216"/>
      <c r="U203" s="1216"/>
      <c r="V203" s="1216"/>
      <c r="W203" s="1216"/>
      <c r="X203" s="1216"/>
    </row>
    <row r="204" spans="1:25">
      <c r="A204" s="1195" t="s">
        <v>523</v>
      </c>
      <c r="B204" s="1640" t="s">
        <v>1666</v>
      </c>
      <c r="C204" s="1640"/>
      <c r="D204" s="1223"/>
      <c r="E204" s="1224"/>
      <c r="F204" s="1216"/>
      <c r="G204" s="1216"/>
      <c r="H204" s="1216"/>
      <c r="I204" s="1216"/>
      <c r="J204" s="1216"/>
      <c r="K204" s="1216"/>
      <c r="L204" s="1216"/>
      <c r="M204" s="1216"/>
      <c r="N204" s="1216"/>
      <c r="O204" s="1216"/>
      <c r="P204" s="1216"/>
      <c r="Q204" s="1216"/>
      <c r="R204" s="1216"/>
      <c r="S204" s="1216"/>
      <c r="T204" s="1216"/>
      <c r="U204" s="1216"/>
      <c r="V204" s="1216"/>
      <c r="W204" s="1216"/>
      <c r="X204" s="1216"/>
    </row>
    <row r="205" spans="1:25">
      <c r="A205" s="1442" t="s">
        <v>508</v>
      </c>
      <c r="B205" s="1639" t="s">
        <v>41</v>
      </c>
      <c r="C205" s="1639"/>
      <c r="D205" s="1216"/>
      <c r="E205" s="1216"/>
      <c r="F205" s="1216"/>
      <c r="G205" s="1216"/>
      <c r="H205" s="1216"/>
      <c r="I205" s="1216"/>
      <c r="J205" s="1216"/>
      <c r="K205" s="1216"/>
      <c r="L205" s="1216"/>
      <c r="M205" s="1216"/>
      <c r="N205" s="1216"/>
      <c r="O205" s="1216"/>
      <c r="P205" s="1216"/>
      <c r="Q205" s="1216"/>
      <c r="R205" s="1216"/>
      <c r="S205" s="1216"/>
      <c r="T205" s="1216"/>
      <c r="U205" s="1216"/>
      <c r="V205" s="1216"/>
      <c r="W205" s="1216"/>
      <c r="X205" s="1216"/>
    </row>
    <row r="206" spans="1:25">
      <c r="A206" s="1225" t="s">
        <v>42</v>
      </c>
      <c r="B206" s="1555"/>
      <c r="C206" s="1555"/>
      <c r="D206" s="1216"/>
      <c r="E206" s="1216"/>
      <c r="F206" s="1216"/>
      <c r="G206" s="1216"/>
      <c r="H206" s="1216"/>
      <c r="I206" s="1216"/>
      <c r="J206" s="1216"/>
      <c r="K206" s="1216"/>
      <c r="L206" s="1216"/>
      <c r="M206" s="1216"/>
      <c r="N206" s="1216"/>
      <c r="O206" s="1216"/>
      <c r="P206" s="1216"/>
      <c r="Q206" s="1216"/>
      <c r="R206" s="1216"/>
      <c r="S206" s="1216"/>
      <c r="T206" s="1216"/>
      <c r="U206" s="1216"/>
      <c r="V206" s="1216"/>
      <c r="W206" s="1216"/>
      <c r="X206" s="1216"/>
    </row>
    <row r="207" spans="1:25">
      <c r="A207" s="1225" t="s">
        <v>42</v>
      </c>
      <c r="B207" s="1555"/>
      <c r="C207" s="1555"/>
      <c r="F207" s="1216"/>
      <c r="G207" s="1216"/>
      <c r="H207" s="1216"/>
      <c r="I207" s="1216"/>
      <c r="J207" s="1216"/>
      <c r="K207" s="1216"/>
      <c r="L207" s="1216"/>
      <c r="M207" s="1216"/>
      <c r="N207" s="1216"/>
      <c r="O207" s="1216"/>
      <c r="P207" s="1216"/>
      <c r="Q207" s="1216"/>
      <c r="R207" s="1216"/>
      <c r="S207" s="1216"/>
      <c r="T207" s="1216"/>
      <c r="U207" s="1216"/>
      <c r="V207" s="1216"/>
      <c r="W207" s="1216"/>
      <c r="X207" s="1216"/>
    </row>
    <row r="208" spans="1:25">
      <c r="A208" s="1225" t="s">
        <v>43</v>
      </c>
      <c r="B208" s="1556"/>
      <c r="C208" s="1556"/>
      <c r="D208" s="1216"/>
      <c r="E208" s="1216"/>
      <c r="F208" s="1216"/>
      <c r="G208" s="1216"/>
      <c r="H208" s="1216"/>
      <c r="I208" s="1216"/>
      <c r="J208" s="1216"/>
      <c r="K208" s="1216"/>
      <c r="L208" s="1216"/>
      <c r="M208" s="1216"/>
      <c r="N208" s="1216"/>
      <c r="O208" s="1216"/>
      <c r="P208" s="1216"/>
      <c r="Q208" s="1216"/>
      <c r="R208" s="1216"/>
      <c r="S208" s="1216"/>
      <c r="T208" s="1216"/>
      <c r="U208" s="1216"/>
      <c r="V208" s="1216"/>
      <c r="W208" s="1216"/>
      <c r="X208" s="1216"/>
    </row>
    <row r="209" spans="1:25">
      <c r="A209" s="1225" t="s">
        <v>44</v>
      </c>
      <c r="B209" s="1557"/>
      <c r="C209" s="1557"/>
      <c r="D209" s="1216"/>
      <c r="E209" s="1216"/>
      <c r="F209" s="1216"/>
      <c r="G209" s="1216"/>
      <c r="H209" s="1216"/>
      <c r="I209" s="1216"/>
      <c r="J209" s="1216"/>
      <c r="K209" s="1216"/>
      <c r="L209" s="1216"/>
      <c r="M209" s="1216"/>
      <c r="N209" s="1216"/>
      <c r="O209" s="1216"/>
      <c r="P209" s="1216"/>
      <c r="Q209" s="1216"/>
      <c r="R209" s="1216"/>
      <c r="S209" s="1216"/>
      <c r="T209" s="1216"/>
      <c r="U209" s="1216"/>
      <c r="V209" s="1216"/>
      <c r="W209" s="1216"/>
      <c r="X209" s="1216"/>
    </row>
    <row r="211" spans="1:25" ht="23.25" customHeight="1">
      <c r="A211" s="1549" t="s">
        <v>1667</v>
      </c>
      <c r="B211" s="1549"/>
      <c r="C211" s="1549"/>
      <c r="D211" s="1549"/>
      <c r="E211" s="1549"/>
      <c r="F211" s="1549"/>
      <c r="G211" s="1208"/>
      <c r="H211" s="1209"/>
      <c r="I211" s="1549" t="s">
        <v>84</v>
      </c>
      <c r="J211" s="1549"/>
      <c r="K211" s="1549"/>
      <c r="L211" s="1549"/>
      <c r="M211" s="1549"/>
      <c r="N211" s="1549"/>
      <c r="O211" s="1549"/>
      <c r="P211" s="1549"/>
      <c r="Q211" s="1549"/>
      <c r="R211" s="1550" t="s">
        <v>1633</v>
      </c>
      <c r="S211" s="1551"/>
      <c r="T211" s="1550"/>
      <c r="U211" s="1550"/>
      <c r="V211" s="1550"/>
      <c r="W211" s="1550"/>
      <c r="X211" s="1550"/>
      <c r="Y211" s="1550"/>
    </row>
    <row r="212" spans="1:25" ht="26.25">
      <c r="A212" s="1210" t="s">
        <v>3</v>
      </c>
      <c r="B212" s="1210" t="s">
        <v>4</v>
      </c>
      <c r="C212" s="1210" t="s">
        <v>5</v>
      </c>
      <c r="D212" s="1210" t="s">
        <v>6</v>
      </c>
      <c r="E212" s="1210" t="s">
        <v>7</v>
      </c>
      <c r="F212" s="1210" t="s">
        <v>8</v>
      </c>
      <c r="G212" s="1210" t="s">
        <v>9</v>
      </c>
      <c r="H212" s="1211" t="s">
        <v>10</v>
      </c>
      <c r="I212" s="1227" t="s">
        <v>11</v>
      </c>
      <c r="J212" s="1227" t="s">
        <v>12</v>
      </c>
      <c r="K212" s="1227" t="s">
        <v>13</v>
      </c>
      <c r="L212" s="1227" t="s">
        <v>14</v>
      </c>
      <c r="M212" s="1227" t="s">
        <v>15</v>
      </c>
      <c r="N212" s="1227" t="s">
        <v>16</v>
      </c>
      <c r="O212" s="1227" t="s">
        <v>17</v>
      </c>
      <c r="P212" s="1212" t="s">
        <v>18</v>
      </c>
      <c r="Q212" s="1210" t="s">
        <v>19</v>
      </c>
      <c r="R212" s="1210" t="s">
        <v>20</v>
      </c>
      <c r="S212" s="1213" t="s">
        <v>21</v>
      </c>
      <c r="T212" s="1213" t="s">
        <v>22</v>
      </c>
      <c r="U212" s="1210" t="s">
        <v>24</v>
      </c>
      <c r="V212" s="1210" t="s">
        <v>25</v>
      </c>
      <c r="W212" s="1210" t="s">
        <v>26</v>
      </c>
      <c r="X212" s="1210" t="s">
        <v>27</v>
      </c>
      <c r="Y212" s="1210" t="s">
        <v>28</v>
      </c>
    </row>
    <row r="213" spans="1:25" ht="38.25">
      <c r="A213" s="1178" t="s">
        <v>398</v>
      </c>
      <c r="B213" s="1178" t="s">
        <v>1215</v>
      </c>
      <c r="C213" s="1186" t="s">
        <v>1668</v>
      </c>
      <c r="D213" s="1178" t="s">
        <v>136</v>
      </c>
      <c r="E213" s="1179">
        <v>46230.8125</v>
      </c>
      <c r="F213" s="1178">
        <v>12.9</v>
      </c>
      <c r="G213" s="1178">
        <v>121218</v>
      </c>
      <c r="H213" s="1205" t="s">
        <v>1669</v>
      </c>
      <c r="I213" s="1178"/>
      <c r="J213" s="1178"/>
      <c r="K213" s="1178"/>
      <c r="L213" s="1178"/>
      <c r="M213" s="1186">
        <v>81</v>
      </c>
      <c r="N213" s="1186">
        <v>80</v>
      </c>
      <c r="O213" s="1178"/>
      <c r="P213" s="1178"/>
      <c r="Q213" s="1175">
        <f>SUM(I213:P213)</f>
        <v>161</v>
      </c>
      <c r="R213" s="1176" t="s">
        <v>32</v>
      </c>
      <c r="S213" s="1177" t="s">
        <v>33</v>
      </c>
      <c r="T213" s="1175"/>
      <c r="U213" s="1207" t="s">
        <v>100</v>
      </c>
      <c r="V213" s="1181"/>
      <c r="W213" s="1181">
        <v>1021849</v>
      </c>
      <c r="X213" s="1181" t="s">
        <v>1481</v>
      </c>
      <c r="Y213" s="1181"/>
    </row>
    <row r="214" spans="1:25" ht="38.25">
      <c r="A214" s="1172" t="s">
        <v>120</v>
      </c>
      <c r="B214" s="1172" t="s">
        <v>417</v>
      </c>
      <c r="C214" s="1186" t="s">
        <v>1670</v>
      </c>
      <c r="D214" s="1172" t="s">
        <v>117</v>
      </c>
      <c r="E214" s="1173">
        <v>46229.763888888891</v>
      </c>
      <c r="F214" s="1172">
        <v>14.8</v>
      </c>
      <c r="G214" s="1172">
        <v>121219</v>
      </c>
      <c r="H214" s="357" t="s">
        <v>1671</v>
      </c>
      <c r="I214" s="1172"/>
      <c r="J214" s="1172"/>
      <c r="K214" s="1172"/>
      <c r="L214" s="1172"/>
      <c r="M214" s="1186">
        <v>50</v>
      </c>
      <c r="N214" s="1186">
        <v>111</v>
      </c>
      <c r="O214" s="1172"/>
      <c r="P214" s="1172"/>
      <c r="Q214" s="1175">
        <f t="shared" ref="Q214:Q218" si="19">SUM(I214:P214)</f>
        <v>161</v>
      </c>
      <c r="R214" s="1176" t="s">
        <v>32</v>
      </c>
      <c r="S214" s="1177" t="s">
        <v>33</v>
      </c>
      <c r="T214" s="1294" t="b">
        <v>1</v>
      </c>
      <c r="U214" s="1207" t="s">
        <v>100</v>
      </c>
      <c r="V214" s="1181"/>
      <c r="W214" s="1181">
        <v>1021850</v>
      </c>
      <c r="X214" s="1181" t="s">
        <v>1462</v>
      </c>
      <c r="Y214" s="1181"/>
    </row>
    <row r="215" spans="1:25">
      <c r="A215" s="1172" t="s">
        <v>1192</v>
      </c>
      <c r="B215" s="1172" t="s">
        <v>80</v>
      </c>
      <c r="C215" s="1186" t="s">
        <v>1672</v>
      </c>
      <c r="D215" s="1172" t="s">
        <v>117</v>
      </c>
      <c r="E215" s="1173">
        <v>46230.402777777781</v>
      </c>
      <c r="F215" s="1172">
        <v>12.9</v>
      </c>
      <c r="G215" s="1172">
        <v>121240</v>
      </c>
      <c r="H215" s="1441" t="s">
        <v>548</v>
      </c>
      <c r="I215" s="1172"/>
      <c r="J215" s="1172"/>
      <c r="K215" s="1172"/>
      <c r="L215" s="1172"/>
      <c r="M215" s="1172"/>
      <c r="N215" s="1186">
        <v>81</v>
      </c>
      <c r="O215" s="1186">
        <v>80</v>
      </c>
      <c r="P215" s="1172"/>
      <c r="Q215" s="1175">
        <f t="shared" si="19"/>
        <v>161</v>
      </c>
      <c r="R215" s="1176" t="s">
        <v>32</v>
      </c>
      <c r="S215" s="1177" t="s">
        <v>33</v>
      </c>
      <c r="T215" s="1175"/>
      <c r="U215" s="1207" t="s">
        <v>100</v>
      </c>
      <c r="V215" s="1181"/>
      <c r="W215" s="1181">
        <v>1021851</v>
      </c>
      <c r="X215" s="1181" t="s">
        <v>1605</v>
      </c>
      <c r="Y215" s="1181"/>
    </row>
    <row r="216" spans="1:25" ht="38.25">
      <c r="A216" s="1172" t="s">
        <v>165</v>
      </c>
      <c r="B216" s="1178" t="s">
        <v>1215</v>
      </c>
      <c r="C216" s="1186" t="s">
        <v>1673</v>
      </c>
      <c r="D216" s="1172" t="s">
        <v>136</v>
      </c>
      <c r="E216" s="1173">
        <v>46230.8125</v>
      </c>
      <c r="F216" s="1172">
        <v>12.9</v>
      </c>
      <c r="G216" s="1172">
        <v>121220</v>
      </c>
      <c r="H216" s="357" t="s">
        <v>1669</v>
      </c>
      <c r="I216" s="1172"/>
      <c r="J216" s="1172"/>
      <c r="K216" s="1172"/>
      <c r="L216" s="1172"/>
      <c r="M216" s="1186">
        <v>81</v>
      </c>
      <c r="N216" s="1186">
        <v>80</v>
      </c>
      <c r="O216" s="1172"/>
      <c r="P216" s="1172"/>
      <c r="Q216" s="1175">
        <f>SUM(I216:P216)</f>
        <v>161</v>
      </c>
      <c r="R216" s="1176" t="s">
        <v>32</v>
      </c>
      <c r="S216" s="1177" t="s">
        <v>33</v>
      </c>
      <c r="T216" s="1175"/>
      <c r="U216" s="1207" t="s">
        <v>100</v>
      </c>
      <c r="V216" s="1181"/>
      <c r="W216" s="1181">
        <v>1021852</v>
      </c>
      <c r="X216" s="1181" t="s">
        <v>1481</v>
      </c>
      <c r="Y216" s="1181"/>
    </row>
    <row r="217" spans="1:25">
      <c r="A217" s="1436" t="s">
        <v>86</v>
      </c>
      <c r="B217" s="1436" t="s">
        <v>78</v>
      </c>
      <c r="C217" s="1436" t="s">
        <v>1674</v>
      </c>
      <c r="D217" s="1172" t="s">
        <v>99</v>
      </c>
      <c r="E217" s="1173">
        <v>46229.28125</v>
      </c>
      <c r="F217" s="1172">
        <v>13.3</v>
      </c>
      <c r="G217" s="1172">
        <v>121300</v>
      </c>
      <c r="H217" s="37" t="s">
        <v>160</v>
      </c>
      <c r="I217" s="1172"/>
      <c r="J217" s="1172"/>
      <c r="K217" s="1172"/>
      <c r="L217" s="1172"/>
      <c r="M217" s="1172"/>
      <c r="N217" s="1186">
        <v>30</v>
      </c>
      <c r="O217" s="1186">
        <v>101</v>
      </c>
      <c r="P217" s="1186">
        <v>30</v>
      </c>
      <c r="Q217" s="1175">
        <v>161</v>
      </c>
      <c r="R217" s="1176"/>
      <c r="S217" s="1177"/>
      <c r="T217" s="1175"/>
      <c r="U217" s="1207" t="s">
        <v>100</v>
      </c>
      <c r="V217" s="1181"/>
      <c r="W217" s="1181">
        <v>1021853</v>
      </c>
      <c r="X217" s="1181" t="s">
        <v>1462</v>
      </c>
      <c r="Y217" s="1181"/>
    </row>
    <row r="218" spans="1:25">
      <c r="A218" s="1172" t="s">
        <v>918</v>
      </c>
      <c r="B218" s="1172" t="s">
        <v>80</v>
      </c>
      <c r="C218" s="1186" t="s">
        <v>1675</v>
      </c>
      <c r="D218" s="1172" t="s">
        <v>117</v>
      </c>
      <c r="E218" s="1173">
        <v>46230.402777777781</v>
      </c>
      <c r="F218" s="1172">
        <v>12.9</v>
      </c>
      <c r="G218" s="1172">
        <v>121221</v>
      </c>
      <c r="H218" s="1174" t="s">
        <v>740</v>
      </c>
      <c r="I218" s="1172"/>
      <c r="J218" s="1172"/>
      <c r="K218" s="1172"/>
      <c r="L218" s="1172"/>
      <c r="M218" s="1186">
        <v>161</v>
      </c>
      <c r="N218" s="1172"/>
      <c r="O218" s="1172"/>
      <c r="P218" s="1172"/>
      <c r="Q218" s="1175">
        <f t="shared" si="19"/>
        <v>161</v>
      </c>
      <c r="R218" s="1176" t="s">
        <v>32</v>
      </c>
      <c r="S218" s="1177" t="s">
        <v>33</v>
      </c>
      <c r="T218" s="1175"/>
      <c r="U218" s="1207" t="s">
        <v>100</v>
      </c>
      <c r="V218" s="1181"/>
      <c r="W218" s="1181">
        <v>1021855</v>
      </c>
      <c r="X218" s="1181" t="s">
        <v>1605</v>
      </c>
      <c r="Y218" s="1181"/>
    </row>
    <row r="219" spans="1:25">
      <c r="A219" s="1214" t="s">
        <v>19</v>
      </c>
      <c r="B219" s="1209"/>
      <c r="C219" s="1209"/>
      <c r="D219" s="1209"/>
      <c r="E219" s="1214"/>
      <c r="F219" s="1209"/>
      <c r="G219" s="1209"/>
      <c r="H219" s="1209"/>
      <c r="I219" s="1214">
        <f>SUM(I214:I218)</f>
        <v>0</v>
      </c>
      <c r="J219" s="1214">
        <f>SUM(J214:J218)</f>
        <v>0</v>
      </c>
      <c r="K219" s="1214">
        <f t="shared" ref="K219:Q219" si="20">SUM(K213:K218)</f>
        <v>0</v>
      </c>
      <c r="L219" s="1214">
        <f t="shared" si="20"/>
        <v>0</v>
      </c>
      <c r="M219" s="1214">
        <f t="shared" si="20"/>
        <v>373</v>
      </c>
      <c r="N219" s="1214">
        <f t="shared" si="20"/>
        <v>382</v>
      </c>
      <c r="O219" s="1214">
        <f t="shared" si="20"/>
        <v>181</v>
      </c>
      <c r="P219" s="1214">
        <f t="shared" si="20"/>
        <v>30</v>
      </c>
      <c r="Q219" s="1214">
        <f t="shared" si="20"/>
        <v>966</v>
      </c>
      <c r="R219" s="1215"/>
      <c r="S219" s="1215"/>
      <c r="T219" s="1215"/>
      <c r="U219" s="1215"/>
      <c r="V219" s="1215"/>
      <c r="W219" s="1215"/>
      <c r="X219" s="1215"/>
      <c r="Y219" s="1215"/>
    </row>
    <row r="220" spans="1:25">
      <c r="A220" s="1216"/>
      <c r="B220" s="1216"/>
      <c r="C220" s="1216"/>
      <c r="D220" s="1216"/>
      <c r="E220" s="1216"/>
      <c r="F220" s="1217"/>
      <c r="G220" s="1217"/>
      <c r="H220" s="1216"/>
      <c r="I220" s="1216"/>
      <c r="J220" s="1216"/>
      <c r="K220" s="1216"/>
      <c r="L220" s="1216"/>
      <c r="M220" s="1216"/>
      <c r="N220" s="1216"/>
      <c r="O220" s="1216"/>
      <c r="P220" s="1216"/>
      <c r="Q220" s="1216"/>
      <c r="R220" s="1216"/>
      <c r="S220" s="1216"/>
      <c r="T220" s="1216"/>
      <c r="U220" s="1216"/>
      <c r="V220" s="1216"/>
      <c r="W220" s="1216"/>
      <c r="X220" s="1216"/>
    </row>
    <row r="221" spans="1:25">
      <c r="A221" s="1218" t="s">
        <v>34</v>
      </c>
      <c r="B221" s="1552"/>
      <c r="C221" s="1552"/>
      <c r="D221" s="1552"/>
      <c r="E221" s="1216"/>
      <c r="F221" s="1226"/>
      <c r="G221" s="1216"/>
      <c r="H221" s="1216"/>
      <c r="I221" s="1216"/>
      <c r="J221" s="1216"/>
      <c r="K221" s="1553"/>
      <c r="L221" s="1553"/>
      <c r="M221" s="1553"/>
      <c r="N221" s="1216"/>
      <c r="O221" s="1216"/>
      <c r="P221" s="1216"/>
      <c r="Q221" s="1216"/>
      <c r="R221" s="1216"/>
      <c r="S221" s="1216"/>
      <c r="T221" s="1216"/>
      <c r="U221" s="1216"/>
      <c r="V221" s="1216"/>
      <c r="W221" s="1216"/>
      <c r="X221" s="1216"/>
    </row>
    <row r="222" spans="1:25" ht="18">
      <c r="A222" s="1220" t="s">
        <v>35</v>
      </c>
      <c r="B222" s="1221" t="s">
        <v>36</v>
      </c>
      <c r="C222" s="1222" t="s">
        <v>37</v>
      </c>
      <c r="D222" s="1219"/>
      <c r="E222" s="1216"/>
      <c r="F222" s="1216"/>
      <c r="G222" s="1216"/>
      <c r="H222" s="1216"/>
      <c r="I222" s="1216"/>
      <c r="J222" s="1216"/>
      <c r="K222" s="1216"/>
      <c r="L222" s="1216"/>
      <c r="M222" s="1216"/>
      <c r="N222" s="1216"/>
      <c r="O222" s="1216"/>
      <c r="P222" s="1216"/>
      <c r="Q222" s="1216"/>
      <c r="R222" s="1216"/>
      <c r="S222" s="1216"/>
      <c r="T222" s="1216"/>
      <c r="U222" s="1216"/>
      <c r="V222" s="1216"/>
      <c r="W222" s="1216"/>
      <c r="X222" s="1216"/>
    </row>
    <row r="223" spans="1:25">
      <c r="A223" s="1232" t="s">
        <v>100</v>
      </c>
      <c r="B223" s="1617" t="s">
        <v>1609</v>
      </c>
      <c r="C223" s="1617"/>
      <c r="D223" s="1223"/>
      <c r="E223" s="1224" t="s">
        <v>40</v>
      </c>
      <c r="F223" s="1216"/>
      <c r="G223" s="1216"/>
      <c r="H223" s="1216"/>
      <c r="I223" s="1216"/>
      <c r="J223" s="1216"/>
      <c r="K223" s="1216"/>
      <c r="L223" s="1216"/>
      <c r="M223" s="1216"/>
      <c r="N223" s="1216"/>
      <c r="O223" s="1216"/>
      <c r="P223" s="1216"/>
      <c r="Q223" s="1216"/>
      <c r="R223" s="1216"/>
      <c r="S223" s="1216"/>
      <c r="T223" s="1216"/>
      <c r="U223" s="1216"/>
      <c r="V223" s="1216"/>
      <c r="W223" s="1216"/>
      <c r="X223" s="1216"/>
    </row>
    <row r="224" spans="1:25">
      <c r="A224" s="1195"/>
      <c r="B224" s="1554"/>
      <c r="C224" s="1554"/>
      <c r="D224" s="1216"/>
      <c r="E224" s="1216"/>
      <c r="F224" s="1216"/>
      <c r="G224" s="1216"/>
      <c r="H224" s="1216"/>
      <c r="I224" s="1216"/>
      <c r="J224" s="1216"/>
      <c r="K224" s="1216"/>
      <c r="L224" s="1216"/>
      <c r="M224" s="1216"/>
      <c r="N224" s="1216"/>
      <c r="O224" s="1216"/>
      <c r="P224" s="1216"/>
      <c r="Q224" s="1216"/>
      <c r="R224" s="1216"/>
      <c r="S224" s="1216"/>
      <c r="T224" s="1216"/>
      <c r="U224" s="1216"/>
      <c r="V224" s="1216"/>
      <c r="W224" s="1216"/>
      <c r="X224" s="1216"/>
    </row>
    <row r="225" spans="1:25">
      <c r="A225" s="1225" t="s">
        <v>42</v>
      </c>
      <c r="B225" s="1555" t="s">
        <v>1676</v>
      </c>
      <c r="C225" s="1555"/>
      <c r="D225" s="1216"/>
      <c r="E225" s="1216"/>
      <c r="F225" s="1216"/>
      <c r="G225" s="1216"/>
      <c r="H225" s="1216"/>
      <c r="I225" s="1216"/>
      <c r="J225" s="1216"/>
      <c r="K225" s="1216"/>
      <c r="L225" s="1216"/>
      <c r="M225" s="1216"/>
      <c r="N225" s="1216"/>
      <c r="O225" s="1216"/>
      <c r="P225" s="1216"/>
      <c r="Q225" s="1216"/>
      <c r="R225" s="1216"/>
      <c r="S225" s="1216"/>
      <c r="T225" s="1216"/>
      <c r="U225" s="1216"/>
      <c r="V225" s="1216"/>
      <c r="W225" s="1216"/>
      <c r="X225" s="1216"/>
    </row>
    <row r="226" spans="1:25">
      <c r="A226" s="1225" t="s">
        <v>42</v>
      </c>
      <c r="B226" s="1555"/>
      <c r="C226" s="1555"/>
      <c r="F226" s="1216"/>
      <c r="G226" s="1216"/>
      <c r="H226" s="1216"/>
      <c r="I226" s="1216"/>
      <c r="J226" s="1226"/>
      <c r="K226" s="1216"/>
      <c r="L226" s="1216"/>
      <c r="M226" s="1216"/>
      <c r="N226" s="1216"/>
      <c r="O226" s="1216"/>
      <c r="P226" s="1216"/>
      <c r="Q226" s="1216"/>
      <c r="R226" s="1216"/>
      <c r="S226" s="1216"/>
      <c r="T226" s="1216"/>
      <c r="U226" s="1216"/>
      <c r="V226" s="1216"/>
      <c r="W226" s="1216"/>
      <c r="X226" s="1216"/>
    </row>
    <row r="227" spans="1:25">
      <c r="A227" s="1225" t="s">
        <v>43</v>
      </c>
      <c r="B227" s="1568" t="s">
        <v>1677</v>
      </c>
      <c r="C227" s="1556"/>
      <c r="D227" s="1216"/>
      <c r="E227" s="1216"/>
      <c r="F227" s="1216"/>
      <c r="G227" s="1216"/>
      <c r="H227" s="1216"/>
      <c r="I227" s="1216"/>
      <c r="J227" s="1216"/>
      <c r="K227" s="1216"/>
      <c r="L227" s="1216"/>
      <c r="M227" s="1216"/>
      <c r="N227" s="1216"/>
      <c r="O227" s="1216"/>
      <c r="P227" s="1216"/>
      <c r="Q227" s="1216"/>
      <c r="R227" s="1216"/>
      <c r="S227" s="1216"/>
      <c r="T227" s="1216"/>
      <c r="U227" s="1216"/>
      <c r="V227" s="1216"/>
      <c r="W227" s="1216"/>
      <c r="X227" s="1216"/>
    </row>
    <row r="228" spans="1:25">
      <c r="A228" s="1225" t="s">
        <v>44</v>
      </c>
      <c r="B228" s="1557"/>
      <c r="C228" s="1557"/>
      <c r="D228" s="1216"/>
      <c r="E228" s="1216"/>
      <c r="F228" s="1216"/>
      <c r="G228" s="1216"/>
      <c r="H228" s="1216"/>
      <c r="I228" s="1216"/>
      <c r="J228" s="1216"/>
      <c r="K228" s="1216"/>
      <c r="L228" s="1216"/>
      <c r="M228" s="1216"/>
      <c r="N228" s="1216"/>
      <c r="O228" s="1216"/>
      <c r="P228" s="1216"/>
      <c r="Q228" s="1216"/>
      <c r="R228" s="1216"/>
      <c r="S228" s="1216"/>
      <c r="T228" s="1216"/>
      <c r="U228" s="1216"/>
      <c r="V228" s="1216"/>
      <c r="W228" s="1216"/>
      <c r="X228" s="1216"/>
    </row>
    <row r="230" spans="1:25" ht="23.25">
      <c r="A230" s="1603" t="s">
        <v>1181</v>
      </c>
      <c r="B230" s="1603"/>
      <c r="C230" s="1603"/>
      <c r="D230" s="1603"/>
      <c r="E230" s="1633"/>
      <c r="F230" s="1633"/>
      <c r="G230" s="1428"/>
      <c r="H230" s="1429"/>
      <c r="I230" s="1633" t="s">
        <v>959</v>
      </c>
      <c r="J230" s="1633"/>
      <c r="K230" s="1633"/>
      <c r="L230" s="1633"/>
      <c r="M230" s="1633"/>
      <c r="N230" s="1633"/>
      <c r="O230" s="1633"/>
      <c r="P230" s="1633"/>
      <c r="Q230" s="1633"/>
      <c r="R230" s="1634" t="s">
        <v>1633</v>
      </c>
      <c r="S230" s="1635"/>
      <c r="T230" s="1634"/>
      <c r="U230" s="1634"/>
      <c r="V230" s="1634"/>
      <c r="W230" s="1634"/>
      <c r="X230" s="1634"/>
      <c r="Y230" s="1604"/>
    </row>
    <row r="231" spans="1:25" ht="26.25">
      <c r="A231" s="1210" t="s">
        <v>3</v>
      </c>
      <c r="B231" s="1210" t="s">
        <v>4</v>
      </c>
      <c r="C231" s="1210" t="s">
        <v>5</v>
      </c>
      <c r="D231" s="1422" t="s">
        <v>6</v>
      </c>
      <c r="E231" s="1213" t="s">
        <v>7</v>
      </c>
      <c r="F231" s="1213" t="s">
        <v>8</v>
      </c>
      <c r="G231" s="1213" t="s">
        <v>9</v>
      </c>
      <c r="H231" s="1430" t="s">
        <v>10</v>
      </c>
      <c r="I231" s="1431" t="s">
        <v>11</v>
      </c>
      <c r="J231" s="1431" t="s">
        <v>12</v>
      </c>
      <c r="K231" s="1431" t="s">
        <v>13</v>
      </c>
      <c r="L231" s="1431" t="s">
        <v>14</v>
      </c>
      <c r="M231" s="1431" t="s">
        <v>15</v>
      </c>
      <c r="N231" s="1431" t="s">
        <v>16</v>
      </c>
      <c r="O231" s="1431" t="s">
        <v>17</v>
      </c>
      <c r="P231" s="1432" t="s">
        <v>18</v>
      </c>
      <c r="Q231" s="1213" t="s">
        <v>19</v>
      </c>
      <c r="R231" s="1213" t="s">
        <v>20</v>
      </c>
      <c r="S231" s="1213" t="s">
        <v>21</v>
      </c>
      <c r="T231" s="1213" t="s">
        <v>22</v>
      </c>
      <c r="U231" s="1213" t="s">
        <v>24</v>
      </c>
      <c r="V231" s="1213" t="s">
        <v>25</v>
      </c>
      <c r="W231" s="1213" t="s">
        <v>26</v>
      </c>
      <c r="X231" s="1213" t="s">
        <v>27</v>
      </c>
      <c r="Y231" s="1425" t="s">
        <v>28</v>
      </c>
    </row>
    <row r="232" spans="1:25">
      <c r="A232" s="1172" t="s">
        <v>141</v>
      </c>
      <c r="B232" s="1172" t="s">
        <v>69</v>
      </c>
      <c r="C232" s="1350" t="s">
        <v>1678</v>
      </c>
      <c r="D232" s="1423" t="s">
        <v>1679</v>
      </c>
      <c r="E232" s="1421">
        <v>46231.659722222219</v>
      </c>
      <c r="F232" s="1398">
        <v>11.4</v>
      </c>
      <c r="G232" s="1398">
        <v>121191</v>
      </c>
      <c r="H232" s="1399"/>
      <c r="I232" s="1398"/>
      <c r="J232" s="1398"/>
      <c r="K232" s="1398"/>
      <c r="L232" s="1398"/>
      <c r="M232" s="1350">
        <v>161</v>
      </c>
      <c r="N232" s="1398"/>
      <c r="O232" s="1398"/>
      <c r="P232" s="1398"/>
      <c r="Q232" s="1380">
        <f t="shared" ref="Q232:Q237" si="21">SUM(I232:P232)</f>
        <v>161</v>
      </c>
      <c r="R232" s="1380" t="s">
        <v>30</v>
      </c>
      <c r="S232" s="1380" t="s">
        <v>31</v>
      </c>
      <c r="T232" s="1380"/>
      <c r="U232" s="1150" t="s">
        <v>755</v>
      </c>
      <c r="V232" s="1381"/>
      <c r="W232" s="1381">
        <v>1021856</v>
      </c>
      <c r="X232" s="733" t="s">
        <v>1631</v>
      </c>
      <c r="Y232" s="1426"/>
    </row>
    <row r="233" spans="1:25">
      <c r="A233" s="1172" t="s">
        <v>141</v>
      </c>
      <c r="B233" s="1172" t="s">
        <v>69</v>
      </c>
      <c r="C233" s="1350" t="s">
        <v>1680</v>
      </c>
      <c r="D233" s="1423" t="s">
        <v>1679</v>
      </c>
      <c r="E233" s="1421">
        <v>46231.659722222219</v>
      </c>
      <c r="F233" s="1398">
        <v>11.4</v>
      </c>
      <c r="G233" s="1398">
        <v>121193</v>
      </c>
      <c r="H233" s="1399"/>
      <c r="I233" s="1398"/>
      <c r="J233" s="1398"/>
      <c r="K233" s="1398"/>
      <c r="L233" s="1398"/>
      <c r="M233" s="1350">
        <v>161</v>
      </c>
      <c r="N233" s="1398"/>
      <c r="O233" s="1398"/>
      <c r="P233" s="1398"/>
      <c r="Q233" s="1380">
        <f t="shared" si="21"/>
        <v>161</v>
      </c>
      <c r="R233" s="1380" t="s">
        <v>30</v>
      </c>
      <c r="S233" s="1380" t="s">
        <v>31</v>
      </c>
      <c r="T233" s="1380"/>
      <c r="U233" s="1150" t="s">
        <v>755</v>
      </c>
      <c r="V233" s="1381"/>
      <c r="W233" s="1381">
        <v>1021857</v>
      </c>
      <c r="X233" s="1435" t="s">
        <v>1631</v>
      </c>
      <c r="Y233" s="1426"/>
    </row>
    <row r="234" spans="1:25">
      <c r="A234" s="1172" t="s">
        <v>141</v>
      </c>
      <c r="B234" s="1172" t="s">
        <v>1681</v>
      </c>
      <c r="C234" s="1350" t="s">
        <v>1682</v>
      </c>
      <c r="D234" s="1423" t="s">
        <v>1683</v>
      </c>
      <c r="E234" s="1421">
        <v>46231.829861111109</v>
      </c>
      <c r="F234" s="1398">
        <v>17.2</v>
      </c>
      <c r="G234" s="1398">
        <v>121302</v>
      </c>
      <c r="H234" s="1399"/>
      <c r="I234" s="1398"/>
      <c r="J234" s="1398"/>
      <c r="K234" s="1398"/>
      <c r="L234" s="1398"/>
      <c r="M234" s="1350">
        <v>161</v>
      </c>
      <c r="N234" s="1398"/>
      <c r="O234" s="1398"/>
      <c r="P234" s="1398"/>
      <c r="Q234" s="1380">
        <f t="shared" si="21"/>
        <v>161</v>
      </c>
      <c r="R234" s="1380" t="s">
        <v>30</v>
      </c>
      <c r="S234" s="1380" t="s">
        <v>31</v>
      </c>
      <c r="T234" s="1380"/>
      <c r="U234" s="1150" t="s">
        <v>523</v>
      </c>
      <c r="V234" s="1381"/>
      <c r="W234" s="1381">
        <v>1021858</v>
      </c>
      <c r="X234" s="733" t="s">
        <v>1631</v>
      </c>
      <c r="Y234" s="1426"/>
    </row>
    <row r="235" spans="1:25">
      <c r="A235" s="1172" t="s">
        <v>141</v>
      </c>
      <c r="B235" s="1172" t="s">
        <v>1681</v>
      </c>
      <c r="C235" s="1350" t="s">
        <v>1684</v>
      </c>
      <c r="D235" s="1423" t="s">
        <v>1683</v>
      </c>
      <c r="E235" s="1421">
        <v>46231.829861111109</v>
      </c>
      <c r="F235" s="1398">
        <v>17.2</v>
      </c>
      <c r="G235" s="1398">
        <v>121303</v>
      </c>
      <c r="H235" s="1399"/>
      <c r="I235" s="1398"/>
      <c r="J235" s="1398"/>
      <c r="K235" s="1398"/>
      <c r="L235" s="1398"/>
      <c r="M235" s="1350">
        <v>161</v>
      </c>
      <c r="N235" s="1398"/>
      <c r="O235" s="1398"/>
      <c r="P235" s="1398"/>
      <c r="Q235" s="1380">
        <f t="shared" si="21"/>
        <v>161</v>
      </c>
      <c r="R235" s="1380" t="s">
        <v>30</v>
      </c>
      <c r="S235" s="1380" t="s">
        <v>31</v>
      </c>
      <c r="T235" s="1380"/>
      <c r="U235" s="1150" t="s">
        <v>755</v>
      </c>
      <c r="V235" s="1381"/>
      <c r="W235" s="1381">
        <v>1021860</v>
      </c>
      <c r="X235" s="733" t="s">
        <v>1631</v>
      </c>
      <c r="Y235" s="1426"/>
    </row>
    <row r="236" spans="1:25">
      <c r="A236" s="1172" t="s">
        <v>141</v>
      </c>
      <c r="B236" s="1172" t="s">
        <v>72</v>
      </c>
      <c r="C236" s="1350" t="s">
        <v>1685</v>
      </c>
      <c r="D236" s="1423" t="s">
        <v>386</v>
      </c>
      <c r="E236" s="1421">
        <v>46231.670138888891</v>
      </c>
      <c r="F236" s="1398">
        <v>13.1</v>
      </c>
      <c r="G236" s="1398">
        <v>121304</v>
      </c>
      <c r="H236" s="1399"/>
      <c r="I236" s="1398"/>
      <c r="J236" s="1398"/>
      <c r="K236" s="1398"/>
      <c r="L236" s="1398"/>
      <c r="M236" s="1350">
        <v>161</v>
      </c>
      <c r="N236" s="1398"/>
      <c r="O236" s="1398"/>
      <c r="P236" s="1398"/>
      <c r="Q236" s="1380">
        <f t="shared" si="21"/>
        <v>161</v>
      </c>
      <c r="R236" s="1380" t="s">
        <v>30</v>
      </c>
      <c r="S236" s="1380" t="s">
        <v>31</v>
      </c>
      <c r="T236" s="1380"/>
      <c r="U236" s="1150" t="s">
        <v>523</v>
      </c>
      <c r="V236" s="1381"/>
      <c r="W236" s="1381">
        <v>1021862</v>
      </c>
      <c r="X236" s="733" t="s">
        <v>1631</v>
      </c>
      <c r="Y236" s="1426"/>
    </row>
    <row r="237" spans="1:25">
      <c r="A237" s="1172" t="s">
        <v>141</v>
      </c>
      <c r="B237" s="1178" t="s">
        <v>72</v>
      </c>
      <c r="C237" s="1350" t="s">
        <v>1686</v>
      </c>
      <c r="D237" s="1423" t="s">
        <v>386</v>
      </c>
      <c r="E237" s="1421">
        <v>46231.670138888891</v>
      </c>
      <c r="F237" s="1398">
        <v>13.1</v>
      </c>
      <c r="G237" s="1374">
        <v>121305</v>
      </c>
      <c r="H237" s="1403"/>
      <c r="I237" s="1374"/>
      <c r="J237" s="1374"/>
      <c r="K237" s="1374"/>
      <c r="L237" s="1374"/>
      <c r="M237" s="1374">
        <v>161</v>
      </c>
      <c r="N237" s="1374"/>
      <c r="O237" s="1374"/>
      <c r="P237" s="1374"/>
      <c r="Q237" s="1380">
        <f t="shared" si="21"/>
        <v>161</v>
      </c>
      <c r="R237" s="1380" t="s">
        <v>30</v>
      </c>
      <c r="S237" s="1380" t="s">
        <v>31</v>
      </c>
      <c r="T237" s="1380"/>
      <c r="U237" s="1150" t="s">
        <v>523</v>
      </c>
      <c r="V237" s="1381"/>
      <c r="W237" s="1381">
        <v>1021863</v>
      </c>
      <c r="X237" s="1435" t="s">
        <v>1631</v>
      </c>
      <c r="Y237" s="1426"/>
    </row>
    <row r="238" spans="1:25">
      <c r="A238" s="1214" t="s">
        <v>19</v>
      </c>
      <c r="B238" s="1209"/>
      <c r="C238" s="1209"/>
      <c r="D238" s="1424"/>
      <c r="E238" s="1433"/>
      <c r="F238" s="1434"/>
      <c r="G238" s="1434"/>
      <c r="H238" s="1434"/>
      <c r="I238" s="1433">
        <f>SUM(I232:I236)</f>
        <v>0</v>
      </c>
      <c r="J238" s="1433">
        <f>SUM(J232:J236)</f>
        <v>0</v>
      </c>
      <c r="K238" s="1433">
        <f t="shared" ref="K238:Q238" si="22">SUM(K232:K237)</f>
        <v>0</v>
      </c>
      <c r="L238" s="1433">
        <f t="shared" si="22"/>
        <v>0</v>
      </c>
      <c r="M238" s="1433">
        <f t="shared" si="22"/>
        <v>966</v>
      </c>
      <c r="N238" s="1433">
        <f t="shared" si="22"/>
        <v>0</v>
      </c>
      <c r="O238" s="1433">
        <f t="shared" si="22"/>
        <v>0</v>
      </c>
      <c r="P238" s="1433">
        <f t="shared" si="22"/>
        <v>0</v>
      </c>
      <c r="Q238" s="1433">
        <f t="shared" si="22"/>
        <v>966</v>
      </c>
      <c r="R238" s="1382"/>
      <c r="S238" s="1382"/>
      <c r="T238" s="1382"/>
      <c r="U238" s="1382"/>
      <c r="V238" s="1382"/>
      <c r="W238" s="1382"/>
      <c r="X238" s="1382"/>
      <c r="Y238" s="1427"/>
    </row>
    <row r="239" spans="1:25">
      <c r="A239" s="1216"/>
      <c r="B239" s="1216"/>
      <c r="C239" s="1216"/>
      <c r="D239" s="1216"/>
      <c r="E239" s="1216"/>
      <c r="F239" s="1217"/>
      <c r="G239" s="1217"/>
      <c r="H239" s="1216"/>
      <c r="I239" s="1216"/>
      <c r="J239" s="1216"/>
      <c r="K239" s="1216"/>
      <c r="L239" s="1216"/>
      <c r="M239" s="1216"/>
      <c r="N239" s="1216"/>
      <c r="O239" s="1216"/>
      <c r="P239" s="1216"/>
      <c r="Q239" s="1216"/>
      <c r="R239" s="1216"/>
      <c r="S239" s="1216"/>
      <c r="T239" s="1216"/>
      <c r="U239" s="1216"/>
      <c r="V239" s="1216"/>
      <c r="W239" s="1216"/>
      <c r="X239" s="1216"/>
    </row>
    <row r="240" spans="1:25">
      <c r="A240" s="1218" t="s">
        <v>34</v>
      </c>
      <c r="B240" s="1552"/>
      <c r="C240" s="1552"/>
      <c r="D240" s="1552"/>
      <c r="E240" s="1216"/>
      <c r="F240" s="1216"/>
      <c r="G240" s="1216"/>
      <c r="H240" s="1216"/>
      <c r="I240" s="1216"/>
      <c r="J240" s="1216"/>
      <c r="K240" s="1553"/>
      <c r="L240" s="1553"/>
      <c r="M240" s="1553"/>
      <c r="N240" s="1216"/>
      <c r="O240" s="1216"/>
      <c r="P240" s="1216"/>
      <c r="Q240" s="1216"/>
      <c r="R240" s="1216"/>
      <c r="S240" s="1216"/>
      <c r="T240" s="1216"/>
      <c r="U240" s="1216"/>
      <c r="V240" s="1216"/>
      <c r="W240" s="1216"/>
      <c r="X240" s="1216"/>
    </row>
    <row r="241" spans="1:24" ht="18">
      <c r="A241" s="1220" t="s">
        <v>35</v>
      </c>
      <c r="B241" s="1221" t="s">
        <v>36</v>
      </c>
      <c r="C241" s="1222" t="s">
        <v>37</v>
      </c>
      <c r="D241" s="1219"/>
      <c r="E241" s="1216"/>
      <c r="F241" s="1216"/>
      <c r="G241" s="1216"/>
      <c r="H241" s="1216"/>
      <c r="I241" s="1216"/>
      <c r="J241" s="1216"/>
      <c r="K241" s="1216"/>
      <c r="L241" s="1216"/>
      <c r="M241" s="1216"/>
      <c r="N241" s="1216"/>
      <c r="O241" s="1216"/>
      <c r="P241" s="1216"/>
      <c r="Q241" s="1216"/>
      <c r="R241" s="1216"/>
      <c r="S241" s="1216"/>
      <c r="T241" s="1216"/>
      <c r="U241" s="1216"/>
      <c r="V241" s="1216"/>
      <c r="W241" s="1216"/>
      <c r="X241" s="1216"/>
    </row>
    <row r="242" spans="1:24">
      <c r="A242" s="1194" t="s">
        <v>161</v>
      </c>
      <c r="B242" s="1548" t="s">
        <v>39</v>
      </c>
      <c r="C242" s="1548"/>
      <c r="D242" s="1223"/>
      <c r="E242" s="1224" t="s">
        <v>40</v>
      </c>
      <c r="F242" s="1216"/>
      <c r="G242" s="1216"/>
      <c r="H242" s="1216"/>
      <c r="I242" s="1216"/>
      <c r="J242" s="1216"/>
      <c r="K242" s="1216"/>
      <c r="L242" s="1216"/>
      <c r="M242" s="1216"/>
      <c r="N242" s="1216"/>
      <c r="O242" s="1216"/>
      <c r="P242" s="1216"/>
      <c r="Q242" s="1216"/>
      <c r="R242" s="1216"/>
      <c r="S242" s="1216"/>
      <c r="T242" s="1216"/>
      <c r="U242" s="1216"/>
      <c r="V242" s="1216"/>
      <c r="W242" s="1216"/>
      <c r="X242" s="1216"/>
    </row>
    <row r="243" spans="1:24">
      <c r="A243" s="1195" t="s">
        <v>169</v>
      </c>
      <c r="B243" s="1554" t="s">
        <v>41</v>
      </c>
      <c r="C243" s="1554"/>
      <c r="D243" s="1216"/>
      <c r="E243" s="1216"/>
      <c r="F243" s="1216"/>
      <c r="G243" s="1216"/>
      <c r="H243" s="1216"/>
      <c r="I243" s="1216"/>
      <c r="J243" s="1216"/>
      <c r="K243" s="1216"/>
      <c r="L243" s="1216"/>
      <c r="M243" s="1216"/>
      <c r="N243" s="1216"/>
      <c r="O243" s="1216"/>
      <c r="P243" s="1216"/>
      <c r="Q243" s="1216"/>
      <c r="R243" s="1216"/>
      <c r="S243" s="1216"/>
      <c r="T243" s="1216"/>
      <c r="U243" s="1216"/>
      <c r="V243" s="1216"/>
      <c r="W243" s="1216"/>
      <c r="X243" s="1216"/>
    </row>
    <row r="244" spans="1:24">
      <c r="A244" s="1225" t="s">
        <v>42</v>
      </c>
      <c r="B244" s="1555"/>
      <c r="C244" s="1555"/>
      <c r="D244" s="1216"/>
      <c r="E244" s="1216"/>
      <c r="F244" s="1216"/>
      <c r="G244" s="1216"/>
      <c r="H244" s="1216"/>
      <c r="I244" s="1216"/>
      <c r="J244" s="1216"/>
      <c r="K244" s="1216"/>
      <c r="L244" s="1216"/>
      <c r="M244" s="1216"/>
      <c r="N244" s="1216"/>
      <c r="O244" s="1216"/>
      <c r="P244" s="1216"/>
      <c r="Q244" s="1216"/>
      <c r="R244" s="1216"/>
      <c r="S244" s="1216"/>
      <c r="T244" s="1216"/>
      <c r="U244" s="1216"/>
      <c r="V244" s="1216"/>
      <c r="W244" s="1216"/>
      <c r="X244" s="1216"/>
    </row>
    <row r="245" spans="1:24">
      <c r="A245" s="1225" t="s">
        <v>42</v>
      </c>
      <c r="B245" s="1555"/>
      <c r="C245" s="1555"/>
      <c r="F245" s="1216"/>
      <c r="G245" s="1216"/>
      <c r="H245" s="1216"/>
      <c r="I245" s="1216"/>
      <c r="J245" s="1216"/>
      <c r="K245" s="1216"/>
      <c r="L245" s="1216"/>
      <c r="M245" s="1216"/>
      <c r="N245" s="1216"/>
      <c r="O245" s="1216"/>
      <c r="P245" s="1216"/>
      <c r="Q245" s="1216"/>
      <c r="R245" s="1216"/>
      <c r="S245" s="1216"/>
      <c r="T245" s="1216"/>
      <c r="U245" s="1216"/>
      <c r="V245" s="1216"/>
      <c r="W245" s="1216"/>
      <c r="X245" s="1216"/>
    </row>
    <row r="246" spans="1:24">
      <c r="A246" s="1225" t="s">
        <v>43</v>
      </c>
      <c r="B246" s="1556"/>
      <c r="C246" s="1556"/>
      <c r="D246" s="1216"/>
      <c r="E246" s="1216"/>
      <c r="F246" s="1216"/>
      <c r="G246" s="1216"/>
      <c r="H246" s="1216"/>
      <c r="I246" s="1216"/>
      <c r="J246" s="1216"/>
      <c r="K246" s="1216"/>
      <c r="L246" s="1216"/>
      <c r="M246" s="1216"/>
      <c r="N246" s="1216"/>
      <c r="O246" s="1216"/>
      <c r="P246" s="1216"/>
      <c r="Q246" s="1216"/>
      <c r="R246" s="1216"/>
      <c r="S246" s="1216"/>
      <c r="T246" s="1216"/>
      <c r="U246" s="1216"/>
      <c r="V246" s="1216"/>
      <c r="W246" s="1216"/>
      <c r="X246" s="1216"/>
    </row>
    <row r="247" spans="1:24">
      <c r="A247" s="1225" t="s">
        <v>44</v>
      </c>
      <c r="B247" s="1557"/>
      <c r="C247" s="1557"/>
      <c r="D247" s="1216"/>
      <c r="E247" s="1216"/>
      <c r="F247" s="1216"/>
      <c r="G247" s="1216"/>
      <c r="H247" s="1216"/>
      <c r="I247" s="1216"/>
      <c r="J247" s="1216"/>
      <c r="K247" s="1216"/>
      <c r="L247" s="1216"/>
      <c r="M247" s="1216"/>
      <c r="N247" s="1216"/>
      <c r="O247" s="1216"/>
      <c r="P247" s="1216"/>
      <c r="Q247" s="1216"/>
      <c r="R247" s="1216"/>
      <c r="S247" s="1216"/>
      <c r="T247" s="1216"/>
      <c r="U247" s="1216"/>
      <c r="V247" s="1216"/>
      <c r="W247" s="1216"/>
      <c r="X247" s="1216"/>
    </row>
  </sheetData>
  <mergeCells count="144">
    <mergeCell ref="B225:C225"/>
    <mergeCell ref="B226:C226"/>
    <mergeCell ref="B227:C227"/>
    <mergeCell ref="B228:C228"/>
    <mergeCell ref="B208:C208"/>
    <mergeCell ref="B209:C209"/>
    <mergeCell ref="A211:F211"/>
    <mergeCell ref="I211:Q211"/>
    <mergeCell ref="R211:Y211"/>
    <mergeCell ref="B221:D221"/>
    <mergeCell ref="K221:M221"/>
    <mergeCell ref="B223:C223"/>
    <mergeCell ref="B224:C224"/>
    <mergeCell ref="A192:F192"/>
    <mergeCell ref="I192:Q192"/>
    <mergeCell ref="R192:Y192"/>
    <mergeCell ref="B201:D201"/>
    <mergeCell ref="K201:M201"/>
    <mergeCell ref="B203:C203"/>
    <mergeCell ref="B205:C205"/>
    <mergeCell ref="B206:C206"/>
    <mergeCell ref="B207:C207"/>
    <mergeCell ref="B204:C204"/>
    <mergeCell ref="B150:C150"/>
    <mergeCell ref="B151:C151"/>
    <mergeCell ref="B152:C152"/>
    <mergeCell ref="R134:Y134"/>
    <mergeCell ref="B144:D144"/>
    <mergeCell ref="K144:M144"/>
    <mergeCell ref="B146:C146"/>
    <mergeCell ref="B148:C148"/>
    <mergeCell ref="B149:C149"/>
    <mergeCell ref="I134:Q134"/>
    <mergeCell ref="R96:Y96"/>
    <mergeCell ref="B106:D106"/>
    <mergeCell ref="K106:M106"/>
    <mergeCell ref="B108:C108"/>
    <mergeCell ref="B110:C110"/>
    <mergeCell ref="B111:C111"/>
    <mergeCell ref="B112:C112"/>
    <mergeCell ref="B113:C113"/>
    <mergeCell ref="A134:F134"/>
    <mergeCell ref="B127:C127"/>
    <mergeCell ref="B128:C128"/>
    <mergeCell ref="B129:C129"/>
    <mergeCell ref="I115:Q115"/>
    <mergeCell ref="B130:C130"/>
    <mergeCell ref="B131:C131"/>
    <mergeCell ref="B132:C132"/>
    <mergeCell ref="A115:F115"/>
    <mergeCell ref="A58:F58"/>
    <mergeCell ref="I58:Q58"/>
    <mergeCell ref="B49:D49"/>
    <mergeCell ref="K49:M49"/>
    <mergeCell ref="B51:C51"/>
    <mergeCell ref="B52:C52"/>
    <mergeCell ref="B53:C53"/>
    <mergeCell ref="B94:C94"/>
    <mergeCell ref="A96:F96"/>
    <mergeCell ref="I96:Q96"/>
    <mergeCell ref="B34:C34"/>
    <mergeCell ref="B35:C35"/>
    <mergeCell ref="B36:C36"/>
    <mergeCell ref="B37:C37"/>
    <mergeCell ref="A39:F39"/>
    <mergeCell ref="I39:Q39"/>
    <mergeCell ref="B54:C54"/>
    <mergeCell ref="B55:C55"/>
    <mergeCell ref="B56:C56"/>
    <mergeCell ref="R39:Y39"/>
    <mergeCell ref="R115:Y115"/>
    <mergeCell ref="B125:D125"/>
    <mergeCell ref="K125:M125"/>
    <mergeCell ref="R58:Y58"/>
    <mergeCell ref="B74:C74"/>
    <mergeCell ref="B75:C75"/>
    <mergeCell ref="A77:F77"/>
    <mergeCell ref="I77:Q77"/>
    <mergeCell ref="R77:Y77"/>
    <mergeCell ref="B87:D87"/>
    <mergeCell ref="K87:M87"/>
    <mergeCell ref="B68:D68"/>
    <mergeCell ref="K68:M68"/>
    <mergeCell ref="B109:C109"/>
    <mergeCell ref="B90:C90"/>
    <mergeCell ref="B91:C91"/>
    <mergeCell ref="B92:C92"/>
    <mergeCell ref="B93:C93"/>
    <mergeCell ref="B89:C89"/>
    <mergeCell ref="B70:C70"/>
    <mergeCell ref="B71:C71"/>
    <mergeCell ref="B72:C72"/>
    <mergeCell ref="B73:C73"/>
    <mergeCell ref="B13:C13"/>
    <mergeCell ref="A1:F1"/>
    <mergeCell ref="I1:Q1"/>
    <mergeCell ref="R1:Y1"/>
    <mergeCell ref="B11:D11"/>
    <mergeCell ref="K11:M11"/>
    <mergeCell ref="B33:C33"/>
    <mergeCell ref="B14:C14"/>
    <mergeCell ref="B15:C15"/>
    <mergeCell ref="B16:C16"/>
    <mergeCell ref="B17:C17"/>
    <mergeCell ref="B18:C18"/>
    <mergeCell ref="A20:F20"/>
    <mergeCell ref="I20:Q20"/>
    <mergeCell ref="R20:Y20"/>
    <mergeCell ref="B30:D30"/>
    <mergeCell ref="K30:M30"/>
    <mergeCell ref="B32:C32"/>
    <mergeCell ref="B166:C166"/>
    <mergeCell ref="K164:M164"/>
    <mergeCell ref="B164:D164"/>
    <mergeCell ref="R154:Y154"/>
    <mergeCell ref="I154:Q154"/>
    <mergeCell ref="A154:F154"/>
    <mergeCell ref="B171:C171"/>
    <mergeCell ref="B170:C170"/>
    <mergeCell ref="B169:C169"/>
    <mergeCell ref="B168:C168"/>
    <mergeCell ref="B167:C167"/>
    <mergeCell ref="B190:C190"/>
    <mergeCell ref="B185:C185"/>
    <mergeCell ref="B186:C186"/>
    <mergeCell ref="B187:C187"/>
    <mergeCell ref="B188:C188"/>
    <mergeCell ref="B189:C189"/>
    <mergeCell ref="A173:F173"/>
    <mergeCell ref="I173:Q173"/>
    <mergeCell ref="R173:Y173"/>
    <mergeCell ref="B183:D183"/>
    <mergeCell ref="K183:M183"/>
    <mergeCell ref="B246:C246"/>
    <mergeCell ref="B247:C247"/>
    <mergeCell ref="A230:F230"/>
    <mergeCell ref="I230:Q230"/>
    <mergeCell ref="R230:Y230"/>
    <mergeCell ref="B240:D240"/>
    <mergeCell ref="K240:M240"/>
    <mergeCell ref="B242:C242"/>
    <mergeCell ref="B243:C243"/>
    <mergeCell ref="B244:C244"/>
    <mergeCell ref="B245:C245"/>
  </mergeCells>
  <phoneticPr fontId="97" type="noConversion"/>
  <pageMargins left="0.7" right="0.7" top="0.75" bottom="0.75" header="0.3" footer="0.3"/>
  <legacyDrawing r:id="rId1"/>
</worksheet>
</file>

<file path=xl/worksheets/sheet3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441D8-BDB9-4E6B-B6B8-BF1CB4101927}">
  <sheetPr>
    <tabColor rgb="FFFF0000"/>
  </sheetPr>
  <dimension ref="A1:X52"/>
  <sheetViews>
    <sheetView workbookViewId="0">
      <selection activeCell="F48" sqref="F48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6.42578125" customWidth="1"/>
    <col min="6" max="6" width="9.140625" bestFit="1" customWidth="1"/>
    <col min="7" max="7" width="12.140625" customWidth="1"/>
    <col min="8" max="15" width="7.42578125" customWidth="1"/>
    <col min="16" max="16" width="7.7109375" customWidth="1"/>
    <col min="17" max="17" width="9.140625" bestFit="1" customWidth="1"/>
    <col min="18" max="18" width="10.5703125" customWidth="1"/>
    <col min="19" max="19" width="9.140625" bestFit="1" customWidth="1"/>
    <col min="20" max="20" width="16.28515625" customWidth="1"/>
    <col min="23" max="23" width="20.285156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10877</v>
      </c>
    </row>
    <row r="3" spans="1:24">
      <c r="A3" s="597" t="s">
        <v>122</v>
      </c>
      <c r="B3" s="580" t="s">
        <v>62</v>
      </c>
      <c r="C3" s="27" t="s">
        <v>10916</v>
      </c>
      <c r="D3" s="15" t="s">
        <v>61</v>
      </c>
      <c r="E3" s="24">
        <v>45609.770833333336</v>
      </c>
      <c r="F3" s="15">
        <v>13</v>
      </c>
      <c r="G3" s="37"/>
      <c r="H3" s="15"/>
      <c r="I3" s="15"/>
      <c r="J3" s="15"/>
      <c r="K3" s="35">
        <v>135</v>
      </c>
      <c r="L3" s="15"/>
      <c r="M3" s="15"/>
      <c r="N3" s="15"/>
      <c r="O3" s="15"/>
      <c r="P3" s="14">
        <f t="shared" ref="P3:P8" si="0">SUM(H3:O3)</f>
        <v>135</v>
      </c>
      <c r="Q3" s="14" t="s">
        <v>30</v>
      </c>
      <c r="R3" s="14">
        <v>108473</v>
      </c>
      <c r="S3" s="14" t="s">
        <v>31</v>
      </c>
      <c r="T3" s="16" t="s">
        <v>169</v>
      </c>
      <c r="U3" s="16"/>
      <c r="V3" s="16">
        <v>1008898</v>
      </c>
      <c r="W3" s="16" t="s">
        <v>6456</v>
      </c>
      <c r="X3" s="16"/>
    </row>
    <row r="4" spans="1:24">
      <c r="A4" s="597" t="s">
        <v>8837</v>
      </c>
      <c r="B4" s="580" t="s">
        <v>57</v>
      </c>
      <c r="C4" s="27" t="s">
        <v>10917</v>
      </c>
      <c r="D4" s="15" t="s">
        <v>4443</v>
      </c>
      <c r="E4" s="24">
        <v>45609.552083333336</v>
      </c>
      <c r="F4" s="15">
        <v>10.8</v>
      </c>
      <c r="G4" s="37"/>
      <c r="H4" s="15"/>
      <c r="I4" s="15"/>
      <c r="J4" s="15"/>
      <c r="K4" s="35">
        <v>322</v>
      </c>
      <c r="L4" s="15"/>
      <c r="M4" s="15"/>
      <c r="N4" s="15"/>
      <c r="O4" s="15"/>
      <c r="P4" s="14">
        <f t="shared" si="0"/>
        <v>322</v>
      </c>
      <c r="Q4" s="14" t="s">
        <v>30</v>
      </c>
      <c r="R4" s="14">
        <v>108471</v>
      </c>
      <c r="S4" s="14" t="s">
        <v>31</v>
      </c>
      <c r="T4" s="16" t="s">
        <v>169</v>
      </c>
      <c r="U4" s="16"/>
      <c r="V4" s="16">
        <v>1008899</v>
      </c>
      <c r="W4" s="16" t="s">
        <v>6456</v>
      </c>
      <c r="X4" s="16"/>
    </row>
    <row r="5" spans="1:24">
      <c r="A5" s="597" t="s">
        <v>142</v>
      </c>
      <c r="B5" s="580" t="s">
        <v>72</v>
      </c>
      <c r="C5" s="27" t="s">
        <v>10918</v>
      </c>
      <c r="D5" s="15" t="s">
        <v>71</v>
      </c>
      <c r="E5" s="24">
        <v>45610.711805555555</v>
      </c>
      <c r="F5" s="15">
        <v>12.25</v>
      </c>
      <c r="G5" s="37"/>
      <c r="H5" s="15"/>
      <c r="I5" s="15"/>
      <c r="J5" s="15"/>
      <c r="K5" s="35">
        <v>161</v>
      </c>
      <c r="L5" s="15"/>
      <c r="M5" s="15"/>
      <c r="N5" s="15"/>
      <c r="O5" s="15"/>
      <c r="P5" s="14">
        <f t="shared" si="0"/>
        <v>161</v>
      </c>
      <c r="Q5" s="14" t="s">
        <v>30</v>
      </c>
      <c r="R5" s="14">
        <v>108474</v>
      </c>
      <c r="S5" s="14" t="s">
        <v>31</v>
      </c>
      <c r="T5" s="16" t="s">
        <v>169</v>
      </c>
      <c r="U5" s="16"/>
      <c r="V5" s="16">
        <v>1008900</v>
      </c>
      <c r="W5" s="16" t="s">
        <v>6443</v>
      </c>
      <c r="X5" s="16"/>
    </row>
    <row r="6" spans="1:24">
      <c r="A6" s="597" t="s">
        <v>8538</v>
      </c>
      <c r="B6" s="580" t="s">
        <v>57</v>
      </c>
      <c r="C6" s="27" t="s">
        <v>10919</v>
      </c>
      <c r="D6" s="15" t="s">
        <v>56</v>
      </c>
      <c r="E6" s="24">
        <v>45610.225694444445</v>
      </c>
      <c r="F6" s="15">
        <v>10.8</v>
      </c>
      <c r="G6" s="37"/>
      <c r="H6" s="15"/>
      <c r="I6" s="15"/>
      <c r="J6" s="15"/>
      <c r="K6" s="35">
        <v>135</v>
      </c>
      <c r="L6" s="15"/>
      <c r="M6" s="15"/>
      <c r="N6" s="15"/>
      <c r="O6" s="15"/>
      <c r="P6" s="14">
        <f t="shared" si="0"/>
        <v>135</v>
      </c>
      <c r="Q6" s="14" t="s">
        <v>30</v>
      </c>
      <c r="R6" s="14">
        <v>108486</v>
      </c>
      <c r="S6" s="14" t="s">
        <v>31</v>
      </c>
      <c r="T6" s="16" t="s">
        <v>169</v>
      </c>
      <c r="U6" s="16"/>
      <c r="V6" s="16">
        <v>1008901</v>
      </c>
      <c r="W6" s="16" t="s">
        <v>10920</v>
      </c>
      <c r="X6" s="16"/>
    </row>
    <row r="7" spans="1:24">
      <c r="A7" s="597" t="s">
        <v>142</v>
      </c>
      <c r="B7" s="580" t="s">
        <v>72</v>
      </c>
      <c r="C7" s="27" t="s">
        <v>10921</v>
      </c>
      <c r="D7" s="15" t="s">
        <v>71</v>
      </c>
      <c r="E7" s="24">
        <v>45610.711805555555</v>
      </c>
      <c r="F7" s="15">
        <v>12.25</v>
      </c>
      <c r="G7" s="37"/>
      <c r="H7" s="15"/>
      <c r="I7" s="15"/>
      <c r="J7" s="35">
        <v>27</v>
      </c>
      <c r="K7" s="35">
        <v>134</v>
      </c>
      <c r="L7" s="15"/>
      <c r="M7" s="15"/>
      <c r="N7" s="15"/>
      <c r="O7" s="15"/>
      <c r="P7" s="14">
        <f t="shared" si="0"/>
        <v>161</v>
      </c>
      <c r="Q7" s="14" t="s">
        <v>30</v>
      </c>
      <c r="R7" s="14">
        <v>108475</v>
      </c>
      <c r="S7" s="14" t="s">
        <v>31</v>
      </c>
      <c r="T7" s="16" t="s">
        <v>169</v>
      </c>
      <c r="U7" s="16"/>
      <c r="V7" s="16">
        <v>1008902</v>
      </c>
      <c r="W7" s="16" t="s">
        <v>6443</v>
      </c>
      <c r="X7" s="16"/>
    </row>
    <row r="8" spans="1:24">
      <c r="A8" s="45"/>
      <c r="B8" s="4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 t="s">
        <v>30</v>
      </c>
      <c r="R8" s="14"/>
      <c r="S8" s="14" t="s">
        <v>31</v>
      </c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27</v>
      </c>
      <c r="K9" s="11">
        <f t="shared" si="1"/>
        <v>887</v>
      </c>
      <c r="L9" s="11">
        <f t="shared" si="1"/>
        <v>0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914</v>
      </c>
      <c r="Q9" s="12"/>
      <c r="R9" s="12"/>
      <c r="S9" s="12"/>
      <c r="T9" s="12"/>
      <c r="U9" s="12"/>
      <c r="V9" s="12"/>
      <c r="W9" s="12"/>
      <c r="X9" s="12"/>
    </row>
    <row r="10" spans="1:24" ht="25.5">
      <c r="A10" s="820" t="s">
        <v>10728</v>
      </c>
      <c r="B10" s="821" t="s">
        <v>69</v>
      </c>
      <c r="C10" s="822" t="s">
        <v>10922</v>
      </c>
      <c r="D10" s="577" t="s">
        <v>68</v>
      </c>
      <c r="E10" s="823">
        <v>45578.795138888891</v>
      </c>
      <c r="F10" s="577">
        <v>12.25</v>
      </c>
      <c r="G10" s="824" t="s">
        <v>10923</v>
      </c>
      <c r="H10" s="577"/>
      <c r="I10" s="577"/>
      <c r="J10" s="577"/>
      <c r="K10" s="577"/>
      <c r="L10" s="577"/>
      <c r="M10" s="577"/>
      <c r="N10" s="577"/>
      <c r="O10" s="577"/>
      <c r="P10" s="825">
        <f t="shared" ref="P10" si="2">SUM(H10:O10)</f>
        <v>0</v>
      </c>
      <c r="Q10" s="825" t="s">
        <v>30</v>
      </c>
      <c r="R10" s="824" t="s">
        <v>10923</v>
      </c>
      <c r="S10" s="825" t="s">
        <v>31</v>
      </c>
      <c r="T10" s="415" t="s">
        <v>169</v>
      </c>
      <c r="U10" s="16"/>
      <c r="V10" s="16"/>
      <c r="W10" s="16" t="s">
        <v>10920</v>
      </c>
      <c r="X10" s="16"/>
    </row>
    <row r="11" spans="1:24" ht="15.75">
      <c r="A11" s="3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4" t="s">
        <v>169</v>
      </c>
      <c r="B12" s="1564"/>
      <c r="C12" s="1564"/>
      <c r="D12" s="826"/>
      <c r="E12" s="41" t="s">
        <v>8995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5" customHeight="1">
      <c r="A13" s="5" t="s">
        <v>42</v>
      </c>
      <c r="B13" s="1772" t="s">
        <v>10924</v>
      </c>
      <c r="C13" s="177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5" t="s">
        <v>42</v>
      </c>
      <c r="B14" s="1772"/>
      <c r="C14" s="177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43</v>
      </c>
      <c r="B15" s="1845">
        <v>358400804999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44</v>
      </c>
      <c r="B16" s="1809">
        <v>0.625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 ht="23.25" customHeight="1">
      <c r="A18" s="1559" t="s">
        <v>194</v>
      </c>
      <c r="B18" s="1559"/>
      <c r="C18" s="1559"/>
      <c r="D18" s="1559"/>
      <c r="E18" s="1559"/>
      <c r="F18" s="1559"/>
      <c r="G18" s="7"/>
      <c r="H18" s="1559" t="s">
        <v>346</v>
      </c>
      <c r="I18" s="1559"/>
      <c r="J18" s="1559"/>
      <c r="K18" s="1559"/>
      <c r="L18" s="1559"/>
      <c r="M18" s="1559"/>
      <c r="N18" s="1559"/>
      <c r="O18" s="1559"/>
      <c r="P18" s="1559"/>
      <c r="Q18" s="1741" t="s">
        <v>2</v>
      </c>
      <c r="R18" s="1742"/>
      <c r="S18" s="1742"/>
      <c r="T18" s="1742"/>
      <c r="U18" s="1742"/>
      <c r="V18" s="1742"/>
      <c r="W18" s="1742"/>
      <c r="X18" s="1742"/>
    </row>
    <row r="19" spans="1:24">
      <c r="A19" s="18" t="s">
        <v>3</v>
      </c>
      <c r="B19" s="1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9" t="s">
        <v>15</v>
      </c>
      <c r="M19" s="9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  <c r="X19" s="8" t="s">
        <v>10877</v>
      </c>
    </row>
    <row r="20" spans="1:24">
      <c r="A20" s="580" t="s">
        <v>150</v>
      </c>
      <c r="B20" s="580" t="s">
        <v>57</v>
      </c>
      <c r="C20" s="27" t="s">
        <v>10925</v>
      </c>
      <c r="D20" s="15" t="s">
        <v>56</v>
      </c>
      <c r="E20" s="24">
        <v>45610.225694444445</v>
      </c>
      <c r="F20" s="15">
        <v>10.8</v>
      </c>
      <c r="G20" s="37"/>
      <c r="H20" s="15"/>
      <c r="I20" s="15"/>
      <c r="J20" s="35">
        <v>70</v>
      </c>
      <c r="K20" s="35">
        <v>170</v>
      </c>
      <c r="L20" s="15"/>
      <c r="M20" s="15"/>
      <c r="N20" s="15"/>
      <c r="O20" s="15"/>
      <c r="P20" s="14">
        <f t="shared" ref="P20:P25" si="3">SUM(H20:O20)</f>
        <v>240</v>
      </c>
      <c r="Q20" s="14" t="s">
        <v>30</v>
      </c>
      <c r="R20" s="14">
        <v>108472</v>
      </c>
      <c r="S20" s="14" t="s">
        <v>31</v>
      </c>
      <c r="T20" s="16" t="s">
        <v>169</v>
      </c>
      <c r="U20" s="16"/>
      <c r="V20" s="16">
        <v>1008906</v>
      </c>
      <c r="W20" s="16" t="s">
        <v>10920</v>
      </c>
      <c r="X20" s="16"/>
    </row>
    <row r="21" spans="1:24">
      <c r="A21" s="580" t="s">
        <v>1141</v>
      </c>
      <c r="B21" s="580" t="s">
        <v>92</v>
      </c>
      <c r="C21" s="27" t="s">
        <v>10926</v>
      </c>
      <c r="D21" s="15" t="s">
        <v>586</v>
      </c>
      <c r="E21" s="24">
        <v>45610.142361111109</v>
      </c>
      <c r="F21" s="15">
        <v>10.3</v>
      </c>
      <c r="G21" s="37" t="s">
        <v>4723</v>
      </c>
      <c r="H21" s="15"/>
      <c r="I21" s="15"/>
      <c r="J21" s="15"/>
      <c r="K21" s="272">
        <v>161</v>
      </c>
      <c r="L21" s="15"/>
      <c r="M21" s="15"/>
      <c r="N21" s="15"/>
      <c r="O21" s="15"/>
      <c r="P21" s="14">
        <f t="shared" si="3"/>
        <v>161</v>
      </c>
      <c r="Q21" s="17" t="s">
        <v>32</v>
      </c>
      <c r="R21" s="14">
        <v>108477</v>
      </c>
      <c r="S21" s="23" t="s">
        <v>33</v>
      </c>
      <c r="T21" s="16" t="s">
        <v>161</v>
      </c>
      <c r="U21" s="16" t="s">
        <v>90</v>
      </c>
      <c r="V21" s="16">
        <v>1008907</v>
      </c>
      <c r="W21" s="16" t="s">
        <v>10927</v>
      </c>
      <c r="X21" s="16"/>
    </row>
    <row r="22" spans="1:24">
      <c r="A22" s="580" t="s">
        <v>228</v>
      </c>
      <c r="B22" s="580" t="s">
        <v>92</v>
      </c>
      <c r="C22" s="27" t="s">
        <v>10928</v>
      </c>
      <c r="D22" s="15" t="s">
        <v>159</v>
      </c>
      <c r="E22" s="24">
        <v>45610.041666666664</v>
      </c>
      <c r="F22" s="15">
        <v>10.3</v>
      </c>
      <c r="G22" s="37"/>
      <c r="H22" s="15"/>
      <c r="I22" s="15"/>
      <c r="J22" s="15"/>
      <c r="K22" s="15">
        <v>161</v>
      </c>
      <c r="L22" s="15"/>
      <c r="M22" s="15"/>
      <c r="N22" s="15"/>
      <c r="O22" s="15"/>
      <c r="P22" s="14">
        <f t="shared" si="3"/>
        <v>161</v>
      </c>
      <c r="Q22" s="17" t="s">
        <v>32</v>
      </c>
      <c r="R22" s="14">
        <v>108478</v>
      </c>
      <c r="S22" s="23" t="s">
        <v>33</v>
      </c>
      <c r="T22" s="16" t="s">
        <v>161</v>
      </c>
      <c r="U22" s="16" t="s">
        <v>90</v>
      </c>
      <c r="V22" s="16">
        <v>1008908</v>
      </c>
      <c r="W22" s="16" t="s">
        <v>6456</v>
      </c>
      <c r="X22" s="16"/>
    </row>
    <row r="23" spans="1:24">
      <c r="A23" s="580" t="s">
        <v>228</v>
      </c>
      <c r="B23" s="580" t="s">
        <v>92</v>
      </c>
      <c r="C23" s="27" t="s">
        <v>10929</v>
      </c>
      <c r="D23" s="15" t="s">
        <v>159</v>
      </c>
      <c r="E23" s="24">
        <v>45610.041666666664</v>
      </c>
      <c r="F23" s="15">
        <v>10.3</v>
      </c>
      <c r="G23" s="37"/>
      <c r="H23" s="15"/>
      <c r="I23" s="15"/>
      <c r="J23" s="15"/>
      <c r="K23" s="15">
        <v>161</v>
      </c>
      <c r="L23" s="15"/>
      <c r="M23" s="15"/>
      <c r="N23" s="15"/>
      <c r="O23" s="15"/>
      <c r="P23" s="14">
        <f t="shared" si="3"/>
        <v>161</v>
      </c>
      <c r="Q23" s="17" t="s">
        <v>32</v>
      </c>
      <c r="R23" s="14">
        <v>108481</v>
      </c>
      <c r="S23" s="23" t="s">
        <v>33</v>
      </c>
      <c r="T23" s="16" t="s">
        <v>161</v>
      </c>
      <c r="U23" s="16" t="s">
        <v>90</v>
      </c>
      <c r="V23" s="16">
        <v>1008909</v>
      </c>
      <c r="W23" s="16" t="s">
        <v>6456</v>
      </c>
      <c r="X23" s="16"/>
    </row>
    <row r="24" spans="1:24">
      <c r="A24" s="580" t="s">
        <v>228</v>
      </c>
      <c r="B24" s="580" t="s">
        <v>92</v>
      </c>
      <c r="C24" s="27" t="s">
        <v>10930</v>
      </c>
      <c r="D24" s="15" t="s">
        <v>159</v>
      </c>
      <c r="E24" s="24">
        <v>45610.041666666664</v>
      </c>
      <c r="F24" s="15">
        <v>10.3</v>
      </c>
      <c r="G24" s="37"/>
      <c r="H24" s="15"/>
      <c r="I24" s="15"/>
      <c r="J24" s="15"/>
      <c r="K24" s="15">
        <v>161</v>
      </c>
      <c r="L24" s="15"/>
      <c r="M24" s="15"/>
      <c r="N24" s="15"/>
      <c r="O24" s="15"/>
      <c r="P24" s="14">
        <f t="shared" si="3"/>
        <v>161</v>
      </c>
      <c r="Q24" s="17" t="s">
        <v>32</v>
      </c>
      <c r="R24" s="14">
        <v>108523</v>
      </c>
      <c r="S24" s="23" t="s">
        <v>33</v>
      </c>
      <c r="T24" s="16" t="s">
        <v>161</v>
      </c>
      <c r="U24" s="16" t="s">
        <v>90</v>
      </c>
      <c r="V24" s="16">
        <v>1008910</v>
      </c>
      <c r="W24" s="16" t="s">
        <v>6456</v>
      </c>
      <c r="X24" s="16"/>
    </row>
    <row r="25" spans="1:24">
      <c r="A25" s="45" t="s">
        <v>113</v>
      </c>
      <c r="B25" s="45" t="s">
        <v>65</v>
      </c>
      <c r="C25" s="15" t="s">
        <v>10931</v>
      </c>
      <c r="D25" s="15" t="s">
        <v>10932</v>
      </c>
      <c r="E25" s="24">
        <v>45611.333333333336</v>
      </c>
      <c r="F25" s="15">
        <v>14.8</v>
      </c>
      <c r="G25" s="37"/>
      <c r="H25" s="15"/>
      <c r="I25" s="15"/>
      <c r="J25" s="15"/>
      <c r="K25" s="15">
        <v>81</v>
      </c>
      <c r="L25" s="15"/>
      <c r="M25" s="15"/>
      <c r="N25" s="15"/>
      <c r="O25" s="15"/>
      <c r="P25" s="14">
        <f t="shared" si="3"/>
        <v>81</v>
      </c>
      <c r="Q25" s="14" t="s">
        <v>30</v>
      </c>
      <c r="R25" s="14">
        <v>108529</v>
      </c>
      <c r="S25" s="23" t="s">
        <v>33</v>
      </c>
      <c r="T25" s="16" t="s">
        <v>473</v>
      </c>
      <c r="U25" s="16" t="s">
        <v>90</v>
      </c>
      <c r="V25" s="16">
        <v>1008911</v>
      </c>
      <c r="W25" s="16" t="s">
        <v>6456</v>
      </c>
      <c r="X25" s="16"/>
    </row>
    <row r="26" spans="1:24">
      <c r="A26" s="11" t="s">
        <v>19</v>
      </c>
      <c r="B26" s="7"/>
      <c r="C26" s="7"/>
      <c r="D26" s="7"/>
      <c r="E26" s="11"/>
      <c r="F26" s="7"/>
      <c r="G26" s="7"/>
      <c r="H26" s="11">
        <f t="shared" ref="H26:P26" si="4">SUM(H20:H25)</f>
        <v>0</v>
      </c>
      <c r="I26" s="11">
        <f t="shared" si="4"/>
        <v>0</v>
      </c>
      <c r="J26" s="11">
        <f t="shared" si="4"/>
        <v>70</v>
      </c>
      <c r="K26" s="11">
        <f t="shared" si="4"/>
        <v>895</v>
      </c>
      <c r="L26" s="11">
        <f t="shared" si="4"/>
        <v>0</v>
      </c>
      <c r="M26" s="11">
        <f t="shared" si="4"/>
        <v>0</v>
      </c>
      <c r="N26" s="11">
        <f t="shared" si="4"/>
        <v>0</v>
      </c>
      <c r="O26" s="11">
        <f t="shared" si="4"/>
        <v>0</v>
      </c>
      <c r="P26" s="11">
        <f t="shared" si="4"/>
        <v>965</v>
      </c>
      <c r="Q26" s="12"/>
      <c r="R26" s="12"/>
      <c r="S26" s="12"/>
      <c r="T26" s="12"/>
      <c r="U26" s="12"/>
      <c r="V26" s="12"/>
      <c r="W26" s="12"/>
      <c r="X26" s="12"/>
    </row>
    <row r="27" spans="1:24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4" ht="15.75">
      <c r="A28" s="3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>
      <c r="A29" s="4" t="s">
        <v>161</v>
      </c>
      <c r="B29" s="1564" t="s">
        <v>7194</v>
      </c>
      <c r="C29" s="156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>
      <c r="A30" s="548" t="s">
        <v>169</v>
      </c>
      <c r="B30" s="1728" t="s">
        <v>7193</v>
      </c>
      <c r="C30" s="172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5" t="s">
        <v>42</v>
      </c>
      <c r="B31" s="1772" t="s">
        <v>500</v>
      </c>
      <c r="C31" s="1772"/>
      <c r="D31" s="826"/>
      <c r="E31" s="41" t="s">
        <v>8995</v>
      </c>
    </row>
    <row r="32" spans="1:24">
      <c r="A32" s="5" t="s">
        <v>43</v>
      </c>
      <c r="B32" s="1845">
        <v>358505099878</v>
      </c>
      <c r="C32" s="1772"/>
      <c r="D32" s="1"/>
      <c r="E32" s="1"/>
    </row>
    <row r="33" spans="1:24">
      <c r="A33" s="5" t="s">
        <v>44</v>
      </c>
      <c r="B33" s="1772"/>
      <c r="C33" s="1772"/>
      <c r="D33" s="1"/>
      <c r="E33" s="1"/>
    </row>
    <row r="34" spans="1:24" ht="26.25">
      <c r="A34" s="821" t="s">
        <v>10728</v>
      </c>
      <c r="B34" s="821" t="s">
        <v>69</v>
      </c>
      <c r="C34" s="822" t="s">
        <v>10922</v>
      </c>
      <c r="D34" s="577" t="s">
        <v>68</v>
      </c>
      <c r="E34" s="823">
        <v>45609.795138888891</v>
      </c>
      <c r="F34" s="577">
        <v>12.25</v>
      </c>
      <c r="G34" s="824" t="s">
        <v>10923</v>
      </c>
      <c r="H34" s="577"/>
      <c r="I34" s="577"/>
      <c r="J34" s="577"/>
      <c r="K34" s="577"/>
      <c r="L34" s="577"/>
      <c r="M34" s="577"/>
      <c r="N34" s="577"/>
      <c r="O34" s="577"/>
      <c r="P34" s="825">
        <f t="shared" ref="P34" si="5">SUM(H34:O34)</f>
        <v>0</v>
      </c>
      <c r="Q34" s="825" t="s">
        <v>30</v>
      </c>
      <c r="R34" s="827" t="s">
        <v>10923</v>
      </c>
      <c r="S34" s="825" t="s">
        <v>31</v>
      </c>
      <c r="T34" s="415" t="s">
        <v>169</v>
      </c>
      <c r="U34" s="16"/>
      <c r="V34" s="16"/>
      <c r="W34" s="16" t="s">
        <v>10920</v>
      </c>
      <c r="X34" s="16"/>
    </row>
    <row r="37" spans="1:24" ht="23.25" customHeight="1">
      <c r="A37" s="1559" t="s">
        <v>205</v>
      </c>
      <c r="B37" s="1559"/>
      <c r="C37" s="1559"/>
      <c r="D37" s="1559"/>
      <c r="E37" s="1559"/>
      <c r="F37" s="1559"/>
      <c r="G37" s="7"/>
      <c r="H37" s="1559" t="s">
        <v>9968</v>
      </c>
      <c r="I37" s="1559"/>
      <c r="J37" s="1559"/>
      <c r="K37" s="1559"/>
      <c r="L37" s="1559"/>
      <c r="M37" s="1559"/>
      <c r="N37" s="1559"/>
      <c r="O37" s="1559"/>
      <c r="P37" s="1559"/>
      <c r="Q37" s="1741" t="s">
        <v>10933</v>
      </c>
      <c r="R37" s="1742"/>
      <c r="S37" s="1742"/>
      <c r="T37" s="1742"/>
      <c r="U37" s="1742"/>
      <c r="V37" s="1742"/>
      <c r="W37" s="1742"/>
      <c r="X37" s="1742"/>
    </row>
    <row r="38" spans="1:24">
      <c r="A38" s="18" t="s">
        <v>3</v>
      </c>
      <c r="B38" s="1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33" t="s">
        <v>10</v>
      </c>
      <c r="H38" s="9" t="s">
        <v>11</v>
      </c>
      <c r="I38" s="9" t="s">
        <v>12</v>
      </c>
      <c r="J38" s="9" t="s">
        <v>13</v>
      </c>
      <c r="K38" s="9" t="s">
        <v>14</v>
      </c>
      <c r="L38" s="9" t="s">
        <v>15</v>
      </c>
      <c r="M38" s="9" t="s">
        <v>16</v>
      </c>
      <c r="N38" s="9" t="s">
        <v>17</v>
      </c>
      <c r="O38" s="10" t="s">
        <v>18</v>
      </c>
      <c r="P38" s="8" t="s">
        <v>19</v>
      </c>
      <c r="Q38" s="8" t="s">
        <v>20</v>
      </c>
      <c r="R38" s="8" t="s">
        <v>9</v>
      </c>
      <c r="S38" s="8" t="s">
        <v>21</v>
      </c>
      <c r="T38" s="8" t="s">
        <v>24</v>
      </c>
      <c r="U38" s="8" t="s">
        <v>25</v>
      </c>
      <c r="V38" s="8" t="s">
        <v>26</v>
      </c>
      <c r="W38" s="8" t="s">
        <v>27</v>
      </c>
      <c r="X38" s="8" t="s">
        <v>10877</v>
      </c>
    </row>
    <row r="39" spans="1:24">
      <c r="A39" s="580" t="s">
        <v>698</v>
      </c>
      <c r="B39" s="828" t="s">
        <v>78</v>
      </c>
      <c r="C39" s="27" t="s">
        <v>10934</v>
      </c>
      <c r="D39" s="15" t="s">
        <v>521</v>
      </c>
      <c r="E39" s="24">
        <v>45609.597222222219</v>
      </c>
      <c r="F39" s="15">
        <v>14.5</v>
      </c>
      <c r="G39" s="37" t="s">
        <v>10935</v>
      </c>
      <c r="H39" s="15"/>
      <c r="I39" s="15"/>
      <c r="J39" s="15"/>
      <c r="K39" s="277">
        <v>80</v>
      </c>
      <c r="L39" s="277">
        <v>81</v>
      </c>
      <c r="M39" s="15"/>
      <c r="N39" s="15"/>
      <c r="O39" s="15"/>
      <c r="P39" s="581">
        <f>SUM(H39:O39)</f>
        <v>161</v>
      </c>
      <c r="Q39" s="17" t="s">
        <v>32</v>
      </c>
      <c r="R39" s="14">
        <v>108487</v>
      </c>
      <c r="S39" s="23" t="s">
        <v>33</v>
      </c>
      <c r="T39" s="16" t="s">
        <v>10936</v>
      </c>
      <c r="U39" s="16" t="s">
        <v>90</v>
      </c>
      <c r="V39" s="16">
        <v>1008914</v>
      </c>
      <c r="W39" s="16"/>
      <c r="X39" s="16"/>
    </row>
    <row r="40" spans="1:24">
      <c r="A40" s="580" t="s">
        <v>9570</v>
      </c>
      <c r="B40" s="828" t="s">
        <v>78</v>
      </c>
      <c r="C40" s="27" t="s">
        <v>10937</v>
      </c>
      <c r="D40" s="15" t="s">
        <v>521</v>
      </c>
      <c r="E40" s="24">
        <v>45609.597222222219</v>
      </c>
      <c r="F40" s="15">
        <v>14.5</v>
      </c>
      <c r="G40" s="37" t="s">
        <v>10935</v>
      </c>
      <c r="H40" s="15"/>
      <c r="I40" s="15"/>
      <c r="J40" s="15"/>
      <c r="K40" s="277">
        <v>80</v>
      </c>
      <c r="L40" s="277">
        <v>81</v>
      </c>
      <c r="M40" s="15"/>
      <c r="N40" s="15"/>
      <c r="O40" s="15"/>
      <c r="P40" s="581">
        <f>SUM(H40:O40)</f>
        <v>161</v>
      </c>
      <c r="Q40" s="17" t="s">
        <v>32</v>
      </c>
      <c r="R40" s="14">
        <v>108521</v>
      </c>
      <c r="S40" s="23" t="s">
        <v>33</v>
      </c>
      <c r="T40" s="16" t="s">
        <v>10936</v>
      </c>
      <c r="U40" s="16" t="s">
        <v>90</v>
      </c>
      <c r="V40" s="16">
        <v>1008915</v>
      </c>
      <c r="W40" s="16"/>
      <c r="X40" s="16"/>
    </row>
    <row r="41" spans="1:24">
      <c r="A41" s="580" t="s">
        <v>119</v>
      </c>
      <c r="B41" s="828" t="s">
        <v>78</v>
      </c>
      <c r="C41" s="27" t="s">
        <v>10938</v>
      </c>
      <c r="D41" s="15" t="s">
        <v>9884</v>
      </c>
      <c r="E41" s="24">
        <v>45610.083333333336</v>
      </c>
      <c r="F41" s="15">
        <v>14.5</v>
      </c>
      <c r="G41" s="37" t="s">
        <v>10939</v>
      </c>
      <c r="H41" s="15"/>
      <c r="I41" s="15"/>
      <c r="J41" s="15"/>
      <c r="K41" s="622">
        <v>161</v>
      </c>
      <c r="L41" s="581"/>
      <c r="M41" s="15"/>
      <c r="N41" s="15"/>
      <c r="O41" s="15"/>
      <c r="P41" s="581">
        <f>SUM(H41:O41)</f>
        <v>161</v>
      </c>
      <c r="Q41" s="17" t="s">
        <v>32</v>
      </c>
      <c r="R41" s="14">
        <v>108520</v>
      </c>
      <c r="S41" s="23" t="s">
        <v>33</v>
      </c>
      <c r="T41" s="16" t="s">
        <v>10936</v>
      </c>
      <c r="U41" s="16" t="s">
        <v>90</v>
      </c>
      <c r="V41" s="16">
        <v>1008916</v>
      </c>
      <c r="W41" s="16"/>
      <c r="X41" s="16"/>
    </row>
    <row r="42" spans="1:24">
      <c r="A42" s="580" t="s">
        <v>111</v>
      </c>
      <c r="B42" s="580" t="s">
        <v>65</v>
      </c>
      <c r="C42" s="27" t="s">
        <v>10940</v>
      </c>
      <c r="D42" s="15" t="s">
        <v>7594</v>
      </c>
      <c r="E42" s="24">
        <v>45609.732638888891</v>
      </c>
      <c r="F42" s="15">
        <v>20</v>
      </c>
      <c r="G42" s="37"/>
      <c r="H42" s="15"/>
      <c r="I42" s="15"/>
      <c r="J42" s="15"/>
      <c r="K42" s="581">
        <v>27</v>
      </c>
      <c r="L42" s="622">
        <v>134</v>
      </c>
      <c r="M42" s="15"/>
      <c r="N42" s="15"/>
      <c r="O42" s="15"/>
      <c r="P42" s="581">
        <f>SUM(H42:O42)</f>
        <v>161</v>
      </c>
      <c r="Q42" s="14" t="s">
        <v>30</v>
      </c>
      <c r="R42" s="14">
        <v>108483</v>
      </c>
      <c r="S42" s="23" t="s">
        <v>33</v>
      </c>
      <c r="T42" s="16" t="s">
        <v>10936</v>
      </c>
      <c r="U42" s="16" t="s">
        <v>90</v>
      </c>
      <c r="V42" s="16">
        <v>1008917</v>
      </c>
      <c r="W42" s="16"/>
      <c r="X42" s="16"/>
    </row>
    <row r="43" spans="1:24">
      <c r="A43" s="580" t="s">
        <v>558</v>
      </c>
      <c r="B43" s="580" t="s">
        <v>92</v>
      </c>
      <c r="C43" s="27" t="s">
        <v>10941</v>
      </c>
      <c r="D43" s="15" t="s">
        <v>6471</v>
      </c>
      <c r="E43" s="32">
        <v>45610.097222222219</v>
      </c>
      <c r="F43" s="15">
        <v>20</v>
      </c>
      <c r="G43" s="37"/>
      <c r="H43" s="15"/>
      <c r="I43" s="15"/>
      <c r="J43" s="15"/>
      <c r="K43" s="580">
        <v>161</v>
      </c>
      <c r="L43" s="580"/>
      <c r="M43" s="15"/>
      <c r="N43" s="15"/>
      <c r="O43" s="15"/>
      <c r="P43" s="580">
        <v>161</v>
      </c>
      <c r="Q43" s="17" t="s">
        <v>32</v>
      </c>
      <c r="R43" s="14">
        <v>108522</v>
      </c>
      <c r="S43" s="23" t="s">
        <v>33</v>
      </c>
      <c r="T43" s="16" t="s">
        <v>10936</v>
      </c>
      <c r="U43" s="16" t="s">
        <v>90</v>
      </c>
      <c r="V43" s="16">
        <v>1008918</v>
      </c>
      <c r="W43" s="16"/>
      <c r="X43" s="16"/>
    </row>
    <row r="44" spans="1:24">
      <c r="A44" s="580" t="s">
        <v>4752</v>
      </c>
      <c r="B44" s="828" t="s">
        <v>78</v>
      </c>
      <c r="C44" s="27" t="s">
        <v>10942</v>
      </c>
      <c r="D44" s="15" t="s">
        <v>521</v>
      </c>
      <c r="E44" s="24">
        <v>45609.597222222219</v>
      </c>
      <c r="F44" s="15">
        <v>14.5</v>
      </c>
      <c r="G44" s="37" t="s">
        <v>4723</v>
      </c>
      <c r="H44" s="15"/>
      <c r="I44" s="15"/>
      <c r="J44" s="15"/>
      <c r="K44" s="580">
        <v>161</v>
      </c>
      <c r="L44" s="580"/>
      <c r="M44" s="15"/>
      <c r="N44" s="15"/>
      <c r="O44" s="15"/>
      <c r="P44" s="580">
        <f>SUM(H44:O44)</f>
        <v>161</v>
      </c>
      <c r="Q44" s="17" t="s">
        <v>32</v>
      </c>
      <c r="R44" s="14">
        <v>108489</v>
      </c>
      <c r="S44" s="23" t="s">
        <v>33</v>
      </c>
      <c r="T44" s="16" t="s">
        <v>10936</v>
      </c>
      <c r="U44" s="16" t="s">
        <v>90</v>
      </c>
      <c r="V44" s="16">
        <v>1008919</v>
      </c>
      <c r="W44" s="16"/>
      <c r="X44" s="16"/>
    </row>
    <row r="45" spans="1:24">
      <c r="A45" s="19" t="s">
        <v>19</v>
      </c>
      <c r="B45" s="20"/>
      <c r="C45" s="7"/>
      <c r="D45" s="7"/>
      <c r="E45" s="11"/>
      <c r="F45" s="7"/>
      <c r="G45" s="7"/>
      <c r="H45" s="11">
        <f t="shared" ref="H45:P45" si="6">SUM(H39:H44)</f>
        <v>0</v>
      </c>
      <c r="I45" s="11">
        <f t="shared" si="6"/>
        <v>0</v>
      </c>
      <c r="J45" s="11">
        <f t="shared" si="6"/>
        <v>0</v>
      </c>
      <c r="K45" s="11">
        <f t="shared" si="6"/>
        <v>670</v>
      </c>
      <c r="L45" s="11">
        <f t="shared" si="6"/>
        <v>296</v>
      </c>
      <c r="M45" s="11">
        <f t="shared" si="6"/>
        <v>0</v>
      </c>
      <c r="N45" s="11">
        <f t="shared" si="6"/>
        <v>0</v>
      </c>
      <c r="O45" s="11">
        <f t="shared" si="6"/>
        <v>0</v>
      </c>
      <c r="P45" s="11">
        <f t="shared" si="6"/>
        <v>966</v>
      </c>
      <c r="Q45" s="12"/>
      <c r="R45" s="12"/>
      <c r="S45" s="12"/>
      <c r="T45" s="12"/>
      <c r="U45" s="12"/>
      <c r="V45" s="12"/>
      <c r="W45" s="12"/>
      <c r="X45" s="12"/>
    </row>
    <row r="46" spans="1:24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4" ht="15.75">
      <c r="A47" s="3" t="s">
        <v>34</v>
      </c>
      <c r="B47" s="1562"/>
      <c r="C47" s="1562"/>
      <c r="D47" s="1562"/>
      <c r="E47" s="1"/>
      <c r="F47" s="1"/>
      <c r="G47" s="1"/>
      <c r="H47" s="1"/>
      <c r="I47" s="1"/>
      <c r="J47" s="1563"/>
      <c r="K47" s="1563"/>
      <c r="L47" s="156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>
      <c r="A48" s="4"/>
      <c r="B48" s="1564"/>
      <c r="C48" s="156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1"/>
      <c r="B49" s="1563"/>
      <c r="C49" s="156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5" t="s">
        <v>42</v>
      </c>
      <c r="B50" s="1772" t="s">
        <v>10943</v>
      </c>
      <c r="C50" s="1772"/>
      <c r="D50" s="826"/>
      <c r="E50" s="41" t="s">
        <v>8995</v>
      </c>
    </row>
    <row r="51" spans="1:23">
      <c r="A51" s="5" t="s">
        <v>43</v>
      </c>
      <c r="B51" s="1772"/>
      <c r="C51" s="1772"/>
      <c r="D51" s="1"/>
      <c r="E51" s="1"/>
    </row>
    <row r="52" spans="1:23">
      <c r="A52" s="5" t="s">
        <v>44</v>
      </c>
      <c r="B52" s="1772"/>
      <c r="C52" s="1772"/>
      <c r="D52" s="1"/>
      <c r="E52" s="1"/>
    </row>
  </sheetData>
  <mergeCells count="30">
    <mergeCell ref="B48:C48"/>
    <mergeCell ref="B49:C49"/>
    <mergeCell ref="B50:C50"/>
    <mergeCell ref="B51:C51"/>
    <mergeCell ref="B52:C52"/>
    <mergeCell ref="B47:D47"/>
    <mergeCell ref="J47:L47"/>
    <mergeCell ref="B13:C13"/>
    <mergeCell ref="B14:C14"/>
    <mergeCell ref="B15:C15"/>
    <mergeCell ref="B16:C16"/>
    <mergeCell ref="A18:F18"/>
    <mergeCell ref="B32:C32"/>
    <mergeCell ref="B33:C33"/>
    <mergeCell ref="B28:D28"/>
    <mergeCell ref="J28:L28"/>
    <mergeCell ref="Q1:X1"/>
    <mergeCell ref="B11:D11"/>
    <mergeCell ref="J11:L11"/>
    <mergeCell ref="B12:C12"/>
    <mergeCell ref="A37:F37"/>
    <mergeCell ref="H37:P37"/>
    <mergeCell ref="Q37:X37"/>
    <mergeCell ref="Q18:X18"/>
    <mergeCell ref="B29:C29"/>
    <mergeCell ref="B30:C30"/>
    <mergeCell ref="B31:C31"/>
    <mergeCell ref="H18:P18"/>
    <mergeCell ref="A1:F1"/>
    <mergeCell ref="H1:P1"/>
  </mergeCells>
  <pageMargins left="0.7" right="0.7" top="0.75" bottom="0.75" header="0.3" footer="0.3"/>
</worksheet>
</file>

<file path=xl/worksheets/sheet3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AC21C-E7A0-4048-9876-49D71C92F34B}">
  <sheetPr>
    <tabColor rgb="FFF7E1E1"/>
  </sheetPr>
  <dimension ref="A1:X71"/>
  <sheetViews>
    <sheetView workbookViewId="0">
      <selection activeCell="W5" sqref="W5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8.28515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" customWidth="1"/>
    <col min="19" max="19" width="9.140625" bestFit="1" customWidth="1"/>
    <col min="20" max="20" width="16.28515625" customWidth="1"/>
    <col min="23" max="23" width="18.5703125" customWidth="1"/>
  </cols>
  <sheetData>
    <row r="1" spans="1:24" ht="23.25">
      <c r="A1" s="1559" t="s">
        <v>10944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10877</v>
      </c>
    </row>
    <row r="3" spans="1:24">
      <c r="A3" s="580" t="s">
        <v>122</v>
      </c>
      <c r="B3" s="580" t="s">
        <v>62</v>
      </c>
      <c r="C3" s="25"/>
      <c r="D3" s="15" t="s">
        <v>1373</v>
      </c>
      <c r="E3" s="15"/>
      <c r="F3" s="15"/>
      <c r="G3" s="37"/>
      <c r="H3" s="15"/>
      <c r="I3" s="26"/>
      <c r="J3" s="581"/>
      <c r="K3" s="581">
        <v>135</v>
      </c>
      <c r="L3" s="580"/>
      <c r="M3" s="25"/>
      <c r="N3" s="15"/>
      <c r="O3" s="15"/>
      <c r="P3" s="14">
        <f t="shared" ref="P3:P9" si="0">SUM(H3:O3)</f>
        <v>135</v>
      </c>
      <c r="Q3" s="14" t="s">
        <v>30</v>
      </c>
      <c r="R3" s="14"/>
      <c r="S3" s="14" t="s">
        <v>31</v>
      </c>
      <c r="T3" s="16"/>
      <c r="U3" s="16"/>
      <c r="V3" s="16"/>
      <c r="W3" s="16"/>
      <c r="X3" s="16"/>
    </row>
    <row r="4" spans="1:24">
      <c r="A4" s="580" t="s">
        <v>8837</v>
      </c>
      <c r="B4" s="580" t="s">
        <v>57</v>
      </c>
      <c r="C4" s="25"/>
      <c r="D4" s="15"/>
      <c r="E4" s="15"/>
      <c r="F4" s="15"/>
      <c r="G4" s="37"/>
      <c r="H4" s="15"/>
      <c r="I4" s="26"/>
      <c r="J4" s="581"/>
      <c r="K4" s="581">
        <v>322</v>
      </c>
      <c r="L4" s="581"/>
      <c r="M4" s="25"/>
      <c r="N4" s="15"/>
      <c r="O4" s="15"/>
      <c r="P4" s="14">
        <f t="shared" si="0"/>
        <v>322</v>
      </c>
      <c r="Q4" s="14" t="s">
        <v>30</v>
      </c>
      <c r="R4" s="14"/>
      <c r="S4" s="14" t="s">
        <v>31</v>
      </c>
      <c r="T4" s="16"/>
      <c r="U4" s="16"/>
      <c r="V4" s="16"/>
      <c r="W4" s="16"/>
      <c r="X4" s="16"/>
    </row>
    <row r="5" spans="1:24">
      <c r="A5" s="580" t="s">
        <v>141</v>
      </c>
      <c r="B5" s="580" t="s">
        <v>69</v>
      </c>
      <c r="C5" s="25" t="s">
        <v>10922</v>
      </c>
      <c r="D5" s="15" t="s">
        <v>68</v>
      </c>
      <c r="E5" s="24">
        <v>45578.795138888891</v>
      </c>
      <c r="F5" s="15">
        <v>12.25</v>
      </c>
      <c r="G5" s="37"/>
      <c r="H5" s="15"/>
      <c r="I5" s="26"/>
      <c r="J5" s="581"/>
      <c r="K5" s="581"/>
      <c r="L5" s="581">
        <v>161</v>
      </c>
      <c r="M5" s="25"/>
      <c r="N5" s="15"/>
      <c r="O5" s="15"/>
      <c r="P5" s="14">
        <f t="shared" si="0"/>
        <v>161</v>
      </c>
      <c r="Q5" s="14" t="s">
        <v>30</v>
      </c>
      <c r="R5" s="14"/>
      <c r="S5" s="14" t="s">
        <v>31</v>
      </c>
      <c r="T5" s="16" t="s">
        <v>169</v>
      </c>
      <c r="U5" s="16"/>
      <c r="V5" s="16"/>
      <c r="W5" s="16" t="s">
        <v>10920</v>
      </c>
      <c r="X5" s="16"/>
    </row>
    <row r="6" spans="1:24">
      <c r="A6" s="277" t="s">
        <v>142</v>
      </c>
      <c r="B6" s="580" t="s">
        <v>72</v>
      </c>
      <c r="C6" s="25" t="s">
        <v>10918</v>
      </c>
      <c r="D6" s="15" t="s">
        <v>71</v>
      </c>
      <c r="E6" s="24">
        <v>45610.711805555555</v>
      </c>
      <c r="F6" s="15">
        <v>12.25</v>
      </c>
      <c r="G6" s="37"/>
      <c r="H6" s="15"/>
      <c r="I6" s="26"/>
      <c r="J6" s="581"/>
      <c r="K6" s="581">
        <v>81</v>
      </c>
      <c r="L6" s="581">
        <v>80</v>
      </c>
      <c r="M6" s="25"/>
      <c r="N6" s="15"/>
      <c r="O6" s="15"/>
      <c r="P6" s="14">
        <f t="shared" si="0"/>
        <v>161</v>
      </c>
      <c r="Q6" s="14" t="s">
        <v>30</v>
      </c>
      <c r="R6" s="14"/>
      <c r="S6" s="14" t="s">
        <v>31</v>
      </c>
      <c r="T6" s="16" t="s">
        <v>169</v>
      </c>
      <c r="U6" s="16"/>
      <c r="V6" s="16"/>
      <c r="W6" s="16" t="s">
        <v>6443</v>
      </c>
      <c r="X6" s="16"/>
    </row>
    <row r="7" spans="1:24">
      <c r="A7" s="580" t="s">
        <v>219</v>
      </c>
      <c r="B7" s="580" t="s">
        <v>75</v>
      </c>
      <c r="C7" s="25" t="s">
        <v>10945</v>
      </c>
      <c r="D7" s="15" t="s">
        <v>74</v>
      </c>
      <c r="E7" s="24">
        <v>45610.534722222219</v>
      </c>
      <c r="F7" s="15">
        <v>15.3</v>
      </c>
      <c r="G7" s="37"/>
      <c r="H7" s="15"/>
      <c r="I7" s="26"/>
      <c r="J7" s="581">
        <v>27</v>
      </c>
      <c r="K7" s="581">
        <v>108</v>
      </c>
      <c r="L7" s="581"/>
      <c r="M7" s="25"/>
      <c r="N7" s="15"/>
      <c r="O7" s="15"/>
      <c r="P7" s="14">
        <f t="shared" si="0"/>
        <v>135</v>
      </c>
      <c r="Q7" s="14" t="s">
        <v>30</v>
      </c>
      <c r="R7" s="14"/>
      <c r="S7" s="14" t="s">
        <v>31</v>
      </c>
      <c r="T7" s="16" t="s">
        <v>169</v>
      </c>
      <c r="U7" s="16"/>
      <c r="V7" s="16"/>
      <c r="W7" s="16" t="s">
        <v>10946</v>
      </c>
      <c r="X7" s="16"/>
    </row>
    <row r="8" spans="1:24">
      <c r="A8" s="45"/>
      <c r="B8" s="45"/>
      <c r="C8" s="15"/>
      <c r="D8" s="15"/>
      <c r="E8" s="15"/>
      <c r="F8" s="15"/>
      <c r="G8" s="37"/>
      <c r="H8" s="15"/>
      <c r="I8" s="15"/>
      <c r="J8" s="45"/>
      <c r="K8" s="45"/>
      <c r="L8" s="45"/>
      <c r="M8" s="15"/>
      <c r="N8" s="15"/>
      <c r="O8" s="15"/>
      <c r="P8" s="14">
        <f t="shared" si="0"/>
        <v>0</v>
      </c>
      <c r="Q8" s="14" t="s">
        <v>30</v>
      </c>
      <c r="R8" s="14"/>
      <c r="S8" s="14" t="s">
        <v>31</v>
      </c>
      <c r="T8" s="16"/>
      <c r="U8" s="16"/>
      <c r="V8" s="16"/>
      <c r="W8" s="16"/>
      <c r="X8" s="16"/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 t="s">
        <v>30</v>
      </c>
      <c r="R9" s="14"/>
      <c r="S9" s="14" t="s">
        <v>31</v>
      </c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27</v>
      </c>
      <c r="K10" s="11">
        <f t="shared" si="1"/>
        <v>646</v>
      </c>
      <c r="L10" s="11">
        <f t="shared" si="1"/>
        <v>241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914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/>
      <c r="B13" s="1564"/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/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772"/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10947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2</v>
      </c>
      <c r="R19" s="1742"/>
      <c r="S19" s="1742"/>
      <c r="T19" s="1742"/>
      <c r="U19" s="1742"/>
      <c r="V19" s="1742"/>
      <c r="W19" s="1742"/>
      <c r="X19" s="1742"/>
    </row>
    <row r="20" spans="1:24">
      <c r="A20" s="18" t="s">
        <v>3</v>
      </c>
      <c r="B20" s="1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21" t="s">
        <v>13</v>
      </c>
      <c r="K20" s="21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10877</v>
      </c>
    </row>
    <row r="21" spans="1:24">
      <c r="A21" s="580" t="s">
        <v>150</v>
      </c>
      <c r="B21" s="580" t="s">
        <v>57</v>
      </c>
      <c r="C21" s="25"/>
      <c r="D21" s="15" t="s">
        <v>1373</v>
      </c>
      <c r="E21" s="15"/>
      <c r="F21" s="15"/>
      <c r="G21" s="37"/>
      <c r="H21" s="15"/>
      <c r="I21" s="26"/>
      <c r="J21" s="581">
        <v>70</v>
      </c>
      <c r="K21" s="581">
        <v>170</v>
      </c>
      <c r="L21" s="25"/>
      <c r="M21" s="15"/>
      <c r="N21" s="15"/>
      <c r="O21" s="15"/>
      <c r="P21" s="14">
        <f t="shared" ref="P21:P27" si="2">SUM(H21:O21)</f>
        <v>240</v>
      </c>
      <c r="Q21" s="14" t="s">
        <v>30</v>
      </c>
      <c r="R21" s="14"/>
      <c r="S21" s="14" t="s">
        <v>31</v>
      </c>
      <c r="T21" s="16"/>
      <c r="U21" s="16"/>
      <c r="V21" s="16"/>
      <c r="W21" s="16"/>
      <c r="X21" s="16"/>
    </row>
    <row r="22" spans="1:24">
      <c r="A22" s="580" t="s">
        <v>4296</v>
      </c>
      <c r="B22" s="580" t="s">
        <v>92</v>
      </c>
      <c r="C22" s="25" t="s">
        <v>10926</v>
      </c>
      <c r="D22" s="15" t="s">
        <v>586</v>
      </c>
      <c r="E22" s="24">
        <v>45610.142361111109</v>
      </c>
      <c r="F22" s="15">
        <v>10.3</v>
      </c>
      <c r="G22" s="37"/>
      <c r="H22" s="15"/>
      <c r="I22" s="26"/>
      <c r="J22" s="581"/>
      <c r="K22" s="581">
        <v>161</v>
      </c>
      <c r="L22" s="25"/>
      <c r="M22" s="15"/>
      <c r="N22" s="15"/>
      <c r="O22" s="15"/>
      <c r="P22" s="14">
        <f t="shared" si="2"/>
        <v>161</v>
      </c>
      <c r="Q22" s="17" t="s">
        <v>32</v>
      </c>
      <c r="R22" s="14"/>
      <c r="S22" s="23" t="s">
        <v>33</v>
      </c>
      <c r="T22" s="16" t="s">
        <v>161</v>
      </c>
      <c r="U22" s="16" t="s">
        <v>90</v>
      </c>
      <c r="V22" s="16"/>
      <c r="W22" s="16" t="s">
        <v>10927</v>
      </c>
      <c r="X22" s="16"/>
    </row>
    <row r="23" spans="1:24">
      <c r="A23" s="580" t="s">
        <v>228</v>
      </c>
      <c r="B23" s="580" t="s">
        <v>92</v>
      </c>
      <c r="C23" s="25" t="s">
        <v>10928</v>
      </c>
      <c r="D23" s="15" t="s">
        <v>159</v>
      </c>
      <c r="E23" s="24">
        <v>45610.041666666664</v>
      </c>
      <c r="F23" s="15">
        <v>10.3</v>
      </c>
      <c r="G23" s="37"/>
      <c r="H23" s="15"/>
      <c r="I23" s="26"/>
      <c r="J23" s="581"/>
      <c r="K23" s="581">
        <v>161</v>
      </c>
      <c r="L23" s="25"/>
      <c r="M23" s="15"/>
      <c r="N23" s="15"/>
      <c r="O23" s="15"/>
      <c r="P23" s="14">
        <f t="shared" si="2"/>
        <v>161</v>
      </c>
      <c r="Q23" s="17" t="s">
        <v>32</v>
      </c>
      <c r="R23" s="14"/>
      <c r="S23" s="23" t="s">
        <v>33</v>
      </c>
      <c r="T23" s="16" t="s">
        <v>161</v>
      </c>
      <c r="U23" s="16" t="s">
        <v>90</v>
      </c>
      <c r="V23" s="16"/>
      <c r="W23" s="16" t="s">
        <v>6456</v>
      </c>
      <c r="X23" s="16"/>
    </row>
    <row r="24" spans="1:24">
      <c r="A24" s="580" t="s">
        <v>228</v>
      </c>
      <c r="B24" s="580" t="s">
        <v>92</v>
      </c>
      <c r="C24" s="25" t="s">
        <v>10929</v>
      </c>
      <c r="D24" s="15" t="s">
        <v>159</v>
      </c>
      <c r="E24" s="24">
        <v>45610.041666666664</v>
      </c>
      <c r="F24" s="15">
        <v>10.3</v>
      </c>
      <c r="G24" s="37"/>
      <c r="H24" s="15"/>
      <c r="I24" s="26"/>
      <c r="J24" s="581"/>
      <c r="K24" s="581">
        <v>161</v>
      </c>
      <c r="L24" s="25"/>
      <c r="M24" s="15"/>
      <c r="N24" s="15"/>
      <c r="O24" s="15"/>
      <c r="P24" s="14">
        <f t="shared" si="2"/>
        <v>161</v>
      </c>
      <c r="Q24" s="17" t="s">
        <v>32</v>
      </c>
      <c r="R24" s="14"/>
      <c r="S24" s="23" t="s">
        <v>33</v>
      </c>
      <c r="T24" s="16" t="s">
        <v>161</v>
      </c>
      <c r="U24" s="16" t="s">
        <v>90</v>
      </c>
      <c r="V24" s="16"/>
      <c r="W24" s="16" t="s">
        <v>6456</v>
      </c>
      <c r="X24" s="16"/>
    </row>
    <row r="25" spans="1:24">
      <c r="A25" s="580" t="s">
        <v>228</v>
      </c>
      <c r="B25" s="580" t="s">
        <v>92</v>
      </c>
      <c r="C25" s="25" t="s">
        <v>10930</v>
      </c>
      <c r="D25" s="15" t="s">
        <v>159</v>
      </c>
      <c r="E25" s="24">
        <v>45610.041666666664</v>
      </c>
      <c r="F25" s="15">
        <v>10.3</v>
      </c>
      <c r="G25" s="37"/>
      <c r="H25" s="15"/>
      <c r="I25" s="26"/>
      <c r="J25" s="581"/>
      <c r="K25" s="581">
        <v>161</v>
      </c>
      <c r="L25" s="25"/>
      <c r="M25" s="15"/>
      <c r="N25" s="15"/>
      <c r="O25" s="15"/>
      <c r="P25" s="14">
        <f t="shared" si="2"/>
        <v>161</v>
      </c>
      <c r="Q25" s="17" t="s">
        <v>32</v>
      </c>
      <c r="R25" s="14"/>
      <c r="S25" s="23" t="s">
        <v>33</v>
      </c>
      <c r="T25" s="16" t="s">
        <v>161</v>
      </c>
      <c r="U25" s="16" t="s">
        <v>90</v>
      </c>
      <c r="V25" s="16"/>
      <c r="W25" s="16" t="s">
        <v>6456</v>
      </c>
      <c r="X25" s="16"/>
    </row>
    <row r="26" spans="1:24">
      <c r="A26" s="580" t="s">
        <v>10948</v>
      </c>
      <c r="B26" s="580"/>
      <c r="C26" s="25"/>
      <c r="D26" s="15"/>
      <c r="E26" s="15"/>
      <c r="F26" s="15"/>
      <c r="G26" s="37"/>
      <c r="H26" s="15"/>
      <c r="I26" s="26"/>
      <c r="J26" s="581"/>
      <c r="K26" s="581">
        <v>81</v>
      </c>
      <c r="L26" s="25"/>
      <c r="M26" s="15"/>
      <c r="N26" s="15"/>
      <c r="O26" s="15"/>
      <c r="P26" s="14">
        <f t="shared" si="2"/>
        <v>81</v>
      </c>
      <c r="Q26" s="14" t="s">
        <v>30</v>
      </c>
      <c r="R26" s="14"/>
      <c r="S26" s="14" t="s">
        <v>31</v>
      </c>
      <c r="T26" s="16"/>
      <c r="U26" s="16"/>
      <c r="V26" s="16"/>
      <c r="W26" s="16"/>
      <c r="X26" s="16"/>
    </row>
    <row r="27" spans="1:24">
      <c r="A27" s="45"/>
      <c r="B27" s="45"/>
      <c r="C27" s="15"/>
      <c r="D27" s="15"/>
      <c r="E27" s="15"/>
      <c r="F27" s="15"/>
      <c r="G27" s="37"/>
      <c r="H27" s="15"/>
      <c r="I27" s="15"/>
      <c r="J27" s="45"/>
      <c r="K27" s="45"/>
      <c r="L27" s="15"/>
      <c r="M27" s="15"/>
      <c r="N27" s="15"/>
      <c r="O27" s="15"/>
      <c r="P27" s="14">
        <f t="shared" si="2"/>
        <v>0</v>
      </c>
      <c r="Q27" s="14" t="s">
        <v>30</v>
      </c>
      <c r="R27" s="14"/>
      <c r="S27" s="14" t="s">
        <v>31</v>
      </c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70</v>
      </c>
      <c r="K28" s="11">
        <f t="shared" si="3"/>
        <v>895</v>
      </c>
      <c r="L28" s="11">
        <f t="shared" si="3"/>
        <v>0</v>
      </c>
      <c r="M28" s="11">
        <f t="shared" si="3"/>
        <v>0</v>
      </c>
      <c r="N28" s="11">
        <f t="shared" si="3"/>
        <v>0</v>
      </c>
      <c r="O28" s="11">
        <f t="shared" si="3"/>
        <v>0</v>
      </c>
      <c r="P28" s="11">
        <f t="shared" si="3"/>
        <v>965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>
      <c r="A30" s="3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/>
      <c r="B31" s="1564"/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1"/>
      <c r="B32" s="1563"/>
      <c r="C32" s="156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/>
      <c r="C33" s="1772"/>
      <c r="D33" s="242"/>
      <c r="E33" s="41" t="s">
        <v>8995</v>
      </c>
    </row>
    <row r="34" spans="1:24">
      <c r="A34" s="5" t="s">
        <v>43</v>
      </c>
      <c r="B34" s="1772"/>
      <c r="C34" s="1772"/>
      <c r="D34" s="1"/>
      <c r="E34" s="1"/>
    </row>
    <row r="35" spans="1:24">
      <c r="A35" s="5" t="s">
        <v>44</v>
      </c>
      <c r="B35" s="1772"/>
      <c r="C35" s="1772"/>
      <c r="D35" s="1"/>
      <c r="E35" s="1"/>
    </row>
    <row r="37" spans="1:24" ht="23.25">
      <c r="A37" s="1559" t="s">
        <v>10949</v>
      </c>
      <c r="B37" s="1559"/>
      <c r="C37" s="1559"/>
      <c r="D37" s="1559"/>
      <c r="E37" s="1559"/>
      <c r="F37" s="1559"/>
      <c r="G37" s="7"/>
      <c r="H37" s="1559" t="s">
        <v>9878</v>
      </c>
      <c r="I37" s="1559"/>
      <c r="J37" s="1559"/>
      <c r="K37" s="1559"/>
      <c r="L37" s="1559"/>
      <c r="M37" s="1559"/>
      <c r="N37" s="1559"/>
      <c r="O37" s="1559"/>
      <c r="P37" s="1559"/>
      <c r="Q37" s="1741" t="s">
        <v>10933</v>
      </c>
      <c r="R37" s="1742"/>
      <c r="S37" s="1742"/>
      <c r="T37" s="1742"/>
      <c r="U37" s="1742"/>
      <c r="V37" s="1742"/>
      <c r="W37" s="1742"/>
      <c r="X37" s="1742"/>
    </row>
    <row r="38" spans="1:24">
      <c r="A38" s="18" t="s">
        <v>3</v>
      </c>
      <c r="B38" s="1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33" t="s">
        <v>10</v>
      </c>
      <c r="H38" s="9" t="s">
        <v>11</v>
      </c>
      <c r="I38" s="9" t="s">
        <v>12</v>
      </c>
      <c r="J38" s="9" t="s">
        <v>13</v>
      </c>
      <c r="K38" s="21" t="s">
        <v>14</v>
      </c>
      <c r="L38" s="21" t="s">
        <v>15</v>
      </c>
      <c r="M38" s="9" t="s">
        <v>16</v>
      </c>
      <c r="N38" s="9" t="s">
        <v>17</v>
      </c>
      <c r="O38" s="10" t="s">
        <v>18</v>
      </c>
      <c r="P38" s="8" t="s">
        <v>19</v>
      </c>
      <c r="Q38" s="8" t="s">
        <v>20</v>
      </c>
      <c r="R38" s="8" t="s">
        <v>9</v>
      </c>
      <c r="S38" s="8" t="s">
        <v>21</v>
      </c>
      <c r="T38" s="8" t="s">
        <v>24</v>
      </c>
      <c r="U38" s="8" t="s">
        <v>25</v>
      </c>
      <c r="V38" s="8" t="s">
        <v>26</v>
      </c>
      <c r="W38" s="8" t="s">
        <v>27</v>
      </c>
      <c r="X38" s="8" t="s">
        <v>10877</v>
      </c>
    </row>
    <row r="39" spans="1:24">
      <c r="A39" s="580" t="s">
        <v>698</v>
      </c>
      <c r="B39" s="732" t="s">
        <v>78</v>
      </c>
      <c r="C39" s="25" t="s">
        <v>10934</v>
      </c>
      <c r="D39" s="15" t="s">
        <v>521</v>
      </c>
      <c r="E39" s="24">
        <v>45609.597222222219</v>
      </c>
      <c r="F39" s="15">
        <v>14.5</v>
      </c>
      <c r="G39" s="37" t="s">
        <v>740</v>
      </c>
      <c r="H39" s="13"/>
      <c r="I39" s="13"/>
      <c r="J39" s="829"/>
      <c r="K39" s="581">
        <v>80</v>
      </c>
      <c r="L39" s="277">
        <v>81</v>
      </c>
      <c r="M39" s="549"/>
      <c r="N39" s="13"/>
      <c r="O39" s="13"/>
      <c r="P39" s="14">
        <f t="shared" ref="P39:P45" si="4">SUM(H39:O39)</f>
        <v>161</v>
      </c>
      <c r="Q39" s="17" t="s">
        <v>32</v>
      </c>
      <c r="R39" s="14" t="s">
        <v>10067</v>
      </c>
      <c r="S39" s="23" t="s">
        <v>33</v>
      </c>
      <c r="T39" s="16" t="s">
        <v>9880</v>
      </c>
      <c r="U39" s="16" t="s">
        <v>90</v>
      </c>
      <c r="V39" s="16"/>
      <c r="W39" s="16"/>
      <c r="X39" s="16"/>
    </row>
    <row r="40" spans="1:24">
      <c r="A40" s="580" t="s">
        <v>9570</v>
      </c>
      <c r="B40" s="732" t="s">
        <v>78</v>
      </c>
      <c r="C40" s="25" t="s">
        <v>10937</v>
      </c>
      <c r="D40" s="15" t="s">
        <v>521</v>
      </c>
      <c r="E40" s="24">
        <v>45609.597222222219</v>
      </c>
      <c r="F40" s="15">
        <v>14.5</v>
      </c>
      <c r="G40" s="37" t="s">
        <v>740</v>
      </c>
      <c r="H40" s="13"/>
      <c r="I40" s="13"/>
      <c r="J40" s="829"/>
      <c r="K40" s="581">
        <v>80</v>
      </c>
      <c r="L40" s="277">
        <v>81</v>
      </c>
      <c r="M40" s="549"/>
      <c r="N40" s="13"/>
      <c r="O40" s="13"/>
      <c r="P40" s="14">
        <f t="shared" si="4"/>
        <v>161</v>
      </c>
      <c r="Q40" s="17" t="s">
        <v>32</v>
      </c>
      <c r="R40" s="14" t="s">
        <v>10067</v>
      </c>
      <c r="S40" s="23" t="s">
        <v>33</v>
      </c>
      <c r="T40" s="16" t="s">
        <v>9880</v>
      </c>
      <c r="U40" s="16" t="s">
        <v>90</v>
      </c>
      <c r="V40" s="16"/>
      <c r="W40" s="16"/>
      <c r="X40" s="16"/>
    </row>
    <row r="41" spans="1:24">
      <c r="A41" s="580" t="s">
        <v>119</v>
      </c>
      <c r="B41" s="732" t="s">
        <v>78</v>
      </c>
      <c r="C41" s="25" t="s">
        <v>10938</v>
      </c>
      <c r="D41" s="15" t="s">
        <v>9884</v>
      </c>
      <c r="E41" s="24">
        <v>45610.083333333336</v>
      </c>
      <c r="F41" s="15">
        <v>14.5</v>
      </c>
      <c r="G41" s="34"/>
      <c r="H41" s="13"/>
      <c r="I41" s="13"/>
      <c r="J41" s="829"/>
      <c r="K41" s="581">
        <v>161</v>
      </c>
      <c r="L41" s="581"/>
      <c r="M41" s="549"/>
      <c r="N41" s="13"/>
      <c r="O41" s="13"/>
      <c r="P41" s="14">
        <f t="shared" si="4"/>
        <v>161</v>
      </c>
      <c r="Q41" s="17" t="s">
        <v>32</v>
      </c>
      <c r="R41" s="14" t="s">
        <v>10067</v>
      </c>
      <c r="S41" s="23" t="s">
        <v>33</v>
      </c>
      <c r="T41" s="16" t="s">
        <v>9880</v>
      </c>
      <c r="U41" s="16" t="s">
        <v>90</v>
      </c>
      <c r="V41" s="16"/>
      <c r="W41" s="16"/>
      <c r="X41" s="16"/>
    </row>
    <row r="42" spans="1:24">
      <c r="A42" s="580" t="s">
        <v>111</v>
      </c>
      <c r="B42" s="580" t="s">
        <v>65</v>
      </c>
      <c r="C42" s="549"/>
      <c r="D42" s="13"/>
      <c r="E42" s="13"/>
      <c r="F42" s="15"/>
      <c r="G42" s="34"/>
      <c r="H42" s="13"/>
      <c r="I42" s="13"/>
      <c r="J42" s="829"/>
      <c r="K42" s="581">
        <v>27</v>
      </c>
      <c r="L42" s="581">
        <v>134</v>
      </c>
      <c r="M42" s="549"/>
      <c r="N42" s="13"/>
      <c r="O42" s="13"/>
      <c r="P42" s="14">
        <f t="shared" si="4"/>
        <v>161</v>
      </c>
      <c r="Q42" s="14" t="s">
        <v>30</v>
      </c>
      <c r="R42" s="14"/>
      <c r="S42" s="23" t="s">
        <v>33</v>
      </c>
      <c r="T42" s="16"/>
      <c r="U42" s="16"/>
      <c r="V42" s="16"/>
      <c r="W42" s="16"/>
      <c r="X42" s="16"/>
    </row>
    <row r="43" spans="1:24">
      <c r="A43" s="580" t="s">
        <v>113</v>
      </c>
      <c r="B43" s="580" t="s">
        <v>65</v>
      </c>
      <c r="C43" s="549"/>
      <c r="D43" s="13"/>
      <c r="E43" s="13"/>
      <c r="F43" s="15"/>
      <c r="G43" s="34"/>
      <c r="H43" s="13"/>
      <c r="I43" s="13"/>
      <c r="J43" s="829"/>
      <c r="K43" s="580"/>
      <c r="L43" s="580">
        <v>81</v>
      </c>
      <c r="M43" s="549"/>
      <c r="N43" s="13"/>
      <c r="O43" s="13"/>
      <c r="P43" s="14">
        <f t="shared" si="4"/>
        <v>81</v>
      </c>
      <c r="Q43" s="14" t="s">
        <v>30</v>
      </c>
      <c r="R43" s="14"/>
      <c r="S43" s="23" t="s">
        <v>33</v>
      </c>
      <c r="T43" s="16"/>
      <c r="U43" s="16"/>
      <c r="V43" s="16"/>
      <c r="W43" s="16"/>
      <c r="X43" s="16"/>
    </row>
    <row r="44" spans="1:24">
      <c r="A44" s="580" t="s">
        <v>113</v>
      </c>
      <c r="B44" s="580" t="s">
        <v>65</v>
      </c>
      <c r="C44" s="549"/>
      <c r="D44" s="13"/>
      <c r="E44" s="13"/>
      <c r="F44" s="15"/>
      <c r="G44" s="34"/>
      <c r="H44" s="13"/>
      <c r="I44" s="13"/>
      <c r="J44" s="829"/>
      <c r="K44" s="580"/>
      <c r="L44" s="580">
        <v>80</v>
      </c>
      <c r="M44" s="549"/>
      <c r="N44" s="13"/>
      <c r="O44" s="13"/>
      <c r="P44" s="14">
        <f t="shared" si="4"/>
        <v>80</v>
      </c>
      <c r="Q44" s="14" t="s">
        <v>30</v>
      </c>
      <c r="R44" s="14"/>
      <c r="S44" s="23" t="s">
        <v>33</v>
      </c>
      <c r="T44" s="16"/>
      <c r="U44" s="16"/>
      <c r="V44" s="16"/>
      <c r="W44" s="16"/>
      <c r="X44" s="16"/>
    </row>
    <row r="45" spans="1:24">
      <c r="A45" s="580" t="s">
        <v>1141</v>
      </c>
      <c r="B45" s="580" t="s">
        <v>92</v>
      </c>
      <c r="C45" s="25" t="s">
        <v>10941</v>
      </c>
      <c r="D45" s="15" t="s">
        <v>6471</v>
      </c>
      <c r="E45" s="24">
        <v>45610.097222222219</v>
      </c>
      <c r="F45" s="15">
        <v>15.5</v>
      </c>
      <c r="G45" s="34"/>
      <c r="H45" s="13"/>
      <c r="I45" s="13"/>
      <c r="J45" s="829"/>
      <c r="K45" s="580">
        <v>161</v>
      </c>
      <c r="L45" s="580"/>
      <c r="M45" s="549"/>
      <c r="N45" s="13"/>
      <c r="O45" s="13"/>
      <c r="P45" s="14">
        <f t="shared" si="4"/>
        <v>161</v>
      </c>
      <c r="Q45" s="17" t="s">
        <v>32</v>
      </c>
      <c r="R45" s="14" t="s">
        <v>10067</v>
      </c>
      <c r="S45" s="23" t="s">
        <v>33</v>
      </c>
      <c r="T45" s="16" t="s">
        <v>9880</v>
      </c>
      <c r="U45" s="16" t="s">
        <v>90</v>
      </c>
      <c r="V45" s="16"/>
      <c r="W45" s="16"/>
      <c r="X45" s="16"/>
    </row>
    <row r="46" spans="1:24">
      <c r="A46" s="19" t="s">
        <v>19</v>
      </c>
      <c r="B46" s="20"/>
      <c r="C46" s="7"/>
      <c r="D46" s="7"/>
      <c r="E46" s="11"/>
      <c r="F46" s="7"/>
      <c r="G46" s="7"/>
      <c r="H46" s="11">
        <f t="shared" ref="H46:P46" si="5">SUM(H39:H45)</f>
        <v>0</v>
      </c>
      <c r="I46" s="11">
        <f t="shared" si="5"/>
        <v>0</v>
      </c>
      <c r="J46" s="11">
        <f t="shared" si="5"/>
        <v>0</v>
      </c>
      <c r="K46" s="19">
        <f t="shared" si="5"/>
        <v>509</v>
      </c>
      <c r="L46" s="19">
        <f t="shared" si="5"/>
        <v>457</v>
      </c>
      <c r="M46" s="11">
        <f t="shared" si="5"/>
        <v>0</v>
      </c>
      <c r="N46" s="11">
        <f t="shared" si="5"/>
        <v>0</v>
      </c>
      <c r="O46" s="11">
        <f t="shared" si="5"/>
        <v>0</v>
      </c>
      <c r="P46" s="11">
        <f t="shared" si="5"/>
        <v>966</v>
      </c>
      <c r="Q46" s="12"/>
      <c r="R46" s="12"/>
      <c r="S46" s="12"/>
      <c r="T46" s="12"/>
      <c r="U46" s="12"/>
      <c r="V46" s="12"/>
      <c r="W46" s="12"/>
      <c r="X46" s="12"/>
    </row>
    <row r="47" spans="1:24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 ht="15.75">
      <c r="A48" s="3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4"/>
      <c r="B49" s="1564"/>
      <c r="C49" s="156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1"/>
      <c r="B50" s="1563"/>
      <c r="C50" s="156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5" t="s">
        <v>42</v>
      </c>
      <c r="B51" s="1772"/>
      <c r="C51" s="1772"/>
      <c r="D51" s="242"/>
      <c r="E51" s="41" t="s">
        <v>8995</v>
      </c>
    </row>
    <row r="52" spans="1:24">
      <c r="A52" s="5" t="s">
        <v>43</v>
      </c>
      <c r="B52" s="1772"/>
      <c r="C52" s="1772"/>
      <c r="D52" s="1"/>
      <c r="E52" s="1"/>
    </row>
    <row r="53" spans="1:24">
      <c r="A53" s="5" t="s">
        <v>44</v>
      </c>
      <c r="B53" s="1772"/>
      <c r="C53" s="1772"/>
      <c r="D53" s="1"/>
      <c r="E53" s="1"/>
    </row>
    <row r="55" spans="1:24" ht="23.25">
      <c r="A55" s="1559" t="s">
        <v>10950</v>
      </c>
      <c r="B55" s="1559"/>
      <c r="C55" s="1559"/>
      <c r="D55" s="1559"/>
      <c r="E55" s="1559"/>
      <c r="F55" s="1559"/>
      <c r="G55" s="7"/>
      <c r="H55" s="1559" t="s">
        <v>346</v>
      </c>
      <c r="I55" s="1559"/>
      <c r="J55" s="1559"/>
      <c r="K55" s="1559"/>
      <c r="L55" s="1559"/>
      <c r="M55" s="1559"/>
      <c r="N55" s="1559"/>
      <c r="O55" s="1559"/>
      <c r="P55" s="1559"/>
      <c r="Q55" s="1741" t="s">
        <v>2</v>
      </c>
      <c r="R55" s="1742"/>
      <c r="S55" s="1742"/>
      <c r="T55" s="1742"/>
      <c r="U55" s="1742"/>
      <c r="V55" s="1742"/>
      <c r="W55" s="1742"/>
      <c r="X55" s="1742"/>
    </row>
    <row r="56" spans="1:24">
      <c r="A56" s="18" t="s">
        <v>3</v>
      </c>
      <c r="B56" s="18" t="s">
        <v>4</v>
      </c>
      <c r="C56" s="8" t="s">
        <v>5</v>
      </c>
      <c r="D56" s="8" t="s">
        <v>6</v>
      </c>
      <c r="E56" s="8" t="s">
        <v>7</v>
      </c>
      <c r="F56" s="8" t="s">
        <v>8</v>
      </c>
      <c r="G56" s="33" t="s">
        <v>10</v>
      </c>
      <c r="H56" s="9" t="s">
        <v>11</v>
      </c>
      <c r="I56" s="9" t="s">
        <v>12</v>
      </c>
      <c r="J56" s="21" t="s">
        <v>13</v>
      </c>
      <c r="K56" s="21" t="s">
        <v>14</v>
      </c>
      <c r="L56" s="9" t="s">
        <v>15</v>
      </c>
      <c r="M56" s="9" t="s">
        <v>16</v>
      </c>
      <c r="N56" s="9" t="s">
        <v>17</v>
      </c>
      <c r="O56" s="10" t="s">
        <v>18</v>
      </c>
      <c r="P56" s="8" t="s">
        <v>19</v>
      </c>
      <c r="Q56" s="8" t="s">
        <v>20</v>
      </c>
      <c r="R56" s="8" t="s">
        <v>9</v>
      </c>
      <c r="S56" s="8" t="s">
        <v>21</v>
      </c>
      <c r="T56" s="8" t="s">
        <v>24</v>
      </c>
      <c r="U56" s="8" t="s">
        <v>25</v>
      </c>
      <c r="V56" s="8" t="s">
        <v>26</v>
      </c>
      <c r="W56" s="8" t="s">
        <v>27</v>
      </c>
      <c r="X56" s="8" t="s">
        <v>10877</v>
      </c>
    </row>
    <row r="57" spans="1:24">
      <c r="A57" s="580" t="s">
        <v>4752</v>
      </c>
      <c r="B57" s="732" t="s">
        <v>78</v>
      </c>
      <c r="C57" s="25" t="s">
        <v>10951</v>
      </c>
      <c r="D57" s="15" t="s">
        <v>586</v>
      </c>
      <c r="E57" s="24">
        <v>45611.048611111109</v>
      </c>
      <c r="F57" s="15">
        <v>10.3</v>
      </c>
      <c r="G57" s="37"/>
      <c r="H57" s="15"/>
      <c r="I57" s="26"/>
      <c r="J57" s="581"/>
      <c r="K57" s="581">
        <v>161</v>
      </c>
      <c r="L57" s="25"/>
      <c r="M57" s="15"/>
      <c r="N57" s="15"/>
      <c r="O57" s="15"/>
      <c r="P57" s="14">
        <f t="shared" ref="P57:P63" si="6">SUM(H57:O57)</f>
        <v>161</v>
      </c>
      <c r="Q57" s="17" t="s">
        <v>32</v>
      </c>
      <c r="R57" s="14"/>
      <c r="S57" s="23" t="s">
        <v>33</v>
      </c>
      <c r="T57" s="16" t="s">
        <v>161</v>
      </c>
      <c r="U57" s="16"/>
      <c r="V57" s="16"/>
      <c r="W57" s="16" t="s">
        <v>10952</v>
      </c>
      <c r="X57" s="16"/>
    </row>
    <row r="58" spans="1:24">
      <c r="A58" s="580" t="s">
        <v>4296</v>
      </c>
      <c r="B58" s="580" t="s">
        <v>92</v>
      </c>
      <c r="C58" s="25" t="s">
        <v>10953</v>
      </c>
      <c r="D58" s="15" t="s">
        <v>159</v>
      </c>
      <c r="E58" s="24">
        <v>45611.041666666664</v>
      </c>
      <c r="F58" s="15">
        <v>10.3</v>
      </c>
      <c r="G58" s="37"/>
      <c r="H58" s="15"/>
      <c r="I58" s="26"/>
      <c r="J58" s="581"/>
      <c r="K58" s="581">
        <v>161</v>
      </c>
      <c r="L58" s="25"/>
      <c r="M58" s="15"/>
      <c r="N58" s="15"/>
      <c r="O58" s="15"/>
      <c r="P58" s="14">
        <f t="shared" si="6"/>
        <v>161</v>
      </c>
      <c r="Q58" s="17" t="s">
        <v>32</v>
      </c>
      <c r="R58" s="14"/>
      <c r="S58" s="23" t="s">
        <v>33</v>
      </c>
      <c r="T58" s="16" t="s">
        <v>161</v>
      </c>
      <c r="U58" s="16"/>
      <c r="V58" s="16"/>
      <c r="W58" s="16" t="s">
        <v>6439</v>
      </c>
      <c r="X58" s="16"/>
    </row>
    <row r="59" spans="1:24">
      <c r="A59" s="580" t="s">
        <v>4296</v>
      </c>
      <c r="B59" s="580" t="s">
        <v>92</v>
      </c>
      <c r="C59" s="25" t="s">
        <v>10954</v>
      </c>
      <c r="D59" s="15" t="s">
        <v>159</v>
      </c>
      <c r="E59" s="24">
        <v>45611.041666666664</v>
      </c>
      <c r="F59" s="15">
        <v>10.3</v>
      </c>
      <c r="G59" s="37"/>
      <c r="H59" s="15"/>
      <c r="I59" s="26"/>
      <c r="J59" s="581"/>
      <c r="K59" s="581">
        <v>161</v>
      </c>
      <c r="L59" s="25"/>
      <c r="M59" s="15"/>
      <c r="N59" s="15"/>
      <c r="O59" s="15"/>
      <c r="P59" s="14">
        <f t="shared" si="6"/>
        <v>161</v>
      </c>
      <c r="Q59" s="17" t="s">
        <v>32</v>
      </c>
      <c r="R59" s="14"/>
      <c r="S59" s="23" t="s">
        <v>33</v>
      </c>
      <c r="T59" s="16" t="s">
        <v>161</v>
      </c>
      <c r="U59" s="16"/>
      <c r="V59" s="16"/>
      <c r="W59" s="16" t="s">
        <v>6439</v>
      </c>
      <c r="X59" s="16"/>
    </row>
    <row r="60" spans="1:24">
      <c r="A60" s="580" t="s">
        <v>8538</v>
      </c>
      <c r="B60" s="580" t="s">
        <v>57</v>
      </c>
      <c r="C60" s="25"/>
      <c r="D60" s="15"/>
      <c r="E60" s="15"/>
      <c r="F60" s="15"/>
      <c r="G60" s="37"/>
      <c r="H60" s="15"/>
      <c r="I60" s="26"/>
      <c r="J60" s="581"/>
      <c r="K60" s="581">
        <v>108</v>
      </c>
      <c r="L60" s="25"/>
      <c r="M60" s="15"/>
      <c r="N60" s="15"/>
      <c r="O60" s="15"/>
      <c r="P60" s="14">
        <f t="shared" si="6"/>
        <v>108</v>
      </c>
      <c r="Q60" s="14" t="s">
        <v>30</v>
      </c>
      <c r="R60" s="14"/>
      <c r="S60" s="14" t="s">
        <v>31</v>
      </c>
      <c r="T60" s="16"/>
      <c r="U60" s="16"/>
      <c r="V60" s="16"/>
      <c r="W60" s="16"/>
      <c r="X60" s="16"/>
    </row>
    <row r="61" spans="1:24">
      <c r="A61" s="580" t="s">
        <v>4752</v>
      </c>
      <c r="B61" s="580" t="s">
        <v>92</v>
      </c>
      <c r="C61" s="25" t="s">
        <v>10955</v>
      </c>
      <c r="D61" s="15" t="s">
        <v>586</v>
      </c>
      <c r="E61" s="24">
        <v>45611.142361111109</v>
      </c>
      <c r="F61" s="15">
        <v>10.3</v>
      </c>
      <c r="G61" s="37"/>
      <c r="H61" s="15"/>
      <c r="I61" s="26"/>
      <c r="J61" s="580"/>
      <c r="K61" s="580">
        <v>161</v>
      </c>
      <c r="L61" s="25"/>
      <c r="M61" s="15"/>
      <c r="N61" s="15"/>
      <c r="O61" s="15"/>
      <c r="P61" s="14">
        <f t="shared" si="6"/>
        <v>161</v>
      </c>
      <c r="Q61" s="17" t="s">
        <v>32</v>
      </c>
      <c r="R61" s="14"/>
      <c r="S61" s="23" t="s">
        <v>33</v>
      </c>
      <c r="T61" s="16" t="s">
        <v>161</v>
      </c>
      <c r="U61" s="16"/>
      <c r="V61" s="16"/>
      <c r="W61" s="16" t="s">
        <v>10952</v>
      </c>
      <c r="X61" s="16"/>
    </row>
    <row r="62" spans="1:24">
      <c r="A62" s="580" t="s">
        <v>142</v>
      </c>
      <c r="B62" s="580" t="s">
        <v>72</v>
      </c>
      <c r="C62" s="25" t="s">
        <v>10921</v>
      </c>
      <c r="D62" s="15" t="s">
        <v>71</v>
      </c>
      <c r="E62" s="24">
        <v>45610.711805555555</v>
      </c>
      <c r="F62" s="15">
        <v>12.25</v>
      </c>
      <c r="G62" s="37"/>
      <c r="H62" s="15"/>
      <c r="I62" s="26"/>
      <c r="J62" s="581">
        <v>27</v>
      </c>
      <c r="K62" s="581">
        <v>134</v>
      </c>
      <c r="L62" s="25"/>
      <c r="M62" s="15"/>
      <c r="N62" s="15"/>
      <c r="O62" s="15"/>
      <c r="P62" s="14">
        <f t="shared" si="6"/>
        <v>161</v>
      </c>
      <c r="Q62" s="14" t="s">
        <v>30</v>
      </c>
      <c r="R62" s="14"/>
      <c r="S62" s="14" t="s">
        <v>31</v>
      </c>
      <c r="T62" s="16" t="s">
        <v>169</v>
      </c>
      <c r="U62" s="16"/>
      <c r="V62" s="16"/>
      <c r="W62" s="16" t="s">
        <v>6443</v>
      </c>
      <c r="X62" s="16"/>
    </row>
    <row r="63" spans="1:24">
      <c r="A63" s="45"/>
      <c r="B63" s="45"/>
      <c r="C63" s="15"/>
      <c r="D63" s="15"/>
      <c r="E63" s="15"/>
      <c r="F63" s="15"/>
      <c r="G63" s="37"/>
      <c r="H63" s="15"/>
      <c r="I63" s="15"/>
      <c r="J63" s="45"/>
      <c r="K63" s="45"/>
      <c r="L63" s="15"/>
      <c r="M63" s="15"/>
      <c r="N63" s="15"/>
      <c r="O63" s="15"/>
      <c r="P63" s="14">
        <f t="shared" si="6"/>
        <v>0</v>
      </c>
      <c r="Q63" s="14" t="s">
        <v>30</v>
      </c>
      <c r="R63" s="14"/>
      <c r="S63" s="14" t="s">
        <v>31</v>
      </c>
      <c r="T63" s="16"/>
      <c r="U63" s="16"/>
      <c r="V63" s="16"/>
      <c r="W63" s="16"/>
      <c r="X63" s="16"/>
    </row>
    <row r="64" spans="1:24">
      <c r="A64" s="11" t="s">
        <v>19</v>
      </c>
      <c r="B64" s="7"/>
      <c r="C64" s="7"/>
      <c r="D64" s="7"/>
      <c r="E64" s="11"/>
      <c r="F64" s="7"/>
      <c r="G64" s="7"/>
      <c r="H64" s="11">
        <f t="shared" ref="H64:P64" si="7">SUM(H57:H63)</f>
        <v>0</v>
      </c>
      <c r="I64" s="11">
        <f t="shared" si="7"/>
        <v>0</v>
      </c>
      <c r="J64" s="11">
        <f t="shared" si="7"/>
        <v>27</v>
      </c>
      <c r="K64" s="11">
        <f t="shared" si="7"/>
        <v>886</v>
      </c>
      <c r="L64" s="11">
        <f t="shared" si="7"/>
        <v>0</v>
      </c>
      <c r="M64" s="11">
        <f t="shared" si="7"/>
        <v>0</v>
      </c>
      <c r="N64" s="11">
        <f t="shared" si="7"/>
        <v>0</v>
      </c>
      <c r="O64" s="11">
        <f t="shared" si="7"/>
        <v>0</v>
      </c>
      <c r="P64" s="11">
        <f t="shared" si="7"/>
        <v>913</v>
      </c>
      <c r="Q64" s="12"/>
      <c r="R64" s="12"/>
      <c r="S64" s="12"/>
      <c r="T64" s="12"/>
      <c r="U64" s="12"/>
      <c r="V64" s="12"/>
      <c r="W64" s="12"/>
      <c r="X64" s="12"/>
    </row>
    <row r="65" spans="1:23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>
      <c r="A66" s="3" t="s">
        <v>34</v>
      </c>
      <c r="B66" s="1562"/>
      <c r="C66" s="1562"/>
      <c r="D66" s="1562"/>
      <c r="E66" s="1"/>
      <c r="F66" s="1"/>
      <c r="G66" s="1"/>
      <c r="H66" s="1"/>
      <c r="I66" s="1"/>
      <c r="J66" s="1563"/>
      <c r="K66" s="1563"/>
      <c r="L66" s="156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4"/>
      <c r="B67" s="1564"/>
      <c r="C67" s="156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1"/>
      <c r="B68" s="1563"/>
      <c r="C68" s="156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5" t="s">
        <v>42</v>
      </c>
      <c r="B69" s="1772"/>
      <c r="C69" s="1772"/>
      <c r="D69" s="242"/>
      <c r="E69" s="41" t="s">
        <v>8995</v>
      </c>
    </row>
    <row r="70" spans="1:23">
      <c r="A70" s="5" t="s">
        <v>43</v>
      </c>
      <c r="B70" s="1772"/>
      <c r="C70" s="1772"/>
      <c r="D70" s="1"/>
      <c r="E70" s="1"/>
    </row>
    <row r="71" spans="1:23">
      <c r="A71" s="5" t="s">
        <v>44</v>
      </c>
      <c r="B71" s="1772"/>
      <c r="C71" s="1772"/>
      <c r="D71" s="1"/>
      <c r="E71" s="1"/>
    </row>
  </sheetData>
  <mergeCells count="40">
    <mergeCell ref="B13:C13"/>
    <mergeCell ref="A1:F1"/>
    <mergeCell ref="H1:P1"/>
    <mergeCell ref="Q1:X1"/>
    <mergeCell ref="B12:D12"/>
    <mergeCell ref="J12:L12"/>
    <mergeCell ref="B14:C14"/>
    <mergeCell ref="B15:C15"/>
    <mergeCell ref="B16:C16"/>
    <mergeCell ref="B17:C17"/>
    <mergeCell ref="A19:F19"/>
    <mergeCell ref="B48:D48"/>
    <mergeCell ref="J48:L48"/>
    <mergeCell ref="Q19:X19"/>
    <mergeCell ref="B30:D30"/>
    <mergeCell ref="J30:L30"/>
    <mergeCell ref="B31:C31"/>
    <mergeCell ref="B32:C32"/>
    <mergeCell ref="B33:C33"/>
    <mergeCell ref="H19:P19"/>
    <mergeCell ref="B34:C34"/>
    <mergeCell ref="B35:C35"/>
    <mergeCell ref="A37:F37"/>
    <mergeCell ref="H37:P37"/>
    <mergeCell ref="Q37:X37"/>
    <mergeCell ref="B49:C49"/>
    <mergeCell ref="B50:C50"/>
    <mergeCell ref="B51:C51"/>
    <mergeCell ref="B52:C52"/>
    <mergeCell ref="B53:C53"/>
    <mergeCell ref="B69:C69"/>
    <mergeCell ref="B70:C70"/>
    <mergeCell ref="B71:C71"/>
    <mergeCell ref="H55:P55"/>
    <mergeCell ref="Q55:X55"/>
    <mergeCell ref="B66:D66"/>
    <mergeCell ref="J66:L66"/>
    <mergeCell ref="B67:C67"/>
    <mergeCell ref="B68:C68"/>
    <mergeCell ref="A55:F55"/>
  </mergeCells>
  <pageMargins left="0.7" right="0.7" top="0.75" bottom="0.75" header="0.3" footer="0.3"/>
</worksheet>
</file>

<file path=xl/worksheets/sheet3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FB78-521E-4997-9297-D3E846C095B2}">
  <sheetPr>
    <tabColor rgb="FF92D050"/>
  </sheetPr>
  <dimension ref="A1:AK57"/>
  <sheetViews>
    <sheetView workbookViewId="0">
      <selection activeCell="E27" sqref="E27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7.42578125" customWidth="1"/>
    <col min="6" max="6" width="9.140625" bestFit="1" customWidth="1"/>
    <col min="7" max="7" width="9.28515625" customWidth="1"/>
    <col min="8" max="15" width="7.42578125" customWidth="1"/>
    <col min="16" max="16" width="7.7109375" customWidth="1"/>
    <col min="17" max="17" width="9.140625" bestFit="1" customWidth="1"/>
    <col min="18" max="18" width="10.28515625" customWidth="1"/>
    <col min="19" max="19" width="9.140625" bestFit="1" customWidth="1"/>
    <col min="20" max="20" width="16.28515625" customWidth="1"/>
    <col min="23" max="23" width="22.28515625" customWidth="1"/>
  </cols>
  <sheetData>
    <row r="1" spans="1:24" ht="23.25">
      <c r="A1" s="1559" t="s">
        <v>109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2</v>
      </c>
      <c r="R1" s="1561"/>
      <c r="S1" s="1561"/>
      <c r="T1" s="1561"/>
      <c r="U1" s="1561"/>
      <c r="V1" s="1561"/>
      <c r="W1" s="1561"/>
      <c r="X1" s="1561"/>
    </row>
    <row r="2" spans="1:24">
      <c r="A2" s="1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10877</v>
      </c>
    </row>
    <row r="3" spans="1:24">
      <c r="A3" s="581" t="s">
        <v>152</v>
      </c>
      <c r="B3" s="25" t="s">
        <v>92</v>
      </c>
      <c r="C3" s="15" t="s">
        <v>10956</v>
      </c>
      <c r="D3" s="15" t="s">
        <v>94</v>
      </c>
      <c r="E3" s="24">
        <v>45606.590277777781</v>
      </c>
      <c r="F3" s="15">
        <v>11.1</v>
      </c>
      <c r="G3" s="37"/>
      <c r="H3" s="15"/>
      <c r="I3" s="15"/>
      <c r="J3" s="15"/>
      <c r="K3" s="35">
        <v>161</v>
      </c>
      <c r="L3" s="15"/>
      <c r="M3" s="15"/>
      <c r="N3" s="15"/>
      <c r="O3" s="15"/>
      <c r="P3" s="14">
        <f t="shared" ref="P3:P5" si="0">SUM(H3:O3)</f>
        <v>161</v>
      </c>
      <c r="Q3" s="17" t="s">
        <v>32</v>
      </c>
      <c r="R3" s="14">
        <v>108379</v>
      </c>
      <c r="S3" s="23" t="s">
        <v>33</v>
      </c>
      <c r="T3" s="232" t="s">
        <v>161</v>
      </c>
      <c r="U3" s="16" t="s">
        <v>90</v>
      </c>
      <c r="V3" s="16">
        <v>1008848</v>
      </c>
      <c r="W3" s="16" t="s">
        <v>10957</v>
      </c>
      <c r="X3" s="16"/>
    </row>
    <row r="4" spans="1:24">
      <c r="A4" s="581" t="s">
        <v>152</v>
      </c>
      <c r="B4" s="25" t="s">
        <v>92</v>
      </c>
      <c r="C4" s="15" t="s">
        <v>10958</v>
      </c>
      <c r="D4" s="15" t="s">
        <v>159</v>
      </c>
      <c r="E4" s="24">
        <v>45606.041666666664</v>
      </c>
      <c r="F4" s="15">
        <v>10.3</v>
      </c>
      <c r="G4" s="37"/>
      <c r="H4" s="15"/>
      <c r="I4" s="15"/>
      <c r="J4" s="15"/>
      <c r="K4" s="35">
        <v>161</v>
      </c>
      <c r="L4" s="15"/>
      <c r="M4" s="15"/>
      <c r="N4" s="15"/>
      <c r="O4" s="15"/>
      <c r="P4" s="14">
        <f t="shared" si="0"/>
        <v>161</v>
      </c>
      <c r="Q4" s="17" t="s">
        <v>32</v>
      </c>
      <c r="R4" s="14">
        <v>108380</v>
      </c>
      <c r="S4" s="23" t="s">
        <v>33</v>
      </c>
      <c r="T4" s="232" t="s">
        <v>161</v>
      </c>
      <c r="U4" s="16" t="s">
        <v>90</v>
      </c>
      <c r="V4" s="16">
        <v>1008849</v>
      </c>
      <c r="W4" s="16" t="s">
        <v>10959</v>
      </c>
      <c r="X4" s="16"/>
    </row>
    <row r="5" spans="1:24">
      <c r="A5" s="581" t="s">
        <v>10188</v>
      </c>
      <c r="B5" s="25" t="s">
        <v>92</v>
      </c>
      <c r="C5" s="15" t="s">
        <v>10960</v>
      </c>
      <c r="D5" s="15" t="s">
        <v>159</v>
      </c>
      <c r="E5" s="24">
        <v>45606.041666666664</v>
      </c>
      <c r="F5" s="15">
        <v>10.3</v>
      </c>
      <c r="G5" s="37" t="s">
        <v>8916</v>
      </c>
      <c r="H5" s="15"/>
      <c r="I5" s="15"/>
      <c r="J5" s="15"/>
      <c r="K5" s="35">
        <v>41</v>
      </c>
      <c r="L5" s="35">
        <v>120</v>
      </c>
      <c r="M5" s="15"/>
      <c r="N5" s="15"/>
      <c r="O5" s="15"/>
      <c r="P5" s="14">
        <f t="shared" si="0"/>
        <v>161</v>
      </c>
      <c r="Q5" s="17" t="s">
        <v>32</v>
      </c>
      <c r="R5" s="14">
        <v>108381</v>
      </c>
      <c r="S5" s="23" t="s">
        <v>33</v>
      </c>
      <c r="T5" s="232" t="s">
        <v>161</v>
      </c>
      <c r="U5" s="16" t="s">
        <v>90</v>
      </c>
      <c r="V5" s="16">
        <v>1008852</v>
      </c>
      <c r="W5" s="16" t="s">
        <v>10959</v>
      </c>
      <c r="X5" s="16"/>
    </row>
    <row r="6" spans="1:24">
      <c r="A6" s="580" t="s">
        <v>10961</v>
      </c>
      <c r="B6" s="25" t="s">
        <v>92</v>
      </c>
      <c r="C6" s="15" t="s">
        <v>10962</v>
      </c>
      <c r="D6" s="15" t="s">
        <v>159</v>
      </c>
      <c r="E6" s="24">
        <v>45606.041666666664</v>
      </c>
      <c r="F6" s="15">
        <v>10.3</v>
      </c>
      <c r="G6" s="37" t="s">
        <v>8916</v>
      </c>
      <c r="H6" s="15"/>
      <c r="I6" s="15"/>
      <c r="J6" s="15"/>
      <c r="K6" s="35">
        <v>60</v>
      </c>
      <c r="L6" s="15">
        <v>101</v>
      </c>
      <c r="M6" s="15"/>
      <c r="N6" s="15"/>
      <c r="O6" s="15"/>
      <c r="P6" s="14">
        <f>SUM(H6:O6)</f>
        <v>161</v>
      </c>
      <c r="Q6" s="17" t="s">
        <v>32</v>
      </c>
      <c r="R6" s="14">
        <v>108383</v>
      </c>
      <c r="S6" s="23" t="s">
        <v>33</v>
      </c>
      <c r="T6" s="232" t="s">
        <v>161</v>
      </c>
      <c r="U6" s="16" t="s">
        <v>90</v>
      </c>
      <c r="V6" s="16">
        <v>1008853</v>
      </c>
      <c r="W6" s="16" t="s">
        <v>10959</v>
      </c>
      <c r="X6" s="16"/>
    </row>
    <row r="7" spans="1:24" ht="38.25">
      <c r="A7" s="580" t="s">
        <v>105</v>
      </c>
      <c r="B7" s="334" t="s">
        <v>78</v>
      </c>
      <c r="C7" s="15" t="s">
        <v>10963</v>
      </c>
      <c r="D7" s="15" t="s">
        <v>10964</v>
      </c>
      <c r="E7" s="24">
        <v>45606.052083333336</v>
      </c>
      <c r="F7" s="15">
        <v>10.3</v>
      </c>
      <c r="G7" s="37" t="s">
        <v>10965</v>
      </c>
      <c r="H7" s="15"/>
      <c r="I7" s="15"/>
      <c r="J7" s="15"/>
      <c r="K7" s="35">
        <v>80</v>
      </c>
      <c r="L7" s="35">
        <v>81</v>
      </c>
      <c r="M7" s="15"/>
      <c r="N7" s="15"/>
      <c r="O7" s="15"/>
      <c r="P7" s="14">
        <f>SUM(H7:O7)</f>
        <v>161</v>
      </c>
      <c r="Q7" s="17" t="s">
        <v>32</v>
      </c>
      <c r="R7" s="14">
        <v>108384</v>
      </c>
      <c r="S7" s="23" t="s">
        <v>33</v>
      </c>
      <c r="T7" s="232" t="s">
        <v>161</v>
      </c>
      <c r="U7" s="16" t="s">
        <v>90</v>
      </c>
      <c r="V7" s="16">
        <v>1008850</v>
      </c>
      <c r="W7" s="16" t="s">
        <v>10959</v>
      </c>
      <c r="X7" s="16"/>
    </row>
    <row r="8" spans="1:24">
      <c r="A8" s="580" t="s">
        <v>142</v>
      </c>
      <c r="B8" s="25" t="s">
        <v>72</v>
      </c>
      <c r="C8" s="15" t="s">
        <v>10966</v>
      </c>
      <c r="D8" s="15" t="s">
        <v>883</v>
      </c>
      <c r="E8" s="24">
        <v>45607.545138888891</v>
      </c>
      <c r="F8" s="15">
        <v>12.25</v>
      </c>
      <c r="G8" s="343" t="s">
        <v>10967</v>
      </c>
      <c r="H8" s="15"/>
      <c r="I8" s="15"/>
      <c r="J8" s="35">
        <v>27</v>
      </c>
      <c r="K8" s="35">
        <v>134</v>
      </c>
      <c r="L8" s="15"/>
      <c r="M8" s="15"/>
      <c r="N8" s="15"/>
      <c r="O8" s="15"/>
      <c r="P8" s="14">
        <f>SUM(H8:O8)</f>
        <v>161</v>
      </c>
      <c r="Q8" s="14" t="s">
        <v>30</v>
      </c>
      <c r="R8" s="14">
        <v>108392</v>
      </c>
      <c r="S8" s="14" t="s">
        <v>31</v>
      </c>
      <c r="T8" s="259" t="s">
        <v>100</v>
      </c>
      <c r="U8" s="16"/>
      <c r="V8" s="16">
        <v>1008851</v>
      </c>
      <c r="W8" s="16" t="s">
        <v>10968</v>
      </c>
      <c r="X8" s="16"/>
    </row>
    <row r="9" spans="1:24">
      <c r="A9" s="599"/>
      <c r="B9" s="441"/>
      <c r="C9" s="15"/>
      <c r="D9" s="15"/>
      <c r="E9" s="24"/>
      <c r="F9" s="15"/>
      <c r="G9" s="37"/>
      <c r="H9" s="15"/>
      <c r="I9" s="15"/>
      <c r="J9" s="15"/>
      <c r="K9" s="15"/>
      <c r="L9" s="15"/>
      <c r="M9" s="15"/>
      <c r="N9" s="15"/>
      <c r="O9" s="15"/>
      <c r="P9" s="14"/>
      <c r="Q9" s="14"/>
      <c r="R9" s="14"/>
      <c r="S9" s="14"/>
      <c r="T9" s="16"/>
      <c r="U9" s="16"/>
      <c r="V9" s="16"/>
      <c r="W9" s="16"/>
      <c r="X9" s="16"/>
    </row>
    <row r="10" spans="1:24">
      <c r="A10" s="19" t="s">
        <v>19</v>
      </c>
      <c r="B10" s="20"/>
      <c r="C10" s="7"/>
      <c r="D10" s="7"/>
      <c r="E10" s="11"/>
      <c r="F10" s="7"/>
      <c r="G10" s="7"/>
      <c r="H10" s="11">
        <f t="shared" ref="H10:O10" si="1">SUM(H3:H9)</f>
        <v>0</v>
      </c>
      <c r="I10" s="11">
        <f t="shared" si="1"/>
        <v>0</v>
      </c>
      <c r="J10" s="11">
        <f>SUM(J3:J9)</f>
        <v>27</v>
      </c>
      <c r="K10" s="11">
        <f>SUM(K3:K9)</f>
        <v>637</v>
      </c>
      <c r="L10" s="11">
        <f t="shared" si="1"/>
        <v>302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>SUM(P3:P9)</f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161</v>
      </c>
      <c r="B13" s="1564" t="s">
        <v>7194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26.25">
      <c r="A14" s="548" t="s">
        <v>100</v>
      </c>
      <c r="B14" s="548" t="s">
        <v>7193</v>
      </c>
      <c r="C14" s="548"/>
      <c r="D14" s="242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10969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845" t="s">
        <v>10970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809">
        <v>0.66666666666666663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128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2</v>
      </c>
      <c r="R20" s="1742"/>
      <c r="S20" s="1742"/>
      <c r="T20" s="1742"/>
      <c r="U20" s="1742"/>
      <c r="V20" s="1742"/>
      <c r="W20" s="1742"/>
      <c r="X20" s="1742"/>
    </row>
    <row r="21" spans="1:24">
      <c r="A21" s="1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10877</v>
      </c>
    </row>
    <row r="22" spans="1:24">
      <c r="A22" s="581" t="s">
        <v>122</v>
      </c>
      <c r="B22" s="25" t="s">
        <v>62</v>
      </c>
      <c r="C22" s="15" t="s">
        <v>10971</v>
      </c>
      <c r="D22" s="15" t="s">
        <v>61</v>
      </c>
      <c r="E22" s="24">
        <v>45605.770833333336</v>
      </c>
      <c r="F22" s="15">
        <v>13</v>
      </c>
      <c r="G22" s="343" t="s">
        <v>10967</v>
      </c>
      <c r="H22" s="15"/>
      <c r="I22" s="15"/>
      <c r="J22" s="15"/>
      <c r="K22" s="35">
        <v>81</v>
      </c>
      <c r="L22" s="15"/>
      <c r="M22" s="15"/>
      <c r="N22" s="15"/>
      <c r="O22" s="15"/>
      <c r="P22" s="14">
        <f>SUM(H22:O22)</f>
        <v>81</v>
      </c>
      <c r="Q22" s="14" t="s">
        <v>30</v>
      </c>
      <c r="R22" s="14">
        <v>108388</v>
      </c>
      <c r="S22" s="14" t="s">
        <v>31</v>
      </c>
      <c r="T22" s="16" t="s">
        <v>169</v>
      </c>
      <c r="U22" s="16" t="s">
        <v>90</v>
      </c>
      <c r="V22" s="16">
        <v>1008838</v>
      </c>
      <c r="W22" s="16" t="s">
        <v>10972</v>
      </c>
      <c r="X22" s="16"/>
    </row>
    <row r="23" spans="1:24">
      <c r="A23" s="580" t="s">
        <v>8419</v>
      </c>
      <c r="B23" s="25" t="s">
        <v>75</v>
      </c>
      <c r="C23" s="15" t="s">
        <v>10973</v>
      </c>
      <c r="D23" s="15" t="s">
        <v>74</v>
      </c>
      <c r="E23" s="24">
        <v>45607.534722222219</v>
      </c>
      <c r="F23" s="15">
        <v>15.3</v>
      </c>
      <c r="G23" s="343" t="s">
        <v>10967</v>
      </c>
      <c r="H23" s="15"/>
      <c r="I23" s="15"/>
      <c r="J23" s="35">
        <v>27</v>
      </c>
      <c r="K23" s="35">
        <v>81</v>
      </c>
      <c r="L23" s="15"/>
      <c r="M23" s="15"/>
      <c r="N23" s="15"/>
      <c r="O23" s="15"/>
      <c r="P23" s="14">
        <f>SUM(H23:O23)</f>
        <v>108</v>
      </c>
      <c r="Q23" s="14" t="s">
        <v>30</v>
      </c>
      <c r="R23" s="14">
        <v>108393</v>
      </c>
      <c r="S23" s="14" t="s">
        <v>31</v>
      </c>
      <c r="T23" s="16" t="s">
        <v>169</v>
      </c>
      <c r="U23" s="16" t="s">
        <v>1693</v>
      </c>
      <c r="V23" s="16">
        <v>1008839</v>
      </c>
      <c r="W23" s="16" t="s">
        <v>10974</v>
      </c>
      <c r="X23" s="16"/>
    </row>
    <row r="24" spans="1:24">
      <c r="A24" s="580" t="s">
        <v>10975</v>
      </c>
      <c r="B24" s="25" t="s">
        <v>57</v>
      </c>
      <c r="C24" s="15" t="s">
        <v>10976</v>
      </c>
      <c r="D24" s="15" t="s">
        <v>56</v>
      </c>
      <c r="E24" s="24">
        <v>45606.256944444445</v>
      </c>
      <c r="F24" s="15">
        <v>10.8</v>
      </c>
      <c r="G24" s="343" t="s">
        <v>10967</v>
      </c>
      <c r="H24" s="15"/>
      <c r="I24" s="15"/>
      <c r="J24" s="35">
        <v>95</v>
      </c>
      <c r="K24" s="35">
        <v>66</v>
      </c>
      <c r="L24" s="15"/>
      <c r="M24" s="15"/>
      <c r="N24" s="15"/>
      <c r="O24" s="15"/>
      <c r="P24" s="14">
        <f>SUM(H24:O24)</f>
        <v>161</v>
      </c>
      <c r="Q24" s="14" t="s">
        <v>30</v>
      </c>
      <c r="R24" s="14">
        <v>108397</v>
      </c>
      <c r="S24" s="14" t="s">
        <v>31</v>
      </c>
      <c r="T24" s="16" t="s">
        <v>169</v>
      </c>
      <c r="U24" s="16" t="s">
        <v>90</v>
      </c>
      <c r="V24" s="16">
        <v>1008840</v>
      </c>
      <c r="W24" s="16" t="s">
        <v>10977</v>
      </c>
      <c r="X24" s="16"/>
    </row>
    <row r="25" spans="1:24">
      <c r="A25" s="599" t="s">
        <v>145</v>
      </c>
      <c r="B25" s="441" t="s">
        <v>57</v>
      </c>
      <c r="C25" s="15" t="s">
        <v>10978</v>
      </c>
      <c r="D25" s="15" t="s">
        <v>56</v>
      </c>
      <c r="E25" s="24">
        <v>45606.256944444445</v>
      </c>
      <c r="F25" s="15">
        <v>10.8</v>
      </c>
      <c r="G25" s="343" t="s">
        <v>10967</v>
      </c>
      <c r="H25" s="15"/>
      <c r="I25" s="15"/>
      <c r="J25" s="35">
        <v>54</v>
      </c>
      <c r="K25" s="15"/>
      <c r="L25" s="15"/>
      <c r="M25" s="15"/>
      <c r="N25" s="15"/>
      <c r="O25" s="15"/>
      <c r="P25" s="14">
        <f>SUM(H25:O25)</f>
        <v>54</v>
      </c>
      <c r="Q25" s="14" t="s">
        <v>30</v>
      </c>
      <c r="R25" s="14">
        <v>108395</v>
      </c>
      <c r="S25" s="14" t="s">
        <v>31</v>
      </c>
      <c r="T25" s="16" t="s">
        <v>169</v>
      </c>
      <c r="U25" s="16" t="s">
        <v>90</v>
      </c>
      <c r="V25" s="16">
        <v>1008841</v>
      </c>
      <c r="W25" s="16" t="s">
        <v>10977</v>
      </c>
      <c r="X25" s="16"/>
    </row>
    <row r="26" spans="1:24">
      <c r="A26" s="580" t="s">
        <v>141</v>
      </c>
      <c r="B26" s="25" t="s">
        <v>69</v>
      </c>
      <c r="C26" s="15" t="s">
        <v>10979</v>
      </c>
      <c r="D26" s="15" t="s">
        <v>68</v>
      </c>
      <c r="E26" s="24">
        <v>45605.760416666664</v>
      </c>
      <c r="F26" s="15">
        <v>12.25</v>
      </c>
      <c r="G26" s="343" t="s">
        <v>10967</v>
      </c>
      <c r="H26" s="15"/>
      <c r="I26" s="15"/>
      <c r="J26" s="15"/>
      <c r="K26" s="35">
        <v>44</v>
      </c>
      <c r="L26" s="35">
        <v>117</v>
      </c>
      <c r="M26" s="15"/>
      <c r="N26" s="15"/>
      <c r="O26" s="15"/>
      <c r="P26" s="14">
        <f t="shared" ref="P26:P27" si="2">SUM(H26:O26)</f>
        <v>161</v>
      </c>
      <c r="Q26" s="14" t="s">
        <v>30</v>
      </c>
      <c r="R26" s="14">
        <v>108386</v>
      </c>
      <c r="S26" s="14" t="s">
        <v>31</v>
      </c>
      <c r="T26" s="16" t="s">
        <v>169</v>
      </c>
      <c r="U26" s="16" t="s">
        <v>1693</v>
      </c>
      <c r="V26" s="16">
        <v>1008842</v>
      </c>
      <c r="W26" s="16" t="s">
        <v>6562</v>
      </c>
      <c r="X26" s="16"/>
    </row>
    <row r="27" spans="1:24">
      <c r="A27" s="580" t="s">
        <v>8538</v>
      </c>
      <c r="B27" s="25" t="s">
        <v>57</v>
      </c>
      <c r="C27" s="15" t="s">
        <v>10980</v>
      </c>
      <c r="D27" s="15" t="s">
        <v>56</v>
      </c>
      <c r="E27" s="24">
        <v>45607.256944444445</v>
      </c>
      <c r="F27" s="15">
        <v>10.8</v>
      </c>
      <c r="G27" s="343" t="s">
        <v>10967</v>
      </c>
      <c r="H27" s="15"/>
      <c r="I27" s="15"/>
      <c r="J27" s="15"/>
      <c r="K27" s="35">
        <v>161</v>
      </c>
      <c r="L27" s="15"/>
      <c r="M27" s="15"/>
      <c r="N27" s="15"/>
      <c r="O27" s="15"/>
      <c r="P27" s="14">
        <f t="shared" si="2"/>
        <v>161</v>
      </c>
      <c r="Q27" s="14" t="s">
        <v>30</v>
      </c>
      <c r="R27" s="14">
        <v>108398</v>
      </c>
      <c r="S27" s="14" t="s">
        <v>31</v>
      </c>
      <c r="T27" s="16" t="s">
        <v>169</v>
      </c>
      <c r="U27" s="16" t="s">
        <v>90</v>
      </c>
      <c r="V27" s="16">
        <v>1008843</v>
      </c>
      <c r="W27" s="16" t="s">
        <v>10981</v>
      </c>
      <c r="X27" s="16"/>
    </row>
    <row r="28" spans="1:24">
      <c r="A28" s="45" t="s">
        <v>8837</v>
      </c>
      <c r="B28" s="15" t="s">
        <v>57</v>
      </c>
      <c r="C28" s="15" t="s">
        <v>10982</v>
      </c>
      <c r="D28" s="15" t="s">
        <v>4443</v>
      </c>
      <c r="E28" s="24">
        <v>45605.552083333336</v>
      </c>
      <c r="F28" s="15">
        <v>10.8</v>
      </c>
      <c r="G28" s="343" t="s">
        <v>10967</v>
      </c>
      <c r="H28" s="15"/>
      <c r="I28" s="15"/>
      <c r="J28" s="15"/>
      <c r="K28" s="35">
        <v>240</v>
      </c>
      <c r="L28" s="15"/>
      <c r="M28" s="15"/>
      <c r="N28" s="15"/>
      <c r="O28" s="15"/>
      <c r="P28" s="14">
        <f>SUM(H28:O28)</f>
        <v>240</v>
      </c>
      <c r="Q28" s="14" t="s">
        <v>30</v>
      </c>
      <c r="R28" s="14">
        <v>108396</v>
      </c>
      <c r="S28" s="14" t="s">
        <v>31</v>
      </c>
      <c r="T28" s="16" t="s">
        <v>169</v>
      </c>
      <c r="U28" s="16" t="s">
        <v>90</v>
      </c>
      <c r="V28" s="16">
        <v>1008844</v>
      </c>
      <c r="W28" s="16" t="s">
        <v>10959</v>
      </c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176</v>
      </c>
      <c r="K29" s="11">
        <f t="shared" si="3"/>
        <v>673</v>
      </c>
      <c r="L29" s="11">
        <f t="shared" si="3"/>
        <v>117</v>
      </c>
      <c r="M29" s="11">
        <f t="shared" si="3"/>
        <v>0</v>
      </c>
      <c r="N29" s="11">
        <f t="shared" si="3"/>
        <v>0</v>
      </c>
      <c r="O29" s="11">
        <f t="shared" si="3"/>
        <v>0</v>
      </c>
      <c r="P29" s="11">
        <f t="shared" si="3"/>
        <v>966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>
      <c r="A31" s="3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126</v>
      </c>
      <c r="B32" s="1564"/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1"/>
      <c r="B33" s="1563"/>
      <c r="C33" s="156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42</v>
      </c>
      <c r="B34" s="1772" t="s">
        <v>1599</v>
      </c>
      <c r="C34" s="1772"/>
      <c r="D34" s="242"/>
      <c r="E34" s="41" t="s">
        <v>8995</v>
      </c>
    </row>
    <row r="35" spans="1:23">
      <c r="A35" s="5" t="s">
        <v>43</v>
      </c>
      <c r="B35" s="1772" t="s">
        <v>10237</v>
      </c>
      <c r="C35" s="1772"/>
      <c r="D35" s="1"/>
      <c r="E35" s="1"/>
    </row>
    <row r="36" spans="1:23">
      <c r="A36" s="5" t="s">
        <v>44</v>
      </c>
      <c r="B36" s="1809">
        <v>0.66666666666666663</v>
      </c>
      <c r="C36" s="1772"/>
      <c r="D36" s="1"/>
      <c r="E36" s="1"/>
    </row>
    <row r="55" spans="14:37" ht="38.25">
      <c r="N55" s="580" t="s">
        <v>10961</v>
      </c>
      <c r="O55" s="25" t="s">
        <v>92</v>
      </c>
      <c r="P55" s="15" t="s">
        <v>10962</v>
      </c>
      <c r="Q55" s="15" t="s">
        <v>159</v>
      </c>
      <c r="R55" s="24">
        <v>45606.041666666664</v>
      </c>
      <c r="S55" s="15">
        <v>10.3</v>
      </c>
      <c r="T55" s="37"/>
      <c r="U55" s="15"/>
      <c r="V55" s="15"/>
      <c r="W55" s="15"/>
      <c r="X55" s="15">
        <v>161</v>
      </c>
      <c r="Y55" s="15"/>
      <c r="Z55" s="15"/>
      <c r="AA55" s="15"/>
      <c r="AB55" s="15"/>
      <c r="AC55" s="14">
        <f>SUM(U55:AB55)</f>
        <v>161</v>
      </c>
      <c r="AD55" s="17" t="s">
        <v>32</v>
      </c>
      <c r="AE55" s="14" t="s">
        <v>9091</v>
      </c>
      <c r="AF55" s="23" t="s">
        <v>33</v>
      </c>
      <c r="AG55" s="16" t="s">
        <v>161</v>
      </c>
      <c r="AH55" s="16" t="s">
        <v>90</v>
      </c>
      <c r="AI55" s="16"/>
      <c r="AJ55" s="16" t="s">
        <v>10959</v>
      </c>
      <c r="AK55" s="16"/>
    </row>
    <row r="56" spans="14:37" ht="38.25">
      <c r="N56" s="580" t="s">
        <v>105</v>
      </c>
      <c r="O56" s="334" t="s">
        <v>78</v>
      </c>
      <c r="P56" s="15" t="s">
        <v>10983</v>
      </c>
      <c r="Q56" s="15" t="s">
        <v>88</v>
      </c>
      <c r="R56" s="24">
        <v>45606.166666666664</v>
      </c>
      <c r="S56" s="15">
        <v>10.3</v>
      </c>
      <c r="T56" s="37"/>
      <c r="U56" s="15"/>
      <c r="V56" s="15"/>
      <c r="W56" s="15"/>
      <c r="X56" s="15">
        <v>80</v>
      </c>
      <c r="Y56" s="15">
        <v>81</v>
      </c>
      <c r="Z56" s="15"/>
      <c r="AA56" s="15"/>
      <c r="AB56" s="15"/>
      <c r="AC56" s="14">
        <f>SUM(U56:AB56)</f>
        <v>161</v>
      </c>
      <c r="AD56" s="17" t="s">
        <v>32</v>
      </c>
      <c r="AE56" s="14" t="s">
        <v>9091</v>
      </c>
      <c r="AF56" s="23" t="s">
        <v>33</v>
      </c>
      <c r="AG56" s="16" t="s">
        <v>161</v>
      </c>
      <c r="AH56" s="16" t="s">
        <v>90</v>
      </c>
      <c r="AI56" s="16"/>
      <c r="AJ56" s="16" t="s">
        <v>10959</v>
      </c>
      <c r="AK56" s="16"/>
    </row>
    <row r="57" spans="14:37" ht="38.25">
      <c r="N57" s="580" t="s">
        <v>142</v>
      </c>
      <c r="O57" s="25" t="s">
        <v>72</v>
      </c>
      <c r="P57" s="15" t="s">
        <v>10966</v>
      </c>
      <c r="Q57" s="15" t="s">
        <v>883</v>
      </c>
      <c r="R57" s="24">
        <v>45607.545138888891</v>
      </c>
      <c r="S57" s="15">
        <v>12.25</v>
      </c>
      <c r="T57" s="37"/>
      <c r="U57" s="15"/>
      <c r="V57" s="15"/>
      <c r="W57" s="15">
        <v>27</v>
      </c>
      <c r="X57" s="15">
        <v>134</v>
      </c>
      <c r="Y57" s="15"/>
      <c r="Z57" s="15"/>
      <c r="AA57" s="15"/>
      <c r="AB57" s="15"/>
      <c r="AC57" s="14">
        <f>SUM(U57:AB57)</f>
        <v>161</v>
      </c>
      <c r="AD57" s="14" t="s">
        <v>30</v>
      </c>
      <c r="AE57" s="14" t="s">
        <v>9091</v>
      </c>
      <c r="AF57" s="14" t="s">
        <v>31</v>
      </c>
      <c r="AG57" s="16" t="s">
        <v>100</v>
      </c>
      <c r="AH57" s="16"/>
      <c r="AI57" s="16"/>
      <c r="AJ57" s="16" t="s">
        <v>10968</v>
      </c>
      <c r="AK57" s="16"/>
    </row>
  </sheetData>
  <mergeCells count="20">
    <mergeCell ref="B13:C13"/>
    <mergeCell ref="A1:F1"/>
    <mergeCell ref="H1:P1"/>
    <mergeCell ref="Q1:X1"/>
    <mergeCell ref="B12:D12"/>
    <mergeCell ref="J12:L12"/>
    <mergeCell ref="B15:C15"/>
    <mergeCell ref="B16:C16"/>
    <mergeCell ref="B17:C17"/>
    <mergeCell ref="B18:C18"/>
    <mergeCell ref="A20:F20"/>
    <mergeCell ref="B35:C35"/>
    <mergeCell ref="B36:C36"/>
    <mergeCell ref="Q20:X20"/>
    <mergeCell ref="B31:D31"/>
    <mergeCell ref="J31:L31"/>
    <mergeCell ref="B32:C32"/>
    <mergeCell ref="B33:C33"/>
    <mergeCell ref="B34:C34"/>
    <mergeCell ref="H20:P20"/>
  </mergeCells>
  <pageMargins left="0.7" right="0.7" top="0.75" bottom="0.75" header="0.3" footer="0.3"/>
</worksheet>
</file>

<file path=xl/worksheets/sheet3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AEA6A-ADD4-42C7-9995-1214250DBBCA}">
  <sheetPr>
    <tabColor rgb="FF92D050"/>
  </sheetPr>
  <dimension ref="A1:Y108"/>
  <sheetViews>
    <sheetView topLeftCell="A45" workbookViewId="0">
      <selection activeCell="F86" sqref="F86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20.7109375" customWidth="1"/>
    <col min="5" max="5" width="17.425781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10" customWidth="1"/>
    <col min="19" max="19" width="9.140625" bestFit="1" customWidth="1"/>
    <col min="20" max="20" width="16.28515625" customWidth="1"/>
    <col min="23" max="23" width="19.710937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60" t="s">
        <v>10984</v>
      </c>
      <c r="R1" s="1561"/>
      <c r="S1" s="1561"/>
      <c r="T1" s="1561"/>
      <c r="U1" s="1561"/>
      <c r="V1" s="1561"/>
      <c r="W1" s="1561"/>
      <c r="X1" s="1561"/>
    </row>
    <row r="2" spans="1:24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10877</v>
      </c>
    </row>
    <row r="3" spans="1:24" ht="26.25">
      <c r="A3" s="133" t="s">
        <v>219</v>
      </c>
      <c r="B3" s="144" t="s">
        <v>75</v>
      </c>
      <c r="C3" s="25" t="s">
        <v>10985</v>
      </c>
      <c r="D3" s="15" t="s">
        <v>74</v>
      </c>
      <c r="E3" s="24">
        <v>45603.534722222219</v>
      </c>
      <c r="F3" s="15">
        <v>15.3</v>
      </c>
      <c r="G3" s="37"/>
      <c r="H3" s="15"/>
      <c r="I3" s="15"/>
      <c r="J3" s="35">
        <v>27</v>
      </c>
      <c r="K3" s="35">
        <v>108</v>
      </c>
      <c r="L3" s="15"/>
      <c r="M3" s="15"/>
      <c r="N3" s="15"/>
      <c r="O3" s="15"/>
      <c r="P3" s="14">
        <f t="shared" ref="P3:P9" si="0">SUM(H3:O3)</f>
        <v>135</v>
      </c>
      <c r="Q3" s="14" t="s">
        <v>30</v>
      </c>
      <c r="R3" s="14" t="s">
        <v>10986</v>
      </c>
      <c r="S3" s="14" t="s">
        <v>31</v>
      </c>
      <c r="T3" s="232" t="s">
        <v>169</v>
      </c>
      <c r="U3" s="16" t="s">
        <v>1693</v>
      </c>
      <c r="V3" s="16">
        <v>1008731</v>
      </c>
      <c r="W3" s="438" t="s">
        <v>10987</v>
      </c>
      <c r="X3" s="16"/>
    </row>
    <row r="4" spans="1:24" ht="26.25">
      <c r="A4" s="133" t="s">
        <v>8837</v>
      </c>
      <c r="B4" s="144" t="s">
        <v>57</v>
      </c>
      <c r="C4" s="39" t="s">
        <v>10988</v>
      </c>
      <c r="D4" s="15" t="s">
        <v>4443</v>
      </c>
      <c r="E4" s="24">
        <v>45602.552083333336</v>
      </c>
      <c r="F4" s="15">
        <v>10.8</v>
      </c>
      <c r="G4" s="37"/>
      <c r="H4" s="15"/>
      <c r="I4" s="15"/>
      <c r="J4" s="15"/>
      <c r="K4" s="35">
        <v>322</v>
      </c>
      <c r="L4" s="15"/>
      <c r="M4" s="15"/>
      <c r="N4" s="15"/>
      <c r="O4" s="15"/>
      <c r="P4" s="14">
        <f t="shared" si="0"/>
        <v>322</v>
      </c>
      <c r="Q4" s="14" t="s">
        <v>30</v>
      </c>
      <c r="R4" s="14" t="s">
        <v>10989</v>
      </c>
      <c r="S4" s="14" t="s">
        <v>31</v>
      </c>
      <c r="T4" s="232" t="s">
        <v>169</v>
      </c>
      <c r="U4" s="16" t="s">
        <v>90</v>
      </c>
      <c r="V4" s="16">
        <v>1008732</v>
      </c>
      <c r="W4" s="16" t="s">
        <v>6634</v>
      </c>
      <c r="X4" s="16"/>
    </row>
    <row r="5" spans="1:24">
      <c r="A5" s="133"/>
      <c r="B5" s="151"/>
      <c r="C5" s="525"/>
      <c r="D5" s="351"/>
      <c r="E5" s="15"/>
      <c r="F5" s="15"/>
      <c r="G5" s="37"/>
      <c r="H5" s="15"/>
      <c r="I5" s="15"/>
      <c r="J5" s="15"/>
      <c r="K5" s="15"/>
      <c r="L5" s="15"/>
      <c r="M5" s="15"/>
      <c r="N5" s="15"/>
      <c r="O5" s="15"/>
      <c r="P5" s="14">
        <f t="shared" si="0"/>
        <v>0</v>
      </c>
      <c r="Q5" s="14"/>
      <c r="R5" s="14"/>
      <c r="S5" s="14"/>
      <c r="T5" s="16"/>
      <c r="U5" s="16"/>
      <c r="V5" s="16"/>
      <c r="W5" s="16"/>
      <c r="X5" s="16"/>
    </row>
    <row r="6" spans="1:24" ht="26.25">
      <c r="A6" s="133" t="s">
        <v>152</v>
      </c>
      <c r="B6" s="144" t="s">
        <v>92</v>
      </c>
      <c r="C6" s="25" t="s">
        <v>10990</v>
      </c>
      <c r="D6" s="15" t="s">
        <v>159</v>
      </c>
      <c r="E6" s="24">
        <v>45603.041666666664</v>
      </c>
      <c r="F6" s="15">
        <v>10.3</v>
      </c>
      <c r="G6" s="37"/>
      <c r="H6" s="15"/>
      <c r="I6" s="15"/>
      <c r="J6" s="15"/>
      <c r="K6" s="35">
        <v>161</v>
      </c>
      <c r="L6" s="15"/>
      <c r="M6" s="15"/>
      <c r="N6" s="15"/>
      <c r="O6" s="15"/>
      <c r="P6" s="14">
        <f t="shared" si="0"/>
        <v>161</v>
      </c>
      <c r="Q6" s="17" t="s">
        <v>32</v>
      </c>
      <c r="R6" s="14" t="s">
        <v>10991</v>
      </c>
      <c r="S6" s="23" t="s">
        <v>33</v>
      </c>
      <c r="T6" s="259" t="s">
        <v>161</v>
      </c>
      <c r="U6" s="16" t="s">
        <v>90</v>
      </c>
      <c r="V6" s="16">
        <v>1008733</v>
      </c>
      <c r="W6" s="16" t="s">
        <v>6634</v>
      </c>
      <c r="X6" s="16"/>
    </row>
    <row r="7" spans="1:24">
      <c r="A7" s="133" t="s">
        <v>8538</v>
      </c>
      <c r="B7" s="144" t="s">
        <v>57</v>
      </c>
      <c r="C7" s="25" t="s">
        <v>10992</v>
      </c>
      <c r="D7" s="15" t="s">
        <v>4443</v>
      </c>
      <c r="E7" s="24">
        <v>45602.552083333336</v>
      </c>
      <c r="F7" s="15">
        <v>10.8</v>
      </c>
      <c r="G7" s="37"/>
      <c r="H7" s="15"/>
      <c r="I7" s="15"/>
      <c r="J7" s="15"/>
      <c r="K7" s="35">
        <v>100</v>
      </c>
      <c r="L7" s="15"/>
      <c r="M7" s="15"/>
      <c r="N7" s="15"/>
      <c r="O7" s="15"/>
      <c r="P7" s="14">
        <f t="shared" si="0"/>
        <v>100</v>
      </c>
      <c r="Q7" s="14" t="s">
        <v>30</v>
      </c>
      <c r="R7" s="14">
        <v>108282</v>
      </c>
      <c r="S7" s="14" t="s">
        <v>31</v>
      </c>
      <c r="T7" s="232" t="s">
        <v>169</v>
      </c>
      <c r="U7" s="16" t="s">
        <v>90</v>
      </c>
      <c r="V7" s="16">
        <v>1008728</v>
      </c>
      <c r="W7" s="16" t="s">
        <v>6634</v>
      </c>
      <c r="X7" s="16"/>
    </row>
    <row r="8" spans="1:24">
      <c r="A8" s="144" t="s">
        <v>122</v>
      </c>
      <c r="B8" s="144" t="s">
        <v>62</v>
      </c>
      <c r="C8" s="25" t="s">
        <v>10993</v>
      </c>
      <c r="D8" s="15" t="s">
        <v>61</v>
      </c>
      <c r="E8" s="24">
        <v>45602.770833333336</v>
      </c>
      <c r="F8" s="15">
        <v>13</v>
      </c>
      <c r="G8" s="37"/>
      <c r="H8" s="15"/>
      <c r="I8" s="15"/>
      <c r="J8" s="15"/>
      <c r="K8" s="35">
        <v>81</v>
      </c>
      <c r="L8" s="15"/>
      <c r="M8" s="15"/>
      <c r="N8" s="15"/>
      <c r="O8" s="15"/>
      <c r="P8" s="14">
        <f t="shared" si="0"/>
        <v>81</v>
      </c>
      <c r="Q8" s="14" t="s">
        <v>30</v>
      </c>
      <c r="R8" s="14">
        <v>108283</v>
      </c>
      <c r="S8" s="14" t="s">
        <v>31</v>
      </c>
      <c r="T8" s="232" t="s">
        <v>169</v>
      </c>
      <c r="U8" s="16" t="s">
        <v>90</v>
      </c>
      <c r="V8" s="16">
        <v>1008729</v>
      </c>
      <c r="W8" s="16" t="s">
        <v>6634</v>
      </c>
      <c r="X8" s="16"/>
    </row>
    <row r="9" spans="1:24">
      <c r="A9" s="45" t="s">
        <v>113</v>
      </c>
      <c r="B9" s="45" t="s">
        <v>65</v>
      </c>
      <c r="C9" s="15" t="s">
        <v>10994</v>
      </c>
      <c r="D9" s="15" t="s">
        <v>64</v>
      </c>
      <c r="E9" s="24">
        <v>45603.510416666664</v>
      </c>
      <c r="F9" s="15">
        <v>14.8</v>
      </c>
      <c r="G9" s="37" t="s">
        <v>4723</v>
      </c>
      <c r="H9" s="15"/>
      <c r="I9" s="15"/>
      <c r="J9" s="15"/>
      <c r="K9" s="35">
        <v>161</v>
      </c>
      <c r="L9" s="15"/>
      <c r="M9" s="15"/>
      <c r="N9" s="15"/>
      <c r="O9" s="15"/>
      <c r="P9" s="14">
        <f t="shared" si="0"/>
        <v>161</v>
      </c>
      <c r="Q9" s="14" t="s">
        <v>30</v>
      </c>
      <c r="R9" s="14">
        <v>108284</v>
      </c>
      <c r="S9" s="23" t="s">
        <v>33</v>
      </c>
      <c r="T9" s="232" t="s">
        <v>169</v>
      </c>
      <c r="U9" s="16" t="s">
        <v>90</v>
      </c>
      <c r="V9" s="16">
        <v>1008730</v>
      </c>
      <c r="W9" s="16" t="s">
        <v>10995</v>
      </c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27</v>
      </c>
      <c r="K10" s="11">
        <f t="shared" si="1"/>
        <v>933</v>
      </c>
      <c r="L10" s="11">
        <f t="shared" si="1"/>
        <v>0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960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10996</v>
      </c>
      <c r="B13" s="1564" t="s">
        <v>10997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548" t="s">
        <v>473</v>
      </c>
      <c r="B14" s="694" t="s">
        <v>10643</v>
      </c>
      <c r="C14" s="548"/>
      <c r="D14" s="242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10998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845">
        <v>358400804999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809">
        <v>0.5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772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10999</v>
      </c>
      <c r="R20" s="1742"/>
      <c r="S20" s="1742"/>
      <c r="T20" s="1742"/>
      <c r="U20" s="1742"/>
      <c r="V20" s="1742"/>
      <c r="W20" s="1742"/>
      <c r="X20" s="1742"/>
    </row>
    <row r="21" spans="1:24">
      <c r="A21" s="18" t="s">
        <v>3</v>
      </c>
      <c r="B21" s="1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10877</v>
      </c>
    </row>
    <row r="22" spans="1:24">
      <c r="A22" s="144" t="s">
        <v>152</v>
      </c>
      <c r="B22" s="144" t="s">
        <v>92</v>
      </c>
      <c r="C22" s="25" t="s">
        <v>11000</v>
      </c>
      <c r="D22" s="15" t="s">
        <v>586</v>
      </c>
      <c r="E22" s="24">
        <v>45603.142361111109</v>
      </c>
      <c r="F22" s="15">
        <v>11.1</v>
      </c>
      <c r="G22" s="37"/>
      <c r="H22" s="15"/>
      <c r="I22" s="15"/>
      <c r="J22" s="15"/>
      <c r="K22" s="35">
        <v>161</v>
      </c>
      <c r="L22" s="15"/>
      <c r="M22" s="15"/>
      <c r="N22" s="15"/>
      <c r="O22" s="15"/>
      <c r="P22" s="14">
        <f t="shared" ref="P22:P28" si="2">SUM(H22:O22)</f>
        <v>161</v>
      </c>
      <c r="Q22" s="17" t="s">
        <v>32</v>
      </c>
      <c r="R22" s="14">
        <v>108285</v>
      </c>
      <c r="S22" s="23" t="s">
        <v>33</v>
      </c>
      <c r="T22" s="16" t="s">
        <v>161</v>
      </c>
      <c r="U22" s="16" t="s">
        <v>90</v>
      </c>
      <c r="V22" s="16">
        <v>1008737</v>
      </c>
      <c r="W22" s="16" t="s">
        <v>11001</v>
      </c>
      <c r="X22" s="16"/>
    </row>
    <row r="23" spans="1:24">
      <c r="A23" s="152" t="s">
        <v>119</v>
      </c>
      <c r="B23" s="148" t="s">
        <v>78</v>
      </c>
      <c r="C23" s="25" t="s">
        <v>11002</v>
      </c>
      <c r="D23" s="15" t="s">
        <v>88</v>
      </c>
      <c r="E23" s="24">
        <v>45603.142361111109</v>
      </c>
      <c r="F23" s="15">
        <v>10.3</v>
      </c>
      <c r="G23" s="37" t="s">
        <v>740</v>
      </c>
      <c r="H23" s="15"/>
      <c r="I23" s="15"/>
      <c r="J23" s="15"/>
      <c r="K23" s="35">
        <v>60</v>
      </c>
      <c r="L23" s="35">
        <v>101</v>
      </c>
      <c r="M23" s="15"/>
      <c r="N23" s="15"/>
      <c r="O23" s="15"/>
      <c r="P23" s="14">
        <f t="shared" si="2"/>
        <v>161</v>
      </c>
      <c r="Q23" s="17" t="s">
        <v>32</v>
      </c>
      <c r="R23" s="14">
        <v>108296</v>
      </c>
      <c r="S23" s="23" t="s">
        <v>33</v>
      </c>
      <c r="T23" s="16" t="s">
        <v>161</v>
      </c>
      <c r="U23" s="16" t="s">
        <v>90</v>
      </c>
      <c r="V23" s="16">
        <v>1008738</v>
      </c>
      <c r="W23" s="16" t="s">
        <v>6634</v>
      </c>
      <c r="X23" s="16"/>
    </row>
    <row r="24" spans="1:24">
      <c r="A24" s="152" t="s">
        <v>86</v>
      </c>
      <c r="B24" s="150" t="s">
        <v>92</v>
      </c>
      <c r="C24" s="25" t="s">
        <v>11003</v>
      </c>
      <c r="D24" s="15" t="s">
        <v>159</v>
      </c>
      <c r="E24" s="24">
        <v>45603.166666666664</v>
      </c>
      <c r="F24" s="15">
        <v>10.3</v>
      </c>
      <c r="G24" s="37" t="s">
        <v>740</v>
      </c>
      <c r="H24" s="15"/>
      <c r="I24" s="15"/>
      <c r="J24" s="15"/>
      <c r="K24" s="35">
        <v>41</v>
      </c>
      <c r="L24" s="35">
        <v>120</v>
      </c>
      <c r="M24" s="15"/>
      <c r="N24" s="15"/>
      <c r="O24" s="15"/>
      <c r="P24" s="14">
        <f t="shared" si="2"/>
        <v>161</v>
      </c>
      <c r="Q24" s="17" t="s">
        <v>32</v>
      </c>
      <c r="R24" s="14">
        <v>108289</v>
      </c>
      <c r="S24" s="23" t="s">
        <v>33</v>
      </c>
      <c r="T24" s="16" t="s">
        <v>161</v>
      </c>
      <c r="U24" s="16" t="s">
        <v>90</v>
      </c>
      <c r="V24" s="16">
        <v>1008743</v>
      </c>
      <c r="W24" s="16" t="s">
        <v>6634</v>
      </c>
      <c r="X24" s="16"/>
    </row>
    <row r="25" spans="1:24">
      <c r="A25" s="144" t="s">
        <v>152</v>
      </c>
      <c r="B25" s="144" t="s">
        <v>92</v>
      </c>
      <c r="C25" s="25" t="s">
        <v>11004</v>
      </c>
      <c r="D25" s="15" t="s">
        <v>159</v>
      </c>
      <c r="E25" s="24">
        <v>45603.142361111109</v>
      </c>
      <c r="F25" s="15">
        <v>10.3</v>
      </c>
      <c r="G25" s="37"/>
      <c r="H25" s="15"/>
      <c r="I25" s="15"/>
      <c r="J25" s="15"/>
      <c r="K25" s="35">
        <v>161</v>
      </c>
      <c r="L25" s="15"/>
      <c r="M25" s="15"/>
      <c r="N25" s="15"/>
      <c r="O25" s="15"/>
      <c r="P25" s="14">
        <f t="shared" si="2"/>
        <v>161</v>
      </c>
      <c r="Q25" s="17" t="s">
        <v>32</v>
      </c>
      <c r="R25" s="14">
        <v>108288</v>
      </c>
      <c r="S25" s="23" t="s">
        <v>33</v>
      </c>
      <c r="T25" s="16" t="s">
        <v>161</v>
      </c>
      <c r="U25" s="16" t="s">
        <v>90</v>
      </c>
      <c r="V25" s="16">
        <v>1008740</v>
      </c>
      <c r="W25" s="16" t="s">
        <v>6634</v>
      </c>
      <c r="X25" s="16"/>
    </row>
    <row r="26" spans="1:24">
      <c r="A26" s="152" t="s">
        <v>4296</v>
      </c>
      <c r="B26" s="148" t="s">
        <v>78</v>
      </c>
      <c r="C26" s="25" t="s">
        <v>11005</v>
      </c>
      <c r="D26" s="15" t="s">
        <v>88</v>
      </c>
      <c r="E26" s="24">
        <v>45603.166666666664</v>
      </c>
      <c r="F26" s="15">
        <v>10.3</v>
      </c>
      <c r="G26" s="37" t="s">
        <v>740</v>
      </c>
      <c r="H26" s="15"/>
      <c r="I26" s="15"/>
      <c r="J26" s="15"/>
      <c r="K26" s="35">
        <v>60</v>
      </c>
      <c r="L26" s="35">
        <v>101</v>
      </c>
      <c r="M26" s="15"/>
      <c r="N26" s="15"/>
      <c r="O26" s="15"/>
      <c r="P26" s="14">
        <f t="shared" si="2"/>
        <v>161</v>
      </c>
      <c r="Q26" s="17" t="s">
        <v>32</v>
      </c>
      <c r="R26" s="14">
        <v>108287</v>
      </c>
      <c r="S26" s="23" t="s">
        <v>33</v>
      </c>
      <c r="T26" s="16" t="s">
        <v>161</v>
      </c>
      <c r="U26" s="16" t="s">
        <v>90</v>
      </c>
      <c r="V26" s="16">
        <v>1008741</v>
      </c>
      <c r="W26" s="16" t="s">
        <v>6634</v>
      </c>
      <c r="X26" s="16"/>
    </row>
    <row r="27" spans="1:24">
      <c r="A27" s="144" t="s">
        <v>114</v>
      </c>
      <c r="B27" s="148" t="s">
        <v>78</v>
      </c>
      <c r="C27" s="25" t="s">
        <v>11006</v>
      </c>
      <c r="D27" s="15" t="s">
        <v>932</v>
      </c>
      <c r="E27" s="24">
        <v>45603.048611111109</v>
      </c>
      <c r="F27" s="15">
        <v>11.1</v>
      </c>
      <c r="G27" s="37"/>
      <c r="H27" s="15"/>
      <c r="I27" s="15"/>
      <c r="J27" s="15"/>
      <c r="K27" s="35">
        <v>80</v>
      </c>
      <c r="L27" s="35">
        <v>81</v>
      </c>
      <c r="M27" s="15"/>
      <c r="N27" s="15"/>
      <c r="O27" s="15"/>
      <c r="P27" s="14">
        <f t="shared" si="2"/>
        <v>161</v>
      </c>
      <c r="Q27" s="17" t="s">
        <v>32</v>
      </c>
      <c r="R27" s="14">
        <v>108286</v>
      </c>
      <c r="S27" s="23" t="s">
        <v>33</v>
      </c>
      <c r="T27" s="16" t="s">
        <v>161</v>
      </c>
      <c r="U27" s="16" t="s">
        <v>90</v>
      </c>
      <c r="V27" s="16">
        <v>1008742</v>
      </c>
      <c r="W27" s="16" t="s">
        <v>11001</v>
      </c>
      <c r="X27" s="16"/>
    </row>
    <row r="28" spans="1:24">
      <c r="A28" s="45"/>
      <c r="B28" s="4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/>
      <c r="R28" s="14"/>
      <c r="S28" s="14"/>
      <c r="T28" s="16"/>
      <c r="U28" s="16"/>
      <c r="V28" s="16"/>
      <c r="W28" s="16"/>
      <c r="X28" s="16"/>
    </row>
    <row r="29" spans="1:24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0</v>
      </c>
      <c r="K29" s="11">
        <f t="shared" si="3"/>
        <v>563</v>
      </c>
      <c r="L29" s="11">
        <f t="shared" si="3"/>
        <v>403</v>
      </c>
      <c r="M29" s="11">
        <f t="shared" si="3"/>
        <v>0</v>
      </c>
      <c r="N29" s="11">
        <f t="shared" si="3"/>
        <v>0</v>
      </c>
      <c r="O29" s="11">
        <f t="shared" si="3"/>
        <v>0</v>
      </c>
      <c r="P29" s="11">
        <f t="shared" si="3"/>
        <v>966</v>
      </c>
      <c r="Q29" s="12"/>
      <c r="R29" s="12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.75">
      <c r="A31" s="3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4" t="s">
        <v>1693</v>
      </c>
      <c r="B32" s="1564"/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1"/>
      <c r="B33" s="1563"/>
      <c r="C33" s="156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772" t="s">
        <v>5041</v>
      </c>
      <c r="C34" s="1772"/>
      <c r="D34" s="242"/>
      <c r="E34" s="41" t="s">
        <v>8995</v>
      </c>
    </row>
    <row r="35" spans="1:24">
      <c r="A35" s="5" t="s">
        <v>43</v>
      </c>
      <c r="B35" s="1845">
        <v>358442726150</v>
      </c>
      <c r="C35" s="1772"/>
      <c r="D35" s="1"/>
      <c r="E35" s="1"/>
    </row>
    <row r="36" spans="1:24">
      <c r="A36" s="5" t="s">
        <v>44</v>
      </c>
      <c r="B36" s="1809">
        <v>0.66666666666666663</v>
      </c>
      <c r="C36" s="1772"/>
      <c r="D36" s="1"/>
      <c r="E36" s="1"/>
    </row>
    <row r="40" spans="1:24" ht="23.25">
      <c r="A40" s="1559" t="s">
        <v>205</v>
      </c>
      <c r="B40" s="1559"/>
      <c r="C40" s="1559"/>
      <c r="D40" s="1559"/>
      <c r="E40" s="1559"/>
      <c r="F40" s="1559"/>
      <c r="G40" s="7"/>
      <c r="H40" s="1559" t="s">
        <v>772</v>
      </c>
      <c r="I40" s="1559"/>
      <c r="J40" s="1559"/>
      <c r="K40" s="1559"/>
      <c r="L40" s="1559"/>
      <c r="M40" s="1559"/>
      <c r="N40" s="1559"/>
      <c r="O40" s="1559"/>
      <c r="P40" s="1559"/>
      <c r="Q40" s="1741" t="s">
        <v>10999</v>
      </c>
      <c r="R40" s="1742"/>
      <c r="S40" s="1742"/>
      <c r="T40" s="1742"/>
      <c r="U40" s="1742"/>
      <c r="V40" s="1742"/>
      <c r="W40" s="1742"/>
      <c r="X40" s="1742"/>
    </row>
    <row r="41" spans="1:24">
      <c r="A41" s="18" t="s">
        <v>3</v>
      </c>
      <c r="B41" s="1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9" t="s">
        <v>14</v>
      </c>
      <c r="L41" s="9" t="s">
        <v>15</v>
      </c>
      <c r="M41" s="9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  <c r="X41" s="8" t="s">
        <v>10877</v>
      </c>
    </row>
    <row r="42" spans="1:24">
      <c r="A42" s="144" t="s">
        <v>142</v>
      </c>
      <c r="B42" s="144" t="s">
        <v>72</v>
      </c>
      <c r="C42" s="27" t="s">
        <v>11007</v>
      </c>
      <c r="D42" s="15" t="s">
        <v>71</v>
      </c>
      <c r="E42" s="24">
        <v>45603.711805555555</v>
      </c>
      <c r="F42" s="15">
        <v>12.25</v>
      </c>
      <c r="G42" s="37"/>
      <c r="H42" s="15"/>
      <c r="I42" s="15"/>
      <c r="J42" s="35">
        <v>27</v>
      </c>
      <c r="K42" s="35">
        <v>134</v>
      </c>
      <c r="L42" s="15"/>
      <c r="M42" s="15"/>
      <c r="N42" s="15"/>
      <c r="O42" s="15"/>
      <c r="P42" s="14">
        <f t="shared" ref="P42:P48" si="4">SUM(H42:O42)</f>
        <v>161</v>
      </c>
      <c r="Q42" s="14" t="s">
        <v>30</v>
      </c>
      <c r="R42" s="14">
        <v>108290</v>
      </c>
      <c r="S42" s="14" t="s">
        <v>31</v>
      </c>
      <c r="T42" s="232" t="s">
        <v>169</v>
      </c>
      <c r="U42" s="16"/>
      <c r="V42" s="16">
        <v>1008753</v>
      </c>
      <c r="W42" s="16" t="s">
        <v>11008</v>
      </c>
      <c r="X42" s="16"/>
    </row>
    <row r="43" spans="1:24">
      <c r="A43" s="144" t="s">
        <v>4296</v>
      </c>
      <c r="B43" s="144" t="s">
        <v>92</v>
      </c>
      <c r="C43" s="27" t="s">
        <v>11009</v>
      </c>
      <c r="D43" s="15" t="s">
        <v>159</v>
      </c>
      <c r="E43" s="24">
        <v>45604.041666666664</v>
      </c>
      <c r="F43" s="15">
        <v>10.3</v>
      </c>
      <c r="G43" s="37"/>
      <c r="H43" s="15"/>
      <c r="I43" s="15"/>
      <c r="J43" s="15"/>
      <c r="K43" s="35">
        <v>161</v>
      </c>
      <c r="L43" s="15"/>
      <c r="M43" s="15"/>
      <c r="N43" s="15"/>
      <c r="O43" s="15"/>
      <c r="P43" s="14">
        <v>161</v>
      </c>
      <c r="Q43" s="17" t="s">
        <v>32</v>
      </c>
      <c r="R43" s="14">
        <v>108317</v>
      </c>
      <c r="S43" s="23" t="s">
        <v>33</v>
      </c>
      <c r="T43" s="259" t="s">
        <v>161</v>
      </c>
      <c r="U43" s="16" t="s">
        <v>90</v>
      </c>
      <c r="V43" s="16">
        <v>1008754</v>
      </c>
      <c r="W43" s="16" t="s">
        <v>11010</v>
      </c>
      <c r="X43" s="16"/>
    </row>
    <row r="44" spans="1:24">
      <c r="A44" s="144" t="s">
        <v>4296</v>
      </c>
      <c r="B44" s="144" t="s">
        <v>92</v>
      </c>
      <c r="C44" s="27" t="s">
        <v>11011</v>
      </c>
      <c r="D44" s="15" t="s">
        <v>159</v>
      </c>
      <c r="E44" s="24">
        <v>45604.041666666664</v>
      </c>
      <c r="F44" s="15">
        <v>10.3</v>
      </c>
      <c r="G44" s="37"/>
      <c r="H44" s="15"/>
      <c r="I44" s="15"/>
      <c r="J44" s="15"/>
      <c r="K44" s="35">
        <v>161</v>
      </c>
      <c r="L44" s="15"/>
      <c r="M44" s="15"/>
      <c r="N44" s="15"/>
      <c r="O44" s="15"/>
      <c r="P44" s="14">
        <v>161</v>
      </c>
      <c r="Q44" s="17" t="s">
        <v>32</v>
      </c>
      <c r="R44" s="14">
        <v>108318</v>
      </c>
      <c r="S44" s="23" t="s">
        <v>33</v>
      </c>
      <c r="T44" s="259" t="s">
        <v>161</v>
      </c>
      <c r="U44" s="16" t="s">
        <v>90</v>
      </c>
      <c r="V44" s="16">
        <v>1008755</v>
      </c>
      <c r="W44" s="16" t="s">
        <v>11010</v>
      </c>
      <c r="X44" s="16"/>
    </row>
    <row r="45" spans="1:24">
      <c r="A45" s="152" t="s">
        <v>1141</v>
      </c>
      <c r="B45" s="144" t="s">
        <v>92</v>
      </c>
      <c r="C45" s="27" t="s">
        <v>11012</v>
      </c>
      <c r="D45" s="15" t="s">
        <v>159</v>
      </c>
      <c r="E45" s="24">
        <v>45604.041666666664</v>
      </c>
      <c r="F45" s="15">
        <v>10.3</v>
      </c>
      <c r="G45" s="37" t="s">
        <v>740</v>
      </c>
      <c r="H45" s="15"/>
      <c r="I45" s="15"/>
      <c r="J45" s="15"/>
      <c r="K45" s="35">
        <v>60</v>
      </c>
      <c r="L45" s="35">
        <v>101</v>
      </c>
      <c r="M45" s="15"/>
      <c r="N45" s="15"/>
      <c r="O45" s="15"/>
      <c r="P45" s="14">
        <f t="shared" si="4"/>
        <v>161</v>
      </c>
      <c r="Q45" s="17" t="s">
        <v>32</v>
      </c>
      <c r="R45" s="14">
        <v>108295</v>
      </c>
      <c r="S45" s="23" t="s">
        <v>33</v>
      </c>
      <c r="T45" s="259" t="s">
        <v>161</v>
      </c>
      <c r="U45" s="16" t="s">
        <v>90</v>
      </c>
      <c r="V45" s="16">
        <v>1008764</v>
      </c>
      <c r="W45" s="16" t="s">
        <v>11010</v>
      </c>
      <c r="X45" s="16"/>
    </row>
    <row r="46" spans="1:24">
      <c r="A46" s="144" t="s">
        <v>4296</v>
      </c>
      <c r="B46" s="144" t="s">
        <v>92</v>
      </c>
      <c r="C46" s="27" t="s">
        <v>11013</v>
      </c>
      <c r="D46" s="15" t="s">
        <v>159</v>
      </c>
      <c r="E46" s="24">
        <v>45604.041666666664</v>
      </c>
      <c r="F46" s="15">
        <v>10.3</v>
      </c>
      <c r="G46" s="37" t="s">
        <v>740</v>
      </c>
      <c r="H46" s="15"/>
      <c r="I46" s="15"/>
      <c r="J46" s="15"/>
      <c r="K46" s="35">
        <v>60</v>
      </c>
      <c r="L46" s="35">
        <v>101</v>
      </c>
      <c r="M46" s="15"/>
      <c r="N46" s="15"/>
      <c r="O46" s="15"/>
      <c r="P46" s="14">
        <f t="shared" si="4"/>
        <v>161</v>
      </c>
      <c r="Q46" s="17" t="s">
        <v>32</v>
      </c>
      <c r="R46" s="14">
        <v>108293</v>
      </c>
      <c r="S46" s="23" t="s">
        <v>33</v>
      </c>
      <c r="T46" s="259" t="s">
        <v>161</v>
      </c>
      <c r="U46" s="16" t="s">
        <v>90</v>
      </c>
      <c r="V46" s="16">
        <v>1008765</v>
      </c>
      <c r="W46" s="16" t="s">
        <v>11010</v>
      </c>
      <c r="X46" s="16"/>
    </row>
    <row r="47" spans="1:24">
      <c r="A47" s="152" t="s">
        <v>119</v>
      </c>
      <c r="B47" s="144" t="s">
        <v>92</v>
      </c>
      <c r="C47" s="27" t="s">
        <v>11014</v>
      </c>
      <c r="D47" s="15" t="s">
        <v>586</v>
      </c>
      <c r="E47" s="24">
        <v>45604.135416666664</v>
      </c>
      <c r="F47" s="15">
        <v>11.1</v>
      </c>
      <c r="G47" s="37" t="s">
        <v>740</v>
      </c>
      <c r="H47" s="15"/>
      <c r="I47" s="15"/>
      <c r="J47" s="15"/>
      <c r="K47" s="35">
        <v>60</v>
      </c>
      <c r="L47" s="35">
        <v>101</v>
      </c>
      <c r="M47" s="15"/>
      <c r="N47" s="15"/>
      <c r="O47" s="15"/>
      <c r="P47" s="14">
        <f t="shared" si="4"/>
        <v>161</v>
      </c>
      <c r="Q47" s="17" t="s">
        <v>32</v>
      </c>
      <c r="R47" s="14">
        <v>108297</v>
      </c>
      <c r="S47" s="23" t="s">
        <v>33</v>
      </c>
      <c r="T47" s="259" t="s">
        <v>161</v>
      </c>
      <c r="U47" s="16" t="s">
        <v>90</v>
      </c>
      <c r="V47" s="16">
        <v>1008757</v>
      </c>
      <c r="W47" s="16" t="s">
        <v>11015</v>
      </c>
      <c r="X47" s="16"/>
    </row>
    <row r="48" spans="1:24">
      <c r="A48" s="45"/>
      <c r="B48" s="45"/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>
        <f t="shared" si="4"/>
        <v>0</v>
      </c>
      <c r="Q48" s="14"/>
      <c r="R48" s="14"/>
      <c r="S48" s="14"/>
      <c r="T48" s="16"/>
      <c r="U48" s="16"/>
      <c r="V48" s="16"/>
      <c r="W48" s="16"/>
      <c r="X48" s="16"/>
    </row>
    <row r="49" spans="1:24">
      <c r="A49" s="11" t="s">
        <v>19</v>
      </c>
      <c r="B49" s="7"/>
      <c r="C49" s="7"/>
      <c r="D49" s="7"/>
      <c r="E49" s="11"/>
      <c r="F49" s="7"/>
      <c r="G49" s="7"/>
      <c r="H49" s="11">
        <f t="shared" ref="H49:P49" si="5">SUM(H42:H48)</f>
        <v>0</v>
      </c>
      <c r="I49" s="11">
        <f t="shared" si="5"/>
        <v>0</v>
      </c>
      <c r="J49" s="11">
        <f t="shared" si="5"/>
        <v>27</v>
      </c>
      <c r="K49" s="11">
        <f t="shared" si="5"/>
        <v>636</v>
      </c>
      <c r="L49" s="11">
        <f t="shared" si="5"/>
        <v>303</v>
      </c>
      <c r="M49" s="11">
        <f t="shared" si="5"/>
        <v>0</v>
      </c>
      <c r="N49" s="11">
        <f t="shared" si="5"/>
        <v>0</v>
      </c>
      <c r="O49" s="11">
        <f t="shared" si="5"/>
        <v>0</v>
      </c>
      <c r="P49" s="11">
        <f t="shared" si="5"/>
        <v>966</v>
      </c>
      <c r="Q49" s="12"/>
      <c r="R49" s="12"/>
      <c r="S49" s="12"/>
      <c r="T49" s="12"/>
      <c r="U49" s="12"/>
      <c r="V49" s="12"/>
      <c r="W49" s="12"/>
      <c r="X49" s="12"/>
    </row>
    <row r="50" spans="1:24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 ht="15.75">
      <c r="A51" s="3" t="s">
        <v>34</v>
      </c>
      <c r="B51" s="1562"/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4" t="s">
        <v>10370</v>
      </c>
      <c r="B52" s="1564" t="s">
        <v>9853</v>
      </c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548" t="s">
        <v>473</v>
      </c>
      <c r="B53" s="1728" t="s">
        <v>10092</v>
      </c>
      <c r="C53" s="1728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5" t="s">
        <v>42</v>
      </c>
      <c r="B54" s="1772" t="s">
        <v>8739</v>
      </c>
      <c r="C54" s="1772"/>
      <c r="D54" s="242"/>
      <c r="E54" s="41" t="s">
        <v>8995</v>
      </c>
    </row>
    <row r="55" spans="1:24">
      <c r="A55" s="5" t="s">
        <v>43</v>
      </c>
      <c r="B55" s="1845">
        <v>358405120586</v>
      </c>
      <c r="C55" s="1772"/>
      <c r="D55" s="1"/>
      <c r="E55" s="1"/>
    </row>
    <row r="56" spans="1:24">
      <c r="A56" s="5" t="s">
        <v>44</v>
      </c>
      <c r="B56" s="1809">
        <v>0.66666666666666663</v>
      </c>
      <c r="C56" s="1772"/>
      <c r="D56" s="1"/>
      <c r="E56" s="1"/>
    </row>
    <row r="61" spans="1:24" ht="23.25">
      <c r="A61" s="1559" t="s">
        <v>155</v>
      </c>
      <c r="B61" s="1559"/>
      <c r="C61" s="1559"/>
      <c r="D61" s="1559"/>
      <c r="E61" s="1559"/>
      <c r="F61" s="1559"/>
      <c r="G61" s="7"/>
      <c r="H61" s="1559" t="s">
        <v>9968</v>
      </c>
      <c r="I61" s="1559"/>
      <c r="J61" s="1559"/>
      <c r="K61" s="1559"/>
      <c r="L61" s="1559"/>
      <c r="M61" s="1559"/>
      <c r="N61" s="1559"/>
      <c r="O61" s="1559"/>
      <c r="P61" s="1559"/>
      <c r="Q61" s="1741" t="s">
        <v>11016</v>
      </c>
      <c r="R61" s="1742"/>
      <c r="S61" s="1742"/>
      <c r="T61" s="1742"/>
      <c r="U61" s="1742"/>
      <c r="V61" s="1742"/>
      <c r="W61" s="1742"/>
      <c r="X61" s="1742"/>
    </row>
    <row r="62" spans="1:24">
      <c r="A62" s="18" t="s">
        <v>3</v>
      </c>
      <c r="B62" s="18" t="s">
        <v>4</v>
      </c>
      <c r="C62" s="8" t="s">
        <v>5</v>
      </c>
      <c r="D62" s="8" t="s">
        <v>6</v>
      </c>
      <c r="E62" s="8" t="s">
        <v>7</v>
      </c>
      <c r="F62" s="8" t="s">
        <v>8</v>
      </c>
      <c r="G62" s="33" t="s">
        <v>10</v>
      </c>
      <c r="H62" s="9" t="s">
        <v>11</v>
      </c>
      <c r="I62" s="9" t="s">
        <v>12</v>
      </c>
      <c r="J62" s="9" t="s">
        <v>13</v>
      </c>
      <c r="K62" s="9" t="s">
        <v>14</v>
      </c>
      <c r="L62" s="9" t="s">
        <v>15</v>
      </c>
      <c r="M62" s="9" t="s">
        <v>16</v>
      </c>
      <c r="N62" s="9" t="s">
        <v>17</v>
      </c>
      <c r="O62" s="10" t="s">
        <v>18</v>
      </c>
      <c r="P62" s="8" t="s">
        <v>19</v>
      </c>
      <c r="Q62" s="8" t="s">
        <v>20</v>
      </c>
      <c r="R62" s="8" t="s">
        <v>9</v>
      </c>
      <c r="S62" s="8" t="s">
        <v>21</v>
      </c>
      <c r="T62" s="8" t="s">
        <v>24</v>
      </c>
      <c r="U62" s="8" t="s">
        <v>25</v>
      </c>
      <c r="V62" s="8" t="s">
        <v>26</v>
      </c>
      <c r="W62" s="8" t="s">
        <v>27</v>
      </c>
      <c r="X62" s="8" t="s">
        <v>10877</v>
      </c>
    </row>
    <row r="63" spans="1:24">
      <c r="A63" s="152" t="s">
        <v>105</v>
      </c>
      <c r="B63" s="148" t="s">
        <v>78</v>
      </c>
      <c r="C63" s="27" t="s">
        <v>11017</v>
      </c>
      <c r="D63" s="15" t="s">
        <v>521</v>
      </c>
      <c r="E63" s="24">
        <v>45602.597222222219</v>
      </c>
      <c r="F63" s="15">
        <v>13.5</v>
      </c>
      <c r="G63" s="37" t="s">
        <v>740</v>
      </c>
      <c r="H63" s="15"/>
      <c r="I63" s="15"/>
      <c r="J63" s="15"/>
      <c r="K63" s="35">
        <v>80</v>
      </c>
      <c r="L63" s="35">
        <v>81</v>
      </c>
      <c r="M63" s="15"/>
      <c r="N63" s="15"/>
      <c r="O63" s="15"/>
      <c r="P63" s="14">
        <f t="shared" ref="P63:P69" si="6">SUM(H63:O63)</f>
        <v>161</v>
      </c>
      <c r="Q63" s="17" t="s">
        <v>32</v>
      </c>
      <c r="R63" s="14">
        <v>108300</v>
      </c>
      <c r="S63" s="23" t="s">
        <v>33</v>
      </c>
      <c r="T63" s="16" t="s">
        <v>9880</v>
      </c>
      <c r="U63" s="16" t="s">
        <v>90</v>
      </c>
      <c r="V63" s="16">
        <v>1008758</v>
      </c>
      <c r="W63" s="16"/>
      <c r="X63" s="16"/>
    </row>
    <row r="64" spans="1:24">
      <c r="A64" s="152" t="s">
        <v>114</v>
      </c>
      <c r="B64" s="148" t="s">
        <v>78</v>
      </c>
      <c r="C64" s="27" t="s">
        <v>11018</v>
      </c>
      <c r="D64" s="15" t="s">
        <v>521</v>
      </c>
      <c r="E64" s="24">
        <v>45602.597222222219</v>
      </c>
      <c r="F64" s="15">
        <v>13.5</v>
      </c>
      <c r="G64" s="37" t="s">
        <v>740</v>
      </c>
      <c r="H64" s="15"/>
      <c r="I64" s="15"/>
      <c r="J64" s="15"/>
      <c r="K64" s="35">
        <v>80</v>
      </c>
      <c r="L64" s="35">
        <v>81</v>
      </c>
      <c r="M64" s="15"/>
      <c r="N64" s="15"/>
      <c r="O64" s="15"/>
      <c r="P64" s="14">
        <f t="shared" si="6"/>
        <v>161</v>
      </c>
      <c r="Q64" s="17" t="s">
        <v>32</v>
      </c>
      <c r="R64" s="14">
        <v>108304</v>
      </c>
      <c r="S64" s="23" t="s">
        <v>33</v>
      </c>
      <c r="T64" s="16" t="s">
        <v>9880</v>
      </c>
      <c r="U64" s="16" t="s">
        <v>90</v>
      </c>
      <c r="V64" s="16">
        <v>1008759</v>
      </c>
      <c r="W64" s="16"/>
      <c r="X64" s="16"/>
    </row>
    <row r="65" spans="1:24">
      <c r="A65" s="152" t="s">
        <v>9888</v>
      </c>
      <c r="B65" s="148" t="s">
        <v>4816</v>
      </c>
      <c r="C65" s="27" t="s">
        <v>11019</v>
      </c>
      <c r="D65" s="15" t="s">
        <v>5381</v>
      </c>
      <c r="E65" s="24">
        <v>45602.600694444445</v>
      </c>
      <c r="F65" s="15">
        <v>14.5</v>
      </c>
      <c r="G65" s="37" t="s">
        <v>740</v>
      </c>
      <c r="H65" s="15"/>
      <c r="I65" s="15"/>
      <c r="J65" s="15"/>
      <c r="K65" s="35">
        <v>60</v>
      </c>
      <c r="L65" s="35">
        <v>101</v>
      </c>
      <c r="M65" s="15"/>
      <c r="N65" s="15"/>
      <c r="O65" s="15"/>
      <c r="P65" s="14">
        <f t="shared" si="6"/>
        <v>161</v>
      </c>
      <c r="Q65" s="17" t="s">
        <v>32</v>
      </c>
      <c r="R65" s="14">
        <v>108305</v>
      </c>
      <c r="S65" s="23" t="s">
        <v>33</v>
      </c>
      <c r="T65" s="16" t="s">
        <v>9880</v>
      </c>
      <c r="U65" s="16" t="s">
        <v>90</v>
      </c>
      <c r="V65" s="16">
        <v>1008747</v>
      </c>
      <c r="W65" s="16"/>
      <c r="X65" s="16"/>
    </row>
    <row r="66" spans="1:24">
      <c r="A66" s="152" t="s">
        <v>111</v>
      </c>
      <c r="B66" s="144" t="s">
        <v>65</v>
      </c>
      <c r="C66" s="27" t="s">
        <v>11020</v>
      </c>
      <c r="D66" s="15" t="s">
        <v>7594</v>
      </c>
      <c r="E66" s="24">
        <v>45602.71875</v>
      </c>
      <c r="F66" s="15">
        <v>19</v>
      </c>
      <c r="G66" s="37"/>
      <c r="H66" s="15"/>
      <c r="I66" s="15"/>
      <c r="J66" s="15"/>
      <c r="K66" s="35">
        <v>30</v>
      </c>
      <c r="L66" s="35">
        <v>131</v>
      </c>
      <c r="M66" s="15"/>
      <c r="N66" s="15"/>
      <c r="O66" s="15"/>
      <c r="P66" s="14">
        <f t="shared" si="6"/>
        <v>161</v>
      </c>
      <c r="Q66" s="14" t="s">
        <v>30</v>
      </c>
      <c r="R66" s="14">
        <v>108308</v>
      </c>
      <c r="S66" s="23" t="s">
        <v>33</v>
      </c>
      <c r="T66" s="16" t="s">
        <v>9880</v>
      </c>
      <c r="U66" s="16" t="s">
        <v>90</v>
      </c>
      <c r="V66" s="16">
        <v>1008760</v>
      </c>
      <c r="W66" s="16"/>
      <c r="X66" s="16"/>
    </row>
    <row r="67" spans="1:24">
      <c r="A67" s="152" t="s">
        <v>113</v>
      </c>
      <c r="B67" s="144" t="s">
        <v>65</v>
      </c>
      <c r="C67" s="27" t="s">
        <v>11021</v>
      </c>
      <c r="D67" s="15" t="s">
        <v>7594</v>
      </c>
      <c r="E67" s="24">
        <v>45602.71875</v>
      </c>
      <c r="F67" s="15">
        <v>19</v>
      </c>
      <c r="G67" s="37" t="s">
        <v>1136</v>
      </c>
      <c r="H67" s="15"/>
      <c r="I67" s="15"/>
      <c r="J67" s="15"/>
      <c r="K67" s="35">
        <v>30</v>
      </c>
      <c r="L67" s="35">
        <v>50</v>
      </c>
      <c r="M67" s="15"/>
      <c r="N67" s="15"/>
      <c r="O67" s="15"/>
      <c r="P67" s="14">
        <f t="shared" si="6"/>
        <v>80</v>
      </c>
      <c r="Q67" s="14" t="s">
        <v>30</v>
      </c>
      <c r="R67" s="14">
        <v>108309</v>
      </c>
      <c r="S67" s="23" t="s">
        <v>33</v>
      </c>
      <c r="T67" s="16" t="s">
        <v>9880</v>
      </c>
      <c r="U67" s="16" t="s">
        <v>90</v>
      </c>
      <c r="V67" s="16">
        <v>1008761</v>
      </c>
      <c r="W67" s="16"/>
      <c r="X67" s="16"/>
    </row>
    <row r="68" spans="1:24">
      <c r="A68" s="152" t="s">
        <v>113</v>
      </c>
      <c r="B68" s="144" t="s">
        <v>65</v>
      </c>
      <c r="C68" s="27" t="s">
        <v>11022</v>
      </c>
      <c r="D68" s="15" t="s">
        <v>7594</v>
      </c>
      <c r="E68" s="24">
        <v>45602.71875</v>
      </c>
      <c r="F68" s="15">
        <v>19</v>
      </c>
      <c r="G68" s="37" t="s">
        <v>740</v>
      </c>
      <c r="H68" s="15"/>
      <c r="I68" s="15"/>
      <c r="J68" s="15"/>
      <c r="K68" s="35">
        <v>30</v>
      </c>
      <c r="L68" s="35">
        <v>51</v>
      </c>
      <c r="M68" s="15"/>
      <c r="N68" s="15"/>
      <c r="O68" s="15"/>
      <c r="P68" s="14">
        <f t="shared" si="6"/>
        <v>81</v>
      </c>
      <c r="Q68" s="14" t="s">
        <v>30</v>
      </c>
      <c r="R68" s="14">
        <v>108312</v>
      </c>
      <c r="S68" s="23" t="s">
        <v>33</v>
      </c>
      <c r="T68" s="16" t="s">
        <v>9880</v>
      </c>
      <c r="U68" s="16" t="s">
        <v>90</v>
      </c>
      <c r="V68" s="16">
        <v>1008762</v>
      </c>
      <c r="W68" s="16"/>
      <c r="X68" s="16"/>
    </row>
    <row r="69" spans="1:24">
      <c r="A69" s="830" t="s">
        <v>105</v>
      </c>
      <c r="B69" s="831" t="s">
        <v>78</v>
      </c>
      <c r="C69" s="35" t="s">
        <v>11023</v>
      </c>
      <c r="D69" s="15" t="s">
        <v>521</v>
      </c>
      <c r="E69" s="24">
        <v>45603.597222222219</v>
      </c>
      <c r="F69" s="15">
        <v>13.5</v>
      </c>
      <c r="G69" s="37" t="s">
        <v>740</v>
      </c>
      <c r="H69" s="15"/>
      <c r="I69" s="15"/>
      <c r="J69" s="15"/>
      <c r="K69" s="35">
        <v>60</v>
      </c>
      <c r="L69" s="35">
        <v>101</v>
      </c>
      <c r="M69" s="15"/>
      <c r="N69" s="15"/>
      <c r="O69" s="15"/>
      <c r="P69" s="14">
        <f t="shared" si="6"/>
        <v>161</v>
      </c>
      <c r="Q69" s="17" t="s">
        <v>32</v>
      </c>
      <c r="R69" s="14">
        <v>108313</v>
      </c>
      <c r="S69" s="23" t="s">
        <v>33</v>
      </c>
      <c r="T69" s="16" t="s">
        <v>9880</v>
      </c>
      <c r="U69" s="16" t="s">
        <v>90</v>
      </c>
      <c r="V69" s="16">
        <v>1008763</v>
      </c>
      <c r="W69" s="16"/>
      <c r="X69" s="16"/>
    </row>
    <row r="70" spans="1:24">
      <c r="A70" s="11" t="s">
        <v>19</v>
      </c>
      <c r="B70" s="7"/>
      <c r="C70" s="7"/>
      <c r="D70" s="7"/>
      <c r="E70" s="11"/>
      <c r="F70" s="7"/>
      <c r="G70" s="7"/>
      <c r="H70" s="11">
        <f t="shared" ref="H70:P70" si="7">SUM(H63:H69)</f>
        <v>0</v>
      </c>
      <c r="I70" s="11">
        <f t="shared" si="7"/>
        <v>0</v>
      </c>
      <c r="J70" s="11">
        <f t="shared" si="7"/>
        <v>0</v>
      </c>
      <c r="K70" s="11">
        <f t="shared" si="7"/>
        <v>370</v>
      </c>
      <c r="L70" s="11">
        <f t="shared" si="7"/>
        <v>596</v>
      </c>
      <c r="M70" s="11">
        <f t="shared" si="7"/>
        <v>0</v>
      </c>
      <c r="N70" s="11">
        <f t="shared" si="7"/>
        <v>0</v>
      </c>
      <c r="O70" s="11">
        <f t="shared" si="7"/>
        <v>0</v>
      </c>
      <c r="P70" s="11">
        <f t="shared" si="7"/>
        <v>966</v>
      </c>
      <c r="Q70" s="12"/>
      <c r="R70" s="12"/>
      <c r="S70" s="12"/>
      <c r="T70" s="12"/>
      <c r="U70" s="12"/>
      <c r="V70" s="12"/>
      <c r="W70" s="12"/>
      <c r="X70" s="12"/>
    </row>
    <row r="71" spans="1:24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 ht="15.75">
      <c r="A72" s="3" t="s">
        <v>34</v>
      </c>
      <c r="B72" s="1562"/>
      <c r="C72" s="1562"/>
      <c r="D72" s="1562"/>
      <c r="E72" s="1"/>
      <c r="F72" s="1"/>
      <c r="G72" s="1"/>
      <c r="H72" s="1"/>
      <c r="I72" s="1"/>
      <c r="J72" s="1563"/>
      <c r="K72" s="1563"/>
      <c r="L72" s="1563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4"/>
      <c r="B73" s="1564"/>
      <c r="C73" s="156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1"/>
      <c r="B74" s="1563"/>
      <c r="C74" s="1563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5" t="s">
        <v>42</v>
      </c>
      <c r="B75" s="1772"/>
      <c r="C75" s="1772"/>
      <c r="D75" s="242"/>
      <c r="E75" s="41" t="s">
        <v>8995</v>
      </c>
    </row>
    <row r="76" spans="1:24">
      <c r="A76" s="5" t="s">
        <v>43</v>
      </c>
      <c r="B76" s="1772"/>
      <c r="C76" s="1772"/>
      <c r="D76" s="1"/>
      <c r="E76" s="1"/>
    </row>
    <row r="77" spans="1:24">
      <c r="A77" s="5" t="s">
        <v>44</v>
      </c>
      <c r="B77" s="1809">
        <v>0.91666666666666663</v>
      </c>
      <c r="C77" s="1772"/>
      <c r="D77" s="1"/>
      <c r="E77" s="1"/>
    </row>
    <row r="82" spans="1:24" ht="23.25">
      <c r="A82" s="1559" t="s">
        <v>83</v>
      </c>
      <c r="B82" s="1559"/>
      <c r="C82" s="1559"/>
      <c r="D82" s="1559"/>
      <c r="E82" s="1559"/>
      <c r="F82" s="1559"/>
      <c r="G82" s="7"/>
      <c r="H82" s="1559" t="s">
        <v>772</v>
      </c>
      <c r="I82" s="1559"/>
      <c r="J82" s="1559"/>
      <c r="K82" s="1559"/>
      <c r="L82" s="1559"/>
      <c r="M82" s="1559"/>
      <c r="N82" s="1559"/>
      <c r="O82" s="1559"/>
      <c r="P82" s="1559"/>
      <c r="Q82" s="1741" t="s">
        <v>11024</v>
      </c>
      <c r="R82" s="1742"/>
      <c r="S82" s="1742"/>
      <c r="T82" s="1742"/>
      <c r="U82" s="1742"/>
      <c r="V82" s="1742"/>
      <c r="W82" s="1742"/>
      <c r="X82" s="1742"/>
    </row>
    <row r="83" spans="1:24">
      <c r="A83" s="18" t="s">
        <v>3</v>
      </c>
      <c r="B83" s="18" t="s">
        <v>4</v>
      </c>
      <c r="C83" s="8" t="s">
        <v>5</v>
      </c>
      <c r="D83" s="8" t="s">
        <v>6</v>
      </c>
      <c r="E83" s="8" t="s">
        <v>7</v>
      </c>
      <c r="F83" s="8" t="s">
        <v>8</v>
      </c>
      <c r="G83" s="33" t="s">
        <v>10</v>
      </c>
      <c r="H83" s="9" t="s">
        <v>11</v>
      </c>
      <c r="I83" s="9" t="s">
        <v>12</v>
      </c>
      <c r="J83" s="9" t="s">
        <v>13</v>
      </c>
      <c r="K83" s="9" t="s">
        <v>14</v>
      </c>
      <c r="L83" s="9" t="s">
        <v>15</v>
      </c>
      <c r="M83" s="9" t="s">
        <v>16</v>
      </c>
      <c r="N83" s="9" t="s">
        <v>17</v>
      </c>
      <c r="O83" s="10" t="s">
        <v>18</v>
      </c>
      <c r="P83" s="8" t="s">
        <v>19</v>
      </c>
      <c r="Q83" s="8" t="s">
        <v>20</v>
      </c>
      <c r="R83" s="8" t="s">
        <v>9</v>
      </c>
      <c r="S83" s="8" t="s">
        <v>21</v>
      </c>
      <c r="T83" s="8" t="s">
        <v>24</v>
      </c>
      <c r="U83" s="8" t="s">
        <v>25</v>
      </c>
      <c r="V83" s="8" t="s">
        <v>26</v>
      </c>
      <c r="W83" s="8" t="s">
        <v>27</v>
      </c>
      <c r="X83" s="8" t="s">
        <v>10877</v>
      </c>
    </row>
    <row r="84" spans="1:24">
      <c r="A84" s="144" t="s">
        <v>4296</v>
      </c>
      <c r="B84" s="148" t="s">
        <v>78</v>
      </c>
      <c r="C84" s="25" t="s">
        <v>11025</v>
      </c>
      <c r="D84" s="15" t="s">
        <v>88</v>
      </c>
      <c r="E84" s="24">
        <v>45604.166666666664</v>
      </c>
      <c r="F84" s="15">
        <v>10.3</v>
      </c>
      <c r="G84" s="37"/>
      <c r="H84" s="15"/>
      <c r="I84" s="15"/>
      <c r="J84" s="15"/>
      <c r="K84" s="832">
        <v>161</v>
      </c>
      <c r="L84" s="15"/>
      <c r="M84" s="15"/>
      <c r="N84" s="15"/>
      <c r="O84" s="15"/>
      <c r="P84" s="14">
        <v>161</v>
      </c>
      <c r="Q84" s="17" t="s">
        <v>32</v>
      </c>
      <c r="R84" s="14">
        <v>108314</v>
      </c>
      <c r="S84" s="23" t="s">
        <v>33</v>
      </c>
      <c r="T84" s="232" t="s">
        <v>161</v>
      </c>
      <c r="U84" s="16" t="s">
        <v>90</v>
      </c>
      <c r="V84" s="16">
        <v>1008766</v>
      </c>
      <c r="W84" s="16" t="s">
        <v>11010</v>
      </c>
      <c r="X84" s="16"/>
    </row>
    <row r="85" spans="1:24">
      <c r="A85" s="144" t="s">
        <v>4296</v>
      </c>
      <c r="B85" s="148" t="s">
        <v>78</v>
      </c>
      <c r="C85" s="25" t="s">
        <v>11026</v>
      </c>
      <c r="D85" s="15" t="s">
        <v>932</v>
      </c>
      <c r="E85" s="24">
        <v>45604.052083333336</v>
      </c>
      <c r="F85" s="15">
        <v>11.1</v>
      </c>
      <c r="G85" s="37"/>
      <c r="H85" s="15"/>
      <c r="I85" s="15"/>
      <c r="J85" s="15"/>
      <c r="K85" s="832">
        <v>161</v>
      </c>
      <c r="L85" s="15"/>
      <c r="M85" s="15"/>
      <c r="N85" s="15"/>
      <c r="O85" s="15"/>
      <c r="P85" s="14">
        <v>161</v>
      </c>
      <c r="Q85" s="17" t="s">
        <v>32</v>
      </c>
      <c r="R85" s="14">
        <v>108315</v>
      </c>
      <c r="S85" s="23" t="s">
        <v>33</v>
      </c>
      <c r="T85" s="232" t="s">
        <v>161</v>
      </c>
      <c r="U85" s="16" t="s">
        <v>90</v>
      </c>
      <c r="V85" s="16">
        <v>1008767</v>
      </c>
      <c r="W85" s="16" t="s">
        <v>11015</v>
      </c>
      <c r="X85" s="16"/>
    </row>
    <row r="86" spans="1:24">
      <c r="A86" s="144" t="s">
        <v>4296</v>
      </c>
      <c r="B86" s="148" t="s">
        <v>78</v>
      </c>
      <c r="C86" s="25" t="s">
        <v>11027</v>
      </c>
      <c r="D86" s="15" t="s">
        <v>99</v>
      </c>
      <c r="E86" s="24">
        <v>45604.270833333336</v>
      </c>
      <c r="F86" s="15">
        <v>10.8</v>
      </c>
      <c r="G86" s="37"/>
      <c r="H86" s="15"/>
      <c r="I86" s="15"/>
      <c r="J86" s="15"/>
      <c r="K86" s="832">
        <v>161</v>
      </c>
      <c r="L86" s="15"/>
      <c r="M86" s="15"/>
      <c r="N86" s="15"/>
      <c r="O86" s="15"/>
      <c r="P86" s="14">
        <v>161</v>
      </c>
      <c r="Q86" s="17" t="s">
        <v>32</v>
      </c>
      <c r="R86" s="14">
        <v>108316</v>
      </c>
      <c r="S86" s="23" t="s">
        <v>33</v>
      </c>
      <c r="T86" s="259" t="s">
        <v>100</v>
      </c>
      <c r="U86" s="16" t="s">
        <v>90</v>
      </c>
      <c r="V86" s="16">
        <v>1008768</v>
      </c>
      <c r="W86" s="16" t="s">
        <v>11028</v>
      </c>
      <c r="X86" s="16"/>
    </row>
    <row r="87" spans="1:24">
      <c r="A87" s="144" t="s">
        <v>142</v>
      </c>
      <c r="B87" s="144" t="s">
        <v>72</v>
      </c>
      <c r="C87" s="25" t="s">
        <v>11029</v>
      </c>
      <c r="D87" s="15" t="s">
        <v>71</v>
      </c>
      <c r="E87" s="24">
        <v>45603.711805555555</v>
      </c>
      <c r="F87" s="15">
        <v>12.25</v>
      </c>
      <c r="G87" s="655" t="s">
        <v>4723</v>
      </c>
      <c r="H87" s="15"/>
      <c r="I87" s="15"/>
      <c r="J87" s="15"/>
      <c r="K87" s="35">
        <v>70</v>
      </c>
      <c r="L87" s="15">
        <v>27</v>
      </c>
      <c r="M87" s="35">
        <v>54</v>
      </c>
      <c r="N87" s="272">
        <v>10</v>
      </c>
      <c r="O87" s="15"/>
      <c r="P87" s="14">
        <f>SUM(H87:O87)</f>
        <v>161</v>
      </c>
      <c r="Q87" s="14" t="s">
        <v>30</v>
      </c>
      <c r="R87" s="14">
        <v>108292</v>
      </c>
      <c r="S87" s="14" t="s">
        <v>31</v>
      </c>
      <c r="T87" s="232" t="s">
        <v>169</v>
      </c>
      <c r="U87" s="16"/>
      <c r="V87" s="16">
        <v>1008770</v>
      </c>
      <c r="W87" s="16" t="s">
        <v>11010</v>
      </c>
      <c r="X87" s="16"/>
    </row>
    <row r="88" spans="1:24">
      <c r="A88" s="144" t="s">
        <v>141</v>
      </c>
      <c r="B88" s="144" t="s">
        <v>69</v>
      </c>
      <c r="C88" s="27" t="s">
        <v>11030</v>
      </c>
      <c r="D88" s="15" t="s">
        <v>68</v>
      </c>
      <c r="E88" s="24">
        <v>45602.795138888891</v>
      </c>
      <c r="F88" s="15">
        <v>12.25</v>
      </c>
      <c r="G88" s="37" t="s">
        <v>740</v>
      </c>
      <c r="H88" s="15"/>
      <c r="I88" s="15"/>
      <c r="J88" s="15"/>
      <c r="K88" s="35">
        <v>80</v>
      </c>
      <c r="L88" s="35">
        <v>27</v>
      </c>
      <c r="M88" s="35">
        <v>54</v>
      </c>
      <c r="N88" s="15"/>
      <c r="O88" s="15"/>
      <c r="P88" s="14">
        <f>SUM(H88:O88)</f>
        <v>161</v>
      </c>
      <c r="Q88" s="14" t="s">
        <v>30</v>
      </c>
      <c r="R88" s="14">
        <v>108294</v>
      </c>
      <c r="S88" s="14" t="s">
        <v>31</v>
      </c>
      <c r="T88" s="232" t="s">
        <v>169</v>
      </c>
      <c r="U88" s="16"/>
      <c r="V88" s="16">
        <v>1008772</v>
      </c>
      <c r="W88" s="16" t="s">
        <v>11010</v>
      </c>
      <c r="X88" s="16"/>
    </row>
    <row r="89" spans="1:24">
      <c r="A89" s="11" t="s">
        <v>19</v>
      </c>
      <c r="B89" s="7"/>
      <c r="C89" s="7"/>
      <c r="D89" s="7"/>
      <c r="E89" s="11"/>
      <c r="F89" s="7"/>
      <c r="G89" s="7"/>
      <c r="H89" s="11">
        <f t="shared" ref="H89:P89" si="8">SUM(H84:H88)</f>
        <v>0</v>
      </c>
      <c r="I89" s="11">
        <f t="shared" si="8"/>
        <v>0</v>
      </c>
      <c r="J89" s="11">
        <f t="shared" si="8"/>
        <v>0</v>
      </c>
      <c r="K89" s="11">
        <f t="shared" si="8"/>
        <v>633</v>
      </c>
      <c r="L89" s="11">
        <f t="shared" si="8"/>
        <v>54</v>
      </c>
      <c r="M89" s="11">
        <f t="shared" si="8"/>
        <v>108</v>
      </c>
      <c r="N89" s="11">
        <f t="shared" si="8"/>
        <v>10</v>
      </c>
      <c r="O89" s="11">
        <f t="shared" si="8"/>
        <v>0</v>
      </c>
      <c r="P89" s="11">
        <f t="shared" si="8"/>
        <v>805</v>
      </c>
      <c r="Q89" s="12"/>
      <c r="R89" s="12"/>
      <c r="S89" s="12"/>
      <c r="T89" s="12"/>
      <c r="U89" s="12"/>
      <c r="V89" s="12"/>
      <c r="W89" s="12"/>
      <c r="X89" s="12"/>
    </row>
    <row r="91" spans="1:24" ht="15.75">
      <c r="A91" s="3" t="s">
        <v>34</v>
      </c>
      <c r="B91" s="1562"/>
      <c r="C91" s="1562"/>
      <c r="D91" s="1562"/>
      <c r="E91" s="1"/>
    </row>
    <row r="92" spans="1:24">
      <c r="A92" s="4" t="s">
        <v>473</v>
      </c>
      <c r="B92" s="1564" t="s">
        <v>9853</v>
      </c>
      <c r="C92" s="1564"/>
      <c r="D92" s="1"/>
      <c r="E92" s="1"/>
    </row>
    <row r="93" spans="1:24">
      <c r="A93" s="548" t="s">
        <v>100</v>
      </c>
      <c r="B93" s="1728" t="s">
        <v>10092</v>
      </c>
      <c r="C93" s="1728"/>
      <c r="D93" s="1"/>
      <c r="E93" s="1"/>
    </row>
    <row r="94" spans="1:24">
      <c r="A94" s="5" t="s">
        <v>42</v>
      </c>
      <c r="B94" s="1772" t="s">
        <v>11031</v>
      </c>
      <c r="C94" s="1772"/>
      <c r="D94" s="242"/>
      <c r="E94" s="41" t="s">
        <v>8995</v>
      </c>
    </row>
    <row r="95" spans="1:24">
      <c r="A95" s="5" t="s">
        <v>43</v>
      </c>
      <c r="B95" s="1845">
        <v>358407540350</v>
      </c>
      <c r="C95" s="1772"/>
      <c r="D95" s="1"/>
      <c r="E95" s="1"/>
    </row>
    <row r="96" spans="1:24">
      <c r="A96" s="5" t="s">
        <v>44</v>
      </c>
      <c r="B96" s="1809">
        <v>0.29166666666666669</v>
      </c>
      <c r="C96" s="1772"/>
      <c r="D96" s="1"/>
      <c r="E96" s="1"/>
    </row>
    <row r="107" spans="3:25">
      <c r="C107" s="144"/>
      <c r="D107" s="144"/>
      <c r="E107" s="25"/>
      <c r="F107" s="15"/>
      <c r="G107" s="24"/>
      <c r="H107" s="15"/>
      <c r="I107" s="37"/>
      <c r="J107" s="15"/>
      <c r="K107" s="15"/>
      <c r="L107" s="15"/>
      <c r="M107" s="15"/>
      <c r="N107" s="15"/>
      <c r="O107" s="15"/>
      <c r="P107" s="15"/>
      <c r="Q107" s="15"/>
      <c r="R107" s="14"/>
      <c r="S107" s="14"/>
      <c r="T107" s="14"/>
      <c r="U107" s="14"/>
      <c r="V107" s="232"/>
      <c r="W107" s="16"/>
      <c r="X107" s="16"/>
      <c r="Y107" s="16"/>
    </row>
    <row r="108" spans="3:25">
      <c r="C108" s="144"/>
      <c r="D108" s="144"/>
      <c r="E108" s="25"/>
      <c r="F108" s="15"/>
      <c r="G108" s="24"/>
      <c r="H108" s="15"/>
      <c r="I108" s="37"/>
      <c r="J108" s="15"/>
      <c r="K108" s="15"/>
      <c r="L108" s="15"/>
      <c r="M108" s="15"/>
      <c r="N108" s="15"/>
      <c r="O108" s="15"/>
      <c r="P108" s="15"/>
      <c r="Q108" s="15"/>
      <c r="R108" s="14"/>
      <c r="S108" s="14"/>
      <c r="T108" s="14"/>
      <c r="U108" s="14"/>
      <c r="V108" s="232"/>
      <c r="W108" s="16"/>
      <c r="X108" s="16"/>
      <c r="Y108" s="16"/>
    </row>
  </sheetData>
  <mergeCells count="49">
    <mergeCell ref="B13:C13"/>
    <mergeCell ref="A1:F1"/>
    <mergeCell ref="H1:P1"/>
    <mergeCell ref="Q1:X1"/>
    <mergeCell ref="B12:D12"/>
    <mergeCell ref="J12:L12"/>
    <mergeCell ref="B15:C15"/>
    <mergeCell ref="B16:C16"/>
    <mergeCell ref="B17:C17"/>
    <mergeCell ref="B18:C18"/>
    <mergeCell ref="A20:F20"/>
    <mergeCell ref="B51:D51"/>
    <mergeCell ref="J51:L51"/>
    <mergeCell ref="Q20:X20"/>
    <mergeCell ref="B31:D31"/>
    <mergeCell ref="J31:L31"/>
    <mergeCell ref="B32:C32"/>
    <mergeCell ref="B33:C33"/>
    <mergeCell ref="B34:C34"/>
    <mergeCell ref="H20:P20"/>
    <mergeCell ref="B35:C35"/>
    <mergeCell ref="B36:C36"/>
    <mergeCell ref="A40:F40"/>
    <mergeCell ref="H40:P40"/>
    <mergeCell ref="Q40:X40"/>
    <mergeCell ref="B74:C74"/>
    <mergeCell ref="A61:F61"/>
    <mergeCell ref="B52:C52"/>
    <mergeCell ref="B53:C53"/>
    <mergeCell ref="B54:C54"/>
    <mergeCell ref="B55:C55"/>
    <mergeCell ref="B56:C56"/>
    <mergeCell ref="H61:P61"/>
    <mergeCell ref="Q61:X61"/>
    <mergeCell ref="B72:D72"/>
    <mergeCell ref="J72:L72"/>
    <mergeCell ref="B73:C73"/>
    <mergeCell ref="H82:P82"/>
    <mergeCell ref="Q82:X82"/>
    <mergeCell ref="B91:D91"/>
    <mergeCell ref="B92:C92"/>
    <mergeCell ref="B75:C75"/>
    <mergeCell ref="B76:C76"/>
    <mergeCell ref="B77:C77"/>
    <mergeCell ref="B93:C93"/>
    <mergeCell ref="B94:C94"/>
    <mergeCell ref="B95:C95"/>
    <mergeCell ref="B96:C96"/>
    <mergeCell ref="A82:F82"/>
  </mergeCells>
  <pageMargins left="0.7" right="0.7" top="0.75" bottom="0.75" header="0.3" footer="0.3"/>
</worksheet>
</file>

<file path=xl/worksheets/sheet3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0FADC-0254-4723-A094-D567957FD776}">
  <sheetPr>
    <tabColor theme="8" tint="0.59999389629810485"/>
  </sheetPr>
  <dimension ref="A1:X75"/>
  <sheetViews>
    <sheetView topLeftCell="A23" workbookViewId="0">
      <selection activeCell="A61" sqref="A61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7.8554687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7109375" customWidth="1"/>
    <col min="19" max="19" width="9.140625" bestFit="1" customWidth="1"/>
    <col min="20" max="20" width="16.28515625" customWidth="1"/>
    <col min="23" max="23" width="18.140625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11032</v>
      </c>
      <c r="I1" s="1559"/>
      <c r="J1" s="1559"/>
      <c r="K1" s="1559"/>
      <c r="L1" s="1559"/>
      <c r="M1" s="1559"/>
      <c r="N1" s="1559"/>
      <c r="O1" s="1559"/>
      <c r="P1" s="1559"/>
      <c r="Q1" s="1560" t="s">
        <v>11033</v>
      </c>
      <c r="R1" s="1561"/>
      <c r="S1" s="1561"/>
      <c r="T1" s="1561"/>
      <c r="U1" s="1561"/>
      <c r="V1" s="1561"/>
      <c r="W1" s="1561"/>
      <c r="X1" s="1561"/>
    </row>
    <row r="2" spans="1:24" ht="26.25">
      <c r="A2" s="1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10877</v>
      </c>
    </row>
    <row r="3" spans="1:24">
      <c r="A3" s="276" t="s">
        <v>122</v>
      </c>
      <c r="B3" s="25" t="s">
        <v>62</v>
      </c>
      <c r="C3" s="15" t="s">
        <v>11034</v>
      </c>
      <c r="D3" s="15" t="s">
        <v>61</v>
      </c>
      <c r="E3" s="24">
        <v>45598.774305555555</v>
      </c>
      <c r="F3" s="15">
        <v>13</v>
      </c>
      <c r="G3" s="37"/>
      <c r="H3" s="15"/>
      <c r="I3" s="15"/>
      <c r="J3" s="15"/>
      <c r="K3" s="15">
        <v>81</v>
      </c>
      <c r="L3" s="15"/>
      <c r="M3" s="15"/>
      <c r="N3" s="15"/>
      <c r="O3" s="15"/>
      <c r="P3" s="14">
        <f t="shared" ref="P3:P9" si="0">SUM(H3:O3)</f>
        <v>81</v>
      </c>
      <c r="Q3" s="14" t="s">
        <v>30</v>
      </c>
      <c r="R3" s="14" t="s">
        <v>10067</v>
      </c>
      <c r="S3" s="14" t="s">
        <v>33</v>
      </c>
      <c r="T3" s="16" t="s">
        <v>169</v>
      </c>
      <c r="U3" s="16"/>
      <c r="V3" s="16"/>
      <c r="W3" s="16" t="s">
        <v>11035</v>
      </c>
      <c r="X3" s="16"/>
    </row>
    <row r="4" spans="1:24">
      <c r="A4" s="569" t="s">
        <v>8902</v>
      </c>
      <c r="B4" s="566" t="s">
        <v>5658</v>
      </c>
      <c r="C4" s="300" t="s">
        <v>11036</v>
      </c>
      <c r="D4" s="300" t="s">
        <v>1105</v>
      </c>
      <c r="E4" s="301">
        <v>45600.600694444445</v>
      </c>
      <c r="F4" s="300">
        <v>15.3</v>
      </c>
      <c r="G4" s="302"/>
      <c r="H4" s="300"/>
      <c r="I4" s="300"/>
      <c r="J4" s="300">
        <v>27</v>
      </c>
      <c r="K4" s="300">
        <v>54</v>
      </c>
      <c r="L4" s="300"/>
      <c r="M4" s="300"/>
      <c r="N4" s="300"/>
      <c r="O4" s="300"/>
      <c r="P4" s="229">
        <f t="shared" si="0"/>
        <v>81</v>
      </c>
      <c r="Q4" s="229" t="s">
        <v>30</v>
      </c>
      <c r="R4" s="229"/>
      <c r="S4" s="229" t="s">
        <v>33</v>
      </c>
      <c r="T4" s="289" t="s">
        <v>169</v>
      </c>
      <c r="U4" s="289" t="s">
        <v>660</v>
      </c>
      <c r="V4" s="289"/>
      <c r="W4" s="289" t="s">
        <v>11037</v>
      </c>
      <c r="X4" s="289"/>
    </row>
    <row r="5" spans="1:24">
      <c r="A5" s="581" t="s">
        <v>8902</v>
      </c>
      <c r="B5" s="25" t="s">
        <v>75</v>
      </c>
      <c r="C5" s="15" t="s">
        <v>11038</v>
      </c>
      <c r="D5" s="15" t="s">
        <v>74</v>
      </c>
      <c r="E5" s="24">
        <v>45600.534722222219</v>
      </c>
      <c r="F5" s="15">
        <v>15.3</v>
      </c>
      <c r="G5" s="37"/>
      <c r="H5" s="15"/>
      <c r="I5" s="15"/>
      <c r="J5" s="15">
        <v>54</v>
      </c>
      <c r="K5" s="15">
        <v>81</v>
      </c>
      <c r="L5" s="15"/>
      <c r="M5" s="15"/>
      <c r="N5" s="15"/>
      <c r="O5" s="15"/>
      <c r="P5" s="14">
        <f t="shared" si="0"/>
        <v>135</v>
      </c>
      <c r="Q5" s="14" t="s">
        <v>30</v>
      </c>
      <c r="R5" s="14"/>
      <c r="S5" s="14" t="s">
        <v>33</v>
      </c>
      <c r="T5" s="16" t="s">
        <v>169</v>
      </c>
      <c r="U5" s="16" t="s">
        <v>660</v>
      </c>
      <c r="V5" s="16"/>
      <c r="W5" s="16" t="s">
        <v>11037</v>
      </c>
      <c r="X5" s="16"/>
    </row>
    <row r="6" spans="1:24">
      <c r="A6" s="30" t="s">
        <v>152</v>
      </c>
      <c r="B6" s="525" t="s">
        <v>92</v>
      </c>
      <c r="C6" s="351" t="s">
        <v>11039</v>
      </c>
      <c r="D6" s="351" t="s">
        <v>159</v>
      </c>
      <c r="E6" s="405">
        <v>45599.041666666664</v>
      </c>
      <c r="F6" s="351">
        <v>10.3</v>
      </c>
      <c r="G6" s="46"/>
      <c r="H6" s="351"/>
      <c r="I6" s="351"/>
      <c r="J6" s="351"/>
      <c r="K6" s="351">
        <v>161</v>
      </c>
      <c r="L6" s="351"/>
      <c r="M6" s="351"/>
      <c r="N6" s="351"/>
      <c r="O6" s="351"/>
      <c r="P6" s="352">
        <f t="shared" si="0"/>
        <v>161</v>
      </c>
      <c r="Q6" s="72" t="s">
        <v>32</v>
      </c>
      <c r="R6" s="352">
        <v>108192</v>
      </c>
      <c r="S6" s="353" t="s">
        <v>33</v>
      </c>
      <c r="T6" s="354" t="s">
        <v>161</v>
      </c>
      <c r="U6" s="354" t="s">
        <v>90</v>
      </c>
      <c r="V6" s="354"/>
      <c r="W6" s="354" t="s">
        <v>11035</v>
      </c>
      <c r="X6" s="16"/>
    </row>
    <row r="7" spans="1:24">
      <c r="A7" s="28" t="s">
        <v>152</v>
      </c>
      <c r="B7" s="525" t="s">
        <v>92</v>
      </c>
      <c r="C7" s="351" t="s">
        <v>11040</v>
      </c>
      <c r="D7" s="351" t="s">
        <v>159</v>
      </c>
      <c r="E7" s="405">
        <v>45599.041666666664</v>
      </c>
      <c r="F7" s="351">
        <v>10.3</v>
      </c>
      <c r="G7" s="46"/>
      <c r="H7" s="351"/>
      <c r="I7" s="351"/>
      <c r="J7" s="351"/>
      <c r="K7" s="351">
        <v>161</v>
      </c>
      <c r="L7" s="351"/>
      <c r="M7" s="351"/>
      <c r="N7" s="351"/>
      <c r="O7" s="351"/>
      <c r="P7" s="352">
        <f t="shared" si="0"/>
        <v>161</v>
      </c>
      <c r="Q7" s="72" t="s">
        <v>32</v>
      </c>
      <c r="R7" s="352">
        <v>108193</v>
      </c>
      <c r="S7" s="353" t="s">
        <v>33</v>
      </c>
      <c r="T7" s="354" t="s">
        <v>161</v>
      </c>
      <c r="U7" s="354" t="s">
        <v>90</v>
      </c>
      <c r="V7" s="354"/>
      <c r="W7" s="354" t="s">
        <v>11035</v>
      </c>
      <c r="X7" s="16"/>
    </row>
    <row r="8" spans="1:24">
      <c r="A8" s="28" t="s">
        <v>2561</v>
      </c>
      <c r="B8" s="525" t="s">
        <v>92</v>
      </c>
      <c r="C8" s="351" t="s">
        <v>11041</v>
      </c>
      <c r="D8" s="351" t="s">
        <v>159</v>
      </c>
      <c r="E8" s="405">
        <v>45599.041666666664</v>
      </c>
      <c r="F8" s="351">
        <v>10.3</v>
      </c>
      <c r="G8" s="46" t="s">
        <v>740</v>
      </c>
      <c r="H8" s="351"/>
      <c r="I8" s="351"/>
      <c r="J8" s="351"/>
      <c r="K8" s="351"/>
      <c r="L8" s="351">
        <v>161</v>
      </c>
      <c r="M8" s="351"/>
      <c r="N8" s="351"/>
      <c r="O8" s="351"/>
      <c r="P8" s="352">
        <f t="shared" si="0"/>
        <v>161</v>
      </c>
      <c r="Q8" s="72" t="s">
        <v>32</v>
      </c>
      <c r="R8" s="352">
        <v>108174</v>
      </c>
      <c r="S8" s="353" t="s">
        <v>33</v>
      </c>
      <c r="T8" s="354" t="s">
        <v>161</v>
      </c>
      <c r="U8" s="354" t="s">
        <v>90</v>
      </c>
      <c r="V8" s="354"/>
      <c r="W8" s="354" t="s">
        <v>11035</v>
      </c>
      <c r="X8" s="16"/>
    </row>
    <row r="9" spans="1:24">
      <c r="A9" s="725" t="s">
        <v>119</v>
      </c>
      <c r="B9" s="351" t="s">
        <v>92</v>
      </c>
      <c r="C9" s="351" t="s">
        <v>11042</v>
      </c>
      <c r="D9" s="351" t="s">
        <v>159</v>
      </c>
      <c r="E9" s="405">
        <v>45599.041666666664</v>
      </c>
      <c r="F9" s="351">
        <v>10.3</v>
      </c>
      <c r="G9" s="46" t="s">
        <v>740</v>
      </c>
      <c r="H9" s="351"/>
      <c r="I9" s="351"/>
      <c r="J9" s="351"/>
      <c r="K9" s="351">
        <v>27</v>
      </c>
      <c r="L9" s="351">
        <v>134</v>
      </c>
      <c r="M9" s="351"/>
      <c r="N9" s="351"/>
      <c r="O9" s="351"/>
      <c r="P9" s="352">
        <f t="shared" si="0"/>
        <v>161</v>
      </c>
      <c r="Q9" s="72" t="s">
        <v>32</v>
      </c>
      <c r="R9" s="352">
        <v>108175</v>
      </c>
      <c r="S9" s="353" t="s">
        <v>33</v>
      </c>
      <c r="T9" s="354" t="s">
        <v>161</v>
      </c>
      <c r="U9" s="354" t="s">
        <v>90</v>
      </c>
      <c r="V9" s="354"/>
      <c r="W9" s="354" t="s">
        <v>11035</v>
      </c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81</v>
      </c>
      <c r="K10" s="11">
        <f t="shared" si="1"/>
        <v>565</v>
      </c>
      <c r="L10" s="11">
        <f t="shared" si="1"/>
        <v>295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941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/>
      <c r="B13" s="1564"/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/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772"/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109</v>
      </c>
      <c r="B19" s="1559"/>
      <c r="C19" s="1559"/>
      <c r="D19" s="1559"/>
      <c r="E19" s="1559"/>
      <c r="F19" s="1559"/>
      <c r="G19" s="7"/>
      <c r="H19" s="1559" t="s">
        <v>11032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11043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10877</v>
      </c>
    </row>
    <row r="21" spans="1:24">
      <c r="A21" s="351" t="s">
        <v>10892</v>
      </c>
      <c r="B21" s="351" t="s">
        <v>92</v>
      </c>
      <c r="C21" s="351" t="s">
        <v>11044</v>
      </c>
      <c r="D21" s="351" t="s">
        <v>94</v>
      </c>
      <c r="E21" s="405">
        <v>45599.590277777781</v>
      </c>
      <c r="F21" s="351">
        <v>11.1</v>
      </c>
      <c r="G21" s="46"/>
      <c r="H21" s="351"/>
      <c r="I21" s="351"/>
      <c r="J21" s="351"/>
      <c r="K21" s="351">
        <v>27</v>
      </c>
      <c r="L21" s="351">
        <v>134</v>
      </c>
      <c r="M21" s="351"/>
      <c r="N21" s="351"/>
      <c r="O21" s="351"/>
      <c r="P21" s="352">
        <f t="shared" ref="P21:P27" si="2">SUM(H21:O21)</f>
        <v>161</v>
      </c>
      <c r="Q21" s="72" t="s">
        <v>32</v>
      </c>
      <c r="R21" s="352">
        <v>108168</v>
      </c>
      <c r="S21" s="353" t="s">
        <v>33</v>
      </c>
      <c r="T21" s="354" t="s">
        <v>161</v>
      </c>
      <c r="U21" s="354" t="s">
        <v>90</v>
      </c>
      <c r="V21" s="354"/>
      <c r="W21" s="354" t="s">
        <v>11045</v>
      </c>
      <c r="X21" s="16"/>
    </row>
    <row r="22" spans="1:24">
      <c r="A22" s="351" t="s">
        <v>10892</v>
      </c>
      <c r="B22" s="351" t="s">
        <v>92</v>
      </c>
      <c r="C22" s="351" t="s">
        <v>11046</v>
      </c>
      <c r="D22" s="351" t="s">
        <v>159</v>
      </c>
      <c r="E22" s="405">
        <v>45599.041666666664</v>
      </c>
      <c r="F22" s="351">
        <v>10.3</v>
      </c>
      <c r="G22" s="46" t="s">
        <v>740</v>
      </c>
      <c r="H22" s="351"/>
      <c r="I22" s="351"/>
      <c r="J22" s="351"/>
      <c r="K22" s="351">
        <v>27</v>
      </c>
      <c r="L22" s="351">
        <v>134</v>
      </c>
      <c r="M22" s="351"/>
      <c r="N22" s="351"/>
      <c r="O22" s="351"/>
      <c r="P22" s="352">
        <f t="shared" si="2"/>
        <v>161</v>
      </c>
      <c r="Q22" s="72" t="s">
        <v>32</v>
      </c>
      <c r="R22" s="352">
        <v>108169</v>
      </c>
      <c r="S22" s="353" t="s">
        <v>33</v>
      </c>
      <c r="T22" s="354" t="s">
        <v>161</v>
      </c>
      <c r="U22" s="354" t="s">
        <v>90</v>
      </c>
      <c r="V22" s="354"/>
      <c r="W22" s="354" t="s">
        <v>11035</v>
      </c>
      <c r="X22" s="16"/>
    </row>
    <row r="23" spans="1:24">
      <c r="A23" s="351" t="s">
        <v>648</v>
      </c>
      <c r="B23" s="833" t="s">
        <v>78</v>
      </c>
      <c r="C23" s="351" t="s">
        <v>11047</v>
      </c>
      <c r="D23" s="351" t="s">
        <v>99</v>
      </c>
      <c r="E23" s="405">
        <v>45600.315972222219</v>
      </c>
      <c r="F23" s="351">
        <v>10.8</v>
      </c>
      <c r="G23" s="46" t="s">
        <v>740</v>
      </c>
      <c r="H23" s="351"/>
      <c r="I23" s="351"/>
      <c r="J23" s="351"/>
      <c r="K23" s="351"/>
      <c r="L23" s="351">
        <v>161</v>
      </c>
      <c r="M23" s="351"/>
      <c r="N23" s="351"/>
      <c r="O23" s="351"/>
      <c r="P23" s="352">
        <f t="shared" si="2"/>
        <v>161</v>
      </c>
      <c r="Q23" s="72" t="s">
        <v>32</v>
      </c>
      <c r="R23" s="352">
        <v>108208</v>
      </c>
      <c r="S23" s="353" t="s">
        <v>33</v>
      </c>
      <c r="T23" s="354" t="s">
        <v>100</v>
      </c>
      <c r="U23" s="354"/>
      <c r="V23" s="354"/>
      <c r="W23" s="354" t="s">
        <v>11048</v>
      </c>
      <c r="X23" s="16"/>
    </row>
    <row r="24" spans="1:24">
      <c r="A24" s="28" t="s">
        <v>152</v>
      </c>
      <c r="B24" s="525" t="s">
        <v>92</v>
      </c>
      <c r="C24" s="351" t="s">
        <v>10930</v>
      </c>
      <c r="D24" s="351" t="s">
        <v>159</v>
      </c>
      <c r="E24" s="405">
        <v>45599.041666666664</v>
      </c>
      <c r="F24" s="351">
        <v>10.3</v>
      </c>
      <c r="G24" s="46"/>
      <c r="H24" s="351"/>
      <c r="I24" s="351"/>
      <c r="J24" s="351"/>
      <c r="K24" s="351">
        <v>161</v>
      </c>
      <c r="L24" s="351"/>
      <c r="M24" s="351"/>
      <c r="N24" s="351"/>
      <c r="O24" s="351"/>
      <c r="P24" s="352">
        <f t="shared" si="2"/>
        <v>161</v>
      </c>
      <c r="Q24" s="72" t="s">
        <v>32</v>
      </c>
      <c r="R24" s="352">
        <v>108194</v>
      </c>
      <c r="S24" s="353" t="s">
        <v>33</v>
      </c>
      <c r="T24" s="354" t="s">
        <v>161</v>
      </c>
      <c r="U24" s="354" t="s">
        <v>90</v>
      </c>
      <c r="V24" s="354"/>
      <c r="W24" s="354" t="s">
        <v>11035</v>
      </c>
      <c r="X24" s="16"/>
    </row>
    <row r="25" spans="1:24">
      <c r="A25" s="351" t="s">
        <v>105</v>
      </c>
      <c r="B25" s="833" t="s">
        <v>78</v>
      </c>
      <c r="C25" s="351" t="s">
        <v>10829</v>
      </c>
      <c r="D25" s="351" t="s">
        <v>99</v>
      </c>
      <c r="E25" s="405">
        <v>45599.315972222219</v>
      </c>
      <c r="F25" s="351">
        <v>10.8</v>
      </c>
      <c r="G25" s="46" t="s">
        <v>740</v>
      </c>
      <c r="H25" s="351"/>
      <c r="I25" s="351"/>
      <c r="J25" s="351"/>
      <c r="K25" s="351">
        <v>27</v>
      </c>
      <c r="L25" s="351">
        <v>134</v>
      </c>
      <c r="M25" s="351"/>
      <c r="N25" s="351"/>
      <c r="O25" s="351"/>
      <c r="P25" s="352">
        <f t="shared" si="2"/>
        <v>161</v>
      </c>
      <c r="Q25" s="72" t="s">
        <v>32</v>
      </c>
      <c r="R25" s="352">
        <v>108166</v>
      </c>
      <c r="S25" s="353" t="s">
        <v>33</v>
      </c>
      <c r="T25" s="354" t="s">
        <v>100</v>
      </c>
      <c r="U25" s="354" t="s">
        <v>90</v>
      </c>
      <c r="V25" s="354"/>
      <c r="W25" s="354" t="s">
        <v>6691</v>
      </c>
      <c r="X25" s="16"/>
    </row>
    <row r="26" spans="1:24">
      <c r="A26" s="351" t="s">
        <v>86</v>
      </c>
      <c r="B26" s="351" t="s">
        <v>92</v>
      </c>
      <c r="C26" s="349" t="s">
        <v>11049</v>
      </c>
      <c r="D26" s="351" t="s">
        <v>94</v>
      </c>
      <c r="E26" s="405">
        <v>45599.590277777781</v>
      </c>
      <c r="F26" s="351">
        <v>11.1</v>
      </c>
      <c r="G26" s="46" t="s">
        <v>740</v>
      </c>
      <c r="H26" s="351"/>
      <c r="I26" s="351"/>
      <c r="J26" s="351"/>
      <c r="K26" s="351"/>
      <c r="L26" s="351">
        <v>161</v>
      </c>
      <c r="M26" s="351"/>
      <c r="N26" s="351"/>
      <c r="O26" s="351"/>
      <c r="P26" s="352">
        <f t="shared" si="2"/>
        <v>161</v>
      </c>
      <c r="Q26" s="72" t="s">
        <v>32</v>
      </c>
      <c r="R26" s="352">
        <v>108165</v>
      </c>
      <c r="S26" s="353" t="s">
        <v>33</v>
      </c>
      <c r="T26" s="354" t="s">
        <v>161</v>
      </c>
      <c r="U26" s="354" t="s">
        <v>90</v>
      </c>
      <c r="V26" s="354"/>
      <c r="W26" s="354" t="s">
        <v>11045</v>
      </c>
      <c r="X26" s="16"/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/>
      <c r="R27" s="14"/>
      <c r="S27" s="14"/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0</v>
      </c>
      <c r="K28" s="11">
        <f t="shared" si="3"/>
        <v>242</v>
      </c>
      <c r="L28" s="11">
        <f t="shared" si="3"/>
        <v>724</v>
      </c>
      <c r="M28" s="11">
        <f t="shared" si="3"/>
        <v>0</v>
      </c>
      <c r="N28" s="11">
        <f t="shared" si="3"/>
        <v>0</v>
      </c>
      <c r="O28" s="11">
        <f t="shared" si="3"/>
        <v>0</v>
      </c>
      <c r="P28" s="11">
        <f t="shared" si="3"/>
        <v>966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>
      <c r="A30" s="3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/>
      <c r="B31" s="1564"/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1"/>
      <c r="B32" s="1563"/>
      <c r="C32" s="156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/>
      <c r="C33" s="1772"/>
      <c r="D33" s="242"/>
      <c r="E33" s="41" t="s">
        <v>8995</v>
      </c>
    </row>
    <row r="34" spans="1:24">
      <c r="A34" s="5" t="s">
        <v>43</v>
      </c>
      <c r="B34" s="1772"/>
      <c r="C34" s="1772"/>
      <c r="D34" s="1"/>
      <c r="E34" s="1"/>
    </row>
    <row r="35" spans="1:24">
      <c r="A35" s="5" t="s">
        <v>44</v>
      </c>
      <c r="B35" s="1772"/>
      <c r="C35" s="1772"/>
      <c r="D35" s="1"/>
      <c r="E35" s="1"/>
    </row>
    <row r="39" spans="1:24" ht="23.25" customHeight="1">
      <c r="A39" s="1559" t="s">
        <v>128</v>
      </c>
      <c r="B39" s="1559"/>
      <c r="C39" s="1559"/>
      <c r="D39" s="1559"/>
      <c r="E39" s="1559"/>
      <c r="F39" s="1559"/>
      <c r="G39" s="7"/>
      <c r="H39" s="1559" t="s">
        <v>11032</v>
      </c>
      <c r="I39" s="1559"/>
      <c r="J39" s="1559"/>
      <c r="K39" s="1559"/>
      <c r="L39" s="1559"/>
      <c r="M39" s="1559"/>
      <c r="N39" s="1559"/>
      <c r="O39" s="1559"/>
      <c r="P39" s="1559"/>
      <c r="Q39" s="1560" t="s">
        <v>11043</v>
      </c>
      <c r="R39" s="1561"/>
      <c r="S39" s="1561"/>
      <c r="T39" s="1561"/>
      <c r="U39" s="1561"/>
      <c r="V39" s="1561"/>
      <c r="W39" s="1561"/>
      <c r="X39" s="1561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10877</v>
      </c>
    </row>
    <row r="41" spans="1:24">
      <c r="A41" s="351" t="s">
        <v>698</v>
      </c>
      <c r="B41" s="833" t="s">
        <v>78</v>
      </c>
      <c r="C41" s="351" t="s">
        <v>10834</v>
      </c>
      <c r="D41" s="351" t="s">
        <v>99</v>
      </c>
      <c r="E41" s="405">
        <v>45599.315972222219</v>
      </c>
      <c r="F41" s="351">
        <v>10.8</v>
      </c>
      <c r="G41" s="46" t="s">
        <v>740</v>
      </c>
      <c r="H41" s="351"/>
      <c r="I41" s="351"/>
      <c r="J41" s="351"/>
      <c r="K41" s="351">
        <v>54</v>
      </c>
      <c r="L41" s="351">
        <v>107</v>
      </c>
      <c r="M41" s="351"/>
      <c r="N41" s="351"/>
      <c r="O41" s="351"/>
      <c r="P41" s="352">
        <f t="shared" ref="P41:P47" si="4">SUM(H41:O41)</f>
        <v>161</v>
      </c>
      <c r="Q41" s="72" t="s">
        <v>32</v>
      </c>
      <c r="R41" s="352">
        <v>108164</v>
      </c>
      <c r="S41" s="353" t="s">
        <v>33</v>
      </c>
      <c r="T41" s="354" t="s">
        <v>100</v>
      </c>
      <c r="U41" s="354" t="s">
        <v>90</v>
      </c>
      <c r="V41" s="354"/>
      <c r="W41" s="354" t="s">
        <v>6691</v>
      </c>
      <c r="X41" s="16"/>
    </row>
    <row r="42" spans="1:24">
      <c r="A42" s="351" t="s">
        <v>9570</v>
      </c>
      <c r="B42" s="833" t="s">
        <v>78</v>
      </c>
      <c r="C42" s="351" t="s">
        <v>11050</v>
      </c>
      <c r="D42" s="351" t="s">
        <v>99</v>
      </c>
      <c r="E42" s="405">
        <v>45600.315972222219</v>
      </c>
      <c r="F42" s="351">
        <v>10.8</v>
      </c>
      <c r="G42" s="46" t="s">
        <v>740</v>
      </c>
      <c r="H42" s="351"/>
      <c r="I42" s="351"/>
      <c r="J42" s="351"/>
      <c r="K42" s="351">
        <v>27</v>
      </c>
      <c r="L42" s="351">
        <v>134</v>
      </c>
      <c r="M42" s="351"/>
      <c r="N42" s="351"/>
      <c r="O42" s="351"/>
      <c r="P42" s="352">
        <f t="shared" si="4"/>
        <v>161</v>
      </c>
      <c r="Q42" s="72" t="s">
        <v>32</v>
      </c>
      <c r="R42" s="352">
        <v>108163</v>
      </c>
      <c r="S42" s="353" t="s">
        <v>33</v>
      </c>
      <c r="T42" s="354" t="s">
        <v>100</v>
      </c>
      <c r="U42" s="354" t="s">
        <v>90</v>
      </c>
      <c r="V42" s="354"/>
      <c r="W42" s="354" t="s">
        <v>11048</v>
      </c>
      <c r="X42" s="16"/>
    </row>
    <row r="43" spans="1:24">
      <c r="A43" s="15" t="s">
        <v>111</v>
      </c>
      <c r="B43" s="15" t="s">
        <v>65</v>
      </c>
      <c r="C43" s="15" t="s">
        <v>11051</v>
      </c>
      <c r="D43" s="15" t="s">
        <v>64</v>
      </c>
      <c r="E43" s="24">
        <v>45600.513888888891</v>
      </c>
      <c r="F43" s="15">
        <v>14.8</v>
      </c>
      <c r="G43" s="37"/>
      <c r="H43" s="15"/>
      <c r="I43" s="15"/>
      <c r="J43" s="15"/>
      <c r="K43" s="15"/>
      <c r="L43" s="15">
        <v>161</v>
      </c>
      <c r="M43" s="15"/>
      <c r="N43" s="15"/>
      <c r="O43" s="15"/>
      <c r="P43" s="14">
        <f t="shared" si="4"/>
        <v>161</v>
      </c>
      <c r="Q43" s="14" t="s">
        <v>30</v>
      </c>
      <c r="R43" s="14">
        <v>108177</v>
      </c>
      <c r="S43" s="23" t="s">
        <v>33</v>
      </c>
      <c r="T43" s="16" t="s">
        <v>169</v>
      </c>
      <c r="U43" s="16" t="s">
        <v>90</v>
      </c>
      <c r="V43" s="16"/>
      <c r="W43" s="16" t="s">
        <v>11037</v>
      </c>
      <c r="X43" s="16"/>
    </row>
    <row r="44" spans="1:24">
      <c r="A44" s="15" t="s">
        <v>113</v>
      </c>
      <c r="B44" s="15" t="s">
        <v>65</v>
      </c>
      <c r="C44" s="15" t="s">
        <v>11052</v>
      </c>
      <c r="D44" s="15" t="s">
        <v>64</v>
      </c>
      <c r="E44" s="24">
        <v>45600.513888888891</v>
      </c>
      <c r="F44" s="15">
        <v>14.8</v>
      </c>
      <c r="G44" s="37"/>
      <c r="H44" s="15"/>
      <c r="I44" s="15"/>
      <c r="J44" s="15"/>
      <c r="K44" s="15"/>
      <c r="L44" s="15">
        <v>81</v>
      </c>
      <c r="M44" s="15"/>
      <c r="N44" s="15"/>
      <c r="O44" s="15"/>
      <c r="P44" s="14">
        <f t="shared" si="4"/>
        <v>81</v>
      </c>
      <c r="Q44" s="14" t="s">
        <v>30</v>
      </c>
      <c r="R44" s="14">
        <v>108178</v>
      </c>
      <c r="S44" s="14" t="s">
        <v>31</v>
      </c>
      <c r="T44" s="16" t="s">
        <v>169</v>
      </c>
      <c r="U44" s="16" t="s">
        <v>90</v>
      </c>
      <c r="V44" s="16"/>
      <c r="W44" s="16" t="s">
        <v>11037</v>
      </c>
      <c r="X44" s="16"/>
    </row>
    <row r="45" spans="1:24">
      <c r="A45" s="15" t="s">
        <v>113</v>
      </c>
      <c r="B45" s="15" t="s">
        <v>65</v>
      </c>
      <c r="C45" s="15" t="s">
        <v>11053</v>
      </c>
      <c r="D45" s="15" t="s">
        <v>64</v>
      </c>
      <c r="E45" s="24">
        <v>45600.513888888891</v>
      </c>
      <c r="F45" s="15">
        <v>14.8</v>
      </c>
      <c r="G45" s="37"/>
      <c r="H45" s="15"/>
      <c r="I45" s="15"/>
      <c r="J45" s="15"/>
      <c r="K45" s="15"/>
      <c r="L45" s="15">
        <v>81</v>
      </c>
      <c r="M45" s="15"/>
      <c r="N45" s="15"/>
      <c r="O45" s="15"/>
      <c r="P45" s="14">
        <f t="shared" si="4"/>
        <v>81</v>
      </c>
      <c r="Q45" s="14" t="s">
        <v>30</v>
      </c>
      <c r="R45" s="14">
        <v>108179</v>
      </c>
      <c r="S45" s="14" t="s">
        <v>31</v>
      </c>
      <c r="T45" s="16" t="s">
        <v>169</v>
      </c>
      <c r="U45" s="16" t="s">
        <v>90</v>
      </c>
      <c r="V45" s="16"/>
      <c r="W45" s="16" t="s">
        <v>11037</v>
      </c>
      <c r="X45" s="16"/>
    </row>
    <row r="46" spans="1:24">
      <c r="A46" s="15" t="s">
        <v>8398</v>
      </c>
      <c r="B46" s="15" t="s">
        <v>57</v>
      </c>
      <c r="C46" s="15" t="s">
        <v>11054</v>
      </c>
      <c r="D46" s="15" t="s">
        <v>4443</v>
      </c>
      <c r="E46" s="24">
        <v>45598.552083333336</v>
      </c>
      <c r="F46" s="15">
        <v>10.8</v>
      </c>
      <c r="G46" s="37"/>
      <c r="H46" s="15"/>
      <c r="I46" s="15"/>
      <c r="J46" s="15"/>
      <c r="K46" s="15">
        <v>268</v>
      </c>
      <c r="L46" s="15"/>
      <c r="M46" s="15"/>
      <c r="N46" s="15"/>
      <c r="O46" s="15"/>
      <c r="P46" s="14">
        <f t="shared" si="4"/>
        <v>268</v>
      </c>
      <c r="Q46" s="14" t="s">
        <v>30</v>
      </c>
      <c r="R46" s="14"/>
      <c r="S46" s="14" t="s">
        <v>31</v>
      </c>
      <c r="T46" s="16" t="s">
        <v>169</v>
      </c>
      <c r="U46" s="16" t="s">
        <v>90</v>
      </c>
      <c r="V46" s="16"/>
      <c r="W46" s="16" t="s">
        <v>11035</v>
      </c>
      <c r="X46" s="16"/>
    </row>
    <row r="47" spans="1:24">
      <c r="A47" s="15" t="s">
        <v>8458</v>
      </c>
      <c r="B47" s="15" t="s">
        <v>57</v>
      </c>
      <c r="C47" s="15" t="s">
        <v>11055</v>
      </c>
      <c r="D47" s="15" t="s">
        <v>56</v>
      </c>
      <c r="E47" s="24">
        <v>45599.256944444445</v>
      </c>
      <c r="F47" s="15">
        <v>10.8</v>
      </c>
      <c r="G47" s="37"/>
      <c r="H47" s="15"/>
      <c r="I47" s="15"/>
      <c r="J47" s="15">
        <v>54</v>
      </c>
      <c r="K47" s="15"/>
      <c r="L47" s="15"/>
      <c r="M47" s="15"/>
      <c r="N47" s="15"/>
      <c r="O47" s="15"/>
      <c r="P47" s="14">
        <f t="shared" si="4"/>
        <v>54</v>
      </c>
      <c r="Q47" s="14" t="s">
        <v>30</v>
      </c>
      <c r="R47" s="14"/>
      <c r="S47" s="14" t="s">
        <v>31</v>
      </c>
      <c r="T47" s="16" t="s">
        <v>169</v>
      </c>
      <c r="U47" s="16" t="s">
        <v>90</v>
      </c>
      <c r="V47" s="16"/>
      <c r="W47" s="16" t="s">
        <v>11056</v>
      </c>
      <c r="X47" s="16"/>
    </row>
    <row r="48" spans="1:24">
      <c r="A48" s="11" t="s">
        <v>19</v>
      </c>
      <c r="B48" s="7"/>
      <c r="C48" s="7"/>
      <c r="D48" s="7"/>
      <c r="E48" s="11"/>
      <c r="F48" s="7"/>
      <c r="G48" s="7"/>
      <c r="H48" s="11">
        <f t="shared" ref="H48:P48" si="5">SUM(H41:H47)</f>
        <v>0</v>
      </c>
      <c r="I48" s="11">
        <f t="shared" si="5"/>
        <v>0</v>
      </c>
      <c r="J48" s="11">
        <f t="shared" si="5"/>
        <v>54</v>
      </c>
      <c r="K48" s="11">
        <f t="shared" si="5"/>
        <v>349</v>
      </c>
      <c r="L48" s="11">
        <f t="shared" si="5"/>
        <v>564</v>
      </c>
      <c r="M48" s="11">
        <f t="shared" si="5"/>
        <v>0</v>
      </c>
      <c r="N48" s="11">
        <f t="shared" si="5"/>
        <v>0</v>
      </c>
      <c r="O48" s="11">
        <f t="shared" si="5"/>
        <v>0</v>
      </c>
      <c r="P48" s="11">
        <f t="shared" si="5"/>
        <v>967</v>
      </c>
      <c r="Q48" s="12"/>
      <c r="R48" s="12"/>
      <c r="S48" s="12"/>
      <c r="T48" s="12"/>
      <c r="U48" s="12"/>
      <c r="V48" s="12"/>
      <c r="W48" s="12"/>
      <c r="X48" s="12"/>
    </row>
    <row r="49" spans="1:24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 ht="15.75">
      <c r="A50" s="3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4"/>
      <c r="B51" s="1564"/>
      <c r="C51" s="1564"/>
      <c r="D51" s="242"/>
      <c r="E51" s="41" t="s">
        <v>8995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5" t="s">
        <v>42</v>
      </c>
      <c r="B52" s="1772"/>
      <c r="C52" s="177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5" t="s">
        <v>42</v>
      </c>
      <c r="B53" s="1772"/>
      <c r="C53" s="177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4">
      <c r="A54" s="5" t="s">
        <v>43</v>
      </c>
      <c r="B54" s="1772"/>
      <c r="C54" s="177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4">
      <c r="A55" s="5" t="s">
        <v>44</v>
      </c>
      <c r="B55" s="1772"/>
      <c r="C55" s="177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9" spans="1:24" ht="23.25" customHeight="1">
      <c r="A59" s="1559" t="s">
        <v>139</v>
      </c>
      <c r="B59" s="1559"/>
      <c r="C59" s="1559"/>
      <c r="D59" s="1559"/>
      <c r="E59" s="1559"/>
      <c r="F59" s="1559"/>
      <c r="G59" s="7"/>
      <c r="H59" s="1559" t="s">
        <v>11032</v>
      </c>
      <c r="I59" s="1559"/>
      <c r="J59" s="1559"/>
      <c r="K59" s="1559"/>
      <c r="L59" s="1559"/>
      <c r="M59" s="1559"/>
      <c r="N59" s="1559"/>
      <c r="O59" s="1559"/>
      <c r="P59" s="1559"/>
      <c r="Q59" s="1560" t="s">
        <v>11057</v>
      </c>
      <c r="R59" s="1561"/>
      <c r="S59" s="1561"/>
      <c r="T59" s="1561"/>
      <c r="U59" s="1561"/>
      <c r="V59" s="1561"/>
      <c r="W59" s="1561"/>
      <c r="X59" s="1561"/>
    </row>
    <row r="60" spans="1:24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33" t="s">
        <v>10</v>
      </c>
      <c r="H60" s="9" t="s">
        <v>11</v>
      </c>
      <c r="I60" s="9" t="s">
        <v>12</v>
      </c>
      <c r="J60" s="9" t="s">
        <v>13</v>
      </c>
      <c r="K60" s="9" t="s">
        <v>14</v>
      </c>
      <c r="L60" s="9" t="s">
        <v>15</v>
      </c>
      <c r="M60" s="9" t="s">
        <v>16</v>
      </c>
      <c r="N60" s="9" t="s">
        <v>17</v>
      </c>
      <c r="O60" s="10" t="s">
        <v>18</v>
      </c>
      <c r="P60" s="8" t="s">
        <v>19</v>
      </c>
      <c r="Q60" s="8" t="s">
        <v>20</v>
      </c>
      <c r="R60" s="8" t="s">
        <v>9</v>
      </c>
      <c r="S60" s="8" t="s">
        <v>21</v>
      </c>
      <c r="T60" s="8" t="s">
        <v>24</v>
      </c>
      <c r="U60" s="8" t="s">
        <v>25</v>
      </c>
      <c r="V60" s="8" t="s">
        <v>26</v>
      </c>
      <c r="W60" s="8" t="s">
        <v>27</v>
      </c>
      <c r="X60" s="8" t="s">
        <v>10877</v>
      </c>
    </row>
    <row r="61" spans="1:24">
      <c r="A61" s="351" t="s">
        <v>142</v>
      </c>
      <c r="B61" s="351" t="s">
        <v>72</v>
      </c>
      <c r="C61" s="351" t="s">
        <v>11058</v>
      </c>
      <c r="D61" s="351" t="s">
        <v>71</v>
      </c>
      <c r="E61" s="405">
        <v>45599.711805555555</v>
      </c>
      <c r="F61" s="351">
        <v>12.25</v>
      </c>
      <c r="G61" s="46"/>
      <c r="H61" s="351"/>
      <c r="I61" s="351"/>
      <c r="J61" s="351">
        <v>27</v>
      </c>
      <c r="K61" s="351">
        <v>134</v>
      </c>
      <c r="L61" s="351"/>
      <c r="M61" s="351"/>
      <c r="N61" s="351"/>
      <c r="O61" s="351"/>
      <c r="P61" s="352">
        <f t="shared" ref="P61:P67" si="6">SUM(H61:O61)</f>
        <v>161</v>
      </c>
      <c r="Q61" s="72" t="s">
        <v>32</v>
      </c>
      <c r="R61" s="352">
        <v>108212</v>
      </c>
      <c r="S61" s="353" t="s">
        <v>33</v>
      </c>
      <c r="T61" s="354" t="s">
        <v>169</v>
      </c>
      <c r="U61" s="354"/>
      <c r="V61" s="354"/>
      <c r="W61" s="354" t="s">
        <v>6710</v>
      </c>
      <c r="X61" s="16"/>
    </row>
    <row r="62" spans="1:24">
      <c r="A62" s="351" t="s">
        <v>142</v>
      </c>
      <c r="B62" s="351" t="s">
        <v>72</v>
      </c>
      <c r="C62" s="351" t="s">
        <v>11059</v>
      </c>
      <c r="D62" s="351" t="s">
        <v>71</v>
      </c>
      <c r="E62" s="405">
        <v>45599.711805555555</v>
      </c>
      <c r="F62" s="351">
        <v>12.25</v>
      </c>
      <c r="G62" s="46" t="s">
        <v>740</v>
      </c>
      <c r="H62" s="351"/>
      <c r="I62" s="351"/>
      <c r="J62" s="351"/>
      <c r="K62" s="351">
        <v>27</v>
      </c>
      <c r="L62" s="351">
        <v>81</v>
      </c>
      <c r="M62" s="351">
        <v>53</v>
      </c>
      <c r="N62" s="351"/>
      <c r="O62" s="351"/>
      <c r="P62" s="352">
        <f t="shared" si="6"/>
        <v>161</v>
      </c>
      <c r="Q62" s="72" t="s">
        <v>32</v>
      </c>
      <c r="R62" s="352">
        <v>108213</v>
      </c>
      <c r="S62" s="353" t="s">
        <v>33</v>
      </c>
      <c r="T62" s="354" t="s">
        <v>169</v>
      </c>
      <c r="U62" s="354"/>
      <c r="V62" s="354"/>
      <c r="W62" s="354" t="s">
        <v>6710</v>
      </c>
      <c r="X62" s="16"/>
    </row>
    <row r="63" spans="1:24">
      <c r="A63" s="351" t="s">
        <v>141</v>
      </c>
      <c r="B63" s="351" t="s">
        <v>69</v>
      </c>
      <c r="C63" s="351" t="s">
        <v>11060</v>
      </c>
      <c r="D63" s="351" t="s">
        <v>68</v>
      </c>
      <c r="E63" s="405">
        <v>45598.760416666664</v>
      </c>
      <c r="F63" s="351">
        <v>12.25</v>
      </c>
      <c r="G63" s="46" t="s">
        <v>740</v>
      </c>
      <c r="H63" s="351"/>
      <c r="I63" s="351"/>
      <c r="J63" s="351"/>
      <c r="K63" s="351"/>
      <c r="L63" s="351">
        <v>107</v>
      </c>
      <c r="M63" s="351">
        <v>54</v>
      </c>
      <c r="N63" s="351"/>
      <c r="O63" s="351"/>
      <c r="P63" s="352">
        <f t="shared" si="6"/>
        <v>161</v>
      </c>
      <c r="Q63" s="352" t="s">
        <v>30</v>
      </c>
      <c r="R63" s="352">
        <v>108214</v>
      </c>
      <c r="S63" s="352" t="s">
        <v>31</v>
      </c>
      <c r="T63" s="354" t="s">
        <v>169</v>
      </c>
      <c r="U63" s="354"/>
      <c r="V63" s="354"/>
      <c r="W63" s="354" t="s">
        <v>6710</v>
      </c>
      <c r="X63" s="16"/>
    </row>
    <row r="64" spans="1:24">
      <c r="A64" s="351" t="s">
        <v>1141</v>
      </c>
      <c r="B64" s="833" t="s">
        <v>134</v>
      </c>
      <c r="C64" s="351" t="s">
        <v>11061</v>
      </c>
      <c r="D64" s="351" t="s">
        <v>11062</v>
      </c>
      <c r="E64" s="405">
        <v>45601.270833333336</v>
      </c>
      <c r="F64" s="351">
        <v>10.8</v>
      </c>
      <c r="G64" s="834" t="s">
        <v>740</v>
      </c>
      <c r="H64" s="351"/>
      <c r="I64" s="351"/>
      <c r="J64" s="351"/>
      <c r="K64" s="351"/>
      <c r="L64" s="351">
        <v>161</v>
      </c>
      <c r="M64" s="351"/>
      <c r="N64" s="351"/>
      <c r="O64" s="351"/>
      <c r="P64" s="352">
        <f t="shared" si="6"/>
        <v>161</v>
      </c>
      <c r="Q64" s="72" t="s">
        <v>32</v>
      </c>
      <c r="R64" s="352">
        <v>108162</v>
      </c>
      <c r="S64" s="353" t="s">
        <v>33</v>
      </c>
      <c r="T64" s="354" t="s">
        <v>161</v>
      </c>
      <c r="U64" s="354"/>
      <c r="V64" s="354"/>
      <c r="W64" s="354" t="s">
        <v>11063</v>
      </c>
      <c r="X64" s="16"/>
    </row>
    <row r="65" spans="1:24">
      <c r="A65" s="15" t="s">
        <v>8538</v>
      </c>
      <c r="B65" s="15" t="s">
        <v>57</v>
      </c>
      <c r="C65" s="15" t="s">
        <v>11064</v>
      </c>
      <c r="D65" s="15" t="s">
        <v>56</v>
      </c>
      <c r="E65" s="24">
        <v>45600.256944444445</v>
      </c>
      <c r="F65" s="15">
        <v>10.8</v>
      </c>
      <c r="G65" s="37"/>
      <c r="H65" s="15"/>
      <c r="I65" s="15"/>
      <c r="J65" s="15"/>
      <c r="K65" s="15">
        <v>81</v>
      </c>
      <c r="L65" s="15"/>
      <c r="M65" s="15"/>
      <c r="N65" s="15"/>
      <c r="O65" s="15"/>
      <c r="P65" s="14">
        <f t="shared" si="6"/>
        <v>81</v>
      </c>
      <c r="Q65" s="14" t="s">
        <v>30</v>
      </c>
      <c r="R65" s="14">
        <v>108215</v>
      </c>
      <c r="S65" s="14" t="s">
        <v>31</v>
      </c>
      <c r="T65" s="16" t="s">
        <v>169</v>
      </c>
      <c r="U65" s="16"/>
      <c r="V65" s="16"/>
      <c r="W65" s="16" t="s">
        <v>11065</v>
      </c>
      <c r="X65" s="16"/>
    </row>
    <row r="66" spans="1:24">
      <c r="A66" s="15" t="s">
        <v>150</v>
      </c>
      <c r="B66" s="15" t="s">
        <v>57</v>
      </c>
      <c r="C66" s="15" t="s">
        <v>11066</v>
      </c>
      <c r="D66" s="15" t="s">
        <v>56</v>
      </c>
      <c r="E66" s="15" t="s">
        <v>11067</v>
      </c>
      <c r="F66" s="15">
        <v>10.8</v>
      </c>
      <c r="G66" s="37"/>
      <c r="H66" s="15"/>
      <c r="I66" s="15"/>
      <c r="J66" s="15">
        <v>54</v>
      </c>
      <c r="K66" s="15">
        <v>189</v>
      </c>
      <c r="L66" s="15"/>
      <c r="M66" s="15"/>
      <c r="N66" s="15"/>
      <c r="O66" s="15"/>
      <c r="P66" s="14">
        <f t="shared" si="6"/>
        <v>243</v>
      </c>
      <c r="Q66" s="14" t="s">
        <v>30</v>
      </c>
      <c r="R66" s="14"/>
      <c r="S66" s="14" t="s">
        <v>31</v>
      </c>
      <c r="T66" s="16" t="s">
        <v>169</v>
      </c>
      <c r="U66" s="16"/>
      <c r="V66" s="16"/>
      <c r="W66" s="16" t="s">
        <v>6710</v>
      </c>
      <c r="X66" s="16"/>
    </row>
    <row r="67" spans="1:24">
      <c r="A67" s="15"/>
      <c r="B67" s="15"/>
      <c r="C67" s="15"/>
      <c r="D67" s="15"/>
      <c r="E67" s="15"/>
      <c r="F67" s="15"/>
      <c r="G67" s="37"/>
      <c r="H67" s="15"/>
      <c r="I67" s="15"/>
      <c r="J67" s="15"/>
      <c r="K67" s="15"/>
      <c r="L67" s="15"/>
      <c r="M67" s="15"/>
      <c r="N67" s="15"/>
      <c r="O67" s="15"/>
      <c r="P67" s="14">
        <f t="shared" si="6"/>
        <v>0</v>
      </c>
      <c r="Q67" s="14"/>
      <c r="R67" s="14"/>
      <c r="S67" s="14"/>
      <c r="T67" s="16"/>
      <c r="U67" s="16"/>
      <c r="V67" s="16"/>
      <c r="W67" s="16"/>
      <c r="X67" s="16"/>
    </row>
    <row r="68" spans="1:24">
      <c r="A68" s="11" t="s">
        <v>19</v>
      </c>
      <c r="B68" s="7"/>
      <c r="C68" s="7"/>
      <c r="D68" s="7"/>
      <c r="E68" s="11"/>
      <c r="F68" s="7"/>
      <c r="G68" s="7"/>
      <c r="H68" s="11">
        <f t="shared" ref="H68:P68" si="7">SUM(H61:H67)</f>
        <v>0</v>
      </c>
      <c r="I68" s="11">
        <f t="shared" si="7"/>
        <v>0</v>
      </c>
      <c r="J68" s="11">
        <f t="shared" si="7"/>
        <v>81</v>
      </c>
      <c r="K68" s="11">
        <f t="shared" si="7"/>
        <v>431</v>
      </c>
      <c r="L68" s="11">
        <f t="shared" si="7"/>
        <v>349</v>
      </c>
      <c r="M68" s="11">
        <f t="shared" si="7"/>
        <v>107</v>
      </c>
      <c r="N68" s="11">
        <f t="shared" si="7"/>
        <v>0</v>
      </c>
      <c r="O68" s="11">
        <f t="shared" si="7"/>
        <v>0</v>
      </c>
      <c r="P68" s="11">
        <f t="shared" si="7"/>
        <v>968</v>
      </c>
      <c r="Q68" s="12"/>
      <c r="R68" s="12"/>
      <c r="S68" s="12"/>
      <c r="T68" s="12"/>
      <c r="U68" s="12"/>
      <c r="V68" s="12"/>
      <c r="W68" s="12"/>
      <c r="X68" s="12"/>
    </row>
    <row r="69" spans="1:24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4" ht="15.75">
      <c r="A70" s="3" t="s">
        <v>34</v>
      </c>
      <c r="B70" s="1562"/>
      <c r="C70" s="1562"/>
      <c r="D70" s="1562"/>
      <c r="E70" s="1"/>
      <c r="F70" s="1"/>
      <c r="G70" s="1"/>
      <c r="H70" s="1"/>
      <c r="I70" s="1"/>
      <c r="J70" s="1563"/>
      <c r="K70" s="1563"/>
      <c r="L70" s="156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4">
      <c r="A71" s="4"/>
      <c r="B71" s="1564"/>
      <c r="C71" s="1564"/>
      <c r="D71" s="242"/>
      <c r="E71" s="41" t="s">
        <v>8995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4">
      <c r="A72" s="5" t="s">
        <v>42</v>
      </c>
      <c r="B72" s="1772"/>
      <c r="C72" s="177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4">
      <c r="A73" s="5" t="s">
        <v>42</v>
      </c>
      <c r="B73" s="1772"/>
      <c r="C73" s="177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4">
      <c r="A74" s="5" t="s">
        <v>43</v>
      </c>
      <c r="B74" s="1772"/>
      <c r="C74" s="177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4">
      <c r="A75" s="5" t="s">
        <v>44</v>
      </c>
      <c r="B75" s="1772"/>
      <c r="C75" s="177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</sheetData>
  <mergeCells count="40">
    <mergeCell ref="B73:C73"/>
    <mergeCell ref="B74:C74"/>
    <mergeCell ref="B75:C75"/>
    <mergeCell ref="H59:P59"/>
    <mergeCell ref="Q59:X59"/>
    <mergeCell ref="B70:D70"/>
    <mergeCell ref="J70:L70"/>
    <mergeCell ref="B71:C71"/>
    <mergeCell ref="B72:C72"/>
    <mergeCell ref="A59:F59"/>
    <mergeCell ref="B51:C51"/>
    <mergeCell ref="B52:C52"/>
    <mergeCell ref="B53:C53"/>
    <mergeCell ref="B54:C54"/>
    <mergeCell ref="B55:C55"/>
    <mergeCell ref="B50:D50"/>
    <mergeCell ref="J50:L50"/>
    <mergeCell ref="Q19:X19"/>
    <mergeCell ref="B30:D30"/>
    <mergeCell ref="J30:L30"/>
    <mergeCell ref="B31:C31"/>
    <mergeCell ref="B32:C32"/>
    <mergeCell ref="B33:C33"/>
    <mergeCell ref="H19:P19"/>
    <mergeCell ref="B34:C34"/>
    <mergeCell ref="B35:C35"/>
    <mergeCell ref="A39:F39"/>
    <mergeCell ref="H39:P39"/>
    <mergeCell ref="Q39:X39"/>
    <mergeCell ref="B14:C14"/>
    <mergeCell ref="B15:C15"/>
    <mergeCell ref="B16:C16"/>
    <mergeCell ref="B17:C17"/>
    <mergeCell ref="A19:F19"/>
    <mergeCell ref="B13:C13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3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3DEFF-E5D7-4E3F-A398-228A43D80341}">
  <sheetPr>
    <tabColor theme="8" tint="0.59999389629810485"/>
  </sheetPr>
  <dimension ref="A1:X73"/>
  <sheetViews>
    <sheetView workbookViewId="0">
      <selection activeCell="C63" sqref="C63"/>
    </sheetView>
  </sheetViews>
  <sheetFormatPr defaultColWidth="11.42578125" defaultRowHeight="15"/>
  <cols>
    <col min="1" max="1" width="25.42578125" customWidth="1"/>
    <col min="2" max="2" width="11.140625" customWidth="1"/>
    <col min="3" max="3" width="24.5703125" customWidth="1"/>
    <col min="4" max="4" width="12.42578125" customWidth="1"/>
    <col min="5" max="5" width="15.855468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3" max="23" width="14.8554687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11068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10877</v>
      </c>
    </row>
    <row r="3" spans="1:24">
      <c r="A3" s="15" t="s">
        <v>8398</v>
      </c>
      <c r="B3" s="15" t="s">
        <v>57</v>
      </c>
      <c r="C3" s="15" t="s">
        <v>11069</v>
      </c>
      <c r="D3" s="15" t="s">
        <v>4443</v>
      </c>
      <c r="E3" s="24">
        <v>45595.552083333336</v>
      </c>
      <c r="F3" s="15">
        <v>10.8</v>
      </c>
      <c r="G3" s="37"/>
      <c r="H3" s="15"/>
      <c r="I3" s="15"/>
      <c r="J3" s="15"/>
      <c r="K3" s="15">
        <v>322</v>
      </c>
      <c r="L3" s="15"/>
      <c r="M3" s="15"/>
      <c r="N3" s="15"/>
      <c r="O3" s="15"/>
      <c r="P3" s="14">
        <f>SUM(H3:O3)</f>
        <v>322</v>
      </c>
      <c r="Q3" s="14" t="s">
        <v>30</v>
      </c>
      <c r="R3" s="14">
        <v>108128</v>
      </c>
      <c r="S3" s="14" t="s">
        <v>31</v>
      </c>
      <c r="T3" s="835" t="s">
        <v>169</v>
      </c>
      <c r="U3" s="16" t="s">
        <v>271</v>
      </c>
      <c r="V3" s="16">
        <v>1008595</v>
      </c>
      <c r="W3" s="16" t="s">
        <v>11070</v>
      </c>
      <c r="X3" s="16"/>
    </row>
    <row r="4" spans="1:24">
      <c r="A4" s="15" t="s">
        <v>150</v>
      </c>
      <c r="B4" s="15" t="s">
        <v>57</v>
      </c>
      <c r="C4" s="15" t="s">
        <v>11071</v>
      </c>
      <c r="D4" s="15" t="s">
        <v>4443</v>
      </c>
      <c r="E4" s="24">
        <v>45595.552083333336</v>
      </c>
      <c r="F4" s="15">
        <v>10.8</v>
      </c>
      <c r="G4" s="37"/>
      <c r="H4" s="15"/>
      <c r="I4" s="15"/>
      <c r="J4" s="15">
        <v>103</v>
      </c>
      <c r="K4" s="15">
        <v>145</v>
      </c>
      <c r="L4" s="15"/>
      <c r="M4" s="15"/>
      <c r="N4" s="15"/>
      <c r="O4" s="15"/>
      <c r="P4" s="14">
        <f>SUM(H4:O4)</f>
        <v>248</v>
      </c>
      <c r="Q4" s="14" t="s">
        <v>30</v>
      </c>
      <c r="R4" s="14">
        <v>108130</v>
      </c>
      <c r="S4" s="14" t="s">
        <v>31</v>
      </c>
      <c r="T4" s="835" t="s">
        <v>169</v>
      </c>
      <c r="U4" s="16" t="s">
        <v>271</v>
      </c>
      <c r="V4" s="16">
        <v>1008596</v>
      </c>
      <c r="W4" s="16" t="s">
        <v>11070</v>
      </c>
      <c r="X4" s="16"/>
    </row>
    <row r="5" spans="1:24">
      <c r="A5" s="15" t="s">
        <v>122</v>
      </c>
      <c r="B5" s="15" t="s">
        <v>62</v>
      </c>
      <c r="C5" s="15" t="s">
        <v>11072</v>
      </c>
      <c r="D5" s="15" t="s">
        <v>61</v>
      </c>
      <c r="E5" s="24">
        <v>45626.770833333336</v>
      </c>
      <c r="F5" s="15">
        <v>13</v>
      </c>
      <c r="G5" s="37"/>
      <c r="H5" s="15"/>
      <c r="I5" s="15"/>
      <c r="J5" s="15"/>
      <c r="K5" s="15">
        <v>81</v>
      </c>
      <c r="L5" s="15"/>
      <c r="M5" s="15"/>
      <c r="N5" s="15"/>
      <c r="O5" s="15"/>
      <c r="P5" s="14">
        <f>SUM(H5:O5)</f>
        <v>81</v>
      </c>
      <c r="Q5" s="14" t="s">
        <v>30</v>
      </c>
      <c r="R5" s="14">
        <v>108134</v>
      </c>
      <c r="S5" s="14" t="s">
        <v>31</v>
      </c>
      <c r="T5" s="835" t="s">
        <v>169</v>
      </c>
      <c r="U5" s="16" t="s">
        <v>271</v>
      </c>
      <c r="V5" s="16">
        <v>1008597</v>
      </c>
      <c r="W5" s="16" t="s">
        <v>11070</v>
      </c>
      <c r="X5" s="16"/>
    </row>
    <row r="6" spans="1:24">
      <c r="A6" s="15" t="s">
        <v>219</v>
      </c>
      <c r="B6" s="15" t="s">
        <v>75</v>
      </c>
      <c r="C6" s="15" t="s">
        <v>11073</v>
      </c>
      <c r="D6" s="15" t="s">
        <v>74</v>
      </c>
      <c r="E6" s="24">
        <v>45596.534722222219</v>
      </c>
      <c r="F6" s="15">
        <v>15.3</v>
      </c>
      <c r="G6" s="37"/>
      <c r="H6" s="15"/>
      <c r="I6" s="15"/>
      <c r="J6" s="15">
        <v>27</v>
      </c>
      <c r="K6" s="15">
        <v>108</v>
      </c>
      <c r="L6" s="15"/>
      <c r="M6" s="15"/>
      <c r="N6" s="15"/>
      <c r="O6" s="15"/>
      <c r="P6" s="14">
        <f>SUM(H6:O6)</f>
        <v>135</v>
      </c>
      <c r="Q6" s="14" t="s">
        <v>30</v>
      </c>
      <c r="R6" s="14">
        <v>108150</v>
      </c>
      <c r="S6" s="14" t="s">
        <v>31</v>
      </c>
      <c r="T6" s="835" t="s">
        <v>169</v>
      </c>
      <c r="U6" s="16" t="s">
        <v>660</v>
      </c>
      <c r="V6" s="16">
        <v>1008598</v>
      </c>
      <c r="W6" s="16" t="s">
        <v>11074</v>
      </c>
      <c r="X6" s="16"/>
    </row>
    <row r="7" spans="1:24">
      <c r="A7" s="15"/>
      <c r="B7" s="351"/>
      <c r="C7" s="351"/>
      <c r="D7" s="351"/>
      <c r="E7" s="405"/>
      <c r="F7" s="15"/>
      <c r="G7" s="37"/>
      <c r="H7" s="15"/>
      <c r="I7" s="15"/>
      <c r="J7" s="15"/>
      <c r="K7" s="15"/>
      <c r="L7" s="15"/>
      <c r="M7" s="15"/>
      <c r="N7" s="15"/>
      <c r="O7" s="15"/>
      <c r="P7" s="14"/>
      <c r="Q7" s="14"/>
      <c r="R7" s="14"/>
      <c r="S7" s="14"/>
      <c r="T7" s="16"/>
      <c r="U7" s="16"/>
      <c r="V7" s="16"/>
      <c r="W7" s="16"/>
      <c r="X7" s="16"/>
    </row>
    <row r="8" spans="1:24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/>
      <c r="Q8" s="14"/>
      <c r="R8" s="14"/>
      <c r="S8" s="14"/>
      <c r="T8" s="16"/>
      <c r="U8" s="16"/>
      <c r="V8" s="16"/>
      <c r="W8" s="16"/>
      <c r="X8" s="16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0">SUM(H3:H8)</f>
        <v>0</v>
      </c>
      <c r="I9" s="11">
        <f t="shared" si="0"/>
        <v>0</v>
      </c>
      <c r="J9" s="11">
        <f t="shared" si="0"/>
        <v>130</v>
      </c>
      <c r="K9" s="11">
        <f t="shared" si="0"/>
        <v>656</v>
      </c>
      <c r="L9" s="11">
        <f t="shared" si="0"/>
        <v>0</v>
      </c>
      <c r="M9" s="11">
        <f t="shared" si="0"/>
        <v>0</v>
      </c>
      <c r="N9" s="11">
        <f t="shared" si="0"/>
        <v>0</v>
      </c>
      <c r="O9" s="11">
        <f t="shared" si="0"/>
        <v>0</v>
      </c>
      <c r="P9" s="11">
        <f t="shared" si="0"/>
        <v>786</v>
      </c>
      <c r="Q9" s="12"/>
      <c r="R9" s="12"/>
      <c r="S9" s="12"/>
      <c r="T9" s="12"/>
      <c r="U9" s="12"/>
      <c r="V9" s="12"/>
      <c r="W9" s="12"/>
      <c r="X9" s="12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ht="15.75">
      <c r="A11" s="3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836" t="s">
        <v>169</v>
      </c>
      <c r="B12" s="1882" t="s">
        <v>1693</v>
      </c>
      <c r="C12" s="1882"/>
      <c r="D12" s="242"/>
      <c r="E12" s="41" t="s">
        <v>8995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5" customHeight="1">
      <c r="A13" s="5" t="s">
        <v>42</v>
      </c>
      <c r="B13" s="1772" t="s">
        <v>3097</v>
      </c>
      <c r="C13" s="177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5" t="s">
        <v>43</v>
      </c>
      <c r="B14" s="1834" t="s">
        <v>11075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44</v>
      </c>
      <c r="B15" s="1809">
        <v>0.5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23.25" customHeight="1">
      <c r="A17" s="1559" t="s">
        <v>194</v>
      </c>
      <c r="B17" s="1559"/>
      <c r="C17" s="1559"/>
      <c r="D17" s="1559"/>
      <c r="E17" s="1559"/>
      <c r="F17" s="1559"/>
      <c r="G17" s="7"/>
      <c r="H17" s="1559" t="s">
        <v>346</v>
      </c>
      <c r="I17" s="1559"/>
      <c r="J17" s="1559"/>
      <c r="K17" s="1559"/>
      <c r="L17" s="1559"/>
      <c r="M17" s="1559"/>
      <c r="N17" s="1559"/>
      <c r="O17" s="1559"/>
      <c r="P17" s="1559"/>
      <c r="Q17" s="1741" t="s">
        <v>11076</v>
      </c>
      <c r="R17" s="1742"/>
      <c r="S17" s="1742"/>
      <c r="T17" s="1742"/>
      <c r="U17" s="1742"/>
      <c r="V17" s="1742"/>
      <c r="W17" s="1742"/>
      <c r="X17" s="1742"/>
    </row>
    <row r="18" spans="1:24" ht="26.25">
      <c r="A18" s="8" t="s">
        <v>3</v>
      </c>
      <c r="B18" s="8" t="s">
        <v>4</v>
      </c>
      <c r="C18" s="8" t="s">
        <v>5</v>
      </c>
      <c r="D18" s="8" t="s">
        <v>6</v>
      </c>
      <c r="E18" s="8" t="s">
        <v>7</v>
      </c>
      <c r="F18" s="8" t="s">
        <v>8</v>
      </c>
      <c r="G18" s="33" t="s">
        <v>10</v>
      </c>
      <c r="H18" s="9" t="s">
        <v>11</v>
      </c>
      <c r="I18" s="9" t="s">
        <v>12</v>
      </c>
      <c r="J18" s="9" t="s">
        <v>13</v>
      </c>
      <c r="K18" s="9" t="s">
        <v>14</v>
      </c>
      <c r="L18" s="9" t="s">
        <v>15</v>
      </c>
      <c r="M18" s="9" t="s">
        <v>16</v>
      </c>
      <c r="N18" s="9" t="s">
        <v>17</v>
      </c>
      <c r="O18" s="10" t="s">
        <v>18</v>
      </c>
      <c r="P18" s="8" t="s">
        <v>19</v>
      </c>
      <c r="Q18" s="8" t="s">
        <v>20</v>
      </c>
      <c r="R18" s="8" t="s">
        <v>9</v>
      </c>
      <c r="S18" s="8" t="s">
        <v>21</v>
      </c>
      <c r="T18" s="8" t="s">
        <v>24</v>
      </c>
      <c r="U18" s="8" t="s">
        <v>25</v>
      </c>
      <c r="V18" s="8" t="s">
        <v>26</v>
      </c>
      <c r="W18" s="8" t="s">
        <v>27</v>
      </c>
      <c r="X18" s="8" t="s">
        <v>10877</v>
      </c>
    </row>
    <row r="19" spans="1:24">
      <c r="A19" s="15"/>
      <c r="B19" s="15"/>
      <c r="C19" s="15"/>
      <c r="D19" s="15"/>
      <c r="E19" s="24"/>
      <c r="F19" s="15"/>
      <c r="G19" s="37"/>
      <c r="H19" s="15"/>
      <c r="I19" s="15"/>
      <c r="J19" s="15"/>
      <c r="K19" s="15"/>
      <c r="L19" s="15"/>
      <c r="M19" s="15"/>
      <c r="N19" s="15"/>
      <c r="O19" s="15"/>
      <c r="P19" s="14">
        <f t="shared" ref="P19:P25" si="1">SUM(H19:O19)</f>
        <v>0</v>
      </c>
      <c r="Q19" s="44"/>
      <c r="R19" s="14"/>
      <c r="S19" s="14"/>
      <c r="T19" s="16"/>
      <c r="U19" s="16"/>
      <c r="V19" s="16"/>
      <c r="W19" s="16"/>
      <c r="X19" s="16"/>
    </row>
    <row r="20" spans="1:24">
      <c r="A20" s="15"/>
      <c r="B20" s="15"/>
      <c r="C20" s="15"/>
      <c r="D20" s="15"/>
      <c r="E20" s="24"/>
      <c r="F20" s="15"/>
      <c r="G20" s="37"/>
      <c r="H20" s="15"/>
      <c r="I20" s="15"/>
      <c r="J20" s="15"/>
      <c r="K20" s="15"/>
      <c r="L20" s="15"/>
      <c r="M20" s="15"/>
      <c r="N20" s="15"/>
      <c r="O20" s="15"/>
      <c r="P20" s="14">
        <f t="shared" si="1"/>
        <v>0</v>
      </c>
      <c r="Q20" s="44"/>
      <c r="R20" s="14"/>
      <c r="S20" s="14"/>
      <c r="T20" s="16"/>
      <c r="U20" s="16"/>
      <c r="V20" s="16"/>
      <c r="W20" s="16"/>
      <c r="X20" s="16"/>
    </row>
    <row r="21" spans="1:24">
      <c r="A21" s="15" t="s">
        <v>4296</v>
      </c>
      <c r="B21" s="15" t="s">
        <v>92</v>
      </c>
      <c r="C21" s="35" t="s">
        <v>11077</v>
      </c>
      <c r="D21" s="15" t="s">
        <v>159</v>
      </c>
      <c r="E21" s="24">
        <v>45596.041666666664</v>
      </c>
      <c r="F21" s="15">
        <v>10.3</v>
      </c>
      <c r="G21" s="37"/>
      <c r="H21" s="15"/>
      <c r="I21" s="15"/>
      <c r="J21" s="15"/>
      <c r="K21" s="35">
        <v>161</v>
      </c>
      <c r="L21" s="15"/>
      <c r="M21" s="15"/>
      <c r="N21" s="15"/>
      <c r="O21" s="15"/>
      <c r="P21" s="14">
        <f t="shared" si="1"/>
        <v>161</v>
      </c>
      <c r="Q21" s="17" t="s">
        <v>32</v>
      </c>
      <c r="R21" s="14">
        <v>108154</v>
      </c>
      <c r="S21" s="23" t="s">
        <v>33</v>
      </c>
      <c r="T21" s="232" t="s">
        <v>161</v>
      </c>
      <c r="U21" s="16" t="s">
        <v>90</v>
      </c>
      <c r="V21" s="16">
        <v>1008600</v>
      </c>
      <c r="W21" s="16" t="s">
        <v>11070</v>
      </c>
      <c r="X21" s="16"/>
    </row>
    <row r="22" spans="1:24">
      <c r="A22" s="633" t="s">
        <v>119</v>
      </c>
      <c r="B22" s="15" t="s">
        <v>92</v>
      </c>
      <c r="C22" s="35" t="s">
        <v>11078</v>
      </c>
      <c r="D22" s="15" t="s">
        <v>159</v>
      </c>
      <c r="E22" s="24">
        <v>45596.041666666664</v>
      </c>
      <c r="F22" s="15">
        <v>10.3</v>
      </c>
      <c r="G22" s="37"/>
      <c r="H22" s="15"/>
      <c r="I22" s="15"/>
      <c r="J22" s="15"/>
      <c r="K22" s="35">
        <v>40</v>
      </c>
      <c r="L22" s="35">
        <v>121</v>
      </c>
      <c r="M22" s="15"/>
      <c r="N22" s="15"/>
      <c r="O22" s="15"/>
      <c r="P22" s="14">
        <f t="shared" si="1"/>
        <v>161</v>
      </c>
      <c r="Q22" s="17" t="s">
        <v>32</v>
      </c>
      <c r="R22" s="14">
        <v>108138</v>
      </c>
      <c r="S22" s="23" t="s">
        <v>33</v>
      </c>
      <c r="T22" s="232" t="s">
        <v>161</v>
      </c>
      <c r="U22" s="16" t="s">
        <v>90</v>
      </c>
      <c r="V22" s="16">
        <v>1008601</v>
      </c>
      <c r="W22" s="16" t="s">
        <v>6760</v>
      </c>
      <c r="X22" s="16"/>
    </row>
    <row r="23" spans="1:24">
      <c r="A23" s="633" t="s">
        <v>119</v>
      </c>
      <c r="B23" s="729" t="s">
        <v>78</v>
      </c>
      <c r="C23" s="35" t="s">
        <v>11079</v>
      </c>
      <c r="D23" s="15" t="s">
        <v>88</v>
      </c>
      <c r="E23" s="24">
        <v>45596.125</v>
      </c>
      <c r="F23" s="15">
        <v>10.3</v>
      </c>
      <c r="G23" s="37"/>
      <c r="H23" s="15"/>
      <c r="I23" s="15"/>
      <c r="J23" s="15"/>
      <c r="K23" s="35">
        <v>40</v>
      </c>
      <c r="L23" s="35">
        <v>121</v>
      </c>
      <c r="M23" s="15"/>
      <c r="N23" s="15"/>
      <c r="O23" s="15"/>
      <c r="P23" s="14">
        <f t="shared" si="1"/>
        <v>161</v>
      </c>
      <c r="Q23" s="17" t="s">
        <v>32</v>
      </c>
      <c r="R23" s="14">
        <v>108141</v>
      </c>
      <c r="S23" s="23" t="s">
        <v>33</v>
      </c>
      <c r="T23" s="232" t="s">
        <v>161</v>
      </c>
      <c r="U23" s="16" t="s">
        <v>90</v>
      </c>
      <c r="V23" s="16">
        <v>1008602</v>
      </c>
      <c r="W23" s="16" t="s">
        <v>11080</v>
      </c>
      <c r="X23" s="16"/>
    </row>
    <row r="24" spans="1:24">
      <c r="A24" s="633" t="s">
        <v>86</v>
      </c>
      <c r="B24" s="15" t="s">
        <v>92</v>
      </c>
      <c r="C24" s="35" t="s">
        <v>11081</v>
      </c>
      <c r="D24" s="15" t="s">
        <v>159</v>
      </c>
      <c r="E24" s="24">
        <v>45322.041666666664</v>
      </c>
      <c r="F24" s="15">
        <v>10.3</v>
      </c>
      <c r="G24" s="37"/>
      <c r="H24" s="15"/>
      <c r="I24" s="15"/>
      <c r="J24" s="15"/>
      <c r="K24" s="35">
        <v>81</v>
      </c>
      <c r="L24" s="35">
        <v>80</v>
      </c>
      <c r="M24" s="15"/>
      <c r="N24" s="15"/>
      <c r="O24" s="15"/>
      <c r="P24" s="14">
        <f t="shared" si="1"/>
        <v>161</v>
      </c>
      <c r="Q24" s="17" t="s">
        <v>32</v>
      </c>
      <c r="R24" s="14">
        <v>108158</v>
      </c>
      <c r="S24" s="23" t="s">
        <v>33</v>
      </c>
      <c r="T24" s="232" t="s">
        <v>161</v>
      </c>
      <c r="U24" s="16" t="s">
        <v>90</v>
      </c>
      <c r="V24" s="16">
        <v>1008603</v>
      </c>
      <c r="W24" s="16" t="s">
        <v>6760</v>
      </c>
      <c r="X24" s="16"/>
    </row>
    <row r="25" spans="1:24">
      <c r="A25" s="633" t="s">
        <v>86</v>
      </c>
      <c r="B25" s="15" t="s">
        <v>92</v>
      </c>
      <c r="C25" s="35" t="s">
        <v>11082</v>
      </c>
      <c r="D25" s="15" t="s">
        <v>159</v>
      </c>
      <c r="E25" s="24">
        <v>45596.041666666664</v>
      </c>
      <c r="F25" s="15">
        <v>10.3</v>
      </c>
      <c r="G25" s="37"/>
      <c r="H25" s="15"/>
      <c r="I25" s="15"/>
      <c r="J25" s="15"/>
      <c r="K25" s="15"/>
      <c r="L25" s="272">
        <v>161</v>
      </c>
      <c r="M25" s="15"/>
      <c r="N25" s="15"/>
      <c r="O25" s="15"/>
      <c r="P25" s="14">
        <f t="shared" si="1"/>
        <v>161</v>
      </c>
      <c r="Q25" s="17" t="s">
        <v>32</v>
      </c>
      <c r="R25" s="14">
        <v>108157</v>
      </c>
      <c r="S25" s="23" t="s">
        <v>33</v>
      </c>
      <c r="T25" s="232" t="s">
        <v>161</v>
      </c>
      <c r="U25" s="16" t="s">
        <v>90</v>
      </c>
      <c r="V25" s="16">
        <v>1008604</v>
      </c>
      <c r="W25" s="16" t="s">
        <v>11080</v>
      </c>
      <c r="X25" s="16"/>
    </row>
    <row r="26" spans="1:24">
      <c r="A26" s="11" t="s">
        <v>19</v>
      </c>
      <c r="B26" s="7"/>
      <c r="C26" s="7"/>
      <c r="D26" s="7"/>
      <c r="E26" s="11"/>
      <c r="F26" s="7"/>
      <c r="G26" s="7"/>
      <c r="H26" s="11">
        <f t="shared" ref="H26:P26" si="2">SUM(H19:H25)</f>
        <v>0</v>
      </c>
      <c r="I26" s="11">
        <f t="shared" si="2"/>
        <v>0</v>
      </c>
      <c r="J26" s="11">
        <f t="shared" si="2"/>
        <v>0</v>
      </c>
      <c r="K26" s="11">
        <f t="shared" si="2"/>
        <v>322</v>
      </c>
      <c r="L26" s="11">
        <f t="shared" si="2"/>
        <v>483</v>
      </c>
      <c r="M26" s="11">
        <f t="shared" si="2"/>
        <v>0</v>
      </c>
      <c r="N26" s="11">
        <f t="shared" si="2"/>
        <v>0</v>
      </c>
      <c r="O26" s="11">
        <f t="shared" si="2"/>
        <v>0</v>
      </c>
      <c r="P26" s="11">
        <f t="shared" si="2"/>
        <v>805</v>
      </c>
      <c r="Q26" s="12"/>
      <c r="R26" s="12"/>
      <c r="S26" s="12"/>
      <c r="T26" s="12"/>
      <c r="U26" s="12"/>
      <c r="V26" s="12"/>
      <c r="W26" s="12"/>
      <c r="X26" s="12"/>
    </row>
    <row r="27" spans="1:24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4" ht="15.75">
      <c r="A28" s="3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>
      <c r="A29" s="4" t="s">
        <v>161</v>
      </c>
      <c r="B29" s="1564" t="s">
        <v>1693</v>
      </c>
      <c r="C29" s="156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>
      <c r="A30" s="1"/>
      <c r="B30" s="1563"/>
      <c r="C30" s="156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5" t="s">
        <v>42</v>
      </c>
      <c r="B31" s="1772" t="s">
        <v>11083</v>
      </c>
      <c r="C31" s="1772"/>
      <c r="D31" s="826"/>
      <c r="E31" s="41" t="s">
        <v>8995</v>
      </c>
    </row>
    <row r="32" spans="1:24">
      <c r="A32" s="5" t="s">
        <v>43</v>
      </c>
      <c r="B32" s="1834" t="s">
        <v>11084</v>
      </c>
      <c r="C32" s="1772"/>
      <c r="D32" s="1"/>
      <c r="E32" s="1"/>
    </row>
    <row r="33" spans="1:24">
      <c r="A33" s="5" t="s">
        <v>44</v>
      </c>
      <c r="B33" s="1809">
        <v>0.66666666666666663</v>
      </c>
      <c r="C33" s="1772"/>
      <c r="D33" s="1"/>
      <c r="E33" s="1"/>
    </row>
    <row r="37" spans="1:24" ht="23.25" customHeight="1">
      <c r="A37" s="1559" t="s">
        <v>205</v>
      </c>
      <c r="B37" s="1559"/>
      <c r="C37" s="1559"/>
      <c r="D37" s="1559"/>
      <c r="E37" s="1559"/>
      <c r="F37" s="1559"/>
      <c r="G37" s="7"/>
      <c r="H37" s="1559" t="s">
        <v>9968</v>
      </c>
      <c r="I37" s="1559"/>
      <c r="J37" s="1559"/>
      <c r="K37" s="1559"/>
      <c r="L37" s="1559"/>
      <c r="M37" s="1559"/>
      <c r="N37" s="1559"/>
      <c r="O37" s="1559"/>
      <c r="P37" s="1559"/>
      <c r="Q37" s="1560" t="s">
        <v>11085</v>
      </c>
      <c r="R37" s="1561"/>
      <c r="S37" s="1561"/>
      <c r="T37" s="1561"/>
      <c r="U37" s="1561"/>
      <c r="V37" s="1561"/>
      <c r="W37" s="1561"/>
      <c r="X37" s="1561"/>
    </row>
    <row r="38" spans="1:24" ht="26.25">
      <c r="A38" s="8" t="s">
        <v>3</v>
      </c>
      <c r="B38" s="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33" t="s">
        <v>10</v>
      </c>
      <c r="H38" s="9" t="s">
        <v>11</v>
      </c>
      <c r="I38" s="9" t="s">
        <v>12</v>
      </c>
      <c r="J38" s="9" t="s">
        <v>13</v>
      </c>
      <c r="K38" s="9" t="s">
        <v>14</v>
      </c>
      <c r="L38" s="9" t="s">
        <v>15</v>
      </c>
      <c r="M38" s="9" t="s">
        <v>16</v>
      </c>
      <c r="N38" s="9" t="s">
        <v>17</v>
      </c>
      <c r="O38" s="10" t="s">
        <v>18</v>
      </c>
      <c r="P38" s="8" t="s">
        <v>19</v>
      </c>
      <c r="Q38" s="8" t="s">
        <v>20</v>
      </c>
      <c r="R38" s="8" t="s">
        <v>9</v>
      </c>
      <c r="S38" s="8" t="s">
        <v>21</v>
      </c>
      <c r="T38" s="8" t="s">
        <v>24</v>
      </c>
      <c r="U38" s="8" t="s">
        <v>25</v>
      </c>
      <c r="V38" s="8" t="s">
        <v>26</v>
      </c>
      <c r="W38" s="8" t="s">
        <v>27</v>
      </c>
      <c r="X38" s="8" t="s">
        <v>10877</v>
      </c>
    </row>
    <row r="39" spans="1:24">
      <c r="A39" s="15" t="s">
        <v>114</v>
      </c>
      <c r="B39" s="729" t="s">
        <v>78</v>
      </c>
      <c r="C39" s="35" t="s">
        <v>11086</v>
      </c>
      <c r="D39" s="15" t="s">
        <v>521</v>
      </c>
      <c r="E39" s="24">
        <v>45595.597222222219</v>
      </c>
      <c r="F39" s="15">
        <v>13.5</v>
      </c>
      <c r="G39" s="37"/>
      <c r="H39" s="15"/>
      <c r="I39" s="15"/>
      <c r="J39" s="15"/>
      <c r="K39" s="35">
        <v>54</v>
      </c>
      <c r="L39" s="35">
        <v>107</v>
      </c>
      <c r="M39" s="15"/>
      <c r="N39" s="15"/>
      <c r="O39" s="15"/>
      <c r="P39" s="14">
        <f t="shared" ref="P39:P45" si="3">SUM(H39:O39)</f>
        <v>161</v>
      </c>
      <c r="Q39" s="17" t="s">
        <v>32</v>
      </c>
      <c r="R39" s="14">
        <v>108156</v>
      </c>
      <c r="S39" s="23" t="s">
        <v>33</v>
      </c>
      <c r="T39" s="16" t="s">
        <v>9880</v>
      </c>
      <c r="U39" s="16" t="s">
        <v>271</v>
      </c>
      <c r="V39" s="16">
        <v>1008607</v>
      </c>
      <c r="W39" s="16"/>
      <c r="X39" s="16"/>
    </row>
    <row r="40" spans="1:24">
      <c r="A40" s="15" t="s">
        <v>105</v>
      </c>
      <c r="B40" s="729" t="s">
        <v>78</v>
      </c>
      <c r="C40" s="35" t="s">
        <v>11087</v>
      </c>
      <c r="D40" s="15" t="s">
        <v>521</v>
      </c>
      <c r="E40" s="24">
        <v>45596.597222222219</v>
      </c>
      <c r="F40" s="15">
        <v>13.5</v>
      </c>
      <c r="G40" s="37"/>
      <c r="H40" s="15"/>
      <c r="I40" s="15"/>
      <c r="J40" s="15"/>
      <c r="K40" s="35">
        <v>27</v>
      </c>
      <c r="L40" s="35">
        <v>134</v>
      </c>
      <c r="M40" s="15"/>
      <c r="N40" s="15"/>
      <c r="O40" s="15"/>
      <c r="P40" s="14">
        <f t="shared" si="3"/>
        <v>161</v>
      </c>
      <c r="Q40" s="17" t="s">
        <v>32</v>
      </c>
      <c r="R40" s="14">
        <v>108155</v>
      </c>
      <c r="S40" s="23" t="s">
        <v>33</v>
      </c>
      <c r="T40" s="16" t="s">
        <v>9880</v>
      </c>
      <c r="U40" s="16" t="s">
        <v>271</v>
      </c>
      <c r="V40" s="16">
        <v>1008606</v>
      </c>
      <c r="W40" s="16"/>
      <c r="X40" s="16"/>
    </row>
    <row r="41" spans="1:24">
      <c r="A41" s="15" t="s">
        <v>111</v>
      </c>
      <c r="B41" s="15" t="s">
        <v>65</v>
      </c>
      <c r="C41" s="35" t="s">
        <v>11088</v>
      </c>
      <c r="D41" s="15" t="s">
        <v>7594</v>
      </c>
      <c r="E41" s="24">
        <v>45595.71875</v>
      </c>
      <c r="F41" s="15">
        <v>19</v>
      </c>
      <c r="G41" s="37"/>
      <c r="H41" s="15"/>
      <c r="I41" s="15"/>
      <c r="J41" s="15"/>
      <c r="K41" s="15"/>
      <c r="L41" s="35">
        <v>161</v>
      </c>
      <c r="M41" s="15"/>
      <c r="N41" s="15"/>
      <c r="O41" s="15"/>
      <c r="P41" s="14">
        <f t="shared" si="3"/>
        <v>161</v>
      </c>
      <c r="Q41" s="14" t="s">
        <v>30</v>
      </c>
      <c r="R41" s="14">
        <v>108161</v>
      </c>
      <c r="S41" s="23" t="s">
        <v>33</v>
      </c>
      <c r="T41" s="16" t="s">
        <v>9880</v>
      </c>
      <c r="U41" s="16" t="s">
        <v>90</v>
      </c>
      <c r="V41" s="16">
        <v>1008609</v>
      </c>
      <c r="W41" s="16"/>
      <c r="X41" s="16"/>
    </row>
    <row r="42" spans="1:24">
      <c r="A42" s="15" t="s">
        <v>113</v>
      </c>
      <c r="B42" s="15" t="s">
        <v>65</v>
      </c>
      <c r="C42" s="35" t="s">
        <v>11089</v>
      </c>
      <c r="D42" s="15" t="s">
        <v>7594</v>
      </c>
      <c r="E42" s="24">
        <v>45595.71875</v>
      </c>
      <c r="F42" s="15">
        <v>19</v>
      </c>
      <c r="G42" s="37"/>
      <c r="H42" s="15"/>
      <c r="I42" s="15"/>
      <c r="J42" s="15"/>
      <c r="K42" s="15"/>
      <c r="L42" s="272">
        <v>81</v>
      </c>
      <c r="M42" s="15"/>
      <c r="N42" s="15"/>
      <c r="O42" s="15"/>
      <c r="P42" s="14">
        <f t="shared" si="3"/>
        <v>81</v>
      </c>
      <c r="Q42" s="14" t="s">
        <v>30</v>
      </c>
      <c r="R42" s="14">
        <v>108160</v>
      </c>
      <c r="S42" s="23" t="s">
        <v>33</v>
      </c>
      <c r="T42" s="16" t="s">
        <v>9880</v>
      </c>
      <c r="U42" s="16"/>
      <c r="V42" s="16">
        <v>1008610</v>
      </c>
      <c r="W42" s="16"/>
      <c r="X42" s="16"/>
    </row>
    <row r="43" spans="1:24">
      <c r="A43" s="15" t="s">
        <v>113</v>
      </c>
      <c r="B43" s="15" t="s">
        <v>65</v>
      </c>
      <c r="C43" s="35" t="s">
        <v>11090</v>
      </c>
      <c r="D43" s="15" t="s">
        <v>7594</v>
      </c>
      <c r="E43" s="24">
        <v>45595.71875</v>
      </c>
      <c r="F43" s="15">
        <v>19</v>
      </c>
      <c r="G43" s="37"/>
      <c r="H43" s="15"/>
      <c r="I43" s="15"/>
      <c r="J43" s="15"/>
      <c r="K43" s="15"/>
      <c r="L43" s="15">
        <v>81</v>
      </c>
      <c r="M43" s="15"/>
      <c r="N43" s="15"/>
      <c r="O43" s="15"/>
      <c r="P43" s="14">
        <f t="shared" si="3"/>
        <v>81</v>
      </c>
      <c r="Q43" s="14" t="s">
        <v>30</v>
      </c>
      <c r="R43" s="14">
        <v>108159</v>
      </c>
      <c r="S43" s="23" t="s">
        <v>33</v>
      </c>
      <c r="T43" s="16" t="s">
        <v>9880</v>
      </c>
      <c r="U43" s="16"/>
      <c r="V43" s="16">
        <v>1008611</v>
      </c>
      <c r="W43" s="16"/>
      <c r="X43" s="16"/>
    </row>
    <row r="44" spans="1:24">
      <c r="A44" s="15" t="s">
        <v>2561</v>
      </c>
      <c r="B44" s="729" t="s">
        <v>4816</v>
      </c>
      <c r="C44" s="35" t="s">
        <v>11091</v>
      </c>
      <c r="D44" s="15" t="s">
        <v>5381</v>
      </c>
      <c r="E44" s="24">
        <v>45595.600694444445</v>
      </c>
      <c r="F44" s="15">
        <v>14.5</v>
      </c>
      <c r="G44" s="37"/>
      <c r="H44" s="15"/>
      <c r="I44" s="15"/>
      <c r="J44" s="15"/>
      <c r="K44" s="15"/>
      <c r="L44" s="35">
        <v>161</v>
      </c>
      <c r="M44" s="15"/>
      <c r="N44" s="15"/>
      <c r="O44" s="15"/>
      <c r="P44" s="14">
        <f t="shared" si="3"/>
        <v>161</v>
      </c>
      <c r="Q44" s="17" t="s">
        <v>32</v>
      </c>
      <c r="R44" s="14">
        <v>108153</v>
      </c>
      <c r="S44" s="23" t="s">
        <v>33</v>
      </c>
      <c r="T44" s="16" t="s">
        <v>9880</v>
      </c>
      <c r="U44" s="16" t="s">
        <v>9131</v>
      </c>
      <c r="V44" s="16">
        <v>1008605</v>
      </c>
      <c r="W44" s="16"/>
      <c r="X44" s="16"/>
    </row>
    <row r="45" spans="1:24">
      <c r="A45" s="15"/>
      <c r="B45" s="15"/>
      <c r="C45" s="15"/>
      <c r="D45" s="15"/>
      <c r="E45" s="15"/>
      <c r="F45" s="15"/>
      <c r="G45" s="37"/>
      <c r="H45" s="15"/>
      <c r="I45" s="15"/>
      <c r="J45" s="15"/>
      <c r="K45" s="15"/>
      <c r="L45" s="15"/>
      <c r="M45" s="15"/>
      <c r="N45" s="15"/>
      <c r="O45" s="15"/>
      <c r="P45" s="14">
        <f t="shared" si="3"/>
        <v>0</v>
      </c>
      <c r="Q45" s="14"/>
      <c r="R45" s="14"/>
      <c r="S45" s="14"/>
      <c r="T45" s="16"/>
      <c r="U45" s="16"/>
      <c r="V45" s="16"/>
      <c r="W45" s="16"/>
      <c r="X45" s="16"/>
    </row>
    <row r="46" spans="1:24">
      <c r="A46" s="11" t="s">
        <v>19</v>
      </c>
      <c r="B46" s="7"/>
      <c r="C46" s="7"/>
      <c r="D46" s="7"/>
      <c r="E46" s="11"/>
      <c r="F46" s="7"/>
      <c r="G46" s="7"/>
      <c r="H46" s="11">
        <f t="shared" ref="H46:P46" si="4">SUM(H39:H45)</f>
        <v>0</v>
      </c>
      <c r="I46" s="11">
        <f t="shared" si="4"/>
        <v>0</v>
      </c>
      <c r="J46" s="11">
        <f t="shared" si="4"/>
        <v>0</v>
      </c>
      <c r="K46" s="11">
        <f t="shared" si="4"/>
        <v>81</v>
      </c>
      <c r="L46" s="11">
        <f t="shared" si="4"/>
        <v>725</v>
      </c>
      <c r="M46" s="11">
        <f t="shared" si="4"/>
        <v>0</v>
      </c>
      <c r="N46" s="11">
        <f t="shared" si="4"/>
        <v>0</v>
      </c>
      <c r="O46" s="11">
        <f t="shared" si="4"/>
        <v>0</v>
      </c>
      <c r="P46" s="11">
        <f t="shared" si="4"/>
        <v>806</v>
      </c>
      <c r="Q46" s="12"/>
      <c r="R46" s="12"/>
      <c r="S46" s="12"/>
      <c r="T46" s="12"/>
      <c r="U46" s="12"/>
      <c r="V46" s="12"/>
      <c r="W46" s="12"/>
      <c r="X46" s="12"/>
    </row>
    <row r="47" spans="1:24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 ht="15.75">
      <c r="A48" s="3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4"/>
      <c r="B49" s="1564"/>
      <c r="C49" s="1564"/>
      <c r="D49" s="826"/>
      <c r="E49" s="41" t="s">
        <v>8995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5" t="s">
        <v>42</v>
      </c>
      <c r="B50" s="1772"/>
      <c r="C50" s="177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5" t="s">
        <v>42</v>
      </c>
      <c r="B51" s="1772"/>
      <c r="C51" s="177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5" t="s">
        <v>43</v>
      </c>
      <c r="B52" s="1772"/>
      <c r="C52" s="177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4">
      <c r="A53" s="5" t="s">
        <v>44</v>
      </c>
      <c r="B53" s="1809">
        <v>0.82291666666666663</v>
      </c>
      <c r="C53" s="177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7" spans="1:24" ht="23.25" customHeight="1">
      <c r="A57" s="1559" t="s">
        <v>155</v>
      </c>
      <c r="B57" s="1559"/>
      <c r="C57" s="1559"/>
      <c r="D57" s="1559"/>
      <c r="E57" s="1559"/>
      <c r="F57" s="1559"/>
      <c r="G57" s="7"/>
      <c r="H57" s="1559" t="s">
        <v>772</v>
      </c>
      <c r="I57" s="1559"/>
      <c r="J57" s="1559"/>
      <c r="K57" s="1559"/>
      <c r="L57" s="1559"/>
      <c r="M57" s="1559"/>
      <c r="N57" s="1559"/>
      <c r="O57" s="1559"/>
      <c r="P57" s="1559"/>
      <c r="Q57" s="1741" t="s">
        <v>11092</v>
      </c>
      <c r="R57" s="1742"/>
      <c r="S57" s="1742"/>
      <c r="T57" s="1742"/>
      <c r="U57" s="1742"/>
      <c r="V57" s="1742"/>
      <c r="W57" s="1742"/>
      <c r="X57" s="1742"/>
    </row>
    <row r="58" spans="1:24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33" t="s">
        <v>10</v>
      </c>
      <c r="H58" s="9" t="s">
        <v>11</v>
      </c>
      <c r="I58" s="9" t="s">
        <v>12</v>
      </c>
      <c r="J58" s="9" t="s">
        <v>13</v>
      </c>
      <c r="K58" s="9" t="s">
        <v>14</v>
      </c>
      <c r="L58" s="9" t="s">
        <v>15</v>
      </c>
      <c r="M58" s="9" t="s">
        <v>16</v>
      </c>
      <c r="N58" s="9" t="s">
        <v>17</v>
      </c>
      <c r="O58" s="10" t="s">
        <v>18</v>
      </c>
      <c r="P58" s="8" t="s">
        <v>19</v>
      </c>
      <c r="Q58" s="8" t="s">
        <v>20</v>
      </c>
      <c r="R58" s="8" t="s">
        <v>9</v>
      </c>
      <c r="S58" s="8" t="s">
        <v>21</v>
      </c>
      <c r="T58" s="8" t="s">
        <v>24</v>
      </c>
      <c r="U58" s="8" t="s">
        <v>25</v>
      </c>
      <c r="V58" s="8" t="s">
        <v>26</v>
      </c>
      <c r="W58" s="8" t="s">
        <v>27</v>
      </c>
      <c r="X58" s="8" t="s">
        <v>10877</v>
      </c>
    </row>
    <row r="59" spans="1:24">
      <c r="A59" s="15" t="s">
        <v>10188</v>
      </c>
      <c r="B59" s="729" t="s">
        <v>2047</v>
      </c>
      <c r="C59" s="35" t="s">
        <v>11093</v>
      </c>
      <c r="D59" s="15" t="s">
        <v>9588</v>
      </c>
      <c r="E59" s="24">
        <v>45597.121527777781</v>
      </c>
      <c r="F59" s="15">
        <v>10.3</v>
      </c>
      <c r="G59" s="37"/>
      <c r="H59" s="15"/>
      <c r="I59" s="15"/>
      <c r="J59" s="15"/>
      <c r="K59" s="35">
        <v>81</v>
      </c>
      <c r="L59" s="35">
        <v>80</v>
      </c>
      <c r="M59" s="15"/>
      <c r="N59" s="15"/>
      <c r="O59" s="15"/>
      <c r="P59" s="14">
        <f>SUM(H59:O59)</f>
        <v>161</v>
      </c>
      <c r="Q59" s="17" t="s">
        <v>32</v>
      </c>
      <c r="R59" s="14">
        <v>108152</v>
      </c>
      <c r="S59" s="23" t="s">
        <v>33</v>
      </c>
      <c r="T59" s="261" t="s">
        <v>100</v>
      </c>
      <c r="U59" s="16" t="s">
        <v>90</v>
      </c>
      <c r="V59" s="16">
        <v>1008616</v>
      </c>
      <c r="W59" s="16" t="s">
        <v>11094</v>
      </c>
      <c r="X59" s="16"/>
    </row>
    <row r="60" spans="1:24">
      <c r="A60" s="15" t="s">
        <v>105</v>
      </c>
      <c r="B60" s="729" t="s">
        <v>78</v>
      </c>
      <c r="C60" s="35" t="s">
        <v>11095</v>
      </c>
      <c r="D60" s="15" t="s">
        <v>88</v>
      </c>
      <c r="E60" s="24">
        <v>45597.125</v>
      </c>
      <c r="F60" s="15">
        <v>10.3</v>
      </c>
      <c r="G60" s="37"/>
      <c r="H60" s="15"/>
      <c r="I60" s="15"/>
      <c r="J60" s="15"/>
      <c r="K60" s="35">
        <v>54</v>
      </c>
      <c r="L60" s="35">
        <v>107</v>
      </c>
      <c r="M60" s="15"/>
      <c r="N60" s="15"/>
      <c r="O60" s="15"/>
      <c r="P60" s="14">
        <f>SUM(H60:O60)</f>
        <v>161</v>
      </c>
      <c r="Q60" s="17" t="s">
        <v>32</v>
      </c>
      <c r="R60" s="14">
        <v>108151</v>
      </c>
      <c r="S60" s="23" t="s">
        <v>33</v>
      </c>
      <c r="T60" s="232" t="s">
        <v>161</v>
      </c>
      <c r="U60" s="16" t="s">
        <v>90</v>
      </c>
      <c r="V60" s="16">
        <v>1008617</v>
      </c>
      <c r="W60" s="16" t="s">
        <v>11080</v>
      </c>
      <c r="X60" s="16"/>
    </row>
    <row r="61" spans="1:24">
      <c r="A61" s="15" t="s">
        <v>142</v>
      </c>
      <c r="B61" s="15" t="s">
        <v>72</v>
      </c>
      <c r="C61" s="35" t="s">
        <v>11096</v>
      </c>
      <c r="D61" s="15" t="s">
        <v>71</v>
      </c>
      <c r="E61" s="24">
        <v>45596.753472222219</v>
      </c>
      <c r="F61" s="15">
        <v>12.25</v>
      </c>
      <c r="G61" s="37"/>
      <c r="H61" s="15"/>
      <c r="I61" s="15"/>
      <c r="J61" s="35">
        <v>27</v>
      </c>
      <c r="K61" s="35">
        <v>134</v>
      </c>
      <c r="L61" s="15"/>
      <c r="M61" s="15"/>
      <c r="N61" s="15"/>
      <c r="O61" s="15"/>
      <c r="P61" s="14">
        <f>SUM(H61:O61)</f>
        <v>161</v>
      </c>
      <c r="Q61" s="14" t="s">
        <v>30</v>
      </c>
      <c r="R61" s="14">
        <v>108149</v>
      </c>
      <c r="S61" s="14" t="s">
        <v>31</v>
      </c>
      <c r="T61" s="231" t="s">
        <v>169</v>
      </c>
      <c r="U61" s="16"/>
      <c r="V61" s="16">
        <v>1008618</v>
      </c>
      <c r="W61" s="16" t="s">
        <v>11097</v>
      </c>
      <c r="X61" s="16" t="s">
        <v>8018</v>
      </c>
    </row>
    <row r="62" spans="1:24">
      <c r="A62" s="15" t="s">
        <v>142</v>
      </c>
      <c r="B62" s="15" t="s">
        <v>72</v>
      </c>
      <c r="C62" s="35" t="s">
        <v>11098</v>
      </c>
      <c r="D62" s="15" t="s">
        <v>71</v>
      </c>
      <c r="E62" s="24">
        <v>45596.753472222219</v>
      </c>
      <c r="F62" s="15">
        <v>12.25</v>
      </c>
      <c r="G62" s="37" t="s">
        <v>740</v>
      </c>
      <c r="H62" s="15"/>
      <c r="I62" s="15"/>
      <c r="J62" s="15"/>
      <c r="K62" s="35">
        <v>27</v>
      </c>
      <c r="L62" s="15">
        <v>80</v>
      </c>
      <c r="M62" s="35">
        <v>54</v>
      </c>
      <c r="N62" s="15"/>
      <c r="O62" s="15"/>
      <c r="P62" s="14">
        <f>SUM(H62:O62)</f>
        <v>161</v>
      </c>
      <c r="Q62" s="14" t="s">
        <v>30</v>
      </c>
      <c r="R62" s="14">
        <v>108147</v>
      </c>
      <c r="S62" s="14" t="s">
        <v>31</v>
      </c>
      <c r="T62" s="231" t="s">
        <v>169</v>
      </c>
      <c r="U62" s="16"/>
      <c r="V62" s="16">
        <v>1008619</v>
      </c>
      <c r="W62" s="16" t="s">
        <v>11097</v>
      </c>
      <c r="X62" s="16" t="s">
        <v>8018</v>
      </c>
    </row>
    <row r="63" spans="1:24">
      <c r="A63" s="15" t="s">
        <v>141</v>
      </c>
      <c r="B63" s="15" t="s">
        <v>69</v>
      </c>
      <c r="C63" s="15" t="s">
        <v>11099</v>
      </c>
      <c r="D63" s="15" t="s">
        <v>68</v>
      </c>
      <c r="E63" s="24">
        <v>45596.753472222219</v>
      </c>
      <c r="F63" s="15">
        <v>12.25</v>
      </c>
      <c r="G63" s="37" t="s">
        <v>1136</v>
      </c>
      <c r="H63" s="15"/>
      <c r="I63" s="15"/>
      <c r="J63" s="15"/>
      <c r="K63" s="35">
        <v>27</v>
      </c>
      <c r="L63" s="15">
        <v>80</v>
      </c>
      <c r="M63" s="272">
        <v>54</v>
      </c>
      <c r="N63" s="15"/>
      <c r="O63" s="15"/>
      <c r="P63" s="14">
        <f>SUM(H63:O63)</f>
        <v>161</v>
      </c>
      <c r="Q63" s="14" t="s">
        <v>30</v>
      </c>
      <c r="R63" s="14">
        <v>108146</v>
      </c>
      <c r="S63" s="14" t="s">
        <v>31</v>
      </c>
      <c r="T63" s="231" t="s">
        <v>169</v>
      </c>
      <c r="U63" s="16"/>
      <c r="V63" s="16">
        <v>1008620</v>
      </c>
      <c r="W63" s="16" t="s">
        <v>6764</v>
      </c>
      <c r="X63" s="16" t="s">
        <v>8018</v>
      </c>
    </row>
    <row r="64" spans="1:24">
      <c r="A64" s="11" t="s">
        <v>19</v>
      </c>
      <c r="B64" s="7"/>
      <c r="C64" s="7"/>
      <c r="D64" s="7"/>
      <c r="E64" s="11"/>
      <c r="F64" s="7"/>
      <c r="G64" s="7"/>
      <c r="H64" s="11">
        <f t="shared" ref="H64:P64" si="5">SUM(H59:H63)</f>
        <v>0</v>
      </c>
      <c r="I64" s="11">
        <f t="shared" si="5"/>
        <v>0</v>
      </c>
      <c r="J64" s="11">
        <f t="shared" si="5"/>
        <v>27</v>
      </c>
      <c r="K64" s="11">
        <f t="shared" si="5"/>
        <v>323</v>
      </c>
      <c r="L64" s="11">
        <f t="shared" si="5"/>
        <v>347</v>
      </c>
      <c r="M64" s="11">
        <f t="shared" si="5"/>
        <v>108</v>
      </c>
      <c r="N64" s="11">
        <f t="shared" si="5"/>
        <v>0</v>
      </c>
      <c r="O64" s="11">
        <f t="shared" si="5"/>
        <v>0</v>
      </c>
      <c r="P64" s="11">
        <f t="shared" si="5"/>
        <v>805</v>
      </c>
      <c r="Q64" s="12"/>
      <c r="R64" s="12"/>
      <c r="S64" s="12"/>
      <c r="T64" s="12"/>
      <c r="U64" s="12"/>
      <c r="V64" s="12"/>
      <c r="W64" s="12"/>
      <c r="X64" s="12"/>
    </row>
    <row r="65" spans="1:23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>
      <c r="A66" s="3" t="s">
        <v>34</v>
      </c>
      <c r="B66" s="1562"/>
      <c r="C66" s="1562"/>
      <c r="D66" s="1562"/>
      <c r="E66" s="1"/>
      <c r="F66" s="1"/>
      <c r="G66" s="1"/>
      <c r="H66" s="1"/>
      <c r="I66" s="1"/>
      <c r="J66" s="1563"/>
      <c r="K66" s="1563"/>
      <c r="L66" s="156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" customHeight="1">
      <c r="A67" s="70" t="s">
        <v>161</v>
      </c>
      <c r="B67" s="1878" t="s">
        <v>11100</v>
      </c>
      <c r="C67" s="187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4" customHeight="1">
      <c r="A68" s="837" t="s">
        <v>100</v>
      </c>
      <c r="B68" s="1880" t="s">
        <v>11101</v>
      </c>
      <c r="C68" s="188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5" t="s">
        <v>169</v>
      </c>
      <c r="B69" s="1881" t="s">
        <v>11102</v>
      </c>
      <c r="C69" s="188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1"/>
      <c r="B70" s="1563"/>
      <c r="C70" s="156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5" t="s">
        <v>42</v>
      </c>
      <c r="B71" s="1772" t="s">
        <v>10043</v>
      </c>
      <c r="C71" s="1772"/>
      <c r="D71" s="826"/>
      <c r="E71" s="41" t="s">
        <v>8995</v>
      </c>
    </row>
    <row r="72" spans="1:23">
      <c r="A72" s="5" t="s">
        <v>43</v>
      </c>
      <c r="B72" s="1834" t="s">
        <v>11103</v>
      </c>
      <c r="C72" s="1772"/>
      <c r="D72" s="1"/>
      <c r="E72" s="1"/>
    </row>
    <row r="73" spans="1:23">
      <c r="A73" s="5" t="s">
        <v>44</v>
      </c>
      <c r="B73" s="1772" t="s">
        <v>11104</v>
      </c>
      <c r="C73" s="1772"/>
      <c r="D73" s="1"/>
      <c r="E73" s="1"/>
    </row>
  </sheetData>
  <mergeCells count="41">
    <mergeCell ref="B12:C12"/>
    <mergeCell ref="A1:F1"/>
    <mergeCell ref="H1:P1"/>
    <mergeCell ref="Q1:X1"/>
    <mergeCell ref="B11:D11"/>
    <mergeCell ref="J11:L11"/>
    <mergeCell ref="B13:C13"/>
    <mergeCell ref="B14:C14"/>
    <mergeCell ref="B15:C15"/>
    <mergeCell ref="A17:F17"/>
    <mergeCell ref="B48:D48"/>
    <mergeCell ref="J48:L48"/>
    <mergeCell ref="Q17:X17"/>
    <mergeCell ref="B28:D28"/>
    <mergeCell ref="J28:L28"/>
    <mergeCell ref="B29:C29"/>
    <mergeCell ref="B30:C30"/>
    <mergeCell ref="B31:C31"/>
    <mergeCell ref="H17:P17"/>
    <mergeCell ref="B32:C32"/>
    <mergeCell ref="B33:C33"/>
    <mergeCell ref="A37:F37"/>
    <mergeCell ref="H37:P37"/>
    <mergeCell ref="Q37:X37"/>
    <mergeCell ref="B49:C49"/>
    <mergeCell ref="B50:C50"/>
    <mergeCell ref="B51:C51"/>
    <mergeCell ref="B52:C52"/>
    <mergeCell ref="B53:C53"/>
    <mergeCell ref="B71:C71"/>
    <mergeCell ref="B72:C72"/>
    <mergeCell ref="B73:C73"/>
    <mergeCell ref="H57:P57"/>
    <mergeCell ref="Q57:X57"/>
    <mergeCell ref="B66:D66"/>
    <mergeCell ref="J66:L66"/>
    <mergeCell ref="B67:C67"/>
    <mergeCell ref="B70:C70"/>
    <mergeCell ref="A57:F57"/>
    <mergeCell ref="B68:C68"/>
    <mergeCell ref="B69:C69"/>
  </mergeCells>
  <pageMargins left="0.7" right="0.7" top="0.75" bottom="0.75" header="0.3" footer="0.3"/>
</worksheet>
</file>

<file path=xl/worksheets/sheet3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FB9BB-CEA2-4732-840A-898911C272CE}">
  <sheetPr>
    <tabColor theme="8" tint="0.59999389629810485"/>
  </sheetPr>
  <dimension ref="A1:X70"/>
  <sheetViews>
    <sheetView workbookViewId="0">
      <selection activeCell="B43" sqref="B43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9.140625" customWidth="1"/>
    <col min="6" max="7" width="9.140625" bestFit="1" customWidth="1"/>
    <col min="8" max="15" width="7.42578125" customWidth="1"/>
    <col min="16" max="16" width="7.7109375" customWidth="1"/>
    <col min="17" max="17" width="9.140625" bestFit="1" customWidth="1"/>
    <col min="18" max="18" width="9.7109375" customWidth="1"/>
    <col min="19" max="19" width="9.140625" bestFit="1" customWidth="1"/>
    <col min="20" max="20" width="16.28515625" customWidth="1"/>
    <col min="23" max="23" width="17.85546875" customWidth="1"/>
  </cols>
  <sheetData>
    <row r="1" spans="1:24" ht="23.25">
      <c r="A1" s="1559" t="s">
        <v>5043</v>
      </c>
      <c r="B1" s="1559"/>
      <c r="C1" s="1559"/>
      <c r="D1" s="1559"/>
      <c r="E1" s="1559"/>
      <c r="F1" s="1559"/>
      <c r="G1" s="7"/>
      <c r="H1" s="1559" t="s">
        <v>11105</v>
      </c>
      <c r="I1" s="1559"/>
      <c r="J1" s="1559"/>
      <c r="K1" s="1559"/>
      <c r="L1" s="1559"/>
      <c r="M1" s="1559"/>
      <c r="N1" s="1559"/>
      <c r="O1" s="1559"/>
      <c r="P1" s="1559"/>
      <c r="Q1" s="1560" t="s">
        <v>11106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10877</v>
      </c>
    </row>
    <row r="3" spans="1:24">
      <c r="A3" s="15" t="s">
        <v>152</v>
      </c>
      <c r="B3" s="15" t="s">
        <v>92</v>
      </c>
      <c r="C3" s="15" t="s">
        <v>11079</v>
      </c>
      <c r="D3" s="15" t="s">
        <v>159</v>
      </c>
      <c r="E3" s="24">
        <v>45596.041666666664</v>
      </c>
      <c r="F3" s="15">
        <v>10.3</v>
      </c>
      <c r="G3" s="37"/>
      <c r="H3" s="15"/>
      <c r="I3" s="15"/>
      <c r="J3" s="15"/>
      <c r="K3" s="15">
        <v>161</v>
      </c>
      <c r="L3" s="15"/>
      <c r="M3" s="15"/>
      <c r="N3" s="15"/>
      <c r="O3" s="15"/>
      <c r="P3" s="14">
        <f t="shared" ref="P3:P9" si="0">SUM(H3:O3)</f>
        <v>161</v>
      </c>
      <c r="Q3" s="17" t="s">
        <v>32</v>
      </c>
      <c r="R3" s="14" t="s">
        <v>10067</v>
      </c>
      <c r="S3" s="23" t="s">
        <v>33</v>
      </c>
      <c r="T3" s="16" t="s">
        <v>161</v>
      </c>
      <c r="U3" s="16" t="s">
        <v>90</v>
      </c>
      <c r="V3" s="16"/>
      <c r="W3" s="16" t="s">
        <v>6760</v>
      </c>
      <c r="X3" s="16"/>
    </row>
    <row r="4" spans="1:24">
      <c r="A4" s="15" t="s">
        <v>152</v>
      </c>
      <c r="B4" s="15" t="s">
        <v>92</v>
      </c>
      <c r="C4" s="15" t="s">
        <v>11082</v>
      </c>
      <c r="D4" s="15" t="s">
        <v>159</v>
      </c>
      <c r="E4" s="24">
        <v>45596.041666666664</v>
      </c>
      <c r="F4" s="15">
        <v>10.3</v>
      </c>
      <c r="G4" s="37"/>
      <c r="H4" s="15"/>
      <c r="I4" s="15"/>
      <c r="J4" s="15"/>
      <c r="K4" s="15">
        <v>161</v>
      </c>
      <c r="L4" s="15"/>
      <c r="M4" s="15"/>
      <c r="N4" s="15"/>
      <c r="O4" s="15"/>
      <c r="P4" s="14">
        <f t="shared" si="0"/>
        <v>161</v>
      </c>
      <c r="Q4" s="17" t="s">
        <v>32</v>
      </c>
      <c r="R4" s="14" t="s">
        <v>10067</v>
      </c>
      <c r="S4" s="23" t="s">
        <v>33</v>
      </c>
      <c r="T4" s="16" t="s">
        <v>161</v>
      </c>
      <c r="U4" s="16" t="s">
        <v>90</v>
      </c>
      <c r="V4" s="16"/>
      <c r="W4" s="16" t="s">
        <v>6760</v>
      </c>
      <c r="X4" s="16"/>
    </row>
    <row r="5" spans="1:24">
      <c r="A5" s="15" t="s">
        <v>152</v>
      </c>
      <c r="B5" s="15" t="s">
        <v>92</v>
      </c>
      <c r="C5" s="15" t="s">
        <v>11077</v>
      </c>
      <c r="D5" s="15" t="s">
        <v>159</v>
      </c>
      <c r="E5" s="24">
        <v>45596.041666666664</v>
      </c>
      <c r="F5" s="15">
        <v>10.3</v>
      </c>
      <c r="G5" s="37"/>
      <c r="H5" s="15"/>
      <c r="I5" s="15"/>
      <c r="J5" s="15"/>
      <c r="K5" s="15">
        <v>161</v>
      </c>
      <c r="L5" s="15"/>
      <c r="M5" s="15"/>
      <c r="N5" s="15"/>
      <c r="O5" s="15"/>
      <c r="P5" s="14">
        <f t="shared" si="0"/>
        <v>161</v>
      </c>
      <c r="Q5" s="17" t="s">
        <v>32</v>
      </c>
      <c r="R5" s="14" t="s">
        <v>10067</v>
      </c>
      <c r="S5" s="23" t="s">
        <v>33</v>
      </c>
      <c r="T5" s="16" t="s">
        <v>161</v>
      </c>
      <c r="U5" s="16" t="s">
        <v>90</v>
      </c>
      <c r="V5" s="16"/>
      <c r="W5" s="16" t="s">
        <v>6760</v>
      </c>
      <c r="X5" s="16"/>
    </row>
    <row r="6" spans="1:24">
      <c r="A6" s="15" t="s">
        <v>119</v>
      </c>
      <c r="B6" s="15" t="s">
        <v>92</v>
      </c>
      <c r="C6" s="15" t="s">
        <v>11078</v>
      </c>
      <c r="D6" s="15" t="s">
        <v>159</v>
      </c>
      <c r="E6" s="24">
        <v>45596.041666666664</v>
      </c>
      <c r="F6" s="15">
        <v>10.3</v>
      </c>
      <c r="G6" s="37"/>
      <c r="H6" s="15"/>
      <c r="I6" s="15"/>
      <c r="J6" s="15"/>
      <c r="K6" s="15"/>
      <c r="L6" s="15">
        <v>161</v>
      </c>
      <c r="M6" s="15"/>
      <c r="N6" s="15"/>
      <c r="O6" s="15"/>
      <c r="P6" s="14">
        <f t="shared" si="0"/>
        <v>161</v>
      </c>
      <c r="Q6" s="17" t="s">
        <v>32</v>
      </c>
      <c r="R6" s="14" t="s">
        <v>10067</v>
      </c>
      <c r="S6" s="23" t="s">
        <v>33</v>
      </c>
      <c r="T6" s="16" t="s">
        <v>161</v>
      </c>
      <c r="U6" s="16" t="s">
        <v>90</v>
      </c>
      <c r="V6" s="16"/>
      <c r="W6" s="16" t="s">
        <v>6760</v>
      </c>
      <c r="X6" s="16"/>
    </row>
    <row r="7" spans="1:24">
      <c r="A7" s="15" t="s">
        <v>122</v>
      </c>
      <c r="B7" s="15" t="s">
        <v>62</v>
      </c>
      <c r="C7" s="15"/>
      <c r="D7" s="15"/>
      <c r="E7" s="15"/>
      <c r="F7" s="15"/>
      <c r="G7" s="37"/>
      <c r="H7" s="15"/>
      <c r="I7" s="15"/>
      <c r="J7" s="15"/>
      <c r="K7" s="15">
        <v>81</v>
      </c>
      <c r="L7" s="15"/>
      <c r="M7" s="15"/>
      <c r="N7" s="15"/>
      <c r="O7" s="15"/>
      <c r="P7" s="14">
        <f t="shared" si="0"/>
        <v>81</v>
      </c>
      <c r="Q7" s="14" t="s">
        <v>30</v>
      </c>
      <c r="R7" s="14"/>
      <c r="S7" s="14" t="s">
        <v>31</v>
      </c>
      <c r="T7" s="16"/>
      <c r="U7" s="16"/>
      <c r="V7" s="16"/>
      <c r="W7" s="16"/>
      <c r="X7" s="16"/>
    </row>
    <row r="8" spans="1:24" ht="26.25">
      <c r="A8" s="15" t="s">
        <v>219</v>
      </c>
      <c r="B8" s="15" t="s">
        <v>75</v>
      </c>
      <c r="C8" s="15"/>
      <c r="D8" s="15"/>
      <c r="E8" s="15"/>
      <c r="F8" s="15"/>
      <c r="G8" s="37"/>
      <c r="H8" s="15"/>
      <c r="I8" s="15"/>
      <c r="J8" s="15">
        <v>54</v>
      </c>
      <c r="K8" s="15">
        <v>81</v>
      </c>
      <c r="L8" s="15"/>
      <c r="M8" s="15"/>
      <c r="N8" s="15"/>
      <c r="O8" s="15"/>
      <c r="P8" s="14">
        <f t="shared" si="0"/>
        <v>135</v>
      </c>
      <c r="Q8" s="14" t="s">
        <v>30</v>
      </c>
      <c r="R8" s="14" t="s">
        <v>11107</v>
      </c>
      <c r="S8" s="14" t="s">
        <v>31</v>
      </c>
      <c r="T8" s="16"/>
      <c r="U8" s="16"/>
      <c r="V8" s="16"/>
      <c r="W8" s="16"/>
      <c r="X8" s="16"/>
    </row>
    <row r="9" spans="1:24">
      <c r="A9" s="15" t="s">
        <v>150</v>
      </c>
      <c r="B9" s="15" t="s">
        <v>57</v>
      </c>
      <c r="C9" s="15"/>
      <c r="D9" s="15"/>
      <c r="E9" s="15"/>
      <c r="F9" s="15"/>
      <c r="G9" s="37"/>
      <c r="H9" s="15"/>
      <c r="I9" s="15"/>
      <c r="J9" s="15">
        <v>103</v>
      </c>
      <c r="K9" s="15"/>
      <c r="L9" s="15"/>
      <c r="M9" s="15"/>
      <c r="N9" s="15"/>
      <c r="O9" s="15"/>
      <c r="P9" s="14">
        <f t="shared" si="0"/>
        <v>103</v>
      </c>
      <c r="Q9" s="14" t="s">
        <v>30</v>
      </c>
      <c r="R9" s="14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O10" si="1">SUM(H3:H8)</f>
        <v>0</v>
      </c>
      <c r="I10" s="11">
        <f t="shared" si="1"/>
        <v>0</v>
      </c>
      <c r="J10" s="11">
        <f t="shared" si="1"/>
        <v>54</v>
      </c>
      <c r="K10" s="11">
        <f t="shared" si="1"/>
        <v>645</v>
      </c>
      <c r="L10" s="11">
        <f t="shared" si="1"/>
        <v>161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>SUM(P3:P9)</f>
        <v>963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/>
      <c r="B13" s="1564"/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5" t="s">
        <v>42</v>
      </c>
      <c r="B14" s="1772"/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772"/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44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3.25" customHeight="1">
      <c r="A19" s="1559" t="s">
        <v>194</v>
      </c>
      <c r="B19" s="1559"/>
      <c r="C19" s="1559"/>
      <c r="D19" s="1559"/>
      <c r="E19" s="1559"/>
      <c r="F19" s="1559"/>
      <c r="G19" s="7"/>
      <c r="H19" s="1559" t="s">
        <v>11105</v>
      </c>
      <c r="I19" s="1559"/>
      <c r="J19" s="1559"/>
      <c r="K19" s="1559"/>
      <c r="L19" s="1559"/>
      <c r="M19" s="1559"/>
      <c r="N19" s="1559"/>
      <c r="O19" s="1559"/>
      <c r="P19" s="1559"/>
      <c r="Q19" s="1741" t="s">
        <v>11108</v>
      </c>
      <c r="R19" s="1742"/>
      <c r="S19" s="1742"/>
      <c r="T19" s="1742"/>
      <c r="U19" s="1742"/>
      <c r="V19" s="1742"/>
      <c r="W19" s="1742"/>
      <c r="X19" s="1742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8" t="s">
        <v>10877</v>
      </c>
    </row>
    <row r="21" spans="1:24">
      <c r="A21" s="15" t="s">
        <v>86</v>
      </c>
      <c r="B21" s="15" t="s">
        <v>92</v>
      </c>
      <c r="C21" s="15" t="s">
        <v>11081</v>
      </c>
      <c r="D21" s="15" t="s">
        <v>159</v>
      </c>
      <c r="E21" s="24">
        <v>45322.041666666664</v>
      </c>
      <c r="F21" s="15">
        <v>10.3</v>
      </c>
      <c r="G21" s="37"/>
      <c r="H21" s="15"/>
      <c r="I21" s="15"/>
      <c r="J21" s="15"/>
      <c r="K21" s="15">
        <v>81</v>
      </c>
      <c r="L21" s="15">
        <v>80</v>
      </c>
      <c r="M21" s="15"/>
      <c r="N21" s="15"/>
      <c r="O21" s="15"/>
      <c r="P21" s="14">
        <f t="shared" ref="P21:P26" si="2">SUM(H21:O21)</f>
        <v>161</v>
      </c>
      <c r="Q21" s="17" t="s">
        <v>32</v>
      </c>
      <c r="R21" s="14" t="s">
        <v>10067</v>
      </c>
      <c r="S21" s="23" t="s">
        <v>33</v>
      </c>
      <c r="T21" s="16" t="s">
        <v>161</v>
      </c>
      <c r="U21" s="16" t="s">
        <v>90</v>
      </c>
      <c r="V21" s="16"/>
      <c r="W21" s="16" t="s">
        <v>6760</v>
      </c>
      <c r="X21" s="16"/>
    </row>
    <row r="22" spans="1:24">
      <c r="A22" s="15" t="s">
        <v>119</v>
      </c>
      <c r="B22" s="15" t="s">
        <v>92</v>
      </c>
      <c r="C22" s="15" t="s">
        <v>11109</v>
      </c>
      <c r="D22" s="15" t="s">
        <v>159</v>
      </c>
      <c r="E22" s="24">
        <v>45597.041666666664</v>
      </c>
      <c r="F22" s="15">
        <v>10.3</v>
      </c>
      <c r="G22" s="37"/>
      <c r="H22" s="15"/>
      <c r="I22" s="15"/>
      <c r="J22" s="15"/>
      <c r="K22" s="15">
        <v>80</v>
      </c>
      <c r="L22" s="15">
        <v>81</v>
      </c>
      <c r="M22" s="15"/>
      <c r="N22" s="15"/>
      <c r="O22" s="15"/>
      <c r="P22" s="14">
        <f t="shared" si="2"/>
        <v>161</v>
      </c>
      <c r="Q22" s="17" t="s">
        <v>32</v>
      </c>
      <c r="R22" s="14"/>
      <c r="S22" s="23" t="s">
        <v>33</v>
      </c>
      <c r="T22" s="16" t="s">
        <v>161</v>
      </c>
      <c r="U22" s="16" t="s">
        <v>90</v>
      </c>
      <c r="V22" s="16"/>
      <c r="W22" s="16" t="s">
        <v>11080</v>
      </c>
      <c r="X22" s="16"/>
    </row>
    <row r="23" spans="1:24">
      <c r="A23" s="15" t="s">
        <v>8837</v>
      </c>
      <c r="B23" s="15" t="s">
        <v>57</v>
      </c>
      <c r="C23" s="15"/>
      <c r="D23" s="15"/>
      <c r="E23" s="15"/>
      <c r="F23" s="15"/>
      <c r="G23" s="37"/>
      <c r="H23" s="15"/>
      <c r="I23" s="15"/>
      <c r="J23" s="15"/>
      <c r="K23" s="15">
        <v>161</v>
      </c>
      <c r="L23" s="15"/>
      <c r="M23" s="15"/>
      <c r="N23" s="15"/>
      <c r="O23" s="15"/>
      <c r="P23" s="14">
        <f t="shared" si="2"/>
        <v>161</v>
      </c>
      <c r="Q23" s="14" t="s">
        <v>30</v>
      </c>
      <c r="R23" s="14"/>
      <c r="S23" s="14" t="s">
        <v>31</v>
      </c>
      <c r="T23" s="16"/>
      <c r="U23" s="16"/>
      <c r="V23" s="16"/>
      <c r="W23" s="16"/>
      <c r="X23" s="16"/>
    </row>
    <row r="24" spans="1:24">
      <c r="A24" s="15" t="s">
        <v>10188</v>
      </c>
      <c r="B24" s="715" t="s">
        <v>2047</v>
      </c>
      <c r="C24" s="15" t="s">
        <v>11093</v>
      </c>
      <c r="D24" s="15" t="s">
        <v>9588</v>
      </c>
      <c r="E24" s="24">
        <v>45597.121527777781</v>
      </c>
      <c r="F24" s="15">
        <v>10.3</v>
      </c>
      <c r="G24" s="37"/>
      <c r="H24" s="15"/>
      <c r="I24" s="15"/>
      <c r="J24" s="15"/>
      <c r="K24" s="15">
        <v>81</v>
      </c>
      <c r="L24" s="15">
        <v>80</v>
      </c>
      <c r="M24" s="15"/>
      <c r="N24" s="15"/>
      <c r="O24" s="15"/>
      <c r="P24" s="14">
        <f t="shared" si="2"/>
        <v>161</v>
      </c>
      <c r="Q24" s="17" t="s">
        <v>32</v>
      </c>
      <c r="R24" s="14" t="s">
        <v>10067</v>
      </c>
      <c r="S24" s="23" t="s">
        <v>33</v>
      </c>
      <c r="T24" s="16" t="s">
        <v>100</v>
      </c>
      <c r="U24" s="16" t="s">
        <v>90</v>
      </c>
      <c r="V24" s="16"/>
      <c r="W24" s="16" t="s">
        <v>6764</v>
      </c>
      <c r="X24" s="16"/>
    </row>
    <row r="25" spans="1:24">
      <c r="A25" s="15" t="s">
        <v>105</v>
      </c>
      <c r="B25" s="715" t="s">
        <v>78</v>
      </c>
      <c r="C25" s="15" t="s">
        <v>11095</v>
      </c>
      <c r="D25" s="15" t="s">
        <v>88</v>
      </c>
      <c r="E25" s="24">
        <v>45597.125</v>
      </c>
      <c r="F25" s="15">
        <v>10.3</v>
      </c>
      <c r="G25" s="37"/>
      <c r="H25" s="15"/>
      <c r="I25" s="15"/>
      <c r="J25" s="15"/>
      <c r="K25" s="15">
        <v>54</v>
      </c>
      <c r="L25" s="15">
        <v>107</v>
      </c>
      <c r="M25" s="15"/>
      <c r="N25" s="15"/>
      <c r="O25" s="15"/>
      <c r="P25" s="14">
        <f t="shared" si="2"/>
        <v>161</v>
      </c>
      <c r="Q25" s="17" t="s">
        <v>32</v>
      </c>
      <c r="R25" s="14" t="s">
        <v>10067</v>
      </c>
      <c r="S25" s="23" t="s">
        <v>33</v>
      </c>
      <c r="T25" s="16" t="s">
        <v>161</v>
      </c>
      <c r="U25" s="16" t="s">
        <v>90</v>
      </c>
      <c r="V25" s="16"/>
      <c r="W25" s="16" t="s">
        <v>11080</v>
      </c>
      <c r="X25" s="16"/>
    </row>
    <row r="26" spans="1:24">
      <c r="A26" s="15" t="s">
        <v>86</v>
      </c>
      <c r="B26" s="15" t="s">
        <v>92</v>
      </c>
      <c r="C26" s="15" t="s">
        <v>11110</v>
      </c>
      <c r="D26" s="15" t="s">
        <v>159</v>
      </c>
      <c r="E26" s="24">
        <v>45597.041666666664</v>
      </c>
      <c r="F26" s="15">
        <v>10.3</v>
      </c>
      <c r="G26" s="37"/>
      <c r="H26" s="15"/>
      <c r="I26" s="15"/>
      <c r="J26" s="15"/>
      <c r="K26" s="15"/>
      <c r="L26" s="15">
        <v>161</v>
      </c>
      <c r="M26" s="15"/>
      <c r="N26" s="15"/>
      <c r="O26" s="15"/>
      <c r="P26" s="14">
        <f t="shared" si="2"/>
        <v>161</v>
      </c>
      <c r="Q26" s="17" t="s">
        <v>32</v>
      </c>
      <c r="R26" s="14" t="s">
        <v>10067</v>
      </c>
      <c r="S26" s="23" t="s">
        <v>33</v>
      </c>
      <c r="T26" s="16" t="s">
        <v>161</v>
      </c>
      <c r="U26" s="16" t="s">
        <v>90</v>
      </c>
      <c r="V26" s="16"/>
      <c r="W26" s="16" t="s">
        <v>11080</v>
      </c>
      <c r="X26" s="16"/>
    </row>
    <row r="27" spans="1:24">
      <c r="A27" s="11" t="s">
        <v>19</v>
      </c>
      <c r="B27" s="7"/>
      <c r="C27" s="7"/>
      <c r="D27" s="7"/>
      <c r="E27" s="11"/>
      <c r="F27" s="7"/>
      <c r="G27" s="7"/>
      <c r="H27" s="11">
        <f t="shared" ref="H27:P27" si="3">SUM(H21:H26)</f>
        <v>0</v>
      </c>
      <c r="I27" s="11">
        <f t="shared" si="3"/>
        <v>0</v>
      </c>
      <c r="J27" s="11">
        <f t="shared" si="3"/>
        <v>0</v>
      </c>
      <c r="K27" s="11">
        <f t="shared" si="3"/>
        <v>457</v>
      </c>
      <c r="L27" s="11">
        <f t="shared" si="3"/>
        <v>509</v>
      </c>
      <c r="M27" s="11">
        <f t="shared" si="3"/>
        <v>0</v>
      </c>
      <c r="N27" s="11">
        <f t="shared" si="3"/>
        <v>0</v>
      </c>
      <c r="O27" s="11">
        <f t="shared" si="3"/>
        <v>0</v>
      </c>
      <c r="P27" s="11">
        <f t="shared" si="3"/>
        <v>966</v>
      </c>
      <c r="Q27" s="12"/>
      <c r="R27" s="12"/>
      <c r="S27" s="12"/>
      <c r="T27" s="12"/>
      <c r="U27" s="12"/>
      <c r="V27" s="12"/>
      <c r="W27" s="12"/>
      <c r="X27" s="12"/>
    </row>
    <row r="28" spans="1:24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5.75">
      <c r="A29" s="3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>
      <c r="A30" s="4"/>
      <c r="B30" s="1564"/>
      <c r="C30" s="156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1"/>
      <c r="B31" s="1563"/>
      <c r="C31" s="156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5" t="s">
        <v>42</v>
      </c>
      <c r="B32" s="1772"/>
      <c r="C32" s="1772"/>
      <c r="D32" s="242"/>
      <c r="E32" s="41" t="s">
        <v>8995</v>
      </c>
    </row>
    <row r="33" spans="1:24">
      <c r="A33" s="5" t="s">
        <v>43</v>
      </c>
      <c r="B33" s="1772"/>
      <c r="C33" s="1772"/>
      <c r="D33" s="1"/>
      <c r="E33" s="1"/>
    </row>
    <row r="34" spans="1:24">
      <c r="A34" s="5" t="s">
        <v>44</v>
      </c>
      <c r="B34" s="1772"/>
      <c r="C34" s="1772"/>
      <c r="D34" s="1"/>
      <c r="E34" s="1"/>
    </row>
    <row r="36" spans="1:24" ht="23.25" customHeight="1">
      <c r="A36" s="1559" t="s">
        <v>205</v>
      </c>
      <c r="B36" s="1559"/>
      <c r="C36" s="1559"/>
      <c r="D36" s="1559"/>
      <c r="E36" s="1559"/>
      <c r="F36" s="1559"/>
      <c r="G36" s="7"/>
      <c r="H36" s="1559" t="s">
        <v>10116</v>
      </c>
      <c r="I36" s="1559"/>
      <c r="J36" s="1559"/>
      <c r="K36" s="1559"/>
      <c r="L36" s="1559"/>
      <c r="M36" s="1559"/>
      <c r="N36" s="1559"/>
      <c r="O36" s="1559"/>
      <c r="P36" s="1559"/>
      <c r="Q36" s="1850" t="s">
        <v>11111</v>
      </c>
      <c r="R36" s="1561"/>
      <c r="S36" s="1561"/>
      <c r="T36" s="1561"/>
      <c r="U36" s="1561"/>
      <c r="V36" s="1561"/>
      <c r="W36" s="1561"/>
      <c r="X36" s="1561"/>
    </row>
    <row r="37" spans="1:24" ht="26.25">
      <c r="A37" s="8" t="s">
        <v>3</v>
      </c>
      <c r="B37" s="8" t="s">
        <v>4</v>
      </c>
      <c r="C37" s="8" t="s">
        <v>5</v>
      </c>
      <c r="D37" s="8" t="s">
        <v>6</v>
      </c>
      <c r="E37" s="8" t="s">
        <v>7</v>
      </c>
      <c r="F37" s="8" t="s">
        <v>8</v>
      </c>
      <c r="G37" s="33" t="s">
        <v>10</v>
      </c>
      <c r="H37" s="9" t="s">
        <v>11</v>
      </c>
      <c r="I37" s="9" t="s">
        <v>12</v>
      </c>
      <c r="J37" s="9" t="s">
        <v>13</v>
      </c>
      <c r="K37" s="9" t="s">
        <v>14</v>
      </c>
      <c r="L37" s="9" t="s">
        <v>15</v>
      </c>
      <c r="M37" s="9" t="s">
        <v>16</v>
      </c>
      <c r="N37" s="9" t="s">
        <v>17</v>
      </c>
      <c r="O37" s="10" t="s">
        <v>18</v>
      </c>
      <c r="P37" s="8" t="s">
        <v>19</v>
      </c>
      <c r="Q37" s="8" t="s">
        <v>20</v>
      </c>
      <c r="R37" s="8" t="s">
        <v>9</v>
      </c>
      <c r="S37" s="8" t="s">
        <v>21</v>
      </c>
      <c r="T37" s="8" t="s">
        <v>24</v>
      </c>
      <c r="U37" s="8" t="s">
        <v>25</v>
      </c>
      <c r="V37" s="8" t="s">
        <v>26</v>
      </c>
      <c r="W37" s="8" t="s">
        <v>27</v>
      </c>
      <c r="X37" s="8" t="s">
        <v>10877</v>
      </c>
    </row>
    <row r="38" spans="1:24">
      <c r="A38" s="15" t="s">
        <v>698</v>
      </c>
      <c r="B38" s="15" t="s">
        <v>78</v>
      </c>
      <c r="C38" s="15" t="s">
        <v>11086</v>
      </c>
      <c r="D38" s="15" t="s">
        <v>521</v>
      </c>
      <c r="E38" s="24">
        <v>45595.597222222219</v>
      </c>
      <c r="F38" s="15">
        <v>13.5</v>
      </c>
      <c r="G38" s="37"/>
      <c r="H38" s="15"/>
      <c r="I38" s="15"/>
      <c r="J38" s="15"/>
      <c r="K38" s="15">
        <v>54</v>
      </c>
      <c r="L38" s="15">
        <v>107</v>
      </c>
      <c r="M38" s="15"/>
      <c r="N38" s="15"/>
      <c r="O38" s="15"/>
      <c r="P38" s="14">
        <f t="shared" ref="P38:P44" si="4">SUM(H38:O38)</f>
        <v>161</v>
      </c>
      <c r="Q38" s="17" t="s">
        <v>32</v>
      </c>
      <c r="R38" s="14" t="s">
        <v>10067</v>
      </c>
      <c r="S38" s="23" t="s">
        <v>33</v>
      </c>
      <c r="T38" s="16" t="s">
        <v>9880</v>
      </c>
      <c r="U38" s="16" t="s">
        <v>90</v>
      </c>
      <c r="V38" s="16"/>
      <c r="W38" s="16"/>
      <c r="X38" s="16"/>
    </row>
    <row r="39" spans="1:24">
      <c r="A39" s="15" t="s">
        <v>9570</v>
      </c>
      <c r="B39" s="15" t="s">
        <v>78</v>
      </c>
      <c r="C39" s="15" t="s">
        <v>11087</v>
      </c>
      <c r="D39" s="15" t="s">
        <v>521</v>
      </c>
      <c r="E39" s="24">
        <v>45596.597222222219</v>
      </c>
      <c r="F39" s="15">
        <v>13.5</v>
      </c>
      <c r="G39" s="37"/>
      <c r="H39" s="15"/>
      <c r="I39" s="15"/>
      <c r="J39" s="15"/>
      <c r="K39" s="15">
        <v>27</v>
      </c>
      <c r="L39" s="15">
        <v>134</v>
      </c>
      <c r="M39" s="15"/>
      <c r="N39" s="15"/>
      <c r="O39" s="15"/>
      <c r="P39" s="14">
        <f t="shared" si="4"/>
        <v>161</v>
      </c>
      <c r="Q39" s="17" t="s">
        <v>32</v>
      </c>
      <c r="R39" s="14" t="s">
        <v>10067</v>
      </c>
      <c r="S39" s="23" t="s">
        <v>33</v>
      </c>
      <c r="T39" s="16" t="s">
        <v>9880</v>
      </c>
      <c r="U39" s="16" t="s">
        <v>90</v>
      </c>
      <c r="V39" s="16"/>
      <c r="W39" s="16"/>
      <c r="X39" s="16"/>
    </row>
    <row r="40" spans="1:24">
      <c r="A40" s="15" t="s">
        <v>111</v>
      </c>
      <c r="B40" s="15" t="s">
        <v>65</v>
      </c>
      <c r="C40" s="15" t="s">
        <v>11088</v>
      </c>
      <c r="D40" s="15" t="s">
        <v>7594</v>
      </c>
      <c r="E40" s="24">
        <v>45595.71875</v>
      </c>
      <c r="F40" s="15">
        <v>19</v>
      </c>
      <c r="G40" s="37"/>
      <c r="H40" s="15"/>
      <c r="I40" s="15"/>
      <c r="J40" s="15"/>
      <c r="K40" s="15"/>
      <c r="L40" s="15">
        <v>161</v>
      </c>
      <c r="M40" s="15"/>
      <c r="N40" s="15"/>
      <c r="O40" s="15"/>
      <c r="P40" s="14">
        <f t="shared" si="4"/>
        <v>161</v>
      </c>
      <c r="Q40" s="14" t="s">
        <v>30</v>
      </c>
      <c r="R40" s="14" t="s">
        <v>10067</v>
      </c>
      <c r="S40" s="23" t="s">
        <v>33</v>
      </c>
      <c r="T40" s="16"/>
      <c r="U40" s="16"/>
      <c r="V40" s="16"/>
      <c r="W40" s="16"/>
      <c r="X40" s="16"/>
    </row>
    <row r="41" spans="1:24">
      <c r="A41" s="15" t="s">
        <v>113</v>
      </c>
      <c r="B41" s="15" t="s">
        <v>65</v>
      </c>
      <c r="C41" s="15" t="s">
        <v>11089</v>
      </c>
      <c r="D41" s="15" t="s">
        <v>7594</v>
      </c>
      <c r="E41" s="24">
        <v>45595.71875</v>
      </c>
      <c r="F41" s="15">
        <v>19</v>
      </c>
      <c r="G41" s="37"/>
      <c r="H41" s="15"/>
      <c r="I41" s="15"/>
      <c r="J41" s="15"/>
      <c r="K41" s="15"/>
      <c r="L41" s="15">
        <v>81</v>
      </c>
      <c r="M41" s="15"/>
      <c r="N41" s="15"/>
      <c r="O41" s="15"/>
      <c r="P41" s="14">
        <f t="shared" si="4"/>
        <v>81</v>
      </c>
      <c r="Q41" s="14" t="s">
        <v>30</v>
      </c>
      <c r="R41" s="14" t="s">
        <v>10067</v>
      </c>
      <c r="S41" s="23" t="s">
        <v>33</v>
      </c>
      <c r="T41" s="16"/>
      <c r="U41" s="16"/>
      <c r="V41" s="16"/>
      <c r="W41" s="16"/>
      <c r="X41" s="16"/>
    </row>
    <row r="42" spans="1:24">
      <c r="A42" s="15" t="s">
        <v>113</v>
      </c>
      <c r="B42" s="15" t="s">
        <v>65</v>
      </c>
      <c r="C42" s="15" t="s">
        <v>11090</v>
      </c>
      <c r="D42" s="15" t="s">
        <v>7594</v>
      </c>
      <c r="E42" s="24">
        <v>45595.71875</v>
      </c>
      <c r="F42" s="15">
        <v>19</v>
      </c>
      <c r="G42" s="37"/>
      <c r="H42" s="15"/>
      <c r="I42" s="15"/>
      <c r="J42" s="15"/>
      <c r="K42" s="15"/>
      <c r="L42" s="15">
        <v>81</v>
      </c>
      <c r="M42" s="15"/>
      <c r="N42" s="15"/>
      <c r="O42" s="15"/>
      <c r="P42" s="14">
        <f t="shared" si="4"/>
        <v>81</v>
      </c>
      <c r="Q42" s="14" t="s">
        <v>30</v>
      </c>
      <c r="R42" s="14" t="s">
        <v>10067</v>
      </c>
      <c r="S42" s="23" t="s">
        <v>33</v>
      </c>
      <c r="T42" s="16"/>
      <c r="U42" s="16"/>
      <c r="V42" s="16"/>
      <c r="W42" s="16"/>
      <c r="X42" s="16"/>
    </row>
    <row r="43" spans="1:24">
      <c r="A43" s="15" t="s">
        <v>2561</v>
      </c>
      <c r="B43" s="15" t="s">
        <v>4816</v>
      </c>
      <c r="C43" s="15" t="s">
        <v>11091</v>
      </c>
      <c r="D43" s="15" t="s">
        <v>5381</v>
      </c>
      <c r="E43" s="24">
        <v>45595.600694444445</v>
      </c>
      <c r="F43" s="15" t="s">
        <v>11112</v>
      </c>
      <c r="G43" s="37"/>
      <c r="H43" s="15"/>
      <c r="I43" s="15"/>
      <c r="J43" s="15"/>
      <c r="K43" s="15"/>
      <c r="L43" s="15">
        <v>161</v>
      </c>
      <c r="M43" s="15"/>
      <c r="N43" s="15"/>
      <c r="O43" s="15"/>
      <c r="P43" s="14">
        <f t="shared" si="4"/>
        <v>161</v>
      </c>
      <c r="Q43" s="14" t="s">
        <v>30</v>
      </c>
      <c r="R43" s="14" t="s">
        <v>10067</v>
      </c>
      <c r="S43" s="14" t="s">
        <v>31</v>
      </c>
      <c r="T43" s="16" t="s">
        <v>9880</v>
      </c>
      <c r="U43" s="16" t="s">
        <v>90</v>
      </c>
      <c r="V43" s="16"/>
      <c r="W43" s="16"/>
      <c r="X43" s="16"/>
    </row>
    <row r="44" spans="1:24">
      <c r="A44" s="15"/>
      <c r="B44" s="15"/>
      <c r="C44" s="15"/>
      <c r="D44" s="15"/>
      <c r="E44" s="15"/>
      <c r="F44" s="15"/>
      <c r="G44" s="37"/>
      <c r="H44" s="15"/>
      <c r="I44" s="15"/>
      <c r="J44" s="15"/>
      <c r="K44" s="15"/>
      <c r="L44" s="15"/>
      <c r="M44" s="15"/>
      <c r="N44" s="15"/>
      <c r="O44" s="15"/>
      <c r="P44" s="14">
        <f t="shared" si="4"/>
        <v>0</v>
      </c>
      <c r="Q44" s="14" t="s">
        <v>30</v>
      </c>
      <c r="R44" s="14"/>
      <c r="S44" s="14"/>
      <c r="T44" s="16"/>
      <c r="U44" s="16"/>
      <c r="V44" s="16"/>
      <c r="W44" s="16"/>
      <c r="X44" s="16"/>
    </row>
    <row r="45" spans="1:24">
      <c r="A45" s="11" t="s">
        <v>19</v>
      </c>
      <c r="B45" s="7"/>
      <c r="C45" s="7"/>
      <c r="D45" s="7"/>
      <c r="E45" s="11"/>
      <c r="F45" s="7"/>
      <c r="G45" s="7"/>
      <c r="H45" s="11">
        <f t="shared" ref="H45:P45" si="5">SUM(H38:H44)</f>
        <v>0</v>
      </c>
      <c r="I45" s="11">
        <f t="shared" si="5"/>
        <v>0</v>
      </c>
      <c r="J45" s="11">
        <f t="shared" si="5"/>
        <v>0</v>
      </c>
      <c r="K45" s="11">
        <f t="shared" si="5"/>
        <v>81</v>
      </c>
      <c r="L45" s="11">
        <f t="shared" si="5"/>
        <v>725</v>
      </c>
      <c r="M45" s="11">
        <f t="shared" si="5"/>
        <v>0</v>
      </c>
      <c r="N45" s="11">
        <f t="shared" si="5"/>
        <v>0</v>
      </c>
      <c r="O45" s="11">
        <f t="shared" si="5"/>
        <v>0</v>
      </c>
      <c r="P45" s="11">
        <f t="shared" si="5"/>
        <v>806</v>
      </c>
      <c r="Q45" s="12"/>
      <c r="R45" s="12"/>
      <c r="S45" s="12"/>
      <c r="T45" s="12"/>
      <c r="U45" s="12"/>
      <c r="V45" s="12"/>
      <c r="W45" s="12"/>
      <c r="X45" s="12"/>
    </row>
    <row r="46" spans="1:24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4" ht="15.75">
      <c r="A47" s="3" t="s">
        <v>34</v>
      </c>
      <c r="B47" s="1562"/>
      <c r="C47" s="1562"/>
      <c r="D47" s="1562"/>
      <c r="E47" s="1"/>
      <c r="F47" s="1"/>
      <c r="G47" s="1"/>
      <c r="H47" s="1"/>
      <c r="I47" s="1"/>
      <c r="J47" s="1563"/>
      <c r="K47" s="1563"/>
      <c r="L47" s="156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>
      <c r="A48" s="4"/>
      <c r="B48" s="1564"/>
      <c r="C48" s="1564"/>
      <c r="D48" s="242"/>
      <c r="E48" s="41" t="s">
        <v>8995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>
      <c r="A49" s="5" t="s">
        <v>42</v>
      </c>
      <c r="B49" s="1772"/>
      <c r="C49" s="177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4">
      <c r="A50" s="5" t="s">
        <v>42</v>
      </c>
      <c r="B50" s="1772"/>
      <c r="C50" s="177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4">
      <c r="A51" s="5" t="s">
        <v>43</v>
      </c>
      <c r="B51" s="1772"/>
      <c r="C51" s="177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4">
      <c r="A52" s="5" t="s">
        <v>44</v>
      </c>
      <c r="B52" s="1772"/>
      <c r="C52" s="177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4" spans="1:24" ht="23.25" customHeight="1">
      <c r="A54" s="1559" t="s">
        <v>155</v>
      </c>
      <c r="B54" s="1559"/>
      <c r="C54" s="1559"/>
      <c r="D54" s="1559"/>
      <c r="E54" s="1559"/>
      <c r="F54" s="1559"/>
      <c r="G54" s="7"/>
      <c r="H54" s="1559" t="s">
        <v>11105</v>
      </c>
      <c r="I54" s="1559"/>
      <c r="J54" s="1559"/>
      <c r="K54" s="1559"/>
      <c r="L54" s="1559"/>
      <c r="M54" s="1559"/>
      <c r="N54" s="1559"/>
      <c r="O54" s="1559"/>
      <c r="P54" s="1559"/>
      <c r="Q54" s="1560" t="s">
        <v>11113</v>
      </c>
      <c r="R54" s="1561"/>
      <c r="S54" s="1561"/>
      <c r="T54" s="1561"/>
      <c r="U54" s="1561"/>
      <c r="V54" s="1561"/>
      <c r="W54" s="1561"/>
      <c r="X54" s="1561"/>
    </row>
    <row r="55" spans="1:24" ht="26.25">
      <c r="A55" s="8" t="s">
        <v>3</v>
      </c>
      <c r="B55" s="8" t="s">
        <v>4</v>
      </c>
      <c r="C55" s="8" t="s">
        <v>5</v>
      </c>
      <c r="D55" s="8" t="s">
        <v>6</v>
      </c>
      <c r="E55" s="8" t="s">
        <v>7</v>
      </c>
      <c r="F55" s="8" t="s">
        <v>8</v>
      </c>
      <c r="G55" s="33" t="s">
        <v>10</v>
      </c>
      <c r="H55" s="9" t="s">
        <v>11</v>
      </c>
      <c r="I55" s="9" t="s">
        <v>12</v>
      </c>
      <c r="J55" s="9" t="s">
        <v>13</v>
      </c>
      <c r="K55" s="9" t="s">
        <v>14</v>
      </c>
      <c r="L55" s="9" t="s">
        <v>15</v>
      </c>
      <c r="M55" s="9" t="s">
        <v>16</v>
      </c>
      <c r="N55" s="9" t="s">
        <v>17</v>
      </c>
      <c r="O55" s="10" t="s">
        <v>18</v>
      </c>
      <c r="P55" s="8" t="s">
        <v>19</v>
      </c>
      <c r="Q55" s="8" t="s">
        <v>20</v>
      </c>
      <c r="R55" s="8" t="s">
        <v>9</v>
      </c>
      <c r="S55" s="8" t="s">
        <v>21</v>
      </c>
      <c r="T55" s="8" t="s">
        <v>24</v>
      </c>
      <c r="U55" s="8" t="s">
        <v>25</v>
      </c>
      <c r="V55" s="8" t="s">
        <v>26</v>
      </c>
      <c r="W55" s="8" t="s">
        <v>27</v>
      </c>
      <c r="X55" s="8" t="s">
        <v>10877</v>
      </c>
    </row>
    <row r="56" spans="1:24">
      <c r="A56" s="15" t="s">
        <v>142</v>
      </c>
      <c r="B56" s="15" t="s">
        <v>72</v>
      </c>
      <c r="C56" s="15" t="s">
        <v>11096</v>
      </c>
      <c r="D56" s="15" t="s">
        <v>71</v>
      </c>
      <c r="E56" s="24">
        <v>45596.753472222219</v>
      </c>
      <c r="F56" s="15">
        <v>12.25</v>
      </c>
      <c r="G56" s="37"/>
      <c r="H56" s="15"/>
      <c r="I56" s="15"/>
      <c r="J56" s="15">
        <v>27</v>
      </c>
      <c r="K56" s="15">
        <v>134</v>
      </c>
      <c r="L56" s="15"/>
      <c r="M56" s="15"/>
      <c r="N56" s="15"/>
      <c r="O56" s="15"/>
      <c r="P56" s="14">
        <f t="shared" ref="P56:P62" si="6">SUM(H56:O56)</f>
        <v>161</v>
      </c>
      <c r="Q56" s="14" t="s">
        <v>30</v>
      </c>
      <c r="R56" s="14"/>
      <c r="S56" s="14" t="s">
        <v>31</v>
      </c>
      <c r="T56" s="16" t="s">
        <v>169</v>
      </c>
      <c r="U56" s="16"/>
      <c r="V56" s="16"/>
      <c r="W56" s="16" t="s">
        <v>11097</v>
      </c>
      <c r="X56" s="16" t="s">
        <v>8018</v>
      </c>
    </row>
    <row r="57" spans="1:24">
      <c r="A57" s="15" t="s">
        <v>142</v>
      </c>
      <c r="B57" s="15" t="s">
        <v>72</v>
      </c>
      <c r="C57" s="15" t="s">
        <v>11098</v>
      </c>
      <c r="D57" s="15" t="s">
        <v>71</v>
      </c>
      <c r="E57" s="24">
        <v>45596.753472222219</v>
      </c>
      <c r="F57" s="15">
        <v>12.25</v>
      </c>
      <c r="G57" s="37"/>
      <c r="H57" s="15"/>
      <c r="I57" s="15"/>
      <c r="J57" s="15"/>
      <c r="K57" s="15">
        <v>27</v>
      </c>
      <c r="L57" s="15">
        <v>81</v>
      </c>
      <c r="M57" s="15">
        <v>53</v>
      </c>
      <c r="N57" s="15"/>
      <c r="O57" s="15"/>
      <c r="P57" s="14">
        <f t="shared" si="6"/>
        <v>161</v>
      </c>
      <c r="Q57" s="14" t="s">
        <v>30</v>
      </c>
      <c r="R57" s="14"/>
      <c r="S57" s="14" t="s">
        <v>31</v>
      </c>
      <c r="T57" s="16" t="s">
        <v>169</v>
      </c>
      <c r="U57" s="16"/>
      <c r="V57" s="16"/>
      <c r="W57" s="16" t="s">
        <v>11097</v>
      </c>
      <c r="X57" s="16" t="s">
        <v>8018</v>
      </c>
    </row>
    <row r="58" spans="1:24">
      <c r="A58" s="15" t="s">
        <v>141</v>
      </c>
      <c r="B58" s="15" t="s">
        <v>69</v>
      </c>
      <c r="C58" s="15" t="s">
        <v>11099</v>
      </c>
      <c r="D58" s="15" t="s">
        <v>68</v>
      </c>
      <c r="E58" s="24">
        <v>45596.753472222219</v>
      </c>
      <c r="F58" s="15">
        <v>12.25</v>
      </c>
      <c r="G58" s="37"/>
      <c r="H58" s="15"/>
      <c r="I58" s="15"/>
      <c r="J58" s="15"/>
      <c r="K58" s="15"/>
      <c r="L58" s="15">
        <v>107</v>
      </c>
      <c r="M58" s="15">
        <v>54</v>
      </c>
      <c r="N58" s="15"/>
      <c r="O58" s="15"/>
      <c r="P58" s="14">
        <f t="shared" si="6"/>
        <v>161</v>
      </c>
      <c r="Q58" s="14" t="s">
        <v>30</v>
      </c>
      <c r="R58" s="14"/>
      <c r="S58" s="14" t="s">
        <v>31</v>
      </c>
      <c r="T58" s="16" t="s">
        <v>169</v>
      </c>
      <c r="U58" s="16"/>
      <c r="V58" s="16"/>
      <c r="W58" s="16" t="s">
        <v>6764</v>
      </c>
      <c r="X58" s="16" t="s">
        <v>8018</v>
      </c>
    </row>
    <row r="59" spans="1:24">
      <c r="A59" s="15" t="s">
        <v>8398</v>
      </c>
      <c r="B59" s="15" t="s">
        <v>57</v>
      </c>
      <c r="C59" s="15"/>
      <c r="D59" s="15"/>
      <c r="E59" s="15"/>
      <c r="F59" s="15"/>
      <c r="G59" s="37"/>
      <c r="H59" s="15"/>
      <c r="I59" s="15"/>
      <c r="J59" s="15"/>
      <c r="K59" s="15">
        <v>161</v>
      </c>
      <c r="L59" s="15"/>
      <c r="M59" s="15"/>
      <c r="N59" s="15"/>
      <c r="O59" s="15"/>
      <c r="P59" s="14">
        <f t="shared" si="6"/>
        <v>161</v>
      </c>
      <c r="Q59" s="14" t="s">
        <v>30</v>
      </c>
      <c r="R59" s="14"/>
      <c r="S59" s="14" t="s">
        <v>31</v>
      </c>
      <c r="T59" s="16"/>
      <c r="U59" s="16"/>
      <c r="V59" s="16"/>
      <c r="W59" s="16"/>
      <c r="X59" s="16" t="s">
        <v>11114</v>
      </c>
    </row>
    <row r="60" spans="1:24">
      <c r="A60" s="15" t="s">
        <v>8538</v>
      </c>
      <c r="B60" s="15" t="s">
        <v>57</v>
      </c>
      <c r="C60" s="15"/>
      <c r="D60" s="15"/>
      <c r="E60" s="15"/>
      <c r="F60" s="15"/>
      <c r="G60" s="37"/>
      <c r="H60" s="15"/>
      <c r="I60" s="15"/>
      <c r="J60" s="15"/>
      <c r="K60" s="15">
        <v>94</v>
      </c>
      <c r="L60" s="15"/>
      <c r="M60" s="15"/>
      <c r="N60" s="15"/>
      <c r="O60" s="15"/>
      <c r="P60" s="14">
        <f t="shared" si="6"/>
        <v>94</v>
      </c>
      <c r="Q60" s="14" t="s">
        <v>30</v>
      </c>
      <c r="R60" s="14"/>
      <c r="S60" s="14" t="s">
        <v>31</v>
      </c>
      <c r="T60" s="16"/>
      <c r="U60" s="16"/>
      <c r="V60" s="16"/>
      <c r="W60" s="16"/>
      <c r="X60" s="16" t="s">
        <v>11114</v>
      </c>
    </row>
    <row r="61" spans="1:24">
      <c r="A61" s="15" t="s">
        <v>150</v>
      </c>
      <c r="B61" s="15" t="s">
        <v>57</v>
      </c>
      <c r="C61" s="15"/>
      <c r="D61" s="15"/>
      <c r="E61" s="15"/>
      <c r="F61" s="15"/>
      <c r="G61" s="37"/>
      <c r="H61" s="15"/>
      <c r="I61" s="15"/>
      <c r="J61" s="489"/>
      <c r="K61" s="15">
        <v>145</v>
      </c>
      <c r="L61" s="15"/>
      <c r="M61" s="15"/>
      <c r="N61" s="15"/>
      <c r="O61" s="15"/>
      <c r="P61" s="14">
        <f t="shared" si="6"/>
        <v>145</v>
      </c>
      <c r="Q61" s="14" t="s">
        <v>30</v>
      </c>
      <c r="R61" s="14"/>
      <c r="S61" s="14" t="s">
        <v>31</v>
      </c>
      <c r="T61" s="16"/>
      <c r="U61" s="16"/>
      <c r="V61" s="16"/>
      <c r="W61" s="16"/>
      <c r="X61" s="16" t="s">
        <v>11114</v>
      </c>
    </row>
    <row r="62" spans="1:24">
      <c r="A62" s="15"/>
      <c r="B62" s="15"/>
      <c r="C62" s="15"/>
      <c r="D62" s="15"/>
      <c r="E62" s="15"/>
      <c r="F62" s="15"/>
      <c r="G62" s="37"/>
      <c r="H62" s="15"/>
      <c r="I62" s="15"/>
      <c r="J62" s="15"/>
      <c r="K62" s="15"/>
      <c r="L62" s="15"/>
      <c r="M62" s="15"/>
      <c r="N62" s="15"/>
      <c r="O62" s="15"/>
      <c r="P62" s="14">
        <f t="shared" si="6"/>
        <v>0</v>
      </c>
      <c r="Q62" s="14" t="s">
        <v>30</v>
      </c>
      <c r="R62" s="14"/>
      <c r="S62" s="14" t="s">
        <v>31</v>
      </c>
      <c r="T62" s="16"/>
      <c r="U62" s="16"/>
      <c r="V62" s="16"/>
      <c r="W62" s="16"/>
      <c r="X62" s="16"/>
    </row>
    <row r="63" spans="1:24">
      <c r="A63" s="11" t="s">
        <v>19</v>
      </c>
      <c r="B63" s="7"/>
      <c r="C63" s="7"/>
      <c r="D63" s="7"/>
      <c r="E63" s="11"/>
      <c r="F63" s="7"/>
      <c r="G63" s="7"/>
      <c r="H63" s="11">
        <f t="shared" ref="H63:P63" si="7">SUM(H56:H62)</f>
        <v>0</v>
      </c>
      <c r="I63" s="11">
        <f t="shared" si="7"/>
        <v>0</v>
      </c>
      <c r="J63" s="11">
        <f t="shared" si="7"/>
        <v>27</v>
      </c>
      <c r="K63" s="11">
        <f t="shared" si="7"/>
        <v>561</v>
      </c>
      <c r="L63" s="11">
        <f t="shared" si="7"/>
        <v>188</v>
      </c>
      <c r="M63" s="11">
        <f t="shared" si="7"/>
        <v>107</v>
      </c>
      <c r="N63" s="11">
        <f t="shared" si="7"/>
        <v>0</v>
      </c>
      <c r="O63" s="11">
        <f t="shared" si="7"/>
        <v>0</v>
      </c>
      <c r="P63" s="11">
        <f t="shared" si="7"/>
        <v>883</v>
      </c>
      <c r="Q63" s="12"/>
      <c r="R63" s="12"/>
      <c r="S63" s="12"/>
      <c r="T63" s="12"/>
      <c r="U63" s="12"/>
      <c r="V63" s="12"/>
      <c r="W63" s="12"/>
      <c r="X63" s="12"/>
    </row>
    <row r="64" spans="1:24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>
      <c r="A65" s="3" t="s">
        <v>34</v>
      </c>
      <c r="B65" s="1562"/>
      <c r="C65" s="1562"/>
      <c r="D65" s="1562"/>
      <c r="E65" s="1"/>
      <c r="F65" s="1"/>
      <c r="G65" s="1"/>
      <c r="H65" s="1"/>
      <c r="I65" s="1"/>
      <c r="J65" s="1563"/>
      <c r="K65" s="1563"/>
      <c r="L65" s="156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4"/>
      <c r="B66" s="1564"/>
      <c r="C66" s="1564"/>
      <c r="D66" s="242"/>
      <c r="E66" s="41" t="s">
        <v>8995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5" t="s">
        <v>42</v>
      </c>
      <c r="B67" s="1772"/>
      <c r="C67" s="177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5" t="s">
        <v>42</v>
      </c>
      <c r="B68" s="1772"/>
      <c r="C68" s="177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5" t="s">
        <v>43</v>
      </c>
      <c r="B69" s="1772"/>
      <c r="C69" s="177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5" t="s">
        <v>44</v>
      </c>
      <c r="B70" s="1772"/>
      <c r="C70" s="177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</sheetData>
  <mergeCells count="40">
    <mergeCell ref="B68:C68"/>
    <mergeCell ref="B69:C69"/>
    <mergeCell ref="B70:C70"/>
    <mergeCell ref="H54:P54"/>
    <mergeCell ref="Q54:X54"/>
    <mergeCell ref="B65:D65"/>
    <mergeCell ref="J65:L65"/>
    <mergeCell ref="B66:C66"/>
    <mergeCell ref="B67:C67"/>
    <mergeCell ref="A54:F54"/>
    <mergeCell ref="B48:C48"/>
    <mergeCell ref="B49:C49"/>
    <mergeCell ref="B50:C50"/>
    <mergeCell ref="B51:C51"/>
    <mergeCell ref="B52:C52"/>
    <mergeCell ref="B47:D47"/>
    <mergeCell ref="J47:L47"/>
    <mergeCell ref="Q19:X19"/>
    <mergeCell ref="B29:D29"/>
    <mergeCell ref="J29:L29"/>
    <mergeCell ref="B30:C30"/>
    <mergeCell ref="B31:C31"/>
    <mergeCell ref="B32:C32"/>
    <mergeCell ref="H19:P19"/>
    <mergeCell ref="B33:C33"/>
    <mergeCell ref="B34:C34"/>
    <mergeCell ref="A36:F36"/>
    <mergeCell ref="H36:P36"/>
    <mergeCell ref="Q36:X36"/>
    <mergeCell ref="B14:C14"/>
    <mergeCell ref="B15:C15"/>
    <mergeCell ref="B16:C16"/>
    <mergeCell ref="B17:C17"/>
    <mergeCell ref="A19:F19"/>
    <mergeCell ref="B13:C13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3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DE2A-7690-41D1-96A9-353A195299B1}">
  <sheetPr>
    <tabColor rgb="FF0070C0"/>
  </sheetPr>
  <dimension ref="A1:X53"/>
  <sheetViews>
    <sheetView topLeftCell="A8" workbookViewId="0">
      <selection activeCell="W44" sqref="W44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5.85546875" customWidth="1"/>
    <col min="6" max="6" width="9.140625" bestFit="1" customWidth="1"/>
    <col min="7" max="7" width="8.28515625" customWidth="1"/>
    <col min="8" max="15" width="7.42578125" customWidth="1"/>
    <col min="16" max="16" width="10.5703125" customWidth="1"/>
    <col min="17" max="19" width="9.140625" bestFit="1" customWidth="1"/>
    <col min="20" max="20" width="16.28515625" customWidth="1"/>
    <col min="23" max="23" width="16.5703125" customWidth="1"/>
  </cols>
  <sheetData>
    <row r="1" spans="1:24" ht="41.25" customHeight="1">
      <c r="A1" s="1559" t="s">
        <v>155</v>
      </c>
      <c r="B1" s="1559"/>
      <c r="C1" s="1559"/>
      <c r="D1" s="1559"/>
      <c r="E1" s="1559"/>
      <c r="F1" s="1559"/>
      <c r="G1" s="7"/>
      <c r="H1" s="1559" t="s">
        <v>11105</v>
      </c>
      <c r="I1" s="1559"/>
      <c r="J1" s="1559"/>
      <c r="K1" s="1559"/>
      <c r="L1" s="1559"/>
      <c r="M1" s="1559"/>
      <c r="N1" s="1559"/>
      <c r="O1" s="1559"/>
      <c r="P1" s="1559"/>
      <c r="Q1" s="1560" t="s">
        <v>10581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10877</v>
      </c>
    </row>
    <row r="3" spans="1:24">
      <c r="A3" s="15" t="s">
        <v>114</v>
      </c>
      <c r="B3" s="678" t="s">
        <v>78</v>
      </c>
      <c r="C3" s="35" t="s">
        <v>11115</v>
      </c>
      <c r="D3" s="15" t="s">
        <v>88</v>
      </c>
      <c r="E3" s="24">
        <v>45592.125</v>
      </c>
      <c r="F3" s="15">
        <v>10.3</v>
      </c>
      <c r="G3" s="37" t="s">
        <v>740</v>
      </c>
      <c r="H3" s="15"/>
      <c r="I3" s="15"/>
      <c r="J3" s="15"/>
      <c r="K3" s="35">
        <v>54</v>
      </c>
      <c r="L3" s="35">
        <v>107</v>
      </c>
      <c r="M3" s="15"/>
      <c r="N3" s="15"/>
      <c r="O3" s="15"/>
      <c r="P3" s="14">
        <f t="shared" ref="P3:P9" si="0">SUM(H3:O3)</f>
        <v>161</v>
      </c>
      <c r="Q3" s="17" t="s">
        <v>32</v>
      </c>
      <c r="R3" s="14">
        <v>108052</v>
      </c>
      <c r="S3" s="23" t="s">
        <v>33</v>
      </c>
      <c r="T3" s="255" t="s">
        <v>161</v>
      </c>
      <c r="U3" s="16" t="s">
        <v>90</v>
      </c>
      <c r="V3" s="16">
        <v>1008543</v>
      </c>
      <c r="W3" s="16" t="s">
        <v>11116</v>
      </c>
      <c r="X3" s="16" t="s">
        <v>9127</v>
      </c>
    </row>
    <row r="4" spans="1:24">
      <c r="A4" s="35" t="s">
        <v>122</v>
      </c>
      <c r="B4" s="35" t="s">
        <v>62</v>
      </c>
      <c r="C4" s="35" t="s">
        <v>11117</v>
      </c>
      <c r="D4" s="35" t="s">
        <v>61</v>
      </c>
      <c r="E4" s="271">
        <v>45591.763888888891</v>
      </c>
      <c r="F4" s="35">
        <v>12.8</v>
      </c>
      <c r="G4" s="37"/>
      <c r="H4" s="15"/>
      <c r="I4" s="15"/>
      <c r="J4" s="15"/>
      <c r="K4" s="35">
        <v>108</v>
      </c>
      <c r="L4" s="15"/>
      <c r="M4" s="15"/>
      <c r="N4" s="15"/>
      <c r="O4" s="15"/>
      <c r="P4" s="14">
        <f t="shared" si="0"/>
        <v>108</v>
      </c>
      <c r="Q4" s="14" t="s">
        <v>30</v>
      </c>
      <c r="R4" s="14">
        <v>108079</v>
      </c>
      <c r="S4" s="14" t="s">
        <v>31</v>
      </c>
      <c r="T4" s="232" t="s">
        <v>169</v>
      </c>
      <c r="U4" s="16" t="s">
        <v>90</v>
      </c>
      <c r="V4" s="16">
        <v>1008544</v>
      </c>
      <c r="W4" s="16" t="s">
        <v>11116</v>
      </c>
      <c r="X4" s="16" t="s">
        <v>8018</v>
      </c>
    </row>
    <row r="5" spans="1:24">
      <c r="A5" s="15" t="s">
        <v>111</v>
      </c>
      <c r="B5" s="15" t="s">
        <v>65</v>
      </c>
      <c r="C5" s="35" t="s">
        <v>11118</v>
      </c>
      <c r="D5" s="15" t="s">
        <v>64</v>
      </c>
      <c r="E5" s="24">
        <v>45592.513888888891</v>
      </c>
      <c r="F5" s="15">
        <v>14.8</v>
      </c>
      <c r="G5" s="37"/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0"/>
        <v>161</v>
      </c>
      <c r="Q5" s="14" t="s">
        <v>30</v>
      </c>
      <c r="R5" s="14">
        <v>108080</v>
      </c>
      <c r="S5" s="23" t="s">
        <v>33</v>
      </c>
      <c r="T5" s="232" t="s">
        <v>169</v>
      </c>
      <c r="U5" s="16" t="s">
        <v>90</v>
      </c>
      <c r="V5" s="16">
        <v>1008545</v>
      </c>
      <c r="W5" s="16" t="s">
        <v>11119</v>
      </c>
      <c r="X5" s="16" t="s">
        <v>11120</v>
      </c>
    </row>
    <row r="6" spans="1:24">
      <c r="A6" s="15" t="s">
        <v>11121</v>
      </c>
      <c r="B6" s="15" t="s">
        <v>92</v>
      </c>
      <c r="C6" s="35" t="s">
        <v>11122</v>
      </c>
      <c r="D6" s="15" t="s">
        <v>159</v>
      </c>
      <c r="E6" s="24">
        <v>45592.041666666664</v>
      </c>
      <c r="F6" s="15">
        <v>10.3</v>
      </c>
      <c r="G6" s="37"/>
      <c r="H6" s="15"/>
      <c r="I6" s="15"/>
      <c r="J6" s="15"/>
      <c r="K6" s="35">
        <v>161</v>
      </c>
      <c r="L6" s="15"/>
      <c r="M6" s="15"/>
      <c r="N6" s="15"/>
      <c r="O6" s="15"/>
      <c r="P6" s="14">
        <f t="shared" si="0"/>
        <v>161</v>
      </c>
      <c r="Q6" s="17" t="s">
        <v>32</v>
      </c>
      <c r="R6" s="14">
        <v>108047</v>
      </c>
      <c r="S6" s="23" t="s">
        <v>33</v>
      </c>
      <c r="T6" s="255" t="s">
        <v>161</v>
      </c>
      <c r="U6" s="16" t="s">
        <v>90</v>
      </c>
      <c r="V6" s="16">
        <v>1008546</v>
      </c>
      <c r="W6" s="16" t="s">
        <v>11116</v>
      </c>
      <c r="X6" s="16" t="s">
        <v>9127</v>
      </c>
    </row>
    <row r="7" spans="1:24">
      <c r="A7" s="15" t="s">
        <v>11121</v>
      </c>
      <c r="B7" s="15" t="s">
        <v>92</v>
      </c>
      <c r="C7" s="35" t="s">
        <v>11123</v>
      </c>
      <c r="D7" s="15" t="s">
        <v>159</v>
      </c>
      <c r="E7" s="24">
        <v>45592.041666666664</v>
      </c>
      <c r="F7" s="15">
        <v>10.3</v>
      </c>
      <c r="G7" s="37"/>
      <c r="H7" s="15"/>
      <c r="I7" s="15"/>
      <c r="J7" s="15"/>
      <c r="K7" s="35">
        <v>161</v>
      </c>
      <c r="L7" s="15"/>
      <c r="M7" s="15"/>
      <c r="N7" s="15"/>
      <c r="O7" s="15"/>
      <c r="P7" s="14">
        <f t="shared" si="0"/>
        <v>161</v>
      </c>
      <c r="Q7" s="17" t="s">
        <v>32</v>
      </c>
      <c r="R7" s="14">
        <v>108051</v>
      </c>
      <c r="S7" s="23" t="s">
        <v>33</v>
      </c>
      <c r="T7" s="255" t="s">
        <v>161</v>
      </c>
      <c r="U7" s="16" t="s">
        <v>90</v>
      </c>
      <c r="V7" s="16">
        <v>1008547</v>
      </c>
      <c r="W7" s="16" t="s">
        <v>11116</v>
      </c>
      <c r="X7" s="16" t="s">
        <v>9127</v>
      </c>
    </row>
    <row r="8" spans="1:24">
      <c r="A8" s="15" t="s">
        <v>145</v>
      </c>
      <c r="B8" s="15" t="s">
        <v>57</v>
      </c>
      <c r="C8" s="35" t="s">
        <v>11124</v>
      </c>
      <c r="D8" s="15" t="s">
        <v>56</v>
      </c>
      <c r="E8" s="24">
        <v>45592.225694444445</v>
      </c>
      <c r="F8" s="15">
        <v>10.8</v>
      </c>
      <c r="G8" s="37"/>
      <c r="H8" s="15"/>
      <c r="I8" s="15"/>
      <c r="J8" s="35">
        <v>54</v>
      </c>
      <c r="K8" s="15"/>
      <c r="L8" s="15"/>
      <c r="M8" s="15"/>
      <c r="N8" s="15"/>
      <c r="O8" s="15"/>
      <c r="P8" s="14">
        <f>SUM(H8:O8)</f>
        <v>54</v>
      </c>
      <c r="Q8" s="14" t="s">
        <v>30</v>
      </c>
      <c r="R8" s="14">
        <v>108072</v>
      </c>
      <c r="S8" s="14" t="s">
        <v>31</v>
      </c>
      <c r="T8" s="232" t="s">
        <v>169</v>
      </c>
      <c r="U8" s="16" t="s">
        <v>90</v>
      </c>
      <c r="V8" s="16">
        <v>1008548</v>
      </c>
      <c r="W8" s="16" t="s">
        <v>11125</v>
      </c>
      <c r="X8" s="16" t="s">
        <v>8018</v>
      </c>
    </row>
    <row r="9" spans="1:24">
      <c r="A9" s="327" t="s">
        <v>9957</v>
      </c>
      <c r="B9" s="678" t="s">
        <v>78</v>
      </c>
      <c r="C9" s="35" t="s">
        <v>11126</v>
      </c>
      <c r="D9" s="15" t="s">
        <v>4813</v>
      </c>
      <c r="E9" s="24">
        <v>45593.305555555555</v>
      </c>
      <c r="F9" s="15">
        <v>10.3</v>
      </c>
      <c r="G9" s="37" t="s">
        <v>740</v>
      </c>
      <c r="H9" s="15"/>
      <c r="I9" s="15"/>
      <c r="J9" s="15"/>
      <c r="K9" s="35">
        <v>81</v>
      </c>
      <c r="L9" s="35">
        <v>80</v>
      </c>
      <c r="M9" s="15"/>
      <c r="N9" s="15"/>
      <c r="O9" s="15"/>
      <c r="P9" s="14">
        <f t="shared" si="0"/>
        <v>161</v>
      </c>
      <c r="Q9" s="17" t="s">
        <v>32</v>
      </c>
      <c r="R9" s="14">
        <v>108059</v>
      </c>
      <c r="S9" s="23" t="s">
        <v>33</v>
      </c>
      <c r="T9" s="259" t="s">
        <v>100</v>
      </c>
      <c r="U9" s="16" t="s">
        <v>90</v>
      </c>
      <c r="V9" s="16">
        <v>1008549</v>
      </c>
      <c r="W9" s="16" t="s">
        <v>11127</v>
      </c>
      <c r="X9" s="16" t="s">
        <v>9127</v>
      </c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O10" si="1">SUM(H3:H9)</f>
        <v>0</v>
      </c>
      <c r="I10" s="11">
        <f t="shared" si="1"/>
        <v>0</v>
      </c>
      <c r="J10" s="11">
        <f t="shared" si="1"/>
        <v>54</v>
      </c>
      <c r="K10" s="11">
        <f>SUM(K3:K9)</f>
        <v>565</v>
      </c>
      <c r="L10" s="11">
        <f>SUM(L3:L9)</f>
        <v>348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>SUM(P3:P9)</f>
        <v>967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4" t="s">
        <v>169</v>
      </c>
      <c r="B13" s="1564" t="s">
        <v>7194</v>
      </c>
      <c r="C13" s="1564"/>
      <c r="D13" s="242"/>
      <c r="E13" s="41" t="s">
        <v>8995</v>
      </c>
      <c r="F13" s="1"/>
      <c r="G13" s="1"/>
      <c r="H13" s="1883" t="s">
        <v>11128</v>
      </c>
      <c r="I13" s="188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26.25">
      <c r="A14" s="257" t="s">
        <v>89</v>
      </c>
      <c r="B14" s="257" t="s">
        <v>10287</v>
      </c>
      <c r="C14" s="257"/>
      <c r="D14" s="242"/>
      <c r="E14" s="41"/>
      <c r="F14" s="1"/>
      <c r="G14" s="1"/>
      <c r="H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548" t="s">
        <v>100</v>
      </c>
      <c r="B15" s="548" t="s">
        <v>11129</v>
      </c>
      <c r="C15" s="548" t="s">
        <v>7768</v>
      </c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10043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772" t="s">
        <v>11130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809">
        <v>0.5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83</v>
      </c>
      <c r="B20" s="1559"/>
      <c r="C20" s="1559"/>
      <c r="D20" s="1559"/>
      <c r="E20" s="1559"/>
      <c r="F20" s="1559"/>
      <c r="G20" s="7"/>
      <c r="H20" s="1559" t="s">
        <v>11105</v>
      </c>
      <c r="I20" s="1559"/>
      <c r="J20" s="1559"/>
      <c r="K20" s="1559"/>
      <c r="L20" s="1559"/>
      <c r="M20" s="1559"/>
      <c r="N20" s="1559"/>
      <c r="O20" s="1559"/>
      <c r="P20" s="1559"/>
      <c r="Q20" s="1560" t="s">
        <v>11131</v>
      </c>
      <c r="R20" s="1561"/>
      <c r="S20" s="1561"/>
      <c r="T20" s="1561"/>
      <c r="U20" s="1561"/>
      <c r="V20" s="1561"/>
      <c r="W20" s="1561"/>
      <c r="X20" s="1561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10877</v>
      </c>
    </row>
    <row r="22" spans="1:24">
      <c r="A22" s="15" t="s">
        <v>105</v>
      </c>
      <c r="B22" s="678" t="s">
        <v>78</v>
      </c>
      <c r="C22" s="35" t="s">
        <v>11132</v>
      </c>
      <c r="D22" s="15" t="s">
        <v>932</v>
      </c>
      <c r="E22" s="24">
        <v>45592.048611111109</v>
      </c>
      <c r="F22" s="15">
        <v>11.1</v>
      </c>
      <c r="G22" s="37" t="s">
        <v>740</v>
      </c>
      <c r="H22" s="15"/>
      <c r="I22" s="15"/>
      <c r="J22" s="15"/>
      <c r="K22" s="35">
        <v>81</v>
      </c>
      <c r="L22" s="15">
        <v>80</v>
      </c>
      <c r="M22" s="15"/>
      <c r="N22" s="15"/>
      <c r="O22" s="15"/>
      <c r="P22" s="14">
        <f t="shared" ref="P22:P25" si="2">SUM(H22:O22)</f>
        <v>161</v>
      </c>
      <c r="Q22" s="17" t="s">
        <v>32</v>
      </c>
      <c r="R22" s="14">
        <v>108054</v>
      </c>
      <c r="S22" s="23" t="s">
        <v>33</v>
      </c>
      <c r="T22" s="232" t="s">
        <v>161</v>
      </c>
      <c r="U22" s="16" t="s">
        <v>90</v>
      </c>
      <c r="V22" s="16">
        <v>1008554</v>
      </c>
      <c r="W22" s="16" t="s">
        <v>11116</v>
      </c>
      <c r="X22" s="16" t="s">
        <v>9127</v>
      </c>
    </row>
    <row r="23" spans="1:24">
      <c r="A23" s="37" t="s">
        <v>9957</v>
      </c>
      <c r="B23" s="15" t="s">
        <v>92</v>
      </c>
      <c r="C23" s="35" t="s">
        <v>11133</v>
      </c>
      <c r="D23" s="15" t="s">
        <v>159</v>
      </c>
      <c r="E23" s="24">
        <v>45592.041666666664</v>
      </c>
      <c r="F23" s="15">
        <v>10.3</v>
      </c>
      <c r="G23" s="37" t="s">
        <v>740</v>
      </c>
      <c r="H23" s="15"/>
      <c r="I23" s="15"/>
      <c r="J23" s="15"/>
      <c r="K23" s="35">
        <v>81</v>
      </c>
      <c r="L23" s="272">
        <v>80</v>
      </c>
      <c r="M23" s="15"/>
      <c r="N23" s="15"/>
      <c r="O23" s="15"/>
      <c r="P23" s="14">
        <f t="shared" si="2"/>
        <v>161</v>
      </c>
      <c r="Q23" s="17" t="s">
        <v>32</v>
      </c>
      <c r="R23" s="14">
        <v>108056</v>
      </c>
      <c r="S23" s="23" t="s">
        <v>33</v>
      </c>
      <c r="T23" s="232" t="s">
        <v>161</v>
      </c>
      <c r="U23" s="16" t="s">
        <v>90</v>
      </c>
      <c r="V23" s="16">
        <v>1008556</v>
      </c>
      <c r="W23" s="16" t="s">
        <v>11116</v>
      </c>
      <c r="X23" s="16" t="s">
        <v>9127</v>
      </c>
    </row>
    <row r="24" spans="1:24">
      <c r="A24" s="15" t="s">
        <v>6303</v>
      </c>
      <c r="B24" s="15" t="s">
        <v>92</v>
      </c>
      <c r="C24" s="35" t="s">
        <v>11134</v>
      </c>
      <c r="D24" s="15" t="s">
        <v>159</v>
      </c>
      <c r="E24" s="24">
        <v>45592.041666666664</v>
      </c>
      <c r="F24" s="15">
        <v>10.3</v>
      </c>
      <c r="G24" s="37" t="s">
        <v>740</v>
      </c>
      <c r="H24" s="15"/>
      <c r="I24" s="15"/>
      <c r="J24" s="15"/>
      <c r="K24" s="35">
        <v>81</v>
      </c>
      <c r="L24" s="15">
        <v>80</v>
      </c>
      <c r="M24" s="15"/>
      <c r="N24" s="15"/>
      <c r="O24" s="15"/>
      <c r="P24" s="14">
        <f t="shared" si="2"/>
        <v>161</v>
      </c>
      <c r="Q24" s="17" t="s">
        <v>32</v>
      </c>
      <c r="R24" s="14">
        <v>108048</v>
      </c>
      <c r="S24" s="23" t="s">
        <v>33</v>
      </c>
      <c r="T24" s="232" t="s">
        <v>161</v>
      </c>
      <c r="U24" s="16" t="s">
        <v>90</v>
      </c>
      <c r="V24" s="16">
        <v>1008555</v>
      </c>
      <c r="W24" s="16" t="s">
        <v>11116</v>
      </c>
      <c r="X24" s="16" t="s">
        <v>9127</v>
      </c>
    </row>
    <row r="25" spans="1:24">
      <c r="A25" s="838" t="s">
        <v>150</v>
      </c>
      <c r="B25" s="327" t="s">
        <v>57</v>
      </c>
      <c r="C25" s="48" t="s">
        <v>11135</v>
      </c>
      <c r="D25" s="327" t="s">
        <v>56</v>
      </c>
      <c r="E25" s="649">
        <v>45592.225694444445</v>
      </c>
      <c r="F25" s="327">
        <v>10.8</v>
      </c>
      <c r="G25" s="37"/>
      <c r="H25" s="15"/>
      <c r="I25" s="15"/>
      <c r="J25" s="35">
        <v>92</v>
      </c>
      <c r="K25" s="35">
        <v>124</v>
      </c>
      <c r="L25" s="15"/>
      <c r="M25" s="15"/>
      <c r="N25" s="15"/>
      <c r="O25" s="15"/>
      <c r="P25" s="14">
        <f t="shared" si="2"/>
        <v>216</v>
      </c>
      <c r="Q25" s="14" t="s">
        <v>30</v>
      </c>
      <c r="R25" s="14">
        <v>108073</v>
      </c>
      <c r="S25" s="14" t="s">
        <v>31</v>
      </c>
      <c r="T25" s="259" t="s">
        <v>169</v>
      </c>
      <c r="U25" s="16" t="s">
        <v>90</v>
      </c>
      <c r="V25" s="228">
        <v>1008557</v>
      </c>
      <c r="W25" s="16" t="s">
        <v>11125</v>
      </c>
      <c r="X25" s="16" t="s">
        <v>8018</v>
      </c>
    </row>
    <row r="26" spans="1:24">
      <c r="A26" s="15" t="s">
        <v>142</v>
      </c>
      <c r="B26" s="15" t="s">
        <v>72</v>
      </c>
      <c r="C26" s="35" t="s">
        <v>11136</v>
      </c>
      <c r="D26" s="15" t="s">
        <v>883</v>
      </c>
      <c r="E26" s="24">
        <v>45592.586805555555</v>
      </c>
      <c r="F26" s="15">
        <v>12.25</v>
      </c>
      <c r="G26" s="37"/>
      <c r="H26" s="15"/>
      <c r="I26" s="15"/>
      <c r="J26" s="35">
        <v>27</v>
      </c>
      <c r="K26" s="35">
        <v>107</v>
      </c>
      <c r="L26" s="15"/>
      <c r="M26" s="35">
        <v>27</v>
      </c>
      <c r="N26" s="15"/>
      <c r="O26" s="15"/>
      <c r="P26" s="14">
        <f>SUM(H26:O26)</f>
        <v>161</v>
      </c>
      <c r="Q26" s="14" t="s">
        <v>30</v>
      </c>
      <c r="R26" s="14">
        <v>108058</v>
      </c>
      <c r="S26" s="14" t="s">
        <v>31</v>
      </c>
      <c r="T26" s="255" t="s">
        <v>100</v>
      </c>
      <c r="U26" s="16"/>
      <c r="V26" s="228">
        <v>1008558</v>
      </c>
      <c r="W26" s="313">
        <v>45590.75</v>
      </c>
      <c r="X26" s="16" t="s">
        <v>8018</v>
      </c>
    </row>
    <row r="27" spans="1:24">
      <c r="A27" s="11" t="s">
        <v>19</v>
      </c>
      <c r="B27" s="7"/>
      <c r="C27" s="7"/>
      <c r="D27" s="7"/>
      <c r="E27" s="11"/>
      <c r="F27" s="7"/>
      <c r="G27" s="7"/>
      <c r="H27" s="11">
        <f t="shared" ref="H27:P27" si="3">SUM(H22:H26)</f>
        <v>0</v>
      </c>
      <c r="I27" s="11">
        <f t="shared" si="3"/>
        <v>0</v>
      </c>
      <c r="J27" s="11">
        <f t="shared" si="3"/>
        <v>119</v>
      </c>
      <c r="K27" s="11">
        <f t="shared" si="3"/>
        <v>474</v>
      </c>
      <c r="L27" s="11">
        <f t="shared" si="3"/>
        <v>240</v>
      </c>
      <c r="M27" s="11">
        <f t="shared" si="3"/>
        <v>27</v>
      </c>
      <c r="N27" s="11">
        <f t="shared" si="3"/>
        <v>0</v>
      </c>
      <c r="O27" s="11">
        <f t="shared" si="3"/>
        <v>0</v>
      </c>
      <c r="P27" s="11">
        <f t="shared" si="3"/>
        <v>860</v>
      </c>
      <c r="Q27" s="12"/>
      <c r="R27" s="12"/>
      <c r="S27" s="12"/>
      <c r="T27" s="12"/>
      <c r="U27" s="12"/>
      <c r="V27" s="12"/>
      <c r="W27" s="12"/>
      <c r="X27" s="12"/>
    </row>
    <row r="28" spans="1:24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4" ht="15.75" customHeight="1">
      <c r="A29" s="3" t="s">
        <v>34</v>
      </c>
      <c r="B29" s="1562"/>
      <c r="C29" s="1562"/>
      <c r="D29" s="1562"/>
      <c r="E29" s="1"/>
      <c r="F29" s="1"/>
      <c r="G29" s="1"/>
      <c r="H29" s="1883" t="s">
        <v>11128</v>
      </c>
      <c r="I29" s="1883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>
      <c r="A30" s="4" t="s">
        <v>89</v>
      </c>
      <c r="B30" s="1564" t="s">
        <v>7194</v>
      </c>
      <c r="C30" s="156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39">
      <c r="A31" s="257" t="s">
        <v>100</v>
      </c>
      <c r="B31" s="695" t="s">
        <v>10287</v>
      </c>
      <c r="C31" s="257"/>
      <c r="D31" s="1"/>
      <c r="E31" s="1"/>
      <c r="F31" s="1"/>
      <c r="G31" s="1"/>
      <c r="H31" s="416" t="s">
        <v>11137</v>
      </c>
      <c r="I31" s="416" t="s">
        <v>11138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548" t="s">
        <v>169</v>
      </c>
      <c r="B32" s="1728" t="s">
        <v>7193</v>
      </c>
      <c r="C32" s="172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 t="s">
        <v>3097</v>
      </c>
      <c r="C33" s="1772"/>
      <c r="D33" s="242"/>
      <c r="E33" s="41" t="s">
        <v>8995</v>
      </c>
    </row>
    <row r="34" spans="1:24">
      <c r="A34" s="5" t="s">
        <v>43</v>
      </c>
      <c r="B34" s="1772" t="s">
        <v>10383</v>
      </c>
      <c r="C34" s="1772"/>
      <c r="D34" s="1"/>
      <c r="E34" s="1"/>
    </row>
    <row r="35" spans="1:24">
      <c r="A35" s="5" t="s">
        <v>44</v>
      </c>
      <c r="B35" s="1809">
        <v>0.66666666666666663</v>
      </c>
      <c r="C35" s="1772"/>
      <c r="D35" s="1"/>
      <c r="E35" s="1"/>
    </row>
    <row r="37" spans="1:24" ht="111" customHeight="1">
      <c r="A37" s="1559" t="s">
        <v>109</v>
      </c>
      <c r="B37" s="1559"/>
      <c r="C37" s="1559"/>
      <c r="D37" s="1559"/>
      <c r="E37" s="1559"/>
      <c r="F37" s="1559"/>
      <c r="G37" s="7"/>
      <c r="H37" s="1559" t="s">
        <v>9076</v>
      </c>
      <c r="I37" s="1559"/>
      <c r="J37" s="1559"/>
      <c r="K37" s="1559"/>
      <c r="L37" s="1559"/>
      <c r="M37" s="1559"/>
      <c r="N37" s="1559"/>
      <c r="O37" s="1559"/>
      <c r="P37" s="1559"/>
      <c r="Q37" s="1560" t="s">
        <v>11139</v>
      </c>
      <c r="R37" s="1561"/>
      <c r="S37" s="1561"/>
      <c r="T37" s="1561"/>
      <c r="U37" s="1561"/>
      <c r="V37" s="1561"/>
      <c r="W37" s="1561"/>
      <c r="X37" s="1561"/>
    </row>
    <row r="38" spans="1:24" ht="26.25">
      <c r="A38" s="8" t="s">
        <v>3</v>
      </c>
      <c r="B38" s="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33" t="s">
        <v>10</v>
      </c>
      <c r="H38" s="9" t="s">
        <v>11</v>
      </c>
      <c r="I38" s="9" t="s">
        <v>12</v>
      </c>
      <c r="J38" s="9" t="s">
        <v>13</v>
      </c>
      <c r="K38" s="9" t="s">
        <v>14</v>
      </c>
      <c r="L38" s="9" t="s">
        <v>15</v>
      </c>
      <c r="M38" s="9" t="s">
        <v>16</v>
      </c>
      <c r="N38" s="9" t="s">
        <v>17</v>
      </c>
      <c r="O38" s="10" t="s">
        <v>18</v>
      </c>
      <c r="P38" s="8" t="s">
        <v>19</v>
      </c>
      <c r="Q38" s="8" t="s">
        <v>20</v>
      </c>
      <c r="R38" s="8" t="s">
        <v>9</v>
      </c>
      <c r="S38" s="8" t="s">
        <v>21</v>
      </c>
      <c r="T38" s="8" t="s">
        <v>24</v>
      </c>
      <c r="U38" s="8" t="s">
        <v>25</v>
      </c>
      <c r="V38" s="8" t="s">
        <v>26</v>
      </c>
      <c r="W38" s="8" t="s">
        <v>27</v>
      </c>
      <c r="X38" s="8" t="s">
        <v>10877</v>
      </c>
    </row>
    <row r="39" spans="1:24">
      <c r="A39" s="37" t="s">
        <v>119</v>
      </c>
      <c r="B39" s="678" t="s">
        <v>78</v>
      </c>
      <c r="C39" s="35" t="s">
        <v>11140</v>
      </c>
      <c r="D39" s="15" t="s">
        <v>99</v>
      </c>
      <c r="E39" s="24">
        <v>45592.274305555555</v>
      </c>
      <c r="F39" s="15">
        <v>10.8</v>
      </c>
      <c r="G39" s="37" t="s">
        <v>740</v>
      </c>
      <c r="H39" s="254"/>
      <c r="I39" s="254"/>
      <c r="J39" s="254"/>
      <c r="K39" s="35">
        <v>54</v>
      </c>
      <c r="L39" s="15">
        <v>107</v>
      </c>
      <c r="M39" s="254"/>
      <c r="N39" s="254"/>
      <c r="O39" s="15"/>
      <c r="P39" s="14">
        <f>SUM(H39:O39)</f>
        <v>161</v>
      </c>
      <c r="Q39" s="17" t="s">
        <v>32</v>
      </c>
      <c r="R39" s="14">
        <v>108055</v>
      </c>
      <c r="S39" s="23" t="s">
        <v>33</v>
      </c>
      <c r="T39" s="16" t="s">
        <v>100</v>
      </c>
      <c r="U39" s="16" t="s">
        <v>90</v>
      </c>
      <c r="V39" s="16">
        <v>1008560</v>
      </c>
      <c r="W39" s="16" t="s">
        <v>6885</v>
      </c>
      <c r="X39" s="16" t="s">
        <v>9127</v>
      </c>
    </row>
    <row r="40" spans="1:24" ht="38.25">
      <c r="A40" s="577" t="s">
        <v>142</v>
      </c>
      <c r="B40" s="15" t="s">
        <v>72</v>
      </c>
      <c r="C40" s="35" t="s">
        <v>11141</v>
      </c>
      <c r="D40" s="15" t="s">
        <v>883</v>
      </c>
      <c r="E40" s="24">
        <v>45593.586805555555</v>
      </c>
      <c r="F40" s="15">
        <v>12.25</v>
      </c>
      <c r="G40" s="37" t="s">
        <v>740</v>
      </c>
      <c r="H40" s="15" t="s">
        <v>11142</v>
      </c>
      <c r="I40" s="15"/>
      <c r="J40" s="15"/>
      <c r="K40" s="35">
        <v>125</v>
      </c>
      <c r="L40" s="15">
        <v>27</v>
      </c>
      <c r="M40" s="35">
        <v>9</v>
      </c>
      <c r="N40" s="15"/>
      <c r="O40" s="15"/>
      <c r="P40" s="14">
        <f t="shared" ref="P40:P43" si="4">SUM(H40:O40)</f>
        <v>161</v>
      </c>
      <c r="Q40" s="14" t="s">
        <v>30</v>
      </c>
      <c r="R40" s="14">
        <v>108064</v>
      </c>
      <c r="S40" s="14" t="s">
        <v>31</v>
      </c>
      <c r="T40" s="16" t="s">
        <v>100</v>
      </c>
      <c r="U40" s="16"/>
      <c r="V40" s="232">
        <v>1008561</v>
      </c>
      <c r="W40" s="313">
        <v>45591.333333333336</v>
      </c>
      <c r="X40" s="16" t="s">
        <v>8018</v>
      </c>
    </row>
    <row r="41" spans="1:24">
      <c r="A41" s="577" t="s">
        <v>141</v>
      </c>
      <c r="B41" s="15" t="s">
        <v>69</v>
      </c>
      <c r="C41" s="35" t="s">
        <v>11143</v>
      </c>
      <c r="D41" s="15" t="s">
        <v>68</v>
      </c>
      <c r="E41" s="24">
        <v>45591.795138888891</v>
      </c>
      <c r="F41" s="15">
        <v>12.25</v>
      </c>
      <c r="G41" s="37" t="s">
        <v>1136</v>
      </c>
      <c r="H41" s="15"/>
      <c r="I41" s="15"/>
      <c r="J41" s="15"/>
      <c r="K41" s="15"/>
      <c r="L41" s="15">
        <v>22</v>
      </c>
      <c r="M41" s="272">
        <v>22</v>
      </c>
      <c r="N41" s="15"/>
      <c r="O41" s="15"/>
      <c r="P41" s="14">
        <v>44</v>
      </c>
      <c r="Q41" s="14" t="s">
        <v>30</v>
      </c>
      <c r="R41" s="14">
        <v>108065</v>
      </c>
      <c r="S41" s="14" t="s">
        <v>31</v>
      </c>
      <c r="T41" s="16" t="s">
        <v>169</v>
      </c>
      <c r="U41" s="16"/>
      <c r="V41" s="232">
        <v>1008562</v>
      </c>
      <c r="W41" s="16" t="s">
        <v>11125</v>
      </c>
      <c r="X41" s="16" t="s">
        <v>8018</v>
      </c>
    </row>
    <row r="42" spans="1:24">
      <c r="A42" s="15" t="s">
        <v>8538</v>
      </c>
      <c r="B42" s="15" t="s">
        <v>57</v>
      </c>
      <c r="C42" s="35" t="s">
        <v>11144</v>
      </c>
      <c r="D42" s="15" t="s">
        <v>56</v>
      </c>
      <c r="E42" s="24">
        <v>45593.256944444445</v>
      </c>
      <c r="F42" s="15">
        <v>10.8</v>
      </c>
      <c r="G42" s="37"/>
      <c r="H42" s="15"/>
      <c r="I42" s="15"/>
      <c r="J42" s="15"/>
      <c r="K42" s="35">
        <v>81</v>
      </c>
      <c r="L42" s="15"/>
      <c r="M42" s="15"/>
      <c r="N42" s="15"/>
      <c r="O42" s="15"/>
      <c r="P42" s="14">
        <f t="shared" si="4"/>
        <v>81</v>
      </c>
      <c r="Q42" s="14" t="s">
        <v>30</v>
      </c>
      <c r="R42" s="14">
        <v>108067</v>
      </c>
      <c r="S42" s="14" t="s">
        <v>31</v>
      </c>
      <c r="T42" s="16" t="s">
        <v>169</v>
      </c>
      <c r="U42" s="16" t="s">
        <v>90</v>
      </c>
      <c r="V42" s="16">
        <v>1008563</v>
      </c>
      <c r="W42" s="16" t="s">
        <v>11145</v>
      </c>
      <c r="X42" s="16" t="s">
        <v>8018</v>
      </c>
    </row>
    <row r="43" spans="1:24">
      <c r="A43" s="577" t="s">
        <v>8398</v>
      </c>
      <c r="B43" s="15" t="s">
        <v>57</v>
      </c>
      <c r="C43" s="35" t="s">
        <v>11146</v>
      </c>
      <c r="D43" s="15" t="s">
        <v>56</v>
      </c>
      <c r="E43" s="24">
        <v>45592.225694444445</v>
      </c>
      <c r="F43" s="15">
        <v>10.8</v>
      </c>
      <c r="G43" s="37"/>
      <c r="H43" s="15"/>
      <c r="I43" s="15"/>
      <c r="J43" s="15"/>
      <c r="K43" s="272">
        <v>322</v>
      </c>
      <c r="L43" s="15"/>
      <c r="M43" s="15"/>
      <c r="N43" s="15"/>
      <c r="O43" s="15"/>
      <c r="P43" s="14">
        <f t="shared" si="4"/>
        <v>322</v>
      </c>
      <c r="Q43" s="14" t="s">
        <v>30</v>
      </c>
      <c r="R43" s="14">
        <v>108071</v>
      </c>
      <c r="S43" s="14" t="s">
        <v>31</v>
      </c>
      <c r="T43" s="16" t="s">
        <v>169</v>
      </c>
      <c r="U43" s="16" t="s">
        <v>90</v>
      </c>
      <c r="V43" s="232">
        <v>1008564</v>
      </c>
      <c r="W43" s="16" t="s">
        <v>11125</v>
      </c>
      <c r="X43" s="16" t="s">
        <v>8018</v>
      </c>
    </row>
    <row r="44" spans="1:24">
      <c r="A44" s="15" t="s">
        <v>113</v>
      </c>
      <c r="B44" s="15" t="s">
        <v>65</v>
      </c>
      <c r="C44" s="35" t="s">
        <v>11147</v>
      </c>
      <c r="D44" s="15" t="s">
        <v>64</v>
      </c>
      <c r="E44" s="24">
        <v>45592.513888888891</v>
      </c>
      <c r="F44" s="15">
        <v>14.8</v>
      </c>
      <c r="G44" s="37"/>
      <c r="H44" s="15"/>
      <c r="I44" s="15"/>
      <c r="J44" s="15"/>
      <c r="K44" s="15"/>
      <c r="L44" s="15">
        <v>107</v>
      </c>
      <c r="M44" s="15"/>
      <c r="N44" s="15"/>
      <c r="O44" s="15"/>
      <c r="P44" s="14">
        <f>SUM(H44:O44)</f>
        <v>107</v>
      </c>
      <c r="Q44" s="14" t="s">
        <v>30</v>
      </c>
      <c r="R44" s="14">
        <v>108075</v>
      </c>
      <c r="S44" s="23" t="s">
        <v>33</v>
      </c>
      <c r="T44" s="16" t="s">
        <v>169</v>
      </c>
      <c r="U44" s="16" t="s">
        <v>90</v>
      </c>
      <c r="V44" s="16">
        <v>1008565</v>
      </c>
      <c r="W44" s="16" t="s">
        <v>11119</v>
      </c>
      <c r="X44" s="16" t="s">
        <v>11120</v>
      </c>
    </row>
    <row r="45" spans="1:24">
      <c r="A45" s="11" t="s">
        <v>19</v>
      </c>
      <c r="B45" s="7"/>
      <c r="C45" s="7"/>
      <c r="D45" s="7"/>
      <c r="E45" s="11"/>
      <c r="F45" s="7"/>
      <c r="G45" s="7"/>
      <c r="H45" s="11">
        <f>SUM(H40:H44)</f>
        <v>0</v>
      </c>
      <c r="I45" s="11">
        <f>SUM(I40:I44)</f>
        <v>0</v>
      </c>
      <c r="J45" s="11">
        <f>SUM(J40:J44)</f>
        <v>0</v>
      </c>
      <c r="K45" s="11">
        <f t="shared" ref="K45:P45" si="5">SUM(K39:K44)</f>
        <v>582</v>
      </c>
      <c r="L45" s="11">
        <f t="shared" si="5"/>
        <v>263</v>
      </c>
      <c r="M45" s="11">
        <f t="shared" si="5"/>
        <v>31</v>
      </c>
      <c r="N45" s="11">
        <f t="shared" si="5"/>
        <v>0</v>
      </c>
      <c r="O45" s="11">
        <f t="shared" si="5"/>
        <v>0</v>
      </c>
      <c r="P45" s="11">
        <f t="shared" si="5"/>
        <v>876</v>
      </c>
      <c r="Q45" s="12"/>
      <c r="R45" s="12"/>
      <c r="S45" s="12"/>
      <c r="T45" s="12"/>
      <c r="U45" s="12"/>
      <c r="V45" s="12"/>
      <c r="W45" s="12"/>
      <c r="X45" s="12"/>
    </row>
    <row r="46" spans="1:24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4" ht="15.75">
      <c r="A47" s="3" t="s">
        <v>34</v>
      </c>
      <c r="B47" s="1562"/>
      <c r="C47" s="1562"/>
      <c r="D47" s="1562"/>
      <c r="E47" s="1"/>
      <c r="F47" s="1"/>
      <c r="G47" s="1"/>
      <c r="H47" s="1"/>
      <c r="I47" s="1"/>
      <c r="J47" s="1563"/>
      <c r="K47" s="1563"/>
      <c r="L47" s="156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>
      <c r="A48" s="4" t="s">
        <v>169</v>
      </c>
      <c r="B48" s="1564" t="s">
        <v>7194</v>
      </c>
      <c r="C48" s="1564"/>
      <c r="D48" s="242"/>
      <c r="E48" s="41" t="s">
        <v>8995</v>
      </c>
      <c r="F48" s="1"/>
      <c r="G48" s="1"/>
      <c r="H48" s="1883" t="s">
        <v>11128</v>
      </c>
      <c r="I48" s="188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257" t="s">
        <v>100</v>
      </c>
      <c r="B49" s="695" t="s">
        <v>7193</v>
      </c>
      <c r="C49" s="695"/>
      <c r="D49" s="242"/>
      <c r="E49" s="4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5" t="s">
        <v>42</v>
      </c>
      <c r="B50" s="1772" t="s">
        <v>11148</v>
      </c>
      <c r="C50" s="177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5" t="s">
        <v>42</v>
      </c>
      <c r="B51" s="1772"/>
      <c r="C51" s="177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5" t="s">
        <v>43</v>
      </c>
      <c r="B52" s="1845">
        <v>358407540350</v>
      </c>
      <c r="C52" s="177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5" t="s">
        <v>44</v>
      </c>
      <c r="B53" s="1809">
        <v>0.29166666666666669</v>
      </c>
      <c r="C53" s="177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</sheetData>
  <mergeCells count="32">
    <mergeCell ref="H29:I29"/>
    <mergeCell ref="H48:I48"/>
    <mergeCell ref="B34:C34"/>
    <mergeCell ref="B35:C35"/>
    <mergeCell ref="A37:F37"/>
    <mergeCell ref="H37:P37"/>
    <mergeCell ref="Q1:X1"/>
    <mergeCell ref="B16:C16"/>
    <mergeCell ref="B17:C17"/>
    <mergeCell ref="B18:C18"/>
    <mergeCell ref="B13:C13"/>
    <mergeCell ref="A1:F1"/>
    <mergeCell ref="H1:P1"/>
    <mergeCell ref="B12:D12"/>
    <mergeCell ref="J12:L12"/>
    <mergeCell ref="H13:I13"/>
    <mergeCell ref="B52:C52"/>
    <mergeCell ref="B53:C53"/>
    <mergeCell ref="Q37:X37"/>
    <mergeCell ref="Q20:X20"/>
    <mergeCell ref="B48:C48"/>
    <mergeCell ref="B50:C50"/>
    <mergeCell ref="B51:C51"/>
    <mergeCell ref="A20:F20"/>
    <mergeCell ref="B47:D47"/>
    <mergeCell ref="J47:L47"/>
    <mergeCell ref="B29:D29"/>
    <mergeCell ref="J29:L29"/>
    <mergeCell ref="B30:C30"/>
    <mergeCell ref="B32:C32"/>
    <mergeCell ref="B33:C33"/>
    <mergeCell ref="H20:P20"/>
  </mergeCells>
  <pageMargins left="0.7" right="0.7" top="0.75" bottom="0.75" header="0.3" footer="0.3"/>
</worksheet>
</file>

<file path=xl/worksheets/sheet3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D08D3-EE95-4D1E-B1D3-44379F85790F}">
  <sheetPr>
    <tabColor rgb="FF0070C0"/>
  </sheetPr>
  <dimension ref="A1:X53"/>
  <sheetViews>
    <sheetView workbookViewId="0">
      <selection activeCell="C10" sqref="C10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8" bestFit="1" customWidth="1"/>
    <col min="5" max="5" width="17.8554687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8.28515625" customWidth="1"/>
  </cols>
  <sheetData>
    <row r="1" spans="1:24" ht="66.75" customHeight="1">
      <c r="A1" s="1559" t="s">
        <v>180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60" t="s">
        <v>10581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10877</v>
      </c>
    </row>
    <row r="3" spans="1:24">
      <c r="A3" s="15" t="s">
        <v>150</v>
      </c>
      <c r="B3" s="15" t="s">
        <v>57</v>
      </c>
      <c r="C3" s="35" t="s">
        <v>11149</v>
      </c>
      <c r="D3" s="15" t="s">
        <v>56</v>
      </c>
      <c r="E3" s="24">
        <v>45589.225694444445</v>
      </c>
      <c r="F3" s="15">
        <v>10.8</v>
      </c>
      <c r="G3" s="37"/>
      <c r="H3" s="15"/>
      <c r="I3" s="15"/>
      <c r="J3" s="35">
        <v>39</v>
      </c>
      <c r="K3" s="35">
        <v>74</v>
      </c>
      <c r="L3" s="15"/>
      <c r="M3" s="15"/>
      <c r="N3" s="15"/>
      <c r="O3" s="15"/>
      <c r="P3" s="14">
        <f t="shared" ref="P3:P8" si="0">SUM(H3:O3)</f>
        <v>113</v>
      </c>
      <c r="Q3" s="14" t="s">
        <v>30</v>
      </c>
      <c r="R3" s="14">
        <v>108003</v>
      </c>
      <c r="S3" s="14" t="s">
        <v>31</v>
      </c>
      <c r="T3" s="16" t="s">
        <v>169</v>
      </c>
      <c r="U3" s="16" t="s">
        <v>90</v>
      </c>
      <c r="V3" s="16">
        <v>1008479</v>
      </c>
      <c r="W3" s="16" t="s">
        <v>11150</v>
      </c>
      <c r="X3" s="16" t="s">
        <v>8018</v>
      </c>
    </row>
    <row r="4" spans="1:24">
      <c r="A4" s="15" t="s">
        <v>122</v>
      </c>
      <c r="B4" s="15" t="s">
        <v>62</v>
      </c>
      <c r="C4" s="35" t="s">
        <v>11151</v>
      </c>
      <c r="D4" s="15" t="s">
        <v>61</v>
      </c>
      <c r="E4" s="24">
        <v>45588.763888888891</v>
      </c>
      <c r="F4" s="15">
        <v>12.8</v>
      </c>
      <c r="G4" s="37"/>
      <c r="H4" s="15"/>
      <c r="I4" s="15"/>
      <c r="J4" s="15"/>
      <c r="K4" s="35">
        <v>81</v>
      </c>
      <c r="L4" s="15"/>
      <c r="M4" s="15"/>
      <c r="N4" s="15"/>
      <c r="O4" s="15"/>
      <c r="P4" s="14">
        <f t="shared" si="0"/>
        <v>81</v>
      </c>
      <c r="Q4" s="14" t="s">
        <v>30</v>
      </c>
      <c r="R4" s="14">
        <v>108008</v>
      </c>
      <c r="S4" s="14" t="s">
        <v>31</v>
      </c>
      <c r="T4" s="16" t="s">
        <v>169</v>
      </c>
      <c r="U4" s="16" t="s">
        <v>90</v>
      </c>
      <c r="V4" s="16">
        <v>1008480</v>
      </c>
      <c r="W4" s="16" t="s">
        <v>6949</v>
      </c>
      <c r="X4" s="16" t="s">
        <v>8018</v>
      </c>
    </row>
    <row r="5" spans="1:24">
      <c r="A5" s="15" t="s">
        <v>8902</v>
      </c>
      <c r="B5" s="15" t="s">
        <v>75</v>
      </c>
      <c r="C5" s="35" t="s">
        <v>11152</v>
      </c>
      <c r="D5" s="15" t="s">
        <v>74</v>
      </c>
      <c r="E5" s="24">
        <v>45588.524305555555</v>
      </c>
      <c r="F5" s="15">
        <v>15.3</v>
      </c>
      <c r="G5" s="37"/>
      <c r="H5" s="15"/>
      <c r="I5" s="15"/>
      <c r="J5" s="35">
        <v>27</v>
      </c>
      <c r="K5" s="35">
        <v>108</v>
      </c>
      <c r="L5" s="15"/>
      <c r="M5" s="15"/>
      <c r="N5" s="15"/>
      <c r="O5" s="15"/>
      <c r="P5" s="14">
        <f t="shared" si="0"/>
        <v>135</v>
      </c>
      <c r="Q5" s="14" t="s">
        <v>30</v>
      </c>
      <c r="R5" s="14">
        <v>108049</v>
      </c>
      <c r="S5" s="14" t="s">
        <v>31</v>
      </c>
      <c r="T5" s="16" t="s">
        <v>169</v>
      </c>
      <c r="U5" s="16" t="s">
        <v>1693</v>
      </c>
      <c r="V5" s="16">
        <v>1008481</v>
      </c>
      <c r="W5" s="16" t="s">
        <v>11153</v>
      </c>
      <c r="X5" s="16" t="s">
        <v>9127</v>
      </c>
    </row>
    <row r="6" spans="1:24">
      <c r="A6" s="15" t="s">
        <v>8902</v>
      </c>
      <c r="B6" s="15" t="s">
        <v>5658</v>
      </c>
      <c r="C6" s="35" t="s">
        <v>11154</v>
      </c>
      <c r="D6" s="15" t="s">
        <v>1105</v>
      </c>
      <c r="E6" s="24">
        <v>45588.600694444445</v>
      </c>
      <c r="F6" s="15">
        <v>15.3</v>
      </c>
      <c r="G6" s="37"/>
      <c r="H6" s="15"/>
      <c r="I6" s="15"/>
      <c r="J6" s="35">
        <v>54</v>
      </c>
      <c r="K6" s="35">
        <v>27</v>
      </c>
      <c r="L6" s="15"/>
      <c r="M6" s="15"/>
      <c r="N6" s="15"/>
      <c r="O6" s="15"/>
      <c r="P6" s="14">
        <f t="shared" si="0"/>
        <v>81</v>
      </c>
      <c r="Q6" s="14" t="s">
        <v>30</v>
      </c>
      <c r="R6" s="14">
        <v>108050</v>
      </c>
      <c r="S6" s="14" t="s">
        <v>31</v>
      </c>
      <c r="T6" s="16" t="s">
        <v>169</v>
      </c>
      <c r="U6" s="16" t="s">
        <v>1693</v>
      </c>
      <c r="V6" s="16">
        <v>1008482</v>
      </c>
      <c r="W6" s="16" t="s">
        <v>11153</v>
      </c>
      <c r="X6" s="16" t="s">
        <v>9127</v>
      </c>
    </row>
    <row r="7" spans="1:24">
      <c r="A7" s="15" t="s">
        <v>152</v>
      </c>
      <c r="B7" s="15" t="s">
        <v>92</v>
      </c>
      <c r="C7" s="35" t="s">
        <v>11155</v>
      </c>
      <c r="D7" s="15" t="s">
        <v>159</v>
      </c>
      <c r="E7" s="24">
        <v>45589.041666666664</v>
      </c>
      <c r="F7" s="15">
        <v>10.3</v>
      </c>
      <c r="G7" s="37"/>
      <c r="H7" s="15"/>
      <c r="I7" s="15"/>
      <c r="J7" s="15"/>
      <c r="K7" s="35">
        <v>161</v>
      </c>
      <c r="L7" s="15"/>
      <c r="M7" s="15"/>
      <c r="N7" s="15"/>
      <c r="O7" s="15"/>
      <c r="P7" s="14">
        <f t="shared" si="0"/>
        <v>161</v>
      </c>
      <c r="Q7" s="17" t="s">
        <v>32</v>
      </c>
      <c r="R7" s="14">
        <v>108009</v>
      </c>
      <c r="S7" s="23" t="s">
        <v>33</v>
      </c>
      <c r="T7" s="16" t="s">
        <v>161</v>
      </c>
      <c r="U7" s="16" t="s">
        <v>90</v>
      </c>
      <c r="V7" s="16">
        <v>1008483</v>
      </c>
      <c r="W7" s="16" t="s">
        <v>6949</v>
      </c>
      <c r="X7" s="16" t="s">
        <v>9127</v>
      </c>
    </row>
    <row r="8" spans="1:24">
      <c r="A8" s="15" t="s">
        <v>152</v>
      </c>
      <c r="B8" s="15" t="s">
        <v>92</v>
      </c>
      <c r="C8" s="35" t="s">
        <v>11156</v>
      </c>
      <c r="D8" s="15" t="s">
        <v>159</v>
      </c>
      <c r="E8" s="24">
        <v>45589.041666666664</v>
      </c>
      <c r="F8" s="15">
        <v>10.3</v>
      </c>
      <c r="G8" s="37"/>
      <c r="H8" s="15"/>
      <c r="I8" s="15"/>
      <c r="J8" s="15"/>
      <c r="K8" s="35">
        <v>161</v>
      </c>
      <c r="L8" s="15"/>
      <c r="M8" s="15"/>
      <c r="N8" s="15"/>
      <c r="O8" s="15"/>
      <c r="P8" s="14">
        <f t="shared" si="0"/>
        <v>161</v>
      </c>
      <c r="Q8" s="17" t="s">
        <v>32</v>
      </c>
      <c r="R8" s="14">
        <v>108011</v>
      </c>
      <c r="S8" s="23" t="s">
        <v>33</v>
      </c>
      <c r="T8" s="16" t="s">
        <v>161</v>
      </c>
      <c r="U8" s="16" t="s">
        <v>90</v>
      </c>
      <c r="V8" s="16">
        <v>1008484</v>
      </c>
      <c r="W8" s="16" t="s">
        <v>6949</v>
      </c>
      <c r="X8" s="16" t="s">
        <v>9127</v>
      </c>
    </row>
    <row r="9" spans="1:24">
      <c r="A9" s="15" t="s">
        <v>113</v>
      </c>
      <c r="B9" s="15" t="s">
        <v>65</v>
      </c>
      <c r="C9" s="35" t="s">
        <v>11157</v>
      </c>
      <c r="D9" s="15" t="s">
        <v>64</v>
      </c>
      <c r="E9" s="24">
        <v>45588.472222222219</v>
      </c>
      <c r="F9" s="15">
        <v>14.8</v>
      </c>
      <c r="G9" s="37"/>
      <c r="H9" s="15"/>
      <c r="I9" s="15"/>
      <c r="J9" s="15"/>
      <c r="K9" s="15"/>
      <c r="L9" s="35">
        <v>108</v>
      </c>
      <c r="M9" s="15"/>
      <c r="N9" s="15"/>
      <c r="O9" s="15"/>
      <c r="P9" s="14">
        <v>108</v>
      </c>
      <c r="Q9" s="14" t="s">
        <v>30</v>
      </c>
      <c r="R9" s="14">
        <v>108006</v>
      </c>
      <c r="S9" s="23" t="s">
        <v>33</v>
      </c>
      <c r="T9" s="16" t="s">
        <v>169</v>
      </c>
      <c r="U9" s="16" t="s">
        <v>90</v>
      </c>
      <c r="V9" s="16">
        <v>1008485</v>
      </c>
      <c r="W9" s="16" t="s">
        <v>11153</v>
      </c>
      <c r="X9" s="16" t="s">
        <v>11120</v>
      </c>
    </row>
    <row r="10" spans="1:24">
      <c r="A10" s="15" t="s">
        <v>113</v>
      </c>
      <c r="B10" s="15" t="s">
        <v>65</v>
      </c>
      <c r="C10" s="35" t="s">
        <v>11158</v>
      </c>
      <c r="D10" s="15" t="s">
        <v>64</v>
      </c>
      <c r="E10" s="24">
        <v>45588.472222222219</v>
      </c>
      <c r="F10" s="15">
        <v>14.8</v>
      </c>
      <c r="G10" s="37"/>
      <c r="H10" s="15"/>
      <c r="I10" s="15"/>
      <c r="J10" s="15"/>
      <c r="K10" s="15"/>
      <c r="L10" s="35">
        <v>108</v>
      </c>
      <c r="M10" s="15"/>
      <c r="N10" s="15"/>
      <c r="O10" s="15"/>
      <c r="P10" s="14">
        <f>SUM(H10:O10)</f>
        <v>108</v>
      </c>
      <c r="Q10" s="14" t="s">
        <v>30</v>
      </c>
      <c r="R10" s="14">
        <v>108007</v>
      </c>
      <c r="S10" s="23" t="s">
        <v>33</v>
      </c>
      <c r="T10" s="16" t="s">
        <v>169</v>
      </c>
      <c r="U10" s="16" t="s">
        <v>90</v>
      </c>
      <c r="V10" s="16">
        <v>1008486</v>
      </c>
      <c r="W10" s="16" t="s">
        <v>11153</v>
      </c>
      <c r="X10" s="16" t="s">
        <v>11120</v>
      </c>
    </row>
    <row r="11" spans="1:24">
      <c r="A11" s="11" t="s">
        <v>19</v>
      </c>
      <c r="B11" s="7"/>
      <c r="C11" s="7"/>
      <c r="D11" s="7"/>
      <c r="E11" s="11"/>
      <c r="F11" s="7"/>
      <c r="G11" s="7"/>
      <c r="H11" s="11">
        <f t="shared" ref="H11:O11" si="1">SUM(H3:H10)</f>
        <v>0</v>
      </c>
      <c r="I11" s="11">
        <f t="shared" si="1"/>
        <v>0</v>
      </c>
      <c r="J11" s="11">
        <f t="shared" si="1"/>
        <v>120</v>
      </c>
      <c r="K11" s="11">
        <f>SUM(K3:K10)</f>
        <v>612</v>
      </c>
      <c r="L11" s="11">
        <f>SUM(L3:L10)</f>
        <v>216</v>
      </c>
      <c r="M11" s="11">
        <f t="shared" si="1"/>
        <v>0</v>
      </c>
      <c r="N11" s="11">
        <f t="shared" si="1"/>
        <v>0</v>
      </c>
      <c r="O11" s="11">
        <f t="shared" si="1"/>
        <v>0</v>
      </c>
      <c r="P11" s="11">
        <f>SUM(P3:P10)</f>
        <v>948</v>
      </c>
      <c r="Q11" s="12"/>
      <c r="R11" s="12"/>
      <c r="S11" s="12"/>
      <c r="T11" s="12"/>
      <c r="U11" s="12"/>
      <c r="V11" s="12"/>
      <c r="W11" s="12"/>
      <c r="X11" s="12"/>
    </row>
    <row r="12" spans="1:24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5.75">
      <c r="A13" s="3" t="s">
        <v>34</v>
      </c>
      <c r="B13" s="1562"/>
      <c r="C13" s="1562"/>
      <c r="D13" s="1562"/>
      <c r="E13" s="1"/>
      <c r="F13" s="1"/>
      <c r="G13" s="1"/>
      <c r="H13" s="1"/>
      <c r="I13" s="1"/>
      <c r="J13" s="1563"/>
      <c r="K13" s="1563"/>
      <c r="L13" s="156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169</v>
      </c>
      <c r="B14" s="1564" t="s">
        <v>11159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230" t="s">
        <v>161</v>
      </c>
      <c r="B15" s="1791" t="s">
        <v>11160</v>
      </c>
      <c r="C15" s="1791"/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10788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43</v>
      </c>
      <c r="B17" s="1834" t="s">
        <v>11161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44</v>
      </c>
      <c r="B18" s="1809">
        <v>0.5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23.25" customHeight="1">
      <c r="A20" s="1559" t="s">
        <v>194</v>
      </c>
      <c r="B20" s="1559"/>
      <c r="C20" s="1559"/>
      <c r="D20" s="1559"/>
      <c r="E20" s="1559"/>
      <c r="F20" s="1559"/>
      <c r="G20" s="7"/>
      <c r="H20" s="1559" t="s">
        <v>10045</v>
      </c>
      <c r="I20" s="1559"/>
      <c r="J20" s="1559"/>
      <c r="K20" s="1559"/>
      <c r="L20" s="1559"/>
      <c r="M20" s="1559"/>
      <c r="N20" s="1559"/>
      <c r="O20" s="1559"/>
      <c r="P20" s="1559"/>
      <c r="Q20" s="1741" t="s">
        <v>10597</v>
      </c>
      <c r="R20" s="1742"/>
      <c r="S20" s="1742"/>
      <c r="T20" s="1742"/>
      <c r="U20" s="1742"/>
      <c r="V20" s="1742"/>
      <c r="W20" s="1742"/>
      <c r="X20" s="1742"/>
    </row>
    <row r="21" spans="1:2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  <c r="X21" s="8" t="s">
        <v>10877</v>
      </c>
    </row>
    <row r="22" spans="1:24">
      <c r="A22" s="15" t="s">
        <v>105</v>
      </c>
      <c r="B22" s="839" t="s">
        <v>78</v>
      </c>
      <c r="C22" s="35" t="s">
        <v>11162</v>
      </c>
      <c r="D22" s="15" t="s">
        <v>521</v>
      </c>
      <c r="E22" s="24">
        <v>45588.6875</v>
      </c>
      <c r="F22" s="15">
        <v>13.5</v>
      </c>
      <c r="G22" s="37"/>
      <c r="H22" s="15"/>
      <c r="I22" s="15"/>
      <c r="J22" s="15"/>
      <c r="K22" s="35">
        <v>81</v>
      </c>
      <c r="L22" s="35">
        <v>80</v>
      </c>
      <c r="M22" s="15"/>
      <c r="N22" s="15"/>
      <c r="O22" s="15"/>
      <c r="P22" s="14">
        <f t="shared" ref="P22:P27" si="2">SUM(H22:O22)</f>
        <v>161</v>
      </c>
      <c r="Q22" s="17" t="s">
        <v>32</v>
      </c>
      <c r="R22" s="14">
        <v>108018</v>
      </c>
      <c r="S22" s="23" t="s">
        <v>33</v>
      </c>
      <c r="T22" s="14" t="s">
        <v>9984</v>
      </c>
      <c r="U22" s="14" t="s">
        <v>90</v>
      </c>
      <c r="V22" s="16">
        <v>1008488</v>
      </c>
      <c r="W22" s="16"/>
      <c r="X22" s="16" t="s">
        <v>9127</v>
      </c>
    </row>
    <row r="23" spans="1:24">
      <c r="A23" s="15" t="s">
        <v>114</v>
      </c>
      <c r="B23" s="839" t="s">
        <v>78</v>
      </c>
      <c r="C23" s="35" t="s">
        <v>11163</v>
      </c>
      <c r="D23" s="15" t="s">
        <v>521</v>
      </c>
      <c r="E23" s="24">
        <v>45589.6875</v>
      </c>
      <c r="F23" s="15">
        <v>13.5</v>
      </c>
      <c r="G23" s="37"/>
      <c r="H23" s="15"/>
      <c r="I23" s="15"/>
      <c r="J23" s="15"/>
      <c r="K23" s="35">
        <v>81</v>
      </c>
      <c r="L23" s="35">
        <v>80</v>
      </c>
      <c r="M23" s="15"/>
      <c r="N23" s="15"/>
      <c r="O23" s="15"/>
      <c r="P23" s="14">
        <f t="shared" si="2"/>
        <v>161</v>
      </c>
      <c r="Q23" s="17" t="s">
        <v>32</v>
      </c>
      <c r="R23" s="14">
        <v>108019</v>
      </c>
      <c r="S23" s="23" t="s">
        <v>33</v>
      </c>
      <c r="T23" s="14" t="s">
        <v>9984</v>
      </c>
      <c r="U23" s="14" t="s">
        <v>90</v>
      </c>
      <c r="V23" s="16">
        <v>1008489</v>
      </c>
      <c r="W23" s="16"/>
      <c r="X23" s="16" t="s">
        <v>9127</v>
      </c>
    </row>
    <row r="24" spans="1:24">
      <c r="A24" s="15" t="s">
        <v>119</v>
      </c>
      <c r="B24" s="15" t="s">
        <v>92</v>
      </c>
      <c r="C24" s="35" t="s">
        <v>11164</v>
      </c>
      <c r="D24" s="15" t="s">
        <v>6471</v>
      </c>
      <c r="E24" s="24">
        <v>45589.083333333336</v>
      </c>
      <c r="F24" s="15">
        <v>14.5</v>
      </c>
      <c r="G24" s="37"/>
      <c r="H24" s="15"/>
      <c r="I24" s="15"/>
      <c r="J24" s="15"/>
      <c r="K24" s="35">
        <v>54</v>
      </c>
      <c r="L24" s="35">
        <v>107</v>
      </c>
      <c r="M24" s="15"/>
      <c r="N24" s="15"/>
      <c r="O24" s="15"/>
      <c r="P24" s="14">
        <f t="shared" si="2"/>
        <v>161</v>
      </c>
      <c r="Q24" s="17" t="s">
        <v>32</v>
      </c>
      <c r="R24" s="14">
        <v>108020</v>
      </c>
      <c r="S24" s="23" t="s">
        <v>33</v>
      </c>
      <c r="T24" s="14" t="s">
        <v>9984</v>
      </c>
      <c r="U24" s="14" t="s">
        <v>90</v>
      </c>
      <c r="V24" s="16">
        <v>1008490</v>
      </c>
      <c r="W24" s="16"/>
      <c r="X24" s="16" t="s">
        <v>9127</v>
      </c>
    </row>
    <row r="25" spans="1:24">
      <c r="A25" s="15" t="s">
        <v>152</v>
      </c>
      <c r="B25" s="15" t="s">
        <v>92</v>
      </c>
      <c r="C25" s="35" t="s">
        <v>11165</v>
      </c>
      <c r="D25" s="15" t="s">
        <v>6471</v>
      </c>
      <c r="E25" s="24">
        <v>45589.083333333336</v>
      </c>
      <c r="F25" s="15">
        <v>15.5</v>
      </c>
      <c r="G25" s="37"/>
      <c r="H25" s="15"/>
      <c r="I25" s="15"/>
      <c r="J25" s="15"/>
      <c r="K25" s="35">
        <v>161</v>
      </c>
      <c r="L25" s="15"/>
      <c r="M25" s="15"/>
      <c r="N25" s="15"/>
      <c r="O25" s="15"/>
      <c r="P25" s="14">
        <f t="shared" si="2"/>
        <v>161</v>
      </c>
      <c r="Q25" s="17" t="s">
        <v>32</v>
      </c>
      <c r="R25" s="14">
        <v>108012</v>
      </c>
      <c r="S25" s="23" t="s">
        <v>33</v>
      </c>
      <c r="T25" s="14" t="s">
        <v>9984</v>
      </c>
      <c r="U25" s="14" t="s">
        <v>90</v>
      </c>
      <c r="V25" s="16">
        <v>1008491</v>
      </c>
      <c r="W25" s="16"/>
      <c r="X25" s="16" t="s">
        <v>9127</v>
      </c>
    </row>
    <row r="26" spans="1:24">
      <c r="A26" s="15" t="s">
        <v>111</v>
      </c>
      <c r="B26" s="15" t="s">
        <v>65</v>
      </c>
      <c r="C26" s="35" t="s">
        <v>11166</v>
      </c>
      <c r="D26" s="15" t="s">
        <v>7594</v>
      </c>
      <c r="E26" s="24">
        <v>45588.472222222219</v>
      </c>
      <c r="F26" s="543">
        <v>0.79166666666666663</v>
      </c>
      <c r="G26" s="37"/>
      <c r="H26" s="15"/>
      <c r="I26" s="15"/>
      <c r="J26" s="15"/>
      <c r="K26" s="15"/>
      <c r="L26" s="35">
        <v>161</v>
      </c>
      <c r="M26" s="15"/>
      <c r="N26" s="15"/>
      <c r="O26" s="15"/>
      <c r="P26" s="14">
        <f t="shared" si="2"/>
        <v>161</v>
      </c>
      <c r="Q26" s="14" t="s">
        <v>30</v>
      </c>
      <c r="R26" s="14">
        <v>108005</v>
      </c>
      <c r="S26" s="23" t="s">
        <v>33</v>
      </c>
      <c r="T26" s="14" t="s">
        <v>9984</v>
      </c>
      <c r="U26" s="14" t="s">
        <v>90</v>
      </c>
      <c r="V26" s="16">
        <v>1008492</v>
      </c>
      <c r="W26" s="16"/>
      <c r="X26" s="16" t="s">
        <v>11120</v>
      </c>
    </row>
    <row r="27" spans="1:24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/>
      <c r="R27" s="14"/>
      <c r="S27" s="14"/>
      <c r="T27" s="16"/>
      <c r="U27" s="16"/>
      <c r="V27" s="16"/>
      <c r="W27" s="16"/>
      <c r="X27" s="16"/>
    </row>
    <row r="28" spans="1:2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SUM(H22:H27)</f>
        <v>0</v>
      </c>
      <c r="I28" s="11">
        <f t="shared" si="3"/>
        <v>0</v>
      </c>
      <c r="J28" s="11">
        <f t="shared" si="3"/>
        <v>0</v>
      </c>
      <c r="K28" s="11">
        <f t="shared" si="3"/>
        <v>377</v>
      </c>
      <c r="L28" s="11">
        <f t="shared" si="3"/>
        <v>428</v>
      </c>
      <c r="M28" s="11">
        <f t="shared" si="3"/>
        <v>0</v>
      </c>
      <c r="N28" s="11">
        <f t="shared" si="3"/>
        <v>0</v>
      </c>
      <c r="O28" s="11">
        <f t="shared" si="3"/>
        <v>0</v>
      </c>
      <c r="P28" s="11">
        <f t="shared" si="3"/>
        <v>805</v>
      </c>
      <c r="Q28" s="12"/>
      <c r="R28" s="12"/>
      <c r="S28" s="12"/>
      <c r="T28" s="12"/>
      <c r="U28" s="12"/>
      <c r="V28" s="12"/>
      <c r="W28" s="12"/>
      <c r="X28" s="12"/>
    </row>
    <row r="29" spans="1:2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5.75">
      <c r="A30" s="3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>
      <c r="A31" s="4"/>
      <c r="B31" s="1564"/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>
      <c r="A32" s="1"/>
      <c r="B32" s="1563"/>
      <c r="C32" s="156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>
      <c r="A33" s="5" t="s">
        <v>42</v>
      </c>
      <c r="B33" s="1772"/>
      <c r="C33" s="1772"/>
      <c r="D33" s="242"/>
      <c r="E33" s="41" t="s">
        <v>8995</v>
      </c>
    </row>
    <row r="34" spans="1:24">
      <c r="A34" s="5" t="s">
        <v>43</v>
      </c>
      <c r="B34" s="1772"/>
      <c r="C34" s="1772"/>
      <c r="D34" s="1"/>
      <c r="E34" s="1"/>
    </row>
    <row r="35" spans="1:24">
      <c r="A35" s="5" t="s">
        <v>44</v>
      </c>
      <c r="B35" s="1772"/>
      <c r="C35" s="1772"/>
      <c r="D35" s="1"/>
      <c r="E35" s="1"/>
    </row>
    <row r="37" spans="1:24" ht="27" customHeight="1">
      <c r="A37" s="1559" t="s">
        <v>205</v>
      </c>
      <c r="B37" s="1559"/>
      <c r="C37" s="1559"/>
      <c r="D37" s="1559"/>
      <c r="E37" s="1559"/>
      <c r="F37" s="1559"/>
      <c r="G37" s="7"/>
      <c r="H37" s="1559" t="s">
        <v>9076</v>
      </c>
      <c r="I37" s="1559"/>
      <c r="J37" s="1559"/>
      <c r="K37" s="1559"/>
      <c r="L37" s="1559"/>
      <c r="M37" s="1559"/>
      <c r="N37" s="1559"/>
      <c r="O37" s="1559"/>
      <c r="P37" s="1559"/>
      <c r="Q37" s="1741" t="s">
        <v>11167</v>
      </c>
      <c r="R37" s="1742"/>
      <c r="S37" s="1742"/>
      <c r="T37" s="1742"/>
      <c r="U37" s="1742"/>
      <c r="V37" s="1742"/>
      <c r="W37" s="1742"/>
      <c r="X37" s="1742"/>
    </row>
    <row r="38" spans="1:24" ht="26.25">
      <c r="A38" s="8" t="s">
        <v>3</v>
      </c>
      <c r="B38" s="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33" t="s">
        <v>10</v>
      </c>
      <c r="H38" s="9" t="s">
        <v>11</v>
      </c>
      <c r="I38" s="9" t="s">
        <v>12</v>
      </c>
      <c r="J38" s="9" t="s">
        <v>13</v>
      </c>
      <c r="K38" s="9" t="s">
        <v>14</v>
      </c>
      <c r="L38" s="9" t="s">
        <v>15</v>
      </c>
      <c r="M38" s="9" t="s">
        <v>16</v>
      </c>
      <c r="N38" s="9" t="s">
        <v>17</v>
      </c>
      <c r="O38" s="10" t="s">
        <v>18</v>
      </c>
      <c r="P38" s="8" t="s">
        <v>19</v>
      </c>
      <c r="Q38" s="8" t="s">
        <v>20</v>
      </c>
      <c r="R38" s="8" t="s">
        <v>9</v>
      </c>
      <c r="S38" s="8" t="s">
        <v>21</v>
      </c>
      <c r="T38" s="8" t="s">
        <v>24</v>
      </c>
      <c r="U38" s="8" t="s">
        <v>25</v>
      </c>
      <c r="V38" s="8" t="s">
        <v>26</v>
      </c>
      <c r="W38" s="8" t="s">
        <v>27</v>
      </c>
      <c r="X38" s="8" t="s">
        <v>10877</v>
      </c>
    </row>
    <row r="39" spans="1:24">
      <c r="A39" s="15" t="s">
        <v>142</v>
      </c>
      <c r="B39" s="15" t="s">
        <v>72</v>
      </c>
      <c r="C39" s="35" t="s">
        <v>11168</v>
      </c>
      <c r="D39" s="15" t="s">
        <v>883</v>
      </c>
      <c r="E39" s="24">
        <v>45589.541666666664</v>
      </c>
      <c r="F39" s="15">
        <v>12.25</v>
      </c>
      <c r="G39" s="37"/>
      <c r="H39" s="15"/>
      <c r="I39" s="15"/>
      <c r="J39" s="15"/>
      <c r="K39" s="15">
        <v>27</v>
      </c>
      <c r="L39" s="35">
        <v>104</v>
      </c>
      <c r="M39" s="35">
        <v>27</v>
      </c>
      <c r="N39" s="272">
        <v>3</v>
      </c>
      <c r="O39" s="15"/>
      <c r="P39" s="14">
        <f t="shared" ref="P39:P44" si="4">SUM(H39:O39)</f>
        <v>161</v>
      </c>
      <c r="Q39" s="14" t="s">
        <v>30</v>
      </c>
      <c r="R39" s="14">
        <v>108013</v>
      </c>
      <c r="S39" s="14" t="s">
        <v>31</v>
      </c>
      <c r="T39" s="16" t="s">
        <v>100</v>
      </c>
      <c r="U39" s="16"/>
      <c r="V39" s="16">
        <v>1008497</v>
      </c>
      <c r="W39" s="16" t="s">
        <v>11169</v>
      </c>
      <c r="X39" s="16" t="s">
        <v>8018</v>
      </c>
    </row>
    <row r="40" spans="1:24">
      <c r="A40" s="15" t="s">
        <v>142</v>
      </c>
      <c r="B40" s="15" t="s">
        <v>72</v>
      </c>
      <c r="C40" s="35" t="s">
        <v>11170</v>
      </c>
      <c r="D40" s="15" t="s">
        <v>71</v>
      </c>
      <c r="E40" s="24">
        <v>45588.711805555555</v>
      </c>
      <c r="F40" s="15">
        <v>12.25</v>
      </c>
      <c r="G40" s="37"/>
      <c r="H40" s="15"/>
      <c r="I40" s="15"/>
      <c r="J40" s="35">
        <v>27</v>
      </c>
      <c r="K40" s="15">
        <v>134</v>
      </c>
      <c r="L40" s="15"/>
      <c r="M40" s="15"/>
      <c r="N40" s="15"/>
      <c r="O40" s="15"/>
      <c r="P40" s="14">
        <f t="shared" si="4"/>
        <v>161</v>
      </c>
      <c r="Q40" s="14" t="s">
        <v>30</v>
      </c>
      <c r="R40" s="14">
        <v>108010</v>
      </c>
      <c r="S40" s="14" t="s">
        <v>31</v>
      </c>
      <c r="T40" s="16" t="s">
        <v>169</v>
      </c>
      <c r="U40" s="16"/>
      <c r="V40" s="16">
        <v>1008498</v>
      </c>
      <c r="W40" s="16" t="s">
        <v>11169</v>
      </c>
      <c r="X40" s="16" t="s">
        <v>8018</v>
      </c>
    </row>
    <row r="41" spans="1:24">
      <c r="A41" s="15" t="s">
        <v>141</v>
      </c>
      <c r="B41" s="15" t="s">
        <v>69</v>
      </c>
      <c r="C41" s="35" t="s">
        <v>11171</v>
      </c>
      <c r="D41" s="15" t="s">
        <v>68</v>
      </c>
      <c r="E41" s="24">
        <v>45588.795138888891</v>
      </c>
      <c r="F41" s="15">
        <v>12.25</v>
      </c>
      <c r="G41" s="37" t="s">
        <v>11172</v>
      </c>
      <c r="H41" s="15"/>
      <c r="I41" s="15"/>
      <c r="J41" s="15"/>
      <c r="K41" s="15"/>
      <c r="L41" s="15">
        <v>65</v>
      </c>
      <c r="M41" s="272">
        <v>90</v>
      </c>
      <c r="N41" s="15">
        <v>6</v>
      </c>
      <c r="O41" s="15"/>
      <c r="P41" s="14">
        <f t="shared" si="4"/>
        <v>161</v>
      </c>
      <c r="Q41" s="14" t="s">
        <v>30</v>
      </c>
      <c r="R41" s="14">
        <v>108016</v>
      </c>
      <c r="S41" s="14" t="s">
        <v>31</v>
      </c>
      <c r="T41" s="16" t="s">
        <v>169</v>
      </c>
      <c r="U41" s="16"/>
      <c r="V41" s="16">
        <v>1008499</v>
      </c>
      <c r="W41" s="16" t="s">
        <v>11169</v>
      </c>
      <c r="X41" s="16" t="s">
        <v>8018</v>
      </c>
    </row>
    <row r="42" spans="1:24">
      <c r="A42" s="15" t="s">
        <v>8398</v>
      </c>
      <c r="B42" s="15" t="s">
        <v>57</v>
      </c>
      <c r="C42" s="35" t="s">
        <v>11173</v>
      </c>
      <c r="D42" s="15" t="s">
        <v>56</v>
      </c>
      <c r="E42" s="24">
        <v>45589.225694444445</v>
      </c>
      <c r="F42" s="15">
        <v>10.8</v>
      </c>
      <c r="G42" s="37"/>
      <c r="H42" s="15"/>
      <c r="I42" s="15"/>
      <c r="J42" s="15"/>
      <c r="K42" s="15">
        <v>322</v>
      </c>
      <c r="L42" s="15"/>
      <c r="M42" s="15"/>
      <c r="N42" s="15"/>
      <c r="O42" s="15"/>
      <c r="P42" s="14">
        <f t="shared" si="4"/>
        <v>322</v>
      </c>
      <c r="Q42" s="14" t="s">
        <v>30</v>
      </c>
      <c r="R42" s="14">
        <v>108021</v>
      </c>
      <c r="S42" s="14" t="s">
        <v>31</v>
      </c>
      <c r="T42" s="16" t="s">
        <v>169</v>
      </c>
      <c r="U42" s="16" t="s">
        <v>90</v>
      </c>
      <c r="V42" s="16">
        <v>1008500</v>
      </c>
      <c r="W42" s="16" t="s">
        <v>11150</v>
      </c>
      <c r="X42" s="16" t="s">
        <v>8018</v>
      </c>
    </row>
    <row r="43" spans="1:24">
      <c r="A43" s="15" t="s">
        <v>8538</v>
      </c>
      <c r="B43" s="15" t="s">
        <v>57</v>
      </c>
      <c r="C43" s="35" t="s">
        <v>11174</v>
      </c>
      <c r="D43" s="15" t="s">
        <v>56</v>
      </c>
      <c r="E43" s="24">
        <v>45589.225694444445</v>
      </c>
      <c r="F43" s="15">
        <v>10.8</v>
      </c>
      <c r="G43" s="37"/>
      <c r="H43" s="15"/>
      <c r="I43" s="15"/>
      <c r="J43" s="15"/>
      <c r="K43" s="15">
        <v>81</v>
      </c>
      <c r="L43" s="15"/>
      <c r="M43" s="15"/>
      <c r="N43" s="15"/>
      <c r="O43" s="15"/>
      <c r="P43" s="14">
        <f t="shared" si="4"/>
        <v>81</v>
      </c>
      <c r="Q43" s="14" t="s">
        <v>30</v>
      </c>
      <c r="R43" s="14">
        <v>108017</v>
      </c>
      <c r="S43" s="14" t="s">
        <v>31</v>
      </c>
      <c r="T43" s="16" t="s">
        <v>169</v>
      </c>
      <c r="U43" s="16" t="s">
        <v>90</v>
      </c>
      <c r="V43" s="16">
        <v>1008501</v>
      </c>
      <c r="W43" s="16" t="s">
        <v>11150</v>
      </c>
      <c r="X43" s="16" t="s">
        <v>8018</v>
      </c>
    </row>
    <row r="44" spans="1:24">
      <c r="A44" s="15" t="s">
        <v>150</v>
      </c>
      <c r="B44" s="15" t="s">
        <v>57</v>
      </c>
      <c r="C44" s="35" t="s">
        <v>11175</v>
      </c>
      <c r="D44" s="15" t="s">
        <v>56</v>
      </c>
      <c r="E44" s="24">
        <v>45589.225694444445</v>
      </c>
      <c r="F44" s="15">
        <v>10.8</v>
      </c>
      <c r="G44" s="37"/>
      <c r="H44" s="15"/>
      <c r="I44" s="15"/>
      <c r="J44" s="15"/>
      <c r="K44" s="15">
        <v>80</v>
      </c>
      <c r="L44" s="15"/>
      <c r="M44" s="15"/>
      <c r="N44" s="15"/>
      <c r="O44" s="15"/>
      <c r="P44" s="14">
        <f t="shared" si="4"/>
        <v>80</v>
      </c>
      <c r="Q44" s="14" t="s">
        <v>30</v>
      </c>
      <c r="R44" s="14">
        <v>108045</v>
      </c>
      <c r="S44" s="14" t="s">
        <v>31</v>
      </c>
      <c r="T44" s="16" t="s">
        <v>169</v>
      </c>
      <c r="U44" s="16" t="s">
        <v>90</v>
      </c>
      <c r="V44" s="16">
        <v>1008502</v>
      </c>
      <c r="W44" s="16" t="s">
        <v>11150</v>
      </c>
      <c r="X44" s="16" t="s">
        <v>8018</v>
      </c>
    </row>
    <row r="45" spans="1:24">
      <c r="A45" s="11" t="s">
        <v>19</v>
      </c>
      <c r="B45" s="7"/>
      <c r="C45" s="7"/>
      <c r="D45" s="7"/>
      <c r="E45" s="11"/>
      <c r="F45" s="7"/>
      <c r="G45" s="7"/>
      <c r="H45" s="11">
        <f t="shared" ref="H45:P45" si="5">SUM(H39:H44)</f>
        <v>0</v>
      </c>
      <c r="I45" s="11">
        <f t="shared" si="5"/>
        <v>0</v>
      </c>
      <c r="J45" s="11">
        <f t="shared" si="5"/>
        <v>27</v>
      </c>
      <c r="K45" s="11">
        <f t="shared" si="5"/>
        <v>644</v>
      </c>
      <c r="L45" s="11">
        <f t="shared" si="5"/>
        <v>169</v>
      </c>
      <c r="M45" s="11">
        <f t="shared" si="5"/>
        <v>117</v>
      </c>
      <c r="N45" s="11">
        <f t="shared" si="5"/>
        <v>9</v>
      </c>
      <c r="O45" s="11">
        <f t="shared" si="5"/>
        <v>0</v>
      </c>
      <c r="P45" s="11">
        <f t="shared" si="5"/>
        <v>966</v>
      </c>
      <c r="Q45" s="12"/>
      <c r="R45" s="12"/>
      <c r="S45" s="12"/>
      <c r="T45" s="12"/>
      <c r="U45" s="12"/>
      <c r="V45" s="12"/>
      <c r="W45" s="12"/>
      <c r="X45" s="12"/>
    </row>
    <row r="46" spans="1:24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4" ht="15.75">
      <c r="A47" s="3" t="s">
        <v>34</v>
      </c>
      <c r="B47" s="1562"/>
      <c r="C47" s="1562"/>
      <c r="D47" s="1562"/>
      <c r="E47" s="1"/>
      <c r="F47" s="1"/>
      <c r="G47" s="1"/>
      <c r="H47" s="1"/>
      <c r="I47" s="1"/>
      <c r="J47" s="1563"/>
      <c r="K47" s="1563"/>
      <c r="L47" s="156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>
      <c r="A48" s="4" t="s">
        <v>169</v>
      </c>
      <c r="B48" s="1564" t="s">
        <v>11159</v>
      </c>
      <c r="C48" s="156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4" customHeight="1">
      <c r="A49" s="230" t="s">
        <v>100</v>
      </c>
      <c r="B49" s="1791" t="s">
        <v>11160</v>
      </c>
      <c r="C49" s="179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1"/>
      <c r="B50" s="1563"/>
      <c r="C50" s="156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5" t="s">
        <v>42</v>
      </c>
      <c r="B51" s="1772" t="s">
        <v>1599</v>
      </c>
      <c r="C51" s="1772"/>
      <c r="D51" s="242"/>
      <c r="E51" s="41" t="s">
        <v>8995</v>
      </c>
    </row>
    <row r="52" spans="1:23">
      <c r="A52" s="5" t="s">
        <v>43</v>
      </c>
      <c r="B52" s="1834" t="s">
        <v>11176</v>
      </c>
      <c r="C52" s="1772"/>
      <c r="D52" s="1"/>
      <c r="E52" s="1"/>
    </row>
    <row r="53" spans="1:23">
      <c r="A53" s="5" t="s">
        <v>44</v>
      </c>
      <c r="B53" s="1809">
        <v>0.29166666666666669</v>
      </c>
      <c r="C53" s="1772"/>
      <c r="D53" s="1"/>
      <c r="E53" s="1"/>
    </row>
  </sheetData>
  <mergeCells count="31">
    <mergeCell ref="Q20:X20"/>
    <mergeCell ref="Q1:X1"/>
    <mergeCell ref="Q37:X37"/>
    <mergeCell ref="B14:C14"/>
    <mergeCell ref="A1:F1"/>
    <mergeCell ref="H1:P1"/>
    <mergeCell ref="B13:D13"/>
    <mergeCell ref="J13:L13"/>
    <mergeCell ref="H20:P20"/>
    <mergeCell ref="B15:C15"/>
    <mergeCell ref="B52:C52"/>
    <mergeCell ref="B53:C53"/>
    <mergeCell ref="B47:D47"/>
    <mergeCell ref="J47:L47"/>
    <mergeCell ref="B30:D30"/>
    <mergeCell ref="J30:L30"/>
    <mergeCell ref="B31:C31"/>
    <mergeCell ref="B32:C32"/>
    <mergeCell ref="B33:C33"/>
    <mergeCell ref="B34:C34"/>
    <mergeCell ref="B35:C35"/>
    <mergeCell ref="A37:F37"/>
    <mergeCell ref="H37:P37"/>
    <mergeCell ref="B49:C49"/>
    <mergeCell ref="B48:C48"/>
    <mergeCell ref="B50:C50"/>
    <mergeCell ref="B51:C51"/>
    <mergeCell ref="B16:C16"/>
    <mergeCell ref="B17:C17"/>
    <mergeCell ref="B18:C18"/>
    <mergeCell ref="A20:F20"/>
  </mergeCells>
  <pageMargins left="0.7" right="0.7" top="0.75" bottom="0.75" header="0.3" footer="0.3"/>
</worksheet>
</file>

<file path=xl/worksheets/sheet3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4207-7023-4A53-9A9E-2FEC33D6A6EC}">
  <sheetPr>
    <tabColor rgb="FFFFFF00"/>
  </sheetPr>
  <dimension ref="A1:AA85"/>
  <sheetViews>
    <sheetView topLeftCell="A24" workbookViewId="0">
      <selection activeCell="V77" sqref="V77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8" customWidth="1"/>
    <col min="6" max="7" width="9.140625" bestFit="1" customWidth="1"/>
    <col min="8" max="15" width="7.42578125" customWidth="1"/>
    <col min="16" max="16" width="12.140625" bestFit="1" customWidth="1"/>
    <col min="17" max="17" width="9.140625" bestFit="1" customWidth="1"/>
    <col min="18" max="18" width="9.85546875" customWidth="1"/>
    <col min="19" max="19" width="9.140625" bestFit="1" customWidth="1"/>
    <col min="20" max="20" width="16.28515625" customWidth="1"/>
    <col min="22" max="22" width="10.28515625" customWidth="1"/>
    <col min="23" max="23" width="16.5703125" customWidth="1"/>
  </cols>
  <sheetData>
    <row r="1" spans="1:23" ht="23.25">
      <c r="A1" s="1559" t="s">
        <v>11177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219</v>
      </c>
      <c r="B3" s="15" t="s">
        <v>75</v>
      </c>
      <c r="C3" s="35" t="s">
        <v>11178</v>
      </c>
      <c r="D3" s="15" t="s">
        <v>74</v>
      </c>
      <c r="E3" s="24">
        <v>45585.524305555555</v>
      </c>
      <c r="F3" s="15">
        <v>15.3</v>
      </c>
      <c r="G3" s="37"/>
      <c r="H3" s="15"/>
      <c r="I3" s="15"/>
      <c r="J3" s="35">
        <v>27</v>
      </c>
      <c r="K3" s="35">
        <v>81</v>
      </c>
      <c r="L3" s="15"/>
      <c r="M3" s="15"/>
      <c r="N3" s="15"/>
      <c r="O3" s="15"/>
      <c r="P3" s="14">
        <f t="shared" ref="P3:P9" si="0">SUM(H3:O3)</f>
        <v>108</v>
      </c>
      <c r="Q3" s="14" t="s">
        <v>30</v>
      </c>
      <c r="R3" s="14">
        <v>107980</v>
      </c>
      <c r="S3" s="14" t="s">
        <v>31</v>
      </c>
      <c r="T3" s="16" t="s">
        <v>169</v>
      </c>
      <c r="U3" s="16" t="s">
        <v>1693</v>
      </c>
      <c r="V3" s="16">
        <v>1008418</v>
      </c>
      <c r="W3" s="16" t="s">
        <v>11179</v>
      </c>
    </row>
    <row r="4" spans="1:23">
      <c r="A4" s="15" t="s">
        <v>219</v>
      </c>
      <c r="B4" s="15" t="s">
        <v>5658</v>
      </c>
      <c r="C4" s="35" t="s">
        <v>11180</v>
      </c>
      <c r="D4" s="15" t="s">
        <v>1105</v>
      </c>
      <c r="E4" s="24">
        <v>45585.600694444445</v>
      </c>
      <c r="F4" s="15">
        <v>15.3</v>
      </c>
      <c r="G4" s="37"/>
      <c r="H4" s="15"/>
      <c r="I4" s="15"/>
      <c r="J4" s="35">
        <v>81</v>
      </c>
      <c r="K4" s="35">
        <v>27</v>
      </c>
      <c r="L4" s="15"/>
      <c r="M4" s="15"/>
      <c r="N4" s="15"/>
      <c r="O4" s="15"/>
      <c r="P4" s="14">
        <f t="shared" si="0"/>
        <v>108</v>
      </c>
      <c r="Q4" s="14" t="s">
        <v>30</v>
      </c>
      <c r="R4" s="14">
        <v>107981</v>
      </c>
      <c r="S4" s="14" t="s">
        <v>31</v>
      </c>
      <c r="T4" s="16" t="s">
        <v>169</v>
      </c>
      <c r="U4" s="16" t="s">
        <v>1693</v>
      </c>
      <c r="V4" s="16">
        <v>1008419</v>
      </c>
      <c r="W4" s="16" t="s">
        <v>11179</v>
      </c>
    </row>
    <row r="5" spans="1:23">
      <c r="A5" s="15" t="s">
        <v>10125</v>
      </c>
      <c r="B5" s="15" t="s">
        <v>92</v>
      </c>
      <c r="C5" s="35" t="s">
        <v>11181</v>
      </c>
      <c r="D5" s="15" t="s">
        <v>586</v>
      </c>
      <c r="E5" s="24">
        <v>45585.131944444445</v>
      </c>
      <c r="F5" s="15">
        <v>11.1</v>
      </c>
      <c r="G5" s="37"/>
      <c r="H5" s="15"/>
      <c r="I5" s="15"/>
      <c r="J5" s="15"/>
      <c r="K5" s="35">
        <v>161</v>
      </c>
      <c r="L5" s="15"/>
      <c r="M5" s="15"/>
      <c r="N5" s="15"/>
      <c r="O5" s="15"/>
      <c r="P5" s="14">
        <f t="shared" si="0"/>
        <v>161</v>
      </c>
      <c r="Q5" s="17" t="s">
        <v>32</v>
      </c>
      <c r="R5" s="14">
        <v>107930</v>
      </c>
      <c r="S5" s="23" t="s">
        <v>33</v>
      </c>
      <c r="T5" s="16" t="s">
        <v>161</v>
      </c>
      <c r="U5" s="16" t="s">
        <v>90</v>
      </c>
      <c r="V5" s="16">
        <v>1008420</v>
      </c>
      <c r="W5" s="16" t="s">
        <v>11182</v>
      </c>
    </row>
    <row r="6" spans="1:23">
      <c r="A6" s="15" t="s">
        <v>10125</v>
      </c>
      <c r="B6" s="15" t="s">
        <v>92</v>
      </c>
      <c r="C6" s="35" t="s">
        <v>11183</v>
      </c>
      <c r="D6" s="15" t="s">
        <v>159</v>
      </c>
      <c r="E6" s="24">
        <v>45585.041666666664</v>
      </c>
      <c r="F6" s="15">
        <v>10.3</v>
      </c>
      <c r="G6" s="37"/>
      <c r="H6" s="15"/>
      <c r="I6" s="15"/>
      <c r="J6" s="15"/>
      <c r="K6" s="35">
        <v>161</v>
      </c>
      <c r="L6" s="15"/>
      <c r="M6" s="15"/>
      <c r="N6" s="15"/>
      <c r="O6" s="15"/>
      <c r="P6" s="14">
        <f t="shared" si="0"/>
        <v>161</v>
      </c>
      <c r="Q6" s="17" t="s">
        <v>32</v>
      </c>
      <c r="R6" s="14">
        <v>107932</v>
      </c>
      <c r="S6" s="23" t="s">
        <v>33</v>
      </c>
      <c r="T6" s="16" t="s">
        <v>161</v>
      </c>
      <c r="U6" s="16" t="s">
        <v>90</v>
      </c>
      <c r="V6" s="16">
        <v>1008421</v>
      </c>
      <c r="W6" s="16" t="s">
        <v>11182</v>
      </c>
    </row>
    <row r="7" spans="1:23">
      <c r="A7" s="15" t="s">
        <v>111</v>
      </c>
      <c r="B7" s="15" t="s">
        <v>65</v>
      </c>
      <c r="C7" s="35" t="s">
        <v>11184</v>
      </c>
      <c r="D7" s="15" t="s">
        <v>64</v>
      </c>
      <c r="E7" s="24">
        <v>45584.472222222219</v>
      </c>
      <c r="F7" s="15">
        <v>14.8</v>
      </c>
      <c r="G7" s="37"/>
      <c r="H7" s="15"/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14" t="s">
        <v>30</v>
      </c>
      <c r="R7" s="14">
        <v>107933</v>
      </c>
      <c r="S7" s="23" t="s">
        <v>33</v>
      </c>
      <c r="T7" s="16" t="s">
        <v>169</v>
      </c>
      <c r="U7" s="16" t="s">
        <v>90</v>
      </c>
      <c r="V7" s="16">
        <v>1008422</v>
      </c>
      <c r="W7" s="16" t="s">
        <v>6966</v>
      </c>
    </row>
    <row r="8" spans="1:23">
      <c r="A8" s="15" t="s">
        <v>10774</v>
      </c>
      <c r="B8" s="15" t="s">
        <v>92</v>
      </c>
      <c r="C8" s="35" t="s">
        <v>11185</v>
      </c>
      <c r="D8" s="15" t="s">
        <v>586</v>
      </c>
      <c r="E8" s="24">
        <v>45585.131944444445</v>
      </c>
      <c r="F8" s="15">
        <v>11.1</v>
      </c>
      <c r="G8" s="37"/>
      <c r="H8" s="15"/>
      <c r="I8" s="15"/>
      <c r="J8" s="15"/>
      <c r="K8" s="15"/>
      <c r="L8" s="35">
        <v>161</v>
      </c>
      <c r="M8" s="15"/>
      <c r="N8" s="15"/>
      <c r="O8" s="15"/>
      <c r="P8" s="14">
        <f>SUM(H8:O8)</f>
        <v>161</v>
      </c>
      <c r="Q8" s="17" t="s">
        <v>32</v>
      </c>
      <c r="R8" s="14">
        <v>107934</v>
      </c>
      <c r="S8" s="23" t="s">
        <v>33</v>
      </c>
      <c r="T8" s="16" t="s">
        <v>161</v>
      </c>
      <c r="U8" s="16" t="s">
        <v>90</v>
      </c>
      <c r="V8" s="16">
        <v>1008423</v>
      </c>
      <c r="W8" s="16" t="s">
        <v>11182</v>
      </c>
    </row>
    <row r="9" spans="1:23">
      <c r="A9" s="15" t="s">
        <v>8458</v>
      </c>
      <c r="B9" s="15" t="s">
        <v>57</v>
      </c>
      <c r="C9" s="35" t="s">
        <v>11186</v>
      </c>
      <c r="D9" s="15" t="s">
        <v>56</v>
      </c>
      <c r="E9" s="24">
        <v>45585.225694444445</v>
      </c>
      <c r="F9" s="15">
        <v>10.8</v>
      </c>
      <c r="G9" s="37"/>
      <c r="H9" s="15"/>
      <c r="I9" s="15"/>
      <c r="J9" s="35">
        <v>54</v>
      </c>
      <c r="K9" s="15"/>
      <c r="L9" s="15"/>
      <c r="M9" s="15"/>
      <c r="N9" s="15"/>
      <c r="O9" s="15"/>
      <c r="P9" s="14">
        <f t="shared" si="0"/>
        <v>54</v>
      </c>
      <c r="Q9" s="14" t="s">
        <v>30</v>
      </c>
      <c r="R9" s="14">
        <v>107969</v>
      </c>
      <c r="S9" s="14" t="s">
        <v>31</v>
      </c>
      <c r="T9" s="16" t="s">
        <v>169</v>
      </c>
      <c r="U9" s="16" t="s">
        <v>90</v>
      </c>
      <c r="V9" s="16">
        <v>1008424</v>
      </c>
      <c r="W9" s="16" t="s">
        <v>11187</v>
      </c>
    </row>
    <row r="10" spans="1:23">
      <c r="A10" s="11" t="s">
        <v>19</v>
      </c>
      <c r="B10" s="7"/>
      <c r="C10" s="7"/>
      <c r="D10" s="7"/>
      <c r="E10" s="11"/>
      <c r="F10" s="7"/>
      <c r="G10" s="7"/>
      <c r="H10" s="11">
        <f t="shared" ref="H10:O10" si="1">SUM(H3:H9)</f>
        <v>0</v>
      </c>
      <c r="I10" s="11">
        <f t="shared" si="1"/>
        <v>0</v>
      </c>
      <c r="J10" s="11">
        <f t="shared" si="1"/>
        <v>162</v>
      </c>
      <c r="K10" s="11">
        <f t="shared" si="1"/>
        <v>430</v>
      </c>
      <c r="L10" s="11">
        <f t="shared" si="1"/>
        <v>322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>SUM(P3:P9)</f>
        <v>914</v>
      </c>
      <c r="Q10" s="12"/>
      <c r="R10" s="12"/>
      <c r="S10" s="12"/>
      <c r="T10" s="12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4" customHeight="1">
      <c r="A13" s="4" t="s">
        <v>169</v>
      </c>
      <c r="B13" s="1856" t="s">
        <v>11159</v>
      </c>
      <c r="C13" s="1856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4" customHeight="1">
      <c r="A14" s="230" t="s">
        <v>161</v>
      </c>
      <c r="B14" s="1884" t="s">
        <v>11160</v>
      </c>
      <c r="C14" s="1884"/>
      <c r="D14" s="242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>
      <c r="A15" s="5" t="s">
        <v>42</v>
      </c>
      <c r="B15" s="1565" t="s">
        <v>11188</v>
      </c>
      <c r="C15" s="1565"/>
      <c r="D15" s="1"/>
      <c r="E15" s="1"/>
      <c r="F15" s="1"/>
      <c r="G15" s="24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43</v>
      </c>
      <c r="B16" s="1566">
        <v>358400715552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44</v>
      </c>
      <c r="B17" s="1567">
        <v>0.5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3.25" customHeight="1">
      <c r="A19" s="1559" t="s">
        <v>11189</v>
      </c>
      <c r="B19" s="1559"/>
      <c r="C19" s="1559"/>
      <c r="D19" s="1559"/>
      <c r="E19" s="1559"/>
      <c r="F19" s="1559"/>
      <c r="G19" s="7"/>
      <c r="H19" s="1559" t="s">
        <v>9076</v>
      </c>
      <c r="I19" s="1559"/>
      <c r="J19" s="1559"/>
      <c r="K19" s="1559"/>
      <c r="L19" s="1559"/>
      <c r="M19" s="1559"/>
      <c r="N19" s="1559"/>
      <c r="O19" s="1559"/>
      <c r="P19" s="1559"/>
      <c r="Q19" s="1559" t="s">
        <v>2</v>
      </c>
      <c r="R19" s="1559"/>
      <c r="S19" s="1559"/>
      <c r="T19" s="1559"/>
      <c r="U19" s="1559"/>
      <c r="V19" s="1559"/>
      <c r="W19" s="1559"/>
    </row>
    <row r="20" spans="1:23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</row>
    <row r="21" spans="1:23">
      <c r="A21" s="15" t="s">
        <v>122</v>
      </c>
      <c r="B21" s="15" t="s">
        <v>62</v>
      </c>
      <c r="C21" s="35" t="s">
        <v>11190</v>
      </c>
      <c r="D21" s="15" t="s">
        <v>61</v>
      </c>
      <c r="E21" s="24">
        <v>45584.774305555555</v>
      </c>
      <c r="F21" s="15">
        <v>13</v>
      </c>
      <c r="G21" s="37"/>
      <c r="H21" s="15"/>
      <c r="I21" s="15"/>
      <c r="J21" s="15"/>
      <c r="K21" s="35">
        <v>108</v>
      </c>
      <c r="L21" s="15"/>
      <c r="M21" s="15"/>
      <c r="N21" s="15"/>
      <c r="O21" s="15"/>
      <c r="P21" s="14">
        <f t="shared" ref="P21:P25" si="2">SUM(H21:O21)</f>
        <v>108</v>
      </c>
      <c r="Q21" s="14" t="s">
        <v>30</v>
      </c>
      <c r="R21" s="14">
        <v>107970</v>
      </c>
      <c r="S21" s="14" t="s">
        <v>31</v>
      </c>
      <c r="T21" s="16" t="s">
        <v>169</v>
      </c>
      <c r="U21" s="16" t="s">
        <v>90</v>
      </c>
      <c r="V21" s="16">
        <v>1008425</v>
      </c>
      <c r="W21" s="16" t="s">
        <v>11191</v>
      </c>
    </row>
    <row r="22" spans="1:23">
      <c r="A22" s="15" t="s">
        <v>10975</v>
      </c>
      <c r="B22" s="15" t="s">
        <v>57</v>
      </c>
      <c r="C22" s="35" t="s">
        <v>11192</v>
      </c>
      <c r="D22" s="15" t="s">
        <v>56</v>
      </c>
      <c r="E22" s="24">
        <v>45585.225694444445</v>
      </c>
      <c r="F22" s="15">
        <v>10.8</v>
      </c>
      <c r="G22" s="37"/>
      <c r="H22" s="15"/>
      <c r="I22" s="15"/>
      <c r="J22" s="35">
        <v>19</v>
      </c>
      <c r="K22" s="35">
        <v>188</v>
      </c>
      <c r="L22" s="15"/>
      <c r="M22" s="15"/>
      <c r="N22" s="15"/>
      <c r="O22" s="15"/>
      <c r="P22" s="14">
        <f t="shared" si="2"/>
        <v>207</v>
      </c>
      <c r="Q22" s="14" t="s">
        <v>30</v>
      </c>
      <c r="R22" s="14">
        <v>107973</v>
      </c>
      <c r="S22" s="14" t="s">
        <v>31</v>
      </c>
      <c r="T22" s="16" t="s">
        <v>169</v>
      </c>
      <c r="U22" s="16" t="s">
        <v>90</v>
      </c>
      <c r="V22" s="16">
        <v>1008426</v>
      </c>
      <c r="W22" s="16" t="s">
        <v>11187</v>
      </c>
    </row>
    <row r="23" spans="1:23">
      <c r="A23" s="15" t="s">
        <v>8538</v>
      </c>
      <c r="B23" s="15" t="s">
        <v>57</v>
      </c>
      <c r="C23" s="35" t="s">
        <v>11193</v>
      </c>
      <c r="D23" s="15" t="s">
        <v>56</v>
      </c>
      <c r="E23" s="24">
        <v>45586.225694444445</v>
      </c>
      <c r="F23" s="15">
        <v>10.8</v>
      </c>
      <c r="G23" s="37"/>
      <c r="H23" s="15"/>
      <c r="I23" s="15"/>
      <c r="J23" s="15"/>
      <c r="K23" s="35">
        <v>81</v>
      </c>
      <c r="L23" s="15"/>
      <c r="M23" s="15"/>
      <c r="N23" s="15"/>
      <c r="O23" s="15"/>
      <c r="P23" s="14">
        <f t="shared" si="2"/>
        <v>81</v>
      </c>
      <c r="Q23" s="14" t="s">
        <v>30</v>
      </c>
      <c r="R23" s="14">
        <v>107974</v>
      </c>
      <c r="S23" s="14" t="s">
        <v>31</v>
      </c>
      <c r="T23" s="16" t="s">
        <v>169</v>
      </c>
      <c r="U23" s="16" t="s">
        <v>90</v>
      </c>
      <c r="V23">
        <v>1008427</v>
      </c>
      <c r="W23" s="16" t="s">
        <v>11187</v>
      </c>
    </row>
    <row r="24" spans="1:23">
      <c r="A24" s="15" t="s">
        <v>10188</v>
      </c>
      <c r="B24" s="678" t="s">
        <v>2047</v>
      </c>
      <c r="C24" s="35" t="s">
        <v>11194</v>
      </c>
      <c r="D24" s="15" t="s">
        <v>9588</v>
      </c>
      <c r="E24" s="24">
        <v>45587.069444444445</v>
      </c>
      <c r="F24" s="15">
        <v>10.8</v>
      </c>
      <c r="G24" s="37"/>
      <c r="H24" s="15"/>
      <c r="I24" s="15"/>
      <c r="J24" s="15"/>
      <c r="K24" s="35">
        <v>81</v>
      </c>
      <c r="L24" s="35">
        <v>80</v>
      </c>
      <c r="M24" s="15"/>
      <c r="N24" s="15"/>
      <c r="O24" s="15"/>
      <c r="P24" s="14">
        <f t="shared" si="2"/>
        <v>161</v>
      </c>
      <c r="Q24" s="17" t="s">
        <v>32</v>
      </c>
      <c r="R24" s="14">
        <v>107935</v>
      </c>
      <c r="S24" s="23" t="s">
        <v>33</v>
      </c>
      <c r="T24" s="16" t="s">
        <v>100</v>
      </c>
      <c r="U24" s="16" t="s">
        <v>90</v>
      </c>
      <c r="V24" s="16">
        <v>1008428</v>
      </c>
      <c r="W24" s="16" t="s">
        <v>11195</v>
      </c>
    </row>
    <row r="25" spans="1:23">
      <c r="A25" s="15" t="s">
        <v>105</v>
      </c>
      <c r="B25" s="678" t="s">
        <v>78</v>
      </c>
      <c r="C25" s="35" t="s">
        <v>11196</v>
      </c>
      <c r="D25" s="15" t="s">
        <v>99</v>
      </c>
      <c r="E25" s="24">
        <v>45585.274305555555</v>
      </c>
      <c r="F25" s="15">
        <v>10.8</v>
      </c>
      <c r="G25" s="37" t="s">
        <v>740</v>
      </c>
      <c r="H25" s="15"/>
      <c r="I25" s="15"/>
      <c r="J25" s="15"/>
      <c r="K25" s="35">
        <v>54</v>
      </c>
      <c r="L25" s="35">
        <v>107</v>
      </c>
      <c r="M25" s="15"/>
      <c r="N25" s="15"/>
      <c r="O25" s="15"/>
      <c r="P25" s="14">
        <f t="shared" si="2"/>
        <v>161</v>
      </c>
      <c r="Q25" s="17" t="s">
        <v>32</v>
      </c>
      <c r="R25" s="14">
        <v>107936</v>
      </c>
      <c r="S25" s="23" t="s">
        <v>33</v>
      </c>
      <c r="T25" s="16" t="s">
        <v>100</v>
      </c>
      <c r="U25" s="16" t="s">
        <v>90</v>
      </c>
      <c r="V25" s="16">
        <v>1008429</v>
      </c>
      <c r="W25" s="16" t="s">
        <v>11197</v>
      </c>
    </row>
    <row r="26" spans="1:23">
      <c r="A26" s="15" t="s">
        <v>9157</v>
      </c>
      <c r="B26" s="15" t="s">
        <v>423</v>
      </c>
      <c r="C26" s="35" t="s">
        <v>11198</v>
      </c>
      <c r="D26" s="15" t="s">
        <v>425</v>
      </c>
      <c r="E26" s="24">
        <v>45584.739583333336</v>
      </c>
      <c r="F26" s="15">
        <v>8.3000000000000007</v>
      </c>
      <c r="G26" s="37"/>
      <c r="H26" s="15"/>
      <c r="I26" s="15"/>
      <c r="J26" s="15"/>
      <c r="K26" s="15"/>
      <c r="L26" s="35">
        <v>60</v>
      </c>
      <c r="M26" s="15"/>
      <c r="N26" s="15"/>
      <c r="O26" s="15"/>
      <c r="P26" s="14">
        <f>SUM(H26:O26)</f>
        <v>60</v>
      </c>
      <c r="Q26" s="14" t="s">
        <v>30</v>
      </c>
      <c r="R26" s="14">
        <v>107945</v>
      </c>
      <c r="S26" s="23" t="s">
        <v>33</v>
      </c>
      <c r="T26" s="16" t="s">
        <v>169</v>
      </c>
      <c r="U26" s="16" t="s">
        <v>90</v>
      </c>
      <c r="V26" s="16">
        <v>1008430</v>
      </c>
      <c r="W26" s="16" t="s">
        <v>11191</v>
      </c>
    </row>
    <row r="27" spans="1:23">
      <c r="A27" s="11" t="s">
        <v>19</v>
      </c>
      <c r="B27" s="7"/>
      <c r="C27" s="7"/>
      <c r="D27" s="7"/>
      <c r="E27" s="11"/>
      <c r="F27" s="7"/>
      <c r="G27" s="7"/>
      <c r="H27" s="11">
        <f t="shared" ref="H27:P27" si="3">SUM(H21:H26)</f>
        <v>0</v>
      </c>
      <c r="I27" s="11">
        <f t="shared" si="3"/>
        <v>0</v>
      </c>
      <c r="J27" s="11">
        <f t="shared" si="3"/>
        <v>19</v>
      </c>
      <c r="K27" s="11">
        <f t="shared" si="3"/>
        <v>512</v>
      </c>
      <c r="L27" s="11">
        <f t="shared" si="3"/>
        <v>247</v>
      </c>
      <c r="M27" s="11">
        <f t="shared" si="3"/>
        <v>0</v>
      </c>
      <c r="N27" s="11">
        <f t="shared" si="3"/>
        <v>0</v>
      </c>
      <c r="O27" s="11">
        <f t="shared" si="3"/>
        <v>0</v>
      </c>
      <c r="P27" s="11">
        <f t="shared" si="3"/>
        <v>778</v>
      </c>
      <c r="Q27" s="12"/>
      <c r="R27" s="12"/>
      <c r="S27" s="12"/>
      <c r="T27" s="12"/>
      <c r="U27" s="12"/>
      <c r="V27" s="12"/>
      <c r="W27" s="12"/>
    </row>
    <row r="28" spans="1:23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>
      <c r="A29" s="3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4" customHeight="1">
      <c r="A30" s="4" t="s">
        <v>169</v>
      </c>
      <c r="B30" s="1856" t="s">
        <v>11199</v>
      </c>
      <c r="C30" s="185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4" customHeight="1">
      <c r="A31" s="230" t="s">
        <v>100</v>
      </c>
      <c r="B31" s="1791" t="s">
        <v>11160</v>
      </c>
      <c r="C31" s="179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43"/>
      <c r="B32" s="1874"/>
      <c r="C32" s="187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5" t="s">
        <v>42</v>
      </c>
      <c r="B33" s="1772" t="s">
        <v>7113</v>
      </c>
      <c r="C33" s="1772"/>
      <c r="D33" s="242"/>
      <c r="E33" s="41" t="s">
        <v>8995</v>
      </c>
    </row>
    <row r="34" spans="1:23">
      <c r="A34" s="5" t="s">
        <v>43</v>
      </c>
      <c r="B34" s="1834" t="s">
        <v>11200</v>
      </c>
      <c r="C34" s="1772"/>
      <c r="D34" s="1"/>
      <c r="E34" s="1"/>
    </row>
    <row r="35" spans="1:23">
      <c r="A35" s="5" t="s">
        <v>44</v>
      </c>
      <c r="B35" s="1567">
        <v>0.66666666666666663</v>
      </c>
      <c r="C35" s="1565"/>
      <c r="D35" s="1"/>
      <c r="E35" s="1"/>
    </row>
    <row r="37" spans="1:23" ht="23.25" customHeight="1">
      <c r="A37" s="1559" t="s">
        <v>11201</v>
      </c>
      <c r="B37" s="1559"/>
      <c r="C37" s="1559"/>
      <c r="D37" s="1559"/>
      <c r="E37" s="1559"/>
      <c r="F37" s="1559"/>
      <c r="G37" s="7"/>
      <c r="H37" s="1559" t="s">
        <v>9076</v>
      </c>
      <c r="I37" s="1559"/>
      <c r="J37" s="1559"/>
      <c r="K37" s="1559"/>
      <c r="L37" s="1559"/>
      <c r="M37" s="1559"/>
      <c r="N37" s="1559"/>
      <c r="O37" s="1559"/>
      <c r="P37" s="1559"/>
      <c r="Q37" s="1559" t="s">
        <v>2</v>
      </c>
      <c r="R37" s="1559"/>
      <c r="S37" s="1559"/>
      <c r="T37" s="1559"/>
      <c r="U37" s="1559"/>
      <c r="V37" s="1559"/>
      <c r="W37" s="1559"/>
    </row>
    <row r="38" spans="1:23" ht="26.25">
      <c r="A38" s="8" t="s">
        <v>3</v>
      </c>
      <c r="B38" s="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33" t="s">
        <v>10</v>
      </c>
      <c r="H38" s="9" t="s">
        <v>11</v>
      </c>
      <c r="I38" s="9" t="s">
        <v>12</v>
      </c>
      <c r="J38" s="9" t="s">
        <v>13</v>
      </c>
      <c r="K38" s="9" t="s">
        <v>14</v>
      </c>
      <c r="L38" s="9" t="s">
        <v>15</v>
      </c>
      <c r="M38" s="9" t="s">
        <v>16</v>
      </c>
      <c r="N38" s="9" t="s">
        <v>17</v>
      </c>
      <c r="O38" s="10" t="s">
        <v>18</v>
      </c>
      <c r="P38" s="8" t="s">
        <v>19</v>
      </c>
      <c r="Q38" s="8" t="s">
        <v>20</v>
      </c>
      <c r="R38" s="8" t="s">
        <v>9</v>
      </c>
      <c r="S38" s="8" t="s">
        <v>21</v>
      </c>
      <c r="T38" s="8" t="s">
        <v>24</v>
      </c>
      <c r="U38" s="8" t="s">
        <v>25</v>
      </c>
      <c r="V38" s="8" t="s">
        <v>26</v>
      </c>
      <c r="W38" s="8" t="s">
        <v>27</v>
      </c>
    </row>
    <row r="39" spans="1:23">
      <c r="A39" s="15" t="s">
        <v>86</v>
      </c>
      <c r="B39" s="15" t="s">
        <v>92</v>
      </c>
      <c r="C39" s="35" t="s">
        <v>11202</v>
      </c>
      <c r="D39" s="15" t="s">
        <v>159</v>
      </c>
      <c r="E39" s="24">
        <v>45585.041666666664</v>
      </c>
      <c r="F39" s="15">
        <v>10.3</v>
      </c>
      <c r="G39" s="37"/>
      <c r="H39" s="15"/>
      <c r="I39" s="15"/>
      <c r="J39" s="26"/>
      <c r="K39" s="277">
        <v>27</v>
      </c>
      <c r="L39" s="277">
        <v>53</v>
      </c>
      <c r="M39" s="277">
        <v>81</v>
      </c>
      <c r="N39" s="581"/>
      <c r="O39" s="25"/>
      <c r="P39" s="14">
        <f t="shared" ref="P39:P45" si="4">SUM(H39:O39)</f>
        <v>161</v>
      </c>
      <c r="Q39" s="17" t="s">
        <v>32</v>
      </c>
      <c r="R39" s="14">
        <v>107946</v>
      </c>
      <c r="S39" s="23" t="s">
        <v>33</v>
      </c>
      <c r="T39" s="16" t="s">
        <v>161</v>
      </c>
      <c r="U39" s="16" t="s">
        <v>90</v>
      </c>
      <c r="V39" s="16">
        <v>1008432</v>
      </c>
      <c r="W39" s="16" t="s">
        <v>11191</v>
      </c>
    </row>
    <row r="40" spans="1:23">
      <c r="A40" s="15" t="s">
        <v>11203</v>
      </c>
      <c r="B40" s="15" t="s">
        <v>92</v>
      </c>
      <c r="C40" s="35" t="s">
        <v>11204</v>
      </c>
      <c r="D40" s="15" t="s">
        <v>159</v>
      </c>
      <c r="E40" s="24">
        <v>45585.041666666664</v>
      </c>
      <c r="F40" s="15">
        <v>10.3</v>
      </c>
      <c r="G40" s="37" t="s">
        <v>740</v>
      </c>
      <c r="H40" s="15"/>
      <c r="I40" s="15"/>
      <c r="J40" s="26"/>
      <c r="K40" s="581"/>
      <c r="L40" s="277">
        <v>90</v>
      </c>
      <c r="M40" s="277">
        <v>71</v>
      </c>
      <c r="N40" s="581"/>
      <c r="O40" s="25"/>
      <c r="P40" s="14">
        <f t="shared" si="4"/>
        <v>161</v>
      </c>
      <c r="Q40" s="17" t="s">
        <v>32</v>
      </c>
      <c r="R40" s="14">
        <v>107947</v>
      </c>
      <c r="S40" s="23" t="s">
        <v>33</v>
      </c>
      <c r="T40" s="16" t="s">
        <v>161</v>
      </c>
      <c r="U40" s="16" t="s">
        <v>90</v>
      </c>
      <c r="V40" s="16">
        <v>1008433</v>
      </c>
      <c r="W40" s="16" t="s">
        <v>11191</v>
      </c>
    </row>
    <row r="41" spans="1:23">
      <c r="A41" s="15" t="s">
        <v>5152</v>
      </c>
      <c r="B41" s="15" t="s">
        <v>65</v>
      </c>
      <c r="C41" s="35" t="s">
        <v>11205</v>
      </c>
      <c r="D41" s="15" t="s">
        <v>64</v>
      </c>
      <c r="E41" s="24">
        <v>45585.472222222219</v>
      </c>
      <c r="F41" s="15">
        <v>14.8</v>
      </c>
      <c r="G41" s="37"/>
      <c r="H41" s="15"/>
      <c r="I41" s="15"/>
      <c r="J41" s="15"/>
      <c r="K41" s="15"/>
      <c r="L41" s="35">
        <v>81</v>
      </c>
      <c r="M41" s="15"/>
      <c r="N41" s="15"/>
      <c r="O41" s="15"/>
      <c r="P41" s="14">
        <f t="shared" si="4"/>
        <v>81</v>
      </c>
      <c r="Q41" s="14" t="s">
        <v>30</v>
      </c>
      <c r="R41" s="14">
        <v>107941</v>
      </c>
      <c r="S41" s="23" t="s">
        <v>33</v>
      </c>
      <c r="T41" s="16" t="s">
        <v>169</v>
      </c>
      <c r="U41" s="16" t="s">
        <v>90</v>
      </c>
      <c r="V41" s="16">
        <v>1008434</v>
      </c>
      <c r="W41" s="16" t="s">
        <v>11179</v>
      </c>
    </row>
    <row r="42" spans="1:23">
      <c r="A42" s="15" t="s">
        <v>10546</v>
      </c>
      <c r="B42" s="678" t="s">
        <v>78</v>
      </c>
      <c r="C42" s="35" t="s">
        <v>11206</v>
      </c>
      <c r="D42" s="15" t="s">
        <v>400</v>
      </c>
      <c r="E42" s="24">
        <v>45585.760416666664</v>
      </c>
      <c r="F42" s="15">
        <v>11.8</v>
      </c>
      <c r="G42" s="37" t="s">
        <v>740</v>
      </c>
      <c r="H42" s="15"/>
      <c r="I42" s="15"/>
      <c r="J42" s="15"/>
      <c r="K42" s="35">
        <v>27</v>
      </c>
      <c r="L42" s="35">
        <v>134</v>
      </c>
      <c r="M42" s="15"/>
      <c r="N42" s="15"/>
      <c r="O42" s="15"/>
      <c r="P42" s="14">
        <f t="shared" si="4"/>
        <v>161</v>
      </c>
      <c r="Q42" s="17" t="s">
        <v>32</v>
      </c>
      <c r="R42" s="14">
        <v>107943</v>
      </c>
      <c r="S42" s="23" t="s">
        <v>33</v>
      </c>
      <c r="T42" s="16" t="s">
        <v>169</v>
      </c>
      <c r="U42" s="16" t="s">
        <v>90</v>
      </c>
      <c r="V42" s="16">
        <v>1008435</v>
      </c>
      <c r="W42" s="16" t="s">
        <v>11207</v>
      </c>
    </row>
    <row r="43" spans="1:23">
      <c r="A43" s="15" t="s">
        <v>1141</v>
      </c>
      <c r="B43" s="15" t="s">
        <v>92</v>
      </c>
      <c r="C43" s="35" t="s">
        <v>11208</v>
      </c>
      <c r="D43" s="15" t="s">
        <v>159</v>
      </c>
      <c r="E43" s="24">
        <v>45585.041666666664</v>
      </c>
      <c r="F43" s="15">
        <v>10.3</v>
      </c>
      <c r="G43" s="37" t="s">
        <v>740</v>
      </c>
      <c r="H43" s="15"/>
      <c r="I43" s="15"/>
      <c r="J43" s="15"/>
      <c r="K43" s="15"/>
      <c r="L43" s="35">
        <v>161</v>
      </c>
      <c r="M43" s="15"/>
      <c r="N43" s="15"/>
      <c r="O43" s="15"/>
      <c r="P43" s="14">
        <f t="shared" si="4"/>
        <v>161</v>
      </c>
      <c r="Q43" s="17" t="s">
        <v>32</v>
      </c>
      <c r="R43" s="14">
        <v>107944</v>
      </c>
      <c r="S43" s="23" t="s">
        <v>33</v>
      </c>
      <c r="T43" s="16" t="s">
        <v>161</v>
      </c>
      <c r="U43" s="16" t="s">
        <v>90</v>
      </c>
      <c r="V43" s="16">
        <v>1008436</v>
      </c>
      <c r="W43" s="16" t="s">
        <v>11191</v>
      </c>
    </row>
    <row r="44" spans="1:23">
      <c r="A44" s="15" t="s">
        <v>1303</v>
      </c>
      <c r="B44" s="15" t="s">
        <v>92</v>
      </c>
      <c r="C44" s="35" t="s">
        <v>11209</v>
      </c>
      <c r="D44" s="15" t="s">
        <v>159</v>
      </c>
      <c r="E44" s="24">
        <v>45585.041666666664</v>
      </c>
      <c r="F44" s="15">
        <v>10.3</v>
      </c>
      <c r="G44" s="37" t="s">
        <v>740</v>
      </c>
      <c r="H44" s="15"/>
      <c r="I44" s="15"/>
      <c r="J44" s="26"/>
      <c r="K44" s="581"/>
      <c r="L44" s="277">
        <v>106</v>
      </c>
      <c r="M44" s="277">
        <v>55</v>
      </c>
      <c r="N44" s="276"/>
      <c r="O44" s="25"/>
      <c r="P44" s="14">
        <f t="shared" si="4"/>
        <v>161</v>
      </c>
      <c r="Q44" s="17" t="s">
        <v>32</v>
      </c>
      <c r="R44" s="14">
        <v>107965</v>
      </c>
      <c r="S44" s="23" t="s">
        <v>33</v>
      </c>
      <c r="T44" s="16" t="s">
        <v>161</v>
      </c>
      <c r="U44" s="16" t="s">
        <v>90</v>
      </c>
      <c r="V44" s="16">
        <v>1008437</v>
      </c>
      <c r="W44" s="16" t="s">
        <v>11191</v>
      </c>
    </row>
    <row r="45" spans="1:23">
      <c r="A45" s="15" t="s">
        <v>403</v>
      </c>
      <c r="B45" s="15" t="s">
        <v>404</v>
      </c>
      <c r="C45" s="35" t="s">
        <v>11210</v>
      </c>
      <c r="D45" s="15" t="s">
        <v>406</v>
      </c>
      <c r="E45" s="24">
        <v>45586.996527777781</v>
      </c>
      <c r="F45" s="15">
        <v>15.3</v>
      </c>
      <c r="G45" s="37"/>
      <c r="H45" s="15"/>
      <c r="I45" s="15"/>
      <c r="J45" s="15"/>
      <c r="K45" s="15"/>
      <c r="L45" s="15"/>
      <c r="M45" s="35">
        <v>40</v>
      </c>
      <c r="N45" s="35">
        <v>41</v>
      </c>
      <c r="O45" s="15"/>
      <c r="P45" s="14">
        <f t="shared" si="4"/>
        <v>81</v>
      </c>
      <c r="Q45" s="14" t="s">
        <v>30</v>
      </c>
      <c r="R45" s="14">
        <v>107967</v>
      </c>
      <c r="S45" s="14" t="s">
        <v>31</v>
      </c>
      <c r="T45" s="16" t="s">
        <v>100</v>
      </c>
      <c r="U45" s="16" t="s">
        <v>1693</v>
      </c>
      <c r="V45" s="16">
        <v>1008438</v>
      </c>
      <c r="W45" s="16" t="s">
        <v>11211</v>
      </c>
    </row>
    <row r="46" spans="1:23">
      <c r="A46" s="11" t="s">
        <v>19</v>
      </c>
      <c r="B46" s="7"/>
      <c r="C46" s="7"/>
      <c r="D46" s="7"/>
      <c r="E46" s="11"/>
      <c r="F46" s="7"/>
      <c r="G46" s="7"/>
      <c r="H46" s="11">
        <f>SUM(H39:H44)</f>
        <v>0</v>
      </c>
      <c r="I46" s="11">
        <f>SUM(I39:I44)</f>
        <v>0</v>
      </c>
      <c r="J46" s="11">
        <f>SUM(J39:J44)</f>
        <v>0</v>
      </c>
      <c r="K46" s="11">
        <f>SUM(K39:K45)</f>
        <v>54</v>
      </c>
      <c r="L46" s="11">
        <f t="shared" ref="L46:M46" si="5">SUM(L39:L45)</f>
        <v>625</v>
      </c>
      <c r="M46" s="11">
        <f t="shared" si="5"/>
        <v>247</v>
      </c>
      <c r="N46" s="11">
        <f t="shared" ref="N46" si="6">SUM(N39:N45)</f>
        <v>41</v>
      </c>
      <c r="O46" s="11">
        <f t="shared" ref="O46" si="7">SUM(O39:O45)</f>
        <v>0</v>
      </c>
      <c r="P46" s="11">
        <f>SUM(P39:P45)</f>
        <v>967</v>
      </c>
      <c r="Q46" s="12"/>
      <c r="R46" s="12"/>
      <c r="S46" s="12"/>
      <c r="T46" s="12"/>
      <c r="U46" s="12"/>
      <c r="V46" s="12"/>
      <c r="W46" s="12"/>
    </row>
    <row r="47" spans="1:23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>
      <c r="A48" s="3" t="s">
        <v>34</v>
      </c>
      <c r="B48" s="1562"/>
      <c r="C48" s="1562"/>
      <c r="D48" s="1562"/>
      <c r="E48" s="1"/>
      <c r="F48" s="1"/>
      <c r="G48" s="246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7">
      <c r="A49" s="4" t="s">
        <v>161</v>
      </c>
      <c r="B49" s="1564" t="s">
        <v>11199</v>
      </c>
      <c r="C49" s="156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7" ht="24" customHeight="1">
      <c r="A50" s="230" t="s">
        <v>169</v>
      </c>
      <c r="B50" s="1791" t="s">
        <v>11212</v>
      </c>
      <c r="C50" s="179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7">
      <c r="A51" s="629" t="s">
        <v>100</v>
      </c>
      <c r="B51" s="1862" t="s">
        <v>11160</v>
      </c>
      <c r="C51" s="186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7">
      <c r="A52" s="5" t="s">
        <v>42</v>
      </c>
      <c r="B52" s="1772" t="s">
        <v>5003</v>
      </c>
      <c r="C52" s="1772"/>
      <c r="D52" s="242"/>
      <c r="E52" s="41" t="s">
        <v>8995</v>
      </c>
    </row>
    <row r="53" spans="1:27">
      <c r="A53" s="5" t="s">
        <v>43</v>
      </c>
      <c r="B53" s="1834" t="s">
        <v>11213</v>
      </c>
      <c r="C53" s="1772"/>
      <c r="D53" s="1"/>
      <c r="E53" s="1"/>
    </row>
    <row r="55" spans="1:27" ht="23.25" customHeight="1">
      <c r="A55" s="1559" t="s">
        <v>11214</v>
      </c>
      <c r="B55" s="1559"/>
      <c r="C55" s="1559"/>
      <c r="D55" s="1559"/>
      <c r="E55" s="1559"/>
      <c r="F55" s="1559"/>
      <c r="G55" s="7"/>
      <c r="H55" s="1559" t="s">
        <v>9076</v>
      </c>
      <c r="I55" s="1559"/>
      <c r="J55" s="1559"/>
      <c r="K55" s="1559"/>
      <c r="L55" s="1559"/>
      <c r="M55" s="1559"/>
      <c r="N55" s="1559"/>
      <c r="O55" s="1559"/>
      <c r="P55" s="1559"/>
      <c r="Q55" s="1559" t="s">
        <v>2</v>
      </c>
      <c r="R55" s="1559"/>
      <c r="S55" s="1559"/>
      <c r="T55" s="1559"/>
      <c r="U55" s="1559"/>
      <c r="V55" s="1559"/>
      <c r="W55" s="1559"/>
    </row>
    <row r="56" spans="1:27" ht="26.25">
      <c r="A56" s="8" t="s">
        <v>3</v>
      </c>
      <c r="B56" s="8" t="s">
        <v>4</v>
      </c>
      <c r="C56" s="8" t="s">
        <v>5</v>
      </c>
      <c r="D56" s="8" t="s">
        <v>6</v>
      </c>
      <c r="E56" s="8" t="s">
        <v>7</v>
      </c>
      <c r="F56" s="8" t="s">
        <v>8</v>
      </c>
      <c r="G56" s="33" t="s">
        <v>10</v>
      </c>
      <c r="H56" s="9" t="s">
        <v>11</v>
      </c>
      <c r="I56" s="9" t="s">
        <v>12</v>
      </c>
      <c r="J56" s="9" t="s">
        <v>13</v>
      </c>
      <c r="K56" s="21" t="s">
        <v>14</v>
      </c>
      <c r="L56" s="21" t="s">
        <v>15</v>
      </c>
      <c r="M56" s="21" t="s">
        <v>16</v>
      </c>
      <c r="N56" s="21" t="s">
        <v>17</v>
      </c>
      <c r="O56" s="10" t="s">
        <v>18</v>
      </c>
      <c r="P56" s="8" t="s">
        <v>19</v>
      </c>
      <c r="Q56" s="8" t="s">
        <v>20</v>
      </c>
      <c r="R56" s="8" t="s">
        <v>9</v>
      </c>
      <c r="S56" s="8" t="s">
        <v>21</v>
      </c>
      <c r="T56" s="8" t="s">
        <v>24</v>
      </c>
      <c r="U56" s="8" t="s">
        <v>25</v>
      </c>
      <c r="V56" s="8" t="s">
        <v>26</v>
      </c>
      <c r="W56" s="8" t="s">
        <v>27</v>
      </c>
    </row>
    <row r="57" spans="1:27">
      <c r="A57" s="15" t="s">
        <v>142</v>
      </c>
      <c r="B57" s="15" t="s">
        <v>72</v>
      </c>
      <c r="C57" s="35" t="s">
        <v>11215</v>
      </c>
      <c r="D57" s="15" t="s">
        <v>71</v>
      </c>
      <c r="E57" s="24">
        <v>45585.711805555555</v>
      </c>
      <c r="F57" s="15">
        <v>12.25</v>
      </c>
      <c r="G57" s="37"/>
      <c r="H57" s="15"/>
      <c r="I57" s="15"/>
      <c r="J57" s="15"/>
      <c r="K57" s="15"/>
      <c r="L57" s="35">
        <v>81</v>
      </c>
      <c r="M57" s="35">
        <v>54</v>
      </c>
      <c r="N57" s="35">
        <v>26</v>
      </c>
      <c r="O57" s="15"/>
      <c r="P57" s="14">
        <f t="shared" ref="P57:P62" si="8">SUM(H57:O57)</f>
        <v>161</v>
      </c>
      <c r="Q57" s="14" t="s">
        <v>30</v>
      </c>
      <c r="R57" s="14">
        <v>107956</v>
      </c>
      <c r="S57" s="14" t="s">
        <v>31</v>
      </c>
      <c r="T57" s="16" t="s">
        <v>169</v>
      </c>
      <c r="U57" s="16" t="s">
        <v>660</v>
      </c>
      <c r="V57" s="16">
        <v>1008441</v>
      </c>
      <c r="W57" s="16" t="s">
        <v>11216</v>
      </c>
    </row>
    <row r="58" spans="1:27">
      <c r="A58" s="15" t="s">
        <v>142</v>
      </c>
      <c r="B58" s="15" t="s">
        <v>72</v>
      </c>
      <c r="C58" s="35" t="s">
        <v>11217</v>
      </c>
      <c r="D58" s="15" t="s">
        <v>71</v>
      </c>
      <c r="E58" s="24">
        <v>45585.711805555555</v>
      </c>
      <c r="F58" s="15">
        <v>12.25</v>
      </c>
      <c r="G58" s="37"/>
      <c r="H58" s="15"/>
      <c r="I58" s="15"/>
      <c r="J58" s="35">
        <v>27</v>
      </c>
      <c r="K58" s="35">
        <v>134</v>
      </c>
      <c r="L58" s="15"/>
      <c r="M58" s="15"/>
      <c r="N58" s="15"/>
      <c r="O58" s="15"/>
      <c r="P58" s="14">
        <f t="shared" si="8"/>
        <v>161</v>
      </c>
      <c r="Q58" s="14" t="s">
        <v>30</v>
      </c>
      <c r="R58" s="14">
        <v>107957</v>
      </c>
      <c r="S58" s="14" t="s">
        <v>31</v>
      </c>
      <c r="T58" s="16" t="s">
        <v>169</v>
      </c>
      <c r="U58" s="16" t="s">
        <v>660</v>
      </c>
      <c r="V58" s="16">
        <v>1008442</v>
      </c>
      <c r="W58" s="16" t="s">
        <v>11216</v>
      </c>
    </row>
    <row r="59" spans="1:27">
      <c r="A59" s="15" t="s">
        <v>403</v>
      </c>
      <c r="B59" s="15" t="s">
        <v>404</v>
      </c>
      <c r="C59" s="35" t="s">
        <v>11218</v>
      </c>
      <c r="D59" s="15" t="s">
        <v>406</v>
      </c>
      <c r="E59" s="24">
        <v>45585.996527777781</v>
      </c>
      <c r="F59" s="15">
        <v>15.3</v>
      </c>
      <c r="G59" s="37"/>
      <c r="H59" s="15"/>
      <c r="I59" s="15"/>
      <c r="J59" s="26"/>
      <c r="K59" s="276"/>
      <c r="L59" s="276"/>
      <c r="M59" s="277">
        <v>81</v>
      </c>
      <c r="N59" s="277">
        <v>80</v>
      </c>
      <c r="O59" s="25"/>
      <c r="P59" s="14">
        <f t="shared" si="8"/>
        <v>161</v>
      </c>
      <c r="Q59" s="14" t="s">
        <v>30</v>
      </c>
      <c r="R59" s="14">
        <v>107966</v>
      </c>
      <c r="S59" s="14" t="s">
        <v>31</v>
      </c>
      <c r="T59" s="16" t="s">
        <v>100</v>
      </c>
      <c r="U59" s="16" t="s">
        <v>1693</v>
      </c>
      <c r="V59" s="16">
        <v>1008443</v>
      </c>
      <c r="W59" s="16" t="s">
        <v>11179</v>
      </c>
    </row>
    <row r="60" spans="1:27">
      <c r="A60" s="15" t="s">
        <v>648</v>
      </c>
      <c r="B60" s="678" t="s">
        <v>78</v>
      </c>
      <c r="C60" s="35" t="s">
        <v>11219</v>
      </c>
      <c r="D60" s="15" t="s">
        <v>99</v>
      </c>
      <c r="E60" s="24">
        <v>45586.274305555555</v>
      </c>
      <c r="F60" s="15">
        <v>10.8</v>
      </c>
      <c r="G60" s="37" t="s">
        <v>160</v>
      </c>
      <c r="H60" s="15"/>
      <c r="I60" s="15"/>
      <c r="J60" s="15"/>
      <c r="K60" s="15"/>
      <c r="L60" s="15"/>
      <c r="M60" s="35">
        <v>161</v>
      </c>
      <c r="N60" s="15"/>
      <c r="O60" s="15"/>
      <c r="P60" s="14">
        <f t="shared" si="8"/>
        <v>161</v>
      </c>
      <c r="Q60" s="17" t="s">
        <v>32</v>
      </c>
      <c r="R60" s="14">
        <v>107938</v>
      </c>
      <c r="S60" s="23" t="s">
        <v>33</v>
      </c>
      <c r="T60" s="16" t="s">
        <v>100</v>
      </c>
      <c r="U60" s="16" t="s">
        <v>90</v>
      </c>
      <c r="V60" s="16">
        <v>1008444</v>
      </c>
      <c r="W60" s="16" t="s">
        <v>11220</v>
      </c>
    </row>
    <row r="61" spans="1:27">
      <c r="A61" s="15" t="s">
        <v>114</v>
      </c>
      <c r="B61" s="678" t="s">
        <v>78</v>
      </c>
      <c r="C61" s="35" t="s">
        <v>11221</v>
      </c>
      <c r="D61" s="15" t="s">
        <v>99</v>
      </c>
      <c r="E61" s="24">
        <v>45585.274305555555</v>
      </c>
      <c r="F61" s="15">
        <v>10.8</v>
      </c>
      <c r="G61" s="37" t="s">
        <v>740</v>
      </c>
      <c r="H61" s="15"/>
      <c r="I61" s="15"/>
      <c r="J61" s="15"/>
      <c r="K61" s="35">
        <v>27</v>
      </c>
      <c r="L61" s="35">
        <v>134</v>
      </c>
      <c r="M61" s="15"/>
      <c r="N61" s="15"/>
      <c r="O61" s="15"/>
      <c r="P61" s="14">
        <f t="shared" si="8"/>
        <v>161</v>
      </c>
      <c r="Q61" s="17" t="s">
        <v>32</v>
      </c>
      <c r="R61" s="14">
        <v>107937</v>
      </c>
      <c r="S61" s="23" t="s">
        <v>33</v>
      </c>
      <c r="T61" s="16" t="s">
        <v>100</v>
      </c>
      <c r="U61" s="16" t="s">
        <v>90</v>
      </c>
      <c r="V61" s="16">
        <v>1008445</v>
      </c>
      <c r="W61" s="16" t="s">
        <v>11197</v>
      </c>
    </row>
    <row r="62" spans="1:27">
      <c r="A62" s="15" t="s">
        <v>10157</v>
      </c>
      <c r="B62" s="678" t="s">
        <v>78</v>
      </c>
      <c r="C62" s="35" t="s">
        <v>11222</v>
      </c>
      <c r="D62" s="15" t="s">
        <v>400</v>
      </c>
      <c r="E62" s="24">
        <v>45585.760416666664</v>
      </c>
      <c r="F62" s="15">
        <v>11.8</v>
      </c>
      <c r="G62" s="37" t="s">
        <v>160</v>
      </c>
      <c r="H62" s="15"/>
      <c r="I62" s="15"/>
      <c r="J62" s="15"/>
      <c r="K62" s="15"/>
      <c r="L62" s="15"/>
      <c r="M62" s="35">
        <v>161</v>
      </c>
      <c r="N62" s="15"/>
      <c r="O62" s="15"/>
      <c r="P62" s="14">
        <f t="shared" si="8"/>
        <v>161</v>
      </c>
      <c r="Q62" s="17" t="s">
        <v>32</v>
      </c>
      <c r="R62" s="14">
        <v>107939</v>
      </c>
      <c r="S62" s="23" t="s">
        <v>33</v>
      </c>
      <c r="T62" s="16" t="s">
        <v>169</v>
      </c>
      <c r="U62" s="16" t="s">
        <v>90</v>
      </c>
      <c r="V62" s="16">
        <v>1008446</v>
      </c>
      <c r="W62" s="16" t="s">
        <v>11207</v>
      </c>
      <c r="AA62" s="141"/>
    </row>
    <row r="63" spans="1:27">
      <c r="A63" s="11" t="s">
        <v>19</v>
      </c>
      <c r="B63" s="7"/>
      <c r="C63" s="7"/>
      <c r="D63" s="7"/>
      <c r="E63" s="11"/>
      <c r="F63" s="7"/>
      <c r="G63" s="7"/>
      <c r="H63" s="11">
        <f>SUM(H39:H62)</f>
        <v>0</v>
      </c>
      <c r="I63" s="11">
        <f>SUM(I39:I62)</f>
        <v>0</v>
      </c>
      <c r="J63" s="11">
        <f>SUM(J57:J62)</f>
        <v>27</v>
      </c>
      <c r="K63" s="11">
        <f t="shared" ref="K63:N63" si="9">SUM(K57:K62)</f>
        <v>161</v>
      </c>
      <c r="L63" s="11">
        <f t="shared" si="9"/>
        <v>215</v>
      </c>
      <c r="M63" s="11">
        <f t="shared" si="9"/>
        <v>457</v>
      </c>
      <c r="N63" s="11">
        <f t="shared" si="9"/>
        <v>106</v>
      </c>
      <c r="O63" s="11">
        <f>SUM(O39:O62)</f>
        <v>0</v>
      </c>
      <c r="P63" s="11">
        <f>SUM(P57:P62)</f>
        <v>966</v>
      </c>
      <c r="Q63" s="12"/>
      <c r="R63" s="12"/>
      <c r="S63" s="12"/>
      <c r="T63" s="12"/>
      <c r="U63" s="12"/>
      <c r="V63" s="12"/>
      <c r="W63" s="12"/>
    </row>
    <row r="64" spans="1:27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>
      <c r="A65" s="3" t="s">
        <v>34</v>
      </c>
      <c r="B65" s="1562"/>
      <c r="C65" s="1562"/>
      <c r="D65" s="1562"/>
      <c r="E65" s="1"/>
      <c r="F65" s="1"/>
      <c r="G65" s="1"/>
      <c r="H65" s="1"/>
      <c r="I65" s="1"/>
      <c r="J65" s="1563"/>
      <c r="K65" s="1563"/>
      <c r="L65" s="156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4" t="s">
        <v>100</v>
      </c>
      <c r="B66" s="1856" t="s">
        <v>11199</v>
      </c>
      <c r="C66" s="1856"/>
      <c r="D66" s="1856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4" customHeight="1">
      <c r="A67" s="230" t="s">
        <v>169</v>
      </c>
      <c r="B67" s="1791" t="s">
        <v>11160</v>
      </c>
      <c r="C67" s="1791"/>
      <c r="D67" s="230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5" t="s">
        <v>42</v>
      </c>
      <c r="B68" s="1772" t="s">
        <v>11223</v>
      </c>
      <c r="C68" s="1772"/>
      <c r="D68" s="242"/>
      <c r="E68" s="41" t="s">
        <v>8995</v>
      </c>
    </row>
    <row r="69" spans="1:23">
      <c r="A69" s="5" t="s">
        <v>43</v>
      </c>
      <c r="B69" s="1834" t="s">
        <v>11176</v>
      </c>
      <c r="C69" s="1772"/>
      <c r="D69" s="1"/>
      <c r="E69" s="1"/>
    </row>
    <row r="71" spans="1:23" ht="23.25" customHeight="1">
      <c r="A71" s="1559" t="s">
        <v>11224</v>
      </c>
      <c r="B71" s="1559"/>
      <c r="C71" s="1559"/>
      <c r="D71" s="1559"/>
      <c r="E71" s="1559"/>
      <c r="F71" s="1559"/>
      <c r="G71" s="7"/>
      <c r="H71" s="1559" t="s">
        <v>9076</v>
      </c>
      <c r="I71" s="1559"/>
      <c r="J71" s="1559"/>
      <c r="K71" s="1559"/>
      <c r="L71" s="1559"/>
      <c r="M71" s="1559"/>
      <c r="N71" s="1559"/>
      <c r="O71" s="1559"/>
      <c r="P71" s="1559"/>
      <c r="Q71" s="1559" t="s">
        <v>2</v>
      </c>
      <c r="R71" s="1559"/>
      <c r="S71" s="1559"/>
      <c r="T71" s="1559"/>
      <c r="U71" s="1559"/>
      <c r="V71" s="1559"/>
      <c r="W71" s="1559"/>
    </row>
    <row r="72" spans="1:23" ht="26.25">
      <c r="A72" s="8" t="s">
        <v>3</v>
      </c>
      <c r="B72" s="8" t="s">
        <v>4</v>
      </c>
      <c r="C72" s="8" t="s">
        <v>5</v>
      </c>
      <c r="D72" s="8" t="s">
        <v>6</v>
      </c>
      <c r="E72" s="8" t="s">
        <v>7</v>
      </c>
      <c r="F72" s="8" t="s">
        <v>8</v>
      </c>
      <c r="G72" s="33" t="s">
        <v>10</v>
      </c>
      <c r="H72" s="9" t="s">
        <v>11</v>
      </c>
      <c r="I72" s="9" t="s">
        <v>12</v>
      </c>
      <c r="J72" s="9" t="s">
        <v>13</v>
      </c>
      <c r="K72" s="9" t="s">
        <v>14</v>
      </c>
      <c r="L72" s="9" t="s">
        <v>15</v>
      </c>
      <c r="M72" s="9" t="s">
        <v>16</v>
      </c>
      <c r="N72" s="9" t="s">
        <v>17</v>
      </c>
      <c r="O72" s="10" t="s">
        <v>18</v>
      </c>
      <c r="P72" s="8" t="s">
        <v>19</v>
      </c>
      <c r="Q72" s="8" t="s">
        <v>20</v>
      </c>
      <c r="R72" s="8" t="s">
        <v>9</v>
      </c>
      <c r="S72" s="8" t="s">
        <v>21</v>
      </c>
      <c r="T72" s="8" t="s">
        <v>24</v>
      </c>
      <c r="U72" s="8" t="s">
        <v>25</v>
      </c>
      <c r="V72" s="8" t="s">
        <v>26</v>
      </c>
      <c r="W72" s="8" t="s">
        <v>27</v>
      </c>
    </row>
    <row r="73" spans="1:23">
      <c r="A73" s="15" t="s">
        <v>142</v>
      </c>
      <c r="B73" s="15" t="s">
        <v>72</v>
      </c>
      <c r="C73" s="35" t="s">
        <v>11225</v>
      </c>
      <c r="D73" s="15" t="s">
        <v>71</v>
      </c>
      <c r="E73" s="24">
        <v>45585.711805555555</v>
      </c>
      <c r="F73" s="15">
        <v>12.25</v>
      </c>
      <c r="G73" s="37"/>
      <c r="H73" s="15"/>
      <c r="I73" s="15"/>
      <c r="J73" s="35">
        <v>27</v>
      </c>
      <c r="K73" s="35">
        <v>134</v>
      </c>
      <c r="L73" s="15"/>
      <c r="M73" s="15"/>
      <c r="N73" s="15"/>
      <c r="O73" s="15"/>
      <c r="P73" s="14">
        <f>SUM(H73:O73)</f>
        <v>161</v>
      </c>
      <c r="Q73" s="14" t="s">
        <v>30</v>
      </c>
      <c r="R73" s="14">
        <v>107958</v>
      </c>
      <c r="S73" s="14" t="s">
        <v>31</v>
      </c>
      <c r="T73" s="16" t="s">
        <v>169</v>
      </c>
      <c r="U73" s="16" t="s">
        <v>660</v>
      </c>
      <c r="V73" s="16">
        <v>1008447</v>
      </c>
      <c r="W73" s="16" t="s">
        <v>11216</v>
      </c>
    </row>
    <row r="74" spans="1:23">
      <c r="A74" s="15" t="s">
        <v>141</v>
      </c>
      <c r="B74" s="15" t="s">
        <v>69</v>
      </c>
      <c r="C74" s="35" t="s">
        <v>11226</v>
      </c>
      <c r="D74" s="15" t="s">
        <v>68</v>
      </c>
      <c r="E74" s="24">
        <v>45584.795138888891</v>
      </c>
      <c r="F74" s="15">
        <v>12.25</v>
      </c>
      <c r="G74" s="37"/>
      <c r="H74" s="15"/>
      <c r="I74" s="15"/>
      <c r="J74" s="15"/>
      <c r="K74" s="15"/>
      <c r="L74" s="35">
        <v>81</v>
      </c>
      <c r="M74" s="35">
        <v>54</v>
      </c>
      <c r="N74" s="272">
        <v>26</v>
      </c>
      <c r="O74" s="15"/>
      <c r="P74" s="14">
        <f>SUM(H74:O74)</f>
        <v>161</v>
      </c>
      <c r="Q74" s="14" t="s">
        <v>30</v>
      </c>
      <c r="R74" s="14">
        <v>107962</v>
      </c>
      <c r="S74" s="14" t="s">
        <v>31</v>
      </c>
      <c r="T74" s="16" t="s">
        <v>169</v>
      </c>
      <c r="U74" s="16" t="s">
        <v>660</v>
      </c>
      <c r="V74" s="16">
        <v>1008448</v>
      </c>
      <c r="W74" s="16" t="s">
        <v>11227</v>
      </c>
    </row>
    <row r="75" spans="1:23">
      <c r="A75" s="15" t="s">
        <v>8837</v>
      </c>
      <c r="B75" s="15" t="s">
        <v>57</v>
      </c>
      <c r="C75" s="35" t="s">
        <v>11228</v>
      </c>
      <c r="D75" s="15" t="s">
        <v>56</v>
      </c>
      <c r="E75" s="24">
        <v>45585.225694444445</v>
      </c>
      <c r="F75" s="15">
        <v>10.8</v>
      </c>
      <c r="G75" s="37"/>
      <c r="H75" s="15"/>
      <c r="I75" s="15"/>
      <c r="J75" s="15"/>
      <c r="K75" s="35">
        <v>322</v>
      </c>
      <c r="L75" s="15"/>
      <c r="M75" s="15"/>
      <c r="N75" s="15"/>
      <c r="O75" s="15"/>
      <c r="P75" s="14">
        <f>SUM(H75:O75)</f>
        <v>322</v>
      </c>
      <c r="Q75" s="14" t="s">
        <v>30</v>
      </c>
      <c r="R75" s="14">
        <v>107975</v>
      </c>
      <c r="S75" s="14" t="s">
        <v>31</v>
      </c>
      <c r="T75" s="16" t="s">
        <v>169</v>
      </c>
      <c r="U75" s="16" t="s">
        <v>90</v>
      </c>
      <c r="V75" s="16">
        <v>1008449</v>
      </c>
      <c r="W75" s="16" t="s">
        <v>11187</v>
      </c>
    </row>
    <row r="76" spans="1:23">
      <c r="A76" s="15" t="s">
        <v>9957</v>
      </c>
      <c r="B76" s="678" t="s">
        <v>78</v>
      </c>
      <c r="C76" s="35" t="s">
        <v>11229</v>
      </c>
      <c r="D76" s="15" t="s">
        <v>400</v>
      </c>
      <c r="E76" s="24">
        <v>45585.760416666664</v>
      </c>
      <c r="F76" s="15">
        <v>11.8</v>
      </c>
      <c r="G76" s="37" t="s">
        <v>160</v>
      </c>
      <c r="H76" s="15"/>
      <c r="I76" s="15"/>
      <c r="J76" s="26"/>
      <c r="K76" s="581"/>
      <c r="L76" s="581"/>
      <c r="M76" s="622">
        <v>161</v>
      </c>
      <c r="N76" s="276"/>
      <c r="O76" s="25"/>
      <c r="P76" s="14">
        <f>SUM(H76:O76)</f>
        <v>161</v>
      </c>
      <c r="Q76" s="17" t="s">
        <v>32</v>
      </c>
      <c r="R76" s="14">
        <v>107948</v>
      </c>
      <c r="S76" s="23" t="s">
        <v>33</v>
      </c>
      <c r="T76" s="16" t="s">
        <v>169</v>
      </c>
      <c r="U76" s="16" t="s">
        <v>90</v>
      </c>
      <c r="V76" s="16">
        <v>1008452</v>
      </c>
      <c r="W76" s="16" t="s">
        <v>11207</v>
      </c>
    </row>
    <row r="77" spans="1:23">
      <c r="A77" s="15" t="s">
        <v>10546</v>
      </c>
      <c r="B77" s="715" t="s">
        <v>78</v>
      </c>
      <c r="C77" s="35" t="s">
        <v>11230</v>
      </c>
      <c r="D77" s="15" t="s">
        <v>99</v>
      </c>
      <c r="E77" s="24">
        <v>45586.274305555555</v>
      </c>
      <c r="F77" s="15">
        <v>10.8</v>
      </c>
      <c r="G77" s="37" t="s">
        <v>740</v>
      </c>
      <c r="H77" s="15"/>
      <c r="I77" s="15"/>
      <c r="J77" s="26"/>
      <c r="K77" s="277">
        <v>54</v>
      </c>
      <c r="L77" s="277">
        <v>107</v>
      </c>
      <c r="M77" s="276"/>
      <c r="N77" s="276"/>
      <c r="O77" s="25"/>
      <c r="P77" s="14">
        <f>SUM(H77:O77)</f>
        <v>161</v>
      </c>
      <c r="Q77" s="17" t="s">
        <v>32</v>
      </c>
      <c r="R77" s="14">
        <v>107972</v>
      </c>
      <c r="S77" s="23" t="s">
        <v>33</v>
      </c>
      <c r="T77" s="16" t="s">
        <v>100</v>
      </c>
      <c r="U77" s="16" t="s">
        <v>90</v>
      </c>
      <c r="V77" s="16">
        <v>1008453</v>
      </c>
      <c r="W77" s="16" t="s">
        <v>11220</v>
      </c>
    </row>
    <row r="78" spans="1:23">
      <c r="A78" s="15"/>
      <c r="B78" s="15"/>
      <c r="C78" s="15"/>
      <c r="D78" s="15"/>
      <c r="E78" s="24"/>
      <c r="F78" s="15"/>
      <c r="G78" s="37"/>
      <c r="H78" s="15"/>
      <c r="I78" s="15"/>
      <c r="J78" s="15"/>
      <c r="K78" s="15"/>
      <c r="L78" s="15"/>
      <c r="M78" s="15"/>
      <c r="N78" s="15"/>
      <c r="O78" s="15"/>
      <c r="P78" s="14"/>
      <c r="Q78" s="14"/>
      <c r="R78" s="14"/>
      <c r="S78" s="14"/>
      <c r="T78" s="16"/>
      <c r="U78" s="16"/>
      <c r="V78" s="16"/>
      <c r="W78" s="16"/>
    </row>
    <row r="79" spans="1:23">
      <c r="A79" s="11" t="s">
        <v>19</v>
      </c>
      <c r="B79" s="7"/>
      <c r="C79" s="7"/>
      <c r="D79" s="7"/>
      <c r="E79" s="11"/>
      <c r="F79" s="7"/>
      <c r="G79" s="7"/>
      <c r="H79" s="11">
        <f>SUM(H57:H75)</f>
        <v>0</v>
      </c>
      <c r="I79" s="11">
        <f>SUM(I57:I75)</f>
        <v>0</v>
      </c>
      <c r="J79" s="288">
        <f>SUM(J72:J78)</f>
        <v>27</v>
      </c>
      <c r="K79" s="288">
        <f t="shared" ref="K79:N79" si="10">SUM(K72:K78)</f>
        <v>510</v>
      </c>
      <c r="L79" s="288">
        <f t="shared" si="10"/>
        <v>188</v>
      </c>
      <c r="M79" s="288">
        <f t="shared" si="10"/>
        <v>215</v>
      </c>
      <c r="N79" s="288">
        <f t="shared" si="10"/>
        <v>26</v>
      </c>
      <c r="O79" s="11">
        <f>SUM(O57:O75)</f>
        <v>0</v>
      </c>
      <c r="P79" s="11">
        <f>SUM(P73:P78)</f>
        <v>966</v>
      </c>
      <c r="Q79" s="12"/>
      <c r="R79" s="12"/>
      <c r="S79" s="12"/>
      <c r="T79" s="12"/>
      <c r="U79" s="12"/>
      <c r="V79" s="12"/>
      <c r="W79" s="12"/>
    </row>
    <row r="80" spans="1:23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>
      <c r="A81" s="3" t="s">
        <v>34</v>
      </c>
      <c r="B81" s="1562"/>
      <c r="C81" s="1562"/>
      <c r="D81" s="1562"/>
      <c r="E81" s="1"/>
      <c r="F81" s="1"/>
      <c r="G81" s="1"/>
      <c r="H81" s="1"/>
      <c r="I81" s="1"/>
      <c r="J81" s="1563"/>
      <c r="K81" s="1563"/>
      <c r="L81" s="1563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4" t="s">
        <v>169</v>
      </c>
      <c r="B82" s="1564" t="s">
        <v>11199</v>
      </c>
      <c r="C82" s="156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230" t="s">
        <v>100</v>
      </c>
      <c r="B83" s="1558" t="s">
        <v>11160</v>
      </c>
      <c r="C83" s="1558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5" t="s">
        <v>42</v>
      </c>
      <c r="B84" s="1772" t="s">
        <v>487</v>
      </c>
      <c r="C84" s="1772"/>
      <c r="D84" s="242"/>
      <c r="E84" s="41" t="s">
        <v>8995</v>
      </c>
    </row>
    <row r="85" spans="1:23">
      <c r="A85" s="5" t="s">
        <v>43</v>
      </c>
      <c r="B85" s="1834" t="s">
        <v>11231</v>
      </c>
      <c r="C85" s="1772"/>
      <c r="D85" s="1"/>
      <c r="E85" s="1"/>
    </row>
  </sheetData>
  <mergeCells count="49">
    <mergeCell ref="H19:P19"/>
    <mergeCell ref="A1:F1"/>
    <mergeCell ref="H1:P1"/>
    <mergeCell ref="Q1:W1"/>
    <mergeCell ref="B12:D12"/>
    <mergeCell ref="J12:L12"/>
    <mergeCell ref="B14:C14"/>
    <mergeCell ref="H37:P37"/>
    <mergeCell ref="Q37:W37"/>
    <mergeCell ref="B48:D48"/>
    <mergeCell ref="J48:L48"/>
    <mergeCell ref="B13:C13"/>
    <mergeCell ref="B15:C15"/>
    <mergeCell ref="B16:C16"/>
    <mergeCell ref="B17:C17"/>
    <mergeCell ref="A19:F19"/>
    <mergeCell ref="B34:C34"/>
    <mergeCell ref="B35:C35"/>
    <mergeCell ref="Q19:W19"/>
    <mergeCell ref="B29:D29"/>
    <mergeCell ref="J29:L29"/>
    <mergeCell ref="B30:C30"/>
    <mergeCell ref="B31:C31"/>
    <mergeCell ref="H55:P55"/>
    <mergeCell ref="Q55:W55"/>
    <mergeCell ref="B65:D65"/>
    <mergeCell ref="J65:L65"/>
    <mergeCell ref="B66:D66"/>
    <mergeCell ref="A55:F55"/>
    <mergeCell ref="B84:C84"/>
    <mergeCell ref="B85:C85"/>
    <mergeCell ref="B68:C68"/>
    <mergeCell ref="B69:C69"/>
    <mergeCell ref="Q71:W71"/>
    <mergeCell ref="B81:D81"/>
    <mergeCell ref="J81:L81"/>
    <mergeCell ref="B82:C82"/>
    <mergeCell ref="B83:C83"/>
    <mergeCell ref="A71:F71"/>
    <mergeCell ref="H71:P71"/>
    <mergeCell ref="B32:C32"/>
    <mergeCell ref="B33:C33"/>
    <mergeCell ref="B67:C67"/>
    <mergeCell ref="B49:C49"/>
    <mergeCell ref="B51:C51"/>
    <mergeCell ref="B52:C52"/>
    <mergeCell ref="B53:C53"/>
    <mergeCell ref="A37:F37"/>
    <mergeCell ref="B50:C5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7EB9E-7697-49B4-B7E7-9C0A1A95093A}">
  <sheetPr>
    <tabColor rgb="FF7030A0"/>
  </sheetPr>
  <dimension ref="A1:Y25"/>
  <sheetViews>
    <sheetView workbookViewId="0">
      <selection activeCell="B5" sqref="B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11.28515625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49" t="s">
        <v>1277</v>
      </c>
      <c r="B1" s="1549"/>
      <c r="C1" s="1549"/>
      <c r="D1" s="1549"/>
      <c r="E1" s="1549"/>
      <c r="F1" s="1549"/>
      <c r="G1" s="1208"/>
      <c r="H1" s="1209"/>
      <c r="I1" s="1549" t="s">
        <v>999</v>
      </c>
      <c r="J1" s="1549"/>
      <c r="K1" s="1549"/>
      <c r="L1" s="1549"/>
      <c r="M1" s="1549"/>
      <c r="N1" s="1549"/>
      <c r="O1" s="1549"/>
      <c r="P1" s="1549"/>
      <c r="Q1" s="1549"/>
      <c r="R1" s="1550" t="s">
        <v>1687</v>
      </c>
      <c r="S1" s="1551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>
      <c r="A3" s="1172" t="s">
        <v>150</v>
      </c>
      <c r="B3" s="1172" t="s">
        <v>1688</v>
      </c>
      <c r="C3" s="1186" t="s">
        <v>1689</v>
      </c>
      <c r="D3" s="1172" t="s">
        <v>56</v>
      </c>
      <c r="E3" s="1173">
        <v>46227.229166666664</v>
      </c>
      <c r="F3" s="1172">
        <v>12.3</v>
      </c>
      <c r="G3" s="1172">
        <v>121148</v>
      </c>
      <c r="H3" s="1174"/>
      <c r="I3" s="1172"/>
      <c r="J3" s="1172"/>
      <c r="K3" s="1172"/>
      <c r="L3" s="1186">
        <v>81</v>
      </c>
      <c r="M3" s="1172"/>
      <c r="N3" s="1172"/>
      <c r="O3" s="1172"/>
      <c r="P3" s="1172"/>
      <c r="Q3" s="1175">
        <f t="shared" ref="Q3:Q9" si="0">SUM(I3:P3)</f>
        <v>81</v>
      </c>
      <c r="R3" s="1175" t="s">
        <v>30</v>
      </c>
      <c r="S3" s="1175" t="s">
        <v>31</v>
      </c>
      <c r="T3" s="1175"/>
      <c r="U3" s="1190" t="s">
        <v>169</v>
      </c>
      <c r="V3" s="1181" t="s">
        <v>90</v>
      </c>
      <c r="W3" s="1181">
        <v>1021736</v>
      </c>
      <c r="X3" s="1181" t="s">
        <v>1690</v>
      </c>
      <c r="Y3" s="1181"/>
    </row>
    <row r="4" spans="1:25">
      <c r="A4" s="1172" t="s">
        <v>219</v>
      </c>
      <c r="B4" s="1172" t="s">
        <v>75</v>
      </c>
      <c r="C4" s="1186" t="s">
        <v>1691</v>
      </c>
      <c r="D4" s="1172" t="s">
        <v>74</v>
      </c>
      <c r="E4" s="1173">
        <v>46227.524305555555</v>
      </c>
      <c r="F4" s="1172">
        <v>16.7</v>
      </c>
      <c r="G4" s="1172">
        <v>121147</v>
      </c>
      <c r="H4" s="1174"/>
      <c r="I4" s="1172"/>
      <c r="J4" s="1172"/>
      <c r="K4" s="1172"/>
      <c r="L4" s="1186">
        <v>54</v>
      </c>
      <c r="M4" s="1172"/>
      <c r="N4" s="1172"/>
      <c r="O4" s="1172"/>
      <c r="P4" s="1172"/>
      <c r="Q4" s="1175">
        <f t="shared" si="0"/>
        <v>54</v>
      </c>
      <c r="R4" s="1175" t="s">
        <v>30</v>
      </c>
      <c r="S4" s="1175" t="s">
        <v>31</v>
      </c>
      <c r="T4" s="1175"/>
      <c r="U4" s="1190" t="s">
        <v>169</v>
      </c>
      <c r="V4" s="1181" t="s">
        <v>90</v>
      </c>
      <c r="W4" s="1181">
        <v>1021737</v>
      </c>
      <c r="X4" s="1181" t="s">
        <v>1690</v>
      </c>
      <c r="Y4" s="1181"/>
    </row>
    <row r="5" spans="1:25">
      <c r="A5" s="1172" t="s">
        <v>113</v>
      </c>
      <c r="B5" s="1172" t="s">
        <v>65</v>
      </c>
      <c r="C5" s="1186" t="s">
        <v>1692</v>
      </c>
      <c r="D5" s="1172" t="s">
        <v>64</v>
      </c>
      <c r="E5" s="1173">
        <v>46227.472222222219</v>
      </c>
      <c r="F5" s="1172">
        <v>17</v>
      </c>
      <c r="G5" s="1172">
        <v>121149</v>
      </c>
      <c r="H5" s="1174"/>
      <c r="I5" s="1172"/>
      <c r="J5" s="1172"/>
      <c r="K5" s="1172"/>
      <c r="L5" s="1172"/>
      <c r="M5" s="1186">
        <v>54</v>
      </c>
      <c r="N5" s="1172"/>
      <c r="O5" s="1172"/>
      <c r="P5" s="1172"/>
      <c r="Q5" s="1175">
        <f t="shared" si="0"/>
        <v>54</v>
      </c>
      <c r="R5" s="1175" t="s">
        <v>30</v>
      </c>
      <c r="S5" s="1175" t="s">
        <v>31</v>
      </c>
      <c r="T5" s="1175"/>
      <c r="U5" s="1190" t="s">
        <v>169</v>
      </c>
      <c r="V5" s="1181" t="s">
        <v>1693</v>
      </c>
      <c r="W5" s="1181">
        <v>1021738</v>
      </c>
      <c r="X5" s="1181" t="s">
        <v>1694</v>
      </c>
      <c r="Y5" s="1181"/>
    </row>
    <row r="6" spans="1:25">
      <c r="A6" s="1172" t="s">
        <v>141</v>
      </c>
      <c r="B6" s="1172" t="s">
        <v>69</v>
      </c>
      <c r="C6" s="1186" t="s">
        <v>1695</v>
      </c>
      <c r="D6" s="1172" t="s">
        <v>68</v>
      </c>
      <c r="E6" s="1173">
        <v>46226.798611111109</v>
      </c>
      <c r="F6" s="1172">
        <v>16.899999999999999</v>
      </c>
      <c r="G6" s="1172">
        <v>121150</v>
      </c>
      <c r="H6" s="1174"/>
      <c r="I6" s="1172"/>
      <c r="J6" s="1172"/>
      <c r="K6" s="1172"/>
      <c r="L6" s="1186">
        <v>161</v>
      </c>
      <c r="M6" s="1172"/>
      <c r="N6" s="1172"/>
      <c r="O6" s="1172"/>
      <c r="P6" s="1172"/>
      <c r="Q6" s="1175">
        <f t="shared" si="0"/>
        <v>161</v>
      </c>
      <c r="R6" s="1175" t="s">
        <v>30</v>
      </c>
      <c r="S6" s="1175" t="s">
        <v>31</v>
      </c>
      <c r="T6" s="1175"/>
      <c r="U6" s="1190" t="s">
        <v>169</v>
      </c>
      <c r="V6" s="1181"/>
      <c r="W6" s="1181">
        <v>1021739</v>
      </c>
      <c r="X6" s="1181" t="s">
        <v>1696</v>
      </c>
      <c r="Y6" s="1181"/>
    </row>
    <row r="7" spans="1:25">
      <c r="A7" s="1172" t="s">
        <v>141</v>
      </c>
      <c r="B7" s="1172" t="s">
        <v>69</v>
      </c>
      <c r="C7" s="1186" t="s">
        <v>1697</v>
      </c>
      <c r="D7" s="1172" t="s">
        <v>68</v>
      </c>
      <c r="E7" s="1173">
        <v>46226.798611111109</v>
      </c>
      <c r="F7" s="1172">
        <v>16.899999999999999</v>
      </c>
      <c r="G7" s="1172">
        <v>121152</v>
      </c>
      <c r="H7" s="1174"/>
      <c r="I7" s="1172"/>
      <c r="J7" s="1172"/>
      <c r="K7" s="1172"/>
      <c r="L7" s="1172">
        <v>161</v>
      </c>
      <c r="M7" s="1172"/>
      <c r="N7" s="1172"/>
      <c r="O7" s="1172"/>
      <c r="P7" s="1172"/>
      <c r="Q7" s="1175">
        <f t="shared" si="0"/>
        <v>161</v>
      </c>
      <c r="R7" s="1175" t="s">
        <v>30</v>
      </c>
      <c r="S7" s="1175" t="s">
        <v>31</v>
      </c>
      <c r="T7" s="1175"/>
      <c r="U7" s="1190" t="s">
        <v>580</v>
      </c>
      <c r="V7" s="1181"/>
      <c r="W7" s="1181">
        <v>1021740</v>
      </c>
      <c r="X7" s="1181" t="s">
        <v>1696</v>
      </c>
      <c r="Y7" s="1181"/>
    </row>
    <row r="8" spans="1:25" ht="25.5">
      <c r="A8" s="1172" t="s">
        <v>863</v>
      </c>
      <c r="B8" s="1172" t="s">
        <v>78</v>
      </c>
      <c r="C8" s="1436" t="s">
        <v>1698</v>
      </c>
      <c r="D8" s="15" t="s">
        <v>99</v>
      </c>
      <c r="E8" s="24">
        <v>46228.28125</v>
      </c>
      <c r="F8" s="15">
        <v>13.3</v>
      </c>
      <c r="G8" s="15">
        <v>121164</v>
      </c>
      <c r="H8" s="1174" t="s">
        <v>969</v>
      </c>
      <c r="I8" s="1172" t="s">
        <v>1699</v>
      </c>
      <c r="J8" s="1172"/>
      <c r="K8" s="1172"/>
      <c r="L8" s="1172"/>
      <c r="M8" s="1186">
        <v>81</v>
      </c>
      <c r="N8" s="1186">
        <v>80</v>
      </c>
      <c r="O8" s="1172"/>
      <c r="P8" s="1172"/>
      <c r="Q8" s="1175">
        <f>SUM(I8:P8)</f>
        <v>161</v>
      </c>
      <c r="R8" s="229" t="s">
        <v>32</v>
      </c>
      <c r="S8" s="23" t="s">
        <v>33</v>
      </c>
      <c r="T8" s="1294" t="b">
        <v>1</v>
      </c>
      <c r="U8" s="231" t="s">
        <v>100</v>
      </c>
      <c r="V8" s="1181" t="s">
        <v>90</v>
      </c>
      <c r="W8" s="1181">
        <v>1021741</v>
      </c>
      <c r="X8" s="1181" t="s">
        <v>1700</v>
      </c>
      <c r="Y8" s="1181"/>
    </row>
    <row r="9" spans="1:25">
      <c r="A9" s="1178" t="s">
        <v>157</v>
      </c>
      <c r="B9" s="1178" t="s">
        <v>78</v>
      </c>
      <c r="C9" s="1186" t="s">
        <v>1701</v>
      </c>
      <c r="D9" s="1178" t="s">
        <v>99</v>
      </c>
      <c r="E9" s="1179">
        <v>46228.28125</v>
      </c>
      <c r="F9" s="1178">
        <v>13.3</v>
      </c>
      <c r="G9" s="1178">
        <v>121158</v>
      </c>
      <c r="H9" s="1205" t="s">
        <v>160</v>
      </c>
      <c r="I9" s="1178"/>
      <c r="J9" s="1178"/>
      <c r="K9" s="1178"/>
      <c r="L9" s="1178"/>
      <c r="M9" s="1186">
        <v>27</v>
      </c>
      <c r="N9" s="1186">
        <v>80</v>
      </c>
      <c r="O9" s="1186">
        <v>54</v>
      </c>
      <c r="P9" s="1178"/>
      <c r="Q9" s="1175">
        <f t="shared" si="0"/>
        <v>161</v>
      </c>
      <c r="R9" s="1176" t="s">
        <v>32</v>
      </c>
      <c r="S9" s="1177" t="s">
        <v>33</v>
      </c>
      <c r="T9" s="1175"/>
      <c r="U9" s="1189" t="s">
        <v>100</v>
      </c>
      <c r="V9" s="1181" t="s">
        <v>90</v>
      </c>
      <c r="W9" s="1181">
        <v>1021742</v>
      </c>
      <c r="X9" s="1181" t="s">
        <v>1700</v>
      </c>
      <c r="Y9" s="1181"/>
    </row>
    <row r="10" spans="1:25">
      <c r="A10" s="1214" t="s">
        <v>19</v>
      </c>
      <c r="B10" s="1209"/>
      <c r="C10" s="1209"/>
      <c r="D10" s="1209"/>
      <c r="E10" s="1214"/>
      <c r="F10" s="1209"/>
      <c r="G10" s="1209"/>
      <c r="H10" s="1209"/>
      <c r="I10" s="1214">
        <f>SUM(I3:I7)</f>
        <v>0</v>
      </c>
      <c r="J10" s="1214">
        <f>SUM(J3:J7)</f>
        <v>0</v>
      </c>
      <c r="K10" s="1214">
        <f t="shared" ref="K10:Q10" si="1">SUM(K3:K9)</f>
        <v>0</v>
      </c>
      <c r="L10" s="1214">
        <f t="shared" si="1"/>
        <v>457</v>
      </c>
      <c r="M10" s="1214">
        <f t="shared" si="1"/>
        <v>162</v>
      </c>
      <c r="N10" s="1214">
        <f t="shared" si="1"/>
        <v>160</v>
      </c>
      <c r="O10" s="1214">
        <f t="shared" si="1"/>
        <v>54</v>
      </c>
      <c r="P10" s="1214">
        <f t="shared" si="1"/>
        <v>0</v>
      </c>
      <c r="Q10" s="1214">
        <f t="shared" si="1"/>
        <v>833</v>
      </c>
      <c r="R10" s="1215"/>
      <c r="S10" s="1215"/>
      <c r="T10" s="1215"/>
      <c r="U10" s="1215"/>
      <c r="V10" s="1215"/>
      <c r="W10" s="1215"/>
      <c r="X10" s="1215"/>
      <c r="Y10" s="1215"/>
    </row>
    <row r="11" spans="1:25">
      <c r="A11" s="1216"/>
      <c r="B11" s="1216"/>
      <c r="C11" s="1216"/>
      <c r="D11" s="1216"/>
      <c r="E11" s="1216"/>
      <c r="F11" s="1217"/>
      <c r="G11" s="1217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>
      <c r="A12" s="1218" t="s">
        <v>34</v>
      </c>
      <c r="B12" s="1552"/>
      <c r="C12" s="1552"/>
      <c r="D12" s="1552"/>
      <c r="E12" s="1216"/>
      <c r="F12" s="1216"/>
      <c r="G12" s="1216"/>
      <c r="H12" s="1216"/>
      <c r="I12" s="1216"/>
      <c r="J12" s="1216"/>
      <c r="K12" s="1553"/>
      <c r="L12" s="1553"/>
      <c r="M12" s="1553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 ht="18">
      <c r="A13" s="1220" t="s">
        <v>35</v>
      </c>
      <c r="B13" s="1221" t="s">
        <v>36</v>
      </c>
      <c r="C13" s="1222" t="s">
        <v>37</v>
      </c>
      <c r="D13" s="1219"/>
      <c r="E13" s="1216"/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>
      <c r="A14" s="1194" t="s">
        <v>100</v>
      </c>
      <c r="B14" s="1548" t="s">
        <v>39</v>
      </c>
      <c r="C14" s="1548"/>
      <c r="D14" s="1223"/>
      <c r="E14" s="1224" t="s">
        <v>40</v>
      </c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>
      <c r="A15" s="1195" t="s">
        <v>169</v>
      </c>
      <c r="B15" s="1554" t="s">
        <v>41</v>
      </c>
      <c r="C15" s="1554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 ht="15" customHeight="1">
      <c r="A16" s="1225" t="s">
        <v>42</v>
      </c>
      <c r="B16" s="1555" t="s">
        <v>1702</v>
      </c>
      <c r="C16" s="1555"/>
      <c r="D16" s="1216"/>
      <c r="E16" s="1216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4">
      <c r="A17" s="1225" t="s">
        <v>42</v>
      </c>
      <c r="B17" s="1555"/>
      <c r="C17" s="1555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4">
      <c r="A18" s="1225" t="s">
        <v>43</v>
      </c>
      <c r="B18" s="1568" t="s">
        <v>1703</v>
      </c>
      <c r="C18" s="1556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  <row r="19" spans="1:24">
      <c r="A19" s="1225" t="s">
        <v>44</v>
      </c>
      <c r="B19" s="1557"/>
      <c r="C19" s="1557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</row>
    <row r="20" spans="1:24">
      <c r="A20" s="1226"/>
      <c r="B20" s="1216"/>
      <c r="C20" s="1216"/>
      <c r="D20" s="1216"/>
      <c r="E20" s="1216"/>
      <c r="F20" s="1216"/>
      <c r="G20" s="1216"/>
      <c r="H20" s="1216"/>
      <c r="I20" s="1216"/>
      <c r="J20" s="1216"/>
      <c r="K20" s="1216"/>
      <c r="L20" s="1216"/>
      <c r="M20" s="1216"/>
      <c r="N20" s="1216"/>
      <c r="O20" s="1216"/>
      <c r="P20" s="1216"/>
      <c r="Q20" s="1216"/>
      <c r="R20" s="1216"/>
      <c r="S20" s="1216"/>
      <c r="T20" s="1216"/>
      <c r="U20" s="1216"/>
      <c r="V20" s="1216"/>
      <c r="W20" s="1216"/>
      <c r="X20" s="1216"/>
    </row>
    <row r="25" spans="1:24">
      <c r="M25" s="141"/>
    </row>
  </sheetData>
  <mergeCells count="11">
    <mergeCell ref="B15:C15"/>
    <mergeCell ref="B16:C16"/>
    <mergeCell ref="B17:C17"/>
    <mergeCell ref="B18:C18"/>
    <mergeCell ref="B19:C19"/>
    <mergeCell ref="B14:C14"/>
    <mergeCell ref="A1:F1"/>
    <mergeCell ref="I1:Q1"/>
    <mergeCell ref="R1:Y1"/>
    <mergeCell ref="B12:D12"/>
    <mergeCell ref="K12:M12"/>
  </mergeCells>
  <pageMargins left="0.7" right="0.7" top="0.75" bottom="0.75" header="0.3" footer="0.3"/>
</worksheet>
</file>

<file path=xl/worksheets/sheet3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6E1AD-11EE-45F1-A741-193ABDDB880B}">
  <sheetPr>
    <tabColor rgb="FFFFFF00"/>
  </sheetPr>
  <dimension ref="A1:AC96"/>
  <sheetViews>
    <sheetView topLeftCell="A40" workbookViewId="0">
      <selection activeCell="N51" sqref="N51"/>
    </sheetView>
  </sheetViews>
  <sheetFormatPr defaultColWidth="11.42578125" defaultRowHeight="15"/>
  <cols>
    <col min="1" max="1" width="25.42578125" customWidth="1"/>
    <col min="2" max="2" width="9" customWidth="1"/>
    <col min="3" max="3" width="13.7109375" bestFit="1" customWidth="1"/>
    <col min="4" max="4" width="8.140625" bestFit="1" customWidth="1"/>
    <col min="5" max="5" width="15.285156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1.28515625" customWidth="1"/>
  </cols>
  <sheetData>
    <row r="1" spans="1:23" ht="23.25">
      <c r="A1" s="1559" t="s">
        <v>11232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42" t="s">
        <v>86</v>
      </c>
      <c r="B3" s="144" t="s">
        <v>92</v>
      </c>
      <c r="C3" s="25" t="s">
        <v>11233</v>
      </c>
      <c r="D3" s="15" t="s">
        <v>159</v>
      </c>
      <c r="E3" s="24">
        <v>45582.041666666664</v>
      </c>
      <c r="F3" s="15">
        <v>10.3</v>
      </c>
      <c r="G3" s="37" t="s">
        <v>740</v>
      </c>
      <c r="H3" s="15"/>
      <c r="I3" s="26"/>
      <c r="J3" s="144"/>
      <c r="K3" s="149">
        <v>27</v>
      </c>
      <c r="L3" s="149">
        <v>81</v>
      </c>
      <c r="M3" s="149">
        <v>53</v>
      </c>
      <c r="N3" s="25"/>
      <c r="O3" s="15"/>
      <c r="P3" s="14">
        <f t="shared" ref="P3:P7" si="0">SUM(H3:O3)</f>
        <v>161</v>
      </c>
      <c r="Q3" s="17" t="s">
        <v>32</v>
      </c>
      <c r="R3" s="16">
        <v>107904</v>
      </c>
      <c r="S3" s="23" t="s">
        <v>33</v>
      </c>
      <c r="T3" s="16" t="s">
        <v>161</v>
      </c>
      <c r="U3" s="16" t="s">
        <v>90</v>
      </c>
      <c r="V3" s="16">
        <v>1008348</v>
      </c>
      <c r="W3" s="16" t="s">
        <v>7001</v>
      </c>
    </row>
    <row r="4" spans="1:23">
      <c r="A4" s="142" t="s">
        <v>4228</v>
      </c>
      <c r="B4" s="144" t="s">
        <v>92</v>
      </c>
      <c r="C4" s="25" t="s">
        <v>11234</v>
      </c>
      <c r="D4" s="15" t="s">
        <v>586</v>
      </c>
      <c r="E4" s="24">
        <v>45582.131944444445</v>
      </c>
      <c r="F4" s="15">
        <v>11.1</v>
      </c>
      <c r="G4" s="37" t="s">
        <v>740</v>
      </c>
      <c r="H4" s="15"/>
      <c r="I4" s="26"/>
      <c r="J4" s="133"/>
      <c r="K4" s="133"/>
      <c r="L4" s="149">
        <v>161</v>
      </c>
      <c r="M4" s="133"/>
      <c r="N4" s="25"/>
      <c r="O4" s="15"/>
      <c r="P4" s="14">
        <f t="shared" si="0"/>
        <v>161</v>
      </c>
      <c r="Q4" s="17" t="s">
        <v>32</v>
      </c>
      <c r="R4" s="16">
        <v>107905</v>
      </c>
      <c r="S4" s="23" t="s">
        <v>33</v>
      </c>
      <c r="T4" s="16" t="s">
        <v>161</v>
      </c>
      <c r="U4" s="16" t="s">
        <v>90</v>
      </c>
      <c r="V4" s="16">
        <v>1008349</v>
      </c>
      <c r="W4" s="16" t="s">
        <v>7004</v>
      </c>
    </row>
    <row r="5" spans="1:23">
      <c r="A5" s="142" t="s">
        <v>111</v>
      </c>
      <c r="B5" s="144" t="s">
        <v>65</v>
      </c>
      <c r="C5" s="25" t="s">
        <v>11235</v>
      </c>
      <c r="D5" s="15" t="s">
        <v>64</v>
      </c>
      <c r="E5" s="24">
        <v>45581.472222222219</v>
      </c>
      <c r="F5" s="15">
        <v>14.8</v>
      </c>
      <c r="G5" s="37"/>
      <c r="H5" s="15"/>
      <c r="I5" s="26"/>
      <c r="J5" s="133"/>
      <c r="K5" s="133"/>
      <c r="L5" s="149">
        <v>161</v>
      </c>
      <c r="M5" s="133"/>
      <c r="N5" s="25"/>
      <c r="O5" s="15"/>
      <c r="P5" s="14">
        <f t="shared" si="0"/>
        <v>161</v>
      </c>
      <c r="Q5" s="14" t="s">
        <v>30</v>
      </c>
      <c r="R5" s="16">
        <v>107906</v>
      </c>
      <c r="S5" s="23" t="s">
        <v>33</v>
      </c>
      <c r="T5" s="232" t="s">
        <v>169</v>
      </c>
      <c r="U5" s="16" t="s">
        <v>90</v>
      </c>
      <c r="V5" s="16">
        <v>1008350</v>
      </c>
      <c r="W5" s="16" t="s">
        <v>11236</v>
      </c>
    </row>
    <row r="6" spans="1:23" s="69" customFormat="1">
      <c r="A6" s="144" t="s">
        <v>8538</v>
      </c>
      <c r="B6" s="144" t="s">
        <v>57</v>
      </c>
      <c r="C6" s="25" t="s">
        <v>11237</v>
      </c>
      <c r="D6" s="15" t="s">
        <v>56</v>
      </c>
      <c r="E6" s="24">
        <v>45582.225694444445</v>
      </c>
      <c r="F6" s="15">
        <v>10.8</v>
      </c>
      <c r="G6" s="37"/>
      <c r="H6" s="15"/>
      <c r="I6" s="15"/>
      <c r="J6" s="26"/>
      <c r="K6" s="149">
        <v>108</v>
      </c>
      <c r="L6" s="133"/>
      <c r="M6" s="133"/>
      <c r="N6" s="25"/>
      <c r="O6" s="15"/>
      <c r="P6" s="14">
        <f t="shared" si="0"/>
        <v>108</v>
      </c>
      <c r="Q6" s="14" t="s">
        <v>30</v>
      </c>
      <c r="R6" s="16">
        <v>107890</v>
      </c>
      <c r="S6" s="14" t="s">
        <v>31</v>
      </c>
      <c r="T6" s="16" t="s">
        <v>169</v>
      </c>
      <c r="U6" s="16" t="s">
        <v>90</v>
      </c>
      <c r="V6" s="16">
        <v>1008351</v>
      </c>
      <c r="W6" s="16" t="s">
        <v>11238</v>
      </c>
    </row>
    <row r="7" spans="1:23">
      <c r="A7" s="142" t="s">
        <v>142</v>
      </c>
      <c r="B7" s="144" t="s">
        <v>72</v>
      </c>
      <c r="C7" s="25" t="s">
        <v>11239</v>
      </c>
      <c r="D7" s="15" t="s">
        <v>883</v>
      </c>
      <c r="E7" s="24">
        <v>45582.541666666664</v>
      </c>
      <c r="F7" s="15">
        <v>12.25</v>
      </c>
      <c r="G7" s="37"/>
      <c r="H7" s="15"/>
      <c r="I7" s="26"/>
      <c r="J7" s="149">
        <v>27</v>
      </c>
      <c r="K7" s="149">
        <v>134</v>
      </c>
      <c r="L7" s="133"/>
      <c r="M7" s="133"/>
      <c r="N7" s="25"/>
      <c r="O7" s="15"/>
      <c r="P7" s="14">
        <f t="shared" si="0"/>
        <v>161</v>
      </c>
      <c r="Q7" s="14" t="s">
        <v>30</v>
      </c>
      <c r="R7" s="16">
        <v>107889</v>
      </c>
      <c r="S7" s="14" t="s">
        <v>31</v>
      </c>
      <c r="T7" s="16" t="s">
        <v>100</v>
      </c>
      <c r="U7" s="16" t="s">
        <v>660</v>
      </c>
      <c r="V7" s="16">
        <v>1008352</v>
      </c>
      <c r="W7" s="16" t="s">
        <v>11240</v>
      </c>
    </row>
    <row r="8" spans="1:23">
      <c r="A8" s="143" t="s">
        <v>219</v>
      </c>
      <c r="B8" s="144" t="s">
        <v>75</v>
      </c>
      <c r="C8" s="25" t="s">
        <v>11241</v>
      </c>
      <c r="D8" s="15" t="s">
        <v>74</v>
      </c>
      <c r="E8" s="24">
        <v>45581.524305555555</v>
      </c>
      <c r="F8" s="15">
        <v>15.3</v>
      </c>
      <c r="G8" s="37"/>
      <c r="H8" s="15"/>
      <c r="I8" s="26"/>
      <c r="J8" s="133"/>
      <c r="K8" s="149">
        <v>81</v>
      </c>
      <c r="L8" s="133"/>
      <c r="M8" s="133"/>
      <c r="N8" s="25"/>
      <c r="O8" s="15"/>
      <c r="P8" s="14">
        <f>SUM(H8:O8)</f>
        <v>81</v>
      </c>
      <c r="Q8" s="14" t="s">
        <v>30</v>
      </c>
      <c r="R8" s="16">
        <v>107914</v>
      </c>
      <c r="S8" s="14" t="s">
        <v>31</v>
      </c>
      <c r="T8" s="232" t="s">
        <v>169</v>
      </c>
      <c r="U8" s="16"/>
      <c r="V8" s="16">
        <v>1008353</v>
      </c>
      <c r="W8" s="16" t="s">
        <v>11236</v>
      </c>
    </row>
    <row r="9" spans="1:23">
      <c r="A9" s="143" t="s">
        <v>219</v>
      </c>
      <c r="B9" s="144" t="s">
        <v>5658</v>
      </c>
      <c r="C9" s="25" t="s">
        <v>11242</v>
      </c>
      <c r="D9" s="15" t="s">
        <v>1105</v>
      </c>
      <c r="E9" s="24">
        <v>45581.600694444445</v>
      </c>
      <c r="F9" s="15">
        <v>15.3</v>
      </c>
      <c r="G9" s="37"/>
      <c r="H9" s="15"/>
      <c r="I9" s="26"/>
      <c r="J9" s="149">
        <v>54</v>
      </c>
      <c r="K9" s="149">
        <v>27</v>
      </c>
      <c r="L9" s="133"/>
      <c r="M9" s="133"/>
      <c r="N9" s="25"/>
      <c r="O9" s="15"/>
      <c r="P9" s="14">
        <f>SUM(H9:O9)</f>
        <v>81</v>
      </c>
      <c r="Q9" s="14" t="s">
        <v>30</v>
      </c>
      <c r="R9" s="16">
        <v>107915</v>
      </c>
      <c r="S9" s="14" t="s">
        <v>31</v>
      </c>
      <c r="T9" s="232" t="s">
        <v>169</v>
      </c>
      <c r="U9" s="16"/>
      <c r="V9" s="16">
        <v>1008354</v>
      </c>
      <c r="W9" s="16" t="s">
        <v>11236</v>
      </c>
    </row>
    <row r="10" spans="1:23">
      <c r="A10" s="19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81</v>
      </c>
      <c r="K10" s="11">
        <f t="shared" si="1"/>
        <v>377</v>
      </c>
      <c r="L10" s="11">
        <f t="shared" si="1"/>
        <v>403</v>
      </c>
      <c r="M10" s="11">
        <f t="shared" si="1"/>
        <v>53</v>
      </c>
      <c r="N10" s="11">
        <f t="shared" si="1"/>
        <v>0</v>
      </c>
      <c r="O10" s="11">
        <f t="shared" si="1"/>
        <v>0</v>
      </c>
      <c r="P10" s="11">
        <f t="shared" si="1"/>
        <v>914</v>
      </c>
      <c r="Q10" s="12"/>
      <c r="R10" s="12"/>
      <c r="S10" s="12"/>
      <c r="T10" s="12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4" t="s">
        <v>169</v>
      </c>
      <c r="B13" s="1856" t="s">
        <v>11159</v>
      </c>
      <c r="C13" s="185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230" t="s">
        <v>161</v>
      </c>
      <c r="B14" s="1791" t="s">
        <v>11243</v>
      </c>
      <c r="C14" s="179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262" t="s">
        <v>100</v>
      </c>
      <c r="B15" s="1738" t="s">
        <v>11244</v>
      </c>
      <c r="C15" s="1738"/>
      <c r="D15" s="242"/>
      <c r="E15" s="41" t="s">
        <v>8995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>
      <c r="A16" s="5" t="s">
        <v>42</v>
      </c>
      <c r="B16" s="1772" t="s">
        <v>7275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9">
      <c r="A17" s="5" t="s">
        <v>43</v>
      </c>
      <c r="B17" s="1834" t="s">
        <v>11245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9">
      <c r="A18" s="5" t="s">
        <v>44</v>
      </c>
      <c r="B18" s="1809">
        <v>0.5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9" ht="23.25" customHeight="1">
      <c r="A20" s="1559" t="s">
        <v>11246</v>
      </c>
      <c r="B20" s="1559"/>
      <c r="C20" s="1559"/>
      <c r="D20" s="1559"/>
      <c r="E20" s="1559"/>
      <c r="F20" s="1559"/>
      <c r="G20" s="7"/>
      <c r="H20" s="1559" t="s">
        <v>772</v>
      </c>
      <c r="I20" s="1559"/>
      <c r="J20" s="1559"/>
      <c r="K20" s="1559"/>
      <c r="L20" s="1559"/>
      <c r="M20" s="1559"/>
      <c r="N20" s="1559"/>
      <c r="O20" s="1559"/>
      <c r="P20" s="1559"/>
      <c r="Q20" s="1559" t="s">
        <v>2</v>
      </c>
      <c r="R20" s="1559"/>
      <c r="S20" s="1559"/>
      <c r="T20" s="1559"/>
      <c r="U20" s="1559"/>
      <c r="V20" s="1559"/>
      <c r="W20" s="1559"/>
    </row>
    <row r="21" spans="1:29" ht="26.25">
      <c r="A21" s="18" t="s">
        <v>3</v>
      </c>
      <c r="B21" s="1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21" t="s">
        <v>14</v>
      </c>
      <c r="L21" s="21" t="s">
        <v>15</v>
      </c>
      <c r="M21" s="21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</row>
    <row r="22" spans="1:29">
      <c r="A22" s="144" t="s">
        <v>11247</v>
      </c>
      <c r="B22" s="145" t="s">
        <v>78</v>
      </c>
      <c r="C22" s="278" t="s">
        <v>11248</v>
      </c>
      <c r="D22" s="15" t="s">
        <v>88</v>
      </c>
      <c r="E22" s="24">
        <v>45583.083333333336</v>
      </c>
      <c r="F22" s="15">
        <v>10.3</v>
      </c>
      <c r="G22" s="37" t="s">
        <v>740</v>
      </c>
      <c r="H22" s="15"/>
      <c r="I22" s="15"/>
      <c r="J22" s="26"/>
      <c r="K22" s="133"/>
      <c r="L22" s="149">
        <v>107</v>
      </c>
      <c r="M22" s="149">
        <v>54</v>
      </c>
      <c r="N22" s="25"/>
      <c r="O22" s="15"/>
      <c r="P22" s="14">
        <f t="shared" ref="P22:P27" si="2">SUM(H22:O22)</f>
        <v>161</v>
      </c>
      <c r="Q22" s="17" t="s">
        <v>32</v>
      </c>
      <c r="R22" s="16">
        <v>107907</v>
      </c>
      <c r="S22" s="23" t="s">
        <v>33</v>
      </c>
      <c r="T22" s="16" t="s">
        <v>161</v>
      </c>
      <c r="U22" s="16" t="s">
        <v>90</v>
      </c>
      <c r="V22" s="16">
        <v>1008355</v>
      </c>
      <c r="W22" s="16" t="s">
        <v>11249</v>
      </c>
    </row>
    <row r="23" spans="1:29">
      <c r="A23" s="144" t="s">
        <v>11250</v>
      </c>
      <c r="B23" s="145" t="s">
        <v>78</v>
      </c>
      <c r="C23" s="25" t="s">
        <v>11251</v>
      </c>
      <c r="D23" s="15" t="s">
        <v>99</v>
      </c>
      <c r="E23" s="24">
        <v>45583.274305555555</v>
      </c>
      <c r="F23" s="15">
        <v>10.8</v>
      </c>
      <c r="G23" s="37" t="s">
        <v>160</v>
      </c>
      <c r="H23" s="15"/>
      <c r="I23" s="15"/>
      <c r="J23" s="26"/>
      <c r="K23" s="133"/>
      <c r="L23" s="149">
        <v>27</v>
      </c>
      <c r="M23" s="149">
        <v>134</v>
      </c>
      <c r="N23" s="25"/>
      <c r="O23" s="15"/>
      <c r="P23" s="14">
        <f t="shared" si="2"/>
        <v>161</v>
      </c>
      <c r="Q23" s="17" t="s">
        <v>32</v>
      </c>
      <c r="R23" s="16">
        <v>107908</v>
      </c>
      <c r="S23" s="23" t="s">
        <v>33</v>
      </c>
      <c r="T23" s="16" t="s">
        <v>100</v>
      </c>
      <c r="U23" s="16" t="s">
        <v>90</v>
      </c>
      <c r="V23" s="16">
        <v>1008356</v>
      </c>
      <c r="W23" s="16" t="s">
        <v>11249</v>
      </c>
    </row>
    <row r="24" spans="1:29">
      <c r="A24" s="144" t="s">
        <v>10125</v>
      </c>
      <c r="B24" s="144" t="s">
        <v>92</v>
      </c>
      <c r="C24" s="25" t="s">
        <v>11252</v>
      </c>
      <c r="D24" s="15" t="s">
        <v>586</v>
      </c>
      <c r="E24" s="24">
        <v>45582.131944444445</v>
      </c>
      <c r="F24" s="15">
        <v>11.1</v>
      </c>
      <c r="G24" s="37"/>
      <c r="H24" s="15"/>
      <c r="I24" s="15"/>
      <c r="J24" s="26"/>
      <c r="K24" s="149">
        <v>161</v>
      </c>
      <c r="L24" s="133"/>
      <c r="M24" s="133"/>
      <c r="N24" s="25"/>
      <c r="O24" s="15"/>
      <c r="P24" s="14">
        <f t="shared" si="2"/>
        <v>161</v>
      </c>
      <c r="Q24" s="17" t="s">
        <v>32</v>
      </c>
      <c r="R24" s="16">
        <v>107909</v>
      </c>
      <c r="S24" s="23" t="s">
        <v>33</v>
      </c>
      <c r="T24" s="16" t="s">
        <v>161</v>
      </c>
      <c r="U24" s="16" t="s">
        <v>90</v>
      </c>
      <c r="V24" s="16">
        <v>1008357</v>
      </c>
      <c r="W24" s="16" t="s">
        <v>7004</v>
      </c>
    </row>
    <row r="25" spans="1:29">
      <c r="A25" s="144" t="s">
        <v>10125</v>
      </c>
      <c r="B25" s="144" t="s">
        <v>92</v>
      </c>
      <c r="C25" s="25" t="s">
        <v>11253</v>
      </c>
      <c r="D25" s="15" t="s">
        <v>159</v>
      </c>
      <c r="E25" s="24">
        <v>45583.041666666664</v>
      </c>
      <c r="F25" s="15">
        <v>10.3</v>
      </c>
      <c r="G25" s="37"/>
      <c r="H25" s="15"/>
      <c r="I25" s="15"/>
      <c r="J25" s="26"/>
      <c r="K25" s="149">
        <v>161</v>
      </c>
      <c r="L25" s="133"/>
      <c r="M25" s="133"/>
      <c r="N25" s="25"/>
      <c r="O25" s="15"/>
      <c r="P25" s="14">
        <f t="shared" si="2"/>
        <v>161</v>
      </c>
      <c r="Q25" s="17" t="s">
        <v>32</v>
      </c>
      <c r="R25" s="16">
        <v>107910</v>
      </c>
      <c r="S25" s="23" t="s">
        <v>33</v>
      </c>
      <c r="T25" s="16" t="s">
        <v>161</v>
      </c>
      <c r="U25" s="16" t="s">
        <v>90</v>
      </c>
      <c r="V25" s="16">
        <v>1008358</v>
      </c>
      <c r="W25" s="16" t="s">
        <v>11254</v>
      </c>
    </row>
    <row r="26" spans="1:29">
      <c r="A26" s="144" t="s">
        <v>10125</v>
      </c>
      <c r="B26" s="144" t="s">
        <v>92</v>
      </c>
      <c r="C26" s="25" t="s">
        <v>11255</v>
      </c>
      <c r="D26" s="15" t="s">
        <v>159</v>
      </c>
      <c r="E26" s="24">
        <v>45583.041666666664</v>
      </c>
      <c r="F26" s="15">
        <v>10.3</v>
      </c>
      <c r="G26" s="37"/>
      <c r="H26" s="15"/>
      <c r="I26" s="15"/>
      <c r="J26" s="26"/>
      <c r="K26" s="149">
        <v>161</v>
      </c>
      <c r="L26" s="133"/>
      <c r="M26" s="133"/>
      <c r="N26" s="25"/>
      <c r="O26" s="15"/>
      <c r="P26" s="14">
        <f t="shared" si="2"/>
        <v>161</v>
      </c>
      <c r="Q26" s="17" t="s">
        <v>32</v>
      </c>
      <c r="R26" s="16">
        <v>107911</v>
      </c>
      <c r="S26" s="23" t="s">
        <v>33</v>
      </c>
      <c r="T26" s="16" t="s">
        <v>161</v>
      </c>
      <c r="U26" s="16" t="s">
        <v>90</v>
      </c>
      <c r="V26" s="16">
        <v>1008359</v>
      </c>
      <c r="W26" s="16" t="s">
        <v>11254</v>
      </c>
    </row>
    <row r="27" spans="1:29">
      <c r="A27" s="144" t="s">
        <v>122</v>
      </c>
      <c r="B27" s="144" t="s">
        <v>62</v>
      </c>
      <c r="C27" s="27" t="s">
        <v>11256</v>
      </c>
      <c r="D27" s="15" t="s">
        <v>61</v>
      </c>
      <c r="E27" s="840" t="s">
        <v>11257</v>
      </c>
      <c r="F27" s="15">
        <v>13</v>
      </c>
      <c r="G27" s="37"/>
      <c r="H27" s="15"/>
      <c r="I27" s="15"/>
      <c r="J27" s="26"/>
      <c r="K27" s="149">
        <v>81</v>
      </c>
      <c r="L27" s="133"/>
      <c r="M27" s="133"/>
      <c r="N27" s="25"/>
      <c r="O27" s="15"/>
      <c r="P27" s="14">
        <f t="shared" si="2"/>
        <v>81</v>
      </c>
      <c r="Q27" s="14" t="s">
        <v>30</v>
      </c>
      <c r="R27" s="16">
        <v>107891</v>
      </c>
      <c r="S27" s="14" t="s">
        <v>31</v>
      </c>
      <c r="T27" s="16" t="s">
        <v>169</v>
      </c>
      <c r="U27" s="16" t="s">
        <v>90</v>
      </c>
      <c r="V27" s="16">
        <v>1008361</v>
      </c>
      <c r="W27" s="16" t="s">
        <v>7001</v>
      </c>
    </row>
    <row r="28" spans="1:29">
      <c r="A28" s="19" t="s">
        <v>19</v>
      </c>
      <c r="B28" s="20"/>
      <c r="C28" s="7"/>
      <c r="D28" s="7"/>
      <c r="E28" s="11"/>
      <c r="F28" s="7"/>
      <c r="G28" s="7"/>
      <c r="H28" s="11">
        <f t="shared" ref="H28:P28" si="3">SUM(H22:H27)</f>
        <v>0</v>
      </c>
      <c r="I28" s="11">
        <f t="shared" si="3"/>
        <v>0</v>
      </c>
      <c r="J28" s="11">
        <f t="shared" si="3"/>
        <v>0</v>
      </c>
      <c r="K28" s="19">
        <f t="shared" si="3"/>
        <v>564</v>
      </c>
      <c r="L28" s="19">
        <f t="shared" si="3"/>
        <v>134</v>
      </c>
      <c r="M28" s="19">
        <f t="shared" si="3"/>
        <v>188</v>
      </c>
      <c r="N28" s="11">
        <f t="shared" si="3"/>
        <v>0</v>
      </c>
      <c r="O28" s="11">
        <f t="shared" si="3"/>
        <v>0</v>
      </c>
      <c r="P28" s="11">
        <f t="shared" si="3"/>
        <v>886</v>
      </c>
      <c r="Q28" s="12"/>
      <c r="R28" s="12"/>
      <c r="S28" s="12"/>
      <c r="T28" s="12"/>
      <c r="U28" s="12"/>
      <c r="V28" s="12"/>
      <c r="W28" s="12"/>
    </row>
    <row r="29" spans="1:29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9" ht="15.75">
      <c r="A30" s="3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9">
      <c r="A31" s="4" t="s">
        <v>169</v>
      </c>
      <c r="B31" s="1926" t="s">
        <v>7138</v>
      </c>
      <c r="C31" s="192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9">
      <c r="A32" s="466" t="s">
        <v>89</v>
      </c>
      <c r="B32" s="1833" t="s">
        <v>11258</v>
      </c>
      <c r="C32" s="183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AC32" s="141"/>
    </row>
    <row r="33" spans="1:23">
      <c r="A33" s="548" t="s">
        <v>100</v>
      </c>
      <c r="B33" s="694" t="s">
        <v>7158</v>
      </c>
      <c r="C33" s="54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42</v>
      </c>
      <c r="B34" s="1772" t="s">
        <v>11259</v>
      </c>
      <c r="C34" s="1772"/>
      <c r="D34" s="242"/>
      <c r="E34" s="41" t="s">
        <v>8995</v>
      </c>
    </row>
    <row r="35" spans="1:23">
      <c r="A35" s="5" t="s">
        <v>43</v>
      </c>
      <c r="B35" s="1834" t="s">
        <v>11260</v>
      </c>
      <c r="C35" s="1772"/>
      <c r="D35" s="1"/>
      <c r="E35" s="1"/>
    </row>
    <row r="36" spans="1:23">
      <c r="A36" s="5" t="s">
        <v>44</v>
      </c>
      <c r="B36" s="1809">
        <v>0.66666666666666663</v>
      </c>
      <c r="C36" s="1772"/>
      <c r="D36" s="1"/>
      <c r="E36" s="1"/>
    </row>
    <row r="39" spans="1:23" ht="23.25">
      <c r="A39" s="1559" t="s">
        <v>11261</v>
      </c>
      <c r="B39" s="1559"/>
      <c r="C39" s="1559"/>
      <c r="D39" s="1559"/>
      <c r="E39" s="1559"/>
      <c r="F39" s="1559"/>
      <c r="G39" s="7"/>
      <c r="H39" s="1559" t="s">
        <v>772</v>
      </c>
      <c r="I39" s="1559"/>
      <c r="J39" s="1559"/>
      <c r="K39" s="1559"/>
      <c r="L39" s="1559"/>
      <c r="M39" s="1559"/>
      <c r="N39" s="1559"/>
      <c r="O39" s="1559"/>
      <c r="P39" s="1559"/>
      <c r="Q39" s="1559" t="s">
        <v>2</v>
      </c>
      <c r="R39" s="1559"/>
      <c r="S39" s="1559"/>
      <c r="T39" s="1559"/>
      <c r="U39" s="1559"/>
      <c r="V39" s="1559"/>
      <c r="W39" s="1559"/>
    </row>
    <row r="40" spans="1:23" ht="26.25">
      <c r="A40" s="18" t="s">
        <v>3</v>
      </c>
      <c r="B40" s="1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21" t="s">
        <v>15</v>
      </c>
      <c r="M40" s="21" t="s">
        <v>16</v>
      </c>
      <c r="N40" s="21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</row>
    <row r="41" spans="1:23">
      <c r="A41" s="144" t="s">
        <v>11247</v>
      </c>
      <c r="B41" s="144" t="s">
        <v>92</v>
      </c>
      <c r="C41" s="25" t="s">
        <v>11262</v>
      </c>
      <c r="D41" s="15" t="s">
        <v>159</v>
      </c>
      <c r="E41" s="24">
        <v>45583.041666666664</v>
      </c>
      <c r="F41" s="15">
        <v>10.3</v>
      </c>
      <c r="G41" s="37" t="s">
        <v>740</v>
      </c>
      <c r="H41" s="15"/>
      <c r="I41" s="15"/>
      <c r="J41" s="15"/>
      <c r="K41" s="26"/>
      <c r="L41" s="149">
        <v>101</v>
      </c>
      <c r="M41" s="149">
        <v>60</v>
      </c>
      <c r="N41" s="133"/>
      <c r="O41" s="25"/>
      <c r="P41" s="14">
        <f t="shared" ref="P41:P47" si="4">SUM(H41:O41)</f>
        <v>161</v>
      </c>
      <c r="Q41" s="17" t="s">
        <v>32</v>
      </c>
      <c r="R41" s="16">
        <v>107916</v>
      </c>
      <c r="S41" s="23" t="s">
        <v>33</v>
      </c>
      <c r="T41" s="737" t="s">
        <v>161</v>
      </c>
      <c r="U41" s="737" t="s">
        <v>90</v>
      </c>
      <c r="V41" s="737">
        <v>1008363</v>
      </c>
      <c r="W41" s="737" t="s">
        <v>11254</v>
      </c>
    </row>
    <row r="42" spans="1:23">
      <c r="A42" s="144" t="s">
        <v>1303</v>
      </c>
      <c r="B42" s="144" t="s">
        <v>92</v>
      </c>
      <c r="C42" s="441" t="s">
        <v>11263</v>
      </c>
      <c r="D42" s="15" t="s">
        <v>159</v>
      </c>
      <c r="E42" s="24">
        <v>45583.041666666664</v>
      </c>
      <c r="F42" s="15">
        <v>10.3</v>
      </c>
      <c r="G42" s="37" t="s">
        <v>740</v>
      </c>
      <c r="H42" s="15"/>
      <c r="I42" s="15"/>
      <c r="J42" s="15"/>
      <c r="K42" s="26"/>
      <c r="L42" s="149">
        <v>131</v>
      </c>
      <c r="M42" s="149">
        <v>30</v>
      </c>
      <c r="N42" s="133"/>
      <c r="O42" s="25"/>
      <c r="P42" s="14">
        <f t="shared" si="4"/>
        <v>161</v>
      </c>
      <c r="Q42" s="17" t="s">
        <v>32</v>
      </c>
      <c r="R42" s="16">
        <v>107917</v>
      </c>
      <c r="S42" s="841" t="s">
        <v>33</v>
      </c>
      <c r="T42" s="733" t="s">
        <v>161</v>
      </c>
      <c r="U42" s="733" t="s">
        <v>90</v>
      </c>
      <c r="V42" s="733">
        <v>1008364</v>
      </c>
      <c r="W42" s="733" t="s">
        <v>11254</v>
      </c>
    </row>
    <row r="43" spans="1:23">
      <c r="A43" s="144" t="s">
        <v>10774</v>
      </c>
      <c r="B43" s="143" t="s">
        <v>92</v>
      </c>
      <c r="C43" s="842" t="s">
        <v>11264</v>
      </c>
      <c r="D43" s="39" t="s">
        <v>10385</v>
      </c>
      <c r="E43" s="147">
        <v>45583.052083333336</v>
      </c>
      <c r="F43">
        <v>11.3</v>
      </c>
      <c r="G43" s="37" t="s">
        <v>740</v>
      </c>
      <c r="H43" s="15"/>
      <c r="I43" s="15"/>
      <c r="J43" s="15"/>
      <c r="K43" s="26"/>
      <c r="L43" s="149">
        <v>131</v>
      </c>
      <c r="M43" s="144">
        <v>30</v>
      </c>
      <c r="N43" s="133"/>
      <c r="O43" s="25"/>
      <c r="P43" s="14">
        <f t="shared" si="4"/>
        <v>161</v>
      </c>
      <c r="Q43" s="17" t="s">
        <v>32</v>
      </c>
      <c r="R43" s="16">
        <v>107918</v>
      </c>
      <c r="S43" s="841" t="s">
        <v>33</v>
      </c>
      <c r="T43" s="115" t="s">
        <v>169</v>
      </c>
      <c r="U43" s="115" t="s">
        <v>90</v>
      </c>
      <c r="V43" s="115">
        <v>1008365</v>
      </c>
      <c r="W43" s="115" t="s">
        <v>7014</v>
      </c>
    </row>
    <row r="44" spans="1:23">
      <c r="A44" s="144" t="s">
        <v>1141</v>
      </c>
      <c r="B44" s="144" t="s">
        <v>92</v>
      </c>
      <c r="C44" s="511" t="s">
        <v>11265</v>
      </c>
      <c r="D44" s="15" t="s">
        <v>159</v>
      </c>
      <c r="E44" s="24">
        <v>45582.041666666664</v>
      </c>
      <c r="F44" s="15">
        <v>10.3</v>
      </c>
      <c r="G44" s="37" t="s">
        <v>740</v>
      </c>
      <c r="H44" s="15"/>
      <c r="I44" s="15"/>
      <c r="J44" s="15"/>
      <c r="K44" s="26"/>
      <c r="L44" s="149">
        <v>71</v>
      </c>
      <c r="M44" s="144">
        <v>30</v>
      </c>
      <c r="N44" s="149">
        <v>60</v>
      </c>
      <c r="O44" s="25"/>
      <c r="P44" s="14">
        <f t="shared" si="4"/>
        <v>161</v>
      </c>
      <c r="Q44" s="17" t="s">
        <v>32</v>
      </c>
      <c r="R44" s="16">
        <v>107919</v>
      </c>
      <c r="S44" s="841" t="s">
        <v>33</v>
      </c>
      <c r="T44" s="733" t="s">
        <v>161</v>
      </c>
      <c r="U44" s="733" t="s">
        <v>90</v>
      </c>
      <c r="V44" s="733">
        <v>1008366</v>
      </c>
      <c r="W44" s="733" t="s">
        <v>7001</v>
      </c>
    </row>
    <row r="45" spans="1:23">
      <c r="A45" s="144" t="s">
        <v>10546</v>
      </c>
      <c r="B45" s="144" t="s">
        <v>92</v>
      </c>
      <c r="C45" s="25" t="s">
        <v>11266</v>
      </c>
      <c r="D45" s="15" t="s">
        <v>159</v>
      </c>
      <c r="E45" s="24">
        <v>45582.041666666664</v>
      </c>
      <c r="F45" s="15">
        <v>10.3</v>
      </c>
      <c r="G45" s="37"/>
      <c r="H45" s="15"/>
      <c r="I45" s="15"/>
      <c r="J45" s="15"/>
      <c r="K45" s="406">
        <v>27</v>
      </c>
      <c r="L45" s="149">
        <v>104</v>
      </c>
      <c r="M45" s="150">
        <v>30</v>
      </c>
      <c r="N45" s="133"/>
      <c r="O45" s="25"/>
      <c r="P45" s="14">
        <f t="shared" si="4"/>
        <v>161</v>
      </c>
      <c r="Q45" s="17" t="s">
        <v>32</v>
      </c>
      <c r="R45" s="16">
        <v>107920</v>
      </c>
      <c r="S45" s="23" t="s">
        <v>33</v>
      </c>
      <c r="T45" s="535" t="s">
        <v>161</v>
      </c>
      <c r="U45" s="535" t="s">
        <v>90</v>
      </c>
      <c r="V45" s="535">
        <v>1008367</v>
      </c>
      <c r="W45" s="535" t="s">
        <v>7001</v>
      </c>
    </row>
    <row r="46" spans="1:23">
      <c r="A46" s="144" t="s">
        <v>937</v>
      </c>
      <c r="B46" s="148" t="s">
        <v>78</v>
      </c>
      <c r="C46" s="25" t="s">
        <v>11267</v>
      </c>
      <c r="D46" s="15" t="s">
        <v>932</v>
      </c>
      <c r="E46" s="24">
        <v>45582.003472222219</v>
      </c>
      <c r="F46" s="15">
        <v>11.1</v>
      </c>
      <c r="G46" s="37" t="s">
        <v>160</v>
      </c>
      <c r="H46" s="15"/>
      <c r="I46" s="15"/>
      <c r="J46" s="15"/>
      <c r="K46" s="26"/>
      <c r="L46" s="149">
        <v>101</v>
      </c>
      <c r="M46" s="149">
        <v>60</v>
      </c>
      <c r="N46" s="133"/>
      <c r="O46" s="25"/>
      <c r="P46" s="14">
        <f t="shared" si="4"/>
        <v>161</v>
      </c>
      <c r="Q46" s="17" t="s">
        <v>32</v>
      </c>
      <c r="R46" s="16">
        <v>107921</v>
      </c>
      <c r="S46" s="23" t="s">
        <v>33</v>
      </c>
      <c r="T46" s="16" t="s">
        <v>161</v>
      </c>
      <c r="U46" s="16" t="s">
        <v>90</v>
      </c>
      <c r="V46" s="16">
        <v>1008368</v>
      </c>
      <c r="W46" s="16" t="s">
        <v>11268</v>
      </c>
    </row>
    <row r="47" spans="1:23">
      <c r="A47" s="45"/>
      <c r="B47" s="45"/>
      <c r="C47" s="15"/>
      <c r="D47" s="15"/>
      <c r="E47" s="15"/>
      <c r="F47" s="15"/>
      <c r="G47" s="37"/>
      <c r="H47" s="15"/>
      <c r="I47" s="15"/>
      <c r="J47" s="15"/>
      <c r="K47" s="15"/>
      <c r="L47" s="45"/>
      <c r="M47" s="45"/>
      <c r="N47" s="45"/>
      <c r="O47" s="15"/>
      <c r="P47" s="14">
        <f t="shared" si="4"/>
        <v>0</v>
      </c>
      <c r="Q47" s="14"/>
      <c r="R47" s="16"/>
      <c r="S47" s="14"/>
      <c r="T47" s="16"/>
      <c r="U47" s="16"/>
      <c r="V47" s="16"/>
      <c r="W47" s="16"/>
    </row>
    <row r="48" spans="1:23">
      <c r="A48" s="11" t="s">
        <v>19</v>
      </c>
      <c r="B48" s="7"/>
      <c r="C48" s="7"/>
      <c r="D48" s="7"/>
      <c r="E48" s="11"/>
      <c r="F48" s="7"/>
      <c r="G48" s="7"/>
      <c r="H48" s="11">
        <f t="shared" ref="H48:P48" si="5">SUM(H41:H47)</f>
        <v>0</v>
      </c>
      <c r="I48" s="11">
        <f t="shared" si="5"/>
        <v>0</v>
      </c>
      <c r="J48" s="11">
        <f t="shared" si="5"/>
        <v>0</v>
      </c>
      <c r="K48" s="11">
        <f t="shared" si="5"/>
        <v>27</v>
      </c>
      <c r="L48" s="11">
        <f t="shared" si="5"/>
        <v>639</v>
      </c>
      <c r="M48" s="11">
        <f t="shared" si="5"/>
        <v>240</v>
      </c>
      <c r="N48" s="11">
        <f t="shared" si="5"/>
        <v>60</v>
      </c>
      <c r="O48" s="11">
        <f t="shared" si="5"/>
        <v>0</v>
      </c>
      <c r="P48" s="11">
        <f t="shared" si="5"/>
        <v>966</v>
      </c>
      <c r="Q48" s="12"/>
      <c r="R48" s="12"/>
      <c r="S48" s="12"/>
      <c r="T48" s="12"/>
      <c r="U48" s="12"/>
      <c r="V48" s="12"/>
      <c r="W48" s="12"/>
    </row>
    <row r="49" spans="1:23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>
      <c r="A50" s="3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8.25" customHeight="1">
      <c r="A51" s="4" t="s">
        <v>89</v>
      </c>
      <c r="B51" s="1878" t="s">
        <v>7138</v>
      </c>
      <c r="C51" s="1878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8" customHeight="1">
      <c r="A52" s="230" t="s">
        <v>169</v>
      </c>
      <c r="B52" s="1885" t="s">
        <v>7158</v>
      </c>
      <c r="C52" s="188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1"/>
      <c r="B53" s="1563"/>
      <c r="C53" s="156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5" t="s">
        <v>42</v>
      </c>
      <c r="B54" s="1772" t="s">
        <v>8739</v>
      </c>
      <c r="C54" s="1772"/>
      <c r="D54" s="242"/>
      <c r="E54" s="41" t="s">
        <v>8995</v>
      </c>
    </row>
    <row r="55" spans="1:23">
      <c r="A55" s="5" t="s">
        <v>43</v>
      </c>
      <c r="B55" s="1834" t="s">
        <v>11269</v>
      </c>
      <c r="C55" s="1772"/>
      <c r="D55" s="1"/>
      <c r="E55" s="1"/>
    </row>
    <row r="56" spans="1:23">
      <c r="A56" s="5" t="s">
        <v>44</v>
      </c>
      <c r="B56" s="1809">
        <v>0.66666666666666663</v>
      </c>
      <c r="C56" s="1772"/>
      <c r="D56" s="1"/>
      <c r="E56" s="1"/>
    </row>
    <row r="59" spans="1:23" ht="23.25">
      <c r="A59" s="1559" t="s">
        <v>11270</v>
      </c>
      <c r="B59" s="1559"/>
      <c r="C59" s="1559"/>
      <c r="D59" s="1559"/>
      <c r="E59" s="1559"/>
      <c r="F59" s="1559"/>
      <c r="G59" s="7"/>
      <c r="H59" s="1559" t="s">
        <v>9968</v>
      </c>
      <c r="I59" s="1559"/>
      <c r="J59" s="1559"/>
      <c r="K59" s="1559"/>
      <c r="L59" s="1559"/>
      <c r="M59" s="1559"/>
      <c r="N59" s="1559"/>
      <c r="O59" s="1559"/>
      <c r="P59" s="1559"/>
      <c r="Q59" s="1559" t="s">
        <v>2</v>
      </c>
      <c r="R59" s="1559"/>
      <c r="S59" s="1559"/>
      <c r="T59" s="1559"/>
      <c r="U59" s="1559"/>
      <c r="V59" s="1559"/>
      <c r="W59" s="1559"/>
    </row>
    <row r="60" spans="1:23" ht="26.25">
      <c r="A60" s="18" t="s">
        <v>3</v>
      </c>
      <c r="B60" s="1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33" t="s">
        <v>10</v>
      </c>
      <c r="H60" s="9" t="s">
        <v>11</v>
      </c>
      <c r="I60" s="9" t="s">
        <v>12</v>
      </c>
      <c r="J60" s="9" t="s">
        <v>13</v>
      </c>
      <c r="K60" s="9" t="s">
        <v>14</v>
      </c>
      <c r="L60" s="21" t="s">
        <v>15</v>
      </c>
      <c r="M60" s="21" t="s">
        <v>16</v>
      </c>
      <c r="N60" s="9" t="s">
        <v>17</v>
      </c>
      <c r="O60" s="10" t="s">
        <v>18</v>
      </c>
      <c r="P60" s="8" t="s">
        <v>19</v>
      </c>
      <c r="Q60" s="8" t="s">
        <v>20</v>
      </c>
      <c r="R60" s="8" t="s">
        <v>9</v>
      </c>
      <c r="S60" s="8" t="s">
        <v>21</v>
      </c>
      <c r="T60" s="8" t="s">
        <v>24</v>
      </c>
      <c r="U60" s="8" t="s">
        <v>25</v>
      </c>
      <c r="V60" s="8" t="s">
        <v>26</v>
      </c>
      <c r="W60" s="8" t="s">
        <v>27</v>
      </c>
    </row>
    <row r="61" spans="1:23">
      <c r="A61" s="144" t="s">
        <v>105</v>
      </c>
      <c r="B61" s="146" t="s">
        <v>78</v>
      </c>
      <c r="C61" s="25" t="s">
        <v>11271</v>
      </c>
      <c r="D61" s="15" t="s">
        <v>521</v>
      </c>
      <c r="E61" s="24">
        <v>45581.6875</v>
      </c>
      <c r="F61" s="15">
        <v>13.5</v>
      </c>
      <c r="G61" s="37" t="s">
        <v>740</v>
      </c>
      <c r="H61" s="15"/>
      <c r="I61" s="15"/>
      <c r="J61" s="15"/>
      <c r="K61" s="26"/>
      <c r="L61" s="149">
        <v>101</v>
      </c>
      <c r="M61" s="149">
        <v>60</v>
      </c>
      <c r="N61" s="25"/>
      <c r="O61" s="15"/>
      <c r="P61" s="14">
        <f t="shared" ref="P61:P67" si="6">SUM(H61:O61)</f>
        <v>161</v>
      </c>
      <c r="Q61" s="17" t="s">
        <v>32</v>
      </c>
      <c r="R61" s="16">
        <v>107922</v>
      </c>
      <c r="S61" s="23" t="s">
        <v>33</v>
      </c>
      <c r="T61" s="16" t="s">
        <v>9984</v>
      </c>
      <c r="U61" s="16" t="s">
        <v>90</v>
      </c>
      <c r="V61" s="16">
        <v>1008369</v>
      </c>
      <c r="W61" s="16"/>
    </row>
    <row r="62" spans="1:23">
      <c r="A62" s="144" t="s">
        <v>114</v>
      </c>
      <c r="B62" s="146" t="s">
        <v>78</v>
      </c>
      <c r="C62" s="25" t="s">
        <v>11272</v>
      </c>
      <c r="D62" s="15" t="s">
        <v>521</v>
      </c>
      <c r="E62" s="24">
        <v>45581.6875</v>
      </c>
      <c r="F62" s="15">
        <v>13.5</v>
      </c>
      <c r="G62" s="37" t="s">
        <v>740</v>
      </c>
      <c r="H62" s="15"/>
      <c r="I62" s="15"/>
      <c r="J62" s="15"/>
      <c r="K62" s="406">
        <v>27</v>
      </c>
      <c r="L62" s="149">
        <v>120</v>
      </c>
      <c r="M62" s="149">
        <v>14</v>
      </c>
      <c r="N62" s="25"/>
      <c r="O62" s="15"/>
      <c r="P62" s="14">
        <f t="shared" si="6"/>
        <v>161</v>
      </c>
      <c r="Q62" s="17" t="s">
        <v>32</v>
      </c>
      <c r="R62" s="16">
        <v>107923</v>
      </c>
      <c r="S62" s="23" t="s">
        <v>33</v>
      </c>
      <c r="T62" s="16" t="s">
        <v>9984</v>
      </c>
      <c r="U62" s="16" t="s">
        <v>90</v>
      </c>
      <c r="V62" s="16">
        <v>1008370</v>
      </c>
      <c r="W62" s="16"/>
    </row>
    <row r="63" spans="1:23">
      <c r="A63" s="144" t="s">
        <v>9888</v>
      </c>
      <c r="B63" s="146" t="s">
        <v>4816</v>
      </c>
      <c r="C63" s="25" t="s">
        <v>11273</v>
      </c>
      <c r="D63" s="15" t="s">
        <v>5381</v>
      </c>
      <c r="E63" s="24">
        <v>45581.645833333336</v>
      </c>
      <c r="F63" s="15">
        <v>14.5</v>
      </c>
      <c r="G63" s="37" t="s">
        <v>740</v>
      </c>
      <c r="H63" s="15"/>
      <c r="I63" s="15"/>
      <c r="J63" s="15"/>
      <c r="K63" s="26"/>
      <c r="L63" s="149">
        <v>161</v>
      </c>
      <c r="M63" s="133"/>
      <c r="N63" s="25"/>
      <c r="O63" s="15"/>
      <c r="P63" s="14">
        <f t="shared" si="6"/>
        <v>161</v>
      </c>
      <c r="Q63" s="17" t="s">
        <v>32</v>
      </c>
      <c r="R63" s="16">
        <v>107924</v>
      </c>
      <c r="S63" s="23" t="s">
        <v>33</v>
      </c>
      <c r="T63" s="16" t="s">
        <v>9984</v>
      </c>
      <c r="U63" s="16" t="s">
        <v>90</v>
      </c>
      <c r="V63" s="16">
        <v>1008371</v>
      </c>
      <c r="W63" s="16" t="s">
        <v>11274</v>
      </c>
    </row>
    <row r="64" spans="1:23">
      <c r="A64" s="844" t="s">
        <v>11203</v>
      </c>
      <c r="B64" s="45" t="s">
        <v>92</v>
      </c>
      <c r="C64" s="15" t="s">
        <v>11275</v>
      </c>
      <c r="D64" s="15" t="s">
        <v>9970</v>
      </c>
      <c r="E64" s="24">
        <v>45582.083333333336</v>
      </c>
      <c r="F64" s="15">
        <v>14.5</v>
      </c>
      <c r="G64" s="37" t="s">
        <v>740</v>
      </c>
      <c r="H64" s="15"/>
      <c r="I64" s="15"/>
      <c r="J64" s="15"/>
      <c r="K64" s="15"/>
      <c r="L64" s="324">
        <v>161</v>
      </c>
      <c r="M64" s="45"/>
      <c r="N64" s="15"/>
      <c r="O64" s="15"/>
      <c r="P64" s="14">
        <f t="shared" si="6"/>
        <v>161</v>
      </c>
      <c r="Q64" s="17" t="s">
        <v>32</v>
      </c>
      <c r="R64" s="16">
        <v>107925</v>
      </c>
      <c r="S64" s="23" t="s">
        <v>33</v>
      </c>
      <c r="T64" s="16" t="s">
        <v>9984</v>
      </c>
      <c r="U64" s="16" t="s">
        <v>90</v>
      </c>
      <c r="V64" s="16">
        <v>1008372</v>
      </c>
      <c r="W64" s="16"/>
    </row>
    <row r="65" spans="1:23" s="69" customFormat="1">
      <c r="A65" s="144" t="s">
        <v>111</v>
      </c>
      <c r="B65" s="144" t="s">
        <v>65</v>
      </c>
      <c r="C65" s="25" t="s">
        <v>11276</v>
      </c>
      <c r="D65" s="15" t="s">
        <v>7594</v>
      </c>
      <c r="E65" s="24">
        <v>45581.732638888891</v>
      </c>
      <c r="F65" s="15">
        <v>19</v>
      </c>
      <c r="G65" s="37"/>
      <c r="H65" s="15"/>
      <c r="I65" s="15"/>
      <c r="J65" s="15"/>
      <c r="K65" s="26"/>
      <c r="L65" s="149">
        <v>161</v>
      </c>
      <c r="M65" s="133"/>
      <c r="N65" s="25"/>
      <c r="O65" s="15"/>
      <c r="P65" s="14">
        <f>SUM(H65:O65)</f>
        <v>161</v>
      </c>
      <c r="Q65" s="14" t="s">
        <v>30</v>
      </c>
      <c r="R65" s="16">
        <v>107926</v>
      </c>
      <c r="S65" s="23" t="s">
        <v>33</v>
      </c>
      <c r="T65" s="16" t="s">
        <v>9984</v>
      </c>
      <c r="U65" s="16" t="s">
        <v>90</v>
      </c>
      <c r="V65" s="16">
        <v>1008373</v>
      </c>
      <c r="W65" s="354"/>
    </row>
    <row r="66" spans="1:23" s="69" customFormat="1">
      <c r="A66" s="144" t="s">
        <v>113</v>
      </c>
      <c r="B66" s="144" t="s">
        <v>65</v>
      </c>
      <c r="C66" s="25" t="s">
        <v>11277</v>
      </c>
      <c r="D66" s="15" t="s">
        <v>7594</v>
      </c>
      <c r="E66" s="24">
        <v>45581.732638888891</v>
      </c>
      <c r="F66" s="15">
        <v>19</v>
      </c>
      <c r="G66" s="37"/>
      <c r="H66" s="15"/>
      <c r="I66" s="15"/>
      <c r="J66" s="15"/>
      <c r="K66" s="26"/>
      <c r="L66" s="149">
        <v>81</v>
      </c>
      <c r="M66" s="133"/>
      <c r="N66" s="25"/>
      <c r="O66" s="15"/>
      <c r="P66" s="14">
        <f>SUM(H66:O66)</f>
        <v>81</v>
      </c>
      <c r="Q66" s="14" t="s">
        <v>30</v>
      </c>
      <c r="R66" s="16">
        <v>107927</v>
      </c>
      <c r="S66" s="23" t="s">
        <v>33</v>
      </c>
      <c r="T66" s="16" t="s">
        <v>9984</v>
      </c>
      <c r="U66" s="16" t="s">
        <v>90</v>
      </c>
      <c r="V66" s="16">
        <v>1008374</v>
      </c>
      <c r="W66" s="354"/>
    </row>
    <row r="67" spans="1:23">
      <c r="A67" s="844" t="s">
        <v>113</v>
      </c>
      <c r="B67" s="45" t="s">
        <v>65</v>
      </c>
      <c r="C67" s="15" t="s">
        <v>11278</v>
      </c>
      <c r="D67" s="15" t="s">
        <v>7594</v>
      </c>
      <c r="E67" s="24">
        <v>45581.732638888891</v>
      </c>
      <c r="F67" s="15">
        <v>19</v>
      </c>
      <c r="G67" s="37"/>
      <c r="H67" s="15"/>
      <c r="I67" s="15"/>
      <c r="J67" s="15"/>
      <c r="K67" s="15"/>
      <c r="L67" s="324">
        <v>81</v>
      </c>
      <c r="M67" s="45"/>
      <c r="N67" s="15"/>
      <c r="O67" s="15"/>
      <c r="P67" s="14">
        <f t="shared" si="6"/>
        <v>81</v>
      </c>
      <c r="Q67" s="14" t="s">
        <v>30</v>
      </c>
      <c r="R67" s="16">
        <v>107928</v>
      </c>
      <c r="S67" s="23" t="s">
        <v>33</v>
      </c>
      <c r="T67" s="16" t="s">
        <v>9984</v>
      </c>
      <c r="U67" s="16" t="s">
        <v>90</v>
      </c>
      <c r="V67" s="16">
        <v>1008375</v>
      </c>
      <c r="W67" s="16"/>
    </row>
    <row r="68" spans="1:23">
      <c r="A68" s="11" t="s">
        <v>19</v>
      </c>
      <c r="B68" s="7"/>
      <c r="C68" s="7"/>
      <c r="D68" s="7"/>
      <c r="E68" s="11"/>
      <c r="F68" s="7"/>
      <c r="G68" s="7"/>
      <c r="H68" s="11">
        <f t="shared" ref="H68:P68" si="7">SUM(H61:H67)</f>
        <v>0</v>
      </c>
      <c r="I68" s="11">
        <f t="shared" si="7"/>
        <v>0</v>
      </c>
      <c r="J68" s="11">
        <f t="shared" si="7"/>
        <v>0</v>
      </c>
      <c r="K68" s="11">
        <f t="shared" si="7"/>
        <v>27</v>
      </c>
      <c r="L68" s="11">
        <f t="shared" si="7"/>
        <v>866</v>
      </c>
      <c r="M68" s="11">
        <f t="shared" si="7"/>
        <v>74</v>
      </c>
      <c r="N68" s="11">
        <f t="shared" si="7"/>
        <v>0</v>
      </c>
      <c r="O68" s="11">
        <f t="shared" si="7"/>
        <v>0</v>
      </c>
      <c r="P68" s="11">
        <f t="shared" si="7"/>
        <v>967</v>
      </c>
      <c r="Q68" s="12"/>
      <c r="R68" s="12"/>
      <c r="S68" s="12"/>
      <c r="T68" s="12"/>
      <c r="U68" s="12"/>
      <c r="V68" s="12"/>
      <c r="W68" s="12"/>
    </row>
    <row r="69" spans="1:23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>
      <c r="A70" s="3" t="s">
        <v>34</v>
      </c>
      <c r="B70" s="1562"/>
      <c r="C70" s="1562"/>
      <c r="D70" s="1562"/>
      <c r="E70" s="1"/>
      <c r="F70" s="1"/>
      <c r="G70" s="1"/>
      <c r="H70" s="1"/>
      <c r="I70" s="1"/>
      <c r="J70" s="1563"/>
      <c r="K70" s="1563"/>
      <c r="L70" s="156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4"/>
      <c r="B71" s="1564"/>
      <c r="C71" s="1564"/>
      <c r="D71" s="1"/>
      <c r="E71" s="1"/>
      <c r="F71" s="1"/>
      <c r="G71" s="1"/>
      <c r="H71" s="1"/>
      <c r="I71" s="1"/>
      <c r="J71" s="1"/>
      <c r="K71" s="246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1"/>
      <c r="B72" s="1563"/>
      <c r="C72" s="156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5" t="s">
        <v>42</v>
      </c>
      <c r="B73" s="1772"/>
      <c r="C73" s="1772"/>
      <c r="D73" s="242"/>
      <c r="E73" s="41" t="s">
        <v>8995</v>
      </c>
    </row>
    <row r="74" spans="1:23">
      <c r="A74" s="5" t="s">
        <v>43</v>
      </c>
      <c r="B74" s="1772"/>
      <c r="C74" s="1772"/>
      <c r="D74" s="1"/>
      <c r="E74" s="1"/>
    </row>
    <row r="75" spans="1:23">
      <c r="A75" s="5" t="s">
        <v>44</v>
      </c>
      <c r="B75" s="1772"/>
      <c r="C75" s="1772"/>
      <c r="D75" s="1"/>
      <c r="E75" s="1"/>
    </row>
    <row r="79" spans="1:23" ht="23.25">
      <c r="A79" s="1559" t="s">
        <v>11279</v>
      </c>
      <c r="B79" s="1559"/>
      <c r="C79" s="1559"/>
      <c r="D79" s="1559"/>
      <c r="E79" s="1559"/>
      <c r="F79" s="1559"/>
      <c r="G79" s="7"/>
      <c r="H79" s="1559" t="s">
        <v>772</v>
      </c>
      <c r="I79" s="1559"/>
      <c r="J79" s="1559"/>
      <c r="K79" s="1559"/>
      <c r="L79" s="1559"/>
      <c r="M79" s="1559"/>
      <c r="N79" s="1559"/>
      <c r="O79" s="1559"/>
      <c r="P79" s="1559"/>
      <c r="Q79" s="1559" t="s">
        <v>2</v>
      </c>
      <c r="R79" s="1559"/>
      <c r="S79" s="1559"/>
      <c r="T79" s="1559"/>
      <c r="U79" s="1559"/>
      <c r="V79" s="1559"/>
      <c r="W79" s="1559"/>
    </row>
    <row r="80" spans="1:23" ht="26.25">
      <c r="A80" s="8" t="s">
        <v>3</v>
      </c>
      <c r="B80" s="8" t="s">
        <v>4</v>
      </c>
      <c r="C80" s="8" t="s">
        <v>5</v>
      </c>
      <c r="D80" s="8" t="s">
        <v>6</v>
      </c>
      <c r="E80" s="8" t="s">
        <v>7</v>
      </c>
      <c r="F80" s="8" t="s">
        <v>8</v>
      </c>
      <c r="G80" s="33" t="s">
        <v>10</v>
      </c>
      <c r="H80" s="9" t="s">
        <v>11</v>
      </c>
      <c r="I80" s="9" t="s">
        <v>12</v>
      </c>
      <c r="J80" s="9" t="s">
        <v>13</v>
      </c>
      <c r="K80" s="9" t="s">
        <v>14</v>
      </c>
      <c r="L80" s="9" t="s">
        <v>15</v>
      </c>
      <c r="M80" s="9" t="s">
        <v>16</v>
      </c>
      <c r="N80" s="9" t="s">
        <v>17</v>
      </c>
      <c r="O80" s="10" t="s">
        <v>18</v>
      </c>
      <c r="P80" s="8" t="s">
        <v>19</v>
      </c>
      <c r="Q80" s="8" t="s">
        <v>20</v>
      </c>
      <c r="R80" s="8" t="s">
        <v>9</v>
      </c>
      <c r="S80" s="8" t="s">
        <v>21</v>
      </c>
      <c r="T80" s="8" t="s">
        <v>24</v>
      </c>
      <c r="U80" s="8" t="s">
        <v>25</v>
      </c>
      <c r="V80" s="8" t="s">
        <v>26</v>
      </c>
      <c r="W80" s="8" t="s">
        <v>27</v>
      </c>
    </row>
    <row r="81" spans="1:23">
      <c r="A81" s="845" t="s">
        <v>9828</v>
      </c>
      <c r="B81" s="15" t="s">
        <v>57</v>
      </c>
      <c r="C81" s="15" t="s">
        <v>11280</v>
      </c>
      <c r="D81" s="15" t="s">
        <v>56</v>
      </c>
      <c r="E81" s="24">
        <v>45582.225694444445</v>
      </c>
      <c r="F81" s="15">
        <v>10.8</v>
      </c>
      <c r="G81" s="37"/>
      <c r="H81" s="15"/>
      <c r="I81" s="15"/>
      <c r="J81" s="15"/>
      <c r="K81" s="35">
        <v>322</v>
      </c>
      <c r="L81" s="15"/>
      <c r="M81" s="15"/>
      <c r="N81" s="15"/>
      <c r="O81" s="15"/>
      <c r="P81" s="14">
        <f t="shared" ref="P81:P87" si="8">SUM(H81:O81)</f>
        <v>322</v>
      </c>
      <c r="Q81" s="14" t="s">
        <v>30</v>
      </c>
      <c r="R81" s="16">
        <v>107892</v>
      </c>
      <c r="S81" s="14" t="s">
        <v>31</v>
      </c>
      <c r="T81" s="16" t="s">
        <v>169</v>
      </c>
      <c r="U81" s="16" t="s">
        <v>90</v>
      </c>
      <c r="V81" s="16">
        <v>1008378</v>
      </c>
      <c r="W81" s="16" t="s">
        <v>11238</v>
      </c>
    </row>
    <row r="82" spans="1:23">
      <c r="A82" s="845" t="s">
        <v>142</v>
      </c>
      <c r="B82" s="15" t="s">
        <v>72</v>
      </c>
      <c r="C82" s="15" t="s">
        <v>11281</v>
      </c>
      <c r="D82" s="15" t="s">
        <v>883</v>
      </c>
      <c r="E82" s="24">
        <v>45582.541666666664</v>
      </c>
      <c r="F82" s="15">
        <v>12.25</v>
      </c>
      <c r="G82" s="37" t="s">
        <v>740</v>
      </c>
      <c r="H82" s="15"/>
      <c r="I82" s="15"/>
      <c r="J82" s="15"/>
      <c r="K82" s="15"/>
      <c r="L82" s="35">
        <v>54</v>
      </c>
      <c r="M82" s="35">
        <v>54</v>
      </c>
      <c r="N82" s="35">
        <v>53</v>
      </c>
      <c r="O82" s="15"/>
      <c r="P82" s="14">
        <f t="shared" si="8"/>
        <v>161</v>
      </c>
      <c r="Q82" s="14" t="s">
        <v>30</v>
      </c>
      <c r="R82" s="16">
        <v>107894</v>
      </c>
      <c r="S82" s="14" t="s">
        <v>31</v>
      </c>
      <c r="T82" s="16" t="s">
        <v>100</v>
      </c>
      <c r="U82" s="16" t="s">
        <v>660</v>
      </c>
      <c r="V82" s="16">
        <v>1008379</v>
      </c>
      <c r="W82" s="16" t="s">
        <v>11240</v>
      </c>
    </row>
    <row r="83" spans="1:23">
      <c r="A83" s="845" t="s">
        <v>141</v>
      </c>
      <c r="B83" s="15" t="s">
        <v>69</v>
      </c>
      <c r="C83" s="15" t="s">
        <v>11282</v>
      </c>
      <c r="D83" s="15" t="s">
        <v>68</v>
      </c>
      <c r="E83" s="24">
        <v>45581.795138888891</v>
      </c>
      <c r="F83" s="15">
        <v>12.25</v>
      </c>
      <c r="G83" s="37" t="s">
        <v>740</v>
      </c>
      <c r="H83" s="15"/>
      <c r="I83" s="15"/>
      <c r="J83" s="15"/>
      <c r="K83" s="15"/>
      <c r="L83" s="35">
        <v>107</v>
      </c>
      <c r="M83" s="35">
        <v>54</v>
      </c>
      <c r="N83" s="15"/>
      <c r="O83" s="15"/>
      <c r="P83" s="14">
        <f t="shared" si="8"/>
        <v>161</v>
      </c>
      <c r="Q83" s="14" t="s">
        <v>30</v>
      </c>
      <c r="R83" s="16">
        <v>107899</v>
      </c>
      <c r="S83" s="14" t="s">
        <v>31</v>
      </c>
      <c r="T83" s="16" t="s">
        <v>169</v>
      </c>
      <c r="U83" s="16" t="s">
        <v>660</v>
      </c>
      <c r="V83" s="16">
        <v>1008380</v>
      </c>
      <c r="W83" s="16" t="s">
        <v>11283</v>
      </c>
    </row>
    <row r="84" spans="1:23">
      <c r="A84" s="845" t="s">
        <v>10975</v>
      </c>
      <c r="B84" s="15" t="s">
        <v>57</v>
      </c>
      <c r="C84" s="15" t="s">
        <v>11284</v>
      </c>
      <c r="D84" s="15" t="s">
        <v>56</v>
      </c>
      <c r="E84" s="24">
        <v>45582.225694444445</v>
      </c>
      <c r="F84" s="15">
        <v>10.8</v>
      </c>
      <c r="G84" s="37"/>
      <c r="H84" s="15"/>
      <c r="I84" s="15"/>
      <c r="J84" s="35">
        <v>104</v>
      </c>
      <c r="K84" s="35">
        <v>153</v>
      </c>
      <c r="L84" s="15"/>
      <c r="M84" s="15"/>
      <c r="N84" s="15"/>
      <c r="O84" s="15"/>
      <c r="P84" s="14">
        <f t="shared" si="8"/>
        <v>257</v>
      </c>
      <c r="Q84" s="14" t="s">
        <v>30</v>
      </c>
      <c r="R84" s="16">
        <v>107898</v>
      </c>
      <c r="S84" s="14" t="s">
        <v>31</v>
      </c>
      <c r="T84" s="16" t="s">
        <v>169</v>
      </c>
      <c r="U84" s="16" t="s">
        <v>90</v>
      </c>
      <c r="V84" s="16"/>
      <c r="W84" s="16" t="s">
        <v>11238</v>
      </c>
    </row>
    <row r="85" spans="1:23">
      <c r="A85" s="845"/>
      <c r="B85" s="15"/>
      <c r="C85" s="15"/>
      <c r="D85" s="15"/>
      <c r="E85" s="15"/>
      <c r="F85" s="15"/>
      <c r="G85" s="37"/>
      <c r="H85" s="15"/>
      <c r="I85" s="15"/>
      <c r="J85" s="15"/>
      <c r="K85" s="15"/>
      <c r="L85" s="15"/>
      <c r="M85" s="15"/>
      <c r="N85" s="15"/>
      <c r="O85" s="15"/>
      <c r="P85" s="14">
        <f t="shared" si="8"/>
        <v>0</v>
      </c>
      <c r="Q85" s="14"/>
      <c r="R85" s="16"/>
      <c r="S85" s="14"/>
      <c r="T85" s="16"/>
      <c r="U85" s="16"/>
      <c r="V85" s="16"/>
      <c r="W85" s="16"/>
    </row>
    <row r="86" spans="1:23">
      <c r="A86" s="845"/>
      <c r="B86" s="15"/>
      <c r="C86" s="15"/>
      <c r="D86" s="15"/>
      <c r="E86" s="15"/>
      <c r="F86" s="15"/>
      <c r="G86" s="37"/>
      <c r="H86" s="15"/>
      <c r="I86" s="15"/>
      <c r="J86" s="15"/>
      <c r="K86" s="15"/>
      <c r="L86" s="15"/>
      <c r="M86" s="15"/>
      <c r="N86" s="15"/>
      <c r="O86" s="15"/>
      <c r="P86" s="14">
        <f t="shared" si="8"/>
        <v>0</v>
      </c>
      <c r="Q86" s="14"/>
      <c r="R86" s="16"/>
      <c r="S86" s="14"/>
      <c r="T86" s="16"/>
      <c r="U86" s="16"/>
      <c r="V86" s="16"/>
      <c r="W86" s="16"/>
    </row>
    <row r="87" spans="1:23">
      <c r="A87" s="15"/>
      <c r="B87" s="15"/>
      <c r="C87" s="15"/>
      <c r="D87" s="15"/>
      <c r="E87" s="15"/>
      <c r="F87" s="15"/>
      <c r="G87" s="37"/>
      <c r="H87" s="15"/>
      <c r="I87" s="15"/>
      <c r="J87" s="15"/>
      <c r="K87" s="15"/>
      <c r="L87" s="15"/>
      <c r="M87" s="15"/>
      <c r="N87" s="15"/>
      <c r="O87" s="15"/>
      <c r="P87" s="14">
        <f t="shared" si="8"/>
        <v>0</v>
      </c>
      <c r="Q87" s="14"/>
      <c r="R87" s="16"/>
      <c r="S87" s="14"/>
      <c r="T87" s="16"/>
      <c r="U87" s="16"/>
      <c r="V87" s="16"/>
      <c r="W87" s="16"/>
    </row>
    <row r="88" spans="1:23">
      <c r="A88" s="11" t="s">
        <v>19</v>
      </c>
      <c r="B88" s="7"/>
      <c r="C88" s="7"/>
      <c r="D88" s="7"/>
      <c r="E88" s="11"/>
      <c r="F88" s="7"/>
      <c r="G88" s="7"/>
      <c r="H88" s="11">
        <f t="shared" ref="H88:P88" si="9">SUM(H81:H87)</f>
        <v>0</v>
      </c>
      <c r="I88" s="11">
        <f t="shared" si="9"/>
        <v>0</v>
      </c>
      <c r="J88" s="11">
        <f t="shared" si="9"/>
        <v>104</v>
      </c>
      <c r="K88" s="11">
        <f t="shared" si="9"/>
        <v>475</v>
      </c>
      <c r="L88" s="11">
        <f t="shared" si="9"/>
        <v>161</v>
      </c>
      <c r="M88" s="11">
        <f t="shared" si="9"/>
        <v>108</v>
      </c>
      <c r="N88" s="11">
        <f t="shared" si="9"/>
        <v>53</v>
      </c>
      <c r="O88" s="11">
        <f t="shared" si="9"/>
        <v>0</v>
      </c>
      <c r="P88" s="11">
        <f t="shared" si="9"/>
        <v>901</v>
      </c>
      <c r="Q88" s="12"/>
      <c r="R88" s="12"/>
      <c r="S88" s="12"/>
      <c r="T88" s="12"/>
      <c r="U88" s="12"/>
      <c r="V88" s="12"/>
      <c r="W88" s="12"/>
    </row>
    <row r="89" spans="1:23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>
      <c r="A90" s="3" t="s">
        <v>34</v>
      </c>
      <c r="B90" s="1562"/>
      <c r="C90" s="1562"/>
      <c r="D90" s="1562"/>
      <c r="E90" s="1"/>
      <c r="F90" s="1"/>
      <c r="G90" s="1"/>
      <c r="H90" s="1"/>
      <c r="I90" s="1"/>
      <c r="J90" s="1563"/>
      <c r="K90" s="1563"/>
      <c r="L90" s="1563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4" t="s">
        <v>169</v>
      </c>
      <c r="B91" s="1564" t="s">
        <v>11159</v>
      </c>
      <c r="C91" s="156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4" customHeight="1">
      <c r="A92" s="230" t="s">
        <v>100</v>
      </c>
      <c r="B92" s="1791" t="s">
        <v>11244</v>
      </c>
      <c r="C92" s="179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1"/>
      <c r="B93" s="1563"/>
      <c r="C93" s="1563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5" t="s">
        <v>42</v>
      </c>
      <c r="B94" s="1772" t="s">
        <v>10724</v>
      </c>
      <c r="C94" s="1772"/>
      <c r="D94" s="242"/>
      <c r="E94" s="41" t="s">
        <v>8995</v>
      </c>
    </row>
    <row r="95" spans="1:23">
      <c r="A95" s="5" t="s">
        <v>43</v>
      </c>
      <c r="B95" s="1834" t="s">
        <v>11285</v>
      </c>
      <c r="C95" s="1772"/>
      <c r="D95" s="1"/>
      <c r="E95" s="1"/>
    </row>
    <row r="96" spans="1:23">
      <c r="A96" s="5" t="s">
        <v>44</v>
      </c>
      <c r="B96" s="1809">
        <v>0.29166666666666669</v>
      </c>
      <c r="C96" s="1772"/>
      <c r="D96" s="1"/>
      <c r="E96" s="1"/>
    </row>
  </sheetData>
  <mergeCells count="53">
    <mergeCell ref="B96:C96"/>
    <mergeCell ref="B90:D90"/>
    <mergeCell ref="J90:L90"/>
    <mergeCell ref="B91:C91"/>
    <mergeCell ref="B93:C93"/>
    <mergeCell ref="B94:C94"/>
    <mergeCell ref="B95:C95"/>
    <mergeCell ref="B92:C92"/>
    <mergeCell ref="Q79:W79"/>
    <mergeCell ref="H59:P59"/>
    <mergeCell ref="Q59:W59"/>
    <mergeCell ref="B70:D70"/>
    <mergeCell ref="J70:L70"/>
    <mergeCell ref="B71:C71"/>
    <mergeCell ref="B72:C72"/>
    <mergeCell ref="A59:F59"/>
    <mergeCell ref="B73:C73"/>
    <mergeCell ref="B74:C74"/>
    <mergeCell ref="B75:C75"/>
    <mergeCell ref="A79:F79"/>
    <mergeCell ref="H79:P79"/>
    <mergeCell ref="B51:C51"/>
    <mergeCell ref="B53:C53"/>
    <mergeCell ref="B54:C54"/>
    <mergeCell ref="B55:C55"/>
    <mergeCell ref="B56:C56"/>
    <mergeCell ref="B52:C52"/>
    <mergeCell ref="J50:L50"/>
    <mergeCell ref="Q20:W20"/>
    <mergeCell ref="B30:D30"/>
    <mergeCell ref="J30:L30"/>
    <mergeCell ref="B31:C31"/>
    <mergeCell ref="B32:C32"/>
    <mergeCell ref="B34:C34"/>
    <mergeCell ref="H20:P20"/>
    <mergeCell ref="B35:C35"/>
    <mergeCell ref="B36:C36"/>
    <mergeCell ref="A39:F39"/>
    <mergeCell ref="H39:P39"/>
    <mergeCell ref="Q39:W39"/>
    <mergeCell ref="B16:C16"/>
    <mergeCell ref="B17:C17"/>
    <mergeCell ref="B18:C18"/>
    <mergeCell ref="A20:F20"/>
    <mergeCell ref="B50:D50"/>
    <mergeCell ref="B15:C15"/>
    <mergeCell ref="A1:F1"/>
    <mergeCell ref="H1:P1"/>
    <mergeCell ref="Q1:W1"/>
    <mergeCell ref="B12:D12"/>
    <mergeCell ref="J12:L12"/>
    <mergeCell ref="B14:C14"/>
    <mergeCell ref="B13:C13"/>
  </mergeCells>
  <pageMargins left="0.7" right="0.7" top="0.75" bottom="0.75" header="0.3" footer="0.3"/>
</worksheet>
</file>

<file path=xl/worksheets/sheet3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A04A5-A38B-49CF-844F-B25A061FE183}">
  <sheetPr>
    <tabColor rgb="FFFF0000"/>
  </sheetPr>
  <dimension ref="A1:AD88"/>
  <sheetViews>
    <sheetView workbookViewId="0">
      <selection activeCell="I13" sqref="I13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6.5703125" customWidth="1"/>
    <col min="6" max="7" width="9.140625" bestFit="1" customWidth="1"/>
    <col min="8" max="15" width="7.42578125" customWidth="1"/>
    <col min="16" max="16" width="12.140625" bestFit="1" customWidth="1"/>
    <col min="17" max="17" width="9.140625" bestFit="1" customWidth="1"/>
    <col min="18" max="18" width="9.85546875" customWidth="1"/>
    <col min="19" max="19" width="9.140625" bestFit="1" customWidth="1"/>
    <col min="20" max="20" width="16.28515625" customWidth="1"/>
    <col min="23" max="23" width="20.42578125" customWidth="1"/>
  </cols>
  <sheetData>
    <row r="1" spans="1:23" ht="23.25">
      <c r="A1" s="1559" t="s">
        <v>11286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59" t="s">
        <v>11287</v>
      </c>
      <c r="R1" s="1559"/>
      <c r="S1" s="1559"/>
      <c r="T1" s="1559"/>
      <c r="U1" s="1559"/>
      <c r="V1" s="1559"/>
      <c r="W1" s="1559"/>
    </row>
    <row r="2" spans="1:23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377" t="s">
        <v>142</v>
      </c>
      <c r="B3" s="15" t="s">
        <v>72</v>
      </c>
      <c r="C3" s="15" t="s">
        <v>11288</v>
      </c>
      <c r="D3" s="15" t="s">
        <v>71</v>
      </c>
      <c r="E3" s="24">
        <v>45578.711805555555</v>
      </c>
      <c r="F3" s="15">
        <v>12.25</v>
      </c>
      <c r="G3" s="37"/>
      <c r="H3" s="26"/>
      <c r="I3" s="250"/>
      <c r="J3" s="277">
        <v>54</v>
      </c>
      <c r="K3" s="277">
        <v>107</v>
      </c>
      <c r="L3" s="581"/>
      <c r="M3" s="581"/>
      <c r="N3" s="581"/>
      <c r="O3" s="250"/>
      <c r="P3" s="14">
        <f t="shared" ref="P3:P8" si="0">SUM(H3:O3)</f>
        <v>161</v>
      </c>
      <c r="Q3" s="14" t="s">
        <v>30</v>
      </c>
      <c r="R3" s="16">
        <v>107851</v>
      </c>
      <c r="S3" s="14" t="s">
        <v>31</v>
      </c>
      <c r="T3" s="14" t="s">
        <v>169</v>
      </c>
      <c r="U3" s="16" t="s">
        <v>660</v>
      </c>
      <c r="V3" s="477">
        <v>1008277</v>
      </c>
      <c r="W3" s="14" t="s">
        <v>11289</v>
      </c>
    </row>
    <row r="4" spans="1:23">
      <c r="A4" s="15" t="s">
        <v>150</v>
      </c>
      <c r="B4" s="15" t="s">
        <v>57</v>
      </c>
      <c r="C4" s="15" t="s">
        <v>11290</v>
      </c>
      <c r="D4" s="15" t="s">
        <v>56</v>
      </c>
      <c r="E4" s="24">
        <v>45579.225694444445</v>
      </c>
      <c r="F4" s="15">
        <v>10.8</v>
      </c>
      <c r="G4" s="37"/>
      <c r="H4" s="15"/>
      <c r="I4" s="15"/>
      <c r="J4" s="15">
        <v>65</v>
      </c>
      <c r="K4" s="15">
        <v>178</v>
      </c>
      <c r="L4" s="15"/>
      <c r="M4" s="15"/>
      <c r="N4" s="15"/>
      <c r="O4" s="15"/>
      <c r="P4" s="14">
        <f t="shared" si="0"/>
        <v>243</v>
      </c>
      <c r="Q4" s="14" t="s">
        <v>30</v>
      </c>
      <c r="R4" s="16">
        <v>107831</v>
      </c>
      <c r="S4" s="14" t="s">
        <v>31</v>
      </c>
      <c r="T4" s="14" t="s">
        <v>169</v>
      </c>
      <c r="U4" s="14"/>
      <c r="V4" s="477">
        <v>1008278</v>
      </c>
      <c r="W4" s="14" t="s">
        <v>11291</v>
      </c>
    </row>
    <row r="5" spans="1:23">
      <c r="A5" s="15" t="s">
        <v>122</v>
      </c>
      <c r="B5" s="15" t="s">
        <v>62</v>
      </c>
      <c r="C5" s="15" t="s">
        <v>11292</v>
      </c>
      <c r="D5" s="15" t="s">
        <v>61</v>
      </c>
      <c r="E5" s="24">
        <v>45577.774305555555</v>
      </c>
      <c r="F5" s="15">
        <v>13</v>
      </c>
      <c r="G5" s="37"/>
      <c r="H5" s="15"/>
      <c r="I5" s="15"/>
      <c r="J5" s="15"/>
      <c r="K5" s="15">
        <v>81</v>
      </c>
      <c r="L5" s="15"/>
      <c r="M5" s="15"/>
      <c r="N5" s="15"/>
      <c r="O5" s="15"/>
      <c r="P5" s="14">
        <f t="shared" si="0"/>
        <v>81</v>
      </c>
      <c r="Q5" s="14" t="s">
        <v>30</v>
      </c>
      <c r="R5" s="16">
        <v>107852</v>
      </c>
      <c r="S5" s="14" t="s">
        <v>31</v>
      </c>
      <c r="T5" s="14" t="s">
        <v>169</v>
      </c>
      <c r="U5" s="14"/>
      <c r="V5" s="477">
        <v>1008279</v>
      </c>
      <c r="W5" s="14" t="s">
        <v>11293</v>
      </c>
    </row>
    <row r="6" spans="1:23">
      <c r="A6" s="15" t="s">
        <v>1303</v>
      </c>
      <c r="B6" s="15" t="s">
        <v>92</v>
      </c>
      <c r="C6" s="15" t="s">
        <v>11294</v>
      </c>
      <c r="D6" s="15" t="s">
        <v>159</v>
      </c>
      <c r="E6" s="24">
        <v>45578.041666666664</v>
      </c>
      <c r="F6" s="15">
        <v>10.3</v>
      </c>
      <c r="G6" s="37" t="s">
        <v>740</v>
      </c>
      <c r="H6" s="15"/>
      <c r="I6" s="15"/>
      <c r="J6" s="15"/>
      <c r="K6" s="15"/>
      <c r="L6" s="15">
        <v>161</v>
      </c>
      <c r="M6" s="15"/>
      <c r="N6" s="15"/>
      <c r="O6" s="15"/>
      <c r="P6" s="14">
        <f t="shared" si="0"/>
        <v>161</v>
      </c>
      <c r="Q6" s="17" t="s">
        <v>32</v>
      </c>
      <c r="R6" s="16">
        <v>107799</v>
      </c>
      <c r="S6" s="23" t="s">
        <v>33</v>
      </c>
      <c r="T6" s="14" t="s">
        <v>161</v>
      </c>
      <c r="U6" s="14" t="s">
        <v>90</v>
      </c>
      <c r="V6" s="477">
        <v>1008281</v>
      </c>
      <c r="W6" s="14" t="s">
        <v>11293</v>
      </c>
    </row>
    <row r="7" spans="1:23" ht="25.5">
      <c r="A7" s="377" t="s">
        <v>142</v>
      </c>
      <c r="B7" s="15" t="s">
        <v>72</v>
      </c>
      <c r="C7" s="15" t="s">
        <v>11295</v>
      </c>
      <c r="D7" s="15" t="s">
        <v>71</v>
      </c>
      <c r="E7" s="24">
        <v>45578.711805555555</v>
      </c>
      <c r="F7" s="15">
        <v>12.25</v>
      </c>
      <c r="G7" s="37" t="s">
        <v>11296</v>
      </c>
      <c r="H7" s="15"/>
      <c r="I7" s="26"/>
      <c r="J7" s="581"/>
      <c r="K7" s="581"/>
      <c r="L7" s="581">
        <v>107</v>
      </c>
      <c r="M7" s="581">
        <v>27</v>
      </c>
      <c r="N7" s="581">
        <v>27</v>
      </c>
      <c r="O7" s="25"/>
      <c r="P7" s="14">
        <f t="shared" si="0"/>
        <v>161</v>
      </c>
      <c r="Q7" s="14" t="s">
        <v>30</v>
      </c>
      <c r="R7" s="16">
        <v>107853</v>
      </c>
      <c r="S7" s="14" t="s">
        <v>31</v>
      </c>
      <c r="T7" s="14" t="s">
        <v>169</v>
      </c>
      <c r="U7" s="16" t="s">
        <v>660</v>
      </c>
      <c r="V7" s="477">
        <v>1008282</v>
      </c>
      <c r="W7" s="14" t="s">
        <v>11289</v>
      </c>
    </row>
    <row r="8" spans="1:23">
      <c r="A8" s="15" t="s">
        <v>11203</v>
      </c>
      <c r="B8" s="15" t="s">
        <v>92</v>
      </c>
      <c r="C8" s="15" t="s">
        <v>11297</v>
      </c>
      <c r="D8" s="15" t="s">
        <v>586</v>
      </c>
      <c r="E8" s="24">
        <v>45578.131944444445</v>
      </c>
      <c r="F8" s="15">
        <v>11.1</v>
      </c>
      <c r="G8" s="37" t="s">
        <v>740</v>
      </c>
      <c r="H8" s="15"/>
      <c r="I8" s="15"/>
      <c r="J8" s="15"/>
      <c r="K8" s="15"/>
      <c r="L8" s="15">
        <v>161</v>
      </c>
      <c r="M8" s="15"/>
      <c r="N8" s="15"/>
      <c r="O8" s="15"/>
      <c r="P8" s="14">
        <f t="shared" si="0"/>
        <v>161</v>
      </c>
      <c r="Q8" s="17" t="s">
        <v>32</v>
      </c>
      <c r="R8" s="16">
        <v>107815</v>
      </c>
      <c r="S8" s="23" t="s">
        <v>33</v>
      </c>
      <c r="T8" s="14" t="s">
        <v>161</v>
      </c>
      <c r="U8" s="14" t="s">
        <v>90</v>
      </c>
      <c r="V8" s="477">
        <v>1008280</v>
      </c>
      <c r="W8" s="14" t="s">
        <v>11298</v>
      </c>
    </row>
    <row r="9" spans="1:23">
      <c r="A9" s="11" t="s">
        <v>19</v>
      </c>
      <c r="B9" s="7"/>
      <c r="C9" s="7"/>
      <c r="D9" s="7"/>
      <c r="E9" s="11"/>
      <c r="F9" s="7"/>
      <c r="G9" s="7"/>
      <c r="H9" s="11">
        <f>SUM(H3:H6)</f>
        <v>0</v>
      </c>
      <c r="I9" s="11">
        <f>SUM(I3:I6)</f>
        <v>0</v>
      </c>
      <c r="J9" s="11">
        <f>SUM(J3:J8)</f>
        <v>119</v>
      </c>
      <c r="K9" s="11">
        <f t="shared" ref="K9:O9" si="1">SUM(K3:K8)</f>
        <v>366</v>
      </c>
      <c r="L9" s="11">
        <f t="shared" si="1"/>
        <v>429</v>
      </c>
      <c r="M9" s="11">
        <f t="shared" si="1"/>
        <v>27</v>
      </c>
      <c r="N9" s="11">
        <f t="shared" si="1"/>
        <v>27</v>
      </c>
      <c r="O9" s="11">
        <f t="shared" si="1"/>
        <v>0</v>
      </c>
      <c r="P9" s="11">
        <f>SUM(P3:P8)</f>
        <v>968</v>
      </c>
      <c r="Q9" s="12"/>
      <c r="R9" s="12"/>
      <c r="S9" s="12"/>
      <c r="T9" s="12"/>
      <c r="U9" s="12"/>
      <c r="V9" s="12"/>
      <c r="W9" s="12"/>
    </row>
    <row r="10" spans="1:23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>
      <c r="A11" s="3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4" t="s">
        <v>169</v>
      </c>
      <c r="B12" s="1564" t="s">
        <v>7194</v>
      </c>
      <c r="C12" s="1564"/>
      <c r="D12" s="242"/>
      <c r="E12" s="41" t="s">
        <v>8995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466" t="s">
        <v>161</v>
      </c>
      <c r="B13" s="712" t="s">
        <v>7193</v>
      </c>
      <c r="C13" s="712"/>
      <c r="D13" s="242"/>
      <c r="E13" s="4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>
      <c r="A14" s="5" t="s">
        <v>42</v>
      </c>
      <c r="B14" s="1772" t="s">
        <v>500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43</v>
      </c>
      <c r="B15" s="1834" t="s">
        <v>10663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44</v>
      </c>
      <c r="B16" s="1809">
        <v>0.5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3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30" ht="23.25" customHeight="1">
      <c r="A18" s="1559" t="s">
        <v>11299</v>
      </c>
      <c r="B18" s="1559"/>
      <c r="C18" s="1559"/>
      <c r="D18" s="1559"/>
      <c r="E18" s="1559"/>
      <c r="F18" s="1559"/>
      <c r="G18" s="7"/>
      <c r="H18" s="1559" t="s">
        <v>9076</v>
      </c>
      <c r="I18" s="1559"/>
      <c r="J18" s="1559"/>
      <c r="K18" s="1559"/>
      <c r="L18" s="1559"/>
      <c r="M18" s="1559"/>
      <c r="N18" s="1559"/>
      <c r="O18" s="1559"/>
      <c r="P18" s="1559"/>
      <c r="Q18" s="1559" t="s">
        <v>11300</v>
      </c>
      <c r="R18" s="1559"/>
      <c r="S18" s="1559"/>
      <c r="T18" s="1559"/>
      <c r="U18" s="1559"/>
      <c r="V18" s="1559"/>
      <c r="W18" s="1559"/>
    </row>
    <row r="19" spans="1:30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9" t="s">
        <v>15</v>
      </c>
      <c r="M19" s="9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</row>
    <row r="20" spans="1:30">
      <c r="A20" s="15" t="s">
        <v>219</v>
      </c>
      <c r="B20" s="15" t="s">
        <v>75</v>
      </c>
      <c r="C20" s="15" t="s">
        <v>11301</v>
      </c>
      <c r="D20" s="15" t="s">
        <v>74</v>
      </c>
      <c r="E20" s="24">
        <v>45578.524305555555</v>
      </c>
      <c r="F20" s="15">
        <v>15.3</v>
      </c>
      <c r="G20" s="37"/>
      <c r="H20" s="15"/>
      <c r="I20" s="15"/>
      <c r="J20" s="15">
        <v>27</v>
      </c>
      <c r="K20" s="15">
        <v>54</v>
      </c>
      <c r="L20" s="15"/>
      <c r="M20" s="15"/>
      <c r="N20" s="15"/>
      <c r="O20" s="15"/>
      <c r="P20" s="14">
        <f t="shared" ref="P20:P25" si="2">SUM(H20:O20)</f>
        <v>81</v>
      </c>
      <c r="Q20" s="14" t="s">
        <v>30</v>
      </c>
      <c r="R20" s="16">
        <v>107878</v>
      </c>
      <c r="S20" s="14" t="s">
        <v>31</v>
      </c>
      <c r="T20" s="14" t="s">
        <v>169</v>
      </c>
      <c r="U20" s="14" t="s">
        <v>1693</v>
      </c>
      <c r="V20" s="16">
        <v>1008283</v>
      </c>
      <c r="W20" s="16" t="s">
        <v>11302</v>
      </c>
    </row>
    <row r="21" spans="1:30">
      <c r="A21" s="15" t="s">
        <v>152</v>
      </c>
      <c r="B21" s="15" t="s">
        <v>92</v>
      </c>
      <c r="C21" s="15" t="s">
        <v>11303</v>
      </c>
      <c r="D21" s="15" t="s">
        <v>159</v>
      </c>
      <c r="E21" s="24">
        <v>45578.041666666664</v>
      </c>
      <c r="F21" s="15">
        <v>10.3</v>
      </c>
      <c r="G21" s="341"/>
      <c r="H21" s="15"/>
      <c r="I21" s="15"/>
      <c r="J21" s="15"/>
      <c r="K21" s="15">
        <v>161</v>
      </c>
      <c r="L21" s="15"/>
      <c r="M21" s="15"/>
      <c r="N21" s="15"/>
      <c r="O21" s="15"/>
      <c r="P21" s="14">
        <f t="shared" si="2"/>
        <v>161</v>
      </c>
      <c r="Q21" s="17" t="s">
        <v>32</v>
      </c>
      <c r="R21" s="733">
        <v>107800</v>
      </c>
      <c r="S21" s="23" t="s">
        <v>33</v>
      </c>
      <c r="T21" s="14" t="s">
        <v>161</v>
      </c>
      <c r="U21" s="14" t="s">
        <v>90</v>
      </c>
      <c r="V21" s="16">
        <v>1008284</v>
      </c>
      <c r="W21" s="16" t="s">
        <v>11293</v>
      </c>
    </row>
    <row r="22" spans="1:30">
      <c r="A22" s="15" t="s">
        <v>152</v>
      </c>
      <c r="B22" s="15" t="s">
        <v>92</v>
      </c>
      <c r="C22" s="15" t="s">
        <v>11304</v>
      </c>
      <c r="D22" s="15" t="s">
        <v>159</v>
      </c>
      <c r="E22" s="24">
        <v>45578.041666666664</v>
      </c>
      <c r="F22" s="15">
        <v>10.3</v>
      </c>
      <c r="G22" s="37"/>
      <c r="H22" s="15"/>
      <c r="I22" s="15"/>
      <c r="J22" s="15"/>
      <c r="K22" s="15">
        <v>161</v>
      </c>
      <c r="L22" s="15"/>
      <c r="M22" s="15"/>
      <c r="N22" s="15"/>
      <c r="O22" s="15"/>
      <c r="P22" s="14">
        <f t="shared" si="2"/>
        <v>161</v>
      </c>
      <c r="Q22" s="17" t="s">
        <v>32</v>
      </c>
      <c r="R22" s="733">
        <v>107801</v>
      </c>
      <c r="S22" s="23" t="s">
        <v>33</v>
      </c>
      <c r="T22" s="14" t="s">
        <v>161</v>
      </c>
      <c r="U22" s="14" t="s">
        <v>90</v>
      </c>
      <c r="V22" s="16">
        <v>1008285</v>
      </c>
      <c r="W22" s="16" t="s">
        <v>11293</v>
      </c>
    </row>
    <row r="23" spans="1:30">
      <c r="A23" s="15" t="s">
        <v>86</v>
      </c>
      <c r="B23" s="15" t="s">
        <v>92</v>
      </c>
      <c r="C23" s="15" t="s">
        <v>11305</v>
      </c>
      <c r="D23" s="15" t="s">
        <v>159</v>
      </c>
      <c r="E23" s="24">
        <v>45578.041666666664</v>
      </c>
      <c r="F23" s="15">
        <v>10.3</v>
      </c>
      <c r="G23" s="37" t="s">
        <v>740</v>
      </c>
      <c r="H23" s="15"/>
      <c r="I23" s="15"/>
      <c r="J23" s="15"/>
      <c r="K23" s="15"/>
      <c r="L23" s="15">
        <v>161</v>
      </c>
      <c r="M23" s="15"/>
      <c r="N23" s="15"/>
      <c r="O23" s="15"/>
      <c r="P23" s="14">
        <f t="shared" si="2"/>
        <v>161</v>
      </c>
      <c r="Q23" s="17" t="s">
        <v>32</v>
      </c>
      <c r="R23" s="733">
        <v>107802</v>
      </c>
      <c r="S23" s="23" t="s">
        <v>33</v>
      </c>
      <c r="T23" s="14" t="s">
        <v>161</v>
      </c>
      <c r="U23" s="14" t="s">
        <v>90</v>
      </c>
      <c r="V23" s="16">
        <v>1008286</v>
      </c>
      <c r="W23" s="16" t="s">
        <v>11293</v>
      </c>
    </row>
    <row r="24" spans="1:30">
      <c r="A24" s="15" t="s">
        <v>10546</v>
      </c>
      <c r="B24" s="15" t="s">
        <v>92</v>
      </c>
      <c r="C24" s="15" t="s">
        <v>11306</v>
      </c>
      <c r="D24" s="15" t="s">
        <v>586</v>
      </c>
      <c r="E24" s="24">
        <v>45578.131944444445</v>
      </c>
      <c r="F24" s="15">
        <v>11.1</v>
      </c>
      <c r="G24" s="37" t="s">
        <v>740</v>
      </c>
      <c r="H24" s="15"/>
      <c r="I24" s="15"/>
      <c r="J24" s="15"/>
      <c r="K24" s="15"/>
      <c r="L24" s="15">
        <v>134</v>
      </c>
      <c r="M24" s="15">
        <v>27</v>
      </c>
      <c r="N24" s="15"/>
      <c r="O24" s="15"/>
      <c r="P24" s="14">
        <f t="shared" si="2"/>
        <v>161</v>
      </c>
      <c r="Q24" s="17" t="s">
        <v>32</v>
      </c>
      <c r="R24" s="733">
        <v>107803</v>
      </c>
      <c r="S24" s="23" t="s">
        <v>33</v>
      </c>
      <c r="T24" s="14" t="s">
        <v>161</v>
      </c>
      <c r="U24" s="14" t="s">
        <v>90</v>
      </c>
      <c r="V24" s="16">
        <v>1008287</v>
      </c>
      <c r="W24" s="16" t="s">
        <v>11298</v>
      </c>
    </row>
    <row r="25" spans="1:30">
      <c r="A25" s="15" t="s">
        <v>114</v>
      </c>
      <c r="B25" s="678" t="s">
        <v>78</v>
      </c>
      <c r="C25" s="15" t="s">
        <v>11307</v>
      </c>
      <c r="D25" s="15" t="s">
        <v>88</v>
      </c>
      <c r="E25" s="24">
        <v>45578.083333333336</v>
      </c>
      <c r="F25" s="15">
        <v>10.3</v>
      </c>
      <c r="G25" s="37" t="s">
        <v>740</v>
      </c>
      <c r="H25" s="15"/>
      <c r="I25" s="15"/>
      <c r="J25" s="15"/>
      <c r="K25" s="15"/>
      <c r="L25" s="15">
        <v>80</v>
      </c>
      <c r="M25" s="15">
        <v>81</v>
      </c>
      <c r="N25" s="15"/>
      <c r="O25" s="15"/>
      <c r="P25" s="14">
        <f t="shared" si="2"/>
        <v>161</v>
      </c>
      <c r="Q25" s="17" t="s">
        <v>32</v>
      </c>
      <c r="R25" s="733">
        <v>107804</v>
      </c>
      <c r="S25" s="23" t="s">
        <v>33</v>
      </c>
      <c r="T25" s="14" t="s">
        <v>161</v>
      </c>
      <c r="U25" s="14" t="s">
        <v>90</v>
      </c>
      <c r="V25" s="16">
        <v>1008288</v>
      </c>
      <c r="W25" s="16" t="s">
        <v>11293</v>
      </c>
    </row>
    <row r="26" spans="1:30">
      <c r="A26" s="11" t="s">
        <v>19</v>
      </c>
      <c r="B26" s="7"/>
      <c r="C26" s="7"/>
      <c r="D26" s="7"/>
      <c r="E26" s="11"/>
      <c r="F26" s="7"/>
      <c r="G26" s="7"/>
      <c r="H26" s="11">
        <f t="shared" ref="H26:P26" si="3">SUM(H20:H25)</f>
        <v>0</v>
      </c>
      <c r="I26" s="11">
        <f t="shared" si="3"/>
        <v>0</v>
      </c>
      <c r="J26" s="11">
        <f t="shared" si="3"/>
        <v>27</v>
      </c>
      <c r="K26" s="11">
        <f t="shared" si="3"/>
        <v>376</v>
      </c>
      <c r="L26" s="11">
        <f t="shared" si="3"/>
        <v>375</v>
      </c>
      <c r="M26" s="11">
        <f t="shared" si="3"/>
        <v>108</v>
      </c>
      <c r="N26" s="11">
        <f t="shared" si="3"/>
        <v>0</v>
      </c>
      <c r="O26" s="11">
        <f t="shared" si="3"/>
        <v>0</v>
      </c>
      <c r="P26" s="11">
        <f t="shared" si="3"/>
        <v>886</v>
      </c>
      <c r="Q26" s="12"/>
      <c r="R26" s="12"/>
      <c r="S26" s="12"/>
      <c r="T26" s="12"/>
      <c r="U26" s="12"/>
      <c r="V26" s="12"/>
      <c r="W26" s="12"/>
      <c r="AD26" s="141"/>
    </row>
    <row r="27" spans="1:30">
      <c r="A27" s="1"/>
      <c r="B27" s="351"/>
      <c r="C27" s="351"/>
      <c r="D27" s="351"/>
      <c r="E27" s="405"/>
      <c r="F27" s="351"/>
      <c r="G27" s="37"/>
      <c r="H27" s="15"/>
      <c r="I27" s="15"/>
      <c r="J27" s="15"/>
      <c r="K27" s="15"/>
      <c r="L27" s="15"/>
      <c r="M27" s="15"/>
      <c r="N27" s="15"/>
      <c r="O27" s="15"/>
      <c r="P27" s="14"/>
      <c r="Q27" s="14"/>
      <c r="R27" s="16"/>
      <c r="S27" s="14"/>
      <c r="T27" s="16"/>
      <c r="U27" s="16"/>
      <c r="V27" s="16"/>
      <c r="W27" s="16"/>
    </row>
    <row r="28" spans="1:30" ht="15.75">
      <c r="A28" s="3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30">
      <c r="A29" s="4" t="s">
        <v>161</v>
      </c>
      <c r="B29" s="1564" t="s">
        <v>7194</v>
      </c>
      <c r="C29" s="156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30">
      <c r="A30" s="466" t="s">
        <v>169</v>
      </c>
      <c r="B30" s="1833" t="s">
        <v>11308</v>
      </c>
      <c r="C30" s="1833"/>
      <c r="D30" s="1"/>
      <c r="E30" s="1"/>
      <c r="F30" s="1"/>
      <c r="G30" s="1"/>
      <c r="H30" s="24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30">
      <c r="A31" s="5" t="s">
        <v>42</v>
      </c>
      <c r="B31" s="1772" t="s">
        <v>11223</v>
      </c>
      <c r="C31" s="1772"/>
      <c r="D31" s="242"/>
      <c r="E31" s="41" t="s">
        <v>8995</v>
      </c>
    </row>
    <row r="32" spans="1:30">
      <c r="A32" s="5" t="s">
        <v>43</v>
      </c>
      <c r="B32" s="1834" t="s">
        <v>11176</v>
      </c>
      <c r="C32" s="1772"/>
      <c r="D32" s="1"/>
      <c r="E32" s="1"/>
    </row>
    <row r="33" spans="1:23">
      <c r="A33" s="5" t="s">
        <v>44</v>
      </c>
      <c r="B33" s="1809">
        <v>0.66666666666666663</v>
      </c>
      <c r="C33" s="1772"/>
      <c r="D33" s="1"/>
      <c r="E33" s="1"/>
    </row>
    <row r="35" spans="1:23" ht="23.25" customHeight="1">
      <c r="A35" s="1559" t="s">
        <v>11309</v>
      </c>
      <c r="B35" s="1559"/>
      <c r="C35" s="1559"/>
      <c r="D35" s="1559"/>
      <c r="E35" s="1559"/>
      <c r="F35" s="1559"/>
      <c r="G35" s="7"/>
      <c r="H35" s="1559" t="s">
        <v>9076</v>
      </c>
      <c r="I35" s="1559"/>
      <c r="J35" s="1559"/>
      <c r="K35" s="1559"/>
      <c r="L35" s="1559"/>
      <c r="M35" s="1559"/>
      <c r="N35" s="1559"/>
      <c r="O35" s="1559"/>
      <c r="P35" s="1559"/>
      <c r="Q35" s="1559" t="s">
        <v>11131</v>
      </c>
      <c r="R35" s="1559"/>
      <c r="S35" s="1559"/>
      <c r="T35" s="1559"/>
      <c r="U35" s="1559"/>
      <c r="V35" s="1559"/>
      <c r="W35" s="1559"/>
    </row>
    <row r="36" spans="1:23" ht="23.25" customHeight="1">
      <c r="A36" s="8" t="s">
        <v>3</v>
      </c>
      <c r="B36" s="8" t="s">
        <v>4</v>
      </c>
      <c r="C36" s="8" t="s">
        <v>5</v>
      </c>
      <c r="D36" s="8" t="s">
        <v>6</v>
      </c>
      <c r="E36" s="8" t="s">
        <v>7</v>
      </c>
      <c r="F36" s="8" t="s">
        <v>8</v>
      </c>
      <c r="G36" s="33" t="s">
        <v>10</v>
      </c>
      <c r="H36" s="9" t="s">
        <v>11</v>
      </c>
      <c r="I36" s="9" t="s">
        <v>12</v>
      </c>
      <c r="J36" s="9" t="s">
        <v>13</v>
      </c>
      <c r="K36" s="9" t="s">
        <v>14</v>
      </c>
      <c r="L36" s="9" t="s">
        <v>15</v>
      </c>
      <c r="M36" s="9" t="s">
        <v>16</v>
      </c>
      <c r="N36" s="9" t="s">
        <v>17</v>
      </c>
      <c r="O36" s="10" t="s">
        <v>18</v>
      </c>
      <c r="P36" s="8" t="s">
        <v>19</v>
      </c>
      <c r="Q36" s="8" t="s">
        <v>20</v>
      </c>
      <c r="R36" s="8" t="s">
        <v>9</v>
      </c>
      <c r="S36" s="8" t="s">
        <v>21</v>
      </c>
      <c r="T36" s="8" t="s">
        <v>24</v>
      </c>
      <c r="U36" s="8" t="s">
        <v>25</v>
      </c>
      <c r="V36" s="8" t="s">
        <v>26</v>
      </c>
      <c r="W36" s="8" t="s">
        <v>27</v>
      </c>
    </row>
    <row r="37" spans="1:23">
      <c r="A37" s="15" t="s">
        <v>145</v>
      </c>
      <c r="B37" s="15" t="s">
        <v>57</v>
      </c>
      <c r="C37" s="15" t="s">
        <v>11310</v>
      </c>
      <c r="D37" s="15" t="s">
        <v>56</v>
      </c>
      <c r="E37" s="24">
        <v>45578.225694444445</v>
      </c>
      <c r="F37" s="15">
        <v>10.8</v>
      </c>
      <c r="G37" s="37"/>
      <c r="H37" s="15"/>
      <c r="I37" s="15"/>
      <c r="J37" s="15">
        <v>54</v>
      </c>
      <c r="K37" s="15"/>
      <c r="L37" s="15"/>
      <c r="M37" s="15"/>
      <c r="N37" s="15"/>
      <c r="O37" s="15"/>
      <c r="P37" s="14">
        <f>SUM(H37:O37)</f>
        <v>54</v>
      </c>
      <c r="Q37" s="14" t="s">
        <v>30</v>
      </c>
      <c r="R37" s="16">
        <v>107850</v>
      </c>
      <c r="S37" s="14" t="s">
        <v>31</v>
      </c>
      <c r="T37" s="16" t="s">
        <v>169</v>
      </c>
      <c r="U37" s="16"/>
      <c r="V37" s="16">
        <v>1008290</v>
      </c>
      <c r="W37" s="16" t="s">
        <v>11311</v>
      </c>
    </row>
    <row r="38" spans="1:23">
      <c r="A38" s="15" t="s">
        <v>113</v>
      </c>
      <c r="B38" s="15" t="s">
        <v>65</v>
      </c>
      <c r="C38" s="15" t="s">
        <v>11312</v>
      </c>
      <c r="D38" s="15" t="s">
        <v>64</v>
      </c>
      <c r="E38" s="24">
        <v>45578.472222222219</v>
      </c>
      <c r="F38" s="15">
        <v>14.8</v>
      </c>
      <c r="G38" s="37"/>
      <c r="H38" s="15"/>
      <c r="I38" s="15"/>
      <c r="J38" s="15"/>
      <c r="K38" s="15"/>
      <c r="L38" s="15">
        <v>81</v>
      </c>
      <c r="M38" s="15"/>
      <c r="N38" s="15"/>
      <c r="O38" s="15"/>
      <c r="P38" s="14">
        <f>SUM(H38:O38)</f>
        <v>81</v>
      </c>
      <c r="Q38" s="14" t="s">
        <v>30</v>
      </c>
      <c r="R38" s="733">
        <v>107806</v>
      </c>
      <c r="S38" s="23" t="s">
        <v>33</v>
      </c>
      <c r="T38" s="16" t="s">
        <v>169</v>
      </c>
      <c r="U38" s="16" t="s">
        <v>90</v>
      </c>
      <c r="V38" s="16">
        <v>1008292</v>
      </c>
      <c r="W38" s="16" t="s">
        <v>11302</v>
      </c>
    </row>
    <row r="39" spans="1:23">
      <c r="A39" s="15" t="s">
        <v>113</v>
      </c>
      <c r="B39" s="15" t="s">
        <v>65</v>
      </c>
      <c r="C39" s="15" t="s">
        <v>11313</v>
      </c>
      <c r="D39" s="15" t="s">
        <v>64</v>
      </c>
      <c r="E39" s="24">
        <v>45578.472222222219</v>
      </c>
      <c r="F39" s="15">
        <v>14.8</v>
      </c>
      <c r="G39" s="37"/>
      <c r="H39" s="15"/>
      <c r="I39" s="15"/>
      <c r="J39" s="15"/>
      <c r="K39" s="15"/>
      <c r="L39" s="15">
        <v>81</v>
      </c>
      <c r="M39" s="15"/>
      <c r="N39" s="15"/>
      <c r="O39" s="15"/>
      <c r="P39" s="14">
        <f>SUM(H39:O39)</f>
        <v>81</v>
      </c>
      <c r="Q39" s="14" t="s">
        <v>30</v>
      </c>
      <c r="R39" s="733">
        <v>107807</v>
      </c>
      <c r="S39" s="23" t="s">
        <v>33</v>
      </c>
      <c r="T39" s="16" t="s">
        <v>169</v>
      </c>
      <c r="U39" s="16" t="s">
        <v>90</v>
      </c>
      <c r="V39" s="16">
        <v>1008293</v>
      </c>
      <c r="W39" s="16" t="s">
        <v>11302</v>
      </c>
    </row>
    <row r="40" spans="1:23">
      <c r="A40" s="15" t="s">
        <v>113</v>
      </c>
      <c r="B40" s="15" t="s">
        <v>65</v>
      </c>
      <c r="C40" s="15" t="s">
        <v>11314</v>
      </c>
      <c r="D40" s="15" t="s">
        <v>64</v>
      </c>
      <c r="E40" s="24">
        <v>45578.472222222219</v>
      </c>
      <c r="F40" s="15">
        <v>14.8</v>
      </c>
      <c r="G40" s="37"/>
      <c r="H40" s="15"/>
      <c r="I40" s="15"/>
      <c r="J40" s="15"/>
      <c r="K40" s="15"/>
      <c r="L40" s="15">
        <v>81</v>
      </c>
      <c r="M40" s="15"/>
      <c r="N40" s="15"/>
      <c r="O40" s="15"/>
      <c r="P40" s="14">
        <f t="shared" ref="P40:P41" si="4">SUM(H40:O40)</f>
        <v>81</v>
      </c>
      <c r="Q40" s="14" t="s">
        <v>30</v>
      </c>
      <c r="R40" s="733">
        <v>107812</v>
      </c>
      <c r="S40" s="23" t="s">
        <v>33</v>
      </c>
      <c r="T40" s="16" t="s">
        <v>169</v>
      </c>
      <c r="U40" s="16" t="s">
        <v>90</v>
      </c>
      <c r="V40" s="16">
        <v>1008295</v>
      </c>
      <c r="W40" s="16" t="s">
        <v>11302</v>
      </c>
    </row>
    <row r="41" spans="1:23">
      <c r="A41" s="15" t="s">
        <v>113</v>
      </c>
      <c r="B41" s="15" t="s">
        <v>65</v>
      </c>
      <c r="C41" s="15" t="s">
        <v>11315</v>
      </c>
      <c r="D41" s="15" t="s">
        <v>64</v>
      </c>
      <c r="E41" s="24">
        <v>45578.472222222219</v>
      </c>
      <c r="F41" s="15">
        <v>14.8</v>
      </c>
      <c r="G41" s="37"/>
      <c r="H41" s="15"/>
      <c r="I41" s="15"/>
      <c r="J41" s="15"/>
      <c r="K41" s="15"/>
      <c r="L41" s="15">
        <v>81</v>
      </c>
      <c r="M41" s="15"/>
      <c r="N41" s="15"/>
      <c r="O41" s="15"/>
      <c r="P41" s="14">
        <f t="shared" si="4"/>
        <v>81</v>
      </c>
      <c r="Q41" s="14" t="s">
        <v>30</v>
      </c>
      <c r="R41" s="733">
        <v>107814</v>
      </c>
      <c r="S41" s="23" t="s">
        <v>33</v>
      </c>
      <c r="T41" s="16" t="s">
        <v>169</v>
      </c>
      <c r="U41" s="16" t="s">
        <v>90</v>
      </c>
      <c r="V41" s="16">
        <v>1008296</v>
      </c>
      <c r="W41" s="16" t="s">
        <v>11302</v>
      </c>
    </row>
    <row r="42" spans="1:23">
      <c r="A42" s="15" t="s">
        <v>1141</v>
      </c>
      <c r="B42" s="15" t="s">
        <v>92</v>
      </c>
      <c r="C42" s="15" t="s">
        <v>11316</v>
      </c>
      <c r="D42" s="15" t="s">
        <v>6471</v>
      </c>
      <c r="E42" s="24">
        <v>45579.083333333336</v>
      </c>
      <c r="F42" s="15">
        <v>11.3</v>
      </c>
      <c r="G42" s="37" t="s">
        <v>740</v>
      </c>
      <c r="H42" s="15"/>
      <c r="I42" s="15"/>
      <c r="J42" s="15"/>
      <c r="K42" s="15"/>
      <c r="L42" s="15">
        <v>80</v>
      </c>
      <c r="M42" s="15">
        <v>81</v>
      </c>
      <c r="N42" s="15"/>
      <c r="O42" s="15"/>
      <c r="P42" s="14">
        <f>SUM(H42:O42)</f>
        <v>161</v>
      </c>
      <c r="Q42" s="17" t="s">
        <v>32</v>
      </c>
      <c r="R42" s="733">
        <v>107827</v>
      </c>
      <c r="S42" s="23" t="s">
        <v>33</v>
      </c>
      <c r="T42" s="16" t="s">
        <v>169</v>
      </c>
      <c r="U42" s="16" t="s">
        <v>90</v>
      </c>
      <c r="V42" s="16">
        <v>1008297</v>
      </c>
      <c r="W42" s="16" t="s">
        <v>11317</v>
      </c>
    </row>
    <row r="43" spans="1:23">
      <c r="A43" s="15" t="s">
        <v>105</v>
      </c>
      <c r="B43" s="678" t="s">
        <v>78</v>
      </c>
      <c r="C43" s="15" t="s">
        <v>11318</v>
      </c>
      <c r="D43" s="15" t="s">
        <v>400</v>
      </c>
      <c r="E43" s="24">
        <v>45578.760416666664</v>
      </c>
      <c r="F43" s="15">
        <v>11.8</v>
      </c>
      <c r="G43" s="37" t="s">
        <v>740</v>
      </c>
      <c r="H43" s="15"/>
      <c r="I43" s="15"/>
      <c r="J43" s="15"/>
      <c r="K43" s="15"/>
      <c r="L43" s="15">
        <v>80</v>
      </c>
      <c r="M43" s="15">
        <v>81</v>
      </c>
      <c r="N43" s="15"/>
      <c r="O43" s="15"/>
      <c r="P43" s="14">
        <f>SUM(H43:O43)</f>
        <v>161</v>
      </c>
      <c r="Q43" s="17" t="s">
        <v>32</v>
      </c>
      <c r="R43" s="733">
        <v>107808</v>
      </c>
      <c r="S43" s="23" t="s">
        <v>33</v>
      </c>
      <c r="T43" s="16" t="s">
        <v>169</v>
      </c>
      <c r="U43" s="16" t="s">
        <v>90</v>
      </c>
      <c r="V43" s="16">
        <v>1008298</v>
      </c>
      <c r="W43" s="16" t="s">
        <v>11319</v>
      </c>
    </row>
    <row r="44" spans="1:23">
      <c r="A44" s="15" t="s">
        <v>10188</v>
      </c>
      <c r="B44" s="678" t="s">
        <v>2047</v>
      </c>
      <c r="C44" s="15" t="s">
        <v>11320</v>
      </c>
      <c r="D44" s="15" t="s">
        <v>9588</v>
      </c>
      <c r="E44" s="24">
        <v>45579.069444444445</v>
      </c>
      <c r="F44" s="15">
        <v>10.3</v>
      </c>
      <c r="G44" s="37" t="s">
        <v>740</v>
      </c>
      <c r="H44" s="15"/>
      <c r="I44" s="15"/>
      <c r="J44" s="15"/>
      <c r="K44" s="15"/>
      <c r="L44" s="15">
        <v>161</v>
      </c>
      <c r="M44" s="15"/>
      <c r="N44" s="15"/>
      <c r="O44" s="15"/>
      <c r="P44" s="14">
        <f>SUM(H44:O44)</f>
        <v>161</v>
      </c>
      <c r="Q44" s="17" t="s">
        <v>32</v>
      </c>
      <c r="R44" s="733">
        <v>107809</v>
      </c>
      <c r="S44" s="23" t="s">
        <v>33</v>
      </c>
      <c r="T44" s="16" t="s">
        <v>100</v>
      </c>
      <c r="U44" s="16" t="s">
        <v>90</v>
      </c>
      <c r="V44" s="16">
        <v>1008299</v>
      </c>
      <c r="W44" s="16" t="s">
        <v>11321</v>
      </c>
    </row>
    <row r="45" spans="1:23">
      <c r="A45" s="15" t="s">
        <v>8538</v>
      </c>
      <c r="B45" s="15" t="s">
        <v>57</v>
      </c>
      <c r="C45" s="15" t="s">
        <v>11322</v>
      </c>
      <c r="D45" s="15" t="s">
        <v>56</v>
      </c>
      <c r="E45" s="24">
        <v>45580.225694444445</v>
      </c>
      <c r="F45" s="15">
        <v>10.8</v>
      </c>
      <c r="G45" s="37"/>
      <c r="H45" s="15"/>
      <c r="I45" s="15"/>
      <c r="J45" s="15"/>
      <c r="K45" s="15">
        <v>81</v>
      </c>
      <c r="L45" s="15"/>
      <c r="M45" s="15"/>
      <c r="N45" s="15"/>
      <c r="O45" s="15"/>
      <c r="P45" s="14">
        <f>SUM(H45:O45)</f>
        <v>81</v>
      </c>
      <c r="Q45" s="14" t="s">
        <v>30</v>
      </c>
      <c r="R45" s="16">
        <v>107854</v>
      </c>
      <c r="S45" s="14" t="s">
        <v>31</v>
      </c>
      <c r="T45" s="16" t="s">
        <v>169</v>
      </c>
      <c r="U45" s="16" t="s">
        <v>90</v>
      </c>
      <c r="V45" s="16">
        <v>1008300</v>
      </c>
      <c r="W45" s="16" t="s">
        <v>11323</v>
      </c>
    </row>
    <row r="46" spans="1:23">
      <c r="A46" s="11" t="s">
        <v>19</v>
      </c>
      <c r="B46" s="7"/>
      <c r="C46" s="7"/>
      <c r="D46" s="7"/>
      <c r="E46" s="11"/>
      <c r="F46" s="7"/>
      <c r="G46" s="7"/>
      <c r="H46" s="11">
        <f t="shared" ref="H46:P46" si="5">SUM(H37:H45)</f>
        <v>0</v>
      </c>
      <c r="I46" s="11">
        <f t="shared" si="5"/>
        <v>0</v>
      </c>
      <c r="J46" s="11">
        <f t="shared" si="5"/>
        <v>54</v>
      </c>
      <c r="K46" s="11">
        <f t="shared" si="5"/>
        <v>81</v>
      </c>
      <c r="L46" s="11">
        <f t="shared" si="5"/>
        <v>645</v>
      </c>
      <c r="M46" s="11">
        <f t="shared" si="5"/>
        <v>162</v>
      </c>
      <c r="N46" s="11">
        <f t="shared" si="5"/>
        <v>0</v>
      </c>
      <c r="O46" s="11">
        <f t="shared" si="5"/>
        <v>0</v>
      </c>
      <c r="P46" s="11">
        <f t="shared" si="5"/>
        <v>942</v>
      </c>
      <c r="Q46" s="12"/>
      <c r="R46" s="12"/>
      <c r="S46" s="12"/>
      <c r="T46" s="12"/>
      <c r="U46" s="12"/>
      <c r="V46" s="12"/>
      <c r="W46" s="12"/>
    </row>
    <row r="47" spans="1:23">
      <c r="A47" s="351"/>
      <c r="B47" s="351"/>
      <c r="C47" s="351"/>
      <c r="D47" s="351"/>
      <c r="E47" s="405"/>
      <c r="F47" s="351"/>
      <c r="G47" s="46"/>
      <c r="H47" s="351"/>
      <c r="I47" s="351"/>
      <c r="J47" s="351"/>
      <c r="K47" s="351"/>
      <c r="L47" s="351"/>
      <c r="M47" s="351"/>
      <c r="N47" s="351"/>
      <c r="O47" s="351"/>
      <c r="P47" s="352"/>
      <c r="Q47" s="352"/>
      <c r="R47" s="733"/>
      <c r="S47" s="23"/>
      <c r="T47" s="16"/>
      <c r="U47" s="16"/>
      <c r="V47" s="13"/>
      <c r="W47" s="16"/>
    </row>
    <row r="48" spans="1:23" ht="15.75">
      <c r="A48" s="3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4" t="s">
        <v>169</v>
      </c>
      <c r="B49" s="1564" t="s">
        <v>7194</v>
      </c>
      <c r="C49" s="1564"/>
      <c r="D49" s="242"/>
      <c r="E49" s="41" t="s">
        <v>8995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466" t="s">
        <v>100</v>
      </c>
      <c r="B50" s="712" t="s">
        <v>11308</v>
      </c>
      <c r="C50" s="712"/>
      <c r="D50" s="242"/>
      <c r="E50" s="4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5" t="s">
        <v>42</v>
      </c>
      <c r="B51" s="1772" t="s">
        <v>487</v>
      </c>
      <c r="C51" s="1772"/>
      <c r="D51" s="1"/>
      <c r="E51" s="1"/>
      <c r="F51" s="1">
        <v>8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5" t="s">
        <v>43</v>
      </c>
      <c r="B52" s="1834" t="s">
        <v>11324</v>
      </c>
      <c r="C52" s="177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5" t="s">
        <v>44</v>
      </c>
      <c r="B53" s="1809">
        <v>0.75</v>
      </c>
      <c r="C53" s="177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5" spans="1:23" ht="23.25" customHeight="1">
      <c r="A55" s="1559" t="s">
        <v>11325</v>
      </c>
      <c r="B55" s="1559"/>
      <c r="C55" s="1559"/>
      <c r="D55" s="1559"/>
      <c r="E55" s="1559"/>
      <c r="F55" s="1559"/>
      <c r="G55" s="7"/>
      <c r="H55" s="1559" t="s">
        <v>9076</v>
      </c>
      <c r="I55" s="1559"/>
      <c r="J55" s="1559"/>
      <c r="K55" s="1559"/>
      <c r="L55" s="1559"/>
      <c r="M55" s="1559"/>
      <c r="N55" s="1559"/>
      <c r="O55" s="1559"/>
      <c r="P55" s="1559"/>
      <c r="Q55" s="1559" t="s">
        <v>11326</v>
      </c>
      <c r="R55" s="1559"/>
      <c r="S55" s="1559"/>
      <c r="T55" s="1559"/>
      <c r="U55" s="1559"/>
      <c r="V55" s="1559"/>
      <c r="W55" s="1559"/>
    </row>
    <row r="56" spans="1:23">
      <c r="A56" s="8" t="s">
        <v>3</v>
      </c>
      <c r="B56" s="8" t="s">
        <v>4</v>
      </c>
      <c r="C56" s="8" t="s">
        <v>5</v>
      </c>
      <c r="D56" s="8" t="s">
        <v>6</v>
      </c>
      <c r="E56" s="8" t="s">
        <v>7</v>
      </c>
      <c r="F56" s="8" t="s">
        <v>8</v>
      </c>
      <c r="G56" s="33" t="s">
        <v>10</v>
      </c>
      <c r="H56" s="9" t="s">
        <v>11</v>
      </c>
      <c r="I56" s="9" t="s">
        <v>12</v>
      </c>
      <c r="J56" s="9" t="s">
        <v>13</v>
      </c>
      <c r="K56" s="9" t="s">
        <v>14</v>
      </c>
      <c r="L56" s="9" t="s">
        <v>15</v>
      </c>
      <c r="M56" s="9" t="s">
        <v>16</v>
      </c>
      <c r="N56" s="9" t="s">
        <v>17</v>
      </c>
      <c r="O56" s="10" t="s">
        <v>18</v>
      </c>
      <c r="P56" s="8" t="s">
        <v>19</v>
      </c>
      <c r="Q56" s="8" t="s">
        <v>20</v>
      </c>
      <c r="R56" s="8" t="s">
        <v>9</v>
      </c>
      <c r="S56" s="8" t="s">
        <v>21</v>
      </c>
      <c r="T56" s="8" t="s">
        <v>24</v>
      </c>
      <c r="U56" s="8" t="s">
        <v>25</v>
      </c>
      <c r="V56" s="8" t="s">
        <v>26</v>
      </c>
      <c r="W56" s="8" t="s">
        <v>27</v>
      </c>
    </row>
    <row r="57" spans="1:23" ht="25.5">
      <c r="A57" s="321" t="s">
        <v>141</v>
      </c>
      <c r="B57" s="321" t="s">
        <v>69</v>
      </c>
      <c r="C57" s="321" t="s">
        <v>11327</v>
      </c>
      <c r="D57" s="321" t="s">
        <v>68</v>
      </c>
      <c r="E57" s="455">
        <v>45577.795138888891</v>
      </c>
      <c r="F57" s="321">
        <v>12.25</v>
      </c>
      <c r="G57" s="448" t="s">
        <v>740</v>
      </c>
      <c r="H57" s="448" t="s">
        <v>11328</v>
      </c>
      <c r="I57" s="321"/>
      <c r="J57" s="321"/>
      <c r="K57" s="321"/>
      <c r="L57" s="321">
        <v>54</v>
      </c>
      <c r="M57" s="321">
        <v>80</v>
      </c>
      <c r="N57" s="321">
        <v>27</v>
      </c>
      <c r="O57" s="321"/>
      <c r="P57" s="264">
        <f t="shared" ref="P57:P62" si="6">SUM(H57:O57)</f>
        <v>161</v>
      </c>
      <c r="Q57" s="264" t="s">
        <v>30</v>
      </c>
      <c r="R57" s="737">
        <v>107855</v>
      </c>
      <c r="S57" s="264" t="s">
        <v>31</v>
      </c>
      <c r="T57" s="737" t="s">
        <v>169</v>
      </c>
      <c r="U57" s="737" t="s">
        <v>1693</v>
      </c>
      <c r="V57" s="737">
        <v>1008302</v>
      </c>
      <c r="W57" s="737" t="s">
        <v>11329</v>
      </c>
    </row>
    <row r="58" spans="1:23">
      <c r="A58" s="846" t="s">
        <v>142</v>
      </c>
      <c r="B58" s="250" t="s">
        <v>72</v>
      </c>
      <c r="C58" s="250" t="s">
        <v>11330</v>
      </c>
      <c r="D58" s="250" t="s">
        <v>71</v>
      </c>
      <c r="E58" s="337">
        <v>45578.711805555555</v>
      </c>
      <c r="F58" s="250">
        <v>12.25</v>
      </c>
      <c r="G58" s="339" t="s">
        <v>740</v>
      </c>
      <c r="H58" s="250"/>
      <c r="I58" s="250"/>
      <c r="J58" s="581"/>
      <c r="K58" s="581"/>
      <c r="L58" s="581">
        <v>53</v>
      </c>
      <c r="M58" s="581">
        <v>81</v>
      </c>
      <c r="N58" s="581">
        <v>27</v>
      </c>
      <c r="O58" s="250"/>
      <c r="P58" s="561">
        <f t="shared" si="6"/>
        <v>161</v>
      </c>
      <c r="Q58" s="561" t="s">
        <v>30</v>
      </c>
      <c r="R58" s="733">
        <v>107856</v>
      </c>
      <c r="S58" s="561" t="s">
        <v>31</v>
      </c>
      <c r="T58" s="733" t="s">
        <v>169</v>
      </c>
      <c r="U58" s="733" t="s">
        <v>1693</v>
      </c>
      <c r="V58" s="733">
        <v>1008303</v>
      </c>
      <c r="W58" s="733" t="s">
        <v>11289</v>
      </c>
    </row>
    <row r="59" spans="1:23">
      <c r="A59" s="250" t="s">
        <v>11331</v>
      </c>
      <c r="B59" s="250" t="s">
        <v>404</v>
      </c>
      <c r="C59" s="250" t="s">
        <v>11332</v>
      </c>
      <c r="D59" s="250" t="s">
        <v>406</v>
      </c>
      <c r="E59" s="337">
        <v>45579.996527777781</v>
      </c>
      <c r="F59" s="250">
        <v>15.3</v>
      </c>
      <c r="G59" s="339" t="s">
        <v>160</v>
      </c>
      <c r="H59" s="250"/>
      <c r="I59" s="250"/>
      <c r="J59" s="581"/>
      <c r="K59" s="581"/>
      <c r="L59" s="581"/>
      <c r="M59" s="581">
        <v>54</v>
      </c>
      <c r="N59" s="581">
        <v>54</v>
      </c>
      <c r="O59" s="250"/>
      <c r="P59" s="561">
        <f t="shared" si="6"/>
        <v>108</v>
      </c>
      <c r="Q59" s="561" t="s">
        <v>30</v>
      </c>
      <c r="R59" s="733">
        <v>107837</v>
      </c>
      <c r="S59" s="561" t="s">
        <v>31</v>
      </c>
      <c r="T59" s="733" t="s">
        <v>100</v>
      </c>
      <c r="U59" s="733" t="s">
        <v>1693</v>
      </c>
      <c r="V59" s="733">
        <v>1008304</v>
      </c>
      <c r="W59" s="733" t="s">
        <v>11289</v>
      </c>
    </row>
    <row r="60" spans="1:23">
      <c r="A60" s="250" t="s">
        <v>10774</v>
      </c>
      <c r="B60" s="250" t="s">
        <v>423</v>
      </c>
      <c r="C60" s="250" t="s">
        <v>11333</v>
      </c>
      <c r="D60" s="250" t="s">
        <v>425</v>
      </c>
      <c r="E60" s="337">
        <v>45578.739583333336</v>
      </c>
      <c r="F60" s="250">
        <v>8.3000000000000007</v>
      </c>
      <c r="G60" s="339" t="s">
        <v>740</v>
      </c>
      <c r="H60" s="250"/>
      <c r="I60" s="250"/>
      <c r="J60" s="581"/>
      <c r="K60" s="581"/>
      <c r="L60" s="581">
        <v>45</v>
      </c>
      <c r="M60" s="581"/>
      <c r="N60" s="581"/>
      <c r="O60" s="250"/>
      <c r="P60" s="561">
        <f t="shared" si="6"/>
        <v>45</v>
      </c>
      <c r="Q60" s="561" t="s">
        <v>30</v>
      </c>
      <c r="R60" s="733">
        <v>107810</v>
      </c>
      <c r="S60" s="23" t="s">
        <v>33</v>
      </c>
      <c r="T60" s="733" t="s">
        <v>169</v>
      </c>
      <c r="U60" s="733" t="s">
        <v>90</v>
      </c>
      <c r="V60" s="733">
        <v>1008305</v>
      </c>
      <c r="W60" s="733" t="s">
        <v>11334</v>
      </c>
    </row>
    <row r="61" spans="1:23">
      <c r="A61" s="250" t="s">
        <v>648</v>
      </c>
      <c r="B61" s="847" t="s">
        <v>78</v>
      </c>
      <c r="C61" s="250" t="s">
        <v>11335</v>
      </c>
      <c r="D61" s="250" t="s">
        <v>99</v>
      </c>
      <c r="E61" s="337">
        <v>45578.274305555555</v>
      </c>
      <c r="F61" s="250">
        <v>10.8</v>
      </c>
      <c r="G61" s="339" t="s">
        <v>740</v>
      </c>
      <c r="H61" s="250"/>
      <c r="I61" s="250"/>
      <c r="J61" s="250"/>
      <c r="K61" s="250"/>
      <c r="L61" s="250">
        <v>80</v>
      </c>
      <c r="M61" s="250">
        <v>81</v>
      </c>
      <c r="N61" s="250"/>
      <c r="O61" s="250"/>
      <c r="P61" s="561">
        <f t="shared" si="6"/>
        <v>161</v>
      </c>
      <c r="Q61" s="366" t="s">
        <v>32</v>
      </c>
      <c r="R61" s="733">
        <v>107811</v>
      </c>
      <c r="S61" s="368" t="s">
        <v>33</v>
      </c>
      <c r="T61" s="733" t="s">
        <v>100</v>
      </c>
      <c r="U61" s="733" t="s">
        <v>90</v>
      </c>
      <c r="V61" s="733">
        <v>1008306</v>
      </c>
      <c r="W61" s="733" t="s">
        <v>11317</v>
      </c>
    </row>
    <row r="62" spans="1:23">
      <c r="A62" s="250" t="s">
        <v>11336</v>
      </c>
      <c r="B62" s="250" t="s">
        <v>57</v>
      </c>
      <c r="C62" s="250" t="s">
        <v>11337</v>
      </c>
      <c r="D62" s="250" t="s">
        <v>56</v>
      </c>
      <c r="E62" s="337">
        <v>45578.225694444445</v>
      </c>
      <c r="F62" s="250">
        <v>10.8</v>
      </c>
      <c r="G62" s="339"/>
      <c r="H62" s="250"/>
      <c r="I62" s="250"/>
      <c r="J62" s="250">
        <v>90</v>
      </c>
      <c r="K62" s="250">
        <v>232</v>
      </c>
      <c r="L62" s="250"/>
      <c r="M62" s="250"/>
      <c r="N62" s="250"/>
      <c r="O62" s="250"/>
      <c r="P62" s="561">
        <f t="shared" si="6"/>
        <v>322</v>
      </c>
      <c r="Q62" s="561" t="s">
        <v>30</v>
      </c>
      <c r="R62" s="733">
        <v>107832</v>
      </c>
      <c r="S62" s="561" t="s">
        <v>31</v>
      </c>
      <c r="T62" s="733" t="s">
        <v>169</v>
      </c>
      <c r="U62" s="733" t="s">
        <v>90</v>
      </c>
      <c r="V62" s="733">
        <v>1008307</v>
      </c>
      <c r="W62" s="848" t="s">
        <v>11311</v>
      </c>
    </row>
    <row r="63" spans="1:23">
      <c r="A63" s="19" t="s">
        <v>19</v>
      </c>
      <c r="B63" s="20"/>
      <c r="C63" s="20"/>
      <c r="D63" s="20"/>
      <c r="E63" s="19"/>
      <c r="F63" s="20"/>
      <c r="G63" s="20"/>
      <c r="H63" s="19">
        <f t="shared" ref="H63:P63" si="7">SUM(H57:H62)</f>
        <v>0</v>
      </c>
      <c r="I63" s="19">
        <f t="shared" si="7"/>
        <v>0</v>
      </c>
      <c r="J63" s="19">
        <f t="shared" si="7"/>
        <v>90</v>
      </c>
      <c r="K63" s="19">
        <f t="shared" si="7"/>
        <v>232</v>
      </c>
      <c r="L63" s="19">
        <f t="shared" si="7"/>
        <v>232</v>
      </c>
      <c r="M63" s="19">
        <f t="shared" si="7"/>
        <v>296</v>
      </c>
      <c r="N63" s="19">
        <f t="shared" si="7"/>
        <v>108</v>
      </c>
      <c r="O63" s="19">
        <f t="shared" si="7"/>
        <v>0</v>
      </c>
      <c r="P63" s="19">
        <f t="shared" si="7"/>
        <v>958</v>
      </c>
      <c r="Q63" s="256"/>
      <c r="R63" s="256"/>
      <c r="S63" s="256"/>
      <c r="T63" s="256"/>
      <c r="U63" s="256"/>
      <c r="V63" s="256"/>
      <c r="W63" s="256"/>
    </row>
    <row r="64" spans="1:23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>
      <c r="A65" s="3" t="s">
        <v>34</v>
      </c>
      <c r="B65" s="1562"/>
      <c r="C65" s="1562"/>
      <c r="D65" s="1562"/>
      <c r="E65" s="1"/>
      <c r="F65" s="1"/>
      <c r="G65" s="1"/>
      <c r="H65" s="1"/>
      <c r="I65" s="1"/>
      <c r="J65" s="1563"/>
      <c r="K65" s="1563"/>
      <c r="L65" s="156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4" t="s">
        <v>169</v>
      </c>
      <c r="B66" s="1564" t="s">
        <v>7194</v>
      </c>
      <c r="C66" s="1564"/>
      <c r="D66" s="242"/>
      <c r="E66" s="41" t="s">
        <v>8995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712" t="s">
        <v>100</v>
      </c>
      <c r="B67" s="712" t="s">
        <v>11308</v>
      </c>
      <c r="C67" s="712"/>
      <c r="D67" s="242"/>
      <c r="E67" s="4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5" t="s">
        <v>42</v>
      </c>
      <c r="B68" s="1772" t="s">
        <v>7113</v>
      </c>
      <c r="C68" s="177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5" t="s">
        <v>43</v>
      </c>
      <c r="B69" s="1834" t="s">
        <v>11200</v>
      </c>
      <c r="C69" s="177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5" t="s">
        <v>44</v>
      </c>
      <c r="B70" s="1772" t="s">
        <v>9713</v>
      </c>
      <c r="C70" s="177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2" spans="1:23" ht="23.25" customHeight="1">
      <c r="A72" s="1559" t="s">
        <v>9749</v>
      </c>
      <c r="B72" s="1559"/>
      <c r="C72" s="1559"/>
      <c r="D72" s="1559"/>
      <c r="E72" s="1559"/>
      <c r="F72" s="1559"/>
      <c r="G72" s="7"/>
      <c r="H72" s="1559" t="s">
        <v>9076</v>
      </c>
      <c r="I72" s="1559"/>
      <c r="J72" s="1559"/>
      <c r="K72" s="1559"/>
      <c r="L72" s="1559"/>
      <c r="M72" s="1559"/>
      <c r="N72" s="1559"/>
      <c r="O72" s="1559"/>
      <c r="P72" s="1559"/>
      <c r="Q72" s="1559" t="s">
        <v>11338</v>
      </c>
      <c r="R72" s="1559"/>
      <c r="S72" s="1559"/>
      <c r="T72" s="1559"/>
      <c r="U72" s="1559"/>
      <c r="V72" s="1559"/>
      <c r="W72" s="1559"/>
    </row>
    <row r="73" spans="1:23">
      <c r="A73" s="8" t="s">
        <v>3</v>
      </c>
      <c r="B73" s="8" t="s">
        <v>4</v>
      </c>
      <c r="C73" s="8" t="s">
        <v>5</v>
      </c>
      <c r="D73" s="8" t="s">
        <v>6</v>
      </c>
      <c r="E73" s="8" t="s">
        <v>7</v>
      </c>
      <c r="F73" s="8" t="s">
        <v>8</v>
      </c>
      <c r="G73" s="33" t="s">
        <v>10</v>
      </c>
      <c r="H73" s="9" t="s">
        <v>11</v>
      </c>
      <c r="I73" s="21" t="s">
        <v>12</v>
      </c>
      <c r="J73" s="21" t="s">
        <v>13</v>
      </c>
      <c r="K73" s="21" t="s">
        <v>14</v>
      </c>
      <c r="L73" s="21" t="s">
        <v>15</v>
      </c>
      <c r="M73" s="21" t="s">
        <v>16</v>
      </c>
      <c r="N73" s="21" t="s">
        <v>17</v>
      </c>
      <c r="O73" s="67" t="s">
        <v>18</v>
      </c>
      <c r="P73" s="8" t="s">
        <v>19</v>
      </c>
      <c r="Q73" s="8" t="s">
        <v>20</v>
      </c>
      <c r="R73" s="8" t="s">
        <v>9</v>
      </c>
      <c r="S73" s="8" t="s">
        <v>21</v>
      </c>
      <c r="T73" s="8" t="s">
        <v>24</v>
      </c>
      <c r="U73" s="8" t="s">
        <v>25</v>
      </c>
      <c r="V73" s="8" t="s">
        <v>26</v>
      </c>
      <c r="W73" s="8" t="s">
        <v>27</v>
      </c>
    </row>
    <row r="74" spans="1:23">
      <c r="A74" s="15"/>
      <c r="B74" s="15"/>
      <c r="C74" s="15"/>
      <c r="D74" s="15"/>
      <c r="E74" s="24"/>
      <c r="F74" s="15"/>
      <c r="G74" s="37"/>
      <c r="H74" s="26"/>
      <c r="I74" s="250"/>
      <c r="J74" s="581"/>
      <c r="K74" s="581"/>
      <c r="L74" s="581"/>
      <c r="M74" s="581"/>
      <c r="N74" s="581"/>
      <c r="O74" s="250"/>
      <c r="P74" s="66">
        <f>SUM(H74:O74)</f>
        <v>0</v>
      </c>
      <c r="Q74" s="14" t="s">
        <v>30</v>
      </c>
      <c r="R74" s="16"/>
      <c r="S74" s="14" t="s">
        <v>31</v>
      </c>
      <c r="T74" s="16" t="s">
        <v>169</v>
      </c>
      <c r="U74" s="16" t="s">
        <v>660</v>
      </c>
      <c r="V74" s="16"/>
      <c r="W74" s="16" t="s">
        <v>11289</v>
      </c>
    </row>
    <row r="75" spans="1:23">
      <c r="A75" s="15"/>
      <c r="B75" s="15"/>
      <c r="C75" s="15"/>
      <c r="D75" s="15"/>
      <c r="E75" s="24"/>
      <c r="F75" s="15"/>
      <c r="G75" s="37"/>
      <c r="H75" s="15"/>
      <c r="I75" s="45"/>
      <c r="J75" s="45"/>
      <c r="K75" s="45"/>
      <c r="L75" s="45"/>
      <c r="M75" s="45"/>
      <c r="N75" s="45"/>
      <c r="O75" s="45"/>
      <c r="P75" s="14">
        <f>SUM(H75:O75)</f>
        <v>0</v>
      </c>
      <c r="Q75" s="17" t="s">
        <v>32</v>
      </c>
      <c r="R75" s="16"/>
      <c r="S75" s="23" t="s">
        <v>33</v>
      </c>
      <c r="T75" s="16" t="s">
        <v>169</v>
      </c>
      <c r="U75" s="16"/>
      <c r="V75" s="16"/>
      <c r="W75" s="16" t="s">
        <v>11291</v>
      </c>
    </row>
    <row r="76" spans="1:23">
      <c r="A76" s="15"/>
      <c r="B76" s="15"/>
      <c r="C76" s="15"/>
      <c r="D76" s="15"/>
      <c r="E76" s="24"/>
      <c r="F76" s="15"/>
      <c r="G76" s="37"/>
      <c r="H76" s="15"/>
      <c r="I76" s="15"/>
      <c r="J76" s="15"/>
      <c r="K76" s="15"/>
      <c r="L76" s="15"/>
      <c r="M76" s="15"/>
      <c r="N76" s="15"/>
      <c r="O76" s="15"/>
      <c r="P76" s="14">
        <f>SUM(H76:O76)</f>
        <v>0</v>
      </c>
      <c r="Q76" s="17" t="s">
        <v>32</v>
      </c>
      <c r="R76" s="16"/>
      <c r="S76" s="23" t="s">
        <v>33</v>
      </c>
      <c r="T76" s="16" t="s">
        <v>169</v>
      </c>
      <c r="U76" s="16"/>
      <c r="V76" s="16"/>
      <c r="W76" s="16" t="s">
        <v>11293</v>
      </c>
    </row>
    <row r="77" spans="1:23">
      <c r="A77" s="15"/>
      <c r="B77" s="15"/>
      <c r="C77" s="15"/>
      <c r="D77" s="15"/>
      <c r="E77" s="15"/>
      <c r="F77" s="15"/>
      <c r="G77" s="37"/>
      <c r="H77" s="15"/>
      <c r="I77" s="15"/>
      <c r="J77" s="15"/>
      <c r="K77" s="15"/>
      <c r="L77" s="15"/>
      <c r="M77" s="15"/>
      <c r="N77" s="15"/>
      <c r="O77" s="15"/>
      <c r="P77" s="14">
        <f>SUM(H77:O77)</f>
        <v>0</v>
      </c>
      <c r="Q77" s="17" t="s">
        <v>32</v>
      </c>
      <c r="R77" s="16"/>
      <c r="S77" s="23" t="s">
        <v>33</v>
      </c>
      <c r="T77" s="701" t="s">
        <v>161</v>
      </c>
      <c r="U77" s="14" t="s">
        <v>90</v>
      </c>
      <c r="V77" s="16"/>
      <c r="W77" s="16" t="s">
        <v>11293</v>
      </c>
    </row>
    <row r="78" spans="1:23">
      <c r="A78" s="15"/>
      <c r="B78" s="15"/>
      <c r="C78" s="15"/>
      <c r="D78" s="15"/>
      <c r="E78" s="15"/>
      <c r="F78" s="15"/>
      <c r="G78" s="37"/>
      <c r="H78" s="15"/>
      <c r="I78" s="15"/>
      <c r="J78" s="15"/>
      <c r="K78" s="15"/>
      <c r="L78" s="15"/>
      <c r="M78" s="15"/>
      <c r="N78" s="15"/>
      <c r="O78" s="15"/>
      <c r="P78" s="14">
        <f>SUM(H78:O78)</f>
        <v>0</v>
      </c>
      <c r="Q78" s="17" t="s">
        <v>32</v>
      </c>
      <c r="R78" s="16"/>
      <c r="S78" s="23" t="s">
        <v>33</v>
      </c>
      <c r="T78" s="701" t="s">
        <v>169</v>
      </c>
      <c r="U78" s="14" t="s">
        <v>90</v>
      </c>
      <c r="V78" s="14"/>
      <c r="W78" s="14" t="s">
        <v>11339</v>
      </c>
    </row>
    <row r="79" spans="1:23">
      <c r="A79" s="15"/>
      <c r="B79" s="15"/>
      <c r="C79" s="15"/>
      <c r="D79" s="15"/>
      <c r="E79" s="24"/>
      <c r="F79" s="15"/>
      <c r="G79" s="37"/>
      <c r="H79" s="15"/>
      <c r="I79" s="15"/>
      <c r="J79" s="15"/>
      <c r="K79" s="15"/>
      <c r="L79" s="15"/>
      <c r="M79" s="15"/>
      <c r="N79" s="15"/>
      <c r="O79" s="15"/>
      <c r="P79" s="14"/>
      <c r="Q79" s="14"/>
      <c r="R79" s="16"/>
      <c r="S79" s="23"/>
      <c r="T79" s="701" t="s">
        <v>161</v>
      </c>
      <c r="U79" s="14" t="s">
        <v>90</v>
      </c>
      <c r="V79" s="14"/>
      <c r="W79" s="14" t="s">
        <v>11298</v>
      </c>
    </row>
    <row r="80" spans="1:23">
      <c r="A80" s="11" t="s">
        <v>19</v>
      </c>
      <c r="B80" s="7"/>
      <c r="C80" s="7"/>
      <c r="D80" s="7"/>
      <c r="E80" s="11"/>
      <c r="F80" s="7"/>
      <c r="G80" s="7"/>
      <c r="H80" s="11">
        <f t="shared" ref="H80:P80" si="8">SUM(H74:H78)</f>
        <v>0</v>
      </c>
      <c r="I80" s="11">
        <f t="shared" si="8"/>
        <v>0</v>
      </c>
      <c r="J80" s="11">
        <f t="shared" si="8"/>
        <v>0</v>
      </c>
      <c r="K80" s="11">
        <f t="shared" si="8"/>
        <v>0</v>
      </c>
      <c r="L80" s="11">
        <f t="shared" si="8"/>
        <v>0</v>
      </c>
      <c r="M80" s="11">
        <f t="shared" si="8"/>
        <v>0</v>
      </c>
      <c r="N80" s="11">
        <f t="shared" si="8"/>
        <v>0</v>
      </c>
      <c r="O80" s="11">
        <f t="shared" si="8"/>
        <v>0</v>
      </c>
      <c r="P80" s="11">
        <f t="shared" si="8"/>
        <v>0</v>
      </c>
      <c r="Q80" s="12"/>
      <c r="R80" s="12"/>
      <c r="S80" s="12"/>
      <c r="T80" s="12"/>
      <c r="U80" s="12"/>
      <c r="V80" s="12"/>
      <c r="W80" s="12"/>
    </row>
    <row r="81" spans="1:23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>
      <c r="A82" s="3" t="s">
        <v>34</v>
      </c>
      <c r="B82" s="1562"/>
      <c r="C82" s="1562"/>
      <c r="D82" s="1562"/>
      <c r="E82" s="1"/>
      <c r="F82" s="1"/>
      <c r="G82" s="1"/>
      <c r="H82" s="1"/>
      <c r="I82" s="1"/>
      <c r="J82" s="1563"/>
      <c r="K82" s="1563"/>
      <c r="L82" s="1563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4" t="s">
        <v>169</v>
      </c>
      <c r="B83" s="1564" t="s">
        <v>7194</v>
      </c>
      <c r="C83" s="1564"/>
      <c r="D83" s="242"/>
      <c r="E83" s="41" t="s">
        <v>8995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4" t="s">
        <v>473</v>
      </c>
      <c r="B84" s="626" t="s">
        <v>7193</v>
      </c>
      <c r="C84" s="626"/>
      <c r="D84" s="242"/>
      <c r="E84" s="4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5" t="s">
        <v>42</v>
      </c>
      <c r="B85" s="1772"/>
      <c r="C85" s="177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5" t="s">
        <v>42</v>
      </c>
      <c r="B86" s="1772"/>
      <c r="C86" s="177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5" t="s">
        <v>43</v>
      </c>
      <c r="B87" s="1772"/>
      <c r="C87" s="177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5" t="s">
        <v>44</v>
      </c>
      <c r="B88" s="1772"/>
      <c r="C88" s="177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</sheetData>
  <mergeCells count="47">
    <mergeCell ref="B12:C12"/>
    <mergeCell ref="A1:F1"/>
    <mergeCell ref="H1:P1"/>
    <mergeCell ref="Q1:W1"/>
    <mergeCell ref="B11:D11"/>
    <mergeCell ref="J11:L11"/>
    <mergeCell ref="B31:C31"/>
    <mergeCell ref="A35:F35"/>
    <mergeCell ref="B48:D48"/>
    <mergeCell ref="B14:C14"/>
    <mergeCell ref="B15:C15"/>
    <mergeCell ref="B16:C16"/>
    <mergeCell ref="A18:F18"/>
    <mergeCell ref="B32:C32"/>
    <mergeCell ref="B33:C33"/>
    <mergeCell ref="Q18:W18"/>
    <mergeCell ref="B28:D28"/>
    <mergeCell ref="J28:L28"/>
    <mergeCell ref="B29:C29"/>
    <mergeCell ref="B30:C30"/>
    <mergeCell ref="H18:P18"/>
    <mergeCell ref="Q55:W55"/>
    <mergeCell ref="B65:D65"/>
    <mergeCell ref="J65:L65"/>
    <mergeCell ref="H35:P35"/>
    <mergeCell ref="Q35:W35"/>
    <mergeCell ref="J48:L48"/>
    <mergeCell ref="B51:C51"/>
    <mergeCell ref="B52:C52"/>
    <mergeCell ref="B53:C53"/>
    <mergeCell ref="H55:P55"/>
    <mergeCell ref="B66:C66"/>
    <mergeCell ref="B86:C86"/>
    <mergeCell ref="B87:C87"/>
    <mergeCell ref="B68:C68"/>
    <mergeCell ref="B49:C49"/>
    <mergeCell ref="B69:C69"/>
    <mergeCell ref="B70:C70"/>
    <mergeCell ref="A55:F55"/>
    <mergeCell ref="B88:C88"/>
    <mergeCell ref="Q72:W72"/>
    <mergeCell ref="B82:D82"/>
    <mergeCell ref="J82:L82"/>
    <mergeCell ref="B83:C83"/>
    <mergeCell ref="B85:C85"/>
    <mergeCell ref="A72:F72"/>
    <mergeCell ref="H72:P72"/>
  </mergeCells>
  <pageMargins left="0.7" right="0.7" top="0.75" bottom="0.75" header="0.3" footer="0.3"/>
</worksheet>
</file>

<file path=xl/worksheets/sheet3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67FAA-984D-4414-B965-6476FE378D0E}">
  <sheetPr>
    <tabColor rgb="FFFF0000"/>
  </sheetPr>
  <dimension ref="A1:AH102"/>
  <sheetViews>
    <sheetView topLeftCell="A39" workbookViewId="0">
      <selection activeCell="A7" sqref="A7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7.7109375" customWidth="1"/>
    <col min="6" max="7" width="9.140625" bestFit="1" customWidth="1"/>
    <col min="8" max="15" width="7.42578125" customWidth="1"/>
    <col min="16" max="16" width="12.140625" bestFit="1" customWidth="1"/>
    <col min="17" max="17" width="9.140625" bestFit="1" customWidth="1"/>
    <col min="18" max="18" width="9.5703125" customWidth="1"/>
    <col min="19" max="19" width="9.140625" bestFit="1" customWidth="1"/>
    <col min="20" max="20" width="16.28515625" customWidth="1"/>
    <col min="23" max="23" width="19.5703125" customWidth="1"/>
  </cols>
  <sheetData>
    <row r="1" spans="1:23" ht="23.25">
      <c r="A1" s="1559" t="s">
        <v>11340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59" t="s">
        <v>11287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1141</v>
      </c>
      <c r="B3" s="15" t="s">
        <v>92</v>
      </c>
      <c r="C3" s="15" t="s">
        <v>11341</v>
      </c>
      <c r="D3" s="15" t="s">
        <v>159</v>
      </c>
      <c r="E3" s="24">
        <v>45575.041666666664</v>
      </c>
      <c r="F3" s="15">
        <v>10.3</v>
      </c>
      <c r="G3" s="37"/>
      <c r="H3" s="15"/>
      <c r="I3" s="15"/>
      <c r="J3" s="15"/>
      <c r="K3" s="15"/>
      <c r="L3" s="15">
        <v>161</v>
      </c>
      <c r="M3" s="15"/>
      <c r="N3" s="15"/>
      <c r="O3" s="15"/>
      <c r="P3" s="14">
        <f t="shared" ref="P3:P9" si="0">SUM(H3:O3)</f>
        <v>161</v>
      </c>
      <c r="Q3" s="17" t="s">
        <v>32</v>
      </c>
      <c r="R3" s="14">
        <v>107778</v>
      </c>
      <c r="S3" s="14" t="s">
        <v>33</v>
      </c>
      <c r="T3" s="849" t="s">
        <v>161</v>
      </c>
      <c r="U3" s="14" t="s">
        <v>90</v>
      </c>
      <c r="V3" s="16">
        <v>1008191</v>
      </c>
      <c r="W3" s="16" t="s">
        <v>7168</v>
      </c>
    </row>
    <row r="4" spans="1:23">
      <c r="A4" s="15" t="s">
        <v>111</v>
      </c>
      <c r="B4" s="15" t="s">
        <v>65</v>
      </c>
      <c r="C4" s="15" t="s">
        <v>11342</v>
      </c>
      <c r="D4" s="15" t="s">
        <v>64</v>
      </c>
      <c r="E4" s="24">
        <v>45574.472222222219</v>
      </c>
      <c r="F4" s="15">
        <v>14.8</v>
      </c>
      <c r="G4" s="37"/>
      <c r="H4" s="15"/>
      <c r="I4" s="15"/>
      <c r="J4" s="15"/>
      <c r="K4" s="15"/>
      <c r="L4" s="15">
        <v>161</v>
      </c>
      <c r="M4" s="15"/>
      <c r="N4" s="15"/>
      <c r="O4" s="15"/>
      <c r="P4" s="14">
        <f t="shared" si="0"/>
        <v>161</v>
      </c>
      <c r="Q4" s="14" t="s">
        <v>30</v>
      </c>
      <c r="R4" s="14">
        <v>107779</v>
      </c>
      <c r="S4" s="23" t="s">
        <v>33</v>
      </c>
      <c r="T4" s="269" t="s">
        <v>169</v>
      </c>
      <c r="U4" s="14" t="s">
        <v>90</v>
      </c>
      <c r="V4" s="16">
        <v>1008200</v>
      </c>
      <c r="W4" s="16" t="s">
        <v>11343</v>
      </c>
    </row>
    <row r="5" spans="1:23">
      <c r="A5" s="15" t="s">
        <v>113</v>
      </c>
      <c r="B5" s="15" t="s">
        <v>65</v>
      </c>
      <c r="C5" s="15" t="s">
        <v>11344</v>
      </c>
      <c r="D5" s="15" t="s">
        <v>64</v>
      </c>
      <c r="E5" s="24">
        <v>45574.472222222219</v>
      </c>
      <c r="F5" s="15">
        <v>14.8</v>
      </c>
      <c r="G5" s="37"/>
      <c r="H5" s="15"/>
      <c r="I5" s="15"/>
      <c r="J5" s="15"/>
      <c r="K5" s="15"/>
      <c r="L5" s="15">
        <v>81</v>
      </c>
      <c r="M5" s="15"/>
      <c r="N5" s="15"/>
      <c r="O5" s="15"/>
      <c r="P5" s="14">
        <f t="shared" si="0"/>
        <v>81</v>
      </c>
      <c r="Q5" s="14" t="s">
        <v>30</v>
      </c>
      <c r="R5" s="14">
        <v>107780</v>
      </c>
      <c r="S5" s="23" t="s">
        <v>33</v>
      </c>
      <c r="T5" s="269" t="s">
        <v>169</v>
      </c>
      <c r="U5" s="14" t="s">
        <v>90</v>
      </c>
      <c r="V5" s="16">
        <v>1008201</v>
      </c>
      <c r="W5" s="16" t="s">
        <v>11343</v>
      </c>
    </row>
    <row r="6" spans="1:23">
      <c r="A6" s="15" t="s">
        <v>113</v>
      </c>
      <c r="B6" s="15" t="s">
        <v>65</v>
      </c>
      <c r="C6" s="15" t="s">
        <v>11345</v>
      </c>
      <c r="D6" s="15" t="s">
        <v>64</v>
      </c>
      <c r="E6" s="24">
        <v>45574.472222222219</v>
      </c>
      <c r="F6" s="15">
        <v>14.8</v>
      </c>
      <c r="G6" s="37"/>
      <c r="H6" s="15"/>
      <c r="I6" s="15"/>
      <c r="J6" s="15"/>
      <c r="K6" s="15"/>
      <c r="L6" s="15">
        <v>81</v>
      </c>
      <c r="M6" s="15"/>
      <c r="N6" s="15"/>
      <c r="O6" s="15"/>
      <c r="P6" s="14">
        <f t="shared" si="0"/>
        <v>81</v>
      </c>
      <c r="Q6" s="14" t="s">
        <v>30</v>
      </c>
      <c r="R6" s="14">
        <v>107781</v>
      </c>
      <c r="S6" s="23" t="s">
        <v>33</v>
      </c>
      <c r="T6" s="269" t="s">
        <v>169</v>
      </c>
      <c r="U6" s="14" t="s">
        <v>90</v>
      </c>
      <c r="V6" s="16">
        <v>1008202</v>
      </c>
      <c r="W6" s="16" t="s">
        <v>11343</v>
      </c>
    </row>
    <row r="7" spans="1:23">
      <c r="A7" s="15" t="s">
        <v>11331</v>
      </c>
      <c r="B7" s="15" t="s">
        <v>404</v>
      </c>
      <c r="C7" s="15" t="s">
        <v>11346</v>
      </c>
      <c r="D7" s="15" t="s">
        <v>406</v>
      </c>
      <c r="E7" s="24">
        <v>45574.996527777781</v>
      </c>
      <c r="F7" s="15">
        <v>15.3</v>
      </c>
      <c r="G7" s="37" t="s">
        <v>160</v>
      </c>
      <c r="H7" s="15"/>
      <c r="I7" s="15"/>
      <c r="J7" s="15"/>
      <c r="K7" s="15"/>
      <c r="L7" s="15"/>
      <c r="M7" s="35">
        <v>81</v>
      </c>
      <c r="N7" s="15">
        <v>27</v>
      </c>
      <c r="O7" s="15"/>
      <c r="P7" s="14">
        <f t="shared" si="0"/>
        <v>108</v>
      </c>
      <c r="Q7" s="14" t="s">
        <v>30</v>
      </c>
      <c r="R7" s="14">
        <v>107753</v>
      </c>
      <c r="S7" s="14" t="s">
        <v>31</v>
      </c>
      <c r="T7" s="63" t="s">
        <v>100</v>
      </c>
      <c r="U7" s="14" t="s">
        <v>660</v>
      </c>
      <c r="V7" s="16">
        <v>1008192</v>
      </c>
      <c r="W7" s="16" t="s">
        <v>11343</v>
      </c>
    </row>
    <row r="8" spans="1:23">
      <c r="A8" s="15" t="s">
        <v>219</v>
      </c>
      <c r="B8" s="15" t="s">
        <v>75</v>
      </c>
      <c r="C8" s="15" t="s">
        <v>11347</v>
      </c>
      <c r="D8" s="15" t="s">
        <v>294</v>
      </c>
      <c r="E8" s="24">
        <v>45575.25</v>
      </c>
      <c r="F8" s="15">
        <v>15.9</v>
      </c>
      <c r="G8" s="37"/>
      <c r="H8" s="15"/>
      <c r="I8" s="15"/>
      <c r="J8" s="15">
        <v>27</v>
      </c>
      <c r="K8" s="15">
        <v>108</v>
      </c>
      <c r="L8" s="15"/>
      <c r="M8" s="15"/>
      <c r="N8" s="15"/>
      <c r="O8" s="15"/>
      <c r="P8" s="14">
        <f t="shared" si="0"/>
        <v>135</v>
      </c>
      <c r="Q8" s="14" t="s">
        <v>30</v>
      </c>
      <c r="R8" s="14">
        <v>107782</v>
      </c>
      <c r="S8" s="14" t="s">
        <v>31</v>
      </c>
      <c r="T8" s="63" t="s">
        <v>100</v>
      </c>
      <c r="U8" s="14" t="s">
        <v>660</v>
      </c>
      <c r="V8" s="16">
        <v>1008193</v>
      </c>
      <c r="W8" s="16" t="s">
        <v>11343</v>
      </c>
    </row>
    <row r="9" spans="1:23">
      <c r="A9" s="15" t="s">
        <v>219</v>
      </c>
      <c r="B9" s="15" t="s">
        <v>5658</v>
      </c>
      <c r="C9" s="15" t="s">
        <v>11348</v>
      </c>
      <c r="D9" s="15" t="s">
        <v>9836</v>
      </c>
      <c r="E9" s="24">
        <v>45574.576388888891</v>
      </c>
      <c r="F9" s="15">
        <v>15.9</v>
      </c>
      <c r="G9" s="37"/>
      <c r="H9" s="15"/>
      <c r="I9" s="15"/>
      <c r="J9" s="15">
        <v>27</v>
      </c>
      <c r="K9" s="37">
        <v>54</v>
      </c>
      <c r="L9" s="15"/>
      <c r="M9" s="15"/>
      <c r="N9" s="15"/>
      <c r="O9" s="15"/>
      <c r="P9" s="14">
        <f t="shared" si="0"/>
        <v>81</v>
      </c>
      <c r="Q9" s="14" t="s">
        <v>30</v>
      </c>
      <c r="R9" s="14">
        <v>107783</v>
      </c>
      <c r="S9" s="14" t="s">
        <v>31</v>
      </c>
      <c r="T9" s="63" t="s">
        <v>100</v>
      </c>
      <c r="U9" s="14" t="s">
        <v>660</v>
      </c>
      <c r="V9" s="16">
        <v>1008194</v>
      </c>
      <c r="W9" s="16" t="s">
        <v>11343</v>
      </c>
    </row>
    <row r="10" spans="1:23">
      <c r="A10" s="11" t="s">
        <v>19</v>
      </c>
      <c r="B10" s="7"/>
      <c r="C10" s="7"/>
      <c r="D10" s="7"/>
      <c r="E10" s="11"/>
      <c r="F10" s="7"/>
      <c r="G10" s="7"/>
      <c r="H10" s="11">
        <f>SUM(H3:H5)</f>
        <v>0</v>
      </c>
      <c r="I10" s="11">
        <f>SUM(I3:I5)</f>
        <v>0</v>
      </c>
      <c r="J10" s="11">
        <f t="shared" ref="J10:P10" si="1">SUM(J3:J9)</f>
        <v>54</v>
      </c>
      <c r="K10" s="11">
        <f t="shared" si="1"/>
        <v>162</v>
      </c>
      <c r="L10" s="11">
        <f t="shared" si="1"/>
        <v>484</v>
      </c>
      <c r="M10" s="11">
        <f t="shared" si="1"/>
        <v>81</v>
      </c>
      <c r="N10" s="11">
        <f t="shared" si="1"/>
        <v>27</v>
      </c>
      <c r="O10" s="11">
        <f t="shared" si="1"/>
        <v>0</v>
      </c>
      <c r="P10" s="11">
        <f t="shared" si="1"/>
        <v>808</v>
      </c>
      <c r="Q10" s="12"/>
      <c r="R10" s="12"/>
      <c r="S10" s="12"/>
      <c r="T10" s="12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70" t="s">
        <v>169</v>
      </c>
      <c r="B13" s="1856" t="s">
        <v>10008</v>
      </c>
      <c r="C13" s="1856"/>
      <c r="D13" s="1"/>
      <c r="E13" s="4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843" t="s">
        <v>100</v>
      </c>
      <c r="B14" s="1791" t="s">
        <v>7194</v>
      </c>
      <c r="C14" s="1791"/>
      <c r="D14" s="1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849" t="s">
        <v>161</v>
      </c>
      <c r="B15" s="1886" t="s">
        <v>9863</v>
      </c>
      <c r="C15" s="1886"/>
      <c r="D15" s="1"/>
      <c r="E15" s="41"/>
      <c r="F15" s="1"/>
      <c r="G15" s="24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42</v>
      </c>
      <c r="B16" s="1772" t="s">
        <v>487</v>
      </c>
      <c r="C16" s="1772"/>
      <c r="F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34">
      <c r="A17" s="5" t="s">
        <v>43</v>
      </c>
      <c r="B17" s="1845">
        <v>358401802891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34">
      <c r="A18" s="5" t="s">
        <v>44</v>
      </c>
      <c r="B18" s="1809">
        <v>0.5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3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34" ht="23.25" customHeight="1">
      <c r="A20" s="1559" t="s">
        <v>11349</v>
      </c>
      <c r="B20" s="1559"/>
      <c r="C20" s="1559"/>
      <c r="D20" s="1559"/>
      <c r="E20" s="1559"/>
      <c r="F20" s="1559"/>
      <c r="G20" s="7"/>
      <c r="H20" s="1559" t="s">
        <v>9076</v>
      </c>
      <c r="I20" s="1559"/>
      <c r="J20" s="1559"/>
      <c r="K20" s="1559"/>
      <c r="L20" s="1559"/>
      <c r="M20" s="1559"/>
      <c r="N20" s="1559"/>
      <c r="O20" s="1559"/>
      <c r="P20" s="1559"/>
      <c r="Q20" s="1559" t="s">
        <v>11350</v>
      </c>
      <c r="R20" s="1559"/>
      <c r="S20" s="1559"/>
      <c r="T20" s="1559"/>
      <c r="U20" s="1559"/>
      <c r="V20" s="1559"/>
      <c r="W20" s="1559"/>
    </row>
    <row r="21" spans="1:34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18" t="s">
        <v>9</v>
      </c>
      <c r="S21" s="18" t="s">
        <v>21</v>
      </c>
      <c r="T21" s="18" t="s">
        <v>24</v>
      </c>
      <c r="U21" s="18" t="s">
        <v>25</v>
      </c>
      <c r="V21" s="8" t="s">
        <v>26</v>
      </c>
      <c r="W21" s="8" t="s">
        <v>27</v>
      </c>
    </row>
    <row r="22" spans="1:34">
      <c r="A22" s="15" t="s">
        <v>10546</v>
      </c>
      <c r="B22" s="15" t="s">
        <v>92</v>
      </c>
      <c r="C22" s="15" t="s">
        <v>11351</v>
      </c>
      <c r="D22" s="15" t="s">
        <v>159</v>
      </c>
      <c r="E22" s="24">
        <v>45575.041666666664</v>
      </c>
      <c r="F22" s="15">
        <v>10.3</v>
      </c>
      <c r="G22" s="37"/>
      <c r="H22" s="15"/>
      <c r="I22" s="15"/>
      <c r="J22" s="15"/>
      <c r="K22" s="35">
        <v>54</v>
      </c>
      <c r="L22" s="15">
        <v>53</v>
      </c>
      <c r="M22" s="35">
        <v>54</v>
      </c>
      <c r="N22" s="15"/>
      <c r="O22" s="15"/>
      <c r="P22" s="14">
        <f t="shared" ref="P22:P27" si="2">SUM(H22:O22)</f>
        <v>161</v>
      </c>
      <c r="Q22" s="307" t="s">
        <v>32</v>
      </c>
      <c r="R22" s="14">
        <v>107784</v>
      </c>
      <c r="S22" s="561" t="s">
        <v>33</v>
      </c>
      <c r="T22" s="231" t="s">
        <v>161</v>
      </c>
      <c r="U22" s="733"/>
      <c r="V22" s="485">
        <v>1008203</v>
      </c>
      <c r="W22" s="16" t="s">
        <v>7168</v>
      </c>
    </row>
    <row r="23" spans="1:34">
      <c r="A23" s="15" t="s">
        <v>4228</v>
      </c>
      <c r="B23" s="15" t="s">
        <v>92</v>
      </c>
      <c r="C23" s="15" t="s">
        <v>11352</v>
      </c>
      <c r="D23" s="15" t="s">
        <v>11353</v>
      </c>
      <c r="E23" s="24">
        <v>45575.131944444445</v>
      </c>
      <c r="F23" s="15">
        <v>11.1</v>
      </c>
      <c r="G23" s="341" t="s">
        <v>11354</v>
      </c>
      <c r="H23" s="15"/>
      <c r="I23" s="15"/>
      <c r="J23" s="15"/>
      <c r="K23" s="15"/>
      <c r="L23" s="15">
        <v>161</v>
      </c>
      <c r="M23" s="15"/>
      <c r="N23" s="15"/>
      <c r="O23" s="15"/>
      <c r="P23" s="14">
        <f t="shared" si="2"/>
        <v>161</v>
      </c>
      <c r="Q23" s="307" t="s">
        <v>32</v>
      </c>
      <c r="R23" s="14">
        <v>107785</v>
      </c>
      <c r="S23" s="561" t="s">
        <v>33</v>
      </c>
      <c r="T23" s="231" t="s">
        <v>161</v>
      </c>
      <c r="U23" s="733"/>
      <c r="V23" s="485">
        <v>1008204</v>
      </c>
      <c r="W23" s="16" t="s">
        <v>11355</v>
      </c>
      <c r="AC23" s="141"/>
    </row>
    <row r="24" spans="1:34">
      <c r="A24" s="676" t="s">
        <v>11247</v>
      </c>
      <c r="B24" s="676" t="s">
        <v>78</v>
      </c>
      <c r="C24" s="15" t="s">
        <v>11356</v>
      </c>
      <c r="D24" s="15" t="s">
        <v>88</v>
      </c>
      <c r="E24" s="24">
        <v>45575.083333333336</v>
      </c>
      <c r="F24" s="15">
        <v>10.3</v>
      </c>
      <c r="G24" s="37"/>
      <c r="H24" s="15"/>
      <c r="I24" s="15"/>
      <c r="J24" s="15"/>
      <c r="K24" s="15"/>
      <c r="L24" s="15"/>
      <c r="M24" s="35">
        <v>161</v>
      </c>
      <c r="N24" s="15"/>
      <c r="O24" s="15"/>
      <c r="P24" s="14">
        <f t="shared" si="2"/>
        <v>161</v>
      </c>
      <c r="Q24" s="307" t="s">
        <v>32</v>
      </c>
      <c r="R24" s="14">
        <v>107786</v>
      </c>
      <c r="S24" s="561" t="s">
        <v>33</v>
      </c>
      <c r="T24" s="231" t="s">
        <v>161</v>
      </c>
      <c r="U24" s="733"/>
      <c r="V24" s="485">
        <v>1008207</v>
      </c>
      <c r="W24" s="16" t="s">
        <v>7168</v>
      </c>
      <c r="AH24" s="141"/>
    </row>
    <row r="25" spans="1:34">
      <c r="A25" s="15" t="s">
        <v>150</v>
      </c>
      <c r="B25" s="15" t="s">
        <v>57</v>
      </c>
      <c r="C25" s="15" t="s">
        <v>11357</v>
      </c>
      <c r="D25" s="15" t="s">
        <v>56</v>
      </c>
      <c r="E25" s="24">
        <v>45575.225694444445</v>
      </c>
      <c r="F25" s="15">
        <v>10.8</v>
      </c>
      <c r="G25" s="37"/>
      <c r="H25" s="15"/>
      <c r="I25" s="15"/>
      <c r="J25" s="15">
        <v>56</v>
      </c>
      <c r="K25" s="15">
        <v>172</v>
      </c>
      <c r="L25" s="15"/>
      <c r="M25" s="15"/>
      <c r="N25" s="15"/>
      <c r="O25" s="15"/>
      <c r="P25" s="14">
        <f t="shared" si="2"/>
        <v>228</v>
      </c>
      <c r="Q25" s="360" t="s">
        <v>30</v>
      </c>
      <c r="R25" s="561">
        <v>107744</v>
      </c>
      <c r="S25" s="561" t="s">
        <v>31</v>
      </c>
      <c r="T25" s="850" t="s">
        <v>169</v>
      </c>
      <c r="U25" s="733"/>
      <c r="V25" s="485">
        <v>1008205</v>
      </c>
      <c r="W25" s="16" t="s">
        <v>11358</v>
      </c>
    </row>
    <row r="26" spans="1:34">
      <c r="A26" s="15" t="s">
        <v>122</v>
      </c>
      <c r="B26" s="15" t="s">
        <v>62</v>
      </c>
      <c r="C26" s="15" t="s">
        <v>11359</v>
      </c>
      <c r="D26" s="15" t="s">
        <v>61</v>
      </c>
      <c r="E26" s="15" t="s">
        <v>11360</v>
      </c>
      <c r="F26" s="15">
        <v>13</v>
      </c>
      <c r="G26" s="37"/>
      <c r="H26" s="15"/>
      <c r="I26" s="15"/>
      <c r="J26" s="15"/>
      <c r="K26" s="15">
        <v>81</v>
      </c>
      <c r="L26" s="15"/>
      <c r="M26" s="15"/>
      <c r="N26" s="15"/>
      <c r="O26" s="15"/>
      <c r="P26" s="14">
        <f t="shared" si="2"/>
        <v>81</v>
      </c>
      <c r="Q26" s="360" t="s">
        <v>30</v>
      </c>
      <c r="R26" s="561">
        <v>107745</v>
      </c>
      <c r="S26" s="561" t="s">
        <v>31</v>
      </c>
      <c r="T26" s="850" t="s">
        <v>169</v>
      </c>
      <c r="U26" s="733"/>
      <c r="V26" s="485">
        <v>1008206</v>
      </c>
      <c r="W26" s="16" t="s">
        <v>7168</v>
      </c>
    </row>
    <row r="27" spans="1:34">
      <c r="A27" s="15" t="s">
        <v>86</v>
      </c>
      <c r="B27" s="15" t="s">
        <v>92</v>
      </c>
      <c r="C27" s="15" t="s">
        <v>11361</v>
      </c>
      <c r="D27" s="15" t="s">
        <v>586</v>
      </c>
      <c r="E27" s="24">
        <v>45575.131944444445</v>
      </c>
      <c r="F27" s="15">
        <v>11.1</v>
      </c>
      <c r="G27" s="37"/>
      <c r="H27" s="15"/>
      <c r="I27" s="15"/>
      <c r="J27" s="15"/>
      <c r="K27" s="15">
        <v>27</v>
      </c>
      <c r="L27" s="15"/>
      <c r="M27" s="15">
        <v>134</v>
      </c>
      <c r="N27" s="15"/>
      <c r="O27" s="15"/>
      <c r="P27" s="14">
        <f t="shared" si="2"/>
        <v>161</v>
      </c>
      <c r="Q27" s="307" t="s">
        <v>32</v>
      </c>
      <c r="R27" s="14">
        <v>107787</v>
      </c>
      <c r="S27" s="561" t="s">
        <v>31</v>
      </c>
      <c r="T27" s="231" t="s">
        <v>161</v>
      </c>
      <c r="U27" s="733"/>
      <c r="V27" s="485">
        <v>1008208</v>
      </c>
      <c r="W27" s="16" t="s">
        <v>11355</v>
      </c>
    </row>
    <row r="28" spans="1:34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SUM(H22:H27)</f>
        <v>0</v>
      </c>
      <c r="I28" s="11">
        <f t="shared" si="3"/>
        <v>0</v>
      </c>
      <c r="J28" s="11">
        <f t="shared" si="3"/>
        <v>56</v>
      </c>
      <c r="K28" s="11">
        <f t="shared" si="3"/>
        <v>334</v>
      </c>
      <c r="L28" s="11">
        <f t="shared" si="3"/>
        <v>214</v>
      </c>
      <c r="M28" s="11">
        <f t="shared" si="3"/>
        <v>349</v>
      </c>
      <c r="N28" s="11">
        <f t="shared" si="3"/>
        <v>0</v>
      </c>
      <c r="O28" s="11">
        <f t="shared" si="3"/>
        <v>0</v>
      </c>
      <c r="P28" s="11">
        <f t="shared" si="3"/>
        <v>953</v>
      </c>
      <c r="Q28" s="12"/>
      <c r="R28" s="256"/>
      <c r="S28" s="256"/>
      <c r="T28" s="256"/>
      <c r="U28" s="256"/>
      <c r="V28" s="12"/>
      <c r="W28" s="12"/>
    </row>
    <row r="29" spans="1:34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34" ht="15.75">
      <c r="A30" s="3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34">
      <c r="A31" s="4" t="s">
        <v>169</v>
      </c>
      <c r="B31" s="1564" t="s">
        <v>9916</v>
      </c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34">
      <c r="A32" s="257" t="s">
        <v>161</v>
      </c>
      <c r="B32" s="1619" t="s">
        <v>7193</v>
      </c>
      <c r="C32" s="161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5" t="s">
        <v>42</v>
      </c>
      <c r="B33" s="1772" t="s">
        <v>11362</v>
      </c>
      <c r="C33" s="1772"/>
      <c r="D33" s="242"/>
      <c r="E33" s="41" t="s">
        <v>8995</v>
      </c>
      <c r="G33" s="141"/>
    </row>
    <row r="34" spans="1:23">
      <c r="A34" s="5" t="s">
        <v>43</v>
      </c>
      <c r="B34" s="1845">
        <v>358401802891</v>
      </c>
      <c r="C34" s="1772"/>
      <c r="D34" s="1"/>
      <c r="E34" s="1"/>
    </row>
    <row r="35" spans="1:23">
      <c r="A35" s="5" t="s">
        <v>44</v>
      </c>
      <c r="B35" s="1772"/>
      <c r="C35" s="1772"/>
      <c r="D35" s="1"/>
      <c r="E35" s="1"/>
    </row>
    <row r="37" spans="1:23" ht="23.25" customHeight="1">
      <c r="A37" s="1559" t="s">
        <v>11363</v>
      </c>
      <c r="B37" s="1559"/>
      <c r="C37" s="1559"/>
      <c r="D37" s="1559"/>
      <c r="E37" s="1559"/>
      <c r="F37" s="1559"/>
      <c r="G37" s="7"/>
      <c r="H37" s="1559" t="s">
        <v>9076</v>
      </c>
      <c r="I37" s="1559"/>
      <c r="J37" s="1559"/>
      <c r="K37" s="1559"/>
      <c r="L37" s="1559"/>
      <c r="M37" s="1559"/>
      <c r="N37" s="1559"/>
      <c r="O37" s="1559"/>
      <c r="P37" s="1559"/>
      <c r="Q37" s="1559" t="s">
        <v>11364</v>
      </c>
      <c r="R37" s="1559"/>
      <c r="S37" s="1559"/>
      <c r="T37" s="1559"/>
      <c r="U37" s="1559"/>
      <c r="V37" s="1559"/>
      <c r="W37" s="1559"/>
    </row>
    <row r="38" spans="1:23" ht="26.25">
      <c r="A38" s="8" t="s">
        <v>3</v>
      </c>
      <c r="B38" s="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33" t="s">
        <v>10</v>
      </c>
      <c r="H38" s="9" t="s">
        <v>11</v>
      </c>
      <c r="I38" s="9" t="s">
        <v>12</v>
      </c>
      <c r="J38" s="9" t="s">
        <v>13</v>
      </c>
      <c r="K38" s="9" t="s">
        <v>14</v>
      </c>
      <c r="L38" s="9" t="s">
        <v>15</v>
      </c>
      <c r="M38" s="9" t="s">
        <v>16</v>
      </c>
      <c r="N38" s="9" t="s">
        <v>17</v>
      </c>
      <c r="O38" s="10" t="s">
        <v>18</v>
      </c>
      <c r="P38" s="8" t="s">
        <v>19</v>
      </c>
      <c r="Q38" s="8" t="s">
        <v>20</v>
      </c>
      <c r="R38" s="8" t="s">
        <v>9</v>
      </c>
      <c r="S38" s="8" t="s">
        <v>21</v>
      </c>
      <c r="T38" s="8" t="s">
        <v>24</v>
      </c>
      <c r="U38" s="8" t="s">
        <v>25</v>
      </c>
      <c r="V38" s="8" t="s">
        <v>26</v>
      </c>
      <c r="W38" s="8" t="s">
        <v>27</v>
      </c>
    </row>
    <row r="39" spans="1:23">
      <c r="A39" s="15" t="s">
        <v>11247</v>
      </c>
      <c r="B39" s="15" t="s">
        <v>92</v>
      </c>
      <c r="C39" s="15" t="s">
        <v>11365</v>
      </c>
      <c r="D39" s="15" t="s">
        <v>586</v>
      </c>
      <c r="E39" s="24">
        <v>45576.125</v>
      </c>
      <c r="F39" s="15">
        <v>11.1</v>
      </c>
      <c r="G39" s="37"/>
      <c r="H39" s="15"/>
      <c r="I39" s="15"/>
      <c r="J39" s="15"/>
      <c r="K39" s="15"/>
      <c r="L39" s="15">
        <v>161</v>
      </c>
      <c r="M39" s="15"/>
      <c r="N39" s="15"/>
      <c r="O39" s="15"/>
      <c r="P39" s="14">
        <f t="shared" ref="P39:P44" si="4">SUM(H39:O39)</f>
        <v>161</v>
      </c>
      <c r="Q39" s="17" t="s">
        <v>32</v>
      </c>
      <c r="R39" s="14">
        <v>107788</v>
      </c>
      <c r="S39" s="14" t="s">
        <v>33</v>
      </c>
      <c r="T39" s="16" t="s">
        <v>161</v>
      </c>
      <c r="U39" s="16"/>
      <c r="V39" s="16">
        <v>1008211</v>
      </c>
      <c r="W39" s="16" t="s">
        <v>11366</v>
      </c>
    </row>
    <row r="40" spans="1:23">
      <c r="A40" s="15" t="s">
        <v>1303</v>
      </c>
      <c r="B40" s="15" t="s">
        <v>92</v>
      </c>
      <c r="C40" s="15" t="s">
        <v>11367</v>
      </c>
      <c r="D40" s="15" t="s">
        <v>159</v>
      </c>
      <c r="E40" s="24">
        <v>45576.041666666664</v>
      </c>
      <c r="F40" s="15">
        <v>10.3</v>
      </c>
      <c r="G40" s="37"/>
      <c r="H40" s="15"/>
      <c r="I40" s="15"/>
      <c r="J40" s="15"/>
      <c r="K40" s="15"/>
      <c r="L40" s="15">
        <v>161</v>
      </c>
      <c r="M40" s="15"/>
      <c r="N40" s="15"/>
      <c r="O40" s="15"/>
      <c r="P40" s="14">
        <f t="shared" si="4"/>
        <v>161</v>
      </c>
      <c r="Q40" s="17" t="s">
        <v>32</v>
      </c>
      <c r="R40" s="14">
        <v>107789</v>
      </c>
      <c r="S40" s="14" t="s">
        <v>33</v>
      </c>
      <c r="T40" s="16" t="s">
        <v>161</v>
      </c>
      <c r="U40" s="16"/>
      <c r="V40" s="16">
        <v>1008212</v>
      </c>
      <c r="W40" s="16" t="s">
        <v>11368</v>
      </c>
    </row>
    <row r="41" spans="1:23">
      <c r="A41" s="15" t="s">
        <v>152</v>
      </c>
      <c r="B41" s="15" t="s">
        <v>92</v>
      </c>
      <c r="C41" s="15" t="s">
        <v>11369</v>
      </c>
      <c r="D41" s="15" t="s">
        <v>159</v>
      </c>
      <c r="E41" s="24">
        <v>45576.041666666664</v>
      </c>
      <c r="F41" s="15">
        <v>10.3</v>
      </c>
      <c r="G41" s="37"/>
      <c r="H41" s="15"/>
      <c r="I41" s="15"/>
      <c r="J41" s="15"/>
      <c r="K41" s="15">
        <v>161</v>
      </c>
      <c r="L41" s="15"/>
      <c r="M41" s="15"/>
      <c r="N41" s="15"/>
      <c r="O41" s="15"/>
      <c r="P41" s="14">
        <f t="shared" si="4"/>
        <v>161</v>
      </c>
      <c r="Q41" s="17" t="s">
        <v>32</v>
      </c>
      <c r="R41" s="14">
        <v>107790</v>
      </c>
      <c r="S41" s="14" t="s">
        <v>31</v>
      </c>
      <c r="T41" s="16" t="s">
        <v>161</v>
      </c>
      <c r="U41" s="16"/>
      <c r="V41" s="16">
        <v>1008213</v>
      </c>
      <c r="W41" s="16" t="s">
        <v>11368</v>
      </c>
    </row>
    <row r="42" spans="1:23">
      <c r="A42" s="15" t="s">
        <v>152</v>
      </c>
      <c r="B42" s="15" t="s">
        <v>92</v>
      </c>
      <c r="C42" s="15" t="s">
        <v>11370</v>
      </c>
      <c r="D42" s="15" t="s">
        <v>159</v>
      </c>
      <c r="E42" s="24">
        <v>45576.041666666664</v>
      </c>
      <c r="F42" s="15">
        <v>10.3</v>
      </c>
      <c r="G42" s="37"/>
      <c r="H42" s="15"/>
      <c r="I42" s="15"/>
      <c r="J42" s="15"/>
      <c r="K42" s="15">
        <v>161</v>
      </c>
      <c r="L42" s="15"/>
      <c r="M42" s="15"/>
      <c r="N42" s="15"/>
      <c r="O42" s="15"/>
      <c r="P42" s="14">
        <f t="shared" si="4"/>
        <v>161</v>
      </c>
      <c r="Q42" s="17" t="s">
        <v>32</v>
      </c>
      <c r="R42" s="14">
        <v>107791</v>
      </c>
      <c r="S42" s="14" t="s">
        <v>31</v>
      </c>
      <c r="T42" s="16" t="s">
        <v>161</v>
      </c>
      <c r="U42" s="16"/>
      <c r="V42" s="16">
        <v>1008214</v>
      </c>
      <c r="W42" s="16" t="s">
        <v>11368</v>
      </c>
    </row>
    <row r="43" spans="1:23">
      <c r="A43" s="676" t="s">
        <v>937</v>
      </c>
      <c r="B43" s="676" t="s">
        <v>78</v>
      </c>
      <c r="C43" s="15" t="s">
        <v>11371</v>
      </c>
      <c r="D43" s="15" t="s">
        <v>2668</v>
      </c>
      <c r="E43" s="24">
        <v>45575.083333333336</v>
      </c>
      <c r="F43" s="15">
        <v>10.3</v>
      </c>
      <c r="G43" s="37"/>
      <c r="H43" s="15"/>
      <c r="I43" s="15"/>
      <c r="J43" s="15"/>
      <c r="K43" s="15"/>
      <c r="L43" s="15">
        <v>81</v>
      </c>
      <c r="M43" s="35">
        <v>80</v>
      </c>
      <c r="N43" s="15"/>
      <c r="O43" s="15"/>
      <c r="P43" s="14">
        <f t="shared" si="4"/>
        <v>161</v>
      </c>
      <c r="Q43" s="17" t="s">
        <v>32</v>
      </c>
      <c r="R43" s="14">
        <v>107792</v>
      </c>
      <c r="S43" s="14" t="s">
        <v>31</v>
      </c>
      <c r="T43" s="16" t="s">
        <v>161</v>
      </c>
      <c r="U43" s="16"/>
      <c r="V43" s="16">
        <v>1008215</v>
      </c>
      <c r="W43" s="16" t="s">
        <v>11355</v>
      </c>
    </row>
    <row r="44" spans="1:23">
      <c r="A44" s="15" t="s">
        <v>10774</v>
      </c>
      <c r="B44" s="15" t="s">
        <v>92</v>
      </c>
      <c r="C44" s="15" t="s">
        <v>11372</v>
      </c>
      <c r="D44" s="15" t="s">
        <v>159</v>
      </c>
      <c r="E44" s="24">
        <v>45576.041666666664</v>
      </c>
      <c r="F44" s="15">
        <v>10.3</v>
      </c>
      <c r="G44" s="37"/>
      <c r="H44" s="15"/>
      <c r="I44" s="15"/>
      <c r="J44" s="15"/>
      <c r="K44" s="15"/>
      <c r="L44" s="15">
        <v>81</v>
      </c>
      <c r="M44" s="35">
        <v>80</v>
      </c>
      <c r="N44" s="15"/>
      <c r="O44" s="15"/>
      <c r="P44" s="14">
        <f t="shared" si="4"/>
        <v>161</v>
      </c>
      <c r="Q44" s="17" t="s">
        <v>32</v>
      </c>
      <c r="R44" s="14">
        <v>107793</v>
      </c>
      <c r="S44" s="14" t="s">
        <v>31</v>
      </c>
      <c r="T44" s="16" t="s">
        <v>161</v>
      </c>
      <c r="U44" s="16"/>
      <c r="V44" s="16">
        <v>1008216</v>
      </c>
      <c r="W44" s="16" t="s">
        <v>11368</v>
      </c>
    </row>
    <row r="45" spans="1:23">
      <c r="A45" s="11" t="s">
        <v>19</v>
      </c>
      <c r="B45" s="7"/>
      <c r="C45" s="7"/>
      <c r="D45" s="7"/>
      <c r="E45" s="11"/>
      <c r="F45" s="7"/>
      <c r="G45" s="7"/>
      <c r="H45" s="11">
        <f t="shared" ref="H45:P45" si="5">SUM(H39:H44)</f>
        <v>0</v>
      </c>
      <c r="I45" s="11">
        <f t="shared" si="5"/>
        <v>0</v>
      </c>
      <c r="J45" s="11">
        <f t="shared" si="5"/>
        <v>0</v>
      </c>
      <c r="K45" s="11">
        <f t="shared" si="5"/>
        <v>322</v>
      </c>
      <c r="L45" s="11">
        <f t="shared" si="5"/>
        <v>484</v>
      </c>
      <c r="M45" s="11">
        <f t="shared" si="5"/>
        <v>160</v>
      </c>
      <c r="N45" s="11">
        <f t="shared" si="5"/>
        <v>0</v>
      </c>
      <c r="O45" s="11">
        <f t="shared" si="5"/>
        <v>0</v>
      </c>
      <c r="P45" s="11">
        <f t="shared" si="5"/>
        <v>966</v>
      </c>
      <c r="Q45" s="12"/>
      <c r="R45" s="12"/>
      <c r="S45" s="12"/>
      <c r="T45" s="12"/>
      <c r="U45" s="12"/>
      <c r="V45" s="12"/>
      <c r="W45" s="12"/>
    </row>
    <row r="46" spans="1:23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>
      <c r="A47" s="3" t="s">
        <v>34</v>
      </c>
      <c r="B47" s="1562"/>
      <c r="C47" s="1562"/>
      <c r="D47" s="1562"/>
      <c r="E47" s="1"/>
      <c r="F47" s="1"/>
      <c r="G47" s="1"/>
      <c r="H47" s="1"/>
      <c r="I47" s="1"/>
      <c r="J47" s="1563"/>
      <c r="K47" s="1563"/>
      <c r="L47" s="156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4"/>
      <c r="B48" s="1564"/>
      <c r="C48" s="1564"/>
      <c r="D48" s="242"/>
      <c r="E48" s="41" t="s">
        <v>8995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5" t="s">
        <v>42</v>
      </c>
      <c r="B49" s="1772" t="s">
        <v>8987</v>
      </c>
      <c r="C49" s="177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5" t="s">
        <v>42</v>
      </c>
      <c r="B50" s="1772"/>
      <c r="C50" s="177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5" t="s">
        <v>43</v>
      </c>
      <c r="B51" s="1845">
        <v>358407540350</v>
      </c>
      <c r="C51" s="177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5" t="s">
        <v>44</v>
      </c>
      <c r="B52" s="1772"/>
      <c r="C52" s="177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4" spans="1:23" ht="23.25" customHeight="1">
      <c r="A54" s="1559" t="s">
        <v>11373</v>
      </c>
      <c r="B54" s="1559"/>
      <c r="C54" s="1559"/>
      <c r="D54" s="1559"/>
      <c r="E54" s="1559"/>
      <c r="F54" s="1559"/>
      <c r="G54" s="7"/>
      <c r="H54" s="1559" t="s">
        <v>10045</v>
      </c>
      <c r="I54" s="1559"/>
      <c r="J54" s="1559"/>
      <c r="K54" s="1559"/>
      <c r="L54" s="1559"/>
      <c r="M54" s="1559"/>
      <c r="N54" s="1559"/>
      <c r="O54" s="1559"/>
      <c r="P54" s="1559"/>
      <c r="Q54" s="1559" t="s">
        <v>11374</v>
      </c>
      <c r="R54" s="1559"/>
      <c r="S54" s="1559"/>
      <c r="T54" s="1559"/>
      <c r="U54" s="1559"/>
      <c r="V54" s="1559"/>
      <c r="W54" s="1559"/>
    </row>
    <row r="55" spans="1:23" ht="26.25">
      <c r="A55" s="8" t="s">
        <v>3</v>
      </c>
      <c r="B55" s="8" t="s">
        <v>4</v>
      </c>
      <c r="C55" s="8" t="s">
        <v>5</v>
      </c>
      <c r="D55" s="8" t="s">
        <v>6</v>
      </c>
      <c r="E55" s="8" t="s">
        <v>7</v>
      </c>
      <c r="F55" s="8" t="s">
        <v>8</v>
      </c>
      <c r="G55" s="33" t="s">
        <v>10</v>
      </c>
      <c r="H55" s="9" t="s">
        <v>11</v>
      </c>
      <c r="I55" s="9" t="s">
        <v>12</v>
      </c>
      <c r="J55" s="9" t="s">
        <v>13</v>
      </c>
      <c r="K55" s="9" t="s">
        <v>14</v>
      </c>
      <c r="L55" s="9" t="s">
        <v>15</v>
      </c>
      <c r="M55" s="9" t="s">
        <v>16</v>
      </c>
      <c r="N55" s="9" t="s">
        <v>17</v>
      </c>
      <c r="O55" s="10" t="s">
        <v>18</v>
      </c>
      <c r="P55" s="8" t="s">
        <v>19</v>
      </c>
      <c r="Q55" s="8" t="s">
        <v>20</v>
      </c>
      <c r="R55" s="8" t="s">
        <v>9</v>
      </c>
      <c r="S55" s="8" t="s">
        <v>21</v>
      </c>
      <c r="T55" s="8" t="s">
        <v>24</v>
      </c>
      <c r="U55" s="8" t="s">
        <v>25</v>
      </c>
      <c r="V55" s="8" t="s">
        <v>26</v>
      </c>
      <c r="W55" s="8" t="s">
        <v>27</v>
      </c>
    </row>
    <row r="56" spans="1:23" ht="26.25">
      <c r="A56" s="676" t="s">
        <v>114</v>
      </c>
      <c r="B56" s="676" t="s">
        <v>78</v>
      </c>
      <c r="C56" s="15" t="s">
        <v>11375</v>
      </c>
      <c r="D56" s="15" t="s">
        <v>521</v>
      </c>
      <c r="E56" s="24">
        <v>45574.6875</v>
      </c>
      <c r="F56" s="15">
        <v>13.5</v>
      </c>
      <c r="G56" s="37"/>
      <c r="H56" s="15"/>
      <c r="I56" s="15"/>
      <c r="J56" s="15"/>
      <c r="K56" s="15">
        <v>15</v>
      </c>
      <c r="L56" s="15">
        <v>146</v>
      </c>
      <c r="M56" s="15"/>
      <c r="N56" s="15"/>
      <c r="O56" s="15"/>
      <c r="P56" s="14">
        <f>SUM(H56:O56)</f>
        <v>161</v>
      </c>
      <c r="Q56" s="17" t="s">
        <v>32</v>
      </c>
      <c r="R56" s="14" t="s">
        <v>11376</v>
      </c>
      <c r="S56" s="23" t="s">
        <v>33</v>
      </c>
      <c r="T56" s="14" t="s">
        <v>9984</v>
      </c>
      <c r="U56" s="14" t="s">
        <v>90</v>
      </c>
      <c r="V56" s="16" t="s">
        <v>11377</v>
      </c>
      <c r="W56" s="16"/>
    </row>
    <row r="57" spans="1:23" ht="26.25">
      <c r="A57" s="676" t="s">
        <v>105</v>
      </c>
      <c r="B57" s="676" t="s">
        <v>78</v>
      </c>
      <c r="C57" s="15" t="s">
        <v>11378</v>
      </c>
      <c r="D57" s="15" t="s">
        <v>521</v>
      </c>
      <c r="E57" s="24">
        <v>45574.6875</v>
      </c>
      <c r="F57" s="15">
        <v>13.5</v>
      </c>
      <c r="G57" s="37"/>
      <c r="H57" s="15"/>
      <c r="I57" s="15"/>
      <c r="J57" s="15"/>
      <c r="K57" s="15"/>
      <c r="L57" s="15">
        <v>80</v>
      </c>
      <c r="M57" s="35">
        <v>81</v>
      </c>
      <c r="N57" s="15"/>
      <c r="O57" s="15"/>
      <c r="P57" s="14">
        <f>SUM(H57:O57)</f>
        <v>161</v>
      </c>
      <c r="Q57" s="17" t="s">
        <v>32</v>
      </c>
      <c r="R57" s="14" t="s">
        <v>11379</v>
      </c>
      <c r="S57" s="23" t="s">
        <v>33</v>
      </c>
      <c r="T57" s="14" t="s">
        <v>9984</v>
      </c>
      <c r="U57" s="14" t="s">
        <v>90</v>
      </c>
      <c r="V57" s="16" t="s">
        <v>11380</v>
      </c>
      <c r="W57" s="16"/>
    </row>
    <row r="58" spans="1:23">
      <c r="A58" s="676" t="s">
        <v>9888</v>
      </c>
      <c r="B58" s="676" t="s">
        <v>4816</v>
      </c>
      <c r="C58" s="15" t="s">
        <v>11381</v>
      </c>
      <c r="D58" s="15" t="s">
        <v>5381</v>
      </c>
      <c r="E58" s="24">
        <v>45574.645833333336</v>
      </c>
      <c r="F58" s="15">
        <v>14.5</v>
      </c>
      <c r="G58" s="37"/>
      <c r="H58" s="15"/>
      <c r="I58" s="15"/>
      <c r="J58" s="15"/>
      <c r="K58" s="15"/>
      <c r="L58" s="15">
        <v>161</v>
      </c>
      <c r="M58" s="15"/>
      <c r="N58" s="15"/>
      <c r="O58" s="15"/>
      <c r="P58" s="14">
        <f>SUM(H58:O58)</f>
        <v>161</v>
      </c>
      <c r="Q58" s="17" t="s">
        <v>32</v>
      </c>
      <c r="R58" s="14">
        <v>107796</v>
      </c>
      <c r="S58" s="23" t="s">
        <v>33</v>
      </c>
      <c r="T58" s="14" t="s">
        <v>9984</v>
      </c>
      <c r="U58" s="14" t="s">
        <v>90</v>
      </c>
      <c r="V58" s="16">
        <v>1008222</v>
      </c>
      <c r="W58" s="16" t="s">
        <v>11274</v>
      </c>
    </row>
    <row r="59" spans="1:23">
      <c r="A59" s="15" t="s">
        <v>111</v>
      </c>
      <c r="B59" s="15" t="s">
        <v>65</v>
      </c>
      <c r="C59" s="15" t="s">
        <v>11382</v>
      </c>
      <c r="D59" s="15" t="s">
        <v>7594</v>
      </c>
      <c r="E59" s="24">
        <v>45574.732638888891</v>
      </c>
      <c r="F59" s="15">
        <v>19</v>
      </c>
      <c r="G59" s="37"/>
      <c r="H59" s="15"/>
      <c r="I59" s="15"/>
      <c r="J59" s="15"/>
      <c r="K59" s="15"/>
      <c r="L59" s="15">
        <v>161</v>
      </c>
      <c r="M59" s="15"/>
      <c r="N59" s="15"/>
      <c r="O59" s="15"/>
      <c r="P59" s="14">
        <f>SUM(H59:O59)</f>
        <v>161</v>
      </c>
      <c r="Q59" s="14" t="s">
        <v>30</v>
      </c>
      <c r="R59" s="14">
        <v>107797</v>
      </c>
      <c r="S59" s="23" t="s">
        <v>33</v>
      </c>
      <c r="T59" s="14" t="s">
        <v>9984</v>
      </c>
      <c r="U59" s="14" t="s">
        <v>90</v>
      </c>
      <c r="V59" s="16">
        <v>1008220</v>
      </c>
      <c r="W59" s="16"/>
    </row>
    <row r="60" spans="1:23">
      <c r="A60" s="15" t="s">
        <v>9828</v>
      </c>
      <c r="B60" s="15" t="s">
        <v>57</v>
      </c>
      <c r="C60" s="15" t="s">
        <v>11383</v>
      </c>
      <c r="D60" s="15" t="s">
        <v>10109</v>
      </c>
      <c r="E60" s="24">
        <v>45574.548611111109</v>
      </c>
      <c r="F60" s="15">
        <v>15</v>
      </c>
      <c r="G60" s="37"/>
      <c r="H60" s="15"/>
      <c r="I60" s="15"/>
      <c r="J60" s="15">
        <v>39</v>
      </c>
      <c r="K60" s="15">
        <v>148</v>
      </c>
      <c r="L60" s="15"/>
      <c r="M60" s="15"/>
      <c r="N60" s="15"/>
      <c r="O60" s="15"/>
      <c r="P60" s="14">
        <f>SUM(H60:O60)</f>
        <v>187</v>
      </c>
      <c r="Q60" s="14" t="s">
        <v>30</v>
      </c>
      <c r="R60" s="14">
        <v>107747</v>
      </c>
      <c r="S60" s="14" t="s">
        <v>31</v>
      </c>
      <c r="T60" s="14" t="s">
        <v>9984</v>
      </c>
      <c r="U60" s="14" t="s">
        <v>90</v>
      </c>
      <c r="V60" s="16">
        <v>1008221</v>
      </c>
      <c r="W60" s="16"/>
    </row>
    <row r="61" spans="1:23">
      <c r="A61" s="11" t="s">
        <v>19</v>
      </c>
      <c r="B61" s="7"/>
      <c r="C61" s="7"/>
      <c r="D61" s="7"/>
      <c r="E61" s="11"/>
      <c r="F61" s="7"/>
      <c r="G61" s="7"/>
      <c r="H61" s="11">
        <f t="shared" ref="H61:P61" si="6">SUM(H56:H60)</f>
        <v>0</v>
      </c>
      <c r="I61" s="11">
        <f t="shared" si="6"/>
        <v>0</v>
      </c>
      <c r="J61" s="11">
        <f t="shared" si="6"/>
        <v>39</v>
      </c>
      <c r="K61" s="11">
        <f t="shared" si="6"/>
        <v>163</v>
      </c>
      <c r="L61" s="11">
        <f t="shared" si="6"/>
        <v>548</v>
      </c>
      <c r="M61" s="11">
        <f t="shared" si="6"/>
        <v>81</v>
      </c>
      <c r="N61" s="11">
        <f t="shared" si="6"/>
        <v>0</v>
      </c>
      <c r="O61" s="11">
        <f t="shared" si="6"/>
        <v>0</v>
      </c>
      <c r="P61" s="11">
        <f t="shared" si="6"/>
        <v>831</v>
      </c>
      <c r="Q61" s="12"/>
      <c r="R61" s="12"/>
      <c r="S61" s="12"/>
      <c r="T61" s="12"/>
      <c r="U61" s="12"/>
      <c r="V61" s="12"/>
      <c r="W61" s="12"/>
    </row>
    <row r="62" spans="1:23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>
      <c r="A63" s="3" t="s">
        <v>34</v>
      </c>
      <c r="B63" s="1562"/>
      <c r="C63" s="1562"/>
      <c r="D63" s="1562"/>
      <c r="E63" s="1"/>
      <c r="F63" s="1"/>
      <c r="G63" s="1"/>
      <c r="H63" s="1"/>
      <c r="I63" s="1"/>
      <c r="J63" s="1563"/>
      <c r="K63" s="1563"/>
      <c r="L63" s="1563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4"/>
      <c r="B64" s="1564"/>
      <c r="C64" s="1564"/>
      <c r="D64" s="242"/>
      <c r="E64" s="41" t="s">
        <v>8995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7">
      <c r="A65" s="5" t="s">
        <v>42</v>
      </c>
      <c r="B65" s="1772"/>
      <c r="C65" s="177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7">
      <c r="A66" s="5" t="s">
        <v>42</v>
      </c>
      <c r="B66" s="1772"/>
      <c r="C66" s="177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7">
      <c r="A67" s="5" t="s">
        <v>43</v>
      </c>
      <c r="B67" s="1845"/>
      <c r="C67" s="1772"/>
      <c r="D67" s="1"/>
      <c r="E67" s="1"/>
      <c r="F67" s="246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7">
      <c r="A68" s="5" t="s">
        <v>44</v>
      </c>
      <c r="B68" s="1772"/>
      <c r="C68" s="177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70" spans="1:27" ht="23.25" customHeight="1">
      <c r="A70" s="1559" t="s">
        <v>11384</v>
      </c>
      <c r="B70" s="1559"/>
      <c r="C70" s="1559"/>
      <c r="D70" s="1559"/>
      <c r="E70" s="1559"/>
      <c r="F70" s="1559"/>
      <c r="G70" s="7"/>
      <c r="H70" s="1559" t="s">
        <v>9076</v>
      </c>
      <c r="I70" s="1559"/>
      <c r="J70" s="1559"/>
      <c r="K70" s="1559"/>
      <c r="L70" s="1559"/>
      <c r="M70" s="1559"/>
      <c r="N70" s="1559"/>
      <c r="O70" s="1559"/>
      <c r="P70" s="1559"/>
      <c r="Q70" s="1559" t="s">
        <v>11385</v>
      </c>
      <c r="R70" s="1559"/>
      <c r="S70" s="1559"/>
      <c r="T70" s="1559"/>
      <c r="U70" s="1559"/>
      <c r="V70" s="1559"/>
      <c r="W70" s="1559"/>
    </row>
    <row r="71" spans="1:27" ht="26.25">
      <c r="A71" s="8" t="s">
        <v>3</v>
      </c>
      <c r="B71" s="8" t="s">
        <v>4</v>
      </c>
      <c r="C71" s="8" t="s">
        <v>5</v>
      </c>
      <c r="D71" s="8" t="s">
        <v>6</v>
      </c>
      <c r="E71" s="8" t="s">
        <v>7</v>
      </c>
      <c r="F71" s="8" t="s">
        <v>8</v>
      </c>
      <c r="G71" s="33" t="s">
        <v>10</v>
      </c>
      <c r="H71" s="9" t="s">
        <v>11</v>
      </c>
      <c r="I71" s="9" t="s">
        <v>12</v>
      </c>
      <c r="J71" s="9" t="s">
        <v>13</v>
      </c>
      <c r="K71" s="9" t="s">
        <v>14</v>
      </c>
      <c r="L71" s="9" t="s">
        <v>15</v>
      </c>
      <c r="M71" s="9" t="s">
        <v>16</v>
      </c>
      <c r="N71" s="9" t="s">
        <v>17</v>
      </c>
      <c r="O71" s="10" t="s">
        <v>18</v>
      </c>
      <c r="P71" s="8" t="s">
        <v>19</v>
      </c>
      <c r="Q71" s="8" t="s">
        <v>20</v>
      </c>
      <c r="R71" s="8" t="s">
        <v>9</v>
      </c>
      <c r="S71" s="8" t="s">
        <v>21</v>
      </c>
      <c r="T71" s="8" t="s">
        <v>24</v>
      </c>
      <c r="U71" s="8" t="s">
        <v>25</v>
      </c>
      <c r="V71" s="8" t="s">
        <v>26</v>
      </c>
      <c r="W71" s="8" t="s">
        <v>27</v>
      </c>
      <c r="AA71" s="141"/>
    </row>
    <row r="72" spans="1:27">
      <c r="A72" s="15" t="s">
        <v>9828</v>
      </c>
      <c r="B72" s="15" t="s">
        <v>57</v>
      </c>
      <c r="C72" s="15" t="s">
        <v>11386</v>
      </c>
      <c r="D72" s="15" t="s">
        <v>56</v>
      </c>
      <c r="E72" s="24">
        <v>45575.225694444445</v>
      </c>
      <c r="F72" s="15">
        <v>10.8</v>
      </c>
      <c r="G72" s="37"/>
      <c r="H72" s="15"/>
      <c r="I72" s="15"/>
      <c r="J72" s="15"/>
      <c r="K72" s="15">
        <v>161</v>
      </c>
      <c r="L72" s="15"/>
      <c r="M72" s="15"/>
      <c r="N72" s="15"/>
      <c r="O72" s="15"/>
      <c r="P72" s="14">
        <f>SUM(H72:O72)</f>
        <v>161</v>
      </c>
      <c r="Q72" s="14" t="s">
        <v>30</v>
      </c>
      <c r="R72" s="14">
        <v>107748</v>
      </c>
      <c r="S72" s="14" t="s">
        <v>31</v>
      </c>
      <c r="T72" s="232" t="s">
        <v>169</v>
      </c>
      <c r="U72" s="16"/>
      <c r="V72" s="16">
        <v>1008231</v>
      </c>
      <c r="W72" s="16" t="s">
        <v>11358</v>
      </c>
    </row>
    <row r="73" spans="1:27">
      <c r="A73" s="15" t="s">
        <v>141</v>
      </c>
      <c r="B73" s="15" t="s">
        <v>69</v>
      </c>
      <c r="C73" s="15" t="s">
        <v>11387</v>
      </c>
      <c r="D73" s="15" t="s">
        <v>68</v>
      </c>
      <c r="E73" s="24">
        <v>45574.795138888891</v>
      </c>
      <c r="F73" s="15">
        <v>12.25</v>
      </c>
      <c r="G73" s="37"/>
      <c r="H73" s="15"/>
      <c r="I73" s="15"/>
      <c r="J73" s="15"/>
      <c r="K73" s="15"/>
      <c r="L73" s="15">
        <v>81</v>
      </c>
      <c r="M73" s="35">
        <v>54</v>
      </c>
      <c r="N73" s="35">
        <v>26</v>
      </c>
      <c r="O73" s="15"/>
      <c r="P73" s="14">
        <f>SUM(H73:O73)</f>
        <v>161</v>
      </c>
      <c r="Q73" s="14" t="s">
        <v>30</v>
      </c>
      <c r="R73" s="14">
        <v>107749</v>
      </c>
      <c r="S73" s="14" t="s">
        <v>31</v>
      </c>
      <c r="T73" s="232" t="s">
        <v>169</v>
      </c>
      <c r="U73" s="16"/>
      <c r="V73" s="16">
        <v>1008232</v>
      </c>
      <c r="W73" s="16" t="s">
        <v>11388</v>
      </c>
    </row>
    <row r="74" spans="1:27">
      <c r="A74" s="15" t="s">
        <v>142</v>
      </c>
      <c r="B74" s="15" t="s">
        <v>72</v>
      </c>
      <c r="C74" s="15" t="s">
        <v>11389</v>
      </c>
      <c r="D74" s="15" t="s">
        <v>71</v>
      </c>
      <c r="E74" s="24">
        <v>45574.711805555555</v>
      </c>
      <c r="F74" s="15">
        <v>12.25</v>
      </c>
      <c r="G74" s="37"/>
      <c r="H74" s="15"/>
      <c r="I74" s="15"/>
      <c r="J74" s="15">
        <v>27</v>
      </c>
      <c r="K74" s="15">
        <v>134</v>
      </c>
      <c r="L74" s="15"/>
      <c r="M74" s="15"/>
      <c r="N74" s="15"/>
      <c r="O74" s="15"/>
      <c r="P74" s="14">
        <f>SUM(H74:O74)</f>
        <v>161</v>
      </c>
      <c r="Q74" s="14" t="s">
        <v>30</v>
      </c>
      <c r="R74" s="14">
        <v>107750</v>
      </c>
      <c r="S74" s="14" t="s">
        <v>31</v>
      </c>
      <c r="T74" s="232" t="s">
        <v>169</v>
      </c>
      <c r="U74" s="16"/>
      <c r="V74" s="16">
        <v>1008233</v>
      </c>
      <c r="W74" s="16" t="s">
        <v>11390</v>
      </c>
    </row>
    <row r="75" spans="1:27">
      <c r="A75" s="15" t="s">
        <v>142</v>
      </c>
      <c r="B75" s="15" t="s">
        <v>72</v>
      </c>
      <c r="C75" s="15" t="s">
        <v>11391</v>
      </c>
      <c r="D75" s="15" t="s">
        <v>883</v>
      </c>
      <c r="E75" s="24">
        <v>45575.541666666664</v>
      </c>
      <c r="F75" s="15">
        <v>12.25</v>
      </c>
      <c r="G75" s="37"/>
      <c r="H75" s="15"/>
      <c r="I75" s="15"/>
      <c r="J75" s="15"/>
      <c r="K75" s="15"/>
      <c r="L75" s="15">
        <v>53</v>
      </c>
      <c r="M75" s="35">
        <v>81</v>
      </c>
      <c r="N75" s="35">
        <v>27</v>
      </c>
      <c r="O75" s="15"/>
      <c r="P75" s="14">
        <v>161</v>
      </c>
      <c r="Q75" s="14" t="s">
        <v>30</v>
      </c>
      <c r="R75" s="14">
        <v>107754</v>
      </c>
      <c r="S75" s="14" t="s">
        <v>31</v>
      </c>
      <c r="T75" s="231" t="s">
        <v>161</v>
      </c>
      <c r="U75" s="16"/>
      <c r="V75" s="16">
        <v>1008234</v>
      </c>
      <c r="W75" s="16" t="s">
        <v>7175</v>
      </c>
    </row>
    <row r="76" spans="1:27">
      <c r="A76" s="676" t="s">
        <v>10546</v>
      </c>
      <c r="B76" s="676" t="s">
        <v>78</v>
      </c>
      <c r="C76" s="15" t="s">
        <v>11392</v>
      </c>
      <c r="D76" s="15" t="s">
        <v>88</v>
      </c>
      <c r="E76" s="24">
        <v>45576.083333333336</v>
      </c>
      <c r="F76" s="15">
        <v>10.3</v>
      </c>
      <c r="G76" s="37"/>
      <c r="H76" s="15"/>
      <c r="I76" s="15"/>
      <c r="J76" s="15"/>
      <c r="K76" s="15"/>
      <c r="L76" s="15">
        <v>80</v>
      </c>
      <c r="M76" s="15">
        <v>81</v>
      </c>
      <c r="N76" s="15"/>
      <c r="O76" s="15"/>
      <c r="P76" s="14">
        <f>SUM(H76:O76)</f>
        <v>161</v>
      </c>
      <c r="Q76" s="307" t="s">
        <v>32</v>
      </c>
      <c r="R76" s="14">
        <v>107798</v>
      </c>
      <c r="S76" s="561" t="s">
        <v>31</v>
      </c>
      <c r="T76" s="231" t="s">
        <v>161</v>
      </c>
      <c r="U76" s="733"/>
      <c r="V76" s="485">
        <v>1008235</v>
      </c>
      <c r="W76" s="16" t="s">
        <v>11368</v>
      </c>
    </row>
    <row r="77" spans="1:27">
      <c r="A77" s="11" t="s">
        <v>19</v>
      </c>
      <c r="B77" s="7"/>
      <c r="C77" s="7"/>
      <c r="D77" s="7"/>
      <c r="E77" s="11"/>
      <c r="F77" s="7"/>
      <c r="G77" s="7"/>
      <c r="H77" s="11">
        <f>SUM(H72:H75)</f>
        <v>0</v>
      </c>
      <c r="I77" s="11">
        <f>SUM(I72:I75)</f>
        <v>0</v>
      </c>
      <c r="J77" s="11">
        <f>SUM(J72:J76)</f>
        <v>27</v>
      </c>
      <c r="K77" s="11">
        <f t="shared" ref="K77:O77" si="7">SUM(K72:K76)</f>
        <v>295</v>
      </c>
      <c r="L77" s="11">
        <f t="shared" si="7"/>
        <v>214</v>
      </c>
      <c r="M77" s="11">
        <f t="shared" si="7"/>
        <v>216</v>
      </c>
      <c r="N77" s="11">
        <f t="shared" si="7"/>
        <v>53</v>
      </c>
      <c r="O77" s="11">
        <f t="shared" si="7"/>
        <v>0</v>
      </c>
      <c r="P77" s="11">
        <f>SUM(P72:P76)</f>
        <v>805</v>
      </c>
      <c r="Q77" s="12"/>
      <c r="R77" s="12"/>
      <c r="S77" s="12"/>
      <c r="T77" s="12"/>
      <c r="U77" s="12"/>
      <c r="V77" s="12"/>
      <c r="W77" s="12"/>
    </row>
    <row r="78" spans="1:27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7" ht="15.75">
      <c r="A79" s="3" t="s">
        <v>34</v>
      </c>
      <c r="B79" s="1562"/>
      <c r="C79" s="1562"/>
      <c r="D79" s="1562"/>
      <c r="E79" s="1"/>
      <c r="F79" s="1"/>
      <c r="G79" s="1"/>
      <c r="H79" s="1"/>
      <c r="I79" s="1"/>
      <c r="J79" s="1563"/>
      <c r="K79" s="1563"/>
      <c r="L79" s="156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7" ht="15" customHeight="1">
      <c r="A80" s="70" t="s">
        <v>169</v>
      </c>
      <c r="B80" s="1856" t="s">
        <v>9853</v>
      </c>
      <c r="C80" s="185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843" t="s">
        <v>161</v>
      </c>
      <c r="B81" s="1791" t="s">
        <v>7193</v>
      </c>
      <c r="C81" s="179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5" t="s">
        <v>42</v>
      </c>
      <c r="B82" s="1772" t="s">
        <v>10914</v>
      </c>
      <c r="C82" s="1772"/>
      <c r="D82" s="242"/>
      <c r="E82" s="41" t="s">
        <v>8995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5" t="s">
        <v>42</v>
      </c>
      <c r="B83" s="1772"/>
      <c r="C83" s="177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5" t="s">
        <v>43</v>
      </c>
      <c r="B84" s="1845">
        <v>358405352573</v>
      </c>
      <c r="C84" s="177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5" t="s">
        <v>44</v>
      </c>
      <c r="B85" s="1809">
        <v>0.29166666666666669</v>
      </c>
      <c r="C85" s="177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7" spans="1:23" ht="23.25" customHeight="1">
      <c r="A87" s="1559"/>
      <c r="B87" s="1559"/>
      <c r="C87" s="1559"/>
      <c r="D87" s="1559"/>
      <c r="E87" s="1559"/>
      <c r="F87" s="1559"/>
      <c r="G87" s="7"/>
      <c r="H87" s="1559"/>
      <c r="I87" s="1559"/>
      <c r="J87" s="1559"/>
      <c r="K87" s="1559"/>
      <c r="L87" s="1559"/>
      <c r="M87" s="1559"/>
      <c r="N87" s="1559"/>
      <c r="O87" s="1559"/>
      <c r="P87" s="1559"/>
      <c r="Q87" s="1559"/>
      <c r="R87" s="1559"/>
      <c r="S87" s="1559"/>
      <c r="T87" s="1559"/>
      <c r="U87" s="1559"/>
      <c r="V87" s="1559"/>
      <c r="W87" s="1559"/>
    </row>
    <row r="88" spans="1:23" ht="26.25">
      <c r="A88" s="8" t="s">
        <v>3</v>
      </c>
      <c r="B88" s="8" t="s">
        <v>4</v>
      </c>
      <c r="C88" s="8" t="s">
        <v>5</v>
      </c>
      <c r="D88" s="8" t="s">
        <v>6</v>
      </c>
      <c r="E88" s="8" t="s">
        <v>7</v>
      </c>
      <c r="F88" s="8" t="s">
        <v>8</v>
      </c>
      <c r="G88" s="33" t="s">
        <v>10</v>
      </c>
      <c r="H88" s="9" t="s">
        <v>11</v>
      </c>
      <c r="I88" s="9" t="s">
        <v>12</v>
      </c>
      <c r="J88" s="9" t="s">
        <v>13</v>
      </c>
      <c r="K88" s="9" t="s">
        <v>14</v>
      </c>
      <c r="L88" s="9" t="s">
        <v>15</v>
      </c>
      <c r="M88" s="9" t="s">
        <v>16</v>
      </c>
      <c r="N88" s="9" t="s">
        <v>17</v>
      </c>
      <c r="O88" s="10" t="s">
        <v>18</v>
      </c>
      <c r="P88" s="8" t="s">
        <v>19</v>
      </c>
      <c r="Q88" s="8" t="s">
        <v>20</v>
      </c>
      <c r="R88" s="8" t="s">
        <v>9</v>
      </c>
      <c r="S88" s="8" t="s">
        <v>21</v>
      </c>
      <c r="T88" s="8" t="s">
        <v>24</v>
      </c>
      <c r="U88" s="8" t="s">
        <v>25</v>
      </c>
      <c r="V88" s="8" t="s">
        <v>26</v>
      </c>
      <c r="W88" s="8" t="s">
        <v>27</v>
      </c>
    </row>
    <row r="89" spans="1:23">
      <c r="A89" s="15"/>
      <c r="B89" s="15"/>
      <c r="C89" s="15"/>
      <c r="D89" s="15"/>
      <c r="E89" s="24"/>
      <c r="F89" s="15"/>
      <c r="G89" s="37"/>
      <c r="H89" s="15"/>
      <c r="I89" s="15"/>
      <c r="J89" s="15"/>
      <c r="K89" s="15"/>
      <c r="L89" s="15"/>
      <c r="M89" s="15"/>
      <c r="N89" s="15"/>
      <c r="O89" s="15"/>
      <c r="P89" s="14">
        <f t="shared" ref="P89:P94" si="8">SUM(H89:O89)</f>
        <v>0</v>
      </c>
      <c r="Q89" s="17" t="s">
        <v>32</v>
      </c>
      <c r="R89" s="16"/>
      <c r="S89" s="14" t="s">
        <v>33</v>
      </c>
      <c r="T89" s="16" t="s">
        <v>161</v>
      </c>
      <c r="U89" s="16"/>
      <c r="V89" s="16"/>
      <c r="W89" s="16" t="s">
        <v>11366</v>
      </c>
    </row>
    <row r="90" spans="1:23">
      <c r="A90" s="15"/>
      <c r="B90" s="15"/>
      <c r="C90" s="15"/>
      <c r="D90" s="15"/>
      <c r="E90" s="24"/>
      <c r="F90" s="15"/>
      <c r="G90" s="37"/>
      <c r="H90" s="15"/>
      <c r="I90" s="15"/>
      <c r="J90" s="15"/>
      <c r="K90" s="15"/>
      <c r="L90" s="15"/>
      <c r="M90" s="15"/>
      <c r="N90" s="15"/>
      <c r="O90" s="15"/>
      <c r="P90" s="14">
        <f t="shared" si="8"/>
        <v>0</v>
      </c>
      <c r="Q90" s="17" t="s">
        <v>32</v>
      </c>
      <c r="R90" s="16"/>
      <c r="S90" s="14" t="s">
        <v>33</v>
      </c>
      <c r="T90" s="16" t="s">
        <v>161</v>
      </c>
      <c r="U90" s="16"/>
      <c r="V90" s="16"/>
      <c r="W90" s="16" t="s">
        <v>11368</v>
      </c>
    </row>
    <row r="91" spans="1:23">
      <c r="A91" s="15"/>
      <c r="B91" s="15"/>
      <c r="C91" s="15"/>
      <c r="D91" s="15"/>
      <c r="E91" s="24"/>
      <c r="F91" s="15"/>
      <c r="G91" s="37"/>
      <c r="H91" s="15"/>
      <c r="I91" s="15"/>
      <c r="J91" s="15"/>
      <c r="K91" s="437"/>
      <c r="L91" s="15"/>
      <c r="M91" s="15"/>
      <c r="N91" s="15"/>
      <c r="O91" s="15"/>
      <c r="P91" s="14">
        <f t="shared" si="8"/>
        <v>0</v>
      </c>
      <c r="Q91" s="17" t="s">
        <v>32</v>
      </c>
      <c r="R91" s="16"/>
      <c r="S91" s="14" t="s">
        <v>31</v>
      </c>
      <c r="T91" s="16" t="s">
        <v>161</v>
      </c>
      <c r="U91" s="16"/>
      <c r="V91" s="16"/>
      <c r="W91" s="16" t="s">
        <v>11368</v>
      </c>
    </row>
    <row r="92" spans="1:23">
      <c r="A92" s="15"/>
      <c r="B92" s="15"/>
      <c r="C92" s="15"/>
      <c r="D92" s="15"/>
      <c r="E92" s="24"/>
      <c r="F92" s="15"/>
      <c r="G92" s="37"/>
      <c r="H92" s="15"/>
      <c r="I92" s="15"/>
      <c r="J92" s="15"/>
      <c r="K92" s="437"/>
      <c r="L92" s="15"/>
      <c r="M92" s="15"/>
      <c r="N92" s="15"/>
      <c r="O92" s="15"/>
      <c r="P92" s="14">
        <f t="shared" si="8"/>
        <v>0</v>
      </c>
      <c r="Q92" s="17" t="s">
        <v>32</v>
      </c>
      <c r="R92" s="16"/>
      <c r="S92" s="14" t="s">
        <v>31</v>
      </c>
      <c r="T92" s="16" t="s">
        <v>161</v>
      </c>
      <c r="U92" s="16"/>
      <c r="V92" s="16"/>
      <c r="W92" s="16" t="s">
        <v>11368</v>
      </c>
    </row>
    <row r="93" spans="1:23">
      <c r="A93" s="15"/>
      <c r="B93" s="15"/>
      <c r="C93" s="35"/>
      <c r="D93" s="15"/>
      <c r="E93" s="24"/>
      <c r="F93" s="15"/>
      <c r="G93" s="37"/>
      <c r="H93" s="15"/>
      <c r="I93" s="15"/>
      <c r="J93" s="15"/>
      <c r="K93" s="15"/>
      <c r="L93" s="15"/>
      <c r="M93" s="15"/>
      <c r="N93" s="15"/>
      <c r="O93" s="15"/>
      <c r="P93" s="14">
        <f t="shared" si="8"/>
        <v>0</v>
      </c>
      <c r="Q93" s="17" t="s">
        <v>32</v>
      </c>
      <c r="R93" s="16"/>
      <c r="S93" s="14" t="s">
        <v>31</v>
      </c>
      <c r="T93" s="16" t="s">
        <v>161</v>
      </c>
      <c r="U93" s="16"/>
      <c r="V93" s="16"/>
      <c r="W93" s="16" t="s">
        <v>11355</v>
      </c>
    </row>
    <row r="94" spans="1:23">
      <c r="A94" s="15"/>
      <c r="B94" s="15"/>
      <c r="C94" s="15"/>
      <c r="D94" s="15"/>
      <c r="E94" s="24"/>
      <c r="F94" s="15"/>
      <c r="G94" s="37"/>
      <c r="H94" s="15"/>
      <c r="I94" s="15"/>
      <c r="J94" s="15"/>
      <c r="K94" s="15"/>
      <c r="L94" s="15"/>
      <c r="M94" s="15"/>
      <c r="N94" s="15"/>
      <c r="O94" s="15"/>
      <c r="P94" s="14">
        <f t="shared" si="8"/>
        <v>0</v>
      </c>
      <c r="Q94" s="17" t="s">
        <v>32</v>
      </c>
      <c r="R94" s="16"/>
      <c r="S94" s="14" t="s">
        <v>31</v>
      </c>
      <c r="T94" s="16" t="s">
        <v>161</v>
      </c>
      <c r="U94" s="16"/>
      <c r="V94" s="16"/>
      <c r="W94" s="16" t="s">
        <v>11368</v>
      </c>
    </row>
    <row r="95" spans="1:23">
      <c r="A95" s="11" t="s">
        <v>19</v>
      </c>
      <c r="B95" s="7"/>
      <c r="C95" s="7"/>
      <c r="D95" s="7"/>
      <c r="E95" s="11"/>
      <c r="F95" s="7"/>
      <c r="G95" s="7"/>
      <c r="H95" s="11">
        <f t="shared" ref="H95:P95" si="9">SUM(H89:H94)</f>
        <v>0</v>
      </c>
      <c r="I95" s="11">
        <f t="shared" si="9"/>
        <v>0</v>
      </c>
      <c r="J95" s="11">
        <f t="shared" si="9"/>
        <v>0</v>
      </c>
      <c r="K95" s="11">
        <f t="shared" si="9"/>
        <v>0</v>
      </c>
      <c r="L95" s="11">
        <f t="shared" si="9"/>
        <v>0</v>
      </c>
      <c r="M95" s="11">
        <f t="shared" si="9"/>
        <v>0</v>
      </c>
      <c r="N95" s="11">
        <f t="shared" si="9"/>
        <v>0</v>
      </c>
      <c r="O95" s="11">
        <f t="shared" si="9"/>
        <v>0</v>
      </c>
      <c r="P95" s="11">
        <f t="shared" si="9"/>
        <v>0</v>
      </c>
      <c r="Q95" s="12"/>
      <c r="R95" s="12"/>
      <c r="S95" s="12"/>
      <c r="T95" s="12"/>
      <c r="U95" s="12"/>
      <c r="V95" s="12"/>
      <c r="W95" s="12"/>
    </row>
    <row r="96" spans="1:23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>
      <c r="A97" s="3" t="s">
        <v>34</v>
      </c>
      <c r="B97" s="1562"/>
      <c r="C97" s="1562"/>
      <c r="D97" s="1562"/>
      <c r="E97" s="1"/>
      <c r="F97" s="1"/>
      <c r="G97" s="1"/>
      <c r="H97" s="1"/>
      <c r="I97" s="1"/>
      <c r="J97" s="1563"/>
      <c r="K97" s="1563"/>
      <c r="L97" s="1563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4"/>
      <c r="B98" s="1564"/>
      <c r="C98" s="1564"/>
      <c r="D98" s="242"/>
      <c r="E98" s="41" t="s">
        <v>8995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5" t="s">
        <v>42</v>
      </c>
      <c r="B99" s="1772"/>
      <c r="C99" s="177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5" t="s">
        <v>42</v>
      </c>
      <c r="B100" s="1772"/>
      <c r="C100" s="177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5" t="s">
        <v>43</v>
      </c>
      <c r="B101" s="1772"/>
      <c r="C101" s="177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5" t="s">
        <v>44</v>
      </c>
      <c r="B102" s="1772"/>
      <c r="C102" s="177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</sheetData>
  <mergeCells count="62">
    <mergeCell ref="B13:C13"/>
    <mergeCell ref="A1:F1"/>
    <mergeCell ref="H1:P1"/>
    <mergeCell ref="Q1:W1"/>
    <mergeCell ref="B12:D12"/>
    <mergeCell ref="J12:L12"/>
    <mergeCell ref="Q37:W37"/>
    <mergeCell ref="B47:D47"/>
    <mergeCell ref="J47:L47"/>
    <mergeCell ref="Q20:W20"/>
    <mergeCell ref="B30:D30"/>
    <mergeCell ref="J30:L30"/>
    <mergeCell ref="B31:C31"/>
    <mergeCell ref="B32:C32"/>
    <mergeCell ref="B33:C33"/>
    <mergeCell ref="H20:P20"/>
    <mergeCell ref="A20:F20"/>
    <mergeCell ref="H37:P37"/>
    <mergeCell ref="H70:P70"/>
    <mergeCell ref="B48:C48"/>
    <mergeCell ref="B49:C49"/>
    <mergeCell ref="B50:C50"/>
    <mergeCell ref="Q70:W70"/>
    <mergeCell ref="H54:P54"/>
    <mergeCell ref="Q54:W54"/>
    <mergeCell ref="B63:D63"/>
    <mergeCell ref="J63:L63"/>
    <mergeCell ref="B64:C64"/>
    <mergeCell ref="B65:C65"/>
    <mergeCell ref="B51:C51"/>
    <mergeCell ref="B52:C52"/>
    <mergeCell ref="A54:F54"/>
    <mergeCell ref="J79:L79"/>
    <mergeCell ref="B81:C81"/>
    <mergeCell ref="B82:C82"/>
    <mergeCell ref="B83:C83"/>
    <mergeCell ref="B84:C84"/>
    <mergeCell ref="B15:C15"/>
    <mergeCell ref="B80:C80"/>
    <mergeCell ref="B85:C85"/>
    <mergeCell ref="B14:C14"/>
    <mergeCell ref="B79:D79"/>
    <mergeCell ref="B66:C66"/>
    <mergeCell ref="B67:C67"/>
    <mergeCell ref="B68:C68"/>
    <mergeCell ref="A70:F70"/>
    <mergeCell ref="B34:C34"/>
    <mergeCell ref="B35:C35"/>
    <mergeCell ref="A37:F37"/>
    <mergeCell ref="B16:C16"/>
    <mergeCell ref="B17:C17"/>
    <mergeCell ref="B18:C18"/>
    <mergeCell ref="A87:F87"/>
    <mergeCell ref="H87:P87"/>
    <mergeCell ref="Q87:W87"/>
    <mergeCell ref="B97:D97"/>
    <mergeCell ref="J97:L97"/>
    <mergeCell ref="B98:C98"/>
    <mergeCell ref="B99:C99"/>
    <mergeCell ref="B100:C100"/>
    <mergeCell ref="B101:C101"/>
    <mergeCell ref="B102:C102"/>
  </mergeCells>
  <pageMargins left="0.7" right="0.7" top="0.75" bottom="0.75" header="0.3" footer="0.3"/>
</worksheet>
</file>

<file path=xl/worksheets/sheet3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A660-3CB3-43CD-ADCA-1029FAFD0603}">
  <sheetPr>
    <tabColor rgb="FF0070C0"/>
  </sheetPr>
  <dimension ref="A1:X67"/>
  <sheetViews>
    <sheetView workbookViewId="0">
      <selection activeCell="R3" sqref="R3"/>
    </sheetView>
  </sheetViews>
  <sheetFormatPr defaultColWidth="11.42578125" defaultRowHeight="15"/>
  <cols>
    <col min="1" max="1" width="25.42578125" customWidth="1"/>
    <col min="2" max="2" width="17.85546875" bestFit="1" customWidth="1"/>
    <col min="3" max="3" width="15.85546875" customWidth="1"/>
    <col min="4" max="4" width="12.42578125" customWidth="1"/>
    <col min="5" max="5" width="28" customWidth="1"/>
    <col min="6" max="7" width="9.140625" bestFit="1" customWidth="1"/>
    <col min="8" max="15" width="7.42578125" customWidth="1"/>
    <col min="16" max="16" width="12.140625" bestFit="1" customWidth="1"/>
    <col min="17" max="17" width="9.140625" bestFit="1" customWidth="1"/>
    <col min="18" max="18" width="10" customWidth="1"/>
    <col min="19" max="19" width="9.140625" bestFit="1" customWidth="1"/>
    <col min="20" max="20" width="16.28515625" customWidth="1"/>
    <col min="23" max="23" width="18" customWidth="1"/>
  </cols>
  <sheetData>
    <row r="1" spans="1:23" ht="23.25">
      <c r="A1" s="1559" t="s">
        <v>11393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581" t="s">
        <v>145</v>
      </c>
      <c r="B3" s="22" t="s">
        <v>57</v>
      </c>
      <c r="C3" s="27" t="s">
        <v>11394</v>
      </c>
      <c r="D3" s="15" t="s">
        <v>56</v>
      </c>
      <c r="E3" s="654">
        <v>45572.225694444445</v>
      </c>
      <c r="F3" s="15">
        <v>10.8</v>
      </c>
      <c r="G3" s="37"/>
      <c r="H3" s="15"/>
      <c r="I3" s="26"/>
      <c r="J3" s="277">
        <v>54</v>
      </c>
      <c r="K3" s="581"/>
      <c r="L3" s="581"/>
      <c r="M3" s="25"/>
      <c r="N3" s="15"/>
      <c r="O3" s="15"/>
      <c r="P3" s="14">
        <f t="shared" ref="P3:P8" si="0">SUM(H3:O3)</f>
        <v>54</v>
      </c>
      <c r="Q3" s="14" t="s">
        <v>30</v>
      </c>
      <c r="R3" s="14">
        <v>107686</v>
      </c>
      <c r="S3" s="14" t="s">
        <v>31</v>
      </c>
      <c r="T3" s="231" t="s">
        <v>169</v>
      </c>
      <c r="U3" s="16" t="s">
        <v>90</v>
      </c>
      <c r="V3" s="16">
        <v>1008122</v>
      </c>
      <c r="W3" s="456" t="s">
        <v>11395</v>
      </c>
    </row>
    <row r="4" spans="1:23">
      <c r="A4" s="581" t="s">
        <v>8538</v>
      </c>
      <c r="B4" s="22" t="s">
        <v>57</v>
      </c>
      <c r="C4" s="27" t="s">
        <v>11396</v>
      </c>
      <c r="D4" s="15" t="s">
        <v>56</v>
      </c>
      <c r="E4" s="24">
        <v>45572.225694444445</v>
      </c>
      <c r="F4" s="15">
        <v>10.8</v>
      </c>
      <c r="G4" s="37"/>
      <c r="H4" s="15"/>
      <c r="I4" s="26"/>
      <c r="J4" s="581"/>
      <c r="K4" s="277">
        <v>54</v>
      </c>
      <c r="L4" s="581"/>
      <c r="M4" s="25"/>
      <c r="N4" s="15"/>
      <c r="O4" s="15"/>
      <c r="P4" s="14">
        <f t="shared" si="0"/>
        <v>54</v>
      </c>
      <c r="Q4" s="14" t="s">
        <v>30</v>
      </c>
      <c r="R4" s="14">
        <v>107685</v>
      </c>
      <c r="S4" s="14" t="s">
        <v>31</v>
      </c>
      <c r="T4" s="231" t="s">
        <v>169</v>
      </c>
      <c r="U4" s="16" t="s">
        <v>271</v>
      </c>
      <c r="V4" s="16">
        <v>1008123</v>
      </c>
      <c r="W4" s="16" t="s">
        <v>11397</v>
      </c>
    </row>
    <row r="5" spans="1:23">
      <c r="A5" s="587" t="s">
        <v>122</v>
      </c>
      <c r="B5" s="76" t="s">
        <v>62</v>
      </c>
      <c r="C5" s="531" t="s">
        <v>11398</v>
      </c>
      <c r="D5" s="321" t="s">
        <v>61</v>
      </c>
      <c r="E5" s="24">
        <v>45570.774305555555</v>
      </c>
      <c r="F5" s="321">
        <v>13</v>
      </c>
      <c r="G5" s="448"/>
      <c r="H5" s="321"/>
      <c r="I5" s="322"/>
      <c r="J5" s="587"/>
      <c r="K5" s="586">
        <v>81</v>
      </c>
      <c r="L5" s="587"/>
      <c r="M5" s="441"/>
      <c r="N5" s="15"/>
      <c r="O5" s="15"/>
      <c r="P5" s="14">
        <f t="shared" si="0"/>
        <v>81</v>
      </c>
      <c r="Q5" s="14" t="s">
        <v>30</v>
      </c>
      <c r="R5" s="14">
        <v>107684</v>
      </c>
      <c r="S5" s="14" t="s">
        <v>31</v>
      </c>
      <c r="T5" s="231" t="s">
        <v>169</v>
      </c>
      <c r="U5" s="16" t="s">
        <v>271</v>
      </c>
      <c r="V5" s="16">
        <v>1008124</v>
      </c>
      <c r="W5" s="16" t="s">
        <v>7199</v>
      </c>
    </row>
    <row r="6" spans="1:23">
      <c r="A6" s="60" t="s">
        <v>111</v>
      </c>
      <c r="B6" s="60" t="s">
        <v>65</v>
      </c>
      <c r="C6" s="64" t="s">
        <v>11399</v>
      </c>
      <c r="D6" s="15" t="s">
        <v>3599</v>
      </c>
      <c r="E6" s="24">
        <v>45571.125</v>
      </c>
      <c r="F6" s="15">
        <v>14.6</v>
      </c>
      <c r="G6" s="115"/>
      <c r="H6" s="115"/>
      <c r="I6" s="115"/>
      <c r="J6" s="115"/>
      <c r="K6" s="115"/>
      <c r="L6" s="277">
        <v>161</v>
      </c>
      <c r="M6" s="250"/>
      <c r="N6" s="25"/>
      <c r="O6" s="15"/>
      <c r="P6" s="14">
        <f t="shared" si="0"/>
        <v>161</v>
      </c>
      <c r="Q6" s="14" t="s">
        <v>30</v>
      </c>
      <c r="R6" s="14">
        <v>107662</v>
      </c>
      <c r="S6" s="23" t="s">
        <v>33</v>
      </c>
      <c r="T6" s="232" t="s">
        <v>161</v>
      </c>
      <c r="U6" s="16" t="s">
        <v>271</v>
      </c>
      <c r="V6" s="16">
        <v>1008125</v>
      </c>
      <c r="W6" s="16" t="s">
        <v>7199</v>
      </c>
    </row>
    <row r="7" spans="1:23">
      <c r="A7" s="45" t="s">
        <v>111</v>
      </c>
      <c r="B7" s="45" t="s">
        <v>65</v>
      </c>
      <c r="C7" s="35" t="s">
        <v>11400</v>
      </c>
      <c r="D7" s="15" t="s">
        <v>3599</v>
      </c>
      <c r="E7" s="24">
        <v>45571.125</v>
      </c>
      <c r="F7" s="15">
        <v>14.6</v>
      </c>
      <c r="G7" s="37"/>
      <c r="H7" s="15"/>
      <c r="I7" s="15"/>
      <c r="J7" s="45"/>
      <c r="K7" s="45"/>
      <c r="L7" s="324">
        <v>161</v>
      </c>
      <c r="M7" s="15"/>
      <c r="N7" s="15"/>
      <c r="O7" s="15"/>
      <c r="P7" s="14">
        <f t="shared" si="0"/>
        <v>161</v>
      </c>
      <c r="Q7" s="14" t="s">
        <v>30</v>
      </c>
      <c r="R7" s="14">
        <v>107663</v>
      </c>
      <c r="S7" s="23" t="s">
        <v>33</v>
      </c>
      <c r="T7" s="232" t="s">
        <v>161</v>
      </c>
      <c r="U7" s="16" t="s">
        <v>271</v>
      </c>
      <c r="V7" s="16">
        <v>1008126</v>
      </c>
      <c r="W7" s="16" t="s">
        <v>7199</v>
      </c>
    </row>
    <row r="8" spans="1:23">
      <c r="A8" s="642" t="s">
        <v>150</v>
      </c>
      <c r="B8" s="106" t="s">
        <v>57</v>
      </c>
      <c r="C8" s="329" t="s">
        <v>11401</v>
      </c>
      <c r="D8" s="45" t="s">
        <v>56</v>
      </c>
      <c r="E8" s="851">
        <v>45572.225694444445</v>
      </c>
      <c r="F8" s="45">
        <v>10.8</v>
      </c>
      <c r="G8" s="512"/>
      <c r="H8" s="45"/>
      <c r="I8" s="444"/>
      <c r="J8" s="643">
        <v>10</v>
      </c>
      <c r="K8" s="643">
        <v>179</v>
      </c>
      <c r="L8" s="642"/>
      <c r="M8" s="511"/>
      <c r="N8" s="15"/>
      <c r="O8" s="15"/>
      <c r="P8" s="14">
        <f t="shared" si="0"/>
        <v>189</v>
      </c>
      <c r="Q8" s="14" t="s">
        <v>30</v>
      </c>
      <c r="R8" s="14">
        <v>107682</v>
      </c>
      <c r="S8" s="14" t="s">
        <v>31</v>
      </c>
      <c r="T8" s="231" t="s">
        <v>169</v>
      </c>
      <c r="U8" s="16"/>
      <c r="V8" s="16">
        <v>1008127</v>
      </c>
      <c r="W8" s="456" t="s">
        <v>11395</v>
      </c>
    </row>
    <row r="9" spans="1:23">
      <c r="A9" s="852" t="s">
        <v>19</v>
      </c>
      <c r="B9" s="853"/>
      <c r="C9" s="853"/>
      <c r="D9" s="853"/>
      <c r="E9" s="852"/>
      <c r="F9" s="853"/>
      <c r="G9" s="853"/>
      <c r="H9" s="852">
        <f t="shared" ref="H9:P9" si="1">SUM(H3:H8)</f>
        <v>0</v>
      </c>
      <c r="I9" s="852">
        <f t="shared" si="1"/>
        <v>0</v>
      </c>
      <c r="J9" s="852">
        <f t="shared" si="1"/>
        <v>64</v>
      </c>
      <c r="K9" s="852">
        <f t="shared" si="1"/>
        <v>314</v>
      </c>
      <c r="L9" s="852">
        <f t="shared" si="1"/>
        <v>322</v>
      </c>
      <c r="M9" s="852">
        <f t="shared" si="1"/>
        <v>0</v>
      </c>
      <c r="N9" s="852">
        <f t="shared" si="1"/>
        <v>0</v>
      </c>
      <c r="O9" s="852">
        <f t="shared" si="1"/>
        <v>0</v>
      </c>
      <c r="P9" s="852">
        <f t="shared" si="1"/>
        <v>700</v>
      </c>
      <c r="Q9" s="854"/>
      <c r="R9" s="854"/>
      <c r="S9" s="854"/>
      <c r="T9" s="854"/>
      <c r="U9" s="854"/>
      <c r="V9" s="854"/>
      <c r="W9" s="854"/>
    </row>
    <row r="10" spans="1:23">
      <c r="A10" s="855"/>
      <c r="B10" s="140"/>
      <c r="C10" s="856"/>
      <c r="D10" s="856"/>
      <c r="E10" s="857"/>
      <c r="F10" s="856"/>
      <c r="G10" s="856"/>
      <c r="H10" s="856"/>
      <c r="I10" s="856"/>
      <c r="J10" s="855"/>
      <c r="K10" s="855"/>
      <c r="L10" s="855"/>
      <c r="M10" s="856"/>
      <c r="N10" s="856"/>
      <c r="O10" s="856"/>
      <c r="P10" s="858"/>
      <c r="Q10" s="858"/>
      <c r="R10" s="859"/>
      <c r="S10" s="858"/>
      <c r="T10" s="859"/>
      <c r="U10" s="859"/>
      <c r="V10" s="859"/>
      <c r="W10" s="859"/>
    </row>
    <row r="11" spans="1:23" ht="15.75">
      <c r="A11" s="3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4" t="s">
        <v>161</v>
      </c>
      <c r="B12" s="1564" t="s">
        <v>7194</v>
      </c>
      <c r="C12" s="1564"/>
      <c r="D12" s="242"/>
      <c r="E12" s="41" t="s">
        <v>8995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230" t="s">
        <v>169</v>
      </c>
      <c r="B13" s="860" t="s">
        <v>7193</v>
      </c>
      <c r="C13" s="230"/>
      <c r="D13" s="242"/>
      <c r="E13" s="4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>
      <c r="A14" s="5" t="s">
        <v>42</v>
      </c>
      <c r="B14" s="1872" t="s">
        <v>957</v>
      </c>
      <c r="C14" s="18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43</v>
      </c>
      <c r="B15" s="1887" t="s">
        <v>11402</v>
      </c>
      <c r="C15" s="18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44</v>
      </c>
      <c r="B16" s="1871">
        <v>0.66666666666666663</v>
      </c>
      <c r="C16" s="18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3.25" customHeight="1">
      <c r="A18" s="1559" t="s">
        <v>11403</v>
      </c>
      <c r="B18" s="1559"/>
      <c r="C18" s="1559"/>
      <c r="D18" s="1559"/>
      <c r="E18" s="1559"/>
      <c r="F18" s="1559"/>
      <c r="G18" s="7"/>
      <c r="H18" s="1559" t="s">
        <v>346</v>
      </c>
      <c r="I18" s="1559"/>
      <c r="J18" s="1559"/>
      <c r="K18" s="1559"/>
      <c r="L18" s="1559"/>
      <c r="M18" s="1559"/>
      <c r="N18" s="1559"/>
      <c r="O18" s="1559"/>
      <c r="P18" s="1559"/>
      <c r="Q18" s="1559" t="s">
        <v>2</v>
      </c>
      <c r="R18" s="1559"/>
      <c r="S18" s="1559"/>
      <c r="T18" s="1559"/>
      <c r="U18" s="1559"/>
      <c r="V18" s="1559"/>
      <c r="W18" s="1559"/>
    </row>
    <row r="19" spans="1:23">
      <c r="A19" s="18" t="s">
        <v>3</v>
      </c>
      <c r="B19" s="1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21" t="s">
        <v>13</v>
      </c>
      <c r="K19" s="21" t="s">
        <v>14</v>
      </c>
      <c r="L19" s="21" t="s">
        <v>15</v>
      </c>
      <c r="M19" s="21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</row>
    <row r="20" spans="1:23">
      <c r="A20" s="580" t="s">
        <v>219</v>
      </c>
      <c r="B20" s="22" t="s">
        <v>75</v>
      </c>
      <c r="C20" s="27" t="s">
        <v>11404</v>
      </c>
      <c r="D20" s="15" t="s">
        <v>74</v>
      </c>
      <c r="E20" s="24">
        <v>45571.524305555555</v>
      </c>
      <c r="F20" s="15">
        <v>15.3</v>
      </c>
      <c r="G20" s="37"/>
      <c r="H20" s="15"/>
      <c r="I20" s="26"/>
      <c r="J20" s="277">
        <v>27</v>
      </c>
      <c r="K20" s="277">
        <v>108</v>
      </c>
      <c r="L20" s="581"/>
      <c r="M20" s="581"/>
      <c r="N20" s="441"/>
      <c r="O20" s="15"/>
      <c r="P20" s="14">
        <f t="shared" ref="P20:P25" si="2">SUM(H20:O20)</f>
        <v>135</v>
      </c>
      <c r="Q20" s="14" t="s">
        <v>30</v>
      </c>
      <c r="R20" s="14">
        <v>107664</v>
      </c>
      <c r="S20" s="14" t="s">
        <v>31</v>
      </c>
      <c r="T20" s="231" t="s">
        <v>169</v>
      </c>
      <c r="U20" s="16" t="s">
        <v>1693</v>
      </c>
      <c r="V20" s="16">
        <v>1008132</v>
      </c>
      <c r="W20" s="16" t="s">
        <v>11405</v>
      </c>
    </row>
    <row r="21" spans="1:23">
      <c r="A21" s="580" t="s">
        <v>1303</v>
      </c>
      <c r="B21" s="52" t="s">
        <v>92</v>
      </c>
      <c r="C21" s="27" t="s">
        <v>11406</v>
      </c>
      <c r="D21" s="15" t="s">
        <v>159</v>
      </c>
      <c r="E21" s="24">
        <v>45571.041666666664</v>
      </c>
      <c r="F21" s="15">
        <v>10.3</v>
      </c>
      <c r="G21" s="37"/>
      <c r="H21" s="15"/>
      <c r="I21" s="26"/>
      <c r="J21" s="581"/>
      <c r="K21" s="594"/>
      <c r="L21" s="277">
        <v>161</v>
      </c>
      <c r="M21" s="594"/>
      <c r="N21" s="250"/>
      <c r="O21" s="25"/>
      <c r="P21" s="14">
        <f t="shared" si="2"/>
        <v>161</v>
      </c>
      <c r="Q21" s="17" t="s">
        <v>32</v>
      </c>
      <c r="R21" s="14">
        <v>107665</v>
      </c>
      <c r="S21" s="23" t="s">
        <v>33</v>
      </c>
      <c r="T21" s="232" t="s">
        <v>161</v>
      </c>
      <c r="U21" s="16" t="s">
        <v>90</v>
      </c>
      <c r="V21" s="16">
        <v>1008133</v>
      </c>
      <c r="W21" s="16" t="s">
        <v>7199</v>
      </c>
    </row>
    <row r="22" spans="1:23">
      <c r="A22" s="580" t="s">
        <v>86</v>
      </c>
      <c r="B22" s="22" t="s">
        <v>92</v>
      </c>
      <c r="C22" s="27" t="s">
        <v>11407</v>
      </c>
      <c r="D22" s="15" t="s">
        <v>159</v>
      </c>
      <c r="E22" s="24">
        <v>45571.041666666664</v>
      </c>
      <c r="F22" s="15">
        <v>10.3</v>
      </c>
      <c r="G22" s="37"/>
      <c r="H22" s="15"/>
      <c r="I22" s="26"/>
      <c r="J22" s="581"/>
      <c r="K22" s="594"/>
      <c r="L22" s="277">
        <v>160</v>
      </c>
      <c r="M22" s="581"/>
      <c r="N22" s="642"/>
      <c r="O22" s="25"/>
      <c r="P22" s="14">
        <f t="shared" si="2"/>
        <v>160</v>
      </c>
      <c r="Q22" s="17" t="s">
        <v>32</v>
      </c>
      <c r="R22" s="14">
        <v>107666</v>
      </c>
      <c r="S22" s="23" t="s">
        <v>33</v>
      </c>
      <c r="T22" s="232" t="s">
        <v>161</v>
      </c>
      <c r="U22" s="16" t="s">
        <v>90</v>
      </c>
      <c r="V22" s="16">
        <v>1008134</v>
      </c>
      <c r="W22" s="16" t="s">
        <v>7199</v>
      </c>
    </row>
    <row r="23" spans="1:23">
      <c r="A23" s="564" t="s">
        <v>10774</v>
      </c>
      <c r="B23" s="580" t="s">
        <v>92</v>
      </c>
      <c r="C23" s="27" t="s">
        <v>11408</v>
      </c>
      <c r="D23" s="15" t="s">
        <v>159</v>
      </c>
      <c r="E23" s="24">
        <v>45571.041666666664</v>
      </c>
      <c r="F23" s="15">
        <v>10.3</v>
      </c>
      <c r="G23" s="37"/>
      <c r="H23" s="15"/>
      <c r="I23" s="26"/>
      <c r="J23" s="581"/>
      <c r="K23" s="594"/>
      <c r="L23" s="277">
        <v>160</v>
      </c>
      <c r="M23" s="580"/>
      <c r="N23" s="580"/>
      <c r="O23" s="25"/>
      <c r="P23" s="14">
        <f t="shared" si="2"/>
        <v>160</v>
      </c>
      <c r="Q23" s="17" t="s">
        <v>32</v>
      </c>
      <c r="R23" s="14">
        <v>107667</v>
      </c>
      <c r="S23" s="23" t="s">
        <v>33</v>
      </c>
      <c r="T23" s="232" t="s">
        <v>161</v>
      </c>
      <c r="U23" s="16" t="s">
        <v>90</v>
      </c>
      <c r="V23" s="16">
        <v>1008135</v>
      </c>
      <c r="W23" s="16" t="s">
        <v>7199</v>
      </c>
    </row>
    <row r="24" spans="1:23">
      <c r="A24" s="580" t="s">
        <v>10546</v>
      </c>
      <c r="B24" s="22" t="s">
        <v>92</v>
      </c>
      <c r="C24" s="27" t="s">
        <v>11409</v>
      </c>
      <c r="D24" s="15" t="s">
        <v>159</v>
      </c>
      <c r="E24" s="24">
        <v>45571.041666666664</v>
      </c>
      <c r="F24" s="15">
        <v>10.3</v>
      </c>
      <c r="G24" s="37" t="s">
        <v>160</v>
      </c>
      <c r="H24" s="15"/>
      <c r="I24" s="26"/>
      <c r="J24" s="581"/>
      <c r="K24" s="277">
        <v>54</v>
      </c>
      <c r="L24" s="277">
        <v>80</v>
      </c>
      <c r="M24" s="277">
        <v>26</v>
      </c>
      <c r="N24" s="25"/>
      <c r="O24" s="15"/>
      <c r="P24" s="14">
        <f t="shared" si="2"/>
        <v>160</v>
      </c>
      <c r="Q24" s="17" t="s">
        <v>32</v>
      </c>
      <c r="R24" s="14">
        <v>107668</v>
      </c>
      <c r="S24" s="14" t="s">
        <v>31</v>
      </c>
      <c r="T24" s="232" t="s">
        <v>161</v>
      </c>
      <c r="U24" s="16" t="s">
        <v>90</v>
      </c>
      <c r="V24" s="16">
        <v>1008136</v>
      </c>
      <c r="W24" s="16" t="s">
        <v>7199</v>
      </c>
    </row>
    <row r="25" spans="1:23">
      <c r="A25" s="580" t="s">
        <v>1141</v>
      </c>
      <c r="B25" s="22" t="s">
        <v>92</v>
      </c>
      <c r="C25" s="27" t="s">
        <v>11410</v>
      </c>
      <c r="D25" s="15" t="s">
        <v>159</v>
      </c>
      <c r="E25" s="24">
        <v>45571.041666666664</v>
      </c>
      <c r="F25" s="15">
        <v>10.3</v>
      </c>
      <c r="G25" s="37"/>
      <c r="H25" s="15"/>
      <c r="I25" s="26"/>
      <c r="J25" s="581"/>
      <c r="K25" s="581"/>
      <c r="L25" s="277">
        <v>161</v>
      </c>
      <c r="M25" s="581"/>
      <c r="N25" s="25"/>
      <c r="O25" s="15"/>
      <c r="P25" s="14">
        <f t="shared" si="2"/>
        <v>161</v>
      </c>
      <c r="Q25" s="17" t="s">
        <v>32</v>
      </c>
      <c r="R25" s="14">
        <v>107669</v>
      </c>
      <c r="S25" s="14" t="s">
        <v>31</v>
      </c>
      <c r="T25" s="232" t="s">
        <v>161</v>
      </c>
      <c r="U25" s="16" t="s">
        <v>90</v>
      </c>
      <c r="V25" s="16">
        <v>1008137</v>
      </c>
      <c r="W25" s="16" t="s">
        <v>7199</v>
      </c>
    </row>
    <row r="26" spans="1:23">
      <c r="A26" s="11" t="s">
        <v>19</v>
      </c>
      <c r="B26" s="7"/>
      <c r="C26" s="7"/>
      <c r="D26" s="7"/>
      <c r="E26" s="11"/>
      <c r="F26" s="7"/>
      <c r="G26" s="7"/>
      <c r="H26" s="11">
        <f t="shared" ref="H26:P26" si="3">SUM(H20:H25)</f>
        <v>0</v>
      </c>
      <c r="I26" s="11">
        <f t="shared" si="3"/>
        <v>0</v>
      </c>
      <c r="J26" s="11">
        <f t="shared" si="3"/>
        <v>27</v>
      </c>
      <c r="K26" s="11">
        <f t="shared" si="3"/>
        <v>162</v>
      </c>
      <c r="L26" s="11">
        <f t="shared" si="3"/>
        <v>722</v>
      </c>
      <c r="M26" s="11">
        <f t="shared" si="3"/>
        <v>26</v>
      </c>
      <c r="N26" s="11">
        <f t="shared" si="3"/>
        <v>0</v>
      </c>
      <c r="O26" s="11">
        <f t="shared" si="3"/>
        <v>0</v>
      </c>
      <c r="P26" s="11">
        <f t="shared" si="3"/>
        <v>937</v>
      </c>
      <c r="Q26" s="12"/>
      <c r="R26" s="12"/>
      <c r="S26" s="12"/>
      <c r="T26" s="12"/>
      <c r="U26" s="12"/>
      <c r="V26" s="12"/>
      <c r="W26" s="12"/>
    </row>
    <row r="27" spans="1:23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>
      <c r="A28" s="3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230" t="s">
        <v>169</v>
      </c>
      <c r="B29" s="1791" t="s">
        <v>7193</v>
      </c>
      <c r="C29" s="179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4" t="s">
        <v>161</v>
      </c>
      <c r="B30" s="1856" t="s">
        <v>7194</v>
      </c>
      <c r="C30" s="1856"/>
      <c r="D30" s="138"/>
      <c r="E30" s="137"/>
      <c r="F30" s="137"/>
      <c r="G30" s="137"/>
      <c r="H30" s="137"/>
      <c r="I30" s="861"/>
      <c r="J30" s="861"/>
      <c r="K30" s="861"/>
      <c r="L30" s="861"/>
      <c r="M30" s="137"/>
      <c r="N30" s="137"/>
      <c r="O30" s="139"/>
      <c r="P30" s="40"/>
      <c r="Q30" s="862"/>
      <c r="R30" s="863"/>
      <c r="S30" s="862"/>
      <c r="T30" s="862"/>
      <c r="U30" s="862"/>
      <c r="V30" s="862"/>
      <c r="W30" s="1"/>
    </row>
    <row r="31" spans="1:23">
      <c r="A31" s="136"/>
      <c r="B31" s="137"/>
      <c r="C31" s="137"/>
      <c r="D31" s="138"/>
      <c r="E31" s="137"/>
      <c r="F31" s="137"/>
      <c r="G31" s="137"/>
      <c r="H31" s="137"/>
      <c r="I31" s="861"/>
      <c r="J31" s="861"/>
      <c r="K31" s="861"/>
      <c r="L31" s="861"/>
      <c r="M31" s="137"/>
      <c r="N31" s="137"/>
      <c r="O31" s="139"/>
      <c r="P31" s="40"/>
      <c r="Q31" s="862"/>
      <c r="R31" s="863"/>
      <c r="S31" s="862"/>
      <c r="T31" s="862"/>
      <c r="U31" s="862"/>
      <c r="V31" s="862"/>
      <c r="W31" s="1"/>
    </row>
    <row r="32" spans="1:23">
      <c r="A32" s="5" t="s">
        <v>42</v>
      </c>
      <c r="B32" s="1872" t="s">
        <v>11411</v>
      </c>
      <c r="C32" s="1872"/>
      <c r="D32" s="242"/>
      <c r="E32" s="41" t="s">
        <v>8995</v>
      </c>
    </row>
    <row r="33" spans="1:24">
      <c r="A33" s="5" t="s">
        <v>43</v>
      </c>
      <c r="B33" s="1887" t="s">
        <v>11412</v>
      </c>
      <c r="C33" s="1872"/>
      <c r="D33" s="1"/>
      <c r="E33" s="1"/>
    </row>
    <row r="34" spans="1:24">
      <c r="A34" s="5" t="s">
        <v>44</v>
      </c>
      <c r="B34" s="1871">
        <v>0.66666666666666663</v>
      </c>
      <c r="C34" s="1872"/>
      <c r="D34" s="1"/>
      <c r="E34" s="1"/>
    </row>
    <row r="36" spans="1:24" ht="23.25" customHeight="1">
      <c r="A36" s="1559" t="s">
        <v>11413</v>
      </c>
      <c r="B36" s="1559"/>
      <c r="C36" s="1559"/>
      <c r="D36" s="1559"/>
      <c r="E36" s="1559"/>
      <c r="F36" s="1559"/>
      <c r="G36" s="7"/>
      <c r="H36" s="1559" t="s">
        <v>346</v>
      </c>
      <c r="I36" s="1559"/>
      <c r="J36" s="1559"/>
      <c r="K36" s="1559"/>
      <c r="L36" s="1559"/>
      <c r="M36" s="1559"/>
      <c r="N36" s="1559"/>
      <c r="O36" s="1559"/>
      <c r="P36" s="1559"/>
      <c r="Q36" s="1559" t="s">
        <v>2</v>
      </c>
      <c r="R36" s="1559"/>
      <c r="S36" s="1559"/>
      <c r="T36" s="1559"/>
      <c r="U36" s="1559"/>
      <c r="V36" s="1559"/>
      <c r="W36" s="1559"/>
      <c r="X36" t="s">
        <v>11414</v>
      </c>
    </row>
    <row r="37" spans="1:24" ht="23.25" customHeight="1">
      <c r="A37" s="18" t="s">
        <v>3</v>
      </c>
      <c r="B37" s="18" t="s">
        <v>4</v>
      </c>
      <c r="C37" s="8" t="s">
        <v>5</v>
      </c>
      <c r="D37" s="8" t="s">
        <v>6</v>
      </c>
      <c r="E37" s="8" t="s">
        <v>7</v>
      </c>
      <c r="F37" s="8" t="s">
        <v>8</v>
      </c>
      <c r="G37" s="33" t="s">
        <v>10</v>
      </c>
      <c r="H37" s="9" t="s">
        <v>11</v>
      </c>
      <c r="I37" s="9" t="s">
        <v>12</v>
      </c>
      <c r="J37" s="21" t="s">
        <v>13</v>
      </c>
      <c r="K37" s="21" t="s">
        <v>14</v>
      </c>
      <c r="L37" s="21" t="s">
        <v>15</v>
      </c>
      <c r="M37" s="21" t="s">
        <v>16</v>
      </c>
      <c r="N37" s="21" t="s">
        <v>17</v>
      </c>
      <c r="O37" s="10" t="s">
        <v>18</v>
      </c>
      <c r="P37" s="8" t="s">
        <v>19</v>
      </c>
      <c r="Q37" s="8" t="s">
        <v>20</v>
      </c>
      <c r="R37" s="8" t="s">
        <v>9</v>
      </c>
      <c r="S37" s="8" t="s">
        <v>21</v>
      </c>
      <c r="T37" s="8" t="s">
        <v>24</v>
      </c>
      <c r="U37" s="8" t="s">
        <v>25</v>
      </c>
      <c r="V37" s="8" t="s">
        <v>26</v>
      </c>
      <c r="W37" s="8" t="s">
        <v>27</v>
      </c>
    </row>
    <row r="38" spans="1:24">
      <c r="A38" s="864" t="s">
        <v>11415</v>
      </c>
      <c r="B38" s="865" t="s">
        <v>2047</v>
      </c>
      <c r="C38" s="27" t="s">
        <v>11416</v>
      </c>
      <c r="D38" s="15" t="s">
        <v>9588</v>
      </c>
      <c r="E38" s="24">
        <v>45573.069444444445</v>
      </c>
      <c r="F38" s="15">
        <v>10.3</v>
      </c>
      <c r="G38" s="37"/>
      <c r="H38" s="15"/>
      <c r="I38" s="26"/>
      <c r="J38" s="581"/>
      <c r="K38" s="594"/>
      <c r="L38" s="850">
        <v>161</v>
      </c>
      <c r="M38" s="372"/>
      <c r="N38" s="866"/>
      <c r="O38" s="441"/>
      <c r="P38" s="14">
        <f t="shared" ref="P38:P43" si="4">SUM(H38:O38)</f>
        <v>161</v>
      </c>
      <c r="Q38" s="17" t="s">
        <v>32</v>
      </c>
      <c r="R38" s="14">
        <v>107670</v>
      </c>
      <c r="S38" s="23" t="s">
        <v>33</v>
      </c>
      <c r="T38" s="269" t="s">
        <v>100</v>
      </c>
      <c r="U38" s="14" t="s">
        <v>90</v>
      </c>
      <c r="V38" s="14">
        <v>1008138</v>
      </c>
      <c r="W38" s="14" t="s">
        <v>11417</v>
      </c>
    </row>
    <row r="39" spans="1:24">
      <c r="A39" s="597" t="s">
        <v>9157</v>
      </c>
      <c r="B39" s="372" t="s">
        <v>423</v>
      </c>
      <c r="C39" s="27" t="s">
        <v>11418</v>
      </c>
      <c r="D39" s="15" t="s">
        <v>425</v>
      </c>
      <c r="E39" s="24">
        <v>45571.777777777781</v>
      </c>
      <c r="F39" s="15">
        <v>8.3000000000000007</v>
      </c>
      <c r="G39" s="37"/>
      <c r="H39" s="15"/>
      <c r="I39" s="26"/>
      <c r="J39" s="581"/>
      <c r="K39" s="594"/>
      <c r="L39" s="867">
        <v>40</v>
      </c>
      <c r="M39" s="868"/>
      <c r="N39" s="869"/>
      <c r="O39" s="446"/>
      <c r="P39" s="66">
        <f t="shared" si="4"/>
        <v>40</v>
      </c>
      <c r="Q39" s="14" t="s">
        <v>30</v>
      </c>
      <c r="R39" s="14">
        <v>107671</v>
      </c>
      <c r="S39" s="14" t="s">
        <v>31</v>
      </c>
      <c r="T39" s="63" t="s">
        <v>169</v>
      </c>
      <c r="U39" s="14" t="s">
        <v>90</v>
      </c>
      <c r="V39" s="14">
        <v>1008139</v>
      </c>
      <c r="W39" s="14" t="s">
        <v>11419</v>
      </c>
    </row>
    <row r="40" spans="1:24">
      <c r="A40" s="597" t="s">
        <v>9157</v>
      </c>
      <c r="B40" s="372" t="s">
        <v>423</v>
      </c>
      <c r="C40" s="27" t="s">
        <v>11420</v>
      </c>
      <c r="D40" s="15" t="s">
        <v>425</v>
      </c>
      <c r="E40" s="24">
        <v>45572.777777777781</v>
      </c>
      <c r="F40" s="15">
        <v>8.3000000000000007</v>
      </c>
      <c r="G40" s="37"/>
      <c r="H40" s="15"/>
      <c r="I40" s="26"/>
      <c r="J40" s="581"/>
      <c r="K40" s="870">
        <v>51</v>
      </c>
      <c r="L40" s="850">
        <v>67</v>
      </c>
      <c r="M40" s="372"/>
      <c r="N40" s="580"/>
      <c r="O40" s="250"/>
      <c r="P40" s="66">
        <f t="shared" si="4"/>
        <v>118</v>
      </c>
      <c r="Q40" s="14" t="s">
        <v>30</v>
      </c>
      <c r="R40" s="14">
        <v>107672</v>
      </c>
      <c r="S40" s="14" t="s">
        <v>31</v>
      </c>
      <c r="T40" s="63" t="s">
        <v>169</v>
      </c>
      <c r="U40" s="14" t="s">
        <v>90</v>
      </c>
      <c r="V40" s="14">
        <v>1008140</v>
      </c>
      <c r="W40" s="14" t="s">
        <v>11421</v>
      </c>
    </row>
    <row r="41" spans="1:24">
      <c r="A41" s="597" t="s">
        <v>9157</v>
      </c>
      <c r="B41" s="372" t="s">
        <v>423</v>
      </c>
      <c r="C41" s="27" t="s">
        <v>11422</v>
      </c>
      <c r="D41" s="15" t="s">
        <v>425</v>
      </c>
      <c r="E41" s="24">
        <v>45573.777777777781</v>
      </c>
      <c r="F41" s="15">
        <v>8.3000000000000007</v>
      </c>
      <c r="G41" s="37"/>
      <c r="H41" s="15"/>
      <c r="I41" s="26"/>
      <c r="J41" s="581"/>
      <c r="K41" s="594"/>
      <c r="L41" s="871">
        <v>31</v>
      </c>
      <c r="M41" s="872"/>
      <c r="N41" s="811"/>
      <c r="O41" s="513"/>
      <c r="P41" s="66">
        <f t="shared" si="4"/>
        <v>31</v>
      </c>
      <c r="Q41" s="14" t="s">
        <v>30</v>
      </c>
      <c r="R41" s="14">
        <v>107673</v>
      </c>
      <c r="S41" s="14" t="s">
        <v>31</v>
      </c>
      <c r="T41" s="63" t="s">
        <v>169</v>
      </c>
      <c r="U41" s="14" t="s">
        <v>90</v>
      </c>
      <c r="V41" s="14">
        <v>1008142</v>
      </c>
      <c r="W41" s="14" t="s">
        <v>7162</v>
      </c>
    </row>
    <row r="42" spans="1:24">
      <c r="A42" s="276" t="s">
        <v>105</v>
      </c>
      <c r="B42" s="128" t="s">
        <v>78</v>
      </c>
      <c r="C42" s="27" t="s">
        <v>11423</v>
      </c>
      <c r="D42" s="15" t="s">
        <v>99</v>
      </c>
      <c r="E42" s="24">
        <v>45571.274305555555</v>
      </c>
      <c r="F42" s="15">
        <v>10.8</v>
      </c>
      <c r="G42" s="37"/>
      <c r="H42" s="15"/>
      <c r="I42" s="26"/>
      <c r="J42" s="581"/>
      <c r="K42" s="581"/>
      <c r="L42" s="277">
        <v>161</v>
      </c>
      <c r="M42" s="25"/>
      <c r="N42" s="15"/>
      <c r="O42" s="15"/>
      <c r="P42" s="14">
        <f t="shared" si="4"/>
        <v>161</v>
      </c>
      <c r="Q42" s="17" t="s">
        <v>32</v>
      </c>
      <c r="R42" s="14">
        <v>107661</v>
      </c>
      <c r="S42" s="23" t="s">
        <v>33</v>
      </c>
      <c r="T42" s="269" t="s">
        <v>100</v>
      </c>
      <c r="U42" s="14" t="s">
        <v>90</v>
      </c>
      <c r="V42" s="16">
        <v>1008141</v>
      </c>
      <c r="W42" s="16" t="s">
        <v>7196</v>
      </c>
    </row>
    <row r="43" spans="1:24" s="39" customFormat="1">
      <c r="A43" s="580" t="s">
        <v>111</v>
      </c>
      <c r="B43" s="372" t="s">
        <v>65</v>
      </c>
      <c r="C43" s="323" t="s">
        <v>11424</v>
      </c>
      <c r="D43" s="250" t="s">
        <v>11425</v>
      </c>
      <c r="E43" s="337">
        <v>45572.118055555555</v>
      </c>
      <c r="F43" s="250">
        <v>13.5</v>
      </c>
      <c r="G43" s="339"/>
      <c r="H43" s="250"/>
      <c r="I43" s="250"/>
      <c r="J43" s="581"/>
      <c r="K43" s="277">
        <v>161</v>
      </c>
      <c r="L43" s="372"/>
      <c r="M43" s="372"/>
      <c r="N43" s="580"/>
      <c r="O43" s="250"/>
      <c r="P43" s="66">
        <f t="shared" si="4"/>
        <v>161</v>
      </c>
      <c r="Q43" s="14" t="s">
        <v>30</v>
      </c>
      <c r="R43" s="14">
        <v>107677</v>
      </c>
      <c r="S43" s="23" t="s">
        <v>33</v>
      </c>
      <c r="T43" s="269" t="s">
        <v>100</v>
      </c>
      <c r="U43" s="14" t="s">
        <v>90</v>
      </c>
      <c r="V43" s="14">
        <v>1008143</v>
      </c>
      <c r="W43" s="14" t="s">
        <v>11426</v>
      </c>
    </row>
    <row r="44" spans="1:24">
      <c r="A44" s="19" t="s">
        <v>19</v>
      </c>
      <c r="B44" s="20"/>
      <c r="C44" s="20"/>
      <c r="D44" s="20"/>
      <c r="E44" s="19"/>
      <c r="F44" s="20"/>
      <c r="G44" s="20"/>
      <c r="H44" s="19">
        <f>SUM(H38:H42)</f>
        <v>0</v>
      </c>
      <c r="I44" s="19">
        <f>SUM(I38:I42)</f>
        <v>0</v>
      </c>
      <c r="J44" s="19">
        <f>SUM(J38:J42)</f>
        <v>0</v>
      </c>
      <c r="K44" s="19">
        <f>SUM(K38:K43)</f>
        <v>212</v>
      </c>
      <c r="L44" s="19">
        <f>SUM(L38:L42)</f>
        <v>460</v>
      </c>
      <c r="M44" s="19">
        <f>SUM(M38:M42)</f>
        <v>0</v>
      </c>
      <c r="N44" s="19">
        <f>SUM(N38:N42)</f>
        <v>0</v>
      </c>
      <c r="O44" s="19">
        <f>SUM(O38:O42)</f>
        <v>0</v>
      </c>
      <c r="P44" s="11">
        <f>SUM(P38:P43)</f>
        <v>672</v>
      </c>
      <c r="Q44" s="12"/>
      <c r="R44" s="12"/>
      <c r="S44" s="12"/>
      <c r="T44" s="12"/>
      <c r="U44" s="12"/>
      <c r="V44" s="12"/>
      <c r="W44" s="12"/>
    </row>
    <row r="45" spans="1:24">
      <c r="A45" s="4" t="s">
        <v>100</v>
      </c>
      <c r="B45" s="1564" t="s">
        <v>7194</v>
      </c>
      <c r="C45" s="156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4">
      <c r="A46" s="230" t="s">
        <v>469</v>
      </c>
      <c r="B46" s="1558" t="s">
        <v>7193</v>
      </c>
      <c r="C46" s="155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4">
      <c r="A48" s="5" t="s">
        <v>42</v>
      </c>
      <c r="B48" s="1772" t="s">
        <v>1440</v>
      </c>
      <c r="C48" s="1772"/>
      <c r="D48" s="242"/>
      <c r="E48" s="41" t="s">
        <v>8995</v>
      </c>
    </row>
    <row r="49" spans="1:24">
      <c r="A49" s="5" t="s">
        <v>43</v>
      </c>
      <c r="B49" s="1845">
        <v>358400321526</v>
      </c>
      <c r="C49" s="1772"/>
      <c r="D49" s="1"/>
      <c r="E49" s="1"/>
    </row>
    <row r="50" spans="1:24">
      <c r="A50" s="5" t="s">
        <v>44</v>
      </c>
      <c r="B50" s="1809">
        <v>0.75</v>
      </c>
      <c r="C50" s="1772"/>
      <c r="D50" s="1"/>
      <c r="E50" s="1"/>
    </row>
    <row r="51" spans="1:24">
      <c r="G51" t="s">
        <v>1373</v>
      </c>
    </row>
    <row r="52" spans="1:24" ht="23.25" customHeight="1">
      <c r="A52" s="1559" t="s">
        <v>11427</v>
      </c>
      <c r="B52" s="1559"/>
      <c r="C52" s="1559"/>
      <c r="D52" s="1559"/>
      <c r="E52" s="1559"/>
      <c r="F52" s="1559"/>
      <c r="G52" s="7"/>
      <c r="H52" s="1559" t="s">
        <v>346</v>
      </c>
      <c r="I52" s="1559"/>
      <c r="J52" s="1559"/>
      <c r="K52" s="1559"/>
      <c r="L52" s="1559"/>
      <c r="M52" s="1559"/>
      <c r="N52" s="1559"/>
      <c r="O52" s="1559"/>
      <c r="P52" s="1559"/>
      <c r="Q52" s="1559" t="s">
        <v>2</v>
      </c>
      <c r="R52" s="1559"/>
      <c r="S52" s="1559"/>
      <c r="T52" s="1559"/>
      <c r="U52" s="1559"/>
      <c r="V52" s="1559"/>
      <c r="W52" s="1559"/>
      <c r="X52" t="s">
        <v>11414</v>
      </c>
    </row>
    <row r="53" spans="1:24" ht="23.25" customHeight="1">
      <c r="A53" s="18" t="s">
        <v>3</v>
      </c>
      <c r="B53" s="18" t="s">
        <v>4</v>
      </c>
      <c r="C53" s="8" t="s">
        <v>5</v>
      </c>
      <c r="D53" s="8" t="s">
        <v>6</v>
      </c>
      <c r="E53" s="8" t="s">
        <v>7</v>
      </c>
      <c r="F53" s="8" t="s">
        <v>8</v>
      </c>
      <c r="G53" s="33" t="s">
        <v>10</v>
      </c>
      <c r="H53" s="9" t="s">
        <v>11</v>
      </c>
      <c r="I53" s="9" t="s">
        <v>12</v>
      </c>
      <c r="J53" s="21" t="s">
        <v>13</v>
      </c>
      <c r="K53" s="21" t="s">
        <v>14</v>
      </c>
      <c r="L53" s="21" t="s">
        <v>15</v>
      </c>
      <c r="M53" s="21" t="s">
        <v>16</v>
      </c>
      <c r="N53" s="21" t="s">
        <v>17</v>
      </c>
      <c r="O53" s="10" t="s">
        <v>18</v>
      </c>
      <c r="P53" s="8" t="s">
        <v>19</v>
      </c>
      <c r="Q53" s="8" t="s">
        <v>20</v>
      </c>
      <c r="R53" s="8" t="s">
        <v>9</v>
      </c>
      <c r="S53" s="8" t="s">
        <v>21</v>
      </c>
      <c r="T53" s="8" t="s">
        <v>24</v>
      </c>
      <c r="U53" s="8" t="s">
        <v>25</v>
      </c>
      <c r="V53" s="8" t="s">
        <v>26</v>
      </c>
      <c r="W53" s="8" t="s">
        <v>27</v>
      </c>
    </row>
    <row r="54" spans="1:24">
      <c r="A54" s="581" t="s">
        <v>11428</v>
      </c>
      <c r="B54" s="22" t="s">
        <v>57</v>
      </c>
      <c r="C54" s="27" t="s">
        <v>11429</v>
      </c>
      <c r="D54" s="15" t="s">
        <v>56</v>
      </c>
      <c r="E54" s="24">
        <v>45571.225694444445</v>
      </c>
      <c r="F54" s="15">
        <v>10.8</v>
      </c>
      <c r="G54" s="37"/>
      <c r="H54" s="15"/>
      <c r="I54" s="26"/>
      <c r="J54" s="277">
        <v>15</v>
      </c>
      <c r="K54" s="277">
        <v>372</v>
      </c>
      <c r="L54" s="580"/>
      <c r="M54" s="580"/>
      <c r="N54" s="580"/>
      <c r="O54" s="25"/>
      <c r="P54" s="14">
        <f t="shared" ref="P54:P59" si="5">SUM(H54:O54)</f>
        <v>387</v>
      </c>
      <c r="Q54" s="14" t="s">
        <v>30</v>
      </c>
      <c r="R54" s="14">
        <v>107681</v>
      </c>
      <c r="S54" s="14" t="s">
        <v>31</v>
      </c>
      <c r="T54" s="231" t="s">
        <v>169</v>
      </c>
      <c r="U54" s="16" t="s">
        <v>90</v>
      </c>
      <c r="V54" s="16">
        <v>1008147</v>
      </c>
      <c r="W54" s="16" t="s">
        <v>11430</v>
      </c>
    </row>
    <row r="55" spans="1:24">
      <c r="A55" s="580" t="s">
        <v>113</v>
      </c>
      <c r="B55" s="22" t="s">
        <v>65</v>
      </c>
      <c r="C55" s="27" t="s">
        <v>11431</v>
      </c>
      <c r="D55" s="15" t="s">
        <v>64</v>
      </c>
      <c r="E55" s="24">
        <v>45571.472222222219</v>
      </c>
      <c r="F55" s="15">
        <v>14.8</v>
      </c>
      <c r="G55" s="37"/>
      <c r="H55" s="15"/>
      <c r="I55" s="26"/>
      <c r="J55" s="581"/>
      <c r="K55" s="594"/>
      <c r="L55" s="277">
        <v>81</v>
      </c>
      <c r="M55" s="580"/>
      <c r="N55" s="599"/>
      <c r="O55" s="25"/>
      <c r="P55" s="14">
        <f t="shared" si="5"/>
        <v>81</v>
      </c>
      <c r="Q55" s="14" t="s">
        <v>30</v>
      </c>
      <c r="R55" s="14">
        <v>107678</v>
      </c>
      <c r="S55" s="23" t="s">
        <v>33</v>
      </c>
      <c r="T55" s="231" t="s">
        <v>169</v>
      </c>
      <c r="U55" s="16" t="s">
        <v>90</v>
      </c>
      <c r="V55" s="16">
        <v>1008149</v>
      </c>
      <c r="W55" s="16" t="s">
        <v>11405</v>
      </c>
    </row>
    <row r="56" spans="1:24">
      <c r="A56" s="580" t="s">
        <v>113</v>
      </c>
      <c r="B56" s="22" t="s">
        <v>65</v>
      </c>
      <c r="C56" s="27" t="s">
        <v>11432</v>
      </c>
      <c r="D56" s="15" t="s">
        <v>64</v>
      </c>
      <c r="E56" s="24">
        <v>45571.472222222219</v>
      </c>
      <c r="F56" s="15">
        <v>14.8</v>
      </c>
      <c r="G56" s="37"/>
      <c r="H56" s="15"/>
      <c r="I56" s="26"/>
      <c r="J56" s="581"/>
      <c r="K56" s="594"/>
      <c r="L56" s="277">
        <v>81</v>
      </c>
      <c r="M56" s="597"/>
      <c r="N56" s="580"/>
      <c r="O56" s="25"/>
      <c r="P56" s="14">
        <f t="shared" si="5"/>
        <v>81</v>
      </c>
      <c r="Q56" s="14" t="s">
        <v>30</v>
      </c>
      <c r="R56" s="14">
        <v>107679</v>
      </c>
      <c r="S56" s="23" t="s">
        <v>33</v>
      </c>
      <c r="T56" s="231" t="s">
        <v>169</v>
      </c>
      <c r="U56" s="16" t="s">
        <v>90</v>
      </c>
      <c r="V56" s="16">
        <v>1008150</v>
      </c>
      <c r="W56" s="16" t="s">
        <v>11405</v>
      </c>
    </row>
    <row r="57" spans="1:24">
      <c r="A57" s="599" t="s">
        <v>141</v>
      </c>
      <c r="B57" s="599" t="s">
        <v>69</v>
      </c>
      <c r="C57" s="531" t="s">
        <v>11433</v>
      </c>
      <c r="D57" s="321" t="s">
        <v>68</v>
      </c>
      <c r="E57" s="455">
        <v>45570.760416666664</v>
      </c>
      <c r="F57" s="321">
        <v>12.25</v>
      </c>
      <c r="G57" s="448" t="s">
        <v>11434</v>
      </c>
      <c r="H57" s="321"/>
      <c r="I57" s="322"/>
      <c r="J57" s="587"/>
      <c r="K57" s="873"/>
      <c r="L57" s="586">
        <v>54</v>
      </c>
      <c r="M57" s="586">
        <v>102</v>
      </c>
      <c r="N57" s="599"/>
      <c r="O57" s="441"/>
      <c r="P57" s="264">
        <f t="shared" si="5"/>
        <v>156</v>
      </c>
      <c r="Q57" s="14" t="s">
        <v>30</v>
      </c>
      <c r="R57" s="14">
        <v>107653</v>
      </c>
      <c r="S57" s="14" t="s">
        <v>31</v>
      </c>
      <c r="T57" s="231" t="s">
        <v>169</v>
      </c>
      <c r="U57" s="16" t="s">
        <v>90</v>
      </c>
      <c r="V57" s="16">
        <v>1008151</v>
      </c>
      <c r="W57" s="16" t="s">
        <v>11430</v>
      </c>
    </row>
    <row r="58" spans="1:24">
      <c r="A58" s="580" t="s">
        <v>142</v>
      </c>
      <c r="B58" s="580" t="s">
        <v>72</v>
      </c>
      <c r="C58" s="323" t="s">
        <v>11435</v>
      </c>
      <c r="D58" s="250" t="s">
        <v>71</v>
      </c>
      <c r="E58" s="337">
        <v>45571.711805555555</v>
      </c>
      <c r="F58" s="250">
        <v>12.25</v>
      </c>
      <c r="G58" s="339"/>
      <c r="H58" s="250"/>
      <c r="I58" s="250"/>
      <c r="J58" s="277">
        <v>27</v>
      </c>
      <c r="K58" s="277">
        <v>27</v>
      </c>
      <c r="L58" s="277">
        <v>27</v>
      </c>
      <c r="M58" s="277">
        <v>80</v>
      </c>
      <c r="N58" s="580"/>
      <c r="O58" s="250"/>
      <c r="P58" s="561">
        <f t="shared" si="5"/>
        <v>161</v>
      </c>
      <c r="Q58" s="66" t="s">
        <v>30</v>
      </c>
      <c r="R58" s="14">
        <v>107652</v>
      </c>
      <c r="S58" s="14" t="s">
        <v>31</v>
      </c>
      <c r="T58" s="231" t="s">
        <v>169</v>
      </c>
      <c r="U58" s="16"/>
      <c r="V58" s="16">
        <v>1008152</v>
      </c>
      <c r="W58" s="16" t="s">
        <v>11430</v>
      </c>
    </row>
    <row r="59" spans="1:24">
      <c r="A59" s="45" t="s">
        <v>11331</v>
      </c>
      <c r="B59" s="45" t="s">
        <v>404</v>
      </c>
      <c r="C59" s="35" t="s">
        <v>11436</v>
      </c>
      <c r="D59" s="15" t="s">
        <v>406</v>
      </c>
      <c r="E59" s="24">
        <v>45572.996527777781</v>
      </c>
      <c r="F59" s="15">
        <v>15.3</v>
      </c>
      <c r="G59" s="37" t="s">
        <v>160</v>
      </c>
      <c r="H59" s="15"/>
      <c r="I59" s="15"/>
      <c r="J59" s="45"/>
      <c r="K59" s="45"/>
      <c r="L59" s="45"/>
      <c r="M59" s="324">
        <v>45</v>
      </c>
      <c r="N59" s="35">
        <v>9</v>
      </c>
      <c r="O59" s="15"/>
      <c r="P59" s="14">
        <f t="shared" si="5"/>
        <v>54</v>
      </c>
      <c r="Q59" s="14" t="s">
        <v>30</v>
      </c>
      <c r="R59" s="14">
        <v>107651</v>
      </c>
      <c r="S59" s="14" t="s">
        <v>31</v>
      </c>
      <c r="T59" s="232" t="s">
        <v>100</v>
      </c>
      <c r="U59" s="16" t="s">
        <v>1693</v>
      </c>
      <c r="V59" s="16"/>
      <c r="W59" s="16" t="s">
        <v>11437</v>
      </c>
    </row>
    <row r="60" spans="1:24">
      <c r="A60" s="19" t="s">
        <v>19</v>
      </c>
      <c r="B60" s="20"/>
      <c r="C60" s="20"/>
      <c r="D60" s="20"/>
      <c r="E60" s="19"/>
      <c r="F60" s="20"/>
      <c r="G60" s="20"/>
      <c r="H60" s="19">
        <f>SUM(H54:H58)</f>
        <v>0</v>
      </c>
      <c r="I60" s="19">
        <f>SUM(I54:I58)</f>
        <v>0</v>
      </c>
      <c r="J60" s="19">
        <f>SUM(J54:J58)</f>
        <v>42</v>
      </c>
      <c r="K60" s="19">
        <f>SUM(K54:K58)</f>
        <v>399</v>
      </c>
      <c r="L60" s="19">
        <f>SUM(L54:L58)</f>
        <v>243</v>
      </c>
      <c r="M60" s="19">
        <f>SUM(M57:M59)</f>
        <v>227</v>
      </c>
      <c r="N60" s="19">
        <f>SUM(N54:N58)</f>
        <v>0</v>
      </c>
      <c r="O60" s="19">
        <f>SUM(O54:O58)</f>
        <v>0</v>
      </c>
      <c r="P60" s="19">
        <f>SUM(P54:P59)</f>
        <v>920</v>
      </c>
      <c r="Q60" s="12"/>
      <c r="R60" s="12"/>
      <c r="S60" s="12"/>
      <c r="T60" s="12"/>
      <c r="U60" s="12"/>
      <c r="V60" s="12"/>
      <c r="W60" s="12"/>
    </row>
    <row r="61" spans="1:24">
      <c r="A61" s="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4" ht="15.75">
      <c r="A62" s="3" t="s">
        <v>34</v>
      </c>
      <c r="B62" s="1562"/>
      <c r="C62" s="1562"/>
      <c r="D62" s="1562"/>
      <c r="E62" s="1"/>
      <c r="F62" s="1"/>
      <c r="G62" s="1"/>
      <c r="H62" s="1"/>
      <c r="I62" s="1"/>
      <c r="J62" s="1563"/>
      <c r="K62" s="1563"/>
      <c r="L62" s="1563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4">
      <c r="A63" s="230" t="s">
        <v>169</v>
      </c>
      <c r="B63" s="1558" t="s">
        <v>7194</v>
      </c>
      <c r="C63" s="1558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4">
      <c r="A64" s="4" t="s">
        <v>100</v>
      </c>
      <c r="B64" s="1564" t="s">
        <v>7193</v>
      </c>
      <c r="C64" s="156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5">
      <c r="A65" s="5" t="s">
        <v>42</v>
      </c>
      <c r="B65" s="1872" t="s">
        <v>7275</v>
      </c>
      <c r="C65" s="1872"/>
      <c r="D65" s="242"/>
      <c r="E65" s="41" t="s">
        <v>8995</v>
      </c>
    </row>
    <row r="66" spans="1:5">
      <c r="A66" s="5" t="s">
        <v>43</v>
      </c>
      <c r="B66" s="1888" t="s">
        <v>1490</v>
      </c>
      <c r="C66" s="1872"/>
      <c r="D66" s="1"/>
      <c r="E66" s="1"/>
    </row>
    <row r="67" spans="1:5">
      <c r="A67" s="5" t="s">
        <v>44</v>
      </c>
      <c r="B67" s="1871">
        <v>0.29166666666666669</v>
      </c>
      <c r="C67" s="1872"/>
      <c r="D67" s="1"/>
      <c r="E67" s="1"/>
    </row>
  </sheetData>
  <mergeCells count="37">
    <mergeCell ref="B63:C63"/>
    <mergeCell ref="B64:C64"/>
    <mergeCell ref="B65:C65"/>
    <mergeCell ref="B66:C66"/>
    <mergeCell ref="B67:C67"/>
    <mergeCell ref="A52:F52"/>
    <mergeCell ref="H52:P52"/>
    <mergeCell ref="Q52:W52"/>
    <mergeCell ref="B62:D62"/>
    <mergeCell ref="J62:L62"/>
    <mergeCell ref="A1:F1"/>
    <mergeCell ref="H1:P1"/>
    <mergeCell ref="Q1:W1"/>
    <mergeCell ref="B11:D11"/>
    <mergeCell ref="J11:L11"/>
    <mergeCell ref="B14:C14"/>
    <mergeCell ref="B15:C15"/>
    <mergeCell ref="B16:C16"/>
    <mergeCell ref="A18:F18"/>
    <mergeCell ref="B12:C12"/>
    <mergeCell ref="Q18:W18"/>
    <mergeCell ref="B28:D28"/>
    <mergeCell ref="J28:L28"/>
    <mergeCell ref="B29:C29"/>
    <mergeCell ref="B32:C32"/>
    <mergeCell ref="H18:P18"/>
    <mergeCell ref="B30:C30"/>
    <mergeCell ref="A36:F36"/>
    <mergeCell ref="H36:P36"/>
    <mergeCell ref="Q36:W36"/>
    <mergeCell ref="B33:C33"/>
    <mergeCell ref="B34:C34"/>
    <mergeCell ref="B45:C45"/>
    <mergeCell ref="B46:C46"/>
    <mergeCell ref="B48:C48"/>
    <mergeCell ref="B49:C49"/>
    <mergeCell ref="B50:C50"/>
  </mergeCells>
  <pageMargins left="0.7" right="0.7" top="0.75" bottom="0.75" header="0.3" footer="0.3"/>
</worksheet>
</file>

<file path=xl/worksheets/sheet3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E3F8B-D8F9-4F07-B48F-78B6A466D379}">
  <sheetPr>
    <tabColor rgb="FF92D050"/>
  </sheetPr>
  <dimension ref="A1:AE77"/>
  <sheetViews>
    <sheetView workbookViewId="0">
      <selection activeCell="A9" sqref="A9:F9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7.8554687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0" customWidth="1"/>
  </cols>
  <sheetData>
    <row r="1" spans="1:23" ht="23.25">
      <c r="A1" s="1559" t="s">
        <v>11438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18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8" t="s">
        <v>8</v>
      </c>
      <c r="G2" s="33" t="s">
        <v>10</v>
      </c>
      <c r="H2" s="9" t="s">
        <v>11</v>
      </c>
      <c r="I2" s="21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479" t="s">
        <v>145</v>
      </c>
      <c r="B3" s="120" t="s">
        <v>57</v>
      </c>
      <c r="C3" s="796" t="s">
        <v>11439</v>
      </c>
      <c r="D3" s="327" t="s">
        <v>56</v>
      </c>
      <c r="E3" s="649">
        <v>45564.225694444445</v>
      </c>
      <c r="F3" s="327">
        <v>10.8</v>
      </c>
      <c r="G3" s="33"/>
      <c r="H3" s="874"/>
      <c r="I3" s="508"/>
      <c r="J3" s="875">
        <v>54</v>
      </c>
      <c r="K3" s="876"/>
      <c r="L3" s="508"/>
      <c r="M3" s="509"/>
      <c r="N3" s="9"/>
      <c r="O3" s="10"/>
      <c r="P3" s="472">
        <f t="shared" ref="P3:P10" si="0">SUM(H3:O3)</f>
        <v>54</v>
      </c>
      <c r="Q3" s="14" t="s">
        <v>30</v>
      </c>
      <c r="R3" s="14">
        <v>107522</v>
      </c>
      <c r="S3" s="14" t="s">
        <v>31</v>
      </c>
      <c r="T3" s="16" t="s">
        <v>169</v>
      </c>
      <c r="U3" s="8"/>
      <c r="V3" s="31">
        <v>1007990</v>
      </c>
      <c r="W3" s="313" t="s">
        <v>11440</v>
      </c>
    </row>
    <row r="4" spans="1:23">
      <c r="A4" s="877" t="s">
        <v>937</v>
      </c>
      <c r="B4" s="126" t="s">
        <v>92</v>
      </c>
      <c r="C4" s="511" t="s">
        <v>11441</v>
      </c>
      <c r="D4" s="45" t="s">
        <v>159</v>
      </c>
      <c r="E4" s="450">
        <v>45564.041666666664</v>
      </c>
      <c r="F4" s="15">
        <v>10.3</v>
      </c>
      <c r="G4" s="37"/>
      <c r="H4" s="15"/>
      <c r="I4" s="444"/>
      <c r="J4" s="642"/>
      <c r="K4" s="642"/>
      <c r="L4" s="329">
        <v>161</v>
      </c>
      <c r="M4" s="15"/>
      <c r="N4" s="15"/>
      <c r="O4" s="15"/>
      <c r="P4" s="14">
        <f t="shared" si="0"/>
        <v>161</v>
      </c>
      <c r="Q4" s="17" t="s">
        <v>32</v>
      </c>
      <c r="R4" s="14">
        <v>107504</v>
      </c>
      <c r="S4" s="23" t="s">
        <v>33</v>
      </c>
      <c r="T4" s="16" t="s">
        <v>161</v>
      </c>
      <c r="U4" s="16" t="s">
        <v>11442</v>
      </c>
      <c r="V4" s="651">
        <v>1007991</v>
      </c>
      <c r="W4" s="313">
        <v>45562.625</v>
      </c>
    </row>
    <row r="5" spans="1:23">
      <c r="A5" s="581" t="s">
        <v>9828</v>
      </c>
      <c r="B5" s="22" t="s">
        <v>57</v>
      </c>
      <c r="C5" s="25" t="s">
        <v>11443</v>
      </c>
      <c r="D5" s="15" t="s">
        <v>56</v>
      </c>
      <c r="E5" s="24">
        <v>45564.225694444445</v>
      </c>
      <c r="F5" s="15">
        <v>10.8</v>
      </c>
      <c r="G5" s="37"/>
      <c r="H5" s="15"/>
      <c r="I5" s="26"/>
      <c r="J5" s="581"/>
      <c r="K5" s="277">
        <v>161</v>
      </c>
      <c r="L5" s="25"/>
      <c r="M5" s="15"/>
      <c r="N5" s="15"/>
      <c r="O5" s="15"/>
      <c r="P5" s="14">
        <f t="shared" si="0"/>
        <v>161</v>
      </c>
      <c r="Q5" s="14" t="s">
        <v>30</v>
      </c>
      <c r="R5" s="14">
        <v>107523</v>
      </c>
      <c r="S5" s="14" t="s">
        <v>31</v>
      </c>
      <c r="T5" s="16" t="s">
        <v>169</v>
      </c>
      <c r="U5" s="16" t="s">
        <v>11442</v>
      </c>
      <c r="V5" s="651">
        <v>1007992</v>
      </c>
      <c r="W5" s="313">
        <v>45563.25</v>
      </c>
    </row>
    <row r="6" spans="1:23">
      <c r="A6" s="276" t="s">
        <v>9888</v>
      </c>
      <c r="B6" s="52" t="s">
        <v>92</v>
      </c>
      <c r="C6" s="25" t="s">
        <v>11444</v>
      </c>
      <c r="D6" s="15" t="s">
        <v>159</v>
      </c>
      <c r="E6" s="24">
        <v>45564.041666666664</v>
      </c>
      <c r="F6" s="15">
        <v>10.3</v>
      </c>
      <c r="G6" s="37"/>
      <c r="H6" s="15"/>
      <c r="I6" s="26"/>
      <c r="J6" s="581"/>
      <c r="K6" s="581"/>
      <c r="L6" s="277">
        <v>161</v>
      </c>
      <c r="M6" s="581"/>
      <c r="N6" s="581"/>
      <c r="O6" s="25"/>
      <c r="P6" s="14">
        <f t="shared" si="0"/>
        <v>161</v>
      </c>
      <c r="Q6" s="17" t="s">
        <v>32</v>
      </c>
      <c r="R6" s="14">
        <v>107506</v>
      </c>
      <c r="S6" s="23" t="s">
        <v>33</v>
      </c>
      <c r="T6" s="16" t="s">
        <v>161</v>
      </c>
      <c r="U6" s="16" t="s">
        <v>11442</v>
      </c>
      <c r="V6" s="651">
        <v>1007993</v>
      </c>
      <c r="W6" s="313">
        <v>45562.625</v>
      </c>
    </row>
    <row r="7" spans="1:23">
      <c r="A7" s="580" t="s">
        <v>10546</v>
      </c>
      <c r="B7" s="22" t="s">
        <v>92</v>
      </c>
      <c r="C7" s="25" t="s">
        <v>11445</v>
      </c>
      <c r="D7" s="15" t="s">
        <v>159</v>
      </c>
      <c r="E7" s="24">
        <v>45564.041666666664</v>
      </c>
      <c r="F7" s="15">
        <v>10.3</v>
      </c>
      <c r="G7" s="37"/>
      <c r="H7" s="15"/>
      <c r="I7" s="26"/>
      <c r="J7" s="581"/>
      <c r="K7" s="581"/>
      <c r="L7" s="277">
        <v>161</v>
      </c>
      <c r="M7" s="581"/>
      <c r="N7" s="581"/>
      <c r="O7" s="25"/>
      <c r="P7" s="14">
        <f t="shared" si="0"/>
        <v>161</v>
      </c>
      <c r="Q7" s="17" t="s">
        <v>32</v>
      </c>
      <c r="R7" s="14">
        <v>107509</v>
      </c>
      <c r="S7" s="23" t="s">
        <v>33</v>
      </c>
      <c r="T7" s="16" t="s">
        <v>161</v>
      </c>
      <c r="U7" s="16" t="s">
        <v>11442</v>
      </c>
      <c r="V7" s="651">
        <v>1007994</v>
      </c>
      <c r="W7" s="313">
        <v>45562.625</v>
      </c>
    </row>
    <row r="8" spans="1:23">
      <c r="A8" s="581" t="s">
        <v>122</v>
      </c>
      <c r="B8" s="22" t="s">
        <v>62</v>
      </c>
      <c r="C8" s="25" t="s">
        <v>11446</v>
      </c>
      <c r="D8" s="15" t="s">
        <v>61</v>
      </c>
      <c r="E8" s="24">
        <v>45563.774305555555</v>
      </c>
      <c r="F8" s="15">
        <v>13</v>
      </c>
      <c r="G8" s="37"/>
      <c r="H8" s="15"/>
      <c r="I8" s="26"/>
      <c r="J8" s="581"/>
      <c r="K8" s="277">
        <v>81</v>
      </c>
      <c r="L8" s="25"/>
      <c r="M8" s="15"/>
      <c r="N8" s="15"/>
      <c r="O8" s="15"/>
      <c r="P8" s="14">
        <f t="shared" si="0"/>
        <v>81</v>
      </c>
      <c r="Q8" s="14" t="s">
        <v>30</v>
      </c>
      <c r="R8" s="14">
        <v>107496</v>
      </c>
      <c r="S8" s="14" t="s">
        <v>31</v>
      </c>
      <c r="T8" s="16" t="s">
        <v>169</v>
      </c>
      <c r="U8" s="16" t="s">
        <v>11442</v>
      </c>
      <c r="V8" s="651">
        <v>1007995</v>
      </c>
      <c r="W8" s="313">
        <v>45562.583333333336</v>
      </c>
    </row>
    <row r="9" spans="1:23">
      <c r="A9" s="878" t="s">
        <v>11447</v>
      </c>
      <c r="B9" s="131" t="s">
        <v>11448</v>
      </c>
      <c r="C9" s="822" t="s">
        <v>11449</v>
      </c>
      <c r="D9" s="577" t="s">
        <v>11450</v>
      </c>
      <c r="E9" s="823">
        <v>45565.319444444445</v>
      </c>
      <c r="F9" s="577">
        <v>14.1</v>
      </c>
      <c r="G9" s="824"/>
      <c r="H9" s="577"/>
      <c r="I9" s="577"/>
      <c r="J9" s="324">
        <v>27</v>
      </c>
      <c r="K9" s="879"/>
      <c r="L9" s="577"/>
      <c r="M9" s="577"/>
      <c r="N9" s="577"/>
      <c r="O9" s="577"/>
      <c r="P9" s="825">
        <f t="shared" si="0"/>
        <v>27</v>
      </c>
      <c r="Q9" s="825" t="s">
        <v>30</v>
      </c>
      <c r="R9" s="825">
        <v>107524</v>
      </c>
      <c r="S9" s="825" t="s">
        <v>31</v>
      </c>
      <c r="T9" s="415" t="s">
        <v>169</v>
      </c>
      <c r="U9" s="415" t="s">
        <v>11442</v>
      </c>
      <c r="V9" s="880">
        <v>1008014</v>
      </c>
      <c r="W9" s="881">
        <v>45563.25</v>
      </c>
    </row>
    <row r="10" spans="1:23">
      <c r="A10" s="882" t="s">
        <v>105</v>
      </c>
      <c r="B10" s="883" t="s">
        <v>78</v>
      </c>
      <c r="C10" s="15" t="s">
        <v>11451</v>
      </c>
      <c r="D10" s="15" t="s">
        <v>400</v>
      </c>
      <c r="E10" s="24">
        <v>45564.760416666664</v>
      </c>
      <c r="F10" s="15">
        <v>11.8</v>
      </c>
      <c r="G10" s="37"/>
      <c r="H10" s="15"/>
      <c r="I10" s="15"/>
      <c r="J10" s="15"/>
      <c r="K10" s="15"/>
      <c r="L10" s="35">
        <v>161</v>
      </c>
      <c r="M10" s="15"/>
      <c r="N10" s="15"/>
      <c r="O10" s="15"/>
      <c r="P10" s="14">
        <f t="shared" si="0"/>
        <v>161</v>
      </c>
      <c r="Q10" s="17" t="s">
        <v>32</v>
      </c>
      <c r="R10" s="14">
        <v>107512</v>
      </c>
      <c r="S10" s="23" t="s">
        <v>33</v>
      </c>
      <c r="T10" s="16" t="s">
        <v>169</v>
      </c>
      <c r="U10" s="16"/>
      <c r="V10" s="651"/>
      <c r="W10" s="313">
        <v>45563.5</v>
      </c>
    </row>
    <row r="11" spans="1:23">
      <c r="A11" s="11" t="s">
        <v>19</v>
      </c>
      <c r="B11" s="7"/>
      <c r="C11" s="7"/>
      <c r="D11" s="7"/>
      <c r="E11" s="11"/>
      <c r="F11" s="7"/>
      <c r="G11" s="7"/>
      <c r="H11" s="11">
        <f>SUM(H4:H10)</f>
        <v>0</v>
      </c>
      <c r="I11" s="11">
        <f>SUM(I4:I10)</f>
        <v>0</v>
      </c>
      <c r="J11" s="288">
        <f>SUM(J3:J10)</f>
        <v>81</v>
      </c>
      <c r="K11" s="288">
        <f>SUM(K3:K10)</f>
        <v>242</v>
      </c>
      <c r="L11" s="288">
        <f>SUM(L3:L10)</f>
        <v>644</v>
      </c>
      <c r="M11" s="11">
        <f>SUM(M4:M10)</f>
        <v>0</v>
      </c>
      <c r="N11" s="11">
        <f>SUM(N4:N10)</f>
        <v>0</v>
      </c>
      <c r="O11" s="11">
        <f>SUM(O4:O10)</f>
        <v>0</v>
      </c>
      <c r="P11" s="288">
        <f>SUM(P3:P10)</f>
        <v>967</v>
      </c>
      <c r="Q11" s="12"/>
      <c r="R11" s="12"/>
      <c r="S11" s="12"/>
      <c r="T11" s="12"/>
      <c r="U11" s="12"/>
      <c r="V11" s="12"/>
      <c r="W11" s="12"/>
    </row>
    <row r="12" spans="1:23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>
      <c r="A13" s="3" t="s">
        <v>34</v>
      </c>
      <c r="B13" s="1562"/>
      <c r="C13" s="1562"/>
      <c r="D13" s="1562"/>
      <c r="E13" s="1"/>
      <c r="F13" s="1"/>
      <c r="G13" s="1"/>
      <c r="H13" s="1"/>
      <c r="I13" s="1"/>
      <c r="J13" s="1563"/>
      <c r="K13" s="1563"/>
      <c r="L13" s="156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4" t="s">
        <v>169</v>
      </c>
      <c r="B14" s="1564" t="s">
        <v>7194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466" t="s">
        <v>161</v>
      </c>
      <c r="B15" s="466" t="s">
        <v>11452</v>
      </c>
      <c r="C15" s="466" t="s">
        <v>7768</v>
      </c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>
      <c r="A16" s="5" t="s">
        <v>42</v>
      </c>
      <c r="B16" s="1772" t="s">
        <v>487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5" t="s">
        <v>43</v>
      </c>
      <c r="B18" s="1845">
        <v>358401802891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5" t="s">
        <v>44</v>
      </c>
      <c r="B19" s="1809">
        <v>0.625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3.25" customHeight="1">
      <c r="A21" s="1559" t="s">
        <v>11453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559" t="s">
        <v>2</v>
      </c>
      <c r="R21" s="1559"/>
      <c r="S21" s="1559"/>
      <c r="T21" s="1559"/>
      <c r="U21" s="1559"/>
      <c r="V21" s="1559"/>
      <c r="W21" s="1559"/>
    </row>
    <row r="22" spans="1:23" ht="23.25" customHeight="1">
      <c r="A22" s="18" t="s">
        <v>3</v>
      </c>
      <c r="B22" s="1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21" t="s">
        <v>13</v>
      </c>
      <c r="K22" s="21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</row>
    <row r="23" spans="1:23">
      <c r="A23" s="26" t="s">
        <v>105</v>
      </c>
      <c r="B23" s="92" t="s">
        <v>78</v>
      </c>
      <c r="C23" s="25" t="s">
        <v>11454</v>
      </c>
      <c r="D23" s="15" t="s">
        <v>932</v>
      </c>
      <c r="E23" s="24">
        <v>45564.003472222219</v>
      </c>
      <c r="F23" s="15">
        <v>11.1</v>
      </c>
      <c r="G23" s="37"/>
      <c r="H23" s="15"/>
      <c r="I23" s="15"/>
      <c r="J23" s="15"/>
      <c r="K23" s="26"/>
      <c r="L23" s="277">
        <v>161</v>
      </c>
      <c r="M23" s="25"/>
      <c r="N23" s="15"/>
      <c r="O23" s="15"/>
      <c r="P23" s="14">
        <f>SUM(J23:O23)</f>
        <v>161</v>
      </c>
      <c r="Q23" s="17" t="s">
        <v>32</v>
      </c>
      <c r="R23" s="16">
        <v>107514</v>
      </c>
      <c r="S23" s="23" t="s">
        <v>33</v>
      </c>
      <c r="T23" s="16" t="s">
        <v>161</v>
      </c>
      <c r="U23" s="16" t="s">
        <v>11442</v>
      </c>
      <c r="V23" s="16">
        <v>1007998</v>
      </c>
      <c r="W23" s="313">
        <v>45562.625</v>
      </c>
    </row>
    <row r="24" spans="1:23">
      <c r="A24" s="26" t="s">
        <v>9888</v>
      </c>
      <c r="B24" s="92" t="s">
        <v>78</v>
      </c>
      <c r="C24" s="25" t="s">
        <v>11455</v>
      </c>
      <c r="D24" s="15" t="s">
        <v>99</v>
      </c>
      <c r="E24" s="24">
        <v>45564.274305555555</v>
      </c>
      <c r="F24" s="15">
        <v>10.8</v>
      </c>
      <c r="G24" s="37"/>
      <c r="H24" s="15"/>
      <c r="I24" s="26"/>
      <c r="J24" s="581"/>
      <c r="K24" s="581"/>
      <c r="L24" s="277">
        <v>161</v>
      </c>
      <c r="M24" s="581"/>
      <c r="N24" s="581"/>
      <c r="O24" s="25"/>
      <c r="P24" s="14">
        <f t="shared" ref="P24:P30" si="1">SUM(H24:O24)</f>
        <v>161</v>
      </c>
      <c r="Q24" s="17" t="s">
        <v>32</v>
      </c>
      <c r="R24" s="16">
        <v>107515</v>
      </c>
      <c r="S24" s="23" t="s">
        <v>33</v>
      </c>
      <c r="T24" s="16" t="s">
        <v>100</v>
      </c>
      <c r="U24" s="16" t="s">
        <v>11442</v>
      </c>
      <c r="V24" s="16">
        <v>1007999</v>
      </c>
      <c r="W24" s="313">
        <v>45563.333333333336</v>
      </c>
    </row>
    <row r="25" spans="1:23">
      <c r="A25" s="26" t="s">
        <v>11456</v>
      </c>
      <c r="B25" s="52" t="s">
        <v>92</v>
      </c>
      <c r="C25" s="25" t="s">
        <v>11457</v>
      </c>
      <c r="D25" s="15" t="s">
        <v>159</v>
      </c>
      <c r="E25" s="24">
        <v>45564.041666666664</v>
      </c>
      <c r="F25" s="15">
        <v>10.3</v>
      </c>
      <c r="G25" s="37"/>
      <c r="H25" s="37"/>
      <c r="I25" s="37"/>
      <c r="J25" s="15"/>
      <c r="K25" s="26"/>
      <c r="L25" s="277">
        <v>161</v>
      </c>
      <c r="M25" s="25"/>
      <c r="N25" s="15"/>
      <c r="O25" s="15"/>
      <c r="P25" s="14">
        <f t="shared" si="1"/>
        <v>161</v>
      </c>
      <c r="Q25" s="17" t="s">
        <v>32</v>
      </c>
      <c r="R25" s="16">
        <v>107519</v>
      </c>
      <c r="S25" s="23" t="s">
        <v>33</v>
      </c>
      <c r="T25" s="16" t="s">
        <v>161</v>
      </c>
      <c r="U25" s="16" t="s">
        <v>11442</v>
      </c>
      <c r="V25" s="232">
        <v>1008005</v>
      </c>
      <c r="W25" s="313">
        <v>45562.625</v>
      </c>
    </row>
    <row r="26" spans="1:23">
      <c r="A26" s="26" t="s">
        <v>111</v>
      </c>
      <c r="B26" s="22" t="s">
        <v>65</v>
      </c>
      <c r="C26" s="25" t="s">
        <v>11458</v>
      </c>
      <c r="D26" s="15" t="s">
        <v>64</v>
      </c>
      <c r="E26" s="24">
        <v>45564.472222222219</v>
      </c>
      <c r="F26" s="15">
        <v>14.8</v>
      </c>
      <c r="G26" s="37"/>
      <c r="H26" s="15"/>
      <c r="I26" s="15"/>
      <c r="J26" s="15"/>
      <c r="K26" s="26"/>
      <c r="L26" s="277">
        <v>161</v>
      </c>
      <c r="M26" s="25"/>
      <c r="N26" s="15"/>
      <c r="O26" s="15"/>
      <c r="P26" s="14">
        <f t="shared" si="1"/>
        <v>161</v>
      </c>
      <c r="Q26" s="14" t="s">
        <v>30</v>
      </c>
      <c r="R26" s="16">
        <v>107525</v>
      </c>
      <c r="S26" s="23" t="s">
        <v>33</v>
      </c>
      <c r="T26" s="16" t="s">
        <v>169</v>
      </c>
      <c r="U26" s="16" t="s">
        <v>11442</v>
      </c>
      <c r="V26" s="16">
        <v>1008004</v>
      </c>
      <c r="W26" s="16" t="s">
        <v>11459</v>
      </c>
    </row>
    <row r="27" spans="1:23">
      <c r="A27" s="26" t="s">
        <v>113</v>
      </c>
      <c r="B27" s="22" t="s">
        <v>65</v>
      </c>
      <c r="C27" s="25" t="s">
        <v>11460</v>
      </c>
      <c r="D27" s="15" t="s">
        <v>64</v>
      </c>
      <c r="E27" s="24">
        <v>45564.472222222219</v>
      </c>
      <c r="F27" s="15">
        <v>14.8</v>
      </c>
      <c r="G27" s="37"/>
      <c r="H27" s="15"/>
      <c r="I27" s="15"/>
      <c r="J27" s="15"/>
      <c r="K27" s="26"/>
      <c r="L27" s="622">
        <v>81</v>
      </c>
      <c r="M27" s="25"/>
      <c r="N27" s="15"/>
      <c r="O27" s="15"/>
      <c r="P27" s="14">
        <f t="shared" si="1"/>
        <v>81</v>
      </c>
      <c r="Q27" s="14" t="s">
        <v>30</v>
      </c>
      <c r="R27" s="16">
        <v>107528</v>
      </c>
      <c r="S27" s="23" t="s">
        <v>33</v>
      </c>
      <c r="T27" s="16" t="s">
        <v>169</v>
      </c>
      <c r="U27" s="16" t="s">
        <v>11442</v>
      </c>
      <c r="V27" s="16">
        <v>1008002</v>
      </c>
      <c r="W27" s="16" t="s">
        <v>11459</v>
      </c>
    </row>
    <row r="28" spans="1:23">
      <c r="A28" s="26" t="s">
        <v>113</v>
      </c>
      <c r="B28" s="22" t="s">
        <v>65</v>
      </c>
      <c r="C28" s="25" t="s">
        <v>11461</v>
      </c>
      <c r="D28" s="15" t="s">
        <v>64</v>
      </c>
      <c r="E28" s="24">
        <v>45565.472222222219</v>
      </c>
      <c r="F28" s="15">
        <v>14.8</v>
      </c>
      <c r="G28" s="37"/>
      <c r="H28" s="15"/>
      <c r="I28" s="15"/>
      <c r="J28" s="15"/>
      <c r="K28" s="26"/>
      <c r="L28" s="580">
        <v>80</v>
      </c>
      <c r="M28" s="25"/>
      <c r="N28" s="15"/>
      <c r="O28" s="15"/>
      <c r="P28" s="14">
        <f t="shared" si="1"/>
        <v>80</v>
      </c>
      <c r="Q28" s="14" t="s">
        <v>30</v>
      </c>
      <c r="R28" s="16">
        <v>107529</v>
      </c>
      <c r="S28" s="23" t="s">
        <v>33</v>
      </c>
      <c r="T28" s="16" t="s">
        <v>169</v>
      </c>
      <c r="U28" s="16" t="s">
        <v>11442</v>
      </c>
      <c r="V28" s="16">
        <v>1008001</v>
      </c>
      <c r="W28" s="16" t="s">
        <v>11462</v>
      </c>
    </row>
    <row r="29" spans="1:23">
      <c r="A29" s="26" t="s">
        <v>86</v>
      </c>
      <c r="B29" s="123" t="s">
        <v>92</v>
      </c>
      <c r="C29" s="25" t="s">
        <v>11463</v>
      </c>
      <c r="D29" s="15" t="s">
        <v>159</v>
      </c>
      <c r="E29" s="24">
        <v>45564.041666666664</v>
      </c>
      <c r="F29" s="15">
        <v>10.3</v>
      </c>
      <c r="G29" s="37"/>
      <c r="H29" s="15"/>
      <c r="I29" s="15"/>
      <c r="J29" s="15"/>
      <c r="K29" s="26"/>
      <c r="L29" s="581">
        <v>131</v>
      </c>
      <c r="M29" s="25">
        <v>30</v>
      </c>
      <c r="N29" s="15"/>
      <c r="O29" s="15"/>
      <c r="P29" s="14">
        <f t="shared" si="1"/>
        <v>161</v>
      </c>
      <c r="Q29" s="17" t="s">
        <v>32</v>
      </c>
      <c r="R29" s="16">
        <v>107521</v>
      </c>
      <c r="S29" s="23" t="s">
        <v>33</v>
      </c>
      <c r="T29" s="16" t="s">
        <v>161</v>
      </c>
      <c r="U29" s="16" t="s">
        <v>11442</v>
      </c>
      <c r="V29">
        <v>1008003</v>
      </c>
      <c r="W29" s="313">
        <v>45562.625</v>
      </c>
    </row>
    <row r="30" spans="1:23">
      <c r="A30" s="581"/>
      <c r="B30" s="22"/>
      <c r="C30" s="25"/>
      <c r="D30" s="15"/>
      <c r="E30" s="24"/>
      <c r="F30" s="15"/>
      <c r="G30" s="37"/>
      <c r="H30" s="15"/>
      <c r="I30" s="26"/>
      <c r="J30" s="581"/>
      <c r="K30" s="581"/>
      <c r="L30" s="45"/>
      <c r="M30" s="15"/>
      <c r="N30" s="15"/>
      <c r="O30" s="15"/>
      <c r="P30" s="14">
        <f t="shared" si="1"/>
        <v>0</v>
      </c>
      <c r="Q30" s="14"/>
      <c r="R30" s="16"/>
      <c r="S30" s="14"/>
      <c r="T30" s="16"/>
      <c r="U30" s="16"/>
      <c r="V30" s="16"/>
      <c r="W30" s="16"/>
    </row>
    <row r="31" spans="1:23">
      <c r="A31" s="11" t="s">
        <v>19</v>
      </c>
      <c r="B31" s="7"/>
      <c r="C31" s="7"/>
      <c r="D31" s="7"/>
      <c r="E31" s="11"/>
      <c r="F31" s="7"/>
      <c r="G31" s="7"/>
      <c r="H31" s="11">
        <f>SUM(H24:H30)</f>
        <v>0</v>
      </c>
      <c r="I31" s="11">
        <f>SUM(I24:I30)</f>
        <v>0</v>
      </c>
      <c r="J31" s="11">
        <f>SUM(J24:J30)</f>
        <v>0</v>
      </c>
      <c r="K31" s="11">
        <f>SUM(K24:K30)</f>
        <v>0</v>
      </c>
      <c r="L31" s="11">
        <f>SUM(L23:L30)</f>
        <v>936</v>
      </c>
      <c r="M31" s="11">
        <f>SUM(M24:M30)</f>
        <v>30</v>
      </c>
      <c r="N31" s="11">
        <f>SUM(N24:N30)</f>
        <v>0</v>
      </c>
      <c r="O31" s="11">
        <f>SUM(O24:O30)</f>
        <v>0</v>
      </c>
      <c r="P31" s="11">
        <f>SUM(P23:P30)</f>
        <v>966</v>
      </c>
      <c r="Q31" s="12"/>
      <c r="R31" s="12"/>
      <c r="S31" s="12"/>
      <c r="T31" s="12"/>
      <c r="U31" s="12"/>
      <c r="V31" s="12"/>
      <c r="W31" s="12"/>
    </row>
    <row r="32" spans="1:23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1" ht="15.75">
      <c r="A33" s="3" t="s">
        <v>34</v>
      </c>
      <c r="B33" s="1562"/>
      <c r="C33" s="1562"/>
      <c r="D33" s="1562"/>
      <c r="E33" s="1"/>
      <c r="F33" s="1"/>
      <c r="G33" s="1"/>
      <c r="H33" s="1"/>
      <c r="I33" s="1"/>
      <c r="J33" s="1563"/>
      <c r="K33" s="1563"/>
      <c r="L33" s="156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31">
      <c r="A34" s="4" t="s">
        <v>169</v>
      </c>
      <c r="B34" s="1564" t="s">
        <v>7193</v>
      </c>
      <c r="C34" s="1564"/>
      <c r="D34" s="1"/>
      <c r="E34" s="1"/>
      <c r="F34" s="1"/>
      <c r="G34" s="1"/>
      <c r="H34" s="1"/>
      <c r="I34" s="276"/>
      <c r="J34" s="52"/>
      <c r="K34" s="25"/>
      <c r="L34" s="15"/>
      <c r="M34" s="24"/>
      <c r="N34" s="15"/>
      <c r="O34" s="37"/>
      <c r="P34" s="15"/>
      <c r="Q34" s="26"/>
      <c r="R34" s="581"/>
      <c r="S34" s="581"/>
      <c r="T34" s="276"/>
      <c r="U34" s="581"/>
      <c r="V34" s="581"/>
      <c r="W34" s="25"/>
      <c r="X34" s="14"/>
      <c r="Y34" s="17"/>
      <c r="Z34" s="16"/>
      <c r="AA34" s="23"/>
      <c r="AB34" s="16"/>
      <c r="AC34" s="16"/>
      <c r="AD34" s="16"/>
      <c r="AE34" s="313"/>
    </row>
    <row r="35" spans="1:31">
      <c r="A35" s="466" t="s">
        <v>100</v>
      </c>
      <c r="B35" s="1833" t="s">
        <v>10008</v>
      </c>
      <c r="C35" s="1833"/>
      <c r="D35" s="1"/>
      <c r="E35" s="1"/>
      <c r="F35" s="1"/>
      <c r="G35" s="1"/>
      <c r="H35" s="1"/>
      <c r="I35" s="580"/>
      <c r="J35" s="22"/>
      <c r="K35" s="25"/>
      <c r="L35" s="15"/>
      <c r="M35" s="24"/>
      <c r="N35" s="15"/>
      <c r="O35" s="37"/>
      <c r="P35" s="15"/>
      <c r="Q35" s="26"/>
      <c r="R35" s="581"/>
      <c r="S35" s="581"/>
      <c r="T35" s="581"/>
      <c r="U35" s="581"/>
      <c r="V35" s="581"/>
      <c r="W35" s="25"/>
      <c r="X35" s="14"/>
      <c r="Y35" s="17"/>
      <c r="Z35" s="16"/>
      <c r="AA35" s="23"/>
      <c r="AB35" s="16"/>
      <c r="AC35" s="16"/>
      <c r="AD35" s="16"/>
      <c r="AE35" s="313"/>
    </row>
    <row r="36" spans="1:31" ht="26.25">
      <c r="A36" s="548" t="s">
        <v>161</v>
      </c>
      <c r="B36" s="548" t="s">
        <v>7194</v>
      </c>
      <c r="C36" s="1"/>
      <c r="D36" s="1"/>
      <c r="E36" s="1"/>
      <c r="F36" s="1"/>
      <c r="G36" s="1"/>
      <c r="H36" s="1"/>
      <c r="I36" s="616"/>
      <c r="J36" s="132"/>
      <c r="K36" s="459"/>
      <c r="L36" s="459"/>
      <c r="M36" s="460"/>
      <c r="N36" s="459"/>
      <c r="O36" s="461"/>
      <c r="P36" s="459"/>
      <c r="Q36" s="459"/>
      <c r="R36" s="618"/>
      <c r="S36" s="618"/>
      <c r="T36" s="618"/>
      <c r="U36" s="618"/>
      <c r="V36" s="618"/>
      <c r="W36" s="459"/>
      <c r="X36" s="462"/>
      <c r="Y36" s="884"/>
      <c r="Z36" s="43"/>
      <c r="AA36" s="885"/>
      <c r="AB36" s="43"/>
      <c r="AC36" s="43"/>
      <c r="AD36" s="43"/>
      <c r="AE36" s="886"/>
    </row>
    <row r="37" spans="1:31">
      <c r="A37" s="5" t="s">
        <v>42</v>
      </c>
      <c r="B37" s="1772" t="s">
        <v>8249</v>
      </c>
      <c r="C37" s="1772"/>
      <c r="D37" s="242"/>
      <c r="E37" s="41" t="s">
        <v>8995</v>
      </c>
    </row>
    <row r="38" spans="1:31">
      <c r="A38" s="5" t="s">
        <v>43</v>
      </c>
      <c r="B38" s="1845">
        <v>358400710649</v>
      </c>
      <c r="C38" s="1772"/>
      <c r="D38" s="1"/>
      <c r="E38" s="1"/>
    </row>
    <row r="39" spans="1:31">
      <c r="A39" s="5" t="s">
        <v>44</v>
      </c>
      <c r="B39" s="1809">
        <v>0.66666666666666663</v>
      </c>
      <c r="C39" s="1772"/>
      <c r="D39" s="1"/>
      <c r="E39" s="1"/>
    </row>
    <row r="41" spans="1:31" ht="23.25" customHeight="1">
      <c r="A41" s="1559" t="s">
        <v>11464</v>
      </c>
      <c r="B41" s="1559"/>
      <c r="C41" s="1559"/>
      <c r="D41" s="1559"/>
      <c r="E41" s="1559"/>
      <c r="F41" s="1559"/>
      <c r="G41" s="7"/>
      <c r="H41" s="1559" t="s">
        <v>346</v>
      </c>
      <c r="I41" s="1559"/>
      <c r="J41" s="1559"/>
      <c r="K41" s="1559"/>
      <c r="L41" s="1559"/>
      <c r="M41" s="1559"/>
      <c r="N41" s="1559"/>
      <c r="O41" s="1559"/>
      <c r="P41" s="1559"/>
      <c r="Q41" s="1559" t="s">
        <v>2</v>
      </c>
      <c r="R41" s="1559"/>
      <c r="S41" s="1559"/>
      <c r="T41" s="1559"/>
      <c r="U41" s="1559"/>
      <c r="V41" s="1559"/>
      <c r="W41" s="1559"/>
    </row>
    <row r="42" spans="1:31" ht="26.25">
      <c r="A42" s="8" t="s">
        <v>3</v>
      </c>
      <c r="B42" s="1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21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</row>
    <row r="43" spans="1:31">
      <c r="A43" s="580" t="s">
        <v>114</v>
      </c>
      <c r="B43" s="92" t="s">
        <v>78</v>
      </c>
      <c r="C43" s="27" t="s">
        <v>11465</v>
      </c>
      <c r="D43" s="15" t="s">
        <v>99</v>
      </c>
      <c r="E43" s="24">
        <v>45564.274305555555</v>
      </c>
      <c r="F43" s="15">
        <v>10.8</v>
      </c>
      <c r="G43" s="37"/>
      <c r="H43" s="15"/>
      <c r="I43" s="26"/>
      <c r="J43" s="580"/>
      <c r="K43" s="580"/>
      <c r="L43" s="277">
        <v>161</v>
      </c>
      <c r="M43" s="580"/>
      <c r="N43" s="581"/>
      <c r="O43" s="25"/>
      <c r="P43" s="14">
        <f t="shared" ref="P43:P49" si="2">SUM(H43:O43)</f>
        <v>161</v>
      </c>
      <c r="Q43" s="17" t="s">
        <v>32</v>
      </c>
      <c r="R43" s="14">
        <v>107505</v>
      </c>
      <c r="S43" s="23" t="s">
        <v>33</v>
      </c>
      <c r="T43" s="16" t="s">
        <v>100</v>
      </c>
      <c r="U43" s="16" t="s">
        <v>11442</v>
      </c>
      <c r="V43" s="16">
        <v>1008008</v>
      </c>
      <c r="W43" s="313">
        <v>45563.333333333336</v>
      </c>
    </row>
    <row r="44" spans="1:31">
      <c r="A44" s="276" t="s">
        <v>11466</v>
      </c>
      <c r="B44" s="92" t="s">
        <v>78</v>
      </c>
      <c r="C44" s="27" t="s">
        <v>11467</v>
      </c>
      <c r="D44" s="15" t="s">
        <v>99</v>
      </c>
      <c r="E44" s="24">
        <v>45565.274305555555</v>
      </c>
      <c r="F44" s="15">
        <v>10.8</v>
      </c>
      <c r="G44" s="655" t="s">
        <v>11468</v>
      </c>
      <c r="H44" s="655" t="s">
        <v>11469</v>
      </c>
      <c r="I44" s="655" t="s">
        <v>11470</v>
      </c>
      <c r="J44" s="887"/>
      <c r="K44" s="887"/>
      <c r="L44" s="277">
        <v>161</v>
      </c>
      <c r="M44" s="581"/>
      <c r="N44" s="581"/>
      <c r="O44" s="25"/>
      <c r="P44" s="14">
        <f t="shared" si="2"/>
        <v>161</v>
      </c>
      <c r="Q44" s="17" t="s">
        <v>32</v>
      </c>
      <c r="R44" s="14">
        <v>107503</v>
      </c>
      <c r="S44" s="23" t="s">
        <v>33</v>
      </c>
      <c r="T44" s="16" t="s">
        <v>100</v>
      </c>
      <c r="U44" s="16" t="s">
        <v>11442</v>
      </c>
      <c r="V44" s="16">
        <v>1008009</v>
      </c>
      <c r="W44" s="313">
        <v>45564.333333333336</v>
      </c>
    </row>
    <row r="45" spans="1:31">
      <c r="A45" s="581" t="s">
        <v>150</v>
      </c>
      <c r="B45" s="22" t="s">
        <v>57</v>
      </c>
      <c r="C45" s="27" t="s">
        <v>11471</v>
      </c>
      <c r="D45" s="15" t="s">
        <v>56</v>
      </c>
      <c r="E45" s="24">
        <v>45564.225694444445</v>
      </c>
      <c r="F45" s="15">
        <v>10.8</v>
      </c>
      <c r="G45" s="37"/>
      <c r="H45" s="15"/>
      <c r="I45" s="26"/>
      <c r="J45" s="277">
        <v>15</v>
      </c>
      <c r="K45" s="277">
        <v>158</v>
      </c>
      <c r="L45" s="25"/>
      <c r="M45" s="15"/>
      <c r="N45" s="15"/>
      <c r="O45" s="15"/>
      <c r="P45" s="14">
        <f t="shared" si="2"/>
        <v>173</v>
      </c>
      <c r="Q45" s="14" t="s">
        <v>30</v>
      </c>
      <c r="R45" s="14">
        <v>107530</v>
      </c>
      <c r="S45" s="14" t="s">
        <v>31</v>
      </c>
      <c r="T45" s="16" t="s">
        <v>169</v>
      </c>
      <c r="U45" s="16" t="s">
        <v>11442</v>
      </c>
      <c r="V45" s="16">
        <v>1008010</v>
      </c>
      <c r="W45" s="313">
        <v>45563.25</v>
      </c>
    </row>
    <row r="46" spans="1:31">
      <c r="A46" s="580" t="s">
        <v>141</v>
      </c>
      <c r="B46" s="22" t="s">
        <v>69</v>
      </c>
      <c r="C46" s="27" t="s">
        <v>11472</v>
      </c>
      <c r="D46" s="15" t="s">
        <v>68</v>
      </c>
      <c r="E46" s="24">
        <v>45563.760416666664</v>
      </c>
      <c r="F46" s="15">
        <v>12.25</v>
      </c>
      <c r="G46" s="37" t="s">
        <v>160</v>
      </c>
      <c r="H46" s="15"/>
      <c r="I46" s="26"/>
      <c r="J46" s="581"/>
      <c r="K46" s="581"/>
      <c r="L46" s="277">
        <v>81</v>
      </c>
      <c r="M46" s="277">
        <v>80</v>
      </c>
      <c r="N46" s="581"/>
      <c r="O46" s="25"/>
      <c r="P46" s="14">
        <f t="shared" si="2"/>
        <v>161</v>
      </c>
      <c r="Q46" s="14" t="s">
        <v>30</v>
      </c>
      <c r="R46" s="14">
        <v>107495</v>
      </c>
      <c r="S46" s="14" t="s">
        <v>31</v>
      </c>
      <c r="T46" s="16" t="s">
        <v>169</v>
      </c>
      <c r="U46" s="16"/>
      <c r="V46" s="16">
        <v>1008011</v>
      </c>
      <c r="W46" s="313">
        <v>45563.333333333336</v>
      </c>
    </row>
    <row r="47" spans="1:31">
      <c r="A47" s="580" t="s">
        <v>142</v>
      </c>
      <c r="B47" s="22" t="s">
        <v>72</v>
      </c>
      <c r="C47" s="27" t="s">
        <v>11473</v>
      </c>
      <c r="D47" s="15" t="s">
        <v>71</v>
      </c>
      <c r="E47" s="24">
        <v>45564.711805555555</v>
      </c>
      <c r="F47" s="15">
        <v>12.25</v>
      </c>
      <c r="G47" s="37"/>
      <c r="H47" s="15"/>
      <c r="I47" s="26"/>
      <c r="J47" s="277">
        <v>27</v>
      </c>
      <c r="K47" s="277">
        <v>54</v>
      </c>
      <c r="L47" s="277">
        <v>54</v>
      </c>
      <c r="M47" s="277">
        <v>26</v>
      </c>
      <c r="N47" s="581"/>
      <c r="O47" s="25"/>
      <c r="P47" s="14">
        <f t="shared" si="2"/>
        <v>161</v>
      </c>
      <c r="Q47" s="14" t="s">
        <v>30</v>
      </c>
      <c r="R47" s="14">
        <v>107493</v>
      </c>
      <c r="S47" s="14" t="s">
        <v>31</v>
      </c>
      <c r="T47" s="16" t="s">
        <v>169</v>
      </c>
      <c r="U47" s="16"/>
      <c r="V47" s="16">
        <v>1008012</v>
      </c>
      <c r="W47" s="313">
        <v>45564.333333333336</v>
      </c>
    </row>
    <row r="48" spans="1:31">
      <c r="A48" s="581" t="s">
        <v>8538</v>
      </c>
      <c r="B48" s="22" t="s">
        <v>57</v>
      </c>
      <c r="C48" s="35" t="s">
        <v>11474</v>
      </c>
      <c r="D48" s="15" t="s">
        <v>56</v>
      </c>
      <c r="E48" s="24">
        <v>45565.225694444445</v>
      </c>
      <c r="F48" s="15">
        <v>10.8</v>
      </c>
      <c r="G48" s="37"/>
      <c r="H48" s="15"/>
      <c r="I48" s="15"/>
      <c r="J48" s="45"/>
      <c r="K48" s="324">
        <v>149</v>
      </c>
      <c r="L48" s="45"/>
      <c r="M48" s="45"/>
      <c r="N48" s="45"/>
      <c r="O48" s="15"/>
      <c r="P48" s="14">
        <f t="shared" si="2"/>
        <v>149</v>
      </c>
      <c r="Q48" s="14" t="s">
        <v>30</v>
      </c>
      <c r="R48" s="14">
        <v>107531</v>
      </c>
      <c r="S48" s="14" t="s">
        <v>31</v>
      </c>
      <c r="T48" s="16" t="s">
        <v>169</v>
      </c>
      <c r="U48" s="16" t="s">
        <v>11442</v>
      </c>
      <c r="V48" s="16">
        <v>1008013</v>
      </c>
      <c r="W48" s="313">
        <v>45564.25</v>
      </c>
    </row>
    <row r="49" spans="1:23">
      <c r="A49" s="15"/>
      <c r="B49" s="45"/>
      <c r="C49" s="15"/>
      <c r="D49" s="15"/>
      <c r="E49" s="15"/>
      <c r="F49" s="15"/>
      <c r="G49" s="37"/>
      <c r="H49" s="15"/>
      <c r="I49" s="15"/>
      <c r="J49" s="15"/>
      <c r="K49" s="15"/>
      <c r="L49" s="45"/>
      <c r="M49" s="15"/>
      <c r="N49" s="15"/>
      <c r="O49" s="15"/>
      <c r="P49" s="14">
        <f t="shared" si="2"/>
        <v>0</v>
      </c>
      <c r="Q49" s="14"/>
      <c r="R49" s="16"/>
      <c r="S49" s="14"/>
      <c r="T49" s="16"/>
      <c r="U49" s="16"/>
      <c r="V49" s="16"/>
      <c r="W49" s="16"/>
    </row>
    <row r="50" spans="1:23">
      <c r="A50" s="11" t="s">
        <v>19</v>
      </c>
      <c r="B50" s="7"/>
      <c r="C50" s="7"/>
      <c r="D50" s="7"/>
      <c r="E50" s="11"/>
      <c r="F50" s="7"/>
      <c r="G50" s="7"/>
      <c r="H50" s="11">
        <f t="shared" ref="H50:P50" si="3">SUM(H43:H49)</f>
        <v>0</v>
      </c>
      <c r="I50" s="11">
        <f t="shared" si="3"/>
        <v>0</v>
      </c>
      <c r="J50" s="11">
        <f t="shared" si="3"/>
        <v>42</v>
      </c>
      <c r="K50" s="11">
        <f t="shared" si="3"/>
        <v>361</v>
      </c>
      <c r="L50" s="11">
        <f t="shared" si="3"/>
        <v>457</v>
      </c>
      <c r="M50" s="11">
        <f t="shared" si="3"/>
        <v>106</v>
      </c>
      <c r="N50" s="11">
        <f t="shared" si="3"/>
        <v>0</v>
      </c>
      <c r="O50" s="11">
        <f t="shared" si="3"/>
        <v>0</v>
      </c>
      <c r="P50" s="11">
        <f t="shared" si="3"/>
        <v>966</v>
      </c>
      <c r="Q50" s="12"/>
      <c r="R50" s="12"/>
      <c r="S50" s="12"/>
      <c r="T50" s="12"/>
      <c r="U50" s="12"/>
      <c r="V50" s="12"/>
      <c r="W50" s="12"/>
    </row>
    <row r="51" spans="1:23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>
      <c r="A52" s="3" t="s">
        <v>34</v>
      </c>
      <c r="B52" s="1562"/>
      <c r="C52" s="1562"/>
      <c r="D52" s="1562"/>
      <c r="E52" s="1"/>
      <c r="F52" s="1"/>
      <c r="G52" s="1"/>
      <c r="H52" s="1"/>
      <c r="I52" s="1"/>
      <c r="J52" s="1563"/>
      <c r="K52" s="1563"/>
      <c r="L52" s="156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4" t="s">
        <v>169</v>
      </c>
      <c r="B53" s="1564" t="s">
        <v>9853</v>
      </c>
      <c r="C53" s="156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466" t="s">
        <v>100</v>
      </c>
      <c r="B54" s="1833" t="s">
        <v>7193</v>
      </c>
      <c r="C54" s="183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5" t="s">
        <v>42</v>
      </c>
      <c r="B55" s="1772" t="s">
        <v>11475</v>
      </c>
      <c r="C55" s="1772"/>
      <c r="D55" s="242"/>
      <c r="E55" s="41" t="s">
        <v>8995</v>
      </c>
    </row>
    <row r="56" spans="1:23">
      <c r="A56" s="5" t="s">
        <v>43</v>
      </c>
      <c r="B56" s="1845">
        <v>358408305677</v>
      </c>
      <c r="C56" s="1772"/>
      <c r="D56" s="1"/>
      <c r="E56" s="1"/>
    </row>
    <row r="57" spans="1:23">
      <c r="A57" s="5" t="s">
        <v>44</v>
      </c>
      <c r="B57" s="1772" t="s">
        <v>9713</v>
      </c>
      <c r="C57" s="1772"/>
      <c r="D57" s="1"/>
      <c r="E57" s="1"/>
    </row>
    <row r="60" spans="1:23" ht="23.25" customHeight="1">
      <c r="A60" s="1559"/>
      <c r="B60" s="1559"/>
      <c r="C60" s="1559"/>
      <c r="D60" s="1559"/>
      <c r="E60" s="1559"/>
      <c r="F60" s="1559"/>
      <c r="G60" s="7"/>
      <c r="H60" s="1559" t="s">
        <v>6284</v>
      </c>
      <c r="I60" s="1559"/>
      <c r="J60" s="1559"/>
      <c r="K60" s="1559"/>
      <c r="L60" s="1559"/>
      <c r="M60" s="1559"/>
      <c r="N60" s="1559"/>
      <c r="O60" s="1559"/>
      <c r="P60" s="1559"/>
      <c r="Q60" s="1559" t="s">
        <v>2</v>
      </c>
      <c r="R60" s="1559"/>
      <c r="S60" s="1559"/>
      <c r="T60" s="1559"/>
      <c r="U60" s="1559"/>
      <c r="V60" s="1559"/>
      <c r="W60" s="1559"/>
    </row>
    <row r="61" spans="1:23">
      <c r="A61" s="8"/>
      <c r="B61" s="8"/>
      <c r="C61" s="8"/>
      <c r="D61" s="8"/>
      <c r="E61" s="8"/>
      <c r="F61" s="8"/>
      <c r="G61" s="33"/>
      <c r="H61" s="9"/>
      <c r="I61" s="9"/>
      <c r="J61" s="9"/>
      <c r="K61" s="9"/>
      <c r="L61" s="9"/>
      <c r="M61" s="9"/>
      <c r="N61" s="9"/>
      <c r="O61" s="10"/>
      <c r="P61" s="8"/>
      <c r="Q61" s="8"/>
      <c r="R61" s="8"/>
      <c r="S61" s="8"/>
      <c r="T61" s="8"/>
      <c r="U61" s="8"/>
      <c r="V61" s="8"/>
      <c r="W61" s="8"/>
    </row>
    <row r="62" spans="1:23">
      <c r="A62" s="580"/>
      <c r="B62" s="92"/>
      <c r="C62" s="25"/>
      <c r="D62" s="15"/>
      <c r="E62" s="24"/>
      <c r="F62" s="15"/>
      <c r="G62" s="37"/>
      <c r="H62" s="15"/>
      <c r="I62" s="26"/>
      <c r="J62" s="580"/>
      <c r="K62" s="580"/>
      <c r="L62" s="580"/>
      <c r="M62" s="580"/>
      <c r="N62" s="581"/>
      <c r="O62" s="25"/>
      <c r="P62" s="14"/>
      <c r="Q62" s="17"/>
      <c r="R62" s="16"/>
      <c r="S62" s="23"/>
      <c r="T62" s="16"/>
      <c r="U62" s="16"/>
      <c r="V62" s="16"/>
      <c r="W62" s="313"/>
    </row>
    <row r="63" spans="1:23">
      <c r="A63" s="580"/>
      <c r="B63" s="92"/>
      <c r="C63" s="25"/>
      <c r="D63" s="15"/>
      <c r="E63" s="24"/>
      <c r="F63" s="15"/>
      <c r="G63" s="37"/>
      <c r="H63" s="15"/>
      <c r="I63" s="26"/>
      <c r="J63" s="581"/>
      <c r="K63" s="581"/>
      <c r="L63" s="581"/>
      <c r="M63" s="581"/>
      <c r="N63" s="581"/>
      <c r="O63" s="25"/>
      <c r="P63" s="14"/>
      <c r="Q63" s="17"/>
      <c r="R63" s="16"/>
      <c r="S63" s="23"/>
      <c r="T63" s="16"/>
      <c r="U63" s="16"/>
      <c r="V63" s="16"/>
      <c r="W63" s="313"/>
    </row>
    <row r="64" spans="1:23">
      <c r="A64" s="581"/>
      <c r="B64" s="22"/>
      <c r="C64" s="25"/>
      <c r="D64" s="15"/>
      <c r="E64" s="15"/>
      <c r="F64" s="15"/>
      <c r="G64" s="37"/>
      <c r="H64" s="15"/>
      <c r="I64" s="26"/>
      <c r="J64" s="581"/>
      <c r="K64" s="581"/>
      <c r="L64" s="25"/>
      <c r="M64" s="15"/>
      <c r="N64" s="15"/>
      <c r="O64" s="15"/>
      <c r="P64" s="14"/>
      <c r="Q64" s="14"/>
      <c r="R64" s="16"/>
      <c r="S64" s="14"/>
      <c r="T64" s="16"/>
      <c r="U64" s="16"/>
      <c r="V64" s="16"/>
      <c r="W64" s="16"/>
    </row>
    <row r="65" spans="1:23">
      <c r="A65" s="581"/>
      <c r="B65" s="22"/>
      <c r="C65" s="25"/>
      <c r="D65" s="15"/>
      <c r="E65" s="15"/>
      <c r="F65" s="15"/>
      <c r="G65" s="37"/>
      <c r="H65" s="15"/>
      <c r="I65" s="26"/>
      <c r="J65" s="581"/>
      <c r="K65" s="581"/>
      <c r="L65" s="25"/>
      <c r="M65" s="15"/>
      <c r="N65" s="15"/>
      <c r="O65" s="15"/>
      <c r="P65" s="14"/>
      <c r="Q65" s="14"/>
      <c r="R65" s="16"/>
      <c r="S65" s="14"/>
      <c r="T65" s="16"/>
      <c r="U65" s="16"/>
      <c r="V65" s="16"/>
      <c r="W65" s="16"/>
    </row>
    <row r="66" spans="1:23">
      <c r="A66" s="580"/>
      <c r="B66" s="22"/>
      <c r="C66" s="25"/>
      <c r="D66" s="15"/>
      <c r="E66" s="24"/>
      <c r="F66" s="15"/>
      <c r="G66" s="37"/>
      <c r="H66" s="15"/>
      <c r="I66" s="26"/>
      <c r="J66" s="581"/>
      <c r="K66" s="581"/>
      <c r="L66" s="581"/>
      <c r="M66" s="581"/>
      <c r="N66" s="581"/>
      <c r="O66" s="25"/>
      <c r="P66" s="14"/>
      <c r="Q66" s="14"/>
      <c r="R66" s="16"/>
      <c r="S66" s="14"/>
      <c r="T66" s="16"/>
      <c r="U66" s="16"/>
      <c r="V66" s="16"/>
      <c r="W66" s="313"/>
    </row>
    <row r="67" spans="1:23">
      <c r="A67" s="580"/>
      <c r="B67" s="22"/>
      <c r="C67" s="25"/>
      <c r="D67" s="15"/>
      <c r="E67" s="24"/>
      <c r="F67" s="15"/>
      <c r="G67" s="37"/>
      <c r="H67" s="15"/>
      <c r="I67" s="26"/>
      <c r="J67" s="581"/>
      <c r="K67" s="581"/>
      <c r="L67" s="581"/>
      <c r="M67" s="581"/>
      <c r="N67" s="581"/>
      <c r="O67" s="25"/>
      <c r="P67" s="14"/>
      <c r="Q67" s="14"/>
      <c r="R67" s="16"/>
      <c r="S67" s="14"/>
      <c r="T67" s="16"/>
      <c r="U67" s="16"/>
      <c r="V67" s="16"/>
      <c r="W67" s="313"/>
    </row>
    <row r="68" spans="1:23">
      <c r="A68" s="45"/>
      <c r="B68" s="45"/>
      <c r="C68" s="15"/>
      <c r="D68" s="15"/>
      <c r="E68" s="15"/>
      <c r="F68" s="15"/>
      <c r="G68" s="37"/>
      <c r="H68" s="15"/>
      <c r="I68" s="15"/>
      <c r="J68" s="45"/>
      <c r="K68" s="45"/>
      <c r="L68" s="45"/>
      <c r="M68" s="45"/>
      <c r="N68" s="45"/>
      <c r="O68" s="15"/>
      <c r="P68" s="14"/>
      <c r="Q68" s="14"/>
      <c r="R68" s="16"/>
      <c r="S68" s="14"/>
      <c r="T68" s="16"/>
      <c r="U68" s="16"/>
      <c r="V68" s="16"/>
      <c r="W68" s="16"/>
    </row>
    <row r="69" spans="1:23">
      <c r="A69" s="11" t="s">
        <v>19</v>
      </c>
      <c r="B69" s="7"/>
      <c r="C69" s="7"/>
      <c r="D69" s="7"/>
      <c r="E69" s="11"/>
      <c r="F69" s="7"/>
      <c r="G69" s="7"/>
      <c r="H69" s="11">
        <f t="shared" ref="H69:P69" si="4">SUM(H62:H68)</f>
        <v>0</v>
      </c>
      <c r="I69" s="11">
        <f t="shared" si="4"/>
        <v>0</v>
      </c>
      <c r="J69" s="11">
        <f t="shared" si="4"/>
        <v>0</v>
      </c>
      <c r="K69" s="11">
        <f t="shared" si="4"/>
        <v>0</v>
      </c>
      <c r="L69" s="11">
        <f t="shared" si="4"/>
        <v>0</v>
      </c>
      <c r="M69" s="11">
        <f t="shared" si="4"/>
        <v>0</v>
      </c>
      <c r="N69" s="11">
        <f t="shared" si="4"/>
        <v>0</v>
      </c>
      <c r="O69" s="11">
        <f t="shared" si="4"/>
        <v>0</v>
      </c>
      <c r="P69" s="11">
        <f t="shared" si="4"/>
        <v>0</v>
      </c>
      <c r="Q69" s="12"/>
      <c r="R69" s="12"/>
      <c r="S69" s="12"/>
      <c r="T69" s="12"/>
      <c r="U69" s="12"/>
      <c r="V69" s="12"/>
      <c r="W69" s="12"/>
    </row>
    <row r="70" spans="1:23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>
      <c r="A71" s="3" t="s">
        <v>34</v>
      </c>
      <c r="B71" s="1562"/>
      <c r="C71" s="1562"/>
      <c r="D71" s="1562"/>
      <c r="E71" s="1"/>
      <c r="F71" s="1"/>
      <c r="G71" s="1"/>
      <c r="H71" s="1"/>
      <c r="I71" s="1"/>
      <c r="J71" s="1563"/>
      <c r="K71" s="1563"/>
      <c r="L71" s="156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4"/>
      <c r="B72" s="1564"/>
      <c r="C72" s="1564"/>
      <c r="D72" s="242"/>
      <c r="E72" s="41" t="s">
        <v>8995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5" t="s">
        <v>42</v>
      </c>
      <c r="B73" s="1772"/>
      <c r="C73" s="177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5" t="s">
        <v>42</v>
      </c>
      <c r="B74" s="1772"/>
      <c r="C74" s="177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5" t="s">
        <v>43</v>
      </c>
      <c r="B75" s="1772"/>
      <c r="C75" s="177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5" t="s">
        <v>44</v>
      </c>
      <c r="B76" s="1772"/>
      <c r="C76" s="177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</sheetData>
  <mergeCells count="40">
    <mergeCell ref="B38:C38"/>
    <mergeCell ref="B39:C39"/>
    <mergeCell ref="Q21:W21"/>
    <mergeCell ref="B33:D33"/>
    <mergeCell ref="J33:L33"/>
    <mergeCell ref="B34:C34"/>
    <mergeCell ref="B35:C35"/>
    <mergeCell ref="B37:C37"/>
    <mergeCell ref="H21:P21"/>
    <mergeCell ref="B16:C16"/>
    <mergeCell ref="B17:C17"/>
    <mergeCell ref="B18:C18"/>
    <mergeCell ref="B19:C19"/>
    <mergeCell ref="A21:F21"/>
    <mergeCell ref="B14:C14"/>
    <mergeCell ref="A1:F1"/>
    <mergeCell ref="H1:P1"/>
    <mergeCell ref="Q1:W1"/>
    <mergeCell ref="B13:D13"/>
    <mergeCell ref="J13:L13"/>
    <mergeCell ref="A41:F41"/>
    <mergeCell ref="H41:P41"/>
    <mergeCell ref="Q41:W41"/>
    <mergeCell ref="B52:D52"/>
    <mergeCell ref="J52:L52"/>
    <mergeCell ref="B53:C53"/>
    <mergeCell ref="B54:C54"/>
    <mergeCell ref="B55:C55"/>
    <mergeCell ref="B56:C56"/>
    <mergeCell ref="B57:C57"/>
    <mergeCell ref="A60:F60"/>
    <mergeCell ref="H60:P60"/>
    <mergeCell ref="Q60:W60"/>
    <mergeCell ref="B71:D71"/>
    <mergeCell ref="J71:L71"/>
    <mergeCell ref="B72:C72"/>
    <mergeCell ref="B73:C73"/>
    <mergeCell ref="B74:C74"/>
    <mergeCell ref="B75:C75"/>
    <mergeCell ref="B76:C76"/>
  </mergeCells>
  <pageMargins left="0.7" right="0.7" top="0.75" bottom="0.75" header="0.3" footer="0.3"/>
</worksheet>
</file>

<file path=xl/worksheets/sheet3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DD6E-58D5-47D9-A644-23FF63097DE5}">
  <sheetPr>
    <tabColor rgb="FF92D050"/>
  </sheetPr>
  <dimension ref="A1:X53"/>
  <sheetViews>
    <sheetView topLeftCell="A14" workbookViewId="0">
      <selection activeCell="N25" sqref="N25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7.425781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6.85546875" customWidth="1"/>
  </cols>
  <sheetData>
    <row r="1" spans="1:24" ht="23.25">
      <c r="A1" s="1559" t="s">
        <v>11476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4" ht="26.25">
      <c r="A2" s="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4">
      <c r="A3" s="633" t="s">
        <v>228</v>
      </c>
      <c r="B3" s="15" t="s">
        <v>92</v>
      </c>
      <c r="C3" s="15" t="s">
        <v>11477</v>
      </c>
      <c r="D3" s="15" t="s">
        <v>586</v>
      </c>
      <c r="E3" s="24">
        <v>45562.125</v>
      </c>
      <c r="F3" s="15">
        <v>10.3</v>
      </c>
      <c r="G3" s="37" t="s">
        <v>11478</v>
      </c>
      <c r="H3" s="15"/>
      <c r="I3" s="15"/>
      <c r="J3" s="15"/>
      <c r="K3" s="35">
        <v>161</v>
      </c>
      <c r="L3" s="15"/>
      <c r="M3" s="15"/>
      <c r="N3" s="15"/>
      <c r="O3" s="15"/>
      <c r="P3" s="14">
        <f t="shared" ref="P3:P9" si="0">SUM(H3:O3)</f>
        <v>161</v>
      </c>
      <c r="Q3" s="17" t="s">
        <v>32</v>
      </c>
      <c r="R3" s="14">
        <v>107446</v>
      </c>
      <c r="S3" s="23" t="s">
        <v>33</v>
      </c>
      <c r="T3" s="16" t="s">
        <v>161</v>
      </c>
      <c r="U3" s="16" t="s">
        <v>90</v>
      </c>
      <c r="V3" s="16">
        <v>1007909</v>
      </c>
      <c r="W3" s="16" t="s">
        <v>7233</v>
      </c>
      <c r="X3" t="s">
        <v>11479</v>
      </c>
    </row>
    <row r="4" spans="1:24">
      <c r="A4" s="633" t="s">
        <v>10546</v>
      </c>
      <c r="B4" s="15" t="s">
        <v>92</v>
      </c>
      <c r="C4" s="15" t="s">
        <v>11480</v>
      </c>
      <c r="D4" s="15" t="s">
        <v>586</v>
      </c>
      <c r="E4" s="24">
        <v>45562.125</v>
      </c>
      <c r="F4" s="15">
        <v>10.3</v>
      </c>
      <c r="G4" s="37" t="s">
        <v>11481</v>
      </c>
      <c r="H4" s="15"/>
      <c r="I4" s="15"/>
      <c r="J4" s="15"/>
      <c r="K4" s="35">
        <v>54</v>
      </c>
      <c r="L4" s="35">
        <v>107</v>
      </c>
      <c r="M4" s="15"/>
      <c r="N4" s="15"/>
      <c r="O4" s="15"/>
      <c r="P4" s="14">
        <f t="shared" si="0"/>
        <v>161</v>
      </c>
      <c r="Q4" s="17" t="s">
        <v>32</v>
      </c>
      <c r="R4" s="14">
        <v>107447</v>
      </c>
      <c r="S4" s="23" t="s">
        <v>33</v>
      </c>
      <c r="T4" s="16" t="s">
        <v>161</v>
      </c>
      <c r="U4" s="16" t="s">
        <v>90</v>
      </c>
      <c r="V4" s="16">
        <v>1007910</v>
      </c>
      <c r="W4" s="16" t="s">
        <v>7233</v>
      </c>
      <c r="X4" t="s">
        <v>11482</v>
      </c>
    </row>
    <row r="5" spans="1:24">
      <c r="A5" s="26" t="s">
        <v>150</v>
      </c>
      <c r="B5" s="22" t="s">
        <v>57</v>
      </c>
      <c r="C5" s="25" t="s">
        <v>11483</v>
      </c>
      <c r="D5" s="15" t="s">
        <v>56</v>
      </c>
      <c r="E5" s="24">
        <v>45561.225694444445</v>
      </c>
      <c r="F5" s="15">
        <v>10.8</v>
      </c>
      <c r="G5" s="37"/>
      <c r="H5" s="15"/>
      <c r="I5" s="15"/>
      <c r="J5" s="35">
        <v>32</v>
      </c>
      <c r="K5" s="35">
        <v>170</v>
      </c>
      <c r="L5" s="15"/>
      <c r="M5" s="15"/>
      <c r="N5" s="15"/>
      <c r="O5" s="15"/>
      <c r="P5" s="14">
        <f t="shared" si="0"/>
        <v>202</v>
      </c>
      <c r="Q5" s="14" t="s">
        <v>30</v>
      </c>
      <c r="R5" s="14">
        <v>107448</v>
      </c>
      <c r="S5" s="14" t="s">
        <v>31</v>
      </c>
      <c r="T5" s="16" t="s">
        <v>169</v>
      </c>
      <c r="U5" s="16" t="s">
        <v>90</v>
      </c>
      <c r="V5" s="16">
        <v>1007911</v>
      </c>
      <c r="W5" s="16" t="s">
        <v>11484</v>
      </c>
    </row>
    <row r="6" spans="1:24">
      <c r="A6" s="26" t="s">
        <v>219</v>
      </c>
      <c r="B6" s="22" t="s">
        <v>75</v>
      </c>
      <c r="C6" s="25" t="s">
        <v>11485</v>
      </c>
      <c r="D6" s="15" t="s">
        <v>74</v>
      </c>
      <c r="E6" s="24">
        <v>45560.458333333336</v>
      </c>
      <c r="F6" s="15">
        <v>15.3</v>
      </c>
      <c r="G6" s="37"/>
      <c r="H6" s="15"/>
      <c r="I6" s="15"/>
      <c r="J6" s="35">
        <v>27</v>
      </c>
      <c r="K6" s="35">
        <v>54</v>
      </c>
      <c r="L6" s="15"/>
      <c r="M6" s="15"/>
      <c r="N6" s="15"/>
      <c r="O6" s="15"/>
      <c r="P6" s="14">
        <f t="shared" si="0"/>
        <v>81</v>
      </c>
      <c r="Q6" s="14" t="s">
        <v>30</v>
      </c>
      <c r="R6" s="14">
        <v>107431</v>
      </c>
      <c r="S6" s="14" t="s">
        <v>31</v>
      </c>
      <c r="T6" s="16" t="s">
        <v>169</v>
      </c>
      <c r="U6" s="16" t="s">
        <v>660</v>
      </c>
      <c r="V6" s="16">
        <v>1007912</v>
      </c>
      <c r="W6" s="16" t="s">
        <v>11486</v>
      </c>
    </row>
    <row r="7" spans="1:24">
      <c r="A7" s="26" t="s">
        <v>122</v>
      </c>
      <c r="B7" s="22" t="s">
        <v>62</v>
      </c>
      <c r="C7" s="25" t="s">
        <v>11487</v>
      </c>
      <c r="D7" s="15" t="s">
        <v>61</v>
      </c>
      <c r="E7" s="24">
        <v>45560.774305555555</v>
      </c>
      <c r="F7" s="15">
        <v>13</v>
      </c>
      <c r="G7" s="37"/>
      <c r="H7" s="15"/>
      <c r="I7" s="15"/>
      <c r="J7" s="15"/>
      <c r="K7" s="35">
        <v>81</v>
      </c>
      <c r="L7" s="15"/>
      <c r="M7" s="15"/>
      <c r="N7" s="15"/>
      <c r="O7" s="15"/>
      <c r="P7" s="14">
        <f t="shared" si="0"/>
        <v>81</v>
      </c>
      <c r="Q7" s="14" t="s">
        <v>30</v>
      </c>
      <c r="R7" s="14">
        <v>107440</v>
      </c>
      <c r="S7" s="14" t="s">
        <v>31</v>
      </c>
      <c r="T7" s="16" t="s">
        <v>169</v>
      </c>
      <c r="U7" s="16" t="s">
        <v>90</v>
      </c>
      <c r="V7" s="16">
        <v>1007913</v>
      </c>
      <c r="W7" s="16" t="s">
        <v>11488</v>
      </c>
    </row>
    <row r="8" spans="1:24">
      <c r="A8" s="15" t="s">
        <v>8538</v>
      </c>
      <c r="B8" s="45" t="s">
        <v>57</v>
      </c>
      <c r="C8" s="15" t="s">
        <v>11489</v>
      </c>
      <c r="D8" s="15" t="s">
        <v>56</v>
      </c>
      <c r="E8" s="24">
        <v>45561.225694444445</v>
      </c>
      <c r="F8" s="15">
        <v>10.8</v>
      </c>
      <c r="G8" s="37"/>
      <c r="H8" s="15"/>
      <c r="I8" s="15"/>
      <c r="J8" s="15"/>
      <c r="K8" s="35">
        <v>108</v>
      </c>
      <c r="L8" s="15"/>
      <c r="M8" s="15"/>
      <c r="N8" s="15"/>
      <c r="O8" s="15"/>
      <c r="P8" s="14">
        <f t="shared" si="0"/>
        <v>108</v>
      </c>
      <c r="Q8" s="14" t="s">
        <v>30</v>
      </c>
      <c r="R8" s="14">
        <v>107449</v>
      </c>
      <c r="S8" s="14" t="s">
        <v>31</v>
      </c>
      <c r="T8" s="16" t="s">
        <v>169</v>
      </c>
      <c r="U8" s="16" t="s">
        <v>90</v>
      </c>
      <c r="V8" s="16">
        <v>1007914</v>
      </c>
      <c r="W8" s="16" t="s">
        <v>11484</v>
      </c>
    </row>
    <row r="9" spans="1:24">
      <c r="A9" s="633" t="s">
        <v>228</v>
      </c>
      <c r="B9" s="15" t="s">
        <v>92</v>
      </c>
      <c r="C9" s="15" t="s">
        <v>11490</v>
      </c>
      <c r="D9" s="15" t="s">
        <v>159</v>
      </c>
      <c r="E9" s="24">
        <v>45562.041666666664</v>
      </c>
      <c r="F9" s="15">
        <v>10.3</v>
      </c>
      <c r="G9" s="37" t="s">
        <v>11478</v>
      </c>
      <c r="H9" s="15"/>
      <c r="I9" s="15"/>
      <c r="J9" s="15"/>
      <c r="K9" s="35">
        <v>161</v>
      </c>
      <c r="L9" s="15"/>
      <c r="M9" s="15"/>
      <c r="N9" s="15"/>
      <c r="O9" s="15"/>
      <c r="P9" s="14">
        <f t="shared" si="0"/>
        <v>161</v>
      </c>
      <c r="Q9" s="17" t="s">
        <v>32</v>
      </c>
      <c r="R9" s="14">
        <v>107451</v>
      </c>
      <c r="S9" s="23" t="s">
        <v>33</v>
      </c>
      <c r="T9" s="16" t="s">
        <v>161</v>
      </c>
      <c r="U9" s="16" t="s">
        <v>90</v>
      </c>
      <c r="V9" s="16">
        <v>1007915</v>
      </c>
      <c r="W9" s="16" t="s">
        <v>7233</v>
      </c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59</v>
      </c>
      <c r="K10" s="11">
        <f t="shared" si="1"/>
        <v>789</v>
      </c>
      <c r="L10" s="11">
        <f t="shared" si="1"/>
        <v>107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955</v>
      </c>
      <c r="Q10" s="12"/>
      <c r="R10" s="12"/>
      <c r="S10" s="12"/>
      <c r="T10" s="12"/>
      <c r="U10" s="12"/>
      <c r="V10" s="12"/>
      <c r="W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540" t="s">
        <v>169</v>
      </c>
      <c r="B13" s="1723" t="s">
        <v>7194</v>
      </c>
      <c r="C13" s="1723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26.25">
      <c r="A14" s="888" t="s">
        <v>161</v>
      </c>
      <c r="B14" s="888" t="s">
        <v>7193</v>
      </c>
      <c r="C14" s="888"/>
      <c r="D14" s="242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5" customHeight="1">
      <c r="A15" s="5" t="s">
        <v>42</v>
      </c>
      <c r="B15" s="1772" t="s">
        <v>10998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5" t="s">
        <v>43</v>
      </c>
      <c r="B16" s="1772" t="s">
        <v>11491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44</v>
      </c>
      <c r="B17" s="1772" t="s">
        <v>11492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3.25" customHeight="1">
      <c r="A19" s="1559" t="s">
        <v>11493</v>
      </c>
      <c r="B19" s="1559"/>
      <c r="C19" s="1559"/>
      <c r="D19" s="1559"/>
      <c r="E19" s="1559"/>
      <c r="F19" s="1559"/>
      <c r="G19" s="7"/>
      <c r="H19" s="1559" t="s">
        <v>346</v>
      </c>
      <c r="I19" s="1559"/>
      <c r="J19" s="1559"/>
      <c r="K19" s="1559"/>
      <c r="L19" s="1559"/>
      <c r="M19" s="1559"/>
      <c r="N19" s="1559"/>
      <c r="O19" s="1559"/>
      <c r="P19" s="1559"/>
      <c r="Q19" s="1559" t="s">
        <v>2</v>
      </c>
      <c r="R19" s="1559"/>
      <c r="S19" s="1559"/>
      <c r="T19" s="1559"/>
      <c r="U19" s="1559"/>
      <c r="V19" s="1559"/>
      <c r="W19" s="1559"/>
    </row>
    <row r="20" spans="1:23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</row>
    <row r="21" spans="1:23">
      <c r="A21" s="26" t="s">
        <v>9828</v>
      </c>
      <c r="B21" s="22" t="s">
        <v>57</v>
      </c>
      <c r="C21" s="27" t="s">
        <v>11494</v>
      </c>
      <c r="D21" s="15" t="s">
        <v>56</v>
      </c>
      <c r="E21" s="24">
        <v>45561.225694444445</v>
      </c>
      <c r="F21" s="15">
        <v>10.8</v>
      </c>
      <c r="G21" s="37"/>
      <c r="H21" s="15"/>
      <c r="I21" s="15"/>
      <c r="J21" s="35">
        <v>19</v>
      </c>
      <c r="K21" s="35">
        <v>303</v>
      </c>
      <c r="L21" s="15"/>
      <c r="M21" s="15"/>
      <c r="N21" s="15"/>
      <c r="O21" s="15"/>
      <c r="P21" s="14">
        <f t="shared" ref="P21:P26" si="2">SUM(H21:O21)</f>
        <v>322</v>
      </c>
      <c r="Q21" s="44" t="s">
        <v>30</v>
      </c>
      <c r="R21" s="14">
        <v>107453</v>
      </c>
      <c r="S21" s="14" t="s">
        <v>31</v>
      </c>
      <c r="T21" s="16" t="s">
        <v>169</v>
      </c>
      <c r="U21" s="16" t="s">
        <v>90</v>
      </c>
      <c r="V21" s="16">
        <v>1007945</v>
      </c>
      <c r="W21" s="16" t="s">
        <v>11484</v>
      </c>
    </row>
    <row r="22" spans="1:23">
      <c r="A22" s="15"/>
      <c r="B22" s="15"/>
      <c r="C22" s="15"/>
      <c r="D22" s="15"/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si="2"/>
        <v>0</v>
      </c>
      <c r="Q22" s="44"/>
      <c r="R22" s="14"/>
      <c r="S22" s="14"/>
      <c r="T22" s="16"/>
      <c r="U22" s="16"/>
      <c r="V22" s="16"/>
      <c r="W22" s="16"/>
    </row>
    <row r="23" spans="1:23">
      <c r="A23" s="15" t="s">
        <v>105</v>
      </c>
      <c r="B23" s="676" t="s">
        <v>78</v>
      </c>
      <c r="C23" s="35" t="s">
        <v>11495</v>
      </c>
      <c r="D23" s="15" t="s">
        <v>99</v>
      </c>
      <c r="E23" s="24">
        <v>45562.274305555555</v>
      </c>
      <c r="F23" s="15">
        <v>10.8</v>
      </c>
      <c r="G23" s="37" t="s">
        <v>11481</v>
      </c>
      <c r="H23" s="15"/>
      <c r="I23" s="15"/>
      <c r="J23" s="15"/>
      <c r="K23" s="15"/>
      <c r="L23" s="35">
        <v>161</v>
      </c>
      <c r="M23" s="15"/>
      <c r="N23" s="15"/>
      <c r="O23" s="15"/>
      <c r="P23" s="14">
        <f t="shared" si="2"/>
        <v>161</v>
      </c>
      <c r="Q23" s="17" t="s">
        <v>32</v>
      </c>
      <c r="R23" s="14">
        <v>107432</v>
      </c>
      <c r="S23" s="23" t="s">
        <v>33</v>
      </c>
      <c r="T23" s="16" t="s">
        <v>100</v>
      </c>
      <c r="U23" s="16" t="s">
        <v>90</v>
      </c>
      <c r="V23" s="16">
        <v>1007943</v>
      </c>
      <c r="W23" s="16" t="s">
        <v>7217</v>
      </c>
    </row>
    <row r="24" spans="1:23">
      <c r="A24" s="15" t="s">
        <v>11247</v>
      </c>
      <c r="B24" s="676" t="s">
        <v>78</v>
      </c>
      <c r="C24" s="35" t="s">
        <v>11496</v>
      </c>
      <c r="D24" s="15" t="s">
        <v>99</v>
      </c>
      <c r="E24" s="24">
        <v>45562.274305555555</v>
      </c>
      <c r="F24" s="15">
        <v>10.8</v>
      </c>
      <c r="G24" s="37" t="s">
        <v>11481</v>
      </c>
      <c r="H24" s="15"/>
      <c r="I24" s="15"/>
      <c r="J24" s="15"/>
      <c r="K24" s="15"/>
      <c r="L24" s="35">
        <v>161</v>
      </c>
      <c r="M24" s="15"/>
      <c r="N24" s="15"/>
      <c r="O24" s="15"/>
      <c r="P24" s="14">
        <f t="shared" si="2"/>
        <v>161</v>
      </c>
      <c r="Q24" s="17" t="s">
        <v>32</v>
      </c>
      <c r="R24" s="14">
        <v>107434</v>
      </c>
      <c r="S24" s="23" t="s">
        <v>33</v>
      </c>
      <c r="T24" s="16" t="s">
        <v>100</v>
      </c>
      <c r="U24" s="16" t="s">
        <v>90</v>
      </c>
      <c r="V24" s="16">
        <v>1007944</v>
      </c>
      <c r="W24" s="16" t="s">
        <v>7217</v>
      </c>
    </row>
    <row r="25" spans="1:23">
      <c r="A25" s="15" t="s">
        <v>142</v>
      </c>
      <c r="B25" s="15" t="s">
        <v>72</v>
      </c>
      <c r="C25" s="35" t="s">
        <v>11497</v>
      </c>
      <c r="D25" s="15" t="s">
        <v>71</v>
      </c>
      <c r="E25" s="24">
        <v>45560.711805555555</v>
      </c>
      <c r="F25" s="15">
        <v>12.25</v>
      </c>
      <c r="G25" s="37" t="s">
        <v>11481</v>
      </c>
      <c r="H25" s="15"/>
      <c r="I25" s="15"/>
      <c r="J25" s="15"/>
      <c r="K25" s="15"/>
      <c r="L25" s="35">
        <v>80</v>
      </c>
      <c r="M25" s="35">
        <v>81</v>
      </c>
      <c r="N25" s="15"/>
      <c r="O25" s="15"/>
      <c r="P25" s="14">
        <f t="shared" si="2"/>
        <v>161</v>
      </c>
      <c r="Q25" s="14" t="s">
        <v>30</v>
      </c>
      <c r="R25" s="14">
        <v>107427</v>
      </c>
      <c r="S25" s="14" t="s">
        <v>31</v>
      </c>
      <c r="T25" s="16" t="s">
        <v>169</v>
      </c>
      <c r="U25" s="16"/>
      <c r="V25" s="16">
        <v>1007946</v>
      </c>
      <c r="W25" s="16" t="s">
        <v>7240</v>
      </c>
    </row>
    <row r="26" spans="1:23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44"/>
      <c r="R26" s="16"/>
      <c r="S26" s="14"/>
      <c r="T26" s="16"/>
      <c r="U26" s="16"/>
      <c r="V26" s="16"/>
      <c r="W26" s="16"/>
    </row>
    <row r="27" spans="1:23">
      <c r="A27" s="11" t="s">
        <v>19</v>
      </c>
      <c r="B27" s="7"/>
      <c r="C27" s="7"/>
      <c r="D27" s="7"/>
      <c r="E27" s="11"/>
      <c r="F27" s="7"/>
      <c r="G27" s="7"/>
      <c r="H27" s="11">
        <f t="shared" ref="H27:P27" si="3">SUM(H21:H26)</f>
        <v>0</v>
      </c>
      <c r="I27" s="11">
        <f t="shared" si="3"/>
        <v>0</v>
      </c>
      <c r="J27" s="11">
        <f t="shared" si="3"/>
        <v>19</v>
      </c>
      <c r="K27" s="11">
        <f t="shared" si="3"/>
        <v>303</v>
      </c>
      <c r="L27" s="11">
        <f t="shared" si="3"/>
        <v>402</v>
      </c>
      <c r="M27" s="11">
        <f t="shared" si="3"/>
        <v>81</v>
      </c>
      <c r="N27" s="11">
        <f t="shared" si="3"/>
        <v>0</v>
      </c>
      <c r="O27" s="11">
        <f t="shared" si="3"/>
        <v>0</v>
      </c>
      <c r="P27" s="11">
        <f t="shared" si="3"/>
        <v>805</v>
      </c>
      <c r="Q27" s="12"/>
      <c r="R27" s="12"/>
      <c r="S27" s="12"/>
      <c r="T27" s="12"/>
      <c r="U27" s="12"/>
      <c r="V27" s="12"/>
      <c r="W27" s="12"/>
    </row>
    <row r="28" spans="1:23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>
      <c r="A29" s="3" t="s">
        <v>34</v>
      </c>
      <c r="B29" s="1562"/>
      <c r="C29" s="1562"/>
      <c r="D29" s="1562"/>
      <c r="E29" s="1"/>
      <c r="F29" s="1"/>
      <c r="G29" s="1"/>
      <c r="H29" s="1"/>
      <c r="I29" s="1"/>
      <c r="J29" s="1563"/>
      <c r="K29" s="1563"/>
      <c r="L29" s="156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4" t="s">
        <v>169</v>
      </c>
      <c r="B30" s="1564" t="s">
        <v>7194</v>
      </c>
      <c r="C30" s="156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629" t="s">
        <v>100</v>
      </c>
      <c r="B31" s="1862" t="s">
        <v>7193</v>
      </c>
      <c r="C31" s="186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5" t="s">
        <v>42</v>
      </c>
      <c r="B32" s="1772" t="s">
        <v>11411</v>
      </c>
      <c r="C32" s="1772"/>
      <c r="D32" s="242"/>
      <c r="E32" s="41" t="s">
        <v>8995</v>
      </c>
    </row>
    <row r="33" spans="1:23">
      <c r="A33" s="5" t="s">
        <v>43</v>
      </c>
      <c r="B33" s="1772" t="s">
        <v>11498</v>
      </c>
      <c r="C33" s="1772"/>
      <c r="D33" s="1"/>
      <c r="E33" s="1"/>
    </row>
    <row r="34" spans="1:23">
      <c r="A34" s="5" t="s">
        <v>44</v>
      </c>
      <c r="B34" s="1772" t="s">
        <v>11104</v>
      </c>
      <c r="C34" s="1772"/>
      <c r="D34" s="1"/>
      <c r="E34" s="1"/>
    </row>
    <row r="36" spans="1:23" ht="23.25">
      <c r="A36" s="1559" t="s">
        <v>11499</v>
      </c>
      <c r="B36" s="1559"/>
      <c r="C36" s="1559"/>
      <c r="D36" s="1559"/>
      <c r="E36" s="1559"/>
      <c r="F36" s="1559"/>
      <c r="G36" s="7"/>
      <c r="H36" s="1559" t="s">
        <v>11500</v>
      </c>
      <c r="I36" s="1559"/>
      <c r="J36" s="1559"/>
      <c r="K36" s="1559"/>
      <c r="L36" s="1559"/>
      <c r="M36" s="1559"/>
      <c r="N36" s="1559"/>
      <c r="O36" s="1559"/>
      <c r="P36" s="1559"/>
      <c r="Q36" s="1559" t="s">
        <v>2</v>
      </c>
      <c r="R36" s="1559"/>
      <c r="S36" s="1559"/>
      <c r="T36" s="1559"/>
      <c r="U36" s="1559"/>
      <c r="V36" s="1559"/>
      <c r="W36" s="1559"/>
    </row>
    <row r="37" spans="1:23" ht="26.25">
      <c r="A37" s="8" t="s">
        <v>3</v>
      </c>
      <c r="B37" s="8" t="s">
        <v>4</v>
      </c>
      <c r="C37" s="8" t="s">
        <v>5</v>
      </c>
      <c r="D37" s="8" t="s">
        <v>6</v>
      </c>
      <c r="E37" s="8" t="s">
        <v>7</v>
      </c>
      <c r="F37" s="8" t="s">
        <v>8</v>
      </c>
      <c r="G37" s="33" t="s">
        <v>10</v>
      </c>
      <c r="H37" s="9" t="s">
        <v>11</v>
      </c>
      <c r="I37" s="9" t="s">
        <v>12</v>
      </c>
      <c r="J37" s="9" t="s">
        <v>13</v>
      </c>
      <c r="K37" s="9" t="s">
        <v>14</v>
      </c>
      <c r="L37" s="9" t="s">
        <v>15</v>
      </c>
      <c r="M37" s="9" t="s">
        <v>16</v>
      </c>
      <c r="N37" s="9" t="s">
        <v>17</v>
      </c>
      <c r="O37" s="10" t="s">
        <v>18</v>
      </c>
      <c r="P37" s="8" t="s">
        <v>19</v>
      </c>
      <c r="Q37" s="8" t="s">
        <v>20</v>
      </c>
      <c r="R37" s="8" t="s">
        <v>9</v>
      </c>
      <c r="S37" s="8" t="s">
        <v>21</v>
      </c>
      <c r="T37" s="8" t="s">
        <v>24</v>
      </c>
      <c r="U37" s="8" t="s">
        <v>25</v>
      </c>
      <c r="V37" s="8" t="s">
        <v>26</v>
      </c>
      <c r="W37" s="8" t="s">
        <v>27</v>
      </c>
    </row>
    <row r="38" spans="1:23">
      <c r="A38" s="15" t="s">
        <v>114</v>
      </c>
      <c r="B38" s="676" t="s">
        <v>78</v>
      </c>
      <c r="C38" s="15" t="s">
        <v>11501</v>
      </c>
      <c r="D38" s="15" t="s">
        <v>521</v>
      </c>
      <c r="E38" s="24">
        <v>45560.6875</v>
      </c>
      <c r="F38" s="15">
        <v>13.5</v>
      </c>
      <c r="G38" s="37"/>
      <c r="H38" s="15"/>
      <c r="I38" s="15"/>
      <c r="J38" s="15"/>
      <c r="K38" s="15"/>
      <c r="L38" s="35">
        <v>161</v>
      </c>
      <c r="M38" s="15"/>
      <c r="N38" s="15"/>
      <c r="O38" s="15"/>
      <c r="P38" s="14">
        <f t="shared" ref="P38:P43" si="4">SUM(H38:O38)</f>
        <v>161</v>
      </c>
      <c r="Q38" s="17" t="s">
        <v>32</v>
      </c>
      <c r="R38" s="16">
        <v>107468</v>
      </c>
      <c r="S38" s="23" t="s">
        <v>33</v>
      </c>
      <c r="T38" s="16" t="s">
        <v>9880</v>
      </c>
      <c r="U38" s="16" t="s">
        <v>90</v>
      </c>
      <c r="V38" s="16">
        <v>1007924</v>
      </c>
      <c r="W38" s="16"/>
    </row>
    <row r="39" spans="1:23">
      <c r="A39" s="15" t="s">
        <v>105</v>
      </c>
      <c r="B39" s="676" t="s">
        <v>78</v>
      </c>
      <c r="C39" s="15" t="s">
        <v>11502</v>
      </c>
      <c r="D39" s="15" t="s">
        <v>521</v>
      </c>
      <c r="E39" s="24">
        <v>45561.6875</v>
      </c>
      <c r="F39" s="15">
        <v>13.5</v>
      </c>
      <c r="G39" s="37"/>
      <c r="H39" s="15"/>
      <c r="I39" s="15"/>
      <c r="J39" s="15"/>
      <c r="K39" s="15"/>
      <c r="L39" s="35">
        <v>161</v>
      </c>
      <c r="M39" s="15"/>
      <c r="N39" s="15"/>
      <c r="O39" s="15"/>
      <c r="P39" s="14">
        <f t="shared" si="4"/>
        <v>161</v>
      </c>
      <c r="Q39" s="17" t="s">
        <v>32</v>
      </c>
      <c r="R39" s="16">
        <v>107469</v>
      </c>
      <c r="S39" s="23" t="s">
        <v>33</v>
      </c>
      <c r="T39" s="16" t="s">
        <v>9880</v>
      </c>
      <c r="U39" s="16" t="s">
        <v>90</v>
      </c>
      <c r="V39" s="16">
        <v>1007918</v>
      </c>
      <c r="W39" s="16"/>
    </row>
    <row r="40" spans="1:23">
      <c r="A40" s="15" t="s">
        <v>9888</v>
      </c>
      <c r="B40" s="676" t="s">
        <v>4816</v>
      </c>
      <c r="C40" s="15" t="s">
        <v>11503</v>
      </c>
      <c r="D40" s="15" t="s">
        <v>5381</v>
      </c>
      <c r="E40" s="24">
        <v>45560.645833333336</v>
      </c>
      <c r="F40" s="15">
        <v>14.5</v>
      </c>
      <c r="G40" s="37"/>
      <c r="H40" s="15"/>
      <c r="I40" s="15"/>
      <c r="J40" s="15"/>
      <c r="K40" s="15"/>
      <c r="L40" s="35">
        <v>161</v>
      </c>
      <c r="M40" s="15"/>
      <c r="N40" s="15"/>
      <c r="O40" s="15"/>
      <c r="P40" s="14">
        <f t="shared" si="4"/>
        <v>161</v>
      </c>
      <c r="Q40" s="17" t="s">
        <v>32</v>
      </c>
      <c r="R40" s="16">
        <v>107470</v>
      </c>
      <c r="S40" s="23" t="s">
        <v>33</v>
      </c>
      <c r="T40" s="16" t="s">
        <v>9880</v>
      </c>
      <c r="U40" s="16" t="s">
        <v>90</v>
      </c>
      <c r="V40" s="16">
        <v>1007917</v>
      </c>
      <c r="W40" s="16"/>
    </row>
    <row r="41" spans="1:23">
      <c r="A41" s="15" t="s">
        <v>111</v>
      </c>
      <c r="B41" s="15" t="s">
        <v>65</v>
      </c>
      <c r="C41" s="35" t="s">
        <v>11504</v>
      </c>
      <c r="D41" s="15" t="s">
        <v>7594</v>
      </c>
      <c r="E41" s="24">
        <v>45560.732638888891</v>
      </c>
      <c r="F41" s="15">
        <v>19</v>
      </c>
      <c r="G41" s="37"/>
      <c r="H41" s="15"/>
      <c r="I41" s="15"/>
      <c r="J41" s="15"/>
      <c r="K41" s="15"/>
      <c r="L41" s="35">
        <v>161</v>
      </c>
      <c r="M41" s="15"/>
      <c r="N41" s="15"/>
      <c r="O41" s="15"/>
      <c r="P41" s="14">
        <f t="shared" si="4"/>
        <v>161</v>
      </c>
      <c r="Q41" s="44" t="s">
        <v>30</v>
      </c>
      <c r="R41" s="16">
        <v>107471</v>
      </c>
      <c r="S41" s="23" t="s">
        <v>33</v>
      </c>
      <c r="T41" s="16" t="s">
        <v>9880</v>
      </c>
      <c r="U41" s="16" t="s">
        <v>90</v>
      </c>
      <c r="V41" s="16">
        <v>1007919</v>
      </c>
      <c r="W41" s="16"/>
    </row>
    <row r="42" spans="1:23">
      <c r="A42" s="15" t="s">
        <v>113</v>
      </c>
      <c r="B42" s="15" t="s">
        <v>65</v>
      </c>
      <c r="C42" s="35" t="s">
        <v>11505</v>
      </c>
      <c r="D42" s="15" t="s">
        <v>10767</v>
      </c>
      <c r="E42" s="24">
        <v>45562.024305555555</v>
      </c>
      <c r="F42" s="15">
        <v>19</v>
      </c>
      <c r="G42" s="37"/>
      <c r="H42" s="15"/>
      <c r="I42" s="15"/>
      <c r="J42" s="15"/>
      <c r="K42" s="15"/>
      <c r="L42" s="35">
        <v>81</v>
      </c>
      <c r="M42" s="15"/>
      <c r="N42" s="15"/>
      <c r="O42" s="15"/>
      <c r="P42" s="14">
        <f t="shared" si="4"/>
        <v>81</v>
      </c>
      <c r="Q42" s="44" t="s">
        <v>30</v>
      </c>
      <c r="R42" s="16">
        <v>107472</v>
      </c>
      <c r="S42" s="23" t="s">
        <v>33</v>
      </c>
      <c r="T42" s="16" t="s">
        <v>9880</v>
      </c>
      <c r="U42" s="16" t="s">
        <v>90</v>
      </c>
      <c r="V42" s="16">
        <v>1007920</v>
      </c>
      <c r="W42" s="16"/>
    </row>
    <row r="43" spans="1:23">
      <c r="A43" s="15" t="s">
        <v>5152</v>
      </c>
      <c r="B43" s="15" t="s">
        <v>65</v>
      </c>
      <c r="C43" s="35" t="s">
        <v>11506</v>
      </c>
      <c r="D43" s="35" t="s">
        <v>7594</v>
      </c>
      <c r="E43" s="271">
        <v>45561.732638888891</v>
      </c>
      <c r="F43" s="15">
        <v>19</v>
      </c>
      <c r="G43" s="37"/>
      <c r="H43" s="15"/>
      <c r="I43" s="15"/>
      <c r="J43" s="15"/>
      <c r="K43" s="15"/>
      <c r="L43" s="35">
        <v>80</v>
      </c>
      <c r="M43" s="15"/>
      <c r="N43" s="15"/>
      <c r="O43" s="15"/>
      <c r="P43" s="14">
        <f t="shared" si="4"/>
        <v>80</v>
      </c>
      <c r="Q43" s="44" t="s">
        <v>30</v>
      </c>
      <c r="R43" s="16">
        <v>107473</v>
      </c>
      <c r="S43" s="23" t="s">
        <v>33</v>
      </c>
      <c r="T43" s="16" t="s">
        <v>9880</v>
      </c>
      <c r="U43" s="16" t="s">
        <v>90</v>
      </c>
      <c r="V43" s="16">
        <v>1007921</v>
      </c>
      <c r="W43" s="16"/>
    </row>
    <row r="44" spans="1:23">
      <c r="A44" s="15" t="s">
        <v>11507</v>
      </c>
      <c r="C44" s="125" t="s">
        <v>11508</v>
      </c>
      <c r="D44" s="124"/>
      <c r="E44" s="15"/>
      <c r="F44" s="24"/>
      <c r="G44" s="15"/>
      <c r="H44" s="37"/>
      <c r="I44" s="15"/>
      <c r="J44" s="15"/>
      <c r="K44" s="35">
        <v>81</v>
      </c>
      <c r="L44" s="15"/>
      <c r="M44" s="15"/>
      <c r="N44" s="15"/>
      <c r="O44" s="15"/>
      <c r="P44" s="14">
        <f>SUM(I44:O44)</f>
        <v>81</v>
      </c>
      <c r="Q44" s="44" t="s">
        <v>30</v>
      </c>
      <c r="R44" s="16">
        <v>107483</v>
      </c>
      <c r="S44" s="23" t="s">
        <v>33</v>
      </c>
      <c r="T44" s="16" t="s">
        <v>9880</v>
      </c>
      <c r="U44" s="16"/>
      <c r="V44" s="16">
        <v>1007922</v>
      </c>
      <c r="W44" s="16"/>
    </row>
    <row r="45" spans="1:23">
      <c r="A45" s="15" t="s">
        <v>11507</v>
      </c>
      <c r="B45" s="26"/>
      <c r="C45" s="127" t="s">
        <v>11509</v>
      </c>
      <c r="D45" s="25"/>
      <c r="E45" s="15"/>
      <c r="F45" s="15"/>
      <c r="G45" s="37"/>
      <c r="H45" s="15"/>
      <c r="I45" s="15"/>
      <c r="J45" s="15"/>
      <c r="K45" s="35">
        <v>27</v>
      </c>
      <c r="L45" s="35">
        <v>54</v>
      </c>
      <c r="M45" s="15"/>
      <c r="N45" s="15"/>
      <c r="O45" s="15"/>
      <c r="P45" s="14">
        <f>SUM(H45:O45)</f>
        <v>81</v>
      </c>
      <c r="Q45" s="44" t="s">
        <v>30</v>
      </c>
      <c r="R45" s="16">
        <v>107484</v>
      </c>
      <c r="S45" s="23" t="s">
        <v>33</v>
      </c>
      <c r="T45" s="16" t="s">
        <v>9880</v>
      </c>
      <c r="U45" s="16"/>
      <c r="V45" s="16">
        <v>1007923</v>
      </c>
      <c r="W45" s="16"/>
    </row>
    <row r="46" spans="1:23">
      <c r="A46" s="11" t="s">
        <v>19</v>
      </c>
      <c r="B46" s="7"/>
      <c r="C46" s="20"/>
      <c r="D46" s="7"/>
      <c r="E46" s="11"/>
      <c r="F46" s="7"/>
      <c r="G46" s="7"/>
      <c r="H46" s="11">
        <f t="shared" ref="H46:P46" si="5">SUM(H38:H45)</f>
        <v>0</v>
      </c>
      <c r="I46" s="11">
        <f t="shared" si="5"/>
        <v>0</v>
      </c>
      <c r="J46" s="11">
        <f t="shared" si="5"/>
        <v>0</v>
      </c>
      <c r="K46" s="11">
        <f t="shared" si="5"/>
        <v>108</v>
      </c>
      <c r="L46" s="11">
        <f t="shared" si="5"/>
        <v>859</v>
      </c>
      <c r="M46" s="11">
        <f t="shared" si="5"/>
        <v>0</v>
      </c>
      <c r="N46" s="11">
        <f t="shared" si="5"/>
        <v>0</v>
      </c>
      <c r="O46" s="11">
        <f t="shared" si="5"/>
        <v>0</v>
      </c>
      <c r="P46" s="11">
        <f t="shared" si="5"/>
        <v>967</v>
      </c>
      <c r="Q46" s="12"/>
      <c r="R46" s="12"/>
      <c r="S46" s="12"/>
      <c r="T46" s="12"/>
      <c r="U46" s="12"/>
      <c r="V46" s="12"/>
      <c r="W46" s="12"/>
    </row>
    <row r="47" spans="1:23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>
      <c r="A48" s="3" t="s">
        <v>34</v>
      </c>
      <c r="B48" s="1562"/>
      <c r="C48" s="1562"/>
      <c r="D48" s="1562"/>
      <c r="E48" s="1"/>
      <c r="F48" s="1"/>
      <c r="G48" s="1"/>
      <c r="H48" s="1"/>
      <c r="I48" s="1"/>
      <c r="J48" s="1563"/>
      <c r="K48" s="1563"/>
      <c r="L48" s="15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4"/>
      <c r="B49" s="1564"/>
      <c r="C49" s="156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1"/>
      <c r="B50" s="1563"/>
      <c r="C50" s="156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5" t="s">
        <v>42</v>
      </c>
      <c r="B51" s="1772"/>
      <c r="C51" s="1772"/>
      <c r="D51" s="242"/>
      <c r="E51" s="41" t="s">
        <v>8995</v>
      </c>
    </row>
    <row r="52" spans="1:23">
      <c r="A52" s="5" t="s">
        <v>43</v>
      </c>
      <c r="B52" s="1772"/>
      <c r="C52" s="1772"/>
      <c r="D52" s="1"/>
      <c r="E52" s="1"/>
    </row>
    <row r="53" spans="1:23">
      <c r="A53" s="5" t="s">
        <v>44</v>
      </c>
      <c r="B53" s="1772"/>
      <c r="C53" s="1772"/>
      <c r="D53" s="1"/>
      <c r="E53" s="1"/>
    </row>
  </sheetData>
  <mergeCells count="29">
    <mergeCell ref="B33:C33"/>
    <mergeCell ref="B34:C34"/>
    <mergeCell ref="Q19:W19"/>
    <mergeCell ref="B29:D29"/>
    <mergeCell ref="J29:L29"/>
    <mergeCell ref="B30:C30"/>
    <mergeCell ref="B31:C31"/>
    <mergeCell ref="B32:C32"/>
    <mergeCell ref="H19:P19"/>
    <mergeCell ref="B15:C15"/>
    <mergeCell ref="B16:C16"/>
    <mergeCell ref="B17:C17"/>
    <mergeCell ref="A19:F19"/>
    <mergeCell ref="B13:C13"/>
    <mergeCell ref="A1:F1"/>
    <mergeCell ref="H1:P1"/>
    <mergeCell ref="Q1:W1"/>
    <mergeCell ref="B12:D12"/>
    <mergeCell ref="J12:L12"/>
    <mergeCell ref="B53:C53"/>
    <mergeCell ref="B52:C52"/>
    <mergeCell ref="B51:C51"/>
    <mergeCell ref="B50:C50"/>
    <mergeCell ref="B49:C49"/>
    <mergeCell ref="J48:L48"/>
    <mergeCell ref="B48:D48"/>
    <mergeCell ref="Q36:W36"/>
    <mergeCell ref="H36:P36"/>
    <mergeCell ref="A36:F36"/>
  </mergeCells>
  <pageMargins left="0.7" right="0.7" top="0.75" bottom="0.75" header="0.3" footer="0.3"/>
</worksheet>
</file>

<file path=xl/worksheets/sheet3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CE218-32F1-436A-8A32-2513104AB7DF}">
  <sheetPr>
    <tabColor theme="8"/>
  </sheetPr>
  <dimension ref="A1:W56"/>
  <sheetViews>
    <sheetView topLeftCell="A9" workbookViewId="0">
      <selection activeCell="C46" sqref="C46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6.85546875" customWidth="1"/>
    <col min="6" max="6" width="9.140625" bestFit="1" customWidth="1"/>
    <col min="7" max="7" width="10.7109375" customWidth="1"/>
    <col min="8" max="15" width="7.42578125" customWidth="1"/>
    <col min="16" max="16" width="12.140625" bestFit="1" customWidth="1"/>
    <col min="17" max="17" width="9.140625" bestFit="1" customWidth="1"/>
    <col min="18" max="18" width="11.7109375" customWidth="1"/>
    <col min="19" max="19" width="9.140625" bestFit="1" customWidth="1"/>
    <col min="20" max="20" width="16.28515625" customWidth="1"/>
    <col min="23" max="23" width="20.42578125" customWidth="1"/>
  </cols>
  <sheetData>
    <row r="1" spans="1:23" ht="23.25">
      <c r="A1" s="1559" t="s">
        <v>11510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580" t="s">
        <v>122</v>
      </c>
      <c r="B3" s="22" t="s">
        <v>62</v>
      </c>
      <c r="C3" s="25" t="s">
        <v>11511</v>
      </c>
      <c r="D3" s="15" t="s">
        <v>61</v>
      </c>
      <c r="E3" s="24">
        <v>45556.774305555555</v>
      </c>
      <c r="F3" s="15">
        <v>13</v>
      </c>
      <c r="G3" s="37"/>
      <c r="H3" s="15"/>
      <c r="I3" s="26"/>
      <c r="J3" s="581"/>
      <c r="K3" s="870">
        <v>81</v>
      </c>
      <c r="L3" s="889"/>
      <c r="M3" s="25"/>
      <c r="N3" s="15"/>
      <c r="O3" s="15"/>
      <c r="P3" s="14">
        <f t="shared" ref="P3:P7" si="0">SUM(H3:O3)</f>
        <v>81</v>
      </c>
      <c r="Q3" s="14" t="s">
        <v>30</v>
      </c>
      <c r="R3" s="14">
        <v>107345</v>
      </c>
      <c r="S3" s="14" t="s">
        <v>31</v>
      </c>
      <c r="T3" s="16" t="s">
        <v>169</v>
      </c>
      <c r="U3" s="16"/>
      <c r="V3" s="16">
        <v>1007862</v>
      </c>
      <c r="W3" s="16" t="s">
        <v>11512</v>
      </c>
    </row>
    <row r="4" spans="1:23">
      <c r="A4" s="580" t="s">
        <v>8538</v>
      </c>
      <c r="B4" s="22" t="s">
        <v>57</v>
      </c>
      <c r="C4" s="25" t="s">
        <v>11513</v>
      </c>
      <c r="D4" s="15" t="s">
        <v>56</v>
      </c>
      <c r="E4" s="24">
        <v>45558.225694444445</v>
      </c>
      <c r="F4" s="15">
        <v>10.8</v>
      </c>
      <c r="G4" s="37"/>
      <c r="H4" s="15"/>
      <c r="I4" s="26"/>
      <c r="J4" s="581"/>
      <c r="K4" s="870">
        <v>108</v>
      </c>
      <c r="L4" s="889"/>
      <c r="M4" s="25"/>
      <c r="N4" s="15"/>
      <c r="O4" s="15"/>
      <c r="P4" s="14">
        <f t="shared" si="0"/>
        <v>108</v>
      </c>
      <c r="Q4" s="14" t="s">
        <v>30</v>
      </c>
      <c r="R4" s="14">
        <v>107386</v>
      </c>
      <c r="S4" s="14" t="s">
        <v>31</v>
      </c>
      <c r="T4" s="16" t="s">
        <v>169</v>
      </c>
      <c r="U4" s="16"/>
      <c r="V4" s="16">
        <v>1007863</v>
      </c>
      <c r="W4" s="16" t="s">
        <v>11514</v>
      </c>
    </row>
    <row r="5" spans="1:23">
      <c r="A5" s="581" t="s">
        <v>150</v>
      </c>
      <c r="B5" s="22" t="s">
        <v>57</v>
      </c>
      <c r="C5" s="25" t="s">
        <v>11515</v>
      </c>
      <c r="D5" s="15" t="s">
        <v>56</v>
      </c>
      <c r="E5" s="24">
        <v>45557.225694444445</v>
      </c>
      <c r="F5" s="15">
        <v>10.8</v>
      </c>
      <c r="G5" s="37"/>
      <c r="H5" s="15"/>
      <c r="I5" s="26"/>
      <c r="J5" s="277">
        <v>73</v>
      </c>
      <c r="K5" s="870">
        <v>169</v>
      </c>
      <c r="L5" s="889"/>
      <c r="M5" s="25"/>
      <c r="N5" s="15"/>
      <c r="O5" s="15"/>
      <c r="P5" s="14">
        <f t="shared" si="0"/>
        <v>242</v>
      </c>
      <c r="Q5" s="14" t="s">
        <v>30</v>
      </c>
      <c r="R5" s="14">
        <v>107387</v>
      </c>
      <c r="S5" s="14" t="s">
        <v>31</v>
      </c>
      <c r="T5" s="16" t="s">
        <v>169</v>
      </c>
      <c r="U5" s="16"/>
      <c r="V5" s="16">
        <v>1007864</v>
      </c>
      <c r="W5" s="16" t="s">
        <v>11516</v>
      </c>
    </row>
    <row r="6" spans="1:23">
      <c r="A6" s="580" t="s">
        <v>8458</v>
      </c>
      <c r="B6" s="22" t="s">
        <v>57</v>
      </c>
      <c r="C6" s="25" t="s">
        <v>11517</v>
      </c>
      <c r="D6" s="15" t="s">
        <v>56</v>
      </c>
      <c r="E6" s="24">
        <v>45557.225694444445</v>
      </c>
      <c r="F6" s="15">
        <v>10.8</v>
      </c>
      <c r="G6" s="37"/>
      <c r="H6" s="15"/>
      <c r="I6" s="26"/>
      <c r="J6" s="277">
        <v>54</v>
      </c>
      <c r="K6" s="594"/>
      <c r="L6" s="889"/>
      <c r="M6" s="25"/>
      <c r="N6" s="15"/>
      <c r="O6" s="15"/>
      <c r="P6" s="14">
        <f t="shared" si="0"/>
        <v>54</v>
      </c>
      <c r="Q6" s="14" t="s">
        <v>30</v>
      </c>
      <c r="R6" s="14">
        <v>107355</v>
      </c>
      <c r="S6" s="14" t="s">
        <v>31</v>
      </c>
      <c r="T6" s="16" t="s">
        <v>169</v>
      </c>
      <c r="U6" s="16"/>
      <c r="V6" s="16">
        <v>1007865</v>
      </c>
      <c r="W6" s="16" t="s">
        <v>11516</v>
      </c>
    </row>
    <row r="7" spans="1:23">
      <c r="A7" s="580" t="s">
        <v>219</v>
      </c>
      <c r="B7" s="22" t="s">
        <v>75</v>
      </c>
      <c r="C7" s="25" t="s">
        <v>11518</v>
      </c>
      <c r="D7" s="15" t="s">
        <v>74</v>
      </c>
      <c r="E7" s="24">
        <v>45557.524305555555</v>
      </c>
      <c r="F7" s="15">
        <v>15.3</v>
      </c>
      <c r="G7" s="37"/>
      <c r="H7" s="15"/>
      <c r="I7" s="26"/>
      <c r="J7" s="277">
        <v>27</v>
      </c>
      <c r="K7" s="870">
        <v>54</v>
      </c>
      <c r="L7" s="889"/>
      <c r="M7" s="25"/>
      <c r="N7" s="15"/>
      <c r="O7" s="15"/>
      <c r="P7" s="14">
        <f t="shared" si="0"/>
        <v>81</v>
      </c>
      <c r="Q7" s="14" t="s">
        <v>30</v>
      </c>
      <c r="R7" s="14">
        <v>107366</v>
      </c>
      <c r="S7" s="14" t="s">
        <v>31</v>
      </c>
      <c r="T7" s="16" t="s">
        <v>169</v>
      </c>
      <c r="U7" s="16"/>
      <c r="V7" s="16">
        <v>1007866</v>
      </c>
      <c r="W7" s="16" t="s">
        <v>11519</v>
      </c>
    </row>
    <row r="8" spans="1:23">
      <c r="A8" s="45" t="s">
        <v>113</v>
      </c>
      <c r="B8" s="45" t="s">
        <v>65</v>
      </c>
      <c r="C8" s="15" t="s">
        <v>11520</v>
      </c>
      <c r="D8" s="15" t="s">
        <v>64</v>
      </c>
      <c r="E8" s="24">
        <v>45556.472222222219</v>
      </c>
      <c r="F8" s="15">
        <v>14.4</v>
      </c>
      <c r="G8" s="37"/>
      <c r="H8" s="15"/>
      <c r="I8" s="15"/>
      <c r="J8" s="45"/>
      <c r="K8" s="45"/>
      <c r="L8" s="324">
        <v>58</v>
      </c>
      <c r="M8" s="15"/>
      <c r="N8" s="15"/>
      <c r="O8" s="15"/>
      <c r="P8" s="14">
        <v>58</v>
      </c>
      <c r="Q8" s="14" t="s">
        <v>30</v>
      </c>
      <c r="R8" s="14">
        <v>107379</v>
      </c>
      <c r="S8" s="23" t="s">
        <v>33</v>
      </c>
      <c r="T8" s="16" t="s">
        <v>169</v>
      </c>
      <c r="U8" s="16"/>
      <c r="V8" s="16">
        <v>1007867</v>
      </c>
      <c r="W8" s="16" t="s">
        <v>11521</v>
      </c>
    </row>
    <row r="9" spans="1:23">
      <c r="A9" s="580" t="s">
        <v>142</v>
      </c>
      <c r="B9" s="22" t="s">
        <v>72</v>
      </c>
      <c r="C9" s="25" t="s">
        <v>11522</v>
      </c>
      <c r="D9" s="15" t="s">
        <v>883</v>
      </c>
      <c r="E9" s="24">
        <v>45557.541666666664</v>
      </c>
      <c r="F9" s="15">
        <v>12.25</v>
      </c>
      <c r="G9" s="37"/>
      <c r="H9" s="15"/>
      <c r="I9" s="15"/>
      <c r="J9" s="26"/>
      <c r="K9" s="277">
        <v>161</v>
      </c>
      <c r="L9" s="581"/>
      <c r="M9" s="581"/>
      <c r="N9" s="25"/>
      <c r="O9" s="15"/>
      <c r="P9" s="14">
        <f>SUM(H9:O9)</f>
        <v>161</v>
      </c>
      <c r="Q9" s="14" t="s">
        <v>30</v>
      </c>
      <c r="R9" s="14">
        <v>107347</v>
      </c>
      <c r="S9" s="14" t="s">
        <v>31</v>
      </c>
      <c r="T9" s="16" t="s">
        <v>100</v>
      </c>
      <c r="U9" s="16"/>
      <c r="V9" s="16">
        <v>1007868</v>
      </c>
      <c r="W9" s="313">
        <v>45555.666666666664</v>
      </c>
    </row>
    <row r="10" spans="1:23">
      <c r="A10" s="890" t="s">
        <v>228</v>
      </c>
      <c r="B10" s="121" t="s">
        <v>92</v>
      </c>
      <c r="C10" s="891" t="s">
        <v>11523</v>
      </c>
      <c r="D10" s="15" t="s">
        <v>159</v>
      </c>
      <c r="E10" s="24">
        <v>45557.041666666664</v>
      </c>
      <c r="F10" s="15">
        <v>10.3</v>
      </c>
      <c r="G10" s="496" t="s">
        <v>11524</v>
      </c>
      <c r="H10" s="15"/>
      <c r="I10" s="321"/>
      <c r="J10" s="322"/>
      <c r="K10" s="586">
        <v>161</v>
      </c>
      <c r="L10" s="581"/>
      <c r="M10" s="581"/>
      <c r="N10" s="25"/>
      <c r="O10" s="15"/>
      <c r="P10" s="14">
        <f>SUM(H10:O10)</f>
        <v>161</v>
      </c>
      <c r="Q10" s="17" t="s">
        <v>32</v>
      </c>
      <c r="R10" s="14">
        <v>107382</v>
      </c>
      <c r="S10" s="23" t="s">
        <v>33</v>
      </c>
      <c r="T10" s="16" t="s">
        <v>161</v>
      </c>
      <c r="U10" s="16" t="s">
        <v>90</v>
      </c>
      <c r="V10" s="16">
        <v>1007869</v>
      </c>
      <c r="W10" s="313">
        <v>45555.625</v>
      </c>
    </row>
    <row r="11" spans="1:23">
      <c r="A11" s="11" t="s">
        <v>19</v>
      </c>
      <c r="B11" s="7"/>
      <c r="C11" s="7"/>
      <c r="D11" s="7"/>
      <c r="E11" s="11"/>
      <c r="F11" s="7"/>
      <c r="G11" s="7"/>
      <c r="H11" s="11">
        <f>SUM(H3:H8)</f>
        <v>0</v>
      </c>
      <c r="I11" s="11">
        <f>SUM(I3:I8)</f>
        <v>0</v>
      </c>
      <c r="J11" s="11">
        <f>SUM(J3:J8)</f>
        <v>154</v>
      </c>
      <c r="K11" s="11">
        <f>SUM(K3:K10)</f>
        <v>734</v>
      </c>
      <c r="L11" s="11">
        <f>SUM(L3:L8)</f>
        <v>58</v>
      </c>
      <c r="M11" s="11">
        <f>SUM(M3:M8)</f>
        <v>0</v>
      </c>
      <c r="N11" s="11">
        <f>SUM(N3:N8)</f>
        <v>0</v>
      </c>
      <c r="O11" s="11">
        <f>SUM(O3:O8)</f>
        <v>0</v>
      </c>
      <c r="P11" s="11">
        <f>SUM(P3:P10)</f>
        <v>946</v>
      </c>
      <c r="Q11" s="12"/>
      <c r="R11" s="12"/>
      <c r="S11" s="12"/>
      <c r="T11" s="12"/>
      <c r="U11" s="12"/>
      <c r="V11" s="12"/>
      <c r="W11" s="12"/>
    </row>
    <row r="12" spans="1:23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>
      <c r="A13" s="3" t="s">
        <v>34</v>
      </c>
      <c r="B13" s="1562"/>
      <c r="C13" s="1562"/>
      <c r="D13" s="1562"/>
      <c r="E13" s="1"/>
      <c r="F13" s="1"/>
      <c r="G13" s="1"/>
      <c r="H13" s="1"/>
      <c r="I13" s="1"/>
      <c r="J13" s="1563"/>
      <c r="K13" s="1563"/>
      <c r="L13" s="156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4" t="s">
        <v>126</v>
      </c>
      <c r="B14" s="1564" t="s">
        <v>7194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6.25">
      <c r="A15" s="629" t="s">
        <v>161</v>
      </c>
      <c r="B15" s="629" t="s">
        <v>10008</v>
      </c>
      <c r="C15" s="629"/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6.25">
      <c r="A16" s="342" t="s">
        <v>100</v>
      </c>
      <c r="B16" s="342" t="s">
        <v>9863</v>
      </c>
      <c r="C16" s="342"/>
      <c r="D16" s="242"/>
      <c r="E16" s="4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>
      <c r="A17" s="5" t="s">
        <v>42</v>
      </c>
      <c r="B17" s="1772" t="s">
        <v>11525</v>
      </c>
      <c r="C17" s="1772"/>
      <c r="D17" s="1"/>
      <c r="E17" s="1"/>
      <c r="F17" s="1"/>
      <c r="G17" s="1"/>
      <c r="H17" s="1"/>
      <c r="I17" s="1"/>
      <c r="J17" s="1772" t="s">
        <v>11526</v>
      </c>
      <c r="K17" s="177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5" t="s">
        <v>42</v>
      </c>
      <c r="B18" s="1772"/>
      <c r="C18" s="1772"/>
      <c r="E18" s="122" t="s">
        <v>11527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5" t="s">
        <v>43</v>
      </c>
      <c r="B19" s="1772" t="s">
        <v>11491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5" t="s">
        <v>44</v>
      </c>
      <c r="B20" s="1772" t="s">
        <v>5367</v>
      </c>
      <c r="C20" s="177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3.25" customHeight="1">
      <c r="A22" s="1559" t="s">
        <v>11528</v>
      </c>
      <c r="B22" s="1559"/>
      <c r="C22" s="1559"/>
      <c r="D22" s="1559"/>
      <c r="E22" s="1559"/>
      <c r="F22" s="1559"/>
      <c r="G22" s="7"/>
      <c r="H22" s="1559" t="s">
        <v>346</v>
      </c>
      <c r="I22" s="1559"/>
      <c r="J22" s="1559"/>
      <c r="K22" s="1559"/>
      <c r="L22" s="1559"/>
      <c r="M22" s="1559"/>
      <c r="N22" s="1559"/>
      <c r="O22" s="1559"/>
      <c r="P22" s="1559"/>
      <c r="Q22" s="1559" t="s">
        <v>2</v>
      </c>
      <c r="R22" s="1559"/>
      <c r="S22" s="1559"/>
      <c r="T22" s="1559"/>
      <c r="U22" s="1559"/>
      <c r="V22" s="1559"/>
      <c r="W22" s="1559"/>
    </row>
    <row r="23" spans="1:23">
      <c r="A23" s="18" t="s">
        <v>3</v>
      </c>
      <c r="B23" s="1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21" t="s">
        <v>14</v>
      </c>
      <c r="L23" s="21" t="s">
        <v>15</v>
      </c>
      <c r="M23" s="9" t="s">
        <v>16</v>
      </c>
      <c r="N23" s="9" t="s">
        <v>17</v>
      </c>
      <c r="O23" s="10" t="s">
        <v>18</v>
      </c>
      <c r="P23" s="8" t="s">
        <v>19</v>
      </c>
      <c r="Q23" s="8" t="s">
        <v>20</v>
      </c>
      <c r="R23" s="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</row>
    <row r="24" spans="1:23">
      <c r="A24" s="580" t="s">
        <v>86</v>
      </c>
      <c r="B24" s="22" t="s">
        <v>92</v>
      </c>
      <c r="C24" s="25" t="s">
        <v>11529</v>
      </c>
      <c r="D24" s="15" t="s">
        <v>159</v>
      </c>
      <c r="E24" s="24">
        <v>45557.041666666664</v>
      </c>
      <c r="F24" s="15">
        <v>10.3</v>
      </c>
      <c r="G24" s="37" t="s">
        <v>11530</v>
      </c>
      <c r="H24" s="15"/>
      <c r="I24" s="15"/>
      <c r="J24" s="26"/>
      <c r="K24" s="581"/>
      <c r="L24" s="581">
        <v>158</v>
      </c>
      <c r="M24" s="25"/>
      <c r="N24" s="15">
        <v>3</v>
      </c>
      <c r="O24" s="15"/>
      <c r="P24" s="14">
        <f t="shared" ref="P24:P30" si="1">SUM(H24:O24)</f>
        <v>161</v>
      </c>
      <c r="Q24" s="17" t="s">
        <v>32</v>
      </c>
      <c r="R24" s="14">
        <v>107350</v>
      </c>
      <c r="S24" s="23" t="s">
        <v>33</v>
      </c>
      <c r="T24" s="16" t="s">
        <v>161</v>
      </c>
      <c r="U24" s="16" t="s">
        <v>90</v>
      </c>
      <c r="V24" s="16">
        <v>1007877</v>
      </c>
      <c r="W24" s="313">
        <v>45555.625</v>
      </c>
    </row>
    <row r="25" spans="1:23">
      <c r="A25" s="581" t="s">
        <v>228</v>
      </c>
      <c r="B25" s="580" t="s">
        <v>92</v>
      </c>
      <c r="C25" s="25" t="s">
        <v>11531</v>
      </c>
      <c r="D25" s="15" t="s">
        <v>159</v>
      </c>
      <c r="E25" s="24">
        <v>45557.041666666664</v>
      </c>
      <c r="F25" s="15">
        <v>10.3</v>
      </c>
      <c r="G25" s="496" t="s">
        <v>11524</v>
      </c>
      <c r="H25" s="15"/>
      <c r="I25" s="15"/>
      <c r="J25" s="26"/>
      <c r="K25" s="580">
        <v>161</v>
      </c>
      <c r="L25" s="580"/>
      <c r="M25" s="580"/>
      <c r="N25" s="25"/>
      <c r="O25" s="15"/>
      <c r="P25" s="14">
        <f t="shared" si="1"/>
        <v>161</v>
      </c>
      <c r="Q25" s="17" t="s">
        <v>32</v>
      </c>
      <c r="R25" s="14">
        <v>107357</v>
      </c>
      <c r="S25" s="23" t="s">
        <v>33</v>
      </c>
      <c r="T25" s="16" t="s">
        <v>161</v>
      </c>
      <c r="U25" s="16" t="s">
        <v>90</v>
      </c>
      <c r="V25" s="16">
        <v>1007871</v>
      </c>
      <c r="W25" s="313">
        <v>45555.625</v>
      </c>
    </row>
    <row r="26" spans="1:23">
      <c r="A26" s="593" t="s">
        <v>1141</v>
      </c>
      <c r="B26" s="593" t="s">
        <v>92</v>
      </c>
      <c r="C26" s="892" t="s">
        <v>11532</v>
      </c>
      <c r="D26" s="489" t="s">
        <v>159</v>
      </c>
      <c r="E26" s="493">
        <v>45557.041666666664</v>
      </c>
      <c r="F26" s="489">
        <v>10.3</v>
      </c>
      <c r="G26" s="494" t="s">
        <v>10113</v>
      </c>
      <c r="H26" s="489"/>
      <c r="I26" s="489"/>
      <c r="J26" s="893"/>
      <c r="K26" s="593">
        <v>81</v>
      </c>
      <c r="L26" s="593">
        <v>80</v>
      </c>
      <c r="M26" s="580"/>
      <c r="N26" s="25"/>
      <c r="O26" s="15"/>
      <c r="P26" s="14">
        <f t="shared" si="1"/>
        <v>161</v>
      </c>
      <c r="Q26" s="17" t="s">
        <v>32</v>
      </c>
      <c r="R26" s="14">
        <v>107381</v>
      </c>
      <c r="S26" s="23" t="s">
        <v>33</v>
      </c>
      <c r="T26" s="16" t="s">
        <v>161</v>
      </c>
      <c r="U26" s="16" t="s">
        <v>90</v>
      </c>
      <c r="V26" s="16">
        <v>1007872</v>
      </c>
      <c r="W26" s="313">
        <v>45555.625</v>
      </c>
    </row>
    <row r="27" spans="1:23">
      <c r="A27" s="580" t="s">
        <v>10546</v>
      </c>
      <c r="B27" s="22" t="s">
        <v>92</v>
      </c>
      <c r="C27" s="25" t="s">
        <v>11533</v>
      </c>
      <c r="D27" s="15" t="s">
        <v>159</v>
      </c>
      <c r="E27" s="24">
        <v>45557.041666666664</v>
      </c>
      <c r="F27" s="15">
        <v>10.3</v>
      </c>
      <c r="G27" s="37" t="s">
        <v>740</v>
      </c>
      <c r="H27" s="15"/>
      <c r="I27" s="15"/>
      <c r="J27" s="26"/>
      <c r="K27" s="581"/>
      <c r="L27" s="581">
        <v>161</v>
      </c>
      <c r="M27" s="25"/>
      <c r="N27" s="15"/>
      <c r="O27" s="15"/>
      <c r="P27" s="14">
        <f t="shared" si="1"/>
        <v>161</v>
      </c>
      <c r="Q27" s="17" t="s">
        <v>32</v>
      </c>
      <c r="R27" s="14">
        <v>107353</v>
      </c>
      <c r="S27" s="23" t="s">
        <v>33</v>
      </c>
      <c r="T27" s="16" t="s">
        <v>161</v>
      </c>
      <c r="U27" s="16" t="s">
        <v>90</v>
      </c>
      <c r="V27" s="16">
        <v>1007873</v>
      </c>
      <c r="W27" s="313">
        <v>45555.625</v>
      </c>
    </row>
    <row r="28" spans="1:23">
      <c r="A28" s="276" t="s">
        <v>111</v>
      </c>
      <c r="B28" s="52" t="s">
        <v>65</v>
      </c>
      <c r="C28" s="25" t="s">
        <v>11534</v>
      </c>
      <c r="D28" s="15" t="s">
        <v>64</v>
      </c>
      <c r="E28" s="24">
        <v>45557.472222222219</v>
      </c>
      <c r="F28" s="15">
        <v>14.8</v>
      </c>
      <c r="G28" s="37" t="s">
        <v>11535</v>
      </c>
      <c r="H28" s="15"/>
      <c r="I28" s="15"/>
      <c r="J28" s="26"/>
      <c r="K28" s="276"/>
      <c r="L28" s="276">
        <v>81</v>
      </c>
      <c r="M28" s="25"/>
      <c r="N28" s="15"/>
      <c r="O28" s="15"/>
      <c r="P28" s="14">
        <f t="shared" si="1"/>
        <v>81</v>
      </c>
      <c r="Q28" s="14" t="s">
        <v>30</v>
      </c>
      <c r="R28" s="14">
        <v>107380</v>
      </c>
      <c r="S28" s="23" t="s">
        <v>33</v>
      </c>
      <c r="T28" s="16" t="s">
        <v>169</v>
      </c>
      <c r="U28" s="16" t="s">
        <v>90</v>
      </c>
      <c r="V28" s="16">
        <v>1007874</v>
      </c>
      <c r="W28" s="16" t="s">
        <v>11519</v>
      </c>
    </row>
    <row r="29" spans="1:23">
      <c r="A29" s="581" t="s">
        <v>228</v>
      </c>
      <c r="B29" s="22" t="s">
        <v>92</v>
      </c>
      <c r="C29" s="25" t="s">
        <v>11536</v>
      </c>
      <c r="D29" s="15" t="s">
        <v>159</v>
      </c>
      <c r="E29" s="24">
        <v>45557.041666666664</v>
      </c>
      <c r="F29" s="15">
        <v>10.3</v>
      </c>
      <c r="G29" s="496" t="s">
        <v>11524</v>
      </c>
      <c r="H29" s="15"/>
      <c r="I29" s="15"/>
      <c r="J29" s="26">
        <v>161</v>
      </c>
      <c r="K29" s="581"/>
      <c r="L29" s="581"/>
      <c r="M29" s="25"/>
      <c r="N29" s="15"/>
      <c r="O29" s="15"/>
      <c r="P29" s="14">
        <f t="shared" si="1"/>
        <v>161</v>
      </c>
      <c r="Q29" s="17" t="s">
        <v>32</v>
      </c>
      <c r="R29" s="14">
        <v>107354</v>
      </c>
      <c r="S29" s="23" t="s">
        <v>33</v>
      </c>
      <c r="T29" s="16" t="s">
        <v>161</v>
      </c>
      <c r="U29" s="16" t="s">
        <v>90</v>
      </c>
      <c r="V29" s="16">
        <v>1007875</v>
      </c>
      <c r="W29" s="313">
        <v>45555.625</v>
      </c>
    </row>
    <row r="30" spans="1:23">
      <c r="A30" s="45" t="s">
        <v>111</v>
      </c>
      <c r="B30" s="45" t="s">
        <v>65</v>
      </c>
      <c r="C30" s="15" t="s">
        <v>11537</v>
      </c>
      <c r="D30" s="15" t="s">
        <v>64</v>
      </c>
      <c r="E30" s="24">
        <v>45557.472222222219</v>
      </c>
      <c r="F30" s="15">
        <v>14.8</v>
      </c>
      <c r="G30" s="37"/>
      <c r="H30" s="15"/>
      <c r="I30" s="15"/>
      <c r="J30" s="15"/>
      <c r="K30" s="45">
        <v>80</v>
      </c>
      <c r="L30" s="45"/>
      <c r="M30" s="15"/>
      <c r="N30" s="15"/>
      <c r="O30" s="15"/>
      <c r="P30" s="14">
        <f t="shared" si="1"/>
        <v>80</v>
      </c>
      <c r="Q30" s="14" t="s">
        <v>30</v>
      </c>
      <c r="R30" s="14">
        <v>107384</v>
      </c>
      <c r="S30" s="23" t="s">
        <v>33</v>
      </c>
      <c r="T30" s="16" t="s">
        <v>169</v>
      </c>
      <c r="U30" s="16" t="s">
        <v>90</v>
      </c>
      <c r="V30" s="16">
        <v>1007876</v>
      </c>
      <c r="W30" s="16" t="s">
        <v>11519</v>
      </c>
    </row>
    <row r="31" spans="1:23">
      <c r="A31" s="11" t="s">
        <v>19</v>
      </c>
      <c r="B31" s="7"/>
      <c r="C31" s="7"/>
      <c r="D31" s="7"/>
      <c r="E31" s="11"/>
      <c r="F31" s="7"/>
      <c r="G31" s="7"/>
      <c r="H31" s="11">
        <f t="shared" ref="H31:P31" si="2">SUM(H24:H30)</f>
        <v>0</v>
      </c>
      <c r="I31" s="11">
        <f t="shared" si="2"/>
        <v>0</v>
      </c>
      <c r="J31" s="11">
        <f t="shared" si="2"/>
        <v>161</v>
      </c>
      <c r="K31" s="11">
        <f t="shared" si="2"/>
        <v>322</v>
      </c>
      <c r="L31" s="11">
        <f t="shared" si="2"/>
        <v>480</v>
      </c>
      <c r="M31" s="11">
        <f t="shared" si="2"/>
        <v>0</v>
      </c>
      <c r="N31" s="11">
        <f t="shared" si="2"/>
        <v>3</v>
      </c>
      <c r="O31" s="11">
        <f t="shared" si="2"/>
        <v>0</v>
      </c>
      <c r="P31" s="11">
        <f t="shared" si="2"/>
        <v>966</v>
      </c>
      <c r="Q31" s="12"/>
      <c r="R31" s="12"/>
      <c r="S31" s="12"/>
      <c r="T31" s="12"/>
      <c r="U31" s="12"/>
      <c r="V31" s="12"/>
      <c r="W31" s="12"/>
    </row>
    <row r="32" spans="1:23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>
      <c r="A33" s="3" t="s">
        <v>34</v>
      </c>
      <c r="B33" s="1562"/>
      <c r="C33" s="1562"/>
      <c r="D33" s="1562"/>
      <c r="E33" s="1"/>
      <c r="F33" s="1"/>
      <c r="G33" s="1"/>
      <c r="H33" s="1"/>
      <c r="I33" s="1"/>
      <c r="J33" s="1563"/>
      <c r="K33" s="1563"/>
      <c r="L33" s="156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 t="s">
        <v>161</v>
      </c>
      <c r="B34" s="1564" t="s">
        <v>7194</v>
      </c>
      <c r="C34" s="156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466" t="s">
        <v>169</v>
      </c>
      <c r="B35" s="1833" t="s">
        <v>7193</v>
      </c>
      <c r="C35" s="183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5" t="s">
        <v>42</v>
      </c>
      <c r="B36" s="1772" t="s">
        <v>11526</v>
      </c>
      <c r="C36" s="1772"/>
      <c r="D36" s="242"/>
      <c r="E36" s="41" t="s">
        <v>8995</v>
      </c>
    </row>
    <row r="37" spans="1:23">
      <c r="A37" s="5" t="s">
        <v>43</v>
      </c>
      <c r="B37" s="1772" t="s">
        <v>11538</v>
      </c>
      <c r="C37" s="1772"/>
      <c r="D37" s="1"/>
      <c r="E37" s="1"/>
    </row>
    <row r="38" spans="1:23">
      <c r="A38" s="5" t="s">
        <v>44</v>
      </c>
      <c r="B38" s="1772" t="s">
        <v>5384</v>
      </c>
      <c r="C38" s="1772"/>
      <c r="D38" s="1"/>
      <c r="E38" s="1"/>
    </row>
    <row r="40" spans="1:23" ht="23.25" customHeight="1">
      <c r="A40" s="1559" t="s">
        <v>11539</v>
      </c>
      <c r="B40" s="1559"/>
      <c r="C40" s="1559"/>
      <c r="D40" s="1559"/>
      <c r="E40" s="1559"/>
      <c r="F40" s="1559"/>
      <c r="G40" s="7"/>
      <c r="H40" s="1559" t="s">
        <v>346</v>
      </c>
      <c r="I40" s="1559"/>
      <c r="J40" s="1559"/>
      <c r="K40" s="1559"/>
      <c r="L40" s="1559"/>
      <c r="M40" s="1559"/>
      <c r="N40" s="1559"/>
      <c r="O40" s="1559"/>
      <c r="P40" s="1559"/>
      <c r="Q40" s="1559" t="s">
        <v>2</v>
      </c>
      <c r="R40" s="1559"/>
      <c r="S40" s="1559"/>
      <c r="T40" s="1559"/>
      <c r="U40" s="1559"/>
      <c r="V40" s="1559"/>
      <c r="W40" s="1559"/>
    </row>
    <row r="41" spans="1:23">
      <c r="A41" s="18" t="s">
        <v>3</v>
      </c>
      <c r="B41" s="1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33" t="s">
        <v>10</v>
      </c>
      <c r="H41" s="9" t="s">
        <v>11</v>
      </c>
      <c r="I41" s="9" t="s">
        <v>12</v>
      </c>
      <c r="J41" s="9" t="s">
        <v>13</v>
      </c>
      <c r="K41" s="21" t="s">
        <v>14</v>
      </c>
      <c r="L41" s="21" t="s">
        <v>15</v>
      </c>
      <c r="M41" s="21" t="s">
        <v>16</v>
      </c>
      <c r="N41" s="9" t="s">
        <v>17</v>
      </c>
      <c r="O41" s="10" t="s">
        <v>18</v>
      </c>
      <c r="P41" s="8" t="s">
        <v>19</v>
      </c>
      <c r="Q41" s="8" t="s">
        <v>20</v>
      </c>
      <c r="R41" s="8" t="s">
        <v>9</v>
      </c>
      <c r="S41" s="8" t="s">
        <v>21</v>
      </c>
      <c r="T41" s="8" t="s">
        <v>24</v>
      </c>
      <c r="U41" s="8" t="s">
        <v>25</v>
      </c>
      <c r="V41" s="8" t="s">
        <v>26</v>
      </c>
      <c r="W41" s="8" t="s">
        <v>27</v>
      </c>
    </row>
    <row r="42" spans="1:23">
      <c r="A42" s="580" t="s">
        <v>142</v>
      </c>
      <c r="B42" s="22" t="s">
        <v>72</v>
      </c>
      <c r="C42" s="25" t="s">
        <v>11540</v>
      </c>
      <c r="D42" s="15" t="s">
        <v>71</v>
      </c>
      <c r="E42" s="24">
        <v>45557.711805555555</v>
      </c>
      <c r="F42" s="15">
        <v>12.25</v>
      </c>
      <c r="G42" s="37"/>
      <c r="H42" s="15"/>
      <c r="I42" s="15"/>
      <c r="J42" s="26">
        <v>27</v>
      </c>
      <c r="K42" s="581">
        <v>27</v>
      </c>
      <c r="L42" s="581">
        <v>53</v>
      </c>
      <c r="M42" s="581">
        <v>54</v>
      </c>
      <c r="N42" s="25"/>
      <c r="O42" s="15"/>
      <c r="P42" s="14">
        <f t="shared" ref="P42:P47" si="3">SUM(H42:O42)</f>
        <v>161</v>
      </c>
      <c r="Q42" s="14" t="s">
        <v>30</v>
      </c>
      <c r="R42" s="14">
        <v>107346</v>
      </c>
      <c r="S42" s="14" t="s">
        <v>31</v>
      </c>
      <c r="T42" s="16" t="s">
        <v>169</v>
      </c>
      <c r="U42" s="16"/>
      <c r="V42" s="16">
        <v>1007884</v>
      </c>
      <c r="W42" s="313">
        <v>45556.333333333336</v>
      </c>
    </row>
    <row r="43" spans="1:23">
      <c r="A43" s="580" t="s">
        <v>141</v>
      </c>
      <c r="B43" s="580" t="s">
        <v>69</v>
      </c>
      <c r="C43" s="25" t="s">
        <v>11541</v>
      </c>
      <c r="D43" s="15" t="s">
        <v>68</v>
      </c>
      <c r="E43" s="24">
        <v>45556.760416666664</v>
      </c>
      <c r="F43" s="15">
        <v>12.25</v>
      </c>
      <c r="G43" s="37"/>
      <c r="H43" s="15"/>
      <c r="I43" s="15"/>
      <c r="J43" s="26"/>
      <c r="K43" s="580"/>
      <c r="L43" s="580">
        <v>107</v>
      </c>
      <c r="M43" s="580">
        <v>54</v>
      </c>
      <c r="N43" s="25"/>
      <c r="O43" s="15"/>
      <c r="P43" s="14">
        <f t="shared" si="3"/>
        <v>161</v>
      </c>
      <c r="Q43" s="14" t="s">
        <v>30</v>
      </c>
      <c r="R43" s="14">
        <v>107348</v>
      </c>
      <c r="S43" s="14" t="s">
        <v>31</v>
      </c>
      <c r="T43" s="16" t="s">
        <v>169</v>
      </c>
      <c r="U43" s="16"/>
      <c r="V43" s="16">
        <v>1007885</v>
      </c>
      <c r="W43" s="313">
        <v>45556.333333333336</v>
      </c>
    </row>
    <row r="44" spans="1:23">
      <c r="A44" s="580" t="s">
        <v>105</v>
      </c>
      <c r="B44" s="88" t="s">
        <v>78</v>
      </c>
      <c r="C44" s="25" t="s">
        <v>11542</v>
      </c>
      <c r="D44" s="15" t="s">
        <v>168</v>
      </c>
      <c r="E44" s="24">
        <v>45557.760416666664</v>
      </c>
      <c r="F44" s="15">
        <v>11.8</v>
      </c>
      <c r="G44" s="37" t="s">
        <v>10113</v>
      </c>
      <c r="H44" s="26"/>
      <c r="I44" s="250"/>
      <c r="J44" s="250"/>
      <c r="K44" s="581"/>
      <c r="L44" s="600">
        <v>161</v>
      </c>
      <c r="M44" s="25"/>
      <c r="N44" s="15"/>
      <c r="O44" s="15"/>
      <c r="P44" s="14">
        <f t="shared" si="3"/>
        <v>161</v>
      </c>
      <c r="Q44" s="17" t="s">
        <v>32</v>
      </c>
      <c r="R44" s="14">
        <v>107351</v>
      </c>
      <c r="S44" s="23" t="s">
        <v>33</v>
      </c>
      <c r="T44" s="16" t="s">
        <v>169</v>
      </c>
      <c r="U44" s="16" t="s">
        <v>90</v>
      </c>
      <c r="V44" s="16">
        <v>1007881</v>
      </c>
      <c r="W44" s="313">
        <v>45556.5</v>
      </c>
    </row>
    <row r="45" spans="1:23">
      <c r="A45" s="580" t="s">
        <v>114</v>
      </c>
      <c r="B45" s="88" t="s">
        <v>78</v>
      </c>
      <c r="C45" s="25" t="s">
        <v>11543</v>
      </c>
      <c r="D45" s="15" t="s">
        <v>168</v>
      </c>
      <c r="E45" s="24">
        <v>45557.760416666664</v>
      </c>
      <c r="F45" s="15">
        <v>11.8</v>
      </c>
      <c r="G45" s="37" t="s">
        <v>10113</v>
      </c>
      <c r="H45" s="26"/>
      <c r="I45" s="250"/>
      <c r="J45" s="250"/>
      <c r="K45" s="581"/>
      <c r="L45" s="600">
        <v>161</v>
      </c>
      <c r="M45" s="25"/>
      <c r="N45" s="15"/>
      <c r="O45" s="15"/>
      <c r="P45" s="14">
        <f t="shared" si="3"/>
        <v>161</v>
      </c>
      <c r="Q45" s="17" t="s">
        <v>32</v>
      </c>
      <c r="R45" s="14">
        <v>107352</v>
      </c>
      <c r="S45" s="23" t="s">
        <v>33</v>
      </c>
      <c r="T45" s="16" t="s">
        <v>169</v>
      </c>
      <c r="U45" s="16" t="s">
        <v>90</v>
      </c>
      <c r="V45" s="16">
        <v>1007882</v>
      </c>
      <c r="W45" s="313">
        <v>45556.5</v>
      </c>
    </row>
    <row r="46" spans="1:23">
      <c r="A46" s="581" t="s">
        <v>8837</v>
      </c>
      <c r="B46" s="22" t="s">
        <v>57</v>
      </c>
      <c r="C46" s="25" t="s">
        <v>11544</v>
      </c>
      <c r="D46" s="15" t="s">
        <v>56</v>
      </c>
      <c r="E46" s="24">
        <v>45557.225694444445</v>
      </c>
      <c r="F46" s="15">
        <v>10.8</v>
      </c>
      <c r="G46" s="37"/>
      <c r="H46" s="15"/>
      <c r="I46" s="26"/>
      <c r="J46" s="581"/>
      <c r="K46" s="594">
        <v>322</v>
      </c>
      <c r="L46" s="889"/>
      <c r="M46" s="25"/>
      <c r="N46" s="15"/>
      <c r="O46" s="15"/>
      <c r="P46" s="14">
        <f>SUM(H46:O46)</f>
        <v>322</v>
      </c>
      <c r="Q46" s="14" t="s">
        <v>30</v>
      </c>
      <c r="R46" s="14">
        <v>107404</v>
      </c>
      <c r="S46" s="14" t="s">
        <v>31</v>
      </c>
      <c r="T46" s="16" t="s">
        <v>169</v>
      </c>
      <c r="U46" s="16"/>
      <c r="V46" s="16">
        <v>1007883</v>
      </c>
      <c r="W46" s="16" t="s">
        <v>11516</v>
      </c>
    </row>
    <row r="47" spans="1:23">
      <c r="A47" s="45"/>
      <c r="B47" s="45"/>
      <c r="C47" s="15"/>
      <c r="D47" s="15"/>
      <c r="E47" s="15"/>
      <c r="F47" s="15"/>
      <c r="G47" s="37"/>
      <c r="H47" s="15"/>
      <c r="I47" s="45"/>
      <c r="J47" s="45"/>
      <c r="K47" s="45"/>
      <c r="L47" s="45"/>
      <c r="M47" s="45"/>
      <c r="N47" s="15"/>
      <c r="O47" s="15"/>
      <c r="P47" s="14">
        <f t="shared" si="3"/>
        <v>0</v>
      </c>
      <c r="Q47" s="14"/>
      <c r="R47" s="16"/>
      <c r="S47" s="14"/>
      <c r="T47" s="16"/>
      <c r="U47" s="16"/>
      <c r="V47" s="16"/>
      <c r="W47" s="16"/>
    </row>
    <row r="48" spans="1:23">
      <c r="A48" s="11" t="s">
        <v>19</v>
      </c>
      <c r="B48" s="7"/>
      <c r="C48" s="7"/>
      <c r="D48" s="7"/>
      <c r="E48" s="11"/>
      <c r="F48" s="7"/>
      <c r="G48" s="7"/>
      <c r="H48" s="11">
        <f t="shared" ref="H48:P48" si="4">SUM(H42:H47)</f>
        <v>0</v>
      </c>
      <c r="I48" s="11">
        <f t="shared" si="4"/>
        <v>0</v>
      </c>
      <c r="J48" s="11">
        <f t="shared" si="4"/>
        <v>27</v>
      </c>
      <c r="K48" s="11">
        <f t="shared" si="4"/>
        <v>349</v>
      </c>
      <c r="L48" s="11">
        <f t="shared" si="4"/>
        <v>482</v>
      </c>
      <c r="M48" s="11">
        <f t="shared" si="4"/>
        <v>108</v>
      </c>
      <c r="N48" s="11">
        <f t="shared" si="4"/>
        <v>0</v>
      </c>
      <c r="O48" s="11">
        <f t="shared" si="4"/>
        <v>0</v>
      </c>
      <c r="P48" s="11">
        <f t="shared" si="4"/>
        <v>966</v>
      </c>
      <c r="Q48" s="12"/>
      <c r="R48" s="12"/>
      <c r="S48" s="12"/>
      <c r="T48" s="12"/>
      <c r="U48" s="12"/>
      <c r="V48" s="12"/>
      <c r="W48" s="12"/>
    </row>
    <row r="49" spans="1:23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>
      <c r="A50" s="3" t="s">
        <v>34</v>
      </c>
      <c r="B50" s="1562"/>
      <c r="C50" s="1562"/>
      <c r="D50" s="1562"/>
      <c r="E50" s="1"/>
      <c r="F50" s="1"/>
      <c r="G50" s="1"/>
      <c r="H50" s="1"/>
      <c r="I50" s="1"/>
      <c r="J50" s="1563"/>
      <c r="K50" s="1563"/>
      <c r="L50" s="15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4" t="s">
        <v>11545</v>
      </c>
      <c r="B51" s="1564" t="s">
        <v>7194</v>
      </c>
      <c r="C51" s="156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466"/>
      <c r="B52" s="1833"/>
      <c r="C52" s="183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94"/>
      <c r="B53" s="394"/>
      <c r="C53" s="39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5" t="s">
        <v>42</v>
      </c>
      <c r="B54" s="1772" t="s">
        <v>11546</v>
      </c>
      <c r="C54" s="1772"/>
      <c r="D54" s="242"/>
      <c r="E54" s="41" t="s">
        <v>8995</v>
      </c>
    </row>
    <row r="55" spans="1:23">
      <c r="A55" s="5" t="s">
        <v>43</v>
      </c>
      <c r="B55" s="1772"/>
      <c r="C55" s="1772"/>
      <c r="D55" s="1"/>
      <c r="E55" s="1"/>
    </row>
    <row r="56" spans="1:23">
      <c r="A56" s="5" t="s">
        <v>44</v>
      </c>
      <c r="B56" s="1772" t="s">
        <v>8888</v>
      </c>
      <c r="C56" s="1772"/>
      <c r="D56" s="1"/>
      <c r="E56" s="1"/>
    </row>
  </sheetData>
  <mergeCells count="31">
    <mergeCell ref="B51:C51"/>
    <mergeCell ref="B52:C52"/>
    <mergeCell ref="B54:C54"/>
    <mergeCell ref="B55:C55"/>
    <mergeCell ref="B56:C56"/>
    <mergeCell ref="J50:L50"/>
    <mergeCell ref="Q22:W22"/>
    <mergeCell ref="B33:D33"/>
    <mergeCell ref="J33:L33"/>
    <mergeCell ref="B34:C34"/>
    <mergeCell ref="B35:C35"/>
    <mergeCell ref="B36:C36"/>
    <mergeCell ref="H22:P22"/>
    <mergeCell ref="B37:C37"/>
    <mergeCell ref="B38:C38"/>
    <mergeCell ref="A40:F40"/>
    <mergeCell ref="H40:P40"/>
    <mergeCell ref="Q40:W40"/>
    <mergeCell ref="B18:C18"/>
    <mergeCell ref="B19:C19"/>
    <mergeCell ref="B20:C20"/>
    <mergeCell ref="A22:F22"/>
    <mergeCell ref="B50:D50"/>
    <mergeCell ref="J17:K17"/>
    <mergeCell ref="B14:C14"/>
    <mergeCell ref="A1:F1"/>
    <mergeCell ref="H1:P1"/>
    <mergeCell ref="Q1:W1"/>
    <mergeCell ref="B13:D13"/>
    <mergeCell ref="J13:L13"/>
    <mergeCell ref="B17:C17"/>
  </mergeCells>
  <pageMargins left="0.7" right="0.7" top="0.75" bottom="0.75" header="0.3" footer="0.3"/>
</worksheet>
</file>

<file path=xl/worksheets/sheet3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06339-965D-4740-A4FA-C88273BA91F2}">
  <sheetPr>
    <tabColor theme="8"/>
  </sheetPr>
  <dimension ref="A1:W56"/>
  <sheetViews>
    <sheetView workbookViewId="0">
      <selection activeCell="R10" sqref="R10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9.42578125" customWidth="1"/>
    <col min="6" max="7" width="9.140625" bestFit="1" customWidth="1"/>
    <col min="8" max="15" width="7.42578125" customWidth="1"/>
    <col min="16" max="16" width="12.140625" bestFit="1" customWidth="1"/>
    <col min="17" max="17" width="9.140625" bestFit="1" customWidth="1"/>
    <col min="18" max="18" width="11.28515625" customWidth="1"/>
    <col min="19" max="19" width="9.140625" bestFit="1" customWidth="1"/>
    <col min="20" max="20" width="16.28515625" customWidth="1"/>
    <col min="23" max="23" width="18.140625" customWidth="1"/>
  </cols>
  <sheetData>
    <row r="1" spans="1:23" ht="23.25">
      <c r="A1" s="1559" t="s">
        <v>10331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580" t="s">
        <v>122</v>
      </c>
      <c r="B3" s="22" t="s">
        <v>62</v>
      </c>
      <c r="C3" s="25" t="s">
        <v>11547</v>
      </c>
      <c r="D3" s="15" t="s">
        <v>61</v>
      </c>
      <c r="E3" s="24">
        <v>45553.774305555555</v>
      </c>
      <c r="F3" s="15">
        <v>13</v>
      </c>
      <c r="G3" s="37"/>
      <c r="H3" s="15"/>
      <c r="I3" s="26"/>
      <c r="J3" s="581"/>
      <c r="K3" s="581">
        <v>81</v>
      </c>
      <c r="L3" s="581"/>
      <c r="M3" s="581"/>
      <c r="N3" s="25"/>
      <c r="O3" s="15"/>
      <c r="P3" s="14">
        <f t="shared" ref="P3:P10" si="0">SUM(H3:O3)</f>
        <v>81</v>
      </c>
      <c r="Q3" s="14" t="s">
        <v>30</v>
      </c>
      <c r="R3" s="14">
        <v>107306</v>
      </c>
      <c r="S3" s="14" t="s">
        <v>31</v>
      </c>
      <c r="T3" s="232" t="s">
        <v>169</v>
      </c>
      <c r="U3" s="16" t="s">
        <v>90</v>
      </c>
      <c r="V3" s="16">
        <v>1007807</v>
      </c>
      <c r="W3" s="16" t="s">
        <v>7356</v>
      </c>
    </row>
    <row r="4" spans="1:23">
      <c r="A4" s="580" t="s">
        <v>142</v>
      </c>
      <c r="B4" s="22" t="s">
        <v>72</v>
      </c>
      <c r="C4" s="25" t="s">
        <v>11548</v>
      </c>
      <c r="D4" s="15" t="s">
        <v>71</v>
      </c>
      <c r="E4" s="24">
        <v>45553.711805555555</v>
      </c>
      <c r="F4" s="15">
        <v>12.25</v>
      </c>
      <c r="G4" s="37"/>
      <c r="H4" s="15"/>
      <c r="I4" s="26"/>
      <c r="J4" s="581">
        <v>27</v>
      </c>
      <c r="K4" s="581">
        <v>27</v>
      </c>
      <c r="L4" s="581">
        <v>54</v>
      </c>
      <c r="M4" s="581">
        <v>53</v>
      </c>
      <c r="N4" s="25"/>
      <c r="O4" s="15"/>
      <c r="P4" s="14">
        <f t="shared" si="0"/>
        <v>161</v>
      </c>
      <c r="Q4" s="14" t="s">
        <v>30</v>
      </c>
      <c r="R4" s="14">
        <v>107307</v>
      </c>
      <c r="S4" s="14" t="s">
        <v>31</v>
      </c>
      <c r="T4" s="232" t="s">
        <v>169</v>
      </c>
      <c r="U4" s="16" t="s">
        <v>1693</v>
      </c>
      <c r="V4" s="16">
        <v>1007808</v>
      </c>
      <c r="W4" s="16" t="s">
        <v>7358</v>
      </c>
    </row>
    <row r="5" spans="1:23">
      <c r="A5" s="580" t="s">
        <v>141</v>
      </c>
      <c r="B5" s="22" t="s">
        <v>69</v>
      </c>
      <c r="C5" s="25" t="s">
        <v>11549</v>
      </c>
      <c r="D5" s="15" t="s">
        <v>68</v>
      </c>
      <c r="E5" s="24">
        <v>45553.760416666664</v>
      </c>
      <c r="F5" s="15">
        <v>12.25</v>
      </c>
      <c r="G5" s="37"/>
      <c r="H5" s="15"/>
      <c r="I5" s="26"/>
      <c r="J5" s="581"/>
      <c r="K5" s="581">
        <v>27</v>
      </c>
      <c r="L5" s="581">
        <v>107</v>
      </c>
      <c r="M5" s="581">
        <v>27</v>
      </c>
      <c r="N5" s="25"/>
      <c r="O5" s="15"/>
      <c r="P5" s="14">
        <f t="shared" si="0"/>
        <v>161</v>
      </c>
      <c r="Q5" s="14" t="s">
        <v>30</v>
      </c>
      <c r="R5" s="14">
        <v>107308</v>
      </c>
      <c r="S5" s="14" t="s">
        <v>31</v>
      </c>
      <c r="T5" s="232" t="s">
        <v>169</v>
      </c>
      <c r="U5" s="16" t="s">
        <v>1693</v>
      </c>
      <c r="V5" s="16">
        <v>1007809</v>
      </c>
      <c r="W5" s="16" t="s">
        <v>7358</v>
      </c>
    </row>
    <row r="6" spans="1:23">
      <c r="A6" s="580" t="s">
        <v>8902</v>
      </c>
      <c r="B6" s="22" t="s">
        <v>75</v>
      </c>
      <c r="C6" s="25" t="s">
        <v>11550</v>
      </c>
      <c r="D6" s="15" t="s">
        <v>74</v>
      </c>
      <c r="E6" s="24">
        <v>45553.517361111109</v>
      </c>
      <c r="F6" s="15">
        <v>15.3</v>
      </c>
      <c r="G6" s="37"/>
      <c r="H6" s="15"/>
      <c r="I6" s="26"/>
      <c r="J6" s="581">
        <v>27</v>
      </c>
      <c r="K6" s="581">
        <v>108</v>
      </c>
      <c r="L6" s="581"/>
      <c r="M6" s="581"/>
      <c r="N6" s="25"/>
      <c r="O6" s="15"/>
      <c r="P6" s="14">
        <f t="shared" si="0"/>
        <v>135</v>
      </c>
      <c r="Q6" s="14" t="s">
        <v>30</v>
      </c>
      <c r="R6" s="14">
        <v>107322</v>
      </c>
      <c r="S6" s="14" t="s">
        <v>31</v>
      </c>
      <c r="T6" s="232" t="s">
        <v>169</v>
      </c>
      <c r="U6" s="16" t="s">
        <v>1693</v>
      </c>
      <c r="V6" s="16">
        <v>1007810</v>
      </c>
      <c r="W6" s="16" t="s">
        <v>7376</v>
      </c>
    </row>
    <row r="7" spans="1:23">
      <c r="A7" s="580" t="s">
        <v>8538</v>
      </c>
      <c r="B7" s="580" t="s">
        <v>57</v>
      </c>
      <c r="C7" s="25" t="s">
        <v>11551</v>
      </c>
      <c r="D7" s="15" t="s">
        <v>56</v>
      </c>
      <c r="E7" s="24">
        <v>45554.225694444445</v>
      </c>
      <c r="F7" s="15">
        <v>10.8</v>
      </c>
      <c r="G7" s="37"/>
      <c r="H7" s="15"/>
      <c r="I7" s="26"/>
      <c r="J7" s="581"/>
      <c r="K7" s="581">
        <v>54</v>
      </c>
      <c r="L7" s="581"/>
      <c r="M7" s="581"/>
      <c r="N7" s="25"/>
      <c r="O7" s="15"/>
      <c r="P7" s="14">
        <f t="shared" si="0"/>
        <v>54</v>
      </c>
      <c r="Q7" s="14" t="s">
        <v>30</v>
      </c>
      <c r="R7" s="14">
        <v>107323</v>
      </c>
      <c r="S7" s="14" t="s">
        <v>31</v>
      </c>
      <c r="T7" s="232" t="s">
        <v>169</v>
      </c>
      <c r="U7" s="16" t="s">
        <v>90</v>
      </c>
      <c r="V7" s="16">
        <v>1007811</v>
      </c>
      <c r="W7" s="16" t="s">
        <v>11552</v>
      </c>
    </row>
    <row r="8" spans="1:23">
      <c r="A8" s="580" t="s">
        <v>142</v>
      </c>
      <c r="B8" s="22" t="s">
        <v>72</v>
      </c>
      <c r="C8" s="25" t="s">
        <v>11553</v>
      </c>
      <c r="D8" s="15" t="s">
        <v>11554</v>
      </c>
      <c r="E8" s="24">
        <v>45554.541666666664</v>
      </c>
      <c r="F8" s="15">
        <v>12.25</v>
      </c>
      <c r="G8" s="37"/>
      <c r="H8" s="15"/>
      <c r="I8" s="26"/>
      <c r="J8" s="581"/>
      <c r="K8" s="581">
        <v>161</v>
      </c>
      <c r="L8" s="581"/>
      <c r="M8" s="581"/>
      <c r="N8" s="25"/>
      <c r="O8" s="15"/>
      <c r="P8" s="14">
        <f t="shared" si="0"/>
        <v>161</v>
      </c>
      <c r="Q8" s="14" t="s">
        <v>30</v>
      </c>
      <c r="R8" s="14">
        <v>107309</v>
      </c>
      <c r="S8" s="14" t="s">
        <v>31</v>
      </c>
      <c r="T8" s="835" t="s">
        <v>100</v>
      </c>
      <c r="U8" s="16" t="s">
        <v>1693</v>
      </c>
      <c r="V8" s="16">
        <v>1007812</v>
      </c>
      <c r="W8" s="16" t="s">
        <v>11552</v>
      </c>
    </row>
    <row r="9" spans="1:23">
      <c r="A9" s="580" t="s">
        <v>113</v>
      </c>
      <c r="B9" s="25" t="s">
        <v>65</v>
      </c>
      <c r="C9" s="15" t="s">
        <v>11555</v>
      </c>
      <c r="D9" s="15" t="s">
        <v>3599</v>
      </c>
      <c r="E9" s="24">
        <v>45554.017361111109</v>
      </c>
      <c r="F9" s="37">
        <v>14.8</v>
      </c>
      <c r="G9" s="15"/>
      <c r="H9" s="15"/>
      <c r="I9" s="322"/>
      <c r="J9" s="599"/>
      <c r="K9" s="599"/>
      <c r="L9" s="321">
        <v>54</v>
      </c>
      <c r="M9" s="321"/>
      <c r="N9" s="25"/>
      <c r="O9" s="15"/>
      <c r="P9" s="14">
        <f t="shared" si="0"/>
        <v>54</v>
      </c>
      <c r="Q9" s="14" t="s">
        <v>30</v>
      </c>
      <c r="R9" s="14">
        <v>107310</v>
      </c>
      <c r="S9" s="23" t="s">
        <v>33</v>
      </c>
      <c r="T9" s="464" t="s">
        <v>161</v>
      </c>
      <c r="U9" s="16" t="s">
        <v>90</v>
      </c>
      <c r="V9" s="16">
        <v>1007813</v>
      </c>
      <c r="W9" s="16" t="s">
        <v>7356</v>
      </c>
    </row>
    <row r="10" spans="1:23">
      <c r="A10" s="580" t="s">
        <v>10975</v>
      </c>
      <c r="B10" s="22" t="s">
        <v>57</v>
      </c>
      <c r="C10" s="25" t="s">
        <v>11556</v>
      </c>
      <c r="D10" s="15" t="s">
        <v>56</v>
      </c>
      <c r="E10" s="24">
        <v>45554.225694444445</v>
      </c>
      <c r="F10" s="15">
        <v>10.8</v>
      </c>
      <c r="G10" s="37"/>
      <c r="H10" s="15"/>
      <c r="I10" s="26"/>
      <c r="J10" s="581">
        <v>46</v>
      </c>
      <c r="K10" s="581">
        <v>113</v>
      </c>
      <c r="L10" s="581"/>
      <c r="M10" s="581"/>
      <c r="N10" s="25"/>
      <c r="O10" s="15"/>
      <c r="P10" s="14">
        <f t="shared" si="0"/>
        <v>159</v>
      </c>
      <c r="Q10" s="14" t="s">
        <v>30</v>
      </c>
      <c r="R10" s="14">
        <v>107314</v>
      </c>
      <c r="S10" s="14" t="s">
        <v>31</v>
      </c>
      <c r="T10" s="232" t="s">
        <v>169</v>
      </c>
      <c r="U10" s="16" t="s">
        <v>90</v>
      </c>
      <c r="V10" s="16">
        <v>1007814</v>
      </c>
      <c r="W10" s="16" t="s">
        <v>11552</v>
      </c>
    </row>
    <row r="11" spans="1:23">
      <c r="A11" s="19" t="s">
        <v>19</v>
      </c>
      <c r="B11" s="20"/>
      <c r="C11" s="7"/>
      <c r="D11" s="7"/>
      <c r="E11" s="11"/>
      <c r="F11" s="7"/>
      <c r="G11" s="7"/>
      <c r="H11" s="11">
        <f t="shared" ref="H11:P11" si="1">SUM(H3:H10)</f>
        <v>0</v>
      </c>
      <c r="I11" s="11">
        <f t="shared" si="1"/>
        <v>0</v>
      </c>
      <c r="J11" s="19">
        <f t="shared" si="1"/>
        <v>100</v>
      </c>
      <c r="K11" s="19">
        <f t="shared" si="1"/>
        <v>571</v>
      </c>
      <c r="L11" s="19">
        <f t="shared" si="1"/>
        <v>215</v>
      </c>
      <c r="M11" s="19">
        <f t="shared" si="1"/>
        <v>80</v>
      </c>
      <c r="N11" s="11">
        <f t="shared" si="1"/>
        <v>0</v>
      </c>
      <c r="O11" s="11">
        <f t="shared" si="1"/>
        <v>0</v>
      </c>
      <c r="P11" s="11">
        <f t="shared" si="1"/>
        <v>966</v>
      </c>
      <c r="Q11" s="12"/>
      <c r="R11" s="12"/>
      <c r="S11" s="12"/>
      <c r="T11" s="12"/>
      <c r="U11" s="12"/>
      <c r="V11" s="12"/>
      <c r="W11" s="12"/>
    </row>
    <row r="12" spans="1:23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>
      <c r="A13" s="3" t="s">
        <v>34</v>
      </c>
      <c r="B13" s="1562" t="s">
        <v>11557</v>
      </c>
      <c r="C13" s="1562"/>
      <c r="D13" s="1562"/>
      <c r="E13" s="1"/>
      <c r="F13" s="1"/>
      <c r="G13" s="1"/>
      <c r="H13" s="1"/>
      <c r="I13" s="1"/>
      <c r="J13" s="1563"/>
      <c r="K13" s="1563"/>
      <c r="L13" s="156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4"/>
      <c r="B14" s="1564"/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41"/>
      <c r="B15" s="41"/>
      <c r="C15" s="41"/>
      <c r="D15" s="41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>
      <c r="A16" s="836" t="s">
        <v>100</v>
      </c>
      <c r="B16" s="1889" t="s">
        <v>6897</v>
      </c>
      <c r="C16" s="1889"/>
      <c r="D16" s="41"/>
      <c r="E16" s="4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4" t="s">
        <v>169</v>
      </c>
      <c r="B17" s="1856" t="s">
        <v>6898</v>
      </c>
      <c r="C17" s="1856"/>
      <c r="D17" s="41"/>
      <c r="E17" s="4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466" t="s">
        <v>161</v>
      </c>
      <c r="B18" s="1890" t="s">
        <v>11258</v>
      </c>
      <c r="C18" s="1890"/>
      <c r="D18" s="41"/>
      <c r="E18" s="4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>
      <c r="A19" s="5" t="s">
        <v>42</v>
      </c>
      <c r="B19" s="1772" t="s">
        <v>11558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5" t="s">
        <v>43</v>
      </c>
      <c r="B20" s="1772" t="s">
        <v>11559</v>
      </c>
      <c r="C20" s="177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5" t="s">
        <v>44</v>
      </c>
      <c r="B21" s="1891" t="s">
        <v>5417</v>
      </c>
      <c r="C21" s="189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3.25" customHeight="1">
      <c r="A23" s="1559" t="s">
        <v>10752</v>
      </c>
      <c r="B23" s="1559"/>
      <c r="C23" s="1559"/>
      <c r="D23" s="1559"/>
      <c r="E23" s="1559"/>
      <c r="F23" s="1559"/>
      <c r="G23" s="7"/>
      <c r="H23" s="1559" t="s">
        <v>346</v>
      </c>
      <c r="I23" s="1559"/>
      <c r="J23" s="1559"/>
      <c r="K23" s="1559"/>
      <c r="L23" s="1559"/>
      <c r="M23" s="1559"/>
      <c r="N23" s="1559"/>
      <c r="O23" s="1559"/>
      <c r="P23" s="1559"/>
      <c r="Q23" s="1559" t="s">
        <v>2</v>
      </c>
      <c r="R23" s="1559"/>
      <c r="S23" s="1559"/>
      <c r="T23" s="1559"/>
      <c r="U23" s="1559"/>
      <c r="V23" s="1559"/>
      <c r="W23" s="1559"/>
    </row>
    <row r="24" spans="1:23">
      <c r="A24" s="18" t="s">
        <v>3</v>
      </c>
      <c r="B24" s="18" t="s">
        <v>4</v>
      </c>
      <c r="C24" s="8" t="s">
        <v>5</v>
      </c>
      <c r="D24" s="8" t="s">
        <v>6</v>
      </c>
      <c r="E24" s="8" t="s">
        <v>7</v>
      </c>
      <c r="F24" s="8" t="s">
        <v>8</v>
      </c>
      <c r="G24" s="33" t="s">
        <v>10</v>
      </c>
      <c r="H24" s="9" t="s">
        <v>11</v>
      </c>
      <c r="I24" s="9" t="s">
        <v>12</v>
      </c>
      <c r="J24" s="9" t="s">
        <v>13</v>
      </c>
      <c r="K24" s="21" t="s">
        <v>14</v>
      </c>
      <c r="L24" s="9" t="s">
        <v>15</v>
      </c>
      <c r="M24" s="9" t="s">
        <v>16</v>
      </c>
      <c r="N24" s="9" t="s">
        <v>17</v>
      </c>
      <c r="O24" s="10" t="s">
        <v>18</v>
      </c>
      <c r="P24" s="8" t="s">
        <v>19</v>
      </c>
      <c r="Q24" s="8" t="s">
        <v>20</v>
      </c>
      <c r="R24" s="8" t="s">
        <v>9</v>
      </c>
      <c r="S24" s="8" t="s">
        <v>21</v>
      </c>
      <c r="T24" s="8" t="s">
        <v>24</v>
      </c>
      <c r="U24" s="8" t="s">
        <v>25</v>
      </c>
      <c r="V24" s="8" t="s">
        <v>26</v>
      </c>
      <c r="W24" s="8" t="s">
        <v>27</v>
      </c>
    </row>
    <row r="25" spans="1:23">
      <c r="A25" s="581" t="s">
        <v>228</v>
      </c>
      <c r="B25" s="22" t="s">
        <v>92</v>
      </c>
      <c r="C25" s="25" t="s">
        <v>11560</v>
      </c>
      <c r="D25" s="15" t="s">
        <v>159</v>
      </c>
      <c r="E25" s="24">
        <v>45554.041666666664</v>
      </c>
      <c r="F25" s="15">
        <v>10.3</v>
      </c>
      <c r="G25" s="37"/>
      <c r="H25" s="15"/>
      <c r="I25" s="15"/>
      <c r="J25" s="26">
        <v>161</v>
      </c>
      <c r="K25" s="581"/>
      <c r="L25" s="25"/>
      <c r="M25" s="15"/>
      <c r="N25" s="15"/>
      <c r="O25" s="15"/>
      <c r="P25" s="14">
        <f>SUM(H25:O25)</f>
        <v>161</v>
      </c>
      <c r="Q25" s="17" t="s">
        <v>32</v>
      </c>
      <c r="R25" s="14">
        <v>107312</v>
      </c>
      <c r="S25" s="23" t="s">
        <v>33</v>
      </c>
      <c r="T25" s="464" t="s">
        <v>161</v>
      </c>
      <c r="U25" s="16" t="s">
        <v>90</v>
      </c>
      <c r="V25" s="16">
        <v>1007815</v>
      </c>
      <c r="W25" s="451" t="s">
        <v>7366</v>
      </c>
    </row>
    <row r="26" spans="1:23">
      <c r="A26" s="580" t="s">
        <v>86</v>
      </c>
      <c r="B26" s="580" t="s">
        <v>92</v>
      </c>
      <c r="C26" s="25" t="s">
        <v>11561</v>
      </c>
      <c r="D26" s="15" t="s">
        <v>159</v>
      </c>
      <c r="E26" s="24">
        <v>45554.041666666664</v>
      </c>
      <c r="F26" s="15">
        <v>10.3</v>
      </c>
      <c r="G26" s="37" t="s">
        <v>740</v>
      </c>
      <c r="H26" s="15"/>
      <c r="I26" s="15"/>
      <c r="J26" s="26"/>
      <c r="K26" s="581">
        <v>0</v>
      </c>
      <c r="L26" s="25">
        <v>161</v>
      </c>
      <c r="M26" s="15"/>
      <c r="N26" s="15"/>
      <c r="O26" s="15"/>
      <c r="P26" s="14">
        <f>SUM(H26:O26)</f>
        <v>161</v>
      </c>
      <c r="Q26" s="17" t="s">
        <v>32</v>
      </c>
      <c r="R26" s="14">
        <v>107313</v>
      </c>
      <c r="S26" s="23" t="s">
        <v>33</v>
      </c>
      <c r="T26" s="464" t="s">
        <v>161</v>
      </c>
      <c r="U26" s="16" t="s">
        <v>90</v>
      </c>
      <c r="V26" s="16">
        <v>1007816</v>
      </c>
      <c r="W26" s="451" t="s">
        <v>7366</v>
      </c>
    </row>
    <row r="27" spans="1:23">
      <c r="A27" s="599" t="s">
        <v>10546</v>
      </c>
      <c r="B27" s="599" t="s">
        <v>92</v>
      </c>
      <c r="C27" s="441" t="s">
        <v>11562</v>
      </c>
      <c r="D27" s="15" t="s">
        <v>159</v>
      </c>
      <c r="E27" s="24">
        <v>45554.041666666664</v>
      </c>
      <c r="F27" s="15">
        <v>10.3</v>
      </c>
      <c r="G27" s="448" t="s">
        <v>740</v>
      </c>
      <c r="H27" s="321"/>
      <c r="I27" s="321"/>
      <c r="J27" s="322"/>
      <c r="K27" s="587">
        <v>0</v>
      </c>
      <c r="L27" s="441">
        <v>161</v>
      </c>
      <c r="M27" s="321"/>
      <c r="N27" s="321"/>
      <c r="O27" s="321"/>
      <c r="P27" s="14">
        <f>SUM(H27:O27)</f>
        <v>161</v>
      </c>
      <c r="Q27" s="17" t="s">
        <v>32</v>
      </c>
      <c r="R27" s="14">
        <v>107317</v>
      </c>
      <c r="S27" s="23" t="s">
        <v>33</v>
      </c>
      <c r="T27" s="464" t="s">
        <v>161</v>
      </c>
      <c r="U27" s="16" t="s">
        <v>90</v>
      </c>
      <c r="V27" s="16">
        <v>1007817</v>
      </c>
      <c r="W27" s="451" t="s">
        <v>7366</v>
      </c>
    </row>
    <row r="28" spans="1:23">
      <c r="A28" s="597" t="s">
        <v>228</v>
      </c>
      <c r="B28" s="597" t="s">
        <v>92</v>
      </c>
      <c r="C28" s="250" t="s">
        <v>11563</v>
      </c>
      <c r="D28" s="441" t="s">
        <v>586</v>
      </c>
      <c r="E28" s="455">
        <v>45554.131944444445</v>
      </c>
      <c r="F28" s="322">
        <v>11</v>
      </c>
      <c r="G28" s="339"/>
      <c r="H28" s="250"/>
      <c r="I28" s="250"/>
      <c r="J28" s="250"/>
      <c r="K28" s="580">
        <v>161</v>
      </c>
      <c r="L28" s="250"/>
      <c r="M28" s="250"/>
      <c r="N28" s="250"/>
      <c r="O28" s="250"/>
      <c r="P28" s="66">
        <f>SUM(H28:O28)</f>
        <v>161</v>
      </c>
      <c r="Q28" s="17" t="s">
        <v>32</v>
      </c>
      <c r="R28" s="14">
        <v>107318</v>
      </c>
      <c r="S28" s="23" t="s">
        <v>33</v>
      </c>
      <c r="T28" s="464" t="s">
        <v>161</v>
      </c>
      <c r="U28" s="16" t="s">
        <v>90</v>
      </c>
      <c r="V28" s="16">
        <v>1007818</v>
      </c>
      <c r="W28" s="451" t="s">
        <v>7356</v>
      </c>
    </row>
    <row r="29" spans="1:23">
      <c r="A29" s="597" t="s">
        <v>11564</v>
      </c>
      <c r="B29" s="640" t="s">
        <v>57</v>
      </c>
      <c r="C29" s="250" t="s">
        <v>11565</v>
      </c>
      <c r="D29" s="25" t="s">
        <v>56</v>
      </c>
      <c r="E29" s="24">
        <v>45554.225694444445</v>
      </c>
      <c r="F29" s="26">
        <v>10.8</v>
      </c>
      <c r="G29" s="250"/>
      <c r="H29" s="250"/>
      <c r="I29" s="250"/>
      <c r="J29" s="580"/>
      <c r="K29" s="580">
        <v>161</v>
      </c>
      <c r="L29" s="250"/>
      <c r="M29" s="250"/>
      <c r="N29" s="250"/>
      <c r="O29" s="250"/>
      <c r="P29" s="66">
        <f>SUM(H29:O29)</f>
        <v>161</v>
      </c>
      <c r="Q29" s="14" t="s">
        <v>30</v>
      </c>
      <c r="R29" s="14">
        <v>107319</v>
      </c>
      <c r="S29" s="14" t="s">
        <v>31</v>
      </c>
      <c r="T29" s="232" t="s">
        <v>169</v>
      </c>
      <c r="U29" s="16" t="s">
        <v>90</v>
      </c>
      <c r="V29" s="16">
        <v>1007819</v>
      </c>
      <c r="W29" s="16" t="s">
        <v>11552</v>
      </c>
    </row>
    <row r="30" spans="1:23">
      <c r="A30" s="19" t="s">
        <v>19</v>
      </c>
      <c r="B30" s="20"/>
      <c r="C30" s="20"/>
      <c r="D30" s="7"/>
      <c r="E30" s="11"/>
      <c r="F30" s="7"/>
      <c r="G30" s="20"/>
      <c r="H30" s="19">
        <f t="shared" ref="H30:P30" si="2">SUM(H25:H29)</f>
        <v>0</v>
      </c>
      <c r="I30" s="19">
        <f t="shared" si="2"/>
        <v>0</v>
      </c>
      <c r="J30" s="19">
        <f t="shared" si="2"/>
        <v>161</v>
      </c>
      <c r="K30" s="19">
        <f t="shared" si="2"/>
        <v>322</v>
      </c>
      <c r="L30" s="19">
        <f t="shared" si="2"/>
        <v>322</v>
      </c>
      <c r="M30" s="19">
        <f t="shared" si="2"/>
        <v>0</v>
      </c>
      <c r="N30" s="19">
        <f t="shared" si="2"/>
        <v>0</v>
      </c>
      <c r="O30" s="19">
        <f t="shared" si="2"/>
        <v>0</v>
      </c>
      <c r="P30" s="11">
        <f t="shared" si="2"/>
        <v>805</v>
      </c>
      <c r="Q30" s="12"/>
      <c r="R30" s="12"/>
      <c r="S30" s="12"/>
      <c r="T30" s="12"/>
      <c r="U30" s="12"/>
      <c r="V30" s="12"/>
      <c r="W30" s="12"/>
    </row>
    <row r="31" spans="1:23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>
      <c r="A32" s="3" t="s">
        <v>34</v>
      </c>
      <c r="B32" s="1562" t="s">
        <v>11566</v>
      </c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4"/>
      <c r="B33" s="1564"/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1"/>
      <c r="B34" s="1563"/>
      <c r="C34" s="156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4" t="s">
        <v>169</v>
      </c>
      <c r="B35" s="1856" t="s">
        <v>6897</v>
      </c>
      <c r="C35" s="185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466" t="s">
        <v>161</v>
      </c>
      <c r="B36" s="1890" t="s">
        <v>6898</v>
      </c>
      <c r="C36" s="189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customHeight="1">
      <c r="A37" s="5" t="s">
        <v>42</v>
      </c>
      <c r="B37" s="1772" t="s">
        <v>11567</v>
      </c>
      <c r="C37" s="1772"/>
      <c r="D37" s="242"/>
      <c r="E37" s="41" t="s">
        <v>8995</v>
      </c>
    </row>
    <row r="38" spans="1:23" ht="15" customHeight="1">
      <c r="A38" s="5" t="s">
        <v>43</v>
      </c>
      <c r="B38" s="1772" t="s">
        <v>11559</v>
      </c>
      <c r="C38" s="1772"/>
      <c r="D38" s="1"/>
      <c r="E38" s="1"/>
    </row>
    <row r="39" spans="1:23" ht="15" customHeight="1">
      <c r="A39" s="5" t="s">
        <v>44</v>
      </c>
      <c r="B39" s="1772" t="s">
        <v>5436</v>
      </c>
      <c r="C39" s="1772"/>
      <c r="D39" s="1"/>
      <c r="E39" s="1"/>
    </row>
    <row r="41" spans="1:23" ht="23.25" customHeight="1">
      <c r="A41" s="1559" t="s">
        <v>11568</v>
      </c>
      <c r="B41" s="1559"/>
      <c r="C41" s="1559"/>
      <c r="D41" s="1559"/>
      <c r="E41" s="1559"/>
      <c r="F41" s="1559"/>
      <c r="G41" s="7"/>
      <c r="H41" s="1559" t="s">
        <v>9878</v>
      </c>
      <c r="I41" s="1559"/>
      <c r="J41" s="1559"/>
      <c r="K41" s="1559"/>
      <c r="L41" s="1559"/>
      <c r="M41" s="1559"/>
      <c r="N41" s="1559"/>
      <c r="O41" s="1559"/>
      <c r="P41" s="1559"/>
      <c r="Q41" s="1559" t="s">
        <v>2</v>
      </c>
      <c r="R41" s="1559"/>
      <c r="S41" s="1559"/>
      <c r="T41" s="1559"/>
      <c r="U41" s="1559"/>
      <c r="V41" s="1559"/>
      <c r="W41" s="1559"/>
    </row>
    <row r="42" spans="1:23">
      <c r="A42" s="18" t="s">
        <v>3</v>
      </c>
      <c r="B42" s="1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21" t="s">
        <v>14</v>
      </c>
      <c r="L42" s="21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8" t="s">
        <v>21</v>
      </c>
      <c r="T42" s="8" t="s">
        <v>24</v>
      </c>
      <c r="U42" s="8" t="s">
        <v>25</v>
      </c>
      <c r="V42" s="8" t="s">
        <v>26</v>
      </c>
      <c r="W42" s="8" t="s">
        <v>27</v>
      </c>
    </row>
    <row r="43" spans="1:23">
      <c r="A43" s="580" t="s">
        <v>105</v>
      </c>
      <c r="B43" s="92" t="s">
        <v>78</v>
      </c>
      <c r="C43" s="25" t="s">
        <v>11569</v>
      </c>
      <c r="D43" s="15" t="s">
        <v>521</v>
      </c>
      <c r="E43" s="24">
        <v>45553.6875</v>
      </c>
      <c r="F43" s="15">
        <v>13.5</v>
      </c>
      <c r="G43" s="37"/>
      <c r="H43" s="15"/>
      <c r="I43" s="15"/>
      <c r="J43" s="26"/>
      <c r="K43" s="277">
        <v>54</v>
      </c>
      <c r="L43" s="277">
        <v>107</v>
      </c>
      <c r="M43" s="25"/>
      <c r="N43" s="15"/>
      <c r="O43" s="15"/>
      <c r="P43" s="14">
        <f>SUM(H43:O43)</f>
        <v>161</v>
      </c>
      <c r="Q43" s="17" t="s">
        <v>32</v>
      </c>
      <c r="R43" s="14">
        <v>107320</v>
      </c>
      <c r="S43" s="23" t="s">
        <v>33</v>
      </c>
      <c r="T43" s="14" t="s">
        <v>9880</v>
      </c>
      <c r="U43" s="14" t="s">
        <v>90</v>
      </c>
      <c r="V43" s="16">
        <v>1007820</v>
      </c>
      <c r="W43" s="16"/>
    </row>
    <row r="44" spans="1:23">
      <c r="A44" s="580" t="s">
        <v>114</v>
      </c>
      <c r="B44" s="92" t="s">
        <v>78</v>
      </c>
      <c r="C44" s="25" t="s">
        <v>11570</v>
      </c>
      <c r="D44" s="15" t="s">
        <v>521</v>
      </c>
      <c r="E44" s="24" t="s">
        <v>11571</v>
      </c>
      <c r="F44" s="15">
        <v>13.5</v>
      </c>
      <c r="G44" s="37"/>
      <c r="H44" s="15"/>
      <c r="I44" s="15"/>
      <c r="J44" s="26"/>
      <c r="K44" s="277">
        <v>54</v>
      </c>
      <c r="L44" s="277">
        <v>107</v>
      </c>
      <c r="M44" s="25"/>
      <c r="N44" s="15"/>
      <c r="O44" s="15"/>
      <c r="P44" s="14">
        <f>SUM(H44:O44)</f>
        <v>161</v>
      </c>
      <c r="Q44" s="17" t="s">
        <v>32</v>
      </c>
      <c r="R44" s="14">
        <v>107321</v>
      </c>
      <c r="S44" s="23" t="s">
        <v>33</v>
      </c>
      <c r="T44" s="14" t="s">
        <v>9880</v>
      </c>
      <c r="U44" s="14" t="s">
        <v>90</v>
      </c>
      <c r="V44" s="16">
        <v>1007821</v>
      </c>
      <c r="W44" s="16"/>
    </row>
    <row r="45" spans="1:23">
      <c r="A45" s="581" t="s">
        <v>228</v>
      </c>
      <c r="B45" s="22" t="s">
        <v>92</v>
      </c>
      <c r="C45" s="25" t="s">
        <v>11572</v>
      </c>
      <c r="D45" s="15" t="s">
        <v>6471</v>
      </c>
      <c r="E45" s="24">
        <v>45554.052083333336</v>
      </c>
      <c r="F45" s="15">
        <v>14.5</v>
      </c>
      <c r="G45" s="37"/>
      <c r="H45" s="15"/>
      <c r="I45" s="15"/>
      <c r="J45" s="26"/>
      <c r="K45" s="277">
        <v>161</v>
      </c>
      <c r="L45" s="581"/>
      <c r="M45" s="25"/>
      <c r="N45" s="15"/>
      <c r="O45" s="15"/>
      <c r="P45" s="14">
        <f>SUM(H45:O45)</f>
        <v>161</v>
      </c>
      <c r="Q45" s="17" t="s">
        <v>32</v>
      </c>
      <c r="R45" s="14">
        <v>107344</v>
      </c>
      <c r="S45" s="23" t="s">
        <v>33</v>
      </c>
      <c r="T45" s="14" t="s">
        <v>9880</v>
      </c>
      <c r="U45" s="14" t="s">
        <v>90</v>
      </c>
      <c r="V45" s="16">
        <v>1007822</v>
      </c>
      <c r="W45" s="16"/>
    </row>
    <row r="46" spans="1:23">
      <c r="A46" s="580" t="s">
        <v>10432</v>
      </c>
      <c r="B46" s="580" t="s">
        <v>92</v>
      </c>
      <c r="C46" s="25" t="s">
        <v>11573</v>
      </c>
      <c r="D46" s="15" t="s">
        <v>6471</v>
      </c>
      <c r="E46" s="24">
        <v>45554.052083333336</v>
      </c>
      <c r="F46" s="15">
        <v>19</v>
      </c>
      <c r="G46" s="37"/>
      <c r="H46" s="15"/>
      <c r="I46" s="15"/>
      <c r="J46" s="26"/>
      <c r="K46" s="277">
        <v>81</v>
      </c>
      <c r="L46" s="277">
        <v>80</v>
      </c>
      <c r="M46" s="25"/>
      <c r="N46" s="15"/>
      <c r="O46" s="15"/>
      <c r="P46" s="14">
        <f>SUM(H46:O46)</f>
        <v>161</v>
      </c>
      <c r="Q46" s="17" t="s">
        <v>32</v>
      </c>
      <c r="R46" s="14">
        <v>107343</v>
      </c>
      <c r="S46" s="23" t="s">
        <v>33</v>
      </c>
      <c r="T46" s="14" t="s">
        <v>9880</v>
      </c>
      <c r="U46" s="14" t="s">
        <v>90</v>
      </c>
      <c r="V46" s="16">
        <v>1007823</v>
      </c>
      <c r="W46" s="16"/>
    </row>
    <row r="47" spans="1:23">
      <c r="A47" s="580" t="s">
        <v>11564</v>
      </c>
      <c r="B47" s="580" t="s">
        <v>57</v>
      </c>
      <c r="C47" s="25" t="s">
        <v>11574</v>
      </c>
      <c r="D47" s="15" t="s">
        <v>10109</v>
      </c>
      <c r="E47" s="24">
        <v>45553.548611111109</v>
      </c>
      <c r="F47" s="15">
        <v>15</v>
      </c>
      <c r="G47" s="37"/>
      <c r="H47" s="15"/>
      <c r="I47" s="15"/>
      <c r="J47" s="26"/>
      <c r="K47" s="277">
        <v>161</v>
      </c>
      <c r="L47" s="25"/>
      <c r="M47" s="15"/>
      <c r="N47" s="15"/>
      <c r="O47" s="15"/>
      <c r="P47" s="14">
        <f>SUM(H47:O47)</f>
        <v>161</v>
      </c>
      <c r="Q47" s="14" t="s">
        <v>30</v>
      </c>
      <c r="R47" s="14">
        <v>107315</v>
      </c>
      <c r="S47" s="14" t="s">
        <v>31</v>
      </c>
      <c r="T47" s="14" t="s">
        <v>9880</v>
      </c>
      <c r="U47" s="14" t="s">
        <v>90</v>
      </c>
      <c r="V47" s="16">
        <v>1007824</v>
      </c>
      <c r="W47" s="16"/>
    </row>
    <row r="48" spans="1:23">
      <c r="A48" s="15"/>
      <c r="B48" s="15"/>
      <c r="C48" s="15"/>
      <c r="D48" s="15"/>
      <c r="E48" s="15"/>
      <c r="F48" s="15"/>
      <c r="G48" s="37"/>
      <c r="H48" s="15"/>
      <c r="I48" s="15"/>
      <c r="J48" s="15"/>
      <c r="K48" s="15"/>
      <c r="L48" s="15"/>
      <c r="M48" s="15"/>
      <c r="N48" s="15"/>
      <c r="O48" s="15"/>
      <c r="P48" s="14"/>
      <c r="Q48" s="14"/>
      <c r="R48" s="16"/>
      <c r="S48" s="14"/>
      <c r="T48" s="16"/>
      <c r="U48" s="16"/>
      <c r="V48" s="16"/>
      <c r="W48" s="16"/>
    </row>
    <row r="49" spans="1:23">
      <c r="A49" s="11" t="s">
        <v>19</v>
      </c>
      <c r="B49" s="7"/>
      <c r="C49" s="7"/>
      <c r="D49" s="7"/>
      <c r="E49" s="11"/>
      <c r="F49" s="7"/>
      <c r="G49" s="7"/>
      <c r="H49" s="11">
        <f t="shared" ref="H49:P49" si="3">SUM(H43:H48)</f>
        <v>0</v>
      </c>
      <c r="I49" s="11">
        <f t="shared" si="3"/>
        <v>0</v>
      </c>
      <c r="J49" s="11">
        <f t="shared" si="3"/>
        <v>0</v>
      </c>
      <c r="K49" s="11">
        <f t="shared" si="3"/>
        <v>511</v>
      </c>
      <c r="L49" s="11">
        <f t="shared" si="3"/>
        <v>294</v>
      </c>
      <c r="M49" s="11">
        <f t="shared" si="3"/>
        <v>0</v>
      </c>
      <c r="N49" s="11">
        <f t="shared" si="3"/>
        <v>0</v>
      </c>
      <c r="O49" s="11">
        <f t="shared" si="3"/>
        <v>0</v>
      </c>
      <c r="P49" s="11">
        <f t="shared" si="3"/>
        <v>805</v>
      </c>
      <c r="Q49" s="12"/>
      <c r="R49" s="12"/>
      <c r="S49" s="12"/>
      <c r="T49" s="12"/>
      <c r="U49" s="12"/>
      <c r="V49" s="12"/>
      <c r="W49" s="12"/>
    </row>
    <row r="50" spans="1:23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>
      <c r="A51" s="3" t="s">
        <v>34</v>
      </c>
      <c r="B51" s="1562" t="s">
        <v>11557</v>
      </c>
      <c r="C51" s="1562"/>
      <c r="D51" s="1562"/>
      <c r="E51" s="1"/>
      <c r="F51" s="1"/>
      <c r="G51" s="1"/>
      <c r="H51" s="1"/>
      <c r="I51" s="1"/>
      <c r="J51" s="1563"/>
      <c r="K51" s="1563"/>
      <c r="L51" s="15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4"/>
      <c r="B52" s="1564"/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1"/>
      <c r="B53" s="1563"/>
      <c r="C53" s="156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5" t="s">
        <v>42</v>
      </c>
      <c r="B54" s="1772"/>
      <c r="C54" s="1772"/>
      <c r="D54" s="242"/>
      <c r="E54" s="41" t="s">
        <v>8995</v>
      </c>
    </row>
    <row r="55" spans="1:23">
      <c r="A55" s="5" t="s">
        <v>43</v>
      </c>
      <c r="B55" s="1772"/>
      <c r="C55" s="1772"/>
      <c r="D55" s="1"/>
      <c r="E55" s="1"/>
    </row>
    <row r="56" spans="1:23">
      <c r="A56" s="5" t="s">
        <v>44</v>
      </c>
      <c r="B56" s="1772" t="s">
        <v>9594</v>
      </c>
      <c r="C56" s="1772"/>
      <c r="D56" s="1"/>
      <c r="E56" s="1"/>
    </row>
  </sheetData>
  <mergeCells count="34">
    <mergeCell ref="B52:C52"/>
    <mergeCell ref="B53:C53"/>
    <mergeCell ref="B54:C54"/>
    <mergeCell ref="B55:C55"/>
    <mergeCell ref="B56:C56"/>
    <mergeCell ref="B51:D51"/>
    <mergeCell ref="J51:L51"/>
    <mergeCell ref="Q23:W23"/>
    <mergeCell ref="B32:D32"/>
    <mergeCell ref="J32:L32"/>
    <mergeCell ref="B33:C33"/>
    <mergeCell ref="B34:C34"/>
    <mergeCell ref="B37:C37"/>
    <mergeCell ref="H23:P23"/>
    <mergeCell ref="B38:C38"/>
    <mergeCell ref="B39:C39"/>
    <mergeCell ref="A41:F41"/>
    <mergeCell ref="H41:P41"/>
    <mergeCell ref="Q41:W41"/>
    <mergeCell ref="B36:C36"/>
    <mergeCell ref="A1:F1"/>
    <mergeCell ref="H1:P1"/>
    <mergeCell ref="Q1:W1"/>
    <mergeCell ref="B13:D13"/>
    <mergeCell ref="J13:L13"/>
    <mergeCell ref="B16:C16"/>
    <mergeCell ref="B18:C18"/>
    <mergeCell ref="B17:C17"/>
    <mergeCell ref="B35:C35"/>
    <mergeCell ref="B14:C14"/>
    <mergeCell ref="B19:C19"/>
    <mergeCell ref="B20:C20"/>
    <mergeCell ref="B21:C21"/>
    <mergeCell ref="A23:F23"/>
  </mergeCells>
  <pageMargins left="0.7" right="0.7" top="0.75" bottom="0.75" header="0.3" footer="0.3"/>
</worksheet>
</file>

<file path=xl/worksheets/sheet3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48C0B-4807-4BDD-ACC2-04423162B226}">
  <sheetPr>
    <tabColor rgb="FFFFFF00"/>
  </sheetPr>
  <dimension ref="A1:W36"/>
  <sheetViews>
    <sheetView workbookViewId="0">
      <selection activeCell="W27" sqref="W27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8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7.7109375" customWidth="1"/>
  </cols>
  <sheetData>
    <row r="1" spans="1:23" ht="23.25">
      <c r="A1" s="1559" t="s">
        <v>11575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580" t="s">
        <v>8398</v>
      </c>
      <c r="B3" s="22" t="s">
        <v>57</v>
      </c>
      <c r="C3" s="27" t="s">
        <v>11576</v>
      </c>
      <c r="D3" s="15" t="s">
        <v>56</v>
      </c>
      <c r="E3" s="24">
        <v>45550.225694444445</v>
      </c>
      <c r="F3" s="15">
        <v>10.8</v>
      </c>
      <c r="G3" s="37"/>
      <c r="H3" s="15"/>
      <c r="I3" s="26"/>
      <c r="J3" s="580"/>
      <c r="K3" s="277">
        <v>161</v>
      </c>
      <c r="L3" s="580"/>
      <c r="M3" s="580"/>
      <c r="N3" s="25"/>
      <c r="O3" s="15"/>
      <c r="P3" s="14">
        <f>SUM(H3:O3)</f>
        <v>161</v>
      </c>
      <c r="Q3" s="696" t="s">
        <v>30</v>
      </c>
      <c r="R3" s="16">
        <v>107288</v>
      </c>
      <c r="S3" s="14" t="s">
        <v>31</v>
      </c>
      <c r="T3" s="16" t="s">
        <v>169</v>
      </c>
      <c r="U3" s="16" t="s">
        <v>9131</v>
      </c>
      <c r="V3" s="16">
        <v>1007785</v>
      </c>
      <c r="W3" s="313">
        <v>45549.25</v>
      </c>
    </row>
    <row r="4" spans="1:23">
      <c r="A4" s="580" t="s">
        <v>11577</v>
      </c>
      <c r="B4" s="22" t="s">
        <v>57</v>
      </c>
      <c r="C4" s="27" t="s">
        <v>11578</v>
      </c>
      <c r="D4" s="15" t="s">
        <v>56</v>
      </c>
      <c r="E4" s="24">
        <v>45550.225694444445</v>
      </c>
      <c r="F4" s="15">
        <v>10.8</v>
      </c>
      <c r="G4" s="37"/>
      <c r="H4" s="15"/>
      <c r="I4" s="26"/>
      <c r="J4" s="277">
        <v>65</v>
      </c>
      <c r="K4" s="277">
        <v>170</v>
      </c>
      <c r="L4" s="581"/>
      <c r="M4" s="581"/>
      <c r="N4" s="25"/>
      <c r="O4" s="15"/>
      <c r="P4" s="14">
        <f>SUM(H4:O4)</f>
        <v>235</v>
      </c>
      <c r="Q4" s="696" t="s">
        <v>30</v>
      </c>
      <c r="R4" s="16">
        <v>107287</v>
      </c>
      <c r="S4" s="14" t="s">
        <v>31</v>
      </c>
      <c r="T4" s="16" t="s">
        <v>169</v>
      </c>
      <c r="U4" s="16" t="s">
        <v>9131</v>
      </c>
      <c r="V4" s="16">
        <v>1007786</v>
      </c>
      <c r="W4" s="313">
        <v>45549.25</v>
      </c>
    </row>
    <row r="5" spans="1:23">
      <c r="A5" s="580" t="s">
        <v>142</v>
      </c>
      <c r="B5" s="22" t="s">
        <v>72</v>
      </c>
      <c r="C5" s="27" t="s">
        <v>11579</v>
      </c>
      <c r="D5" s="15" t="s">
        <v>71</v>
      </c>
      <c r="E5" s="24">
        <v>45550</v>
      </c>
      <c r="F5" s="15">
        <v>12.25</v>
      </c>
      <c r="G5" s="894">
        <v>107.83333333333333</v>
      </c>
      <c r="H5" s="15"/>
      <c r="I5" s="26"/>
      <c r="J5" s="581"/>
      <c r="K5" s="277">
        <v>107</v>
      </c>
      <c r="L5" s="277">
        <v>27</v>
      </c>
      <c r="M5" s="277">
        <v>27</v>
      </c>
      <c r="N5" s="25"/>
      <c r="O5" s="15"/>
      <c r="P5" s="14">
        <f>SUM(H5:O5)</f>
        <v>161</v>
      </c>
      <c r="Q5" s="14" t="s">
        <v>30</v>
      </c>
      <c r="R5" s="16">
        <v>107271</v>
      </c>
      <c r="S5" s="14" t="s">
        <v>31</v>
      </c>
      <c r="T5" s="16" t="s">
        <v>169</v>
      </c>
      <c r="U5" s="16"/>
      <c r="V5" s="16">
        <v>1007787</v>
      </c>
      <c r="W5" s="313">
        <v>45549.25</v>
      </c>
    </row>
    <row r="6" spans="1:23">
      <c r="A6" s="599" t="s">
        <v>141</v>
      </c>
      <c r="B6" s="76" t="s">
        <v>69</v>
      </c>
      <c r="C6" s="531" t="s">
        <v>11580</v>
      </c>
      <c r="D6" s="321" t="s">
        <v>71</v>
      </c>
      <c r="E6" s="455">
        <v>45549.760416666664</v>
      </c>
      <c r="F6" s="321">
        <v>12.25</v>
      </c>
      <c r="G6" s="448" t="s">
        <v>10113</v>
      </c>
      <c r="H6" s="321"/>
      <c r="I6" s="322"/>
      <c r="J6" s="587"/>
      <c r="K6" s="587"/>
      <c r="L6" s="895">
        <v>134</v>
      </c>
      <c r="M6" s="896">
        <v>27</v>
      </c>
      <c r="N6" s="321"/>
      <c r="O6" s="321"/>
      <c r="P6" s="264">
        <f>SUM(H6:O6)</f>
        <v>161</v>
      </c>
      <c r="Q6" s="264" t="s">
        <v>30</v>
      </c>
      <c r="R6" s="737">
        <v>107274</v>
      </c>
      <c r="S6" s="264" t="s">
        <v>31</v>
      </c>
      <c r="T6" s="737" t="s">
        <v>169</v>
      </c>
      <c r="U6" s="737"/>
      <c r="V6" s="737">
        <v>1007788</v>
      </c>
      <c r="W6" s="737" t="s">
        <v>11581</v>
      </c>
    </row>
    <row r="7" spans="1:23">
      <c r="A7" s="26" t="s">
        <v>119</v>
      </c>
      <c r="B7" s="120" t="s">
        <v>92</v>
      </c>
      <c r="C7" s="27" t="s">
        <v>11582</v>
      </c>
      <c r="D7" s="15" t="s">
        <v>159</v>
      </c>
      <c r="E7" s="24">
        <v>45553.041666666664</v>
      </c>
      <c r="F7" s="15">
        <v>10.3</v>
      </c>
      <c r="G7" s="448" t="s">
        <v>10113</v>
      </c>
      <c r="H7" s="15"/>
      <c r="I7" s="26"/>
      <c r="J7" s="581"/>
      <c r="K7" s="581"/>
      <c r="L7" s="277">
        <v>161</v>
      </c>
      <c r="M7" s="25"/>
      <c r="N7" s="15"/>
      <c r="O7" s="15"/>
      <c r="P7" s="14">
        <f>SUM(H7:O7)</f>
        <v>161</v>
      </c>
      <c r="Q7" s="17" t="s">
        <v>32</v>
      </c>
      <c r="R7" s="16">
        <v>107245</v>
      </c>
      <c r="S7" s="23" t="s">
        <v>33</v>
      </c>
      <c r="T7" s="16" t="s">
        <v>161</v>
      </c>
      <c r="U7" s="16" t="s">
        <v>90</v>
      </c>
      <c r="V7" s="16">
        <v>1007789</v>
      </c>
      <c r="W7" s="16" t="s">
        <v>11583</v>
      </c>
    </row>
    <row r="8" spans="1:23">
      <c r="A8" s="19" t="s">
        <v>19</v>
      </c>
      <c r="B8" s="20"/>
      <c r="C8" s="20"/>
      <c r="D8" s="20"/>
      <c r="E8" s="19"/>
      <c r="F8" s="20"/>
      <c r="G8" s="20"/>
      <c r="H8" s="19">
        <f t="shared" ref="H8:O8" si="0">SUM(H3:H6)</f>
        <v>0</v>
      </c>
      <c r="I8" s="19">
        <f t="shared" si="0"/>
        <v>0</v>
      </c>
      <c r="J8" s="19">
        <f t="shared" si="0"/>
        <v>65</v>
      </c>
      <c r="K8" s="19">
        <f t="shared" si="0"/>
        <v>438</v>
      </c>
      <c r="L8" s="19">
        <v>322</v>
      </c>
      <c r="M8" s="19">
        <f t="shared" si="0"/>
        <v>54</v>
      </c>
      <c r="N8" s="19">
        <f t="shared" si="0"/>
        <v>0</v>
      </c>
      <c r="O8" s="19">
        <f t="shared" si="0"/>
        <v>0</v>
      </c>
      <c r="P8" s="19">
        <v>879</v>
      </c>
      <c r="Q8" s="256"/>
      <c r="R8" s="256"/>
      <c r="S8" s="256"/>
      <c r="T8" s="256"/>
      <c r="U8" s="256"/>
      <c r="V8" s="256"/>
      <c r="W8" s="256"/>
    </row>
    <row r="9" spans="1:23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>
      <c r="A10" s="3" t="s">
        <v>34</v>
      </c>
      <c r="B10" s="1562"/>
      <c r="C10" s="1562"/>
      <c r="D10" s="1562"/>
      <c r="E10" s="1"/>
      <c r="F10" s="1"/>
      <c r="G10" s="1"/>
      <c r="H10" s="1"/>
      <c r="I10" s="1"/>
      <c r="J10" s="1563"/>
      <c r="K10" s="1563"/>
      <c r="L10" s="156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4" t="s">
        <v>11584</v>
      </c>
      <c r="B11" s="1564" t="s">
        <v>11585</v>
      </c>
      <c r="C11" s="1564"/>
      <c r="D11" s="242"/>
      <c r="E11" s="41" t="s">
        <v>8995</v>
      </c>
      <c r="F11" s="1"/>
      <c r="G11" s="1"/>
      <c r="H11" s="1">
        <v>107187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4" customHeight="1">
      <c r="A12" s="4" t="s">
        <v>473</v>
      </c>
      <c r="B12" s="1856" t="s">
        <v>9863</v>
      </c>
      <c r="C12" s="1856"/>
      <c r="D12" s="242"/>
      <c r="E12" s="4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5" t="s">
        <v>42</v>
      </c>
      <c r="B13" s="1772" t="s">
        <v>11586</v>
      </c>
      <c r="C13" s="177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5" t="s">
        <v>43</v>
      </c>
      <c r="B14" s="1772" t="s">
        <v>11587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44</v>
      </c>
      <c r="B15" s="1809" t="s">
        <v>8888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7" spans="1:23" ht="23.25" customHeight="1">
      <c r="A17" s="1559" t="s">
        <v>11588</v>
      </c>
      <c r="B17" s="1559"/>
      <c r="C17" s="1559"/>
      <c r="D17" s="1559"/>
      <c r="E17" s="1559"/>
      <c r="F17" s="1559"/>
      <c r="G17" s="7"/>
      <c r="H17" s="1559" t="s">
        <v>346</v>
      </c>
      <c r="I17" s="1559"/>
      <c r="J17" s="1559"/>
      <c r="K17" s="1559"/>
      <c r="L17" s="1559"/>
      <c r="M17" s="1559"/>
      <c r="N17" s="1559"/>
      <c r="O17" s="1559"/>
      <c r="P17" s="1559"/>
      <c r="Q17" s="1559" t="s">
        <v>2</v>
      </c>
      <c r="R17" s="1559"/>
      <c r="S17" s="1559"/>
      <c r="T17" s="1559"/>
      <c r="U17" s="1559"/>
      <c r="V17" s="1559"/>
      <c r="W17" s="1559"/>
    </row>
    <row r="18" spans="1:23" ht="26.25">
      <c r="A18" s="8" t="s">
        <v>3</v>
      </c>
      <c r="B18" s="8" t="s">
        <v>4</v>
      </c>
      <c r="C18" s="8" t="s">
        <v>5</v>
      </c>
      <c r="D18" s="8" t="s">
        <v>6</v>
      </c>
      <c r="E18" s="8" t="s">
        <v>7</v>
      </c>
      <c r="F18" s="8" t="s">
        <v>8</v>
      </c>
      <c r="G18" s="33" t="s">
        <v>10</v>
      </c>
      <c r="H18" s="9" t="s">
        <v>11</v>
      </c>
      <c r="I18" s="9" t="s">
        <v>12</v>
      </c>
      <c r="J18" s="9" t="s">
        <v>13</v>
      </c>
      <c r="K18" s="9" t="s">
        <v>14</v>
      </c>
      <c r="L18" s="9" t="s">
        <v>15</v>
      </c>
      <c r="M18" s="9" t="s">
        <v>16</v>
      </c>
      <c r="N18" s="9" t="s">
        <v>17</v>
      </c>
      <c r="O18" s="10" t="s">
        <v>18</v>
      </c>
      <c r="P18" s="8" t="s">
        <v>19</v>
      </c>
      <c r="Q18" s="8" t="s">
        <v>20</v>
      </c>
      <c r="R18" s="8" t="s">
        <v>9</v>
      </c>
      <c r="S18" s="8" t="s">
        <v>21</v>
      </c>
      <c r="T18" s="8" t="s">
        <v>24</v>
      </c>
      <c r="U18" s="8" t="s">
        <v>25</v>
      </c>
      <c r="V18" s="8" t="s">
        <v>26</v>
      </c>
      <c r="W18" s="8" t="s">
        <v>27</v>
      </c>
    </row>
    <row r="19" spans="1:23">
      <c r="A19" s="26" t="s">
        <v>86</v>
      </c>
      <c r="B19" s="22" t="s">
        <v>92</v>
      </c>
      <c r="C19" s="27" t="s">
        <v>11589</v>
      </c>
      <c r="D19" s="15" t="s">
        <v>159</v>
      </c>
      <c r="E19" s="24">
        <v>45550.041666666664</v>
      </c>
      <c r="F19" s="15">
        <v>10.3</v>
      </c>
      <c r="G19" s="448" t="s">
        <v>10113</v>
      </c>
      <c r="H19" s="15"/>
      <c r="I19" s="26"/>
      <c r="J19" s="581"/>
      <c r="K19" s="581"/>
      <c r="L19" s="277">
        <v>108</v>
      </c>
      <c r="M19" s="25"/>
      <c r="N19" s="15"/>
      <c r="O19" s="15"/>
      <c r="P19" s="14">
        <f t="shared" ref="P19:P27" si="1">SUM(H19:O19)</f>
        <v>108</v>
      </c>
      <c r="Q19" s="17" t="s">
        <v>32</v>
      </c>
      <c r="R19" s="16">
        <v>107249</v>
      </c>
      <c r="S19" s="23" t="s">
        <v>33</v>
      </c>
      <c r="T19" s="16" t="s">
        <v>161</v>
      </c>
      <c r="U19" s="16" t="s">
        <v>90</v>
      </c>
      <c r="V19" s="16">
        <v>1007771</v>
      </c>
      <c r="W19" s="16" t="s">
        <v>11590</v>
      </c>
    </row>
    <row r="20" spans="1:23">
      <c r="A20" s="26" t="s">
        <v>11247</v>
      </c>
      <c r="B20" s="22" t="s">
        <v>92</v>
      </c>
      <c r="C20" s="27" t="s">
        <v>11591</v>
      </c>
      <c r="D20" s="15" t="s">
        <v>586</v>
      </c>
      <c r="E20" s="24">
        <v>45550.131944444445</v>
      </c>
      <c r="F20" s="15">
        <v>11</v>
      </c>
      <c r="G20" s="448"/>
      <c r="H20" s="15"/>
      <c r="I20" s="26"/>
      <c r="J20" s="581"/>
      <c r="K20" s="581"/>
      <c r="L20" s="277">
        <v>108</v>
      </c>
      <c r="M20" s="25"/>
      <c r="N20" s="15"/>
      <c r="O20" s="15"/>
      <c r="P20" s="14">
        <f>SUM(L20:O20)</f>
        <v>108</v>
      </c>
      <c r="Q20" s="17" t="s">
        <v>32</v>
      </c>
      <c r="R20" s="16">
        <v>107295</v>
      </c>
      <c r="S20" s="23" t="s">
        <v>33</v>
      </c>
      <c r="T20" s="16" t="s">
        <v>161</v>
      </c>
      <c r="U20" s="16" t="s">
        <v>90</v>
      </c>
      <c r="V20" s="16">
        <v>1007772</v>
      </c>
      <c r="W20" s="16" t="s">
        <v>11590</v>
      </c>
    </row>
    <row r="21" spans="1:23">
      <c r="A21" s="26" t="s">
        <v>228</v>
      </c>
      <c r="B21" s="22" t="s">
        <v>92</v>
      </c>
      <c r="C21" s="27" t="s">
        <v>11592</v>
      </c>
      <c r="D21" s="15" t="s">
        <v>159</v>
      </c>
      <c r="E21" s="24">
        <v>45550.041666666664</v>
      </c>
      <c r="F21" s="15">
        <v>10.3</v>
      </c>
      <c r="G21" s="37"/>
      <c r="H21" s="15"/>
      <c r="I21" s="26"/>
      <c r="J21" s="581"/>
      <c r="K21" s="277">
        <v>161</v>
      </c>
      <c r="L21" s="581"/>
      <c r="M21" s="25"/>
      <c r="N21" s="15"/>
      <c r="O21" s="15"/>
      <c r="P21" s="14">
        <f t="shared" si="1"/>
        <v>161</v>
      </c>
      <c r="Q21" s="17" t="s">
        <v>32</v>
      </c>
      <c r="R21" s="16">
        <v>107246</v>
      </c>
      <c r="S21" s="23" t="s">
        <v>33</v>
      </c>
      <c r="T21" s="16" t="s">
        <v>161</v>
      </c>
      <c r="U21" s="16" t="s">
        <v>90</v>
      </c>
      <c r="V21" s="16">
        <v>1007773</v>
      </c>
      <c r="W21" s="16" t="s">
        <v>11590</v>
      </c>
    </row>
    <row r="22" spans="1:23">
      <c r="A22" s="26" t="s">
        <v>228</v>
      </c>
      <c r="B22" s="52" t="s">
        <v>92</v>
      </c>
      <c r="C22" s="27" t="s">
        <v>11593</v>
      </c>
      <c r="D22" s="15" t="s">
        <v>586</v>
      </c>
      <c r="E22" s="24">
        <v>45550.131944444445</v>
      </c>
      <c r="F22" s="15">
        <v>11</v>
      </c>
      <c r="G22" s="37"/>
      <c r="H22" s="15"/>
      <c r="I22" s="26"/>
      <c r="J22" s="581"/>
      <c r="K22" s="277">
        <v>161</v>
      </c>
      <c r="L22" s="581"/>
      <c r="M22" s="25"/>
      <c r="N22" s="15"/>
      <c r="O22" s="15"/>
      <c r="P22" s="14">
        <f t="shared" si="1"/>
        <v>161</v>
      </c>
      <c r="Q22" s="17" t="s">
        <v>32</v>
      </c>
      <c r="R22" s="16">
        <v>107247</v>
      </c>
      <c r="S22" s="23" t="s">
        <v>33</v>
      </c>
      <c r="T22" s="16" t="s">
        <v>161</v>
      </c>
      <c r="U22" s="16" t="s">
        <v>90</v>
      </c>
      <c r="V22" s="16">
        <v>1007774</v>
      </c>
      <c r="W22" s="16" t="s">
        <v>11594</v>
      </c>
    </row>
    <row r="23" spans="1:23">
      <c r="A23" s="26" t="s">
        <v>105</v>
      </c>
      <c r="B23" s="88" t="s">
        <v>78</v>
      </c>
      <c r="C23" s="27" t="s">
        <v>11595</v>
      </c>
      <c r="D23" s="15" t="s">
        <v>11596</v>
      </c>
      <c r="E23" s="24">
        <v>45550.270833333336</v>
      </c>
      <c r="F23" s="15">
        <v>10.8</v>
      </c>
      <c r="G23" s="448" t="s">
        <v>10113</v>
      </c>
      <c r="H23" s="15"/>
      <c r="I23" s="26"/>
      <c r="J23" s="581"/>
      <c r="K23" s="277">
        <v>80</v>
      </c>
      <c r="L23" s="277">
        <v>81</v>
      </c>
      <c r="M23" s="25"/>
      <c r="N23" s="15"/>
      <c r="O23" s="15"/>
      <c r="P23" s="14">
        <f t="shared" si="1"/>
        <v>161</v>
      </c>
      <c r="Q23" s="17" t="s">
        <v>32</v>
      </c>
      <c r="R23" s="16">
        <v>107244</v>
      </c>
      <c r="S23" s="23" t="s">
        <v>33</v>
      </c>
      <c r="T23" s="232" t="s">
        <v>100</v>
      </c>
      <c r="U23" s="16" t="s">
        <v>90</v>
      </c>
      <c r="V23" s="16">
        <v>1007775</v>
      </c>
      <c r="W23" s="16" t="s">
        <v>11597</v>
      </c>
    </row>
    <row r="24" spans="1:23">
      <c r="A24" s="26" t="s">
        <v>114</v>
      </c>
      <c r="B24" s="88" t="s">
        <v>78</v>
      </c>
      <c r="C24" s="27" t="s">
        <v>11598</v>
      </c>
      <c r="D24" s="15" t="s">
        <v>4813</v>
      </c>
      <c r="E24" s="24">
        <v>45551.208333333336</v>
      </c>
      <c r="F24" s="15">
        <v>9.9</v>
      </c>
      <c r="G24" s="448" t="s">
        <v>10113</v>
      </c>
      <c r="H24" s="15"/>
      <c r="I24" s="26"/>
      <c r="J24" s="581"/>
      <c r="K24" s="581"/>
      <c r="L24" s="277">
        <v>108</v>
      </c>
      <c r="M24" s="25"/>
      <c r="N24" s="15"/>
      <c r="O24" s="15"/>
      <c r="P24" s="14">
        <f t="shared" si="1"/>
        <v>108</v>
      </c>
      <c r="Q24" s="17" t="s">
        <v>32</v>
      </c>
      <c r="R24" s="16">
        <v>107248</v>
      </c>
      <c r="S24" s="23" t="s">
        <v>33</v>
      </c>
      <c r="T24" s="232" t="s">
        <v>100</v>
      </c>
      <c r="U24" s="16" t="s">
        <v>90</v>
      </c>
      <c r="V24" s="16">
        <v>1007776</v>
      </c>
      <c r="W24" s="16" t="s">
        <v>11597</v>
      </c>
    </row>
    <row r="25" spans="1:23">
      <c r="A25" s="276" t="s">
        <v>122</v>
      </c>
      <c r="B25" s="22" t="s">
        <v>62</v>
      </c>
      <c r="C25" s="27" t="s">
        <v>11599</v>
      </c>
      <c r="D25" s="15" t="s">
        <v>56</v>
      </c>
      <c r="E25" s="24">
        <v>45549.774305555555</v>
      </c>
      <c r="F25" s="15">
        <v>13</v>
      </c>
      <c r="G25" s="37"/>
      <c r="H25" s="15"/>
      <c r="I25" s="26"/>
      <c r="J25" s="581"/>
      <c r="K25" s="277">
        <v>81</v>
      </c>
      <c r="L25" s="581"/>
      <c r="M25" s="581"/>
      <c r="N25" s="25"/>
      <c r="O25" s="15"/>
      <c r="P25" s="14">
        <f t="shared" si="1"/>
        <v>81</v>
      </c>
      <c r="Q25" s="14" t="s">
        <v>30</v>
      </c>
      <c r="R25" s="16">
        <v>107276</v>
      </c>
      <c r="S25" s="14" t="s">
        <v>31</v>
      </c>
      <c r="T25" s="16" t="s">
        <v>169</v>
      </c>
      <c r="U25" s="16"/>
      <c r="V25" s="16">
        <v>1007777</v>
      </c>
      <c r="W25" s="16" t="s">
        <v>11594</v>
      </c>
    </row>
    <row r="26" spans="1:23">
      <c r="A26" s="276" t="s">
        <v>11600</v>
      </c>
      <c r="B26" s="22" t="s">
        <v>11448</v>
      </c>
      <c r="C26" s="323" t="s">
        <v>11601</v>
      </c>
      <c r="D26" s="15" t="s">
        <v>11450</v>
      </c>
      <c r="E26" s="24">
        <v>45551.319444444445</v>
      </c>
      <c r="F26" s="15">
        <v>14.1</v>
      </c>
      <c r="G26" s="37"/>
      <c r="H26" s="26"/>
      <c r="I26" s="250"/>
      <c r="J26" s="277">
        <v>27</v>
      </c>
      <c r="K26" s="581"/>
      <c r="L26" s="581"/>
      <c r="M26" s="581"/>
      <c r="N26" s="250"/>
      <c r="O26" s="25"/>
      <c r="P26" s="14">
        <f t="shared" si="1"/>
        <v>27</v>
      </c>
      <c r="Q26" s="14" t="s">
        <v>30</v>
      </c>
      <c r="R26" s="16">
        <v>107282</v>
      </c>
      <c r="S26" s="14" t="s">
        <v>31</v>
      </c>
      <c r="T26" s="16" t="s">
        <v>169</v>
      </c>
      <c r="U26" s="16" t="s">
        <v>90</v>
      </c>
      <c r="V26" s="16">
        <v>1007778</v>
      </c>
      <c r="W26" s="313" t="s">
        <v>11594</v>
      </c>
    </row>
    <row r="27" spans="1:23">
      <c r="A27" s="801" t="s">
        <v>145</v>
      </c>
      <c r="B27" s="76" t="s">
        <v>57</v>
      </c>
      <c r="C27" s="531" t="s">
        <v>11602</v>
      </c>
      <c r="D27" s="15" t="s">
        <v>56</v>
      </c>
      <c r="E27" s="24">
        <v>45550.225694444445</v>
      </c>
      <c r="F27" s="15">
        <v>10.8</v>
      </c>
      <c r="G27" s="37"/>
      <c r="H27" s="15"/>
      <c r="I27" s="322"/>
      <c r="J27" s="586">
        <v>54</v>
      </c>
      <c r="K27" s="587"/>
      <c r="L27" s="587"/>
      <c r="M27" s="587"/>
      <c r="N27" s="441"/>
      <c r="O27" s="15"/>
      <c r="P27" s="14">
        <f t="shared" si="1"/>
        <v>54</v>
      </c>
      <c r="Q27" s="14" t="s">
        <v>30</v>
      </c>
      <c r="R27" s="16">
        <v>107277</v>
      </c>
      <c r="S27" s="14" t="s">
        <v>31</v>
      </c>
      <c r="T27" s="16" t="s">
        <v>169</v>
      </c>
      <c r="U27" s="16" t="s">
        <v>90</v>
      </c>
      <c r="V27" s="16">
        <v>1007779</v>
      </c>
      <c r="W27" s="313">
        <v>45549.25</v>
      </c>
    </row>
    <row r="28" spans="1:23">
      <c r="A28" s="11" t="s">
        <v>19</v>
      </c>
      <c r="B28" s="7"/>
      <c r="C28" s="7"/>
      <c r="D28" s="7"/>
      <c r="E28" s="11"/>
      <c r="F28" s="7"/>
      <c r="G28" s="7"/>
      <c r="H28" s="11">
        <f>SUM(H19:H25)</f>
        <v>0</v>
      </c>
      <c r="I28" s="11">
        <f>SUM(I19:I25)</f>
        <v>0</v>
      </c>
      <c r="J28" s="11">
        <f>SUM(J19:J27)</f>
        <v>81</v>
      </c>
      <c r="K28" s="11">
        <f>SUM(K19:K27)</f>
        <v>483</v>
      </c>
      <c r="L28" s="11">
        <f>SUM(L19:L27)</f>
        <v>405</v>
      </c>
      <c r="M28" s="11">
        <f>SUM(M19:M25)</f>
        <v>0</v>
      </c>
      <c r="N28" s="11">
        <f>SUM(N19:N25)</f>
        <v>0</v>
      </c>
      <c r="O28" s="11">
        <f>SUM(O19:O25)</f>
        <v>0</v>
      </c>
      <c r="P28" s="11">
        <f>SUM(P19:P27)</f>
        <v>969</v>
      </c>
      <c r="Q28" s="12"/>
      <c r="R28" s="12"/>
      <c r="S28" s="12"/>
      <c r="T28" s="12"/>
      <c r="U28" s="12"/>
      <c r="V28" s="12"/>
      <c r="W28" s="12"/>
    </row>
    <row r="29" spans="1:23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>
      <c r="A30" s="3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4" t="s">
        <v>473</v>
      </c>
      <c r="B31" s="1564" t="s">
        <v>7194</v>
      </c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4" t="s">
        <v>469</v>
      </c>
      <c r="B32" s="1564" t="s">
        <v>10008</v>
      </c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 ht="26.25">
      <c r="A33" s="4" t="s">
        <v>100</v>
      </c>
      <c r="B33" s="4" t="s">
        <v>7193</v>
      </c>
      <c r="C33" s="4"/>
      <c r="D33" s="1"/>
      <c r="E33" s="1"/>
    </row>
    <row r="34" spans="1:5">
      <c r="A34" s="5" t="s">
        <v>42</v>
      </c>
      <c r="B34" s="1772" t="s">
        <v>11603</v>
      </c>
      <c r="C34" s="1772"/>
      <c r="D34" s="242"/>
      <c r="E34" s="41" t="s">
        <v>8995</v>
      </c>
    </row>
    <row r="35" spans="1:5">
      <c r="A35" s="5" t="s">
        <v>43</v>
      </c>
      <c r="B35" s="1772" t="s">
        <v>8347</v>
      </c>
      <c r="C35" s="1772"/>
      <c r="D35" s="1"/>
      <c r="E35" s="1"/>
    </row>
    <row r="36" spans="1:5">
      <c r="A36" s="5" t="s">
        <v>44</v>
      </c>
      <c r="B36" s="1772" t="s">
        <v>5384</v>
      </c>
      <c r="C36" s="1772"/>
      <c r="D36" s="1"/>
      <c r="E36" s="1"/>
    </row>
  </sheetData>
  <mergeCells count="20">
    <mergeCell ref="A1:F1"/>
    <mergeCell ref="H1:P1"/>
    <mergeCell ref="Q1:W1"/>
    <mergeCell ref="B10:D10"/>
    <mergeCell ref="J10:L10"/>
    <mergeCell ref="B13:C13"/>
    <mergeCell ref="B14:C14"/>
    <mergeCell ref="B15:C15"/>
    <mergeCell ref="A17:F17"/>
    <mergeCell ref="B11:C11"/>
    <mergeCell ref="B12:C12"/>
    <mergeCell ref="B35:C35"/>
    <mergeCell ref="B36:C36"/>
    <mergeCell ref="Q17:W17"/>
    <mergeCell ref="B30:D30"/>
    <mergeCell ref="J30:L30"/>
    <mergeCell ref="B31:C31"/>
    <mergeCell ref="B32:C32"/>
    <mergeCell ref="B34:C34"/>
    <mergeCell ref="H17:P17"/>
  </mergeCells>
  <pageMargins left="0.7" right="0.7" top="0.75" bottom="0.75" header="0.3" footer="0.3"/>
</worksheet>
</file>

<file path=xl/worksheets/sheet3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73EC9-9331-486A-83D5-61892536C564}">
  <sheetPr>
    <tabColor rgb="FFFFFF00"/>
  </sheetPr>
  <dimension ref="A1:W52"/>
  <sheetViews>
    <sheetView topLeftCell="A19" workbookViewId="0">
      <selection activeCell="C55" sqref="C55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8.42578125" customWidth="1"/>
    <col min="6" max="7" width="9.140625" bestFit="1" customWidth="1"/>
    <col min="8" max="15" width="7.42578125" customWidth="1"/>
    <col min="16" max="16" width="12.140625" bestFit="1" customWidth="1"/>
    <col min="17" max="17" width="9.140625" bestFit="1" customWidth="1"/>
    <col min="18" max="18" width="11.42578125" customWidth="1"/>
    <col min="19" max="19" width="9.140625" bestFit="1" customWidth="1"/>
    <col min="20" max="20" width="16.28515625" customWidth="1"/>
    <col min="23" max="23" width="19.42578125" customWidth="1"/>
  </cols>
  <sheetData>
    <row r="1" spans="1:23" ht="23.25">
      <c r="A1" s="1559" t="s">
        <v>11604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/>
      <c r="R1" s="1559"/>
      <c r="S1" s="1559"/>
      <c r="T1" s="1559"/>
      <c r="U1" s="1559"/>
      <c r="V1" s="1559"/>
      <c r="W1" s="1559"/>
    </row>
    <row r="2" spans="1:23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580" t="s">
        <v>8398</v>
      </c>
      <c r="B3" s="22" t="s">
        <v>57</v>
      </c>
      <c r="C3" s="27" t="s">
        <v>11605</v>
      </c>
      <c r="D3" s="15" t="s">
        <v>56</v>
      </c>
      <c r="E3" s="24">
        <v>45547.225694444445</v>
      </c>
      <c r="F3" s="15">
        <v>10.8</v>
      </c>
      <c r="G3" s="37"/>
      <c r="H3" s="15"/>
      <c r="I3" s="26"/>
      <c r="J3" s="580"/>
      <c r="K3" s="277">
        <v>161</v>
      </c>
      <c r="L3" s="580"/>
      <c r="M3" s="580"/>
      <c r="N3" s="25"/>
      <c r="O3" s="15"/>
      <c r="P3" s="14">
        <f t="shared" ref="P3:P8" si="0">SUM(H3:O3)</f>
        <v>161</v>
      </c>
      <c r="Q3" s="14" t="s">
        <v>30</v>
      </c>
      <c r="R3" s="14">
        <v>107187</v>
      </c>
      <c r="S3" s="14" t="s">
        <v>31</v>
      </c>
      <c r="T3" s="231" t="s">
        <v>169</v>
      </c>
      <c r="U3" s="16" t="s">
        <v>90</v>
      </c>
      <c r="V3" s="16">
        <v>1007698</v>
      </c>
      <c r="W3" s="16" t="s">
        <v>11606</v>
      </c>
    </row>
    <row r="4" spans="1:23">
      <c r="A4" s="580" t="s">
        <v>11577</v>
      </c>
      <c r="B4" s="22" t="s">
        <v>57</v>
      </c>
      <c r="C4" s="27" t="s">
        <v>11607</v>
      </c>
      <c r="D4" s="15" t="s">
        <v>56</v>
      </c>
      <c r="E4" s="24">
        <v>45547.225694444445</v>
      </c>
      <c r="F4" s="15">
        <v>10.8</v>
      </c>
      <c r="G4" s="37"/>
      <c r="H4" s="15"/>
      <c r="I4" s="26"/>
      <c r="J4" s="277">
        <v>85</v>
      </c>
      <c r="K4" s="277">
        <v>137</v>
      </c>
      <c r="L4" s="581"/>
      <c r="M4" s="581"/>
      <c r="N4" s="25"/>
      <c r="O4" s="15"/>
      <c r="P4" s="14">
        <f t="shared" si="0"/>
        <v>222</v>
      </c>
      <c r="Q4" s="14" t="s">
        <v>30</v>
      </c>
      <c r="R4" s="14">
        <v>107189</v>
      </c>
      <c r="S4" s="14" t="s">
        <v>31</v>
      </c>
      <c r="T4" s="231" t="s">
        <v>169</v>
      </c>
      <c r="U4" s="16" t="s">
        <v>90</v>
      </c>
      <c r="V4" s="16">
        <v>1007699</v>
      </c>
      <c r="W4" s="16" t="s">
        <v>11606</v>
      </c>
    </row>
    <row r="5" spans="1:23">
      <c r="A5" s="580" t="s">
        <v>122</v>
      </c>
      <c r="B5" s="22" t="s">
        <v>62</v>
      </c>
      <c r="C5" s="27" t="s">
        <v>11608</v>
      </c>
      <c r="D5" s="15" t="s">
        <v>61</v>
      </c>
      <c r="E5" s="15" t="s">
        <v>11609</v>
      </c>
      <c r="F5" s="15">
        <v>13</v>
      </c>
      <c r="G5" s="37"/>
      <c r="H5" s="15"/>
      <c r="I5" s="26"/>
      <c r="J5" s="581"/>
      <c r="K5" s="277">
        <v>81</v>
      </c>
      <c r="L5" s="581"/>
      <c r="M5" s="581"/>
      <c r="N5" s="25"/>
      <c r="O5" s="15"/>
      <c r="P5" s="14">
        <f t="shared" si="0"/>
        <v>81</v>
      </c>
      <c r="Q5" s="14" t="s">
        <v>30</v>
      </c>
      <c r="R5" s="14">
        <v>107190</v>
      </c>
      <c r="S5" s="14" t="s">
        <v>31</v>
      </c>
      <c r="T5" s="231" t="s">
        <v>169</v>
      </c>
      <c r="U5" s="16" t="s">
        <v>90</v>
      </c>
      <c r="V5" s="16">
        <v>1007700</v>
      </c>
      <c r="W5" s="16" t="s">
        <v>11610</v>
      </c>
    </row>
    <row r="6" spans="1:23">
      <c r="A6" s="897" t="s">
        <v>105</v>
      </c>
      <c r="B6" s="898" t="s">
        <v>78</v>
      </c>
      <c r="C6" s="27" t="s">
        <v>11611</v>
      </c>
      <c r="D6" s="15" t="s">
        <v>88</v>
      </c>
      <c r="E6" s="24">
        <v>45547.166666666664</v>
      </c>
      <c r="F6" s="15">
        <v>10.3</v>
      </c>
      <c r="G6" s="37" t="s">
        <v>4723</v>
      </c>
      <c r="H6" s="15"/>
      <c r="I6" s="26"/>
      <c r="J6" s="581"/>
      <c r="K6" s="277">
        <v>27</v>
      </c>
      <c r="L6" s="277">
        <v>134</v>
      </c>
      <c r="M6" s="25"/>
      <c r="N6" s="15"/>
      <c r="O6" s="15"/>
      <c r="P6" s="14">
        <f t="shared" si="0"/>
        <v>161</v>
      </c>
      <c r="Q6" s="17" t="s">
        <v>32</v>
      </c>
      <c r="R6" s="14">
        <v>107217</v>
      </c>
      <c r="S6" s="23" t="s">
        <v>33</v>
      </c>
      <c r="T6" s="232" t="s">
        <v>161</v>
      </c>
      <c r="U6" s="16" t="s">
        <v>90</v>
      </c>
      <c r="V6" s="16">
        <v>1007701</v>
      </c>
      <c r="W6" s="16" t="s">
        <v>7462</v>
      </c>
    </row>
    <row r="7" spans="1:23">
      <c r="A7" s="897" t="s">
        <v>11466</v>
      </c>
      <c r="B7" s="898" t="s">
        <v>78</v>
      </c>
      <c r="C7" s="27" t="s">
        <v>11612</v>
      </c>
      <c r="D7" s="15" t="s">
        <v>88</v>
      </c>
      <c r="E7" s="24">
        <v>45547.166666666664</v>
      </c>
      <c r="F7" s="15">
        <v>10.3</v>
      </c>
      <c r="G7" s="37" t="s">
        <v>4723</v>
      </c>
      <c r="H7" s="15"/>
      <c r="I7" s="26"/>
      <c r="J7" s="581"/>
      <c r="K7" s="581">
        <v>43</v>
      </c>
      <c r="L7" s="581">
        <v>68</v>
      </c>
      <c r="M7" s="25"/>
      <c r="N7" s="15"/>
      <c r="O7" s="15"/>
      <c r="P7" s="14">
        <f t="shared" si="0"/>
        <v>111</v>
      </c>
      <c r="Q7" s="17" t="s">
        <v>32</v>
      </c>
      <c r="R7" s="14">
        <v>107218</v>
      </c>
      <c r="S7" s="23" t="s">
        <v>33</v>
      </c>
      <c r="T7" s="232" t="s">
        <v>161</v>
      </c>
      <c r="U7" s="16" t="s">
        <v>90</v>
      </c>
      <c r="V7" s="16">
        <v>1007702</v>
      </c>
      <c r="W7" s="16" t="s">
        <v>7462</v>
      </c>
    </row>
    <row r="8" spans="1:23">
      <c r="A8" s="899" t="s">
        <v>86</v>
      </c>
      <c r="B8" s="118" t="s">
        <v>92</v>
      </c>
      <c r="C8" s="27" t="s">
        <v>11613</v>
      </c>
      <c r="D8" s="15" t="s">
        <v>159</v>
      </c>
      <c r="E8" s="24">
        <v>45547.041666666664</v>
      </c>
      <c r="F8" s="15">
        <v>10.3</v>
      </c>
      <c r="G8" s="37" t="s">
        <v>11614</v>
      </c>
      <c r="H8" s="15"/>
      <c r="I8" s="26"/>
      <c r="J8" s="581"/>
      <c r="K8" s="277">
        <v>54</v>
      </c>
      <c r="L8" s="277">
        <v>107</v>
      </c>
      <c r="M8" s="25"/>
      <c r="N8" s="15"/>
      <c r="O8" s="15"/>
      <c r="P8" s="14">
        <f t="shared" si="0"/>
        <v>161</v>
      </c>
      <c r="Q8" s="17" t="s">
        <v>32</v>
      </c>
      <c r="R8" s="14">
        <v>107219</v>
      </c>
      <c r="S8" s="23" t="s">
        <v>33</v>
      </c>
      <c r="T8" s="232" t="s">
        <v>161</v>
      </c>
      <c r="U8" s="16" t="s">
        <v>90</v>
      </c>
      <c r="V8" s="16">
        <v>1007703</v>
      </c>
      <c r="W8" s="16" t="s">
        <v>7462</v>
      </c>
    </row>
    <row r="9" spans="1:23">
      <c r="A9" s="19" t="s">
        <v>19</v>
      </c>
      <c r="B9" s="20"/>
      <c r="C9" s="20"/>
      <c r="D9" s="20"/>
      <c r="E9" s="19"/>
      <c r="F9" s="20"/>
      <c r="G9" s="20"/>
      <c r="H9" s="19">
        <f>SUM(H3:H8)</f>
        <v>0</v>
      </c>
      <c r="I9" s="19">
        <f>SUM(I3:I8)</f>
        <v>0</v>
      </c>
      <c r="J9" s="19">
        <f>SUM(J3:J8)</f>
        <v>85</v>
      </c>
      <c r="K9" s="19">
        <v>541</v>
      </c>
      <c r="L9" s="19">
        <v>321</v>
      </c>
      <c r="M9" s="19">
        <v>0</v>
      </c>
      <c r="N9" s="19">
        <v>0</v>
      </c>
      <c r="O9" s="19">
        <f>SUM(O3:O8)</f>
        <v>0</v>
      </c>
      <c r="P9" s="19">
        <f>SUM(P3:P8)</f>
        <v>897</v>
      </c>
      <c r="Q9" s="256"/>
      <c r="R9" s="256"/>
      <c r="S9" s="256"/>
      <c r="T9" s="256"/>
      <c r="U9" s="256"/>
      <c r="V9" s="256"/>
      <c r="W9" s="256"/>
    </row>
    <row r="10" spans="1:23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>
      <c r="A11" s="3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4" t="s">
        <v>169</v>
      </c>
      <c r="B12" s="1564" t="s">
        <v>10104</v>
      </c>
      <c r="C12" s="1564"/>
      <c r="D12" s="242"/>
      <c r="E12" s="41" t="s">
        <v>8995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6.25">
      <c r="A13" s="416" t="s">
        <v>161</v>
      </c>
      <c r="B13" s="416" t="s">
        <v>10103</v>
      </c>
      <c r="C13" s="416"/>
      <c r="D13" s="242"/>
      <c r="E13" s="4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>
      <c r="A14" s="5" t="s">
        <v>42</v>
      </c>
      <c r="B14" s="1772" t="s">
        <v>11188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43</v>
      </c>
      <c r="B16" s="1845">
        <v>358406717460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44</v>
      </c>
      <c r="B17" s="1772" t="s">
        <v>11615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3.25" customHeight="1">
      <c r="A19" s="1559" t="s">
        <v>11616</v>
      </c>
      <c r="B19" s="1559"/>
      <c r="C19" s="1559"/>
      <c r="D19" s="1559"/>
      <c r="E19" s="1559"/>
      <c r="F19" s="1559"/>
      <c r="G19" s="7"/>
      <c r="H19" s="1559" t="s">
        <v>9076</v>
      </c>
      <c r="I19" s="1559"/>
      <c r="J19" s="1559"/>
      <c r="K19" s="1559"/>
      <c r="L19" s="1559"/>
      <c r="M19" s="1559"/>
      <c r="N19" s="1559"/>
      <c r="O19" s="1559"/>
      <c r="P19" s="1559"/>
      <c r="Q19" s="1559" t="s">
        <v>11617</v>
      </c>
      <c r="R19" s="1559"/>
      <c r="S19" s="1559"/>
      <c r="T19" s="1559"/>
      <c r="U19" s="1559"/>
      <c r="V19" s="1559"/>
      <c r="W19" s="1559"/>
    </row>
    <row r="20" spans="1:23">
      <c r="A20" s="18" t="s">
        <v>3</v>
      </c>
      <c r="B20" s="1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21" t="s">
        <v>13</v>
      </c>
      <c r="K20" s="21" t="s">
        <v>14</v>
      </c>
      <c r="L20" s="21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</row>
    <row r="21" spans="1:23">
      <c r="A21" s="276" t="s">
        <v>142</v>
      </c>
      <c r="B21" s="52" t="s">
        <v>72</v>
      </c>
      <c r="C21" s="27" t="s">
        <v>11618</v>
      </c>
      <c r="D21" s="15" t="s">
        <v>883</v>
      </c>
      <c r="E21" s="24">
        <v>45547.548611111109</v>
      </c>
      <c r="F21" s="15">
        <v>12.25</v>
      </c>
      <c r="G21" s="900" t="s">
        <v>11619</v>
      </c>
      <c r="H21" s="254"/>
      <c r="I21" s="901"/>
      <c r="J21" s="902">
        <v>27</v>
      </c>
      <c r="K21" s="277">
        <v>27</v>
      </c>
      <c r="L21" s="277">
        <v>54</v>
      </c>
      <c r="M21" s="622">
        <v>53</v>
      </c>
      <c r="N21" s="903"/>
      <c r="O21" s="15"/>
      <c r="P21" s="14">
        <f>SUM(H21:O21)</f>
        <v>161</v>
      </c>
      <c r="Q21" s="14" t="s">
        <v>30</v>
      </c>
      <c r="R21" s="14">
        <v>107193</v>
      </c>
      <c r="S21" s="14" t="s">
        <v>31</v>
      </c>
      <c r="T21" s="232" t="s">
        <v>100</v>
      </c>
      <c r="U21" s="16"/>
      <c r="V21" s="16">
        <v>1007713</v>
      </c>
      <c r="W21" s="16" t="s">
        <v>11606</v>
      </c>
    </row>
    <row r="22" spans="1:23">
      <c r="A22" s="276" t="s">
        <v>141</v>
      </c>
      <c r="B22" s="52" t="s">
        <v>69</v>
      </c>
      <c r="C22" s="27" t="s">
        <v>11620</v>
      </c>
      <c r="D22" s="15" t="s">
        <v>68</v>
      </c>
      <c r="E22" s="24">
        <v>45546.760416666664</v>
      </c>
      <c r="F22" s="15">
        <v>12.25</v>
      </c>
      <c r="G22" s="900" t="s">
        <v>11619</v>
      </c>
      <c r="H22" s="254"/>
      <c r="I22" s="901"/>
      <c r="J22" s="904"/>
      <c r="K22" s="905">
        <v>54</v>
      </c>
      <c r="L22" s="622">
        <v>107</v>
      </c>
      <c r="M22" s="276">
        <v>0</v>
      </c>
      <c r="N22" s="903"/>
      <c r="O22" s="15"/>
      <c r="P22" s="14">
        <f>SUM(H22:O22)</f>
        <v>161</v>
      </c>
      <c r="Q22" s="14" t="s">
        <v>30</v>
      </c>
      <c r="R22" s="14">
        <v>107198</v>
      </c>
      <c r="S22" s="14" t="s">
        <v>31</v>
      </c>
      <c r="T22" s="16" t="s">
        <v>169</v>
      </c>
      <c r="U22" s="16"/>
      <c r="V22" s="16">
        <v>1007714</v>
      </c>
      <c r="W22" s="16" t="s">
        <v>7452</v>
      </c>
    </row>
    <row r="23" spans="1:23">
      <c r="A23" s="580" t="s">
        <v>142</v>
      </c>
      <c r="B23" s="76" t="s">
        <v>72</v>
      </c>
      <c r="C23" s="27" t="s">
        <v>11621</v>
      </c>
      <c r="D23" s="15" t="s">
        <v>883</v>
      </c>
      <c r="E23" s="24">
        <v>45547.548611111109</v>
      </c>
      <c r="F23" s="15">
        <v>12.25</v>
      </c>
      <c r="G23" s="900" t="s">
        <v>11619</v>
      </c>
      <c r="H23" s="15"/>
      <c r="I23" s="26"/>
      <c r="J23" s="277">
        <v>81</v>
      </c>
      <c r="K23" s="276"/>
      <c r="L23" s="276">
        <v>80</v>
      </c>
      <c r="M23" s="276">
        <v>0</v>
      </c>
      <c r="N23" s="25"/>
      <c r="O23" s="15"/>
      <c r="P23" s="14">
        <f>SUM(H23:O23)</f>
        <v>161</v>
      </c>
      <c r="Q23" s="14" t="s">
        <v>30</v>
      </c>
      <c r="R23" s="14">
        <v>107195</v>
      </c>
      <c r="S23" s="14" t="s">
        <v>31</v>
      </c>
      <c r="T23" s="232" t="s">
        <v>100</v>
      </c>
      <c r="U23" s="16"/>
      <c r="V23" s="16">
        <v>1007715</v>
      </c>
      <c r="W23" s="16" t="s">
        <v>11606</v>
      </c>
    </row>
    <row r="24" spans="1:23">
      <c r="A24" s="897" t="s">
        <v>86</v>
      </c>
      <c r="B24" s="898" t="s">
        <v>92</v>
      </c>
      <c r="C24" s="27" t="s">
        <v>11622</v>
      </c>
      <c r="D24" s="15" t="s">
        <v>586</v>
      </c>
      <c r="E24" s="24">
        <v>45548.131944444445</v>
      </c>
      <c r="F24" s="15">
        <v>11</v>
      </c>
      <c r="G24" s="37"/>
      <c r="H24" s="15"/>
      <c r="I24" s="26"/>
      <c r="J24" s="581"/>
      <c r="K24" s="828">
        <v>54</v>
      </c>
      <c r="L24" s="828">
        <v>107</v>
      </c>
      <c r="M24" s="25"/>
      <c r="N24" s="15"/>
      <c r="O24" s="15"/>
      <c r="P24" s="14">
        <f>SUM(H24:O24)</f>
        <v>161</v>
      </c>
      <c r="Q24" s="17" t="s">
        <v>32</v>
      </c>
      <c r="R24" s="14">
        <v>107220</v>
      </c>
      <c r="S24" s="23" t="s">
        <v>33</v>
      </c>
      <c r="T24" s="16" t="s">
        <v>161</v>
      </c>
      <c r="U24" s="16" t="s">
        <v>90</v>
      </c>
      <c r="V24" s="16">
        <v>1007716</v>
      </c>
      <c r="W24" s="16" t="s">
        <v>11623</v>
      </c>
    </row>
    <row r="25" spans="1:23">
      <c r="A25" s="906" t="s">
        <v>10432</v>
      </c>
      <c r="B25" s="119" t="s">
        <v>92</v>
      </c>
      <c r="C25" s="441" t="s">
        <v>11624</v>
      </c>
      <c r="D25" s="321" t="s">
        <v>159</v>
      </c>
      <c r="E25" s="455">
        <v>45548.041666666664</v>
      </c>
      <c r="F25" s="321">
        <v>10.3</v>
      </c>
      <c r="G25" s="448"/>
      <c r="H25" s="321"/>
      <c r="I25" s="322"/>
      <c r="J25" s="587"/>
      <c r="K25" s="907">
        <v>54</v>
      </c>
      <c r="L25" s="907">
        <v>107</v>
      </c>
      <c r="M25" s="441"/>
      <c r="N25" s="321"/>
      <c r="O25" s="321"/>
      <c r="P25" s="264">
        <f>SUM(H25:O25)</f>
        <v>161</v>
      </c>
      <c r="Q25" s="17" t="s">
        <v>32</v>
      </c>
      <c r="R25" s="14">
        <v>107221</v>
      </c>
      <c r="S25" s="23" t="s">
        <v>33</v>
      </c>
      <c r="T25" s="16" t="s">
        <v>161</v>
      </c>
      <c r="U25" s="16" t="s">
        <v>90</v>
      </c>
      <c r="V25" s="16">
        <v>1007720</v>
      </c>
      <c r="W25" s="16" t="s">
        <v>11623</v>
      </c>
    </row>
    <row r="26" spans="1:23">
      <c r="A26" s="19" t="s">
        <v>19</v>
      </c>
      <c r="B26" s="20"/>
      <c r="C26" s="20"/>
      <c r="D26" s="20"/>
      <c r="E26" s="19"/>
      <c r="F26" s="20"/>
      <c r="G26" s="20"/>
      <c r="H26" s="19">
        <f>SUM(H23:H25)</f>
        <v>0</v>
      </c>
      <c r="I26" s="19">
        <f>SUM(I24:I25)</f>
        <v>0</v>
      </c>
      <c r="J26" s="19">
        <f>SUM(J21:J25)</f>
        <v>108</v>
      </c>
      <c r="K26" s="19">
        <f>SUM(K21:K25)</f>
        <v>189</v>
      </c>
      <c r="L26" s="19">
        <f>SUM(L21:L25)</f>
        <v>455</v>
      </c>
      <c r="M26" s="19">
        <f>SUM(M21:M25)</f>
        <v>53</v>
      </c>
      <c r="N26" s="19">
        <f>SUM(N24:N25)</f>
        <v>0</v>
      </c>
      <c r="O26" s="19">
        <f>SUM(O24:O25)</f>
        <v>0</v>
      </c>
      <c r="P26" s="19">
        <f>SUM(P21:P25)</f>
        <v>805</v>
      </c>
      <c r="Q26" s="12"/>
      <c r="R26" s="12"/>
      <c r="S26" s="12"/>
      <c r="T26" s="12"/>
      <c r="U26" s="12"/>
      <c r="V26" s="12"/>
      <c r="W26" s="12"/>
    </row>
    <row r="27" spans="1:23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>
      <c r="A28" s="3" t="s">
        <v>34</v>
      </c>
      <c r="B28" s="1562"/>
      <c r="C28" s="1562"/>
      <c r="D28" s="1562"/>
      <c r="E28" s="1"/>
      <c r="F28" s="1"/>
      <c r="G28" s="1"/>
      <c r="H28" s="1"/>
      <c r="I28" s="1"/>
      <c r="J28" s="1892" t="s">
        <v>11625</v>
      </c>
      <c r="K28" s="1892"/>
      <c r="L28" s="189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4" t="s">
        <v>100</v>
      </c>
      <c r="B29" s="1564" t="s">
        <v>9916</v>
      </c>
      <c r="C29" s="156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42" t="s">
        <v>169</v>
      </c>
      <c r="B30" s="1804" t="s">
        <v>10008</v>
      </c>
      <c r="C30" s="180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6.25">
      <c r="A31" s="416" t="s">
        <v>161</v>
      </c>
      <c r="B31" s="416" t="s">
        <v>9863</v>
      </c>
      <c r="C31" s="41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5" t="s">
        <v>42</v>
      </c>
      <c r="B32" s="1772" t="s">
        <v>11626</v>
      </c>
      <c r="C32" s="1772"/>
      <c r="D32" s="242"/>
      <c r="E32" s="41" t="s">
        <v>8995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5" t="s">
        <v>43</v>
      </c>
      <c r="B33" s="1845">
        <v>358401802891</v>
      </c>
      <c r="C33" s="177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44</v>
      </c>
      <c r="B34" s="1772" t="s">
        <v>7057</v>
      </c>
      <c r="C34" s="177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3.25" customHeight="1">
      <c r="A36" s="1559" t="s">
        <v>205</v>
      </c>
      <c r="B36" s="1559"/>
      <c r="C36" s="1559"/>
      <c r="D36" s="1559"/>
      <c r="E36" s="1559"/>
      <c r="F36" s="1559"/>
      <c r="G36" s="7"/>
      <c r="H36" s="1559" t="s">
        <v>9878</v>
      </c>
      <c r="I36" s="1559"/>
      <c r="J36" s="1559"/>
      <c r="K36" s="1559"/>
      <c r="L36" s="1559"/>
      <c r="M36" s="1559"/>
      <c r="N36" s="1559"/>
      <c r="O36" s="1559"/>
      <c r="P36" s="1559"/>
      <c r="Q36" s="1559" t="s">
        <v>11627</v>
      </c>
      <c r="R36" s="1559"/>
      <c r="S36" s="1559"/>
      <c r="T36" s="1559"/>
      <c r="U36" s="1559"/>
      <c r="V36" s="1559"/>
      <c r="W36" s="1559"/>
    </row>
    <row r="37" spans="1:23">
      <c r="A37" s="18" t="s">
        <v>3</v>
      </c>
      <c r="B37" s="18" t="s">
        <v>4</v>
      </c>
      <c r="C37" s="8" t="s">
        <v>5</v>
      </c>
      <c r="D37" s="8" t="s">
        <v>6</v>
      </c>
      <c r="E37" s="8" t="s">
        <v>7</v>
      </c>
      <c r="F37" s="8" t="s">
        <v>8</v>
      </c>
      <c r="G37" s="33" t="s">
        <v>10</v>
      </c>
      <c r="H37" s="9" t="s">
        <v>11</v>
      </c>
      <c r="I37" s="9" t="s">
        <v>12</v>
      </c>
      <c r="J37" s="21" t="s">
        <v>13</v>
      </c>
      <c r="K37" s="21" t="s">
        <v>14</v>
      </c>
      <c r="L37" s="21" t="s">
        <v>15</v>
      </c>
      <c r="M37" s="9" t="s">
        <v>16</v>
      </c>
      <c r="N37" s="9" t="s">
        <v>17</v>
      </c>
      <c r="O37" s="10" t="s">
        <v>18</v>
      </c>
      <c r="P37" s="8" t="s">
        <v>19</v>
      </c>
      <c r="Q37" s="8" t="s">
        <v>20</v>
      </c>
      <c r="R37" s="8" t="s">
        <v>9</v>
      </c>
      <c r="S37" s="8" t="s">
        <v>21</v>
      </c>
      <c r="T37" s="8" t="s">
        <v>24</v>
      </c>
      <c r="U37" s="8" t="s">
        <v>25</v>
      </c>
      <c r="V37" s="8" t="s">
        <v>26</v>
      </c>
      <c r="W37" s="8" t="s">
        <v>27</v>
      </c>
    </row>
    <row r="38" spans="1:23">
      <c r="A38" s="580" t="s">
        <v>114</v>
      </c>
      <c r="B38" s="116" t="s">
        <v>78</v>
      </c>
      <c r="C38" s="27" t="s">
        <v>11628</v>
      </c>
      <c r="D38" s="15" t="s">
        <v>521</v>
      </c>
      <c r="E38" s="24">
        <v>45546.6875</v>
      </c>
      <c r="F38" s="15">
        <v>13.5</v>
      </c>
      <c r="G38" s="37"/>
      <c r="H38" s="15"/>
      <c r="I38" s="26"/>
      <c r="J38" s="581"/>
      <c r="K38" s="581"/>
      <c r="L38" s="714">
        <v>161</v>
      </c>
      <c r="M38" s="908"/>
      <c r="N38" s="15"/>
      <c r="O38" s="15"/>
      <c r="P38" s="14">
        <f t="shared" ref="P38:P43" si="1">SUM(H38:O38)</f>
        <v>161</v>
      </c>
      <c r="Q38" s="17" t="s">
        <v>32</v>
      </c>
      <c r="R38" s="16">
        <v>107222</v>
      </c>
      <c r="S38" s="23" t="s">
        <v>33</v>
      </c>
      <c r="T38" s="16" t="s">
        <v>10041</v>
      </c>
      <c r="U38" s="16" t="s">
        <v>90</v>
      </c>
      <c r="V38" s="16">
        <v>1007707</v>
      </c>
      <c r="W38" s="16"/>
    </row>
    <row r="39" spans="1:23">
      <c r="A39" s="580" t="s">
        <v>105</v>
      </c>
      <c r="B39" s="116" t="s">
        <v>78</v>
      </c>
      <c r="C39" s="27" t="s">
        <v>11629</v>
      </c>
      <c r="D39" s="15" t="s">
        <v>521</v>
      </c>
      <c r="E39" s="24">
        <v>45546.6875</v>
      </c>
      <c r="F39" s="15">
        <v>13.5</v>
      </c>
      <c r="G39" s="37"/>
      <c r="H39" s="15"/>
      <c r="I39" s="26"/>
      <c r="J39" s="581"/>
      <c r="K39" s="581"/>
      <c r="L39" s="714">
        <v>161</v>
      </c>
      <c r="M39" s="908"/>
      <c r="N39" s="15"/>
      <c r="O39" s="15"/>
      <c r="P39" s="14">
        <f t="shared" si="1"/>
        <v>161</v>
      </c>
      <c r="Q39" s="17" t="s">
        <v>32</v>
      </c>
      <c r="R39" s="16">
        <v>107223</v>
      </c>
      <c r="S39" s="23" t="s">
        <v>33</v>
      </c>
      <c r="T39" s="16" t="s">
        <v>10041</v>
      </c>
      <c r="U39" s="16" t="s">
        <v>90</v>
      </c>
      <c r="V39" s="16">
        <v>1007708</v>
      </c>
      <c r="W39" s="16"/>
    </row>
    <row r="40" spans="1:23">
      <c r="A40" s="580" t="s">
        <v>11630</v>
      </c>
      <c r="B40" s="22" t="s">
        <v>92</v>
      </c>
      <c r="C40" s="27" t="s">
        <v>11631</v>
      </c>
      <c r="D40" s="15" t="s">
        <v>6471</v>
      </c>
      <c r="E40" s="24">
        <v>45547.045138888891</v>
      </c>
      <c r="F40" s="15">
        <v>14.5</v>
      </c>
      <c r="G40" s="37"/>
      <c r="H40" s="15"/>
      <c r="I40" s="26"/>
      <c r="J40" s="581"/>
      <c r="K40" s="909">
        <v>54</v>
      </c>
      <c r="L40" s="909">
        <v>107</v>
      </c>
      <c r="M40" s="910"/>
      <c r="N40" s="15"/>
      <c r="O40" s="15"/>
      <c r="P40" s="14">
        <f t="shared" si="1"/>
        <v>161</v>
      </c>
      <c r="Q40" s="17" t="s">
        <v>32</v>
      </c>
      <c r="R40" s="16">
        <v>107224</v>
      </c>
      <c r="S40" s="23" t="s">
        <v>33</v>
      </c>
      <c r="T40" s="16" t="s">
        <v>10041</v>
      </c>
      <c r="U40" s="16" t="s">
        <v>90</v>
      </c>
      <c r="V40" s="16">
        <v>1007709</v>
      </c>
      <c r="W40" s="16"/>
    </row>
    <row r="41" spans="1:23">
      <c r="A41" s="580" t="s">
        <v>4296</v>
      </c>
      <c r="B41" s="22" t="s">
        <v>92</v>
      </c>
      <c r="C41" s="27" t="s">
        <v>11632</v>
      </c>
      <c r="D41" s="15" t="s">
        <v>6471</v>
      </c>
      <c r="E41" s="24">
        <v>45547.045138888891</v>
      </c>
      <c r="F41" s="15">
        <v>14.5</v>
      </c>
      <c r="G41" s="37"/>
      <c r="H41" s="15"/>
      <c r="I41" s="26"/>
      <c r="J41" s="581"/>
      <c r="K41" s="909">
        <v>54</v>
      </c>
      <c r="L41" s="909">
        <v>107</v>
      </c>
      <c r="M41" s="910"/>
      <c r="N41" s="15"/>
      <c r="O41" s="15"/>
      <c r="P41" s="14">
        <f t="shared" si="1"/>
        <v>161</v>
      </c>
      <c r="Q41" s="17" t="s">
        <v>32</v>
      </c>
      <c r="R41" s="16">
        <v>107225</v>
      </c>
      <c r="S41" s="23" t="s">
        <v>33</v>
      </c>
      <c r="T41" s="16" t="s">
        <v>10041</v>
      </c>
      <c r="U41" s="16" t="s">
        <v>90</v>
      </c>
      <c r="V41" s="16">
        <v>1007710</v>
      </c>
      <c r="W41" s="16"/>
    </row>
    <row r="42" spans="1:23">
      <c r="A42" s="580" t="s">
        <v>113</v>
      </c>
      <c r="B42" s="22" t="s">
        <v>65</v>
      </c>
      <c r="C42" s="27" t="s">
        <v>11633</v>
      </c>
      <c r="D42" s="15" t="s">
        <v>7594</v>
      </c>
      <c r="E42" s="24">
        <v>45546.732638888891</v>
      </c>
      <c r="F42" s="15">
        <v>19</v>
      </c>
      <c r="G42" s="37"/>
      <c r="H42" s="15"/>
      <c r="I42" s="26"/>
      <c r="J42" s="581"/>
      <c r="K42" s="911" t="s">
        <v>11634</v>
      </c>
      <c r="L42" s="581">
        <v>81</v>
      </c>
      <c r="M42" s="25"/>
      <c r="N42" s="15"/>
      <c r="O42" s="15"/>
      <c r="P42" s="14">
        <f t="shared" si="1"/>
        <v>81</v>
      </c>
      <c r="Q42" s="14" t="s">
        <v>30</v>
      </c>
      <c r="R42" s="16">
        <v>107226</v>
      </c>
      <c r="S42" s="23" t="s">
        <v>33</v>
      </c>
      <c r="T42" s="16" t="s">
        <v>10041</v>
      </c>
      <c r="U42" s="16" t="s">
        <v>90</v>
      </c>
      <c r="V42" s="16">
        <v>1007711</v>
      </c>
      <c r="W42" s="16"/>
    </row>
    <row r="43" spans="1:23">
      <c r="A43" s="45" t="s">
        <v>113</v>
      </c>
      <c r="B43" s="45" t="s">
        <v>65</v>
      </c>
      <c r="C43" s="35" t="s">
        <v>11635</v>
      </c>
      <c r="D43" s="15" t="s">
        <v>7594</v>
      </c>
      <c r="E43" s="24">
        <v>45546.732638888891</v>
      </c>
      <c r="F43" s="15">
        <v>19</v>
      </c>
      <c r="G43" s="37"/>
      <c r="H43" s="15"/>
      <c r="I43" s="15"/>
      <c r="J43" s="45"/>
      <c r="K43" s="912" t="s">
        <v>11634</v>
      </c>
      <c r="L43" s="45">
        <v>81</v>
      </c>
      <c r="M43" s="15"/>
      <c r="N43" s="15"/>
      <c r="O43" s="15"/>
      <c r="P43" s="14">
        <f t="shared" si="1"/>
        <v>81</v>
      </c>
      <c r="Q43" s="14" t="s">
        <v>30</v>
      </c>
      <c r="R43" s="16">
        <v>107227</v>
      </c>
      <c r="S43" s="23" t="s">
        <v>33</v>
      </c>
      <c r="T43" s="16" t="s">
        <v>10041</v>
      </c>
      <c r="U43" s="16" t="s">
        <v>90</v>
      </c>
      <c r="V43" s="16">
        <v>1007712</v>
      </c>
      <c r="W43" s="16"/>
    </row>
    <row r="44" spans="1:23">
      <c r="A44" s="11" t="s">
        <v>19</v>
      </c>
      <c r="B44" s="7"/>
      <c r="C44" s="7"/>
      <c r="D44" s="7"/>
      <c r="E44" s="11"/>
      <c r="F44" s="7"/>
      <c r="G44" s="7"/>
      <c r="H44" s="11">
        <f t="shared" ref="H44:P44" si="2">SUM(H38:H43)</f>
        <v>0</v>
      </c>
      <c r="I44" s="11">
        <f t="shared" si="2"/>
        <v>0</v>
      </c>
      <c r="J44" s="11">
        <f t="shared" si="2"/>
        <v>0</v>
      </c>
      <c r="K44" s="11">
        <f t="shared" si="2"/>
        <v>108</v>
      </c>
      <c r="L44" s="11">
        <f t="shared" si="2"/>
        <v>698</v>
      </c>
      <c r="M44" s="11">
        <f t="shared" si="2"/>
        <v>0</v>
      </c>
      <c r="N44" s="11">
        <f t="shared" si="2"/>
        <v>0</v>
      </c>
      <c r="O44" s="11">
        <f t="shared" si="2"/>
        <v>0</v>
      </c>
      <c r="P44" s="11">
        <f t="shared" si="2"/>
        <v>806</v>
      </c>
      <c r="Q44" s="12"/>
      <c r="R44" s="12"/>
      <c r="S44" s="12"/>
      <c r="T44" s="12"/>
      <c r="U44" s="12"/>
      <c r="V44" s="12"/>
      <c r="W44" s="12"/>
    </row>
    <row r="45" spans="1:23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>
      <c r="A46" s="3" t="s">
        <v>34</v>
      </c>
      <c r="B46" s="1562"/>
      <c r="C46" s="1562"/>
      <c r="D46" s="1562"/>
      <c r="E46" s="1"/>
      <c r="F46" s="1"/>
      <c r="G46" s="1"/>
      <c r="H46" s="1"/>
      <c r="I46" s="1"/>
      <c r="J46" s="1563"/>
      <c r="K46" s="1563"/>
      <c r="L46" s="156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4"/>
      <c r="B47" s="1564"/>
      <c r="C47" s="156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1"/>
      <c r="B48" s="1563"/>
      <c r="C48" s="156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11">
      <c r="A49" s="5" t="s">
        <v>42</v>
      </c>
      <c r="B49" s="1772"/>
      <c r="C49" s="1772"/>
      <c r="D49" s="242"/>
      <c r="E49" s="41" t="s">
        <v>8995</v>
      </c>
      <c r="F49" s="1"/>
      <c r="G49" s="1"/>
      <c r="H49" s="1"/>
      <c r="I49" s="1"/>
      <c r="J49" s="1"/>
      <c r="K49" s="1"/>
    </row>
    <row r="50" spans="1:11">
      <c r="A50" s="5" t="s">
        <v>43</v>
      </c>
      <c r="B50" s="1772"/>
      <c r="C50" s="1772"/>
      <c r="D50" s="1"/>
      <c r="E50" s="1"/>
      <c r="F50" s="1"/>
      <c r="G50" s="1"/>
      <c r="H50" s="1"/>
      <c r="I50" s="1"/>
      <c r="J50" s="1"/>
      <c r="K50" s="1"/>
    </row>
    <row r="51" spans="1:11" ht="23.25" customHeight="1">
      <c r="A51" s="5" t="s">
        <v>44</v>
      </c>
      <c r="B51" s="1772" t="s">
        <v>9594</v>
      </c>
      <c r="C51" s="1772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>
        <f>3500*13.5</f>
        <v>47250</v>
      </c>
      <c r="K52" s="1">
        <f>J52*5</f>
        <v>236250</v>
      </c>
    </row>
  </sheetData>
  <mergeCells count="30">
    <mergeCell ref="B47:C47"/>
    <mergeCell ref="B48:C48"/>
    <mergeCell ref="B49:C49"/>
    <mergeCell ref="B50:C50"/>
    <mergeCell ref="B51:C51"/>
    <mergeCell ref="A36:F36"/>
    <mergeCell ref="H36:P36"/>
    <mergeCell ref="Q36:W36"/>
    <mergeCell ref="B46:D46"/>
    <mergeCell ref="J46:L46"/>
    <mergeCell ref="A1:F1"/>
    <mergeCell ref="H1:P1"/>
    <mergeCell ref="Q1:W1"/>
    <mergeCell ref="J11:L11"/>
    <mergeCell ref="B12:C12"/>
    <mergeCell ref="B33:C33"/>
    <mergeCell ref="B34:C34"/>
    <mergeCell ref="B11:D11"/>
    <mergeCell ref="B28:D28"/>
    <mergeCell ref="Q19:W19"/>
    <mergeCell ref="J28:L28"/>
    <mergeCell ref="B29:C29"/>
    <mergeCell ref="B30:C30"/>
    <mergeCell ref="B32:C32"/>
    <mergeCell ref="B14:C14"/>
    <mergeCell ref="B15:C15"/>
    <mergeCell ref="B16:C16"/>
    <mergeCell ref="B17:C17"/>
    <mergeCell ref="A19:F19"/>
    <mergeCell ref="H19:P19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A9425-6D9B-48CB-A7B1-CD66E17EDC57}">
  <sheetPr>
    <tabColor rgb="FF7030A0"/>
  </sheetPr>
  <dimension ref="A1:Z210"/>
  <sheetViews>
    <sheetView topLeftCell="A44" workbookViewId="0">
      <selection activeCell="B93" sqref="B93:C9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49" t="s">
        <v>180</v>
      </c>
      <c r="B1" s="1549"/>
      <c r="C1" s="1549"/>
      <c r="D1" s="1549"/>
      <c r="E1" s="1549"/>
      <c r="F1" s="1549"/>
      <c r="G1" s="1208"/>
      <c r="H1" s="1209"/>
      <c r="I1" s="1549" t="s">
        <v>999</v>
      </c>
      <c r="J1" s="1549"/>
      <c r="K1" s="1549"/>
      <c r="L1" s="1549"/>
      <c r="M1" s="1549"/>
      <c r="N1" s="1549"/>
      <c r="O1" s="1549"/>
      <c r="P1" s="1549"/>
      <c r="Q1" s="1549"/>
      <c r="R1" s="1550" t="s">
        <v>1110</v>
      </c>
      <c r="S1" s="1551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>
      <c r="A3" s="1172" t="s">
        <v>86</v>
      </c>
      <c r="B3" s="1172" t="s">
        <v>78</v>
      </c>
      <c r="C3" s="1186" t="s">
        <v>1704</v>
      </c>
      <c r="D3" s="1172" t="s">
        <v>99</v>
      </c>
      <c r="E3" s="1173">
        <v>46225.28125</v>
      </c>
      <c r="F3" s="1172">
        <v>13.3</v>
      </c>
      <c r="G3" s="1172">
        <v>121107</v>
      </c>
      <c r="H3" s="1174" t="s">
        <v>160</v>
      </c>
      <c r="I3" s="1172"/>
      <c r="J3" s="1172"/>
      <c r="K3" s="1172"/>
      <c r="L3" s="1172"/>
      <c r="M3" s="1172"/>
      <c r="N3" s="1186">
        <v>41</v>
      </c>
      <c r="O3" s="1186">
        <v>90</v>
      </c>
      <c r="P3" s="1186">
        <v>30</v>
      </c>
      <c r="Q3" s="1175">
        <f t="shared" ref="Q3:Q8" si="0">SUM(I3:P3)</f>
        <v>161</v>
      </c>
      <c r="R3" s="1176" t="s">
        <v>32</v>
      </c>
      <c r="S3" s="1177" t="s">
        <v>33</v>
      </c>
      <c r="T3" s="1175"/>
      <c r="U3" s="1190" t="s">
        <v>100</v>
      </c>
      <c r="V3" s="1181" t="s">
        <v>860</v>
      </c>
      <c r="W3" s="1181">
        <v>1021657</v>
      </c>
      <c r="X3" s="1181" t="s">
        <v>1705</v>
      </c>
      <c r="Y3" s="1181"/>
    </row>
    <row r="4" spans="1:25">
      <c r="A4" s="1172" t="s">
        <v>105</v>
      </c>
      <c r="B4" s="1172" t="s">
        <v>78</v>
      </c>
      <c r="C4" s="1186" t="s">
        <v>1706</v>
      </c>
      <c r="D4" s="1172" t="s">
        <v>99</v>
      </c>
      <c r="E4" s="1173">
        <v>46225.28125</v>
      </c>
      <c r="F4" s="1172">
        <v>13.3</v>
      </c>
      <c r="G4" s="1172">
        <v>121080</v>
      </c>
      <c r="H4" s="1174" t="s">
        <v>160</v>
      </c>
      <c r="I4" s="1172"/>
      <c r="J4" s="1172"/>
      <c r="K4" s="1172"/>
      <c r="L4" s="1172"/>
      <c r="M4" s="1172"/>
      <c r="N4" s="1186">
        <v>41</v>
      </c>
      <c r="O4" s="1186">
        <v>60</v>
      </c>
      <c r="P4" s="1186">
        <v>60</v>
      </c>
      <c r="Q4" s="1175">
        <f t="shared" si="0"/>
        <v>161</v>
      </c>
      <c r="R4" s="1176" t="s">
        <v>32</v>
      </c>
      <c r="S4" s="1177" t="s">
        <v>33</v>
      </c>
      <c r="T4" s="1289" t="b">
        <v>1</v>
      </c>
      <c r="U4" s="1190" t="s">
        <v>100</v>
      </c>
      <c r="V4" s="1181" t="s">
        <v>860</v>
      </c>
      <c r="W4" s="1181">
        <v>1021658</v>
      </c>
      <c r="X4" s="1181" t="s">
        <v>1705</v>
      </c>
      <c r="Y4" s="1181"/>
    </row>
    <row r="5" spans="1:25">
      <c r="A5" s="1172" t="s">
        <v>97</v>
      </c>
      <c r="B5" s="1172" t="s">
        <v>78</v>
      </c>
      <c r="C5" s="1186" t="s">
        <v>1707</v>
      </c>
      <c r="D5" s="1172" t="s">
        <v>99</v>
      </c>
      <c r="E5" s="1173">
        <v>46225.28125</v>
      </c>
      <c r="F5" s="1172">
        <v>13.3</v>
      </c>
      <c r="G5" s="1172">
        <v>121104</v>
      </c>
      <c r="H5" s="1174" t="s">
        <v>160</v>
      </c>
      <c r="I5" s="1172"/>
      <c r="J5" s="1172"/>
      <c r="K5" s="1172"/>
      <c r="L5" s="1172"/>
      <c r="M5" s="1172"/>
      <c r="N5" s="1186">
        <v>11</v>
      </c>
      <c r="O5" s="1186">
        <v>90</v>
      </c>
      <c r="P5" s="1186">
        <v>60</v>
      </c>
      <c r="Q5" s="1175">
        <f t="shared" si="0"/>
        <v>161</v>
      </c>
      <c r="R5" s="1176" t="s">
        <v>32</v>
      </c>
      <c r="S5" s="1177" t="s">
        <v>33</v>
      </c>
      <c r="T5" s="1289" t="b">
        <v>1</v>
      </c>
      <c r="U5" s="1190" t="s">
        <v>100</v>
      </c>
      <c r="V5" s="1181" t="s">
        <v>860</v>
      </c>
      <c r="W5" s="1181">
        <v>1021659</v>
      </c>
      <c r="X5" s="1181" t="s">
        <v>1705</v>
      </c>
      <c r="Y5" s="1181"/>
    </row>
    <row r="6" spans="1:25">
      <c r="A6" s="1172" t="s">
        <v>190</v>
      </c>
      <c r="B6" s="1172" t="s">
        <v>80</v>
      </c>
      <c r="C6" s="1186" t="s">
        <v>1708</v>
      </c>
      <c r="D6" s="1172" t="s">
        <v>117</v>
      </c>
      <c r="E6" s="1173">
        <v>46225.402777777781</v>
      </c>
      <c r="F6" s="1172">
        <v>12.9</v>
      </c>
      <c r="G6" s="1172">
        <v>121081</v>
      </c>
      <c r="H6" s="1174" t="s">
        <v>1348</v>
      </c>
      <c r="I6" s="1172"/>
      <c r="J6" s="1172"/>
      <c r="K6" s="1172"/>
      <c r="L6" s="1172"/>
      <c r="M6" s="1172"/>
      <c r="N6" s="1172"/>
      <c r="O6" s="1178"/>
      <c r="P6" s="1186">
        <v>161</v>
      </c>
      <c r="Q6" s="1175">
        <f t="shared" si="0"/>
        <v>161</v>
      </c>
      <c r="R6" s="1176" t="s">
        <v>32</v>
      </c>
      <c r="S6" s="1177" t="s">
        <v>33</v>
      </c>
      <c r="T6" s="1175"/>
      <c r="U6" s="1190" t="s">
        <v>100</v>
      </c>
      <c r="V6" s="1181" t="s">
        <v>860</v>
      </c>
      <c r="W6" s="1181">
        <v>1021660</v>
      </c>
      <c r="X6" s="1181" t="s">
        <v>1709</v>
      </c>
      <c r="Y6" s="1181"/>
    </row>
    <row r="7" spans="1:25">
      <c r="A7" s="1178" t="s">
        <v>111</v>
      </c>
      <c r="B7" s="1178" t="s">
        <v>65</v>
      </c>
      <c r="C7" s="1186" t="s">
        <v>1710</v>
      </c>
      <c r="D7" s="1178" t="s">
        <v>64</v>
      </c>
      <c r="E7" s="1179">
        <v>46225.472222222219</v>
      </c>
      <c r="F7" s="1178">
        <v>18.600000000000001</v>
      </c>
      <c r="G7" s="1178">
        <v>121035</v>
      </c>
      <c r="H7" s="1205"/>
      <c r="I7" s="1178"/>
      <c r="J7" s="1178"/>
      <c r="K7" s="1178"/>
      <c r="L7" s="1178"/>
      <c r="M7" s="1186">
        <v>161</v>
      </c>
      <c r="N7" s="1178"/>
      <c r="O7" s="1178"/>
      <c r="P7" s="1178"/>
      <c r="Q7" s="1175">
        <f t="shared" si="0"/>
        <v>161</v>
      </c>
      <c r="R7" s="1175" t="s">
        <v>30</v>
      </c>
      <c r="S7" s="1177" t="s">
        <v>33</v>
      </c>
      <c r="T7" s="1175"/>
      <c r="U7" s="1189" t="s">
        <v>169</v>
      </c>
      <c r="V7" s="1181" t="s">
        <v>860</v>
      </c>
      <c r="W7" s="1181">
        <v>1021668</v>
      </c>
      <c r="X7" s="1181" t="s">
        <v>1709</v>
      </c>
      <c r="Y7" s="1181"/>
    </row>
    <row r="8" spans="1:25">
      <c r="A8" s="1172" t="s">
        <v>867</v>
      </c>
      <c r="B8" s="1172" t="s">
        <v>707</v>
      </c>
      <c r="C8" s="1186" t="s">
        <v>1711</v>
      </c>
      <c r="D8" s="1172" t="s">
        <v>136</v>
      </c>
      <c r="E8" s="1173">
        <v>46226.8125</v>
      </c>
      <c r="F8" s="1172">
        <v>12.9</v>
      </c>
      <c r="G8" s="1172">
        <v>121096</v>
      </c>
      <c r="H8" s="1174" t="s">
        <v>160</v>
      </c>
      <c r="I8" s="1172"/>
      <c r="J8" s="1172"/>
      <c r="K8" s="1172"/>
      <c r="L8" s="1172"/>
      <c r="M8" s="1172"/>
      <c r="N8" s="1186">
        <v>41</v>
      </c>
      <c r="O8" s="1186">
        <v>60</v>
      </c>
      <c r="P8" s="1186">
        <v>60</v>
      </c>
      <c r="Q8" s="1175">
        <f t="shared" si="0"/>
        <v>161</v>
      </c>
      <c r="R8" s="1176" t="s">
        <v>32</v>
      </c>
      <c r="S8" s="1177" t="s">
        <v>33</v>
      </c>
      <c r="T8" s="1289" t="b">
        <v>1</v>
      </c>
      <c r="U8" s="1190" t="s">
        <v>100</v>
      </c>
      <c r="V8" s="1181" t="s">
        <v>860</v>
      </c>
      <c r="W8" s="1181">
        <v>1021661</v>
      </c>
      <c r="X8" s="1181" t="s">
        <v>1712</v>
      </c>
      <c r="Y8" s="1181"/>
    </row>
    <row r="9" spans="1:25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 t="shared" ref="I9:P9" si="1">SUM(I3:I8)</f>
        <v>0</v>
      </c>
      <c r="J9" s="1214">
        <f t="shared" si="1"/>
        <v>0</v>
      </c>
      <c r="K9" s="1214">
        <f t="shared" si="1"/>
        <v>0</v>
      </c>
      <c r="L9" s="1214">
        <f t="shared" si="1"/>
        <v>0</v>
      </c>
      <c r="M9" s="1214">
        <f t="shared" si="1"/>
        <v>161</v>
      </c>
      <c r="N9" s="1214">
        <f t="shared" si="1"/>
        <v>134</v>
      </c>
      <c r="O9" s="1214">
        <f t="shared" si="1"/>
        <v>300</v>
      </c>
      <c r="P9" s="1214">
        <f t="shared" si="1"/>
        <v>371</v>
      </c>
      <c r="Q9" s="1214">
        <v>4</v>
      </c>
      <c r="R9" s="1215"/>
      <c r="S9" s="1215"/>
      <c r="T9" s="1215"/>
      <c r="U9" s="1215"/>
      <c r="V9" s="1215"/>
      <c r="W9" s="1215"/>
      <c r="X9" s="1215"/>
      <c r="Y9" s="1215"/>
    </row>
    <row r="10" spans="1:25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</row>
    <row r="11" spans="1:25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>
      <c r="A13" s="1194" t="s">
        <v>169</v>
      </c>
      <c r="B13" s="1548" t="s">
        <v>39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>
      <c r="A14" s="1195" t="s">
        <v>100</v>
      </c>
      <c r="B14" s="1554" t="s">
        <v>41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 ht="15" customHeight="1">
      <c r="A15" s="1225" t="s">
        <v>42</v>
      </c>
      <c r="B15" s="1555" t="s">
        <v>1489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5">
      <c r="A17" s="1225" t="s">
        <v>43</v>
      </c>
      <c r="B17" s="1568" t="s">
        <v>1490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5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  <row r="19" spans="1:25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</row>
    <row r="20" spans="1:25" ht="23.25" customHeight="1">
      <c r="A20" s="1642" t="s">
        <v>194</v>
      </c>
      <c r="B20" s="1642"/>
      <c r="C20" s="1642"/>
      <c r="D20" s="1642"/>
      <c r="E20" s="1642"/>
      <c r="F20" s="1642"/>
      <c r="G20" s="1497"/>
      <c r="H20" s="1498"/>
      <c r="I20" s="1642" t="s">
        <v>959</v>
      </c>
      <c r="J20" s="1642"/>
      <c r="K20" s="1642"/>
      <c r="L20" s="1642"/>
      <c r="M20" s="1642"/>
      <c r="N20" s="1642"/>
      <c r="O20" s="1642"/>
      <c r="P20" s="1642"/>
      <c r="Q20" s="1642"/>
      <c r="R20" s="1642" t="s">
        <v>1713</v>
      </c>
      <c r="S20" s="1642"/>
      <c r="T20" s="1642"/>
      <c r="U20" s="1642"/>
      <c r="V20" s="1642"/>
      <c r="W20" s="1642"/>
      <c r="X20" s="1642"/>
      <c r="Y20" s="1642"/>
    </row>
    <row r="21" spans="1:25" ht="26.25">
      <c r="A21" s="1213" t="s">
        <v>3</v>
      </c>
      <c r="B21" s="1213" t="s">
        <v>4</v>
      </c>
      <c r="C21" s="1213" t="s">
        <v>5</v>
      </c>
      <c r="D21" s="1213" t="s">
        <v>6</v>
      </c>
      <c r="E21" s="1213" t="s">
        <v>7</v>
      </c>
      <c r="F21" s="1213" t="s">
        <v>8</v>
      </c>
      <c r="G21" s="1213" t="s">
        <v>9</v>
      </c>
      <c r="H21" s="1430" t="s">
        <v>10</v>
      </c>
      <c r="I21" s="1431" t="s">
        <v>11</v>
      </c>
      <c r="J21" s="1431" t="s">
        <v>12</v>
      </c>
      <c r="K21" s="1431" t="s">
        <v>13</v>
      </c>
      <c r="L21" s="1431" t="s">
        <v>14</v>
      </c>
      <c r="M21" s="1431" t="s">
        <v>15</v>
      </c>
      <c r="N21" s="1431" t="s">
        <v>16</v>
      </c>
      <c r="O21" s="1431" t="s">
        <v>17</v>
      </c>
      <c r="P21" s="1432" t="s">
        <v>18</v>
      </c>
      <c r="Q21" s="1213" t="s">
        <v>19</v>
      </c>
      <c r="R21" s="1213" t="s">
        <v>20</v>
      </c>
      <c r="S21" s="1213" t="s">
        <v>21</v>
      </c>
      <c r="T21" s="1213" t="s">
        <v>22</v>
      </c>
      <c r="U21" s="1213" t="s">
        <v>24</v>
      </c>
      <c r="V21" s="1213" t="s">
        <v>25</v>
      </c>
      <c r="W21" s="1213" t="s">
        <v>26</v>
      </c>
      <c r="X21" s="1213" t="s">
        <v>27</v>
      </c>
      <c r="Y21" s="1213" t="s">
        <v>28</v>
      </c>
    </row>
    <row r="22" spans="1:25">
      <c r="A22" s="1409" t="s">
        <v>190</v>
      </c>
      <c r="B22" s="1495" t="s">
        <v>1184</v>
      </c>
      <c r="C22" s="1352" t="s">
        <v>1714</v>
      </c>
      <c r="D22" s="1409" t="s">
        <v>1186</v>
      </c>
      <c r="E22" s="1496">
        <v>46227.46875</v>
      </c>
      <c r="F22" s="1409">
        <v>11.8</v>
      </c>
      <c r="G22" s="1409">
        <v>121082</v>
      </c>
      <c r="H22" s="1410" t="s">
        <v>1348</v>
      </c>
      <c r="I22" s="1409"/>
      <c r="J22" s="1409"/>
      <c r="K22" s="1409"/>
      <c r="L22" s="1409"/>
      <c r="M22" s="1409"/>
      <c r="N22" s="1409"/>
      <c r="O22" s="1352">
        <v>30</v>
      </c>
      <c r="P22" s="1352">
        <v>131</v>
      </c>
      <c r="Q22" s="1411">
        <f>SUM(I22:P22)</f>
        <v>161</v>
      </c>
      <c r="R22" s="1412" t="s">
        <v>32</v>
      </c>
      <c r="S22" s="1413" t="s">
        <v>33</v>
      </c>
      <c r="T22" s="1411"/>
      <c r="U22" s="1414" t="s">
        <v>760</v>
      </c>
      <c r="V22" s="1415" t="s">
        <v>860</v>
      </c>
      <c r="W22" s="1415">
        <v>1021701</v>
      </c>
      <c r="X22" s="1415" t="s">
        <v>1715</v>
      </c>
      <c r="Y22" s="1415"/>
    </row>
    <row r="23" spans="1:25">
      <c r="A23" s="1172" t="s">
        <v>190</v>
      </c>
      <c r="B23" s="1202" t="s">
        <v>1184</v>
      </c>
      <c r="C23" s="1186" t="s">
        <v>1716</v>
      </c>
      <c r="D23" s="1172" t="s">
        <v>1186</v>
      </c>
      <c r="E23" s="1230">
        <v>46227.46875</v>
      </c>
      <c r="F23" s="1172">
        <v>11.8</v>
      </c>
      <c r="G23" s="1172">
        <v>121083</v>
      </c>
      <c r="H23" s="1174" t="s">
        <v>1348</v>
      </c>
      <c r="I23" s="1172"/>
      <c r="J23" s="1172"/>
      <c r="K23" s="1172"/>
      <c r="L23" s="1172"/>
      <c r="M23" s="1172"/>
      <c r="N23" s="1172"/>
      <c r="O23" s="1186">
        <v>60</v>
      </c>
      <c r="P23" s="1186">
        <v>101</v>
      </c>
      <c r="Q23" s="1175">
        <f t="shared" ref="Q23:Q27" si="2">SUM(I23:P23)</f>
        <v>161</v>
      </c>
      <c r="R23" s="1176" t="s">
        <v>32</v>
      </c>
      <c r="S23" s="1177" t="s">
        <v>33</v>
      </c>
      <c r="T23" s="1175"/>
      <c r="U23" s="1239" t="s">
        <v>760</v>
      </c>
      <c r="V23" s="1181" t="s">
        <v>860</v>
      </c>
      <c r="W23" s="1181">
        <v>1021706</v>
      </c>
      <c r="X23" s="1181" t="s">
        <v>1715</v>
      </c>
      <c r="Y23" s="1181"/>
    </row>
    <row r="24" spans="1:25">
      <c r="A24" s="1172" t="s">
        <v>86</v>
      </c>
      <c r="B24" s="1202" t="s">
        <v>1184</v>
      </c>
      <c r="C24" s="1186" t="s">
        <v>1717</v>
      </c>
      <c r="D24" s="1172" t="s">
        <v>1186</v>
      </c>
      <c r="E24" s="1230">
        <v>46227.46875</v>
      </c>
      <c r="F24" s="1172">
        <v>11.8</v>
      </c>
      <c r="G24" s="1172">
        <v>121110</v>
      </c>
      <c r="H24" s="1174" t="s">
        <v>1348</v>
      </c>
      <c r="I24" s="1172"/>
      <c r="J24" s="1172"/>
      <c r="K24" s="1172"/>
      <c r="L24" s="1172"/>
      <c r="M24" s="1172"/>
      <c r="N24" s="1172"/>
      <c r="O24" s="1186">
        <v>60</v>
      </c>
      <c r="P24" s="1186">
        <v>101</v>
      </c>
      <c r="Q24" s="1175">
        <f t="shared" si="2"/>
        <v>161</v>
      </c>
      <c r="R24" s="1176" t="s">
        <v>32</v>
      </c>
      <c r="S24" s="1177" t="s">
        <v>33</v>
      </c>
      <c r="T24" s="1175"/>
      <c r="U24" s="1239" t="s">
        <v>760</v>
      </c>
      <c r="V24" s="1181" t="s">
        <v>860</v>
      </c>
      <c r="W24" s="1181">
        <v>1021708</v>
      </c>
      <c r="X24" s="1181" t="s">
        <v>1715</v>
      </c>
      <c r="Y24" s="1181"/>
    </row>
    <row r="25" spans="1:25">
      <c r="A25" s="1178" t="s">
        <v>157</v>
      </c>
      <c r="B25" s="1202" t="s">
        <v>1184</v>
      </c>
      <c r="C25" s="1186" t="s">
        <v>1718</v>
      </c>
      <c r="D25" s="1172" t="s">
        <v>1186</v>
      </c>
      <c r="E25" s="1173">
        <v>46227.46875</v>
      </c>
      <c r="F25" s="1172">
        <v>11.8</v>
      </c>
      <c r="G25" s="1178">
        <v>121084</v>
      </c>
      <c r="H25" s="1174" t="s">
        <v>1348</v>
      </c>
      <c r="I25" s="1178"/>
      <c r="J25" s="1178"/>
      <c r="K25" s="1178"/>
      <c r="L25" s="1178"/>
      <c r="M25" s="1178"/>
      <c r="N25" s="1178"/>
      <c r="O25" s="1186">
        <v>60</v>
      </c>
      <c r="P25" s="1186">
        <v>101</v>
      </c>
      <c r="Q25" s="1175">
        <f t="shared" si="2"/>
        <v>161</v>
      </c>
      <c r="R25" s="1176" t="s">
        <v>32</v>
      </c>
      <c r="S25" s="1177" t="s">
        <v>33</v>
      </c>
      <c r="T25" s="1175"/>
      <c r="U25" s="1239" t="s">
        <v>760</v>
      </c>
      <c r="V25" s="1181" t="s">
        <v>860</v>
      </c>
      <c r="W25" s="1181">
        <v>1021710</v>
      </c>
      <c r="X25" s="1181" t="s">
        <v>1715</v>
      </c>
      <c r="Y25" s="1181"/>
    </row>
    <row r="26" spans="1:25">
      <c r="A26" s="1172" t="s">
        <v>1719</v>
      </c>
      <c r="B26" s="1202" t="s">
        <v>1184</v>
      </c>
      <c r="C26" s="1186" t="s">
        <v>1720</v>
      </c>
      <c r="D26" s="1172" t="s">
        <v>1186</v>
      </c>
      <c r="E26" s="1173">
        <v>46227.46875</v>
      </c>
      <c r="F26" s="1172">
        <v>11.8</v>
      </c>
      <c r="G26" s="1172">
        <v>121128</v>
      </c>
      <c r="H26" s="1174" t="s">
        <v>426</v>
      </c>
      <c r="I26" s="1172"/>
      <c r="J26" s="1172"/>
      <c r="K26" s="1172"/>
      <c r="L26" s="1172"/>
      <c r="M26" s="1172"/>
      <c r="N26" s="1172"/>
      <c r="O26" s="1186">
        <v>79</v>
      </c>
      <c r="P26" s="1186">
        <v>82</v>
      </c>
      <c r="Q26" s="1175">
        <f t="shared" si="2"/>
        <v>161</v>
      </c>
      <c r="R26" s="1176" t="s">
        <v>32</v>
      </c>
      <c r="S26" s="1177" t="s">
        <v>33</v>
      </c>
      <c r="T26" s="1175"/>
      <c r="U26" s="1239" t="s">
        <v>760</v>
      </c>
      <c r="V26" s="1181" t="s">
        <v>860</v>
      </c>
      <c r="W26" s="1181">
        <v>1021713</v>
      </c>
      <c r="X26" s="1181" t="s">
        <v>1715</v>
      </c>
      <c r="Y26" s="1181"/>
    </row>
    <row r="27" spans="1:25">
      <c r="A27" s="1172" t="s">
        <v>119</v>
      </c>
      <c r="B27" s="1202" t="s">
        <v>1184</v>
      </c>
      <c r="C27" s="1186" t="s">
        <v>1721</v>
      </c>
      <c r="D27" s="1172" t="s">
        <v>1186</v>
      </c>
      <c r="E27" s="1173">
        <v>46227.46875</v>
      </c>
      <c r="F27" s="1172">
        <v>11.8</v>
      </c>
      <c r="G27" s="1172">
        <v>121130</v>
      </c>
      <c r="H27" s="1242" t="s">
        <v>1722</v>
      </c>
      <c r="I27" s="1172"/>
      <c r="J27" s="1172"/>
      <c r="K27" s="1172"/>
      <c r="L27" s="1172"/>
      <c r="M27" s="1172"/>
      <c r="N27" s="1186">
        <v>90</v>
      </c>
      <c r="O27" s="1186">
        <v>71</v>
      </c>
      <c r="P27" s="1172"/>
      <c r="Q27" s="1175">
        <f t="shared" si="2"/>
        <v>161</v>
      </c>
      <c r="R27" s="1176" t="s">
        <v>32</v>
      </c>
      <c r="S27" s="1177" t="s">
        <v>33</v>
      </c>
      <c r="T27" s="1175"/>
      <c r="U27" s="1239" t="s">
        <v>760</v>
      </c>
      <c r="V27" s="1181" t="s">
        <v>860</v>
      </c>
      <c r="W27" s="1181">
        <v>1021716</v>
      </c>
      <c r="X27" s="1181" t="s">
        <v>1715</v>
      </c>
      <c r="Y27" s="1181"/>
    </row>
    <row r="28" spans="1:25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 t="shared" ref="I28:M28" si="3">SUM(I23:I27)</f>
        <v>0</v>
      </c>
      <c r="J28" s="1214">
        <f t="shared" si="3"/>
        <v>0</v>
      </c>
      <c r="K28" s="1214">
        <f t="shared" si="3"/>
        <v>0</v>
      </c>
      <c r="L28" s="1214">
        <f t="shared" si="3"/>
        <v>0</v>
      </c>
      <c r="M28" s="1214">
        <f t="shared" si="3"/>
        <v>0</v>
      </c>
      <c r="N28" s="1214">
        <f t="shared" ref="N28:O28" si="4">SUM(N22:N27)</f>
        <v>90</v>
      </c>
      <c r="O28" s="1214">
        <f t="shared" si="4"/>
        <v>360</v>
      </c>
      <c r="P28" s="1214">
        <f>SUM(P22:P27)</f>
        <v>516</v>
      </c>
      <c r="Q28" s="1214">
        <f>SUM(Q22:Q27)</f>
        <v>966</v>
      </c>
      <c r="R28" s="1215"/>
      <c r="S28" s="1215"/>
      <c r="T28" s="1215"/>
      <c r="U28" s="1215"/>
      <c r="V28" s="1215"/>
      <c r="W28" s="1215"/>
      <c r="X28" s="1215"/>
      <c r="Y28" s="1215"/>
    </row>
    <row r="29" spans="1:25">
      <c r="A29" s="1216"/>
      <c r="B29" s="1216"/>
      <c r="C29" s="1216"/>
      <c r="D29" s="1216"/>
      <c r="E29" s="1216"/>
      <c r="F29" s="1217"/>
      <c r="G29" s="1217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</row>
    <row r="30" spans="1:25">
      <c r="A30" s="1218" t="s">
        <v>34</v>
      </c>
      <c r="B30" s="1552"/>
      <c r="C30" s="1552"/>
      <c r="D30" s="1552"/>
      <c r="E30" s="1216"/>
      <c r="F30" s="1216"/>
      <c r="G30" s="1216"/>
      <c r="H30" s="1216"/>
      <c r="I30" s="1216"/>
      <c r="J30" s="1216"/>
      <c r="K30" s="1553"/>
      <c r="L30" s="1553"/>
      <c r="M30" s="1553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</row>
    <row r="31" spans="1:25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</row>
    <row r="32" spans="1:25" ht="15" customHeight="1">
      <c r="A32" s="1194" t="s">
        <v>379</v>
      </c>
      <c r="B32" s="1548" t="s">
        <v>1223</v>
      </c>
      <c r="C32" s="1548"/>
      <c r="D32" s="1223"/>
      <c r="E32" s="1224" t="s">
        <v>40</v>
      </c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</row>
    <row r="33" spans="1:25">
      <c r="A33" s="1195"/>
      <c r="B33" s="1554"/>
      <c r="C33" s="1554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</row>
    <row r="34" spans="1:25">
      <c r="A34" s="1225" t="s">
        <v>42</v>
      </c>
      <c r="B34" s="1555"/>
      <c r="C34" s="1555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</row>
    <row r="35" spans="1:25">
      <c r="A35" s="1225" t="s">
        <v>42</v>
      </c>
      <c r="B35" s="1555"/>
      <c r="C35" s="1555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</row>
    <row r="36" spans="1:25">
      <c r="A36" s="1225" t="s">
        <v>43</v>
      </c>
      <c r="B36" s="1556"/>
      <c r="C36" s="155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</row>
    <row r="37" spans="1:25">
      <c r="A37" s="1225" t="s">
        <v>44</v>
      </c>
      <c r="B37" s="1557"/>
      <c r="C37" s="1557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</row>
    <row r="39" spans="1:25" ht="23.25" customHeight="1">
      <c r="A39" s="1549" t="s">
        <v>205</v>
      </c>
      <c r="B39" s="1549"/>
      <c r="C39" s="1549"/>
      <c r="D39" s="1549"/>
      <c r="E39" s="1549"/>
      <c r="F39" s="1549"/>
      <c r="G39" s="1208"/>
      <c r="H39" s="1209"/>
      <c r="I39" s="1549" t="s">
        <v>999</v>
      </c>
      <c r="J39" s="1549"/>
      <c r="K39" s="1549"/>
      <c r="L39" s="1549"/>
      <c r="M39" s="1549"/>
      <c r="N39" s="1549"/>
      <c r="O39" s="1549"/>
      <c r="P39" s="1549"/>
      <c r="Q39" s="1549"/>
      <c r="R39" s="1550" t="s">
        <v>1723</v>
      </c>
      <c r="S39" s="1551"/>
      <c r="T39" s="1550"/>
      <c r="U39" s="1550"/>
      <c r="V39" s="1550"/>
      <c r="W39" s="1550"/>
      <c r="X39" s="1550"/>
      <c r="Y39" s="1550"/>
    </row>
    <row r="40" spans="1:25" ht="26.25">
      <c r="A40" s="1210" t="s">
        <v>3</v>
      </c>
      <c r="B40" s="1210" t="s">
        <v>4</v>
      </c>
      <c r="C40" s="1210" t="s">
        <v>5</v>
      </c>
      <c r="D40" s="1210" t="s">
        <v>6</v>
      </c>
      <c r="E40" s="1210" t="s">
        <v>7</v>
      </c>
      <c r="F40" s="1210" t="s">
        <v>8</v>
      </c>
      <c r="G40" s="1210" t="s">
        <v>9</v>
      </c>
      <c r="H40" s="1211" t="s">
        <v>10</v>
      </c>
      <c r="I40" s="1227" t="s">
        <v>11</v>
      </c>
      <c r="J40" s="1227" t="s">
        <v>12</v>
      </c>
      <c r="K40" s="1227" t="s">
        <v>13</v>
      </c>
      <c r="L40" s="1227" t="s">
        <v>14</v>
      </c>
      <c r="M40" s="1227" t="s">
        <v>15</v>
      </c>
      <c r="N40" s="1227" t="s">
        <v>16</v>
      </c>
      <c r="O40" s="1227" t="s">
        <v>17</v>
      </c>
      <c r="P40" s="1212" t="s">
        <v>18</v>
      </c>
      <c r="Q40" s="1210" t="s">
        <v>19</v>
      </c>
      <c r="R40" s="1210" t="s">
        <v>20</v>
      </c>
      <c r="S40" s="1213" t="s">
        <v>21</v>
      </c>
      <c r="T40" s="1213" t="s">
        <v>22</v>
      </c>
      <c r="U40" s="1210" t="s">
        <v>24</v>
      </c>
      <c r="V40" s="1210" t="s">
        <v>25</v>
      </c>
      <c r="W40" s="1210" t="s">
        <v>26</v>
      </c>
      <c r="X40" s="1210" t="s">
        <v>27</v>
      </c>
      <c r="Y40" s="1210" t="s">
        <v>28</v>
      </c>
    </row>
    <row r="41" spans="1:25">
      <c r="A41" s="1172" t="s">
        <v>102</v>
      </c>
      <c r="B41" s="1172" t="s">
        <v>92</v>
      </c>
      <c r="C41" s="1186" t="s">
        <v>1724</v>
      </c>
      <c r="D41" s="1172" t="s">
        <v>159</v>
      </c>
      <c r="E41" s="1173">
        <v>46226.041666666664</v>
      </c>
      <c r="F41" s="1172">
        <v>11.9</v>
      </c>
      <c r="G41" s="1172">
        <v>121132</v>
      </c>
      <c r="H41" s="1174" t="s">
        <v>802</v>
      </c>
      <c r="I41" s="1172"/>
      <c r="J41" s="1172"/>
      <c r="K41" s="1172"/>
      <c r="L41" s="1172"/>
      <c r="M41" s="1186">
        <v>71</v>
      </c>
      <c r="N41" s="1186">
        <v>30</v>
      </c>
      <c r="O41" s="1186">
        <v>30</v>
      </c>
      <c r="P41" s="1186">
        <v>30</v>
      </c>
      <c r="Q41" s="1175">
        <f t="shared" ref="Q41:Q46" si="5">SUM(I41:P41)</f>
        <v>161</v>
      </c>
      <c r="R41" s="1176" t="s">
        <v>32</v>
      </c>
      <c r="S41" s="1177" t="s">
        <v>33</v>
      </c>
      <c r="T41" s="1175"/>
      <c r="U41" s="1239" t="s">
        <v>161</v>
      </c>
      <c r="V41" s="1181" t="s">
        <v>860</v>
      </c>
      <c r="W41" s="1181">
        <v>1021662</v>
      </c>
      <c r="X41" s="1181" t="s">
        <v>1725</v>
      </c>
      <c r="Y41" s="1181"/>
    </row>
    <row r="42" spans="1:25">
      <c r="A42" s="1172" t="s">
        <v>102</v>
      </c>
      <c r="B42" s="1172" t="s">
        <v>92</v>
      </c>
      <c r="C42" s="1186" t="s">
        <v>1726</v>
      </c>
      <c r="D42" s="1172" t="s">
        <v>159</v>
      </c>
      <c r="E42" s="1173">
        <v>46226.041666666664</v>
      </c>
      <c r="F42" s="1172">
        <v>11.9</v>
      </c>
      <c r="G42" s="1172">
        <v>121134</v>
      </c>
      <c r="H42" s="1174" t="s">
        <v>802</v>
      </c>
      <c r="I42" s="1172"/>
      <c r="J42" s="1172"/>
      <c r="K42" s="1172"/>
      <c r="L42" s="1172"/>
      <c r="M42" s="1186">
        <v>71</v>
      </c>
      <c r="N42" s="1186">
        <v>30</v>
      </c>
      <c r="O42" s="1186">
        <v>30</v>
      </c>
      <c r="P42" s="1186">
        <v>30</v>
      </c>
      <c r="Q42" s="1175">
        <f t="shared" si="5"/>
        <v>161</v>
      </c>
      <c r="R42" s="1176" t="s">
        <v>32</v>
      </c>
      <c r="S42" s="1177" t="s">
        <v>33</v>
      </c>
      <c r="T42" s="1175"/>
      <c r="U42" s="1239" t="s">
        <v>161</v>
      </c>
      <c r="V42" s="1181" t="s">
        <v>860</v>
      </c>
      <c r="W42" s="1181">
        <v>1021663</v>
      </c>
      <c r="X42" s="1181" t="s">
        <v>1725</v>
      </c>
      <c r="Y42" s="1181"/>
    </row>
    <row r="43" spans="1:25">
      <c r="A43" s="1172" t="s">
        <v>121</v>
      </c>
      <c r="B43" s="1172" t="s">
        <v>92</v>
      </c>
      <c r="C43" s="1186" t="s">
        <v>1727</v>
      </c>
      <c r="D43" s="1172" t="s">
        <v>159</v>
      </c>
      <c r="E43" s="1173">
        <v>46226.041666666664</v>
      </c>
      <c r="F43" s="1172">
        <v>11.9</v>
      </c>
      <c r="G43" s="1172">
        <v>121085</v>
      </c>
      <c r="H43" s="1174" t="s">
        <v>160</v>
      </c>
      <c r="I43" s="1172"/>
      <c r="J43" s="1172"/>
      <c r="K43" s="1172"/>
      <c r="L43" s="1172"/>
      <c r="M43" s="1172"/>
      <c r="N43" s="1186">
        <v>71</v>
      </c>
      <c r="O43" s="1186">
        <v>60</v>
      </c>
      <c r="P43" s="1186">
        <v>30</v>
      </c>
      <c r="Q43" s="1175">
        <f t="shared" si="5"/>
        <v>161</v>
      </c>
      <c r="R43" s="1176" t="s">
        <v>32</v>
      </c>
      <c r="S43" s="1177" t="s">
        <v>33</v>
      </c>
      <c r="T43" s="1175"/>
      <c r="U43" s="1239" t="s">
        <v>161</v>
      </c>
      <c r="V43" s="1181" t="s">
        <v>860</v>
      </c>
      <c r="W43" s="1181">
        <v>1021664</v>
      </c>
      <c r="X43" s="1181" t="s">
        <v>1725</v>
      </c>
      <c r="Y43" s="1181"/>
    </row>
    <row r="44" spans="1:25">
      <c r="A44" s="1172" t="s">
        <v>120</v>
      </c>
      <c r="B44" s="1172" t="s">
        <v>92</v>
      </c>
      <c r="C44" s="1186" t="s">
        <v>1728</v>
      </c>
      <c r="D44" s="1172" t="s">
        <v>159</v>
      </c>
      <c r="E44" s="1173">
        <v>46226.041666666664</v>
      </c>
      <c r="F44" s="1172">
        <v>11.9</v>
      </c>
      <c r="G44" s="1172">
        <v>121086</v>
      </c>
      <c r="H44" s="1174" t="s">
        <v>160</v>
      </c>
      <c r="I44" s="1172"/>
      <c r="J44" s="1172"/>
      <c r="K44" s="1172"/>
      <c r="L44" s="1172"/>
      <c r="M44" s="1172"/>
      <c r="N44" s="1186">
        <v>71</v>
      </c>
      <c r="O44" s="1186">
        <v>60</v>
      </c>
      <c r="P44" s="1186">
        <v>30</v>
      </c>
      <c r="Q44" s="1175">
        <f t="shared" si="5"/>
        <v>161</v>
      </c>
      <c r="R44" s="1176" t="s">
        <v>32</v>
      </c>
      <c r="S44" s="1177" t="s">
        <v>33</v>
      </c>
      <c r="T44" s="1289" t="b">
        <v>1</v>
      </c>
      <c r="U44" s="1239" t="s">
        <v>161</v>
      </c>
      <c r="V44" s="1181" t="s">
        <v>860</v>
      </c>
      <c r="W44" s="1181">
        <v>1021665</v>
      </c>
      <c r="X44" s="1181" t="s">
        <v>1725</v>
      </c>
      <c r="Y44" s="1181"/>
    </row>
    <row r="45" spans="1:25">
      <c r="A45" s="1172" t="s">
        <v>119</v>
      </c>
      <c r="B45" s="1172" t="s">
        <v>92</v>
      </c>
      <c r="C45" s="1186" t="s">
        <v>1729</v>
      </c>
      <c r="D45" s="1172" t="s">
        <v>159</v>
      </c>
      <c r="E45" s="1173">
        <v>46226.041666666664</v>
      </c>
      <c r="F45" s="1172">
        <v>11.9</v>
      </c>
      <c r="G45" s="1172">
        <v>121131</v>
      </c>
      <c r="H45" s="1174" t="s">
        <v>1730</v>
      </c>
      <c r="I45" s="1172"/>
      <c r="J45" s="1172"/>
      <c r="K45" s="1172"/>
      <c r="L45" s="1172"/>
      <c r="M45" s="1186">
        <v>11</v>
      </c>
      <c r="N45" s="1186">
        <v>60</v>
      </c>
      <c r="O45" s="1186">
        <v>60</v>
      </c>
      <c r="P45" s="1186">
        <v>30</v>
      </c>
      <c r="Q45" s="1175">
        <f t="shared" si="5"/>
        <v>161</v>
      </c>
      <c r="R45" s="1176" t="s">
        <v>32</v>
      </c>
      <c r="S45" s="1177" t="s">
        <v>33</v>
      </c>
      <c r="T45" s="1175"/>
      <c r="U45" s="1239" t="s">
        <v>161</v>
      </c>
      <c r="V45" s="1181" t="s">
        <v>860</v>
      </c>
      <c r="W45" s="1181">
        <v>1021666</v>
      </c>
      <c r="X45" s="1181" t="s">
        <v>1725</v>
      </c>
      <c r="Y45" s="1181"/>
    </row>
    <row r="46" spans="1:25">
      <c r="A46" s="1172" t="s">
        <v>105</v>
      </c>
      <c r="B46" s="1172" t="s">
        <v>78</v>
      </c>
      <c r="C46" s="1186" t="s">
        <v>1731</v>
      </c>
      <c r="D46" s="1172" t="s">
        <v>1047</v>
      </c>
      <c r="E46" s="1173">
        <v>46226.003472222219</v>
      </c>
      <c r="F46" s="1172">
        <v>12.7</v>
      </c>
      <c r="G46" s="1172">
        <v>121087</v>
      </c>
      <c r="H46" s="1174" t="s">
        <v>160</v>
      </c>
      <c r="I46" s="1172"/>
      <c r="J46" s="1172"/>
      <c r="K46" s="1172"/>
      <c r="L46" s="1172"/>
      <c r="M46" s="1172"/>
      <c r="N46" s="1186">
        <v>71</v>
      </c>
      <c r="O46" s="1186">
        <v>60</v>
      </c>
      <c r="P46" s="1186">
        <v>30</v>
      </c>
      <c r="Q46" s="1175">
        <f t="shared" si="5"/>
        <v>161</v>
      </c>
      <c r="R46" s="1176" t="s">
        <v>32</v>
      </c>
      <c r="S46" s="1177" t="s">
        <v>33</v>
      </c>
      <c r="T46" s="1289" t="b">
        <v>1</v>
      </c>
      <c r="U46" s="1239" t="s">
        <v>161</v>
      </c>
      <c r="V46" s="1181" t="s">
        <v>860</v>
      </c>
      <c r="W46" s="1181">
        <v>1021667</v>
      </c>
      <c r="X46" s="1181" t="s">
        <v>1725</v>
      </c>
      <c r="Y46" s="1181"/>
    </row>
    <row r="47" spans="1:25">
      <c r="A47" s="1214" t="s">
        <v>19</v>
      </c>
      <c r="B47" s="1209"/>
      <c r="C47" s="1209"/>
      <c r="D47" s="1209"/>
      <c r="E47" s="1214"/>
      <c r="F47" s="1209"/>
      <c r="G47" s="1209"/>
      <c r="H47" s="1209"/>
      <c r="I47" s="1214">
        <f ca="1">SUM(I84:I198)</f>
        <v>0</v>
      </c>
      <c r="J47" s="1214">
        <f t="shared" ref="J47:Q47" si="6">SUM(J41:J46)</f>
        <v>0</v>
      </c>
      <c r="K47" s="1214">
        <f t="shared" si="6"/>
        <v>0</v>
      </c>
      <c r="L47" s="1214">
        <f t="shared" si="6"/>
        <v>0</v>
      </c>
      <c r="M47" s="1214">
        <f t="shared" si="6"/>
        <v>153</v>
      </c>
      <c r="N47" s="1214">
        <f t="shared" si="6"/>
        <v>333</v>
      </c>
      <c r="O47" s="1214">
        <f t="shared" si="6"/>
        <v>300</v>
      </c>
      <c r="P47" s="1214">
        <f t="shared" si="6"/>
        <v>180</v>
      </c>
      <c r="Q47" s="1214">
        <f t="shared" si="6"/>
        <v>966</v>
      </c>
      <c r="R47" s="1215"/>
      <c r="S47" s="1215"/>
      <c r="T47" s="1215"/>
      <c r="U47" s="1215"/>
      <c r="V47" s="1215"/>
      <c r="W47" s="1215"/>
      <c r="X47" s="1215"/>
      <c r="Y47" s="1215"/>
    </row>
    <row r="48" spans="1:25">
      <c r="A48" s="1216"/>
      <c r="B48" s="1216"/>
      <c r="C48" s="1216"/>
      <c r="D48" s="1216"/>
      <c r="E48" s="1216"/>
      <c r="F48" s="1217"/>
      <c r="G48" s="1217"/>
      <c r="H48" s="1216"/>
      <c r="I48" s="1216"/>
      <c r="J48" s="1216"/>
      <c r="K48" s="1216"/>
      <c r="L48" s="1216"/>
      <c r="M48" s="1216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</row>
    <row r="49" spans="1:25">
      <c r="A49" s="1218" t="s">
        <v>34</v>
      </c>
      <c r="B49" s="1552"/>
      <c r="C49" s="1552"/>
      <c r="D49" s="1552"/>
      <c r="E49" s="1216"/>
      <c r="F49" s="1216"/>
      <c r="G49" s="1216"/>
      <c r="H49" s="1216"/>
      <c r="I49" s="1216"/>
      <c r="J49" s="1216"/>
      <c r="K49" s="1553"/>
      <c r="L49" s="1553"/>
      <c r="M49" s="1553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</row>
    <row r="50" spans="1:25" ht="18">
      <c r="A50" s="1220" t="s">
        <v>35</v>
      </c>
      <c r="B50" s="1221" t="s">
        <v>36</v>
      </c>
      <c r="C50" s="1222" t="s">
        <v>37</v>
      </c>
      <c r="D50" s="1219"/>
      <c r="E50" s="1216"/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</row>
    <row r="51" spans="1:25">
      <c r="A51" s="1194" t="s">
        <v>161</v>
      </c>
      <c r="B51" s="1548" t="s">
        <v>1223</v>
      </c>
      <c r="C51" s="1548"/>
      <c r="D51" s="1223"/>
      <c r="E51" s="1224" t="s">
        <v>40</v>
      </c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</row>
    <row r="52" spans="1:25">
      <c r="A52" s="1195"/>
      <c r="B52" s="1554"/>
      <c r="C52" s="1554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</row>
    <row r="53" spans="1:25">
      <c r="A53" s="1225" t="s">
        <v>42</v>
      </c>
      <c r="B53" s="1555" t="s">
        <v>566</v>
      </c>
      <c r="C53" s="1555"/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</row>
    <row r="54" spans="1:25">
      <c r="A54" s="1225" t="s">
        <v>42</v>
      </c>
      <c r="B54" s="1555"/>
      <c r="C54" s="1555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</row>
    <row r="55" spans="1:25">
      <c r="A55" s="1225" t="s">
        <v>43</v>
      </c>
      <c r="B55" s="1568" t="s">
        <v>1441</v>
      </c>
      <c r="C55" s="1556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</row>
    <row r="56" spans="1:25">
      <c r="A56" s="1225" t="s">
        <v>44</v>
      </c>
      <c r="B56" s="1557"/>
      <c r="C56" s="1557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</row>
    <row r="58" spans="1:25" ht="23.25" customHeight="1">
      <c r="A58" s="1577" t="s">
        <v>155</v>
      </c>
      <c r="B58" s="1577"/>
      <c r="C58" s="1577"/>
      <c r="D58" s="1577"/>
      <c r="E58" s="1577"/>
      <c r="F58" s="1577"/>
      <c r="G58" s="1204"/>
      <c r="H58" s="1188"/>
      <c r="I58" s="1577" t="s">
        <v>959</v>
      </c>
      <c r="J58" s="1577"/>
      <c r="K58" s="1577"/>
      <c r="L58" s="1577"/>
      <c r="M58" s="1577"/>
      <c r="N58" s="1577"/>
      <c r="O58" s="1577"/>
      <c r="P58" s="1577"/>
      <c r="Q58" s="1577"/>
      <c r="R58" s="1575" t="s">
        <v>1551</v>
      </c>
      <c r="S58" s="1576"/>
      <c r="T58" s="1575"/>
      <c r="U58" s="1575"/>
      <c r="V58" s="1575"/>
      <c r="W58" s="1575"/>
      <c r="X58" s="1575"/>
      <c r="Y58" s="1575"/>
    </row>
    <row r="59" spans="1:25" ht="26.25">
      <c r="A59" s="1210" t="s">
        <v>3</v>
      </c>
      <c r="B59" s="1210" t="s">
        <v>4</v>
      </c>
      <c r="C59" s="1210" t="s">
        <v>5</v>
      </c>
      <c r="D59" s="1210" t="s">
        <v>6</v>
      </c>
      <c r="E59" s="1210" t="s">
        <v>7</v>
      </c>
      <c r="F59" s="1210" t="s">
        <v>8</v>
      </c>
      <c r="G59" s="1210" t="s">
        <v>9</v>
      </c>
      <c r="H59" s="1211" t="s">
        <v>10</v>
      </c>
      <c r="I59" s="1227" t="s">
        <v>11</v>
      </c>
      <c r="J59" s="1227" t="s">
        <v>12</v>
      </c>
      <c r="K59" s="1227" t="s">
        <v>13</v>
      </c>
      <c r="L59" s="1227" t="s">
        <v>14</v>
      </c>
      <c r="M59" s="1227" t="s">
        <v>15</v>
      </c>
      <c r="N59" s="1227" t="s">
        <v>16</v>
      </c>
      <c r="O59" s="1227" t="s">
        <v>17</v>
      </c>
      <c r="P59" s="1212" t="s">
        <v>18</v>
      </c>
      <c r="Q59" s="1210" t="s">
        <v>19</v>
      </c>
      <c r="R59" s="1210" t="s">
        <v>20</v>
      </c>
      <c r="S59" s="1213" t="s">
        <v>21</v>
      </c>
      <c r="T59" s="1213" t="s">
        <v>22</v>
      </c>
      <c r="U59" s="1210" t="s">
        <v>24</v>
      </c>
      <c r="V59" s="1210" t="s">
        <v>25</v>
      </c>
      <c r="W59" s="1210" t="s">
        <v>26</v>
      </c>
      <c r="X59" s="1210" t="s">
        <v>27</v>
      </c>
      <c r="Y59" s="1210" t="s">
        <v>28</v>
      </c>
    </row>
    <row r="60" spans="1:25">
      <c r="A60" s="1172" t="s">
        <v>111</v>
      </c>
      <c r="B60" s="1172" t="s">
        <v>65</v>
      </c>
      <c r="C60" s="1186" t="s">
        <v>1732</v>
      </c>
      <c r="D60" s="1172" t="s">
        <v>1733</v>
      </c>
      <c r="E60" s="1173">
        <v>46226.708333333336</v>
      </c>
      <c r="F60" s="1172">
        <v>14.4</v>
      </c>
      <c r="G60" s="1172">
        <v>121036</v>
      </c>
      <c r="H60" s="1174"/>
      <c r="I60" s="1172"/>
      <c r="J60" s="1172"/>
      <c r="K60" s="1172"/>
      <c r="L60" s="1172"/>
      <c r="M60" s="1186">
        <v>161</v>
      </c>
      <c r="N60" s="1172"/>
      <c r="O60" s="1172"/>
      <c r="P60" s="1172"/>
      <c r="Q60" s="1175">
        <f t="shared" ref="Q60:Q65" si="7">SUM(I60:P60)</f>
        <v>161</v>
      </c>
      <c r="R60" s="1175" t="s">
        <v>30</v>
      </c>
      <c r="S60" s="1177" t="s">
        <v>33</v>
      </c>
      <c r="T60" s="1175"/>
      <c r="U60" s="1239" t="s">
        <v>523</v>
      </c>
      <c r="V60" s="1181" t="s">
        <v>860</v>
      </c>
      <c r="W60" s="1181">
        <v>1021693</v>
      </c>
      <c r="X60" s="1181" t="s">
        <v>1734</v>
      </c>
      <c r="Y60" s="1181"/>
    </row>
    <row r="61" spans="1:25">
      <c r="A61" s="1172" t="s">
        <v>173</v>
      </c>
      <c r="B61" s="1172" t="s">
        <v>1015</v>
      </c>
      <c r="C61" s="1172"/>
      <c r="D61" s="1172"/>
      <c r="E61" s="1173"/>
      <c r="F61" s="1172"/>
      <c r="G61" s="1172">
        <v>121037</v>
      </c>
      <c r="H61" s="1242" t="s">
        <v>1735</v>
      </c>
      <c r="I61" s="1172"/>
      <c r="J61" s="1172"/>
      <c r="K61" s="1172"/>
      <c r="L61" s="1172"/>
      <c r="M61" s="1186">
        <v>71</v>
      </c>
      <c r="N61" s="1186">
        <v>90</v>
      </c>
      <c r="O61" s="1172"/>
      <c r="P61" s="1172"/>
      <c r="Q61" s="1175">
        <f t="shared" si="7"/>
        <v>161</v>
      </c>
      <c r="R61" s="1175" t="s">
        <v>30</v>
      </c>
      <c r="S61" s="1175" t="s">
        <v>31</v>
      </c>
      <c r="T61" s="1175"/>
      <c r="U61" s="1239" t="s">
        <v>523</v>
      </c>
      <c r="V61" s="1181"/>
      <c r="W61" s="1181"/>
      <c r="X61" s="1181" t="s">
        <v>1715</v>
      </c>
      <c r="Y61" s="1181"/>
    </row>
    <row r="62" spans="1:25">
      <c r="A62" s="1172" t="s">
        <v>173</v>
      </c>
      <c r="B62" s="1172" t="s">
        <v>1015</v>
      </c>
      <c r="C62" s="1172"/>
      <c r="D62" s="1172"/>
      <c r="E62" s="1173"/>
      <c r="F62" s="1172"/>
      <c r="G62" s="1172">
        <v>121037</v>
      </c>
      <c r="H62" s="1242" t="s">
        <v>1735</v>
      </c>
      <c r="I62" s="1172"/>
      <c r="J62" s="1172"/>
      <c r="K62" s="1172"/>
      <c r="L62" s="1172"/>
      <c r="M62" s="1186">
        <v>71</v>
      </c>
      <c r="N62" s="1186">
        <v>90</v>
      </c>
      <c r="O62" s="1172"/>
      <c r="P62" s="1172"/>
      <c r="Q62" s="1175">
        <f t="shared" si="7"/>
        <v>161</v>
      </c>
      <c r="R62" s="1175" t="s">
        <v>30</v>
      </c>
      <c r="S62" s="1175" t="s">
        <v>31</v>
      </c>
      <c r="T62" s="1175"/>
      <c r="U62" s="1239" t="s">
        <v>523</v>
      </c>
      <c r="V62" s="1181"/>
      <c r="W62" s="1181"/>
      <c r="X62" s="1181" t="s">
        <v>1715</v>
      </c>
      <c r="Y62" s="1181"/>
    </row>
    <row r="63" spans="1:25">
      <c r="A63" s="1172" t="s">
        <v>173</v>
      </c>
      <c r="B63" s="1172" t="s">
        <v>1015</v>
      </c>
      <c r="C63" s="1172"/>
      <c r="D63" s="1172"/>
      <c r="E63" s="1173"/>
      <c r="F63" s="1172"/>
      <c r="G63" s="1172">
        <v>121037</v>
      </c>
      <c r="H63" s="1242" t="s">
        <v>1735</v>
      </c>
      <c r="I63" s="1172"/>
      <c r="J63" s="1172"/>
      <c r="K63" s="1172"/>
      <c r="L63" s="1172"/>
      <c r="M63" s="1172"/>
      <c r="N63" s="1186">
        <v>161</v>
      </c>
      <c r="O63" s="1172"/>
      <c r="P63" s="1172"/>
      <c r="Q63" s="1175">
        <f t="shared" si="7"/>
        <v>161</v>
      </c>
      <c r="R63" s="1175" t="s">
        <v>30</v>
      </c>
      <c r="S63" s="1175" t="s">
        <v>31</v>
      </c>
      <c r="T63" s="1175"/>
      <c r="U63" s="1239" t="s">
        <v>523</v>
      </c>
      <c r="V63" s="1181"/>
      <c r="W63" s="1181"/>
      <c r="X63" s="1181" t="s">
        <v>1715</v>
      </c>
      <c r="Y63" s="1181"/>
    </row>
    <row r="64" spans="1:25">
      <c r="A64" s="1172" t="s">
        <v>403</v>
      </c>
      <c r="B64" s="1172" t="s">
        <v>404</v>
      </c>
      <c r="C64" s="1186" t="s">
        <v>1736</v>
      </c>
      <c r="D64" s="1172" t="s">
        <v>1737</v>
      </c>
      <c r="E64" s="1173">
        <v>46227.722222222219</v>
      </c>
      <c r="F64" s="1172">
        <v>15.8</v>
      </c>
      <c r="G64" s="1172">
        <v>121145</v>
      </c>
      <c r="H64" s="1174" t="s">
        <v>1348</v>
      </c>
      <c r="I64" s="1172"/>
      <c r="J64" s="1172"/>
      <c r="K64" s="1172"/>
      <c r="L64" s="1172"/>
      <c r="M64" s="1172"/>
      <c r="N64" s="1172"/>
      <c r="O64" s="1172"/>
      <c r="P64" s="1186">
        <v>161</v>
      </c>
      <c r="Q64" s="1175">
        <f t="shared" si="7"/>
        <v>161</v>
      </c>
      <c r="R64" s="1175" t="s">
        <v>30</v>
      </c>
      <c r="S64" s="1175" t="s">
        <v>31</v>
      </c>
      <c r="T64" s="1175"/>
      <c r="U64" s="1239" t="s">
        <v>523</v>
      </c>
      <c r="V64" s="1181" t="s">
        <v>660</v>
      </c>
      <c r="W64" s="1181">
        <v>1021695</v>
      </c>
      <c r="X64" s="1181" t="s">
        <v>1738</v>
      </c>
      <c r="Y64" s="1181"/>
    </row>
    <row r="65" spans="1:25">
      <c r="A65" s="1172" t="s">
        <v>648</v>
      </c>
      <c r="B65" s="1172" t="s">
        <v>78</v>
      </c>
      <c r="C65" s="1186" t="s">
        <v>1739</v>
      </c>
      <c r="D65" s="1172" t="s">
        <v>521</v>
      </c>
      <c r="E65" s="1173">
        <v>46226.680555555555</v>
      </c>
      <c r="F65" s="1172">
        <v>12.3</v>
      </c>
      <c r="G65" s="1172">
        <v>121088</v>
      </c>
      <c r="H65" s="1174" t="s">
        <v>1348</v>
      </c>
      <c r="I65" s="1172"/>
      <c r="J65" s="1172"/>
      <c r="K65" s="1172"/>
      <c r="L65" s="1172"/>
      <c r="M65" s="1172"/>
      <c r="N65" s="1172"/>
      <c r="O65" s="1186">
        <v>76</v>
      </c>
      <c r="P65" s="1186">
        <v>85</v>
      </c>
      <c r="Q65" s="1175">
        <f t="shared" si="7"/>
        <v>161</v>
      </c>
      <c r="R65" s="1176" t="s">
        <v>32</v>
      </c>
      <c r="S65" s="1177" t="s">
        <v>33</v>
      </c>
      <c r="T65" s="1175"/>
      <c r="U65" s="1239" t="s">
        <v>523</v>
      </c>
      <c r="V65" s="1181" t="s">
        <v>860</v>
      </c>
      <c r="W65" s="1181">
        <v>1021696</v>
      </c>
      <c r="X65" s="1181" t="s">
        <v>1740</v>
      </c>
      <c r="Y65" s="1181"/>
    </row>
    <row r="66" spans="1:25">
      <c r="A66" s="1214" t="s">
        <v>19</v>
      </c>
      <c r="B66" s="1209"/>
      <c r="C66" s="1209"/>
      <c r="D66" s="1209"/>
      <c r="E66" s="1214"/>
      <c r="F66" s="1209"/>
      <c r="G66" s="1209"/>
      <c r="H66" s="1209"/>
      <c r="I66" s="1214">
        <f>SUM(I60:I63)</f>
        <v>0</v>
      </c>
      <c r="J66" s="1214">
        <f>SUM(J60:J63)</f>
        <v>0</v>
      </c>
      <c r="K66" s="1214">
        <f t="shared" ref="K66:L66" ca="1" si="8">SUM(K60:K136)</f>
        <v>0</v>
      </c>
      <c r="L66" s="1214">
        <f t="shared" ca="1" si="8"/>
        <v>0</v>
      </c>
      <c r="M66" s="1214">
        <f>SUM(M60:M65)</f>
        <v>303</v>
      </c>
      <c r="N66" s="1214">
        <f>SUM(N61:N65)</f>
        <v>341</v>
      </c>
      <c r="O66" s="1214">
        <f>SUM(O65)</f>
        <v>76</v>
      </c>
      <c r="P66" s="1214">
        <f>SUM(P64:P65)</f>
        <v>246</v>
      </c>
      <c r="Q66" s="1214">
        <f>SUM(Q60:Q65)</f>
        <v>966</v>
      </c>
      <c r="R66" s="1215"/>
      <c r="S66" s="1215"/>
      <c r="T66" s="1215"/>
      <c r="U66" s="1215"/>
      <c r="V66" s="1215"/>
      <c r="W66" s="1215"/>
      <c r="X66" s="1215"/>
      <c r="Y66" s="1215"/>
    </row>
    <row r="67" spans="1:25">
      <c r="A67" s="1216"/>
      <c r="B67" s="1216"/>
      <c r="C67" s="1216"/>
      <c r="D67" s="1216"/>
      <c r="E67" s="1216"/>
      <c r="F67" s="1217"/>
      <c r="G67" s="1217"/>
      <c r="H67" s="1216"/>
      <c r="I67" s="1216"/>
      <c r="J67" s="1216"/>
      <c r="K67" s="1216"/>
      <c r="L67" s="1216"/>
      <c r="M67" s="1216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</row>
    <row r="68" spans="1:25">
      <c r="A68" s="1218" t="s">
        <v>34</v>
      </c>
      <c r="B68" s="1552"/>
      <c r="C68" s="1552"/>
      <c r="D68" s="1552"/>
      <c r="E68" s="1216"/>
      <c r="F68" s="1216"/>
      <c r="G68" s="1216"/>
      <c r="H68" s="1216"/>
      <c r="I68" s="1216"/>
      <c r="J68" s="1216"/>
      <c r="K68" s="1553"/>
      <c r="L68" s="1553"/>
      <c r="M68" s="1553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</row>
    <row r="69" spans="1:25" ht="18">
      <c r="A69" s="1220" t="s">
        <v>35</v>
      </c>
      <c r="B69" s="1221" t="s">
        <v>36</v>
      </c>
      <c r="C69" s="1222" t="s">
        <v>37</v>
      </c>
      <c r="D69" s="1219"/>
      <c r="E69" s="1216"/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</row>
    <row r="70" spans="1:25">
      <c r="A70" s="1194" t="s">
        <v>523</v>
      </c>
      <c r="B70" s="1548" t="s">
        <v>1223</v>
      </c>
      <c r="C70" s="1548"/>
      <c r="D70" s="1223"/>
      <c r="E70" s="1224" t="s">
        <v>40</v>
      </c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</row>
    <row r="71" spans="1:25">
      <c r="A71" s="1195"/>
      <c r="B71" s="1554"/>
      <c r="C71" s="1554"/>
      <c r="D71" s="1216"/>
      <c r="E71" s="1216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</row>
    <row r="72" spans="1:25">
      <c r="A72" s="1225" t="s">
        <v>42</v>
      </c>
      <c r="B72" s="1555"/>
      <c r="C72" s="1555"/>
      <c r="D72" s="1216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</row>
    <row r="73" spans="1:25">
      <c r="A73" s="1225" t="s">
        <v>42</v>
      </c>
      <c r="B73" s="1555"/>
      <c r="C73" s="1555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</row>
    <row r="74" spans="1:25">
      <c r="A74" s="1225" t="s">
        <v>43</v>
      </c>
      <c r="B74" s="1556"/>
      <c r="C74" s="1556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</row>
    <row r="75" spans="1:25">
      <c r="A75" s="1225" t="s">
        <v>44</v>
      </c>
      <c r="B75" s="1557"/>
      <c r="C75" s="1557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</row>
    <row r="77" spans="1:25" ht="23.25" customHeight="1">
      <c r="A77" s="1549" t="s">
        <v>1741</v>
      </c>
      <c r="B77" s="1549"/>
      <c r="C77" s="1549"/>
      <c r="D77" s="1549"/>
      <c r="E77" s="1549"/>
      <c r="F77" s="1549"/>
      <c r="G77" s="1208"/>
      <c r="H77" s="1209"/>
      <c r="I77" s="1549" t="s">
        <v>999</v>
      </c>
      <c r="J77" s="1549"/>
      <c r="K77" s="1549"/>
      <c r="L77" s="1549"/>
      <c r="M77" s="1549"/>
      <c r="N77" s="1549"/>
      <c r="O77" s="1549"/>
      <c r="P77" s="1549"/>
      <c r="Q77" s="1549"/>
      <c r="R77" s="1550" t="s">
        <v>1742</v>
      </c>
      <c r="S77" s="1551"/>
      <c r="T77" s="1550"/>
      <c r="U77" s="1550"/>
      <c r="V77" s="1550"/>
      <c r="W77" s="1550"/>
      <c r="X77" s="1550"/>
      <c r="Y77" s="1550"/>
    </row>
    <row r="78" spans="1:25" ht="26.25">
      <c r="A78" s="1210" t="s">
        <v>3</v>
      </c>
      <c r="B78" s="1210" t="s">
        <v>4</v>
      </c>
      <c r="C78" s="1210" t="s">
        <v>5</v>
      </c>
      <c r="D78" s="1210" t="s">
        <v>6</v>
      </c>
      <c r="E78" s="1210" t="s">
        <v>7</v>
      </c>
      <c r="F78" s="1210" t="s">
        <v>8</v>
      </c>
      <c r="G78" s="1210" t="s">
        <v>9</v>
      </c>
      <c r="H78" s="1211" t="s">
        <v>10</v>
      </c>
      <c r="I78" s="1227" t="s">
        <v>11</v>
      </c>
      <c r="J78" s="1227" t="s">
        <v>12</v>
      </c>
      <c r="K78" s="1227" t="s">
        <v>13</v>
      </c>
      <c r="L78" s="1227" t="s">
        <v>14</v>
      </c>
      <c r="M78" s="1227" t="s">
        <v>15</v>
      </c>
      <c r="N78" s="1227" t="s">
        <v>16</v>
      </c>
      <c r="O78" s="1227" t="s">
        <v>17</v>
      </c>
      <c r="P78" s="1212" t="s">
        <v>18</v>
      </c>
      <c r="Q78" s="1210" t="s">
        <v>19</v>
      </c>
      <c r="R78" s="1210" t="s">
        <v>20</v>
      </c>
      <c r="S78" s="1213" t="s">
        <v>21</v>
      </c>
      <c r="T78" s="1213" t="s">
        <v>22</v>
      </c>
      <c r="U78" s="1210" t="s">
        <v>24</v>
      </c>
      <c r="V78" s="1210" t="s">
        <v>25</v>
      </c>
      <c r="W78" s="1210" t="s">
        <v>26</v>
      </c>
      <c r="X78" s="1210" t="s">
        <v>27</v>
      </c>
      <c r="Y78" s="1210" t="s">
        <v>28</v>
      </c>
    </row>
    <row r="79" spans="1:25">
      <c r="A79" s="1172" t="s">
        <v>133</v>
      </c>
      <c r="B79" s="1172" t="s">
        <v>134</v>
      </c>
      <c r="C79" s="1172" t="s">
        <v>1743</v>
      </c>
      <c r="D79" s="1172" t="s">
        <v>136</v>
      </c>
      <c r="E79" s="1173">
        <v>46226.083333333336</v>
      </c>
      <c r="F79" s="1172">
        <v>11.9</v>
      </c>
      <c r="G79" s="1172">
        <v>121125</v>
      </c>
      <c r="H79" s="1174" t="s">
        <v>1744</v>
      </c>
      <c r="I79" s="1172"/>
      <c r="J79" s="1172"/>
      <c r="K79" s="1172"/>
      <c r="L79" s="1172"/>
      <c r="M79" s="1186">
        <v>90</v>
      </c>
      <c r="N79" s="1186">
        <v>71</v>
      </c>
      <c r="O79" s="1172"/>
      <c r="P79" s="1172"/>
      <c r="Q79" s="1175">
        <f t="shared" ref="Q79:Q84" si="9">SUM(I79:P79)</f>
        <v>161</v>
      </c>
      <c r="R79" s="1176" t="s">
        <v>32</v>
      </c>
      <c r="S79" s="1177" t="s">
        <v>33</v>
      </c>
      <c r="T79" s="1175"/>
      <c r="U79" s="1189" t="s">
        <v>100</v>
      </c>
      <c r="V79" s="1181" t="s">
        <v>860</v>
      </c>
      <c r="W79" s="1181">
        <v>1021680</v>
      </c>
      <c r="X79" s="1181" t="s">
        <v>1712</v>
      </c>
      <c r="Y79" s="1181"/>
    </row>
    <row r="80" spans="1:25">
      <c r="A80" s="1178" t="s">
        <v>157</v>
      </c>
      <c r="B80" s="1172" t="s">
        <v>134</v>
      </c>
      <c r="C80" s="1178" t="s">
        <v>1745</v>
      </c>
      <c r="D80" s="1172" t="s">
        <v>136</v>
      </c>
      <c r="E80" s="1173">
        <v>46226.083333333336</v>
      </c>
      <c r="F80" s="1172">
        <v>11.9</v>
      </c>
      <c r="G80" s="1178">
        <v>121089</v>
      </c>
      <c r="H80" s="1205" t="s">
        <v>1348</v>
      </c>
      <c r="I80" s="1178"/>
      <c r="J80" s="1178"/>
      <c r="K80" s="1178"/>
      <c r="L80" s="1178"/>
      <c r="M80" s="1178"/>
      <c r="N80" s="1178"/>
      <c r="O80" s="1186">
        <v>101</v>
      </c>
      <c r="P80" s="1186">
        <v>60</v>
      </c>
      <c r="Q80" s="1175">
        <f t="shared" si="9"/>
        <v>161</v>
      </c>
      <c r="R80" s="1176" t="s">
        <v>32</v>
      </c>
      <c r="S80" s="1177" t="s">
        <v>33</v>
      </c>
      <c r="T80" s="1175"/>
      <c r="U80" s="1189" t="s">
        <v>100</v>
      </c>
      <c r="V80" s="1181" t="s">
        <v>860</v>
      </c>
      <c r="W80" s="1181">
        <v>1021675</v>
      </c>
      <c r="X80" s="1181" t="s">
        <v>1712</v>
      </c>
      <c r="Y80" s="1181"/>
    </row>
    <row r="81" spans="1:26">
      <c r="A81" s="1172" t="s">
        <v>558</v>
      </c>
      <c r="B81" s="1172" t="s">
        <v>1746</v>
      </c>
      <c r="C81" s="1172" t="s">
        <v>1747</v>
      </c>
      <c r="D81" s="1172" t="s">
        <v>136</v>
      </c>
      <c r="E81" s="1173">
        <v>46227.333333333336</v>
      </c>
      <c r="F81" s="1172">
        <v>12.9</v>
      </c>
      <c r="G81" s="1172">
        <v>121135</v>
      </c>
      <c r="H81" s="1174" t="s">
        <v>802</v>
      </c>
      <c r="I81" s="1172"/>
      <c r="J81" s="1172"/>
      <c r="K81" s="1172"/>
      <c r="L81" s="1172"/>
      <c r="M81" s="1172"/>
      <c r="N81" s="1186">
        <v>41</v>
      </c>
      <c r="O81" s="1186">
        <v>90</v>
      </c>
      <c r="P81" s="1186">
        <v>30</v>
      </c>
      <c r="Q81" s="1175">
        <f t="shared" si="9"/>
        <v>161</v>
      </c>
      <c r="R81" s="1176" t="s">
        <v>32</v>
      </c>
      <c r="S81" s="1177" t="s">
        <v>33</v>
      </c>
      <c r="T81" s="1175"/>
      <c r="U81" s="1189" t="s">
        <v>100</v>
      </c>
      <c r="V81" s="1181" t="s">
        <v>860</v>
      </c>
      <c r="W81" s="1181">
        <v>1021676</v>
      </c>
      <c r="X81" s="1181" t="s">
        <v>1712</v>
      </c>
      <c r="Y81" s="1181"/>
    </row>
    <row r="82" spans="1:26">
      <c r="A82" s="1172" t="s">
        <v>867</v>
      </c>
      <c r="B82" s="1172" t="s">
        <v>707</v>
      </c>
      <c r="C82" s="1172" t="s">
        <v>1748</v>
      </c>
      <c r="D82" s="1172" t="s">
        <v>136</v>
      </c>
      <c r="E82" s="1173">
        <v>46226.8125</v>
      </c>
      <c r="F82" s="1172">
        <v>12.9</v>
      </c>
      <c r="G82" s="1172">
        <v>121090</v>
      </c>
      <c r="H82" s="1174" t="s">
        <v>160</v>
      </c>
      <c r="I82" s="1172"/>
      <c r="J82" s="1172"/>
      <c r="K82" s="1172"/>
      <c r="L82" s="1172"/>
      <c r="M82" s="1172"/>
      <c r="N82" s="1186">
        <v>71</v>
      </c>
      <c r="O82" s="1186">
        <v>30</v>
      </c>
      <c r="P82" s="1186">
        <v>60</v>
      </c>
      <c r="Q82" s="1175">
        <f t="shared" si="9"/>
        <v>161</v>
      </c>
      <c r="R82" s="1176" t="s">
        <v>32</v>
      </c>
      <c r="S82" s="1177" t="s">
        <v>33</v>
      </c>
      <c r="T82" s="1289" t="b">
        <v>1</v>
      </c>
      <c r="U82" s="1189" t="s">
        <v>100</v>
      </c>
      <c r="V82" s="1181" t="s">
        <v>860</v>
      </c>
      <c r="W82" s="1181">
        <v>1021677</v>
      </c>
      <c r="X82" s="1181" t="s">
        <v>1712</v>
      </c>
      <c r="Y82" s="1181"/>
    </row>
    <row r="83" spans="1:26" ht="14.25" customHeight="1">
      <c r="A83" s="1254" t="s">
        <v>107</v>
      </c>
      <c r="B83" s="1254" t="s">
        <v>78</v>
      </c>
      <c r="C83" s="1417" t="s">
        <v>1749</v>
      </c>
      <c r="D83" s="1172" t="s">
        <v>136</v>
      </c>
      <c r="E83" s="1173">
        <v>46226.8125</v>
      </c>
      <c r="F83" s="1172">
        <v>12.9</v>
      </c>
      <c r="G83" s="1254">
        <v>121091</v>
      </c>
      <c r="H83" s="1174" t="s">
        <v>160</v>
      </c>
      <c r="I83" s="1172"/>
      <c r="J83" s="1172"/>
      <c r="K83" s="1172"/>
      <c r="L83" s="1172"/>
      <c r="M83" s="1172"/>
      <c r="N83" s="1186">
        <v>71</v>
      </c>
      <c r="O83" s="1186">
        <v>30</v>
      </c>
      <c r="P83" s="1186">
        <v>60</v>
      </c>
      <c r="Q83" s="1175">
        <f t="shared" si="9"/>
        <v>161</v>
      </c>
      <c r="R83" s="1176" t="s">
        <v>32</v>
      </c>
      <c r="S83" s="1177" t="s">
        <v>33</v>
      </c>
      <c r="T83" s="1175"/>
      <c r="U83" s="1189" t="s">
        <v>100</v>
      </c>
      <c r="V83" s="1181" t="s">
        <v>860</v>
      </c>
      <c r="W83" s="1181">
        <v>1021678</v>
      </c>
      <c r="X83" s="1181" t="s">
        <v>1538</v>
      </c>
      <c r="Y83" s="1181"/>
    </row>
    <row r="84" spans="1:26">
      <c r="A84" s="1172" t="s">
        <v>326</v>
      </c>
      <c r="B84" s="1172" t="s">
        <v>69</v>
      </c>
      <c r="C84" s="1172" t="s">
        <v>1750</v>
      </c>
      <c r="D84" s="1172" t="s">
        <v>68</v>
      </c>
      <c r="E84" s="1173">
        <v>46225.798611111109</v>
      </c>
      <c r="F84" s="1172">
        <v>16.899999999999999</v>
      </c>
      <c r="G84" s="1172">
        <v>121039</v>
      </c>
      <c r="H84" s="1174"/>
      <c r="I84" s="1172"/>
      <c r="J84" s="1172"/>
      <c r="K84" s="1172"/>
      <c r="L84" s="1172"/>
      <c r="M84" s="1186">
        <v>81</v>
      </c>
      <c r="N84" s="1186">
        <v>80</v>
      </c>
      <c r="O84" s="1172"/>
      <c r="P84" s="1172"/>
      <c r="Q84" s="1175">
        <f t="shared" si="9"/>
        <v>161</v>
      </c>
      <c r="R84" s="1175" t="s">
        <v>30</v>
      </c>
      <c r="S84" s="1175" t="s">
        <v>31</v>
      </c>
      <c r="T84" s="1175"/>
      <c r="U84" s="1190" t="s">
        <v>169</v>
      </c>
      <c r="V84" s="1181" t="s">
        <v>860</v>
      </c>
      <c r="W84" s="1181">
        <v>1021679</v>
      </c>
      <c r="X84" s="1181" t="s">
        <v>1751</v>
      </c>
      <c r="Y84" s="1181"/>
    </row>
    <row r="85" spans="1:26">
      <c r="A85" s="1214" t="s">
        <v>19</v>
      </c>
      <c r="B85" s="1209"/>
      <c r="C85" s="1209"/>
      <c r="D85" s="1209"/>
      <c r="E85" s="1214"/>
      <c r="F85" s="1209"/>
      <c r="G85" s="1209"/>
      <c r="H85" s="1209"/>
      <c r="I85" s="1214">
        <f t="shared" ref="I85:K85" si="10">SUM(I79:I84)</f>
        <v>0</v>
      </c>
      <c r="J85" s="1214">
        <f t="shared" si="10"/>
        <v>0</v>
      </c>
      <c r="K85" s="1214">
        <f t="shared" si="10"/>
        <v>0</v>
      </c>
      <c r="L85" s="1214">
        <f t="shared" ref="L85:Q85" si="11">SUM(L79:L84)</f>
        <v>0</v>
      </c>
      <c r="M85" s="1214">
        <f t="shared" si="11"/>
        <v>171</v>
      </c>
      <c r="N85" s="1214">
        <f t="shared" si="11"/>
        <v>334</v>
      </c>
      <c r="O85" s="1214">
        <f t="shared" si="11"/>
        <v>251</v>
      </c>
      <c r="P85" s="1214">
        <f t="shared" si="11"/>
        <v>210</v>
      </c>
      <c r="Q85" s="1214">
        <f t="shared" si="11"/>
        <v>966</v>
      </c>
      <c r="R85" s="1215"/>
      <c r="S85" s="1215"/>
      <c r="T85" s="1215"/>
      <c r="U85" s="1215"/>
      <c r="V85" s="1215"/>
      <c r="W85" s="1215"/>
      <c r="X85" s="1215"/>
      <c r="Y85" s="1215"/>
    </row>
    <row r="86" spans="1:26">
      <c r="A86" s="1216"/>
      <c r="B86" s="1216"/>
      <c r="C86" s="1216"/>
      <c r="D86" s="1216"/>
      <c r="E86" s="1216"/>
      <c r="F86" s="1217"/>
      <c r="G86" s="1217"/>
      <c r="H86" s="1216"/>
      <c r="I86" s="1216"/>
      <c r="J86" s="1216"/>
      <c r="K86" s="1216"/>
      <c r="L86" s="1216"/>
      <c r="M86" s="1216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</row>
    <row r="87" spans="1:26">
      <c r="A87" s="1218" t="s">
        <v>34</v>
      </c>
      <c r="B87" s="1552"/>
      <c r="C87" s="1552"/>
      <c r="D87" s="1552"/>
      <c r="E87" s="1216"/>
      <c r="F87" s="1216"/>
      <c r="G87" s="1216"/>
      <c r="H87" s="1216"/>
      <c r="I87" s="1216"/>
      <c r="J87" s="1216"/>
      <c r="K87" s="1553"/>
      <c r="L87" s="1553"/>
      <c r="M87" s="1553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</row>
    <row r="88" spans="1:26" ht="18">
      <c r="A88" s="1220" t="s">
        <v>35</v>
      </c>
      <c r="B88" s="1221" t="s">
        <v>36</v>
      </c>
      <c r="C88" s="1222" t="s">
        <v>37</v>
      </c>
      <c r="D88" s="1219"/>
      <c r="E88" s="1216"/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</row>
    <row r="89" spans="1:26">
      <c r="A89" s="1194" t="s">
        <v>100</v>
      </c>
      <c r="B89" s="1548" t="s">
        <v>41</v>
      </c>
      <c r="C89" s="1548"/>
      <c r="D89" s="1223"/>
      <c r="E89" s="1224" t="s">
        <v>40</v>
      </c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</row>
    <row r="90" spans="1:26">
      <c r="A90" s="1195" t="s">
        <v>169</v>
      </c>
      <c r="B90" s="1554" t="s">
        <v>39</v>
      </c>
      <c r="C90" s="1554"/>
      <c r="D90" s="1216"/>
      <c r="E90" s="1216"/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</row>
    <row r="91" spans="1:26">
      <c r="A91" s="1225" t="s">
        <v>42</v>
      </c>
      <c r="B91" s="1555" t="s">
        <v>1752</v>
      </c>
      <c r="C91" s="1555"/>
      <c r="D91" s="1216"/>
      <c r="E91" s="1216"/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</row>
    <row r="92" spans="1:26">
      <c r="A92" s="1225" t="s">
        <v>42</v>
      </c>
      <c r="B92" s="1555"/>
      <c r="C92" s="1555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</row>
    <row r="93" spans="1:26">
      <c r="A93" s="1225" t="s">
        <v>43</v>
      </c>
      <c r="B93" s="1568" t="s">
        <v>1753</v>
      </c>
      <c r="C93" s="1556"/>
      <c r="D93" s="1216"/>
      <c r="E93" s="1216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</row>
    <row r="94" spans="1:26">
      <c r="A94" s="1225" t="s">
        <v>44</v>
      </c>
      <c r="B94" s="1557"/>
      <c r="C94" s="1557"/>
      <c r="D94" s="1216"/>
      <c r="E94" s="1216"/>
      <c r="F94" s="1216"/>
      <c r="G94" s="1216"/>
      <c r="H94" s="1216"/>
      <c r="I94" s="1216"/>
      <c r="J94" s="1216"/>
      <c r="K94" s="1216"/>
      <c r="L94" s="1216"/>
      <c r="M94" s="1216"/>
      <c r="N94" s="1216"/>
      <c r="O94" s="1216"/>
      <c r="P94" s="1216"/>
      <c r="Q94" s="1216"/>
      <c r="R94" s="1216"/>
      <c r="S94" s="1216"/>
      <c r="T94" s="1216"/>
      <c r="U94" s="1216"/>
      <c r="V94" s="1216"/>
      <c r="W94" s="1216"/>
      <c r="X94" s="1216"/>
    </row>
    <row r="96" spans="1:26" ht="23.25" customHeight="1">
      <c r="A96" s="1549" t="s">
        <v>109</v>
      </c>
      <c r="B96" s="1549"/>
      <c r="C96" s="1549"/>
      <c r="D96" s="1549"/>
      <c r="E96" s="1549"/>
      <c r="F96" s="1549"/>
      <c r="G96" s="1208"/>
      <c r="H96" s="1209"/>
      <c r="I96" s="1549" t="s">
        <v>999</v>
      </c>
      <c r="J96" s="1549"/>
      <c r="K96" s="1549"/>
      <c r="L96" s="1549"/>
      <c r="M96" s="1549"/>
      <c r="N96" s="1549"/>
      <c r="O96" s="1549"/>
      <c r="P96" s="1549"/>
      <c r="Q96" s="1549"/>
      <c r="R96" s="1550" t="s">
        <v>1754</v>
      </c>
      <c r="S96" s="1551"/>
      <c r="T96" s="1550"/>
      <c r="U96" s="1550"/>
      <c r="V96" s="1550"/>
      <c r="W96" s="1550"/>
      <c r="X96" s="1550"/>
      <c r="Y96" s="1550"/>
      <c r="Z96" s="1397"/>
    </row>
    <row r="97" spans="1:25" ht="26.25">
      <c r="A97" s="1404" t="s">
        <v>3</v>
      </c>
      <c r="B97" s="1404" t="s">
        <v>4</v>
      </c>
      <c r="C97" s="1404" t="s">
        <v>5</v>
      </c>
      <c r="D97" s="1404" t="s">
        <v>6</v>
      </c>
      <c r="E97" s="1210" t="s">
        <v>7</v>
      </c>
      <c r="F97" s="1404" t="s">
        <v>8</v>
      </c>
      <c r="G97" s="1404" t="s">
        <v>9</v>
      </c>
      <c r="H97" s="1405" t="s">
        <v>10</v>
      </c>
      <c r="I97" s="1406" t="s">
        <v>11</v>
      </c>
      <c r="J97" s="1406" t="s">
        <v>12</v>
      </c>
      <c r="K97" s="1406" t="s">
        <v>13</v>
      </c>
      <c r="L97" s="1406" t="s">
        <v>14</v>
      </c>
      <c r="M97" s="1406" t="s">
        <v>15</v>
      </c>
      <c r="N97" s="1406" t="s">
        <v>16</v>
      </c>
      <c r="O97" s="1406" t="s">
        <v>17</v>
      </c>
      <c r="P97" s="1407" t="s">
        <v>18</v>
      </c>
      <c r="Q97" s="1404" t="s">
        <v>19</v>
      </c>
      <c r="R97" s="1404" t="s">
        <v>20</v>
      </c>
      <c r="S97" s="1408" t="s">
        <v>21</v>
      </c>
      <c r="T97" s="1408" t="s">
        <v>22</v>
      </c>
      <c r="U97" s="1404" t="s">
        <v>24</v>
      </c>
      <c r="V97" s="1404" t="s">
        <v>25</v>
      </c>
      <c r="W97" s="1404" t="s">
        <v>26</v>
      </c>
      <c r="X97" s="1404" t="s">
        <v>27</v>
      </c>
      <c r="Y97" s="1404" t="s">
        <v>28</v>
      </c>
    </row>
    <row r="98" spans="1:25">
      <c r="A98" s="1398" t="s">
        <v>133</v>
      </c>
      <c r="B98" s="1398" t="s">
        <v>134</v>
      </c>
      <c r="C98" s="1350" t="s">
        <v>1755</v>
      </c>
      <c r="D98" s="1398" t="s">
        <v>1756</v>
      </c>
      <c r="E98" s="1416">
        <v>46226.083333333336</v>
      </c>
      <c r="F98" s="1398">
        <v>11.9</v>
      </c>
      <c r="G98" s="1398">
        <v>121126</v>
      </c>
      <c r="H98" s="1399" t="s">
        <v>1757</v>
      </c>
      <c r="I98" s="1398"/>
      <c r="J98" s="1398"/>
      <c r="K98" s="1398"/>
      <c r="L98" s="1398"/>
      <c r="M98" s="1350">
        <v>71</v>
      </c>
      <c r="N98" s="1350">
        <v>90</v>
      </c>
      <c r="O98" s="1398"/>
      <c r="P98" s="1398"/>
      <c r="Q98" s="1380">
        <f t="shared" ref="Q98:Q103" si="12">SUM(I98:P98)</f>
        <v>161</v>
      </c>
      <c r="R98" s="1400" t="s">
        <v>32</v>
      </c>
      <c r="S98" s="1401" t="s">
        <v>33</v>
      </c>
      <c r="T98" s="1380"/>
      <c r="U98" s="1402" t="s">
        <v>100</v>
      </c>
      <c r="V98" s="1381" t="s">
        <v>860</v>
      </c>
      <c r="W98" s="1381">
        <v>1021669</v>
      </c>
      <c r="X98" s="1381" t="s">
        <v>1712</v>
      </c>
      <c r="Y98" s="1381"/>
    </row>
    <row r="99" spans="1:25">
      <c r="A99" s="1374" t="s">
        <v>157</v>
      </c>
      <c r="B99" s="1398" t="s">
        <v>1746</v>
      </c>
      <c r="C99" s="1350" t="s">
        <v>1758</v>
      </c>
      <c r="D99" s="1398" t="s">
        <v>1756</v>
      </c>
      <c r="E99" s="1416">
        <v>46227.333333333336</v>
      </c>
      <c r="F99" s="1398">
        <v>12.9</v>
      </c>
      <c r="G99" s="1374">
        <v>121092</v>
      </c>
      <c r="H99" s="1403" t="s">
        <v>1348</v>
      </c>
      <c r="I99" s="1374"/>
      <c r="J99" s="1374"/>
      <c r="K99" s="1374"/>
      <c r="L99" s="1374"/>
      <c r="M99" s="1374"/>
      <c r="N99" s="1374"/>
      <c r="O99" s="1350">
        <v>41</v>
      </c>
      <c r="P99" s="1350">
        <v>120</v>
      </c>
      <c r="Q99" s="1380">
        <f t="shared" si="12"/>
        <v>161</v>
      </c>
      <c r="R99" s="1400" t="s">
        <v>32</v>
      </c>
      <c r="S99" s="1401" t="s">
        <v>33</v>
      </c>
      <c r="T99" s="1380"/>
      <c r="U99" s="1402" t="s">
        <v>100</v>
      </c>
      <c r="V99" s="1381" t="s">
        <v>860</v>
      </c>
      <c r="W99" s="1381">
        <v>1021670</v>
      </c>
      <c r="X99" s="1381" t="s">
        <v>1712</v>
      </c>
      <c r="Y99" s="1381"/>
    </row>
    <row r="100" spans="1:25">
      <c r="A100" s="60" t="s">
        <v>157</v>
      </c>
      <c r="B100" s="1398" t="s">
        <v>1746</v>
      </c>
      <c r="C100" s="1350" t="s">
        <v>1759</v>
      </c>
      <c r="D100" s="1398" t="s">
        <v>1756</v>
      </c>
      <c r="E100" s="1416">
        <v>46227.333333333336</v>
      </c>
      <c r="F100" s="1398">
        <v>12.9</v>
      </c>
      <c r="G100" s="1398">
        <v>121093</v>
      </c>
      <c r="H100" s="1399" t="s">
        <v>1348</v>
      </c>
      <c r="I100" s="1398"/>
      <c r="J100" s="1398"/>
      <c r="K100" s="1398"/>
      <c r="L100" s="1398"/>
      <c r="M100" s="1398"/>
      <c r="N100" s="1398"/>
      <c r="O100" s="1350">
        <v>90</v>
      </c>
      <c r="P100" s="1350">
        <v>71</v>
      </c>
      <c r="Q100" s="1380">
        <f t="shared" si="12"/>
        <v>161</v>
      </c>
      <c r="R100" s="1400" t="s">
        <v>32</v>
      </c>
      <c r="S100" s="1401" t="s">
        <v>33</v>
      </c>
      <c r="T100" s="1380"/>
      <c r="U100" s="1402" t="s">
        <v>100</v>
      </c>
      <c r="V100" s="1381" t="s">
        <v>860</v>
      </c>
      <c r="W100" s="1381">
        <v>1021671</v>
      </c>
      <c r="X100" s="1381" t="s">
        <v>1712</v>
      </c>
      <c r="Y100" s="1381"/>
    </row>
    <row r="101" spans="1:25">
      <c r="A101" s="1398" t="s">
        <v>867</v>
      </c>
      <c r="B101" s="1398" t="s">
        <v>707</v>
      </c>
      <c r="C101" s="1350" t="s">
        <v>1760</v>
      </c>
      <c r="D101" s="1398" t="s">
        <v>1756</v>
      </c>
      <c r="E101" s="1416">
        <v>46226.8125</v>
      </c>
      <c r="F101" s="1398">
        <v>12.9</v>
      </c>
      <c r="G101" s="1398">
        <v>121094</v>
      </c>
      <c r="H101" s="1399" t="s">
        <v>160</v>
      </c>
      <c r="I101" s="1398"/>
      <c r="J101" s="1398"/>
      <c r="K101" s="1398"/>
      <c r="L101" s="1398"/>
      <c r="M101" s="1398"/>
      <c r="N101" s="1398"/>
      <c r="O101" s="1350">
        <v>60</v>
      </c>
      <c r="P101" s="1350">
        <v>101</v>
      </c>
      <c r="Q101" s="1380">
        <f t="shared" si="12"/>
        <v>161</v>
      </c>
      <c r="R101" s="1400" t="s">
        <v>32</v>
      </c>
      <c r="S101" s="1401" t="s">
        <v>33</v>
      </c>
      <c r="T101" s="1289" t="b">
        <v>1</v>
      </c>
      <c r="U101" s="1402" t="s">
        <v>100</v>
      </c>
      <c r="V101" s="1381" t="s">
        <v>860</v>
      </c>
      <c r="W101" s="1381">
        <v>1021672</v>
      </c>
      <c r="X101" s="1381" t="s">
        <v>1712</v>
      </c>
      <c r="Y101" s="1381"/>
    </row>
    <row r="102" spans="1:25">
      <c r="A102" s="1409" t="s">
        <v>867</v>
      </c>
      <c r="B102" s="1409" t="s">
        <v>707</v>
      </c>
      <c r="C102" s="1352" t="s">
        <v>1761</v>
      </c>
      <c r="D102" s="1409" t="s">
        <v>136</v>
      </c>
      <c r="E102" s="1173">
        <v>46226.8125</v>
      </c>
      <c r="F102" s="1409">
        <v>12.9</v>
      </c>
      <c r="G102" s="1409">
        <v>121095</v>
      </c>
      <c r="H102" s="1410" t="s">
        <v>160</v>
      </c>
      <c r="I102" s="1409"/>
      <c r="J102" s="1409"/>
      <c r="K102" s="1409"/>
      <c r="L102" s="1409"/>
      <c r="M102" s="1409"/>
      <c r="N102" s="1409"/>
      <c r="O102" s="1352">
        <v>60</v>
      </c>
      <c r="P102" s="1352">
        <v>101</v>
      </c>
      <c r="Q102" s="1411">
        <f t="shared" si="12"/>
        <v>161</v>
      </c>
      <c r="R102" s="1412" t="s">
        <v>32</v>
      </c>
      <c r="S102" s="1413" t="s">
        <v>33</v>
      </c>
      <c r="T102" s="1289" t="b">
        <v>1</v>
      </c>
      <c r="U102" s="1414" t="s">
        <v>100</v>
      </c>
      <c r="V102" s="1415" t="s">
        <v>860</v>
      </c>
      <c r="W102" s="1415">
        <v>1021673</v>
      </c>
      <c r="X102" s="1415" t="s">
        <v>1712</v>
      </c>
      <c r="Y102" s="1415"/>
    </row>
    <row r="103" spans="1:25">
      <c r="A103" s="1172" t="s">
        <v>648</v>
      </c>
      <c r="B103" s="1172" t="s">
        <v>707</v>
      </c>
      <c r="C103" s="1186" t="s">
        <v>1762</v>
      </c>
      <c r="D103" s="1172" t="s">
        <v>136</v>
      </c>
      <c r="E103" s="1173">
        <v>46226.8125</v>
      </c>
      <c r="F103" s="1172">
        <v>12.9</v>
      </c>
      <c r="G103" s="1172">
        <v>121121</v>
      </c>
      <c r="H103" s="1174" t="s">
        <v>1348</v>
      </c>
      <c r="I103" s="1172"/>
      <c r="J103" s="1172"/>
      <c r="K103" s="1172"/>
      <c r="L103" s="1172"/>
      <c r="M103" s="1172"/>
      <c r="N103" s="1172"/>
      <c r="O103" s="1186">
        <v>41</v>
      </c>
      <c r="P103" s="1186">
        <v>120</v>
      </c>
      <c r="Q103" s="1175">
        <f t="shared" si="12"/>
        <v>161</v>
      </c>
      <c r="R103" s="1176" t="s">
        <v>32</v>
      </c>
      <c r="S103" s="1177" t="s">
        <v>33</v>
      </c>
      <c r="T103" s="1175"/>
      <c r="U103" s="1239" t="s">
        <v>100</v>
      </c>
      <c r="V103" s="1181" t="s">
        <v>860</v>
      </c>
      <c r="W103" s="1181">
        <v>1021674</v>
      </c>
      <c r="X103" s="1181" t="s">
        <v>1712</v>
      </c>
      <c r="Y103" s="1181"/>
    </row>
    <row r="104" spans="1:25">
      <c r="A104" s="1214" t="s">
        <v>19</v>
      </c>
      <c r="B104" s="1209"/>
      <c r="C104" s="1209"/>
      <c r="D104" s="1209"/>
      <c r="E104" s="1214"/>
      <c r="F104" s="1209"/>
      <c r="G104" s="1209"/>
      <c r="H104" s="1209"/>
      <c r="I104" s="1214">
        <f t="shared" ref="I104:L104" si="13">SUM(I41:I44)</f>
        <v>0</v>
      </c>
      <c r="J104" s="1214">
        <f t="shared" si="13"/>
        <v>0</v>
      </c>
      <c r="K104" s="1214">
        <f t="shared" si="13"/>
        <v>0</v>
      </c>
      <c r="L104" s="1214">
        <f t="shared" si="13"/>
        <v>0</v>
      </c>
      <c r="M104" s="1214">
        <f>SUM(M98:M103)</f>
        <v>71</v>
      </c>
      <c r="N104" s="1214">
        <f>SUM(N98:N103)</f>
        <v>90</v>
      </c>
      <c r="O104" s="1214">
        <f>SUM(O99:O103)</f>
        <v>292</v>
      </c>
      <c r="P104" s="1214">
        <f>SUM(P99:P103)</f>
        <v>513</v>
      </c>
      <c r="Q104" s="1214">
        <f>SUM(Q98:Q103)</f>
        <v>966</v>
      </c>
      <c r="R104" s="1215"/>
      <c r="S104" s="1215"/>
      <c r="T104" s="1215"/>
      <c r="U104" s="1215"/>
      <c r="V104" s="1215"/>
      <c r="W104" s="1215"/>
      <c r="X104" s="1215"/>
      <c r="Y104" s="1215"/>
    </row>
    <row r="105" spans="1:25">
      <c r="A105" s="1216"/>
      <c r="B105" s="1216"/>
      <c r="C105" s="1216"/>
      <c r="D105" s="1216"/>
      <c r="E105" s="1216"/>
      <c r="F105" s="1217"/>
      <c r="G105" s="1217"/>
      <c r="H105" s="1216"/>
      <c r="I105" s="1216"/>
      <c r="J105" s="1216"/>
      <c r="K105" s="1216"/>
      <c r="L105" s="1216"/>
      <c r="M105" s="1216"/>
      <c r="N105" s="1216"/>
      <c r="O105" s="1216"/>
      <c r="P105" s="1216"/>
      <c r="Q105" s="1216"/>
      <c r="R105" s="1216"/>
      <c r="S105" s="1216"/>
      <c r="T105" s="1216"/>
      <c r="U105" s="1216"/>
      <c r="V105" s="1216"/>
      <c r="W105" s="1216"/>
      <c r="X105" s="1216"/>
    </row>
    <row r="106" spans="1:25">
      <c r="A106" s="1218" t="s">
        <v>34</v>
      </c>
      <c r="B106" s="1552"/>
      <c r="C106" s="1552"/>
      <c r="D106" s="1552"/>
      <c r="E106" s="1216"/>
      <c r="F106" s="1216"/>
      <c r="G106" s="1216"/>
      <c r="H106" s="1216"/>
      <c r="I106" s="1216"/>
      <c r="J106" s="1216"/>
      <c r="K106" s="1553"/>
      <c r="L106" s="1553"/>
      <c r="M106" s="1553"/>
      <c r="N106" s="1216"/>
      <c r="O106" s="1216"/>
      <c r="P106" s="1216"/>
      <c r="Q106" s="1216"/>
      <c r="R106" s="1216"/>
      <c r="S106" s="1216"/>
      <c r="T106" s="1216"/>
      <c r="U106" s="1216"/>
      <c r="V106" s="1216"/>
      <c r="W106" s="1216"/>
      <c r="X106" s="1216"/>
    </row>
    <row r="107" spans="1:25" ht="18">
      <c r="A107" s="1220" t="s">
        <v>35</v>
      </c>
      <c r="B107" s="1221" t="s">
        <v>36</v>
      </c>
      <c r="C107" s="1222" t="s">
        <v>37</v>
      </c>
      <c r="D107" s="1219"/>
      <c r="E107" s="1216"/>
      <c r="F107" s="1216"/>
      <c r="G107" s="1216"/>
      <c r="H107" s="1216"/>
      <c r="I107" s="1216"/>
      <c r="J107" s="1216"/>
      <c r="K107" s="1216"/>
      <c r="L107" s="1216"/>
      <c r="M107" s="1216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</row>
    <row r="108" spans="1:25" ht="15" customHeight="1">
      <c r="A108" s="1194" t="s">
        <v>100</v>
      </c>
      <c r="B108" s="1548" t="s">
        <v>1223</v>
      </c>
      <c r="C108" s="1548"/>
      <c r="D108" s="1223"/>
      <c r="E108" s="1224" t="s">
        <v>40</v>
      </c>
      <c r="F108" s="1216"/>
      <c r="G108" s="1216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</row>
    <row r="109" spans="1:25">
      <c r="A109" s="1195"/>
      <c r="B109" s="1554"/>
      <c r="C109" s="1554"/>
      <c r="D109" s="1216"/>
      <c r="E109" s="1216"/>
      <c r="F109" s="1216"/>
      <c r="G109" s="1216"/>
      <c r="H109" s="1216"/>
      <c r="I109" s="1216"/>
      <c r="J109" s="1216"/>
      <c r="K109" s="1216"/>
      <c r="L109" s="1216"/>
      <c r="M109" s="1216"/>
      <c r="N109" s="1216"/>
      <c r="O109" s="1216"/>
      <c r="P109" s="1216"/>
      <c r="Q109" s="1216"/>
      <c r="R109" s="1216"/>
      <c r="S109" s="1216"/>
      <c r="T109" s="1216"/>
      <c r="U109" s="1216"/>
      <c r="V109" s="1216"/>
      <c r="W109" s="1216"/>
      <c r="X109" s="1216"/>
    </row>
    <row r="110" spans="1:25">
      <c r="A110" s="1225" t="s">
        <v>42</v>
      </c>
      <c r="B110" s="1555" t="s">
        <v>1763</v>
      </c>
      <c r="C110" s="1555"/>
      <c r="D110" s="1216"/>
      <c r="E110" s="1216"/>
      <c r="F110" s="1216"/>
      <c r="G110" s="1216"/>
      <c r="H110" s="1216"/>
      <c r="I110" s="1216"/>
      <c r="J110" s="1216"/>
      <c r="K110" s="1216"/>
      <c r="L110" s="1216"/>
      <c r="M110" s="1216"/>
      <c r="N110" s="1216"/>
      <c r="O110" s="1216"/>
      <c r="P110" s="1216"/>
      <c r="Q110" s="1216"/>
      <c r="R110" s="1216"/>
      <c r="S110" s="1216"/>
      <c r="T110" s="1216"/>
      <c r="U110" s="1216"/>
      <c r="V110" s="1216"/>
      <c r="W110" s="1216"/>
      <c r="X110" s="1216"/>
    </row>
    <row r="111" spans="1:25">
      <c r="A111" s="1225" t="s">
        <v>42</v>
      </c>
      <c r="B111" s="1555"/>
      <c r="C111" s="1555"/>
      <c r="F111" s="1216"/>
      <c r="G111" s="1216"/>
      <c r="H111" s="1216"/>
      <c r="I111" s="1216"/>
      <c r="J111" s="1216"/>
      <c r="K111" s="1216"/>
      <c r="L111" s="1216"/>
      <c r="M111" s="1216"/>
      <c r="N111" s="1216"/>
      <c r="O111" s="1216"/>
      <c r="P111" s="1216"/>
      <c r="Q111" s="1216"/>
      <c r="R111" s="1216"/>
      <c r="S111" s="1216"/>
      <c r="T111" s="1216"/>
      <c r="U111" s="1216"/>
      <c r="V111" s="1216"/>
      <c r="W111" s="1216"/>
      <c r="X111" s="1216"/>
    </row>
    <row r="112" spans="1:25">
      <c r="A112" s="1225" t="s">
        <v>43</v>
      </c>
      <c r="B112" s="1568" t="s">
        <v>1764</v>
      </c>
      <c r="C112" s="1556"/>
      <c r="D112" s="1216"/>
      <c r="E112" s="1216"/>
      <c r="F112" s="1216"/>
      <c r="G112" s="1216"/>
      <c r="H112" s="1216"/>
      <c r="I112" s="1216"/>
      <c r="J112" s="1216"/>
      <c r="K112" s="1216"/>
      <c r="L112" s="1216"/>
      <c r="M112" s="1216"/>
      <c r="N112" s="1216"/>
      <c r="O112" s="1216"/>
      <c r="P112" s="1216"/>
      <c r="Q112" s="1216"/>
      <c r="R112" s="1216"/>
      <c r="S112" s="1216"/>
      <c r="T112" s="1216"/>
      <c r="U112" s="1216"/>
      <c r="V112" s="1216"/>
      <c r="W112" s="1216"/>
      <c r="X112" s="1216"/>
    </row>
    <row r="113" spans="1:25">
      <c r="A113" s="1225" t="s">
        <v>44</v>
      </c>
      <c r="B113" s="1557"/>
      <c r="C113" s="1557"/>
      <c r="D113" s="1216"/>
      <c r="E113" s="1216"/>
      <c r="F113" s="1216"/>
      <c r="G113" s="1216"/>
      <c r="H113" s="1216"/>
      <c r="I113" s="1216"/>
      <c r="J113" s="1216"/>
      <c r="K113" s="1216"/>
      <c r="L113" s="1216"/>
      <c r="M113" s="1216"/>
      <c r="N113" s="1216"/>
      <c r="O113" s="1216"/>
      <c r="P113" s="1216"/>
      <c r="Q113" s="1216"/>
      <c r="R113" s="1216"/>
      <c r="S113" s="1216"/>
      <c r="T113" s="1216"/>
      <c r="U113" s="1216"/>
      <c r="V113" s="1216"/>
      <c r="W113" s="1216"/>
      <c r="X113" s="1216"/>
    </row>
    <row r="115" spans="1:25" ht="23.25" customHeight="1">
      <c r="A115" s="1577" t="s">
        <v>128</v>
      </c>
      <c r="B115" s="1577"/>
      <c r="C115" s="1577"/>
      <c r="D115" s="1577"/>
      <c r="E115" s="1577"/>
      <c r="F115" s="1577"/>
      <c r="G115" s="1204"/>
      <c r="H115" s="1188"/>
      <c r="I115" s="1577" t="s">
        <v>959</v>
      </c>
      <c r="J115" s="1577"/>
      <c r="K115" s="1577"/>
      <c r="L115" s="1577"/>
      <c r="M115" s="1577"/>
      <c r="N115" s="1577"/>
      <c r="O115" s="1577"/>
      <c r="P115" s="1577"/>
      <c r="Q115" s="1577"/>
      <c r="R115" s="1575" t="s">
        <v>1765</v>
      </c>
      <c r="S115" s="1576"/>
      <c r="T115" s="1575"/>
      <c r="U115" s="1575"/>
      <c r="V115" s="1575"/>
      <c r="W115" s="1575"/>
      <c r="X115" s="1575"/>
      <c r="Y115" s="1575"/>
    </row>
    <row r="116" spans="1:25" ht="26.25">
      <c r="A116" s="1210" t="s">
        <v>3</v>
      </c>
      <c r="B116" s="1210" t="s">
        <v>4</v>
      </c>
      <c r="C116" s="1210" t="s">
        <v>5</v>
      </c>
      <c r="D116" s="1210" t="s">
        <v>6</v>
      </c>
      <c r="E116" s="1210" t="s">
        <v>7</v>
      </c>
      <c r="F116" s="1210" t="s">
        <v>8</v>
      </c>
      <c r="G116" s="1210" t="s">
        <v>9</v>
      </c>
      <c r="H116" s="1211" t="s">
        <v>10</v>
      </c>
      <c r="I116" s="1227" t="s">
        <v>11</v>
      </c>
      <c r="J116" s="1227" t="s">
        <v>12</v>
      </c>
      <c r="K116" s="1227" t="s">
        <v>13</v>
      </c>
      <c r="L116" s="1227" t="s">
        <v>14</v>
      </c>
      <c r="M116" s="1227" t="s">
        <v>15</v>
      </c>
      <c r="N116" s="1227" t="s">
        <v>16</v>
      </c>
      <c r="O116" s="1227" t="s">
        <v>17</v>
      </c>
      <c r="P116" s="1212" t="s">
        <v>18</v>
      </c>
      <c r="Q116" s="1210" t="s">
        <v>19</v>
      </c>
      <c r="R116" s="1210" t="s">
        <v>20</v>
      </c>
      <c r="S116" s="1213" t="s">
        <v>21</v>
      </c>
      <c r="T116" s="1213" t="s">
        <v>22</v>
      </c>
      <c r="U116" s="1210" t="s">
        <v>24</v>
      </c>
      <c r="V116" s="1210" t="s">
        <v>25</v>
      </c>
      <c r="W116" s="1210" t="s">
        <v>26</v>
      </c>
      <c r="X116" s="1210" t="s">
        <v>27</v>
      </c>
      <c r="Y116" s="1210" t="s">
        <v>28</v>
      </c>
    </row>
    <row r="117" spans="1:25">
      <c r="A117" s="1172" t="s">
        <v>97</v>
      </c>
      <c r="B117" s="1172" t="s">
        <v>92</v>
      </c>
      <c r="C117" s="1186" t="s">
        <v>1766</v>
      </c>
      <c r="D117" s="1178" t="s">
        <v>159</v>
      </c>
      <c r="E117" s="1179">
        <v>46227.041666666664</v>
      </c>
      <c r="F117" s="1178">
        <v>11.9</v>
      </c>
      <c r="G117" s="1172">
        <v>121116</v>
      </c>
      <c r="H117" s="1174" t="s">
        <v>160</v>
      </c>
      <c r="I117" s="1172"/>
      <c r="J117" s="1172"/>
      <c r="K117" s="1172"/>
      <c r="L117" s="1172"/>
      <c r="M117" s="1172"/>
      <c r="N117" s="1186">
        <v>11</v>
      </c>
      <c r="O117" s="1186">
        <v>30</v>
      </c>
      <c r="P117" s="1186">
        <v>120</v>
      </c>
      <c r="Q117" s="1175">
        <f t="shared" ref="Q117:Q122" si="14">SUM(I117:P117)</f>
        <v>161</v>
      </c>
      <c r="R117" s="1176" t="s">
        <v>32</v>
      </c>
      <c r="S117" s="1177" t="s">
        <v>33</v>
      </c>
      <c r="T117" s="1289" t="b">
        <v>1</v>
      </c>
      <c r="U117" s="1190" t="s">
        <v>523</v>
      </c>
      <c r="V117" s="1181" t="s">
        <v>860</v>
      </c>
      <c r="W117" s="1181">
        <v>1021704</v>
      </c>
      <c r="X117" s="1181" t="s">
        <v>1767</v>
      </c>
      <c r="Y117" s="1181"/>
    </row>
    <row r="118" spans="1:25">
      <c r="A118" s="1178" t="s">
        <v>97</v>
      </c>
      <c r="B118" s="1172" t="s">
        <v>92</v>
      </c>
      <c r="C118" s="1186" t="s">
        <v>1768</v>
      </c>
      <c r="D118" s="1178" t="s">
        <v>159</v>
      </c>
      <c r="E118" s="1179">
        <v>46227.041666666664</v>
      </c>
      <c r="F118" s="1178">
        <v>11.9</v>
      </c>
      <c r="G118" s="1178">
        <v>121118</v>
      </c>
      <c r="H118" s="1205" t="s">
        <v>160</v>
      </c>
      <c r="I118" s="1178"/>
      <c r="J118" s="1178"/>
      <c r="K118" s="1178"/>
      <c r="L118" s="1178"/>
      <c r="M118" s="1178"/>
      <c r="N118" s="1186">
        <v>11</v>
      </c>
      <c r="O118" s="1186">
        <v>30</v>
      </c>
      <c r="P118" s="1186">
        <v>120</v>
      </c>
      <c r="Q118" s="1175">
        <f t="shared" si="14"/>
        <v>161</v>
      </c>
      <c r="R118" s="1176" t="s">
        <v>32</v>
      </c>
      <c r="S118" s="1177" t="s">
        <v>33</v>
      </c>
      <c r="T118" s="1289" t="b">
        <v>1</v>
      </c>
      <c r="U118" s="1190" t="s">
        <v>523</v>
      </c>
      <c r="V118" s="1181" t="s">
        <v>860</v>
      </c>
      <c r="W118" s="1181">
        <v>1021705</v>
      </c>
      <c r="X118" s="1181" t="s">
        <v>1767</v>
      </c>
      <c r="Y118" s="1181"/>
    </row>
    <row r="119" spans="1:25">
      <c r="A119" s="1178" t="s">
        <v>86</v>
      </c>
      <c r="B119" s="1172" t="s">
        <v>92</v>
      </c>
      <c r="C119" s="1186" t="s">
        <v>1769</v>
      </c>
      <c r="D119" s="1178" t="s">
        <v>159</v>
      </c>
      <c r="E119" s="1179">
        <v>46227.041666666664</v>
      </c>
      <c r="F119" s="1178">
        <v>11.9</v>
      </c>
      <c r="G119" s="1178">
        <v>121113</v>
      </c>
      <c r="H119" s="1205" t="s">
        <v>160</v>
      </c>
      <c r="I119" s="1178"/>
      <c r="J119" s="1178"/>
      <c r="K119" s="1178"/>
      <c r="L119" s="1178"/>
      <c r="M119" s="1178"/>
      <c r="N119" s="1178"/>
      <c r="O119" s="1186">
        <v>60</v>
      </c>
      <c r="P119" s="1186">
        <v>101</v>
      </c>
      <c r="Q119" s="1175">
        <f t="shared" si="14"/>
        <v>161</v>
      </c>
      <c r="R119" s="1176" t="s">
        <v>32</v>
      </c>
      <c r="S119" s="1177" t="s">
        <v>33</v>
      </c>
      <c r="T119" s="1175"/>
      <c r="U119" s="1190" t="s">
        <v>523</v>
      </c>
      <c r="V119" s="1181" t="s">
        <v>860</v>
      </c>
      <c r="W119" s="1181">
        <v>1021706</v>
      </c>
      <c r="X119" s="1181" t="s">
        <v>1767</v>
      </c>
      <c r="Y119" s="1181"/>
    </row>
    <row r="120" spans="1:25">
      <c r="A120" s="1172" t="s">
        <v>1770</v>
      </c>
      <c r="B120" s="1172" t="s">
        <v>1771</v>
      </c>
      <c r="C120" s="1186" t="s">
        <v>1772</v>
      </c>
      <c r="D120" s="1172" t="s">
        <v>1773</v>
      </c>
      <c r="E120" s="1173">
        <v>46227.5</v>
      </c>
      <c r="F120" s="1172">
        <v>12.8</v>
      </c>
      <c r="G120" s="1172">
        <v>121097</v>
      </c>
      <c r="H120" s="1174" t="s">
        <v>802</v>
      </c>
      <c r="I120" s="1172"/>
      <c r="J120" s="1172"/>
      <c r="K120" s="1172"/>
      <c r="L120" s="1172"/>
      <c r="M120" s="1172"/>
      <c r="N120" s="1186">
        <v>30</v>
      </c>
      <c r="O120" s="1186">
        <v>30</v>
      </c>
      <c r="P120" s="1186">
        <v>101</v>
      </c>
      <c r="Q120" s="1175">
        <f t="shared" si="14"/>
        <v>161</v>
      </c>
      <c r="R120" s="1176" t="s">
        <v>32</v>
      </c>
      <c r="S120" s="1177" t="s">
        <v>33</v>
      </c>
      <c r="T120" s="1175"/>
      <c r="U120" s="1189" t="s">
        <v>508</v>
      </c>
      <c r="V120" s="1181" t="s">
        <v>860</v>
      </c>
      <c r="W120" s="1181">
        <v>1021709</v>
      </c>
      <c r="X120" s="1358" t="s">
        <v>1774</v>
      </c>
      <c r="Y120" s="1181"/>
    </row>
    <row r="121" spans="1:25">
      <c r="A121" s="1172" t="s">
        <v>1478</v>
      </c>
      <c r="B121" s="1172" t="s">
        <v>1771</v>
      </c>
      <c r="C121" s="1186" t="s">
        <v>1775</v>
      </c>
      <c r="D121" s="1172" t="s">
        <v>1773</v>
      </c>
      <c r="E121" s="1173">
        <v>46227.5</v>
      </c>
      <c r="F121" s="1172">
        <v>12.8</v>
      </c>
      <c r="G121" s="1172">
        <v>121098</v>
      </c>
      <c r="H121" s="1174" t="s">
        <v>802</v>
      </c>
      <c r="I121" s="1172"/>
      <c r="J121" s="1172"/>
      <c r="K121" s="1172"/>
      <c r="L121" s="1172"/>
      <c r="M121" s="1172"/>
      <c r="N121" s="1186">
        <v>30</v>
      </c>
      <c r="O121" s="1186">
        <v>30</v>
      </c>
      <c r="P121" s="1186">
        <v>101</v>
      </c>
      <c r="Q121" s="1175">
        <f t="shared" si="14"/>
        <v>161</v>
      </c>
      <c r="R121" s="1176" t="s">
        <v>32</v>
      </c>
      <c r="S121" s="1177" t="s">
        <v>33</v>
      </c>
      <c r="T121" s="1175"/>
      <c r="U121" s="1189" t="s">
        <v>508</v>
      </c>
      <c r="V121" s="1181" t="s">
        <v>860</v>
      </c>
      <c r="W121" s="1181">
        <v>1021711</v>
      </c>
      <c r="X121" s="1358" t="s">
        <v>1774</v>
      </c>
      <c r="Y121" s="1181"/>
    </row>
    <row r="122" spans="1:25">
      <c r="A122" s="1172" t="s">
        <v>152</v>
      </c>
      <c r="B122" s="1172" t="s">
        <v>1771</v>
      </c>
      <c r="C122" s="1186" t="s">
        <v>1776</v>
      </c>
      <c r="D122" s="1172" t="s">
        <v>1773</v>
      </c>
      <c r="E122" s="1173">
        <v>46227.5</v>
      </c>
      <c r="F122" s="1172">
        <v>12.8</v>
      </c>
      <c r="G122" s="1172">
        <v>121120</v>
      </c>
      <c r="H122" s="1174" t="s">
        <v>1777</v>
      </c>
      <c r="I122" s="1172"/>
      <c r="J122" s="1172"/>
      <c r="K122" s="1172"/>
      <c r="L122" s="1172"/>
      <c r="M122" s="1172"/>
      <c r="N122" s="1186">
        <v>161</v>
      </c>
      <c r="O122" s="1172"/>
      <c r="P122" s="1172"/>
      <c r="Q122" s="1175">
        <f t="shared" si="14"/>
        <v>161</v>
      </c>
      <c r="R122" s="1176" t="s">
        <v>32</v>
      </c>
      <c r="S122" s="1177" t="s">
        <v>33</v>
      </c>
      <c r="T122" s="1175"/>
      <c r="U122" s="1189" t="s">
        <v>508</v>
      </c>
      <c r="V122" s="1181" t="s">
        <v>860</v>
      </c>
      <c r="W122" s="1181">
        <v>1021712</v>
      </c>
      <c r="X122" s="1358" t="s">
        <v>1774</v>
      </c>
      <c r="Y122" s="1181"/>
    </row>
    <row r="123" spans="1:25">
      <c r="A123" s="1214" t="s">
        <v>19</v>
      </c>
      <c r="B123" s="1209"/>
      <c r="C123" s="1209"/>
      <c r="D123" s="1209"/>
      <c r="E123" s="1214"/>
      <c r="F123" s="1209"/>
      <c r="G123" s="1209"/>
      <c r="H123" s="1209"/>
      <c r="I123" s="1214">
        <f ca="1">SUM(I64:I197)</f>
        <v>0</v>
      </c>
      <c r="J123" s="1214">
        <f ca="1">SUM(J64:J197)</f>
        <v>0</v>
      </c>
      <c r="K123" s="1214">
        <f t="shared" ref="K123:L123" ca="1" si="15">SUM(K64:K174)</f>
        <v>0</v>
      </c>
      <c r="L123" s="1214">
        <f t="shared" ca="1" si="15"/>
        <v>0</v>
      </c>
      <c r="M123" s="1214">
        <f>SUM(M120:M122)</f>
        <v>0</v>
      </c>
      <c r="N123" s="1214">
        <f>SUM(N117:N122)</f>
        <v>243</v>
      </c>
      <c r="O123" s="1214">
        <f>SUM(O117:O122)</f>
        <v>180</v>
      </c>
      <c r="P123" s="1214">
        <f>SUM(P117:P122)</f>
        <v>543</v>
      </c>
      <c r="Q123" s="1214">
        <f>SUM(Q117:Q122)</f>
        <v>966</v>
      </c>
      <c r="R123" s="1215"/>
      <c r="S123" s="1215"/>
      <c r="T123" s="1215"/>
      <c r="U123" s="1215"/>
      <c r="V123" s="1215"/>
      <c r="W123" s="1215"/>
      <c r="X123" s="1215"/>
      <c r="Y123" s="1215"/>
    </row>
    <row r="124" spans="1:25">
      <c r="A124" s="1216"/>
      <c r="B124" s="1216"/>
      <c r="C124" s="1216"/>
      <c r="D124" s="1216"/>
      <c r="E124" s="1216"/>
      <c r="F124" s="1217"/>
      <c r="G124" s="1217"/>
      <c r="H124" s="1216"/>
      <c r="I124" s="1216"/>
      <c r="J124" s="1216"/>
      <c r="K124" s="1216"/>
      <c r="L124" s="1216"/>
      <c r="M124" s="1216"/>
      <c r="N124" s="1216"/>
      <c r="O124" s="1216"/>
      <c r="P124" s="1216"/>
      <c r="Q124" s="1216"/>
      <c r="R124" s="1216"/>
      <c r="S124" s="1216"/>
      <c r="T124" s="1216"/>
      <c r="U124" s="1216"/>
      <c r="V124" s="1216"/>
      <c r="W124" s="1216"/>
      <c r="X124" s="1216"/>
    </row>
    <row r="125" spans="1:25">
      <c r="A125" s="1218" t="s">
        <v>34</v>
      </c>
      <c r="B125" s="1552"/>
      <c r="C125" s="1552"/>
      <c r="D125" s="1552"/>
      <c r="E125" s="1216"/>
      <c r="F125" s="1216"/>
      <c r="G125" s="1216"/>
      <c r="H125" s="1216"/>
      <c r="I125" s="1216"/>
      <c r="J125" s="1216"/>
      <c r="K125" s="1553"/>
      <c r="L125" s="1553"/>
      <c r="M125" s="1553"/>
      <c r="N125" s="1216"/>
      <c r="O125" s="1216"/>
      <c r="P125" s="1216"/>
      <c r="Q125" s="1216"/>
      <c r="R125" s="1216"/>
      <c r="S125" s="1216"/>
      <c r="T125" s="1216"/>
      <c r="U125" s="1216"/>
      <c r="V125" s="1216"/>
      <c r="W125" s="1216"/>
      <c r="X125" s="1216"/>
    </row>
    <row r="126" spans="1:25" ht="18">
      <c r="A126" s="1220" t="s">
        <v>35</v>
      </c>
      <c r="B126" s="1221" t="s">
        <v>36</v>
      </c>
      <c r="C126" s="1222" t="s">
        <v>37</v>
      </c>
      <c r="D126" s="1219"/>
      <c r="E126" s="1216"/>
      <c r="F126" s="1216"/>
      <c r="G126" s="1216"/>
      <c r="H126" s="1216"/>
      <c r="I126" s="1216"/>
      <c r="J126" s="1216"/>
      <c r="K126" s="1216"/>
      <c r="L126" s="1216"/>
      <c r="M126" s="1216"/>
      <c r="N126" s="1216"/>
      <c r="O126" s="1216"/>
      <c r="P126" s="1216"/>
      <c r="Q126" s="1216"/>
      <c r="R126" s="1216"/>
      <c r="S126" s="1216"/>
      <c r="T126" s="1216"/>
      <c r="U126" s="1216"/>
      <c r="V126" s="1216"/>
      <c r="W126" s="1216"/>
      <c r="X126" s="1216"/>
    </row>
    <row r="127" spans="1:25">
      <c r="A127" s="1194" t="s">
        <v>508</v>
      </c>
      <c r="B127" s="1548" t="s">
        <v>39</v>
      </c>
      <c r="C127" s="1548"/>
      <c r="D127" s="1223"/>
      <c r="E127" s="1224" t="s">
        <v>40</v>
      </c>
      <c r="F127" s="1216"/>
      <c r="G127" s="1216"/>
      <c r="H127" s="1216"/>
      <c r="I127" s="1216"/>
      <c r="J127" s="1216"/>
      <c r="K127" s="1216"/>
      <c r="L127" s="1216"/>
      <c r="M127" s="1216"/>
      <c r="N127" s="1216"/>
      <c r="O127" s="1216"/>
      <c r="P127" s="1216"/>
      <c r="Q127" s="1216"/>
      <c r="R127" s="1216"/>
      <c r="S127" s="1216"/>
      <c r="T127" s="1216"/>
      <c r="U127" s="1216"/>
      <c r="V127" s="1216"/>
      <c r="W127" s="1216"/>
      <c r="X127" s="1216"/>
    </row>
    <row r="128" spans="1:25">
      <c r="A128" s="1195" t="s">
        <v>523</v>
      </c>
      <c r="B128" s="1554" t="s">
        <v>41</v>
      </c>
      <c r="C128" s="1554"/>
      <c r="D128" s="1216"/>
      <c r="E128" s="1216"/>
      <c r="F128" s="1216"/>
      <c r="G128" s="1216"/>
      <c r="H128" s="1216"/>
      <c r="I128" s="1216"/>
      <c r="J128" s="1216"/>
      <c r="K128" s="1216"/>
      <c r="L128" s="1216"/>
      <c r="M128" s="1216"/>
      <c r="N128" s="1216"/>
      <c r="O128" s="1216"/>
      <c r="P128" s="1216"/>
      <c r="Q128" s="1216"/>
      <c r="R128" s="1216"/>
      <c r="S128" s="1216"/>
      <c r="T128" s="1216"/>
      <c r="U128" s="1216"/>
      <c r="V128" s="1216"/>
      <c r="W128" s="1216"/>
      <c r="X128" s="1216"/>
    </row>
    <row r="129" spans="1:25">
      <c r="A129" s="1225" t="s">
        <v>42</v>
      </c>
      <c r="B129" s="1555"/>
      <c r="C129" s="1555"/>
      <c r="D129" s="1216"/>
      <c r="E129" s="1216"/>
      <c r="F129" s="1216"/>
      <c r="G129" s="1216"/>
      <c r="H129" s="1216"/>
      <c r="I129" s="1216"/>
      <c r="J129" s="1216"/>
      <c r="K129" s="1216"/>
      <c r="L129" s="1216"/>
      <c r="M129" s="1216"/>
      <c r="N129" s="1216"/>
      <c r="O129" s="1216"/>
      <c r="P129" s="1216"/>
      <c r="Q129" s="1216"/>
      <c r="R129" s="1216"/>
      <c r="S129" s="1216"/>
      <c r="T129" s="1216"/>
      <c r="U129" s="1216"/>
      <c r="V129" s="1216"/>
      <c r="W129" s="1216"/>
      <c r="X129" s="1216"/>
    </row>
    <row r="130" spans="1:25">
      <c r="A130" s="1225" t="s">
        <v>42</v>
      </c>
      <c r="B130" s="1555"/>
      <c r="C130" s="1555"/>
      <c r="F130" s="1216"/>
      <c r="G130" s="1216"/>
      <c r="H130" s="1216"/>
      <c r="I130" s="1216"/>
      <c r="J130" s="1216"/>
      <c r="K130" s="1216"/>
      <c r="L130" s="1216"/>
      <c r="M130" s="1216"/>
      <c r="N130" s="1216"/>
      <c r="O130" s="1216"/>
      <c r="P130" s="1216"/>
      <c r="Q130" s="1216"/>
      <c r="R130" s="1216"/>
      <c r="S130" s="1216"/>
      <c r="T130" s="1216"/>
      <c r="U130" s="1216"/>
      <c r="V130" s="1216"/>
      <c r="W130" s="1216"/>
      <c r="X130" s="1216"/>
    </row>
    <row r="131" spans="1:25">
      <c r="A131" s="1225" t="s">
        <v>43</v>
      </c>
      <c r="B131" s="1556"/>
      <c r="C131" s="1556"/>
      <c r="D131" s="1216"/>
      <c r="E131" s="1216"/>
      <c r="F131" s="1216"/>
      <c r="G131" s="1216"/>
      <c r="H131" s="1216"/>
      <c r="I131" s="1216"/>
      <c r="J131" s="1216"/>
      <c r="K131" s="1216"/>
      <c r="L131" s="1216"/>
      <c r="M131" s="1216"/>
      <c r="N131" s="1216"/>
      <c r="O131" s="1216"/>
      <c r="P131" s="1216"/>
      <c r="Q131" s="1216"/>
      <c r="R131" s="1216"/>
      <c r="S131" s="1216"/>
      <c r="T131" s="1216"/>
      <c r="U131" s="1216"/>
      <c r="V131" s="1216"/>
      <c r="W131" s="1216"/>
      <c r="X131" s="1216"/>
    </row>
    <row r="132" spans="1:25">
      <c r="A132" s="1225" t="s">
        <v>44</v>
      </c>
      <c r="B132" s="1557"/>
      <c r="C132" s="1557"/>
      <c r="D132" s="1216"/>
      <c r="E132" s="1216"/>
      <c r="F132" s="1216"/>
      <c r="G132" s="1216"/>
      <c r="H132" s="1216"/>
      <c r="I132" s="1216"/>
      <c r="J132" s="1216"/>
      <c r="K132" s="1216"/>
      <c r="L132" s="1216"/>
      <c r="M132" s="1216"/>
      <c r="N132" s="1216"/>
      <c r="O132" s="1216"/>
      <c r="P132" s="1216"/>
      <c r="Q132" s="1216"/>
      <c r="R132" s="1216"/>
      <c r="S132" s="1216"/>
      <c r="T132" s="1216"/>
      <c r="U132" s="1216"/>
      <c r="V132" s="1216"/>
      <c r="W132" s="1216"/>
      <c r="X132" s="1216"/>
    </row>
    <row r="134" spans="1:25" ht="23.25" customHeight="1">
      <c r="A134" s="1643" t="s">
        <v>139</v>
      </c>
      <c r="B134" s="1643"/>
      <c r="C134" s="1643"/>
      <c r="D134" s="1643"/>
      <c r="E134" s="1643"/>
      <c r="F134" s="1643"/>
      <c r="G134" s="1396" t="s">
        <v>261</v>
      </c>
      <c r="H134" s="1190"/>
      <c r="I134" s="1643" t="s">
        <v>1182</v>
      </c>
      <c r="J134" s="1643"/>
      <c r="K134" s="1643"/>
      <c r="L134" s="1643"/>
      <c r="M134" s="1643"/>
      <c r="N134" s="1643"/>
      <c r="O134" s="1643"/>
      <c r="P134" s="1643"/>
      <c r="Q134" s="1643"/>
      <c r="R134" s="1611" t="s">
        <v>1778</v>
      </c>
      <c r="S134" s="1612"/>
      <c r="T134" s="1611"/>
      <c r="U134" s="1611"/>
      <c r="V134" s="1611"/>
      <c r="W134" s="1611"/>
      <c r="X134" s="1611"/>
      <c r="Y134" s="1611"/>
    </row>
    <row r="135" spans="1:25" ht="26.25">
      <c r="A135" s="1210" t="s">
        <v>3</v>
      </c>
      <c r="B135" s="1210" t="s">
        <v>4</v>
      </c>
      <c r="C135" s="1210" t="s">
        <v>5</v>
      </c>
      <c r="D135" s="1210" t="s">
        <v>6</v>
      </c>
      <c r="E135" s="1210" t="s">
        <v>7</v>
      </c>
      <c r="F135" s="1210" t="s">
        <v>8</v>
      </c>
      <c r="G135" s="1210" t="s">
        <v>9</v>
      </c>
      <c r="H135" s="1211" t="s">
        <v>10</v>
      </c>
      <c r="I135" s="1227" t="s">
        <v>11</v>
      </c>
      <c r="J135" s="1227" t="s">
        <v>12</v>
      </c>
      <c r="K135" s="1227" t="s">
        <v>13</v>
      </c>
      <c r="L135" s="1227" t="s">
        <v>14</v>
      </c>
      <c r="M135" s="1227" t="s">
        <v>15</v>
      </c>
      <c r="N135" s="1227" t="s">
        <v>16</v>
      </c>
      <c r="O135" s="1227" t="s">
        <v>17</v>
      </c>
      <c r="P135" s="1212" t="s">
        <v>18</v>
      </c>
      <c r="Q135" s="1210" t="s">
        <v>19</v>
      </c>
      <c r="R135" s="1210" t="s">
        <v>20</v>
      </c>
      <c r="S135" s="1213" t="s">
        <v>21</v>
      </c>
      <c r="T135" s="1213" t="s">
        <v>22</v>
      </c>
      <c r="U135" s="1210" t="s">
        <v>24</v>
      </c>
      <c r="V135" s="1210" t="s">
        <v>25</v>
      </c>
      <c r="W135" s="1210" t="s">
        <v>26</v>
      </c>
      <c r="X135" s="1210" t="s">
        <v>27</v>
      </c>
      <c r="Y135" s="1210" t="s">
        <v>28</v>
      </c>
    </row>
    <row r="136" spans="1:25">
      <c r="A136" s="1178" t="s">
        <v>1613</v>
      </c>
      <c r="B136" s="1202" t="s">
        <v>1184</v>
      </c>
      <c r="C136" s="1186" t="s">
        <v>1779</v>
      </c>
      <c r="D136" s="1178" t="s">
        <v>1186</v>
      </c>
      <c r="E136" s="1179">
        <v>46227.46875</v>
      </c>
      <c r="F136" s="1178">
        <v>14.1</v>
      </c>
      <c r="G136" s="1178">
        <v>121099</v>
      </c>
      <c r="H136" s="1205" t="s">
        <v>1348</v>
      </c>
      <c r="I136" s="1178"/>
      <c r="J136" s="1178"/>
      <c r="K136" s="1178"/>
      <c r="L136" s="1178"/>
      <c r="M136" s="1178"/>
      <c r="N136" s="1178"/>
      <c r="O136" s="1186">
        <v>71</v>
      </c>
      <c r="P136" s="1186">
        <v>90</v>
      </c>
      <c r="Q136" s="1175">
        <f t="shared" ref="Q136:Q141" si="16">SUM(I136:P136)</f>
        <v>161</v>
      </c>
      <c r="R136" s="1176" t="s">
        <v>32</v>
      </c>
      <c r="S136" s="1177" t="s">
        <v>33</v>
      </c>
      <c r="T136" s="1175"/>
      <c r="U136" s="1181" t="s">
        <v>1187</v>
      </c>
      <c r="V136" s="1181"/>
      <c r="W136" s="1181">
        <v>1021682</v>
      </c>
      <c r="X136" s="1181" t="s">
        <v>1188</v>
      </c>
      <c r="Y136" s="1181"/>
    </row>
    <row r="137" spans="1:25">
      <c r="A137" s="1172" t="s">
        <v>157</v>
      </c>
      <c r="B137" s="1172" t="s">
        <v>80</v>
      </c>
      <c r="C137" s="1186" t="s">
        <v>1780</v>
      </c>
      <c r="D137" s="1172" t="s">
        <v>758</v>
      </c>
      <c r="E137" s="1173">
        <v>46227.447916666664</v>
      </c>
      <c r="F137" s="1178">
        <v>14.1</v>
      </c>
      <c r="G137" s="1172">
        <v>121100</v>
      </c>
      <c r="H137" s="1174" t="s">
        <v>1348</v>
      </c>
      <c r="I137" s="1172"/>
      <c r="J137" s="1172"/>
      <c r="K137" s="1172"/>
      <c r="L137" s="1172"/>
      <c r="M137" s="1172"/>
      <c r="N137" s="1172"/>
      <c r="O137" s="1186">
        <v>71</v>
      </c>
      <c r="P137" s="1186">
        <v>90</v>
      </c>
      <c r="Q137" s="1175">
        <f t="shared" si="16"/>
        <v>161</v>
      </c>
      <c r="R137" s="1176" t="s">
        <v>32</v>
      </c>
      <c r="S137" s="1177" t="s">
        <v>33</v>
      </c>
      <c r="T137" s="1175"/>
      <c r="U137" s="1181" t="s">
        <v>1187</v>
      </c>
      <c r="V137" s="1181"/>
      <c r="W137" s="1181">
        <v>1021683</v>
      </c>
      <c r="X137" s="1181" t="s">
        <v>1188</v>
      </c>
      <c r="Y137" s="1181"/>
    </row>
    <row r="138" spans="1:25">
      <c r="A138" s="1172" t="s">
        <v>97</v>
      </c>
      <c r="B138" s="1172" t="s">
        <v>1781</v>
      </c>
      <c r="C138" s="1186" t="s">
        <v>1782</v>
      </c>
      <c r="D138" s="1172" t="s">
        <v>758</v>
      </c>
      <c r="E138" s="1173">
        <v>46227.763888888891</v>
      </c>
      <c r="F138" s="1172">
        <v>16</v>
      </c>
      <c r="G138" s="1172">
        <v>121122</v>
      </c>
      <c r="H138" s="1174" t="s">
        <v>160</v>
      </c>
      <c r="I138" s="1172"/>
      <c r="J138" s="1172"/>
      <c r="K138" s="1172"/>
      <c r="L138" s="1172"/>
      <c r="M138" s="1172"/>
      <c r="N138" s="1186">
        <v>30</v>
      </c>
      <c r="O138" s="1186">
        <v>101</v>
      </c>
      <c r="P138" s="1186">
        <v>30</v>
      </c>
      <c r="Q138" s="1175">
        <f t="shared" si="16"/>
        <v>161</v>
      </c>
      <c r="R138" s="1176" t="s">
        <v>32</v>
      </c>
      <c r="S138" s="1177" t="s">
        <v>33</v>
      </c>
      <c r="T138" s="1289" t="b">
        <v>1</v>
      </c>
      <c r="U138" s="1181" t="s">
        <v>1187</v>
      </c>
      <c r="V138" s="1181"/>
      <c r="W138" s="1181">
        <v>1021684</v>
      </c>
      <c r="X138" s="1181" t="s">
        <v>1188</v>
      </c>
      <c r="Y138" s="1181"/>
    </row>
    <row r="139" spans="1:25">
      <c r="A139" s="1172" t="s">
        <v>918</v>
      </c>
      <c r="B139" s="1172" t="s">
        <v>1781</v>
      </c>
      <c r="C139" s="1186" t="s">
        <v>1783</v>
      </c>
      <c r="D139" s="1172" t="s">
        <v>758</v>
      </c>
      <c r="E139" s="1173">
        <v>46227.763888888891</v>
      </c>
      <c r="F139" s="1172">
        <v>16</v>
      </c>
      <c r="G139" s="1172">
        <v>121101</v>
      </c>
      <c r="H139" s="1174" t="s">
        <v>160</v>
      </c>
      <c r="I139" s="1172"/>
      <c r="J139" s="1172"/>
      <c r="K139" s="1172"/>
      <c r="L139" s="1172"/>
      <c r="M139" s="1172"/>
      <c r="N139" s="1172"/>
      <c r="O139" s="1186">
        <v>101</v>
      </c>
      <c r="P139" s="1186">
        <v>60</v>
      </c>
      <c r="Q139" s="1175">
        <f t="shared" si="16"/>
        <v>161</v>
      </c>
      <c r="R139" s="1176" t="s">
        <v>32</v>
      </c>
      <c r="S139" s="1177" t="s">
        <v>33</v>
      </c>
      <c r="T139" s="1175"/>
      <c r="U139" s="1181" t="s">
        <v>1187</v>
      </c>
      <c r="V139" s="1181"/>
      <c r="W139" s="1181">
        <v>1021685</v>
      </c>
      <c r="X139" s="1181" t="s">
        <v>1188</v>
      </c>
      <c r="Y139" s="1181"/>
    </row>
    <row r="140" spans="1:25">
      <c r="A140" s="1172" t="s">
        <v>918</v>
      </c>
      <c r="B140" s="1172" t="s">
        <v>1781</v>
      </c>
      <c r="C140" s="1186" t="s">
        <v>1784</v>
      </c>
      <c r="D140" s="1172" t="s">
        <v>758</v>
      </c>
      <c r="E140" s="1173">
        <v>46227.763888888891</v>
      </c>
      <c r="F140" s="1172">
        <v>16</v>
      </c>
      <c r="G140" s="1172">
        <v>121102</v>
      </c>
      <c r="H140" s="1174" t="s">
        <v>160</v>
      </c>
      <c r="I140" s="1172"/>
      <c r="J140" s="1172"/>
      <c r="K140" s="1172"/>
      <c r="L140" s="1172"/>
      <c r="M140" s="1398"/>
      <c r="N140" s="1398"/>
      <c r="O140" s="1350">
        <v>101</v>
      </c>
      <c r="P140" s="1186">
        <v>60</v>
      </c>
      <c r="Q140" s="1175">
        <f t="shared" si="16"/>
        <v>161</v>
      </c>
      <c r="R140" s="1176" t="s">
        <v>32</v>
      </c>
      <c r="S140" s="1177" t="s">
        <v>33</v>
      </c>
      <c r="T140" s="1175"/>
      <c r="U140" s="1181" t="s">
        <v>1187</v>
      </c>
      <c r="V140" s="1181"/>
      <c r="W140" s="1181">
        <v>1021686</v>
      </c>
      <c r="X140" s="1181" t="s">
        <v>1188</v>
      </c>
      <c r="Y140" s="1181"/>
    </row>
    <row r="141" spans="1:25">
      <c r="A141" s="1178" t="s">
        <v>1303</v>
      </c>
      <c r="B141" s="1172" t="s">
        <v>1781</v>
      </c>
      <c r="C141" s="1186" t="s">
        <v>1785</v>
      </c>
      <c r="D141" s="1172" t="s">
        <v>758</v>
      </c>
      <c r="E141" s="1173">
        <v>46227.763888888891</v>
      </c>
      <c r="F141" s="1172">
        <v>16</v>
      </c>
      <c r="G141" s="1178">
        <v>121103</v>
      </c>
      <c r="H141" s="1205" t="s">
        <v>1348</v>
      </c>
      <c r="I141" s="1178"/>
      <c r="J141" s="1178"/>
      <c r="K141" s="1178"/>
      <c r="L141" s="1178"/>
      <c r="M141" s="1178"/>
      <c r="N141" s="1178"/>
      <c r="O141" s="1186">
        <v>41</v>
      </c>
      <c r="P141" s="1186">
        <v>120</v>
      </c>
      <c r="Q141" s="1175">
        <f t="shared" si="16"/>
        <v>161</v>
      </c>
      <c r="R141" s="1176" t="s">
        <v>32</v>
      </c>
      <c r="S141" s="1177" t="s">
        <v>33</v>
      </c>
      <c r="T141" s="1175"/>
      <c r="U141" s="1181" t="s">
        <v>1187</v>
      </c>
      <c r="V141" s="1181"/>
      <c r="W141" s="1181">
        <v>1021687</v>
      </c>
      <c r="X141" s="1181" t="s">
        <v>1188</v>
      </c>
      <c r="Y141" s="1181"/>
    </row>
    <row r="142" spans="1:25">
      <c r="A142" s="1214" t="s">
        <v>19</v>
      </c>
      <c r="B142" s="1209"/>
      <c r="C142" s="1209"/>
      <c r="D142" s="1209"/>
      <c r="E142" s="1214"/>
      <c r="F142" s="1209"/>
      <c r="G142" s="1209"/>
      <c r="H142" s="1209"/>
      <c r="I142" s="1214">
        <f ca="1">SUM(I84:I175)</f>
        <v>0</v>
      </c>
      <c r="J142" s="1214">
        <f ca="1">SUM(J84:J175)</f>
        <v>0</v>
      </c>
      <c r="K142" s="1214">
        <f t="shared" ref="K142:M142" ca="1" si="17">SUM(K84:K177)</f>
        <v>0</v>
      </c>
      <c r="L142" s="1214">
        <f t="shared" ca="1" si="17"/>
        <v>0</v>
      </c>
      <c r="M142" s="1214">
        <f t="shared" ca="1" si="17"/>
        <v>0</v>
      </c>
      <c r="N142" s="1214">
        <f>SUM(N136:N141)</f>
        <v>30</v>
      </c>
      <c r="O142" s="1214">
        <f>SUM(O136:O141)</f>
        <v>486</v>
      </c>
      <c r="P142" s="1214">
        <f>SUM(P136:P141)</f>
        <v>450</v>
      </c>
      <c r="Q142" s="1214">
        <f>SUM(Q136:Q141)</f>
        <v>966</v>
      </c>
      <c r="R142" s="1215"/>
      <c r="S142" s="1215"/>
      <c r="T142" s="1215"/>
      <c r="U142" s="1215"/>
      <c r="V142" s="1215"/>
      <c r="W142" s="1215"/>
      <c r="X142" s="1215"/>
      <c r="Y142" s="1215"/>
    </row>
    <row r="143" spans="1:25">
      <c r="A143" s="1216"/>
      <c r="B143" s="1216"/>
      <c r="C143" s="1216"/>
      <c r="D143" s="1216"/>
      <c r="E143" s="1216"/>
      <c r="F143" s="1217"/>
      <c r="G143" s="1217"/>
      <c r="H143" s="1216"/>
      <c r="I143" s="1216"/>
      <c r="J143" s="1216"/>
      <c r="K143" s="1216"/>
      <c r="L143" s="1216"/>
      <c r="M143" s="1216"/>
      <c r="N143" s="1216"/>
      <c r="O143" s="1216"/>
      <c r="P143" s="1216"/>
      <c r="Q143" s="1216"/>
      <c r="R143" s="1216"/>
      <c r="S143" s="1216"/>
      <c r="T143" s="1216"/>
      <c r="U143" s="1216"/>
      <c r="V143" s="1216"/>
      <c r="W143" s="1216"/>
      <c r="X143" s="1216"/>
    </row>
    <row r="144" spans="1:25">
      <c r="A144" s="1218" t="s">
        <v>34</v>
      </c>
      <c r="B144" s="1552"/>
      <c r="C144" s="1552"/>
      <c r="D144" s="1552"/>
      <c r="E144" s="1216"/>
      <c r="F144" s="1216"/>
      <c r="G144" s="1216"/>
      <c r="H144" s="1216"/>
      <c r="I144" s="1216"/>
      <c r="J144" s="1216"/>
      <c r="K144" s="1553"/>
      <c r="L144" s="1553"/>
      <c r="M144" s="1553"/>
      <c r="N144" s="1216"/>
      <c r="O144" s="1216"/>
      <c r="P144" s="1216"/>
      <c r="Q144" s="1216"/>
      <c r="R144" s="1216"/>
      <c r="S144" s="1216"/>
      <c r="T144" s="1216"/>
      <c r="U144" s="1216"/>
      <c r="V144" s="1216"/>
      <c r="W144" s="1216"/>
      <c r="X144" s="1216"/>
    </row>
    <row r="145" spans="1:25" ht="18">
      <c r="A145" s="1220" t="s">
        <v>35</v>
      </c>
      <c r="B145" s="1221" t="s">
        <v>36</v>
      </c>
      <c r="C145" s="1222" t="s">
        <v>37</v>
      </c>
      <c r="D145" s="1219"/>
      <c r="E145" s="1216"/>
      <c r="F145" s="1216"/>
      <c r="G145" s="1216"/>
      <c r="H145" s="1216"/>
      <c r="I145" s="1216"/>
      <c r="J145" s="1216"/>
      <c r="K145" s="1216"/>
      <c r="L145" s="1216"/>
      <c r="M145" s="1216"/>
      <c r="N145" s="1216"/>
      <c r="O145" s="1216"/>
      <c r="P145" s="1216"/>
      <c r="Q145" s="1216"/>
      <c r="R145" s="1216"/>
      <c r="S145" s="1216"/>
      <c r="T145" s="1216"/>
      <c r="U145" s="1216"/>
      <c r="V145" s="1216"/>
      <c r="W145" s="1216"/>
      <c r="X145" s="1216"/>
    </row>
    <row r="146" spans="1:25">
      <c r="A146" s="1194" t="s">
        <v>1287</v>
      </c>
      <c r="B146" s="1548" t="s">
        <v>1223</v>
      </c>
      <c r="C146" s="1548"/>
      <c r="D146" s="1223"/>
      <c r="E146" s="1224" t="s">
        <v>40</v>
      </c>
      <c r="F146" s="1216"/>
      <c r="G146" s="1216"/>
      <c r="H146" s="1216"/>
      <c r="I146" s="1216"/>
      <c r="J146" s="1216"/>
      <c r="K146" s="1216"/>
      <c r="L146" s="1216"/>
      <c r="M146" s="1216"/>
      <c r="N146" s="1216"/>
      <c r="O146" s="1216"/>
      <c r="P146" s="1216"/>
      <c r="Q146" s="1216"/>
      <c r="R146" s="1216"/>
      <c r="S146" s="1216"/>
      <c r="T146" s="1216"/>
      <c r="U146" s="1216"/>
      <c r="V146" s="1216"/>
      <c r="W146" s="1216"/>
      <c r="X146" s="1216"/>
    </row>
    <row r="147" spans="1:25">
      <c r="A147" s="1195"/>
      <c r="B147" s="1554"/>
      <c r="C147" s="1554"/>
      <c r="D147" s="1216"/>
      <c r="E147" s="1216"/>
      <c r="F147" s="1216"/>
      <c r="G147" s="1216"/>
      <c r="H147" s="1216"/>
      <c r="I147" s="1216"/>
      <c r="J147" s="1216"/>
      <c r="K147" s="1216"/>
      <c r="L147" s="1216"/>
      <c r="M147" s="1216"/>
      <c r="N147" s="1216"/>
      <c r="O147" s="1216"/>
      <c r="P147" s="1216"/>
      <c r="Q147" s="1216"/>
      <c r="R147" s="1216"/>
      <c r="S147" s="1216"/>
      <c r="T147" s="1216"/>
      <c r="U147" s="1216"/>
      <c r="V147" s="1216"/>
      <c r="W147" s="1216"/>
      <c r="X147" s="1216"/>
    </row>
    <row r="148" spans="1:25">
      <c r="A148" s="1225" t="s">
        <v>42</v>
      </c>
      <c r="B148" s="1620" t="s">
        <v>1786</v>
      </c>
      <c r="C148" s="1555"/>
      <c r="D148" s="1216"/>
      <c r="E148" s="1216"/>
      <c r="F148" s="1216"/>
      <c r="G148" s="1216"/>
      <c r="H148" s="1216"/>
      <c r="I148" s="1216"/>
      <c r="J148" s="1216"/>
      <c r="K148" s="1216"/>
      <c r="L148" s="1216"/>
      <c r="M148" s="1216"/>
      <c r="N148" s="1216"/>
      <c r="O148" s="1216"/>
      <c r="P148" s="1216"/>
      <c r="Q148" s="1216"/>
      <c r="R148" s="1216"/>
      <c r="S148" s="1216"/>
      <c r="T148" s="1216"/>
      <c r="U148" s="1216"/>
      <c r="V148" s="1216"/>
      <c r="W148" s="1216"/>
      <c r="X148" s="1216"/>
    </row>
    <row r="149" spans="1:25">
      <c r="A149" s="1225" t="s">
        <v>42</v>
      </c>
      <c r="B149" s="1555"/>
      <c r="C149" s="1555"/>
      <c r="F149" s="1216"/>
      <c r="G149" s="1216"/>
      <c r="H149" s="1216"/>
      <c r="I149" s="1216"/>
      <c r="J149" s="1216"/>
      <c r="K149" s="1216"/>
      <c r="L149" s="1216"/>
      <c r="M149" s="1216"/>
      <c r="N149" s="1216"/>
      <c r="O149" s="1216"/>
      <c r="P149" s="1216"/>
      <c r="Q149" s="1216"/>
      <c r="R149" s="1216"/>
      <c r="S149" s="1216"/>
      <c r="T149" s="1216"/>
      <c r="U149" s="1216"/>
      <c r="V149" s="1216"/>
      <c r="W149" s="1216"/>
      <c r="X149" s="1216"/>
    </row>
    <row r="150" spans="1:25">
      <c r="A150" s="1225" t="s">
        <v>43</v>
      </c>
      <c r="B150" s="1556"/>
      <c r="C150" s="1556"/>
      <c r="D150" s="1216"/>
      <c r="E150" s="1216"/>
      <c r="F150" s="1216"/>
      <c r="G150" s="1216"/>
      <c r="H150" s="1216"/>
      <c r="I150" s="1216"/>
      <c r="J150" s="1216"/>
      <c r="K150" s="1216"/>
      <c r="L150" s="1216"/>
      <c r="M150" s="1216"/>
      <c r="N150" s="1216"/>
      <c r="O150" s="1216"/>
      <c r="P150" s="1216"/>
      <c r="Q150" s="1216"/>
      <c r="R150" s="1216"/>
      <c r="S150" s="1216"/>
      <c r="T150" s="1216"/>
      <c r="U150" s="1216"/>
      <c r="V150" s="1216"/>
      <c r="W150" s="1216"/>
      <c r="X150" s="1216"/>
    </row>
    <row r="151" spans="1:25">
      <c r="A151" s="1225" t="s">
        <v>44</v>
      </c>
      <c r="B151" s="1557"/>
      <c r="C151" s="1557"/>
      <c r="D151" s="1216"/>
      <c r="E151" s="1216"/>
      <c r="F151" s="1216"/>
      <c r="G151" s="1216"/>
      <c r="H151" s="1216"/>
      <c r="I151" s="1216"/>
      <c r="J151" s="1216"/>
      <c r="K151" s="1216"/>
      <c r="L151" s="1216"/>
      <c r="M151" s="1216"/>
      <c r="N151" s="1216"/>
      <c r="O151" s="1216"/>
      <c r="P151" s="1216"/>
      <c r="Q151" s="1216"/>
      <c r="R151" s="1216"/>
      <c r="S151" s="1216"/>
      <c r="T151" s="1216"/>
      <c r="U151" s="1216"/>
      <c r="V151" s="1216"/>
      <c r="W151" s="1216"/>
      <c r="X151" s="1216"/>
    </row>
    <row r="153" spans="1:25" ht="23.25">
      <c r="A153" s="1549" t="s">
        <v>345</v>
      </c>
      <c r="B153" s="1549"/>
      <c r="C153" s="1549"/>
      <c r="D153" s="1549"/>
      <c r="E153" s="1549"/>
      <c r="F153" s="1549"/>
      <c r="G153" s="1208"/>
      <c r="H153" s="1209"/>
      <c r="I153" s="1549" t="s">
        <v>999</v>
      </c>
      <c r="J153" s="1549"/>
      <c r="K153" s="1549"/>
      <c r="L153" s="1549"/>
      <c r="M153" s="1549"/>
      <c r="N153" s="1549"/>
      <c r="O153" s="1549"/>
      <c r="P153" s="1549"/>
      <c r="Q153" s="1549"/>
      <c r="R153" s="1550" t="s">
        <v>1787</v>
      </c>
      <c r="S153" s="1551"/>
      <c r="T153" s="1550"/>
      <c r="U153" s="1550"/>
      <c r="V153" s="1550"/>
      <c r="W153" s="1550"/>
      <c r="X153" s="1550"/>
      <c r="Y153" s="1550"/>
    </row>
    <row r="154" spans="1:25" ht="26.25">
      <c r="A154" s="1210" t="s">
        <v>3</v>
      </c>
      <c r="B154" s="1210" t="s">
        <v>4</v>
      </c>
      <c r="C154" s="1210" t="s">
        <v>5</v>
      </c>
      <c r="D154" s="1210" t="s">
        <v>6</v>
      </c>
      <c r="E154" s="1210" t="s">
        <v>7</v>
      </c>
      <c r="F154" s="1210" t="s">
        <v>8</v>
      </c>
      <c r="G154" s="1210" t="s">
        <v>9</v>
      </c>
      <c r="H154" s="1211" t="s">
        <v>10</v>
      </c>
      <c r="I154" s="1227" t="s">
        <v>11</v>
      </c>
      <c r="J154" s="1227" t="s">
        <v>12</v>
      </c>
      <c r="K154" s="1227" t="s">
        <v>13</v>
      </c>
      <c r="L154" s="1227" t="s">
        <v>14</v>
      </c>
      <c r="M154" s="1227" t="s">
        <v>15</v>
      </c>
      <c r="N154" s="1227" t="s">
        <v>16</v>
      </c>
      <c r="O154" s="1227" t="s">
        <v>17</v>
      </c>
      <c r="P154" s="1212" t="s">
        <v>18</v>
      </c>
      <c r="Q154" s="1210" t="s">
        <v>19</v>
      </c>
      <c r="R154" s="1210" t="s">
        <v>20</v>
      </c>
      <c r="S154" s="1213" t="s">
        <v>21</v>
      </c>
      <c r="T154" s="1213" t="s">
        <v>22</v>
      </c>
      <c r="U154" s="1210" t="s">
        <v>24</v>
      </c>
      <c r="V154" s="1210" t="s">
        <v>25</v>
      </c>
      <c r="W154" s="1210" t="s">
        <v>26</v>
      </c>
      <c r="X154" s="1210" t="s">
        <v>27</v>
      </c>
      <c r="Y154" s="1210" t="s">
        <v>28</v>
      </c>
    </row>
    <row r="155" spans="1:25">
      <c r="A155" s="1172" t="s">
        <v>1078</v>
      </c>
      <c r="B155" s="1172" t="s">
        <v>72</v>
      </c>
      <c r="C155" s="1186" t="s">
        <v>1788</v>
      </c>
      <c r="D155" s="1172" t="s">
        <v>71</v>
      </c>
      <c r="E155" s="1173">
        <v>46225.715277777781</v>
      </c>
      <c r="F155" s="1172">
        <v>16.2</v>
      </c>
      <c r="G155" s="1172">
        <v>121038</v>
      </c>
      <c r="H155" s="1174"/>
      <c r="I155" s="1172"/>
      <c r="J155" s="1172"/>
      <c r="K155" s="1172"/>
      <c r="L155" s="1172"/>
      <c r="M155" s="1186">
        <v>54</v>
      </c>
      <c r="N155" s="1186">
        <v>54</v>
      </c>
      <c r="O155" s="1186">
        <v>53</v>
      </c>
      <c r="P155" s="1172"/>
      <c r="Q155" s="1175">
        <f t="shared" ref="Q155:Q160" si="18">SUM(I155:P155)</f>
        <v>161</v>
      </c>
      <c r="R155" s="1175" t="s">
        <v>30</v>
      </c>
      <c r="S155" s="1175" t="s">
        <v>31</v>
      </c>
      <c r="T155" s="1175"/>
      <c r="U155" s="1190" t="s">
        <v>169</v>
      </c>
      <c r="V155" s="1181"/>
      <c r="W155" s="1181">
        <v>1021714</v>
      </c>
      <c r="X155" s="1181" t="s">
        <v>1751</v>
      </c>
      <c r="Y155" s="1181"/>
    </row>
    <row r="156" spans="1:25">
      <c r="A156" s="1172" t="s">
        <v>86</v>
      </c>
      <c r="B156" s="1172" t="s">
        <v>78</v>
      </c>
      <c r="C156" s="1186" t="s">
        <v>1789</v>
      </c>
      <c r="D156" s="1172" t="s">
        <v>99</v>
      </c>
      <c r="E156" s="1173">
        <v>46226.277777777781</v>
      </c>
      <c r="F156" s="1172">
        <v>13.3</v>
      </c>
      <c r="G156" s="1172">
        <v>121127</v>
      </c>
      <c r="H156" s="1174" t="s">
        <v>160</v>
      </c>
      <c r="I156" s="1172"/>
      <c r="J156" s="1172"/>
      <c r="K156" s="1172"/>
      <c r="L156" s="1172"/>
      <c r="M156" s="1172"/>
      <c r="N156" s="1186">
        <v>30</v>
      </c>
      <c r="O156" s="1186">
        <v>71</v>
      </c>
      <c r="P156" s="1186">
        <v>60</v>
      </c>
      <c r="Q156" s="1175">
        <f t="shared" si="18"/>
        <v>161</v>
      </c>
      <c r="R156" s="1176" t="s">
        <v>32</v>
      </c>
      <c r="S156" s="1177" t="s">
        <v>33</v>
      </c>
      <c r="T156" s="1175"/>
      <c r="U156" s="1189" t="s">
        <v>100</v>
      </c>
      <c r="V156" s="1181" t="s">
        <v>860</v>
      </c>
      <c r="W156" s="1181">
        <v>1021715</v>
      </c>
      <c r="X156" s="1181" t="s">
        <v>1790</v>
      </c>
      <c r="Y156" s="1181"/>
    </row>
    <row r="157" spans="1:25">
      <c r="A157" s="1172" t="s">
        <v>107</v>
      </c>
      <c r="B157" s="1172" t="s">
        <v>78</v>
      </c>
      <c r="C157" s="1186" t="s">
        <v>1791</v>
      </c>
      <c r="D157" s="1172" t="s">
        <v>99</v>
      </c>
      <c r="E157" s="1173">
        <v>46226.277777777781</v>
      </c>
      <c r="F157" s="1172">
        <v>13.3</v>
      </c>
      <c r="G157" s="1172">
        <v>121105</v>
      </c>
      <c r="H157" s="1174" t="s">
        <v>160</v>
      </c>
      <c r="I157" s="1172"/>
      <c r="J157" s="1172"/>
      <c r="K157" s="1172"/>
      <c r="L157" s="1172"/>
      <c r="M157" s="1172"/>
      <c r="N157" s="1186">
        <v>30</v>
      </c>
      <c r="O157" s="1186">
        <v>71</v>
      </c>
      <c r="P157" s="1186">
        <v>60</v>
      </c>
      <c r="Q157" s="1175">
        <f t="shared" si="18"/>
        <v>161</v>
      </c>
      <c r="R157" s="1176" t="s">
        <v>32</v>
      </c>
      <c r="S157" s="1177" t="s">
        <v>33</v>
      </c>
      <c r="T157" s="1175"/>
      <c r="U157" s="1189" t="s">
        <v>100</v>
      </c>
      <c r="V157" s="1181" t="s">
        <v>860</v>
      </c>
      <c r="W157" s="1181">
        <v>1021717</v>
      </c>
      <c r="X157" s="1181" t="s">
        <v>1790</v>
      </c>
      <c r="Y157" s="1181"/>
    </row>
    <row r="158" spans="1:25">
      <c r="A158" s="1172" t="s">
        <v>105</v>
      </c>
      <c r="B158" s="1172" t="s">
        <v>78</v>
      </c>
      <c r="C158" s="1186" t="s">
        <v>1792</v>
      </c>
      <c r="D158" s="1172" t="s">
        <v>99</v>
      </c>
      <c r="E158" s="1173">
        <v>46226.277777777781</v>
      </c>
      <c r="F158" s="1172">
        <v>13.3</v>
      </c>
      <c r="G158" s="1172">
        <v>121106</v>
      </c>
      <c r="H158" s="1174" t="s">
        <v>160</v>
      </c>
      <c r="I158" s="1172"/>
      <c r="J158" s="1172"/>
      <c r="K158" s="1172"/>
      <c r="L158" s="1172"/>
      <c r="M158" s="1172"/>
      <c r="N158" s="1186">
        <v>60</v>
      </c>
      <c r="O158" s="1186">
        <v>71</v>
      </c>
      <c r="P158" s="1186">
        <v>30</v>
      </c>
      <c r="Q158" s="1175">
        <f t="shared" si="18"/>
        <v>161</v>
      </c>
      <c r="R158" s="1176" t="s">
        <v>32</v>
      </c>
      <c r="S158" s="1177" t="s">
        <v>33</v>
      </c>
      <c r="T158" s="1289" t="b">
        <v>1</v>
      </c>
      <c r="U158" s="1189" t="s">
        <v>100</v>
      </c>
      <c r="V158" s="1181" t="s">
        <v>860</v>
      </c>
      <c r="W158" s="1181">
        <v>1021720</v>
      </c>
      <c r="X158" s="1181" t="s">
        <v>1790</v>
      </c>
      <c r="Y158" s="1181"/>
    </row>
    <row r="159" spans="1:25">
      <c r="A159" s="1172" t="s">
        <v>114</v>
      </c>
      <c r="B159" s="1172" t="s">
        <v>78</v>
      </c>
      <c r="C159" s="1186" t="s">
        <v>1793</v>
      </c>
      <c r="D159" s="1172" t="s">
        <v>99</v>
      </c>
      <c r="E159" s="1173">
        <v>46226.277777777781</v>
      </c>
      <c r="F159" s="1172">
        <v>13.3</v>
      </c>
      <c r="G159" s="1172">
        <v>121136</v>
      </c>
      <c r="H159" s="1174" t="s">
        <v>160</v>
      </c>
      <c r="I159" s="1172"/>
      <c r="J159" s="1172"/>
      <c r="K159" s="1172"/>
      <c r="L159" s="1172"/>
      <c r="M159" s="1172"/>
      <c r="N159" s="1186">
        <v>60</v>
      </c>
      <c r="O159" s="1186">
        <v>101</v>
      </c>
      <c r="P159" s="1172"/>
      <c r="Q159" s="1175">
        <f t="shared" si="18"/>
        <v>161</v>
      </c>
      <c r="R159" s="1176" t="s">
        <v>32</v>
      </c>
      <c r="S159" s="1177" t="s">
        <v>33</v>
      </c>
      <c r="T159" s="1289" t="b">
        <v>1</v>
      </c>
      <c r="U159" s="1189" t="s">
        <v>100</v>
      </c>
      <c r="V159" s="1181" t="s">
        <v>860</v>
      </c>
      <c r="W159" s="1181">
        <v>1021718</v>
      </c>
      <c r="X159" s="1181" t="s">
        <v>1751</v>
      </c>
      <c r="Y159" s="1181"/>
    </row>
    <row r="160" spans="1:25">
      <c r="A160" s="1172" t="s">
        <v>190</v>
      </c>
      <c r="B160" s="1172" t="s">
        <v>80</v>
      </c>
      <c r="C160" s="1186" t="s">
        <v>1794</v>
      </c>
      <c r="D160" s="1172" t="s">
        <v>117</v>
      </c>
      <c r="E160" s="1173">
        <v>46227.402777777781</v>
      </c>
      <c r="F160" s="1172">
        <v>12.9</v>
      </c>
      <c r="G160" s="1172">
        <v>121106</v>
      </c>
      <c r="H160" s="1174" t="s">
        <v>1348</v>
      </c>
      <c r="I160" s="1172"/>
      <c r="J160" s="1172"/>
      <c r="K160" s="1172"/>
      <c r="L160" s="1172"/>
      <c r="M160" s="1172"/>
      <c r="N160" s="1172"/>
      <c r="O160" s="1186">
        <v>71</v>
      </c>
      <c r="P160" s="1186">
        <v>90</v>
      </c>
      <c r="Q160" s="1175">
        <f t="shared" si="18"/>
        <v>161</v>
      </c>
      <c r="R160" s="1176" t="s">
        <v>32</v>
      </c>
      <c r="S160" s="1177" t="s">
        <v>33</v>
      </c>
      <c r="T160" s="1175"/>
      <c r="U160" s="1189" t="s">
        <v>100</v>
      </c>
      <c r="V160" s="1181" t="s">
        <v>860</v>
      </c>
      <c r="W160" s="1181">
        <v>1021719</v>
      </c>
      <c r="X160" s="1181" t="s">
        <v>1795</v>
      </c>
      <c r="Y160" s="1181"/>
    </row>
    <row r="161" spans="1:25">
      <c r="A161" s="1214" t="s">
        <v>19</v>
      </c>
      <c r="B161" s="1209"/>
      <c r="C161" s="1209"/>
      <c r="D161" s="1209"/>
      <c r="E161" s="1214"/>
      <c r="F161" s="1209"/>
      <c r="G161" s="1209"/>
      <c r="H161" s="1209"/>
      <c r="I161" s="1214">
        <f t="shared" ref="I161:Q161" si="19">SUM(I155:I160)</f>
        <v>0</v>
      </c>
      <c r="J161" s="1214">
        <f t="shared" si="19"/>
        <v>0</v>
      </c>
      <c r="K161" s="1214">
        <f t="shared" si="19"/>
        <v>0</v>
      </c>
      <c r="L161" s="1214">
        <f t="shared" si="19"/>
        <v>0</v>
      </c>
      <c r="M161" s="1214">
        <f t="shared" si="19"/>
        <v>54</v>
      </c>
      <c r="N161" s="1214">
        <f t="shared" si="19"/>
        <v>234</v>
      </c>
      <c r="O161" s="1214">
        <f t="shared" si="19"/>
        <v>438</v>
      </c>
      <c r="P161" s="1214">
        <f t="shared" si="19"/>
        <v>240</v>
      </c>
      <c r="Q161" s="1214">
        <f t="shared" si="19"/>
        <v>966</v>
      </c>
      <c r="R161" s="1215"/>
      <c r="S161" s="1215"/>
      <c r="T161" s="1215"/>
      <c r="U161" s="1215"/>
      <c r="V161" s="1215"/>
      <c r="W161" s="1215"/>
      <c r="X161" s="1215"/>
      <c r="Y161" s="1215"/>
    </row>
    <row r="162" spans="1:25">
      <c r="A162" s="1216"/>
      <c r="B162" s="1216"/>
      <c r="C162" s="1216"/>
      <c r="D162" s="1216"/>
      <c r="E162" s="1216"/>
      <c r="F162" s="1217"/>
      <c r="G162" s="1217"/>
      <c r="H162" s="1216"/>
      <c r="I162" s="1216"/>
      <c r="J162" s="1216"/>
      <c r="K162" s="1216"/>
      <c r="L162" s="1216"/>
      <c r="M162" s="1216"/>
      <c r="N162" s="1216"/>
      <c r="O162" s="1216"/>
      <c r="P162" s="1216"/>
      <c r="Q162" s="1216"/>
      <c r="R162" s="1216"/>
      <c r="S162" s="1216"/>
      <c r="T162" s="1216"/>
      <c r="U162" s="1216"/>
      <c r="V162" s="1216"/>
      <c r="W162" s="1216"/>
      <c r="X162" s="1216"/>
    </row>
    <row r="163" spans="1:25">
      <c r="A163" s="1218" t="s">
        <v>34</v>
      </c>
      <c r="B163" s="1552"/>
      <c r="C163" s="1552"/>
      <c r="D163" s="1552"/>
      <c r="E163" s="1216"/>
      <c r="F163" s="1216"/>
      <c r="G163" s="1216"/>
      <c r="H163" s="1216"/>
      <c r="I163" s="1216"/>
      <c r="J163" s="1216"/>
      <c r="K163" s="1553"/>
      <c r="L163" s="1553"/>
      <c r="M163" s="1553"/>
      <c r="N163" s="1216"/>
      <c r="O163" s="1216"/>
      <c r="P163" s="1216"/>
      <c r="Q163" s="1216"/>
      <c r="R163" s="1216"/>
      <c r="S163" s="1216"/>
      <c r="T163" s="1216"/>
      <c r="U163" s="1216"/>
      <c r="V163" s="1216"/>
      <c r="W163" s="1216"/>
      <c r="X163" s="1216"/>
    </row>
    <row r="164" spans="1:25" ht="18">
      <c r="A164" s="1220" t="s">
        <v>35</v>
      </c>
      <c r="B164" s="1221" t="s">
        <v>36</v>
      </c>
      <c r="C164" s="1222" t="s">
        <v>37</v>
      </c>
      <c r="D164" s="1219"/>
      <c r="E164" s="1216"/>
      <c r="F164" s="1216"/>
      <c r="G164" s="1216"/>
      <c r="H164" s="1216"/>
      <c r="I164" s="1216"/>
      <c r="J164" s="1216"/>
      <c r="K164" s="1216"/>
      <c r="L164" s="1216"/>
      <c r="M164" s="1216"/>
      <c r="N164" s="1216"/>
      <c r="O164" s="1216"/>
      <c r="P164" s="1216"/>
      <c r="Q164" s="1216"/>
      <c r="R164" s="1216"/>
      <c r="S164" s="1216"/>
      <c r="T164" s="1216"/>
      <c r="U164" s="1216"/>
      <c r="V164" s="1216"/>
      <c r="W164" s="1216"/>
      <c r="X164" s="1216"/>
    </row>
    <row r="165" spans="1:25">
      <c r="A165" s="1194" t="s">
        <v>100</v>
      </c>
      <c r="B165" s="1548" t="s">
        <v>39</v>
      </c>
      <c r="C165" s="1548"/>
      <c r="D165" s="1223"/>
      <c r="E165" s="1224" t="s">
        <v>40</v>
      </c>
      <c r="F165" s="1216"/>
      <c r="G165" s="1216"/>
      <c r="H165" s="1216"/>
      <c r="I165" s="1216"/>
      <c r="J165" s="1216"/>
      <c r="K165" s="1216"/>
      <c r="L165" s="1216"/>
      <c r="M165" s="1216"/>
      <c r="N165" s="1216"/>
      <c r="O165" s="1216"/>
      <c r="P165" s="1216"/>
      <c r="Q165" s="1216"/>
      <c r="R165" s="1216"/>
      <c r="S165" s="1216"/>
      <c r="T165" s="1216"/>
      <c r="U165" s="1216"/>
      <c r="V165" s="1216"/>
      <c r="W165" s="1216"/>
      <c r="X165" s="1216"/>
    </row>
    <row r="166" spans="1:25">
      <c r="A166" s="1195" t="s">
        <v>169</v>
      </c>
      <c r="B166" s="1554" t="s">
        <v>41</v>
      </c>
      <c r="C166" s="1554"/>
      <c r="D166" s="1216"/>
      <c r="E166" s="1216"/>
      <c r="F166" s="1216"/>
      <c r="G166" s="1216"/>
      <c r="H166" s="1216"/>
      <c r="I166" s="1216"/>
      <c r="J166" s="1216"/>
      <c r="K166" s="1216"/>
      <c r="L166" s="1216"/>
      <c r="M166" s="1216"/>
      <c r="N166" s="1216"/>
      <c r="O166" s="1216"/>
      <c r="P166" s="1216"/>
      <c r="Q166" s="1216"/>
      <c r="R166" s="1216"/>
      <c r="S166" s="1216"/>
      <c r="T166" s="1216"/>
      <c r="U166" s="1216"/>
      <c r="V166" s="1216"/>
      <c r="W166" s="1216"/>
      <c r="X166" s="1216"/>
    </row>
    <row r="167" spans="1:25">
      <c r="A167" s="1225" t="s">
        <v>42</v>
      </c>
      <c r="B167" s="1555" t="s">
        <v>487</v>
      </c>
      <c r="C167" s="1555"/>
      <c r="D167" s="1216"/>
      <c r="E167" s="1216"/>
      <c r="F167" s="1216"/>
      <c r="G167" s="1216"/>
      <c r="H167" s="1216"/>
      <c r="I167" s="1216"/>
      <c r="J167" s="1216"/>
      <c r="K167" s="1216"/>
      <c r="L167" s="1216"/>
      <c r="M167" s="1216"/>
      <c r="N167" s="1216"/>
      <c r="O167" s="1216"/>
      <c r="P167" s="1216"/>
      <c r="Q167" s="1216"/>
      <c r="R167" s="1216"/>
      <c r="S167" s="1216"/>
      <c r="T167" s="1216"/>
      <c r="U167" s="1216"/>
      <c r="V167" s="1216"/>
      <c r="W167" s="1216"/>
      <c r="X167" s="1216"/>
    </row>
    <row r="168" spans="1:25">
      <c r="A168" s="1225" t="s">
        <v>42</v>
      </c>
      <c r="B168" s="1555"/>
      <c r="C168" s="1555"/>
      <c r="F168" s="1216"/>
      <c r="G168" s="1216"/>
      <c r="H168" s="1216"/>
      <c r="I168" s="1216"/>
      <c r="J168" s="1216"/>
      <c r="K168" s="1216"/>
      <c r="L168" s="1216"/>
      <c r="M168" s="1216"/>
      <c r="N168" s="1216"/>
      <c r="O168" s="1216"/>
      <c r="P168" s="1216"/>
      <c r="Q168" s="1216"/>
      <c r="R168" s="1216"/>
      <c r="S168" s="1216"/>
      <c r="T168" s="1216"/>
      <c r="U168" s="1216"/>
      <c r="V168" s="1216"/>
      <c r="W168" s="1216"/>
      <c r="X168" s="1216"/>
    </row>
    <row r="169" spans="1:25">
      <c r="A169" s="1225" t="s">
        <v>43</v>
      </c>
      <c r="B169" s="1568" t="s">
        <v>1796</v>
      </c>
      <c r="C169" s="1556"/>
      <c r="D169" s="1216"/>
      <c r="E169" s="1216"/>
      <c r="F169" s="1216"/>
      <c r="G169" s="1216"/>
      <c r="H169" s="1216"/>
      <c r="I169" s="1216"/>
      <c r="J169" s="1216"/>
      <c r="K169" s="1216"/>
      <c r="L169" s="1216"/>
      <c r="M169" s="1216"/>
      <c r="N169" s="1216"/>
      <c r="O169" s="1216"/>
      <c r="P169" s="1216"/>
      <c r="Q169" s="1216"/>
      <c r="R169" s="1216"/>
      <c r="S169" s="1216"/>
      <c r="T169" s="1216"/>
      <c r="U169" s="1216"/>
      <c r="V169" s="1216"/>
      <c r="W169" s="1216"/>
      <c r="X169" s="1216"/>
    </row>
    <row r="170" spans="1:25">
      <c r="A170" s="1225" t="s">
        <v>44</v>
      </c>
      <c r="B170" s="1557"/>
      <c r="C170" s="1557"/>
      <c r="D170" s="1216"/>
      <c r="E170" s="1216"/>
      <c r="F170" s="1216"/>
      <c r="G170" s="1216"/>
      <c r="H170" s="1216"/>
      <c r="I170" s="1216"/>
      <c r="J170" s="1216"/>
      <c r="K170" s="1216"/>
      <c r="L170" s="1216"/>
      <c r="M170" s="1216"/>
      <c r="N170" s="1216"/>
      <c r="O170" s="1216"/>
      <c r="P170" s="1216"/>
      <c r="Q170" s="1216"/>
      <c r="R170" s="1216"/>
      <c r="S170" s="1216"/>
      <c r="T170" s="1216"/>
      <c r="U170" s="1216"/>
      <c r="V170" s="1216"/>
      <c r="W170" s="1216"/>
      <c r="X170" s="1216"/>
    </row>
    <row r="172" spans="1:25" ht="23.25" customHeight="1">
      <c r="A172" s="1549" t="s">
        <v>360</v>
      </c>
      <c r="B172" s="1549"/>
      <c r="C172" s="1549"/>
      <c r="D172" s="1549"/>
      <c r="E172" s="1549"/>
      <c r="F172" s="1549"/>
      <c r="G172" s="1208"/>
      <c r="H172" s="1209"/>
      <c r="I172" s="1549" t="s">
        <v>999</v>
      </c>
      <c r="J172" s="1549"/>
      <c r="K172" s="1549"/>
      <c r="L172" s="1549"/>
      <c r="M172" s="1549"/>
      <c r="N172" s="1549"/>
      <c r="O172" s="1549"/>
      <c r="P172" s="1549"/>
      <c r="Q172" s="1549"/>
      <c r="R172" s="1550" t="s">
        <v>1797</v>
      </c>
      <c r="S172" s="1551"/>
      <c r="T172" s="1550"/>
      <c r="U172" s="1550"/>
      <c r="V172" s="1550"/>
      <c r="W172" s="1550"/>
      <c r="X172" s="1550"/>
      <c r="Y172" s="1550"/>
    </row>
    <row r="173" spans="1:25" ht="24" customHeight="1">
      <c r="A173" s="1210" t="s">
        <v>3</v>
      </c>
      <c r="B173" s="1210" t="s">
        <v>4</v>
      </c>
      <c r="C173" s="1210" t="s">
        <v>5</v>
      </c>
      <c r="D173" s="1210" t="s">
        <v>6</v>
      </c>
      <c r="E173" s="1210" t="s">
        <v>7</v>
      </c>
      <c r="F173" s="1210" t="s">
        <v>8</v>
      </c>
      <c r="G173" s="1210" t="s">
        <v>9</v>
      </c>
      <c r="H173" s="1211" t="s">
        <v>10</v>
      </c>
      <c r="I173" s="1227" t="s">
        <v>11</v>
      </c>
      <c r="J173" s="1227" t="s">
        <v>12</v>
      </c>
      <c r="K173" s="1227" t="s">
        <v>13</v>
      </c>
      <c r="L173" s="1227" t="s">
        <v>14</v>
      </c>
      <c r="M173" s="1227" t="s">
        <v>15</v>
      </c>
      <c r="N173" s="1227" t="s">
        <v>16</v>
      </c>
      <c r="O173" s="1227" t="s">
        <v>17</v>
      </c>
      <c r="P173" s="1212" t="s">
        <v>18</v>
      </c>
      <c r="Q173" s="1210" t="s">
        <v>19</v>
      </c>
      <c r="R173" s="1176" t="s">
        <v>32</v>
      </c>
      <c r="S173" s="1177" t="s">
        <v>33</v>
      </c>
      <c r="T173" s="1213" t="s">
        <v>22</v>
      </c>
      <c r="U173" s="1210" t="s">
        <v>24</v>
      </c>
      <c r="V173" s="1210" t="s">
        <v>25</v>
      </c>
      <c r="W173" s="1210" t="s">
        <v>26</v>
      </c>
      <c r="X173" s="1210" t="s">
        <v>27</v>
      </c>
      <c r="Y173" s="1210" t="s">
        <v>28</v>
      </c>
    </row>
    <row r="174" spans="1:25">
      <c r="A174" s="1178" t="s">
        <v>119</v>
      </c>
      <c r="B174" s="1178" t="s">
        <v>92</v>
      </c>
      <c r="C174" s="1186" t="s">
        <v>1798</v>
      </c>
      <c r="D174" s="1178" t="s">
        <v>159</v>
      </c>
      <c r="E174" s="1179">
        <v>46226.041666666664</v>
      </c>
      <c r="F174" s="1178">
        <v>11.9</v>
      </c>
      <c r="G174" s="1178">
        <v>121137</v>
      </c>
      <c r="H174" s="1205" t="s">
        <v>802</v>
      </c>
      <c r="I174" s="1178"/>
      <c r="J174" s="1178"/>
      <c r="K174" s="1178"/>
      <c r="L174" s="1178"/>
      <c r="M174" s="1350">
        <v>101</v>
      </c>
      <c r="N174" s="1350">
        <v>30</v>
      </c>
      <c r="O174" s="1350">
        <v>30</v>
      </c>
      <c r="P174" s="1374"/>
      <c r="Q174" s="1175">
        <f t="shared" ref="Q174:Q179" si="20">SUM(I174:P174)</f>
        <v>161</v>
      </c>
      <c r="R174" s="1176" t="s">
        <v>32</v>
      </c>
      <c r="S174" s="1177" t="s">
        <v>33</v>
      </c>
      <c r="T174" s="1175"/>
      <c r="U174" s="1181" t="s">
        <v>161</v>
      </c>
      <c r="V174" s="1181" t="s">
        <v>860</v>
      </c>
      <c r="W174" s="1181">
        <v>1021688</v>
      </c>
      <c r="X174" s="1181" t="s">
        <v>1799</v>
      </c>
      <c r="Y174" s="1181"/>
    </row>
    <row r="175" spans="1:25">
      <c r="A175" s="1172" t="s">
        <v>120</v>
      </c>
      <c r="B175" s="1172" t="s">
        <v>92</v>
      </c>
      <c r="C175" s="1186" t="s">
        <v>1800</v>
      </c>
      <c r="D175" s="1172" t="s">
        <v>159</v>
      </c>
      <c r="E175" s="1173">
        <v>46227.041666666664</v>
      </c>
      <c r="F175" s="1172">
        <v>11.9</v>
      </c>
      <c r="G175" s="1172">
        <v>121109</v>
      </c>
      <c r="H175" s="1174" t="s">
        <v>160</v>
      </c>
      <c r="I175" s="1172"/>
      <c r="J175" s="1172"/>
      <c r="K175" s="1172"/>
      <c r="L175" s="1172"/>
      <c r="M175" s="1172"/>
      <c r="N175" s="1186">
        <v>41</v>
      </c>
      <c r="O175" s="1186">
        <v>90</v>
      </c>
      <c r="P175" s="1186">
        <v>30</v>
      </c>
      <c r="Q175" s="1175">
        <f t="shared" si="20"/>
        <v>161</v>
      </c>
      <c r="R175" s="1176" t="s">
        <v>32</v>
      </c>
      <c r="S175" s="1177" t="s">
        <v>33</v>
      </c>
      <c r="T175" s="1289" t="b">
        <v>1</v>
      </c>
      <c r="U175" s="1239" t="s">
        <v>161</v>
      </c>
      <c r="V175" s="1181" t="s">
        <v>860</v>
      </c>
      <c r="W175" s="1181">
        <v>1021689</v>
      </c>
      <c r="X175" s="1181" t="s">
        <v>1799</v>
      </c>
      <c r="Y175" s="1181"/>
    </row>
    <row r="176" spans="1:25">
      <c r="A176" s="1172" t="s">
        <v>120</v>
      </c>
      <c r="B176" s="1172" t="s">
        <v>92</v>
      </c>
      <c r="C176" s="1417" t="s">
        <v>1801</v>
      </c>
      <c r="D176" s="1172" t="s">
        <v>1384</v>
      </c>
      <c r="E176" s="1173">
        <v>46227.625</v>
      </c>
      <c r="F176" s="1172">
        <v>12.7</v>
      </c>
      <c r="G176" s="1172">
        <v>121111</v>
      </c>
      <c r="H176" s="1174" t="s">
        <v>160</v>
      </c>
      <c r="I176" s="1172"/>
      <c r="J176" s="1172"/>
      <c r="K176" s="1172"/>
      <c r="L176" s="1172"/>
      <c r="M176" s="1172"/>
      <c r="N176" s="1186">
        <v>71</v>
      </c>
      <c r="O176" s="1186">
        <v>60</v>
      </c>
      <c r="P176" s="1186">
        <v>30</v>
      </c>
      <c r="Q176" s="1175">
        <f t="shared" si="20"/>
        <v>161</v>
      </c>
      <c r="R176" s="1176" t="s">
        <v>32</v>
      </c>
      <c r="S176" s="1177" t="s">
        <v>33</v>
      </c>
      <c r="T176" s="1289" t="b">
        <v>1</v>
      </c>
      <c r="U176" s="1239" t="s">
        <v>161</v>
      </c>
      <c r="V176" s="1181" t="s">
        <v>860</v>
      </c>
      <c r="W176" s="1181">
        <v>1021690</v>
      </c>
      <c r="X176" s="1181" t="s">
        <v>1799</v>
      </c>
      <c r="Y176" s="1181"/>
    </row>
    <row r="177" spans="1:25">
      <c r="A177" s="1178" t="s">
        <v>121</v>
      </c>
      <c r="B177" s="1178" t="s">
        <v>92</v>
      </c>
      <c r="C177" s="1186" t="s">
        <v>1802</v>
      </c>
      <c r="D177" s="1178" t="s">
        <v>159</v>
      </c>
      <c r="E177" s="1179">
        <v>46227.041666666664</v>
      </c>
      <c r="F177" s="1178">
        <v>11.9</v>
      </c>
      <c r="G177" s="1178">
        <v>121112</v>
      </c>
      <c r="H177" s="1205" t="s">
        <v>160</v>
      </c>
      <c r="I177" s="1178"/>
      <c r="J177" s="1178"/>
      <c r="K177" s="1178"/>
      <c r="L177" s="1178"/>
      <c r="M177" s="1178"/>
      <c r="N177" s="1186">
        <v>71</v>
      </c>
      <c r="O177" s="1186">
        <v>60</v>
      </c>
      <c r="P177" s="1186">
        <v>30</v>
      </c>
      <c r="Q177" s="1175">
        <f t="shared" si="20"/>
        <v>161</v>
      </c>
      <c r="R177" s="1176" t="s">
        <v>32</v>
      </c>
      <c r="S177" s="1177" t="s">
        <v>33</v>
      </c>
      <c r="T177" s="1175"/>
      <c r="U177" s="1181" t="s">
        <v>161</v>
      </c>
      <c r="V177" s="1181" t="s">
        <v>860</v>
      </c>
      <c r="W177" s="1181">
        <v>1021691</v>
      </c>
      <c r="X177" s="1181" t="s">
        <v>1799</v>
      </c>
      <c r="Y177" s="1181"/>
    </row>
    <row r="178" spans="1:25">
      <c r="A178" s="1172" t="s">
        <v>102</v>
      </c>
      <c r="B178" s="1172" t="s">
        <v>92</v>
      </c>
      <c r="C178" s="1186" t="s">
        <v>1803</v>
      </c>
      <c r="D178" s="1178" t="s">
        <v>159</v>
      </c>
      <c r="E178" s="1179">
        <v>46227.041666666664</v>
      </c>
      <c r="F178" s="1178">
        <v>11.9</v>
      </c>
      <c r="G178" s="1172">
        <v>121138</v>
      </c>
      <c r="H178" s="1174" t="s">
        <v>284</v>
      </c>
      <c r="I178" s="1172"/>
      <c r="J178" s="1172"/>
      <c r="K178" s="1172"/>
      <c r="L178" s="1172"/>
      <c r="M178" s="1186">
        <v>60</v>
      </c>
      <c r="N178" s="1186">
        <v>60</v>
      </c>
      <c r="O178" s="1186">
        <v>41</v>
      </c>
      <c r="P178" s="1172"/>
      <c r="Q178" s="1175">
        <f t="shared" si="20"/>
        <v>161</v>
      </c>
      <c r="R178" s="1176" t="s">
        <v>32</v>
      </c>
      <c r="S178" s="1177" t="s">
        <v>33</v>
      </c>
      <c r="T178" s="1175"/>
      <c r="U178" s="1181" t="s">
        <v>161</v>
      </c>
      <c r="V178" s="1181" t="s">
        <v>860</v>
      </c>
      <c r="W178" s="1181">
        <v>1021692</v>
      </c>
      <c r="X178" s="1181" t="s">
        <v>1799</v>
      </c>
      <c r="Y178" s="1181"/>
    </row>
    <row r="179" spans="1:25">
      <c r="A179" s="1172" t="s">
        <v>814</v>
      </c>
      <c r="B179" s="1172" t="s">
        <v>92</v>
      </c>
      <c r="C179" s="1186" t="s">
        <v>1804</v>
      </c>
      <c r="D179" s="1178" t="s">
        <v>159</v>
      </c>
      <c r="E179" s="1179">
        <v>46227.041666666664</v>
      </c>
      <c r="F179" s="1178">
        <v>11.9</v>
      </c>
      <c r="G179" s="1172">
        <v>121114</v>
      </c>
      <c r="H179" s="1254" t="s">
        <v>426</v>
      </c>
      <c r="I179" s="1172"/>
      <c r="J179" s="1172"/>
      <c r="K179" s="1172"/>
      <c r="L179" s="1172"/>
      <c r="M179" s="1172"/>
      <c r="N179" s="1186">
        <v>11</v>
      </c>
      <c r="O179" s="1186">
        <v>90</v>
      </c>
      <c r="P179" s="1186">
        <v>60</v>
      </c>
      <c r="Q179" s="1175">
        <f t="shared" si="20"/>
        <v>161</v>
      </c>
      <c r="R179" s="1176" t="s">
        <v>32</v>
      </c>
      <c r="S179" s="1177" t="s">
        <v>33</v>
      </c>
      <c r="T179" s="1175"/>
      <c r="U179" s="1181" t="s">
        <v>161</v>
      </c>
      <c r="V179" s="1181" t="s">
        <v>860</v>
      </c>
      <c r="W179" s="1181">
        <v>1021694</v>
      </c>
      <c r="X179" s="1181" t="s">
        <v>1799</v>
      </c>
      <c r="Y179" s="1181"/>
    </row>
    <row r="180" spans="1:25">
      <c r="A180" s="1172"/>
      <c r="B180" s="1172"/>
      <c r="C180" s="1186"/>
      <c r="D180" s="1178"/>
      <c r="E180" s="1179"/>
      <c r="F180" s="1178"/>
      <c r="G180" s="1172"/>
      <c r="H180" s="1174"/>
      <c r="I180" s="1172"/>
      <c r="J180" s="1172"/>
      <c r="K180" s="1172"/>
      <c r="L180" s="1172"/>
      <c r="M180" s="1172"/>
      <c r="N180" s="1172"/>
      <c r="O180" s="1172"/>
      <c r="P180" s="1172"/>
      <c r="Q180" s="1175"/>
      <c r="R180" s="1176"/>
      <c r="S180" s="1177"/>
      <c r="T180" s="1175"/>
      <c r="U180" s="1181"/>
      <c r="V180" s="1181"/>
      <c r="W180" s="1181"/>
      <c r="X180" s="1181"/>
      <c r="Y180" s="1181"/>
    </row>
    <row r="181" spans="1:25">
      <c r="A181" s="1214" t="s">
        <v>19</v>
      </c>
      <c r="B181" s="1209"/>
      <c r="C181" s="1209"/>
      <c r="D181" s="1209"/>
      <c r="E181" s="1214"/>
      <c r="F181" s="1209"/>
      <c r="G181" s="1209"/>
      <c r="H181" s="1209"/>
      <c r="I181" s="1214">
        <f>SUM(I176:I176)</f>
        <v>0</v>
      </c>
      <c r="J181" s="1214">
        <f>SUM(J176:J176)</f>
        <v>0</v>
      </c>
      <c r="K181" s="1214">
        <f>SUM(K176:K176)</f>
        <v>0</v>
      </c>
      <c r="L181" s="1214">
        <f>SUM(L176:L176)</f>
        <v>0</v>
      </c>
      <c r="M181" s="1214">
        <f>SUM(M174:M179)</f>
        <v>161</v>
      </c>
      <c r="N181" s="1214">
        <f>SUM(N174:N179)</f>
        <v>284</v>
      </c>
      <c r="O181" s="1214">
        <f>SUM(O174:O179)</f>
        <v>371</v>
      </c>
      <c r="P181" s="1214">
        <f>SUM(P174:P179)</f>
        <v>150</v>
      </c>
      <c r="Q181" s="1214">
        <f>SUM(Q174:Q179)</f>
        <v>966</v>
      </c>
      <c r="R181" s="1215"/>
      <c r="S181" s="1215"/>
      <c r="T181" s="1215"/>
      <c r="U181" s="1215"/>
      <c r="V181" s="1215"/>
      <c r="W181" s="1215"/>
      <c r="X181" s="1215"/>
      <c r="Y181" s="1215"/>
    </row>
    <row r="182" spans="1:25">
      <c r="A182" s="1216"/>
      <c r="B182" s="1216"/>
      <c r="C182" s="1216"/>
      <c r="D182" s="1216"/>
      <c r="E182" s="1216"/>
      <c r="F182" s="1217"/>
      <c r="G182" s="1217"/>
      <c r="H182" s="1216"/>
      <c r="I182" s="1216"/>
      <c r="J182" s="1216"/>
      <c r="K182" s="1216"/>
      <c r="L182" s="1216"/>
      <c r="M182" s="1216"/>
      <c r="N182" s="1216"/>
      <c r="O182" s="1216"/>
      <c r="P182" s="1216"/>
      <c r="Q182" s="1216"/>
      <c r="R182" s="1216"/>
      <c r="S182" s="1216"/>
      <c r="T182" s="1216"/>
      <c r="U182" s="1216"/>
      <c r="V182" s="1216"/>
      <c r="W182" s="1216"/>
      <c r="X182" s="1216"/>
    </row>
    <row r="183" spans="1:25">
      <c r="A183" s="1218" t="s">
        <v>34</v>
      </c>
      <c r="B183" s="1552"/>
      <c r="C183" s="1552"/>
      <c r="D183" s="1552"/>
      <c r="E183" s="1216"/>
      <c r="F183" s="1216"/>
      <c r="G183" s="1216"/>
      <c r="H183" s="1216"/>
      <c r="I183" s="1216"/>
      <c r="J183" s="1216"/>
      <c r="K183" s="1553"/>
      <c r="L183" s="1553"/>
      <c r="M183" s="1553"/>
      <c r="N183" s="1216"/>
      <c r="O183" s="1216"/>
      <c r="P183" s="1216"/>
      <c r="Q183" s="1216"/>
      <c r="R183" s="1216"/>
      <c r="S183" s="1216"/>
      <c r="T183" s="1216"/>
      <c r="U183" s="1216"/>
      <c r="V183" s="1216"/>
      <c r="W183" s="1216"/>
      <c r="X183" s="1216"/>
    </row>
    <row r="184" spans="1:25" ht="18">
      <c r="A184" s="1220" t="s">
        <v>35</v>
      </c>
      <c r="B184" s="1221" t="s">
        <v>36</v>
      </c>
      <c r="C184" s="1222" t="s">
        <v>37</v>
      </c>
      <c r="D184" s="1219"/>
      <c r="E184" s="1216"/>
      <c r="F184" s="1216"/>
      <c r="G184" s="1216"/>
      <c r="H184" s="1216"/>
      <c r="I184" s="1216"/>
      <c r="J184" s="1216"/>
      <c r="K184" s="1216"/>
      <c r="L184" s="1216"/>
      <c r="M184" s="1216"/>
      <c r="N184" s="1216"/>
      <c r="O184" s="1216"/>
      <c r="P184" s="1216"/>
      <c r="Q184" s="1216"/>
      <c r="R184" s="1216"/>
      <c r="S184" s="1216"/>
      <c r="T184" s="1216"/>
      <c r="U184" s="1216"/>
      <c r="V184" s="1216"/>
      <c r="W184" s="1216"/>
      <c r="X184" s="1216"/>
    </row>
    <row r="185" spans="1:25">
      <c r="A185" s="1194" t="s">
        <v>161</v>
      </c>
      <c r="B185" s="1548" t="s">
        <v>1223</v>
      </c>
      <c r="C185" s="1548"/>
      <c r="D185" s="1223"/>
      <c r="E185" s="1224" t="s">
        <v>40</v>
      </c>
      <c r="F185" s="1216"/>
      <c r="G185" s="1216"/>
      <c r="H185" s="1216"/>
      <c r="I185" s="1216"/>
      <c r="J185" s="1216"/>
      <c r="K185" s="1216"/>
      <c r="L185" s="1216"/>
      <c r="M185" s="1216"/>
      <c r="N185" s="1216"/>
      <c r="O185" s="1216"/>
      <c r="P185" s="1216"/>
      <c r="Q185" s="1216"/>
      <c r="R185" s="1216"/>
      <c r="S185" s="1216"/>
      <c r="T185" s="1216"/>
      <c r="U185" s="1216"/>
      <c r="V185" s="1216"/>
      <c r="W185" s="1216"/>
      <c r="X185" s="1216"/>
    </row>
    <row r="186" spans="1:25">
      <c r="A186" s="1195"/>
      <c r="B186" s="1554"/>
      <c r="C186" s="1554"/>
      <c r="D186" s="1216"/>
      <c r="E186" s="1216"/>
      <c r="F186" s="1216"/>
      <c r="G186" s="1216"/>
      <c r="H186" s="1216"/>
      <c r="I186" s="1216"/>
      <c r="J186" s="1216"/>
      <c r="K186" s="1216"/>
      <c r="L186" s="1216"/>
      <c r="M186" s="1216"/>
      <c r="N186" s="1216"/>
      <c r="O186" s="1216"/>
      <c r="P186" s="1216"/>
      <c r="Q186" s="1216"/>
      <c r="R186" s="1216"/>
      <c r="S186" s="1216"/>
      <c r="T186" s="1216"/>
      <c r="U186" s="1216"/>
      <c r="V186" s="1216"/>
      <c r="W186" s="1216"/>
      <c r="X186" s="1216"/>
    </row>
    <row r="187" spans="1:25">
      <c r="A187" s="1225" t="s">
        <v>42</v>
      </c>
      <c r="B187" s="1555" t="s">
        <v>1805</v>
      </c>
      <c r="C187" s="1555"/>
      <c r="D187" s="1216"/>
      <c r="E187" s="1216"/>
      <c r="F187" s="1216"/>
      <c r="G187" s="1216"/>
      <c r="H187" s="1216"/>
      <c r="I187" s="1216"/>
      <c r="J187" s="1216"/>
      <c r="K187" s="1216"/>
      <c r="L187" s="1216"/>
      <c r="M187" s="1216"/>
      <c r="N187" s="1216"/>
      <c r="O187" s="1216"/>
      <c r="P187" s="1216"/>
      <c r="Q187" s="1216"/>
      <c r="R187" s="1216"/>
      <c r="S187" s="1216"/>
      <c r="T187" s="1216"/>
      <c r="U187" s="1216"/>
      <c r="V187" s="1216"/>
      <c r="W187" s="1216"/>
      <c r="X187" s="1216"/>
    </row>
    <row r="188" spans="1:25">
      <c r="A188" s="1225" t="s">
        <v>42</v>
      </c>
      <c r="B188" s="1555"/>
      <c r="C188" s="1555"/>
      <c r="F188" s="1216"/>
      <c r="G188" s="1216"/>
      <c r="H188" s="1216"/>
      <c r="I188" s="1216"/>
      <c r="J188" s="1216"/>
      <c r="K188" s="1216"/>
      <c r="L188" s="1216"/>
      <c r="M188" s="1216"/>
      <c r="N188" s="1216"/>
      <c r="O188" s="1216"/>
      <c r="P188" s="1216"/>
      <c r="Q188" s="1216"/>
      <c r="R188" s="1216"/>
      <c r="S188" s="1216"/>
      <c r="T188" s="1216"/>
      <c r="U188" s="1216"/>
      <c r="V188" s="1216"/>
      <c r="W188" s="1216"/>
      <c r="X188" s="1216"/>
    </row>
    <row r="189" spans="1:25">
      <c r="A189" s="1225" t="s">
        <v>43</v>
      </c>
      <c r="B189" s="1568" t="s">
        <v>1806</v>
      </c>
      <c r="C189" s="1556"/>
      <c r="D189" s="1216"/>
      <c r="E189" s="1216"/>
      <c r="F189" s="1216"/>
      <c r="G189" s="1216"/>
      <c r="H189" s="1216"/>
      <c r="I189" s="1216"/>
      <c r="J189" s="1216"/>
      <c r="K189" s="1216"/>
      <c r="L189" s="1216"/>
      <c r="M189" s="1216"/>
      <c r="N189" s="1216"/>
      <c r="O189" s="1216"/>
      <c r="P189" s="1216"/>
      <c r="Q189" s="1216"/>
      <c r="R189" s="1216"/>
      <c r="S189" s="1216"/>
      <c r="T189" s="1216"/>
      <c r="U189" s="1216"/>
      <c r="V189" s="1216"/>
      <c r="W189" s="1216"/>
      <c r="X189" s="1216"/>
    </row>
    <row r="190" spans="1:25">
      <c r="A190" s="1225" t="s">
        <v>44</v>
      </c>
      <c r="B190" s="1557"/>
      <c r="C190" s="1557"/>
      <c r="D190" s="1216"/>
      <c r="E190" s="1216"/>
      <c r="F190" s="1216"/>
      <c r="G190" s="1216"/>
      <c r="H190" s="1216"/>
      <c r="I190" s="1216"/>
      <c r="J190" s="1216"/>
      <c r="K190" s="1216"/>
      <c r="L190" s="1216"/>
      <c r="M190" s="1216"/>
      <c r="N190" s="1216"/>
      <c r="O190" s="1216"/>
      <c r="P190" s="1216"/>
      <c r="Q190" s="1216"/>
      <c r="R190" s="1216"/>
      <c r="S190" s="1216"/>
      <c r="T190" s="1216"/>
      <c r="U190" s="1216"/>
      <c r="V190" s="1216"/>
      <c r="W190" s="1216"/>
      <c r="X190" s="1216"/>
    </row>
    <row r="192" spans="1:25" ht="23.25" customHeight="1">
      <c r="A192" s="1549" t="s">
        <v>1442</v>
      </c>
      <c r="B192" s="1549"/>
      <c r="C192" s="1549"/>
      <c r="D192" s="1549"/>
      <c r="E192" s="1549"/>
      <c r="F192" s="1549"/>
      <c r="G192" s="1208"/>
      <c r="H192" s="1209"/>
      <c r="I192" s="1549" t="s">
        <v>999</v>
      </c>
      <c r="J192" s="1549"/>
      <c r="K192" s="1549"/>
      <c r="L192" s="1549"/>
      <c r="M192" s="1549"/>
      <c r="N192" s="1549"/>
      <c r="O192" s="1549"/>
      <c r="P192" s="1549"/>
      <c r="Q192" s="1549"/>
      <c r="R192" s="1550" t="s">
        <v>1807</v>
      </c>
      <c r="S192" s="1551"/>
      <c r="T192" s="1550"/>
      <c r="U192" s="1550"/>
      <c r="V192" s="1550"/>
      <c r="W192" s="1550"/>
      <c r="X192" s="1550"/>
      <c r="Y192" s="1550"/>
    </row>
    <row r="193" spans="1:25" ht="26.25">
      <c r="A193" s="1210" t="s">
        <v>3</v>
      </c>
      <c r="B193" s="1210" t="s">
        <v>4</v>
      </c>
      <c r="C193" s="1210" t="s">
        <v>5</v>
      </c>
      <c r="D193" s="1210" t="s">
        <v>6</v>
      </c>
      <c r="E193" s="1210" t="s">
        <v>7</v>
      </c>
      <c r="F193" s="1210" t="s">
        <v>8</v>
      </c>
      <c r="G193" s="1210" t="s">
        <v>9</v>
      </c>
      <c r="H193" s="1211" t="s">
        <v>10</v>
      </c>
      <c r="I193" s="1227" t="s">
        <v>11</v>
      </c>
      <c r="J193" s="1227" t="s">
        <v>12</v>
      </c>
      <c r="K193" s="1227" t="s">
        <v>13</v>
      </c>
      <c r="L193" s="1227" t="s">
        <v>14</v>
      </c>
      <c r="M193" s="1227" t="s">
        <v>15</v>
      </c>
      <c r="N193" s="1227" t="s">
        <v>16</v>
      </c>
      <c r="O193" s="1227" t="s">
        <v>17</v>
      </c>
      <c r="P193" s="1212" t="s">
        <v>18</v>
      </c>
      <c r="Q193" s="1210" t="s">
        <v>19</v>
      </c>
      <c r="R193" s="1210" t="s">
        <v>20</v>
      </c>
      <c r="S193" s="1213" t="s">
        <v>21</v>
      </c>
      <c r="T193" s="1213" t="s">
        <v>22</v>
      </c>
      <c r="U193" s="1210" t="s">
        <v>24</v>
      </c>
      <c r="V193" s="1210" t="s">
        <v>25</v>
      </c>
      <c r="W193" s="1210" t="s">
        <v>26</v>
      </c>
      <c r="X193" s="1210" t="s">
        <v>27</v>
      </c>
      <c r="Y193" s="1210" t="s">
        <v>28</v>
      </c>
    </row>
    <row r="194" spans="1:25">
      <c r="A194" s="1178" t="s">
        <v>107</v>
      </c>
      <c r="B194" s="1178" t="s">
        <v>78</v>
      </c>
      <c r="C194" s="1186" t="s">
        <v>1808</v>
      </c>
      <c r="D194" s="1178" t="s">
        <v>1047</v>
      </c>
      <c r="E194" s="1179">
        <v>46227.003472222219</v>
      </c>
      <c r="F194" s="1178">
        <v>12.7</v>
      </c>
      <c r="G194" s="1178">
        <v>121115</v>
      </c>
      <c r="H194" s="1205" t="s">
        <v>160</v>
      </c>
      <c r="I194" s="1178"/>
      <c r="J194" s="1178"/>
      <c r="K194" s="1178"/>
      <c r="L194" s="1178"/>
      <c r="M194" s="1178"/>
      <c r="N194" s="1186">
        <v>11</v>
      </c>
      <c r="O194" s="1186">
        <v>60</v>
      </c>
      <c r="P194" s="1186">
        <v>90</v>
      </c>
      <c r="Q194" s="1175">
        <f t="shared" ref="Q194:Q199" si="21">SUM(I194:P194)</f>
        <v>161</v>
      </c>
      <c r="R194" s="1176" t="s">
        <v>32</v>
      </c>
      <c r="S194" s="1177" t="s">
        <v>33</v>
      </c>
      <c r="T194" s="1175"/>
      <c r="U194" s="1189" t="s">
        <v>161</v>
      </c>
      <c r="V194" s="1181" t="s">
        <v>860</v>
      </c>
      <c r="W194" s="1181">
        <v>1021697</v>
      </c>
      <c r="X194" s="1181" t="s">
        <v>1799</v>
      </c>
      <c r="Y194" s="1181"/>
    </row>
    <row r="195" spans="1:25">
      <c r="A195" s="1172" t="s">
        <v>105</v>
      </c>
      <c r="B195" s="1172" t="s">
        <v>78</v>
      </c>
      <c r="C195" s="1186" t="s">
        <v>1809</v>
      </c>
      <c r="D195" s="1172" t="s">
        <v>400</v>
      </c>
      <c r="E195" s="1173">
        <v>46227.767361111109</v>
      </c>
      <c r="F195" s="1172">
        <v>13.3</v>
      </c>
      <c r="G195" s="1172">
        <v>121117</v>
      </c>
      <c r="H195" s="1174" t="s">
        <v>1810</v>
      </c>
      <c r="I195" s="1172"/>
      <c r="J195" s="1172"/>
      <c r="K195" s="1172"/>
      <c r="L195" s="1172"/>
      <c r="M195" s="1172"/>
      <c r="N195" s="1186">
        <v>10</v>
      </c>
      <c r="O195" s="1186">
        <v>60</v>
      </c>
      <c r="P195" s="1186">
        <v>90</v>
      </c>
      <c r="Q195" s="1175">
        <f t="shared" si="21"/>
        <v>160</v>
      </c>
      <c r="R195" s="1176" t="s">
        <v>32</v>
      </c>
      <c r="S195" s="1177" t="s">
        <v>33</v>
      </c>
      <c r="T195" s="1289" t="b">
        <v>1</v>
      </c>
      <c r="U195" s="1190" t="s">
        <v>169</v>
      </c>
      <c r="V195" s="1181" t="s">
        <v>860</v>
      </c>
      <c r="W195" s="1181">
        <v>1021698</v>
      </c>
      <c r="X195" s="1181" t="s">
        <v>1811</v>
      </c>
      <c r="Y195" s="1181"/>
    </row>
    <row r="196" spans="1:25">
      <c r="A196" s="1172" t="s">
        <v>97</v>
      </c>
      <c r="B196" s="1172" t="s">
        <v>78</v>
      </c>
      <c r="C196" s="1186" t="s">
        <v>1812</v>
      </c>
      <c r="D196" s="1172" t="s">
        <v>400</v>
      </c>
      <c r="E196" s="1173">
        <v>46227.767361111109</v>
      </c>
      <c r="F196" s="1172">
        <v>13.3</v>
      </c>
      <c r="G196" s="1172">
        <v>121123</v>
      </c>
      <c r="H196" s="1174" t="s">
        <v>160</v>
      </c>
      <c r="I196" s="1172"/>
      <c r="J196" s="1172"/>
      <c r="K196" s="1172"/>
      <c r="L196" s="1172"/>
      <c r="M196" s="1172"/>
      <c r="N196" s="1186">
        <v>60</v>
      </c>
      <c r="O196" s="1186">
        <v>60</v>
      </c>
      <c r="P196" s="1186">
        <v>41</v>
      </c>
      <c r="Q196" s="1175">
        <f t="shared" si="21"/>
        <v>161</v>
      </c>
      <c r="R196" s="1176" t="s">
        <v>32</v>
      </c>
      <c r="S196" s="1177" t="s">
        <v>33</v>
      </c>
      <c r="T196" s="1289" t="b">
        <v>1</v>
      </c>
      <c r="U196" s="1190" t="s">
        <v>169</v>
      </c>
      <c r="V196" s="1181" t="s">
        <v>860</v>
      </c>
      <c r="W196" s="1181">
        <v>1021699</v>
      </c>
      <c r="X196" s="1181" t="s">
        <v>1811</v>
      </c>
      <c r="Y196" s="1181"/>
    </row>
    <row r="197" spans="1:25">
      <c r="A197" s="1172" t="s">
        <v>97</v>
      </c>
      <c r="B197" s="1172" t="s">
        <v>78</v>
      </c>
      <c r="C197" s="1186" t="s">
        <v>1813</v>
      </c>
      <c r="D197" s="1172" t="s">
        <v>400</v>
      </c>
      <c r="E197" s="1173">
        <v>46227.767361111109</v>
      </c>
      <c r="F197" s="1172">
        <v>13.3</v>
      </c>
      <c r="G197" s="1172">
        <v>121124</v>
      </c>
      <c r="H197" s="1174" t="s">
        <v>160</v>
      </c>
      <c r="I197" s="1172"/>
      <c r="J197" s="1172"/>
      <c r="K197" s="1172"/>
      <c r="L197" s="1172"/>
      <c r="M197" s="1186">
        <v>25</v>
      </c>
      <c r="N197" s="1186">
        <v>46</v>
      </c>
      <c r="O197" s="1186">
        <v>60</v>
      </c>
      <c r="P197" s="1186">
        <v>28</v>
      </c>
      <c r="Q197" s="1175">
        <f t="shared" si="21"/>
        <v>159</v>
      </c>
      <c r="R197" s="1176" t="s">
        <v>32</v>
      </c>
      <c r="S197" s="1177" t="s">
        <v>33</v>
      </c>
      <c r="T197" s="1289" t="b">
        <v>1</v>
      </c>
      <c r="U197" s="1190" t="s">
        <v>169</v>
      </c>
      <c r="V197" s="1181" t="s">
        <v>860</v>
      </c>
      <c r="W197" s="1181">
        <v>1021700</v>
      </c>
      <c r="X197" s="1181" t="s">
        <v>1811</v>
      </c>
      <c r="Y197" s="1181"/>
    </row>
    <row r="198" spans="1:25">
      <c r="A198" s="1172" t="s">
        <v>157</v>
      </c>
      <c r="B198" s="1172" t="s">
        <v>78</v>
      </c>
      <c r="C198" s="1186" t="s">
        <v>1814</v>
      </c>
      <c r="D198" s="1172" t="s">
        <v>99</v>
      </c>
      <c r="E198" s="1173">
        <v>46227.28125</v>
      </c>
      <c r="F198" s="1172">
        <v>13.3</v>
      </c>
      <c r="G198" s="1172">
        <v>121119</v>
      </c>
      <c r="H198" s="1174" t="s">
        <v>160</v>
      </c>
      <c r="I198" s="1172"/>
      <c r="J198" s="1172"/>
      <c r="K198" s="1172"/>
      <c r="L198" s="1172"/>
      <c r="M198" s="1172"/>
      <c r="N198" s="1186">
        <v>71</v>
      </c>
      <c r="O198" s="1186">
        <v>60</v>
      </c>
      <c r="P198" s="1186">
        <v>30</v>
      </c>
      <c r="Q198" s="1175">
        <f t="shared" si="21"/>
        <v>161</v>
      </c>
      <c r="R198" s="1176" t="s">
        <v>32</v>
      </c>
      <c r="S198" s="1177" t="s">
        <v>33</v>
      </c>
      <c r="T198" s="1175"/>
      <c r="U198" s="1392" t="s">
        <v>100</v>
      </c>
      <c r="V198" s="1181" t="s">
        <v>860</v>
      </c>
      <c r="W198" s="1181">
        <v>1021702</v>
      </c>
      <c r="X198" s="1181" t="s">
        <v>1795</v>
      </c>
      <c r="Y198" s="1181"/>
    </row>
    <row r="199" spans="1:25">
      <c r="A199" s="1172" t="s">
        <v>1192</v>
      </c>
      <c r="B199" s="1172" t="s">
        <v>80</v>
      </c>
      <c r="C199" s="1186" t="s">
        <v>1815</v>
      </c>
      <c r="D199" s="1172" t="s">
        <v>117</v>
      </c>
      <c r="E199" s="1173">
        <v>46227.402777777781</v>
      </c>
      <c r="F199" s="1172">
        <v>12.9</v>
      </c>
      <c r="G199" s="1172">
        <v>121129</v>
      </c>
      <c r="H199" s="1174" t="s">
        <v>1348</v>
      </c>
      <c r="I199" s="1172"/>
      <c r="J199" s="1172"/>
      <c r="K199" s="1172"/>
      <c r="L199" s="1172"/>
      <c r="M199" s="1172"/>
      <c r="N199" s="1172"/>
      <c r="O199" s="1186">
        <v>101</v>
      </c>
      <c r="P199" s="1186">
        <v>59</v>
      </c>
      <c r="Q199" s="1175">
        <f t="shared" si="21"/>
        <v>160</v>
      </c>
      <c r="R199" s="1176" t="s">
        <v>32</v>
      </c>
      <c r="S199" s="1177" t="s">
        <v>33</v>
      </c>
      <c r="T199" s="1175"/>
      <c r="U199" s="1392" t="s">
        <v>100</v>
      </c>
      <c r="V199" s="1181" t="s">
        <v>860</v>
      </c>
      <c r="W199" s="1181">
        <v>1021703</v>
      </c>
      <c r="X199" s="1181" t="s">
        <v>1795</v>
      </c>
      <c r="Y199" s="1181"/>
    </row>
    <row r="200" spans="1:25">
      <c r="A200" s="1214" t="s">
        <v>19</v>
      </c>
      <c r="B200" s="1209"/>
      <c r="C200" s="1209"/>
      <c r="D200" s="1209"/>
      <c r="E200" s="1214"/>
      <c r="F200" s="1209"/>
      <c r="G200" s="1209"/>
      <c r="H200" s="1209"/>
      <c r="I200" s="1214">
        <f>SUM(I83:I83)</f>
        <v>0</v>
      </c>
      <c r="J200" s="1214">
        <f>SUM(J83:J83)</f>
        <v>0</v>
      </c>
      <c r="K200" s="1214">
        <f ca="1">SUM(K83:K197)</f>
        <v>0</v>
      </c>
      <c r="L200" s="1214">
        <f ca="1">SUM(L83:L197)</f>
        <v>0</v>
      </c>
      <c r="M200" s="1214">
        <f>SUM(M194:M199)</f>
        <v>25</v>
      </c>
      <c r="N200" s="1214">
        <f>SUM(N194:N199)</f>
        <v>198</v>
      </c>
      <c r="O200" s="1214">
        <f>SUM(O194:O199)</f>
        <v>401</v>
      </c>
      <c r="P200" s="1214">
        <f>SUM(P194:P199)</f>
        <v>338</v>
      </c>
      <c r="Q200" s="1214">
        <f>SUM(Q194:Q199)</f>
        <v>962</v>
      </c>
      <c r="R200" s="1215"/>
      <c r="S200" s="1215"/>
      <c r="T200" s="1215"/>
      <c r="U200" s="1215"/>
      <c r="V200" s="1215"/>
      <c r="W200" s="1215"/>
      <c r="X200" s="1215"/>
      <c r="Y200" s="1215"/>
    </row>
    <row r="201" spans="1:25">
      <c r="A201" s="1216"/>
      <c r="B201" s="1216"/>
      <c r="C201" s="1216"/>
      <c r="D201" s="1216"/>
      <c r="E201" s="1216"/>
      <c r="F201" s="1217"/>
      <c r="G201" s="1217"/>
      <c r="H201" s="1216"/>
      <c r="I201" s="1216"/>
      <c r="J201" s="1216"/>
      <c r="K201" s="1216"/>
      <c r="L201" s="1216"/>
      <c r="M201" s="1216"/>
      <c r="N201" s="1216"/>
      <c r="O201" s="1216"/>
      <c r="P201" s="1216"/>
      <c r="Q201" s="1216"/>
      <c r="R201" s="1216"/>
      <c r="S201" s="1216"/>
      <c r="T201" s="1216"/>
      <c r="U201" s="1216"/>
      <c r="V201" s="1216"/>
      <c r="W201" s="1216"/>
      <c r="X201" s="1216"/>
    </row>
    <row r="202" spans="1:25">
      <c r="A202" s="1218" t="s">
        <v>34</v>
      </c>
      <c r="B202" s="1552"/>
      <c r="C202" s="1552"/>
      <c r="D202" s="1552"/>
      <c r="E202" s="1216"/>
      <c r="F202" s="1216"/>
      <c r="G202" s="1216"/>
      <c r="H202" s="1216"/>
      <c r="I202" s="1216"/>
      <c r="J202" s="1216"/>
      <c r="K202" s="1553"/>
      <c r="L202" s="1553"/>
      <c r="M202" s="1553"/>
      <c r="N202" s="1216"/>
      <c r="O202" s="1216"/>
      <c r="P202" s="1216"/>
      <c r="Q202" s="1216"/>
      <c r="R202" s="1216"/>
      <c r="S202" s="1216"/>
      <c r="T202" s="1216"/>
      <c r="U202" s="1216"/>
      <c r="V202" s="1216"/>
      <c r="W202" s="1216"/>
      <c r="X202" s="1216"/>
    </row>
    <row r="203" spans="1:25" ht="18">
      <c r="A203" s="1220" t="s">
        <v>35</v>
      </c>
      <c r="B203" s="1221" t="s">
        <v>36</v>
      </c>
      <c r="C203" s="1222" t="s">
        <v>37</v>
      </c>
      <c r="D203" s="1219"/>
      <c r="E203" s="1216"/>
      <c r="F203" s="1216"/>
      <c r="G203" s="1216"/>
      <c r="H203" s="1216"/>
      <c r="I203" s="1216"/>
      <c r="J203" s="1216"/>
      <c r="K203" s="1216"/>
      <c r="L203" s="1216"/>
      <c r="M203" s="1216"/>
      <c r="N203" s="1216"/>
      <c r="O203" s="1216"/>
      <c r="P203" s="1216"/>
      <c r="Q203" s="1216"/>
      <c r="R203" s="1216"/>
      <c r="S203" s="1216"/>
      <c r="T203" s="1216"/>
      <c r="U203" s="1216"/>
      <c r="V203" s="1216"/>
      <c r="W203" s="1216"/>
      <c r="X203" s="1216"/>
    </row>
    <row r="204" spans="1:25">
      <c r="A204" s="1194" t="s">
        <v>161</v>
      </c>
      <c r="B204" s="1548" t="s">
        <v>41</v>
      </c>
      <c r="C204" s="1548"/>
      <c r="D204" s="1223"/>
      <c r="E204" s="1224" t="s">
        <v>40</v>
      </c>
      <c r="F204" s="1216"/>
      <c r="G204" s="1216"/>
      <c r="H204" s="1216"/>
      <c r="I204" s="1216"/>
      <c r="J204" s="1216"/>
      <c r="K204" s="1216"/>
      <c r="L204" s="1216"/>
      <c r="M204" s="1216"/>
      <c r="N204" s="1216"/>
      <c r="O204" s="1216"/>
      <c r="P204" s="1216"/>
      <c r="Q204" s="1216"/>
      <c r="R204" s="1216"/>
      <c r="S204" s="1216"/>
      <c r="T204" s="1216"/>
      <c r="U204" s="1216"/>
      <c r="V204" s="1216"/>
      <c r="W204" s="1216"/>
      <c r="X204" s="1216"/>
    </row>
    <row r="205" spans="1:25">
      <c r="A205" s="1195" t="s">
        <v>169</v>
      </c>
      <c r="B205" s="1554" t="s">
        <v>1816</v>
      </c>
      <c r="C205" s="1554"/>
      <c r="D205" s="1216"/>
      <c r="E205" s="1216"/>
      <c r="F205" s="1216"/>
      <c r="G205" s="1216"/>
      <c r="H205" s="1216"/>
      <c r="I205" s="1216"/>
      <c r="J205" s="1216"/>
      <c r="K205" s="1216"/>
      <c r="L205" s="1216"/>
      <c r="M205" s="1216"/>
      <c r="N205" s="1216"/>
      <c r="O205" s="1216"/>
      <c r="P205" s="1216"/>
      <c r="Q205" s="1216"/>
      <c r="R205" s="1216"/>
      <c r="S205" s="1216"/>
      <c r="T205" s="1216"/>
      <c r="U205" s="1216"/>
      <c r="V205" s="1216"/>
      <c r="W205" s="1216"/>
      <c r="X205" s="1216"/>
    </row>
    <row r="206" spans="1:25">
      <c r="A206" s="1391" t="s">
        <v>100</v>
      </c>
      <c r="B206" s="1641" t="s">
        <v>956</v>
      </c>
      <c r="C206" s="1641"/>
      <c r="D206" s="1216"/>
      <c r="E206" s="1216"/>
      <c r="F206" s="1216"/>
      <c r="G206" s="1216"/>
      <c r="H206" s="1216"/>
      <c r="I206" s="1216"/>
      <c r="J206" s="1216"/>
      <c r="K206" s="1216"/>
      <c r="L206" s="1216"/>
      <c r="M206" s="1216"/>
      <c r="N206" s="1216"/>
      <c r="O206" s="1216"/>
      <c r="P206" s="1216"/>
      <c r="Q206" s="1216"/>
      <c r="R206" s="1216"/>
      <c r="S206" s="1216"/>
      <c r="T206" s="1216"/>
      <c r="U206" s="1216"/>
      <c r="V206" s="1216"/>
      <c r="W206" s="1216"/>
      <c r="X206" s="1216"/>
    </row>
    <row r="207" spans="1:25">
      <c r="A207" s="1225" t="s">
        <v>42</v>
      </c>
      <c r="B207" s="1555" t="s">
        <v>1817</v>
      </c>
      <c r="C207" s="1555"/>
      <c r="D207" s="1216"/>
      <c r="E207" s="1216"/>
      <c r="F207" s="1216"/>
      <c r="G207" s="1216"/>
      <c r="H207" s="1216"/>
      <c r="I207" s="1216"/>
      <c r="J207" s="1216"/>
      <c r="K207" s="1216"/>
      <c r="L207" s="1216"/>
      <c r="M207" s="1216"/>
      <c r="N207" s="1216"/>
      <c r="O207" s="1216"/>
      <c r="P207" s="1216"/>
      <c r="Q207" s="1216"/>
      <c r="R207" s="1216"/>
      <c r="S207" s="1216"/>
      <c r="T207" s="1216"/>
      <c r="U207" s="1216"/>
      <c r="V207" s="1216"/>
      <c r="W207" s="1216"/>
      <c r="X207" s="1216"/>
    </row>
    <row r="208" spans="1:25">
      <c r="A208" s="1225" t="s">
        <v>42</v>
      </c>
      <c r="B208" s="1555"/>
      <c r="C208" s="1555"/>
      <c r="F208" s="1216"/>
      <c r="G208" s="1216"/>
      <c r="H208" s="1216"/>
      <c r="I208" s="1216"/>
      <c r="J208" s="1216"/>
      <c r="K208" s="1216"/>
      <c r="L208" s="1216"/>
      <c r="M208" s="1216"/>
      <c r="N208" s="1216"/>
      <c r="O208" s="1216"/>
      <c r="P208" s="1216"/>
      <c r="Q208" s="1216"/>
      <c r="R208" s="1216"/>
      <c r="S208" s="1216"/>
      <c r="T208" s="1216"/>
      <c r="U208" s="1216"/>
      <c r="V208" s="1216"/>
      <c r="W208" s="1216"/>
      <c r="X208" s="1216"/>
    </row>
    <row r="209" spans="1:24">
      <c r="A209" s="1225" t="s">
        <v>43</v>
      </c>
      <c r="B209" s="1568" t="s">
        <v>1818</v>
      </c>
      <c r="C209" s="1556"/>
      <c r="D209" s="1216"/>
      <c r="E209" s="1216"/>
      <c r="F209" s="1216"/>
      <c r="G209" s="1216"/>
      <c r="H209" s="1216"/>
      <c r="I209" s="1216"/>
      <c r="J209" s="1216"/>
      <c r="K209" s="1216"/>
      <c r="L209" s="1216"/>
      <c r="M209" s="1216"/>
      <c r="N209" s="1216"/>
      <c r="O209" s="1216"/>
      <c r="P209" s="1216"/>
      <c r="Q209" s="1216"/>
      <c r="R209" s="1216"/>
      <c r="S209" s="1216"/>
      <c r="T209" s="1216"/>
      <c r="U209" s="1216"/>
      <c r="V209" s="1216"/>
      <c r="W209" s="1216"/>
      <c r="X209" s="1216"/>
    </row>
    <row r="210" spans="1:24">
      <c r="A210" s="1225" t="s">
        <v>44</v>
      </c>
      <c r="B210" s="1557"/>
      <c r="C210" s="1557"/>
      <c r="D210" s="1216"/>
      <c r="E210" s="1216"/>
      <c r="F210" s="1216"/>
      <c r="G210" s="1216"/>
      <c r="H210" s="1216"/>
      <c r="I210" s="1216"/>
      <c r="J210" s="1216"/>
      <c r="K210" s="1216"/>
      <c r="L210" s="1216"/>
      <c r="M210" s="1216"/>
      <c r="N210" s="1216"/>
      <c r="O210" s="1216"/>
      <c r="P210" s="1216"/>
      <c r="Q210" s="1216"/>
      <c r="R210" s="1216"/>
      <c r="S210" s="1216"/>
      <c r="T210" s="1216"/>
      <c r="U210" s="1216"/>
      <c r="V210" s="1216"/>
      <c r="W210" s="1216"/>
      <c r="X210" s="1216"/>
    </row>
  </sheetData>
  <mergeCells count="121">
    <mergeCell ref="B190:C190"/>
    <mergeCell ref="B185:C185"/>
    <mergeCell ref="B186:C186"/>
    <mergeCell ref="B187:C187"/>
    <mergeCell ref="B188:C188"/>
    <mergeCell ref="B189:C189"/>
    <mergeCell ref="B170:C170"/>
    <mergeCell ref="A172:F172"/>
    <mergeCell ref="I172:Q172"/>
    <mergeCell ref="R172:Y172"/>
    <mergeCell ref="B183:D183"/>
    <mergeCell ref="K183:M183"/>
    <mergeCell ref="B165:C165"/>
    <mergeCell ref="B166:C166"/>
    <mergeCell ref="B167:C167"/>
    <mergeCell ref="B168:C168"/>
    <mergeCell ref="B169:C169"/>
    <mergeCell ref="A153:F153"/>
    <mergeCell ref="I153:Q153"/>
    <mergeCell ref="R153:Y153"/>
    <mergeCell ref="B163:D163"/>
    <mergeCell ref="K163:M163"/>
    <mergeCell ref="B149:C149"/>
    <mergeCell ref="B150:C150"/>
    <mergeCell ref="B151:C151"/>
    <mergeCell ref="R134:Y134"/>
    <mergeCell ref="B144:D144"/>
    <mergeCell ref="K144:M144"/>
    <mergeCell ref="B146:C146"/>
    <mergeCell ref="B147:C147"/>
    <mergeCell ref="B148:C148"/>
    <mergeCell ref="I134:Q134"/>
    <mergeCell ref="B129:C129"/>
    <mergeCell ref="B130:C130"/>
    <mergeCell ref="B131:C131"/>
    <mergeCell ref="B132:C132"/>
    <mergeCell ref="A134:F134"/>
    <mergeCell ref="I115:Q115"/>
    <mergeCell ref="R115:Y115"/>
    <mergeCell ref="B125:D125"/>
    <mergeCell ref="K125:M125"/>
    <mergeCell ref="B127:C127"/>
    <mergeCell ref="B128:C128"/>
    <mergeCell ref="A115:F115"/>
    <mergeCell ref="B70:C70"/>
    <mergeCell ref="B89:C89"/>
    <mergeCell ref="B90:C90"/>
    <mergeCell ref="B91:C91"/>
    <mergeCell ref="B92:C92"/>
    <mergeCell ref="B93:C93"/>
    <mergeCell ref="B94:C94"/>
    <mergeCell ref="B87:D87"/>
    <mergeCell ref="K87:M87"/>
    <mergeCell ref="B106:D106"/>
    <mergeCell ref="K106:M106"/>
    <mergeCell ref="B108:C108"/>
    <mergeCell ref="B109:C109"/>
    <mergeCell ref="B110:C110"/>
    <mergeCell ref="B111:C111"/>
    <mergeCell ref="B112:C112"/>
    <mergeCell ref="B113:C113"/>
    <mergeCell ref="A77:F77"/>
    <mergeCell ref="I77:Q77"/>
    <mergeCell ref="R96:Y96"/>
    <mergeCell ref="R39:Y39"/>
    <mergeCell ref="B49:D49"/>
    <mergeCell ref="K49:M49"/>
    <mergeCell ref="B51:C51"/>
    <mergeCell ref="B52:C52"/>
    <mergeCell ref="B53:C53"/>
    <mergeCell ref="I39:Q39"/>
    <mergeCell ref="B54:C54"/>
    <mergeCell ref="B55:C55"/>
    <mergeCell ref="B56:C56"/>
    <mergeCell ref="A96:F96"/>
    <mergeCell ref="I96:Q96"/>
    <mergeCell ref="B71:C71"/>
    <mergeCell ref="B72:C72"/>
    <mergeCell ref="B73:C73"/>
    <mergeCell ref="B74:C74"/>
    <mergeCell ref="B75:C75"/>
    <mergeCell ref="A58:F58"/>
    <mergeCell ref="I58:Q58"/>
    <mergeCell ref="R58:Y58"/>
    <mergeCell ref="B68:D68"/>
    <mergeCell ref="K68:M68"/>
    <mergeCell ref="R77:Y77"/>
    <mergeCell ref="B34:C34"/>
    <mergeCell ref="B35:C35"/>
    <mergeCell ref="B36:C36"/>
    <mergeCell ref="B37:C37"/>
    <mergeCell ref="A39:F39"/>
    <mergeCell ref="I20:Q20"/>
    <mergeCell ref="R20:Y20"/>
    <mergeCell ref="B30:D30"/>
    <mergeCell ref="K30:M30"/>
    <mergeCell ref="B32:C32"/>
    <mergeCell ref="B33:C33"/>
    <mergeCell ref="R1:Y1"/>
    <mergeCell ref="B11:D11"/>
    <mergeCell ref="B14:C14"/>
    <mergeCell ref="B15:C15"/>
    <mergeCell ref="B16:C16"/>
    <mergeCell ref="B17:C17"/>
    <mergeCell ref="B18:C18"/>
    <mergeCell ref="A20:F20"/>
    <mergeCell ref="B13:C13"/>
    <mergeCell ref="A1:F1"/>
    <mergeCell ref="I1:Q1"/>
    <mergeCell ref="B209:C209"/>
    <mergeCell ref="B210:C210"/>
    <mergeCell ref="A192:F192"/>
    <mergeCell ref="I192:Q192"/>
    <mergeCell ref="R192:Y192"/>
    <mergeCell ref="B202:D202"/>
    <mergeCell ref="K202:M202"/>
    <mergeCell ref="B204:C204"/>
    <mergeCell ref="B205:C205"/>
    <mergeCell ref="B207:C207"/>
    <mergeCell ref="B208:C208"/>
    <mergeCell ref="B206:C206"/>
  </mergeCells>
  <pageMargins left="0.7" right="0.7" top="0.75" bottom="0.75" header="0.3" footer="0.3"/>
  <legacyDrawing r:id="rId1"/>
</worksheet>
</file>

<file path=xl/worksheets/sheet3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D8AE-6131-4B1F-8C0B-1201E821D0E0}">
  <sheetPr>
    <tabColor rgb="FFFF0000"/>
  </sheetPr>
  <dimension ref="A1:W37"/>
  <sheetViews>
    <sheetView workbookViewId="0">
      <selection activeCell="V5" sqref="V5"/>
    </sheetView>
  </sheetViews>
  <sheetFormatPr defaultColWidth="11.42578125" defaultRowHeight="15"/>
  <cols>
    <col min="1" max="1" width="25.42578125" customWidth="1"/>
    <col min="2" max="2" width="14.140625" customWidth="1"/>
    <col min="3" max="3" width="15.85546875" customWidth="1"/>
    <col min="4" max="4" width="12.42578125" customWidth="1"/>
    <col min="5" max="5" width="21.7109375" customWidth="1"/>
    <col min="6" max="7" width="9.140625" bestFit="1" customWidth="1"/>
    <col min="8" max="10" width="7.42578125" customWidth="1"/>
    <col min="11" max="11" width="6.28515625" customWidth="1"/>
    <col min="12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9.28515625" customWidth="1"/>
  </cols>
  <sheetData>
    <row r="1" spans="1:23" ht="23.25">
      <c r="A1" s="1559" t="s">
        <v>11636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142</v>
      </c>
      <c r="B3" s="15" t="s">
        <v>72</v>
      </c>
      <c r="C3" s="35" t="s">
        <v>11637</v>
      </c>
      <c r="D3" s="15" t="s">
        <v>883</v>
      </c>
      <c r="E3" s="15" t="s">
        <v>11638</v>
      </c>
      <c r="F3" s="15">
        <v>12.25</v>
      </c>
      <c r="G3" s="37"/>
      <c r="H3" s="15"/>
      <c r="I3" s="15"/>
      <c r="J3" s="15"/>
      <c r="K3" s="311">
        <v>108</v>
      </c>
      <c r="L3" s="311">
        <v>53</v>
      </c>
      <c r="M3" s="321"/>
      <c r="N3" s="15"/>
      <c r="O3" s="15"/>
      <c r="P3" s="14">
        <f t="shared" ref="P3:P11" si="0">SUM(H3:O3)</f>
        <v>161</v>
      </c>
      <c r="Q3" s="14" t="s">
        <v>30</v>
      </c>
      <c r="R3" s="14">
        <v>107099</v>
      </c>
      <c r="S3" s="14" t="s">
        <v>31</v>
      </c>
      <c r="T3" s="232" t="s">
        <v>100</v>
      </c>
      <c r="U3" s="16"/>
      <c r="V3" s="477">
        <v>1007642</v>
      </c>
      <c r="W3" s="701" t="s">
        <v>11639</v>
      </c>
    </row>
    <row r="4" spans="1:23">
      <c r="A4" s="581" t="s">
        <v>122</v>
      </c>
      <c r="B4" s="22" t="s">
        <v>62</v>
      </c>
      <c r="C4" s="913" t="s">
        <v>11640</v>
      </c>
      <c r="D4" s="280" t="s">
        <v>61</v>
      </c>
      <c r="E4" s="468">
        <v>45542.774305555555</v>
      </c>
      <c r="F4" s="280">
        <v>13</v>
      </c>
      <c r="G4" s="285"/>
      <c r="H4" s="469"/>
      <c r="I4" s="914"/>
      <c r="J4" s="581"/>
      <c r="K4" s="277">
        <v>81</v>
      </c>
      <c r="L4" s="581"/>
      <c r="M4" s="915"/>
      <c r="N4" s="469"/>
      <c r="O4" s="224"/>
      <c r="P4" s="472">
        <f t="shared" si="0"/>
        <v>81</v>
      </c>
      <c r="Q4" s="14" t="s">
        <v>30</v>
      </c>
      <c r="R4" s="280">
        <v>107120</v>
      </c>
      <c r="S4" s="14" t="s">
        <v>31</v>
      </c>
      <c r="T4" s="280" t="s">
        <v>169</v>
      </c>
      <c r="U4" s="8" t="s">
        <v>90</v>
      </c>
      <c r="V4" s="475">
        <v>1007643</v>
      </c>
      <c r="W4" s="702" t="s">
        <v>11641</v>
      </c>
    </row>
    <row r="5" spans="1:23">
      <c r="A5" s="581" t="s">
        <v>11600</v>
      </c>
      <c r="B5" s="22" t="s">
        <v>11448</v>
      </c>
      <c r="C5" s="916" t="s">
        <v>11642</v>
      </c>
      <c r="D5" s="15" t="s">
        <v>11450</v>
      </c>
      <c r="E5" s="24">
        <v>45544.319444444445</v>
      </c>
      <c r="F5" s="15">
        <v>14.1</v>
      </c>
      <c r="G5" s="37"/>
      <c r="H5" s="15"/>
      <c r="I5" s="26"/>
      <c r="J5" s="277">
        <v>27</v>
      </c>
      <c r="K5" s="581"/>
      <c r="L5" s="581"/>
      <c r="M5" s="25"/>
      <c r="N5" s="15"/>
      <c r="O5" s="15"/>
      <c r="P5" s="14">
        <f t="shared" si="0"/>
        <v>27</v>
      </c>
      <c r="Q5" s="14" t="s">
        <v>30</v>
      </c>
      <c r="R5" s="14">
        <v>107127</v>
      </c>
      <c r="S5" s="14" t="s">
        <v>31</v>
      </c>
      <c r="T5" s="280" t="s">
        <v>169</v>
      </c>
      <c r="U5" s="8" t="s">
        <v>90</v>
      </c>
      <c r="V5" s="477">
        <v>1007644</v>
      </c>
      <c r="W5" s="701" t="s">
        <v>11643</v>
      </c>
    </row>
    <row r="6" spans="1:23">
      <c r="A6" s="580" t="s">
        <v>145</v>
      </c>
      <c r="B6" s="22" t="s">
        <v>57</v>
      </c>
      <c r="C6" s="27" t="s">
        <v>11644</v>
      </c>
      <c r="D6" s="280" t="s">
        <v>56</v>
      </c>
      <c r="E6" s="468">
        <v>45543.225694444445</v>
      </c>
      <c r="F6" s="280">
        <v>10.8</v>
      </c>
      <c r="G6" s="37"/>
      <c r="H6" s="15"/>
      <c r="I6" s="26"/>
      <c r="J6" s="277">
        <v>54</v>
      </c>
      <c r="K6" s="581"/>
      <c r="L6" s="581"/>
      <c r="M6" s="25"/>
      <c r="N6" s="15"/>
      <c r="O6" s="15"/>
      <c r="P6" s="14">
        <f t="shared" si="0"/>
        <v>54</v>
      </c>
      <c r="Q6" s="14" t="s">
        <v>30</v>
      </c>
      <c r="R6" s="14">
        <v>107124</v>
      </c>
      <c r="S6" s="14" t="s">
        <v>31</v>
      </c>
      <c r="T6" s="280" t="s">
        <v>169</v>
      </c>
      <c r="U6" s="8" t="s">
        <v>90</v>
      </c>
      <c r="V6" s="475">
        <v>1007645</v>
      </c>
      <c r="W6" s="702" t="s">
        <v>11643</v>
      </c>
    </row>
    <row r="7" spans="1:23">
      <c r="A7" s="580" t="s">
        <v>111</v>
      </c>
      <c r="B7" s="22" t="s">
        <v>65</v>
      </c>
      <c r="C7" s="27" t="s">
        <v>11645</v>
      </c>
      <c r="D7" s="15" t="s">
        <v>3599</v>
      </c>
      <c r="E7" s="24">
        <v>45543.006944444445</v>
      </c>
      <c r="F7" s="15">
        <v>14.6</v>
      </c>
      <c r="G7" s="37"/>
      <c r="H7" s="15"/>
      <c r="I7" s="26"/>
      <c r="J7" s="581"/>
      <c r="K7" s="581"/>
      <c r="L7" s="277">
        <v>161</v>
      </c>
      <c r="M7" s="25"/>
      <c r="N7" s="15"/>
      <c r="O7" s="15"/>
      <c r="P7" s="14">
        <f t="shared" si="0"/>
        <v>161</v>
      </c>
      <c r="Q7" s="14" t="s">
        <v>30</v>
      </c>
      <c r="R7" s="14">
        <v>107123</v>
      </c>
      <c r="S7" s="23" t="s">
        <v>33</v>
      </c>
      <c r="T7" s="14" t="s">
        <v>161</v>
      </c>
      <c r="U7" s="8" t="s">
        <v>90</v>
      </c>
      <c r="V7" s="477">
        <v>1007646</v>
      </c>
      <c r="W7" s="701" t="s">
        <v>11641</v>
      </c>
    </row>
    <row r="8" spans="1:23">
      <c r="A8" s="15" t="s">
        <v>11646</v>
      </c>
      <c r="B8" s="15" t="s">
        <v>92</v>
      </c>
      <c r="C8" s="35" t="s">
        <v>11647</v>
      </c>
      <c r="D8" s="15" t="s">
        <v>159</v>
      </c>
      <c r="E8" s="24">
        <v>45543.041666666664</v>
      </c>
      <c r="F8" s="15">
        <v>10.3</v>
      </c>
      <c r="G8" s="343" t="s">
        <v>740</v>
      </c>
      <c r="H8" s="15"/>
      <c r="I8" s="15"/>
      <c r="J8" s="26"/>
      <c r="K8" s="276"/>
      <c r="L8" s="277">
        <v>151</v>
      </c>
      <c r="M8" s="277">
        <v>10</v>
      </c>
      <c r="N8" s="25"/>
      <c r="O8" s="15"/>
      <c r="P8" s="14">
        <f t="shared" si="0"/>
        <v>161</v>
      </c>
      <c r="Q8" s="17" t="s">
        <v>32</v>
      </c>
      <c r="R8" s="14">
        <v>107115</v>
      </c>
      <c r="S8" s="23" t="s">
        <v>33</v>
      </c>
      <c r="T8" s="16" t="s">
        <v>161</v>
      </c>
      <c r="U8" s="16" t="s">
        <v>90</v>
      </c>
      <c r="V8" s="477">
        <v>1006747</v>
      </c>
      <c r="W8" s="701" t="s">
        <v>11648</v>
      </c>
    </row>
    <row r="9" spans="1:23">
      <c r="A9" s="15" t="s">
        <v>228</v>
      </c>
      <c r="B9" s="15" t="s">
        <v>92</v>
      </c>
      <c r="C9" s="35" t="s">
        <v>11649</v>
      </c>
      <c r="D9" s="15" t="s">
        <v>159</v>
      </c>
      <c r="E9" s="24">
        <v>45543.041666666664</v>
      </c>
      <c r="F9" s="15">
        <v>10.3</v>
      </c>
      <c r="G9" s="37"/>
      <c r="H9" s="15"/>
      <c r="I9" s="15"/>
      <c r="J9" s="26"/>
      <c r="K9" s="277">
        <v>161</v>
      </c>
      <c r="L9" s="276"/>
      <c r="M9" s="276"/>
      <c r="N9" s="25"/>
      <c r="O9" s="15"/>
      <c r="P9" s="14">
        <f t="shared" si="0"/>
        <v>161</v>
      </c>
      <c r="Q9" s="17" t="s">
        <v>32</v>
      </c>
      <c r="R9" s="14">
        <v>107159</v>
      </c>
      <c r="S9" s="23" t="s">
        <v>33</v>
      </c>
      <c r="T9" s="16" t="s">
        <v>161</v>
      </c>
      <c r="U9" s="16" t="s">
        <v>90</v>
      </c>
      <c r="V9" s="477">
        <v>1007648</v>
      </c>
      <c r="W9" s="701" t="s">
        <v>11648</v>
      </c>
    </row>
    <row r="10" spans="1:23">
      <c r="A10" s="15" t="s">
        <v>228</v>
      </c>
      <c r="B10" s="15" t="s">
        <v>92</v>
      </c>
      <c r="C10" s="35" t="s">
        <v>11650</v>
      </c>
      <c r="D10" s="15" t="s">
        <v>159</v>
      </c>
      <c r="E10" s="24">
        <v>45543.041666666664</v>
      </c>
      <c r="F10" s="15">
        <v>10.3</v>
      </c>
      <c r="G10" s="37"/>
      <c r="H10" s="15"/>
      <c r="I10" s="15"/>
      <c r="J10" s="406">
        <v>81</v>
      </c>
      <c r="K10" s="277">
        <v>80</v>
      </c>
      <c r="L10" s="276"/>
      <c r="M10" s="276"/>
      <c r="N10" s="25"/>
      <c r="O10" s="15"/>
      <c r="P10" s="14">
        <f t="shared" si="0"/>
        <v>161</v>
      </c>
      <c r="Q10" s="17" t="s">
        <v>32</v>
      </c>
      <c r="R10" s="14">
        <v>107160</v>
      </c>
      <c r="S10" s="23" t="s">
        <v>33</v>
      </c>
      <c r="T10" s="16" t="s">
        <v>161</v>
      </c>
      <c r="U10" s="16" t="s">
        <v>90</v>
      </c>
      <c r="V10" s="477">
        <v>1007649</v>
      </c>
      <c r="W10" s="701" t="s">
        <v>11648</v>
      </c>
    </row>
    <row r="11" spans="1:23">
      <c r="A11" s="15"/>
      <c r="B11" s="15"/>
      <c r="C11" s="15"/>
      <c r="D11" s="15"/>
      <c r="E11" s="15"/>
      <c r="F11" s="15"/>
      <c r="G11" s="37"/>
      <c r="H11" s="15"/>
      <c r="I11" s="15"/>
      <c r="J11" s="15"/>
      <c r="K11" s="45"/>
      <c r="L11" s="45"/>
      <c r="M11" s="45"/>
      <c r="N11" s="15"/>
      <c r="O11" s="15"/>
      <c r="P11" s="14">
        <f t="shared" si="0"/>
        <v>0</v>
      </c>
      <c r="Q11" s="14"/>
      <c r="R11" s="16"/>
      <c r="S11" s="14"/>
      <c r="T11" s="16"/>
      <c r="U11" s="16"/>
      <c r="V11" s="477"/>
      <c r="W11" s="16"/>
    </row>
    <row r="12" spans="1:23">
      <c r="A12" s="11" t="s">
        <v>19</v>
      </c>
      <c r="B12" s="7"/>
      <c r="C12" s="7"/>
      <c r="D12" s="7"/>
      <c r="E12" s="11"/>
      <c r="F12" s="7"/>
      <c r="G12" s="7"/>
      <c r="H12" s="11">
        <f t="shared" ref="H12:P12" si="1">SUM(H3:H11)</f>
        <v>0</v>
      </c>
      <c r="I12" s="11">
        <f t="shared" si="1"/>
        <v>0</v>
      </c>
      <c r="J12" s="11">
        <f t="shared" si="1"/>
        <v>162</v>
      </c>
      <c r="K12" s="11">
        <f t="shared" si="1"/>
        <v>430</v>
      </c>
      <c r="L12" s="11">
        <f t="shared" si="1"/>
        <v>365</v>
      </c>
      <c r="M12" s="11">
        <f t="shared" si="1"/>
        <v>10</v>
      </c>
      <c r="N12" s="11">
        <f t="shared" si="1"/>
        <v>0</v>
      </c>
      <c r="O12" s="11">
        <f t="shared" si="1"/>
        <v>0</v>
      </c>
      <c r="P12" s="11">
        <f t="shared" si="1"/>
        <v>967</v>
      </c>
      <c r="Q12" s="12"/>
      <c r="R12" s="12"/>
      <c r="S12" s="12"/>
      <c r="T12" s="12"/>
      <c r="U12" s="12"/>
      <c r="V12" s="12"/>
      <c r="W12" s="12"/>
    </row>
    <row r="13" spans="1:23">
      <c r="A13" s="1"/>
      <c r="B13" s="1"/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>
      <c r="A14" s="3" t="s">
        <v>34</v>
      </c>
      <c r="B14" s="1562"/>
      <c r="C14" s="1562"/>
      <c r="D14" s="1562"/>
      <c r="E14" s="1"/>
      <c r="F14" s="1"/>
      <c r="G14" s="1"/>
      <c r="H14" s="1"/>
      <c r="I14" s="1"/>
      <c r="J14" s="1563"/>
      <c r="K14" s="1563"/>
      <c r="L14" s="156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4" t="s">
        <v>11651</v>
      </c>
      <c r="B15" s="1564" t="s">
        <v>9853</v>
      </c>
      <c r="C15" s="1564"/>
      <c r="D15" s="242"/>
      <c r="E15" s="41" t="s">
        <v>8995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917" t="s">
        <v>9854</v>
      </c>
      <c r="B16" s="917" t="s">
        <v>10287</v>
      </c>
      <c r="C16" s="917"/>
      <c r="D16" s="242"/>
      <c r="E16" s="4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6.25">
      <c r="A17" s="573" t="s">
        <v>100</v>
      </c>
      <c r="B17" s="573" t="s">
        <v>7193</v>
      </c>
      <c r="C17" s="573"/>
      <c r="D17" s="242"/>
      <c r="E17" s="4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>
      <c r="A18" s="5" t="s">
        <v>42</v>
      </c>
      <c r="B18" s="1772" t="s">
        <v>11188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5" t="s">
        <v>43</v>
      </c>
      <c r="B19" s="1845">
        <v>358406717460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5" t="s">
        <v>44</v>
      </c>
      <c r="B20" s="1809">
        <v>0.58333333333333337</v>
      </c>
      <c r="C20" s="177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3.25" customHeight="1">
      <c r="A22" s="1559" t="s">
        <v>11539</v>
      </c>
      <c r="B22" s="1559"/>
      <c r="C22" s="1559"/>
      <c r="D22" s="1559"/>
      <c r="E22" s="1559"/>
      <c r="F22" s="1559"/>
      <c r="G22" s="7"/>
      <c r="H22" s="1559" t="s">
        <v>772</v>
      </c>
      <c r="I22" s="1559"/>
      <c r="J22" s="1559"/>
      <c r="K22" s="1559"/>
      <c r="L22" s="1559"/>
      <c r="M22" s="1559"/>
      <c r="N22" s="1559"/>
      <c r="O22" s="1559"/>
      <c r="P22" s="1559"/>
      <c r="Q22" s="1559" t="s">
        <v>2</v>
      </c>
      <c r="R22" s="1559"/>
      <c r="S22" s="1559"/>
      <c r="T22" s="1559"/>
      <c r="U22" s="1559"/>
      <c r="V22" s="1559"/>
      <c r="W22" s="1559"/>
    </row>
    <row r="23" spans="1:23" ht="26.25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9" t="s">
        <v>13</v>
      </c>
      <c r="K23" s="9" t="s">
        <v>14</v>
      </c>
      <c r="L23" s="9" t="s">
        <v>15</v>
      </c>
      <c r="M23" s="9" t="s">
        <v>16</v>
      </c>
      <c r="N23" s="9" t="s">
        <v>17</v>
      </c>
      <c r="O23" s="10" t="s">
        <v>18</v>
      </c>
      <c r="P23" s="8" t="s">
        <v>19</v>
      </c>
      <c r="Q23" s="8" t="s">
        <v>20</v>
      </c>
      <c r="R23" s="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</row>
    <row r="24" spans="1:23">
      <c r="A24" s="918" t="s">
        <v>150</v>
      </c>
      <c r="B24" s="918" t="s">
        <v>57</v>
      </c>
      <c r="C24" s="269" t="s">
        <v>11652</v>
      </c>
      <c r="D24" s="280" t="s">
        <v>56</v>
      </c>
      <c r="E24" s="468">
        <v>45543.225694444445</v>
      </c>
      <c r="F24" s="280">
        <v>10.8</v>
      </c>
      <c r="G24" s="285"/>
      <c r="H24" s="286"/>
      <c r="I24" s="286"/>
      <c r="J24" s="919">
        <v>240</v>
      </c>
      <c r="K24" s="920"/>
      <c r="L24" s="921"/>
      <c r="M24" s="286"/>
      <c r="N24" s="286"/>
      <c r="O24" s="224"/>
      <c r="P24" s="472">
        <f t="shared" ref="P24:P29" si="2">SUM(H24:O24)</f>
        <v>240</v>
      </c>
      <c r="Q24" s="14" t="s">
        <v>30</v>
      </c>
      <c r="R24" s="280">
        <v>107132</v>
      </c>
      <c r="S24" s="14" t="s">
        <v>31</v>
      </c>
      <c r="T24" s="280" t="s">
        <v>169</v>
      </c>
      <c r="U24" s="8" t="s">
        <v>90</v>
      </c>
      <c r="V24" s="475">
        <v>1007663</v>
      </c>
      <c r="W24" s="702" t="s">
        <v>11643</v>
      </c>
    </row>
    <row r="25" spans="1:23">
      <c r="A25" s="15" t="s">
        <v>141</v>
      </c>
      <c r="B25" s="15" t="s">
        <v>69</v>
      </c>
      <c r="C25" s="35" t="s">
        <v>11653</v>
      </c>
      <c r="D25" s="15" t="s">
        <v>68</v>
      </c>
      <c r="E25" s="15" t="s">
        <v>11654</v>
      </c>
      <c r="F25" s="15">
        <v>12.25</v>
      </c>
      <c r="G25" s="343" t="s">
        <v>4723</v>
      </c>
      <c r="H25" s="254"/>
      <c r="I25" s="254"/>
      <c r="J25" s="901"/>
      <c r="K25" s="277">
        <v>146</v>
      </c>
      <c r="L25" s="277">
        <v>15</v>
      </c>
      <c r="M25" s="581"/>
      <c r="N25" s="903"/>
      <c r="O25" s="15"/>
      <c r="P25" s="14">
        <f t="shared" si="2"/>
        <v>161</v>
      </c>
      <c r="Q25" s="14" t="s">
        <v>30</v>
      </c>
      <c r="R25" s="16">
        <v>107103</v>
      </c>
      <c r="S25" s="14" t="s">
        <v>31</v>
      </c>
      <c r="T25" s="16" t="s">
        <v>169</v>
      </c>
      <c r="U25" s="16"/>
      <c r="V25" s="477">
        <v>1007659</v>
      </c>
      <c r="W25" s="701" t="s">
        <v>11655</v>
      </c>
    </row>
    <row r="26" spans="1:23">
      <c r="A26" s="581" t="s">
        <v>4479</v>
      </c>
      <c r="B26" s="73" t="s">
        <v>78</v>
      </c>
      <c r="C26" s="27" t="s">
        <v>11656</v>
      </c>
      <c r="D26" s="15" t="s">
        <v>99</v>
      </c>
      <c r="E26" s="24">
        <v>45543.274305555555</v>
      </c>
      <c r="F26" s="15">
        <v>10.8</v>
      </c>
      <c r="G26" s="37"/>
      <c r="H26" s="15"/>
      <c r="I26" s="26"/>
      <c r="J26" s="581"/>
      <c r="K26" s="581"/>
      <c r="L26" s="277">
        <v>81</v>
      </c>
      <c r="M26" s="25"/>
      <c r="N26" s="15"/>
      <c r="O26" s="15"/>
      <c r="P26" s="14">
        <f t="shared" si="2"/>
        <v>81</v>
      </c>
      <c r="Q26" s="17" t="s">
        <v>32</v>
      </c>
      <c r="R26" s="14">
        <v>107126</v>
      </c>
      <c r="S26" s="23" t="s">
        <v>33</v>
      </c>
      <c r="T26" s="280" t="s">
        <v>100</v>
      </c>
      <c r="U26" s="8" t="s">
        <v>90</v>
      </c>
      <c r="V26" s="477">
        <v>1007658</v>
      </c>
      <c r="W26" s="701" t="s">
        <v>11657</v>
      </c>
    </row>
    <row r="27" spans="1:23">
      <c r="A27" s="276" t="s">
        <v>9828</v>
      </c>
      <c r="B27" s="52" t="s">
        <v>57</v>
      </c>
      <c r="C27" s="27" t="s">
        <v>11658</v>
      </c>
      <c r="D27" s="14" t="s">
        <v>56</v>
      </c>
      <c r="E27" s="481">
        <v>45543.225694444445</v>
      </c>
      <c r="F27" s="14">
        <v>10.8</v>
      </c>
      <c r="G27" s="37"/>
      <c r="H27" s="15"/>
      <c r="I27" s="26"/>
      <c r="J27" s="276"/>
      <c r="K27" s="277">
        <v>161</v>
      </c>
      <c r="L27" s="276"/>
      <c r="M27" s="25"/>
      <c r="N27" s="15"/>
      <c r="O27" s="15"/>
      <c r="P27" s="14">
        <f t="shared" si="2"/>
        <v>161</v>
      </c>
      <c r="Q27" s="14" t="s">
        <v>30</v>
      </c>
      <c r="R27" s="14">
        <v>107133</v>
      </c>
      <c r="S27" s="14" t="s">
        <v>31</v>
      </c>
      <c r="T27" s="14" t="s">
        <v>169</v>
      </c>
      <c r="U27" s="404" t="s">
        <v>90</v>
      </c>
      <c r="V27" s="477">
        <v>1007660</v>
      </c>
      <c r="W27" s="701" t="s">
        <v>11643</v>
      </c>
    </row>
    <row r="28" spans="1:23">
      <c r="A28" s="276" t="s">
        <v>9828</v>
      </c>
      <c r="B28" s="52" t="s">
        <v>57</v>
      </c>
      <c r="C28" s="27" t="s">
        <v>11659</v>
      </c>
      <c r="D28" s="14" t="s">
        <v>56</v>
      </c>
      <c r="E28" s="481">
        <v>45544.225694444445</v>
      </c>
      <c r="F28" s="14">
        <v>10.8</v>
      </c>
      <c r="G28" s="37"/>
      <c r="H28" s="15"/>
      <c r="I28" s="26"/>
      <c r="J28" s="276"/>
      <c r="K28" s="277">
        <v>161</v>
      </c>
      <c r="L28" s="276"/>
      <c r="M28" s="25"/>
      <c r="N28" s="15"/>
      <c r="O28" s="15"/>
      <c r="P28" s="14">
        <f t="shared" si="2"/>
        <v>161</v>
      </c>
      <c r="Q28" s="14" t="s">
        <v>30</v>
      </c>
      <c r="R28" s="14">
        <v>107138</v>
      </c>
      <c r="S28" s="14" t="s">
        <v>31</v>
      </c>
      <c r="T28" s="14" t="s">
        <v>169</v>
      </c>
      <c r="U28" s="404" t="s">
        <v>90</v>
      </c>
      <c r="V28" s="477">
        <v>1007661</v>
      </c>
      <c r="W28" s="701" t="s">
        <v>11660</v>
      </c>
    </row>
    <row r="29" spans="1:23">
      <c r="A29" s="15" t="s">
        <v>142</v>
      </c>
      <c r="B29" s="15" t="s">
        <v>72</v>
      </c>
      <c r="C29" s="27" t="s">
        <v>11661</v>
      </c>
      <c r="D29" s="15" t="s">
        <v>71</v>
      </c>
      <c r="E29" s="528" t="s">
        <v>11662</v>
      </c>
      <c r="F29" s="15">
        <v>12.25</v>
      </c>
      <c r="G29" s="37"/>
      <c r="H29" s="15"/>
      <c r="I29" s="15"/>
      <c r="J29" s="26"/>
      <c r="K29" s="277">
        <v>155</v>
      </c>
      <c r="L29" s="581"/>
      <c r="M29" s="277">
        <v>6</v>
      </c>
      <c r="N29" s="25"/>
      <c r="O29" s="15"/>
      <c r="P29" s="14">
        <f t="shared" si="2"/>
        <v>161</v>
      </c>
      <c r="Q29" s="14" t="s">
        <v>30</v>
      </c>
      <c r="R29" s="14">
        <v>107101</v>
      </c>
      <c r="S29" s="14" t="s">
        <v>31</v>
      </c>
      <c r="T29" s="16" t="s">
        <v>169</v>
      </c>
      <c r="U29" s="16"/>
      <c r="V29" s="477">
        <v>1007662</v>
      </c>
      <c r="W29" s="701" t="s">
        <v>11663</v>
      </c>
    </row>
    <row r="30" spans="1:23">
      <c r="A30" s="19" t="s">
        <v>19</v>
      </c>
      <c r="B30" s="20"/>
      <c r="C30" s="7"/>
      <c r="D30" s="7"/>
      <c r="E30" s="11"/>
      <c r="F30" s="7"/>
      <c r="G30" s="7"/>
      <c r="H30" s="11">
        <f>SUM(H26:H29)</f>
        <v>0</v>
      </c>
      <c r="I30" s="11">
        <f>SUM(I26:I29)</f>
        <v>0</v>
      </c>
      <c r="J30" s="922">
        <f>SUM(J24:J29)</f>
        <v>240</v>
      </c>
      <c r="K30" s="922">
        <f>SUM(K24:K29)</f>
        <v>623</v>
      </c>
      <c r="L30" s="922">
        <f>SUM(L24:L29)</f>
        <v>96</v>
      </c>
      <c r="M30" s="11">
        <f>SUM(M26:M29)</f>
        <v>6</v>
      </c>
      <c r="N30" s="11">
        <f>SUM(N26:N29)</f>
        <v>0</v>
      </c>
      <c r="O30" s="11">
        <f>SUM(O26:O29)</f>
        <v>0</v>
      </c>
      <c r="P30" s="288">
        <f>SUM(P24:P29)</f>
        <v>965</v>
      </c>
      <c r="Q30" s="12"/>
      <c r="R30" s="12"/>
      <c r="S30" s="12"/>
      <c r="T30" s="12"/>
      <c r="U30" s="12"/>
      <c r="V30" s="12"/>
      <c r="W30" s="12"/>
    </row>
    <row r="31" spans="1:23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>
      <c r="A32" s="3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>
      <c r="A33" s="4" t="s">
        <v>469</v>
      </c>
      <c r="B33" s="1564" t="s">
        <v>9916</v>
      </c>
      <c r="C33" s="1564"/>
      <c r="D33" s="1"/>
      <c r="E33" s="1"/>
    </row>
    <row r="34" spans="1:5">
      <c r="A34" s="917" t="s">
        <v>6570</v>
      </c>
      <c r="B34" s="1893" t="s">
        <v>11664</v>
      </c>
      <c r="C34" s="1893"/>
      <c r="D34" s="1"/>
      <c r="E34" s="1"/>
    </row>
    <row r="35" spans="1:5">
      <c r="A35" s="5" t="s">
        <v>42</v>
      </c>
      <c r="B35" s="1772" t="s">
        <v>3097</v>
      </c>
      <c r="C35" s="1772"/>
      <c r="D35" s="242"/>
      <c r="E35" s="41" t="s">
        <v>8995</v>
      </c>
    </row>
    <row r="36" spans="1:5">
      <c r="A36" s="5" t="s">
        <v>43</v>
      </c>
      <c r="B36" s="1845">
        <v>358400393570</v>
      </c>
      <c r="C36" s="1772"/>
      <c r="D36" s="1"/>
      <c r="E36" s="1"/>
    </row>
    <row r="37" spans="1:5">
      <c r="A37" s="5" t="s">
        <v>44</v>
      </c>
      <c r="B37" s="1809" t="s">
        <v>9713</v>
      </c>
      <c r="C37" s="1772"/>
      <c r="D37" s="1"/>
      <c r="E37" s="1"/>
    </row>
  </sheetData>
  <mergeCells count="19">
    <mergeCell ref="B37:C37"/>
    <mergeCell ref="Q22:W22"/>
    <mergeCell ref="B32:D32"/>
    <mergeCell ref="J32:L32"/>
    <mergeCell ref="B33:C33"/>
    <mergeCell ref="B34:C34"/>
    <mergeCell ref="B35:C35"/>
    <mergeCell ref="H22:P22"/>
    <mergeCell ref="B18:C18"/>
    <mergeCell ref="B19:C19"/>
    <mergeCell ref="B20:C20"/>
    <mergeCell ref="A22:F22"/>
    <mergeCell ref="B36:C36"/>
    <mergeCell ref="B15:C15"/>
    <mergeCell ref="A1:F1"/>
    <mergeCell ref="H1:P1"/>
    <mergeCell ref="Q1:W1"/>
    <mergeCell ref="B14:D14"/>
    <mergeCell ref="J14:L14"/>
  </mergeCells>
  <pageMargins left="0.7" right="0.7" top="0.75" bottom="0.75" header="0.3" footer="0.3"/>
</worksheet>
</file>

<file path=xl/worksheets/sheet3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5464-B5E2-41BD-955D-18B61E307F28}">
  <sheetPr>
    <tabColor rgb="FFFFFF00"/>
  </sheetPr>
  <dimension ref="A1:W33"/>
  <sheetViews>
    <sheetView topLeftCell="A9" workbookViewId="0">
      <selection activeCell="F3" sqref="F3:F9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0.285156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7.5703125" customWidth="1"/>
  </cols>
  <sheetData>
    <row r="1" spans="1:23" ht="23.25">
      <c r="A1" s="1559" t="s">
        <v>11665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581" t="s">
        <v>11456</v>
      </c>
      <c r="B3" s="22" t="s">
        <v>92</v>
      </c>
      <c r="C3" s="27" t="s">
        <v>11666</v>
      </c>
      <c r="D3" s="15" t="s">
        <v>159</v>
      </c>
      <c r="E3" s="24">
        <v>45550.041666666664</v>
      </c>
      <c r="F3" s="15">
        <v>10.3</v>
      </c>
      <c r="G3" s="37"/>
      <c r="H3" s="15"/>
      <c r="I3" s="26"/>
      <c r="J3" s="580"/>
      <c r="K3" s="580"/>
      <c r="L3" s="277">
        <v>134</v>
      </c>
      <c r="M3" s="27">
        <v>22</v>
      </c>
      <c r="N3" s="15"/>
      <c r="O3" s="15"/>
      <c r="P3" s="14">
        <f t="shared" ref="P3:P8" si="0">SUM(H3:O3)</f>
        <v>156</v>
      </c>
      <c r="Q3" s="17" t="s">
        <v>32</v>
      </c>
      <c r="R3" s="16">
        <v>107239</v>
      </c>
      <c r="S3" s="23" t="s">
        <v>33</v>
      </c>
      <c r="T3" s="16" t="s">
        <v>161</v>
      </c>
      <c r="U3" s="16" t="s">
        <v>90</v>
      </c>
      <c r="V3" s="16">
        <v>1007752</v>
      </c>
      <c r="W3" s="16" t="s">
        <v>11667</v>
      </c>
    </row>
    <row r="4" spans="1:23">
      <c r="A4" s="581" t="s">
        <v>228</v>
      </c>
      <c r="B4" s="22" t="s">
        <v>92</v>
      </c>
      <c r="C4" s="27" t="s">
        <v>11668</v>
      </c>
      <c r="D4" s="15" t="s">
        <v>159</v>
      </c>
      <c r="E4" s="24">
        <v>45550.041666666664</v>
      </c>
      <c r="F4" s="15">
        <v>10.3</v>
      </c>
      <c r="G4" s="37"/>
      <c r="H4" s="15"/>
      <c r="I4" s="26"/>
      <c r="J4" s="277">
        <v>161</v>
      </c>
      <c r="K4" s="581"/>
      <c r="L4" s="581"/>
      <c r="M4" s="25"/>
      <c r="N4" s="15"/>
      <c r="O4" s="15"/>
      <c r="P4" s="14">
        <f t="shared" si="0"/>
        <v>161</v>
      </c>
      <c r="Q4" s="17" t="s">
        <v>32</v>
      </c>
      <c r="R4" s="16">
        <v>107240</v>
      </c>
      <c r="S4" s="23" t="s">
        <v>33</v>
      </c>
      <c r="T4" s="16" t="s">
        <v>161</v>
      </c>
      <c r="U4" s="16" t="s">
        <v>90</v>
      </c>
      <c r="V4" s="16">
        <v>1007753</v>
      </c>
      <c r="W4" s="16" t="s">
        <v>11667</v>
      </c>
    </row>
    <row r="5" spans="1:23">
      <c r="A5" s="594" t="s">
        <v>10432</v>
      </c>
      <c r="B5" s="106" t="s">
        <v>92</v>
      </c>
      <c r="C5" s="27" t="s">
        <v>11669</v>
      </c>
      <c r="D5" s="15" t="s">
        <v>159</v>
      </c>
      <c r="E5" s="24">
        <v>45550.041666666664</v>
      </c>
      <c r="F5" s="15">
        <v>10.3</v>
      </c>
      <c r="G5" s="37"/>
      <c r="H5" s="15"/>
      <c r="I5" s="26"/>
      <c r="J5" s="581"/>
      <c r="K5" s="277">
        <v>27</v>
      </c>
      <c r="L5" s="277">
        <v>122</v>
      </c>
      <c r="M5" s="25"/>
      <c r="N5" s="15"/>
      <c r="O5" s="15"/>
      <c r="P5" s="14">
        <f t="shared" si="0"/>
        <v>149</v>
      </c>
      <c r="Q5" s="17" t="s">
        <v>32</v>
      </c>
      <c r="R5" s="16">
        <v>107241</v>
      </c>
      <c r="S5" s="23" t="s">
        <v>33</v>
      </c>
      <c r="T5" s="16" t="s">
        <v>161</v>
      </c>
      <c r="U5" s="16" t="s">
        <v>90</v>
      </c>
      <c r="V5" s="16">
        <v>1007754</v>
      </c>
      <c r="W5" s="16" t="s">
        <v>11667</v>
      </c>
    </row>
    <row r="6" spans="1:23">
      <c r="A6" s="594" t="s">
        <v>11670</v>
      </c>
      <c r="B6" s="561" t="s">
        <v>92</v>
      </c>
      <c r="C6" s="27" t="s">
        <v>11671</v>
      </c>
      <c r="D6" s="321" t="s">
        <v>11672</v>
      </c>
      <c r="E6" s="455">
        <v>45549.131944444445</v>
      </c>
      <c r="F6" s="321">
        <v>11</v>
      </c>
      <c r="G6" s="37"/>
      <c r="H6" s="15"/>
      <c r="I6" s="26"/>
      <c r="J6" s="581"/>
      <c r="K6" s="277">
        <v>161</v>
      </c>
      <c r="L6" s="581"/>
      <c r="M6" s="25"/>
      <c r="N6" s="15"/>
      <c r="O6" s="15"/>
      <c r="P6" s="14">
        <f t="shared" si="0"/>
        <v>161</v>
      </c>
      <c r="Q6" s="17" t="s">
        <v>32</v>
      </c>
      <c r="R6" s="16">
        <v>107242</v>
      </c>
      <c r="S6" s="23" t="s">
        <v>33</v>
      </c>
      <c r="T6" s="16" t="s">
        <v>161</v>
      </c>
      <c r="U6" s="16" t="s">
        <v>90</v>
      </c>
      <c r="V6" s="16">
        <v>1007755</v>
      </c>
      <c r="W6" s="16" t="s">
        <v>11594</v>
      </c>
    </row>
    <row r="7" spans="1:23">
      <c r="A7" s="599" t="s">
        <v>114</v>
      </c>
      <c r="B7" s="923" t="s">
        <v>78</v>
      </c>
      <c r="C7" s="531" t="s">
        <v>11673</v>
      </c>
      <c r="D7" s="321" t="s">
        <v>932</v>
      </c>
      <c r="E7" s="455">
        <v>45549.006944444445</v>
      </c>
      <c r="F7" s="321">
        <v>11</v>
      </c>
      <c r="G7" s="448"/>
      <c r="H7" s="321"/>
      <c r="I7" s="322"/>
      <c r="J7" s="587"/>
      <c r="K7" s="586">
        <v>60</v>
      </c>
      <c r="L7" s="586">
        <v>101</v>
      </c>
      <c r="M7" s="441"/>
      <c r="N7" s="321"/>
      <c r="O7" s="321"/>
      <c r="P7" s="264">
        <f t="shared" si="0"/>
        <v>161</v>
      </c>
      <c r="Q7" s="734" t="s">
        <v>32</v>
      </c>
      <c r="R7" s="737">
        <v>107243</v>
      </c>
      <c r="S7" s="735" t="s">
        <v>33</v>
      </c>
      <c r="T7" s="737" t="s">
        <v>161</v>
      </c>
      <c r="U7" s="737" t="s">
        <v>90</v>
      </c>
      <c r="V7" s="737">
        <v>1007756</v>
      </c>
      <c r="W7" s="16" t="s">
        <v>11594</v>
      </c>
    </row>
    <row r="8" spans="1:23">
      <c r="A8" s="60" t="s">
        <v>9828</v>
      </c>
      <c r="B8" s="60" t="s">
        <v>57</v>
      </c>
      <c r="C8" s="64" t="s">
        <v>11674</v>
      </c>
      <c r="D8" s="60" t="s">
        <v>56</v>
      </c>
      <c r="E8" s="61">
        <v>45549.225694444445</v>
      </c>
      <c r="F8" s="60">
        <v>10.8</v>
      </c>
      <c r="G8" s="115"/>
      <c r="H8" s="115"/>
      <c r="I8" s="115"/>
      <c r="J8" s="115"/>
      <c r="K8" s="64">
        <v>161</v>
      </c>
      <c r="L8" s="115"/>
      <c r="M8" s="115"/>
      <c r="N8" s="115"/>
      <c r="O8" s="115"/>
      <c r="P8" s="60">
        <f t="shared" si="0"/>
        <v>161</v>
      </c>
      <c r="Q8" s="60" t="s">
        <v>30</v>
      </c>
      <c r="R8" s="115">
        <v>107280</v>
      </c>
      <c r="S8" s="60" t="s">
        <v>6963</v>
      </c>
      <c r="T8" s="115" t="s">
        <v>169</v>
      </c>
      <c r="U8" s="115" t="s">
        <v>90</v>
      </c>
      <c r="V8" s="115"/>
      <c r="W8" s="117" t="s">
        <v>11675</v>
      </c>
    </row>
    <row r="9" spans="1:23">
      <c r="A9" s="19" t="s">
        <v>19</v>
      </c>
      <c r="B9" s="20"/>
      <c r="C9" s="20"/>
      <c r="D9" s="20"/>
      <c r="E9" s="19"/>
      <c r="F9" s="20"/>
      <c r="G9" s="20"/>
      <c r="H9" s="19">
        <f>SUM(H3:H7)</f>
        <v>0</v>
      </c>
      <c r="I9" s="19">
        <f>SUM(I3:I7)</f>
        <v>0</v>
      </c>
      <c r="J9" s="19">
        <f>SUM(J3:J7)</f>
        <v>161</v>
      </c>
      <c r="K9" s="19">
        <v>403</v>
      </c>
      <c r="L9" s="19">
        <f>SUM(L3:L7)</f>
        <v>357</v>
      </c>
      <c r="M9" s="19">
        <f>SUM(M3:M7)</f>
        <v>22</v>
      </c>
      <c r="N9" s="19">
        <f>SUM(N3:N7)</f>
        <v>0</v>
      </c>
      <c r="O9" s="19">
        <f>SUM(O3:O7)</f>
        <v>0</v>
      </c>
      <c r="P9" s="19">
        <f>SUM(P3:P8)</f>
        <v>949</v>
      </c>
      <c r="Q9" s="256"/>
      <c r="R9" s="256"/>
      <c r="S9" s="256"/>
      <c r="T9" s="256"/>
      <c r="U9" s="256"/>
      <c r="V9" s="256"/>
      <c r="W9" s="256"/>
    </row>
    <row r="10" spans="1:23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>
      <c r="A11" s="3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4" t="s">
        <v>169</v>
      </c>
      <c r="B12" s="1564" t="s">
        <v>9916</v>
      </c>
      <c r="C12" s="1564"/>
      <c r="D12" s="242"/>
      <c r="E12" s="41" t="s">
        <v>8995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6.25">
      <c r="A13" s="4" t="s">
        <v>161</v>
      </c>
      <c r="B13" s="4" t="s">
        <v>9863</v>
      </c>
      <c r="C13" s="4"/>
      <c r="D13" s="242"/>
      <c r="E13" s="4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5" t="s">
        <v>42</v>
      </c>
      <c r="B14" s="1772" t="s">
        <v>11567</v>
      </c>
      <c r="C14" s="177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43</v>
      </c>
      <c r="B15" s="1772" t="s">
        <v>6191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44</v>
      </c>
      <c r="B16" s="1772" t="s">
        <v>11676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8" spans="1:23" ht="23.25" customHeight="1">
      <c r="A18" s="1559"/>
      <c r="B18" s="1559"/>
      <c r="C18" s="1559"/>
      <c r="D18" s="1559"/>
      <c r="E18" s="1559"/>
      <c r="F18" s="1559"/>
      <c r="G18" s="7"/>
      <c r="H18" s="1559" t="s">
        <v>346</v>
      </c>
      <c r="I18" s="1559"/>
      <c r="J18" s="1559"/>
      <c r="K18" s="1559"/>
      <c r="L18" s="1559"/>
      <c r="M18" s="1559"/>
      <c r="N18" s="1559"/>
      <c r="O18" s="1559"/>
      <c r="P18" s="1559"/>
      <c r="Q18" s="1559" t="s">
        <v>2</v>
      </c>
      <c r="R18" s="1559"/>
      <c r="S18" s="1559"/>
      <c r="T18" s="1559"/>
      <c r="U18" s="1559"/>
      <c r="V18" s="1559"/>
      <c r="W18" s="1559"/>
    </row>
    <row r="19" spans="1:23" ht="26.25">
      <c r="A19" s="18" t="s">
        <v>3</v>
      </c>
      <c r="B19" s="1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21" t="s">
        <v>13</v>
      </c>
      <c r="K19" s="21" t="s">
        <v>14</v>
      </c>
      <c r="L19" s="21" t="s">
        <v>15</v>
      </c>
      <c r="M19" s="21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</row>
    <row r="20" spans="1:23">
      <c r="A20" s="580"/>
      <c r="B20" s="22"/>
      <c r="C20" s="25"/>
      <c r="D20" s="15"/>
      <c r="E20" s="24"/>
      <c r="F20" s="15"/>
      <c r="G20" s="37"/>
      <c r="H20" s="15"/>
      <c r="I20" s="26"/>
      <c r="J20" s="580"/>
      <c r="K20" s="580"/>
      <c r="L20" s="580"/>
      <c r="M20" s="580"/>
      <c r="N20" s="25"/>
      <c r="O20" s="15"/>
      <c r="P20" s="14"/>
      <c r="Q20" s="696"/>
      <c r="R20" s="16"/>
      <c r="S20" s="14"/>
      <c r="T20" s="16"/>
      <c r="U20" s="16"/>
      <c r="V20" s="16"/>
      <c r="W20" s="313"/>
    </row>
    <row r="21" spans="1:23">
      <c r="A21" s="580"/>
      <c r="B21" s="22"/>
      <c r="C21" s="25"/>
      <c r="D21" s="15"/>
      <c r="E21" s="24"/>
      <c r="F21" s="15"/>
      <c r="G21" s="37"/>
      <c r="H21" s="15"/>
      <c r="I21" s="26"/>
      <c r="J21" s="581"/>
      <c r="K21" s="581"/>
      <c r="L21" s="581"/>
      <c r="M21" s="581"/>
      <c r="N21" s="25"/>
      <c r="O21" s="15"/>
      <c r="P21" s="14"/>
      <c r="Q21" s="696"/>
      <c r="R21" s="16"/>
      <c r="S21" s="14"/>
      <c r="T21" s="16"/>
      <c r="U21" s="16"/>
      <c r="V21" s="16"/>
      <c r="W21" s="313"/>
    </row>
    <row r="22" spans="1:23">
      <c r="A22" s="580"/>
      <c r="B22" s="22"/>
      <c r="C22" s="25"/>
      <c r="D22" s="15"/>
      <c r="E22" s="24"/>
      <c r="F22" s="15"/>
      <c r="G22" s="37"/>
      <c r="H22" s="15"/>
      <c r="I22" s="26"/>
      <c r="J22" s="581"/>
      <c r="K22" s="581"/>
      <c r="L22" s="581"/>
      <c r="M22" s="581"/>
      <c r="N22" s="25"/>
      <c r="O22" s="15"/>
      <c r="P22" s="14"/>
      <c r="Q22" s="14"/>
      <c r="R22" s="16"/>
      <c r="S22" s="14"/>
      <c r="T22" s="16"/>
      <c r="U22" s="16"/>
      <c r="V22" s="16"/>
      <c r="W22" s="16"/>
    </row>
    <row r="23" spans="1:23">
      <c r="A23" s="580"/>
      <c r="B23" s="22"/>
      <c r="C23" s="25"/>
      <c r="D23" s="15"/>
      <c r="E23" s="24"/>
      <c r="F23" s="15"/>
      <c r="G23" s="37"/>
      <c r="H23" s="15"/>
      <c r="I23" s="26"/>
      <c r="J23" s="581"/>
      <c r="K23" s="581"/>
      <c r="L23" s="581"/>
      <c r="M23" s="581"/>
      <c r="N23" s="25"/>
      <c r="O23" s="15"/>
      <c r="P23" s="14"/>
      <c r="Q23" s="14"/>
      <c r="R23" s="16"/>
      <c r="S23" s="14"/>
      <c r="T23" s="16"/>
      <c r="U23" s="16"/>
      <c r="V23" s="16"/>
      <c r="W23" s="313"/>
    </row>
    <row r="24" spans="1:23">
      <c r="A24" s="599"/>
      <c r="B24" s="76"/>
      <c r="C24" s="441"/>
      <c r="D24" s="15"/>
      <c r="E24" s="24"/>
      <c r="F24" s="15"/>
      <c r="G24" s="37"/>
      <c r="H24" s="15"/>
      <c r="I24" s="322"/>
      <c r="J24" s="587"/>
      <c r="K24" s="587"/>
      <c r="L24" s="587"/>
      <c r="M24" s="587"/>
      <c r="N24" s="441"/>
      <c r="O24" s="15"/>
      <c r="P24" s="14"/>
      <c r="Q24" s="14"/>
      <c r="R24" s="16"/>
      <c r="S24" s="14"/>
      <c r="T24" s="16"/>
      <c r="U24" s="16"/>
      <c r="V24" s="16"/>
      <c r="W24" s="313"/>
    </row>
    <row r="25" spans="1:23">
      <c r="A25" s="580"/>
      <c r="B25" s="22"/>
      <c r="C25" s="250"/>
      <c r="D25" s="25"/>
      <c r="E25" s="24"/>
      <c r="F25" s="15"/>
      <c r="G25" s="37"/>
      <c r="H25" s="26"/>
      <c r="I25" s="250"/>
      <c r="J25" s="581"/>
      <c r="K25" s="581"/>
      <c r="L25" s="581"/>
      <c r="M25" s="581"/>
      <c r="N25" s="250"/>
      <c r="O25" s="25"/>
      <c r="P25" s="14"/>
      <c r="Q25" s="14"/>
      <c r="R25" s="16"/>
      <c r="S25" s="14"/>
      <c r="T25" s="16"/>
      <c r="U25" s="16"/>
      <c r="V25" s="16"/>
      <c r="W25" s="313"/>
    </row>
    <row r="26" spans="1:23">
      <c r="A26" s="19" t="s">
        <v>19</v>
      </c>
      <c r="B26" s="20"/>
      <c r="C26" s="20"/>
      <c r="D26" s="7"/>
      <c r="E26" s="11"/>
      <c r="F26" s="7"/>
      <c r="G26" s="7"/>
      <c r="H26" s="11">
        <f t="shared" ref="H26:O26" si="1">SUM(H20:H24)</f>
        <v>0</v>
      </c>
      <c r="I26" s="19">
        <f t="shared" si="1"/>
        <v>0</v>
      </c>
      <c r="J26" s="19">
        <f t="shared" si="1"/>
        <v>0</v>
      </c>
      <c r="K26" s="19">
        <f t="shared" si="1"/>
        <v>0</v>
      </c>
      <c r="L26" s="19">
        <f t="shared" si="1"/>
        <v>0</v>
      </c>
      <c r="M26" s="19">
        <f t="shared" si="1"/>
        <v>0</v>
      </c>
      <c r="N26" s="19">
        <f t="shared" si="1"/>
        <v>0</v>
      </c>
      <c r="O26" s="11">
        <f t="shared" si="1"/>
        <v>0</v>
      </c>
      <c r="P26" s="11">
        <f>SUM(P20:P25)</f>
        <v>0</v>
      </c>
      <c r="Q26" s="12"/>
      <c r="R26" s="12"/>
      <c r="S26" s="12"/>
      <c r="T26" s="12"/>
      <c r="U26" s="12"/>
      <c r="V26" s="12"/>
      <c r="W26" s="12"/>
    </row>
    <row r="27" spans="1:23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>
      <c r="A28" s="3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4"/>
      <c r="B29" s="1564"/>
      <c r="C29" s="156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1"/>
      <c r="B30" s="1563"/>
      <c r="C30" s="156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5" t="s">
        <v>42</v>
      </c>
      <c r="B31" s="1772"/>
      <c r="C31" s="1772"/>
      <c r="D31" s="242"/>
      <c r="E31" s="41" t="s">
        <v>8995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5" t="s">
        <v>43</v>
      </c>
      <c r="B32" s="1772"/>
      <c r="C32" s="177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">
      <c r="A33" s="5" t="s">
        <v>44</v>
      </c>
      <c r="B33" s="1772" t="s">
        <v>2750</v>
      </c>
      <c r="C33" s="1772"/>
    </row>
  </sheetData>
  <mergeCells count="19">
    <mergeCell ref="A1:F1"/>
    <mergeCell ref="H1:P1"/>
    <mergeCell ref="Q1:W1"/>
    <mergeCell ref="B11:D11"/>
    <mergeCell ref="J11:L11"/>
    <mergeCell ref="B14:C14"/>
    <mergeCell ref="B15:C15"/>
    <mergeCell ref="B16:C16"/>
    <mergeCell ref="A18:F18"/>
    <mergeCell ref="B12:C12"/>
    <mergeCell ref="B32:C32"/>
    <mergeCell ref="B33:C33"/>
    <mergeCell ref="Q18:W18"/>
    <mergeCell ref="B28:D28"/>
    <mergeCell ref="J28:L28"/>
    <mergeCell ref="B29:C29"/>
    <mergeCell ref="B30:C30"/>
    <mergeCell ref="B31:C31"/>
    <mergeCell ref="H18:P18"/>
  </mergeCells>
  <pageMargins left="0.7" right="0.7" top="0.75" bottom="0.75" header="0.3" footer="0.3"/>
</worksheet>
</file>

<file path=xl/worksheets/sheet3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B34F9-46C5-42EA-95C7-38E1FD165064}">
  <sheetPr>
    <tabColor rgb="FFFF0000"/>
  </sheetPr>
  <dimension ref="A1:X35"/>
  <sheetViews>
    <sheetView workbookViewId="0">
      <selection activeCell="J13" sqref="J13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0.710937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7" customWidth="1"/>
  </cols>
  <sheetData>
    <row r="1" spans="1:24" ht="23.25">
      <c r="A1" s="1559" t="s">
        <v>10322</v>
      </c>
      <c r="B1" s="1559"/>
      <c r="C1" s="1559"/>
      <c r="D1" s="1559"/>
      <c r="E1" s="1559"/>
      <c r="F1" s="1559"/>
      <c r="G1" s="7"/>
      <c r="H1" s="1559" t="s">
        <v>577</v>
      </c>
      <c r="I1" s="1559"/>
      <c r="J1" s="1559"/>
      <c r="K1" s="1559"/>
      <c r="L1" s="1559"/>
      <c r="M1" s="1559"/>
      <c r="N1" s="1559"/>
      <c r="O1" s="1559"/>
      <c r="P1" s="1559"/>
      <c r="Q1" s="1559" t="s">
        <v>10933</v>
      </c>
      <c r="R1" s="1559"/>
      <c r="S1" s="1559"/>
      <c r="T1" s="1559"/>
      <c r="U1" s="1559"/>
      <c r="V1" s="1559"/>
      <c r="W1" s="1559"/>
      <c r="X1" s="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1"/>
    </row>
    <row r="3" spans="1:24">
      <c r="A3" s="15" t="s">
        <v>11247</v>
      </c>
      <c r="B3" s="15" t="s">
        <v>92</v>
      </c>
      <c r="C3" s="35" t="s">
        <v>11677</v>
      </c>
      <c r="D3" s="15" t="s">
        <v>159</v>
      </c>
      <c r="E3" s="24">
        <v>45543.041666666664</v>
      </c>
      <c r="F3" s="15">
        <v>10.199999999999999</v>
      </c>
      <c r="G3" s="343" t="s">
        <v>11478</v>
      </c>
      <c r="H3" s="15"/>
      <c r="I3" s="15"/>
      <c r="J3" s="15"/>
      <c r="K3" s="35">
        <v>161</v>
      </c>
      <c r="L3" s="15"/>
      <c r="M3" s="15"/>
      <c r="N3" s="15"/>
      <c r="O3" s="15"/>
      <c r="P3" s="14">
        <f t="shared" ref="P3:P9" si="0">SUM(H3:O3)</f>
        <v>161</v>
      </c>
      <c r="Q3" s="17" t="s">
        <v>32</v>
      </c>
      <c r="R3" s="16">
        <v>107134</v>
      </c>
      <c r="S3" s="23" t="s">
        <v>33</v>
      </c>
      <c r="T3" s="16" t="s">
        <v>339</v>
      </c>
      <c r="U3" s="16"/>
      <c r="V3" s="16">
        <v>1007622</v>
      </c>
      <c r="W3" s="16" t="s">
        <v>11678</v>
      </c>
      <c r="X3" s="4" t="s">
        <v>10561</v>
      </c>
    </row>
    <row r="4" spans="1:24">
      <c r="A4" s="15" t="s">
        <v>11247</v>
      </c>
      <c r="B4" s="15" t="s">
        <v>78</v>
      </c>
      <c r="C4" s="35" t="s">
        <v>11679</v>
      </c>
      <c r="D4" s="15" t="s">
        <v>239</v>
      </c>
      <c r="E4" s="24">
        <v>45543.333333333336</v>
      </c>
      <c r="F4" s="15">
        <v>7.4</v>
      </c>
      <c r="G4" s="343"/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7" t="s">
        <v>32</v>
      </c>
      <c r="R4" s="16">
        <v>107136</v>
      </c>
      <c r="S4" s="23" t="s">
        <v>33</v>
      </c>
      <c r="T4" s="16" t="s">
        <v>573</v>
      </c>
      <c r="U4" s="16"/>
      <c r="V4" s="16">
        <v>1007623</v>
      </c>
      <c r="W4" s="434" t="s">
        <v>11680</v>
      </c>
      <c r="X4" s="1" t="s">
        <v>11681</v>
      </c>
    </row>
    <row r="5" spans="1:24">
      <c r="A5" s="15" t="s">
        <v>11247</v>
      </c>
      <c r="B5" s="15" t="s">
        <v>78</v>
      </c>
      <c r="C5" s="35" t="s">
        <v>11682</v>
      </c>
      <c r="D5" s="15" t="s">
        <v>239</v>
      </c>
      <c r="E5" s="24">
        <v>45543.333333333336</v>
      </c>
      <c r="F5" s="15">
        <v>7.4</v>
      </c>
      <c r="G5" s="343" t="s">
        <v>11683</v>
      </c>
      <c r="H5" s="15"/>
      <c r="I5" s="15"/>
      <c r="J5" s="15"/>
      <c r="K5" s="15">
        <v>0</v>
      </c>
      <c r="L5" s="35">
        <v>161</v>
      </c>
      <c r="M5" s="15"/>
      <c r="N5" s="15"/>
      <c r="O5" s="15"/>
      <c r="P5" s="14">
        <f t="shared" si="0"/>
        <v>161</v>
      </c>
      <c r="Q5" s="17" t="s">
        <v>32</v>
      </c>
      <c r="R5" s="16">
        <v>107137</v>
      </c>
      <c r="S5" s="23" t="s">
        <v>33</v>
      </c>
      <c r="T5" s="16" t="s">
        <v>573</v>
      </c>
      <c r="U5" s="16"/>
      <c r="V5" s="16">
        <v>1007624</v>
      </c>
      <c r="W5" s="434" t="s">
        <v>11680</v>
      </c>
      <c r="X5" s="1" t="s">
        <v>11681</v>
      </c>
    </row>
    <row r="6" spans="1:24">
      <c r="A6" s="15" t="s">
        <v>11247</v>
      </c>
      <c r="B6" s="15" t="s">
        <v>78</v>
      </c>
      <c r="C6" s="35" t="s">
        <v>11684</v>
      </c>
      <c r="D6" s="15" t="s">
        <v>239</v>
      </c>
      <c r="E6" s="24">
        <v>45543.333333333336</v>
      </c>
      <c r="F6" s="15">
        <v>7.4</v>
      </c>
      <c r="G6" s="343"/>
      <c r="H6" s="15"/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17" t="s">
        <v>32</v>
      </c>
      <c r="R6" s="14">
        <v>107129</v>
      </c>
      <c r="S6" s="23" t="s">
        <v>33</v>
      </c>
      <c r="T6" s="16" t="s">
        <v>573</v>
      </c>
      <c r="U6" s="16"/>
      <c r="V6" s="16">
        <v>1007626</v>
      </c>
      <c r="W6" s="434" t="s">
        <v>11680</v>
      </c>
      <c r="X6" s="1" t="s">
        <v>11681</v>
      </c>
    </row>
    <row r="7" spans="1:24">
      <c r="A7" s="15" t="s">
        <v>11247</v>
      </c>
      <c r="B7" s="15" t="s">
        <v>78</v>
      </c>
      <c r="C7" s="35" t="s">
        <v>11685</v>
      </c>
      <c r="D7" s="15" t="s">
        <v>5699</v>
      </c>
      <c r="E7" s="24">
        <v>45542.645833333336</v>
      </c>
      <c r="F7" s="15">
        <v>11.3</v>
      </c>
      <c r="G7" s="343" t="s">
        <v>11683</v>
      </c>
      <c r="H7" s="15"/>
      <c r="I7" s="15"/>
      <c r="J7" s="15"/>
      <c r="K7" s="15">
        <v>0</v>
      </c>
      <c r="L7" s="35">
        <v>161</v>
      </c>
      <c r="M7" s="15"/>
      <c r="N7" s="15"/>
      <c r="O7" s="15"/>
      <c r="P7" s="14">
        <f t="shared" si="0"/>
        <v>161</v>
      </c>
      <c r="Q7" s="17" t="s">
        <v>32</v>
      </c>
      <c r="R7" s="14">
        <v>107130</v>
      </c>
      <c r="S7" s="23" t="s">
        <v>33</v>
      </c>
      <c r="T7" s="16" t="s">
        <v>339</v>
      </c>
      <c r="U7" s="16"/>
      <c r="V7" s="16">
        <v>1007627</v>
      </c>
      <c r="W7" s="16" t="s">
        <v>11686</v>
      </c>
      <c r="X7" s="4" t="s">
        <v>10561</v>
      </c>
    </row>
    <row r="8" spans="1:24">
      <c r="A8" s="15" t="s">
        <v>105</v>
      </c>
      <c r="B8" s="15" t="s">
        <v>78</v>
      </c>
      <c r="C8" s="35" t="s">
        <v>11687</v>
      </c>
      <c r="D8" s="15" t="s">
        <v>5699</v>
      </c>
      <c r="E8" s="24">
        <v>45542.645833333336</v>
      </c>
      <c r="F8" s="15">
        <v>11.3</v>
      </c>
      <c r="G8" s="37"/>
      <c r="H8" s="15"/>
      <c r="I8" s="15"/>
      <c r="J8" s="15"/>
      <c r="K8" s="15"/>
      <c r="L8" s="35">
        <v>161</v>
      </c>
      <c r="M8" s="15"/>
      <c r="N8" s="15"/>
      <c r="O8" s="15"/>
      <c r="P8" s="14">
        <f t="shared" si="0"/>
        <v>161</v>
      </c>
      <c r="Q8" s="17" t="s">
        <v>32</v>
      </c>
      <c r="R8" s="14">
        <v>107131</v>
      </c>
      <c r="S8" s="23" t="s">
        <v>33</v>
      </c>
      <c r="T8" s="16" t="s">
        <v>339</v>
      </c>
      <c r="U8" s="16"/>
      <c r="V8" s="16">
        <v>1007628</v>
      </c>
      <c r="W8" s="16" t="s">
        <v>11686</v>
      </c>
      <c r="X8" s="4" t="s">
        <v>10561</v>
      </c>
    </row>
    <row r="9" spans="1:24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6"/>
      <c r="S9" s="14"/>
      <c r="T9" s="16"/>
      <c r="U9" s="16"/>
      <c r="V9" s="16"/>
      <c r="W9" s="16"/>
      <c r="X9" s="1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161</v>
      </c>
      <c r="L10" s="11">
        <f t="shared" si="1"/>
        <v>805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4"/>
      <c r="B13" s="1564"/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customHeight="1">
      <c r="A14" s="5" t="s">
        <v>42</v>
      </c>
      <c r="B14" s="1772"/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5" t="s">
        <v>42</v>
      </c>
      <c r="B15" s="1772"/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5" t="s">
        <v>43</v>
      </c>
      <c r="B16" s="1772"/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3">
      <c r="A17" s="5" t="s">
        <v>44</v>
      </c>
      <c r="B17" s="1772" t="s">
        <v>11688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3.25" customHeight="1">
      <c r="A19" s="1559" t="s">
        <v>6283</v>
      </c>
      <c r="B19" s="1559"/>
      <c r="C19" s="1559"/>
      <c r="D19" s="1559"/>
      <c r="E19" s="1559"/>
      <c r="F19" s="1559"/>
      <c r="G19" s="7"/>
      <c r="H19" s="1559" t="s">
        <v>6284</v>
      </c>
      <c r="I19" s="1559"/>
      <c r="J19" s="1559"/>
      <c r="K19" s="1559"/>
      <c r="L19" s="1559"/>
      <c r="M19" s="1559"/>
      <c r="N19" s="1559"/>
      <c r="O19" s="1559"/>
      <c r="P19" s="1559"/>
      <c r="Q19" s="1559" t="s">
        <v>2</v>
      </c>
      <c r="R19" s="1559"/>
      <c r="S19" s="1559"/>
      <c r="T19" s="1559"/>
      <c r="U19" s="1559"/>
      <c r="V19" s="1559"/>
      <c r="W19" s="1559"/>
    </row>
    <row r="20" spans="1:23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</row>
    <row r="21" spans="1:23">
      <c r="A21" s="15"/>
      <c r="B21" s="15"/>
      <c r="C21" s="15"/>
      <c r="D21" s="15" t="s">
        <v>1373</v>
      </c>
      <c r="E21" s="15"/>
      <c r="F21" s="15"/>
      <c r="G21" s="37"/>
      <c r="H21" s="15"/>
      <c r="I21" s="15"/>
      <c r="J21" s="15"/>
      <c r="K21" s="15"/>
      <c r="L21" s="15"/>
      <c r="M21" s="15"/>
      <c r="N21" s="15"/>
      <c r="O21" s="15"/>
      <c r="P21" s="14">
        <f t="shared" ref="P21:P27" si="2">SUM(H21:O21)</f>
        <v>0</v>
      </c>
      <c r="Q21" s="17" t="s">
        <v>32</v>
      </c>
      <c r="R21" s="16"/>
      <c r="S21" s="14" t="s">
        <v>33</v>
      </c>
      <c r="T21" s="16"/>
      <c r="U21" s="16"/>
      <c r="V21" s="16"/>
      <c r="W21" s="16"/>
    </row>
    <row r="22" spans="1:23">
      <c r="A22" s="15"/>
      <c r="B22" s="15"/>
      <c r="C22" s="15"/>
      <c r="D22" s="15"/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si="2"/>
        <v>0</v>
      </c>
      <c r="Q22" s="17" t="s">
        <v>32</v>
      </c>
      <c r="R22" s="16"/>
      <c r="S22" s="14" t="s">
        <v>33</v>
      </c>
      <c r="T22" s="16"/>
      <c r="U22" s="16"/>
      <c r="V22" s="16"/>
      <c r="W22" s="16"/>
    </row>
    <row r="23" spans="1:23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4" t="s">
        <v>30</v>
      </c>
      <c r="R23" s="16"/>
      <c r="S23" s="23" t="s">
        <v>33</v>
      </c>
      <c r="T23" s="16"/>
      <c r="U23" s="16"/>
      <c r="V23" s="16"/>
      <c r="W23" s="16"/>
    </row>
    <row r="24" spans="1:23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4" t="s">
        <v>30</v>
      </c>
      <c r="R24" s="16"/>
      <c r="S24" s="14" t="s">
        <v>31</v>
      </c>
      <c r="T24" s="16"/>
      <c r="U24" s="16"/>
      <c r="V24" s="16"/>
      <c r="W24" s="16"/>
    </row>
    <row r="25" spans="1:23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6"/>
      <c r="S25" s="14" t="s">
        <v>31</v>
      </c>
      <c r="T25" s="16"/>
      <c r="U25" s="16"/>
      <c r="V25" s="16"/>
      <c r="W25" s="16"/>
    </row>
    <row r="26" spans="1:23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6"/>
      <c r="S26" s="14" t="s">
        <v>31</v>
      </c>
      <c r="T26" s="16"/>
      <c r="U26" s="16"/>
      <c r="V26" s="16"/>
      <c r="W26" s="16"/>
    </row>
    <row r="27" spans="1:23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6"/>
      <c r="S27" s="14" t="s">
        <v>31</v>
      </c>
      <c r="T27" s="16"/>
      <c r="U27" s="16"/>
      <c r="V27" s="16"/>
      <c r="W27" s="16"/>
    </row>
    <row r="28" spans="1:23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0</v>
      </c>
      <c r="M28" s="11">
        <f t="shared" si="3"/>
        <v>0</v>
      </c>
      <c r="N28" s="11">
        <f t="shared" si="3"/>
        <v>0</v>
      </c>
      <c r="O28" s="11">
        <f t="shared" si="3"/>
        <v>0</v>
      </c>
      <c r="P28" s="11">
        <f t="shared" si="3"/>
        <v>0</v>
      </c>
      <c r="Q28" s="12"/>
      <c r="R28" s="12"/>
      <c r="S28" s="12"/>
      <c r="T28" s="12"/>
      <c r="U28" s="12"/>
      <c r="V28" s="12"/>
      <c r="W28" s="12"/>
    </row>
    <row r="29" spans="1:23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>
      <c r="A30" s="3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4"/>
      <c r="B31" s="1564"/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1"/>
      <c r="B32" s="1563"/>
      <c r="C32" s="156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>
      <c r="A33" s="5" t="s">
        <v>42</v>
      </c>
      <c r="B33" s="1772"/>
      <c r="C33" s="1772"/>
      <c r="D33" s="242"/>
      <c r="E33" s="41" t="s">
        <v>8995</v>
      </c>
    </row>
    <row r="34" spans="1:5">
      <c r="A34" s="5" t="s">
        <v>43</v>
      </c>
      <c r="B34" s="1772"/>
      <c r="C34" s="1772"/>
      <c r="D34" s="1"/>
      <c r="E34" s="1"/>
    </row>
    <row r="35" spans="1:5">
      <c r="A35" s="5" t="s">
        <v>44</v>
      </c>
      <c r="B35" s="1772"/>
      <c r="C35" s="1772"/>
      <c r="D35" s="1"/>
      <c r="E35" s="1"/>
    </row>
  </sheetData>
  <mergeCells count="20">
    <mergeCell ref="B34:C34"/>
    <mergeCell ref="B35:C35"/>
    <mergeCell ref="Q19:W19"/>
    <mergeCell ref="B30:D30"/>
    <mergeCell ref="J30:L30"/>
    <mergeCell ref="B31:C31"/>
    <mergeCell ref="B32:C32"/>
    <mergeCell ref="B33:C33"/>
    <mergeCell ref="H19:P19"/>
    <mergeCell ref="B14:C14"/>
    <mergeCell ref="B15:C15"/>
    <mergeCell ref="B16:C16"/>
    <mergeCell ref="B17:C17"/>
    <mergeCell ref="A19:F19"/>
    <mergeCell ref="B13:C13"/>
    <mergeCell ref="A1:F1"/>
    <mergeCell ref="H1:P1"/>
    <mergeCell ref="Q1:W1"/>
    <mergeCell ref="B12:D12"/>
    <mergeCell ref="J12:L12"/>
  </mergeCells>
  <pageMargins left="0.7" right="0.7" top="0.75" bottom="0.75" header="0.3" footer="0.3"/>
</worksheet>
</file>

<file path=xl/worksheets/sheet3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9A7B2-6288-4DBB-AFB1-F4B3347ABC20}">
  <sheetPr>
    <tabColor rgb="FFFF0000"/>
  </sheetPr>
  <dimension ref="A1:W37"/>
  <sheetViews>
    <sheetView workbookViewId="0">
      <selection activeCell="V9" sqref="V9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8.285156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8.42578125" customWidth="1"/>
  </cols>
  <sheetData>
    <row r="1" spans="1:23" ht="23.25">
      <c r="A1" s="1559" t="s">
        <v>11689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10546</v>
      </c>
      <c r="B3" s="15" t="s">
        <v>92</v>
      </c>
      <c r="C3" s="35" t="s">
        <v>11690</v>
      </c>
      <c r="D3" s="15" t="s">
        <v>159</v>
      </c>
      <c r="E3" s="24">
        <v>45542.041666666664</v>
      </c>
      <c r="F3" s="15">
        <v>10.3</v>
      </c>
      <c r="G3" s="37" t="s">
        <v>740</v>
      </c>
      <c r="H3" s="15"/>
      <c r="I3" s="15"/>
      <c r="J3" s="15"/>
      <c r="K3" s="15"/>
      <c r="L3" s="35">
        <v>161</v>
      </c>
      <c r="M3" s="15"/>
      <c r="N3" s="15"/>
      <c r="O3" s="15"/>
      <c r="P3" s="14">
        <f t="shared" ref="P3:P9" si="0">SUM(H3:O3)</f>
        <v>161</v>
      </c>
      <c r="Q3" s="17" t="s">
        <v>32</v>
      </c>
      <c r="R3" s="16">
        <v>107094</v>
      </c>
      <c r="S3" s="23" t="s">
        <v>33</v>
      </c>
      <c r="T3" s="259" t="s">
        <v>161</v>
      </c>
      <c r="U3" s="16" t="s">
        <v>271</v>
      </c>
      <c r="V3" s="16">
        <v>1007602</v>
      </c>
      <c r="W3" s="16" t="s">
        <v>11691</v>
      </c>
    </row>
    <row r="4" spans="1:23">
      <c r="A4" s="15" t="s">
        <v>86</v>
      </c>
      <c r="B4" s="15" t="s">
        <v>92</v>
      </c>
      <c r="C4" s="35" t="s">
        <v>11692</v>
      </c>
      <c r="D4" s="15" t="s">
        <v>586</v>
      </c>
      <c r="E4" s="24">
        <v>45542.131944444445</v>
      </c>
      <c r="F4" s="15">
        <v>11</v>
      </c>
      <c r="G4" s="37" t="s">
        <v>740</v>
      </c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7" t="s">
        <v>32</v>
      </c>
      <c r="R4" s="16">
        <v>107095</v>
      </c>
      <c r="S4" s="23" t="s">
        <v>33</v>
      </c>
      <c r="T4" s="259" t="s">
        <v>161</v>
      </c>
      <c r="U4" s="16" t="s">
        <v>271</v>
      </c>
      <c r="V4" s="16">
        <v>1007603</v>
      </c>
      <c r="W4" s="16" t="s">
        <v>11691</v>
      </c>
    </row>
    <row r="5" spans="1:23">
      <c r="A5" s="15" t="s">
        <v>11456</v>
      </c>
      <c r="B5" s="15" t="s">
        <v>92</v>
      </c>
      <c r="C5" s="35" t="s">
        <v>11693</v>
      </c>
      <c r="D5" s="15" t="s">
        <v>586</v>
      </c>
      <c r="E5" s="24">
        <v>45542.131944444445</v>
      </c>
      <c r="F5" s="15">
        <v>11</v>
      </c>
      <c r="G5" s="37" t="s">
        <v>740</v>
      </c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0"/>
        <v>161</v>
      </c>
      <c r="Q5" s="17" t="s">
        <v>32</v>
      </c>
      <c r="R5" s="16">
        <v>107096</v>
      </c>
      <c r="S5" s="23" t="s">
        <v>33</v>
      </c>
      <c r="T5" s="259" t="s">
        <v>161</v>
      </c>
      <c r="U5" s="16" t="s">
        <v>271</v>
      </c>
      <c r="V5" s="16">
        <v>1007605</v>
      </c>
      <c r="W5" s="16" t="s">
        <v>11691</v>
      </c>
    </row>
    <row r="6" spans="1:23">
      <c r="A6" s="15" t="s">
        <v>10432</v>
      </c>
      <c r="B6" s="15" t="s">
        <v>92</v>
      </c>
      <c r="C6" s="35" t="s">
        <v>11694</v>
      </c>
      <c r="D6" s="15" t="s">
        <v>586</v>
      </c>
      <c r="E6" s="24">
        <v>45542.131944444445</v>
      </c>
      <c r="F6" s="15">
        <v>11</v>
      </c>
      <c r="G6" s="37" t="s">
        <v>740</v>
      </c>
      <c r="H6" s="15"/>
      <c r="I6" s="15"/>
      <c r="J6" s="15"/>
      <c r="K6" s="15"/>
      <c r="L6" s="35">
        <v>113</v>
      </c>
      <c r="M6" s="272">
        <v>48</v>
      </c>
      <c r="N6" s="15"/>
      <c r="O6" s="15"/>
      <c r="P6" s="14">
        <f t="shared" si="0"/>
        <v>161</v>
      </c>
      <c r="Q6" s="17" t="s">
        <v>32</v>
      </c>
      <c r="R6" s="16">
        <v>107097</v>
      </c>
      <c r="S6" s="23" t="s">
        <v>33</v>
      </c>
      <c r="T6" s="259" t="s">
        <v>161</v>
      </c>
      <c r="U6" s="16" t="s">
        <v>271</v>
      </c>
      <c r="V6" s="16">
        <v>1007607</v>
      </c>
      <c r="W6" s="16" t="s">
        <v>11691</v>
      </c>
    </row>
    <row r="7" spans="1:23">
      <c r="A7" s="15" t="s">
        <v>10546</v>
      </c>
      <c r="B7" s="15" t="s">
        <v>78</v>
      </c>
      <c r="C7" s="35" t="s">
        <v>11695</v>
      </c>
      <c r="D7" s="15" t="s">
        <v>99</v>
      </c>
      <c r="E7" s="24">
        <v>45541.274305555555</v>
      </c>
      <c r="F7" s="15">
        <v>10.8</v>
      </c>
      <c r="G7" s="37" t="s">
        <v>740</v>
      </c>
      <c r="H7" s="15"/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17" t="s">
        <v>32</v>
      </c>
      <c r="R7" s="16">
        <v>107093</v>
      </c>
      <c r="S7" s="23" t="s">
        <v>33</v>
      </c>
      <c r="T7" s="231" t="s">
        <v>100</v>
      </c>
      <c r="U7" s="16"/>
      <c r="V7" s="16">
        <v>1007610</v>
      </c>
      <c r="W7" s="16" t="s">
        <v>11696</v>
      </c>
    </row>
    <row r="8" spans="1:23">
      <c r="A8" s="15" t="s">
        <v>142</v>
      </c>
      <c r="B8" s="15" t="s">
        <v>72</v>
      </c>
      <c r="C8" s="35" t="s">
        <v>11697</v>
      </c>
      <c r="D8" s="15" t="s">
        <v>71</v>
      </c>
      <c r="E8" s="15" t="s">
        <v>11698</v>
      </c>
      <c r="F8" s="15">
        <v>12.25</v>
      </c>
      <c r="G8" s="37"/>
      <c r="H8" s="15"/>
      <c r="I8" s="15"/>
      <c r="J8" s="15"/>
      <c r="K8" s="35">
        <v>108</v>
      </c>
      <c r="L8" s="15"/>
      <c r="M8" s="35">
        <v>53</v>
      </c>
      <c r="N8" s="15"/>
      <c r="O8" s="15"/>
      <c r="P8" s="14">
        <f t="shared" si="0"/>
        <v>161</v>
      </c>
      <c r="Q8" s="14" t="s">
        <v>30</v>
      </c>
      <c r="R8" s="16">
        <v>107092</v>
      </c>
      <c r="S8" s="14" t="s">
        <v>31</v>
      </c>
      <c r="T8" s="232" t="s">
        <v>169</v>
      </c>
      <c r="U8" s="16"/>
      <c r="V8" s="16">
        <v>1007612</v>
      </c>
      <c r="W8" s="16" t="s">
        <v>11699</v>
      </c>
    </row>
    <row r="9" spans="1:23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6"/>
      <c r="S9" s="14"/>
      <c r="T9" s="16"/>
      <c r="U9" s="16"/>
      <c r="V9" s="16"/>
      <c r="W9" s="16"/>
    </row>
    <row r="10" spans="1:23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108</v>
      </c>
      <c r="L10" s="11">
        <f t="shared" si="1"/>
        <v>757</v>
      </c>
      <c r="M10" s="11">
        <f t="shared" si="1"/>
        <v>101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 t="s">
        <v>11700</v>
      </c>
      <c r="S10" s="12"/>
      <c r="T10" s="12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4"/>
      <c r="B13" s="1564"/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5" t="s">
        <v>42</v>
      </c>
      <c r="B14" s="1772" t="s">
        <v>487</v>
      </c>
      <c r="C14" s="177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43</v>
      </c>
      <c r="B15" s="1845">
        <v>358401802891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44</v>
      </c>
      <c r="B16" s="1809" t="s">
        <v>11701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924" t="s">
        <v>161</v>
      </c>
      <c r="B17" s="1894" t="s">
        <v>956</v>
      </c>
      <c r="C17" s="189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541" t="s">
        <v>100</v>
      </c>
      <c r="B18" s="1898" t="s">
        <v>41</v>
      </c>
      <c r="C18" s="1899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540" t="s">
        <v>169</v>
      </c>
      <c r="B19" s="1896" t="s">
        <v>39</v>
      </c>
      <c r="C19" s="189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3.25" customHeight="1">
      <c r="A21" s="1559" t="s">
        <v>6283</v>
      </c>
      <c r="B21" s="1559"/>
      <c r="C21" s="1559"/>
      <c r="D21" s="1559"/>
      <c r="E21" s="1559"/>
      <c r="F21" s="1559"/>
      <c r="G21" s="7"/>
      <c r="H21" s="1559" t="s">
        <v>6284</v>
      </c>
      <c r="I21" s="1559"/>
      <c r="J21" s="1559"/>
      <c r="K21" s="1559"/>
      <c r="L21" s="1559"/>
      <c r="M21" s="1559"/>
      <c r="N21" s="1559"/>
      <c r="O21" s="1559"/>
      <c r="P21" s="1559"/>
      <c r="Q21" s="1559" t="s">
        <v>2</v>
      </c>
      <c r="R21" s="1559"/>
      <c r="S21" s="1559"/>
      <c r="T21" s="1559"/>
      <c r="U21" s="1559"/>
      <c r="V21" s="1559"/>
      <c r="W21" s="1559"/>
    </row>
    <row r="22" spans="1:23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</row>
    <row r="23" spans="1:23">
      <c r="A23" s="15"/>
      <c r="B23" s="15"/>
      <c r="C23" s="15"/>
      <c r="D23" s="15" t="s">
        <v>1373</v>
      </c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ref="P23:P29" si="2">SUM(H23:O23)</f>
        <v>0</v>
      </c>
      <c r="Q23" s="17" t="s">
        <v>32</v>
      </c>
      <c r="R23" s="16"/>
      <c r="S23" s="14" t="s">
        <v>33</v>
      </c>
      <c r="T23" s="16"/>
      <c r="U23" s="16"/>
      <c r="V23" s="16"/>
      <c r="W23" s="16"/>
    </row>
    <row r="24" spans="1:23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7" t="s">
        <v>32</v>
      </c>
      <c r="R24" s="16"/>
      <c r="S24" s="14" t="s">
        <v>33</v>
      </c>
      <c r="T24" s="16"/>
      <c r="U24" s="16"/>
      <c r="V24" s="16"/>
      <c r="W24" s="16"/>
    </row>
    <row r="25" spans="1:23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6"/>
      <c r="S25" s="23" t="s">
        <v>33</v>
      </c>
      <c r="T25" s="16"/>
      <c r="U25" s="16"/>
      <c r="V25" s="16"/>
      <c r="W25" s="16"/>
    </row>
    <row r="26" spans="1:23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6"/>
      <c r="S26" s="14" t="s">
        <v>31</v>
      </c>
      <c r="T26" s="16"/>
      <c r="U26" s="16"/>
      <c r="V26" s="16"/>
      <c r="W26" s="16"/>
    </row>
    <row r="27" spans="1:23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6"/>
      <c r="S27" s="14" t="s">
        <v>31</v>
      </c>
      <c r="T27" s="16"/>
      <c r="U27" s="16"/>
      <c r="V27" s="16"/>
      <c r="W27" s="16"/>
    </row>
    <row r="28" spans="1:23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4" t="s">
        <v>30</v>
      </c>
      <c r="R28" s="16"/>
      <c r="S28" s="14" t="s">
        <v>31</v>
      </c>
      <c r="T28" s="16"/>
      <c r="U28" s="16"/>
      <c r="V28" s="16"/>
      <c r="W28" s="16"/>
    </row>
    <row r="29" spans="1:23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4" t="s">
        <v>30</v>
      </c>
      <c r="R29" s="16"/>
      <c r="S29" s="14" t="s">
        <v>31</v>
      </c>
      <c r="T29" s="16"/>
      <c r="U29" s="16"/>
      <c r="V29" s="16"/>
      <c r="W29" s="16"/>
    </row>
    <row r="30" spans="1:23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0</v>
      </c>
      <c r="L30" s="11">
        <f t="shared" si="3"/>
        <v>0</v>
      </c>
      <c r="M30" s="11">
        <f t="shared" si="3"/>
        <v>0</v>
      </c>
      <c r="N30" s="11">
        <f t="shared" si="3"/>
        <v>0</v>
      </c>
      <c r="O30" s="11">
        <f t="shared" si="3"/>
        <v>0</v>
      </c>
      <c r="P30" s="11">
        <f t="shared" si="3"/>
        <v>0</v>
      </c>
      <c r="Q30" s="12"/>
      <c r="R30" s="12"/>
      <c r="S30" s="12"/>
      <c r="T30" s="12"/>
      <c r="U30" s="12"/>
      <c r="V30" s="12"/>
      <c r="W30" s="12"/>
    </row>
    <row r="31" spans="1:23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>
      <c r="A32" s="3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>
      <c r="A33" s="4"/>
      <c r="B33" s="1564"/>
      <c r="C33" s="1564"/>
      <c r="D33" s="1"/>
      <c r="E33" s="1"/>
    </row>
    <row r="34" spans="1:5">
      <c r="A34" s="1"/>
      <c r="B34" s="1563"/>
      <c r="C34" s="1563"/>
      <c r="D34" s="1"/>
      <c r="E34" s="1"/>
    </row>
    <row r="35" spans="1:5">
      <c r="A35" s="5" t="s">
        <v>42</v>
      </c>
      <c r="B35" s="1772"/>
      <c r="C35" s="1772"/>
      <c r="D35" s="242"/>
      <c r="E35" s="41" t="s">
        <v>8995</v>
      </c>
    </row>
    <row r="36" spans="1:5">
      <c r="A36" s="5" t="s">
        <v>43</v>
      </c>
      <c r="B36" s="1772"/>
      <c r="C36" s="1772"/>
      <c r="D36" s="1"/>
      <c r="E36" s="1"/>
    </row>
    <row r="37" spans="1:5">
      <c r="A37" s="5" t="s">
        <v>44</v>
      </c>
      <c r="B37" s="1772"/>
      <c r="C37" s="1772"/>
      <c r="D37" s="1"/>
      <c r="E37" s="1"/>
    </row>
  </sheetData>
  <mergeCells count="22">
    <mergeCell ref="B36:C36"/>
    <mergeCell ref="B37:C37"/>
    <mergeCell ref="Q21:W21"/>
    <mergeCell ref="B32:D32"/>
    <mergeCell ref="J32:L32"/>
    <mergeCell ref="B33:C33"/>
    <mergeCell ref="B34:C34"/>
    <mergeCell ref="B35:C35"/>
    <mergeCell ref="H21:P21"/>
    <mergeCell ref="B14:C14"/>
    <mergeCell ref="B15:C15"/>
    <mergeCell ref="B16:C16"/>
    <mergeCell ref="A21:F21"/>
    <mergeCell ref="B13:C13"/>
    <mergeCell ref="B17:C17"/>
    <mergeCell ref="B19:C19"/>
    <mergeCell ref="B18:C18"/>
    <mergeCell ref="A1:F1"/>
    <mergeCell ref="H1:P1"/>
    <mergeCell ref="Q1:W1"/>
    <mergeCell ref="B12:D12"/>
    <mergeCell ref="J12:L12"/>
  </mergeCells>
  <pageMargins left="0.7" right="0.7" top="0.75" bottom="0.75" header="0.3" footer="0.3"/>
</worksheet>
</file>

<file path=xl/worksheets/sheet3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9B3F5-E404-47C9-AF91-22C16DC0655D}">
  <sheetPr>
    <tabColor rgb="FFFF0000"/>
  </sheetPr>
  <dimension ref="A1:W52"/>
  <sheetViews>
    <sheetView topLeftCell="A2" workbookViewId="0">
      <selection activeCell="V20" sqref="V20:V26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7.425781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1" max="22" width="9.140625" bestFit="1" customWidth="1"/>
    <col min="23" max="23" width="35.5703125" customWidth="1"/>
  </cols>
  <sheetData>
    <row r="1" spans="1:23" ht="23.25">
      <c r="A1" s="1559" t="s">
        <v>11702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581" t="s">
        <v>150</v>
      </c>
      <c r="B3" s="22" t="s">
        <v>57</v>
      </c>
      <c r="C3" s="25" t="s">
        <v>11703</v>
      </c>
      <c r="D3" s="15" t="s">
        <v>56</v>
      </c>
      <c r="E3" s="528" t="s">
        <v>11704</v>
      </c>
      <c r="F3" s="15">
        <v>10.8</v>
      </c>
      <c r="G3" s="37"/>
      <c r="H3" s="15"/>
      <c r="I3" s="26"/>
      <c r="J3" s="277">
        <v>51</v>
      </c>
      <c r="K3" s="277">
        <v>124</v>
      </c>
      <c r="L3" s="580"/>
      <c r="M3" s="25"/>
      <c r="N3" s="15"/>
      <c r="O3" s="15"/>
      <c r="P3" s="14">
        <f t="shared" ref="P3:P8" si="0">SUM(H3:O3)</f>
        <v>175</v>
      </c>
      <c r="Q3" s="14" t="s">
        <v>30</v>
      </c>
      <c r="R3" s="16">
        <v>107053</v>
      </c>
      <c r="S3" s="14" t="s">
        <v>33</v>
      </c>
      <c r="T3" s="16" t="s">
        <v>169</v>
      </c>
      <c r="U3" s="16" t="s">
        <v>90</v>
      </c>
      <c r="V3" s="16">
        <v>1007551</v>
      </c>
      <c r="W3" s="16" t="s">
        <v>11705</v>
      </c>
    </row>
    <row r="4" spans="1:23">
      <c r="A4" s="581" t="s">
        <v>8837</v>
      </c>
      <c r="B4" s="22" t="s">
        <v>57</v>
      </c>
      <c r="C4" s="25" t="s">
        <v>11706</v>
      </c>
      <c r="D4" s="15" t="s">
        <v>56</v>
      </c>
      <c r="E4" s="528" t="s">
        <v>11704</v>
      </c>
      <c r="F4" s="15">
        <v>10.8</v>
      </c>
      <c r="G4" s="37"/>
      <c r="H4" s="15"/>
      <c r="I4" s="26"/>
      <c r="J4" s="581"/>
      <c r="K4" s="277">
        <v>161</v>
      </c>
      <c r="L4" s="581"/>
      <c r="M4" s="25"/>
      <c r="N4" s="15"/>
      <c r="O4" s="15"/>
      <c r="P4" s="14">
        <f t="shared" si="0"/>
        <v>161</v>
      </c>
      <c r="Q4" s="14" t="s">
        <v>30</v>
      </c>
      <c r="R4" s="16">
        <v>107054</v>
      </c>
      <c r="S4" s="14" t="s">
        <v>33</v>
      </c>
      <c r="T4" s="16" t="s">
        <v>169</v>
      </c>
      <c r="U4" s="16" t="s">
        <v>90</v>
      </c>
      <c r="V4" s="16">
        <v>1007552</v>
      </c>
      <c r="W4" s="16" t="s">
        <v>11705</v>
      </c>
    </row>
    <row r="5" spans="1:23">
      <c r="A5" s="581" t="s">
        <v>8538</v>
      </c>
      <c r="B5" s="22" t="s">
        <v>57</v>
      </c>
      <c r="C5" s="25" t="s">
        <v>11707</v>
      </c>
      <c r="D5" s="15" t="s">
        <v>56</v>
      </c>
      <c r="E5" s="528" t="s">
        <v>11704</v>
      </c>
      <c r="F5" s="15">
        <v>10.8</v>
      </c>
      <c r="G5" s="37"/>
      <c r="H5" s="15"/>
      <c r="I5" s="26"/>
      <c r="J5" s="581"/>
      <c r="K5" s="277">
        <v>54</v>
      </c>
      <c r="L5" s="581"/>
      <c r="M5" s="25"/>
      <c r="N5" s="15"/>
      <c r="O5" s="15"/>
      <c r="P5" s="14">
        <f t="shared" si="0"/>
        <v>54</v>
      </c>
      <c r="Q5" s="14" t="s">
        <v>30</v>
      </c>
      <c r="R5" s="16">
        <v>107052</v>
      </c>
      <c r="S5" s="14" t="s">
        <v>33</v>
      </c>
      <c r="T5" s="16" t="s">
        <v>169</v>
      </c>
      <c r="U5" s="16" t="s">
        <v>90</v>
      </c>
      <c r="V5" s="16">
        <v>1007553</v>
      </c>
      <c r="W5" s="16" t="s">
        <v>11705</v>
      </c>
    </row>
    <row r="6" spans="1:23">
      <c r="A6" s="581" t="s">
        <v>122</v>
      </c>
      <c r="B6" s="22" t="s">
        <v>62</v>
      </c>
      <c r="C6" s="25" t="s">
        <v>11708</v>
      </c>
      <c r="D6" s="15" t="s">
        <v>61</v>
      </c>
      <c r="E6" s="24">
        <v>45539.774305555555</v>
      </c>
      <c r="F6" s="15">
        <v>13</v>
      </c>
      <c r="G6" s="37"/>
      <c r="H6" s="15"/>
      <c r="I6" s="26"/>
      <c r="J6" s="581"/>
      <c r="K6" s="277">
        <v>161</v>
      </c>
      <c r="L6" s="581"/>
      <c r="M6" s="25"/>
      <c r="N6" s="15"/>
      <c r="O6" s="15"/>
      <c r="P6" s="14">
        <f t="shared" si="0"/>
        <v>161</v>
      </c>
      <c r="Q6" s="14" t="s">
        <v>30</v>
      </c>
      <c r="R6" s="16">
        <v>107034</v>
      </c>
      <c r="S6" s="14" t="s">
        <v>31</v>
      </c>
      <c r="T6" s="16" t="s">
        <v>169</v>
      </c>
      <c r="U6" s="16" t="s">
        <v>90</v>
      </c>
      <c r="V6" s="16">
        <v>1007554</v>
      </c>
      <c r="W6" s="16" t="s">
        <v>11709</v>
      </c>
    </row>
    <row r="7" spans="1:23">
      <c r="A7" s="581" t="s">
        <v>219</v>
      </c>
      <c r="B7" s="22" t="s">
        <v>10909</v>
      </c>
      <c r="C7" s="25" t="s">
        <v>11710</v>
      </c>
      <c r="D7" s="15" t="s">
        <v>10911</v>
      </c>
      <c r="E7" s="24">
        <v>45540.538194444445</v>
      </c>
      <c r="F7" s="15">
        <v>15.8</v>
      </c>
      <c r="G7" s="37"/>
      <c r="H7" s="15"/>
      <c r="I7" s="26"/>
      <c r="J7" s="581"/>
      <c r="K7" s="277">
        <v>54</v>
      </c>
      <c r="L7" s="581"/>
      <c r="M7" s="25"/>
      <c r="N7" s="15"/>
      <c r="O7" s="15"/>
      <c r="P7" s="14">
        <f t="shared" si="0"/>
        <v>54</v>
      </c>
      <c r="Q7" s="14" t="s">
        <v>30</v>
      </c>
      <c r="R7" s="16">
        <v>107058</v>
      </c>
      <c r="S7" s="14" t="s">
        <v>31</v>
      </c>
      <c r="T7" s="16" t="s">
        <v>169</v>
      </c>
      <c r="U7" s="16" t="s">
        <v>660</v>
      </c>
      <c r="V7" s="16">
        <v>1007555</v>
      </c>
      <c r="W7" s="16" t="s">
        <v>11711</v>
      </c>
    </row>
    <row r="8" spans="1:23" ht="25.5">
      <c r="A8" s="581" t="s">
        <v>142</v>
      </c>
      <c r="B8" s="22" t="s">
        <v>72</v>
      </c>
      <c r="C8" s="25" t="s">
        <v>11712</v>
      </c>
      <c r="D8" s="15" t="s">
        <v>883</v>
      </c>
      <c r="E8" s="15" t="s">
        <v>11713</v>
      </c>
      <c r="F8" s="15">
        <v>12.25</v>
      </c>
      <c r="G8" s="37"/>
      <c r="H8" s="15"/>
      <c r="I8" s="26"/>
      <c r="J8" s="581"/>
      <c r="K8" s="277">
        <v>161</v>
      </c>
      <c r="L8" s="581"/>
      <c r="M8" s="25"/>
      <c r="N8" s="15"/>
      <c r="O8" s="15"/>
      <c r="P8" s="14">
        <f t="shared" si="0"/>
        <v>161</v>
      </c>
      <c r="Q8" s="14" t="s">
        <v>30</v>
      </c>
      <c r="R8" s="16">
        <v>107031</v>
      </c>
      <c r="S8" s="14" t="s">
        <v>31</v>
      </c>
      <c r="T8" s="232" t="s">
        <v>100</v>
      </c>
      <c r="U8" s="16"/>
      <c r="V8" s="16">
        <v>1007556</v>
      </c>
      <c r="W8" s="16" t="s">
        <v>11714</v>
      </c>
    </row>
    <row r="9" spans="1:23">
      <c r="A9" s="19" t="s">
        <v>19</v>
      </c>
      <c r="B9" s="20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9">
        <f t="shared" si="1"/>
        <v>51</v>
      </c>
      <c r="K9" s="19">
        <f t="shared" si="1"/>
        <v>715</v>
      </c>
      <c r="L9" s="19">
        <f t="shared" si="1"/>
        <v>0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766</v>
      </c>
      <c r="Q9" s="12"/>
      <c r="R9" s="12"/>
      <c r="S9" s="12"/>
      <c r="T9" s="12"/>
      <c r="U9" s="12"/>
      <c r="V9" s="12"/>
      <c r="W9" s="12"/>
    </row>
    <row r="10" spans="1:23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>
      <c r="A11" s="3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6.25">
      <c r="A12" s="925" t="s">
        <v>169</v>
      </c>
      <c r="B12" s="843" t="s">
        <v>7194</v>
      </c>
      <c r="C12" s="843"/>
      <c r="D12" s="84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4" t="s">
        <v>100</v>
      </c>
      <c r="B13" s="1564" t="s">
        <v>7193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>
      <c r="A14" s="5" t="s">
        <v>42</v>
      </c>
      <c r="B14" s="1772" t="s">
        <v>957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43</v>
      </c>
      <c r="B15" s="1845">
        <v>358401649810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44</v>
      </c>
      <c r="B16" s="1900">
        <v>0.66666666666666663</v>
      </c>
      <c r="C16" s="190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8" spans="1:23" ht="23.25" customHeight="1">
      <c r="A18" s="1559" t="s">
        <v>11715</v>
      </c>
      <c r="B18" s="1559"/>
      <c r="C18" s="1559"/>
      <c r="D18" s="1559"/>
      <c r="E18" s="1559"/>
      <c r="F18" s="1559"/>
      <c r="G18" s="7"/>
      <c r="H18" s="1559" t="s">
        <v>346</v>
      </c>
      <c r="I18" s="1559"/>
      <c r="J18" s="1559"/>
      <c r="K18" s="1559"/>
      <c r="L18" s="1559"/>
      <c r="M18" s="1559"/>
      <c r="N18" s="1559"/>
      <c r="O18" s="1559"/>
      <c r="P18" s="1559"/>
      <c r="Q18" s="1559" t="s">
        <v>2</v>
      </c>
      <c r="R18" s="1559"/>
      <c r="S18" s="1559"/>
      <c r="T18" s="1559"/>
      <c r="U18" s="1559"/>
      <c r="V18" s="1559"/>
      <c r="W18" s="1559"/>
    </row>
    <row r="19" spans="1:23" ht="26.25">
      <c r="A19" s="18" t="s">
        <v>3</v>
      </c>
      <c r="B19" s="1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21" t="s">
        <v>14</v>
      </c>
      <c r="L19" s="21" t="s">
        <v>15</v>
      </c>
      <c r="M19" s="21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</row>
    <row r="20" spans="1:23">
      <c r="A20" s="581" t="s">
        <v>86</v>
      </c>
      <c r="B20" s="22" t="s">
        <v>92</v>
      </c>
      <c r="C20" s="27" t="s">
        <v>11716</v>
      </c>
      <c r="D20" s="15" t="s">
        <v>159</v>
      </c>
      <c r="E20" s="24">
        <v>45541.041666666664</v>
      </c>
      <c r="F20" s="15">
        <v>10.3</v>
      </c>
      <c r="G20" s="37"/>
      <c r="H20" s="15"/>
      <c r="I20" s="15"/>
      <c r="J20" s="26"/>
      <c r="K20" s="277">
        <v>101</v>
      </c>
      <c r="L20" s="277">
        <v>60</v>
      </c>
      <c r="M20" s="581"/>
      <c r="N20" s="25"/>
      <c r="O20" s="15"/>
      <c r="P20" s="14">
        <f>SUM(H20:O20)</f>
        <v>161</v>
      </c>
      <c r="Q20" s="17" t="s">
        <v>32</v>
      </c>
      <c r="R20" s="16">
        <v>107085</v>
      </c>
      <c r="S20" s="23" t="s">
        <v>33</v>
      </c>
      <c r="T20" s="16" t="s">
        <v>161</v>
      </c>
      <c r="U20" s="16" t="s">
        <v>90</v>
      </c>
      <c r="V20" s="16">
        <v>1007577</v>
      </c>
      <c r="W20" s="16" t="s">
        <v>11717</v>
      </c>
    </row>
    <row r="21" spans="1:23">
      <c r="A21" s="581" t="s">
        <v>120</v>
      </c>
      <c r="B21" s="22" t="s">
        <v>92</v>
      </c>
      <c r="C21" s="27" t="s">
        <v>11718</v>
      </c>
      <c r="D21" s="15" t="s">
        <v>159</v>
      </c>
      <c r="E21" s="24">
        <v>45541.041666666664</v>
      </c>
      <c r="F21" s="15">
        <v>10.3</v>
      </c>
      <c r="G21" s="37"/>
      <c r="H21" s="15"/>
      <c r="I21" s="15"/>
      <c r="J21" s="26"/>
      <c r="K21" s="277">
        <v>101</v>
      </c>
      <c r="L21" s="277">
        <v>60</v>
      </c>
      <c r="M21" s="581"/>
      <c r="N21" s="25"/>
      <c r="O21" s="15"/>
      <c r="P21" s="14">
        <f>SUM(H21:O21)</f>
        <v>161</v>
      </c>
      <c r="Q21" s="17" t="s">
        <v>32</v>
      </c>
      <c r="R21" s="16">
        <v>107086</v>
      </c>
      <c r="S21" s="23" t="s">
        <v>33</v>
      </c>
      <c r="T21" s="16" t="s">
        <v>161</v>
      </c>
      <c r="U21" s="16" t="s">
        <v>90</v>
      </c>
      <c r="V21" s="16">
        <v>1007578</v>
      </c>
      <c r="W21" s="16" t="s">
        <v>11717</v>
      </c>
    </row>
    <row r="22" spans="1:23">
      <c r="A22" s="581" t="s">
        <v>937</v>
      </c>
      <c r="B22" s="22" t="s">
        <v>92</v>
      </c>
      <c r="C22" s="27" t="s">
        <v>11719</v>
      </c>
      <c r="D22" s="15" t="s">
        <v>159</v>
      </c>
      <c r="E22" s="24">
        <v>45541.041666666664</v>
      </c>
      <c r="F22" s="15">
        <v>10.3</v>
      </c>
      <c r="G22" s="37"/>
      <c r="H22" s="15"/>
      <c r="I22" s="15"/>
      <c r="J22" s="26"/>
      <c r="K22" s="277">
        <v>101</v>
      </c>
      <c r="L22" s="277">
        <v>60</v>
      </c>
      <c r="M22" s="581"/>
      <c r="N22" s="25"/>
      <c r="O22" s="15"/>
      <c r="P22" s="14">
        <f>SUM(H22:O22)</f>
        <v>161</v>
      </c>
      <c r="Q22" s="17" t="s">
        <v>32</v>
      </c>
      <c r="R22" s="16">
        <v>107087</v>
      </c>
      <c r="S22" s="23" t="s">
        <v>33</v>
      </c>
      <c r="T22" s="16" t="s">
        <v>161</v>
      </c>
      <c r="U22" s="16" t="s">
        <v>90</v>
      </c>
      <c r="V22" s="16">
        <v>1007579</v>
      </c>
      <c r="W22" s="16" t="s">
        <v>11717</v>
      </c>
    </row>
    <row r="23" spans="1:23">
      <c r="A23" s="581" t="s">
        <v>11247</v>
      </c>
      <c r="B23" s="22" t="s">
        <v>92</v>
      </c>
      <c r="C23" s="27" t="s">
        <v>11720</v>
      </c>
      <c r="D23" s="15" t="s">
        <v>586</v>
      </c>
      <c r="E23" s="24">
        <v>45541.083333333336</v>
      </c>
      <c r="F23" s="15">
        <v>11</v>
      </c>
      <c r="G23" s="37"/>
      <c r="H23" s="15"/>
      <c r="I23" s="15"/>
      <c r="J23" s="26"/>
      <c r="K23" s="277">
        <v>98</v>
      </c>
      <c r="L23" s="277">
        <v>63</v>
      </c>
      <c r="M23" s="581"/>
      <c r="N23" s="25"/>
      <c r="O23" s="15"/>
      <c r="P23" s="14">
        <f>SUM(H23:O23)</f>
        <v>161</v>
      </c>
      <c r="Q23" s="17" t="s">
        <v>32</v>
      </c>
      <c r="R23" s="16">
        <v>107088</v>
      </c>
      <c r="S23" s="23" t="s">
        <v>33</v>
      </c>
      <c r="T23" s="16" t="s">
        <v>161</v>
      </c>
      <c r="U23" s="16" t="s">
        <v>90</v>
      </c>
      <c r="V23" s="16">
        <v>1007580</v>
      </c>
      <c r="W23" s="16" t="s">
        <v>11717</v>
      </c>
    </row>
    <row r="24" spans="1:23" ht="25.5">
      <c r="A24" s="581" t="s">
        <v>142</v>
      </c>
      <c r="B24" s="22" t="s">
        <v>72</v>
      </c>
      <c r="C24" s="27" t="s">
        <v>11721</v>
      </c>
      <c r="D24" s="15" t="s">
        <v>71</v>
      </c>
      <c r="E24" s="15" t="s">
        <v>11722</v>
      </c>
      <c r="F24" s="15">
        <v>12.25</v>
      </c>
      <c r="G24" s="37"/>
      <c r="H24" s="15"/>
      <c r="I24" s="15"/>
      <c r="J24" s="26"/>
      <c r="K24" s="277">
        <v>122</v>
      </c>
      <c r="L24" s="277">
        <v>27</v>
      </c>
      <c r="M24" s="277">
        <v>12</v>
      </c>
      <c r="N24" s="25"/>
      <c r="O24" s="15"/>
      <c r="P24" s="14">
        <f>SUM(H24:O24)</f>
        <v>161</v>
      </c>
      <c r="Q24" s="14" t="s">
        <v>30</v>
      </c>
      <c r="R24" s="16">
        <v>107032</v>
      </c>
      <c r="S24" s="14" t="s">
        <v>31</v>
      </c>
      <c r="T24" s="16" t="s">
        <v>169</v>
      </c>
      <c r="U24" s="16"/>
      <c r="V24" s="16">
        <v>1007581</v>
      </c>
      <c r="W24" s="16" t="s">
        <v>11723</v>
      </c>
    </row>
    <row r="25" spans="1:23" ht="25.5">
      <c r="A25" s="581" t="s">
        <v>141</v>
      </c>
      <c r="B25" s="22" t="s">
        <v>69</v>
      </c>
      <c r="C25" s="27" t="s">
        <v>11724</v>
      </c>
      <c r="D25" s="15" t="s">
        <v>68</v>
      </c>
      <c r="E25" s="24" t="s">
        <v>11725</v>
      </c>
      <c r="F25" s="15">
        <v>12.25</v>
      </c>
      <c r="G25" s="37"/>
      <c r="H25" s="15"/>
      <c r="I25" s="15"/>
      <c r="J25" s="15"/>
      <c r="K25" s="277">
        <v>81</v>
      </c>
      <c r="L25" s="277">
        <v>80</v>
      </c>
      <c r="M25" s="581"/>
      <c r="N25" s="15"/>
      <c r="O25" s="15"/>
      <c r="P25" s="14">
        <v>161</v>
      </c>
      <c r="Q25" s="14" t="s">
        <v>30</v>
      </c>
      <c r="R25" s="16">
        <v>107033</v>
      </c>
      <c r="S25" s="14" t="s">
        <v>31</v>
      </c>
      <c r="T25" s="16" t="s">
        <v>169</v>
      </c>
      <c r="U25" s="16"/>
      <c r="V25" s="16">
        <v>1007582</v>
      </c>
      <c r="W25" s="16" t="s">
        <v>11726</v>
      </c>
    </row>
    <row r="26" spans="1:23">
      <c r="A26" s="19" t="s">
        <v>19</v>
      </c>
      <c r="B26" s="20"/>
      <c r="C26" s="7"/>
      <c r="D26" s="7"/>
      <c r="E26" s="11"/>
      <c r="F26" s="7"/>
      <c r="G26" s="7"/>
      <c r="H26" s="11">
        <f t="shared" ref="H26:P26" si="2">SUM(H20:H25)</f>
        <v>0</v>
      </c>
      <c r="I26" s="11">
        <f t="shared" si="2"/>
        <v>0</v>
      </c>
      <c r="J26" s="11">
        <f t="shared" si="2"/>
        <v>0</v>
      </c>
      <c r="K26" s="11">
        <f t="shared" si="2"/>
        <v>604</v>
      </c>
      <c r="L26" s="11">
        <f t="shared" si="2"/>
        <v>350</v>
      </c>
      <c r="M26" s="11">
        <f t="shared" si="2"/>
        <v>12</v>
      </c>
      <c r="N26" s="11">
        <f t="shared" si="2"/>
        <v>0</v>
      </c>
      <c r="O26" s="11">
        <f t="shared" si="2"/>
        <v>0</v>
      </c>
      <c r="P26" s="11">
        <f t="shared" si="2"/>
        <v>966</v>
      </c>
      <c r="Q26" s="12"/>
      <c r="R26" s="12"/>
      <c r="S26" s="12"/>
      <c r="T26" s="12"/>
      <c r="U26" s="12"/>
      <c r="V26" s="12"/>
      <c r="W26" s="12"/>
    </row>
    <row r="27" spans="1:23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>
      <c r="A28" s="3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4" t="s">
        <v>169</v>
      </c>
      <c r="B29" s="1564" t="s">
        <v>7194</v>
      </c>
      <c r="C29" s="156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230" t="s">
        <v>473</v>
      </c>
      <c r="B30" s="1558" t="s">
        <v>7193</v>
      </c>
      <c r="C30" s="155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5" t="s">
        <v>42</v>
      </c>
      <c r="B31" s="1772" t="s">
        <v>8987</v>
      </c>
      <c r="C31" s="1772"/>
      <c r="D31" s="242"/>
      <c r="E31" s="41" t="s">
        <v>8995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5" t="s">
        <v>43</v>
      </c>
      <c r="B32" s="1845">
        <v>358407540350</v>
      </c>
      <c r="C32" s="177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5" t="s">
        <v>44</v>
      </c>
      <c r="B33" s="1772" t="s">
        <v>7057</v>
      </c>
      <c r="C33" s="177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3.25" customHeight="1">
      <c r="A36" s="1559" t="s">
        <v>11727</v>
      </c>
      <c r="B36" s="1559"/>
      <c r="C36" s="1559"/>
      <c r="D36" s="1559"/>
      <c r="E36" s="1559"/>
      <c r="F36" s="1559"/>
      <c r="G36" s="7"/>
      <c r="H36" s="1559" t="s">
        <v>9878</v>
      </c>
      <c r="I36" s="1559"/>
      <c r="J36" s="1559"/>
      <c r="K36" s="1559"/>
      <c r="L36" s="1559"/>
      <c r="M36" s="1559"/>
      <c r="N36" s="1559"/>
      <c r="O36" s="1559"/>
      <c r="P36" s="1559"/>
      <c r="Q36" s="1559" t="s">
        <v>2</v>
      </c>
      <c r="R36" s="1559"/>
      <c r="S36" s="1559"/>
      <c r="T36" s="1559"/>
      <c r="U36" s="1559"/>
      <c r="V36" s="1559"/>
      <c r="W36" s="1559"/>
    </row>
    <row r="37" spans="1:23" ht="26.25">
      <c r="A37" s="18" t="s">
        <v>3</v>
      </c>
      <c r="B37" s="18" t="s">
        <v>4</v>
      </c>
      <c r="C37" s="8" t="s">
        <v>5</v>
      </c>
      <c r="D37" s="8" t="s">
        <v>6</v>
      </c>
      <c r="E37" s="8" t="s">
        <v>7</v>
      </c>
      <c r="F37" s="8" t="s">
        <v>8</v>
      </c>
      <c r="G37" s="33" t="s">
        <v>10</v>
      </c>
      <c r="H37" s="9" t="s">
        <v>11</v>
      </c>
      <c r="I37" s="9" t="s">
        <v>12</v>
      </c>
      <c r="J37" s="21" t="s">
        <v>13</v>
      </c>
      <c r="K37" s="21" t="s">
        <v>14</v>
      </c>
      <c r="L37" s="21" t="s">
        <v>15</v>
      </c>
      <c r="M37" s="9" t="s">
        <v>16</v>
      </c>
      <c r="N37" s="9" t="s">
        <v>17</v>
      </c>
      <c r="O37" s="10" t="s">
        <v>18</v>
      </c>
      <c r="P37" s="8" t="s">
        <v>19</v>
      </c>
      <c r="Q37" s="8" t="s">
        <v>20</v>
      </c>
      <c r="R37" s="8" t="s">
        <v>9</v>
      </c>
      <c r="S37" s="8" t="s">
        <v>21</v>
      </c>
      <c r="T37" s="8" t="s">
        <v>24</v>
      </c>
      <c r="U37" s="8" t="s">
        <v>25</v>
      </c>
      <c r="V37" s="8" t="s">
        <v>26</v>
      </c>
      <c r="W37" s="8" t="s">
        <v>27</v>
      </c>
    </row>
    <row r="38" spans="1:23">
      <c r="A38" s="581" t="s">
        <v>111</v>
      </c>
      <c r="B38" s="22" t="s">
        <v>65</v>
      </c>
      <c r="C38" s="27" t="s">
        <v>11728</v>
      </c>
      <c r="D38" s="15" t="s">
        <v>7594</v>
      </c>
      <c r="E38" s="24">
        <v>45539.732638888891</v>
      </c>
      <c r="F38" s="15">
        <v>19</v>
      </c>
      <c r="G38" s="37"/>
      <c r="H38" s="15"/>
      <c r="I38" s="26"/>
      <c r="J38" s="581"/>
      <c r="K38" s="277">
        <v>130</v>
      </c>
      <c r="L38" s="277">
        <v>31</v>
      </c>
      <c r="M38" s="25"/>
      <c r="N38" s="15"/>
      <c r="O38" s="15"/>
      <c r="P38" s="14">
        <f t="shared" ref="P38:P44" si="3">SUM(H38:O38)</f>
        <v>161</v>
      </c>
      <c r="Q38" s="14" t="s">
        <v>30</v>
      </c>
      <c r="R38" s="16">
        <v>107108</v>
      </c>
      <c r="S38" s="23" t="s">
        <v>33</v>
      </c>
      <c r="T38" s="16" t="s">
        <v>9984</v>
      </c>
      <c r="U38" s="16" t="s">
        <v>90</v>
      </c>
      <c r="V38" s="16"/>
      <c r="W38" s="16"/>
    </row>
    <row r="39" spans="1:23">
      <c r="A39" s="581" t="s">
        <v>113</v>
      </c>
      <c r="B39" s="22" t="s">
        <v>65</v>
      </c>
      <c r="C39" s="27" t="s">
        <v>11729</v>
      </c>
      <c r="D39" s="15" t="s">
        <v>7594</v>
      </c>
      <c r="E39" s="24">
        <v>45539.732638888891</v>
      </c>
      <c r="F39" s="272">
        <v>19</v>
      </c>
      <c r="G39" s="37"/>
      <c r="H39" s="15"/>
      <c r="I39" s="26"/>
      <c r="J39" s="580"/>
      <c r="K39" s="277">
        <v>27</v>
      </c>
      <c r="L39" s="277">
        <v>54</v>
      </c>
      <c r="M39" s="25"/>
      <c r="N39" s="15"/>
      <c r="O39" s="15"/>
      <c r="P39" s="14">
        <f t="shared" si="3"/>
        <v>81</v>
      </c>
      <c r="Q39" s="14" t="s">
        <v>30</v>
      </c>
      <c r="R39" s="16">
        <v>107109</v>
      </c>
      <c r="S39" s="23" t="s">
        <v>33</v>
      </c>
      <c r="T39" s="16" t="s">
        <v>9984</v>
      </c>
      <c r="U39" s="16" t="s">
        <v>90</v>
      </c>
      <c r="V39" s="16"/>
      <c r="W39" s="16"/>
    </row>
    <row r="40" spans="1:23">
      <c r="A40" s="581" t="s">
        <v>105</v>
      </c>
      <c r="B40" s="92" t="s">
        <v>78</v>
      </c>
      <c r="C40" s="27" t="s">
        <v>11730</v>
      </c>
      <c r="D40" s="15" t="s">
        <v>521</v>
      </c>
      <c r="E40" s="24">
        <v>45539.6875</v>
      </c>
      <c r="F40" s="15">
        <v>13.5</v>
      </c>
      <c r="G40" s="37"/>
      <c r="H40" s="15"/>
      <c r="I40" s="26"/>
      <c r="J40" s="580"/>
      <c r="K40" s="277">
        <v>161</v>
      </c>
      <c r="L40" s="276"/>
      <c r="M40" s="25"/>
      <c r="N40" s="15"/>
      <c r="O40" s="15"/>
      <c r="P40" s="14">
        <f t="shared" si="3"/>
        <v>161</v>
      </c>
      <c r="Q40" s="17" t="s">
        <v>32</v>
      </c>
      <c r="R40" s="16">
        <v>107091</v>
      </c>
      <c r="S40" s="23" t="s">
        <v>33</v>
      </c>
      <c r="T40" s="16" t="s">
        <v>9984</v>
      </c>
      <c r="U40" s="16" t="s">
        <v>90</v>
      </c>
      <c r="V40" s="16"/>
      <c r="W40" s="16"/>
    </row>
    <row r="41" spans="1:23">
      <c r="A41" s="580" t="s">
        <v>114</v>
      </c>
      <c r="B41" s="92" t="s">
        <v>78</v>
      </c>
      <c r="C41" s="27" t="s">
        <v>11731</v>
      </c>
      <c r="D41" s="15" t="s">
        <v>521</v>
      </c>
      <c r="E41" s="24">
        <v>45540.6875</v>
      </c>
      <c r="F41" s="15">
        <v>13.5</v>
      </c>
      <c r="G41" s="37"/>
      <c r="H41" s="15"/>
      <c r="I41" s="26"/>
      <c r="J41" s="580"/>
      <c r="K41" s="277">
        <v>161</v>
      </c>
      <c r="L41" s="276"/>
      <c r="M41" s="25"/>
      <c r="N41" s="15"/>
      <c r="O41" s="15"/>
      <c r="P41" s="14">
        <f t="shared" si="3"/>
        <v>161</v>
      </c>
      <c r="Q41" s="17" t="s">
        <v>32</v>
      </c>
      <c r="R41" s="16">
        <v>107090</v>
      </c>
      <c r="S41" s="23" t="s">
        <v>33</v>
      </c>
      <c r="T41" s="16" t="s">
        <v>9984</v>
      </c>
      <c r="U41" s="16" t="s">
        <v>90</v>
      </c>
      <c r="V41" s="16"/>
      <c r="W41" s="16"/>
    </row>
    <row r="42" spans="1:23">
      <c r="A42" s="580" t="s">
        <v>10546</v>
      </c>
      <c r="B42" s="92" t="s">
        <v>78</v>
      </c>
      <c r="C42" s="27" t="s">
        <v>11732</v>
      </c>
      <c r="D42" s="15" t="s">
        <v>521</v>
      </c>
      <c r="E42" s="24">
        <v>45539.6875</v>
      </c>
      <c r="F42" s="15">
        <v>15.5</v>
      </c>
      <c r="G42" s="37"/>
      <c r="H42" s="15"/>
      <c r="I42" s="26"/>
      <c r="J42" s="580"/>
      <c r="K42" s="277">
        <v>161</v>
      </c>
      <c r="L42" s="276"/>
      <c r="M42" s="25"/>
      <c r="N42" s="15"/>
      <c r="O42" s="15"/>
      <c r="P42" s="14">
        <f t="shared" si="3"/>
        <v>161</v>
      </c>
      <c r="Q42" s="17" t="s">
        <v>32</v>
      </c>
      <c r="R42" s="16">
        <v>107082</v>
      </c>
      <c r="S42" s="23" t="s">
        <v>33</v>
      </c>
      <c r="T42" s="16" t="s">
        <v>9984</v>
      </c>
      <c r="U42" s="16" t="s">
        <v>90</v>
      </c>
      <c r="V42" s="16"/>
      <c r="W42" s="16"/>
    </row>
    <row r="43" spans="1:23">
      <c r="A43" s="45" t="s">
        <v>219</v>
      </c>
      <c r="B43" s="45" t="s">
        <v>75</v>
      </c>
      <c r="C43" s="35" t="s">
        <v>11733</v>
      </c>
      <c r="D43" s="15" t="s">
        <v>11734</v>
      </c>
      <c r="E43" s="24">
        <v>45539.708333333336</v>
      </c>
      <c r="F43" s="272">
        <v>21</v>
      </c>
      <c r="G43" s="37"/>
      <c r="H43" s="15"/>
      <c r="I43" s="15"/>
      <c r="J43" s="324">
        <v>27</v>
      </c>
      <c r="K43" s="324">
        <v>54</v>
      </c>
      <c r="L43" s="45"/>
      <c r="M43" s="15"/>
      <c r="N43" s="15"/>
      <c r="O43" s="15"/>
      <c r="P43" s="14">
        <f t="shared" si="3"/>
        <v>81</v>
      </c>
      <c r="Q43" s="14" t="s">
        <v>30</v>
      </c>
      <c r="R43" s="16">
        <v>107056</v>
      </c>
      <c r="S43" s="14" t="s">
        <v>31</v>
      </c>
      <c r="T43" s="16" t="s">
        <v>9984</v>
      </c>
      <c r="U43" s="16" t="s">
        <v>90</v>
      </c>
      <c r="V43" s="16"/>
      <c r="W43" s="16"/>
    </row>
    <row r="44" spans="1:23">
      <c r="A44" s="581" t="s">
        <v>10546</v>
      </c>
      <c r="B44" s="22" t="s">
        <v>92</v>
      </c>
      <c r="C44" s="27" t="s">
        <v>11735</v>
      </c>
      <c r="D44" s="15" t="s">
        <v>9970</v>
      </c>
      <c r="E44" s="24">
        <v>45540.083333333336</v>
      </c>
      <c r="F44" s="15">
        <v>10.3</v>
      </c>
      <c r="G44" s="37"/>
      <c r="H44" s="15"/>
      <c r="I44" s="26"/>
      <c r="J44" s="581"/>
      <c r="K44" s="277">
        <v>54</v>
      </c>
      <c r="L44" s="277">
        <v>107</v>
      </c>
      <c r="M44" s="25"/>
      <c r="N44" s="15"/>
      <c r="O44" s="15"/>
      <c r="P44" s="14">
        <f t="shared" si="3"/>
        <v>161</v>
      </c>
      <c r="Q44" s="17" t="s">
        <v>32</v>
      </c>
      <c r="R44" s="16">
        <v>107084</v>
      </c>
      <c r="S44" s="23" t="s">
        <v>33</v>
      </c>
      <c r="T44" s="16" t="s">
        <v>9984</v>
      </c>
      <c r="U44" s="16" t="s">
        <v>90</v>
      </c>
      <c r="V44" s="16"/>
      <c r="W44" s="16"/>
    </row>
    <row r="45" spans="1:23">
      <c r="A45" s="11" t="s">
        <v>19</v>
      </c>
      <c r="B45" s="7"/>
      <c r="C45" s="7"/>
      <c r="D45" s="7"/>
      <c r="E45" s="11"/>
      <c r="F45" s="7"/>
      <c r="G45" s="7"/>
      <c r="H45" s="11">
        <f>SUM(H38:H43)</f>
        <v>0</v>
      </c>
      <c r="I45" s="11">
        <f>SUM(I38:I43)</f>
        <v>0</v>
      </c>
      <c r="J45" s="11">
        <f t="shared" ref="J45:P45" si="4">SUM(J38:J44)</f>
        <v>27</v>
      </c>
      <c r="K45" s="11">
        <f t="shared" si="4"/>
        <v>748</v>
      </c>
      <c r="L45" s="11">
        <f t="shared" si="4"/>
        <v>192</v>
      </c>
      <c r="M45" s="11">
        <f t="shared" si="4"/>
        <v>0</v>
      </c>
      <c r="N45" s="11">
        <f t="shared" si="4"/>
        <v>0</v>
      </c>
      <c r="O45" s="11">
        <f t="shared" si="4"/>
        <v>0</v>
      </c>
      <c r="P45" s="11">
        <f t="shared" si="4"/>
        <v>967</v>
      </c>
      <c r="Q45" s="12"/>
      <c r="R45" s="12"/>
      <c r="S45" s="12"/>
      <c r="T45" s="12"/>
      <c r="U45" s="12"/>
      <c r="V45" s="12"/>
      <c r="W45" s="12"/>
    </row>
    <row r="46" spans="1:23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>
      <c r="A47" s="3" t="s">
        <v>34</v>
      </c>
      <c r="B47" s="1562"/>
      <c r="C47" s="1562"/>
      <c r="D47" s="1562"/>
      <c r="E47" s="1"/>
      <c r="F47" s="1"/>
      <c r="G47" s="1"/>
      <c r="H47" s="1"/>
      <c r="I47" s="1"/>
      <c r="J47" s="1563"/>
      <c r="K47" s="1563"/>
      <c r="L47" s="156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4"/>
      <c r="B48" s="1564"/>
      <c r="C48" s="156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5">
      <c r="A49" s="1"/>
      <c r="B49" s="1563"/>
      <c r="C49" s="1563"/>
      <c r="D49" s="1"/>
      <c r="E49" s="1"/>
    </row>
    <row r="50" spans="1:5">
      <c r="A50" s="5" t="s">
        <v>42</v>
      </c>
      <c r="B50" s="1772"/>
      <c r="C50" s="1772"/>
      <c r="D50" s="242"/>
      <c r="E50" s="41" t="s">
        <v>8995</v>
      </c>
    </row>
    <row r="51" spans="1:5">
      <c r="A51" s="5" t="s">
        <v>43</v>
      </c>
      <c r="B51" s="1772"/>
      <c r="C51" s="1772"/>
      <c r="D51" s="1"/>
      <c r="E51" s="1"/>
    </row>
    <row r="52" spans="1:5">
      <c r="A52" s="5" t="s">
        <v>44</v>
      </c>
      <c r="B52" s="1809">
        <v>0.91666666666666663</v>
      </c>
      <c r="C52" s="1772"/>
      <c r="D52" s="1"/>
      <c r="E52" s="1"/>
    </row>
  </sheetData>
  <mergeCells count="29">
    <mergeCell ref="B51:C51"/>
    <mergeCell ref="B52:C52"/>
    <mergeCell ref="B47:D47"/>
    <mergeCell ref="J47:L47"/>
    <mergeCell ref="B48:C48"/>
    <mergeCell ref="B49:C49"/>
    <mergeCell ref="B50:C50"/>
    <mergeCell ref="B33:C33"/>
    <mergeCell ref="B32:C32"/>
    <mergeCell ref="A36:F36"/>
    <mergeCell ref="H36:P36"/>
    <mergeCell ref="Q36:W36"/>
    <mergeCell ref="B28:D28"/>
    <mergeCell ref="J28:L28"/>
    <mergeCell ref="B29:C29"/>
    <mergeCell ref="B30:C30"/>
    <mergeCell ref="B31:C31"/>
    <mergeCell ref="H18:P18"/>
    <mergeCell ref="Q18:W18"/>
    <mergeCell ref="A1:F1"/>
    <mergeCell ref="H1:P1"/>
    <mergeCell ref="Q1:W1"/>
    <mergeCell ref="B11:D11"/>
    <mergeCell ref="J11:L11"/>
    <mergeCell ref="B13:C13"/>
    <mergeCell ref="B14:C14"/>
    <mergeCell ref="B15:C15"/>
    <mergeCell ref="B16:C16"/>
    <mergeCell ref="A18:F18"/>
  </mergeCells>
  <pageMargins left="0.7" right="0.7" top="0.75" bottom="0.75" header="0.3" footer="0.3"/>
</worksheet>
</file>

<file path=xl/worksheets/sheet3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8244C-9AED-471B-BF8E-9179B7F17C60}">
  <sheetPr>
    <tabColor rgb="FFFF0000"/>
  </sheetPr>
  <dimension ref="A1:W52"/>
  <sheetViews>
    <sheetView workbookViewId="0">
      <selection activeCell="V20" sqref="V20:V26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7.425781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35.5703125" customWidth="1"/>
  </cols>
  <sheetData>
    <row r="1" spans="1:23" ht="23.25">
      <c r="A1" s="1559" t="s">
        <v>11702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581" t="s">
        <v>150</v>
      </c>
      <c r="B3" s="22" t="s">
        <v>57</v>
      </c>
      <c r="C3" s="25" t="s">
        <v>11703</v>
      </c>
      <c r="D3" s="15" t="s">
        <v>56</v>
      </c>
      <c r="E3" s="528" t="s">
        <v>11704</v>
      </c>
      <c r="F3" s="15">
        <v>10.8</v>
      </c>
      <c r="G3" s="37"/>
      <c r="H3" s="15"/>
      <c r="I3" s="26"/>
      <c r="J3" s="277">
        <v>51</v>
      </c>
      <c r="K3" s="277">
        <v>124</v>
      </c>
      <c r="L3" s="580"/>
      <c r="M3" s="25"/>
      <c r="N3" s="15"/>
      <c r="O3" s="15"/>
      <c r="P3" s="14">
        <f t="shared" ref="P3:P8" si="0">SUM(H3:O3)</f>
        <v>175</v>
      </c>
      <c r="Q3" s="14" t="s">
        <v>30</v>
      </c>
      <c r="R3" s="16">
        <v>107053</v>
      </c>
      <c r="S3" s="14" t="s">
        <v>33</v>
      </c>
      <c r="T3" s="16" t="s">
        <v>169</v>
      </c>
      <c r="U3" s="16" t="s">
        <v>90</v>
      </c>
      <c r="V3" s="16">
        <v>1007551</v>
      </c>
      <c r="W3" s="16" t="s">
        <v>11705</v>
      </c>
    </row>
    <row r="4" spans="1:23">
      <c r="A4" s="581" t="s">
        <v>8837</v>
      </c>
      <c r="B4" s="22" t="s">
        <v>57</v>
      </c>
      <c r="C4" s="25" t="s">
        <v>11706</v>
      </c>
      <c r="D4" s="15" t="s">
        <v>56</v>
      </c>
      <c r="E4" s="528" t="s">
        <v>11704</v>
      </c>
      <c r="F4" s="15">
        <v>10.8</v>
      </c>
      <c r="G4" s="37"/>
      <c r="H4" s="15"/>
      <c r="I4" s="26"/>
      <c r="J4" s="581"/>
      <c r="K4" s="277">
        <v>161</v>
      </c>
      <c r="L4" s="581"/>
      <c r="M4" s="25"/>
      <c r="N4" s="15"/>
      <c r="O4" s="15"/>
      <c r="P4" s="14">
        <f t="shared" si="0"/>
        <v>161</v>
      </c>
      <c r="Q4" s="14" t="s">
        <v>30</v>
      </c>
      <c r="R4" s="16">
        <v>107054</v>
      </c>
      <c r="S4" s="14" t="s">
        <v>33</v>
      </c>
      <c r="T4" s="16" t="s">
        <v>169</v>
      </c>
      <c r="U4" s="16" t="s">
        <v>90</v>
      </c>
      <c r="V4" s="16">
        <v>1007552</v>
      </c>
      <c r="W4" s="16" t="s">
        <v>11705</v>
      </c>
    </row>
    <row r="5" spans="1:23">
      <c r="A5" s="581" t="s">
        <v>8538</v>
      </c>
      <c r="B5" s="22" t="s">
        <v>57</v>
      </c>
      <c r="C5" s="25" t="s">
        <v>11707</v>
      </c>
      <c r="D5" s="15" t="s">
        <v>56</v>
      </c>
      <c r="E5" s="528" t="s">
        <v>11704</v>
      </c>
      <c r="F5" s="15">
        <v>10.8</v>
      </c>
      <c r="G5" s="37"/>
      <c r="H5" s="15"/>
      <c r="I5" s="26"/>
      <c r="J5" s="581"/>
      <c r="K5" s="277">
        <v>54</v>
      </c>
      <c r="L5" s="581"/>
      <c r="M5" s="25"/>
      <c r="N5" s="15"/>
      <c r="O5" s="15"/>
      <c r="P5" s="14">
        <f t="shared" si="0"/>
        <v>54</v>
      </c>
      <c r="Q5" s="14" t="s">
        <v>30</v>
      </c>
      <c r="R5" s="16">
        <v>107052</v>
      </c>
      <c r="S5" s="14" t="s">
        <v>33</v>
      </c>
      <c r="T5" s="16" t="s">
        <v>169</v>
      </c>
      <c r="U5" s="16" t="s">
        <v>90</v>
      </c>
      <c r="V5" s="16">
        <v>1007553</v>
      </c>
      <c r="W5" s="16" t="s">
        <v>11705</v>
      </c>
    </row>
    <row r="6" spans="1:23">
      <c r="A6" s="581" t="s">
        <v>122</v>
      </c>
      <c r="B6" s="22" t="s">
        <v>62</v>
      </c>
      <c r="C6" s="25" t="s">
        <v>11708</v>
      </c>
      <c r="D6" s="15" t="s">
        <v>61</v>
      </c>
      <c r="E6" s="24">
        <v>45539.774305555555</v>
      </c>
      <c r="F6" s="15">
        <v>13</v>
      </c>
      <c r="G6" s="37"/>
      <c r="H6" s="15"/>
      <c r="I6" s="26"/>
      <c r="J6" s="581"/>
      <c r="K6" s="277">
        <v>161</v>
      </c>
      <c r="L6" s="581"/>
      <c r="M6" s="25"/>
      <c r="N6" s="15"/>
      <c r="O6" s="15"/>
      <c r="P6" s="14">
        <f t="shared" si="0"/>
        <v>161</v>
      </c>
      <c r="Q6" s="14" t="s">
        <v>30</v>
      </c>
      <c r="R6" s="16">
        <v>107034</v>
      </c>
      <c r="S6" s="14" t="s">
        <v>31</v>
      </c>
      <c r="T6" s="16" t="s">
        <v>169</v>
      </c>
      <c r="U6" s="16" t="s">
        <v>90</v>
      </c>
      <c r="V6" s="16">
        <v>1007554</v>
      </c>
      <c r="W6" s="16" t="s">
        <v>11709</v>
      </c>
    </row>
    <row r="7" spans="1:23">
      <c r="A7" s="581" t="s">
        <v>219</v>
      </c>
      <c r="B7" s="22" t="s">
        <v>10909</v>
      </c>
      <c r="C7" s="25" t="s">
        <v>11710</v>
      </c>
      <c r="D7" s="15" t="s">
        <v>10911</v>
      </c>
      <c r="E7" s="24">
        <v>45540.538194444445</v>
      </c>
      <c r="F7" s="15">
        <v>15.8</v>
      </c>
      <c r="G7" s="37"/>
      <c r="H7" s="15"/>
      <c r="I7" s="26"/>
      <c r="J7" s="581"/>
      <c r="K7" s="277">
        <v>54</v>
      </c>
      <c r="L7" s="581"/>
      <c r="M7" s="25"/>
      <c r="N7" s="15"/>
      <c r="O7" s="15"/>
      <c r="P7" s="14">
        <f t="shared" si="0"/>
        <v>54</v>
      </c>
      <c r="Q7" s="14" t="s">
        <v>30</v>
      </c>
      <c r="R7" s="16">
        <v>107058</v>
      </c>
      <c r="S7" s="14" t="s">
        <v>31</v>
      </c>
      <c r="T7" s="16" t="s">
        <v>169</v>
      </c>
      <c r="U7" s="16" t="s">
        <v>660</v>
      </c>
      <c r="V7" s="16">
        <v>1007555</v>
      </c>
      <c r="W7" s="16" t="s">
        <v>11711</v>
      </c>
    </row>
    <row r="8" spans="1:23" ht="25.5">
      <c r="A8" s="581" t="s">
        <v>142</v>
      </c>
      <c r="B8" s="22" t="s">
        <v>72</v>
      </c>
      <c r="C8" s="25" t="s">
        <v>11712</v>
      </c>
      <c r="D8" s="15" t="s">
        <v>883</v>
      </c>
      <c r="E8" s="15" t="s">
        <v>11713</v>
      </c>
      <c r="F8" s="15">
        <v>12.25</v>
      </c>
      <c r="G8" s="37"/>
      <c r="H8" s="15"/>
      <c r="I8" s="26"/>
      <c r="J8" s="581"/>
      <c r="K8" s="277">
        <v>161</v>
      </c>
      <c r="L8" s="581"/>
      <c r="M8" s="25"/>
      <c r="N8" s="15"/>
      <c r="O8" s="15"/>
      <c r="P8" s="14">
        <f t="shared" si="0"/>
        <v>161</v>
      </c>
      <c r="Q8" s="14" t="s">
        <v>30</v>
      </c>
      <c r="R8" s="16">
        <v>107031</v>
      </c>
      <c r="S8" s="14" t="s">
        <v>31</v>
      </c>
      <c r="T8" s="232" t="s">
        <v>100</v>
      </c>
      <c r="U8" s="16"/>
      <c r="V8" s="16">
        <v>1007556</v>
      </c>
      <c r="W8" s="16" t="s">
        <v>11714</v>
      </c>
    </row>
    <row r="9" spans="1:23">
      <c r="A9" s="19" t="s">
        <v>19</v>
      </c>
      <c r="B9" s="20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9">
        <f t="shared" si="1"/>
        <v>51</v>
      </c>
      <c r="K9" s="19">
        <f t="shared" si="1"/>
        <v>715</v>
      </c>
      <c r="L9" s="19">
        <f t="shared" si="1"/>
        <v>0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 t="shared" si="1"/>
        <v>766</v>
      </c>
      <c r="Q9" s="12"/>
      <c r="R9" s="12"/>
      <c r="S9" s="12"/>
      <c r="T9" s="12"/>
      <c r="U9" s="12"/>
      <c r="V9" s="12"/>
      <c r="W9" s="12"/>
    </row>
    <row r="10" spans="1:23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>
      <c r="A11" s="3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6.25">
      <c r="A12" s="925" t="s">
        <v>169</v>
      </c>
      <c r="B12" s="843" t="s">
        <v>7194</v>
      </c>
      <c r="C12" s="843"/>
      <c r="D12" s="84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4" t="s">
        <v>100</v>
      </c>
      <c r="B13" s="1564" t="s">
        <v>7193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>
      <c r="A14" s="5" t="s">
        <v>42</v>
      </c>
      <c r="B14" s="1772" t="s">
        <v>957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43</v>
      </c>
      <c r="B15" s="1845">
        <v>358401649810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44</v>
      </c>
      <c r="B16" s="1900">
        <v>0.66666666666666663</v>
      </c>
      <c r="C16" s="190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8" spans="1:23" ht="23.25" customHeight="1">
      <c r="A18" s="1559" t="s">
        <v>11715</v>
      </c>
      <c r="B18" s="1559"/>
      <c r="C18" s="1559"/>
      <c r="D18" s="1559"/>
      <c r="E18" s="1559"/>
      <c r="F18" s="1559"/>
      <c r="G18" s="7"/>
      <c r="H18" s="1559" t="s">
        <v>346</v>
      </c>
      <c r="I18" s="1559"/>
      <c r="J18" s="1559"/>
      <c r="K18" s="1559"/>
      <c r="L18" s="1559"/>
      <c r="M18" s="1559"/>
      <c r="N18" s="1559"/>
      <c r="O18" s="1559"/>
      <c r="P18" s="1559"/>
      <c r="Q18" s="1559" t="s">
        <v>2</v>
      </c>
      <c r="R18" s="1559"/>
      <c r="S18" s="1559"/>
      <c r="T18" s="1559"/>
      <c r="U18" s="1559"/>
      <c r="V18" s="1559"/>
      <c r="W18" s="1559"/>
    </row>
    <row r="19" spans="1:23" ht="26.25">
      <c r="A19" s="18" t="s">
        <v>3</v>
      </c>
      <c r="B19" s="1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21" t="s">
        <v>14</v>
      </c>
      <c r="L19" s="21" t="s">
        <v>15</v>
      </c>
      <c r="M19" s="21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</row>
    <row r="20" spans="1:23">
      <c r="A20" s="581" t="s">
        <v>86</v>
      </c>
      <c r="B20" s="22" t="s">
        <v>92</v>
      </c>
      <c r="C20" s="25" t="s">
        <v>11716</v>
      </c>
      <c r="D20" s="15" t="s">
        <v>159</v>
      </c>
      <c r="E20" s="24">
        <v>45541.041666666664</v>
      </c>
      <c r="F20" s="15">
        <v>10.3</v>
      </c>
      <c r="G20" s="37"/>
      <c r="H20" s="15"/>
      <c r="I20" s="15"/>
      <c r="J20" s="26"/>
      <c r="K20" s="277">
        <v>30</v>
      </c>
      <c r="L20" s="581">
        <v>131</v>
      </c>
      <c r="M20" s="581"/>
      <c r="N20" s="25"/>
      <c r="O20" s="15"/>
      <c r="P20" s="14">
        <f>SUM(H20:O20)</f>
        <v>161</v>
      </c>
      <c r="Q20" s="17" t="s">
        <v>32</v>
      </c>
      <c r="R20" s="16">
        <v>107085</v>
      </c>
      <c r="S20" s="23" t="s">
        <v>33</v>
      </c>
      <c r="T20" s="16" t="s">
        <v>161</v>
      </c>
      <c r="U20" s="16" t="s">
        <v>90</v>
      </c>
      <c r="V20" s="16">
        <v>1007577</v>
      </c>
      <c r="W20" s="16" t="s">
        <v>11717</v>
      </c>
    </row>
    <row r="21" spans="1:23">
      <c r="A21" s="581" t="s">
        <v>120</v>
      </c>
      <c r="B21" s="22" t="s">
        <v>92</v>
      </c>
      <c r="C21" s="25" t="s">
        <v>11718</v>
      </c>
      <c r="D21" s="15" t="s">
        <v>159</v>
      </c>
      <c r="E21" s="24">
        <v>45541.041666666664</v>
      </c>
      <c r="F21" s="15">
        <v>10.3</v>
      </c>
      <c r="G21" s="37"/>
      <c r="H21" s="15"/>
      <c r="I21" s="15"/>
      <c r="J21" s="26"/>
      <c r="K21" s="277">
        <v>30</v>
      </c>
      <c r="L21" s="581">
        <v>131</v>
      </c>
      <c r="M21" s="581"/>
      <c r="N21" s="25"/>
      <c r="O21" s="15"/>
      <c r="P21" s="14">
        <f>SUM(H21:O21)</f>
        <v>161</v>
      </c>
      <c r="Q21" s="17" t="s">
        <v>32</v>
      </c>
      <c r="R21" s="16">
        <v>107086</v>
      </c>
      <c r="S21" s="23" t="s">
        <v>33</v>
      </c>
      <c r="T21" s="16" t="s">
        <v>161</v>
      </c>
      <c r="U21" s="16" t="s">
        <v>90</v>
      </c>
      <c r="V21" s="16">
        <v>1007578</v>
      </c>
      <c r="W21" s="16" t="s">
        <v>11717</v>
      </c>
    </row>
    <row r="22" spans="1:23">
      <c r="A22" s="581" t="s">
        <v>937</v>
      </c>
      <c r="B22" s="22" t="s">
        <v>92</v>
      </c>
      <c r="C22" s="25" t="s">
        <v>11719</v>
      </c>
      <c r="D22" s="15" t="s">
        <v>159</v>
      </c>
      <c r="E22" s="24">
        <v>45541.041666666664</v>
      </c>
      <c r="F22" s="15">
        <v>10.3</v>
      </c>
      <c r="G22" s="37"/>
      <c r="H22" s="15"/>
      <c r="I22" s="15"/>
      <c r="J22" s="26"/>
      <c r="K22" s="277">
        <v>30</v>
      </c>
      <c r="L22" s="276">
        <v>131</v>
      </c>
      <c r="M22" s="581"/>
      <c r="N22" s="25"/>
      <c r="O22" s="15"/>
      <c r="P22" s="14">
        <f>SUM(H22:O22)</f>
        <v>161</v>
      </c>
      <c r="Q22" s="17" t="s">
        <v>32</v>
      </c>
      <c r="R22" s="16">
        <v>107087</v>
      </c>
      <c r="S22" s="23" t="s">
        <v>33</v>
      </c>
      <c r="T22" s="16" t="s">
        <v>161</v>
      </c>
      <c r="U22" s="16" t="s">
        <v>90</v>
      </c>
      <c r="V22" s="16">
        <v>1007579</v>
      </c>
      <c r="W22" s="16" t="s">
        <v>11717</v>
      </c>
    </row>
    <row r="23" spans="1:23">
      <c r="A23" s="581" t="s">
        <v>11247</v>
      </c>
      <c r="B23" s="22" t="s">
        <v>92</v>
      </c>
      <c r="C23" s="25" t="s">
        <v>11720</v>
      </c>
      <c r="D23" s="15" t="s">
        <v>586</v>
      </c>
      <c r="E23" s="24">
        <v>45541.083333333336</v>
      </c>
      <c r="F23" s="15">
        <v>11</v>
      </c>
      <c r="G23" s="37"/>
      <c r="H23" s="15"/>
      <c r="I23" s="15"/>
      <c r="J23" s="26"/>
      <c r="K23" s="277">
        <v>30</v>
      </c>
      <c r="L23" s="276">
        <v>131</v>
      </c>
      <c r="M23" s="581"/>
      <c r="N23" s="25"/>
      <c r="O23" s="15"/>
      <c r="P23" s="14">
        <f>SUM(H23:O23)</f>
        <v>161</v>
      </c>
      <c r="Q23" s="17" t="s">
        <v>32</v>
      </c>
      <c r="R23" s="16">
        <v>107088</v>
      </c>
      <c r="S23" s="23" t="s">
        <v>33</v>
      </c>
      <c r="T23" s="16" t="s">
        <v>161</v>
      </c>
      <c r="U23" s="16" t="s">
        <v>90</v>
      </c>
      <c r="V23" s="16">
        <v>1007580</v>
      </c>
      <c r="W23" s="16" t="s">
        <v>11717</v>
      </c>
    </row>
    <row r="24" spans="1:23" ht="25.5">
      <c r="A24" s="581" t="s">
        <v>142</v>
      </c>
      <c r="B24" s="22" t="s">
        <v>72</v>
      </c>
      <c r="C24" s="25" t="s">
        <v>11721</v>
      </c>
      <c r="D24" s="15" t="s">
        <v>71</v>
      </c>
      <c r="E24" s="15" t="s">
        <v>11722</v>
      </c>
      <c r="F24" s="15">
        <v>12.25</v>
      </c>
      <c r="G24" s="37"/>
      <c r="H24" s="15"/>
      <c r="I24" s="15"/>
      <c r="J24" s="26"/>
      <c r="K24" s="276">
        <v>122</v>
      </c>
      <c r="L24" s="581">
        <v>27</v>
      </c>
      <c r="M24" s="581">
        <v>12</v>
      </c>
      <c r="N24" s="25"/>
      <c r="O24" s="15"/>
      <c r="P24" s="14">
        <f>SUM(H24:O24)</f>
        <v>161</v>
      </c>
      <c r="Q24" s="14" t="s">
        <v>30</v>
      </c>
      <c r="R24" s="16">
        <v>107032</v>
      </c>
      <c r="S24" s="14" t="s">
        <v>31</v>
      </c>
      <c r="T24" s="16" t="s">
        <v>169</v>
      </c>
      <c r="U24" s="16"/>
      <c r="V24" s="16">
        <v>1007581</v>
      </c>
      <c r="W24" s="16" t="s">
        <v>11723</v>
      </c>
    </row>
    <row r="25" spans="1:23" ht="25.5">
      <c r="A25" s="581" t="s">
        <v>141</v>
      </c>
      <c r="B25" s="22" t="s">
        <v>69</v>
      </c>
      <c r="C25" s="25" t="s">
        <v>11724</v>
      </c>
      <c r="D25" s="15" t="s">
        <v>68</v>
      </c>
      <c r="E25" s="24" t="s">
        <v>11725</v>
      </c>
      <c r="F25" s="15">
        <v>12.25</v>
      </c>
      <c r="G25" s="37"/>
      <c r="H25" s="15"/>
      <c r="I25" s="15"/>
      <c r="J25" s="15"/>
      <c r="K25" s="277">
        <v>81</v>
      </c>
      <c r="L25" s="581">
        <v>80</v>
      </c>
      <c r="M25" s="581"/>
      <c r="N25" s="15"/>
      <c r="O25" s="15"/>
      <c r="P25" s="14">
        <v>161</v>
      </c>
      <c r="Q25" s="14" t="s">
        <v>30</v>
      </c>
      <c r="R25" s="16">
        <v>107033</v>
      </c>
      <c r="S25" s="14" t="s">
        <v>31</v>
      </c>
      <c r="T25" s="16" t="s">
        <v>169</v>
      </c>
      <c r="U25" s="16"/>
      <c r="V25" s="16">
        <v>1007582</v>
      </c>
      <c r="W25" s="16" t="s">
        <v>11726</v>
      </c>
    </row>
    <row r="26" spans="1:23">
      <c r="A26" s="19" t="s">
        <v>19</v>
      </c>
      <c r="B26" s="20"/>
      <c r="C26" s="7"/>
      <c r="D26" s="7"/>
      <c r="E26" s="11"/>
      <c r="F26" s="7"/>
      <c r="G26" s="7"/>
      <c r="H26" s="11">
        <f t="shared" ref="H26:P26" si="2">SUM(H20:H25)</f>
        <v>0</v>
      </c>
      <c r="I26" s="11">
        <f t="shared" si="2"/>
        <v>0</v>
      </c>
      <c r="J26" s="11">
        <f t="shared" si="2"/>
        <v>0</v>
      </c>
      <c r="K26" s="11">
        <f t="shared" si="2"/>
        <v>323</v>
      </c>
      <c r="L26" s="11">
        <f t="shared" si="2"/>
        <v>631</v>
      </c>
      <c r="M26" s="11">
        <f t="shared" si="2"/>
        <v>12</v>
      </c>
      <c r="N26" s="11">
        <f t="shared" si="2"/>
        <v>0</v>
      </c>
      <c r="O26" s="11">
        <f t="shared" si="2"/>
        <v>0</v>
      </c>
      <c r="P26" s="11">
        <f t="shared" si="2"/>
        <v>966</v>
      </c>
      <c r="Q26" s="12"/>
      <c r="R26" s="12"/>
      <c r="S26" s="12"/>
      <c r="T26" s="12"/>
      <c r="U26" s="12"/>
      <c r="V26" s="12"/>
      <c r="W26" s="12"/>
    </row>
    <row r="27" spans="1:23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>
      <c r="A28" s="3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4" t="s">
        <v>169</v>
      </c>
      <c r="B29" s="1564" t="s">
        <v>7194</v>
      </c>
      <c r="C29" s="156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230" t="s">
        <v>473</v>
      </c>
      <c r="B30" s="1558" t="s">
        <v>7193</v>
      </c>
      <c r="C30" s="155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5" t="s">
        <v>42</v>
      </c>
      <c r="B31" s="1772" t="s">
        <v>8987</v>
      </c>
      <c r="C31" s="1772"/>
      <c r="D31" s="242"/>
      <c r="E31" s="41" t="s">
        <v>8995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5" t="s">
        <v>43</v>
      </c>
      <c r="B32" s="1845">
        <v>358407540350</v>
      </c>
      <c r="C32" s="177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5" t="s">
        <v>44</v>
      </c>
      <c r="B33" s="1772" t="s">
        <v>7057</v>
      </c>
      <c r="C33" s="177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3.25" customHeight="1">
      <c r="A36" s="1559" t="s">
        <v>11736</v>
      </c>
      <c r="B36" s="1559"/>
      <c r="C36" s="1559"/>
      <c r="D36" s="1559"/>
      <c r="E36" s="1559"/>
      <c r="F36" s="1559"/>
      <c r="G36" s="7"/>
      <c r="H36" s="1559" t="s">
        <v>9878</v>
      </c>
      <c r="I36" s="1559"/>
      <c r="J36" s="1559"/>
      <c r="K36" s="1559"/>
      <c r="L36" s="1559"/>
      <c r="M36" s="1559"/>
      <c r="N36" s="1559"/>
      <c r="O36" s="1559"/>
      <c r="P36" s="1559"/>
      <c r="Q36" s="1559" t="s">
        <v>2</v>
      </c>
      <c r="R36" s="1559"/>
      <c r="S36" s="1559"/>
      <c r="T36" s="1559"/>
      <c r="U36" s="1559"/>
      <c r="V36" s="1559"/>
      <c r="W36" s="1559"/>
    </row>
    <row r="37" spans="1:23" ht="26.25">
      <c r="A37" s="18" t="s">
        <v>3</v>
      </c>
      <c r="B37" s="18" t="s">
        <v>4</v>
      </c>
      <c r="C37" s="8" t="s">
        <v>5</v>
      </c>
      <c r="D37" s="8" t="s">
        <v>6</v>
      </c>
      <c r="E37" s="8" t="s">
        <v>7</v>
      </c>
      <c r="F37" s="8" t="s">
        <v>8</v>
      </c>
      <c r="G37" s="33" t="s">
        <v>10</v>
      </c>
      <c r="H37" s="9" t="s">
        <v>11</v>
      </c>
      <c r="I37" s="9" t="s">
        <v>12</v>
      </c>
      <c r="J37" s="21" t="s">
        <v>13</v>
      </c>
      <c r="K37" s="21" t="s">
        <v>14</v>
      </c>
      <c r="L37" s="21" t="s">
        <v>15</v>
      </c>
      <c r="M37" s="9" t="s">
        <v>16</v>
      </c>
      <c r="N37" s="9" t="s">
        <v>17</v>
      </c>
      <c r="O37" s="10" t="s">
        <v>18</v>
      </c>
      <c r="P37" s="8" t="s">
        <v>19</v>
      </c>
      <c r="Q37" s="8" t="s">
        <v>20</v>
      </c>
      <c r="R37" s="8" t="s">
        <v>9</v>
      </c>
      <c r="S37" s="8" t="s">
        <v>21</v>
      </c>
      <c r="T37" s="8" t="s">
        <v>24</v>
      </c>
      <c r="U37" s="8" t="s">
        <v>25</v>
      </c>
      <c r="V37" s="8" t="s">
        <v>26</v>
      </c>
      <c r="W37" s="8" t="s">
        <v>27</v>
      </c>
    </row>
    <row r="38" spans="1:23">
      <c r="A38" s="581" t="s">
        <v>111</v>
      </c>
      <c r="B38" s="22" t="s">
        <v>65</v>
      </c>
      <c r="C38" s="25" t="s">
        <v>11728</v>
      </c>
      <c r="D38" s="15" t="s">
        <v>7594</v>
      </c>
      <c r="E38" s="24">
        <v>45539.732638888891</v>
      </c>
      <c r="F38" s="15">
        <v>19</v>
      </c>
      <c r="G38" s="37"/>
      <c r="H38" s="15"/>
      <c r="I38" s="26"/>
      <c r="J38" s="581"/>
      <c r="K38" s="277">
        <v>130</v>
      </c>
      <c r="L38" s="277">
        <v>31</v>
      </c>
      <c r="M38" s="25"/>
      <c r="N38" s="15"/>
      <c r="O38" s="15"/>
      <c r="P38" s="14">
        <f t="shared" ref="P38:P44" si="3">SUM(H38:O38)</f>
        <v>161</v>
      </c>
      <c r="Q38" s="14" t="s">
        <v>30</v>
      </c>
      <c r="R38" s="16">
        <v>107108</v>
      </c>
      <c r="S38" s="23" t="s">
        <v>33</v>
      </c>
      <c r="T38" s="16" t="s">
        <v>9984</v>
      </c>
      <c r="U38" s="16" t="s">
        <v>90</v>
      </c>
      <c r="V38" s="16">
        <v>1007567</v>
      </c>
      <c r="W38" s="16"/>
    </row>
    <row r="39" spans="1:23">
      <c r="A39" s="581" t="s">
        <v>113</v>
      </c>
      <c r="B39" s="22" t="s">
        <v>65</v>
      </c>
      <c r="C39" s="25" t="s">
        <v>11729</v>
      </c>
      <c r="D39" s="15" t="s">
        <v>7594</v>
      </c>
      <c r="E39" s="24">
        <v>45539.732638888891</v>
      </c>
      <c r="F39" s="15">
        <v>19</v>
      </c>
      <c r="G39" s="37"/>
      <c r="H39" s="15"/>
      <c r="I39" s="26"/>
      <c r="J39" s="580"/>
      <c r="K39" s="580">
        <v>27</v>
      </c>
      <c r="L39" s="580">
        <v>54</v>
      </c>
      <c r="M39" s="25"/>
      <c r="N39" s="15"/>
      <c r="O39" s="15"/>
      <c r="P39" s="14">
        <f t="shared" si="3"/>
        <v>81</v>
      </c>
      <c r="Q39" s="14" t="s">
        <v>30</v>
      </c>
      <c r="R39" s="16">
        <v>107109</v>
      </c>
      <c r="S39" s="23" t="s">
        <v>33</v>
      </c>
      <c r="T39" s="16" t="s">
        <v>9984</v>
      </c>
      <c r="U39" s="16" t="s">
        <v>90</v>
      </c>
      <c r="V39" s="16">
        <v>1007568</v>
      </c>
      <c r="W39" s="16"/>
    </row>
    <row r="40" spans="1:23">
      <c r="A40" s="581" t="s">
        <v>105</v>
      </c>
      <c r="B40" s="92" t="s">
        <v>78</v>
      </c>
      <c r="C40" s="25" t="s">
        <v>11730</v>
      </c>
      <c r="D40" s="15" t="s">
        <v>521</v>
      </c>
      <c r="E40" s="24">
        <v>45539.6875</v>
      </c>
      <c r="F40" s="15">
        <v>13.5</v>
      </c>
      <c r="G40" s="37"/>
      <c r="H40" s="15"/>
      <c r="I40" s="26"/>
      <c r="J40" s="580"/>
      <c r="K40" s="277">
        <v>80</v>
      </c>
      <c r="L40" s="277">
        <v>81</v>
      </c>
      <c r="M40" s="25"/>
      <c r="N40" s="15"/>
      <c r="O40" s="15"/>
      <c r="P40" s="14">
        <f t="shared" si="3"/>
        <v>161</v>
      </c>
      <c r="Q40" s="17" t="s">
        <v>32</v>
      </c>
      <c r="R40" s="16">
        <v>107091</v>
      </c>
      <c r="S40" s="23" t="s">
        <v>33</v>
      </c>
      <c r="T40" s="16" t="s">
        <v>9984</v>
      </c>
      <c r="U40" s="16" t="s">
        <v>90</v>
      </c>
      <c r="V40" s="16">
        <v>1007569</v>
      </c>
      <c r="W40" s="16"/>
    </row>
    <row r="41" spans="1:23">
      <c r="A41" s="580" t="s">
        <v>114</v>
      </c>
      <c r="B41" s="92" t="s">
        <v>78</v>
      </c>
      <c r="C41" s="25" t="s">
        <v>11731</v>
      </c>
      <c r="D41" s="15" t="s">
        <v>521</v>
      </c>
      <c r="E41" s="24">
        <v>45540.6875</v>
      </c>
      <c r="F41" s="15">
        <v>13.5</v>
      </c>
      <c r="G41" s="37"/>
      <c r="H41" s="15"/>
      <c r="I41" s="26"/>
      <c r="J41" s="580"/>
      <c r="K41" s="277">
        <v>80</v>
      </c>
      <c r="L41" s="277">
        <v>81</v>
      </c>
      <c r="M41" s="25"/>
      <c r="N41" s="15"/>
      <c r="O41" s="15"/>
      <c r="P41" s="14">
        <f t="shared" si="3"/>
        <v>161</v>
      </c>
      <c r="Q41" s="17" t="s">
        <v>32</v>
      </c>
      <c r="R41" s="16">
        <v>107090</v>
      </c>
      <c r="S41" s="23" t="s">
        <v>33</v>
      </c>
      <c r="T41" s="16" t="s">
        <v>9984</v>
      </c>
      <c r="U41" s="16" t="s">
        <v>90</v>
      </c>
      <c r="V41" s="16">
        <v>1007571</v>
      </c>
      <c r="W41" s="16"/>
    </row>
    <row r="42" spans="1:23">
      <c r="A42" s="580" t="s">
        <v>10546</v>
      </c>
      <c r="B42" s="92" t="s">
        <v>78</v>
      </c>
      <c r="C42" s="25" t="s">
        <v>11732</v>
      </c>
      <c r="D42" s="15" t="s">
        <v>521</v>
      </c>
      <c r="E42" s="24">
        <v>45539.6875</v>
      </c>
      <c r="F42" s="15">
        <v>15.5</v>
      </c>
      <c r="G42" s="37"/>
      <c r="H42" s="15"/>
      <c r="I42" s="26"/>
      <c r="J42" s="580"/>
      <c r="K42" s="277">
        <v>80</v>
      </c>
      <c r="L42" s="277">
        <v>81</v>
      </c>
      <c r="M42" s="25"/>
      <c r="N42" s="15"/>
      <c r="O42" s="15"/>
      <c r="P42" s="14">
        <f t="shared" si="3"/>
        <v>161</v>
      </c>
      <c r="Q42" s="17" t="s">
        <v>32</v>
      </c>
      <c r="R42" s="16">
        <v>107082</v>
      </c>
      <c r="S42" s="23" t="s">
        <v>33</v>
      </c>
      <c r="T42" s="16" t="s">
        <v>9984</v>
      </c>
      <c r="U42" s="16" t="s">
        <v>90</v>
      </c>
      <c r="V42" s="16">
        <v>1007572</v>
      </c>
      <c r="W42" s="16"/>
    </row>
    <row r="43" spans="1:23">
      <c r="A43" s="45" t="s">
        <v>219</v>
      </c>
      <c r="B43" s="45" t="s">
        <v>75</v>
      </c>
      <c r="C43" s="15" t="s">
        <v>11733</v>
      </c>
      <c r="D43" s="15" t="s">
        <v>11734</v>
      </c>
      <c r="E43" s="24">
        <v>45539.708333333336</v>
      </c>
      <c r="F43" s="15">
        <v>21</v>
      </c>
      <c r="G43" s="37"/>
      <c r="H43" s="15"/>
      <c r="I43" s="15"/>
      <c r="J43" s="324">
        <v>27</v>
      </c>
      <c r="K43" s="324">
        <v>54</v>
      </c>
      <c r="L43" s="45"/>
      <c r="M43" s="15"/>
      <c r="N43" s="15"/>
      <c r="O43" s="15"/>
      <c r="P43" s="14">
        <f t="shared" si="3"/>
        <v>81</v>
      </c>
      <c r="Q43" s="14" t="s">
        <v>30</v>
      </c>
      <c r="R43" s="16">
        <v>107056</v>
      </c>
      <c r="S43" s="14" t="s">
        <v>31</v>
      </c>
      <c r="T43" s="16" t="s">
        <v>9984</v>
      </c>
      <c r="U43" s="16" t="s">
        <v>90</v>
      </c>
      <c r="V43" s="16">
        <v>1007573</v>
      </c>
      <c r="W43" s="16"/>
    </row>
    <row r="44" spans="1:23">
      <c r="A44" s="581" t="s">
        <v>10546</v>
      </c>
      <c r="B44" s="22" t="s">
        <v>92</v>
      </c>
      <c r="C44" s="25" t="s">
        <v>11735</v>
      </c>
      <c r="D44" s="15" t="s">
        <v>9970</v>
      </c>
      <c r="E44" s="24">
        <v>45540.083333333336</v>
      </c>
      <c r="F44" s="15">
        <v>10.3</v>
      </c>
      <c r="G44" s="37"/>
      <c r="H44" s="15"/>
      <c r="I44" s="26"/>
      <c r="J44" s="581"/>
      <c r="K44" s="277">
        <v>30</v>
      </c>
      <c r="L44" s="276">
        <v>131</v>
      </c>
      <c r="M44" s="25"/>
      <c r="N44" s="15"/>
      <c r="O44" s="15"/>
      <c r="P44" s="14">
        <f t="shared" si="3"/>
        <v>161</v>
      </c>
      <c r="Q44" s="17" t="s">
        <v>32</v>
      </c>
      <c r="R44" s="16">
        <v>107084</v>
      </c>
      <c r="S44" s="23" t="s">
        <v>33</v>
      </c>
      <c r="T44" s="16" t="s">
        <v>9984</v>
      </c>
      <c r="U44" s="16" t="s">
        <v>90</v>
      </c>
      <c r="V44" s="16">
        <v>1007574</v>
      </c>
      <c r="W44" s="16"/>
    </row>
    <row r="45" spans="1:23">
      <c r="A45" s="11" t="s">
        <v>19</v>
      </c>
      <c r="B45" s="7"/>
      <c r="C45" s="7"/>
      <c r="D45" s="7"/>
      <c r="E45" s="11"/>
      <c r="F45" s="7"/>
      <c r="G45" s="7"/>
      <c r="H45" s="11">
        <f>SUM(H38:H43)</f>
        <v>0</v>
      </c>
      <c r="I45" s="11">
        <f>SUM(I38:I43)</f>
        <v>0</v>
      </c>
      <c r="J45" s="11">
        <f t="shared" ref="J45:K45" si="4">SUM(J38:J44)</f>
        <v>27</v>
      </c>
      <c r="K45" s="11">
        <f t="shared" si="4"/>
        <v>481</v>
      </c>
      <c r="L45" s="11">
        <f>SUM(L38:L44)</f>
        <v>459</v>
      </c>
      <c r="M45" s="11">
        <f t="shared" ref="M45:O45" si="5">SUM(M38:M44)</f>
        <v>0</v>
      </c>
      <c r="N45" s="11">
        <f t="shared" si="5"/>
        <v>0</v>
      </c>
      <c r="O45" s="11">
        <f t="shared" si="5"/>
        <v>0</v>
      </c>
      <c r="P45" s="11">
        <f>SUM(P38:P44)</f>
        <v>967</v>
      </c>
      <c r="Q45" s="12"/>
      <c r="R45" s="12"/>
      <c r="S45" s="12"/>
      <c r="T45" s="12"/>
      <c r="U45" s="12"/>
      <c r="V45" s="12"/>
      <c r="W45" s="12"/>
    </row>
    <row r="46" spans="1:23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>
      <c r="A47" s="3" t="s">
        <v>34</v>
      </c>
      <c r="B47" s="1562"/>
      <c r="C47" s="1562"/>
      <c r="D47" s="1562"/>
      <c r="E47" s="1"/>
      <c r="F47" s="1"/>
      <c r="G47" s="1"/>
      <c r="H47" s="1"/>
      <c r="I47" s="1"/>
      <c r="J47" s="1563"/>
      <c r="K47" s="1563"/>
      <c r="L47" s="156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4"/>
      <c r="B48" s="1564"/>
      <c r="C48" s="156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5">
      <c r="A49" s="1"/>
      <c r="B49" s="1563"/>
      <c r="C49" s="1563"/>
      <c r="D49" s="1"/>
      <c r="E49" s="1"/>
    </row>
    <row r="50" spans="1:5">
      <c r="A50" s="5" t="s">
        <v>42</v>
      </c>
      <c r="B50" s="1772"/>
      <c r="C50" s="1772"/>
      <c r="D50" s="242"/>
      <c r="E50" s="41" t="s">
        <v>8995</v>
      </c>
    </row>
    <row r="51" spans="1:5">
      <c r="A51" s="5" t="s">
        <v>43</v>
      </c>
      <c r="B51" s="1772"/>
      <c r="C51" s="1772"/>
      <c r="D51" s="1"/>
      <c r="E51" s="1"/>
    </row>
    <row r="52" spans="1:5">
      <c r="A52" s="5" t="s">
        <v>44</v>
      </c>
      <c r="B52" s="1809">
        <v>0.91666666666666663</v>
      </c>
      <c r="C52" s="1772"/>
      <c r="D52" s="1"/>
      <c r="E52" s="1"/>
    </row>
  </sheetData>
  <mergeCells count="29">
    <mergeCell ref="B48:C48"/>
    <mergeCell ref="B49:C49"/>
    <mergeCell ref="B50:C50"/>
    <mergeCell ref="B51:C51"/>
    <mergeCell ref="B52:C52"/>
    <mergeCell ref="J47:L47"/>
    <mergeCell ref="Q18:W18"/>
    <mergeCell ref="B28:D28"/>
    <mergeCell ref="J28:L28"/>
    <mergeCell ref="B29:C29"/>
    <mergeCell ref="B30:C30"/>
    <mergeCell ref="B31:C31"/>
    <mergeCell ref="H18:P18"/>
    <mergeCell ref="B32:C32"/>
    <mergeCell ref="B33:C33"/>
    <mergeCell ref="A36:F36"/>
    <mergeCell ref="H36:P36"/>
    <mergeCell ref="Q36:W36"/>
    <mergeCell ref="B14:C14"/>
    <mergeCell ref="B15:C15"/>
    <mergeCell ref="B16:C16"/>
    <mergeCell ref="A18:F18"/>
    <mergeCell ref="B47:D47"/>
    <mergeCell ref="B13:C13"/>
    <mergeCell ref="A1:F1"/>
    <mergeCell ref="H1:P1"/>
    <mergeCell ref="Q1:W1"/>
    <mergeCell ref="B11:D11"/>
    <mergeCell ref="J11:L11"/>
  </mergeCells>
  <pageMargins left="0.7" right="0.7" top="0.75" bottom="0.75" header="0.3" footer="0.3"/>
</worksheet>
</file>

<file path=xl/worksheets/sheet3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BB70-3F11-4A30-BA44-7D1BEEC44E65}">
  <sheetPr>
    <tabColor rgb="FF92D050"/>
  </sheetPr>
  <dimension ref="A1:W35"/>
  <sheetViews>
    <sheetView workbookViewId="0">
      <selection activeCell="H12" sqref="H12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3.57031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5.140625" customWidth="1"/>
  </cols>
  <sheetData>
    <row r="1" spans="1:23" ht="23.25">
      <c r="A1" s="1559" t="s">
        <v>109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21" t="s">
        <v>15</v>
      </c>
      <c r="M2" s="21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581" t="s">
        <v>114</v>
      </c>
      <c r="B3" s="92" t="s">
        <v>78</v>
      </c>
      <c r="C3" s="25" t="s">
        <v>11737</v>
      </c>
      <c r="D3" s="15" t="s">
        <v>99</v>
      </c>
      <c r="E3" s="24">
        <v>45537.274305555555</v>
      </c>
      <c r="F3" s="15">
        <v>10.8</v>
      </c>
      <c r="G3" s="37" t="s">
        <v>740</v>
      </c>
      <c r="H3" s="15"/>
      <c r="I3" s="15"/>
      <c r="J3" s="15"/>
      <c r="K3" s="26"/>
      <c r="L3" s="277">
        <v>161</v>
      </c>
      <c r="M3" s="580"/>
      <c r="N3" s="25"/>
      <c r="O3" s="15"/>
      <c r="P3" s="14">
        <f t="shared" ref="P3:P9" si="0">SUM(H3:O3)</f>
        <v>161</v>
      </c>
      <c r="Q3" s="17" t="s">
        <v>32</v>
      </c>
      <c r="R3" s="16">
        <v>107012</v>
      </c>
      <c r="S3" s="23" t="s">
        <v>33</v>
      </c>
      <c r="T3" s="232" t="s">
        <v>100</v>
      </c>
      <c r="U3" s="16" t="s">
        <v>90</v>
      </c>
      <c r="V3" s="16">
        <v>1007535</v>
      </c>
      <c r="W3" s="16" t="s">
        <v>11738</v>
      </c>
    </row>
    <row r="4" spans="1:23">
      <c r="A4" s="581" t="s">
        <v>105</v>
      </c>
      <c r="B4" s="92" t="s">
        <v>78</v>
      </c>
      <c r="C4" s="25" t="s">
        <v>11739</v>
      </c>
      <c r="D4" s="15" t="s">
        <v>99</v>
      </c>
      <c r="E4" s="24">
        <v>45537.274305555555</v>
      </c>
      <c r="F4" s="15">
        <v>10.8</v>
      </c>
      <c r="G4" s="37" t="s">
        <v>740</v>
      </c>
      <c r="H4" s="15"/>
      <c r="I4" s="15"/>
      <c r="J4" s="15"/>
      <c r="K4" s="26"/>
      <c r="L4" s="277">
        <v>161</v>
      </c>
      <c r="M4" s="581"/>
      <c r="N4" s="25"/>
      <c r="O4" s="15"/>
      <c r="P4" s="14">
        <f t="shared" si="0"/>
        <v>161</v>
      </c>
      <c r="Q4" s="17" t="s">
        <v>32</v>
      </c>
      <c r="R4" s="16">
        <v>107013</v>
      </c>
      <c r="S4" s="23" t="s">
        <v>33</v>
      </c>
      <c r="T4" s="232" t="s">
        <v>100</v>
      </c>
      <c r="U4" s="16" t="s">
        <v>90</v>
      </c>
      <c r="V4" s="16">
        <v>1007536</v>
      </c>
      <c r="W4" s="16" t="s">
        <v>11738</v>
      </c>
    </row>
    <row r="5" spans="1:23">
      <c r="A5" s="581" t="s">
        <v>10546</v>
      </c>
      <c r="B5" s="22" t="s">
        <v>92</v>
      </c>
      <c r="C5" s="25" t="s">
        <v>11740</v>
      </c>
      <c r="D5" s="15" t="s">
        <v>159</v>
      </c>
      <c r="E5" s="24">
        <v>45539.041666666664</v>
      </c>
      <c r="F5" s="15">
        <v>10.3</v>
      </c>
      <c r="G5" s="37" t="s">
        <v>740</v>
      </c>
      <c r="H5" s="15"/>
      <c r="I5" s="15"/>
      <c r="J5" s="15"/>
      <c r="K5" s="26"/>
      <c r="L5" s="277">
        <v>143</v>
      </c>
      <c r="M5" s="277">
        <v>18</v>
      </c>
      <c r="N5" s="25"/>
      <c r="O5" s="15"/>
      <c r="P5" s="14">
        <f t="shared" si="0"/>
        <v>161</v>
      </c>
      <c r="Q5" s="17" t="s">
        <v>32</v>
      </c>
      <c r="R5" s="16">
        <v>107019</v>
      </c>
      <c r="S5" s="23" t="s">
        <v>33</v>
      </c>
      <c r="T5" s="16" t="s">
        <v>161</v>
      </c>
      <c r="U5" s="16" t="s">
        <v>90</v>
      </c>
      <c r="V5" s="16">
        <v>1007537</v>
      </c>
      <c r="W5" s="16" t="s">
        <v>474</v>
      </c>
    </row>
    <row r="6" spans="1:23">
      <c r="A6" s="581" t="s">
        <v>10546</v>
      </c>
      <c r="B6" s="92" t="s">
        <v>78</v>
      </c>
      <c r="C6" s="25" t="s">
        <v>11741</v>
      </c>
      <c r="D6" s="15" t="s">
        <v>99</v>
      </c>
      <c r="E6" s="24">
        <v>45537.274305555555</v>
      </c>
      <c r="F6" s="15">
        <v>10.8</v>
      </c>
      <c r="G6" s="37" t="s">
        <v>740</v>
      </c>
      <c r="H6" s="15"/>
      <c r="I6" s="15"/>
      <c r="J6" s="15"/>
      <c r="K6" s="406">
        <v>70</v>
      </c>
      <c r="L6" s="277">
        <v>91</v>
      </c>
      <c r="M6" s="581"/>
      <c r="N6" s="25"/>
      <c r="O6" s="15"/>
      <c r="P6" s="14">
        <f t="shared" si="0"/>
        <v>161</v>
      </c>
      <c r="Q6" s="17" t="s">
        <v>32</v>
      </c>
      <c r="R6" s="16">
        <v>107014</v>
      </c>
      <c r="S6" s="23" t="s">
        <v>33</v>
      </c>
      <c r="T6" s="232" t="s">
        <v>100</v>
      </c>
      <c r="U6" s="16" t="s">
        <v>90</v>
      </c>
      <c r="V6" s="16">
        <v>1007538</v>
      </c>
      <c r="W6" s="16" t="s">
        <v>11738</v>
      </c>
    </row>
    <row r="7" spans="1:23">
      <c r="A7" s="581" t="s">
        <v>11456</v>
      </c>
      <c r="B7" s="22" t="s">
        <v>92</v>
      </c>
      <c r="C7" s="25" t="s">
        <v>11742</v>
      </c>
      <c r="D7" s="15" t="s">
        <v>159</v>
      </c>
      <c r="E7" s="24">
        <v>45539.041666666664</v>
      </c>
      <c r="F7" s="15">
        <v>10.3</v>
      </c>
      <c r="G7" s="37" t="s">
        <v>740</v>
      </c>
      <c r="H7" s="15"/>
      <c r="I7" s="15"/>
      <c r="J7" s="15"/>
      <c r="K7" s="26"/>
      <c r="L7" s="277">
        <v>89</v>
      </c>
      <c r="M7" s="277">
        <v>65</v>
      </c>
      <c r="N7" s="27">
        <v>7</v>
      </c>
      <c r="O7" s="15"/>
      <c r="P7" s="14">
        <f t="shared" si="0"/>
        <v>161</v>
      </c>
      <c r="Q7" s="17" t="s">
        <v>32</v>
      </c>
      <c r="R7" s="16">
        <v>107020</v>
      </c>
      <c r="S7" s="23" t="s">
        <v>33</v>
      </c>
      <c r="T7" s="16" t="s">
        <v>161</v>
      </c>
      <c r="U7" s="16" t="s">
        <v>90</v>
      </c>
      <c r="V7" s="16">
        <v>1007539</v>
      </c>
      <c r="W7" s="16" t="s">
        <v>474</v>
      </c>
    </row>
    <row r="8" spans="1:23">
      <c r="A8" s="580" t="s">
        <v>142</v>
      </c>
      <c r="B8" s="22" t="s">
        <v>72</v>
      </c>
      <c r="C8" s="25" t="s">
        <v>11743</v>
      </c>
      <c r="D8" s="15" t="s">
        <v>883</v>
      </c>
      <c r="E8" s="24">
        <v>45537.541666666664</v>
      </c>
      <c r="F8" s="15">
        <v>12.25</v>
      </c>
      <c r="G8" s="37"/>
      <c r="H8" s="15"/>
      <c r="I8" s="15"/>
      <c r="J8" s="15"/>
      <c r="K8" s="406">
        <v>161</v>
      </c>
      <c r="L8" s="581"/>
      <c r="M8" s="581"/>
      <c r="N8" s="25"/>
      <c r="O8" s="15"/>
      <c r="P8" s="14">
        <f t="shared" si="0"/>
        <v>161</v>
      </c>
      <c r="Q8" s="14" t="s">
        <v>30</v>
      </c>
      <c r="R8" s="16">
        <v>107015</v>
      </c>
      <c r="S8" s="14" t="s">
        <v>31</v>
      </c>
      <c r="T8" s="232" t="s">
        <v>100</v>
      </c>
      <c r="U8" s="16" t="s">
        <v>90</v>
      </c>
      <c r="V8" s="16">
        <v>1007540</v>
      </c>
      <c r="W8" s="16" t="s">
        <v>11744</v>
      </c>
    </row>
    <row r="9" spans="1:23">
      <c r="A9" s="45"/>
      <c r="B9" s="45"/>
      <c r="C9" s="15"/>
      <c r="D9" s="15"/>
      <c r="E9" s="24"/>
      <c r="F9" s="15"/>
      <c r="G9" s="37"/>
      <c r="H9" s="15"/>
      <c r="I9" s="15"/>
      <c r="J9" s="15"/>
      <c r="K9" s="15"/>
      <c r="L9" s="45"/>
      <c r="M9" s="45"/>
      <c r="N9" s="15"/>
      <c r="O9" s="15"/>
      <c r="P9" s="14">
        <f t="shared" si="0"/>
        <v>0</v>
      </c>
      <c r="Q9" s="14"/>
      <c r="R9" s="16"/>
      <c r="S9" s="14"/>
      <c r="T9" s="16"/>
      <c r="U9" s="16"/>
      <c r="V9" s="16"/>
      <c r="W9" s="16"/>
    </row>
    <row r="10" spans="1:23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231</v>
      </c>
      <c r="L10" s="11">
        <f t="shared" si="1"/>
        <v>645</v>
      </c>
      <c r="M10" s="11">
        <f t="shared" si="1"/>
        <v>83</v>
      </c>
      <c r="N10" s="11">
        <f t="shared" si="1"/>
        <v>7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6.25">
      <c r="A13" s="108" t="s">
        <v>161</v>
      </c>
      <c r="B13" s="843" t="s">
        <v>7193</v>
      </c>
      <c r="C13" s="926"/>
      <c r="D13" s="92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4" t="s">
        <v>100</v>
      </c>
      <c r="B14" s="1564" t="s">
        <v>7194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>
      <c r="A15" s="5" t="s">
        <v>42</v>
      </c>
      <c r="B15" s="1772" t="s">
        <v>11745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43</v>
      </c>
      <c r="B16" s="1845">
        <v>358400122145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44</v>
      </c>
      <c r="B17" s="1809">
        <v>0.66666666666666663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3.25" customHeight="1">
      <c r="A19" s="1559" t="s">
        <v>6283</v>
      </c>
      <c r="B19" s="1559"/>
      <c r="C19" s="1559"/>
      <c r="D19" s="1559"/>
      <c r="E19" s="1559"/>
      <c r="F19" s="1559"/>
      <c r="G19" s="7"/>
      <c r="H19" s="1559" t="s">
        <v>6284</v>
      </c>
      <c r="I19" s="1559"/>
      <c r="J19" s="1559"/>
      <c r="K19" s="1559"/>
      <c r="L19" s="1559"/>
      <c r="M19" s="1559"/>
      <c r="N19" s="1559"/>
      <c r="O19" s="1559"/>
      <c r="P19" s="1559"/>
      <c r="Q19" s="1559" t="s">
        <v>2</v>
      </c>
      <c r="R19" s="1559"/>
      <c r="S19" s="1559"/>
      <c r="T19" s="1559"/>
      <c r="U19" s="1559"/>
      <c r="V19" s="1559"/>
      <c r="W19" s="1559"/>
    </row>
    <row r="20" spans="1:23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</row>
    <row r="21" spans="1:23">
      <c r="A21" s="15"/>
      <c r="B21" s="15"/>
      <c r="C21" s="15"/>
      <c r="D21" s="15" t="s">
        <v>1373</v>
      </c>
      <c r="E21" s="15"/>
      <c r="F21" s="15"/>
      <c r="G21" s="37"/>
      <c r="H21" s="15"/>
      <c r="I21" s="15"/>
      <c r="J21" s="15"/>
      <c r="K21" s="15"/>
      <c r="L21" s="15"/>
      <c r="M21" s="15"/>
      <c r="N21" s="15"/>
      <c r="O21" s="15"/>
      <c r="P21" s="14">
        <f t="shared" ref="P21:P27" si="2">SUM(H21:O21)</f>
        <v>0</v>
      </c>
      <c r="Q21" s="17" t="s">
        <v>32</v>
      </c>
      <c r="R21" s="16"/>
      <c r="S21" s="14" t="s">
        <v>33</v>
      </c>
      <c r="T21" s="16"/>
      <c r="U21" s="16"/>
      <c r="V21" s="16"/>
      <c r="W21" s="16"/>
    </row>
    <row r="22" spans="1:23">
      <c r="A22" s="15"/>
      <c r="B22" s="15"/>
      <c r="C22" s="15"/>
      <c r="D22" s="15"/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si="2"/>
        <v>0</v>
      </c>
      <c r="Q22" s="17" t="s">
        <v>32</v>
      </c>
      <c r="R22" s="16"/>
      <c r="S22" s="14" t="s">
        <v>33</v>
      </c>
      <c r="T22" s="16"/>
      <c r="U22" s="16"/>
      <c r="V22" s="16"/>
      <c r="W22" s="16"/>
    </row>
    <row r="23" spans="1:23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4" t="s">
        <v>30</v>
      </c>
      <c r="R23" s="16"/>
      <c r="S23" s="23" t="s">
        <v>33</v>
      </c>
      <c r="T23" s="16"/>
      <c r="U23" s="16"/>
      <c r="V23" s="16"/>
      <c r="W23" s="16"/>
    </row>
    <row r="24" spans="1:23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4" t="s">
        <v>30</v>
      </c>
      <c r="R24" s="16"/>
      <c r="S24" s="14" t="s">
        <v>31</v>
      </c>
      <c r="T24" s="16"/>
      <c r="U24" s="16"/>
      <c r="V24" s="16"/>
      <c r="W24" s="16"/>
    </row>
    <row r="25" spans="1:23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6"/>
      <c r="S25" s="14" t="s">
        <v>31</v>
      </c>
      <c r="T25" s="16"/>
      <c r="U25" s="16"/>
      <c r="V25" s="16"/>
      <c r="W25" s="16"/>
    </row>
    <row r="26" spans="1:23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6"/>
      <c r="S26" s="14" t="s">
        <v>31</v>
      </c>
      <c r="T26" s="16"/>
      <c r="U26" s="16"/>
      <c r="V26" s="16"/>
      <c r="W26" s="16"/>
    </row>
    <row r="27" spans="1:23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6"/>
      <c r="S27" s="14" t="s">
        <v>31</v>
      </c>
      <c r="T27" s="16"/>
      <c r="U27" s="16"/>
      <c r="V27" s="16"/>
      <c r="W27" s="16"/>
    </row>
    <row r="28" spans="1:23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0</v>
      </c>
      <c r="M28" s="11">
        <f t="shared" si="3"/>
        <v>0</v>
      </c>
      <c r="N28" s="11">
        <f t="shared" si="3"/>
        <v>0</v>
      </c>
      <c r="O28" s="11">
        <f t="shared" si="3"/>
        <v>0</v>
      </c>
      <c r="P28" s="11">
        <f t="shared" si="3"/>
        <v>0</v>
      </c>
      <c r="Q28" s="12"/>
      <c r="R28" s="12"/>
      <c r="S28" s="12"/>
      <c r="T28" s="12"/>
      <c r="U28" s="12"/>
      <c r="V28" s="12"/>
      <c r="W28" s="12"/>
    </row>
    <row r="29" spans="1:23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>
      <c r="A30" s="3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4"/>
      <c r="B31" s="1564"/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1"/>
      <c r="B32" s="1563"/>
      <c r="C32" s="156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>
      <c r="A33" s="5" t="s">
        <v>42</v>
      </c>
      <c r="B33" s="1772"/>
      <c r="C33" s="1772"/>
      <c r="D33" s="242"/>
      <c r="E33" s="41" t="s">
        <v>8995</v>
      </c>
    </row>
    <row r="34" spans="1:5">
      <c r="A34" s="5" t="s">
        <v>43</v>
      </c>
      <c r="B34" s="1772"/>
      <c r="C34" s="1772"/>
      <c r="D34" s="1"/>
      <c r="E34" s="1"/>
    </row>
    <row r="35" spans="1:5">
      <c r="A35" s="5" t="s">
        <v>44</v>
      </c>
      <c r="B35" s="1772"/>
      <c r="C35" s="1772"/>
      <c r="D35" s="1"/>
      <c r="E35" s="1"/>
    </row>
  </sheetData>
  <mergeCells count="19">
    <mergeCell ref="A1:F1"/>
    <mergeCell ref="H1:P1"/>
    <mergeCell ref="Q1:W1"/>
    <mergeCell ref="B12:D12"/>
    <mergeCell ref="J12:L12"/>
    <mergeCell ref="B15:C15"/>
    <mergeCell ref="B16:C16"/>
    <mergeCell ref="B17:C17"/>
    <mergeCell ref="A19:F19"/>
    <mergeCell ref="B14:C14"/>
    <mergeCell ref="B34:C34"/>
    <mergeCell ref="B35:C35"/>
    <mergeCell ref="Q19:W19"/>
    <mergeCell ref="B30:D30"/>
    <mergeCell ref="J30:L30"/>
    <mergeCell ref="B31:C31"/>
    <mergeCell ref="B32:C32"/>
    <mergeCell ref="B33:C33"/>
    <mergeCell ref="H19:P19"/>
  </mergeCells>
  <pageMargins left="0.7" right="0.7" top="0.75" bottom="0.75" header="0.3" footer="0.3"/>
</worksheet>
</file>

<file path=xl/worksheets/sheet3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7200A-236A-44C1-A43C-6C220FC722CA}">
  <sheetPr>
    <tabColor rgb="FF92D050"/>
  </sheetPr>
  <dimension ref="A1:W38"/>
  <sheetViews>
    <sheetView workbookViewId="0">
      <selection activeCell="R5" sqref="R5"/>
    </sheetView>
  </sheetViews>
  <sheetFormatPr defaultColWidth="11.42578125" defaultRowHeight="15"/>
  <cols>
    <col min="1" max="1" width="25.42578125" customWidth="1"/>
    <col min="2" max="2" width="11.140625" customWidth="1"/>
    <col min="3" max="3" width="24.7109375" customWidth="1"/>
    <col min="4" max="4" width="12.42578125" customWidth="1"/>
    <col min="5" max="5" width="16.8554687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7.28515625" customWidth="1"/>
  </cols>
  <sheetData>
    <row r="1" spans="1:23" ht="23.25">
      <c r="A1" s="1559" t="s">
        <v>155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26" t="s">
        <v>10546</v>
      </c>
      <c r="B3" s="113" t="s">
        <v>78</v>
      </c>
      <c r="C3" s="25" t="s">
        <v>11746</v>
      </c>
      <c r="D3" s="15" t="s">
        <v>99</v>
      </c>
      <c r="E3" s="24">
        <v>45536.28125</v>
      </c>
      <c r="F3" s="15">
        <v>10.8</v>
      </c>
      <c r="G3" s="37"/>
      <c r="H3" s="15"/>
      <c r="I3" s="26"/>
      <c r="J3" s="581"/>
      <c r="K3" s="277">
        <v>81</v>
      </c>
      <c r="L3" s="581"/>
      <c r="M3" s="581"/>
      <c r="N3" s="581"/>
      <c r="O3" s="25"/>
      <c r="P3" s="14">
        <f t="shared" ref="P3:P10" si="0">SUM(H3:O3)</f>
        <v>81</v>
      </c>
      <c r="Q3" s="17" t="s">
        <v>32</v>
      </c>
      <c r="R3" s="16">
        <v>107001</v>
      </c>
      <c r="S3" s="23" t="s">
        <v>33</v>
      </c>
      <c r="T3" s="232" t="s">
        <v>100</v>
      </c>
      <c r="U3" s="16" t="s">
        <v>271</v>
      </c>
      <c r="V3" s="16">
        <v>1007499</v>
      </c>
      <c r="W3" s="16" t="s">
        <v>11747</v>
      </c>
    </row>
    <row r="4" spans="1:23">
      <c r="A4" s="26" t="s">
        <v>9828</v>
      </c>
      <c r="B4" s="22" t="s">
        <v>57</v>
      </c>
      <c r="C4" s="25" t="s">
        <v>11748</v>
      </c>
      <c r="D4" s="15" t="s">
        <v>56</v>
      </c>
      <c r="E4" s="24">
        <v>45536.225694444445</v>
      </c>
      <c r="F4" s="15">
        <v>10.8</v>
      </c>
      <c r="G4" s="37"/>
      <c r="H4" s="15"/>
      <c r="I4" s="26"/>
      <c r="J4" s="581"/>
      <c r="K4" s="277">
        <v>161</v>
      </c>
      <c r="L4" s="581"/>
      <c r="M4" s="581"/>
      <c r="N4" s="581"/>
      <c r="O4" s="25"/>
      <c r="P4" s="14">
        <f t="shared" si="0"/>
        <v>161</v>
      </c>
      <c r="Q4" s="14" t="s">
        <v>30</v>
      </c>
      <c r="R4" s="16">
        <v>107010</v>
      </c>
      <c r="S4" s="14" t="s">
        <v>31</v>
      </c>
      <c r="T4" s="927" t="s">
        <v>169</v>
      </c>
      <c r="U4" s="16" t="s">
        <v>271</v>
      </c>
      <c r="V4" s="16">
        <v>1007500</v>
      </c>
      <c r="W4" s="16" t="s">
        <v>11749</v>
      </c>
    </row>
    <row r="5" spans="1:23">
      <c r="A5" s="26" t="s">
        <v>150</v>
      </c>
      <c r="B5" s="22" t="s">
        <v>57</v>
      </c>
      <c r="C5" s="25" t="s">
        <v>11750</v>
      </c>
      <c r="D5" s="15" t="s">
        <v>56</v>
      </c>
      <c r="E5" s="24">
        <v>45536.225694444445</v>
      </c>
      <c r="F5" s="15">
        <v>10.8</v>
      </c>
      <c r="G5" s="37"/>
      <c r="H5" s="15"/>
      <c r="I5" s="26"/>
      <c r="J5" s="277">
        <v>161</v>
      </c>
      <c r="K5" s="581"/>
      <c r="L5" s="581"/>
      <c r="M5" s="581"/>
      <c r="N5" s="581"/>
      <c r="O5" s="25"/>
      <c r="P5" s="14">
        <f t="shared" si="0"/>
        <v>161</v>
      </c>
      <c r="Q5" s="14" t="s">
        <v>30</v>
      </c>
      <c r="R5" s="16">
        <v>107009</v>
      </c>
      <c r="S5" s="14" t="s">
        <v>31</v>
      </c>
      <c r="T5" s="927" t="s">
        <v>169</v>
      </c>
      <c r="U5" s="16" t="s">
        <v>271</v>
      </c>
      <c r="V5" s="16">
        <v>1007501</v>
      </c>
      <c r="W5" s="16" t="s">
        <v>11749</v>
      </c>
    </row>
    <row r="6" spans="1:23">
      <c r="A6" s="322" t="s">
        <v>122</v>
      </c>
      <c r="B6" s="580" t="s">
        <v>62</v>
      </c>
      <c r="C6" s="25" t="s">
        <v>11751</v>
      </c>
      <c r="D6" s="15" t="s">
        <v>61</v>
      </c>
      <c r="E6" s="24">
        <v>45535.774305555555</v>
      </c>
      <c r="F6" s="15">
        <v>13</v>
      </c>
      <c r="G6" s="37"/>
      <c r="H6" s="15"/>
      <c r="I6" s="26"/>
      <c r="J6" s="277">
        <v>21</v>
      </c>
      <c r="K6" s="277">
        <v>60</v>
      </c>
      <c r="L6" s="581"/>
      <c r="M6" s="581"/>
      <c r="N6" s="581"/>
      <c r="O6" s="25"/>
      <c r="P6" s="14">
        <f t="shared" si="0"/>
        <v>81</v>
      </c>
      <c r="Q6" s="14" t="s">
        <v>30</v>
      </c>
      <c r="R6" s="16">
        <v>106999</v>
      </c>
      <c r="S6" s="14" t="s">
        <v>31</v>
      </c>
      <c r="T6" s="927" t="s">
        <v>169</v>
      </c>
      <c r="U6" s="16" t="s">
        <v>271</v>
      </c>
      <c r="V6" s="16">
        <v>1007502</v>
      </c>
      <c r="W6" s="16" t="s">
        <v>11752</v>
      </c>
    </row>
    <row r="7" spans="1:23" s="69" customFormat="1">
      <c r="A7" s="928" t="s">
        <v>11753</v>
      </c>
      <c r="B7" s="114" t="s">
        <v>92</v>
      </c>
      <c r="C7" s="929" t="s">
        <v>11754</v>
      </c>
      <c r="D7" s="930" t="s">
        <v>159</v>
      </c>
      <c r="E7" s="931">
        <v>45536.041666666664</v>
      </c>
      <c r="F7" s="930">
        <v>10.3</v>
      </c>
      <c r="G7" s="932" t="s">
        <v>740</v>
      </c>
      <c r="H7" s="930"/>
      <c r="I7" s="930"/>
      <c r="J7" s="930"/>
      <c r="K7" s="930"/>
      <c r="L7" s="930"/>
      <c r="M7" s="351"/>
      <c r="N7" s="351"/>
      <c r="O7" s="351"/>
      <c r="P7" s="352">
        <f t="shared" si="0"/>
        <v>0</v>
      </c>
      <c r="Q7" s="72" t="s">
        <v>32</v>
      </c>
      <c r="R7" s="354">
        <v>107003</v>
      </c>
      <c r="S7" s="353" t="s">
        <v>33</v>
      </c>
      <c r="T7" s="303" t="s">
        <v>161</v>
      </c>
      <c r="U7" s="354" t="s">
        <v>271</v>
      </c>
      <c r="V7" s="354"/>
      <c r="W7" s="354" t="s">
        <v>11755</v>
      </c>
    </row>
    <row r="8" spans="1:23" s="69" customFormat="1">
      <c r="A8" s="928" t="s">
        <v>11756</v>
      </c>
      <c r="B8" s="114" t="s">
        <v>92</v>
      </c>
      <c r="C8" s="929" t="s">
        <v>11690</v>
      </c>
      <c r="D8" s="930" t="s">
        <v>159</v>
      </c>
      <c r="E8" s="931">
        <v>45536.041666666664</v>
      </c>
      <c r="F8" s="930">
        <v>10.3</v>
      </c>
      <c r="G8" s="932" t="s">
        <v>740</v>
      </c>
      <c r="H8" s="930"/>
      <c r="I8" s="930"/>
      <c r="J8" s="930"/>
      <c r="K8" s="930"/>
      <c r="L8" s="930"/>
      <c r="M8" s="351"/>
      <c r="N8" s="351"/>
      <c r="O8" s="351"/>
      <c r="P8" s="352">
        <f t="shared" si="0"/>
        <v>0</v>
      </c>
      <c r="Q8" s="72" t="s">
        <v>32</v>
      </c>
      <c r="R8" s="354">
        <v>107005</v>
      </c>
      <c r="S8" s="353" t="s">
        <v>33</v>
      </c>
      <c r="T8" s="303" t="s">
        <v>161</v>
      </c>
      <c r="U8" s="354" t="s">
        <v>271</v>
      </c>
      <c r="V8" s="354"/>
      <c r="W8" s="354" t="s">
        <v>11755</v>
      </c>
    </row>
    <row r="9" spans="1:23" s="69" customFormat="1">
      <c r="A9" s="928" t="s">
        <v>11757</v>
      </c>
      <c r="B9" s="114" t="s">
        <v>92</v>
      </c>
      <c r="C9" s="929" t="s">
        <v>11561</v>
      </c>
      <c r="D9" s="930" t="s">
        <v>159</v>
      </c>
      <c r="E9" s="931">
        <v>45536.041666666664</v>
      </c>
      <c r="F9" s="930">
        <v>10.3</v>
      </c>
      <c r="G9" s="932" t="s">
        <v>740</v>
      </c>
      <c r="H9" s="930"/>
      <c r="I9" s="930"/>
      <c r="J9" s="930"/>
      <c r="K9" s="930"/>
      <c r="L9" s="930"/>
      <c r="M9" s="351"/>
      <c r="N9" s="351"/>
      <c r="O9" s="351"/>
      <c r="P9" s="352">
        <f t="shared" si="0"/>
        <v>0</v>
      </c>
      <c r="Q9" s="72" t="s">
        <v>32</v>
      </c>
      <c r="R9" s="354">
        <v>107007</v>
      </c>
      <c r="S9" s="353" t="s">
        <v>33</v>
      </c>
      <c r="T9" s="303" t="s">
        <v>161</v>
      </c>
      <c r="U9" s="354" t="s">
        <v>271</v>
      </c>
      <c r="V9" s="354"/>
      <c r="W9" s="354" t="s">
        <v>11755</v>
      </c>
    </row>
    <row r="10" spans="1:23">
      <c r="A10" s="15"/>
      <c r="B10" s="45"/>
      <c r="C10" s="15"/>
      <c r="D10" s="15"/>
      <c r="E10" s="15"/>
      <c r="F10" s="15"/>
      <c r="G10" s="37"/>
      <c r="H10" s="15"/>
      <c r="I10" s="15"/>
      <c r="J10" s="15"/>
      <c r="K10" s="15"/>
      <c r="L10" s="15"/>
      <c r="M10" s="15"/>
      <c r="N10" s="15"/>
      <c r="O10" s="15"/>
      <c r="P10" s="14">
        <f t="shared" si="0"/>
        <v>0</v>
      </c>
      <c r="Q10" s="14"/>
      <c r="R10" s="16"/>
      <c r="S10" s="14"/>
      <c r="T10" s="16"/>
      <c r="U10" s="16"/>
      <c r="V10" s="16"/>
      <c r="W10" s="16"/>
    </row>
    <row r="11" spans="1:23">
      <c r="A11" s="11" t="s">
        <v>19</v>
      </c>
      <c r="B11" s="7"/>
      <c r="C11" s="7"/>
      <c r="D11" s="7"/>
      <c r="E11" s="11"/>
      <c r="F11" s="7"/>
      <c r="G11" s="7"/>
      <c r="H11" s="11">
        <f t="shared" ref="H11:P11" si="1">SUM(H3:H10)</f>
        <v>0</v>
      </c>
      <c r="I11" s="11">
        <f t="shared" si="1"/>
        <v>0</v>
      </c>
      <c r="J11" s="11">
        <f t="shared" si="1"/>
        <v>182</v>
      </c>
      <c r="K11" s="11">
        <f t="shared" si="1"/>
        <v>302</v>
      </c>
      <c r="L11" s="11">
        <f t="shared" si="1"/>
        <v>0</v>
      </c>
      <c r="M11" s="11">
        <f t="shared" si="1"/>
        <v>0</v>
      </c>
      <c r="N11" s="11">
        <f t="shared" si="1"/>
        <v>0</v>
      </c>
      <c r="O11" s="11">
        <f t="shared" si="1"/>
        <v>0</v>
      </c>
      <c r="P11" s="11">
        <f t="shared" si="1"/>
        <v>484</v>
      </c>
      <c r="Q11" s="12"/>
      <c r="R11" s="12"/>
      <c r="S11" s="12"/>
      <c r="T11" s="12"/>
      <c r="U11" s="12"/>
      <c r="V11" s="12"/>
      <c r="W11" s="12"/>
    </row>
    <row r="12" spans="1:23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>
      <c r="A13" s="3" t="s">
        <v>34</v>
      </c>
      <c r="B13" s="1562"/>
      <c r="C13" s="1562"/>
      <c r="D13" s="156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s="69" customFormat="1">
      <c r="A14" s="303" t="s">
        <v>161</v>
      </c>
      <c r="B14" s="1775" t="s">
        <v>7194</v>
      </c>
      <c r="C14" s="1775"/>
      <c r="D14" s="933"/>
      <c r="E14" s="934" t="s">
        <v>8995</v>
      </c>
      <c r="F14" s="935"/>
      <c r="G14" s="935"/>
      <c r="H14" s="935"/>
      <c r="I14" s="935"/>
      <c r="J14" s="935"/>
      <c r="K14" s="935"/>
      <c r="L14" s="935"/>
      <c r="M14" s="935"/>
      <c r="N14" s="935"/>
      <c r="O14" s="935"/>
      <c r="P14" s="935"/>
      <c r="Q14" s="935"/>
      <c r="R14" s="935"/>
      <c r="S14" s="935"/>
      <c r="T14" s="935"/>
      <c r="U14" s="935"/>
      <c r="V14" s="935"/>
      <c r="W14" s="935"/>
    </row>
    <row r="15" spans="1:23" ht="26.25">
      <c r="A15" s="238" t="s">
        <v>169</v>
      </c>
      <c r="B15" s="238" t="s">
        <v>10008</v>
      </c>
      <c r="C15" s="238"/>
      <c r="D15" s="242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6.25">
      <c r="A16" s="4" t="s">
        <v>100</v>
      </c>
      <c r="B16" s="4" t="s">
        <v>7193</v>
      </c>
      <c r="C16" s="4"/>
      <c r="D16" s="242"/>
      <c r="E16" s="41"/>
      <c r="F16" s="1"/>
      <c r="G16" s="1"/>
      <c r="H16" s="1"/>
      <c r="I16" s="1"/>
      <c r="J16" s="1"/>
      <c r="L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>
      <c r="A17" s="5" t="s">
        <v>42</v>
      </c>
      <c r="B17" s="1772" t="s">
        <v>11758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5" t="s">
        <v>42</v>
      </c>
      <c r="B18" s="1845">
        <v>358400641058</v>
      </c>
      <c r="C18" s="177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5" t="s">
        <v>43</v>
      </c>
      <c r="B19" s="1772"/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5" t="s">
        <v>44</v>
      </c>
      <c r="B20" s="1809" t="s">
        <v>11759</v>
      </c>
      <c r="C20" s="177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3.25" customHeight="1">
      <c r="A22" s="1559" t="s">
        <v>83</v>
      </c>
      <c r="B22" s="1559"/>
      <c r="C22" s="1559"/>
      <c r="D22" s="1559"/>
      <c r="E22" s="1559"/>
      <c r="F22" s="1559"/>
      <c r="G22" s="7"/>
      <c r="H22" s="1559" t="s">
        <v>346</v>
      </c>
      <c r="I22" s="1559"/>
      <c r="J22" s="1559"/>
      <c r="K22" s="1559"/>
      <c r="L22" s="1559"/>
      <c r="M22" s="1559"/>
      <c r="N22" s="1559"/>
      <c r="O22" s="1559"/>
      <c r="P22" s="1559"/>
      <c r="Q22" s="1559" t="s">
        <v>2</v>
      </c>
      <c r="R22" s="1559"/>
      <c r="S22" s="1559"/>
      <c r="T22" s="1559"/>
      <c r="U22" s="1559"/>
      <c r="V22" s="1559"/>
      <c r="W22" s="1559"/>
    </row>
    <row r="23" spans="1:23" ht="26.25">
      <c r="A23" s="8" t="s">
        <v>3</v>
      </c>
      <c r="B23" s="1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33" t="s">
        <v>10</v>
      </c>
      <c r="H23" s="9" t="s">
        <v>11</v>
      </c>
      <c r="I23" s="9" t="s">
        <v>12</v>
      </c>
      <c r="J23" s="21" t="s">
        <v>13</v>
      </c>
      <c r="K23" s="21" t="s">
        <v>14</v>
      </c>
      <c r="L23" s="21" t="s">
        <v>15</v>
      </c>
      <c r="M23" s="21" t="s">
        <v>16</v>
      </c>
      <c r="N23" s="21" t="s">
        <v>17</v>
      </c>
      <c r="O23" s="10" t="s">
        <v>18</v>
      </c>
      <c r="P23" s="8" t="s">
        <v>19</v>
      </c>
      <c r="Q23" s="8" t="s">
        <v>20</v>
      </c>
      <c r="R23" s="8" t="s">
        <v>9</v>
      </c>
      <c r="S23" s="8" t="s">
        <v>21</v>
      </c>
      <c r="T23" s="8" t="s">
        <v>24</v>
      </c>
      <c r="U23" s="8" t="s">
        <v>25</v>
      </c>
      <c r="V23" s="8" t="s">
        <v>26</v>
      </c>
      <c r="W23" s="8" t="s">
        <v>27</v>
      </c>
    </row>
    <row r="24" spans="1:23">
      <c r="A24" s="26" t="s">
        <v>142</v>
      </c>
      <c r="B24" s="22" t="s">
        <v>72</v>
      </c>
      <c r="C24" s="25" t="s">
        <v>11760</v>
      </c>
      <c r="D24" s="15" t="s">
        <v>883</v>
      </c>
      <c r="E24" s="24">
        <v>45536.541666666664</v>
      </c>
      <c r="F24" s="15">
        <v>12.25</v>
      </c>
      <c r="G24" s="37"/>
      <c r="H24" s="15"/>
      <c r="I24" s="26"/>
      <c r="J24" s="581"/>
      <c r="K24" s="277">
        <v>107</v>
      </c>
      <c r="L24" s="581"/>
      <c r="M24" s="277">
        <v>54</v>
      </c>
      <c r="N24" s="581"/>
      <c r="O24" s="25"/>
      <c r="P24" s="14">
        <f t="shared" ref="P24:P29" si="2">SUM(H24:O24)</f>
        <v>161</v>
      </c>
      <c r="Q24" s="14" t="s">
        <v>30</v>
      </c>
      <c r="R24" s="16">
        <v>107000</v>
      </c>
      <c r="S24" s="14" t="s">
        <v>31</v>
      </c>
      <c r="T24" s="232" t="s">
        <v>100</v>
      </c>
      <c r="U24" s="16"/>
      <c r="V24" s="16">
        <v>1007509</v>
      </c>
      <c r="W24" s="16" t="s">
        <v>11761</v>
      </c>
    </row>
    <row r="25" spans="1:23">
      <c r="A25" s="26" t="s">
        <v>114</v>
      </c>
      <c r="B25" s="113" t="s">
        <v>78</v>
      </c>
      <c r="C25" s="27" t="s">
        <v>11762</v>
      </c>
      <c r="D25" s="35" t="s">
        <v>99</v>
      </c>
      <c r="E25" s="271">
        <v>45536.28125</v>
      </c>
      <c r="F25" s="35">
        <v>10.8</v>
      </c>
      <c r="G25" s="37" t="s">
        <v>740</v>
      </c>
      <c r="H25" s="15"/>
      <c r="I25" s="15"/>
      <c r="J25" s="15"/>
      <c r="K25" s="15"/>
      <c r="L25" s="35">
        <v>129</v>
      </c>
      <c r="M25" s="35">
        <v>32</v>
      </c>
      <c r="N25" s="15"/>
      <c r="O25" s="15"/>
      <c r="P25" s="14">
        <f t="shared" si="2"/>
        <v>161</v>
      </c>
      <c r="Q25" s="17" t="s">
        <v>32</v>
      </c>
      <c r="R25" s="16">
        <v>107006</v>
      </c>
      <c r="S25" s="23" t="s">
        <v>33</v>
      </c>
      <c r="T25" s="232" t="s">
        <v>100</v>
      </c>
      <c r="U25" s="16" t="s">
        <v>271</v>
      </c>
      <c r="V25" s="16">
        <v>1007510</v>
      </c>
      <c r="W25" s="16" t="s">
        <v>11763</v>
      </c>
    </row>
    <row r="26" spans="1:23">
      <c r="A26" s="26" t="s">
        <v>105</v>
      </c>
      <c r="B26" s="113" t="s">
        <v>78</v>
      </c>
      <c r="C26" s="25" t="s">
        <v>11764</v>
      </c>
      <c r="D26" s="15" t="s">
        <v>88</v>
      </c>
      <c r="E26" s="24">
        <v>45536.166666666664</v>
      </c>
      <c r="F26" s="15">
        <v>10.3</v>
      </c>
      <c r="G26" s="37" t="s">
        <v>740</v>
      </c>
      <c r="H26" s="15"/>
      <c r="I26" s="15"/>
      <c r="J26" s="15"/>
      <c r="K26" s="15"/>
      <c r="L26" s="35">
        <v>161</v>
      </c>
      <c r="M26" s="15"/>
      <c r="N26" s="15"/>
      <c r="O26" s="15"/>
      <c r="P26" s="14">
        <f t="shared" si="2"/>
        <v>161</v>
      </c>
      <c r="Q26" s="17" t="s">
        <v>32</v>
      </c>
      <c r="R26" s="16">
        <v>107004</v>
      </c>
      <c r="S26" s="23" t="s">
        <v>33</v>
      </c>
      <c r="T26" s="230" t="s">
        <v>161</v>
      </c>
      <c r="U26" s="16" t="s">
        <v>271</v>
      </c>
      <c r="V26" s="16">
        <v>1007511</v>
      </c>
      <c r="W26" s="16" t="s">
        <v>11765</v>
      </c>
    </row>
    <row r="27" spans="1:23">
      <c r="A27" s="26" t="s">
        <v>10432</v>
      </c>
      <c r="B27" s="113" t="s">
        <v>78</v>
      </c>
      <c r="C27" s="27" t="s">
        <v>11766</v>
      </c>
      <c r="D27" s="35" t="s">
        <v>99</v>
      </c>
      <c r="E27" s="271">
        <v>45536.28125</v>
      </c>
      <c r="F27" s="35">
        <v>10.8</v>
      </c>
      <c r="G27" s="37" t="s">
        <v>740</v>
      </c>
      <c r="H27" s="15"/>
      <c r="I27" s="15"/>
      <c r="J27" s="15"/>
      <c r="K27" s="15"/>
      <c r="L27" s="35">
        <v>161</v>
      </c>
      <c r="M27" s="15"/>
      <c r="N27" s="15"/>
      <c r="O27" s="15"/>
      <c r="P27" s="14">
        <f t="shared" si="2"/>
        <v>161</v>
      </c>
      <c r="Q27" s="17" t="s">
        <v>32</v>
      </c>
      <c r="R27" s="16">
        <v>107002</v>
      </c>
      <c r="S27" s="23" t="s">
        <v>33</v>
      </c>
      <c r="T27" s="232" t="s">
        <v>100</v>
      </c>
      <c r="U27" s="16" t="s">
        <v>271</v>
      </c>
      <c r="V27" s="16">
        <v>1007512</v>
      </c>
      <c r="W27" s="16" t="s">
        <v>11763</v>
      </c>
    </row>
    <row r="28" spans="1:23">
      <c r="A28" s="580" t="s">
        <v>142</v>
      </c>
      <c r="B28" s="54" t="s">
        <v>72</v>
      </c>
      <c r="C28" s="25" t="s">
        <v>11767</v>
      </c>
      <c r="D28" s="15" t="s">
        <v>71</v>
      </c>
      <c r="E28" s="24">
        <v>45534.711805555555</v>
      </c>
      <c r="F28" s="15">
        <v>12.25</v>
      </c>
      <c r="G28" s="37"/>
      <c r="H28" s="15"/>
      <c r="I28" s="26"/>
      <c r="J28" s="581"/>
      <c r="K28" s="277">
        <v>54</v>
      </c>
      <c r="L28" s="277">
        <v>95</v>
      </c>
      <c r="M28" s="277">
        <v>12</v>
      </c>
      <c r="N28" s="580"/>
      <c r="O28" s="25"/>
      <c r="P28" s="14">
        <f t="shared" si="2"/>
        <v>161</v>
      </c>
      <c r="Q28" s="14" t="s">
        <v>30</v>
      </c>
      <c r="R28" s="16">
        <v>106994</v>
      </c>
      <c r="S28" s="14" t="s">
        <v>31</v>
      </c>
      <c r="T28" s="457" t="s">
        <v>169</v>
      </c>
      <c r="U28" s="16"/>
      <c r="V28" s="16">
        <v>1007513</v>
      </c>
      <c r="W28" s="16" t="s">
        <v>7632</v>
      </c>
    </row>
    <row r="29" spans="1:23">
      <c r="A29" s="580" t="s">
        <v>141</v>
      </c>
      <c r="B29" s="54" t="s">
        <v>69</v>
      </c>
      <c r="C29" s="25" t="s">
        <v>11768</v>
      </c>
      <c r="D29" s="15" t="s">
        <v>68</v>
      </c>
      <c r="E29" s="24">
        <v>45535.795138888891</v>
      </c>
      <c r="F29" s="15">
        <v>12.25</v>
      </c>
      <c r="G29" s="37"/>
      <c r="H29" s="15"/>
      <c r="I29" s="26"/>
      <c r="J29" s="581"/>
      <c r="K29" s="581"/>
      <c r="L29" s="277">
        <v>131</v>
      </c>
      <c r="M29" s="277">
        <v>30</v>
      </c>
      <c r="N29" s="581"/>
      <c r="O29" s="25"/>
      <c r="P29" s="14">
        <f t="shared" si="2"/>
        <v>161</v>
      </c>
      <c r="Q29" s="14" t="s">
        <v>30</v>
      </c>
      <c r="R29" s="16">
        <v>106990</v>
      </c>
      <c r="S29" s="14" t="s">
        <v>31</v>
      </c>
      <c r="T29" s="457" t="s">
        <v>169</v>
      </c>
      <c r="U29" s="16"/>
      <c r="V29" s="16">
        <v>1007514</v>
      </c>
      <c r="W29" s="16" t="s">
        <v>7606</v>
      </c>
    </row>
    <row r="30" spans="1:23">
      <c r="A30" s="19" t="s">
        <v>19</v>
      </c>
      <c r="B30" s="20"/>
      <c r="C30" s="7"/>
      <c r="D30" s="7"/>
      <c r="E30" s="11"/>
      <c r="F30" s="7"/>
      <c r="G30" s="7"/>
      <c r="H30" s="11">
        <f t="shared" ref="H30:P30" si="3">SUM(H24:H29)</f>
        <v>0</v>
      </c>
      <c r="I30" s="11">
        <f t="shared" si="3"/>
        <v>0</v>
      </c>
      <c r="J30" s="19">
        <f t="shared" si="3"/>
        <v>0</v>
      </c>
      <c r="K30" s="19">
        <f t="shared" si="3"/>
        <v>161</v>
      </c>
      <c r="L30" s="19">
        <f t="shared" si="3"/>
        <v>677</v>
      </c>
      <c r="M30" s="19">
        <f t="shared" si="3"/>
        <v>128</v>
      </c>
      <c r="N30" s="19">
        <f t="shared" si="3"/>
        <v>0</v>
      </c>
      <c r="O30" s="11">
        <f t="shared" si="3"/>
        <v>0</v>
      </c>
      <c r="P30" s="11">
        <f t="shared" si="3"/>
        <v>966</v>
      </c>
      <c r="Q30" s="12"/>
      <c r="R30" s="12"/>
      <c r="S30" s="12"/>
      <c r="T30" s="12"/>
      <c r="U30" s="12"/>
      <c r="V30" s="12"/>
      <c r="W30" s="12"/>
    </row>
    <row r="31" spans="1:23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>
      <c r="A32" s="3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>
      <c r="A33" s="238" t="s">
        <v>469</v>
      </c>
      <c r="B33" s="1772" t="s">
        <v>7194</v>
      </c>
      <c r="C33" s="1772"/>
      <c r="D33" s="1"/>
      <c r="E33" s="1"/>
    </row>
    <row r="34" spans="1:5">
      <c r="A34" s="112" t="s">
        <v>161</v>
      </c>
      <c r="B34" s="112" t="s">
        <v>11769</v>
      </c>
      <c r="C34" s="230"/>
      <c r="D34" s="1"/>
      <c r="E34" s="1"/>
    </row>
    <row r="35" spans="1:5" ht="26.25">
      <c r="A35" s="4" t="s">
        <v>100</v>
      </c>
      <c r="B35" s="4" t="s">
        <v>7193</v>
      </c>
      <c r="C35" s="1"/>
      <c r="D35" s="1"/>
      <c r="E35" s="1"/>
    </row>
    <row r="36" spans="1:5">
      <c r="A36" s="5" t="s">
        <v>42</v>
      </c>
      <c r="B36" s="1772" t="s">
        <v>8249</v>
      </c>
      <c r="C36" s="1772"/>
      <c r="D36" s="242"/>
      <c r="E36" s="41" t="s">
        <v>8995</v>
      </c>
    </row>
    <row r="37" spans="1:5">
      <c r="A37" s="5" t="s">
        <v>43</v>
      </c>
      <c r="B37" s="1845">
        <v>358400710649</v>
      </c>
      <c r="C37" s="1772"/>
      <c r="D37" s="1"/>
      <c r="E37" s="1"/>
    </row>
    <row r="38" spans="1:5">
      <c r="A38" s="5" t="s">
        <v>44</v>
      </c>
      <c r="B38" s="1772" t="s">
        <v>11770</v>
      </c>
      <c r="C38" s="1772"/>
      <c r="D38" s="1"/>
      <c r="E38" s="1"/>
    </row>
  </sheetData>
  <mergeCells count="18">
    <mergeCell ref="B14:C14"/>
    <mergeCell ref="A1:F1"/>
    <mergeCell ref="H1:P1"/>
    <mergeCell ref="Q1:W1"/>
    <mergeCell ref="B13:D13"/>
    <mergeCell ref="B17:C17"/>
    <mergeCell ref="B18:C18"/>
    <mergeCell ref="B19:C19"/>
    <mergeCell ref="B20:C20"/>
    <mergeCell ref="A22:F22"/>
    <mergeCell ref="B37:C37"/>
    <mergeCell ref="B38:C38"/>
    <mergeCell ref="Q22:W22"/>
    <mergeCell ref="B32:D32"/>
    <mergeCell ref="J32:L32"/>
    <mergeCell ref="B33:C33"/>
    <mergeCell ref="B36:C36"/>
    <mergeCell ref="H22:P22"/>
  </mergeCells>
  <pageMargins left="0.7" right="0.7" top="0.75" bottom="0.75" header="0.3" footer="0.3"/>
</worksheet>
</file>

<file path=xl/worksheets/sheet3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60278-2AF2-4171-8A0D-301E3BE4ADFB}">
  <sheetPr>
    <tabColor rgb="FF92D050"/>
  </sheetPr>
  <dimension ref="A1:W74"/>
  <sheetViews>
    <sheetView topLeftCell="A43" workbookViewId="0">
      <selection activeCell="P21" sqref="P21:P27"/>
    </sheetView>
  </sheetViews>
  <sheetFormatPr defaultColWidth="11.42578125" defaultRowHeight="15"/>
  <cols>
    <col min="1" max="1" width="25.42578125" customWidth="1"/>
    <col min="2" max="2" width="11.140625" customWidth="1"/>
    <col min="3" max="3" width="27.7109375" customWidth="1"/>
    <col min="4" max="4" width="12.42578125" customWidth="1"/>
    <col min="5" max="5" width="16.57031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2.5703125" customWidth="1"/>
  </cols>
  <sheetData>
    <row r="1" spans="1:23" ht="23.25">
      <c r="A1" s="1559" t="s">
        <v>11702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26" t="s">
        <v>10546</v>
      </c>
      <c r="B3" s="22" t="s">
        <v>92</v>
      </c>
      <c r="C3" s="25" t="s">
        <v>11771</v>
      </c>
      <c r="D3" s="15" t="s">
        <v>159</v>
      </c>
      <c r="E3" s="24">
        <v>45533.041666666664</v>
      </c>
      <c r="F3" s="15">
        <v>10.3</v>
      </c>
      <c r="G3" s="37"/>
      <c r="H3" s="15"/>
      <c r="I3" s="15"/>
      <c r="J3" s="15"/>
      <c r="K3" s="35">
        <v>53</v>
      </c>
      <c r="L3" s="35">
        <v>108</v>
      </c>
      <c r="M3" s="15"/>
      <c r="N3" s="15"/>
      <c r="O3" s="15"/>
      <c r="P3" s="14">
        <f t="shared" ref="P3:P9" si="0">SUM(H3:O3)</f>
        <v>161</v>
      </c>
      <c r="Q3" s="17" t="s">
        <v>32</v>
      </c>
      <c r="R3" s="16">
        <v>106981</v>
      </c>
      <c r="S3" s="23" t="s">
        <v>33</v>
      </c>
      <c r="T3" s="16" t="s">
        <v>161</v>
      </c>
      <c r="U3" s="16" t="s">
        <v>271</v>
      </c>
      <c r="V3" s="16">
        <v>1007454</v>
      </c>
      <c r="W3" s="16" t="s">
        <v>11772</v>
      </c>
    </row>
    <row r="4" spans="1:23">
      <c r="A4" s="26" t="s">
        <v>86</v>
      </c>
      <c r="B4" s="22" t="s">
        <v>92</v>
      </c>
      <c r="C4" s="25" t="s">
        <v>11773</v>
      </c>
      <c r="D4" s="15" t="s">
        <v>159</v>
      </c>
      <c r="E4" s="24">
        <v>45533.041666666664</v>
      </c>
      <c r="F4" s="15">
        <v>10.3</v>
      </c>
      <c r="G4" s="37"/>
      <c r="H4" s="15"/>
      <c r="I4" s="15"/>
      <c r="J4" s="15"/>
      <c r="K4" s="35">
        <v>81</v>
      </c>
      <c r="L4" s="35">
        <v>80</v>
      </c>
      <c r="M4" s="15"/>
      <c r="N4" s="15"/>
      <c r="O4" s="15"/>
      <c r="P4" s="14">
        <f t="shared" si="0"/>
        <v>161</v>
      </c>
      <c r="Q4" s="17" t="s">
        <v>32</v>
      </c>
      <c r="R4" s="16">
        <v>106988</v>
      </c>
      <c r="S4" s="23" t="s">
        <v>33</v>
      </c>
      <c r="T4" s="16" t="s">
        <v>161</v>
      </c>
      <c r="U4" s="16" t="s">
        <v>271</v>
      </c>
      <c r="V4" s="16">
        <v>1007456</v>
      </c>
      <c r="W4" s="16" t="s">
        <v>11772</v>
      </c>
    </row>
    <row r="5" spans="1:23">
      <c r="A5" s="26" t="s">
        <v>4228</v>
      </c>
      <c r="B5" s="22" t="s">
        <v>92</v>
      </c>
      <c r="C5" s="25" t="s">
        <v>11774</v>
      </c>
      <c r="D5" s="15" t="s">
        <v>159</v>
      </c>
      <c r="E5" s="24">
        <v>45533.041666666664</v>
      </c>
      <c r="F5" s="15">
        <v>10.3</v>
      </c>
      <c r="G5" s="37"/>
      <c r="H5" s="15"/>
      <c r="I5" s="15"/>
      <c r="J5" s="15"/>
      <c r="K5" s="35">
        <v>81</v>
      </c>
      <c r="L5" s="35">
        <v>80</v>
      </c>
      <c r="M5" s="15"/>
      <c r="N5" s="15"/>
      <c r="O5" s="15"/>
      <c r="P5" s="14">
        <f t="shared" si="0"/>
        <v>161</v>
      </c>
      <c r="Q5" s="17" t="s">
        <v>32</v>
      </c>
      <c r="R5" s="16">
        <v>106992</v>
      </c>
      <c r="S5" s="23" t="s">
        <v>33</v>
      </c>
      <c r="T5" s="16" t="s">
        <v>161</v>
      </c>
      <c r="U5" s="16" t="s">
        <v>271</v>
      </c>
      <c r="V5" s="16">
        <v>1007453</v>
      </c>
      <c r="W5" s="16" t="s">
        <v>11772</v>
      </c>
    </row>
    <row r="6" spans="1:23">
      <c r="A6" s="26" t="s">
        <v>11247</v>
      </c>
      <c r="B6" s="22" t="s">
        <v>92</v>
      </c>
      <c r="C6" s="25" t="s">
        <v>11775</v>
      </c>
      <c r="D6" s="15" t="s">
        <v>159</v>
      </c>
      <c r="E6" s="24">
        <v>45533.041666666664</v>
      </c>
      <c r="F6" s="15">
        <v>10.3</v>
      </c>
      <c r="G6" s="37"/>
      <c r="H6" s="15"/>
      <c r="I6" s="15"/>
      <c r="J6" s="15"/>
      <c r="K6" s="35">
        <v>81</v>
      </c>
      <c r="L6" s="35">
        <v>80</v>
      </c>
      <c r="M6" s="15"/>
      <c r="N6" s="15"/>
      <c r="O6" s="15"/>
      <c r="P6" s="14">
        <f t="shared" si="0"/>
        <v>161</v>
      </c>
      <c r="Q6" s="17" t="s">
        <v>32</v>
      </c>
      <c r="R6" s="16">
        <v>106993</v>
      </c>
      <c r="S6" s="23" t="s">
        <v>33</v>
      </c>
      <c r="T6" s="16" t="s">
        <v>161</v>
      </c>
      <c r="U6" s="16" t="s">
        <v>271</v>
      </c>
      <c r="V6" s="16">
        <v>1007455</v>
      </c>
      <c r="W6" s="16" t="s">
        <v>11772</v>
      </c>
    </row>
    <row r="7" spans="1:23">
      <c r="A7" s="26" t="s">
        <v>120</v>
      </c>
      <c r="B7" s="22" t="s">
        <v>92</v>
      </c>
      <c r="C7" s="25" t="s">
        <v>11776</v>
      </c>
      <c r="D7" s="15" t="s">
        <v>586</v>
      </c>
      <c r="E7" s="24">
        <v>45533.131944444445</v>
      </c>
      <c r="F7" s="15">
        <v>11</v>
      </c>
      <c r="G7" s="37"/>
      <c r="H7" s="15"/>
      <c r="I7" s="15"/>
      <c r="J7" s="15"/>
      <c r="K7" s="35">
        <v>101</v>
      </c>
      <c r="L7" s="35">
        <v>60</v>
      </c>
      <c r="M7" s="15"/>
      <c r="N7" s="15"/>
      <c r="O7" s="15"/>
      <c r="P7" s="14">
        <f t="shared" si="0"/>
        <v>161</v>
      </c>
      <c r="Q7" s="17" t="s">
        <v>32</v>
      </c>
      <c r="R7" s="16">
        <v>106982</v>
      </c>
      <c r="S7" s="23" t="s">
        <v>33</v>
      </c>
      <c r="T7" s="16" t="s">
        <v>161</v>
      </c>
      <c r="U7" s="16" t="s">
        <v>271</v>
      </c>
      <c r="V7" s="16">
        <v>1007458</v>
      </c>
      <c r="W7" s="16" t="s">
        <v>11772</v>
      </c>
    </row>
    <row r="8" spans="1:23">
      <c r="A8" s="580" t="s">
        <v>122</v>
      </c>
      <c r="B8" s="580" t="s">
        <v>62</v>
      </c>
      <c r="C8" s="25" t="s">
        <v>11777</v>
      </c>
      <c r="D8" s="15" t="s">
        <v>61</v>
      </c>
      <c r="E8" s="24">
        <v>45532.774305555555</v>
      </c>
      <c r="F8" s="15">
        <v>13</v>
      </c>
      <c r="G8" s="37"/>
      <c r="H8" s="15"/>
      <c r="I8" s="26"/>
      <c r="J8" s="580"/>
      <c r="K8" s="277">
        <v>81</v>
      </c>
      <c r="L8" s="580"/>
      <c r="M8" s="580"/>
      <c r="N8" s="580"/>
      <c r="O8" s="25"/>
      <c r="P8" s="14">
        <f t="shared" si="0"/>
        <v>81</v>
      </c>
      <c r="Q8" s="14" t="s">
        <v>30</v>
      </c>
      <c r="R8" s="16">
        <v>106967</v>
      </c>
      <c r="S8" s="14" t="s">
        <v>31</v>
      </c>
      <c r="T8" s="16" t="s">
        <v>169</v>
      </c>
      <c r="U8" s="16"/>
      <c r="V8" s="16">
        <v>1007459</v>
      </c>
      <c r="W8" s="16" t="s">
        <v>11778</v>
      </c>
    </row>
    <row r="9" spans="1:23">
      <c r="A9" s="15" t="s">
        <v>10009</v>
      </c>
      <c r="B9" s="45" t="s">
        <v>57</v>
      </c>
      <c r="C9" s="15" t="s">
        <v>11779</v>
      </c>
      <c r="D9" s="15" t="s">
        <v>56</v>
      </c>
      <c r="E9" s="24">
        <v>45533.225694444445</v>
      </c>
      <c r="F9" s="15">
        <v>10.8</v>
      </c>
      <c r="G9" s="37"/>
      <c r="H9" s="15"/>
      <c r="I9" s="15"/>
      <c r="J9" s="324">
        <v>80</v>
      </c>
      <c r="K9" s="45"/>
      <c r="L9" s="45"/>
      <c r="M9" s="15"/>
      <c r="N9" s="15"/>
      <c r="O9" s="15"/>
      <c r="P9" s="14">
        <f t="shared" si="0"/>
        <v>80</v>
      </c>
      <c r="Q9" s="14" t="s">
        <v>30</v>
      </c>
      <c r="R9" s="16">
        <v>106970</v>
      </c>
      <c r="S9" s="14" t="s">
        <v>31</v>
      </c>
      <c r="T9" s="16" t="s">
        <v>169</v>
      </c>
      <c r="U9" s="16" t="s">
        <v>90</v>
      </c>
      <c r="V9" s="16">
        <v>1007457</v>
      </c>
      <c r="W9" s="16" t="s">
        <v>11780</v>
      </c>
    </row>
    <row r="10" spans="1:23">
      <c r="A10" s="11" t="s">
        <v>19</v>
      </c>
      <c r="B10" s="7"/>
      <c r="C10" s="7"/>
      <c r="D10" s="7"/>
      <c r="E10" s="11"/>
      <c r="F10" s="7"/>
      <c r="G10" s="7"/>
      <c r="H10" s="11">
        <f>SUM(H3:H8)</f>
        <v>0</v>
      </c>
      <c r="I10" s="11">
        <f>SUM(I3:I8)</f>
        <v>0</v>
      </c>
      <c r="J10" s="11">
        <f>SUM(J3:J8)</f>
        <v>0</v>
      </c>
      <c r="K10" s="11">
        <f>SUM(K3:K9)</f>
        <v>478</v>
      </c>
      <c r="L10" s="11">
        <f>SUM(L3:L8)</f>
        <v>408</v>
      </c>
      <c r="M10" s="11">
        <f>SUM(M3:M8)</f>
        <v>0</v>
      </c>
      <c r="N10" s="11">
        <f>SUM(N3:N8)</f>
        <v>0</v>
      </c>
      <c r="O10" s="11">
        <f>SUM(O3:O8)</f>
        <v>0</v>
      </c>
      <c r="P10" s="11">
        <f>SUM(P3:P9)</f>
        <v>966</v>
      </c>
      <c r="Q10" s="12"/>
      <c r="R10" s="12"/>
      <c r="S10" s="12"/>
      <c r="T10" s="12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>
      <c r="A13" s="108" t="s">
        <v>473</v>
      </c>
      <c r="B13" s="843"/>
      <c r="C13" s="843" t="s">
        <v>11781</v>
      </c>
      <c r="D13" s="84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4" t="s">
        <v>169</v>
      </c>
      <c r="B14" s="1564" t="s">
        <v>9863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>
      <c r="A15" s="5" t="s">
        <v>42</v>
      </c>
      <c r="B15" s="1772" t="s">
        <v>11782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42</v>
      </c>
      <c r="B16" s="1772" t="s">
        <v>5053</v>
      </c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43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5" t="s">
        <v>44</v>
      </c>
      <c r="B18" s="1809" t="s">
        <v>11783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3.25" customHeight="1">
      <c r="A20" s="1559" t="s">
        <v>10513</v>
      </c>
      <c r="B20" s="1559"/>
      <c r="C20" s="1559"/>
      <c r="D20" s="1559"/>
      <c r="E20" s="1559"/>
      <c r="F20" s="1559"/>
      <c r="G20" s="7"/>
      <c r="H20" s="1559" t="s">
        <v>9878</v>
      </c>
      <c r="I20" s="1559"/>
      <c r="J20" s="1559"/>
      <c r="K20" s="1559"/>
      <c r="L20" s="1559"/>
      <c r="M20" s="1559"/>
      <c r="N20" s="1559"/>
      <c r="O20" s="1559"/>
      <c r="P20" s="1559"/>
      <c r="Q20" s="1559" t="s">
        <v>2</v>
      </c>
      <c r="R20" s="1559"/>
      <c r="S20" s="1559"/>
      <c r="T20" s="1559"/>
      <c r="U20" s="1559"/>
      <c r="V20" s="1559"/>
      <c r="W20" s="1559"/>
    </row>
    <row r="21" spans="1:23" ht="26.25">
      <c r="A21" s="8" t="s">
        <v>3</v>
      </c>
      <c r="B21" s="1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21" t="s">
        <v>13</v>
      </c>
      <c r="K21" s="21" t="s">
        <v>14</v>
      </c>
      <c r="L21" s="21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</row>
    <row r="22" spans="1:23">
      <c r="A22" s="26" t="s">
        <v>105</v>
      </c>
      <c r="B22" s="22" t="s">
        <v>78</v>
      </c>
      <c r="C22" s="25" t="s">
        <v>11784</v>
      </c>
      <c r="D22" s="15" t="s">
        <v>521</v>
      </c>
      <c r="E22" s="24">
        <v>45532.6875</v>
      </c>
      <c r="F22" s="15">
        <v>13.5</v>
      </c>
      <c r="G22" s="37"/>
      <c r="H22" s="15"/>
      <c r="I22" s="26"/>
      <c r="J22" s="581"/>
      <c r="K22" s="581"/>
      <c r="L22" s="277">
        <v>161</v>
      </c>
      <c r="M22" s="25"/>
      <c r="N22" s="15"/>
      <c r="O22" s="15"/>
      <c r="P22" s="14">
        <f t="shared" ref="P22:P27" si="1">SUM(H22:O22)</f>
        <v>161</v>
      </c>
      <c r="Q22" s="17" t="s">
        <v>32</v>
      </c>
      <c r="R22" s="16">
        <v>106985</v>
      </c>
      <c r="S22" s="23" t="s">
        <v>33</v>
      </c>
      <c r="T22" s="14" t="s">
        <v>9984</v>
      </c>
      <c r="U22" s="14" t="s">
        <v>90</v>
      </c>
      <c r="V22" s="16">
        <v>1007464</v>
      </c>
      <c r="W22" s="16"/>
    </row>
    <row r="23" spans="1:23">
      <c r="A23" s="26" t="s">
        <v>114</v>
      </c>
      <c r="B23" s="22" t="s">
        <v>78</v>
      </c>
      <c r="C23" s="25" t="s">
        <v>11785</v>
      </c>
      <c r="D23" s="15" t="s">
        <v>521</v>
      </c>
      <c r="E23" s="24">
        <v>45533.6875</v>
      </c>
      <c r="F23" s="15">
        <v>13.5</v>
      </c>
      <c r="G23" s="37"/>
      <c r="H23" s="15"/>
      <c r="I23" s="26"/>
      <c r="J23" s="581"/>
      <c r="K23" s="277">
        <v>54</v>
      </c>
      <c r="L23" s="277">
        <v>107</v>
      </c>
      <c r="M23" s="25"/>
      <c r="N23" s="15"/>
      <c r="O23" s="15"/>
      <c r="P23" s="14">
        <f t="shared" si="1"/>
        <v>161</v>
      </c>
      <c r="Q23" s="17" t="s">
        <v>32</v>
      </c>
      <c r="R23" s="16">
        <v>106984</v>
      </c>
      <c r="S23" s="23" t="s">
        <v>33</v>
      </c>
      <c r="T23" s="14" t="s">
        <v>9984</v>
      </c>
      <c r="U23" s="14" t="s">
        <v>90</v>
      </c>
      <c r="V23" s="16">
        <v>1007465</v>
      </c>
      <c r="W23" s="16"/>
    </row>
    <row r="24" spans="1:23">
      <c r="A24" s="26" t="s">
        <v>4228</v>
      </c>
      <c r="B24" s="22" t="s">
        <v>78</v>
      </c>
      <c r="C24" s="25" t="s">
        <v>11786</v>
      </c>
      <c r="D24" s="15" t="s">
        <v>521</v>
      </c>
      <c r="E24" s="24">
        <v>45533.6875</v>
      </c>
      <c r="F24" s="15">
        <v>13.5</v>
      </c>
      <c r="G24" s="37"/>
      <c r="H24" s="15"/>
      <c r="I24" s="26"/>
      <c r="J24" s="581"/>
      <c r="K24" s="277">
        <v>134</v>
      </c>
      <c r="L24" s="277">
        <v>27</v>
      </c>
      <c r="M24" s="25"/>
      <c r="N24" s="15"/>
      <c r="O24" s="15"/>
      <c r="P24" s="14">
        <f t="shared" si="1"/>
        <v>161</v>
      </c>
      <c r="Q24" s="17" t="s">
        <v>32</v>
      </c>
      <c r="R24" s="16">
        <v>106983</v>
      </c>
      <c r="S24" s="23" t="s">
        <v>33</v>
      </c>
      <c r="T24" s="14" t="s">
        <v>9984</v>
      </c>
      <c r="U24" s="14" t="s">
        <v>90</v>
      </c>
      <c r="V24" s="16">
        <v>1007466</v>
      </c>
      <c r="W24" s="16"/>
    </row>
    <row r="25" spans="1:23" s="39" customFormat="1">
      <c r="A25" s="26" t="s">
        <v>111</v>
      </c>
      <c r="B25" s="22" t="s">
        <v>65</v>
      </c>
      <c r="C25" s="25" t="s">
        <v>11787</v>
      </c>
      <c r="D25" s="15" t="s">
        <v>7594</v>
      </c>
      <c r="E25" s="24">
        <v>45532.732638888891</v>
      </c>
      <c r="F25" s="15">
        <v>19</v>
      </c>
      <c r="G25" s="37"/>
      <c r="H25" s="15"/>
      <c r="I25" s="26"/>
      <c r="J25" s="581"/>
      <c r="K25" s="581"/>
      <c r="L25" s="277">
        <v>161</v>
      </c>
      <c r="M25" s="25"/>
      <c r="N25" s="15"/>
      <c r="O25" s="15"/>
      <c r="P25" s="14">
        <f t="shared" si="1"/>
        <v>161</v>
      </c>
      <c r="Q25" s="14" t="s">
        <v>30</v>
      </c>
      <c r="R25" s="16">
        <v>106986</v>
      </c>
      <c r="S25" s="23" t="s">
        <v>33</v>
      </c>
      <c r="T25" s="14" t="s">
        <v>9984</v>
      </c>
      <c r="U25" s="14" t="s">
        <v>90</v>
      </c>
      <c r="V25" s="477">
        <v>1007467</v>
      </c>
      <c r="W25" s="14"/>
    </row>
    <row r="26" spans="1:23">
      <c r="A26" s="26" t="s">
        <v>113</v>
      </c>
      <c r="B26" s="22" t="s">
        <v>65</v>
      </c>
      <c r="C26" s="25" t="s">
        <v>11788</v>
      </c>
      <c r="D26" s="15" t="s">
        <v>7594</v>
      </c>
      <c r="E26" s="24">
        <v>45532.732638888891</v>
      </c>
      <c r="F26" s="15">
        <v>19</v>
      </c>
      <c r="G26" s="37"/>
      <c r="H26" s="15"/>
      <c r="I26" s="26"/>
      <c r="J26" s="581"/>
      <c r="K26" s="581"/>
      <c r="L26" s="277">
        <v>81</v>
      </c>
      <c r="M26" s="25"/>
      <c r="N26" s="15"/>
      <c r="O26" s="15"/>
      <c r="P26" s="14">
        <f t="shared" si="1"/>
        <v>81</v>
      </c>
      <c r="Q26" s="14" t="s">
        <v>30</v>
      </c>
      <c r="R26" s="16">
        <v>106987</v>
      </c>
      <c r="S26" s="23" t="s">
        <v>33</v>
      </c>
      <c r="T26" s="14" t="s">
        <v>9984</v>
      </c>
      <c r="U26" s="14" t="s">
        <v>90</v>
      </c>
      <c r="V26" s="16">
        <v>1007468</v>
      </c>
      <c r="W26" s="16"/>
    </row>
    <row r="27" spans="1:23">
      <c r="A27" s="15" t="s">
        <v>219</v>
      </c>
      <c r="B27" s="45" t="s">
        <v>75</v>
      </c>
      <c r="C27" s="15" t="s">
        <v>11501</v>
      </c>
      <c r="D27" s="15" t="s">
        <v>11734</v>
      </c>
      <c r="E27" s="24">
        <v>45532.708333333336</v>
      </c>
      <c r="F27" s="15">
        <v>21</v>
      </c>
      <c r="G27" s="37"/>
      <c r="H27" s="15"/>
      <c r="I27" s="15"/>
      <c r="J27" s="45"/>
      <c r="K27" s="324">
        <v>81</v>
      </c>
      <c r="L27" s="45"/>
      <c r="M27" s="15"/>
      <c r="N27" s="15"/>
      <c r="O27" s="15"/>
      <c r="P27" s="14">
        <f t="shared" si="1"/>
        <v>81</v>
      </c>
      <c r="Q27" s="14" t="s">
        <v>30</v>
      </c>
      <c r="R27" s="16">
        <v>106968</v>
      </c>
      <c r="S27" s="14" t="s">
        <v>31</v>
      </c>
      <c r="T27" s="14" t="s">
        <v>9984</v>
      </c>
      <c r="U27" s="14" t="s">
        <v>660</v>
      </c>
      <c r="V27" s="16">
        <v>1007469</v>
      </c>
      <c r="W27" s="16"/>
    </row>
    <row r="28" spans="1:23">
      <c r="A28" s="11" t="s">
        <v>19</v>
      </c>
      <c r="B28" s="7"/>
      <c r="C28" s="7"/>
      <c r="D28" s="7"/>
      <c r="E28" s="11"/>
      <c r="F28" s="7"/>
      <c r="G28" s="7"/>
      <c r="H28" s="11">
        <f t="shared" ref="H28:P28" si="2">SUM(H22:H27)</f>
        <v>0</v>
      </c>
      <c r="I28" s="11">
        <f t="shared" si="2"/>
        <v>0</v>
      </c>
      <c r="J28" s="11">
        <f t="shared" si="2"/>
        <v>0</v>
      </c>
      <c r="K28" s="11">
        <f t="shared" si="2"/>
        <v>269</v>
      </c>
      <c r="L28" s="11">
        <f t="shared" si="2"/>
        <v>537</v>
      </c>
      <c r="M28" s="11">
        <f t="shared" si="2"/>
        <v>0</v>
      </c>
      <c r="N28" s="11">
        <f t="shared" si="2"/>
        <v>0</v>
      </c>
      <c r="O28" s="11">
        <f t="shared" si="2"/>
        <v>0</v>
      </c>
      <c r="P28" s="11">
        <f t="shared" si="2"/>
        <v>806</v>
      </c>
      <c r="Q28" s="12"/>
      <c r="R28" s="12"/>
      <c r="S28" s="12"/>
      <c r="T28" s="12"/>
      <c r="U28" s="12"/>
      <c r="V28" s="12"/>
      <c r="W28" s="12"/>
    </row>
    <row r="29" spans="1:23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>
      <c r="A30" s="3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4"/>
      <c r="B31" s="1564"/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1"/>
      <c r="B32" s="1563"/>
      <c r="C32" s="156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5" t="s">
        <v>42</v>
      </c>
      <c r="B33" s="1772" t="s">
        <v>10060</v>
      </c>
      <c r="C33" s="1772"/>
      <c r="D33" s="242"/>
      <c r="E33" s="41" t="s">
        <v>8995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43</v>
      </c>
      <c r="B34" s="1772"/>
      <c r="C34" s="177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44</v>
      </c>
      <c r="B35" s="1772" t="s">
        <v>11789</v>
      </c>
      <c r="C35" s="177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3.25" customHeight="1">
      <c r="A38" s="1559" t="s">
        <v>11790</v>
      </c>
      <c r="B38" s="1559"/>
      <c r="C38" s="1559"/>
      <c r="D38" s="1559"/>
      <c r="E38" s="1559"/>
      <c r="F38" s="1559"/>
      <c r="G38" s="7"/>
      <c r="H38" s="1559" t="s">
        <v>346</v>
      </c>
      <c r="I38" s="1559"/>
      <c r="J38" s="1559"/>
      <c r="K38" s="1559"/>
      <c r="L38" s="1559"/>
      <c r="M38" s="1559"/>
      <c r="N38" s="1559"/>
      <c r="O38" s="1559"/>
      <c r="P38" s="1559"/>
      <c r="Q38" s="1559" t="s">
        <v>2</v>
      </c>
      <c r="R38" s="1559"/>
      <c r="S38" s="1559"/>
      <c r="T38" s="1559"/>
      <c r="U38" s="1559"/>
      <c r="V38" s="1559"/>
      <c r="W38" s="1559"/>
    </row>
    <row r="39" spans="1:23" ht="26.25">
      <c r="A39" s="18" t="s">
        <v>3</v>
      </c>
      <c r="B39" s="1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21" t="s">
        <v>13</v>
      </c>
      <c r="K39" s="21" t="s">
        <v>14</v>
      </c>
      <c r="L39" s="21" t="s">
        <v>15</v>
      </c>
      <c r="M39" s="21" t="s">
        <v>16</v>
      </c>
      <c r="N39" s="21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</row>
    <row r="40" spans="1:23" ht="15.75">
      <c r="A40" s="523" t="s">
        <v>105</v>
      </c>
      <c r="B40" s="29" t="s">
        <v>78</v>
      </c>
      <c r="C40" s="109" t="s">
        <v>11791</v>
      </c>
      <c r="D40" s="351" t="s">
        <v>99</v>
      </c>
      <c r="E40" s="405">
        <v>45534.274305555555</v>
      </c>
      <c r="F40" s="351">
        <v>10.8</v>
      </c>
      <c r="G40" s="46"/>
      <c r="H40" s="351"/>
      <c r="I40" s="351"/>
      <c r="J40" s="351"/>
      <c r="K40" s="351"/>
      <c r="L40" s="351"/>
      <c r="M40" s="351"/>
      <c r="N40" s="351"/>
      <c r="O40" s="351"/>
      <c r="P40" s="352">
        <f t="shared" ref="P40:P45" si="3">SUM(H40:O40)</f>
        <v>0</v>
      </c>
      <c r="Q40" s="72" t="s">
        <v>32</v>
      </c>
      <c r="R40" s="110" t="s">
        <v>10067</v>
      </c>
      <c r="S40" s="353" t="s">
        <v>33</v>
      </c>
      <c r="T40" s="354" t="s">
        <v>100</v>
      </c>
      <c r="U40" s="16" t="s">
        <v>90</v>
      </c>
      <c r="V40" s="16"/>
      <c r="W40" s="16" t="s">
        <v>631</v>
      </c>
    </row>
    <row r="41" spans="1:23">
      <c r="A41" s="580" t="s">
        <v>150</v>
      </c>
      <c r="B41" s="580" t="s">
        <v>57</v>
      </c>
      <c r="C41" s="25" t="s">
        <v>11792</v>
      </c>
      <c r="D41" s="15" t="s">
        <v>56</v>
      </c>
      <c r="E41" s="24">
        <v>45533.225694444445</v>
      </c>
      <c r="F41" s="15">
        <v>10.8</v>
      </c>
      <c r="G41" s="37"/>
      <c r="H41" s="15"/>
      <c r="I41" s="26"/>
      <c r="J41" s="277">
        <v>108</v>
      </c>
      <c r="K41" s="277">
        <v>105</v>
      </c>
      <c r="L41" s="580"/>
      <c r="M41" s="580"/>
      <c r="N41" s="580"/>
      <c r="O41" s="25"/>
      <c r="P41" s="14">
        <f t="shared" si="3"/>
        <v>213</v>
      </c>
      <c r="Q41" s="14" t="s">
        <v>30</v>
      </c>
      <c r="R41" s="16">
        <v>106971</v>
      </c>
      <c r="S41" s="14" t="s">
        <v>33</v>
      </c>
      <c r="T41" s="16" t="s">
        <v>169</v>
      </c>
      <c r="U41" s="16" t="s">
        <v>90</v>
      </c>
      <c r="V41" s="16">
        <v>1007472</v>
      </c>
      <c r="W41" s="16" t="s">
        <v>11780</v>
      </c>
    </row>
    <row r="42" spans="1:23">
      <c r="A42" s="580" t="s">
        <v>142</v>
      </c>
      <c r="B42" s="580" t="s">
        <v>72</v>
      </c>
      <c r="C42" s="25" t="s">
        <v>11793</v>
      </c>
      <c r="D42" s="15" t="s">
        <v>71</v>
      </c>
      <c r="E42" s="24">
        <v>45532.711805555555</v>
      </c>
      <c r="F42" s="15">
        <v>12.25</v>
      </c>
      <c r="G42" s="37"/>
      <c r="H42" s="15"/>
      <c r="I42" s="26"/>
      <c r="J42" s="580"/>
      <c r="K42" s="277">
        <v>107</v>
      </c>
      <c r="L42" s="277">
        <v>14</v>
      </c>
      <c r="M42" s="277">
        <v>40</v>
      </c>
      <c r="N42" s="580"/>
      <c r="O42" s="25"/>
      <c r="P42" s="14">
        <f t="shared" si="3"/>
        <v>161</v>
      </c>
      <c r="Q42" s="14" t="s">
        <v>30</v>
      </c>
      <c r="R42" s="16">
        <v>106966</v>
      </c>
      <c r="S42" s="14" t="s">
        <v>33</v>
      </c>
      <c r="T42" s="16" t="s">
        <v>169</v>
      </c>
      <c r="U42" s="16"/>
      <c r="V42" s="16">
        <v>1007473</v>
      </c>
      <c r="W42" s="16" t="s">
        <v>11794</v>
      </c>
    </row>
    <row r="43" spans="1:23">
      <c r="A43" s="580" t="s">
        <v>141</v>
      </c>
      <c r="B43" s="580" t="s">
        <v>69</v>
      </c>
      <c r="C43" s="25" t="s">
        <v>11795</v>
      </c>
      <c r="D43" s="15" t="s">
        <v>68</v>
      </c>
      <c r="E43" s="24">
        <v>45532.795138888891</v>
      </c>
      <c r="F43" s="15">
        <v>12.25</v>
      </c>
      <c r="G43" s="37"/>
      <c r="H43" s="15"/>
      <c r="I43" s="26"/>
      <c r="J43" s="580"/>
      <c r="K43" s="580"/>
      <c r="L43" s="277">
        <v>139</v>
      </c>
      <c r="M43" s="277">
        <v>22</v>
      </c>
      <c r="N43" s="580"/>
      <c r="O43" s="25"/>
      <c r="P43" s="14">
        <f t="shared" si="3"/>
        <v>161</v>
      </c>
      <c r="Q43" s="14" t="s">
        <v>30</v>
      </c>
      <c r="R43" s="16">
        <v>106965</v>
      </c>
      <c r="S43" s="14" t="s">
        <v>31</v>
      </c>
      <c r="T43" s="16" t="s">
        <v>169</v>
      </c>
      <c r="U43" s="16"/>
      <c r="V43" s="16">
        <v>1007474</v>
      </c>
      <c r="W43" s="16" t="s">
        <v>11794</v>
      </c>
    </row>
    <row r="44" spans="1:23">
      <c r="A44" s="580" t="s">
        <v>9828</v>
      </c>
      <c r="B44" s="580" t="s">
        <v>57</v>
      </c>
      <c r="C44" s="25" t="s">
        <v>11796</v>
      </c>
      <c r="D44" s="15" t="s">
        <v>56</v>
      </c>
      <c r="E44" s="24">
        <v>45533.225694444445</v>
      </c>
      <c r="F44" s="15">
        <v>10.8</v>
      </c>
      <c r="G44" s="37"/>
      <c r="H44" s="15"/>
      <c r="I44" s="26"/>
      <c r="J44" s="277">
        <v>5</v>
      </c>
      <c r="K44" s="277">
        <v>103</v>
      </c>
      <c r="L44" s="580"/>
      <c r="M44" s="580"/>
      <c r="N44" s="580"/>
      <c r="O44" s="25"/>
      <c r="P44" s="14">
        <f t="shared" si="3"/>
        <v>108</v>
      </c>
      <c r="Q44" s="14" t="s">
        <v>30</v>
      </c>
      <c r="R44" s="16">
        <v>106972</v>
      </c>
      <c r="S44" s="14" t="s">
        <v>31</v>
      </c>
      <c r="T44" s="16" t="s">
        <v>169</v>
      </c>
      <c r="U44" s="16" t="s">
        <v>90</v>
      </c>
      <c r="V44" s="16">
        <v>1007475</v>
      </c>
      <c r="W44" s="16" t="s">
        <v>11780</v>
      </c>
    </row>
    <row r="45" spans="1:23" ht="22.5">
      <c r="A45" s="936" t="s">
        <v>142</v>
      </c>
      <c r="B45" s="111" t="s">
        <v>72</v>
      </c>
      <c r="C45" s="937" t="s">
        <v>11797</v>
      </c>
      <c r="D45" s="938" t="s">
        <v>883</v>
      </c>
      <c r="E45" s="939">
        <v>45533.541666666664</v>
      </c>
      <c r="F45" s="15">
        <v>12.25</v>
      </c>
      <c r="G45" s="107" t="s">
        <v>11798</v>
      </c>
      <c r="H45" s="15"/>
      <c r="I45" s="26"/>
      <c r="J45" s="580"/>
      <c r="K45" s="277">
        <v>134</v>
      </c>
      <c r="L45" s="277">
        <v>27</v>
      </c>
      <c r="M45" s="580"/>
      <c r="N45" s="580"/>
      <c r="O45" s="25"/>
      <c r="P45" s="14">
        <f t="shared" si="3"/>
        <v>161</v>
      </c>
      <c r="Q45" s="14" t="s">
        <v>30</v>
      </c>
      <c r="R45" s="940">
        <v>106964</v>
      </c>
      <c r="S45" s="14" t="s">
        <v>31</v>
      </c>
      <c r="T45" s="232" t="s">
        <v>100</v>
      </c>
      <c r="U45" s="16"/>
      <c r="V45" s="16"/>
      <c r="W45" s="16" t="s">
        <v>11799</v>
      </c>
    </row>
    <row r="46" spans="1:23">
      <c r="A46" s="580"/>
      <c r="B46" s="22"/>
      <c r="C46" s="25"/>
      <c r="D46" s="15"/>
      <c r="E46" s="15"/>
      <c r="F46" s="15"/>
      <c r="G46" s="37"/>
      <c r="H46" s="15"/>
      <c r="I46" s="26"/>
      <c r="J46" s="581"/>
      <c r="K46" s="581"/>
      <c r="L46" s="581"/>
      <c r="M46" s="581"/>
      <c r="N46" s="581"/>
      <c r="O46" s="25"/>
      <c r="P46" s="14"/>
      <c r="Q46" s="14"/>
      <c r="R46" s="16"/>
      <c r="S46" s="14"/>
      <c r="T46" s="16"/>
      <c r="U46" s="16"/>
      <c r="V46" s="16"/>
      <c r="W46" s="16"/>
    </row>
    <row r="47" spans="1:23">
      <c r="A47" s="19" t="s">
        <v>19</v>
      </c>
      <c r="B47" s="20"/>
      <c r="C47" s="7"/>
      <c r="D47" s="7"/>
      <c r="E47" s="11"/>
      <c r="F47" s="7"/>
      <c r="G47" s="7"/>
      <c r="H47" s="11">
        <f t="shared" ref="H47:P47" si="4">SUM(H40:H46)</f>
        <v>0</v>
      </c>
      <c r="I47" s="11">
        <f t="shared" si="4"/>
        <v>0</v>
      </c>
      <c r="J47" s="19">
        <f t="shared" si="4"/>
        <v>113</v>
      </c>
      <c r="K47" s="19">
        <f t="shared" si="4"/>
        <v>449</v>
      </c>
      <c r="L47" s="19">
        <f t="shared" si="4"/>
        <v>180</v>
      </c>
      <c r="M47" s="19">
        <f t="shared" si="4"/>
        <v>62</v>
      </c>
      <c r="N47" s="19">
        <f t="shared" si="4"/>
        <v>0</v>
      </c>
      <c r="O47" s="11">
        <f t="shared" si="4"/>
        <v>0</v>
      </c>
      <c r="P47" s="11">
        <f t="shared" si="4"/>
        <v>804</v>
      </c>
      <c r="Q47" s="12"/>
      <c r="R47" s="12"/>
      <c r="S47" s="12"/>
      <c r="T47" s="12"/>
      <c r="U47" s="12"/>
      <c r="V47" s="12"/>
      <c r="W47" s="12"/>
    </row>
    <row r="49" spans="1:23" ht="15.75">
      <c r="A49" s="3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4" t="s">
        <v>469</v>
      </c>
      <c r="B50" s="1564" t="s">
        <v>9916</v>
      </c>
      <c r="C50" s="1564"/>
      <c r="D50" s="1"/>
      <c r="E50" s="941" t="s">
        <v>11800</v>
      </c>
      <c r="F50" s="941" t="s">
        <v>11801</v>
      </c>
      <c r="G50" s="941">
        <v>106964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230" t="s">
        <v>100</v>
      </c>
      <c r="B51" s="1558" t="s">
        <v>9863</v>
      </c>
      <c r="C51" s="1558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5" t="s">
        <v>42</v>
      </c>
      <c r="B52" s="1772" t="s">
        <v>11223</v>
      </c>
      <c r="C52" s="1772"/>
      <c r="D52" s="242"/>
      <c r="E52" s="41" t="s">
        <v>8995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5" t="s">
        <v>43</v>
      </c>
      <c r="B53" s="1772" t="s">
        <v>8369</v>
      </c>
      <c r="C53" s="177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5" t="s">
        <v>44</v>
      </c>
      <c r="B54" s="1772" t="s">
        <v>11104</v>
      </c>
      <c r="C54" s="177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3.25">
      <c r="A59" s="1559" t="s">
        <v>11802</v>
      </c>
      <c r="B59" s="1559"/>
      <c r="C59" s="1559"/>
      <c r="D59" s="1559"/>
      <c r="E59" s="1559"/>
      <c r="F59" s="1559"/>
      <c r="G59" s="7"/>
      <c r="H59" s="1559" t="s">
        <v>11803</v>
      </c>
      <c r="I59" s="1559"/>
      <c r="J59" s="1559"/>
      <c r="K59" s="1559"/>
      <c r="L59" s="1559"/>
      <c r="M59" s="1559"/>
      <c r="N59" s="1559"/>
      <c r="O59" s="1559"/>
      <c r="P59" s="1559"/>
      <c r="Q59" s="1559" t="s">
        <v>2</v>
      </c>
      <c r="R59" s="1559"/>
      <c r="S59" s="1559"/>
      <c r="T59" s="1559"/>
      <c r="U59" s="1559"/>
      <c r="V59" s="1559"/>
      <c r="W59" s="1559"/>
    </row>
    <row r="60" spans="1:23" ht="26.25">
      <c r="A60" s="8" t="s">
        <v>3</v>
      </c>
      <c r="B60" s="1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33" t="s">
        <v>10</v>
      </c>
      <c r="H60" s="9" t="s">
        <v>11</v>
      </c>
      <c r="I60" s="9" t="s">
        <v>12</v>
      </c>
      <c r="J60" s="21" t="s">
        <v>13</v>
      </c>
      <c r="K60" s="21" t="s">
        <v>14</v>
      </c>
      <c r="L60" s="21" t="s">
        <v>15</v>
      </c>
      <c r="M60" s="9" t="s">
        <v>16</v>
      </c>
      <c r="N60" s="9" t="s">
        <v>17</v>
      </c>
      <c r="O60" s="10" t="s">
        <v>18</v>
      </c>
      <c r="P60" s="8" t="s">
        <v>19</v>
      </c>
      <c r="Q60" s="8" t="s">
        <v>20</v>
      </c>
      <c r="R60" s="8" t="s">
        <v>9</v>
      </c>
      <c r="S60" s="8" t="s">
        <v>21</v>
      </c>
      <c r="T60" s="8" t="s">
        <v>24</v>
      </c>
      <c r="U60" s="8" t="s">
        <v>25</v>
      </c>
      <c r="V60" s="8" t="s">
        <v>26</v>
      </c>
      <c r="W60" s="8" t="s">
        <v>27</v>
      </c>
    </row>
    <row r="61" spans="1:23">
      <c r="A61" s="26" t="s">
        <v>105</v>
      </c>
      <c r="B61" s="22" t="s">
        <v>78</v>
      </c>
      <c r="C61" s="25" t="s">
        <v>11804</v>
      </c>
      <c r="D61" s="15" t="s">
        <v>88</v>
      </c>
      <c r="E61" s="24">
        <v>45535.083333333336</v>
      </c>
      <c r="F61" s="15">
        <v>10.199999999999999</v>
      </c>
      <c r="G61" s="37"/>
      <c r="H61" s="15"/>
      <c r="I61" s="26"/>
      <c r="J61" s="581"/>
      <c r="K61" s="581"/>
      <c r="L61" s="277">
        <v>161</v>
      </c>
      <c r="M61" s="25"/>
      <c r="N61" s="15"/>
      <c r="O61" s="15"/>
      <c r="P61" s="14">
        <f t="shared" ref="P61:P66" si="5">SUM(H61:O61)</f>
        <v>161</v>
      </c>
      <c r="Q61" s="17" t="s">
        <v>32</v>
      </c>
      <c r="R61" s="16">
        <v>106985</v>
      </c>
      <c r="S61" s="23" t="s">
        <v>33</v>
      </c>
      <c r="T61" s="14" t="s">
        <v>161</v>
      </c>
      <c r="U61" s="14" t="s">
        <v>90</v>
      </c>
      <c r="V61" s="16">
        <v>1007464</v>
      </c>
      <c r="W61" s="16"/>
    </row>
    <row r="62" spans="1:23">
      <c r="A62" s="26" t="s">
        <v>114</v>
      </c>
      <c r="B62" s="22" t="s">
        <v>78</v>
      </c>
      <c r="C62" s="25" t="s">
        <v>11805</v>
      </c>
      <c r="D62" s="15" t="s">
        <v>88</v>
      </c>
      <c r="E62" s="24">
        <v>45535.083333333336</v>
      </c>
      <c r="F62" s="15">
        <v>10.199999999999999</v>
      </c>
      <c r="G62" s="37"/>
      <c r="H62" s="15"/>
      <c r="I62" s="26"/>
      <c r="J62" s="581"/>
      <c r="K62" s="277">
        <v>54</v>
      </c>
      <c r="L62" s="277">
        <v>107</v>
      </c>
      <c r="M62" s="25"/>
      <c r="N62" s="15"/>
      <c r="O62" s="15"/>
      <c r="P62" s="14">
        <f t="shared" si="5"/>
        <v>161</v>
      </c>
      <c r="Q62" s="17" t="s">
        <v>32</v>
      </c>
      <c r="R62" s="16">
        <v>106984</v>
      </c>
      <c r="S62" s="23" t="s">
        <v>33</v>
      </c>
      <c r="T62" s="14" t="s">
        <v>161</v>
      </c>
      <c r="U62" s="14" t="s">
        <v>90</v>
      </c>
      <c r="V62" s="16">
        <v>1007465</v>
      </c>
      <c r="W62" s="16"/>
    </row>
    <row r="63" spans="1:23">
      <c r="A63" s="26" t="s">
        <v>4228</v>
      </c>
      <c r="B63" s="22" t="s">
        <v>78</v>
      </c>
      <c r="C63" s="25" t="s">
        <v>11806</v>
      </c>
      <c r="D63" s="15" t="s">
        <v>88</v>
      </c>
      <c r="E63" s="24">
        <v>45535.083333333336</v>
      </c>
      <c r="F63" s="15">
        <v>10.199999999999999</v>
      </c>
      <c r="G63" s="37"/>
      <c r="H63" s="15"/>
      <c r="I63" s="26"/>
      <c r="J63" s="581"/>
      <c r="K63" s="277">
        <v>134</v>
      </c>
      <c r="L63" s="277">
        <v>27</v>
      </c>
      <c r="M63" s="25"/>
      <c r="N63" s="15"/>
      <c r="O63" s="15"/>
      <c r="P63" s="14">
        <f t="shared" si="5"/>
        <v>161</v>
      </c>
      <c r="Q63" s="17" t="s">
        <v>32</v>
      </c>
      <c r="R63" s="16">
        <v>106983</v>
      </c>
      <c r="S63" s="23" t="s">
        <v>33</v>
      </c>
      <c r="T63" s="14" t="s">
        <v>161</v>
      </c>
      <c r="U63" s="14" t="s">
        <v>90</v>
      </c>
      <c r="V63" s="16">
        <v>1007466</v>
      </c>
      <c r="W63" s="16"/>
    </row>
    <row r="64" spans="1:23">
      <c r="A64" s="26" t="s">
        <v>111</v>
      </c>
      <c r="B64" s="22" t="s">
        <v>65</v>
      </c>
      <c r="C64" s="25" t="s">
        <v>11807</v>
      </c>
      <c r="D64" s="15" t="s">
        <v>1105</v>
      </c>
      <c r="E64" s="24">
        <v>45536.472222222219</v>
      </c>
      <c r="F64" s="15">
        <v>14.8</v>
      </c>
      <c r="G64" s="37"/>
      <c r="H64" s="15"/>
      <c r="I64" s="26"/>
      <c r="J64" s="581"/>
      <c r="K64" s="581"/>
      <c r="L64" s="277">
        <v>161</v>
      </c>
      <c r="M64" s="25"/>
      <c r="N64" s="15"/>
      <c r="O64" s="15"/>
      <c r="P64" s="14">
        <f t="shared" si="5"/>
        <v>161</v>
      </c>
      <c r="Q64" s="14" t="s">
        <v>30</v>
      </c>
      <c r="R64" s="16">
        <v>106986</v>
      </c>
      <c r="S64" s="23" t="s">
        <v>33</v>
      </c>
      <c r="T64" s="14" t="s">
        <v>169</v>
      </c>
      <c r="U64" s="14" t="s">
        <v>90</v>
      </c>
      <c r="V64" s="477">
        <v>1007467</v>
      </c>
      <c r="W64" s="14"/>
    </row>
    <row r="65" spans="1:23">
      <c r="A65" s="26" t="s">
        <v>113</v>
      </c>
      <c r="B65" s="22" t="s">
        <v>65</v>
      </c>
      <c r="C65" s="25" t="s">
        <v>11808</v>
      </c>
      <c r="D65" s="15" t="s">
        <v>1105</v>
      </c>
      <c r="E65" s="24">
        <v>45536.472222222219</v>
      </c>
      <c r="F65" s="15">
        <v>14.8</v>
      </c>
      <c r="G65" s="37"/>
      <c r="H65" s="15"/>
      <c r="I65" s="26"/>
      <c r="J65" s="581"/>
      <c r="K65" s="581"/>
      <c r="L65" s="277">
        <v>81</v>
      </c>
      <c r="M65" s="25"/>
      <c r="N65" s="15"/>
      <c r="O65" s="15"/>
      <c r="P65" s="14">
        <f t="shared" si="5"/>
        <v>81</v>
      </c>
      <c r="Q65" s="14" t="s">
        <v>30</v>
      </c>
      <c r="R65" s="16">
        <v>106987</v>
      </c>
      <c r="S65" s="23" t="s">
        <v>33</v>
      </c>
      <c r="T65" s="14" t="s">
        <v>169</v>
      </c>
      <c r="U65" s="14" t="s">
        <v>90</v>
      </c>
      <c r="V65" s="16">
        <v>1007468</v>
      </c>
      <c r="W65" s="16"/>
    </row>
    <row r="66" spans="1:23">
      <c r="A66" s="15" t="s">
        <v>219</v>
      </c>
      <c r="B66" s="45" t="s">
        <v>75</v>
      </c>
      <c r="C66" s="15" t="s">
        <v>11809</v>
      </c>
      <c r="D66" s="15" t="s">
        <v>74</v>
      </c>
      <c r="E66" s="24">
        <v>45536.517361111109</v>
      </c>
      <c r="F66" s="15">
        <v>15.3</v>
      </c>
      <c r="G66" s="37"/>
      <c r="H66" s="15"/>
      <c r="I66" s="15"/>
      <c r="J66" s="45"/>
      <c r="K66" s="324">
        <v>79</v>
      </c>
      <c r="L66" s="45"/>
      <c r="M66" s="15"/>
      <c r="N66" s="15"/>
      <c r="O66" s="15"/>
      <c r="P66" s="14">
        <f t="shared" si="5"/>
        <v>79</v>
      </c>
      <c r="Q66" s="14" t="s">
        <v>30</v>
      </c>
      <c r="R66" s="16">
        <v>106968</v>
      </c>
      <c r="S66" s="14" t="s">
        <v>31</v>
      </c>
      <c r="T66" s="14" t="s">
        <v>169</v>
      </c>
      <c r="U66" s="14" t="s">
        <v>660</v>
      </c>
      <c r="V66" s="16">
        <v>1007469</v>
      </c>
      <c r="W66" s="16"/>
    </row>
    <row r="67" spans="1:23">
      <c r="A67" s="11" t="s">
        <v>19</v>
      </c>
      <c r="B67" s="7"/>
      <c r="C67" s="7"/>
      <c r="D67" s="7"/>
      <c r="E67" s="11"/>
      <c r="F67" s="7"/>
      <c r="G67" s="7"/>
      <c r="H67" s="11">
        <f t="shared" ref="H67:P67" si="6">SUM(H61:H66)</f>
        <v>0</v>
      </c>
      <c r="I67" s="11">
        <f t="shared" si="6"/>
        <v>0</v>
      </c>
      <c r="J67" s="11">
        <f t="shared" si="6"/>
        <v>0</v>
      </c>
      <c r="K67" s="11">
        <f t="shared" si="6"/>
        <v>267</v>
      </c>
      <c r="L67" s="11">
        <f t="shared" si="6"/>
        <v>537</v>
      </c>
      <c r="M67" s="11">
        <f t="shared" si="6"/>
        <v>0</v>
      </c>
      <c r="N67" s="11">
        <f t="shared" si="6"/>
        <v>0</v>
      </c>
      <c r="O67" s="11">
        <f t="shared" si="6"/>
        <v>0</v>
      </c>
      <c r="P67" s="11">
        <f t="shared" si="6"/>
        <v>804</v>
      </c>
      <c r="Q67" s="12"/>
      <c r="R67" s="12"/>
      <c r="S67" s="12"/>
      <c r="T67" s="12"/>
      <c r="U67" s="12"/>
      <c r="V67" s="12"/>
      <c r="W67" s="12"/>
    </row>
    <row r="68" spans="1:23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>
      <c r="A69" s="3" t="s">
        <v>34</v>
      </c>
      <c r="B69" s="1562"/>
      <c r="C69" s="1562"/>
      <c r="D69" s="156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4" t="s">
        <v>469</v>
      </c>
      <c r="B70" s="1564" t="s">
        <v>9916</v>
      </c>
      <c r="C70" s="156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230" t="s">
        <v>100</v>
      </c>
      <c r="B71" s="1558" t="s">
        <v>9863</v>
      </c>
      <c r="C71" s="1558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5" t="s">
        <v>42</v>
      </c>
      <c r="B72" s="1772" t="s">
        <v>11223</v>
      </c>
      <c r="C72" s="1772"/>
      <c r="D72" s="24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5" t="s">
        <v>43</v>
      </c>
      <c r="B73" s="1772" t="s">
        <v>8369</v>
      </c>
      <c r="C73" s="177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5" t="s">
        <v>44</v>
      </c>
      <c r="B74" s="1772" t="s">
        <v>11104</v>
      </c>
      <c r="C74" s="177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</sheetData>
  <mergeCells count="38">
    <mergeCell ref="B71:C71"/>
    <mergeCell ref="B72:C72"/>
    <mergeCell ref="B73:C73"/>
    <mergeCell ref="B74:C74"/>
    <mergeCell ref="A59:F59"/>
    <mergeCell ref="H59:P59"/>
    <mergeCell ref="Q59:W59"/>
    <mergeCell ref="B69:D69"/>
    <mergeCell ref="B70:C70"/>
    <mergeCell ref="B14:C14"/>
    <mergeCell ref="B16:C16"/>
    <mergeCell ref="B17:C17"/>
    <mergeCell ref="B18:C18"/>
    <mergeCell ref="A20:F20"/>
    <mergeCell ref="B49:D49"/>
    <mergeCell ref="J49:L49"/>
    <mergeCell ref="Q20:W20"/>
    <mergeCell ref="B30:D30"/>
    <mergeCell ref="J30:L30"/>
    <mergeCell ref="B31:C31"/>
    <mergeCell ref="B32:C32"/>
    <mergeCell ref="A1:F1"/>
    <mergeCell ref="H1:P1"/>
    <mergeCell ref="Q1:W1"/>
    <mergeCell ref="B12:D12"/>
    <mergeCell ref="B15:C15"/>
    <mergeCell ref="B33:C33"/>
    <mergeCell ref="H20:P20"/>
    <mergeCell ref="B34:C34"/>
    <mergeCell ref="B35:C35"/>
    <mergeCell ref="A38:F38"/>
    <mergeCell ref="H38:P38"/>
    <mergeCell ref="B54:C54"/>
    <mergeCell ref="Q38:W38"/>
    <mergeCell ref="B50:C50"/>
    <mergeCell ref="B51:C51"/>
    <mergeCell ref="B52:C52"/>
    <mergeCell ref="B53:C53"/>
  </mergeCells>
  <pageMargins left="0.7" right="0.7" top="0.75" bottom="0.75" header="0.3" footer="0.3"/>
</worksheet>
</file>

<file path=xl/worksheets/sheet3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8921-08CD-4A24-9D05-BFDD14C96B32}">
  <sheetPr>
    <tabColor rgb="FF0070C0"/>
  </sheetPr>
  <dimension ref="A1:W35"/>
  <sheetViews>
    <sheetView workbookViewId="0">
      <selection activeCell="J27" sqref="J27"/>
    </sheetView>
  </sheetViews>
  <sheetFormatPr defaultColWidth="11.42578125" defaultRowHeight="15"/>
  <cols>
    <col min="1" max="1" width="25.42578125" customWidth="1"/>
    <col min="2" max="2" width="18.5703125" customWidth="1"/>
    <col min="3" max="3" width="15.85546875" customWidth="1"/>
    <col min="4" max="4" width="12.42578125" customWidth="1"/>
    <col min="5" max="5" width="20" customWidth="1"/>
    <col min="6" max="6" width="9.140625" bestFit="1" customWidth="1"/>
    <col min="7" max="7" width="11.85546875" customWidth="1"/>
    <col min="8" max="15" width="7.42578125" customWidth="1"/>
    <col min="16" max="16" width="12.140625" bestFit="1" customWidth="1"/>
    <col min="17" max="17" width="9.140625" bestFit="1" customWidth="1"/>
    <col min="18" max="18" width="10.140625" customWidth="1"/>
    <col min="19" max="19" width="9.140625" bestFit="1" customWidth="1"/>
    <col min="20" max="20" width="16.28515625" customWidth="1"/>
    <col min="23" max="23" width="21.28515625" customWidth="1"/>
  </cols>
  <sheetData>
    <row r="1" spans="1:23" ht="23.25">
      <c r="A1" s="1559" t="s">
        <v>10358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>
      <c r="A2" s="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942" t="s">
        <v>114</v>
      </c>
      <c r="B3" s="73" t="s">
        <v>78</v>
      </c>
      <c r="C3" s="27" t="s">
        <v>11810</v>
      </c>
      <c r="D3" s="15" t="s">
        <v>99</v>
      </c>
      <c r="E3" s="24">
        <v>45530.274305555555</v>
      </c>
      <c r="F3" s="15">
        <v>10.8</v>
      </c>
      <c r="G3" s="37"/>
      <c r="H3" s="15"/>
      <c r="I3" s="15"/>
      <c r="J3" s="26"/>
      <c r="K3" s="312">
        <v>81</v>
      </c>
      <c r="L3" s="312">
        <v>80</v>
      </c>
      <c r="M3" s="623"/>
      <c r="N3" s="600"/>
      <c r="O3" s="25"/>
      <c r="P3" s="14">
        <f t="shared" ref="P3:P9" si="0">SUM(H3:O3)</f>
        <v>161</v>
      </c>
      <c r="Q3" s="17" t="s">
        <v>32</v>
      </c>
      <c r="R3" s="16">
        <v>106916</v>
      </c>
      <c r="S3" s="23" t="s">
        <v>33</v>
      </c>
      <c r="T3" s="4" t="s">
        <v>100</v>
      </c>
      <c r="U3" s="16" t="s">
        <v>90</v>
      </c>
      <c r="V3" s="16">
        <v>1007427</v>
      </c>
      <c r="W3" s="16" t="s">
        <v>11811</v>
      </c>
    </row>
    <row r="4" spans="1:23">
      <c r="A4" s="942" t="s">
        <v>105</v>
      </c>
      <c r="B4" s="73" t="s">
        <v>78</v>
      </c>
      <c r="C4" s="27" t="s">
        <v>11812</v>
      </c>
      <c r="D4" s="15" t="s">
        <v>99</v>
      </c>
      <c r="E4" s="24">
        <v>45530.274305555555</v>
      </c>
      <c r="F4" s="15">
        <v>10.8</v>
      </c>
      <c r="G4" s="37"/>
      <c r="H4" s="15"/>
      <c r="I4" s="15"/>
      <c r="J4" s="26"/>
      <c r="K4" s="312">
        <v>107</v>
      </c>
      <c r="L4" s="943">
        <v>54</v>
      </c>
      <c r="M4" s="889"/>
      <c r="N4" s="600"/>
      <c r="O4" s="25"/>
      <c r="P4" s="14">
        <f t="shared" si="0"/>
        <v>161</v>
      </c>
      <c r="Q4" s="17" t="s">
        <v>32</v>
      </c>
      <c r="R4" s="16">
        <v>106917</v>
      </c>
      <c r="S4" s="23" t="s">
        <v>33</v>
      </c>
      <c r="T4" s="4" t="s">
        <v>100</v>
      </c>
      <c r="U4" s="16" t="s">
        <v>90</v>
      </c>
      <c r="V4" s="16">
        <v>1007428</v>
      </c>
      <c r="W4" s="16" t="s">
        <v>11811</v>
      </c>
    </row>
    <row r="5" spans="1:23">
      <c r="A5" s="942" t="s">
        <v>10546</v>
      </c>
      <c r="B5" s="73" t="s">
        <v>78</v>
      </c>
      <c r="C5" s="27" t="s">
        <v>11813</v>
      </c>
      <c r="D5" s="15" t="s">
        <v>99</v>
      </c>
      <c r="E5" s="24">
        <v>45530.274305555555</v>
      </c>
      <c r="F5" s="15">
        <v>10.8</v>
      </c>
      <c r="G5" s="343" t="s">
        <v>8923</v>
      </c>
      <c r="H5" s="15"/>
      <c r="I5" s="15"/>
      <c r="J5" s="26"/>
      <c r="K5" s="943">
        <v>107</v>
      </c>
      <c r="L5" s="889">
        <v>54</v>
      </c>
      <c r="M5" s="889"/>
      <c r="N5" s="600"/>
      <c r="O5" s="25"/>
      <c r="P5" s="14">
        <f t="shared" si="0"/>
        <v>161</v>
      </c>
      <c r="Q5" s="17" t="s">
        <v>32</v>
      </c>
      <c r="R5" s="16">
        <v>106918</v>
      </c>
      <c r="S5" s="23" t="s">
        <v>33</v>
      </c>
      <c r="T5" s="4" t="s">
        <v>100</v>
      </c>
      <c r="U5" s="16" t="s">
        <v>90</v>
      </c>
      <c r="V5" s="16">
        <v>1007429</v>
      </c>
      <c r="W5" s="16" t="s">
        <v>11811</v>
      </c>
    </row>
    <row r="6" spans="1:23">
      <c r="A6" s="26" t="s">
        <v>3188</v>
      </c>
      <c r="B6" s="22" t="s">
        <v>92</v>
      </c>
      <c r="C6" s="27" t="s">
        <v>11814</v>
      </c>
      <c r="D6" s="15" t="s">
        <v>6471</v>
      </c>
      <c r="E6" s="24">
        <v>45531.083333333336</v>
      </c>
      <c r="F6" s="15">
        <v>11.3</v>
      </c>
      <c r="G6" s="37"/>
      <c r="H6" s="15"/>
      <c r="I6" s="15"/>
      <c r="J6" s="26"/>
      <c r="K6" s="312">
        <v>81</v>
      </c>
      <c r="L6" s="312">
        <v>80</v>
      </c>
      <c r="M6" s="889"/>
      <c r="N6" s="600"/>
      <c r="O6" s="25"/>
      <c r="P6" s="14">
        <f t="shared" si="0"/>
        <v>161</v>
      </c>
      <c r="Q6" s="17" t="s">
        <v>32</v>
      </c>
      <c r="R6" s="16">
        <v>106909</v>
      </c>
      <c r="S6" s="23" t="s">
        <v>33</v>
      </c>
      <c r="T6" s="230" t="s">
        <v>169</v>
      </c>
      <c r="U6" s="16" t="s">
        <v>90</v>
      </c>
      <c r="V6" s="16">
        <v>1007430</v>
      </c>
      <c r="W6" s="16" t="s">
        <v>11815</v>
      </c>
    </row>
    <row r="7" spans="1:23">
      <c r="A7" s="26" t="s">
        <v>10546</v>
      </c>
      <c r="B7" s="22" t="s">
        <v>92</v>
      </c>
      <c r="C7" s="27" t="s">
        <v>11816</v>
      </c>
      <c r="D7" s="15" t="s">
        <v>6471</v>
      </c>
      <c r="E7" s="24">
        <v>45531.083333333336</v>
      </c>
      <c r="F7" s="15">
        <v>11.3</v>
      </c>
      <c r="G7" s="37"/>
      <c r="H7" s="15"/>
      <c r="I7" s="15"/>
      <c r="J7" s="26"/>
      <c r="K7" s="312">
        <v>76</v>
      </c>
      <c r="L7" s="312">
        <v>54</v>
      </c>
      <c r="M7" s="312">
        <v>31</v>
      </c>
      <c r="N7" s="600"/>
      <c r="O7" s="25"/>
      <c r="P7" s="14">
        <f t="shared" si="0"/>
        <v>161</v>
      </c>
      <c r="Q7" s="17" t="s">
        <v>32</v>
      </c>
      <c r="R7" s="16">
        <v>106910</v>
      </c>
      <c r="S7" s="23" t="s">
        <v>33</v>
      </c>
      <c r="T7" s="230" t="s">
        <v>169</v>
      </c>
      <c r="U7" s="16" t="s">
        <v>90</v>
      </c>
      <c r="V7" s="16">
        <v>1007431</v>
      </c>
      <c r="W7" s="16" t="s">
        <v>11815</v>
      </c>
    </row>
    <row r="8" spans="1:23">
      <c r="A8" s="26" t="s">
        <v>142</v>
      </c>
      <c r="B8" s="22" t="s">
        <v>72</v>
      </c>
      <c r="C8" s="27" t="s">
        <v>11817</v>
      </c>
      <c r="D8" s="15" t="s">
        <v>71</v>
      </c>
      <c r="E8" s="24">
        <v>45529.711805555555</v>
      </c>
      <c r="F8" s="15">
        <v>12.25</v>
      </c>
      <c r="G8" s="37"/>
      <c r="H8" s="15"/>
      <c r="I8" s="15"/>
      <c r="J8" s="26"/>
      <c r="K8" s="312">
        <v>161</v>
      </c>
      <c r="L8" s="889"/>
      <c r="M8" s="889"/>
      <c r="N8" s="600"/>
      <c r="O8" s="25"/>
      <c r="P8" s="14">
        <f t="shared" si="0"/>
        <v>161</v>
      </c>
      <c r="Q8" s="14" t="s">
        <v>30</v>
      </c>
      <c r="R8" s="16">
        <v>106908</v>
      </c>
      <c r="S8" s="14" t="s">
        <v>31</v>
      </c>
      <c r="T8" s="230" t="s">
        <v>169</v>
      </c>
      <c r="U8" s="16"/>
      <c r="V8" s="16">
        <v>1007432</v>
      </c>
      <c r="W8" s="16" t="s">
        <v>11818</v>
      </c>
    </row>
    <row r="9" spans="1:23">
      <c r="A9" s="15"/>
      <c r="B9" s="45"/>
      <c r="C9" s="15"/>
      <c r="D9" s="15"/>
      <c r="E9" s="15"/>
      <c r="F9" s="15"/>
      <c r="G9" s="37"/>
      <c r="H9" s="15"/>
      <c r="I9" s="15"/>
      <c r="J9" s="15"/>
      <c r="K9" s="45"/>
      <c r="L9" s="45"/>
      <c r="M9" s="45"/>
      <c r="N9" s="45"/>
      <c r="O9" s="15"/>
      <c r="P9" s="14">
        <f t="shared" si="0"/>
        <v>0</v>
      </c>
      <c r="Q9" s="14"/>
      <c r="R9" s="16"/>
      <c r="S9" s="14"/>
      <c r="T9" s="16"/>
      <c r="U9" s="16"/>
      <c r="V9" s="16"/>
      <c r="W9" s="16"/>
    </row>
    <row r="10" spans="1:23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613</v>
      </c>
      <c r="L10" s="11">
        <f t="shared" si="1"/>
        <v>322</v>
      </c>
      <c r="M10" s="11">
        <f t="shared" si="1"/>
        <v>31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6.25">
      <c r="A13" s="4" t="s">
        <v>100</v>
      </c>
      <c r="B13" s="1564" t="s">
        <v>11819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>
        <v>255</v>
      </c>
      <c r="M13" s="1">
        <v>44</v>
      </c>
      <c r="N13" s="1"/>
      <c r="O13" s="1"/>
      <c r="P13" s="1" t="s">
        <v>11820</v>
      </c>
      <c r="Q13" s="1"/>
      <c r="R13" s="1"/>
      <c r="S13" s="1"/>
      <c r="T13" s="1"/>
      <c r="U13" s="1"/>
      <c r="V13" s="1"/>
      <c r="W13" s="1"/>
    </row>
    <row r="14" spans="1:23" ht="15" customHeight="1">
      <c r="A14" s="230" t="s">
        <v>169</v>
      </c>
      <c r="B14" s="230" t="s">
        <v>11781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42</v>
      </c>
      <c r="B15" s="1772" t="s">
        <v>5003</v>
      </c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43</v>
      </c>
      <c r="B16" s="1845" t="s">
        <v>11821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44</v>
      </c>
      <c r="B17" s="1809">
        <v>0.70833333333333337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3.25" customHeight="1">
      <c r="A19" s="1559" t="s">
        <v>6283</v>
      </c>
      <c r="B19" s="1559"/>
      <c r="C19" s="1559"/>
      <c r="D19" s="1559"/>
      <c r="E19" s="1559"/>
      <c r="F19" s="1559"/>
      <c r="G19" s="7"/>
      <c r="H19" s="1559" t="s">
        <v>6284</v>
      </c>
      <c r="I19" s="1559"/>
      <c r="J19" s="1559"/>
      <c r="K19" s="1559"/>
      <c r="L19" s="1559"/>
      <c r="M19" s="1559"/>
      <c r="N19" s="1559"/>
      <c r="O19" s="1559"/>
      <c r="P19" s="1559"/>
      <c r="Q19" s="1559" t="s">
        <v>2</v>
      </c>
      <c r="R19" s="1559"/>
      <c r="S19" s="1559"/>
      <c r="T19" s="1559"/>
      <c r="U19" s="1559"/>
      <c r="V19" s="1559"/>
      <c r="W19" s="1559"/>
    </row>
    <row r="20" spans="1:23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</row>
    <row r="21" spans="1:23">
      <c r="A21" s="15"/>
      <c r="B21" s="15"/>
      <c r="C21" s="15"/>
      <c r="D21" s="15" t="s">
        <v>1373</v>
      </c>
      <c r="E21" s="15"/>
      <c r="F21" s="15"/>
      <c r="G21" s="37"/>
      <c r="H21" s="15"/>
      <c r="I21" s="15"/>
      <c r="J21" s="15"/>
      <c r="K21" s="15"/>
      <c r="L21" s="15"/>
      <c r="M21" s="15"/>
      <c r="N21" s="15"/>
      <c r="O21" s="15"/>
      <c r="P21" s="14">
        <f t="shared" ref="P21:P27" si="2">SUM(H21:O21)</f>
        <v>0</v>
      </c>
      <c r="Q21" s="17" t="s">
        <v>32</v>
      </c>
      <c r="R21" s="16"/>
      <c r="S21" s="14" t="s">
        <v>33</v>
      </c>
      <c r="T21" s="16"/>
      <c r="U21" s="16"/>
      <c r="V21" s="16"/>
      <c r="W21" s="16"/>
    </row>
    <row r="22" spans="1:23">
      <c r="A22" s="15"/>
      <c r="B22" s="15"/>
      <c r="C22" s="15"/>
      <c r="D22" s="15"/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si="2"/>
        <v>0</v>
      </c>
      <c r="Q22" s="17" t="s">
        <v>32</v>
      </c>
      <c r="R22" s="16"/>
      <c r="S22" s="14" t="s">
        <v>33</v>
      </c>
      <c r="T22" s="16"/>
      <c r="U22" s="16"/>
      <c r="V22" s="16"/>
      <c r="W22" s="16"/>
    </row>
    <row r="23" spans="1:23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4" t="s">
        <v>30</v>
      </c>
      <c r="R23" s="16"/>
      <c r="S23" s="23" t="s">
        <v>33</v>
      </c>
      <c r="T23" s="16"/>
      <c r="U23" s="16"/>
      <c r="V23" s="16"/>
      <c r="W23" s="16"/>
    </row>
    <row r="24" spans="1:23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4" t="s">
        <v>30</v>
      </c>
      <c r="R24" s="16"/>
      <c r="S24" s="14" t="s">
        <v>31</v>
      </c>
      <c r="T24" s="16"/>
      <c r="U24" s="16"/>
      <c r="V24" s="16"/>
      <c r="W24" s="16"/>
    </row>
    <row r="25" spans="1:23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6"/>
      <c r="S25" s="14" t="s">
        <v>31</v>
      </c>
      <c r="T25" s="16"/>
      <c r="U25" s="16"/>
      <c r="V25" s="16"/>
      <c r="W25" s="16"/>
    </row>
    <row r="26" spans="1:23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6"/>
      <c r="S26" s="14" t="s">
        <v>31</v>
      </c>
      <c r="T26" s="16"/>
      <c r="U26" s="16"/>
      <c r="V26" s="16"/>
      <c r="W26" s="16"/>
    </row>
    <row r="27" spans="1:23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6"/>
      <c r="S27" s="14" t="s">
        <v>31</v>
      </c>
      <c r="T27" s="16"/>
      <c r="U27" s="16"/>
      <c r="V27" s="16"/>
      <c r="W27" s="16"/>
    </row>
    <row r="28" spans="1:23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0</v>
      </c>
      <c r="M28" s="11">
        <f t="shared" si="3"/>
        <v>0</v>
      </c>
      <c r="N28" s="11">
        <f t="shared" si="3"/>
        <v>0</v>
      </c>
      <c r="O28" s="11">
        <f t="shared" si="3"/>
        <v>0</v>
      </c>
      <c r="P28" s="11">
        <f t="shared" si="3"/>
        <v>0</v>
      </c>
      <c r="Q28" s="12"/>
      <c r="R28" s="12"/>
      <c r="S28" s="12"/>
      <c r="T28" s="12"/>
      <c r="U28" s="12"/>
      <c r="V28" s="12"/>
      <c r="W28" s="12"/>
    </row>
    <row r="29" spans="1:23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>
      <c r="A30" s="3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4"/>
      <c r="B31" s="1564"/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1"/>
      <c r="B32" s="1563"/>
      <c r="C32" s="156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>
      <c r="A33" s="5" t="s">
        <v>42</v>
      </c>
      <c r="B33" s="1772"/>
      <c r="C33" s="1772"/>
      <c r="D33" s="242"/>
      <c r="E33" s="41" t="s">
        <v>8995</v>
      </c>
    </row>
    <row r="34" spans="1:5">
      <c r="A34" s="5" t="s">
        <v>43</v>
      </c>
      <c r="B34" s="1772"/>
      <c r="C34" s="1772"/>
      <c r="D34" s="1"/>
      <c r="E34" s="1"/>
    </row>
    <row r="35" spans="1:5">
      <c r="A35" s="5" t="s">
        <v>44</v>
      </c>
      <c r="B35" s="1772"/>
      <c r="C35" s="1772"/>
      <c r="D35" s="1"/>
      <c r="E35" s="1"/>
    </row>
  </sheetData>
  <mergeCells count="19">
    <mergeCell ref="B13:C13"/>
    <mergeCell ref="A1:F1"/>
    <mergeCell ref="H1:P1"/>
    <mergeCell ref="Q1:W1"/>
    <mergeCell ref="B12:D12"/>
    <mergeCell ref="J12:L12"/>
    <mergeCell ref="B15:C15"/>
    <mergeCell ref="B16:C16"/>
    <mergeCell ref="B17:C17"/>
    <mergeCell ref="A19:F19"/>
    <mergeCell ref="B34:C34"/>
    <mergeCell ref="B35:C35"/>
    <mergeCell ref="Q19:W19"/>
    <mergeCell ref="B30:D30"/>
    <mergeCell ref="J30:L30"/>
    <mergeCell ref="B31:C31"/>
    <mergeCell ref="B32:C32"/>
    <mergeCell ref="B33:C33"/>
    <mergeCell ref="H19:P19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8B036-ECE1-4B14-B999-3AA8CA909520}">
  <sheetPr>
    <tabColor rgb="FFFFC000"/>
  </sheetPr>
  <dimension ref="A1:Z151"/>
  <sheetViews>
    <sheetView topLeftCell="A19" workbookViewId="0">
      <selection activeCell="A42" sqref="A42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17.28515625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8.5703125" customWidth="1"/>
    <col min="22" max="22" width="10" customWidth="1"/>
    <col min="23" max="23" width="9.140625" bestFit="1" customWidth="1"/>
    <col min="24" max="24" width="19" customWidth="1"/>
  </cols>
  <sheetData>
    <row r="1" spans="1:25" ht="23.25">
      <c r="A1" s="1549" t="s">
        <v>1819</v>
      </c>
      <c r="B1" s="1549"/>
      <c r="C1" s="1549"/>
      <c r="D1" s="1549"/>
      <c r="E1" s="1549"/>
      <c r="F1" s="1549"/>
      <c r="G1" s="1208"/>
      <c r="H1" s="1209"/>
      <c r="I1" s="1549" t="s">
        <v>1244</v>
      </c>
      <c r="J1" s="1549"/>
      <c r="K1" s="1549"/>
      <c r="L1" s="1549"/>
      <c r="M1" s="1549"/>
      <c r="N1" s="1549"/>
      <c r="O1" s="1549"/>
      <c r="P1" s="1549"/>
      <c r="Q1" s="1549"/>
      <c r="R1" s="1550" t="s">
        <v>1820</v>
      </c>
      <c r="S1" s="1551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>
      <c r="A3" s="1172" t="s">
        <v>698</v>
      </c>
      <c r="B3" s="1172" t="s">
        <v>78</v>
      </c>
      <c r="C3" s="1186" t="s">
        <v>1821</v>
      </c>
      <c r="D3" s="1172" t="s">
        <v>400</v>
      </c>
      <c r="E3" s="1173">
        <v>46221.767361111109</v>
      </c>
      <c r="F3" s="1172">
        <v>13.3</v>
      </c>
      <c r="G3" s="1172">
        <v>121014</v>
      </c>
      <c r="H3" s="1174" t="s">
        <v>740</v>
      </c>
      <c r="I3" s="1172"/>
      <c r="J3" s="1172"/>
      <c r="K3" s="1172"/>
      <c r="L3" s="1172"/>
      <c r="M3" s="1172"/>
      <c r="N3" s="1186">
        <v>60</v>
      </c>
      <c r="O3" s="1186">
        <v>71</v>
      </c>
      <c r="P3" s="1186">
        <v>30</v>
      </c>
      <c r="Q3" s="1175">
        <f t="shared" ref="Q3:Q7" si="0">SUM(I3:P3)</f>
        <v>161</v>
      </c>
      <c r="R3" s="1176" t="s">
        <v>32</v>
      </c>
      <c r="S3" s="1177" t="s">
        <v>33</v>
      </c>
      <c r="T3" s="1175"/>
      <c r="U3" s="1190" t="s">
        <v>169</v>
      </c>
      <c r="V3" s="1181"/>
      <c r="W3" s="1181">
        <v>1021611</v>
      </c>
      <c r="X3" s="1181" t="s">
        <v>1822</v>
      </c>
      <c r="Y3" s="1181"/>
    </row>
    <row r="4" spans="1:25">
      <c r="A4" s="1172" t="s">
        <v>863</v>
      </c>
      <c r="B4" s="1172" t="s">
        <v>78</v>
      </c>
      <c r="C4" s="1186" t="s">
        <v>1823</v>
      </c>
      <c r="D4" s="1172" t="s">
        <v>400</v>
      </c>
      <c r="E4" s="1173">
        <v>46221.767361111109</v>
      </c>
      <c r="F4" s="1172">
        <v>13.3</v>
      </c>
      <c r="G4" s="1172">
        <v>121017</v>
      </c>
      <c r="H4" s="1174" t="s">
        <v>740</v>
      </c>
      <c r="I4" s="1172"/>
      <c r="J4" s="1172"/>
      <c r="K4" s="1172"/>
      <c r="L4" s="1172"/>
      <c r="M4" s="1172"/>
      <c r="N4" s="1186">
        <v>41</v>
      </c>
      <c r="O4" s="1186">
        <v>60</v>
      </c>
      <c r="P4" s="1186">
        <v>60</v>
      </c>
      <c r="Q4" s="1175">
        <f t="shared" si="0"/>
        <v>161</v>
      </c>
      <c r="R4" s="1176" t="s">
        <v>32</v>
      </c>
      <c r="S4" s="1177" t="s">
        <v>33</v>
      </c>
      <c r="T4" s="1175"/>
      <c r="U4" s="1190" t="s">
        <v>169</v>
      </c>
      <c r="V4" s="1181"/>
      <c r="W4" s="1181">
        <v>1021612</v>
      </c>
      <c r="X4" s="1181" t="s">
        <v>1822</v>
      </c>
      <c r="Y4" s="1181"/>
    </row>
    <row r="5" spans="1:25">
      <c r="A5" s="1172" t="s">
        <v>107</v>
      </c>
      <c r="B5" s="1172" t="s">
        <v>78</v>
      </c>
      <c r="C5" s="1186" t="s">
        <v>1824</v>
      </c>
      <c r="D5" s="1172" t="s">
        <v>400</v>
      </c>
      <c r="E5" s="1173">
        <v>46221.767361111109</v>
      </c>
      <c r="F5" s="1172">
        <v>13.3</v>
      </c>
      <c r="G5" s="1172">
        <v>121015</v>
      </c>
      <c r="H5" s="1174" t="s">
        <v>740</v>
      </c>
      <c r="I5" s="1172"/>
      <c r="J5" s="1172"/>
      <c r="K5" s="1172"/>
      <c r="L5" s="1172"/>
      <c r="M5" s="1172"/>
      <c r="N5" s="1186">
        <v>41</v>
      </c>
      <c r="O5" s="1186">
        <v>60</v>
      </c>
      <c r="P5" s="1186">
        <v>60</v>
      </c>
      <c r="Q5" s="1175">
        <f t="shared" si="0"/>
        <v>161</v>
      </c>
      <c r="R5" s="1176" t="s">
        <v>32</v>
      </c>
      <c r="S5" s="1177" t="s">
        <v>33</v>
      </c>
      <c r="T5" s="1175"/>
      <c r="U5" s="1190" t="s">
        <v>169</v>
      </c>
      <c r="V5" s="1181"/>
      <c r="W5" s="1181">
        <v>1021613</v>
      </c>
      <c r="X5" s="1181" t="s">
        <v>1822</v>
      </c>
      <c r="Y5" s="1181"/>
    </row>
    <row r="6" spans="1:25">
      <c r="A6" s="1172" t="s">
        <v>120</v>
      </c>
      <c r="B6" s="1172" t="s">
        <v>1255</v>
      </c>
      <c r="C6" s="1186" t="s">
        <v>1825</v>
      </c>
      <c r="D6" s="1172" t="s">
        <v>117</v>
      </c>
      <c r="E6" s="1173">
        <v>46222.763888888891</v>
      </c>
      <c r="F6" s="1172">
        <v>14.8</v>
      </c>
      <c r="G6" s="1172">
        <v>120997</v>
      </c>
      <c r="H6" s="1174" t="s">
        <v>740</v>
      </c>
      <c r="I6" s="1172"/>
      <c r="J6" s="1172"/>
      <c r="K6" s="1172"/>
      <c r="L6" s="1172"/>
      <c r="M6" s="1172"/>
      <c r="N6" s="1186">
        <v>41</v>
      </c>
      <c r="O6" s="1186">
        <v>60</v>
      </c>
      <c r="P6" s="1186">
        <v>60</v>
      </c>
      <c r="Q6" s="1175">
        <f t="shared" si="0"/>
        <v>161</v>
      </c>
      <c r="R6" s="1176" t="s">
        <v>32</v>
      </c>
      <c r="S6" s="1177" t="s">
        <v>33</v>
      </c>
      <c r="T6" s="1289" t="b">
        <v>1</v>
      </c>
      <c r="U6" s="1189" t="s">
        <v>100</v>
      </c>
      <c r="V6" s="1181"/>
      <c r="W6" s="1181">
        <v>1021614</v>
      </c>
      <c r="X6" s="1181" t="s">
        <v>1826</v>
      </c>
      <c r="Y6" s="1181"/>
    </row>
    <row r="7" spans="1:25">
      <c r="A7" s="1172" t="s">
        <v>120</v>
      </c>
      <c r="B7" s="1172" t="s">
        <v>1255</v>
      </c>
      <c r="C7" s="1186" t="s">
        <v>1827</v>
      </c>
      <c r="D7" s="1172" t="s">
        <v>117</v>
      </c>
      <c r="E7" s="1173">
        <v>46222.763888888891</v>
      </c>
      <c r="F7" s="1172">
        <v>14.8</v>
      </c>
      <c r="G7" s="1172">
        <v>120998</v>
      </c>
      <c r="H7" s="1174" t="s">
        <v>740</v>
      </c>
      <c r="I7" s="1172"/>
      <c r="J7" s="1172"/>
      <c r="K7" s="1172"/>
      <c r="L7" s="1172"/>
      <c r="M7" s="1172"/>
      <c r="N7" s="1186">
        <v>41</v>
      </c>
      <c r="O7" s="1186">
        <v>90</v>
      </c>
      <c r="P7" s="1186">
        <v>30</v>
      </c>
      <c r="Q7" s="1175">
        <f t="shared" si="0"/>
        <v>161</v>
      </c>
      <c r="R7" s="1176" t="s">
        <v>32</v>
      </c>
      <c r="S7" s="1177" t="s">
        <v>33</v>
      </c>
      <c r="T7" s="1289" t="b">
        <v>1</v>
      </c>
      <c r="U7" s="1189" t="s">
        <v>100</v>
      </c>
      <c r="V7" s="1181"/>
      <c r="W7" s="1181">
        <v>1021615</v>
      </c>
      <c r="X7" s="1181" t="s">
        <v>1826</v>
      </c>
      <c r="Y7" s="1181"/>
    </row>
    <row r="8" spans="1:25">
      <c r="A8" s="1178" t="s">
        <v>398</v>
      </c>
      <c r="B8" s="1178" t="s">
        <v>707</v>
      </c>
      <c r="C8" s="1186" t="s">
        <v>1828</v>
      </c>
      <c r="D8" s="1178" t="s">
        <v>136</v>
      </c>
      <c r="E8" s="1173">
        <v>46222.8125</v>
      </c>
      <c r="F8" s="1178">
        <v>12.9</v>
      </c>
      <c r="G8" s="1178">
        <v>120999</v>
      </c>
      <c r="H8" s="1174" t="s">
        <v>740</v>
      </c>
      <c r="I8" s="1178"/>
      <c r="J8" s="1178"/>
      <c r="K8" s="1178"/>
      <c r="L8" s="1178"/>
      <c r="M8" s="1178"/>
      <c r="N8" s="1186">
        <v>41</v>
      </c>
      <c r="O8" s="1186">
        <v>90</v>
      </c>
      <c r="P8" s="1186">
        <v>30</v>
      </c>
      <c r="Q8" s="1175">
        <f>SUM(I8:P8)</f>
        <v>161</v>
      </c>
      <c r="R8" s="1176" t="s">
        <v>32</v>
      </c>
      <c r="S8" s="1177" t="s">
        <v>33</v>
      </c>
      <c r="T8" s="1175"/>
      <c r="U8" s="1189" t="s">
        <v>100</v>
      </c>
      <c r="V8" s="1181"/>
      <c r="W8" s="1181">
        <v>1021616</v>
      </c>
      <c r="X8" s="1181" t="s">
        <v>1829</v>
      </c>
      <c r="Y8" s="1181"/>
    </row>
    <row r="9" spans="1:25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SUM(I3:I7)</f>
        <v>0</v>
      </c>
      <c r="J9" s="1214">
        <f>SUM(J3:J7)</f>
        <v>0</v>
      </c>
      <c r="K9" s="1214">
        <f t="shared" ref="K9:M9" ca="1" si="1">SUM(K3:K63)</f>
        <v>0</v>
      </c>
      <c r="L9" s="1214">
        <f t="shared" ca="1" si="1"/>
        <v>0</v>
      </c>
      <c r="M9" s="1214">
        <f t="shared" ca="1" si="1"/>
        <v>0</v>
      </c>
      <c r="N9" s="1214">
        <f>SUM(N3:N8)</f>
        <v>265</v>
      </c>
      <c r="O9" s="1214">
        <f>SUM(O3:O8)</f>
        <v>431</v>
      </c>
      <c r="P9" s="1214">
        <f>SUM(P3:P8)</f>
        <v>270</v>
      </c>
      <c r="Q9" s="1214">
        <f>SUM(Q3:Q8)</f>
        <v>966</v>
      </c>
      <c r="R9" s="1215"/>
      <c r="S9" s="1215"/>
      <c r="T9" s="1215"/>
      <c r="U9" s="1215"/>
      <c r="V9" s="1215"/>
      <c r="W9" s="1215"/>
      <c r="X9" s="1215"/>
      <c r="Y9" s="1215"/>
    </row>
    <row r="10" spans="1:25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</row>
    <row r="11" spans="1:25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>
      <c r="A13" s="1194" t="s">
        <v>100</v>
      </c>
      <c r="B13" s="1548" t="s">
        <v>41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>
      <c r="A14" s="1195" t="s">
        <v>169</v>
      </c>
      <c r="B14" s="1554" t="s">
        <v>39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 ht="15" customHeight="1">
      <c r="A15" s="1225" t="s">
        <v>42</v>
      </c>
      <c r="B15" s="1555" t="s">
        <v>1363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5">
      <c r="A17" s="1225" t="s">
        <v>43</v>
      </c>
      <c r="B17" s="1568" t="s">
        <v>1364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5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  <row r="19" spans="1:25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</row>
    <row r="20" spans="1:25" ht="23.25" customHeight="1">
      <c r="A20" s="1644" t="s">
        <v>1830</v>
      </c>
      <c r="B20" s="1644"/>
      <c r="C20" s="1644"/>
      <c r="D20" s="1644"/>
      <c r="E20" s="1644"/>
      <c r="F20" s="1644"/>
      <c r="G20" s="1394"/>
      <c r="H20" s="1358"/>
      <c r="I20" s="1644" t="s">
        <v>1297</v>
      </c>
      <c r="J20" s="1644"/>
      <c r="K20" s="1644"/>
      <c r="L20" s="1644"/>
      <c r="M20" s="1644"/>
      <c r="N20" s="1644"/>
      <c r="O20" s="1644"/>
      <c r="P20" s="1644"/>
      <c r="Q20" s="1644"/>
      <c r="R20" s="1645" t="s">
        <v>1831</v>
      </c>
      <c r="S20" s="1646"/>
      <c r="T20" s="1645"/>
      <c r="U20" s="1645"/>
      <c r="V20" s="1645"/>
      <c r="W20" s="1645"/>
      <c r="X20" s="1645"/>
      <c r="Y20" s="1645"/>
    </row>
    <row r="21" spans="1:25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210" t="s">
        <v>24</v>
      </c>
      <c r="V21" s="1210" t="s">
        <v>25</v>
      </c>
      <c r="W21" s="1210" t="s">
        <v>26</v>
      </c>
      <c r="X21" s="1210" t="s">
        <v>27</v>
      </c>
      <c r="Y21" s="1210" t="s">
        <v>28</v>
      </c>
    </row>
    <row r="22" spans="1:25">
      <c r="A22" s="1172" t="s">
        <v>601</v>
      </c>
      <c r="B22" s="1172" t="s">
        <v>80</v>
      </c>
      <c r="C22" s="1186" t="s">
        <v>1832</v>
      </c>
      <c r="D22" s="1172" t="s">
        <v>1300</v>
      </c>
      <c r="E22" s="1173">
        <v>46224.5625</v>
      </c>
      <c r="F22" s="1172">
        <v>13.8</v>
      </c>
      <c r="G22" s="1172">
        <v>121002</v>
      </c>
      <c r="H22" s="1174" t="s">
        <v>1348</v>
      </c>
      <c r="I22" s="1172"/>
      <c r="J22" s="1172"/>
      <c r="K22" s="1172"/>
      <c r="L22" s="1172"/>
      <c r="M22" s="1172"/>
      <c r="N22" s="1172"/>
      <c r="O22" s="1178">
        <v>101</v>
      </c>
      <c r="P22" s="1172">
        <v>60</v>
      </c>
      <c r="Q22" s="1175">
        <f t="shared" ref="Q22:Q28" si="2">SUM(I22:P22)</f>
        <v>161</v>
      </c>
      <c r="R22" s="1176" t="s">
        <v>32</v>
      </c>
      <c r="S22" s="1177" t="s">
        <v>33</v>
      </c>
      <c r="T22" s="1175"/>
      <c r="U22" s="1239" t="s">
        <v>1833</v>
      </c>
      <c r="V22" s="1181"/>
      <c r="W22" s="1181">
        <v>1021639</v>
      </c>
      <c r="X22" s="1181" t="s">
        <v>1188</v>
      </c>
      <c r="Y22" s="1181"/>
    </row>
    <row r="23" spans="1:25">
      <c r="A23" s="1172" t="s">
        <v>918</v>
      </c>
      <c r="B23" s="1172" t="s">
        <v>80</v>
      </c>
      <c r="C23" s="1186" t="s">
        <v>1834</v>
      </c>
      <c r="D23" s="1172" t="s">
        <v>1300</v>
      </c>
      <c r="E23" s="1173">
        <v>46224.5625</v>
      </c>
      <c r="F23" s="1172">
        <v>13.8</v>
      </c>
      <c r="G23" s="1172">
        <v>121003</v>
      </c>
      <c r="H23" s="1174" t="s">
        <v>1348</v>
      </c>
      <c r="I23" s="1172"/>
      <c r="J23" s="1172"/>
      <c r="K23" s="1172"/>
      <c r="L23" s="1172"/>
      <c r="M23" s="1172"/>
      <c r="N23" s="1172"/>
      <c r="O23" s="1172">
        <v>71</v>
      </c>
      <c r="P23" s="1172">
        <v>60</v>
      </c>
      <c r="Q23" s="1175">
        <f t="shared" si="2"/>
        <v>131</v>
      </c>
      <c r="R23" s="1176" t="s">
        <v>32</v>
      </c>
      <c r="S23" s="1177" t="s">
        <v>33</v>
      </c>
      <c r="T23" s="1175"/>
      <c r="U23" s="1239" t="s">
        <v>1833</v>
      </c>
      <c r="V23" s="1181"/>
      <c r="W23" s="1181">
        <v>1021640</v>
      </c>
      <c r="X23" s="1181" t="s">
        <v>1188</v>
      </c>
      <c r="Y23" s="1181"/>
    </row>
    <row r="24" spans="1:25">
      <c r="A24" s="1172" t="s">
        <v>157</v>
      </c>
      <c r="B24" s="1172" t="s">
        <v>80</v>
      </c>
      <c r="C24" s="1186" t="s">
        <v>1835</v>
      </c>
      <c r="D24" s="1172" t="s">
        <v>1300</v>
      </c>
      <c r="E24" s="1173">
        <v>46224.5625</v>
      </c>
      <c r="F24" s="1172">
        <v>13.8</v>
      </c>
      <c r="G24" s="1172">
        <v>121004</v>
      </c>
      <c r="H24" s="1174" t="s">
        <v>1348</v>
      </c>
      <c r="I24" s="1172"/>
      <c r="J24" s="1172"/>
      <c r="K24" s="1172"/>
      <c r="L24" s="1172"/>
      <c r="M24" s="1172"/>
      <c r="N24" s="1172"/>
      <c r="O24" s="1186">
        <v>71</v>
      </c>
      <c r="P24" s="1186">
        <v>90</v>
      </c>
      <c r="Q24" s="1175">
        <f t="shared" si="2"/>
        <v>161</v>
      </c>
      <c r="R24" s="1176" t="s">
        <v>32</v>
      </c>
      <c r="S24" s="1177" t="s">
        <v>33</v>
      </c>
      <c r="T24" s="1175"/>
      <c r="U24" s="1239" t="s">
        <v>1833</v>
      </c>
      <c r="V24" s="1181"/>
      <c r="W24" s="1181">
        <v>1021641</v>
      </c>
      <c r="X24" s="1181" t="s">
        <v>1188</v>
      </c>
      <c r="Y24" s="1181"/>
    </row>
    <row r="25" spans="1:25">
      <c r="A25" s="1172" t="s">
        <v>157</v>
      </c>
      <c r="B25" s="1172" t="s">
        <v>80</v>
      </c>
      <c r="C25" s="1186" t="s">
        <v>1836</v>
      </c>
      <c r="D25" s="1172" t="s">
        <v>1300</v>
      </c>
      <c r="E25" s="1173">
        <v>46224.5625</v>
      </c>
      <c r="F25" s="1172">
        <v>13.8</v>
      </c>
      <c r="G25" s="1172">
        <v>121005</v>
      </c>
      <c r="H25" s="1174" t="s">
        <v>1348</v>
      </c>
      <c r="I25" s="1172"/>
      <c r="J25" s="1172"/>
      <c r="K25" s="1172"/>
      <c r="L25" s="1172"/>
      <c r="M25" s="1172"/>
      <c r="N25" s="1172"/>
      <c r="O25" s="1172">
        <v>42</v>
      </c>
      <c r="P25" s="1172">
        <v>90</v>
      </c>
      <c r="Q25" s="1175">
        <f>SUM(I25:P25)</f>
        <v>132</v>
      </c>
      <c r="R25" s="1176" t="s">
        <v>32</v>
      </c>
      <c r="S25" s="1177" t="s">
        <v>33</v>
      </c>
      <c r="T25" s="1175"/>
      <c r="U25" s="1239" t="s">
        <v>1833</v>
      </c>
      <c r="V25" s="1181"/>
      <c r="W25" s="1181">
        <v>1021642</v>
      </c>
      <c r="X25" s="1181" t="s">
        <v>1188</v>
      </c>
      <c r="Y25" s="1181"/>
    </row>
    <row r="26" spans="1:25">
      <c r="A26" s="1172" t="s">
        <v>601</v>
      </c>
      <c r="B26" s="1172" t="s">
        <v>80</v>
      </c>
      <c r="C26" s="1186" t="s">
        <v>1837</v>
      </c>
      <c r="D26" s="1172" t="s">
        <v>1300</v>
      </c>
      <c r="E26" s="1173">
        <v>46224.5625</v>
      </c>
      <c r="F26" s="1172">
        <v>13.8</v>
      </c>
      <c r="G26" s="1172">
        <v>121006</v>
      </c>
      <c r="H26" s="1174" t="s">
        <v>1348</v>
      </c>
      <c r="I26" s="1172"/>
      <c r="J26" s="1172"/>
      <c r="K26" s="1172"/>
      <c r="L26" s="1172"/>
      <c r="M26" s="1172"/>
      <c r="N26" s="1172"/>
      <c r="O26" s="1172">
        <v>101</v>
      </c>
      <c r="P26" s="1172">
        <v>30</v>
      </c>
      <c r="Q26" s="1175">
        <f>SUM(I26:P26)</f>
        <v>131</v>
      </c>
      <c r="R26" s="1176" t="s">
        <v>32</v>
      </c>
      <c r="S26" s="1177" t="s">
        <v>33</v>
      </c>
      <c r="T26" s="1175"/>
      <c r="U26" s="1239" t="s">
        <v>1833</v>
      </c>
      <c r="V26" s="1181"/>
      <c r="W26" s="1181">
        <v>1021643</v>
      </c>
      <c r="X26" s="1181" t="s">
        <v>1188</v>
      </c>
      <c r="Y26" s="1181"/>
    </row>
    <row r="27" spans="1:25">
      <c r="A27" s="1172" t="s">
        <v>863</v>
      </c>
      <c r="B27" s="1172" t="s">
        <v>78</v>
      </c>
      <c r="C27" s="1186" t="s">
        <v>1838</v>
      </c>
      <c r="D27" s="1172" t="s">
        <v>1839</v>
      </c>
      <c r="E27" s="1173">
        <v>46224.5</v>
      </c>
      <c r="F27" s="1172">
        <v>13.8</v>
      </c>
      <c r="G27" s="1172">
        <v>121019</v>
      </c>
      <c r="H27" s="1174" t="s">
        <v>740</v>
      </c>
      <c r="I27" s="1172"/>
      <c r="J27" s="1172"/>
      <c r="K27" s="1172"/>
      <c r="L27" s="1172"/>
      <c r="M27" s="1172"/>
      <c r="N27" s="1172">
        <v>0</v>
      </c>
      <c r="O27" s="1178">
        <v>70</v>
      </c>
      <c r="P27" s="1172">
        <v>61</v>
      </c>
      <c r="Q27" s="1175">
        <f>SUM(I27:P27)</f>
        <v>131</v>
      </c>
      <c r="R27" s="1176" t="s">
        <v>32</v>
      </c>
      <c r="S27" s="1177" t="s">
        <v>33</v>
      </c>
      <c r="T27" s="1289" t="b">
        <v>1</v>
      </c>
      <c r="U27" s="1239" t="s">
        <v>1833</v>
      </c>
      <c r="V27" s="1181"/>
      <c r="W27" s="1181">
        <v>1021644</v>
      </c>
      <c r="X27" s="1181" t="s">
        <v>1188</v>
      </c>
      <c r="Y27" s="1181"/>
    </row>
    <row r="28" spans="1:25">
      <c r="A28" s="1178"/>
      <c r="B28" s="1178"/>
      <c r="C28" s="1178"/>
      <c r="D28" s="1178"/>
      <c r="E28" s="1178"/>
      <c r="F28" s="1178"/>
      <c r="G28" s="1178"/>
      <c r="H28" s="1205"/>
      <c r="I28" s="1178"/>
      <c r="J28" s="1178"/>
      <c r="K28" s="1178"/>
      <c r="L28" s="1178"/>
      <c r="M28" s="1178"/>
      <c r="N28" s="1178"/>
      <c r="O28" s="1178"/>
      <c r="P28" s="1178"/>
      <c r="Q28" s="1175">
        <f t="shared" si="2"/>
        <v>0</v>
      </c>
      <c r="R28" s="1175"/>
      <c r="S28" s="1175"/>
      <c r="T28" s="1175"/>
      <c r="U28" s="1181"/>
      <c r="V28" s="1181"/>
      <c r="W28" s="1181"/>
      <c r="X28" s="1181"/>
      <c r="Y28" s="1181"/>
    </row>
    <row r="29" spans="1:25">
      <c r="A29" s="1214" t="s">
        <v>19</v>
      </c>
      <c r="B29" s="1209"/>
      <c r="C29" s="1209"/>
      <c r="D29" s="1209"/>
      <c r="E29" s="1214"/>
      <c r="F29" s="1209"/>
      <c r="G29" s="1209"/>
      <c r="H29" s="1209"/>
      <c r="I29" s="1214">
        <f>SUM(I22:I24)</f>
        <v>0</v>
      </c>
      <c r="J29" s="1214">
        <f>SUM(J22:J24)</f>
        <v>0</v>
      </c>
      <c r="K29" s="1214">
        <f t="shared" ref="K29:Q29" si="3">SUM(K22:K28)</f>
        <v>0</v>
      </c>
      <c r="L29" s="1214">
        <f t="shared" si="3"/>
        <v>0</v>
      </c>
      <c r="M29" s="1214">
        <f t="shared" si="3"/>
        <v>0</v>
      </c>
      <c r="N29" s="1214">
        <f t="shared" si="3"/>
        <v>0</v>
      </c>
      <c r="O29" s="1214">
        <f t="shared" si="3"/>
        <v>456</v>
      </c>
      <c r="P29" s="1214">
        <f t="shared" si="3"/>
        <v>391</v>
      </c>
      <c r="Q29" s="1214">
        <f t="shared" si="3"/>
        <v>847</v>
      </c>
      <c r="R29" s="1215"/>
      <c r="S29" s="1215"/>
      <c r="T29" s="1215"/>
      <c r="U29" s="1215"/>
      <c r="V29" s="1215"/>
      <c r="W29" s="1215"/>
      <c r="X29" s="1215"/>
      <c r="Y29" s="1215"/>
    </row>
    <row r="30" spans="1:25">
      <c r="A30" s="1216"/>
      <c r="B30" s="1216"/>
      <c r="C30" s="1216"/>
      <c r="D30" s="1216"/>
      <c r="E30" s="1216"/>
      <c r="F30" s="1217"/>
      <c r="G30" s="1217"/>
      <c r="H30" s="1216"/>
      <c r="I30" s="1216"/>
      <c r="J30" s="1216"/>
      <c r="K30" s="1216"/>
      <c r="L30" s="1216"/>
      <c r="M30" s="1216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</row>
    <row r="31" spans="1:25">
      <c r="A31" s="1218" t="s">
        <v>34</v>
      </c>
      <c r="B31" s="1552"/>
      <c r="C31" s="1552"/>
      <c r="D31" s="1552"/>
      <c r="E31" s="1216"/>
      <c r="F31" s="1216"/>
      <c r="G31" s="1216"/>
      <c r="H31" s="1216"/>
      <c r="I31" s="1216"/>
      <c r="J31" s="1216"/>
      <c r="K31" s="1553"/>
      <c r="L31" s="1553"/>
      <c r="M31" s="1553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</row>
    <row r="32" spans="1:25" ht="15.75" customHeight="1">
      <c r="A32" s="1220" t="s">
        <v>35</v>
      </c>
      <c r="B32" s="1221" t="s">
        <v>36</v>
      </c>
      <c r="C32" s="1222" t="s">
        <v>37</v>
      </c>
      <c r="D32" s="1219"/>
      <c r="E32" s="1216"/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</row>
    <row r="33" spans="1:26" ht="15" customHeight="1">
      <c r="A33" s="1194" t="s">
        <v>161</v>
      </c>
      <c r="B33" s="1548" t="s">
        <v>39</v>
      </c>
      <c r="C33" s="1548"/>
      <c r="D33" s="1223"/>
      <c r="E33" s="1224" t="s">
        <v>40</v>
      </c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</row>
    <row r="34" spans="1:26">
      <c r="A34" s="1195" t="s">
        <v>169</v>
      </c>
      <c r="B34" s="1554" t="s">
        <v>41</v>
      </c>
      <c r="C34" s="1554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</row>
    <row r="35" spans="1:26">
      <c r="A35" s="1225" t="s">
        <v>42</v>
      </c>
      <c r="B35" s="1555" t="s">
        <v>1840</v>
      </c>
      <c r="C35" s="1555"/>
      <c r="D35" s="1216"/>
      <c r="E35" s="1216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</row>
    <row r="36" spans="1:26">
      <c r="A36" s="1225" t="s">
        <v>42</v>
      </c>
      <c r="B36" s="1555"/>
      <c r="C36" s="1555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</row>
    <row r="37" spans="1:26">
      <c r="A37" s="1225" t="s">
        <v>43</v>
      </c>
      <c r="B37" s="1556"/>
      <c r="C37" s="1556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</row>
    <row r="38" spans="1:26">
      <c r="A38" s="1225" t="s">
        <v>44</v>
      </c>
      <c r="B38" s="1557"/>
      <c r="C38" s="1557"/>
      <c r="D38" s="1216"/>
      <c r="E38" s="1216"/>
      <c r="F38" s="1216"/>
      <c r="G38" s="1216"/>
      <c r="H38" s="1216"/>
      <c r="I38" s="1216"/>
      <c r="J38" s="1216"/>
      <c r="K38" s="1216"/>
      <c r="L38" s="1216"/>
      <c r="M38" s="1216"/>
      <c r="N38" s="1216"/>
      <c r="O38" s="1216"/>
      <c r="P38" s="1216"/>
      <c r="Q38" s="1216"/>
      <c r="R38" s="1216"/>
      <c r="S38" s="1216"/>
      <c r="T38" s="1216"/>
      <c r="U38" s="1216"/>
      <c r="V38" s="1216"/>
      <c r="W38" s="1216"/>
      <c r="X38" s="1216"/>
    </row>
    <row r="40" spans="1:26" ht="23.25" customHeight="1">
      <c r="A40" s="1647" t="s">
        <v>1841</v>
      </c>
      <c r="B40" s="1647"/>
      <c r="C40" s="1647"/>
      <c r="D40" s="1647"/>
      <c r="E40" s="1647"/>
      <c r="F40" s="1647"/>
      <c r="G40" s="1376"/>
      <c r="H40" s="1311"/>
      <c r="I40" s="1647" t="s">
        <v>1492</v>
      </c>
      <c r="J40" s="1647"/>
      <c r="K40" s="1647"/>
      <c r="L40" s="1647"/>
      <c r="M40" s="1647"/>
      <c r="N40" s="1647"/>
      <c r="O40" s="1647"/>
      <c r="P40" s="1647"/>
      <c r="Q40" s="1647"/>
      <c r="R40" s="1648" t="s">
        <v>1842</v>
      </c>
      <c r="S40" s="1649"/>
      <c r="T40" s="1648"/>
      <c r="U40" s="1648"/>
      <c r="V40" s="1648"/>
      <c r="W40" s="1648"/>
      <c r="X40" s="1648"/>
      <c r="Y40" s="1648"/>
    </row>
    <row r="41" spans="1:26" ht="26.25">
      <c r="A41" s="1210" t="s">
        <v>3</v>
      </c>
      <c r="B41" s="1210" t="s">
        <v>4</v>
      </c>
      <c r="C41" s="1210" t="s">
        <v>5</v>
      </c>
      <c r="D41" s="1210" t="s">
        <v>6</v>
      </c>
      <c r="E41" s="1210" t="s">
        <v>7</v>
      </c>
      <c r="F41" s="1210" t="s">
        <v>8</v>
      </c>
      <c r="G41" s="1210" t="s">
        <v>9</v>
      </c>
      <c r="H41" s="1211" t="s">
        <v>10</v>
      </c>
      <c r="I41" s="1227" t="s">
        <v>11</v>
      </c>
      <c r="J41" s="1227" t="s">
        <v>12</v>
      </c>
      <c r="K41" s="1227" t="s">
        <v>13</v>
      </c>
      <c r="L41" s="1227" t="s">
        <v>14</v>
      </c>
      <c r="M41" s="1227" t="s">
        <v>15</v>
      </c>
      <c r="N41" s="1227" t="s">
        <v>16</v>
      </c>
      <c r="O41" s="1227" t="s">
        <v>17</v>
      </c>
      <c r="P41" s="1212" t="s">
        <v>18</v>
      </c>
      <c r="Q41" s="1210" t="s">
        <v>19</v>
      </c>
      <c r="R41" s="1210" t="s">
        <v>20</v>
      </c>
      <c r="S41" s="1213" t="s">
        <v>21</v>
      </c>
      <c r="T41" s="1213" t="s">
        <v>22</v>
      </c>
      <c r="U41" s="1210" t="s">
        <v>24</v>
      </c>
      <c r="V41" s="1210" t="s">
        <v>25</v>
      </c>
      <c r="W41" s="1210" t="s">
        <v>26</v>
      </c>
      <c r="X41" s="1210" t="s">
        <v>27</v>
      </c>
      <c r="Y41" s="1210" t="s">
        <v>28</v>
      </c>
    </row>
    <row r="42" spans="1:26">
      <c r="A42" s="1172" t="s">
        <v>863</v>
      </c>
      <c r="B42" s="1172" t="s">
        <v>92</v>
      </c>
      <c r="C42" s="1186" t="s">
        <v>1843</v>
      </c>
      <c r="D42" s="1172" t="s">
        <v>203</v>
      </c>
      <c r="E42" s="1173">
        <v>46224.329861111109</v>
      </c>
      <c r="F42" s="1172">
        <v>16.100000000000001</v>
      </c>
      <c r="G42" s="1172">
        <v>121020</v>
      </c>
      <c r="H42" s="1174" t="s">
        <v>740</v>
      </c>
      <c r="I42" s="1172"/>
      <c r="J42" s="1172"/>
      <c r="K42" s="1172"/>
      <c r="L42" s="1172"/>
      <c r="M42" s="1186">
        <v>60</v>
      </c>
      <c r="N42" s="1172"/>
      <c r="O42" s="1172">
        <v>41</v>
      </c>
      <c r="P42" s="1172">
        <v>30</v>
      </c>
      <c r="Q42" s="1175">
        <f t="shared" ref="Q42:Q48" si="4">SUM(I42:P42)</f>
        <v>131</v>
      </c>
      <c r="R42" s="1176" t="s">
        <v>32</v>
      </c>
      <c r="S42" s="1177" t="s">
        <v>33</v>
      </c>
      <c r="T42" s="1289" t="b">
        <v>1</v>
      </c>
      <c r="U42" s="1306" t="s">
        <v>1495</v>
      </c>
      <c r="V42" s="1181" t="s">
        <v>90</v>
      </c>
      <c r="W42" s="1181">
        <v>1021648</v>
      </c>
      <c r="X42" s="1181" t="s">
        <v>1188</v>
      </c>
      <c r="Y42" s="1181"/>
      <c r="Z42" t="s">
        <v>1844</v>
      </c>
    </row>
    <row r="43" spans="1:26">
      <c r="A43" s="1172" t="s">
        <v>119</v>
      </c>
      <c r="B43" s="1172" t="s">
        <v>92</v>
      </c>
      <c r="C43" s="1186" t="s">
        <v>1845</v>
      </c>
      <c r="D43" s="1172" t="s">
        <v>203</v>
      </c>
      <c r="E43" s="1173">
        <v>46224.329861111109</v>
      </c>
      <c r="F43" s="1172">
        <v>16.100000000000001</v>
      </c>
      <c r="G43" s="1172">
        <v>121007</v>
      </c>
      <c r="H43" s="1174" t="s">
        <v>1239</v>
      </c>
      <c r="I43" s="1172"/>
      <c r="J43" s="1172"/>
      <c r="K43" s="1172"/>
      <c r="L43" s="1172"/>
      <c r="M43" s="1186">
        <v>67</v>
      </c>
      <c r="N43" s="1172">
        <v>0</v>
      </c>
      <c r="O43" s="1172">
        <v>30</v>
      </c>
      <c r="P43" s="1172">
        <v>34</v>
      </c>
      <c r="Q43" s="1175">
        <f t="shared" si="4"/>
        <v>131</v>
      </c>
      <c r="R43" s="1176" t="s">
        <v>32</v>
      </c>
      <c r="S43" s="1177" t="s">
        <v>33</v>
      </c>
      <c r="T43" s="1175"/>
      <c r="U43" s="1306" t="s">
        <v>1495</v>
      </c>
      <c r="V43" s="1181" t="s">
        <v>90</v>
      </c>
      <c r="W43" s="1181">
        <v>1021649</v>
      </c>
      <c r="X43" s="1181" t="s">
        <v>1188</v>
      </c>
      <c r="Y43" s="1181"/>
      <c r="Z43" t="s">
        <v>1844</v>
      </c>
    </row>
    <row r="44" spans="1:26">
      <c r="A44" s="1172" t="s">
        <v>102</v>
      </c>
      <c r="B44" s="1172" t="s">
        <v>92</v>
      </c>
      <c r="C44" s="1186" t="s">
        <v>1846</v>
      </c>
      <c r="D44" s="1172" t="s">
        <v>203</v>
      </c>
      <c r="E44" s="1173">
        <v>46224.329861111109</v>
      </c>
      <c r="F44" s="1172">
        <v>16.100000000000001</v>
      </c>
      <c r="G44" s="1172">
        <v>121008</v>
      </c>
      <c r="H44" s="1174" t="s">
        <v>740</v>
      </c>
      <c r="I44" s="1172"/>
      <c r="J44" s="1172"/>
      <c r="K44" s="1172"/>
      <c r="L44" s="1172"/>
      <c r="M44" s="1172"/>
      <c r="N44" s="1186">
        <v>8</v>
      </c>
      <c r="O44" s="1172">
        <v>30</v>
      </c>
      <c r="P44" s="1172">
        <v>93</v>
      </c>
      <c r="Q44" s="1175">
        <f t="shared" si="4"/>
        <v>131</v>
      </c>
      <c r="R44" s="1176" t="s">
        <v>32</v>
      </c>
      <c r="S44" s="1177" t="s">
        <v>33</v>
      </c>
      <c r="T44" s="1175"/>
      <c r="U44" s="1306" t="s">
        <v>1495</v>
      </c>
      <c r="V44" s="1181" t="s">
        <v>90</v>
      </c>
      <c r="W44" s="1181">
        <v>1021650</v>
      </c>
      <c r="X44" s="1181" t="s">
        <v>1188</v>
      </c>
      <c r="Y44" s="1181"/>
      <c r="Z44" t="s">
        <v>1844</v>
      </c>
    </row>
    <row r="45" spans="1:26">
      <c r="A45" s="1172" t="s">
        <v>121</v>
      </c>
      <c r="B45" s="1172" t="s">
        <v>92</v>
      </c>
      <c r="C45" s="1186" t="s">
        <v>1847</v>
      </c>
      <c r="D45" s="1172" t="s">
        <v>203</v>
      </c>
      <c r="E45" s="1173">
        <v>46224.329861111109</v>
      </c>
      <c r="F45" s="1172">
        <v>16.100000000000001</v>
      </c>
      <c r="G45" s="1172">
        <v>121009</v>
      </c>
      <c r="H45" s="1174" t="s">
        <v>740</v>
      </c>
      <c r="I45" s="1172"/>
      <c r="J45" s="1172"/>
      <c r="K45" s="1172"/>
      <c r="L45" s="1172"/>
      <c r="M45" s="1172"/>
      <c r="N45" s="1172"/>
      <c r="O45" s="1172">
        <v>71</v>
      </c>
      <c r="P45" s="1172">
        <v>60</v>
      </c>
      <c r="Q45" s="1175">
        <f t="shared" si="4"/>
        <v>131</v>
      </c>
      <c r="R45" s="1176" t="s">
        <v>32</v>
      </c>
      <c r="S45" s="1177" t="s">
        <v>33</v>
      </c>
      <c r="T45" s="1175"/>
      <c r="U45" s="1306" t="s">
        <v>1495</v>
      </c>
      <c r="V45" s="1181" t="s">
        <v>90</v>
      </c>
      <c r="W45" s="1181">
        <v>1021651</v>
      </c>
      <c r="X45" s="1181" t="s">
        <v>1188</v>
      </c>
      <c r="Y45" s="1181"/>
      <c r="Z45" t="s">
        <v>1844</v>
      </c>
    </row>
    <row r="46" spans="1:26">
      <c r="A46" s="1172" t="s">
        <v>121</v>
      </c>
      <c r="B46" s="1172" t="s">
        <v>92</v>
      </c>
      <c r="C46" s="1186" t="s">
        <v>1848</v>
      </c>
      <c r="D46" s="1172" t="s">
        <v>203</v>
      </c>
      <c r="E46" s="1173">
        <v>46224.329861111109</v>
      </c>
      <c r="F46" s="1172">
        <v>16.100000000000001</v>
      </c>
      <c r="G46" s="1172">
        <v>121010</v>
      </c>
      <c r="H46" s="1174" t="s">
        <v>740</v>
      </c>
      <c r="I46" s="1172"/>
      <c r="J46" s="1172"/>
      <c r="K46" s="1172"/>
      <c r="L46" s="1172"/>
      <c r="M46" s="1172"/>
      <c r="N46" s="1172"/>
      <c r="O46" s="1172">
        <v>30</v>
      </c>
      <c r="P46" s="1172">
        <v>71</v>
      </c>
      <c r="Q46" s="1175">
        <f>SUM(I46:P46)</f>
        <v>101</v>
      </c>
      <c r="R46" s="1176" t="s">
        <v>32</v>
      </c>
      <c r="S46" s="1177" t="s">
        <v>33</v>
      </c>
      <c r="T46" s="1175"/>
      <c r="U46" s="1306" t="s">
        <v>1495</v>
      </c>
      <c r="V46" s="1181" t="s">
        <v>90</v>
      </c>
      <c r="W46" s="1181">
        <v>1021652</v>
      </c>
      <c r="X46" s="1181" t="s">
        <v>1188</v>
      </c>
      <c r="Y46" s="1181"/>
      <c r="Z46" t="s">
        <v>1844</v>
      </c>
    </row>
    <row r="47" spans="1:26">
      <c r="A47" s="1172" t="s">
        <v>120</v>
      </c>
      <c r="B47" s="1172" t="s">
        <v>92</v>
      </c>
      <c r="C47" s="1186" t="s">
        <v>1849</v>
      </c>
      <c r="D47" s="1172" t="s">
        <v>203</v>
      </c>
      <c r="E47" s="1173">
        <v>46224.329861111109</v>
      </c>
      <c r="F47" s="1172">
        <v>16.100000000000001</v>
      </c>
      <c r="G47" s="1172">
        <v>121000</v>
      </c>
      <c r="H47" s="1174" t="s">
        <v>740</v>
      </c>
      <c r="I47" s="1172"/>
      <c r="J47" s="1172"/>
      <c r="K47" s="1172"/>
      <c r="L47" s="1172"/>
      <c r="M47" s="1172"/>
      <c r="N47" s="1172"/>
      <c r="O47" s="1172">
        <v>30</v>
      </c>
      <c r="P47" s="1172">
        <v>101</v>
      </c>
      <c r="Q47" s="1175">
        <f>SUM(I47:P47)</f>
        <v>131</v>
      </c>
      <c r="R47" s="1176" t="s">
        <v>32</v>
      </c>
      <c r="S47" s="1177" t="s">
        <v>33</v>
      </c>
      <c r="T47" s="1289" t="b">
        <v>1</v>
      </c>
      <c r="U47" s="1306" t="s">
        <v>1495</v>
      </c>
      <c r="V47" s="1181" t="s">
        <v>90</v>
      </c>
      <c r="W47" s="1181">
        <v>1021653</v>
      </c>
      <c r="X47" s="1181" t="s">
        <v>1188</v>
      </c>
      <c r="Y47" s="1181"/>
      <c r="Z47" t="s">
        <v>1844</v>
      </c>
    </row>
    <row r="48" spans="1:26">
      <c r="A48" s="1172"/>
      <c r="B48" s="1172"/>
      <c r="C48" s="1172"/>
      <c r="D48" s="1172"/>
      <c r="E48" s="1173"/>
      <c r="F48" s="1172"/>
      <c r="G48" s="1172"/>
      <c r="H48" s="1174"/>
      <c r="I48" s="1172"/>
      <c r="J48" s="1172"/>
      <c r="K48" s="1172"/>
      <c r="L48" s="1172"/>
      <c r="M48" s="1172"/>
      <c r="N48" s="1172"/>
      <c r="O48" s="1172"/>
      <c r="P48" s="1172"/>
      <c r="Q48" s="1175">
        <f t="shared" si="4"/>
        <v>0</v>
      </c>
      <c r="R48" s="1172"/>
      <c r="S48" s="1172"/>
      <c r="T48" s="1175"/>
      <c r="U48" s="1239"/>
      <c r="V48" s="1181"/>
      <c r="W48" s="1181"/>
      <c r="X48" s="1181"/>
      <c r="Y48" s="1181"/>
    </row>
    <row r="49" spans="1:25">
      <c r="A49" s="1214" t="s">
        <v>19</v>
      </c>
      <c r="B49" s="1209"/>
      <c r="C49" s="1209"/>
      <c r="D49" s="1209"/>
      <c r="E49" s="1214"/>
      <c r="F49" s="1209"/>
      <c r="G49" s="1209"/>
      <c r="H49" s="1209"/>
      <c r="I49" s="1214">
        <f t="shared" ref="I49:P49" si="5">SUM(I42:I48)</f>
        <v>0</v>
      </c>
      <c r="J49" s="1214">
        <f t="shared" si="5"/>
        <v>0</v>
      </c>
      <c r="K49" s="1214">
        <f t="shared" si="5"/>
        <v>0</v>
      </c>
      <c r="L49" s="1214">
        <f t="shared" si="5"/>
        <v>0</v>
      </c>
      <c r="M49" s="1214">
        <f t="shared" si="5"/>
        <v>127</v>
      </c>
      <c r="N49" s="1214">
        <f t="shared" si="5"/>
        <v>8</v>
      </c>
      <c r="O49" s="1214">
        <f t="shared" si="5"/>
        <v>232</v>
      </c>
      <c r="P49" s="1214">
        <f t="shared" si="5"/>
        <v>389</v>
      </c>
      <c r="Q49" s="1214">
        <f>SUM(Q42:Q48)</f>
        <v>756</v>
      </c>
      <c r="R49" s="1215"/>
      <c r="S49" s="1215"/>
      <c r="T49" s="1215"/>
      <c r="U49" s="1215"/>
      <c r="V49" s="1215"/>
      <c r="W49" s="1215"/>
      <c r="X49" s="1215"/>
      <c r="Y49" s="1215"/>
    </row>
    <row r="50" spans="1:25">
      <c r="A50" s="1216"/>
      <c r="B50" s="1216"/>
      <c r="C50" s="1216"/>
      <c r="D50" s="1216"/>
      <c r="E50" s="1216"/>
      <c r="F50" s="1217"/>
      <c r="G50" s="1217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</row>
    <row r="51" spans="1:25">
      <c r="A51" s="1218" t="s">
        <v>34</v>
      </c>
      <c r="B51" s="1552"/>
      <c r="C51" s="1552"/>
      <c r="D51" s="1552"/>
      <c r="E51" s="1216"/>
      <c r="F51" s="1216"/>
      <c r="G51" s="1216"/>
      <c r="H51" s="1216"/>
      <c r="I51" s="1216"/>
      <c r="J51" s="1216"/>
      <c r="K51" s="1553"/>
      <c r="L51" s="1553"/>
      <c r="M51" s="1553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</row>
    <row r="52" spans="1:25" ht="18">
      <c r="A52" s="1220" t="s">
        <v>35</v>
      </c>
      <c r="B52" s="1221" t="s">
        <v>36</v>
      </c>
      <c r="C52" s="1222" t="s">
        <v>37</v>
      </c>
      <c r="D52" s="1219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</row>
    <row r="53" spans="1:25">
      <c r="A53" s="1194" t="s">
        <v>161</v>
      </c>
      <c r="B53" s="1548" t="s">
        <v>39</v>
      </c>
      <c r="C53" s="1548"/>
      <c r="D53" s="1223"/>
      <c r="E53" s="1224" t="s">
        <v>40</v>
      </c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</row>
    <row r="54" spans="1:25">
      <c r="A54" s="1195" t="s">
        <v>169</v>
      </c>
      <c r="B54" s="1554" t="s">
        <v>41</v>
      </c>
      <c r="C54" s="1554"/>
      <c r="D54" s="1216"/>
      <c r="E54" s="1216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</row>
    <row r="55" spans="1:25">
      <c r="A55" s="1225" t="s">
        <v>42</v>
      </c>
      <c r="B55" s="1650" t="s">
        <v>1850</v>
      </c>
      <c r="C55" s="1555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</row>
    <row r="56" spans="1:25">
      <c r="A56" s="1225" t="s">
        <v>42</v>
      </c>
      <c r="B56" s="1555"/>
      <c r="C56" s="1555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</row>
    <row r="57" spans="1:25">
      <c r="A57" s="1225" t="s">
        <v>43</v>
      </c>
      <c r="B57" s="1556"/>
      <c r="C57" s="1556"/>
      <c r="D57" s="1216"/>
      <c r="E57" s="1216"/>
      <c r="F57" s="1216"/>
      <c r="G57" s="1216"/>
      <c r="H57" s="1216"/>
      <c r="I57" s="1216"/>
      <c r="J57" s="1216"/>
      <c r="K57" s="1216"/>
      <c r="L57" s="1216"/>
      <c r="M57" s="1216"/>
      <c r="N57" s="1216"/>
      <c r="O57" s="1216"/>
      <c r="P57" s="1216"/>
      <c r="Q57" s="1216"/>
      <c r="R57" s="1216"/>
      <c r="S57" s="1216"/>
      <c r="T57" s="1216"/>
      <c r="U57" s="1216"/>
      <c r="V57" s="1216"/>
      <c r="W57" s="1216"/>
      <c r="X57" s="1216"/>
    </row>
    <row r="58" spans="1:25">
      <c r="A58" s="1225" t="s">
        <v>44</v>
      </c>
      <c r="B58" s="1557"/>
      <c r="C58" s="1557"/>
      <c r="D58" s="1216"/>
      <c r="E58" s="1216"/>
      <c r="F58" s="1216"/>
      <c r="G58" s="1216"/>
      <c r="H58" s="1216"/>
      <c r="I58" s="1216"/>
      <c r="J58" s="1216"/>
      <c r="K58" s="1216"/>
      <c r="L58" s="1216"/>
      <c r="M58" s="1216"/>
      <c r="N58" s="1216"/>
      <c r="O58" s="1216"/>
      <c r="P58" s="1216"/>
      <c r="Q58" s="1216"/>
      <c r="R58" s="1216"/>
      <c r="S58" s="1216"/>
      <c r="T58" s="1216"/>
      <c r="U58" s="1216"/>
      <c r="V58" s="1216"/>
      <c r="W58" s="1216"/>
      <c r="X58" s="1216"/>
    </row>
    <row r="60" spans="1:25" ht="23.25" customHeight="1">
      <c r="A60" s="1577" t="s">
        <v>1160</v>
      </c>
      <c r="B60" s="1577"/>
      <c r="C60" s="1577"/>
      <c r="D60" s="1577"/>
      <c r="E60" s="1577"/>
      <c r="F60" s="1577"/>
      <c r="G60" s="1204"/>
      <c r="H60" s="1188"/>
      <c r="I60" s="1577" t="s">
        <v>577</v>
      </c>
      <c r="J60" s="1577"/>
      <c r="K60" s="1577"/>
      <c r="L60" s="1577"/>
      <c r="M60" s="1577"/>
      <c r="N60" s="1577"/>
      <c r="O60" s="1577"/>
      <c r="P60" s="1577"/>
      <c r="Q60" s="1577"/>
      <c r="R60" s="1575" t="s">
        <v>1851</v>
      </c>
      <c r="S60" s="1576"/>
      <c r="T60" s="1575"/>
      <c r="U60" s="1575"/>
      <c r="V60" s="1575"/>
      <c r="W60" s="1575"/>
      <c r="X60" s="1575"/>
      <c r="Y60" s="1575"/>
    </row>
    <row r="61" spans="1:25" ht="26.25">
      <c r="A61" s="1210" t="s">
        <v>3</v>
      </c>
      <c r="B61" s="1210" t="s">
        <v>4</v>
      </c>
      <c r="C61" s="1210" t="s">
        <v>5</v>
      </c>
      <c r="D61" s="1210" t="s">
        <v>6</v>
      </c>
      <c r="E61" s="1210" t="s">
        <v>7</v>
      </c>
      <c r="F61" s="1210" t="s">
        <v>8</v>
      </c>
      <c r="G61" s="1210" t="s">
        <v>9</v>
      </c>
      <c r="H61" s="1211" t="s">
        <v>10</v>
      </c>
      <c r="I61" s="1227" t="s">
        <v>11</v>
      </c>
      <c r="J61" s="1227" t="s">
        <v>12</v>
      </c>
      <c r="K61" s="1227" t="s">
        <v>13</v>
      </c>
      <c r="L61" s="1227" t="s">
        <v>14</v>
      </c>
      <c r="M61" s="1227" t="s">
        <v>15</v>
      </c>
      <c r="N61" s="1227" t="s">
        <v>16</v>
      </c>
      <c r="O61" s="1227" t="s">
        <v>17</v>
      </c>
      <c r="P61" s="1212" t="s">
        <v>18</v>
      </c>
      <c r="Q61" s="1210" t="s">
        <v>19</v>
      </c>
      <c r="R61" s="1210" t="s">
        <v>20</v>
      </c>
      <c r="S61" s="1213" t="s">
        <v>21</v>
      </c>
      <c r="T61" s="1213" t="s">
        <v>22</v>
      </c>
      <c r="U61" s="1210" t="s">
        <v>24</v>
      </c>
      <c r="V61" s="1210" t="s">
        <v>25</v>
      </c>
      <c r="W61" s="1210" t="s">
        <v>26</v>
      </c>
      <c r="X61" s="1210" t="s">
        <v>27</v>
      </c>
      <c r="Y61" s="1210" t="s">
        <v>28</v>
      </c>
    </row>
    <row r="62" spans="1:25">
      <c r="A62" s="1172" t="s">
        <v>102</v>
      </c>
      <c r="B62" s="1172" t="s">
        <v>92</v>
      </c>
      <c r="C62" s="1186" t="s">
        <v>1852</v>
      </c>
      <c r="D62" s="1172" t="s">
        <v>620</v>
      </c>
      <c r="E62" s="1173">
        <v>46224.958333333336</v>
      </c>
      <c r="F62" s="1172">
        <v>11.2</v>
      </c>
      <c r="G62" s="1172">
        <v>121011</v>
      </c>
      <c r="H62" s="1174" t="s">
        <v>284</v>
      </c>
      <c r="I62" s="1186" t="s">
        <v>1853</v>
      </c>
      <c r="J62" s="1172"/>
      <c r="K62" s="1172"/>
      <c r="L62" s="1172"/>
      <c r="M62" s="1172"/>
      <c r="N62" s="1172">
        <v>0</v>
      </c>
      <c r="O62" s="1172">
        <v>0</v>
      </c>
      <c r="P62" s="1186">
        <v>161</v>
      </c>
      <c r="Q62" s="1175">
        <f t="shared" ref="Q62:Q65" si="6">SUM(I62:P62)</f>
        <v>161</v>
      </c>
      <c r="R62" s="1176" t="s">
        <v>32</v>
      </c>
      <c r="S62" s="1177" t="s">
        <v>33</v>
      </c>
      <c r="T62" s="1175"/>
      <c r="U62" s="1239" t="s">
        <v>523</v>
      </c>
      <c r="V62" s="1181"/>
      <c r="W62" s="1181">
        <v>1021633</v>
      </c>
      <c r="X62" s="1181" t="s">
        <v>1854</v>
      </c>
      <c r="Y62" s="1181"/>
    </row>
    <row r="63" spans="1:25">
      <c r="A63" s="1178" t="s">
        <v>863</v>
      </c>
      <c r="B63" s="1178" t="s">
        <v>92</v>
      </c>
      <c r="C63" s="1186" t="s">
        <v>1855</v>
      </c>
      <c r="D63" s="1172" t="s">
        <v>620</v>
      </c>
      <c r="E63" s="1173">
        <v>46224.958333333336</v>
      </c>
      <c r="F63" s="1172">
        <v>11.2</v>
      </c>
      <c r="G63" s="1178">
        <v>121021</v>
      </c>
      <c r="H63" s="1205" t="s">
        <v>160</v>
      </c>
      <c r="I63" s="1186" t="s">
        <v>1853</v>
      </c>
      <c r="J63" s="1178"/>
      <c r="K63" s="1178"/>
      <c r="L63" s="1178"/>
      <c r="M63" s="1178"/>
      <c r="N63" s="1178">
        <v>0</v>
      </c>
      <c r="O63" s="1178">
        <v>0</v>
      </c>
      <c r="P63" s="1186">
        <v>161</v>
      </c>
      <c r="Q63" s="1175">
        <f>SUM(I63:P63)</f>
        <v>161</v>
      </c>
      <c r="R63" s="1176" t="s">
        <v>32</v>
      </c>
      <c r="S63" s="1177" t="s">
        <v>33</v>
      </c>
      <c r="T63" s="1289" t="b">
        <v>1</v>
      </c>
      <c r="U63" s="1239" t="s">
        <v>523</v>
      </c>
      <c r="V63" s="1181"/>
      <c r="W63" s="1181">
        <v>1021634</v>
      </c>
      <c r="X63" s="1181" t="s">
        <v>1854</v>
      </c>
      <c r="Y63" s="1181"/>
    </row>
    <row r="64" spans="1:25">
      <c r="A64" s="1172" t="s">
        <v>698</v>
      </c>
      <c r="B64" s="1172" t="s">
        <v>78</v>
      </c>
      <c r="C64" s="1186" t="s">
        <v>1856</v>
      </c>
      <c r="D64" s="1172" t="s">
        <v>1407</v>
      </c>
      <c r="E64" s="1173">
        <v>46224.472222222219</v>
      </c>
      <c r="F64" s="1172">
        <v>11.8</v>
      </c>
      <c r="G64" s="1172">
        <v>121012</v>
      </c>
      <c r="H64" s="1174" t="s">
        <v>160</v>
      </c>
      <c r="I64" s="1186" t="s">
        <v>1853</v>
      </c>
      <c r="J64" s="1172"/>
      <c r="K64" s="1172"/>
      <c r="L64" s="1172"/>
      <c r="M64" s="1172"/>
      <c r="N64" s="1172">
        <v>0</v>
      </c>
      <c r="O64" s="1172">
        <v>0</v>
      </c>
      <c r="P64" s="1186">
        <v>161</v>
      </c>
      <c r="Q64" s="1175">
        <f>SUM(I64:P64)</f>
        <v>161</v>
      </c>
      <c r="R64" s="1176" t="s">
        <v>32</v>
      </c>
      <c r="S64" s="1177" t="s">
        <v>33</v>
      </c>
      <c r="T64" s="1289" t="b">
        <v>1</v>
      </c>
      <c r="U64" s="1239" t="s">
        <v>508</v>
      </c>
      <c r="V64" s="1181"/>
      <c r="W64" s="1181">
        <v>1021635</v>
      </c>
      <c r="X64" s="1181" t="s">
        <v>1857</v>
      </c>
      <c r="Y64" s="1181"/>
    </row>
    <row r="65" spans="1:25">
      <c r="A65" s="1178" t="s">
        <v>157</v>
      </c>
      <c r="B65" s="1178" t="s">
        <v>1858</v>
      </c>
      <c r="C65" s="1186" t="s">
        <v>1859</v>
      </c>
      <c r="D65" s="1172" t="s">
        <v>1407</v>
      </c>
      <c r="E65" s="1173">
        <v>46224.472222222219</v>
      </c>
      <c r="F65" s="1172">
        <v>11.8</v>
      </c>
      <c r="G65" s="1178">
        <v>121013</v>
      </c>
      <c r="H65" s="1205" t="s">
        <v>1348</v>
      </c>
      <c r="I65" s="1186" t="s">
        <v>1853</v>
      </c>
      <c r="J65" s="1178"/>
      <c r="K65" s="1178"/>
      <c r="L65" s="1178"/>
      <c r="M65" s="1178"/>
      <c r="N65" s="1178">
        <v>0</v>
      </c>
      <c r="O65" s="1178">
        <v>0</v>
      </c>
      <c r="P65" s="1186">
        <v>161</v>
      </c>
      <c r="Q65" s="1175">
        <f t="shared" si="6"/>
        <v>161</v>
      </c>
      <c r="R65" s="1176" t="s">
        <v>32</v>
      </c>
      <c r="S65" s="1177" t="s">
        <v>33</v>
      </c>
      <c r="T65" s="1175"/>
      <c r="U65" s="1239" t="s">
        <v>508</v>
      </c>
      <c r="V65" s="1181"/>
      <c r="W65" s="1181">
        <v>1021636</v>
      </c>
      <c r="X65" s="1181" t="s">
        <v>1857</v>
      </c>
      <c r="Y65" s="1181"/>
    </row>
    <row r="66" spans="1:25">
      <c r="A66" s="1214" t="s">
        <v>19</v>
      </c>
      <c r="B66" s="1209"/>
      <c r="C66" s="1209"/>
      <c r="D66" s="1209"/>
      <c r="E66" s="1214"/>
      <c r="F66" s="1209"/>
      <c r="G66" s="1209"/>
      <c r="H66" s="1209"/>
      <c r="I66" s="1214">
        <f>SUM(I47:I64)</f>
        <v>0</v>
      </c>
      <c r="J66" s="1214">
        <f>SUM(J47:J64)</f>
        <v>0</v>
      </c>
      <c r="K66" s="1214">
        <f t="shared" ref="K66:L66" si="7">SUM(K47:K65)</f>
        <v>0</v>
      </c>
      <c r="L66" s="1214">
        <f t="shared" si="7"/>
        <v>0</v>
      </c>
      <c r="M66" s="1214">
        <f>SUM(M62:M65)</f>
        <v>0</v>
      </c>
      <c r="N66" s="1214">
        <f>SUM(N62:N65)</f>
        <v>0</v>
      </c>
      <c r="O66" s="1214">
        <f>SUM(O62:O65)</f>
        <v>0</v>
      </c>
      <c r="P66" s="1214">
        <f>SUM(P62:P65)</f>
        <v>644</v>
      </c>
      <c r="Q66" s="1214">
        <f>SUM(Q62:Q65)</f>
        <v>644</v>
      </c>
      <c r="R66" s="1215"/>
      <c r="S66" s="1215"/>
      <c r="T66" s="1215"/>
      <c r="U66" s="1215"/>
      <c r="V66" s="1215"/>
      <c r="W66" s="1215"/>
      <c r="X66" s="1215"/>
      <c r="Y66" s="1215"/>
    </row>
    <row r="67" spans="1:25">
      <c r="A67" s="1216"/>
      <c r="B67" s="1216"/>
      <c r="C67" s="1216"/>
      <c r="D67" s="1216"/>
      <c r="E67" s="1216"/>
      <c r="F67" s="1217"/>
      <c r="G67" s="1217"/>
      <c r="H67" s="1216"/>
      <c r="I67" s="1216"/>
      <c r="J67" s="1216"/>
      <c r="K67" s="1216"/>
      <c r="L67" s="1216"/>
      <c r="M67" s="1216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</row>
    <row r="68" spans="1:25">
      <c r="A68" s="1218" t="s">
        <v>34</v>
      </c>
      <c r="B68" s="1552"/>
      <c r="C68" s="1552"/>
      <c r="D68" s="1552"/>
      <c r="E68" s="1216"/>
      <c r="F68" s="1216"/>
      <c r="G68" s="1216"/>
      <c r="H68" s="1216"/>
      <c r="I68" s="1216"/>
      <c r="J68" s="1216"/>
      <c r="K68" s="1553"/>
      <c r="L68" s="1553"/>
      <c r="M68" s="1553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</row>
    <row r="69" spans="1:25" ht="18">
      <c r="A69" s="1220" t="s">
        <v>35</v>
      </c>
      <c r="B69" s="1221" t="s">
        <v>36</v>
      </c>
      <c r="C69" s="1222" t="s">
        <v>37</v>
      </c>
      <c r="D69" s="1219"/>
      <c r="E69" s="1216"/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</row>
    <row r="70" spans="1:25">
      <c r="A70" s="1194" t="s">
        <v>161</v>
      </c>
      <c r="B70" s="1548" t="s">
        <v>39</v>
      </c>
      <c r="C70" s="1548"/>
      <c r="D70" s="1223"/>
      <c r="E70" s="1224" t="s">
        <v>40</v>
      </c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</row>
    <row r="71" spans="1:25">
      <c r="A71" s="1195" t="s">
        <v>169</v>
      </c>
      <c r="B71" s="1554" t="s">
        <v>41</v>
      </c>
      <c r="C71" s="1554"/>
      <c r="D71" s="1216"/>
      <c r="E71" s="1216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</row>
    <row r="72" spans="1:25">
      <c r="A72" s="1225" t="s">
        <v>42</v>
      </c>
      <c r="B72" s="1555" t="s">
        <v>1860</v>
      </c>
      <c r="C72" s="1555"/>
      <c r="D72" s="1216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</row>
    <row r="73" spans="1:25">
      <c r="A73" s="1225" t="s">
        <v>42</v>
      </c>
      <c r="B73" s="1555"/>
      <c r="C73" s="1555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</row>
    <row r="74" spans="1:25">
      <c r="A74" s="1225" t="s">
        <v>43</v>
      </c>
      <c r="B74" s="1556"/>
      <c r="C74" s="1556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</row>
    <row r="75" spans="1:25">
      <c r="A75" s="1225" t="s">
        <v>44</v>
      </c>
      <c r="B75" s="1557"/>
      <c r="C75" s="1557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</row>
    <row r="77" spans="1:25" ht="23.25" customHeight="1">
      <c r="A77" s="1577" t="s">
        <v>1181</v>
      </c>
      <c r="B77" s="1577"/>
      <c r="C77" s="1577"/>
      <c r="D77" s="1577"/>
      <c r="E77" s="1577"/>
      <c r="F77" s="1577"/>
      <c r="G77" s="1204"/>
      <c r="H77" s="1188"/>
      <c r="I77" s="1577" t="s">
        <v>577</v>
      </c>
      <c r="J77" s="1577"/>
      <c r="K77" s="1577"/>
      <c r="L77" s="1577"/>
      <c r="M77" s="1577"/>
      <c r="N77" s="1577"/>
      <c r="O77" s="1577"/>
      <c r="P77" s="1577"/>
      <c r="Q77" s="1577"/>
      <c r="R77" s="1575" t="s">
        <v>1861</v>
      </c>
      <c r="S77" s="1576"/>
      <c r="T77" s="1575"/>
      <c r="U77" s="1575"/>
      <c r="V77" s="1575"/>
      <c r="W77" s="1575"/>
      <c r="X77" s="1575"/>
      <c r="Y77" s="1575"/>
    </row>
    <row r="78" spans="1:25" ht="26.25">
      <c r="A78" s="1210" t="s">
        <v>3</v>
      </c>
      <c r="B78" s="1210" t="s">
        <v>4</v>
      </c>
      <c r="C78" s="1210" t="s">
        <v>5</v>
      </c>
      <c r="D78" s="1210" t="s">
        <v>6</v>
      </c>
      <c r="E78" s="1210" t="s">
        <v>7</v>
      </c>
      <c r="F78" s="1210" t="s">
        <v>8</v>
      </c>
      <c r="G78" s="1210" t="s">
        <v>9</v>
      </c>
      <c r="H78" s="1211" t="s">
        <v>10</v>
      </c>
      <c r="I78" s="1227" t="s">
        <v>11</v>
      </c>
      <c r="J78" s="1227" t="s">
        <v>12</v>
      </c>
      <c r="K78" s="1227" t="s">
        <v>13</v>
      </c>
      <c r="L78" s="1227" t="s">
        <v>14</v>
      </c>
      <c r="M78" s="1227" t="s">
        <v>15</v>
      </c>
      <c r="N78" s="1227" t="s">
        <v>16</v>
      </c>
      <c r="O78" s="1227" t="s">
        <v>17</v>
      </c>
      <c r="P78" s="1212" t="s">
        <v>18</v>
      </c>
      <c r="Q78" s="1210" t="s">
        <v>19</v>
      </c>
      <c r="R78" s="1210" t="s">
        <v>20</v>
      </c>
      <c r="S78" s="1213" t="s">
        <v>21</v>
      </c>
      <c r="T78" s="1213" t="s">
        <v>22</v>
      </c>
      <c r="U78" s="1210" t="s">
        <v>24</v>
      </c>
      <c r="V78" s="1210" t="s">
        <v>25</v>
      </c>
      <c r="W78" s="1210" t="s">
        <v>26</v>
      </c>
      <c r="X78" s="1210" t="s">
        <v>27</v>
      </c>
      <c r="Y78" s="1210" t="s">
        <v>28</v>
      </c>
    </row>
    <row r="79" spans="1:25">
      <c r="A79" s="1172" t="s">
        <v>173</v>
      </c>
      <c r="B79" s="1172" t="s">
        <v>1015</v>
      </c>
      <c r="C79" s="1186" t="s">
        <v>1862</v>
      </c>
      <c r="D79" s="1172"/>
      <c r="E79" s="1173"/>
      <c r="F79" s="1172"/>
      <c r="G79" s="1172">
        <v>120987</v>
      </c>
      <c r="H79" s="1174"/>
      <c r="I79" s="1186" t="s">
        <v>1853</v>
      </c>
      <c r="J79" s="1172"/>
      <c r="K79" s="1172"/>
      <c r="L79" s="1172"/>
      <c r="M79" s="1172"/>
      <c r="N79" s="1186">
        <v>161</v>
      </c>
      <c r="O79" s="1172"/>
      <c r="P79" s="1172"/>
      <c r="Q79" s="1175">
        <f t="shared" ref="Q79:Q84" si="8">SUM(I79:P79)</f>
        <v>161</v>
      </c>
      <c r="R79" s="1175" t="s">
        <v>30</v>
      </c>
      <c r="S79" s="1175" t="s">
        <v>31</v>
      </c>
      <c r="T79" s="1175"/>
      <c r="U79" s="1239" t="s">
        <v>523</v>
      </c>
      <c r="V79" s="1181"/>
      <c r="W79" s="1181"/>
      <c r="X79" s="1181" t="s">
        <v>1863</v>
      </c>
      <c r="Y79" s="1181"/>
    </row>
    <row r="80" spans="1:25">
      <c r="A80" s="1172" t="s">
        <v>173</v>
      </c>
      <c r="B80" s="1172" t="s">
        <v>1015</v>
      </c>
      <c r="C80" s="1186" t="s">
        <v>1864</v>
      </c>
      <c r="D80" s="1172"/>
      <c r="E80" s="1173"/>
      <c r="F80" s="1172"/>
      <c r="G80" s="1172">
        <v>120988</v>
      </c>
      <c r="H80" s="1174"/>
      <c r="I80" s="1186" t="s">
        <v>1853</v>
      </c>
      <c r="J80" s="1172"/>
      <c r="K80" s="1172"/>
      <c r="L80" s="1172"/>
      <c r="M80" s="1172"/>
      <c r="N80" s="1186">
        <v>161</v>
      </c>
      <c r="O80" s="1172"/>
      <c r="P80" s="1172"/>
      <c r="Q80" s="1175">
        <f t="shared" si="8"/>
        <v>161</v>
      </c>
      <c r="R80" s="1175" t="s">
        <v>30</v>
      </c>
      <c r="S80" s="1175" t="s">
        <v>31</v>
      </c>
      <c r="T80" s="1175"/>
      <c r="U80" s="1239" t="s">
        <v>523</v>
      </c>
      <c r="V80" s="1181"/>
      <c r="W80" s="1181"/>
      <c r="X80" s="1181" t="s">
        <v>1863</v>
      </c>
      <c r="Y80" s="1181"/>
    </row>
    <row r="81" spans="1:25">
      <c r="A81" s="1178" t="s">
        <v>120</v>
      </c>
      <c r="B81" s="1178" t="s">
        <v>92</v>
      </c>
      <c r="C81" s="1186" t="s">
        <v>1865</v>
      </c>
      <c r="D81" s="1172" t="s">
        <v>620</v>
      </c>
      <c r="E81" s="1173">
        <v>46224.958333333336</v>
      </c>
      <c r="F81" s="1172">
        <v>11.2</v>
      </c>
      <c r="G81" s="1172">
        <v>121001</v>
      </c>
      <c r="H81" s="1174" t="s">
        <v>1866</v>
      </c>
      <c r="I81" s="1186" t="s">
        <v>1853</v>
      </c>
      <c r="J81" s="1172"/>
      <c r="K81" s="1172"/>
      <c r="L81" s="1172"/>
      <c r="M81" s="1172"/>
      <c r="N81" s="1237">
        <v>71</v>
      </c>
      <c r="O81" s="1186">
        <v>90</v>
      </c>
      <c r="P81" s="1172"/>
      <c r="Q81" s="1175">
        <f t="shared" si="8"/>
        <v>161</v>
      </c>
      <c r="R81" s="1176" t="s">
        <v>32</v>
      </c>
      <c r="S81" s="1177" t="s">
        <v>33</v>
      </c>
      <c r="T81" s="1175"/>
      <c r="U81" s="1239" t="s">
        <v>523</v>
      </c>
      <c r="V81" s="1181"/>
      <c r="W81" s="1181">
        <v>1021620</v>
      </c>
      <c r="X81" s="1181" t="s">
        <v>1854</v>
      </c>
      <c r="Y81" s="1181"/>
    </row>
    <row r="82" spans="1:25">
      <c r="A82" s="1178" t="s">
        <v>141</v>
      </c>
      <c r="B82" s="1178" t="s">
        <v>69</v>
      </c>
      <c r="C82" s="1186" t="s">
        <v>1867</v>
      </c>
      <c r="D82" s="1172" t="s">
        <v>1868</v>
      </c>
      <c r="E82" s="1173">
        <v>46224.522222222222</v>
      </c>
      <c r="F82" s="1172">
        <v>12.6</v>
      </c>
      <c r="G82" s="1172">
        <v>121025</v>
      </c>
      <c r="H82" s="1174"/>
      <c r="I82" s="1172"/>
      <c r="J82" s="1172"/>
      <c r="K82" s="1172"/>
      <c r="L82" s="1172"/>
      <c r="M82" s="1186">
        <v>161</v>
      </c>
      <c r="N82" s="1172"/>
      <c r="O82" s="1172"/>
      <c r="P82" s="1172"/>
      <c r="Q82" s="1175">
        <f t="shared" si="8"/>
        <v>161</v>
      </c>
      <c r="R82" s="1175" t="s">
        <v>30</v>
      </c>
      <c r="S82" s="1175" t="s">
        <v>31</v>
      </c>
      <c r="T82" s="1175"/>
      <c r="U82" s="1239" t="s">
        <v>523</v>
      </c>
      <c r="V82" s="1181"/>
      <c r="W82" s="1181">
        <v>1021622</v>
      </c>
      <c r="X82" s="1181" t="s">
        <v>1869</v>
      </c>
      <c r="Y82" s="1181"/>
    </row>
    <row r="83" spans="1:25">
      <c r="A83" s="1172" t="s">
        <v>141</v>
      </c>
      <c r="B83" s="1172" t="s">
        <v>69</v>
      </c>
      <c r="C83" s="1186" t="s">
        <v>1870</v>
      </c>
      <c r="D83" s="1172" t="s">
        <v>1868</v>
      </c>
      <c r="E83" s="1173">
        <v>46224.522222222222</v>
      </c>
      <c r="F83" s="1172">
        <v>12.6</v>
      </c>
      <c r="G83" s="1172">
        <v>121026</v>
      </c>
      <c r="H83" s="1174"/>
      <c r="I83" s="1172"/>
      <c r="J83" s="1172"/>
      <c r="K83" s="1172"/>
      <c r="L83" s="1172"/>
      <c r="M83" s="1172"/>
      <c r="N83" s="1172">
        <v>71</v>
      </c>
      <c r="O83" s="1172">
        <v>90</v>
      </c>
      <c r="P83" s="1172"/>
      <c r="Q83" s="1175">
        <f t="shared" si="8"/>
        <v>161</v>
      </c>
      <c r="R83" s="1175" t="s">
        <v>30</v>
      </c>
      <c r="S83" s="1175" t="s">
        <v>31</v>
      </c>
      <c r="T83" s="1175"/>
      <c r="U83" s="1239" t="s">
        <v>523</v>
      </c>
      <c r="V83" s="1181"/>
      <c r="W83" s="1181">
        <v>1021626</v>
      </c>
      <c r="X83" s="1181" t="s">
        <v>1869</v>
      </c>
      <c r="Y83" s="1181"/>
    </row>
    <row r="84" spans="1:25">
      <c r="A84" s="1178" t="s">
        <v>141</v>
      </c>
      <c r="B84" s="1178" t="s">
        <v>69</v>
      </c>
      <c r="C84" s="1186" t="s">
        <v>1871</v>
      </c>
      <c r="D84" s="1178" t="s">
        <v>1868</v>
      </c>
      <c r="E84" s="1173">
        <v>46224.522222222222</v>
      </c>
      <c r="F84" s="1172">
        <v>12.6</v>
      </c>
      <c r="G84" s="1178">
        <v>121027</v>
      </c>
      <c r="H84" s="1205"/>
      <c r="I84" s="1178"/>
      <c r="J84" s="1178"/>
      <c r="K84" s="1178"/>
      <c r="L84" s="1178"/>
      <c r="M84" s="1186">
        <v>161</v>
      </c>
      <c r="N84" s="1178"/>
      <c r="O84" s="1178"/>
      <c r="P84" s="1178"/>
      <c r="Q84" s="1175">
        <f t="shared" si="8"/>
        <v>161</v>
      </c>
      <c r="R84" s="1175" t="s">
        <v>30</v>
      </c>
      <c r="S84" s="1175" t="s">
        <v>31</v>
      </c>
      <c r="T84" s="1175"/>
      <c r="U84" s="1239" t="s">
        <v>523</v>
      </c>
      <c r="V84" s="1181"/>
      <c r="W84" s="1181">
        <v>1021627</v>
      </c>
      <c r="X84" s="1181" t="s">
        <v>1869</v>
      </c>
      <c r="Y84" s="1181"/>
    </row>
    <row r="85" spans="1:25">
      <c r="A85" s="1214" t="s">
        <v>19</v>
      </c>
      <c r="B85" s="1209"/>
      <c r="C85" s="1209"/>
      <c r="D85" s="1209"/>
      <c r="E85" s="1214"/>
      <c r="F85" s="1209"/>
      <c r="G85" s="1209"/>
      <c r="H85" s="1209"/>
      <c r="I85" s="1214">
        <f>SUM(I79:I83)</f>
        <v>0</v>
      </c>
      <c r="J85" s="1214">
        <f>SUM(J79:J83)</f>
        <v>0</v>
      </c>
      <c r="K85" s="1214">
        <f t="shared" ref="K85:Q85" si="9">SUM(K79:K84)</f>
        <v>0</v>
      </c>
      <c r="L85" s="1214">
        <f t="shared" si="9"/>
        <v>0</v>
      </c>
      <c r="M85" s="1214">
        <f t="shared" si="9"/>
        <v>322</v>
      </c>
      <c r="N85" s="1214">
        <f t="shared" si="9"/>
        <v>464</v>
      </c>
      <c r="O85" s="1214">
        <f t="shared" si="9"/>
        <v>180</v>
      </c>
      <c r="P85" s="1214">
        <f t="shared" si="9"/>
        <v>0</v>
      </c>
      <c r="Q85" s="1214">
        <f t="shared" si="9"/>
        <v>966</v>
      </c>
      <c r="R85" s="1215"/>
      <c r="S85" s="1215"/>
      <c r="T85" s="1215"/>
      <c r="U85" s="1215"/>
      <c r="V85" s="1215"/>
      <c r="W85" s="1215"/>
      <c r="X85" s="1215"/>
      <c r="Y85" s="1215"/>
    </row>
    <row r="86" spans="1:25">
      <c r="A86" s="1216"/>
      <c r="B86" s="1216"/>
      <c r="C86" s="1216"/>
      <c r="D86" s="1216"/>
      <c r="E86" s="1216"/>
      <c r="F86" s="1217"/>
      <c r="G86" s="1217"/>
      <c r="H86" s="1216"/>
      <c r="I86" s="1216"/>
      <c r="J86" s="1216"/>
      <c r="K86" s="1216"/>
      <c r="L86" s="1216"/>
      <c r="M86" s="1216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</row>
    <row r="87" spans="1:25">
      <c r="A87" s="1218" t="s">
        <v>34</v>
      </c>
      <c r="B87" s="1552"/>
      <c r="C87" s="1552"/>
      <c r="D87" s="1552"/>
      <c r="E87" s="1216"/>
      <c r="F87" s="1216"/>
      <c r="G87" s="1216"/>
      <c r="H87" s="1216"/>
      <c r="I87" s="1216"/>
      <c r="J87" s="1216"/>
      <c r="K87" s="1553"/>
      <c r="L87" s="1553"/>
      <c r="M87" s="1553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</row>
    <row r="88" spans="1:25" ht="18">
      <c r="A88" s="1220" t="s">
        <v>35</v>
      </c>
      <c r="B88" s="1221" t="s">
        <v>36</v>
      </c>
      <c r="C88" s="1222" t="s">
        <v>37</v>
      </c>
      <c r="D88" s="1219"/>
      <c r="E88" s="1216"/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</row>
    <row r="89" spans="1:25">
      <c r="A89" s="1194" t="s">
        <v>161</v>
      </c>
      <c r="B89" s="1548" t="s">
        <v>39</v>
      </c>
      <c r="C89" s="1548"/>
      <c r="D89" s="1223"/>
      <c r="E89" s="1224" t="s">
        <v>40</v>
      </c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</row>
    <row r="90" spans="1:25">
      <c r="A90" s="1195" t="s">
        <v>169</v>
      </c>
      <c r="B90" s="1554" t="s">
        <v>41</v>
      </c>
      <c r="C90" s="1554"/>
      <c r="D90" s="1216"/>
      <c r="E90" s="1216"/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</row>
    <row r="91" spans="1:25">
      <c r="A91" s="1225" t="s">
        <v>42</v>
      </c>
      <c r="B91" s="1555" t="s">
        <v>1872</v>
      </c>
      <c r="C91" s="1555"/>
      <c r="D91" s="1216"/>
      <c r="E91" s="1216"/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</row>
    <row r="92" spans="1:25">
      <c r="A92" s="1225" t="s">
        <v>42</v>
      </c>
      <c r="B92" s="1555"/>
      <c r="C92" s="1555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</row>
    <row r="93" spans="1:25">
      <c r="A93" s="1225" t="s">
        <v>43</v>
      </c>
      <c r="B93" s="1556"/>
      <c r="C93" s="1556"/>
      <c r="D93" s="1216"/>
      <c r="E93" s="1216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</row>
    <row r="94" spans="1:25">
      <c r="A94" s="1225" t="s">
        <v>44</v>
      </c>
      <c r="B94" s="1557"/>
      <c r="C94" s="1557"/>
      <c r="D94" s="1216"/>
      <c r="E94" s="1216"/>
      <c r="F94" s="1216"/>
      <c r="G94" s="1216"/>
      <c r="H94" s="1216"/>
      <c r="I94" s="1216"/>
      <c r="J94" s="1216"/>
      <c r="K94" s="1216"/>
      <c r="L94" s="1216"/>
      <c r="M94" s="1216"/>
      <c r="N94" s="1216"/>
      <c r="O94" s="1216"/>
      <c r="P94" s="1216"/>
      <c r="Q94" s="1216"/>
      <c r="R94" s="1216"/>
      <c r="S94" s="1216"/>
      <c r="T94" s="1216"/>
      <c r="U94" s="1216"/>
      <c r="V94" s="1216"/>
      <c r="W94" s="1216"/>
      <c r="X94" s="1216"/>
    </row>
    <row r="96" spans="1:25" ht="23.25" customHeight="1">
      <c r="A96" s="1651" t="s">
        <v>1873</v>
      </c>
      <c r="B96" s="1651"/>
      <c r="C96" s="1651"/>
      <c r="D96" s="1651"/>
      <c r="E96" s="1651"/>
      <c r="F96" s="1651"/>
      <c r="G96" s="1204"/>
      <c r="H96" s="1188"/>
      <c r="I96" s="1577" t="s">
        <v>577</v>
      </c>
      <c r="J96" s="1577"/>
      <c r="K96" s="1577"/>
      <c r="L96" s="1577"/>
      <c r="M96" s="1577"/>
      <c r="N96" s="1577"/>
      <c r="O96" s="1577"/>
      <c r="P96" s="1577"/>
      <c r="Q96" s="1577"/>
      <c r="R96" s="1575" t="s">
        <v>1874</v>
      </c>
      <c r="S96" s="1576"/>
      <c r="T96" s="1575"/>
      <c r="U96" s="1575"/>
      <c r="V96" s="1575"/>
      <c r="W96" s="1575"/>
      <c r="X96" s="1575"/>
      <c r="Y96" s="1575"/>
    </row>
    <row r="97" spans="1:25" ht="26.25">
      <c r="A97" s="1210" t="s">
        <v>3</v>
      </c>
      <c r="B97" s="1210" t="s">
        <v>4</v>
      </c>
      <c r="C97" s="1210" t="s">
        <v>5</v>
      </c>
      <c r="D97" s="1210" t="s">
        <v>6</v>
      </c>
      <c r="E97" s="1210" t="s">
        <v>7</v>
      </c>
      <c r="F97" s="1210" t="s">
        <v>8</v>
      </c>
      <c r="G97" s="1210" t="s">
        <v>9</v>
      </c>
      <c r="H97" s="1211" t="s">
        <v>10</v>
      </c>
      <c r="I97" s="1227" t="s">
        <v>11</v>
      </c>
      <c r="J97" s="1227" t="s">
        <v>12</v>
      </c>
      <c r="K97" s="1227" t="s">
        <v>13</v>
      </c>
      <c r="L97" s="1227" t="s">
        <v>14</v>
      </c>
      <c r="M97" s="1227" t="s">
        <v>15</v>
      </c>
      <c r="N97" s="1227" t="s">
        <v>16</v>
      </c>
      <c r="O97" s="1227" t="s">
        <v>17</v>
      </c>
      <c r="P97" s="1212" t="s">
        <v>18</v>
      </c>
      <c r="Q97" s="1210" t="s">
        <v>19</v>
      </c>
      <c r="R97" s="1210" t="s">
        <v>20</v>
      </c>
      <c r="S97" s="1213" t="s">
        <v>21</v>
      </c>
      <c r="T97" s="1213" t="s">
        <v>22</v>
      </c>
      <c r="U97" s="1210" t="s">
        <v>24</v>
      </c>
      <c r="V97" s="1210" t="s">
        <v>25</v>
      </c>
      <c r="W97" s="1210" t="s">
        <v>26</v>
      </c>
      <c r="X97" s="1210" t="s">
        <v>27</v>
      </c>
      <c r="Y97" s="1210" t="s">
        <v>28</v>
      </c>
    </row>
    <row r="98" spans="1:25">
      <c r="A98" s="1172" t="s">
        <v>141</v>
      </c>
      <c r="B98" s="1172" t="s">
        <v>72</v>
      </c>
      <c r="C98" s="1186" t="s">
        <v>1875</v>
      </c>
      <c r="D98" s="1172" t="s">
        <v>1876</v>
      </c>
      <c r="E98" s="1173">
        <v>46224.493055555555</v>
      </c>
      <c r="F98" s="1172">
        <v>14.3</v>
      </c>
      <c r="G98" s="1172">
        <v>121028</v>
      </c>
      <c r="H98" s="1174"/>
      <c r="I98" s="1172"/>
      <c r="J98" s="1172"/>
      <c r="K98" s="1172"/>
      <c r="L98" s="1172"/>
      <c r="M98" s="1172"/>
      <c r="N98" s="1172"/>
      <c r="O98" s="1186">
        <v>81</v>
      </c>
      <c r="P98" s="1186">
        <v>80</v>
      </c>
      <c r="Q98" s="1175">
        <v>161</v>
      </c>
      <c r="R98" s="1175" t="s">
        <v>30</v>
      </c>
      <c r="S98" s="1175" t="s">
        <v>31</v>
      </c>
      <c r="T98" s="1175"/>
      <c r="U98" s="1239" t="s">
        <v>523</v>
      </c>
      <c r="V98" s="1181"/>
      <c r="W98" s="1181">
        <v>1021621</v>
      </c>
      <c r="X98" s="1181" t="s">
        <v>1877</v>
      </c>
      <c r="Y98" s="1181"/>
    </row>
    <row r="99" spans="1:25">
      <c r="A99" s="1172" t="s">
        <v>141</v>
      </c>
      <c r="B99" s="1172" t="s">
        <v>72</v>
      </c>
      <c r="C99" s="1186" t="s">
        <v>1878</v>
      </c>
      <c r="D99" s="1172" t="s">
        <v>1876</v>
      </c>
      <c r="E99" s="1173">
        <v>46224.614583333336</v>
      </c>
      <c r="F99" s="1172">
        <v>14.3</v>
      </c>
      <c r="G99" s="1172">
        <v>121029</v>
      </c>
      <c r="H99" s="1174"/>
      <c r="I99" s="1172"/>
      <c r="J99" s="1172"/>
      <c r="K99" s="1172"/>
      <c r="L99" s="1172"/>
      <c r="M99" s="1172"/>
      <c r="N99" s="1172"/>
      <c r="O99" s="1186">
        <v>108</v>
      </c>
      <c r="P99" s="1186">
        <v>53</v>
      </c>
      <c r="Q99" s="1175">
        <v>161</v>
      </c>
      <c r="R99" s="1175" t="s">
        <v>30</v>
      </c>
      <c r="S99" s="1175" t="s">
        <v>31</v>
      </c>
      <c r="T99" s="1175"/>
      <c r="U99" s="1239" t="s">
        <v>523</v>
      </c>
      <c r="V99" s="1181"/>
      <c r="W99" s="1181">
        <v>1021623</v>
      </c>
      <c r="X99" s="1181" t="s">
        <v>1877</v>
      </c>
      <c r="Y99" s="1181"/>
    </row>
    <row r="100" spans="1:25">
      <c r="A100" s="1172" t="s">
        <v>1879</v>
      </c>
      <c r="B100" s="1172" t="s">
        <v>391</v>
      </c>
      <c r="C100" s="1186" t="s">
        <v>1880</v>
      </c>
      <c r="D100" s="1172" t="s">
        <v>1881</v>
      </c>
      <c r="E100" s="1173">
        <v>46224.489583333336</v>
      </c>
      <c r="F100" s="1172">
        <v>13.1</v>
      </c>
      <c r="G100" s="1172">
        <v>121030</v>
      </c>
      <c r="H100" s="1174"/>
      <c r="I100" s="1172"/>
      <c r="J100" s="1172"/>
      <c r="K100" s="1172"/>
      <c r="L100" s="1172"/>
      <c r="M100" s="1172"/>
      <c r="N100" s="1172"/>
      <c r="O100" s="1186">
        <v>107</v>
      </c>
      <c r="P100" s="1186">
        <v>54</v>
      </c>
      <c r="Q100" s="1175">
        <v>161</v>
      </c>
      <c r="R100" s="1175" t="s">
        <v>30</v>
      </c>
      <c r="S100" s="1175" t="s">
        <v>31</v>
      </c>
      <c r="T100" s="1175"/>
      <c r="U100" s="1239" t="s">
        <v>523</v>
      </c>
      <c r="V100" s="1181"/>
      <c r="W100" s="1181">
        <v>1021624</v>
      </c>
      <c r="X100" s="1181" t="s">
        <v>1877</v>
      </c>
      <c r="Y100" s="1181"/>
    </row>
    <row r="101" spans="1:25">
      <c r="A101" s="1172" t="s">
        <v>1879</v>
      </c>
      <c r="B101" s="1172" t="s">
        <v>391</v>
      </c>
      <c r="C101" s="1186" t="s">
        <v>1882</v>
      </c>
      <c r="D101" s="1172" t="s">
        <v>1881</v>
      </c>
      <c r="E101" s="1173">
        <v>46224.489583333336</v>
      </c>
      <c r="F101" s="1172">
        <v>13.1</v>
      </c>
      <c r="G101" s="1172">
        <v>121031</v>
      </c>
      <c r="H101" s="1174"/>
      <c r="I101" s="1172"/>
      <c r="J101" s="1172"/>
      <c r="K101" s="1172"/>
      <c r="L101" s="1172"/>
      <c r="M101" s="1172"/>
      <c r="N101" s="1172"/>
      <c r="O101" s="1186">
        <v>161</v>
      </c>
      <c r="P101" s="1172"/>
      <c r="Q101" s="1175">
        <v>161</v>
      </c>
      <c r="R101" s="1175" t="s">
        <v>30</v>
      </c>
      <c r="S101" s="1175" t="s">
        <v>31</v>
      </c>
      <c r="T101" s="1175"/>
      <c r="U101" s="1239" t="s">
        <v>523</v>
      </c>
      <c r="V101" s="1181"/>
      <c r="W101" s="1181">
        <v>1021625</v>
      </c>
      <c r="X101" s="1181" t="s">
        <v>1877</v>
      </c>
      <c r="Y101" s="1181"/>
    </row>
    <row r="102" spans="1:25">
      <c r="A102" s="1172"/>
      <c r="B102" s="1172"/>
      <c r="C102" s="1172"/>
      <c r="D102" s="1172"/>
      <c r="E102" s="1173"/>
      <c r="F102" s="1172"/>
      <c r="G102" s="1172"/>
      <c r="H102" s="1174"/>
      <c r="I102" s="1172"/>
      <c r="J102" s="1172"/>
      <c r="K102" s="1172"/>
      <c r="L102" s="1172"/>
      <c r="M102" s="1172"/>
      <c r="N102" s="1172"/>
      <c r="O102" s="1172"/>
      <c r="P102" s="1172"/>
      <c r="Q102" s="1175">
        <f t="shared" ref="Q102:Q103" si="10">SUM(I102:P102)</f>
        <v>0</v>
      </c>
      <c r="R102" s="1175"/>
      <c r="S102" s="1175"/>
      <c r="T102" s="1175"/>
      <c r="U102" s="1239"/>
      <c r="V102" s="1181"/>
      <c r="W102" s="1181"/>
      <c r="X102" s="1181"/>
      <c r="Y102" s="1181"/>
    </row>
    <row r="103" spans="1:25">
      <c r="A103" s="1178"/>
      <c r="B103" s="1178"/>
      <c r="C103" s="1178"/>
      <c r="D103" s="1178"/>
      <c r="E103" s="1178"/>
      <c r="F103" s="1178"/>
      <c r="G103" s="1178"/>
      <c r="H103" s="1205"/>
      <c r="I103" s="1178"/>
      <c r="J103" s="1178"/>
      <c r="K103" s="1178"/>
      <c r="L103" s="1178"/>
      <c r="M103" s="1178"/>
      <c r="N103" s="1178"/>
      <c r="O103" s="1178"/>
      <c r="P103" s="1178"/>
      <c r="Q103" s="1175">
        <f t="shared" si="10"/>
        <v>0</v>
      </c>
      <c r="R103" s="1175"/>
      <c r="S103" s="1175"/>
      <c r="T103" s="1175"/>
      <c r="U103" s="1181"/>
      <c r="V103" s="1181"/>
      <c r="W103" s="1181"/>
      <c r="X103" s="1181"/>
      <c r="Y103" s="1181"/>
    </row>
    <row r="104" spans="1:25">
      <c r="A104" s="1214" t="s">
        <v>19</v>
      </c>
      <c r="B104" s="1209"/>
      <c r="C104" s="1209"/>
      <c r="D104" s="1209"/>
      <c r="E104" s="1214"/>
      <c r="F104" s="1209"/>
      <c r="G104" s="1209"/>
      <c r="H104" s="1209"/>
      <c r="I104" s="1214">
        <f>SUM(I98:I102)</f>
        <v>0</v>
      </c>
      <c r="J104" s="1214">
        <f>SUM(J98:J102)</f>
        <v>0</v>
      </c>
      <c r="K104" s="1214">
        <f t="shared" ref="K104:Q104" si="11">SUM(K98:K103)</f>
        <v>0</v>
      </c>
      <c r="L104" s="1214">
        <f t="shared" si="11"/>
        <v>0</v>
      </c>
      <c r="M104" s="1214">
        <f t="shared" si="11"/>
        <v>0</v>
      </c>
      <c r="N104" s="1214">
        <f t="shared" si="11"/>
        <v>0</v>
      </c>
      <c r="O104" s="1214">
        <f t="shared" si="11"/>
        <v>457</v>
      </c>
      <c r="P104" s="1214">
        <f t="shared" si="11"/>
        <v>187</v>
      </c>
      <c r="Q104" s="1214">
        <f t="shared" si="11"/>
        <v>644</v>
      </c>
      <c r="R104" s="1215"/>
      <c r="S104" s="1215"/>
      <c r="T104" s="1215"/>
      <c r="U104" s="1215"/>
      <c r="V104" s="1215"/>
      <c r="W104" s="1215"/>
      <c r="X104" s="1215"/>
      <c r="Y104" s="1215"/>
    </row>
    <row r="105" spans="1:25">
      <c r="A105" s="1216"/>
      <c r="B105" s="1216"/>
      <c r="C105" s="1216"/>
      <c r="D105" s="1216"/>
      <c r="E105" s="1216"/>
      <c r="F105" s="1217"/>
      <c r="G105" s="1217"/>
      <c r="H105" s="1216"/>
      <c r="I105" s="1216"/>
      <c r="J105" s="1216"/>
      <c r="K105" s="1216"/>
      <c r="L105" s="1216"/>
      <c r="M105" s="1216"/>
      <c r="N105" s="1216"/>
      <c r="O105" s="1216"/>
      <c r="P105" s="1216"/>
      <c r="Q105" s="1216"/>
      <c r="R105" s="1216"/>
      <c r="S105" s="1216"/>
      <c r="T105" s="1216"/>
      <c r="U105" s="1216"/>
      <c r="V105" s="1216"/>
      <c r="W105" s="1216"/>
      <c r="X105" s="1216"/>
    </row>
    <row r="106" spans="1:25">
      <c r="A106" s="1218" t="s">
        <v>34</v>
      </c>
      <c r="B106" s="1552"/>
      <c r="C106" s="1552"/>
      <c r="D106" s="1552"/>
      <c r="E106" s="1232" t="s">
        <v>1883</v>
      </c>
      <c r="F106" s="1216"/>
      <c r="G106" s="1216"/>
      <c r="H106" s="1216"/>
      <c r="I106" s="1216"/>
      <c r="J106" s="1216"/>
      <c r="K106" s="1553"/>
      <c r="L106" s="1553"/>
      <c r="M106" s="1553"/>
      <c r="N106" s="1216"/>
      <c r="O106" s="1216"/>
      <c r="P106" s="1216"/>
      <c r="Q106" s="1216"/>
      <c r="R106" s="1216"/>
      <c r="S106" s="1216"/>
      <c r="T106" s="1216"/>
      <c r="U106" s="1216"/>
      <c r="V106" s="1216"/>
      <c r="W106" s="1216"/>
      <c r="X106" s="1216"/>
    </row>
    <row r="107" spans="1:25" ht="18">
      <c r="A107" s="1220" t="s">
        <v>35</v>
      </c>
      <c r="B107" s="1221" t="s">
        <v>36</v>
      </c>
      <c r="C107" s="1222" t="s">
        <v>37</v>
      </c>
      <c r="D107" s="1219"/>
      <c r="E107" s="1216"/>
      <c r="F107" s="1216"/>
      <c r="G107" s="1216"/>
      <c r="H107" s="1216"/>
      <c r="I107" s="1216"/>
      <c r="J107" s="1216"/>
      <c r="K107" s="1216"/>
      <c r="L107" s="1216"/>
      <c r="M107" s="1216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</row>
    <row r="108" spans="1:25">
      <c r="A108" s="1194" t="s">
        <v>161</v>
      </c>
      <c r="B108" s="1548" t="s">
        <v>39</v>
      </c>
      <c r="C108" s="1548"/>
      <c r="D108" s="1223"/>
      <c r="E108" s="1224" t="s">
        <v>40</v>
      </c>
      <c r="F108" s="1216"/>
      <c r="G108" s="1216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</row>
    <row r="109" spans="1:25">
      <c r="A109" s="1195" t="s">
        <v>169</v>
      </c>
      <c r="B109" s="1554" t="s">
        <v>41</v>
      </c>
      <c r="C109" s="1554"/>
      <c r="D109" s="1216"/>
      <c r="E109" s="1216"/>
      <c r="F109" s="1216"/>
      <c r="G109" s="1216"/>
      <c r="H109" s="1216"/>
      <c r="I109" s="1216"/>
      <c r="J109" s="1216"/>
      <c r="K109" s="1216"/>
      <c r="L109" s="1216"/>
      <c r="M109" s="1216"/>
      <c r="N109" s="1216"/>
      <c r="O109" s="1216"/>
      <c r="P109" s="1216"/>
      <c r="Q109" s="1216"/>
      <c r="R109" s="1216"/>
      <c r="S109" s="1216"/>
      <c r="T109" s="1216"/>
      <c r="U109" s="1216"/>
      <c r="V109" s="1216"/>
      <c r="W109" s="1216"/>
      <c r="X109" s="1216"/>
    </row>
    <row r="110" spans="1:25">
      <c r="A110" s="1225" t="s">
        <v>42</v>
      </c>
      <c r="B110" s="1555" t="s">
        <v>1884</v>
      </c>
      <c r="C110" s="1555"/>
      <c r="D110" s="1216"/>
      <c r="E110" s="1216"/>
      <c r="F110" s="1216"/>
      <c r="G110" s="1216"/>
      <c r="H110" s="1216"/>
      <c r="I110" s="1216"/>
      <c r="J110" s="1216"/>
      <c r="K110" s="1216"/>
      <c r="L110" s="1216"/>
      <c r="M110" s="1216"/>
      <c r="N110" s="1216"/>
      <c r="O110" s="1216"/>
      <c r="P110" s="1216"/>
      <c r="Q110" s="1216"/>
      <c r="R110" s="1216"/>
      <c r="S110" s="1216"/>
      <c r="T110" s="1216"/>
      <c r="U110" s="1216"/>
      <c r="V110" s="1216"/>
      <c r="W110" s="1216"/>
      <c r="X110" s="1216"/>
    </row>
    <row r="111" spans="1:25">
      <c r="A111" s="1225" t="s">
        <v>42</v>
      </c>
      <c r="B111" s="1555"/>
      <c r="C111" s="1555"/>
      <c r="F111" s="1216"/>
      <c r="G111" s="1216"/>
      <c r="H111" s="1216"/>
      <c r="I111" s="1216"/>
      <c r="J111" s="1216"/>
      <c r="K111" s="1216"/>
      <c r="L111" s="1216"/>
      <c r="M111" s="1216"/>
      <c r="N111" s="1216"/>
      <c r="O111" s="1216"/>
      <c r="P111" s="1216"/>
      <c r="Q111" s="1216"/>
      <c r="R111" s="1216"/>
      <c r="S111" s="1216"/>
      <c r="T111" s="1216"/>
      <c r="U111" s="1216"/>
      <c r="V111" s="1216"/>
      <c r="W111" s="1216"/>
      <c r="X111" s="1216"/>
    </row>
    <row r="112" spans="1:25">
      <c r="A112" s="1225" t="s">
        <v>43</v>
      </c>
      <c r="B112" s="1556"/>
      <c r="C112" s="1556"/>
      <c r="D112" s="1216"/>
      <c r="E112" s="1216"/>
      <c r="F112" s="1216"/>
      <c r="G112" s="1216"/>
      <c r="H112" s="1216"/>
      <c r="I112" s="1216"/>
      <c r="J112" s="1216"/>
      <c r="K112" s="1216"/>
      <c r="L112" s="1216"/>
      <c r="M112" s="1216"/>
      <c r="N112" s="1216"/>
      <c r="O112" s="1216"/>
      <c r="P112" s="1216"/>
      <c r="Q112" s="1216"/>
      <c r="R112" s="1216"/>
      <c r="S112" s="1216"/>
      <c r="T112" s="1216"/>
      <c r="U112" s="1216"/>
      <c r="V112" s="1216"/>
      <c r="W112" s="1216"/>
      <c r="X112" s="1216"/>
    </row>
    <row r="113" spans="1:25">
      <c r="A113" s="1225" t="s">
        <v>44</v>
      </c>
      <c r="B113" s="1557"/>
      <c r="C113" s="1557"/>
      <c r="D113" s="1216"/>
      <c r="E113" s="1216"/>
      <c r="F113" s="1216"/>
      <c r="G113" s="1216"/>
      <c r="H113" s="1216"/>
      <c r="I113" s="1216"/>
      <c r="J113" s="1216"/>
      <c r="K113" s="1216"/>
      <c r="L113" s="1216"/>
      <c r="M113" s="1216"/>
      <c r="N113" s="1216"/>
      <c r="O113" s="1216"/>
      <c r="P113" s="1216"/>
      <c r="Q113" s="1216"/>
      <c r="R113" s="1216"/>
      <c r="S113" s="1216"/>
      <c r="T113" s="1216"/>
      <c r="U113" s="1216"/>
      <c r="V113" s="1216"/>
      <c r="W113" s="1216"/>
      <c r="X113" s="1216"/>
    </row>
    <row r="115" spans="1:25" ht="23.25" customHeight="1">
      <c r="A115" s="1549" t="s">
        <v>0</v>
      </c>
      <c r="B115" s="1549"/>
      <c r="C115" s="1549"/>
      <c r="D115" s="1549"/>
      <c r="E115" s="1549"/>
      <c r="F115" s="1549"/>
      <c r="G115" s="1208"/>
      <c r="H115" s="1209"/>
      <c r="I115" s="1549" t="s">
        <v>1</v>
      </c>
      <c r="J115" s="1549"/>
      <c r="K115" s="1549"/>
      <c r="L115" s="1549"/>
      <c r="M115" s="1549"/>
      <c r="N115" s="1549"/>
      <c r="O115" s="1549"/>
      <c r="P115" s="1549"/>
      <c r="Q115" s="1549"/>
      <c r="R115" s="1550" t="s">
        <v>2</v>
      </c>
      <c r="S115" s="1551"/>
      <c r="T115" s="1550"/>
      <c r="U115" s="1550"/>
      <c r="V115" s="1550"/>
      <c r="W115" s="1550"/>
      <c r="X115" s="1550"/>
      <c r="Y115" s="1550"/>
    </row>
    <row r="116" spans="1:25" ht="26.25">
      <c r="A116" s="1210" t="s">
        <v>3</v>
      </c>
      <c r="B116" s="1210" t="s">
        <v>4</v>
      </c>
      <c r="C116" s="1210" t="s">
        <v>5</v>
      </c>
      <c r="D116" s="1210" t="s">
        <v>6</v>
      </c>
      <c r="E116" s="1210" t="s">
        <v>7</v>
      </c>
      <c r="F116" s="1210" t="s">
        <v>8</v>
      </c>
      <c r="G116" s="1210" t="s">
        <v>9</v>
      </c>
      <c r="H116" s="1211" t="s">
        <v>10</v>
      </c>
      <c r="I116" s="1227" t="s">
        <v>11</v>
      </c>
      <c r="J116" s="1227" t="s">
        <v>12</v>
      </c>
      <c r="K116" s="1227" t="s">
        <v>13</v>
      </c>
      <c r="L116" s="1227" t="s">
        <v>14</v>
      </c>
      <c r="M116" s="1227" t="s">
        <v>15</v>
      </c>
      <c r="N116" s="1227" t="s">
        <v>16</v>
      </c>
      <c r="O116" s="1227" t="s">
        <v>17</v>
      </c>
      <c r="P116" s="1212" t="s">
        <v>18</v>
      </c>
      <c r="Q116" s="1210" t="s">
        <v>19</v>
      </c>
      <c r="R116" s="1210" t="s">
        <v>20</v>
      </c>
      <c r="S116" s="1213" t="s">
        <v>21</v>
      </c>
      <c r="T116" s="1213" t="s">
        <v>22</v>
      </c>
      <c r="U116" s="1210" t="s">
        <v>24</v>
      </c>
      <c r="V116" s="1210" t="s">
        <v>25</v>
      </c>
      <c r="W116" s="1210" t="s">
        <v>26</v>
      </c>
      <c r="X116" s="1210" t="s">
        <v>27</v>
      </c>
      <c r="Y116" s="1210" t="s">
        <v>28</v>
      </c>
    </row>
    <row r="117" spans="1:25">
      <c r="A117" s="1172"/>
      <c r="B117" s="1172"/>
      <c r="C117" s="1172"/>
      <c r="D117" s="1172"/>
      <c r="E117" s="1173"/>
      <c r="F117" s="1172"/>
      <c r="G117" s="1172"/>
      <c r="H117" s="1174"/>
      <c r="I117" s="1172"/>
      <c r="J117" s="1172"/>
      <c r="K117" s="1172"/>
      <c r="L117" s="1172"/>
      <c r="M117" s="1172"/>
      <c r="N117" s="1172"/>
      <c r="O117" s="1172"/>
      <c r="P117" s="1172"/>
      <c r="Q117" s="1175">
        <f t="shared" ref="Q117:Q122" si="12">SUM(I117:P117)</f>
        <v>0</v>
      </c>
      <c r="R117" s="1175" t="s">
        <v>30</v>
      </c>
      <c r="S117" s="1175" t="s">
        <v>31</v>
      </c>
      <c r="T117" s="1175"/>
      <c r="U117" s="1239"/>
      <c r="V117" s="1181"/>
      <c r="W117" s="1181"/>
      <c r="X117" s="1181"/>
      <c r="Y117" s="1181"/>
    </row>
    <row r="118" spans="1:25">
      <c r="A118" s="1172"/>
      <c r="B118" s="1172"/>
      <c r="C118" s="1172"/>
      <c r="D118" s="1172"/>
      <c r="E118" s="1173"/>
      <c r="F118" s="1172"/>
      <c r="G118" s="1172"/>
      <c r="H118" s="1174"/>
      <c r="I118" s="1172"/>
      <c r="J118" s="1172"/>
      <c r="K118" s="1172"/>
      <c r="L118" s="1172"/>
      <c r="M118" s="1172"/>
      <c r="N118" s="1172"/>
      <c r="O118" s="1172"/>
      <c r="P118" s="1172"/>
      <c r="Q118" s="1175">
        <f t="shared" si="12"/>
        <v>0</v>
      </c>
      <c r="R118" s="1175" t="s">
        <v>30</v>
      </c>
      <c r="S118" s="1175" t="s">
        <v>31</v>
      </c>
      <c r="T118" s="1175"/>
      <c r="U118" s="1239"/>
      <c r="V118" s="1181"/>
      <c r="W118" s="1181"/>
      <c r="X118" s="1181"/>
      <c r="Y118" s="1181"/>
    </row>
    <row r="119" spans="1:25">
      <c r="A119" s="1172"/>
      <c r="B119" s="1172"/>
      <c r="C119" s="1172"/>
      <c r="D119" s="1172"/>
      <c r="E119" s="1173"/>
      <c r="F119" s="1172"/>
      <c r="G119" s="1172"/>
      <c r="H119" s="1174"/>
      <c r="I119" s="1172"/>
      <c r="J119" s="1172"/>
      <c r="K119" s="1172"/>
      <c r="L119" s="1172"/>
      <c r="M119" s="1172"/>
      <c r="N119" s="1172"/>
      <c r="O119" s="1172"/>
      <c r="P119" s="1172"/>
      <c r="Q119" s="1175">
        <f t="shared" si="12"/>
        <v>0</v>
      </c>
      <c r="R119" s="1176" t="s">
        <v>32</v>
      </c>
      <c r="S119" s="1177" t="s">
        <v>33</v>
      </c>
      <c r="T119" s="1175"/>
      <c r="U119" s="1239"/>
      <c r="V119" s="1181"/>
      <c r="W119" s="1181"/>
      <c r="X119" s="1181"/>
      <c r="Y119" s="1181"/>
    </row>
    <row r="120" spans="1:25">
      <c r="A120" s="1172"/>
      <c r="B120" s="1172"/>
      <c r="C120" s="1172"/>
      <c r="D120" s="1172"/>
      <c r="E120" s="1173"/>
      <c r="F120" s="1172"/>
      <c r="G120" s="1172"/>
      <c r="H120" s="1174"/>
      <c r="I120" s="1172"/>
      <c r="J120" s="1172"/>
      <c r="K120" s="1172"/>
      <c r="L120" s="1172"/>
      <c r="M120" s="1172"/>
      <c r="N120" s="1172"/>
      <c r="O120" s="1172"/>
      <c r="P120" s="1172"/>
      <c r="Q120" s="1175">
        <f t="shared" si="12"/>
        <v>0</v>
      </c>
      <c r="R120" s="1176" t="s">
        <v>32</v>
      </c>
      <c r="S120" s="1177" t="s">
        <v>33</v>
      </c>
      <c r="T120" s="1175"/>
      <c r="U120" s="1239"/>
      <c r="V120" s="1181"/>
      <c r="W120" s="1181"/>
      <c r="X120" s="1181"/>
      <c r="Y120" s="1181"/>
    </row>
    <row r="121" spans="1:25">
      <c r="A121" s="1172"/>
      <c r="B121" s="1172"/>
      <c r="C121" s="1172"/>
      <c r="D121" s="1172"/>
      <c r="E121" s="1173"/>
      <c r="F121" s="1172"/>
      <c r="G121" s="1172"/>
      <c r="H121" s="1174"/>
      <c r="I121" s="1172"/>
      <c r="J121" s="1172"/>
      <c r="K121" s="1172"/>
      <c r="L121" s="1172"/>
      <c r="M121" s="1172"/>
      <c r="N121" s="1172"/>
      <c r="O121" s="1172"/>
      <c r="P121" s="1172"/>
      <c r="Q121" s="1175">
        <f t="shared" si="12"/>
        <v>0</v>
      </c>
      <c r="R121" s="1176" t="s">
        <v>32</v>
      </c>
      <c r="S121" s="1177" t="s">
        <v>33</v>
      </c>
      <c r="T121" s="1175"/>
      <c r="U121" s="1239"/>
      <c r="V121" s="1181"/>
      <c r="W121" s="1181"/>
      <c r="X121" s="1181"/>
      <c r="Y121" s="1181"/>
    </row>
    <row r="122" spans="1:25">
      <c r="A122" s="1178"/>
      <c r="B122" s="1178"/>
      <c r="C122" s="1178"/>
      <c r="D122" s="1178"/>
      <c r="E122" s="1178"/>
      <c r="F122" s="1178"/>
      <c r="G122" s="1178"/>
      <c r="H122" s="1205"/>
      <c r="I122" s="1178"/>
      <c r="J122" s="1178"/>
      <c r="K122" s="1178"/>
      <c r="L122" s="1178"/>
      <c r="M122" s="1178"/>
      <c r="N122" s="1178"/>
      <c r="O122" s="1178"/>
      <c r="P122" s="1178"/>
      <c r="Q122" s="1175">
        <f t="shared" si="12"/>
        <v>0</v>
      </c>
      <c r="R122" s="1175" t="s">
        <v>30</v>
      </c>
      <c r="S122" s="1175" t="s">
        <v>31</v>
      </c>
      <c r="T122" s="1175"/>
      <c r="U122" s="1181"/>
      <c r="V122" s="1181"/>
      <c r="W122" s="1181"/>
      <c r="X122" s="1181"/>
      <c r="Y122" s="1181"/>
    </row>
    <row r="123" spans="1:25">
      <c r="A123" s="1214" t="s">
        <v>19</v>
      </c>
      <c r="B123" s="1209"/>
      <c r="C123" s="1209"/>
      <c r="D123" s="1209"/>
      <c r="E123" s="1214"/>
      <c r="F123" s="1209"/>
      <c r="G123" s="1209"/>
      <c r="H123" s="1209"/>
      <c r="I123" s="1214">
        <f>SUM(I117:I121)</f>
        <v>0</v>
      </c>
      <c r="J123" s="1214">
        <f>SUM(J117:J121)</f>
        <v>0</v>
      </c>
      <c r="K123" s="1214">
        <f t="shared" ref="K123:Q123" si="13">SUM(K117:K122)</f>
        <v>0</v>
      </c>
      <c r="L123" s="1214">
        <f t="shared" si="13"/>
        <v>0</v>
      </c>
      <c r="M123" s="1214">
        <f t="shared" si="13"/>
        <v>0</v>
      </c>
      <c r="N123" s="1214">
        <f t="shared" si="13"/>
        <v>0</v>
      </c>
      <c r="O123" s="1214">
        <f t="shared" si="13"/>
        <v>0</v>
      </c>
      <c r="P123" s="1214">
        <f t="shared" si="13"/>
        <v>0</v>
      </c>
      <c r="Q123" s="1214">
        <f t="shared" si="13"/>
        <v>0</v>
      </c>
      <c r="R123" s="1215"/>
      <c r="S123" s="1215"/>
      <c r="T123" s="1215"/>
      <c r="U123" s="1215"/>
      <c r="V123" s="1215"/>
      <c r="W123" s="1215"/>
      <c r="X123" s="1215"/>
      <c r="Y123" s="1215"/>
    </row>
    <row r="124" spans="1:25">
      <c r="A124" s="1216"/>
      <c r="B124" s="1216"/>
      <c r="C124" s="1216"/>
      <c r="D124" s="1216"/>
      <c r="E124" s="1216"/>
      <c r="F124" s="1217"/>
      <c r="G124" s="1217"/>
      <c r="H124" s="1216"/>
      <c r="I124" s="1216"/>
      <c r="J124" s="1216"/>
      <c r="K124" s="1216"/>
      <c r="L124" s="1216"/>
      <c r="M124" s="1216"/>
      <c r="N124" s="1216"/>
      <c r="O124" s="1216"/>
      <c r="P124" s="1216"/>
      <c r="Q124" s="1216"/>
      <c r="R124" s="1216"/>
      <c r="S124" s="1216"/>
      <c r="T124" s="1216"/>
      <c r="U124" s="1216"/>
      <c r="V124" s="1216"/>
      <c r="W124" s="1216"/>
      <c r="X124" s="1216"/>
    </row>
    <row r="125" spans="1:25">
      <c r="A125" s="1218" t="s">
        <v>34</v>
      </c>
      <c r="B125" s="1552"/>
      <c r="C125" s="1552"/>
      <c r="D125" s="1552"/>
      <c r="E125" s="1216"/>
      <c r="F125" s="1216"/>
      <c r="G125" s="1216"/>
      <c r="H125" s="1216"/>
      <c r="I125" s="1216"/>
      <c r="J125" s="1216"/>
      <c r="K125" s="1553"/>
      <c r="L125" s="1553"/>
      <c r="M125" s="1553"/>
      <c r="N125" s="1216"/>
      <c r="O125" s="1216"/>
      <c r="P125" s="1216"/>
      <c r="Q125" s="1216"/>
      <c r="R125" s="1216"/>
      <c r="S125" s="1216"/>
      <c r="T125" s="1216"/>
      <c r="U125" s="1216"/>
      <c r="V125" s="1216"/>
      <c r="W125" s="1216"/>
      <c r="X125" s="1216"/>
    </row>
    <row r="126" spans="1:25" ht="18">
      <c r="A126" s="1220" t="s">
        <v>35</v>
      </c>
      <c r="B126" s="1221" t="s">
        <v>36</v>
      </c>
      <c r="C126" s="1222" t="s">
        <v>37</v>
      </c>
      <c r="D126" s="1219"/>
      <c r="E126" s="1216"/>
      <c r="F126" s="1216"/>
      <c r="G126" s="1216"/>
      <c r="H126" s="1216"/>
      <c r="I126" s="1216"/>
      <c r="J126" s="1216"/>
      <c r="K126" s="1216"/>
      <c r="L126" s="1216"/>
      <c r="M126" s="1216"/>
      <c r="N126" s="1216"/>
      <c r="O126" s="1216"/>
      <c r="P126" s="1216"/>
      <c r="Q126" s="1216"/>
      <c r="R126" s="1216"/>
      <c r="S126" s="1216"/>
      <c r="T126" s="1216"/>
      <c r="U126" s="1216"/>
      <c r="V126" s="1216"/>
      <c r="W126" s="1216"/>
      <c r="X126" s="1216"/>
    </row>
    <row r="127" spans="1:25">
      <c r="A127" s="1194" t="s">
        <v>161</v>
      </c>
      <c r="B127" s="1548" t="s">
        <v>39</v>
      </c>
      <c r="C127" s="1548"/>
      <c r="D127" s="1223"/>
      <c r="E127" s="1224" t="s">
        <v>40</v>
      </c>
      <c r="F127" s="1216"/>
      <c r="G127" s="1216"/>
      <c r="H127" s="1216"/>
      <c r="I127" s="1216"/>
      <c r="J127" s="1216"/>
      <c r="K127" s="1216"/>
      <c r="L127" s="1216"/>
      <c r="M127" s="1216"/>
      <c r="N127" s="1216"/>
      <c r="O127" s="1216"/>
      <c r="P127" s="1216"/>
      <c r="Q127" s="1216"/>
      <c r="R127" s="1216"/>
      <c r="S127" s="1216"/>
      <c r="T127" s="1216"/>
      <c r="U127" s="1216"/>
      <c r="V127" s="1216"/>
      <c r="W127" s="1216"/>
      <c r="X127" s="1216"/>
    </row>
    <row r="128" spans="1:25">
      <c r="A128" s="1195" t="s">
        <v>169</v>
      </c>
      <c r="B128" s="1554" t="s">
        <v>41</v>
      </c>
      <c r="C128" s="1554"/>
      <c r="D128" s="1216"/>
      <c r="E128" s="1216"/>
      <c r="F128" s="1216"/>
      <c r="G128" s="1216"/>
      <c r="H128" s="1216"/>
      <c r="I128" s="1216"/>
      <c r="J128" s="1216"/>
      <c r="K128" s="1216"/>
      <c r="L128" s="1216"/>
      <c r="M128" s="1216"/>
      <c r="N128" s="1216"/>
      <c r="O128" s="1216"/>
      <c r="P128" s="1216"/>
      <c r="Q128" s="1216"/>
      <c r="R128" s="1216"/>
      <c r="S128" s="1216"/>
      <c r="T128" s="1216"/>
      <c r="U128" s="1216"/>
      <c r="V128" s="1216"/>
      <c r="W128" s="1216"/>
      <c r="X128" s="1216"/>
    </row>
    <row r="129" spans="1:25">
      <c r="A129" s="1225" t="s">
        <v>42</v>
      </c>
      <c r="B129" s="1555"/>
      <c r="C129" s="1555"/>
      <c r="D129" s="1216"/>
      <c r="E129" s="1216"/>
      <c r="F129" s="1216"/>
      <c r="G129" s="1216"/>
      <c r="H129" s="1216"/>
      <c r="I129" s="1216"/>
      <c r="J129" s="1216"/>
      <c r="K129" s="1216"/>
      <c r="L129" s="1216"/>
      <c r="M129" s="1216"/>
      <c r="N129" s="1216"/>
      <c r="O129" s="1216"/>
      <c r="P129" s="1216"/>
      <c r="Q129" s="1216"/>
      <c r="R129" s="1216"/>
      <c r="S129" s="1216"/>
      <c r="T129" s="1216"/>
      <c r="U129" s="1216"/>
      <c r="V129" s="1216"/>
      <c r="W129" s="1216"/>
      <c r="X129" s="1216"/>
    </row>
    <row r="130" spans="1:25">
      <c r="A130" s="1225" t="s">
        <v>42</v>
      </c>
      <c r="B130" s="1555"/>
      <c r="C130" s="1555"/>
      <c r="F130" s="1216"/>
      <c r="G130" s="1216"/>
      <c r="H130" s="1216"/>
      <c r="I130" s="1216"/>
      <c r="J130" s="1216"/>
      <c r="K130" s="1216"/>
      <c r="L130" s="1216"/>
      <c r="M130" s="1216"/>
      <c r="N130" s="1216"/>
      <c r="O130" s="1216"/>
      <c r="P130" s="1216"/>
      <c r="Q130" s="1216"/>
      <c r="R130" s="1216"/>
      <c r="S130" s="1216"/>
      <c r="T130" s="1216"/>
      <c r="U130" s="1216"/>
      <c r="V130" s="1216"/>
      <c r="W130" s="1216"/>
      <c r="X130" s="1216"/>
    </row>
    <row r="131" spans="1:25">
      <c r="A131" s="1225" t="s">
        <v>43</v>
      </c>
      <c r="B131" s="1556"/>
      <c r="C131" s="1556"/>
      <c r="D131" s="1216"/>
      <c r="E131" s="1216"/>
      <c r="F131" s="1216"/>
      <c r="G131" s="1216"/>
      <c r="H131" s="1216"/>
      <c r="I131" s="1216"/>
      <c r="J131" s="1216"/>
      <c r="K131" s="1216"/>
      <c r="L131" s="1216"/>
      <c r="M131" s="1216"/>
      <c r="N131" s="1216"/>
      <c r="O131" s="1216"/>
      <c r="P131" s="1216"/>
      <c r="Q131" s="1216"/>
      <c r="R131" s="1216"/>
      <c r="S131" s="1216"/>
      <c r="T131" s="1216"/>
      <c r="U131" s="1216"/>
      <c r="V131" s="1216"/>
      <c r="W131" s="1216"/>
      <c r="X131" s="1216"/>
    </row>
    <row r="132" spans="1:25">
      <c r="A132" s="1225" t="s">
        <v>44</v>
      </c>
      <c r="B132" s="1557"/>
      <c r="C132" s="1557"/>
      <c r="D132" s="1216"/>
      <c r="E132" s="1216"/>
      <c r="F132" s="1216"/>
      <c r="G132" s="1216"/>
      <c r="H132" s="1216"/>
      <c r="I132" s="1216"/>
      <c r="J132" s="1216"/>
      <c r="K132" s="1216"/>
      <c r="L132" s="1216"/>
      <c r="M132" s="1216"/>
      <c r="N132" s="1216"/>
      <c r="O132" s="1216"/>
      <c r="P132" s="1216"/>
      <c r="Q132" s="1216"/>
      <c r="R132" s="1216"/>
      <c r="S132" s="1216"/>
      <c r="T132" s="1216"/>
      <c r="U132" s="1216"/>
      <c r="V132" s="1216"/>
      <c r="W132" s="1216"/>
      <c r="X132" s="1216"/>
    </row>
    <row r="134" spans="1:25" ht="23.25" customHeight="1">
      <c r="A134" s="1549" t="s">
        <v>0</v>
      </c>
      <c r="B134" s="1549"/>
      <c r="C134" s="1549"/>
      <c r="D134" s="1549"/>
      <c r="E134" s="1549"/>
      <c r="F134" s="1549"/>
      <c r="G134" s="1208"/>
      <c r="H134" s="1209"/>
      <c r="I134" s="1549" t="s">
        <v>1</v>
      </c>
      <c r="J134" s="1549"/>
      <c r="K134" s="1549"/>
      <c r="L134" s="1549"/>
      <c r="M134" s="1549"/>
      <c r="N134" s="1549"/>
      <c r="O134" s="1549"/>
      <c r="P134" s="1549"/>
      <c r="Q134" s="1549"/>
      <c r="R134" s="1550" t="s">
        <v>2</v>
      </c>
      <c r="S134" s="1551"/>
      <c r="T134" s="1550"/>
      <c r="U134" s="1550"/>
      <c r="V134" s="1550"/>
      <c r="W134" s="1550"/>
      <c r="X134" s="1550"/>
      <c r="Y134" s="1550"/>
    </row>
    <row r="135" spans="1:25" ht="26.25">
      <c r="A135" s="1210" t="s">
        <v>3</v>
      </c>
      <c r="B135" s="1210" t="s">
        <v>4</v>
      </c>
      <c r="C135" s="1210" t="s">
        <v>5</v>
      </c>
      <c r="D135" s="1210" t="s">
        <v>6</v>
      </c>
      <c r="E135" s="1210" t="s">
        <v>7</v>
      </c>
      <c r="F135" s="1210" t="s">
        <v>8</v>
      </c>
      <c r="G135" s="1210" t="s">
        <v>9</v>
      </c>
      <c r="H135" s="1211" t="s">
        <v>10</v>
      </c>
      <c r="I135" s="1227" t="s">
        <v>11</v>
      </c>
      <c r="J135" s="1227" t="s">
        <v>12</v>
      </c>
      <c r="K135" s="1227" t="s">
        <v>13</v>
      </c>
      <c r="L135" s="1227" t="s">
        <v>14</v>
      </c>
      <c r="M135" s="1227" t="s">
        <v>15</v>
      </c>
      <c r="N135" s="1227" t="s">
        <v>16</v>
      </c>
      <c r="O135" s="1227" t="s">
        <v>17</v>
      </c>
      <c r="P135" s="1212" t="s">
        <v>18</v>
      </c>
      <c r="Q135" s="1210" t="s">
        <v>19</v>
      </c>
      <c r="R135" s="1210" t="s">
        <v>20</v>
      </c>
      <c r="S135" s="1213" t="s">
        <v>21</v>
      </c>
      <c r="T135" s="1213" t="s">
        <v>22</v>
      </c>
      <c r="U135" s="1210" t="s">
        <v>24</v>
      </c>
      <c r="V135" s="1210" t="s">
        <v>25</v>
      </c>
      <c r="W135" s="1210" t="s">
        <v>26</v>
      </c>
      <c r="X135" s="1210" t="s">
        <v>27</v>
      </c>
      <c r="Y135" s="1210" t="s">
        <v>28</v>
      </c>
    </row>
    <row r="136" spans="1:25">
      <c r="A136" s="1172"/>
      <c r="B136" s="1172"/>
      <c r="C136" s="1172"/>
      <c r="D136" s="1172"/>
      <c r="E136" s="1173"/>
      <c r="F136" s="1172"/>
      <c r="G136" s="1172"/>
      <c r="H136" s="1174"/>
      <c r="I136" s="1172"/>
      <c r="J136" s="1172"/>
      <c r="K136" s="1172"/>
      <c r="L136" s="1172"/>
      <c r="M136" s="1172"/>
      <c r="N136" s="1172"/>
      <c r="O136" s="1172"/>
      <c r="P136" s="1172"/>
      <c r="Q136" s="1175">
        <f t="shared" ref="Q136:Q141" si="14">SUM(I136:P136)</f>
        <v>0</v>
      </c>
      <c r="R136" s="1175" t="s">
        <v>30</v>
      </c>
      <c r="S136" s="1175" t="s">
        <v>31</v>
      </c>
      <c r="T136" s="1175"/>
      <c r="U136" s="1239"/>
      <c r="V136" s="1181"/>
      <c r="W136" s="1181"/>
      <c r="X136" s="1181"/>
      <c r="Y136" s="1181"/>
    </row>
    <row r="137" spans="1:25">
      <c r="A137" s="1172"/>
      <c r="B137" s="1172"/>
      <c r="C137" s="1172"/>
      <c r="D137" s="1172"/>
      <c r="E137" s="1173"/>
      <c r="F137" s="1172"/>
      <c r="G137" s="1172"/>
      <c r="H137" s="1174"/>
      <c r="I137" s="1172"/>
      <c r="J137" s="1172"/>
      <c r="K137" s="1172"/>
      <c r="L137" s="1172"/>
      <c r="M137" s="1172"/>
      <c r="N137" s="1172"/>
      <c r="O137" s="1172"/>
      <c r="P137" s="1172"/>
      <c r="Q137" s="1175">
        <f t="shared" si="14"/>
        <v>0</v>
      </c>
      <c r="R137" s="1175" t="s">
        <v>30</v>
      </c>
      <c r="S137" s="1175" t="s">
        <v>31</v>
      </c>
      <c r="T137" s="1175"/>
      <c r="U137" s="1239"/>
      <c r="V137" s="1181"/>
      <c r="W137" s="1181"/>
      <c r="X137" s="1181"/>
      <c r="Y137" s="1181"/>
    </row>
    <row r="138" spans="1:25">
      <c r="A138" s="1172"/>
      <c r="B138" s="1172"/>
      <c r="C138" s="1172"/>
      <c r="D138" s="1172"/>
      <c r="E138" s="1173"/>
      <c r="F138" s="1172"/>
      <c r="G138" s="1172"/>
      <c r="H138" s="1174"/>
      <c r="I138" s="1172"/>
      <c r="J138" s="1172"/>
      <c r="K138" s="1172"/>
      <c r="L138" s="1172"/>
      <c r="M138" s="1172"/>
      <c r="N138" s="1172"/>
      <c r="O138" s="1172"/>
      <c r="P138" s="1172"/>
      <c r="Q138" s="1175">
        <f t="shared" si="14"/>
        <v>0</v>
      </c>
      <c r="R138" s="1176" t="s">
        <v>32</v>
      </c>
      <c r="S138" s="1177" t="s">
        <v>33</v>
      </c>
      <c r="T138" s="1175"/>
      <c r="U138" s="1239"/>
      <c r="V138" s="1181"/>
      <c r="W138" s="1181"/>
      <c r="X138" s="1181"/>
      <c r="Y138" s="1181"/>
    </row>
    <row r="139" spans="1:25">
      <c r="A139" s="1172"/>
      <c r="B139" s="1172"/>
      <c r="C139" s="1172"/>
      <c r="D139" s="1172"/>
      <c r="E139" s="1173"/>
      <c r="F139" s="1172"/>
      <c r="G139" s="1172"/>
      <c r="H139" s="1174"/>
      <c r="I139" s="1172"/>
      <c r="J139" s="1172"/>
      <c r="K139" s="1172"/>
      <c r="L139" s="1172"/>
      <c r="M139" s="1172"/>
      <c r="N139" s="1172"/>
      <c r="O139" s="1172"/>
      <c r="P139" s="1172"/>
      <c r="Q139" s="1175">
        <f t="shared" si="14"/>
        <v>0</v>
      </c>
      <c r="R139" s="1176" t="s">
        <v>32</v>
      </c>
      <c r="S139" s="1177" t="s">
        <v>33</v>
      </c>
      <c r="T139" s="1175"/>
      <c r="U139" s="1239"/>
      <c r="V139" s="1181"/>
      <c r="W139" s="1181"/>
      <c r="X139" s="1181"/>
      <c r="Y139" s="1181"/>
    </row>
    <row r="140" spans="1:25">
      <c r="A140" s="1172"/>
      <c r="B140" s="1172"/>
      <c r="C140" s="1172"/>
      <c r="D140" s="1172"/>
      <c r="E140" s="1173"/>
      <c r="F140" s="1172"/>
      <c r="G140" s="1172"/>
      <c r="H140" s="1174"/>
      <c r="I140" s="1172"/>
      <c r="J140" s="1172"/>
      <c r="K140" s="1172"/>
      <c r="L140" s="1172"/>
      <c r="M140" s="1172"/>
      <c r="N140" s="1172"/>
      <c r="O140" s="1172"/>
      <c r="P140" s="1172"/>
      <c r="Q140" s="1175">
        <f t="shared" si="14"/>
        <v>0</v>
      </c>
      <c r="R140" s="1176" t="s">
        <v>32</v>
      </c>
      <c r="S140" s="1177" t="s">
        <v>33</v>
      </c>
      <c r="T140" s="1175"/>
      <c r="U140" s="1239"/>
      <c r="V140" s="1181"/>
      <c r="W140" s="1181"/>
      <c r="X140" s="1181"/>
      <c r="Y140" s="1181"/>
    </row>
    <row r="141" spans="1:25">
      <c r="A141" s="1178"/>
      <c r="B141" s="1178"/>
      <c r="C141" s="1178"/>
      <c r="D141" s="1178"/>
      <c r="E141" s="1178"/>
      <c r="F141" s="1178"/>
      <c r="G141" s="1178"/>
      <c r="H141" s="1205"/>
      <c r="I141" s="1178"/>
      <c r="J141" s="1178"/>
      <c r="K141" s="1178"/>
      <c r="L141" s="1178"/>
      <c r="M141" s="1178"/>
      <c r="N141" s="1178"/>
      <c r="O141" s="1178"/>
      <c r="P141" s="1178"/>
      <c r="Q141" s="1175">
        <f t="shared" si="14"/>
        <v>0</v>
      </c>
      <c r="R141" s="1175" t="s">
        <v>30</v>
      </c>
      <c r="S141" s="1175" t="s">
        <v>31</v>
      </c>
      <c r="T141" s="1175"/>
      <c r="U141" s="1181"/>
      <c r="V141" s="1181"/>
      <c r="W141" s="1181"/>
      <c r="X141" s="1181"/>
      <c r="Y141" s="1181"/>
    </row>
    <row r="142" spans="1:25">
      <c r="A142" s="1214" t="s">
        <v>19</v>
      </c>
      <c r="B142" s="1209"/>
      <c r="C142" s="1209"/>
      <c r="D142" s="1209"/>
      <c r="E142" s="1214"/>
      <c r="F142" s="1209"/>
      <c r="G142" s="1209"/>
      <c r="H142" s="1209"/>
      <c r="I142" s="1214">
        <f>SUM(I136:I140)</f>
        <v>0</v>
      </c>
      <c r="J142" s="1214">
        <f>SUM(J136:J140)</f>
        <v>0</v>
      </c>
      <c r="K142" s="1214">
        <f t="shared" ref="K142:Q142" si="15">SUM(K136:K141)</f>
        <v>0</v>
      </c>
      <c r="L142" s="1214">
        <f t="shared" si="15"/>
        <v>0</v>
      </c>
      <c r="M142" s="1214">
        <f t="shared" si="15"/>
        <v>0</v>
      </c>
      <c r="N142" s="1214">
        <f t="shared" si="15"/>
        <v>0</v>
      </c>
      <c r="O142" s="1214">
        <f t="shared" si="15"/>
        <v>0</v>
      </c>
      <c r="P142" s="1214">
        <f t="shared" si="15"/>
        <v>0</v>
      </c>
      <c r="Q142" s="1214">
        <f t="shared" si="15"/>
        <v>0</v>
      </c>
      <c r="R142" s="1215"/>
      <c r="S142" s="1215"/>
      <c r="T142" s="1215"/>
      <c r="U142" s="1215"/>
      <c r="V142" s="1215"/>
      <c r="W142" s="1215"/>
      <c r="X142" s="1215"/>
      <c r="Y142" s="1215"/>
    </row>
    <row r="143" spans="1:25">
      <c r="A143" s="1216"/>
      <c r="B143" s="1216"/>
      <c r="C143" s="1216"/>
      <c r="D143" s="1216"/>
      <c r="E143" s="1216"/>
      <c r="F143" s="1217"/>
      <c r="G143" s="1217"/>
      <c r="H143" s="1216"/>
      <c r="I143" s="1216"/>
      <c r="J143" s="1216"/>
      <c r="K143" s="1216"/>
      <c r="L143" s="1216"/>
      <c r="M143" s="1216"/>
      <c r="N143" s="1216"/>
      <c r="O143" s="1216"/>
      <c r="P143" s="1216"/>
      <c r="Q143" s="1216"/>
      <c r="R143" s="1216"/>
      <c r="S143" s="1216"/>
      <c r="T143" s="1216"/>
      <c r="U143" s="1216"/>
      <c r="V143" s="1216"/>
      <c r="W143" s="1216"/>
      <c r="X143" s="1216"/>
    </row>
    <row r="144" spans="1:25">
      <c r="A144" s="1218" t="s">
        <v>34</v>
      </c>
      <c r="B144" s="1552"/>
      <c r="C144" s="1552"/>
      <c r="D144" s="1552"/>
      <c r="E144" s="1216"/>
      <c r="F144" s="1216"/>
      <c r="G144" s="1216"/>
      <c r="H144" s="1216"/>
      <c r="I144" s="1216"/>
      <c r="J144" s="1216"/>
      <c r="K144" s="1553"/>
      <c r="L144" s="1553"/>
      <c r="M144" s="1553"/>
      <c r="N144" s="1216"/>
      <c r="O144" s="1216"/>
      <c r="P144" s="1216"/>
      <c r="Q144" s="1216"/>
      <c r="R144" s="1216"/>
      <c r="S144" s="1216"/>
      <c r="T144" s="1216"/>
      <c r="U144" s="1216"/>
      <c r="V144" s="1216"/>
      <c r="W144" s="1216"/>
      <c r="X144" s="1216"/>
    </row>
    <row r="145" spans="1:24" ht="18">
      <c r="A145" s="1220" t="s">
        <v>35</v>
      </c>
      <c r="B145" s="1221" t="s">
        <v>36</v>
      </c>
      <c r="C145" s="1222" t="s">
        <v>37</v>
      </c>
      <c r="D145" s="1219"/>
      <c r="E145" s="1216"/>
      <c r="F145" s="1216"/>
      <c r="G145" s="1216"/>
      <c r="H145" s="1216"/>
      <c r="I145" s="1216"/>
      <c r="J145" s="1216"/>
      <c r="K145" s="1216"/>
      <c r="L145" s="1216"/>
      <c r="M145" s="1216"/>
      <c r="N145" s="1216"/>
      <c r="O145" s="1216"/>
      <c r="P145" s="1216"/>
      <c r="Q145" s="1216"/>
      <c r="R145" s="1216"/>
      <c r="S145" s="1216"/>
      <c r="T145" s="1216"/>
      <c r="U145" s="1216"/>
      <c r="V145" s="1216"/>
      <c r="W145" s="1216"/>
      <c r="X145" s="1216"/>
    </row>
    <row r="146" spans="1:24">
      <c r="A146" s="1194" t="s">
        <v>161</v>
      </c>
      <c r="B146" s="1548" t="s">
        <v>39</v>
      </c>
      <c r="C146" s="1548"/>
      <c r="D146" s="1223"/>
      <c r="E146" s="1224" t="s">
        <v>40</v>
      </c>
      <c r="F146" s="1216"/>
      <c r="G146" s="1216"/>
      <c r="H146" s="1216"/>
      <c r="I146" s="1216"/>
      <c r="J146" s="1216"/>
      <c r="K146" s="1216"/>
      <c r="L146" s="1216"/>
      <c r="M146" s="1216"/>
      <c r="N146" s="1216"/>
      <c r="O146" s="1216"/>
      <c r="P146" s="1216"/>
      <c r="Q146" s="1216"/>
      <c r="R146" s="1216"/>
      <c r="S146" s="1216"/>
      <c r="T146" s="1216"/>
      <c r="U146" s="1216"/>
      <c r="V146" s="1216"/>
      <c r="W146" s="1216"/>
      <c r="X146" s="1216"/>
    </row>
    <row r="147" spans="1:24">
      <c r="A147" s="1195" t="s">
        <v>169</v>
      </c>
      <c r="B147" s="1554" t="s">
        <v>41</v>
      </c>
      <c r="C147" s="1554"/>
      <c r="D147" s="1216"/>
      <c r="E147" s="1216"/>
      <c r="F147" s="1216"/>
      <c r="G147" s="1216"/>
      <c r="H147" s="1216"/>
      <c r="I147" s="1216"/>
      <c r="J147" s="1216"/>
      <c r="K147" s="1216"/>
      <c r="L147" s="1216"/>
      <c r="M147" s="1216"/>
      <c r="N147" s="1216"/>
      <c r="O147" s="1216"/>
      <c r="P147" s="1216"/>
      <c r="Q147" s="1216"/>
      <c r="R147" s="1216"/>
      <c r="S147" s="1216"/>
      <c r="T147" s="1216"/>
      <c r="U147" s="1216"/>
      <c r="V147" s="1216"/>
      <c r="W147" s="1216"/>
      <c r="X147" s="1216"/>
    </row>
    <row r="148" spans="1:24">
      <c r="A148" s="1225" t="s">
        <v>42</v>
      </c>
      <c r="B148" s="1555"/>
      <c r="C148" s="1555"/>
      <c r="D148" s="1216"/>
      <c r="E148" s="1216"/>
      <c r="F148" s="1216"/>
      <c r="G148" s="1216"/>
      <c r="H148" s="1216"/>
      <c r="I148" s="1216"/>
      <c r="J148" s="1216"/>
      <c r="K148" s="1216"/>
      <c r="L148" s="1216"/>
      <c r="M148" s="1216"/>
      <c r="N148" s="1216"/>
      <c r="O148" s="1216"/>
      <c r="P148" s="1216"/>
      <c r="Q148" s="1216"/>
      <c r="R148" s="1216"/>
      <c r="S148" s="1216"/>
      <c r="T148" s="1216"/>
      <c r="U148" s="1216"/>
      <c r="V148" s="1216"/>
      <c r="W148" s="1216"/>
      <c r="X148" s="1216"/>
    </row>
    <row r="149" spans="1:24">
      <c r="A149" s="1225" t="s">
        <v>42</v>
      </c>
      <c r="B149" s="1555"/>
      <c r="C149" s="1555"/>
      <c r="F149" s="1216"/>
      <c r="G149" s="1216"/>
      <c r="H149" s="1216"/>
      <c r="I149" s="1216"/>
      <c r="J149" s="1216"/>
      <c r="K149" s="1216"/>
      <c r="L149" s="1216"/>
      <c r="M149" s="1216"/>
      <c r="N149" s="1216"/>
      <c r="O149" s="1216"/>
      <c r="P149" s="1216"/>
      <c r="Q149" s="1216"/>
      <c r="R149" s="1216"/>
      <c r="S149" s="1216"/>
      <c r="T149" s="1216"/>
      <c r="U149" s="1216"/>
      <c r="V149" s="1216"/>
      <c r="W149" s="1216"/>
      <c r="X149" s="1216"/>
    </row>
    <row r="150" spans="1:24">
      <c r="A150" s="1225" t="s">
        <v>43</v>
      </c>
      <c r="B150" s="1556"/>
      <c r="C150" s="1556"/>
      <c r="D150" s="1216"/>
      <c r="E150" s="1216"/>
      <c r="F150" s="1216"/>
      <c r="G150" s="1216"/>
      <c r="H150" s="1216"/>
      <c r="I150" s="1216"/>
      <c r="J150" s="1216"/>
      <c r="K150" s="1216"/>
      <c r="L150" s="1216"/>
      <c r="M150" s="1216"/>
      <c r="N150" s="1216"/>
      <c r="O150" s="1216"/>
      <c r="P150" s="1216"/>
      <c r="Q150" s="1216"/>
      <c r="R150" s="1216"/>
      <c r="S150" s="1216"/>
      <c r="T150" s="1216"/>
      <c r="U150" s="1216"/>
      <c r="V150" s="1216"/>
      <c r="W150" s="1216"/>
      <c r="X150" s="1216"/>
    </row>
    <row r="151" spans="1:24">
      <c r="A151" s="1225" t="s">
        <v>44</v>
      </c>
      <c r="B151" s="1557"/>
      <c r="C151" s="1557"/>
      <c r="D151" s="1216"/>
      <c r="E151" s="1216"/>
      <c r="F151" s="1216"/>
      <c r="G151" s="1216"/>
      <c r="H151" s="1216"/>
      <c r="I151" s="1216"/>
      <c r="J151" s="1216"/>
      <c r="K151" s="1216"/>
      <c r="L151" s="1216"/>
      <c r="M151" s="1216"/>
      <c r="N151" s="1216"/>
      <c r="O151" s="1216"/>
      <c r="P151" s="1216"/>
      <c r="Q151" s="1216"/>
      <c r="R151" s="1216"/>
      <c r="S151" s="1216"/>
      <c r="T151" s="1216"/>
      <c r="U151" s="1216"/>
      <c r="V151" s="1216"/>
      <c r="W151" s="1216"/>
      <c r="X151" s="1216"/>
    </row>
  </sheetData>
  <mergeCells count="88">
    <mergeCell ref="B149:C149"/>
    <mergeCell ref="B150:C150"/>
    <mergeCell ref="B151:C151"/>
    <mergeCell ref="R134:Y134"/>
    <mergeCell ref="B144:D144"/>
    <mergeCell ref="K144:M144"/>
    <mergeCell ref="B146:C146"/>
    <mergeCell ref="B147:C147"/>
    <mergeCell ref="B148:C148"/>
    <mergeCell ref="I134:Q134"/>
    <mergeCell ref="B129:C129"/>
    <mergeCell ref="B130:C130"/>
    <mergeCell ref="B131:C131"/>
    <mergeCell ref="B132:C132"/>
    <mergeCell ref="A134:F134"/>
    <mergeCell ref="I115:Q115"/>
    <mergeCell ref="R115:Y115"/>
    <mergeCell ref="B125:D125"/>
    <mergeCell ref="K125:M125"/>
    <mergeCell ref="B127:C127"/>
    <mergeCell ref="B128:C128"/>
    <mergeCell ref="B109:C109"/>
    <mergeCell ref="B110:C110"/>
    <mergeCell ref="B111:C111"/>
    <mergeCell ref="B112:C112"/>
    <mergeCell ref="B113:C113"/>
    <mergeCell ref="A115:F115"/>
    <mergeCell ref="R77:Y77"/>
    <mergeCell ref="B108:C108"/>
    <mergeCell ref="B89:C89"/>
    <mergeCell ref="B90:C90"/>
    <mergeCell ref="B91:C91"/>
    <mergeCell ref="B92:C92"/>
    <mergeCell ref="B93:C93"/>
    <mergeCell ref="B94:C94"/>
    <mergeCell ref="A96:F96"/>
    <mergeCell ref="I96:Q96"/>
    <mergeCell ref="R96:Y96"/>
    <mergeCell ref="B106:D106"/>
    <mergeCell ref="K106:M106"/>
    <mergeCell ref="B87:D87"/>
    <mergeCell ref="K87:M87"/>
    <mergeCell ref="B68:D68"/>
    <mergeCell ref="K68:M68"/>
    <mergeCell ref="B70:C70"/>
    <mergeCell ref="B71:C71"/>
    <mergeCell ref="B72:C72"/>
    <mergeCell ref="B73:C73"/>
    <mergeCell ref="B74:C74"/>
    <mergeCell ref="B75:C75"/>
    <mergeCell ref="A77:F77"/>
    <mergeCell ref="I77:Q77"/>
    <mergeCell ref="R60:Y60"/>
    <mergeCell ref="R40:Y40"/>
    <mergeCell ref="B51:D51"/>
    <mergeCell ref="K51:M51"/>
    <mergeCell ref="B53:C53"/>
    <mergeCell ref="B54:C54"/>
    <mergeCell ref="B55:C55"/>
    <mergeCell ref="I40:Q40"/>
    <mergeCell ref="B56:C56"/>
    <mergeCell ref="B57:C57"/>
    <mergeCell ref="B58:C58"/>
    <mergeCell ref="A60:F60"/>
    <mergeCell ref="I60:Q60"/>
    <mergeCell ref="B35:C35"/>
    <mergeCell ref="B36:C36"/>
    <mergeCell ref="B37:C37"/>
    <mergeCell ref="B38:C38"/>
    <mergeCell ref="A40:F40"/>
    <mergeCell ref="I20:Q20"/>
    <mergeCell ref="R20:Y20"/>
    <mergeCell ref="B31:D31"/>
    <mergeCell ref="K31:M31"/>
    <mergeCell ref="B33:C33"/>
    <mergeCell ref="B34:C34"/>
    <mergeCell ref="B14:C14"/>
    <mergeCell ref="B15:C15"/>
    <mergeCell ref="B16:C16"/>
    <mergeCell ref="B17:C17"/>
    <mergeCell ref="B18:C18"/>
    <mergeCell ref="A20:F20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3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D8C88-30C6-47F4-99B5-0ED96D0BE298}">
  <sheetPr>
    <tabColor rgb="FF0070C0"/>
  </sheetPr>
  <dimension ref="A1:W67"/>
  <sheetViews>
    <sheetView workbookViewId="0">
      <selection activeCell="J18" sqref="J18"/>
    </sheetView>
  </sheetViews>
  <sheetFormatPr defaultColWidth="11.42578125" defaultRowHeight="15"/>
  <cols>
    <col min="1" max="1" width="25.42578125" customWidth="1"/>
    <col min="2" max="2" width="21.85546875" customWidth="1"/>
    <col min="3" max="3" width="15.85546875" customWidth="1"/>
    <col min="4" max="4" width="12.42578125" customWidth="1"/>
    <col min="5" max="5" width="19.7109375" customWidth="1"/>
    <col min="6" max="7" width="9.140625" bestFit="1" customWidth="1"/>
    <col min="8" max="15" width="7.42578125" customWidth="1"/>
    <col min="16" max="16" width="12.140625" bestFit="1" customWidth="1"/>
    <col min="17" max="17" width="8.42578125" bestFit="1" customWidth="1"/>
    <col min="18" max="18" width="10" customWidth="1"/>
    <col min="19" max="19" width="9.140625" bestFit="1" customWidth="1"/>
    <col min="20" max="20" width="16.28515625" customWidth="1"/>
    <col min="23" max="23" width="32.140625" customWidth="1"/>
  </cols>
  <sheetData>
    <row r="1" spans="1:23" ht="23.25">
      <c r="A1" s="1559" t="s">
        <v>11822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>
      <c r="A2" s="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26" t="s">
        <v>114</v>
      </c>
      <c r="B3" s="92" t="s">
        <v>78</v>
      </c>
      <c r="C3" s="27" t="s">
        <v>11823</v>
      </c>
      <c r="D3" s="15" t="s">
        <v>932</v>
      </c>
      <c r="E3" s="24">
        <v>45528.034722222219</v>
      </c>
      <c r="F3" s="15">
        <v>11</v>
      </c>
      <c r="G3" s="37"/>
      <c r="H3" s="15"/>
      <c r="I3" s="15"/>
      <c r="J3" s="15"/>
      <c r="K3" s="26"/>
      <c r="L3" s="277">
        <v>161</v>
      </c>
      <c r="M3" s="25"/>
      <c r="N3" s="15"/>
      <c r="O3" s="15"/>
      <c r="P3" s="14">
        <f>SUM(H3:O3)</f>
        <v>161</v>
      </c>
      <c r="Q3" s="17" t="s">
        <v>32</v>
      </c>
      <c r="R3" s="16">
        <v>106896</v>
      </c>
      <c r="S3" s="23" t="s">
        <v>33</v>
      </c>
      <c r="T3" s="4" t="s">
        <v>161</v>
      </c>
      <c r="U3" s="16" t="s">
        <v>271</v>
      </c>
      <c r="V3" s="16">
        <v>1007386</v>
      </c>
      <c r="W3" s="16" t="s">
        <v>7717</v>
      </c>
    </row>
    <row r="4" spans="1:23">
      <c r="A4" s="26" t="s">
        <v>105</v>
      </c>
      <c r="B4" s="92" t="s">
        <v>78</v>
      </c>
      <c r="C4" s="27" t="s">
        <v>11824</v>
      </c>
      <c r="D4" s="15" t="s">
        <v>932</v>
      </c>
      <c r="E4" s="24">
        <v>45528.034722222219</v>
      </c>
      <c r="F4" s="15">
        <v>11</v>
      </c>
      <c r="G4" s="37"/>
      <c r="H4" s="15"/>
      <c r="I4" s="15"/>
      <c r="J4" s="15"/>
      <c r="K4" s="26"/>
      <c r="L4" s="277">
        <v>161</v>
      </c>
      <c r="M4" s="25"/>
      <c r="N4" s="15"/>
      <c r="O4" s="15"/>
      <c r="P4" s="14">
        <f>SUM(H4:O4)</f>
        <v>161</v>
      </c>
      <c r="Q4" s="17" t="s">
        <v>32</v>
      </c>
      <c r="R4" s="16">
        <v>106897</v>
      </c>
      <c r="S4" s="23" t="s">
        <v>33</v>
      </c>
      <c r="T4" s="4" t="s">
        <v>161</v>
      </c>
      <c r="U4" s="16" t="s">
        <v>271</v>
      </c>
      <c r="V4" s="16">
        <v>1007387</v>
      </c>
      <c r="W4" s="16" t="s">
        <v>7717</v>
      </c>
    </row>
    <row r="5" spans="1:23">
      <c r="A5" s="944" t="s">
        <v>11247</v>
      </c>
      <c r="B5" s="103" t="s">
        <v>92</v>
      </c>
      <c r="C5" s="531" t="s">
        <v>11825</v>
      </c>
      <c r="D5" s="321" t="s">
        <v>159</v>
      </c>
      <c r="E5" s="455">
        <v>45529.041666666664</v>
      </c>
      <c r="F5" s="321">
        <v>10.3</v>
      </c>
      <c r="G5" s="448"/>
      <c r="H5" s="321"/>
      <c r="I5" s="321"/>
      <c r="J5" s="321"/>
      <c r="K5" s="322"/>
      <c r="L5" s="586">
        <v>161</v>
      </c>
      <c r="M5" s="441"/>
      <c r="N5" s="321"/>
      <c r="O5" s="321"/>
      <c r="P5" s="264">
        <f>SUM(H5:O5)</f>
        <v>161</v>
      </c>
      <c r="Q5" s="734" t="s">
        <v>32</v>
      </c>
      <c r="R5" s="737">
        <v>106902</v>
      </c>
      <c r="S5" s="735" t="s">
        <v>33</v>
      </c>
      <c r="T5" s="4" t="s">
        <v>161</v>
      </c>
      <c r="U5" s="737" t="s">
        <v>271</v>
      </c>
      <c r="V5" s="16">
        <v>1007388</v>
      </c>
      <c r="W5" s="16" t="s">
        <v>11826</v>
      </c>
    </row>
    <row r="6" spans="1:23">
      <c r="A6" s="97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9"/>
    </row>
    <row r="7" spans="1:23">
      <c r="A7" s="100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2"/>
    </row>
    <row r="8" spans="1:23">
      <c r="A8" s="252" t="s">
        <v>111</v>
      </c>
      <c r="B8" s="252" t="s">
        <v>65</v>
      </c>
      <c r="C8" s="324" t="s">
        <v>11827</v>
      </c>
      <c r="D8" s="45" t="s">
        <v>64</v>
      </c>
      <c r="E8" s="450">
        <v>45528.472222222219</v>
      </c>
      <c r="F8" s="45">
        <v>14.8</v>
      </c>
      <c r="G8" s="512"/>
      <c r="H8" s="45"/>
      <c r="I8" s="45"/>
      <c r="J8" s="45"/>
      <c r="K8" s="45"/>
      <c r="L8" s="324">
        <v>81</v>
      </c>
      <c r="M8" s="45"/>
      <c r="N8" s="45"/>
      <c r="O8" s="45"/>
      <c r="P8" s="293">
        <f>SUM(H8:O8)</f>
        <v>81</v>
      </c>
      <c r="Q8" s="945" t="s">
        <v>30</v>
      </c>
      <c r="R8" s="535">
        <v>106881</v>
      </c>
      <c r="S8" s="946" t="s">
        <v>33</v>
      </c>
      <c r="T8" s="230" t="s">
        <v>169</v>
      </c>
      <c r="U8" s="535" t="s">
        <v>271</v>
      </c>
      <c r="V8" s="16">
        <v>1007389</v>
      </c>
      <c r="W8" s="16" t="s">
        <v>11828</v>
      </c>
    </row>
    <row r="9" spans="1:23">
      <c r="A9" s="15" t="s">
        <v>8538</v>
      </c>
      <c r="B9" s="45" t="s">
        <v>57</v>
      </c>
      <c r="C9" s="35" t="s">
        <v>11829</v>
      </c>
      <c r="D9" s="15" t="s">
        <v>11830</v>
      </c>
      <c r="E9" s="24">
        <v>45528.225694444445</v>
      </c>
      <c r="F9" s="15">
        <v>10.8</v>
      </c>
      <c r="G9" s="37"/>
      <c r="H9" s="15"/>
      <c r="I9" s="15"/>
      <c r="J9" s="15"/>
      <c r="K9" s="35">
        <v>81</v>
      </c>
      <c r="L9" s="45"/>
      <c r="M9" s="15"/>
      <c r="N9" s="15"/>
      <c r="O9" s="15"/>
      <c r="P9" s="14">
        <f>SUM(H9:O9)</f>
        <v>81</v>
      </c>
      <c r="Q9" s="44" t="s">
        <v>30</v>
      </c>
      <c r="R9" s="16">
        <v>106901</v>
      </c>
      <c r="S9" s="14" t="s">
        <v>31</v>
      </c>
      <c r="T9" s="230" t="s">
        <v>169</v>
      </c>
      <c r="U9" s="16" t="s">
        <v>90</v>
      </c>
      <c r="V9" s="16">
        <v>1007390</v>
      </c>
      <c r="W9" s="16" t="s">
        <v>11831</v>
      </c>
    </row>
    <row r="10" spans="1:23">
      <c r="A10" s="580" t="s">
        <v>11600</v>
      </c>
      <c r="B10" s="22" t="s">
        <v>11448</v>
      </c>
      <c r="C10" s="27" t="s">
        <v>11832</v>
      </c>
      <c r="D10" s="15" t="s">
        <v>11450</v>
      </c>
      <c r="E10" s="24">
        <v>45530.319444444445</v>
      </c>
      <c r="F10" s="15">
        <v>14.1</v>
      </c>
      <c r="G10" s="37" t="s">
        <v>205</v>
      </c>
      <c r="H10" s="15"/>
      <c r="I10" s="26"/>
      <c r="J10" s="277">
        <v>27</v>
      </c>
      <c r="K10" s="581"/>
      <c r="L10" s="581"/>
      <c r="M10" s="581"/>
      <c r="N10" s="581"/>
      <c r="O10" s="25"/>
      <c r="P10" s="14">
        <f>SUM(H10:O10)</f>
        <v>27</v>
      </c>
      <c r="Q10" s="14" t="s">
        <v>30</v>
      </c>
      <c r="R10" s="16">
        <v>106906</v>
      </c>
      <c r="S10" s="14" t="s">
        <v>31</v>
      </c>
      <c r="T10" s="230" t="s">
        <v>169</v>
      </c>
      <c r="U10" s="16" t="s">
        <v>90</v>
      </c>
      <c r="V10" s="16">
        <v>1007391</v>
      </c>
      <c r="W10" s="16" t="s">
        <v>11833</v>
      </c>
    </row>
    <row r="11" spans="1:23">
      <c r="A11" s="580" t="s">
        <v>9828</v>
      </c>
      <c r="B11" s="22" t="s">
        <v>57</v>
      </c>
      <c r="C11" s="27" t="s">
        <v>11834</v>
      </c>
      <c r="D11" s="15" t="s">
        <v>11830</v>
      </c>
      <c r="E11" s="24">
        <v>45528.225694444445</v>
      </c>
      <c r="F11" s="15">
        <v>10.8</v>
      </c>
      <c r="G11" s="37" t="s">
        <v>205</v>
      </c>
      <c r="H11" s="15"/>
      <c r="I11" s="26"/>
      <c r="J11" s="581"/>
      <c r="K11" s="277">
        <v>213</v>
      </c>
      <c r="L11" s="581"/>
      <c r="M11" s="581"/>
      <c r="N11" s="581"/>
      <c r="O11" s="25"/>
      <c r="P11" s="14">
        <f>SUM(J11:O11)</f>
        <v>213</v>
      </c>
      <c r="Q11" s="14" t="s">
        <v>30</v>
      </c>
      <c r="R11" s="16">
        <v>106905</v>
      </c>
      <c r="S11" s="14" t="s">
        <v>31</v>
      </c>
      <c r="T11" s="230" t="s">
        <v>169</v>
      </c>
      <c r="U11" s="16" t="s">
        <v>90</v>
      </c>
      <c r="V11" s="16">
        <v>1007392</v>
      </c>
      <c r="W11" s="16" t="s">
        <v>11835</v>
      </c>
    </row>
    <row r="12" spans="1:23">
      <c r="A12" s="580" t="s">
        <v>219</v>
      </c>
      <c r="B12" s="22" t="s">
        <v>75</v>
      </c>
      <c r="C12" s="27" t="s">
        <v>11836</v>
      </c>
      <c r="D12" s="15" t="s">
        <v>74</v>
      </c>
      <c r="E12" s="24">
        <v>45529.524305555555</v>
      </c>
      <c r="F12" s="15">
        <v>15.3</v>
      </c>
      <c r="G12" s="37" t="s">
        <v>205</v>
      </c>
      <c r="H12" s="15"/>
      <c r="I12" s="26"/>
      <c r="J12" s="277">
        <v>27</v>
      </c>
      <c r="K12" s="277">
        <v>54</v>
      </c>
      <c r="L12" s="581"/>
      <c r="M12" s="581"/>
      <c r="N12" s="581"/>
      <c r="O12" s="25"/>
      <c r="P12" s="14">
        <f>SUM(J12:O12)</f>
        <v>81</v>
      </c>
      <c r="Q12" s="14" t="s">
        <v>30</v>
      </c>
      <c r="R12" s="16">
        <v>106912</v>
      </c>
      <c r="S12" s="14" t="s">
        <v>31</v>
      </c>
      <c r="T12" s="230" t="s">
        <v>169</v>
      </c>
      <c r="U12" s="16" t="s">
        <v>660</v>
      </c>
      <c r="V12" s="16">
        <v>1007393</v>
      </c>
      <c r="W12" s="16" t="s">
        <v>11837</v>
      </c>
    </row>
    <row r="13" spans="1:23">
      <c r="A13" s="11" t="s">
        <v>19</v>
      </c>
      <c r="B13" s="7"/>
      <c r="C13" s="7"/>
      <c r="D13" s="7"/>
      <c r="E13" s="11"/>
      <c r="F13" s="7"/>
      <c r="G13" s="7"/>
      <c r="H13" s="11">
        <f t="shared" ref="H13:J13" si="0">SUM(H3:H8)</f>
        <v>0</v>
      </c>
      <c r="I13" s="11">
        <f t="shared" si="0"/>
        <v>0</v>
      </c>
      <c r="J13" s="11">
        <f t="shared" si="0"/>
        <v>0</v>
      </c>
      <c r="K13" s="11"/>
      <c r="L13" s="11">
        <f>SUM(L3:L9)</f>
        <v>564</v>
      </c>
      <c r="M13" s="11">
        <f>SUM(M3:M8)</f>
        <v>0</v>
      </c>
      <c r="N13" s="11">
        <f>SUM(N3:N8)</f>
        <v>0</v>
      </c>
      <c r="O13" s="11">
        <f>SUM(O3:O8)</f>
        <v>0</v>
      </c>
      <c r="P13" s="11">
        <f>SUM(P3:P12)</f>
        <v>966</v>
      </c>
      <c r="Q13" s="12"/>
      <c r="R13" s="12"/>
      <c r="S13" s="12"/>
      <c r="T13" s="12"/>
      <c r="U13" s="12"/>
      <c r="V13" s="12"/>
      <c r="W13" s="12"/>
    </row>
    <row r="14" spans="1:23">
      <c r="A14" s="1"/>
      <c r="B14" s="1"/>
      <c r="C14" s="1"/>
      <c r="D14" s="1"/>
      <c r="E14" s="1"/>
      <c r="F14" s="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>
      <c r="A15" s="3" t="s">
        <v>34</v>
      </c>
      <c r="B15" s="1562"/>
      <c r="C15" s="1562"/>
      <c r="D15" s="1562"/>
      <c r="E15" s="1"/>
      <c r="F15" s="1"/>
      <c r="G15" s="1"/>
      <c r="H15" s="1"/>
      <c r="I15" s="1"/>
      <c r="J15" s="1563"/>
      <c r="K15" s="1563"/>
      <c r="L15" s="156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4" t="s">
        <v>89</v>
      </c>
      <c r="B16" s="1564" t="s">
        <v>7194</v>
      </c>
      <c r="C16" s="1564"/>
      <c r="D16" s="947"/>
      <c r="E16" s="41" t="s">
        <v>8995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230" t="s">
        <v>169</v>
      </c>
      <c r="B17" s="230" t="s">
        <v>7193</v>
      </c>
      <c r="C17" s="4"/>
      <c r="D17" s="947"/>
      <c r="E17" s="4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>
      <c r="A18" s="1"/>
      <c r="B18" s="1563"/>
      <c r="C18" s="156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5" t="s">
        <v>42</v>
      </c>
      <c r="B19" s="1772" t="s">
        <v>1599</v>
      </c>
      <c r="C19" s="177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5" t="s">
        <v>43</v>
      </c>
      <c r="B20" s="1845">
        <v>358406624488</v>
      </c>
      <c r="C20" s="177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5" t="s">
        <v>44</v>
      </c>
      <c r="B21" s="1809">
        <v>0.625</v>
      </c>
      <c r="C21" s="177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3.25" customHeight="1">
      <c r="A23" s="1559" t="s">
        <v>11838</v>
      </c>
      <c r="B23" s="1559"/>
      <c r="C23" s="1559"/>
      <c r="D23" s="1559"/>
      <c r="E23" s="1559"/>
      <c r="F23" s="1559"/>
      <c r="G23" s="7"/>
      <c r="H23" s="1559" t="s">
        <v>346</v>
      </c>
      <c r="I23" s="1559"/>
      <c r="J23" s="1559"/>
      <c r="K23" s="1559"/>
      <c r="L23" s="1559"/>
      <c r="M23" s="1559"/>
      <c r="N23" s="1559"/>
      <c r="O23" s="1559"/>
      <c r="P23" s="1559"/>
      <c r="Q23" s="1559" t="s">
        <v>2</v>
      </c>
      <c r="R23" s="1559"/>
      <c r="S23" s="1559"/>
      <c r="T23" s="1559"/>
      <c r="U23" s="1559"/>
      <c r="V23" s="1559"/>
      <c r="W23" s="1559"/>
    </row>
    <row r="24" spans="1:23">
      <c r="A24" s="18" t="s">
        <v>3</v>
      </c>
      <c r="B24" s="18" t="s">
        <v>4</v>
      </c>
      <c r="C24" s="18" t="s">
        <v>5</v>
      </c>
      <c r="D24" s="18" t="s">
        <v>6</v>
      </c>
      <c r="E24" s="18" t="s">
        <v>7</v>
      </c>
      <c r="F24" s="18" t="s">
        <v>8</v>
      </c>
      <c r="G24" s="336" t="s">
        <v>10</v>
      </c>
      <c r="H24" s="21" t="s">
        <v>11</v>
      </c>
      <c r="I24" s="21" t="s">
        <v>12</v>
      </c>
      <c r="J24" s="21" t="s">
        <v>13</v>
      </c>
      <c r="K24" s="21" t="s">
        <v>14</v>
      </c>
      <c r="L24" s="21" t="s">
        <v>15</v>
      </c>
      <c r="M24" s="21" t="s">
        <v>16</v>
      </c>
      <c r="N24" s="21" t="s">
        <v>17</v>
      </c>
      <c r="O24" s="67" t="s">
        <v>18</v>
      </c>
      <c r="P24" s="18" t="s">
        <v>19</v>
      </c>
      <c r="Q24" s="18" t="s">
        <v>20</v>
      </c>
      <c r="R24" s="18" t="s">
        <v>9</v>
      </c>
      <c r="S24" s="18" t="s">
        <v>21</v>
      </c>
      <c r="T24" s="18" t="s">
        <v>24</v>
      </c>
      <c r="U24" s="18" t="s">
        <v>25</v>
      </c>
      <c r="V24" s="8" t="s">
        <v>26</v>
      </c>
      <c r="W24" s="8" t="s">
        <v>27</v>
      </c>
    </row>
    <row r="25" spans="1:23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9"/>
    </row>
    <row r="26" spans="1:23">
      <c r="A26" s="104"/>
      <c r="U26" s="105"/>
    </row>
    <row r="27" spans="1:23">
      <c r="A27" s="100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2"/>
    </row>
    <row r="28" spans="1:23">
      <c r="A28" s="811" t="s">
        <v>219</v>
      </c>
      <c r="B28" s="106" t="s">
        <v>10909</v>
      </c>
      <c r="C28" s="329" t="s">
        <v>11839</v>
      </c>
      <c r="D28" s="45" t="s">
        <v>10911</v>
      </c>
      <c r="E28" s="450">
        <v>45528.538194444445</v>
      </c>
      <c r="F28" s="45">
        <v>15.8</v>
      </c>
      <c r="G28" s="512"/>
      <c r="H28" s="45"/>
      <c r="I28" s="444"/>
      <c r="J28" s="643">
        <v>54</v>
      </c>
      <c r="K28" s="643">
        <v>27</v>
      </c>
      <c r="L28" s="642"/>
      <c r="M28" s="642"/>
      <c r="N28" s="642"/>
      <c r="O28" s="511"/>
      <c r="P28" s="293">
        <f t="shared" ref="P28:P34" si="1">SUM(H28:O28)</f>
        <v>81</v>
      </c>
      <c r="Q28" s="293" t="s">
        <v>30</v>
      </c>
      <c r="R28" s="535">
        <v>106913</v>
      </c>
      <c r="S28" s="293" t="s">
        <v>31</v>
      </c>
      <c r="T28" s="230" t="s">
        <v>169</v>
      </c>
      <c r="U28" s="535" t="s">
        <v>660</v>
      </c>
      <c r="V28" s="16">
        <v>1007397</v>
      </c>
      <c r="W28" s="16" t="s">
        <v>11840</v>
      </c>
    </row>
    <row r="29" spans="1:23">
      <c r="A29" s="580" t="s">
        <v>142</v>
      </c>
      <c r="B29" s="22" t="s">
        <v>72</v>
      </c>
      <c r="C29" s="27" t="s">
        <v>11841</v>
      </c>
      <c r="D29" s="15" t="s">
        <v>883</v>
      </c>
      <c r="E29" s="24">
        <v>45529.541666666664</v>
      </c>
      <c r="F29" s="15">
        <v>12.25</v>
      </c>
      <c r="G29" s="37"/>
      <c r="H29" s="15"/>
      <c r="I29" s="26"/>
      <c r="J29" s="581"/>
      <c r="K29" s="581">
        <v>54</v>
      </c>
      <c r="L29" s="581">
        <v>27</v>
      </c>
      <c r="M29" s="277">
        <v>61</v>
      </c>
      <c r="N29" s="276">
        <v>19</v>
      </c>
      <c r="O29" s="25"/>
      <c r="P29" s="14">
        <f t="shared" si="1"/>
        <v>161</v>
      </c>
      <c r="Q29" s="14" t="s">
        <v>30</v>
      </c>
      <c r="R29" s="16">
        <v>106900</v>
      </c>
      <c r="S29" s="14" t="s">
        <v>31</v>
      </c>
      <c r="T29" s="4" t="s">
        <v>100</v>
      </c>
      <c r="U29" s="16"/>
      <c r="V29" s="16">
        <v>1007398</v>
      </c>
      <c r="W29" s="16" t="s">
        <v>11842</v>
      </c>
    </row>
    <row r="30" spans="1:23">
      <c r="A30" s="580" t="s">
        <v>141</v>
      </c>
      <c r="B30" s="22" t="s">
        <v>69</v>
      </c>
      <c r="C30" s="27" t="s">
        <v>11843</v>
      </c>
      <c r="D30" s="15" t="s">
        <v>68</v>
      </c>
      <c r="E30" s="24">
        <v>45528.795138888891</v>
      </c>
      <c r="F30" s="15">
        <v>12.25</v>
      </c>
      <c r="G30" s="37"/>
      <c r="H30" s="15"/>
      <c r="I30" s="26"/>
      <c r="J30" s="581"/>
      <c r="K30" s="581"/>
      <c r="L30" s="581">
        <v>81</v>
      </c>
      <c r="M30" s="276">
        <v>80</v>
      </c>
      <c r="N30" s="581"/>
      <c r="O30" s="25"/>
      <c r="P30" s="14">
        <f t="shared" si="1"/>
        <v>161</v>
      </c>
      <c r="Q30" s="14" t="s">
        <v>30</v>
      </c>
      <c r="R30" s="16">
        <v>106899</v>
      </c>
      <c r="S30" s="14" t="s">
        <v>31</v>
      </c>
      <c r="T30" s="230" t="s">
        <v>169</v>
      </c>
      <c r="U30" s="16"/>
      <c r="V30" s="16">
        <v>1007399</v>
      </c>
      <c r="W30" s="313" t="s">
        <v>11833</v>
      </c>
    </row>
    <row r="31" spans="1:23">
      <c r="A31" s="816" t="s">
        <v>4228</v>
      </c>
      <c r="B31" s="92" t="s">
        <v>78</v>
      </c>
      <c r="C31" s="27" t="s">
        <v>11844</v>
      </c>
      <c r="D31" s="15" t="s">
        <v>99</v>
      </c>
      <c r="E31" s="24">
        <v>45529.274305555555</v>
      </c>
      <c r="F31" s="15">
        <v>10.8</v>
      </c>
      <c r="G31" s="37"/>
      <c r="H31" s="15"/>
      <c r="I31" s="26"/>
      <c r="J31" s="581"/>
      <c r="K31" s="581"/>
      <c r="L31" s="581">
        <v>161</v>
      </c>
      <c r="M31" s="581"/>
      <c r="N31" s="581"/>
      <c r="O31" s="25"/>
      <c r="P31" s="14">
        <f t="shared" si="1"/>
        <v>161</v>
      </c>
      <c r="Q31" s="17" t="s">
        <v>32</v>
      </c>
      <c r="R31" s="16">
        <v>106898</v>
      </c>
      <c r="S31" s="23" t="s">
        <v>33</v>
      </c>
      <c r="T31" s="4" t="s">
        <v>100</v>
      </c>
      <c r="U31" s="16" t="s">
        <v>271</v>
      </c>
      <c r="V31" s="16">
        <v>1007401</v>
      </c>
      <c r="W31" s="16" t="s">
        <v>11845</v>
      </c>
    </row>
    <row r="32" spans="1:23">
      <c r="A32" s="580" t="s">
        <v>122</v>
      </c>
      <c r="B32" s="22" t="s">
        <v>62</v>
      </c>
      <c r="C32" s="27" t="s">
        <v>11846</v>
      </c>
      <c r="D32" s="15" t="s">
        <v>61</v>
      </c>
      <c r="E32" s="24">
        <v>45528.774305555555</v>
      </c>
      <c r="F32" s="15">
        <v>13</v>
      </c>
      <c r="G32" s="37"/>
      <c r="H32" s="15"/>
      <c r="I32" s="26"/>
      <c r="J32" s="581"/>
      <c r="K32" s="581">
        <v>81</v>
      </c>
      <c r="L32" s="581"/>
      <c r="M32" s="581"/>
      <c r="N32" s="581"/>
      <c r="O32" s="25"/>
      <c r="P32" s="14">
        <f t="shared" si="1"/>
        <v>81</v>
      </c>
      <c r="Q32" s="14" t="s">
        <v>30</v>
      </c>
      <c r="R32" s="16">
        <v>106883</v>
      </c>
      <c r="S32" s="14" t="s">
        <v>31</v>
      </c>
      <c r="T32" s="230" t="s">
        <v>169</v>
      </c>
      <c r="U32" s="16" t="s">
        <v>90</v>
      </c>
      <c r="V32" s="16">
        <v>1007402</v>
      </c>
      <c r="W32" s="16" t="s">
        <v>11847</v>
      </c>
    </row>
    <row r="33" spans="1:23">
      <c r="A33" s="26" t="s">
        <v>10546</v>
      </c>
      <c r="B33" s="22" t="s">
        <v>92</v>
      </c>
      <c r="C33" s="27" t="s">
        <v>11848</v>
      </c>
      <c r="D33" s="15" t="s">
        <v>159</v>
      </c>
      <c r="E33" s="24">
        <v>45529.041666666664</v>
      </c>
      <c r="F33" s="15">
        <v>10.3</v>
      </c>
      <c r="G33" s="37" t="s">
        <v>155</v>
      </c>
      <c r="H33" s="15"/>
      <c r="I33" s="15"/>
      <c r="J33" s="15"/>
      <c r="K33" s="26"/>
      <c r="L33" s="276">
        <v>161</v>
      </c>
      <c r="M33" s="25"/>
      <c r="N33" s="15"/>
      <c r="O33" s="15"/>
      <c r="P33" s="14">
        <f t="shared" si="1"/>
        <v>161</v>
      </c>
      <c r="Q33" s="17" t="s">
        <v>32</v>
      </c>
      <c r="R33" s="16">
        <v>106874</v>
      </c>
      <c r="S33" s="23" t="s">
        <v>33</v>
      </c>
      <c r="T33" s="4" t="s">
        <v>161</v>
      </c>
      <c r="U33" s="16" t="s">
        <v>271</v>
      </c>
      <c r="V33" s="16">
        <v>1007404</v>
      </c>
      <c r="W33" s="16" t="s">
        <v>11826</v>
      </c>
    </row>
    <row r="34" spans="1:23">
      <c r="A34" s="26" t="s">
        <v>3188</v>
      </c>
      <c r="B34" s="22" t="s">
        <v>92</v>
      </c>
      <c r="C34" s="27" t="s">
        <v>11849</v>
      </c>
      <c r="D34" s="15" t="s">
        <v>159</v>
      </c>
      <c r="E34" s="24">
        <v>45529.041666666664</v>
      </c>
      <c r="F34" s="15">
        <v>10.3</v>
      </c>
      <c r="G34" s="37" t="s">
        <v>155</v>
      </c>
      <c r="H34" s="15"/>
      <c r="I34" s="15"/>
      <c r="J34" s="15"/>
      <c r="K34" s="26"/>
      <c r="L34" s="581">
        <v>161</v>
      </c>
      <c r="M34" s="25"/>
      <c r="N34" s="15"/>
      <c r="O34" s="15"/>
      <c r="P34" s="14">
        <f t="shared" si="1"/>
        <v>161</v>
      </c>
      <c r="Q34" s="17" t="s">
        <v>32</v>
      </c>
      <c r="R34" s="16">
        <v>106903</v>
      </c>
      <c r="S34" s="23" t="s">
        <v>33</v>
      </c>
      <c r="T34" s="4" t="s">
        <v>161</v>
      </c>
      <c r="U34" s="16" t="s">
        <v>271</v>
      </c>
      <c r="V34" s="16">
        <v>1007406</v>
      </c>
      <c r="W34" s="16" t="s">
        <v>11826</v>
      </c>
    </row>
    <row r="35" spans="1:23">
      <c r="A35" s="19" t="s">
        <v>19</v>
      </c>
      <c r="B35" s="20"/>
      <c r="C35" s="7"/>
      <c r="D35" s="7"/>
      <c r="E35" s="11"/>
      <c r="F35" s="7"/>
      <c r="G35" s="7"/>
      <c r="H35" s="11">
        <f t="shared" ref="H35:O35" si="2">SUM(H10:H32)</f>
        <v>0</v>
      </c>
      <c r="I35" s="11">
        <f t="shared" si="2"/>
        <v>0</v>
      </c>
      <c r="J35" s="19">
        <f t="shared" si="2"/>
        <v>108</v>
      </c>
      <c r="K35" s="19">
        <f t="shared" si="2"/>
        <v>429</v>
      </c>
      <c r="L35" s="19">
        <f t="shared" si="2"/>
        <v>833</v>
      </c>
      <c r="M35" s="19">
        <f t="shared" si="2"/>
        <v>141</v>
      </c>
      <c r="N35" s="19">
        <f t="shared" si="2"/>
        <v>19</v>
      </c>
      <c r="O35" s="11">
        <f t="shared" si="2"/>
        <v>0</v>
      </c>
      <c r="P35" s="11">
        <f>SUM(P25:P34)</f>
        <v>967</v>
      </c>
      <c r="Q35" s="12"/>
      <c r="R35" s="12"/>
      <c r="S35" s="12"/>
      <c r="T35" s="12"/>
      <c r="U35" s="12"/>
      <c r="V35" s="12"/>
      <c r="W35" s="12"/>
    </row>
    <row r="36" spans="1:23">
      <c r="A36" s="1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>
      <c r="A37" s="3" t="s">
        <v>34</v>
      </c>
      <c r="B37" s="1562"/>
      <c r="C37" s="1562"/>
      <c r="D37" s="1562"/>
      <c r="E37" s="1"/>
      <c r="F37" s="1"/>
      <c r="G37" s="1"/>
      <c r="H37" s="1"/>
      <c r="I37" s="1"/>
      <c r="J37" s="1563"/>
      <c r="K37" s="1563"/>
      <c r="L37" s="156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4" t="s">
        <v>100</v>
      </c>
      <c r="B38" s="1564" t="s">
        <v>7193</v>
      </c>
      <c r="C38" s="156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4" t="s">
        <v>89</v>
      </c>
      <c r="B39" s="4" t="s">
        <v>10008</v>
      </c>
      <c r="C39" s="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230" t="s">
        <v>169</v>
      </c>
      <c r="B40" s="230" t="s">
        <v>11781</v>
      </c>
      <c r="C40" s="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1"/>
      <c r="B41" s="1563"/>
      <c r="C41" s="156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5" t="s">
        <v>42</v>
      </c>
      <c r="B42" s="1772" t="s">
        <v>11850</v>
      </c>
      <c r="C42" s="1772"/>
      <c r="D42" s="242"/>
      <c r="E42" s="41" t="s">
        <v>8995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5" t="s">
        <v>43</v>
      </c>
      <c r="B43" s="1845">
        <v>358456713062</v>
      </c>
      <c r="C43" s="184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5" t="s">
        <v>44</v>
      </c>
      <c r="B44" s="1809">
        <v>0.29166666666666669</v>
      </c>
      <c r="C44" s="177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3.25" customHeight="1">
      <c r="A47" s="1559" t="s">
        <v>11851</v>
      </c>
      <c r="B47" s="1559"/>
      <c r="C47" s="1559"/>
      <c r="D47" s="1559"/>
      <c r="E47" s="1559"/>
      <c r="F47" s="1559"/>
      <c r="G47" s="7"/>
      <c r="H47" s="1559" t="s">
        <v>346</v>
      </c>
      <c r="I47" s="1559"/>
      <c r="J47" s="1559"/>
      <c r="K47" s="1559"/>
      <c r="L47" s="1559"/>
      <c r="M47" s="1559"/>
      <c r="N47" s="1559"/>
      <c r="O47" s="1559"/>
      <c r="P47" s="1559"/>
      <c r="Q47" s="1559" t="s">
        <v>2</v>
      </c>
      <c r="R47" s="1559"/>
      <c r="S47" s="1559"/>
      <c r="T47" s="1559"/>
      <c r="U47" s="1559"/>
      <c r="V47" s="1559"/>
      <c r="W47" s="1559"/>
    </row>
    <row r="48" spans="1:23">
      <c r="A48" s="8" t="s">
        <v>3</v>
      </c>
      <c r="B48" s="18" t="s">
        <v>4</v>
      </c>
      <c r="C48" s="8" t="s">
        <v>5</v>
      </c>
      <c r="D48" s="8" t="s">
        <v>6</v>
      </c>
      <c r="E48" s="8" t="s">
        <v>7</v>
      </c>
      <c r="F48" s="8" t="s">
        <v>8</v>
      </c>
      <c r="G48" s="33" t="s">
        <v>10</v>
      </c>
      <c r="H48" s="9" t="s">
        <v>11</v>
      </c>
      <c r="I48" s="9" t="s">
        <v>12</v>
      </c>
      <c r="J48" s="9" t="s">
        <v>13</v>
      </c>
      <c r="K48" s="9" t="s">
        <v>14</v>
      </c>
      <c r="L48" s="21" t="s">
        <v>15</v>
      </c>
      <c r="M48" s="21" t="s">
        <v>16</v>
      </c>
      <c r="N48" s="21" t="s">
        <v>17</v>
      </c>
      <c r="O48" s="67" t="s">
        <v>18</v>
      </c>
      <c r="P48" s="18" t="s">
        <v>19</v>
      </c>
      <c r="Q48" s="8" t="s">
        <v>20</v>
      </c>
      <c r="R48" s="8" t="s">
        <v>9</v>
      </c>
      <c r="S48" s="8" t="s">
        <v>21</v>
      </c>
      <c r="T48" s="8" t="s">
        <v>24</v>
      </c>
      <c r="U48" s="8" t="s">
        <v>25</v>
      </c>
      <c r="V48" s="8" t="s">
        <v>26</v>
      </c>
      <c r="W48" s="8" t="s">
        <v>27</v>
      </c>
    </row>
    <row r="49" spans="1:23">
      <c r="A49" s="523" t="s">
        <v>11247</v>
      </c>
      <c r="B49" s="29" t="s">
        <v>9486</v>
      </c>
      <c r="C49" s="25"/>
      <c r="D49" s="15" t="s">
        <v>11852</v>
      </c>
      <c r="E49" s="15"/>
      <c r="F49" s="15"/>
      <c r="G49" s="37"/>
      <c r="H49" s="15"/>
      <c r="I49" s="15"/>
      <c r="J49" s="15"/>
      <c r="K49" s="26"/>
      <c r="L49" s="581"/>
      <c r="M49" s="581"/>
      <c r="N49" s="581"/>
      <c r="O49" s="581"/>
      <c r="P49" s="600">
        <f>SUM(H49:O49)</f>
        <v>0</v>
      </c>
      <c r="Q49" s="641" t="s">
        <v>32</v>
      </c>
      <c r="R49" s="16"/>
      <c r="S49" s="23" t="s">
        <v>33</v>
      </c>
      <c r="T49" s="16"/>
      <c r="U49" s="16"/>
      <c r="V49" s="16"/>
      <c r="W49" s="16"/>
    </row>
    <row r="50" spans="1:23" s="69" customFormat="1">
      <c r="A50" s="523" t="s">
        <v>4228</v>
      </c>
      <c r="B50" s="93" t="s">
        <v>78</v>
      </c>
      <c r="C50" s="525" t="s">
        <v>11825</v>
      </c>
      <c r="D50" s="351" t="s">
        <v>88</v>
      </c>
      <c r="E50" s="405">
        <v>45529.166666666664</v>
      </c>
      <c r="F50" s="351">
        <v>10.3</v>
      </c>
      <c r="G50" s="46"/>
      <c r="H50" s="351"/>
      <c r="I50" s="351"/>
      <c r="J50" s="351"/>
      <c r="K50" s="523"/>
      <c r="L50" s="30"/>
      <c r="M50" s="30"/>
      <c r="N50" s="30"/>
      <c r="O50" s="30"/>
      <c r="P50" s="94">
        <f>SUM(H50:O50)</f>
        <v>0</v>
      </c>
      <c r="Q50" s="95" t="s">
        <v>32</v>
      </c>
      <c r="R50" s="354"/>
      <c r="S50" s="353" t="s">
        <v>33</v>
      </c>
      <c r="T50" s="354"/>
      <c r="U50" s="354"/>
      <c r="V50" s="354"/>
      <c r="W50" s="354"/>
    </row>
    <row r="51" spans="1:23" s="69" customFormat="1">
      <c r="A51" s="523" t="s">
        <v>4228</v>
      </c>
      <c r="B51" s="29" t="s">
        <v>92</v>
      </c>
      <c r="C51" s="525" t="s">
        <v>11853</v>
      </c>
      <c r="D51" s="351" t="s">
        <v>159</v>
      </c>
      <c r="E51" s="405">
        <v>45529.041666666664</v>
      </c>
      <c r="F51" s="351">
        <v>10.3</v>
      </c>
      <c r="G51" s="46"/>
      <c r="H51" s="351"/>
      <c r="I51" s="351"/>
      <c r="J51" s="351"/>
      <c r="K51" s="523"/>
      <c r="L51" s="28"/>
      <c r="M51" s="28"/>
      <c r="N51" s="28"/>
      <c r="O51" s="28"/>
      <c r="P51" s="96">
        <f>SUM(H51:O51)</f>
        <v>0</v>
      </c>
      <c r="Q51" s="95" t="s">
        <v>32</v>
      </c>
      <c r="R51" s="354"/>
      <c r="S51" s="353" t="s">
        <v>33</v>
      </c>
      <c r="T51" s="354"/>
      <c r="U51" s="354"/>
      <c r="V51" s="354"/>
      <c r="W51" s="354"/>
    </row>
    <row r="52" spans="1:23">
      <c r="A52" s="26"/>
      <c r="B52" s="22" t="s">
        <v>9486</v>
      </c>
      <c r="C52" s="25"/>
      <c r="D52" s="15"/>
      <c r="E52" s="15"/>
      <c r="F52" s="15"/>
      <c r="G52" s="37"/>
      <c r="H52" s="15"/>
      <c r="I52" s="15"/>
      <c r="J52" s="15"/>
      <c r="K52" s="26"/>
      <c r="L52" s="580"/>
      <c r="M52" s="580"/>
      <c r="N52" s="580"/>
      <c r="O52" s="580"/>
      <c r="P52" s="948">
        <f>SUM(M52:O52)</f>
        <v>0</v>
      </c>
      <c r="Q52" s="641" t="s">
        <v>32</v>
      </c>
      <c r="R52" s="16"/>
      <c r="S52" s="23" t="s">
        <v>33</v>
      </c>
      <c r="T52" s="16"/>
      <c r="U52" s="16"/>
      <c r="V52" s="16"/>
      <c r="W52" s="16"/>
    </row>
    <row r="53" spans="1:23">
      <c r="A53" s="26"/>
      <c r="B53" s="22" t="s">
        <v>9486</v>
      </c>
      <c r="C53" s="25"/>
      <c r="D53" s="15"/>
      <c r="E53" s="15"/>
      <c r="F53" s="15"/>
      <c r="G53" s="37"/>
      <c r="H53" s="15"/>
      <c r="I53" s="15"/>
      <c r="J53" s="15"/>
      <c r="K53" s="26"/>
      <c r="L53" s="599"/>
      <c r="M53" s="599"/>
      <c r="N53" s="599"/>
      <c r="O53" s="599"/>
      <c r="P53" s="948">
        <f>SUM(M53:O53)</f>
        <v>0</v>
      </c>
      <c r="Q53" s="641" t="s">
        <v>32</v>
      </c>
      <c r="R53" s="16"/>
      <c r="S53" s="23" t="s">
        <v>33</v>
      </c>
      <c r="T53" s="16"/>
      <c r="U53" s="16"/>
      <c r="V53" s="16"/>
      <c r="W53" s="16"/>
    </row>
    <row r="54" spans="1:23">
      <c r="A54" s="26"/>
      <c r="B54" s="22" t="s">
        <v>9486</v>
      </c>
      <c r="C54" s="25"/>
      <c r="D54" s="15"/>
      <c r="E54" s="15"/>
      <c r="F54" s="15"/>
      <c r="G54" s="37"/>
      <c r="H54" s="15"/>
      <c r="I54" s="15"/>
      <c r="J54" s="15"/>
      <c r="K54" s="26"/>
      <c r="L54" s="580"/>
      <c r="M54" s="580"/>
      <c r="N54" s="580"/>
      <c r="O54" s="580"/>
      <c r="P54" s="948">
        <f>SUM(H54:O54)</f>
        <v>0</v>
      </c>
      <c r="Q54" s="641" t="s">
        <v>32</v>
      </c>
      <c r="R54" s="16"/>
      <c r="S54" s="23" t="s">
        <v>33</v>
      </c>
      <c r="T54" s="16"/>
      <c r="U54" s="16"/>
      <c r="V54" s="16"/>
      <c r="W54" s="16"/>
    </row>
    <row r="55" spans="1:23">
      <c r="A55" s="15"/>
      <c r="B55" s="45"/>
      <c r="C55" s="15"/>
      <c r="D55" s="15"/>
      <c r="E55" s="15"/>
      <c r="F55" s="15"/>
      <c r="G55" s="37"/>
      <c r="H55" s="15"/>
      <c r="I55" s="15"/>
      <c r="J55" s="15"/>
      <c r="K55" s="15"/>
      <c r="L55" s="45"/>
      <c r="M55" s="45"/>
      <c r="N55" s="45"/>
      <c r="O55" s="45"/>
      <c r="P55" s="293">
        <f>SUM(H55:O55)</f>
        <v>0</v>
      </c>
      <c r="Q55" s="14"/>
      <c r="R55" s="16"/>
      <c r="S55" s="14"/>
      <c r="T55" s="16"/>
      <c r="U55" s="16"/>
      <c r="V55" s="16"/>
      <c r="W55" s="16"/>
    </row>
    <row r="56" spans="1:23">
      <c r="A56" s="11" t="s">
        <v>19</v>
      </c>
      <c r="B56" s="7"/>
      <c r="C56" s="7"/>
      <c r="D56" s="7"/>
      <c r="E56" s="11"/>
      <c r="F56" s="7"/>
      <c r="G56" s="7"/>
      <c r="H56" s="11">
        <f t="shared" ref="H56:P56" si="3">SUM(H49:H55)</f>
        <v>0</v>
      </c>
      <c r="I56" s="11">
        <f t="shared" si="3"/>
        <v>0</v>
      </c>
      <c r="J56" s="11">
        <f t="shared" si="3"/>
        <v>0</v>
      </c>
      <c r="K56" s="11">
        <f t="shared" si="3"/>
        <v>0</v>
      </c>
      <c r="L56" s="11">
        <f t="shared" si="3"/>
        <v>0</v>
      </c>
      <c r="M56" s="11">
        <f t="shared" si="3"/>
        <v>0</v>
      </c>
      <c r="N56" s="11">
        <f t="shared" si="3"/>
        <v>0</v>
      </c>
      <c r="O56" s="11">
        <f t="shared" si="3"/>
        <v>0</v>
      </c>
      <c r="P56" s="11">
        <f t="shared" si="3"/>
        <v>0</v>
      </c>
      <c r="Q56" s="12"/>
      <c r="R56" s="12"/>
      <c r="S56" s="12"/>
      <c r="T56" s="12"/>
      <c r="U56" s="12"/>
      <c r="V56" s="12"/>
      <c r="W56" s="12"/>
    </row>
    <row r="57" spans="1:23">
      <c r="A57" s="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>
      <c r="A58" s="3" t="s">
        <v>34</v>
      </c>
      <c r="B58" s="1562"/>
      <c r="C58" s="1562"/>
      <c r="D58" s="1562"/>
      <c r="E58" s="1"/>
      <c r="F58" s="1"/>
      <c r="G58" s="1"/>
      <c r="H58" s="1"/>
      <c r="I58" s="1"/>
      <c r="J58" s="1563"/>
      <c r="K58" s="1563"/>
      <c r="L58" s="1563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4"/>
      <c r="B59" s="1564"/>
      <c r="C59" s="156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1"/>
      <c r="B60" s="1563"/>
      <c r="C60" s="156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5" t="s">
        <v>42</v>
      </c>
      <c r="B61" s="1772"/>
      <c r="C61" s="1772"/>
      <c r="D61" s="242"/>
      <c r="E61" s="41" t="s">
        <v>8995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5" t="s">
        <v>43</v>
      </c>
      <c r="B62" s="1772"/>
      <c r="C62" s="177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5" t="s">
        <v>44</v>
      </c>
      <c r="B63" s="1772" t="s">
        <v>77</v>
      </c>
      <c r="C63" s="177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6" spans="1:21">
      <c r="A66" s="523" t="s">
        <v>10546</v>
      </c>
      <c r="B66" s="93" t="s">
        <v>78</v>
      </c>
      <c r="C66" s="525" t="s">
        <v>11854</v>
      </c>
      <c r="D66" s="351" t="s">
        <v>932</v>
      </c>
      <c r="E66" s="405">
        <v>45528.034722222219</v>
      </c>
      <c r="F66" s="351">
        <v>11</v>
      </c>
      <c r="G66" s="46"/>
      <c r="H66" s="351"/>
      <c r="I66" s="351"/>
      <c r="J66" s="351"/>
      <c r="K66" s="523"/>
      <c r="L66" s="30"/>
      <c r="M66" s="25"/>
      <c r="N66" s="15"/>
      <c r="O66" s="15"/>
      <c r="P66" s="14">
        <f>SUM(H66:O66)</f>
        <v>0</v>
      </c>
      <c r="Q66" s="17" t="s">
        <v>32</v>
      </c>
      <c r="R66" s="16"/>
      <c r="S66" s="23" t="s">
        <v>33</v>
      </c>
      <c r="T66" s="16" t="s">
        <v>161</v>
      </c>
      <c r="U66" s="16" t="s">
        <v>271</v>
      </c>
    </row>
    <row r="67" spans="1:21">
      <c r="A67" s="28" t="s">
        <v>113</v>
      </c>
      <c r="B67" s="29" t="s">
        <v>65</v>
      </c>
      <c r="C67" s="25"/>
      <c r="D67" s="15"/>
      <c r="E67" s="15"/>
      <c r="F67" s="15"/>
      <c r="G67" s="37"/>
      <c r="H67" s="15"/>
      <c r="I67" s="26"/>
      <c r="J67" s="581"/>
      <c r="K67" s="581"/>
      <c r="L67" s="581"/>
      <c r="M67" s="581"/>
      <c r="N67" s="581"/>
      <c r="O67" s="25"/>
      <c r="P67" s="14">
        <f>SUM(H67:O67)</f>
        <v>0</v>
      </c>
      <c r="Q67" s="14" t="s">
        <v>30</v>
      </c>
      <c r="R67" s="16"/>
      <c r="S67" s="23" t="s">
        <v>33</v>
      </c>
      <c r="T67" s="16"/>
      <c r="U67" s="16"/>
    </row>
  </sheetData>
  <mergeCells count="30">
    <mergeCell ref="B16:C16"/>
    <mergeCell ref="A1:F1"/>
    <mergeCell ref="H1:P1"/>
    <mergeCell ref="Q1:W1"/>
    <mergeCell ref="B15:D15"/>
    <mergeCell ref="J15:L15"/>
    <mergeCell ref="B18:C18"/>
    <mergeCell ref="B19:C19"/>
    <mergeCell ref="B20:C20"/>
    <mergeCell ref="B21:C21"/>
    <mergeCell ref="A23:F23"/>
    <mergeCell ref="B58:D58"/>
    <mergeCell ref="J58:L58"/>
    <mergeCell ref="Q23:W23"/>
    <mergeCell ref="B37:D37"/>
    <mergeCell ref="J37:L37"/>
    <mergeCell ref="B38:C38"/>
    <mergeCell ref="B41:C41"/>
    <mergeCell ref="B42:C42"/>
    <mergeCell ref="H23:P23"/>
    <mergeCell ref="B43:C43"/>
    <mergeCell ref="B44:C44"/>
    <mergeCell ref="A47:F47"/>
    <mergeCell ref="H47:P47"/>
    <mergeCell ref="Q47:W47"/>
    <mergeCell ref="B59:C59"/>
    <mergeCell ref="B60:C60"/>
    <mergeCell ref="B61:C61"/>
    <mergeCell ref="B62:C62"/>
    <mergeCell ref="B63:C63"/>
  </mergeCells>
  <pageMargins left="0.7" right="0.7" top="0.75" bottom="0.75" header="0.3" footer="0.3"/>
</worksheet>
</file>

<file path=xl/worksheets/sheet3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F70D6-8285-4AC4-B145-20C23024663D}">
  <sheetPr>
    <tabColor rgb="FF0070C0"/>
  </sheetPr>
  <dimension ref="A1:W37"/>
  <sheetViews>
    <sheetView workbookViewId="0">
      <selection activeCell="G39" sqref="G39"/>
    </sheetView>
  </sheetViews>
  <sheetFormatPr defaultColWidth="11.42578125" defaultRowHeight="15"/>
  <cols>
    <col min="1" max="1" width="25.42578125" customWidth="1"/>
    <col min="2" max="2" width="11.140625" customWidth="1"/>
    <col min="3" max="3" width="18.42578125" customWidth="1"/>
    <col min="4" max="4" width="12.42578125" customWidth="1"/>
    <col min="5" max="5" width="18.140625" customWidth="1"/>
    <col min="6" max="7" width="9.140625" bestFit="1" customWidth="1"/>
    <col min="8" max="15" width="7.42578125" customWidth="1"/>
    <col min="16" max="16" width="12.140625" bestFit="1" customWidth="1"/>
    <col min="17" max="17" width="9.140625" bestFit="1" customWidth="1"/>
    <col min="18" max="18" width="10.28515625" customWidth="1"/>
    <col min="19" max="19" width="9.140625" bestFit="1" customWidth="1"/>
    <col min="20" max="20" width="16.28515625" customWidth="1"/>
    <col min="23" max="23" width="21.85546875" customWidth="1"/>
  </cols>
  <sheetData>
    <row r="1" spans="1:23" ht="23.25">
      <c r="A1" s="1559" t="s">
        <v>11855</v>
      </c>
      <c r="B1" s="1559"/>
      <c r="C1" s="1559"/>
      <c r="D1" s="1559"/>
      <c r="E1" s="1559"/>
      <c r="F1" s="1559"/>
      <c r="G1" s="7"/>
      <c r="H1" s="1559" t="s">
        <v>9878</v>
      </c>
      <c r="I1" s="1559"/>
      <c r="J1" s="1559"/>
      <c r="K1" s="1559"/>
      <c r="L1" s="1559"/>
      <c r="M1" s="1559"/>
      <c r="N1" s="1559"/>
      <c r="O1" s="1559"/>
      <c r="P1" s="1559"/>
      <c r="Q1" s="1559" t="s">
        <v>10933</v>
      </c>
      <c r="R1" s="1559"/>
      <c r="S1" s="1559"/>
      <c r="T1" s="1559"/>
      <c r="U1" s="1559"/>
      <c r="V1" s="1559"/>
      <c r="W1" s="1559"/>
    </row>
    <row r="2" spans="1:23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580" t="s">
        <v>105</v>
      </c>
      <c r="B3" s="949" t="s">
        <v>78</v>
      </c>
      <c r="C3" s="27" t="s">
        <v>11856</v>
      </c>
      <c r="D3" s="15" t="s">
        <v>521</v>
      </c>
      <c r="E3" s="24">
        <v>45525.6875</v>
      </c>
      <c r="F3" s="15">
        <v>13.5</v>
      </c>
      <c r="G3" s="37"/>
      <c r="H3" s="15"/>
      <c r="I3" s="26"/>
      <c r="J3" s="581"/>
      <c r="K3" s="581"/>
      <c r="L3" s="622">
        <v>161</v>
      </c>
      <c r="M3" s="25"/>
      <c r="N3" s="15"/>
      <c r="O3" s="15"/>
      <c r="P3" s="14">
        <f t="shared" ref="P3:P9" si="0">SUM(H3:O3)</f>
        <v>161</v>
      </c>
      <c r="Q3" s="17" t="s">
        <v>32</v>
      </c>
      <c r="R3" s="16">
        <v>106869</v>
      </c>
      <c r="S3" s="23" t="s">
        <v>33</v>
      </c>
      <c r="T3" s="16" t="s">
        <v>9984</v>
      </c>
      <c r="U3" s="16" t="s">
        <v>271</v>
      </c>
      <c r="V3" s="16">
        <v>1007361</v>
      </c>
      <c r="W3" s="16"/>
    </row>
    <row r="4" spans="1:23">
      <c r="A4" s="580" t="s">
        <v>114</v>
      </c>
      <c r="B4" s="242" t="s">
        <v>78</v>
      </c>
      <c r="C4" s="27" t="s">
        <v>11857</v>
      </c>
      <c r="D4" s="15" t="s">
        <v>521</v>
      </c>
      <c r="E4" s="24">
        <v>45526.6875</v>
      </c>
      <c r="F4" s="15">
        <v>13.5</v>
      </c>
      <c r="G4" s="37"/>
      <c r="H4" s="15"/>
      <c r="I4" s="26"/>
      <c r="J4" s="581"/>
      <c r="K4" s="581"/>
      <c r="L4" s="581">
        <v>161</v>
      </c>
      <c r="M4" s="25"/>
      <c r="N4" s="15"/>
      <c r="O4" s="15"/>
      <c r="P4" s="14">
        <f t="shared" si="0"/>
        <v>161</v>
      </c>
      <c r="Q4" s="17" t="s">
        <v>32</v>
      </c>
      <c r="R4" s="16">
        <v>106870</v>
      </c>
      <c r="S4" s="23" t="s">
        <v>33</v>
      </c>
      <c r="T4" s="16" t="s">
        <v>9984</v>
      </c>
      <c r="U4" s="16" t="s">
        <v>271</v>
      </c>
      <c r="V4" s="16">
        <v>1007362</v>
      </c>
      <c r="W4" s="16"/>
    </row>
    <row r="5" spans="1:23">
      <c r="A5" s="580" t="s">
        <v>11858</v>
      </c>
      <c r="B5" s="22" t="s">
        <v>11448</v>
      </c>
      <c r="C5" s="27" t="s">
        <v>11859</v>
      </c>
      <c r="D5" s="15" t="s">
        <v>11860</v>
      </c>
      <c r="E5" s="24">
        <v>45525.642361111109</v>
      </c>
      <c r="F5" s="15">
        <v>17.25</v>
      </c>
      <c r="G5" s="37"/>
      <c r="H5" s="15"/>
      <c r="I5" s="26"/>
      <c r="J5" s="277">
        <v>108</v>
      </c>
      <c r="K5" s="581"/>
      <c r="L5" s="581"/>
      <c r="M5" s="25"/>
      <c r="N5" s="15"/>
      <c r="O5" s="15"/>
      <c r="P5" s="14">
        <f t="shared" si="0"/>
        <v>108</v>
      </c>
      <c r="Q5" s="14" t="s">
        <v>30</v>
      </c>
      <c r="R5" s="16">
        <v>106867</v>
      </c>
      <c r="S5" s="14" t="s">
        <v>31</v>
      </c>
      <c r="T5" s="16" t="s">
        <v>9984</v>
      </c>
      <c r="U5" s="16"/>
      <c r="V5" s="16">
        <v>1007363</v>
      </c>
      <c r="W5" s="16"/>
    </row>
    <row r="6" spans="1:23">
      <c r="A6" s="580" t="s">
        <v>122</v>
      </c>
      <c r="B6" s="22" t="s">
        <v>62</v>
      </c>
      <c r="C6" s="27" t="s">
        <v>11861</v>
      </c>
      <c r="D6" s="15" t="s">
        <v>11862</v>
      </c>
      <c r="E6" s="24">
        <v>45525.864583333336</v>
      </c>
      <c r="F6" s="15">
        <v>16.5</v>
      </c>
      <c r="G6" s="37"/>
      <c r="H6" s="15"/>
      <c r="I6" s="26"/>
      <c r="J6" s="581"/>
      <c r="K6" s="277">
        <v>81</v>
      </c>
      <c r="L6" s="581"/>
      <c r="M6" s="25"/>
      <c r="N6" s="15"/>
      <c r="O6" s="15"/>
      <c r="P6" s="14">
        <f t="shared" si="0"/>
        <v>81</v>
      </c>
      <c r="Q6" s="14" t="s">
        <v>30</v>
      </c>
      <c r="R6" s="16">
        <v>106850</v>
      </c>
      <c r="S6" s="14" t="s">
        <v>31</v>
      </c>
      <c r="T6" s="16" t="s">
        <v>9984</v>
      </c>
      <c r="U6" s="16" t="s">
        <v>90</v>
      </c>
      <c r="V6" s="16">
        <v>1007364</v>
      </c>
      <c r="W6" s="16"/>
    </row>
    <row r="7" spans="1:23">
      <c r="A7" s="580" t="s">
        <v>9828</v>
      </c>
      <c r="B7" s="54" t="s">
        <v>57</v>
      </c>
      <c r="C7" s="27" t="s">
        <v>11863</v>
      </c>
      <c r="D7" s="15" t="s">
        <v>10109</v>
      </c>
      <c r="E7" s="24">
        <v>45525.548611111109</v>
      </c>
      <c r="F7" s="15">
        <v>15</v>
      </c>
      <c r="G7" s="37"/>
      <c r="H7" s="15"/>
      <c r="I7" s="26"/>
      <c r="J7" s="580"/>
      <c r="K7" s="581">
        <v>161</v>
      </c>
      <c r="L7" s="581"/>
      <c r="M7" s="25"/>
      <c r="N7" s="15"/>
      <c r="O7" s="15"/>
      <c r="P7" s="14">
        <f t="shared" si="0"/>
        <v>161</v>
      </c>
      <c r="Q7" s="14" t="s">
        <v>30</v>
      </c>
      <c r="R7" s="16">
        <v>106860</v>
      </c>
      <c r="S7" s="14" t="s">
        <v>31</v>
      </c>
      <c r="T7" s="16" t="s">
        <v>9984</v>
      </c>
      <c r="U7" s="16"/>
      <c r="V7" s="16">
        <v>1007365</v>
      </c>
      <c r="W7" s="16"/>
    </row>
    <row r="8" spans="1:23">
      <c r="A8" s="580" t="s">
        <v>111</v>
      </c>
      <c r="B8" s="22" t="s">
        <v>65</v>
      </c>
      <c r="C8" s="27" t="s">
        <v>11864</v>
      </c>
      <c r="D8" s="15" t="s">
        <v>7594</v>
      </c>
      <c r="E8" s="24">
        <v>52099.732638888891</v>
      </c>
      <c r="F8" s="15">
        <v>19</v>
      </c>
      <c r="G8" s="37"/>
      <c r="H8" s="15"/>
      <c r="I8" s="26"/>
      <c r="J8" s="581"/>
      <c r="K8" s="581"/>
      <c r="L8" s="581">
        <v>54</v>
      </c>
      <c r="M8" s="25"/>
      <c r="N8" s="15"/>
      <c r="O8" s="15"/>
      <c r="P8" s="14">
        <f t="shared" si="0"/>
        <v>54</v>
      </c>
      <c r="Q8" s="14" t="s">
        <v>30</v>
      </c>
      <c r="R8" s="16">
        <v>106873</v>
      </c>
      <c r="S8" s="23" t="s">
        <v>33</v>
      </c>
      <c r="T8" s="16" t="s">
        <v>9984</v>
      </c>
      <c r="U8" s="16" t="s">
        <v>271</v>
      </c>
      <c r="V8" s="16">
        <v>1007366</v>
      </c>
      <c r="W8" s="16"/>
    </row>
    <row r="9" spans="1:23">
      <c r="A9" s="580" t="s">
        <v>219</v>
      </c>
      <c r="B9" s="56" t="s">
        <v>75</v>
      </c>
      <c r="C9" s="27" t="s">
        <v>11865</v>
      </c>
      <c r="D9" s="15" t="s">
        <v>11734</v>
      </c>
      <c r="E9" s="24">
        <v>45525.708333333336</v>
      </c>
      <c r="F9" s="15">
        <v>21</v>
      </c>
      <c r="G9" s="37"/>
      <c r="H9" s="15"/>
      <c r="I9" s="26"/>
      <c r="J9" s="581"/>
      <c r="K9" s="622">
        <v>81</v>
      </c>
      <c r="L9" s="581"/>
      <c r="M9" s="25"/>
      <c r="N9" s="15"/>
      <c r="O9" s="15"/>
      <c r="P9" s="14">
        <f t="shared" si="0"/>
        <v>81</v>
      </c>
      <c r="Q9" s="14" t="s">
        <v>30</v>
      </c>
      <c r="R9" s="16">
        <v>106856</v>
      </c>
      <c r="S9" s="14" t="s">
        <v>31</v>
      </c>
      <c r="T9" s="16" t="s">
        <v>9984</v>
      </c>
      <c r="U9" s="16" t="s">
        <v>660</v>
      </c>
      <c r="V9" s="16">
        <v>1007367</v>
      </c>
      <c r="W9" s="16"/>
    </row>
    <row r="10" spans="1:23">
      <c r="A10" s="19" t="s">
        <v>19</v>
      </c>
      <c r="B10" s="20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9">
        <f t="shared" si="1"/>
        <v>108</v>
      </c>
      <c r="K10" s="19">
        <f t="shared" si="1"/>
        <v>323</v>
      </c>
      <c r="L10" s="19">
        <f t="shared" si="1"/>
        <v>376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807</v>
      </c>
      <c r="Q10" s="12"/>
      <c r="R10" s="12"/>
      <c r="S10" s="12"/>
      <c r="T10" s="12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4" t="s">
        <v>169</v>
      </c>
      <c r="B13" s="1564" t="s">
        <v>11866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>
      <c r="A14" s="230" t="s">
        <v>161</v>
      </c>
      <c r="B14" s="1558" t="s">
        <v>11867</v>
      </c>
      <c r="C14" s="15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42</v>
      </c>
      <c r="B16" s="1772" t="s">
        <v>10933</v>
      </c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43</v>
      </c>
      <c r="B17" s="1845">
        <v>358505099878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5" t="s">
        <v>44</v>
      </c>
      <c r="B18" s="1772" t="s">
        <v>11789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3.25" customHeight="1">
      <c r="A20" s="1559" t="s">
        <v>11715</v>
      </c>
      <c r="B20" s="1559"/>
      <c r="C20" s="1559"/>
      <c r="D20" s="1559"/>
      <c r="E20" s="1559"/>
      <c r="F20" s="1559"/>
      <c r="G20" s="7"/>
      <c r="H20" s="1559" t="s">
        <v>346</v>
      </c>
      <c r="I20" s="1559"/>
      <c r="J20" s="1559"/>
      <c r="K20" s="1559"/>
      <c r="L20" s="1559"/>
      <c r="M20" s="1559"/>
      <c r="N20" s="1559"/>
      <c r="O20" s="1559"/>
      <c r="P20" s="1559"/>
      <c r="Q20" s="1559" t="s">
        <v>2</v>
      </c>
      <c r="R20" s="1559"/>
      <c r="S20" s="1559"/>
      <c r="T20" s="1559"/>
      <c r="U20" s="1559"/>
      <c r="V20" s="1559"/>
      <c r="W20" s="1559"/>
    </row>
    <row r="21" spans="1:23">
      <c r="A21" s="18" t="s">
        <v>3</v>
      </c>
      <c r="B21" s="1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21" t="s">
        <v>14</v>
      </c>
      <c r="L21" s="21" t="s">
        <v>15</v>
      </c>
      <c r="M21" s="21" t="s">
        <v>16</v>
      </c>
      <c r="N21" s="21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</row>
    <row r="22" spans="1:23">
      <c r="A22" s="580" t="s">
        <v>150</v>
      </c>
      <c r="B22" s="22" t="s">
        <v>57</v>
      </c>
      <c r="C22" s="27" t="s">
        <v>11868</v>
      </c>
      <c r="D22" s="15" t="s">
        <v>56</v>
      </c>
      <c r="E22" s="24">
        <v>45526.225694444445</v>
      </c>
      <c r="F22" s="15">
        <v>10.8</v>
      </c>
      <c r="G22" s="37"/>
      <c r="H22" s="15"/>
      <c r="I22" s="15"/>
      <c r="J22" s="406">
        <v>36</v>
      </c>
      <c r="K22" s="586">
        <v>118</v>
      </c>
      <c r="L22" s="587"/>
      <c r="M22" s="587"/>
      <c r="N22" s="587"/>
      <c r="O22" s="25"/>
      <c r="P22" s="14">
        <f t="shared" ref="P22:P28" si="2">SUM(H22:O22)</f>
        <v>154</v>
      </c>
      <c r="Q22" s="44" t="s">
        <v>30</v>
      </c>
      <c r="R22" s="16">
        <v>106859</v>
      </c>
      <c r="S22" s="14" t="s">
        <v>31</v>
      </c>
      <c r="T22" s="5" t="s">
        <v>169</v>
      </c>
      <c r="U22" s="16" t="s">
        <v>90</v>
      </c>
      <c r="V22" s="16">
        <v>1007369</v>
      </c>
      <c r="W22" s="16" t="s">
        <v>11869</v>
      </c>
    </row>
    <row r="23" spans="1:23">
      <c r="A23" s="580" t="s">
        <v>86</v>
      </c>
      <c r="B23" s="22" t="s">
        <v>92</v>
      </c>
      <c r="C23" s="27" t="s">
        <v>11870</v>
      </c>
      <c r="D23" s="15" t="s">
        <v>159</v>
      </c>
      <c r="E23" s="24">
        <v>45527.041666666664</v>
      </c>
      <c r="F23" s="15">
        <v>10.3</v>
      </c>
      <c r="G23" s="37"/>
      <c r="H23" s="15"/>
      <c r="I23" s="15"/>
      <c r="J23" s="26"/>
      <c r="K23" s="277">
        <v>53</v>
      </c>
      <c r="L23" s="277">
        <v>103</v>
      </c>
      <c r="M23" s="277">
        <v>5</v>
      </c>
      <c r="N23" s="581"/>
      <c r="O23" s="25"/>
      <c r="P23" s="14">
        <f t="shared" si="2"/>
        <v>161</v>
      </c>
      <c r="Q23" s="17" t="s">
        <v>32</v>
      </c>
      <c r="R23" s="16">
        <v>106871</v>
      </c>
      <c r="S23" s="23" t="s">
        <v>33</v>
      </c>
      <c r="T23" s="27" t="s">
        <v>161</v>
      </c>
      <c r="U23" s="16" t="s">
        <v>90</v>
      </c>
      <c r="V23" s="16">
        <v>1007370</v>
      </c>
      <c r="W23" s="16" t="s">
        <v>11871</v>
      </c>
    </row>
    <row r="24" spans="1:23">
      <c r="A24" s="580" t="s">
        <v>9828</v>
      </c>
      <c r="B24" s="580" t="s">
        <v>57</v>
      </c>
      <c r="C24" s="27" t="s">
        <v>11872</v>
      </c>
      <c r="D24" s="15" t="s">
        <v>56</v>
      </c>
      <c r="E24" s="24">
        <v>45526.225694444445</v>
      </c>
      <c r="F24" s="15">
        <v>10.8</v>
      </c>
      <c r="G24" s="37"/>
      <c r="H24" s="15"/>
      <c r="I24" s="15"/>
      <c r="J24" s="26"/>
      <c r="K24" s="277">
        <v>161</v>
      </c>
      <c r="L24" s="580"/>
      <c r="M24" s="580"/>
      <c r="N24" s="580"/>
      <c r="O24" s="25"/>
      <c r="P24" s="14">
        <f t="shared" si="2"/>
        <v>161</v>
      </c>
      <c r="Q24" s="14" t="s">
        <v>30</v>
      </c>
      <c r="R24" s="16">
        <v>106861</v>
      </c>
      <c r="S24" s="14" t="s">
        <v>31</v>
      </c>
      <c r="T24" s="5" t="s">
        <v>169</v>
      </c>
      <c r="U24" s="16" t="s">
        <v>90</v>
      </c>
      <c r="V24" s="16">
        <v>1007371</v>
      </c>
      <c r="W24" s="16" t="s">
        <v>11869</v>
      </c>
    </row>
    <row r="25" spans="1:23">
      <c r="A25" s="580" t="s">
        <v>142</v>
      </c>
      <c r="B25" s="580" t="s">
        <v>72</v>
      </c>
      <c r="C25" s="27" t="s">
        <v>11873</v>
      </c>
      <c r="D25" s="15" t="s">
        <v>71</v>
      </c>
      <c r="E25" s="24">
        <v>45525.711805555555</v>
      </c>
      <c r="F25" s="15">
        <v>12.25</v>
      </c>
      <c r="G25" s="37"/>
      <c r="H25" s="15"/>
      <c r="I25" s="15"/>
      <c r="J25" s="26"/>
      <c r="K25" s="277">
        <v>107</v>
      </c>
      <c r="L25" s="277">
        <v>23</v>
      </c>
      <c r="M25" s="277">
        <v>26</v>
      </c>
      <c r="N25" s="277">
        <v>5</v>
      </c>
      <c r="O25" s="25"/>
      <c r="P25" s="14">
        <f t="shared" si="2"/>
        <v>161</v>
      </c>
      <c r="Q25" s="14" t="s">
        <v>30</v>
      </c>
      <c r="R25" s="16">
        <v>106837</v>
      </c>
      <c r="S25" s="14" t="s">
        <v>31</v>
      </c>
      <c r="T25" s="5" t="s">
        <v>169</v>
      </c>
      <c r="U25" s="16"/>
      <c r="V25" s="16">
        <v>1007372</v>
      </c>
      <c r="W25" s="16" t="s">
        <v>11869</v>
      </c>
    </row>
    <row r="26" spans="1:23">
      <c r="A26" s="580" t="s">
        <v>142</v>
      </c>
      <c r="B26" s="580" t="s">
        <v>72</v>
      </c>
      <c r="C26" s="27" t="s">
        <v>11874</v>
      </c>
      <c r="D26" s="15" t="s">
        <v>883</v>
      </c>
      <c r="E26" s="24">
        <v>45526.545138888891</v>
      </c>
      <c r="F26" s="15">
        <v>12.25</v>
      </c>
      <c r="G26" s="37"/>
      <c r="H26" s="15"/>
      <c r="I26" s="15"/>
      <c r="J26" s="26"/>
      <c r="K26" s="277">
        <v>161</v>
      </c>
      <c r="L26" s="580"/>
      <c r="M26" s="580"/>
      <c r="N26" s="580"/>
      <c r="O26" s="25"/>
      <c r="P26" s="14">
        <f t="shared" si="2"/>
        <v>161</v>
      </c>
      <c r="Q26" s="14" t="s">
        <v>30</v>
      </c>
      <c r="R26" s="16">
        <v>106847</v>
      </c>
      <c r="S26" s="14" t="s">
        <v>31</v>
      </c>
      <c r="T26" s="489" t="s">
        <v>100</v>
      </c>
      <c r="U26" s="16"/>
      <c r="V26" s="16">
        <v>1007373</v>
      </c>
      <c r="W26" s="16" t="s">
        <v>11869</v>
      </c>
    </row>
    <row r="27" spans="1:23" ht="25.5">
      <c r="A27" s="580" t="s">
        <v>141</v>
      </c>
      <c r="B27" s="580" t="s">
        <v>69</v>
      </c>
      <c r="C27" s="27" t="s">
        <v>11875</v>
      </c>
      <c r="D27" s="15" t="s">
        <v>68</v>
      </c>
      <c r="E27" s="24">
        <v>45525.760416666664</v>
      </c>
      <c r="F27" s="15">
        <v>12.25</v>
      </c>
      <c r="G27" s="37" t="s">
        <v>11876</v>
      </c>
      <c r="H27" s="15"/>
      <c r="I27" s="15"/>
      <c r="J27" s="26"/>
      <c r="K27" s="580"/>
      <c r="L27" s="277">
        <v>37</v>
      </c>
      <c r="M27" s="277">
        <v>21</v>
      </c>
      <c r="N27" s="580"/>
      <c r="O27" s="25"/>
      <c r="P27" s="14">
        <f t="shared" si="2"/>
        <v>58</v>
      </c>
      <c r="Q27" s="14" t="s">
        <v>30</v>
      </c>
      <c r="R27" s="16">
        <v>106848</v>
      </c>
      <c r="S27" s="14" t="s">
        <v>31</v>
      </c>
      <c r="T27" s="5" t="s">
        <v>169</v>
      </c>
      <c r="U27" s="16"/>
      <c r="V27" s="16"/>
      <c r="W27" s="16" t="s">
        <v>11869</v>
      </c>
    </row>
    <row r="28" spans="1:23">
      <c r="A28" s="45"/>
      <c r="B28" s="45"/>
      <c r="C28" s="15"/>
      <c r="D28" s="15"/>
      <c r="E28" s="15"/>
      <c r="F28" s="15"/>
      <c r="G28" s="37"/>
      <c r="H28" s="15"/>
      <c r="I28" s="15"/>
      <c r="J28" s="15"/>
      <c r="K28" s="45"/>
      <c r="L28" s="45"/>
      <c r="M28" s="45"/>
      <c r="N28" s="45"/>
      <c r="O28" s="15"/>
      <c r="P28" s="14">
        <f t="shared" si="2"/>
        <v>0</v>
      </c>
      <c r="Q28" s="14"/>
      <c r="R28" s="16"/>
      <c r="S28" s="14"/>
      <c r="T28" s="16"/>
      <c r="U28" s="16"/>
      <c r="V28" s="16"/>
      <c r="W28" s="16"/>
    </row>
    <row r="29" spans="1:23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1">
        <f t="shared" si="3"/>
        <v>36</v>
      </c>
      <c r="K29" s="11">
        <f t="shared" si="3"/>
        <v>600</v>
      </c>
      <c r="L29" s="11">
        <f t="shared" si="3"/>
        <v>163</v>
      </c>
      <c r="M29" s="11">
        <f t="shared" si="3"/>
        <v>52</v>
      </c>
      <c r="N29" s="11">
        <f t="shared" si="3"/>
        <v>5</v>
      </c>
      <c r="O29" s="11">
        <f t="shared" si="3"/>
        <v>0</v>
      </c>
      <c r="P29" s="11">
        <f t="shared" si="3"/>
        <v>856</v>
      </c>
      <c r="Q29" s="12"/>
      <c r="R29" s="12"/>
      <c r="S29" s="12"/>
      <c r="T29" s="12"/>
      <c r="U29" s="12"/>
      <c r="V29" s="12"/>
      <c r="W29" s="12"/>
    </row>
    <row r="30" spans="1:23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5" t="s">
        <v>169</v>
      </c>
      <c r="B31" s="1881" t="s">
        <v>11101</v>
      </c>
      <c r="C31" s="1881"/>
      <c r="D31" s="1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70" t="s">
        <v>161</v>
      </c>
      <c r="B32" s="1878" t="s">
        <v>10785</v>
      </c>
      <c r="C32" s="187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 ht="23.25" customHeight="1">
      <c r="A33" s="837" t="s">
        <v>100</v>
      </c>
      <c r="B33" s="1880" t="s">
        <v>10786</v>
      </c>
      <c r="C33" s="1880"/>
      <c r="D33" s="1"/>
      <c r="E33" s="1"/>
    </row>
    <row r="34" spans="1:5">
      <c r="A34" s="1"/>
      <c r="B34" s="1563"/>
      <c r="C34" s="1563"/>
      <c r="D34" s="1"/>
      <c r="E34" s="1"/>
    </row>
    <row r="35" spans="1:5">
      <c r="A35" s="5" t="s">
        <v>42</v>
      </c>
      <c r="B35" s="1772" t="s">
        <v>11877</v>
      </c>
      <c r="C35" s="1772"/>
      <c r="D35" s="242"/>
      <c r="E35" s="41" t="s">
        <v>8995</v>
      </c>
    </row>
    <row r="36" spans="1:5">
      <c r="A36" s="5" t="s">
        <v>43</v>
      </c>
      <c r="B36" s="1834" t="s">
        <v>11878</v>
      </c>
      <c r="C36" s="1772"/>
      <c r="D36" s="1"/>
      <c r="E36" s="1"/>
    </row>
    <row r="37" spans="1:5">
      <c r="A37" s="5" t="s">
        <v>44</v>
      </c>
      <c r="B37" s="1772" t="s">
        <v>11104</v>
      </c>
      <c r="C37" s="1772"/>
      <c r="D37" s="1"/>
      <c r="E37" s="1"/>
    </row>
  </sheetData>
  <mergeCells count="21">
    <mergeCell ref="B13:C13"/>
    <mergeCell ref="A1:F1"/>
    <mergeCell ref="H1:P1"/>
    <mergeCell ref="Q1:W1"/>
    <mergeCell ref="B12:D12"/>
    <mergeCell ref="J12:L12"/>
    <mergeCell ref="B14:C14"/>
    <mergeCell ref="B16:C16"/>
    <mergeCell ref="B17:C17"/>
    <mergeCell ref="B18:C18"/>
    <mergeCell ref="A20:F20"/>
    <mergeCell ref="B36:C36"/>
    <mergeCell ref="B37:C37"/>
    <mergeCell ref="Q20:W20"/>
    <mergeCell ref="J31:L31"/>
    <mergeCell ref="B32:C32"/>
    <mergeCell ref="B34:C34"/>
    <mergeCell ref="B35:C35"/>
    <mergeCell ref="H20:P20"/>
    <mergeCell ref="B31:C31"/>
    <mergeCell ref="B33:C33"/>
  </mergeCells>
  <pageMargins left="0.7" right="0.7" top="0.75" bottom="0.75" header="0.3" footer="0.3"/>
</worksheet>
</file>

<file path=xl/worksheets/sheet3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20F3F-BF11-40EC-92BB-F3C5E66657CF}">
  <sheetPr>
    <tabColor rgb="FFFF0000"/>
  </sheetPr>
  <dimension ref="A1:W55"/>
  <sheetViews>
    <sheetView topLeftCell="B23" workbookViewId="0">
      <selection activeCell="F64" sqref="F64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1.285156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8.7109375" customWidth="1"/>
  </cols>
  <sheetData>
    <row r="1" spans="1:23" ht="23.25">
      <c r="A1" s="1559" t="s">
        <v>11879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26" t="s">
        <v>142</v>
      </c>
      <c r="B3" s="22" t="s">
        <v>72</v>
      </c>
      <c r="C3" s="25" t="s">
        <v>11873</v>
      </c>
      <c r="D3" s="15" t="s">
        <v>71</v>
      </c>
      <c r="E3" s="24">
        <v>45525.711805555555</v>
      </c>
      <c r="F3" s="15">
        <v>12.25</v>
      </c>
      <c r="G3" s="37"/>
      <c r="H3" s="15"/>
      <c r="I3" s="26"/>
      <c r="J3" s="580"/>
      <c r="K3" s="580">
        <v>161</v>
      </c>
      <c r="L3" s="580"/>
      <c r="M3" s="580"/>
      <c r="N3" s="25"/>
      <c r="O3" s="15"/>
      <c r="P3" s="14">
        <f t="shared" ref="P3:P9" si="0">SUM(H3:O3)</f>
        <v>161</v>
      </c>
      <c r="Q3" s="14" t="s">
        <v>30</v>
      </c>
      <c r="R3" s="16"/>
      <c r="S3" s="14" t="s">
        <v>31</v>
      </c>
      <c r="T3" s="16" t="s">
        <v>169</v>
      </c>
      <c r="U3" s="16"/>
      <c r="V3" s="16"/>
      <c r="W3" s="16"/>
    </row>
    <row r="4" spans="1:23">
      <c r="A4" s="26" t="s">
        <v>142</v>
      </c>
      <c r="B4" s="22" t="s">
        <v>72</v>
      </c>
      <c r="C4" s="25" t="s">
        <v>11874</v>
      </c>
      <c r="D4" s="15" t="s">
        <v>883</v>
      </c>
      <c r="E4" s="24">
        <v>45526.545138888891</v>
      </c>
      <c r="F4" s="15">
        <v>12.25</v>
      </c>
      <c r="G4" s="37"/>
      <c r="H4" s="15"/>
      <c r="I4" s="26"/>
      <c r="J4" s="581"/>
      <c r="K4" s="581">
        <v>81</v>
      </c>
      <c r="L4" s="581">
        <v>27</v>
      </c>
      <c r="M4" s="581">
        <v>53</v>
      </c>
      <c r="N4" s="25"/>
      <c r="O4" s="15"/>
      <c r="P4" s="14">
        <f t="shared" si="0"/>
        <v>161</v>
      </c>
      <c r="Q4" s="14" t="s">
        <v>30</v>
      </c>
      <c r="R4" s="16"/>
      <c r="S4" s="14" t="s">
        <v>31</v>
      </c>
      <c r="T4" s="16" t="s">
        <v>100</v>
      </c>
      <c r="U4" s="16"/>
      <c r="V4" s="16"/>
      <c r="W4" s="16"/>
    </row>
    <row r="5" spans="1:23">
      <c r="A5" s="26" t="s">
        <v>105</v>
      </c>
      <c r="B5" s="22" t="s">
        <v>78</v>
      </c>
      <c r="C5" s="25" t="s">
        <v>11880</v>
      </c>
      <c r="D5" s="15" t="s">
        <v>88</v>
      </c>
      <c r="E5" s="24">
        <v>45526.166666666664</v>
      </c>
      <c r="F5" s="15">
        <v>10.3</v>
      </c>
      <c r="G5" s="37"/>
      <c r="H5" s="15"/>
      <c r="I5" s="26"/>
      <c r="J5" s="581"/>
      <c r="K5" s="581"/>
      <c r="L5" s="581">
        <v>161</v>
      </c>
      <c r="M5" s="581"/>
      <c r="N5" s="25"/>
      <c r="O5" s="15"/>
      <c r="P5" s="14">
        <f t="shared" si="0"/>
        <v>161</v>
      </c>
      <c r="Q5" s="17" t="s">
        <v>32</v>
      </c>
      <c r="R5" s="16"/>
      <c r="S5" s="23" t="s">
        <v>33</v>
      </c>
      <c r="T5" s="4" t="s">
        <v>161</v>
      </c>
      <c r="U5" s="16" t="s">
        <v>90</v>
      </c>
      <c r="V5" s="16"/>
      <c r="W5" s="16" t="s">
        <v>7837</v>
      </c>
    </row>
    <row r="6" spans="1:23">
      <c r="A6" s="26" t="s">
        <v>10546</v>
      </c>
      <c r="B6" s="22" t="s">
        <v>78</v>
      </c>
      <c r="C6" s="25" t="s">
        <v>11881</v>
      </c>
      <c r="D6" s="15" t="s">
        <v>88</v>
      </c>
      <c r="E6" s="24">
        <v>45526.166666666664</v>
      </c>
      <c r="F6" s="15">
        <v>10.3</v>
      </c>
      <c r="G6" s="37"/>
      <c r="H6" s="15"/>
      <c r="I6" s="26"/>
      <c r="J6" s="581"/>
      <c r="K6" s="581"/>
      <c r="L6" s="581">
        <v>161</v>
      </c>
      <c r="M6" s="581"/>
      <c r="N6" s="25"/>
      <c r="O6" s="15"/>
      <c r="P6" s="14">
        <f t="shared" si="0"/>
        <v>161</v>
      </c>
      <c r="Q6" s="17" t="s">
        <v>32</v>
      </c>
      <c r="R6" s="16"/>
      <c r="S6" s="23" t="s">
        <v>33</v>
      </c>
      <c r="T6" s="4" t="s">
        <v>161</v>
      </c>
      <c r="U6" s="16" t="s">
        <v>90</v>
      </c>
      <c r="V6" s="16"/>
      <c r="W6" s="16" t="s">
        <v>7837</v>
      </c>
    </row>
    <row r="7" spans="1:23">
      <c r="A7" s="26" t="s">
        <v>86</v>
      </c>
      <c r="B7" s="22" t="s">
        <v>92</v>
      </c>
      <c r="C7" s="25" t="s">
        <v>11718</v>
      </c>
      <c r="D7" s="15" t="s">
        <v>159</v>
      </c>
      <c r="E7" s="24">
        <v>45526.041666666664</v>
      </c>
      <c r="F7" s="15">
        <v>10.3</v>
      </c>
      <c r="G7" s="37"/>
      <c r="H7" s="15"/>
      <c r="I7" s="26"/>
      <c r="J7" s="581"/>
      <c r="K7" s="581"/>
      <c r="L7" s="581">
        <v>161</v>
      </c>
      <c r="M7" s="581"/>
      <c r="N7" s="25"/>
      <c r="O7" s="15"/>
      <c r="P7" s="14">
        <f t="shared" si="0"/>
        <v>161</v>
      </c>
      <c r="Q7" s="17" t="s">
        <v>32</v>
      </c>
      <c r="R7" s="16"/>
      <c r="S7" s="23" t="s">
        <v>33</v>
      </c>
      <c r="T7" s="4" t="s">
        <v>161</v>
      </c>
      <c r="U7" s="16" t="s">
        <v>90</v>
      </c>
      <c r="V7" s="16"/>
      <c r="W7" s="16" t="s">
        <v>7837</v>
      </c>
    </row>
    <row r="8" spans="1:23">
      <c r="A8" s="26"/>
      <c r="B8" s="22" t="s">
        <v>62</v>
      </c>
      <c r="C8" s="25" t="s">
        <v>11882</v>
      </c>
      <c r="D8" s="15" t="s">
        <v>56</v>
      </c>
      <c r="E8" s="24">
        <v>45525.774305555555</v>
      </c>
      <c r="F8" s="15">
        <v>13</v>
      </c>
      <c r="G8" s="37"/>
      <c r="H8" s="15"/>
      <c r="I8" s="26"/>
      <c r="J8" s="581"/>
      <c r="K8" s="581">
        <v>81</v>
      </c>
      <c r="L8" s="581"/>
      <c r="M8" s="581"/>
      <c r="N8" s="25"/>
      <c r="O8" s="15"/>
      <c r="P8" s="14">
        <f t="shared" si="0"/>
        <v>81</v>
      </c>
      <c r="Q8" s="14" t="s">
        <v>30</v>
      </c>
      <c r="R8" s="16"/>
      <c r="S8" s="14" t="s">
        <v>31</v>
      </c>
      <c r="T8" s="16" t="s">
        <v>169</v>
      </c>
      <c r="U8" s="16" t="s">
        <v>90</v>
      </c>
      <c r="V8" s="16"/>
      <c r="W8" s="16" t="s">
        <v>11883</v>
      </c>
    </row>
    <row r="9" spans="1:23">
      <c r="A9" s="26"/>
      <c r="B9" s="22" t="s">
        <v>10909</v>
      </c>
      <c r="C9" s="25" t="s">
        <v>11884</v>
      </c>
      <c r="D9" s="15" t="s">
        <v>10911</v>
      </c>
      <c r="E9" s="24">
        <v>45525.538194444445</v>
      </c>
      <c r="F9" s="15">
        <v>15.8</v>
      </c>
      <c r="G9" s="37"/>
      <c r="H9" s="15"/>
      <c r="I9" s="26"/>
      <c r="J9" s="581">
        <v>54</v>
      </c>
      <c r="K9" s="581">
        <v>27</v>
      </c>
      <c r="L9" s="581"/>
      <c r="M9" s="581"/>
      <c r="N9" s="25"/>
      <c r="O9" s="15"/>
      <c r="P9" s="14">
        <f t="shared" si="0"/>
        <v>81</v>
      </c>
      <c r="Q9" s="14" t="s">
        <v>30</v>
      </c>
      <c r="R9" s="16"/>
      <c r="S9" s="14" t="s">
        <v>31</v>
      </c>
      <c r="T9" s="16" t="s">
        <v>169</v>
      </c>
      <c r="U9" s="16"/>
      <c r="V9" s="16"/>
      <c r="W9" s="16"/>
    </row>
    <row r="10" spans="1:23">
      <c r="A10" s="11" t="s">
        <v>19</v>
      </c>
      <c r="B10" s="20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9">
        <f t="shared" si="1"/>
        <v>54</v>
      </c>
      <c r="K10" s="19">
        <f t="shared" si="1"/>
        <v>350</v>
      </c>
      <c r="L10" s="19">
        <f t="shared" si="1"/>
        <v>510</v>
      </c>
      <c r="M10" s="19">
        <f t="shared" si="1"/>
        <v>53</v>
      </c>
      <c r="N10" s="11">
        <f t="shared" si="1"/>
        <v>0</v>
      </c>
      <c r="O10" s="11">
        <f t="shared" si="1"/>
        <v>0</v>
      </c>
      <c r="P10" s="11">
        <f t="shared" si="1"/>
        <v>967</v>
      </c>
      <c r="Q10" s="12"/>
      <c r="R10" s="12"/>
      <c r="S10" s="12"/>
      <c r="T10" s="12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4" t="s">
        <v>161</v>
      </c>
      <c r="B13" s="1564" t="s">
        <v>10104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>
      <c r="A14" s="230" t="s">
        <v>169</v>
      </c>
      <c r="B14" s="1558" t="s">
        <v>11885</v>
      </c>
      <c r="C14" s="15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42</v>
      </c>
      <c r="B16" s="1772"/>
      <c r="C16" s="177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43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5" t="s">
        <v>44</v>
      </c>
      <c r="B18" s="1809">
        <v>0.5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3.25" customHeight="1">
      <c r="A20" s="1559" t="s">
        <v>11886</v>
      </c>
      <c r="B20" s="1559"/>
      <c r="C20" s="1559"/>
      <c r="D20" s="1559"/>
      <c r="E20" s="1559"/>
      <c r="F20" s="1559"/>
      <c r="G20" s="7"/>
      <c r="H20" s="1559" t="s">
        <v>9878</v>
      </c>
      <c r="I20" s="1559"/>
      <c r="J20" s="1559"/>
      <c r="K20" s="1559"/>
      <c r="L20" s="1559"/>
      <c r="M20" s="1559"/>
      <c r="N20" s="1559"/>
      <c r="O20" s="1559"/>
      <c r="P20" s="1559"/>
      <c r="Q20" s="1559" t="s">
        <v>2</v>
      </c>
      <c r="R20" s="1559"/>
      <c r="S20" s="1559"/>
      <c r="T20" s="1559"/>
      <c r="U20" s="1559"/>
      <c r="V20" s="1559"/>
      <c r="W20" s="1559"/>
    </row>
    <row r="21" spans="1:23" ht="26.25">
      <c r="A21" s="18" t="s">
        <v>3</v>
      </c>
      <c r="B21" s="1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21" t="s">
        <v>13</v>
      </c>
      <c r="K21" s="21" t="s">
        <v>14</v>
      </c>
      <c r="L21" s="21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</row>
    <row r="22" spans="1:23">
      <c r="A22" s="580" t="s">
        <v>105</v>
      </c>
      <c r="B22" s="54" t="s">
        <v>78</v>
      </c>
      <c r="C22" s="25" t="s">
        <v>11856</v>
      </c>
      <c r="D22" s="15" t="s">
        <v>521</v>
      </c>
      <c r="E22" s="24">
        <v>45525.6875</v>
      </c>
      <c r="F22" s="15">
        <v>13.5</v>
      </c>
      <c r="G22" s="37"/>
      <c r="H22" s="15"/>
      <c r="I22" s="26"/>
      <c r="J22" s="581"/>
      <c r="K22" s="581"/>
      <c r="L22" s="581">
        <v>161</v>
      </c>
      <c r="M22" s="25"/>
      <c r="N22" s="15"/>
      <c r="O22" s="15"/>
      <c r="P22" s="14">
        <f t="shared" ref="P22:P28" si="2">SUM(H22:O22)</f>
        <v>161</v>
      </c>
      <c r="Q22" s="17" t="s">
        <v>32</v>
      </c>
      <c r="R22" s="16"/>
      <c r="S22" s="23" t="s">
        <v>33</v>
      </c>
      <c r="T22" s="16" t="s">
        <v>9984</v>
      </c>
      <c r="U22" s="16" t="s">
        <v>90</v>
      </c>
      <c r="V22" s="16"/>
      <c r="W22" s="16"/>
    </row>
    <row r="23" spans="1:23">
      <c r="A23" s="580" t="s">
        <v>114</v>
      </c>
      <c r="B23" s="54" t="s">
        <v>78</v>
      </c>
      <c r="C23" s="25" t="s">
        <v>11857</v>
      </c>
      <c r="D23" s="15" t="s">
        <v>521</v>
      </c>
      <c r="E23" s="24">
        <v>45526.6875</v>
      </c>
      <c r="F23" s="15">
        <v>13.5</v>
      </c>
      <c r="G23" s="37"/>
      <c r="H23" s="15"/>
      <c r="I23" s="26"/>
      <c r="J23" s="581"/>
      <c r="K23" s="581"/>
      <c r="L23" s="581">
        <v>161</v>
      </c>
      <c r="M23" s="25"/>
      <c r="N23" s="15"/>
      <c r="O23" s="15"/>
      <c r="P23" s="14">
        <f t="shared" si="2"/>
        <v>161</v>
      </c>
      <c r="Q23" s="17" t="s">
        <v>32</v>
      </c>
      <c r="R23" s="16"/>
      <c r="S23" s="23" t="s">
        <v>33</v>
      </c>
      <c r="T23" s="16" t="s">
        <v>9984</v>
      </c>
      <c r="U23" s="16" t="s">
        <v>90</v>
      </c>
      <c r="V23" s="16"/>
      <c r="W23" s="16"/>
    </row>
    <row r="24" spans="1:23">
      <c r="A24" s="580" t="s">
        <v>11858</v>
      </c>
      <c r="B24" s="54" t="s">
        <v>11448</v>
      </c>
      <c r="C24" s="25" t="s">
        <v>11859</v>
      </c>
      <c r="D24" s="15" t="s">
        <v>11860</v>
      </c>
      <c r="E24" s="24">
        <v>45525.642361111109</v>
      </c>
      <c r="F24" s="15">
        <v>17.25</v>
      </c>
      <c r="G24" s="37"/>
      <c r="H24" s="15"/>
      <c r="I24" s="26"/>
      <c r="J24" s="581">
        <v>108</v>
      </c>
      <c r="K24" s="581"/>
      <c r="L24" s="581"/>
      <c r="M24" s="25"/>
      <c r="N24" s="15"/>
      <c r="O24" s="15"/>
      <c r="P24" s="14">
        <f t="shared" si="2"/>
        <v>108</v>
      </c>
      <c r="Q24" s="14" t="s">
        <v>30</v>
      </c>
      <c r="R24" s="16"/>
      <c r="S24" s="14" t="s">
        <v>31</v>
      </c>
      <c r="T24" s="16" t="s">
        <v>9984</v>
      </c>
      <c r="U24" s="16" t="s">
        <v>90</v>
      </c>
      <c r="V24" s="16"/>
      <c r="W24" s="16"/>
    </row>
    <row r="25" spans="1:23">
      <c r="A25" s="580"/>
      <c r="B25" s="54" t="s">
        <v>57</v>
      </c>
      <c r="C25" s="25" t="s">
        <v>11863</v>
      </c>
      <c r="D25" s="15" t="s">
        <v>10109</v>
      </c>
      <c r="E25" s="24">
        <v>45525.548611111109</v>
      </c>
      <c r="F25" s="15">
        <v>15</v>
      </c>
      <c r="G25" s="37"/>
      <c r="H25" s="15"/>
      <c r="I25" s="26"/>
      <c r="J25" s="581"/>
      <c r="K25" s="581">
        <v>81</v>
      </c>
      <c r="L25" s="581"/>
      <c r="M25" s="25"/>
      <c r="N25" s="15"/>
      <c r="O25" s="15"/>
      <c r="P25" s="14">
        <f t="shared" si="2"/>
        <v>81</v>
      </c>
      <c r="Q25" s="14" t="s">
        <v>30</v>
      </c>
      <c r="R25" s="16"/>
      <c r="S25" s="14" t="s">
        <v>31</v>
      </c>
      <c r="T25" s="16" t="s">
        <v>9984</v>
      </c>
      <c r="U25" s="16" t="s">
        <v>90</v>
      </c>
      <c r="V25" s="16"/>
      <c r="W25" s="16"/>
    </row>
    <row r="26" spans="1:23">
      <c r="A26" s="580"/>
      <c r="B26" s="54" t="s">
        <v>65</v>
      </c>
      <c r="C26" s="25" t="s">
        <v>11887</v>
      </c>
      <c r="D26" s="15" t="s">
        <v>7594</v>
      </c>
      <c r="E26" s="24">
        <v>45525.732638888891</v>
      </c>
      <c r="F26" s="15">
        <v>19</v>
      </c>
      <c r="G26" s="37"/>
      <c r="H26" s="15"/>
      <c r="I26" s="26"/>
      <c r="J26" s="581"/>
      <c r="K26" s="581"/>
      <c r="L26" s="581"/>
      <c r="M26" s="25"/>
      <c r="N26" s="15"/>
      <c r="O26" s="15"/>
      <c r="P26" s="14">
        <f t="shared" si="2"/>
        <v>0</v>
      </c>
      <c r="Q26" s="14" t="s">
        <v>30</v>
      </c>
      <c r="R26" s="16"/>
      <c r="S26" s="23" t="s">
        <v>33</v>
      </c>
      <c r="T26" s="16"/>
      <c r="U26" s="16"/>
      <c r="V26" s="16"/>
      <c r="W26" s="16"/>
    </row>
    <row r="27" spans="1:23">
      <c r="A27" s="580" t="s">
        <v>111</v>
      </c>
      <c r="B27" s="54" t="s">
        <v>65</v>
      </c>
      <c r="C27" s="25" t="s">
        <v>11864</v>
      </c>
      <c r="D27" s="15" t="s">
        <v>7594</v>
      </c>
      <c r="E27" s="24">
        <v>45525.732638888891</v>
      </c>
      <c r="F27" s="15">
        <v>19</v>
      </c>
      <c r="G27" s="37"/>
      <c r="H27" s="15"/>
      <c r="I27" s="26"/>
      <c r="J27" s="581"/>
      <c r="K27" s="581"/>
      <c r="L27" s="581">
        <v>54</v>
      </c>
      <c r="M27" s="25"/>
      <c r="N27" s="15"/>
      <c r="O27" s="15"/>
      <c r="P27" s="14">
        <f t="shared" si="2"/>
        <v>54</v>
      </c>
      <c r="Q27" s="14" t="s">
        <v>30</v>
      </c>
      <c r="R27" s="16"/>
      <c r="S27" s="23" t="s">
        <v>33</v>
      </c>
      <c r="T27" s="16"/>
      <c r="U27" s="16"/>
      <c r="V27" s="16"/>
      <c r="W27" s="16"/>
    </row>
    <row r="28" spans="1:23">
      <c r="A28" s="580" t="s">
        <v>11888</v>
      </c>
      <c r="B28" s="54" t="s">
        <v>75</v>
      </c>
      <c r="C28" s="25" t="s">
        <v>11865</v>
      </c>
      <c r="D28" s="15" t="s">
        <v>11734</v>
      </c>
      <c r="E28" s="24">
        <v>45525.708333333336</v>
      </c>
      <c r="F28" s="15">
        <v>21</v>
      </c>
      <c r="G28" s="37"/>
      <c r="H28" s="15"/>
      <c r="I28" s="26"/>
      <c r="J28" s="581">
        <v>27</v>
      </c>
      <c r="K28" s="581">
        <v>54</v>
      </c>
      <c r="L28" s="581"/>
      <c r="M28" s="25"/>
      <c r="N28" s="15"/>
      <c r="O28" s="15"/>
      <c r="P28" s="14">
        <f t="shared" si="2"/>
        <v>81</v>
      </c>
      <c r="Q28" s="14" t="s">
        <v>30</v>
      </c>
      <c r="R28" s="16"/>
      <c r="S28" s="14" t="s">
        <v>31</v>
      </c>
      <c r="T28" s="16"/>
      <c r="U28" s="16"/>
      <c r="V28" s="16"/>
      <c r="W28" s="16"/>
    </row>
    <row r="29" spans="1:23">
      <c r="A29" s="19" t="s">
        <v>19</v>
      </c>
      <c r="B29" s="20"/>
      <c r="C29" s="7"/>
      <c r="D29" s="7"/>
      <c r="E29" s="11"/>
      <c r="F29" s="7"/>
      <c r="G29" s="7"/>
      <c r="H29" s="11">
        <f t="shared" ref="H29:P29" si="3">SUM(H22:H28)</f>
        <v>0</v>
      </c>
      <c r="I29" s="11">
        <f t="shared" si="3"/>
        <v>0</v>
      </c>
      <c r="J29" s="19">
        <f t="shared" si="3"/>
        <v>135</v>
      </c>
      <c r="K29" s="19">
        <f t="shared" si="3"/>
        <v>135</v>
      </c>
      <c r="L29" s="19">
        <f t="shared" si="3"/>
        <v>376</v>
      </c>
      <c r="M29" s="11">
        <f t="shared" si="3"/>
        <v>0</v>
      </c>
      <c r="N29" s="11">
        <f t="shared" si="3"/>
        <v>0</v>
      </c>
      <c r="O29" s="11">
        <f t="shared" si="3"/>
        <v>0</v>
      </c>
      <c r="P29" s="11">
        <f t="shared" si="3"/>
        <v>646</v>
      </c>
      <c r="Q29" s="12"/>
      <c r="R29" s="12"/>
      <c r="S29" s="12"/>
      <c r="T29" s="12"/>
      <c r="U29" s="12"/>
      <c r="V29" s="12"/>
      <c r="W29" s="12"/>
    </row>
    <row r="30" spans="1:23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>
      <c r="A31" s="3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4"/>
      <c r="B32" s="1564"/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1"/>
      <c r="B33" s="1563"/>
      <c r="C33" s="156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42</v>
      </c>
      <c r="B34" s="1772"/>
      <c r="C34" s="1772"/>
      <c r="D34" s="242"/>
      <c r="E34" s="41" t="s">
        <v>8995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43</v>
      </c>
      <c r="B35" s="1772"/>
      <c r="C35" s="177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5" t="s">
        <v>44</v>
      </c>
      <c r="B36" s="1809">
        <v>0.91666666666666663</v>
      </c>
      <c r="C36" s="177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3.25" customHeight="1">
      <c r="A39" s="1559" t="s">
        <v>11889</v>
      </c>
      <c r="B39" s="1559"/>
      <c r="C39" s="1559"/>
      <c r="D39" s="1559"/>
      <c r="E39" s="1559"/>
      <c r="F39" s="1559"/>
      <c r="G39" s="7"/>
      <c r="H39" s="1559" t="s">
        <v>346</v>
      </c>
      <c r="I39" s="1559"/>
      <c r="J39" s="1559"/>
      <c r="K39" s="1559"/>
      <c r="L39" s="1559"/>
      <c r="M39" s="1559"/>
      <c r="N39" s="1559"/>
      <c r="O39" s="1559"/>
      <c r="P39" s="1559"/>
      <c r="Q39" s="1559" t="s">
        <v>2</v>
      </c>
      <c r="R39" s="1559"/>
      <c r="S39" s="1559"/>
      <c r="T39" s="1559"/>
      <c r="U39" s="1559"/>
      <c r="V39" s="1559"/>
      <c r="W39" s="1559"/>
    </row>
    <row r="40" spans="1:23" ht="26.25">
      <c r="A40" s="18" t="s">
        <v>3</v>
      </c>
      <c r="B40" s="1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21" t="s">
        <v>14</v>
      </c>
      <c r="L40" s="21" t="s">
        <v>15</v>
      </c>
      <c r="M40" s="21" t="s">
        <v>16</v>
      </c>
      <c r="N40" s="21" t="s">
        <v>17</v>
      </c>
      <c r="O40" s="67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</row>
    <row r="41" spans="1:23">
      <c r="A41" s="580"/>
      <c r="B41" s="22" t="s">
        <v>57</v>
      </c>
      <c r="C41" s="25" t="s">
        <v>11868</v>
      </c>
      <c r="D41" s="15" t="s">
        <v>56</v>
      </c>
      <c r="E41" s="24">
        <v>45526.225694444445</v>
      </c>
      <c r="F41" s="15">
        <v>10.8</v>
      </c>
      <c r="G41" s="37"/>
      <c r="H41" s="15"/>
      <c r="I41" s="15"/>
      <c r="J41" s="26"/>
      <c r="K41" s="581">
        <v>161</v>
      </c>
      <c r="L41" s="581"/>
      <c r="M41" s="581"/>
      <c r="N41" s="581"/>
      <c r="O41" s="581"/>
      <c r="P41" s="66">
        <f t="shared" ref="P41:P47" si="4">SUM(H41:O41)</f>
        <v>161</v>
      </c>
      <c r="Q41" s="14" t="s">
        <v>30</v>
      </c>
      <c r="R41" s="16"/>
      <c r="S41" s="14" t="s">
        <v>31</v>
      </c>
      <c r="T41" s="16" t="s">
        <v>169</v>
      </c>
      <c r="U41" s="16" t="s">
        <v>90</v>
      </c>
      <c r="V41" s="16"/>
      <c r="W41" s="16" t="s">
        <v>11890</v>
      </c>
    </row>
    <row r="42" spans="1:23">
      <c r="A42" s="580" t="s">
        <v>86</v>
      </c>
      <c r="B42" s="89" t="s">
        <v>6766</v>
      </c>
      <c r="C42" s="25"/>
      <c r="D42" s="15" t="s">
        <v>76</v>
      </c>
      <c r="E42" s="15"/>
      <c r="F42" s="15"/>
      <c r="G42" s="37"/>
      <c r="H42" s="15"/>
      <c r="I42" s="15"/>
      <c r="J42" s="26"/>
      <c r="K42" s="581"/>
      <c r="L42" s="581"/>
      <c r="M42" s="581">
        <v>161</v>
      </c>
      <c r="N42" s="581"/>
      <c r="O42" s="581"/>
      <c r="P42" s="66">
        <f t="shared" si="4"/>
        <v>161</v>
      </c>
      <c r="Q42" s="17" t="s">
        <v>32</v>
      </c>
      <c r="R42" s="16"/>
      <c r="S42" s="23" t="s">
        <v>33</v>
      </c>
      <c r="T42" s="16"/>
      <c r="U42" s="16"/>
      <c r="V42" s="16"/>
      <c r="W42" s="16"/>
    </row>
    <row r="43" spans="1:23">
      <c r="A43" s="580" t="s">
        <v>4228</v>
      </c>
      <c r="B43" s="580" t="s">
        <v>92</v>
      </c>
      <c r="C43" s="25" t="s">
        <v>11716</v>
      </c>
      <c r="D43" s="15" t="s">
        <v>159</v>
      </c>
      <c r="E43" s="24">
        <v>45527.041666666664</v>
      </c>
      <c r="F43" s="15">
        <v>10.3</v>
      </c>
      <c r="G43" s="37"/>
      <c r="H43" s="15"/>
      <c r="I43" s="15"/>
      <c r="J43" s="26"/>
      <c r="K43" s="580"/>
      <c r="L43" s="580">
        <v>22</v>
      </c>
      <c r="M43" s="580">
        <v>67</v>
      </c>
      <c r="N43" s="580">
        <v>68</v>
      </c>
      <c r="O43" s="580">
        <v>4</v>
      </c>
      <c r="P43" s="66">
        <f t="shared" si="4"/>
        <v>161</v>
      </c>
      <c r="Q43" s="17" t="s">
        <v>32</v>
      </c>
      <c r="R43" s="16"/>
      <c r="S43" s="23" t="s">
        <v>33</v>
      </c>
      <c r="T43" s="16" t="s">
        <v>161</v>
      </c>
      <c r="U43" s="16" t="s">
        <v>90</v>
      </c>
      <c r="V43" s="16"/>
      <c r="W43" s="16" t="s">
        <v>11871</v>
      </c>
    </row>
    <row r="44" spans="1:23">
      <c r="A44" s="580" t="s">
        <v>11247</v>
      </c>
      <c r="B44" s="580" t="s">
        <v>92</v>
      </c>
      <c r="C44" s="25" t="s">
        <v>11719</v>
      </c>
      <c r="D44" s="15" t="s">
        <v>159</v>
      </c>
      <c r="E44" s="24">
        <v>45527.041666666664</v>
      </c>
      <c r="F44" s="15">
        <v>10.3</v>
      </c>
      <c r="G44" s="37"/>
      <c r="H44" s="15"/>
      <c r="I44" s="15"/>
      <c r="J44" s="26"/>
      <c r="K44" s="580"/>
      <c r="L44" s="580">
        <v>161</v>
      </c>
      <c r="M44" s="580"/>
      <c r="N44" s="580"/>
      <c r="O44" s="580"/>
      <c r="P44" s="66">
        <f t="shared" si="4"/>
        <v>161</v>
      </c>
      <c r="Q44" s="17" t="s">
        <v>32</v>
      </c>
      <c r="R44" s="16"/>
      <c r="S44" s="23" t="s">
        <v>33</v>
      </c>
      <c r="T44" s="16" t="s">
        <v>161</v>
      </c>
      <c r="U44" s="16" t="s">
        <v>90</v>
      </c>
      <c r="V44" s="16"/>
      <c r="W44" s="16" t="s">
        <v>11871</v>
      </c>
    </row>
    <row r="45" spans="1:23">
      <c r="A45" s="580" t="s">
        <v>120</v>
      </c>
      <c r="B45" s="580" t="s">
        <v>92</v>
      </c>
      <c r="C45" s="25" t="s">
        <v>11891</v>
      </c>
      <c r="D45" s="15" t="s">
        <v>159</v>
      </c>
      <c r="E45" s="24">
        <v>45527.041666666664</v>
      </c>
      <c r="F45" s="15">
        <v>10.3</v>
      </c>
      <c r="G45" s="37"/>
      <c r="H45" s="15"/>
      <c r="I45" s="15"/>
      <c r="J45" s="26"/>
      <c r="K45" s="580"/>
      <c r="L45" s="580">
        <v>161</v>
      </c>
      <c r="M45" s="580"/>
      <c r="N45" s="580"/>
      <c r="O45" s="580"/>
      <c r="P45" s="66">
        <f t="shared" si="4"/>
        <v>161</v>
      </c>
      <c r="Q45" s="17" t="s">
        <v>32</v>
      </c>
      <c r="R45" s="16"/>
      <c r="S45" s="23" t="s">
        <v>33</v>
      </c>
      <c r="T45" s="16" t="s">
        <v>161</v>
      </c>
      <c r="U45" s="16" t="s">
        <v>90</v>
      </c>
      <c r="V45" s="16"/>
      <c r="W45" s="16" t="s">
        <v>11871</v>
      </c>
    </row>
    <row r="46" spans="1:23">
      <c r="A46" s="580" t="s">
        <v>141</v>
      </c>
      <c r="B46" s="580" t="s">
        <v>69</v>
      </c>
      <c r="C46" s="25" t="s">
        <v>11875</v>
      </c>
      <c r="D46" s="15" t="s">
        <v>68</v>
      </c>
      <c r="E46" s="24">
        <v>45525.760416666664</v>
      </c>
      <c r="F46" s="15">
        <v>12.25</v>
      </c>
      <c r="G46" s="37"/>
      <c r="H46" s="15"/>
      <c r="I46" s="15"/>
      <c r="J46" s="26"/>
      <c r="K46" s="580"/>
      <c r="L46" s="580">
        <v>81</v>
      </c>
      <c r="M46" s="580">
        <v>80</v>
      </c>
      <c r="N46" s="580"/>
      <c r="O46" s="580"/>
      <c r="P46" s="66">
        <f t="shared" si="4"/>
        <v>161</v>
      </c>
      <c r="Q46" s="14" t="s">
        <v>30</v>
      </c>
      <c r="R46" s="16"/>
      <c r="S46" s="14" t="s">
        <v>31</v>
      </c>
      <c r="T46" s="16" t="s">
        <v>169</v>
      </c>
      <c r="U46" s="16"/>
      <c r="V46" s="16"/>
      <c r="W46" s="16"/>
    </row>
    <row r="47" spans="1:23">
      <c r="A47" s="45"/>
      <c r="B47" s="45"/>
      <c r="C47" s="15"/>
      <c r="D47" s="15"/>
      <c r="E47" s="15"/>
      <c r="F47" s="15"/>
      <c r="G47" s="37"/>
      <c r="H47" s="15"/>
      <c r="I47" s="15"/>
      <c r="J47" s="15"/>
      <c r="K47" s="45"/>
      <c r="L47" s="45"/>
      <c r="M47" s="45"/>
      <c r="N47" s="45"/>
      <c r="O47" s="45"/>
      <c r="P47" s="14">
        <f t="shared" si="4"/>
        <v>0</v>
      </c>
      <c r="Q47" s="14"/>
      <c r="R47" s="16"/>
      <c r="S47" s="14"/>
      <c r="T47" s="16"/>
      <c r="U47" s="16"/>
      <c r="V47" s="16"/>
      <c r="W47" s="16"/>
    </row>
    <row r="48" spans="1:23">
      <c r="A48" s="11" t="s">
        <v>19</v>
      </c>
      <c r="B48" s="7"/>
      <c r="C48" s="7"/>
      <c r="D48" s="7"/>
      <c r="E48" s="11"/>
      <c r="F48" s="7"/>
      <c r="G48" s="7"/>
      <c r="H48" s="11">
        <f t="shared" ref="H48:P48" si="5">SUM(H41:H47)</f>
        <v>0</v>
      </c>
      <c r="I48" s="11">
        <f t="shared" si="5"/>
        <v>0</v>
      </c>
      <c r="J48" s="11">
        <f t="shared" si="5"/>
        <v>0</v>
      </c>
      <c r="K48" s="11">
        <f t="shared" si="5"/>
        <v>161</v>
      </c>
      <c r="L48" s="11">
        <f t="shared" si="5"/>
        <v>425</v>
      </c>
      <c r="M48" s="11">
        <f t="shared" si="5"/>
        <v>308</v>
      </c>
      <c r="N48" s="11">
        <f t="shared" si="5"/>
        <v>68</v>
      </c>
      <c r="O48" s="11">
        <f t="shared" si="5"/>
        <v>4</v>
      </c>
      <c r="P48" s="11">
        <f t="shared" si="5"/>
        <v>966</v>
      </c>
      <c r="Q48" s="12"/>
      <c r="R48" s="12"/>
      <c r="S48" s="12"/>
      <c r="T48" s="12"/>
      <c r="U48" s="12"/>
      <c r="V48" s="12"/>
      <c r="W48" s="12"/>
    </row>
    <row r="50" spans="1:5" ht="15.75">
      <c r="A50" s="3" t="s">
        <v>34</v>
      </c>
      <c r="B50" s="1562"/>
      <c r="C50" s="1562"/>
      <c r="D50" s="1562"/>
      <c r="E50" s="1"/>
    </row>
    <row r="51" spans="1:5">
      <c r="A51" s="4"/>
      <c r="B51" s="1564"/>
      <c r="C51" s="1564"/>
      <c r="D51" s="1"/>
      <c r="E51" s="1"/>
    </row>
    <row r="52" spans="1:5">
      <c r="A52" s="1"/>
      <c r="B52" s="1563"/>
      <c r="C52" s="1563"/>
      <c r="D52" s="1"/>
      <c r="E52" s="1"/>
    </row>
    <row r="53" spans="1:5">
      <c r="A53" s="5" t="s">
        <v>42</v>
      </c>
      <c r="B53" s="1772"/>
      <c r="C53" s="1772"/>
      <c r="D53" s="242"/>
      <c r="E53" s="41" t="s">
        <v>8995</v>
      </c>
    </row>
    <row r="54" spans="1:5">
      <c r="A54" s="5" t="s">
        <v>43</v>
      </c>
      <c r="B54" s="1772"/>
      <c r="C54" s="1772"/>
      <c r="D54" s="1"/>
      <c r="E54" s="1"/>
    </row>
    <row r="55" spans="1:5">
      <c r="A55" s="5" t="s">
        <v>44</v>
      </c>
      <c r="B55" s="1809" t="s">
        <v>11104</v>
      </c>
      <c r="C55" s="1772"/>
      <c r="D55" s="1"/>
      <c r="E55" s="1"/>
    </row>
  </sheetData>
  <mergeCells count="29">
    <mergeCell ref="B13:C13"/>
    <mergeCell ref="A1:F1"/>
    <mergeCell ref="H1:P1"/>
    <mergeCell ref="Q1:W1"/>
    <mergeCell ref="B12:D12"/>
    <mergeCell ref="J12:L12"/>
    <mergeCell ref="B14:C14"/>
    <mergeCell ref="B16:C16"/>
    <mergeCell ref="B17:C17"/>
    <mergeCell ref="B18:C18"/>
    <mergeCell ref="A20:F20"/>
    <mergeCell ref="B50:D50"/>
    <mergeCell ref="Q20:W20"/>
    <mergeCell ref="B31:D31"/>
    <mergeCell ref="J31:L31"/>
    <mergeCell ref="B32:C32"/>
    <mergeCell ref="B33:C33"/>
    <mergeCell ref="B34:C34"/>
    <mergeCell ref="H20:P20"/>
    <mergeCell ref="B35:C35"/>
    <mergeCell ref="B36:C36"/>
    <mergeCell ref="A39:F39"/>
    <mergeCell ref="H39:P39"/>
    <mergeCell ref="Q39:W39"/>
    <mergeCell ref="B51:C51"/>
    <mergeCell ref="B52:C52"/>
    <mergeCell ref="B53:C53"/>
    <mergeCell ref="B54:C54"/>
    <mergeCell ref="B55:C55"/>
  </mergeCells>
  <pageMargins left="0.7" right="0.7" top="0.75" bottom="0.75" header="0.3" footer="0.3"/>
</worksheet>
</file>

<file path=xl/worksheets/sheet3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7DE9-FD1A-43BD-AFE6-C2D3D5D300A7}">
  <sheetPr>
    <tabColor theme="8"/>
  </sheetPr>
  <dimension ref="A1:AF39"/>
  <sheetViews>
    <sheetView workbookViewId="0">
      <selection activeCell="P12" sqref="P12"/>
    </sheetView>
  </sheetViews>
  <sheetFormatPr defaultColWidth="11.42578125" defaultRowHeight="15"/>
  <cols>
    <col min="1" max="1" width="25.42578125" customWidth="1"/>
    <col min="2" max="2" width="11.140625" customWidth="1"/>
    <col min="3" max="3" width="28.7109375" customWidth="1"/>
    <col min="4" max="4" width="12.42578125" customWidth="1"/>
    <col min="5" max="5" width="29.8554687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8.5703125" customWidth="1"/>
  </cols>
  <sheetData>
    <row r="1" spans="1:32" ht="23.25">
      <c r="A1" s="1559" t="s">
        <v>155</v>
      </c>
      <c r="B1" s="1559"/>
      <c r="C1" s="1559"/>
      <c r="D1" s="1559"/>
      <c r="E1" s="1559"/>
      <c r="F1" s="1559"/>
      <c r="G1" s="7"/>
      <c r="H1" s="1559" t="s">
        <v>11032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  <c r="X1" s="1"/>
      <c r="Y1" s="1"/>
      <c r="Z1" s="1"/>
    </row>
    <row r="2" spans="1:32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1"/>
      <c r="Y2" s="1"/>
      <c r="Z2" s="1"/>
    </row>
    <row r="3" spans="1:32">
      <c r="A3" s="580" t="s">
        <v>86</v>
      </c>
      <c r="B3" s="22" t="s">
        <v>92</v>
      </c>
      <c r="C3" s="25" t="s">
        <v>11892</v>
      </c>
      <c r="D3" s="15" t="s">
        <v>159</v>
      </c>
      <c r="E3" s="24">
        <v>45522.041666666664</v>
      </c>
      <c r="F3" s="15">
        <v>10.3</v>
      </c>
      <c r="G3" s="37" t="s">
        <v>740</v>
      </c>
      <c r="H3" s="15"/>
      <c r="I3" s="15"/>
      <c r="J3" s="15"/>
      <c r="K3" s="26"/>
      <c r="L3" s="277">
        <v>161</v>
      </c>
      <c r="M3" s="581"/>
      <c r="N3" s="581"/>
      <c r="O3" s="581"/>
      <c r="P3" s="66">
        <f t="shared" ref="P3:P10" si="0">SUM(H3:O3)</f>
        <v>161</v>
      </c>
      <c r="Q3" s="17" t="s">
        <v>32</v>
      </c>
      <c r="R3" s="16">
        <v>106772</v>
      </c>
      <c r="S3" s="23" t="s">
        <v>33</v>
      </c>
      <c r="T3" s="230" t="s">
        <v>161</v>
      </c>
      <c r="U3" s="14" t="s">
        <v>90</v>
      </c>
      <c r="V3" s="16">
        <v>1007304</v>
      </c>
      <c r="W3" s="16" t="s">
        <v>11893</v>
      </c>
      <c r="X3" s="1"/>
      <c r="Y3" s="1"/>
      <c r="Z3" s="1"/>
    </row>
    <row r="4" spans="1:32">
      <c r="A4" s="580" t="s">
        <v>11428</v>
      </c>
      <c r="B4" s="22" t="s">
        <v>57</v>
      </c>
      <c r="C4" s="25" t="s">
        <v>11894</v>
      </c>
      <c r="D4" s="15" t="s">
        <v>56</v>
      </c>
      <c r="E4" s="24">
        <v>45522.225694444445</v>
      </c>
      <c r="F4" s="15"/>
      <c r="G4" s="37"/>
      <c r="H4" s="15"/>
      <c r="I4" s="26"/>
      <c r="J4" s="581"/>
      <c r="K4" s="277">
        <v>161</v>
      </c>
      <c r="L4" s="581"/>
      <c r="M4" s="581"/>
      <c r="N4" s="581"/>
      <c r="O4" s="25"/>
      <c r="P4" s="14">
        <f t="shared" si="0"/>
        <v>161</v>
      </c>
      <c r="Q4" s="14" t="s">
        <v>30</v>
      </c>
      <c r="R4" s="16">
        <v>106779</v>
      </c>
      <c r="S4" s="14" t="s">
        <v>31</v>
      </c>
      <c r="T4" s="232" t="s">
        <v>169</v>
      </c>
      <c r="U4" s="14" t="s">
        <v>90</v>
      </c>
      <c r="V4" s="16">
        <v>1007305</v>
      </c>
      <c r="W4" s="16" t="s">
        <v>11895</v>
      </c>
      <c r="X4" s="1"/>
      <c r="Y4" s="1"/>
      <c r="Z4" s="1"/>
    </row>
    <row r="5" spans="1:32">
      <c r="A5" s="580" t="s">
        <v>122</v>
      </c>
      <c r="B5" s="22" t="s">
        <v>62</v>
      </c>
      <c r="C5" s="25" t="s">
        <v>11896</v>
      </c>
      <c r="D5" s="15" t="s">
        <v>61</v>
      </c>
      <c r="E5" s="24">
        <v>45521.774305555555</v>
      </c>
      <c r="F5" s="15">
        <v>13</v>
      </c>
      <c r="G5" s="37"/>
      <c r="H5" s="15"/>
      <c r="I5" s="26"/>
      <c r="J5" s="581"/>
      <c r="K5" s="277">
        <v>81</v>
      </c>
      <c r="L5" s="581"/>
      <c r="M5" s="581"/>
      <c r="N5" s="581"/>
      <c r="O5" s="25"/>
      <c r="P5" s="14">
        <f t="shared" si="0"/>
        <v>81</v>
      </c>
      <c r="Q5" s="14" t="s">
        <v>30</v>
      </c>
      <c r="R5" s="16">
        <v>106783</v>
      </c>
      <c r="S5" s="14" t="s">
        <v>31</v>
      </c>
      <c r="T5" s="232" t="s">
        <v>169</v>
      </c>
      <c r="U5" s="14" t="s">
        <v>90</v>
      </c>
      <c r="V5" s="16">
        <v>1007307</v>
      </c>
      <c r="W5" s="16" t="s">
        <v>11897</v>
      </c>
      <c r="X5" s="1"/>
      <c r="Y5" s="1"/>
      <c r="Z5" s="1"/>
    </row>
    <row r="6" spans="1:32">
      <c r="A6" s="580" t="s">
        <v>219</v>
      </c>
      <c r="B6" s="22" t="s">
        <v>10909</v>
      </c>
      <c r="C6" s="25" t="s">
        <v>11898</v>
      </c>
      <c r="D6" s="15" t="s">
        <v>10911</v>
      </c>
      <c r="E6" s="24">
        <v>45521.538194444445</v>
      </c>
      <c r="F6" s="15">
        <v>15.8</v>
      </c>
      <c r="G6" s="37"/>
      <c r="H6" s="15"/>
      <c r="I6" s="26"/>
      <c r="J6" s="277">
        <v>81</v>
      </c>
      <c r="K6" s="277">
        <v>27</v>
      </c>
      <c r="L6" s="581"/>
      <c r="M6" s="581"/>
      <c r="N6" s="581"/>
      <c r="O6" s="25"/>
      <c r="P6" s="14">
        <f t="shared" si="0"/>
        <v>108</v>
      </c>
      <c r="Q6" s="14" t="s">
        <v>30</v>
      </c>
      <c r="R6" s="16">
        <v>106777</v>
      </c>
      <c r="S6" s="14" t="s">
        <v>31</v>
      </c>
      <c r="T6" s="232" t="s">
        <v>169</v>
      </c>
      <c r="U6" s="950" t="s">
        <v>660</v>
      </c>
      <c r="V6" s="16">
        <v>1007308</v>
      </c>
      <c r="W6" s="16" t="s">
        <v>11899</v>
      </c>
      <c r="X6" s="1"/>
      <c r="Y6" s="1"/>
      <c r="Z6" s="1"/>
    </row>
    <row r="7" spans="1:32">
      <c r="A7" s="580" t="s">
        <v>8538</v>
      </c>
      <c r="B7" s="22" t="s">
        <v>57</v>
      </c>
      <c r="C7" s="951" t="s">
        <v>11900</v>
      </c>
      <c r="D7" s="15" t="s">
        <v>56</v>
      </c>
      <c r="E7" s="24">
        <v>45523.225694444445</v>
      </c>
      <c r="F7" s="15">
        <v>10.8</v>
      </c>
      <c r="G7" s="37"/>
      <c r="H7" s="15"/>
      <c r="I7" s="26"/>
      <c r="J7" s="581"/>
      <c r="K7" s="277">
        <v>62</v>
      </c>
      <c r="L7" s="581"/>
      <c r="M7" s="581"/>
      <c r="N7" s="581"/>
      <c r="O7" s="25"/>
      <c r="P7" s="14">
        <f t="shared" si="0"/>
        <v>62</v>
      </c>
      <c r="Q7" s="14" t="s">
        <v>30</v>
      </c>
      <c r="R7" s="16">
        <v>106782</v>
      </c>
      <c r="S7" s="14" t="s">
        <v>31</v>
      </c>
      <c r="T7" s="232" t="s">
        <v>169</v>
      </c>
      <c r="U7" s="14" t="s">
        <v>90</v>
      </c>
      <c r="V7" s="16">
        <v>1007309</v>
      </c>
      <c r="W7" s="16" t="s">
        <v>11895</v>
      </c>
      <c r="X7" s="1"/>
      <c r="Y7" s="1"/>
      <c r="Z7" s="1"/>
    </row>
    <row r="8" spans="1:32">
      <c r="A8" s="580" t="s">
        <v>11600</v>
      </c>
      <c r="B8" s="22" t="s">
        <v>11448</v>
      </c>
      <c r="C8" s="25" t="s">
        <v>11901</v>
      </c>
      <c r="D8" s="15" t="s">
        <v>11450</v>
      </c>
      <c r="E8" s="24">
        <v>45523.319444444445</v>
      </c>
      <c r="F8" s="39">
        <v>14.1</v>
      </c>
      <c r="G8" s="37"/>
      <c r="H8" s="15"/>
      <c r="I8" s="26"/>
      <c r="J8" s="277">
        <v>27</v>
      </c>
      <c r="K8" s="581"/>
      <c r="L8" s="581"/>
      <c r="M8" s="581"/>
      <c r="N8" s="581"/>
      <c r="O8" s="25"/>
      <c r="P8" s="14">
        <f t="shared" si="0"/>
        <v>27</v>
      </c>
      <c r="Q8" s="14" t="s">
        <v>30</v>
      </c>
      <c r="R8" s="16">
        <v>106771</v>
      </c>
      <c r="S8" s="14" t="s">
        <v>31</v>
      </c>
      <c r="T8" s="232" t="s">
        <v>169</v>
      </c>
      <c r="U8" s="14" t="s">
        <v>90</v>
      </c>
      <c r="V8" s="16">
        <v>1007310</v>
      </c>
      <c r="W8" s="16" t="s">
        <v>11897</v>
      </c>
      <c r="X8" s="1"/>
      <c r="Y8" s="1"/>
      <c r="Z8" s="1"/>
    </row>
    <row r="9" spans="1:32">
      <c r="A9" s="580" t="s">
        <v>219</v>
      </c>
      <c r="B9" s="22" t="s">
        <v>75</v>
      </c>
      <c r="C9" s="25" t="s">
        <v>11902</v>
      </c>
      <c r="D9" s="15" t="s">
        <v>74</v>
      </c>
      <c r="E9" s="24">
        <v>45523.524305555555</v>
      </c>
      <c r="F9" s="15">
        <v>15.3</v>
      </c>
      <c r="G9" s="37"/>
      <c r="H9" s="15"/>
      <c r="I9" s="26"/>
      <c r="J9" s="277">
        <v>27</v>
      </c>
      <c r="K9" s="277">
        <v>54</v>
      </c>
      <c r="L9" s="581"/>
      <c r="M9" s="581"/>
      <c r="N9" s="581"/>
      <c r="O9" s="25"/>
      <c r="P9" s="14">
        <f t="shared" si="0"/>
        <v>81</v>
      </c>
      <c r="Q9" s="14" t="s">
        <v>30</v>
      </c>
      <c r="R9" s="16">
        <v>106778</v>
      </c>
      <c r="S9" s="14" t="s">
        <v>31</v>
      </c>
      <c r="T9" s="232" t="s">
        <v>169</v>
      </c>
      <c r="U9" s="950" t="s">
        <v>660</v>
      </c>
      <c r="V9" s="16">
        <v>1007311</v>
      </c>
      <c r="W9" s="16"/>
      <c r="X9" s="1"/>
      <c r="Y9" s="1"/>
      <c r="Z9" s="1"/>
    </row>
    <row r="10" spans="1:32">
      <c r="A10" s="580" t="s">
        <v>142</v>
      </c>
      <c r="B10" s="22" t="s">
        <v>72</v>
      </c>
      <c r="C10" s="25" t="s">
        <v>11903</v>
      </c>
      <c r="D10" s="15" t="s">
        <v>71</v>
      </c>
      <c r="E10" s="24">
        <v>45522.711805555555</v>
      </c>
      <c r="F10" s="15">
        <v>12.25</v>
      </c>
      <c r="G10" s="37"/>
      <c r="H10" s="15"/>
      <c r="I10" s="26"/>
      <c r="J10" s="581"/>
      <c r="K10" s="277">
        <v>161</v>
      </c>
      <c r="L10" s="581"/>
      <c r="M10" s="581"/>
      <c r="N10" s="581"/>
      <c r="O10" s="25"/>
      <c r="P10" s="14">
        <f t="shared" si="0"/>
        <v>161</v>
      </c>
      <c r="Q10" s="14" t="s">
        <v>30</v>
      </c>
      <c r="R10" s="16">
        <v>106784</v>
      </c>
      <c r="S10" s="14" t="s">
        <v>31</v>
      </c>
      <c r="T10" s="232" t="s">
        <v>169</v>
      </c>
      <c r="U10" s="14"/>
      <c r="V10" s="16">
        <v>1007312</v>
      </c>
      <c r="W10" s="16" t="s">
        <v>11904</v>
      </c>
      <c r="X10" s="1"/>
      <c r="Y10" s="1"/>
      <c r="Z10" s="1"/>
    </row>
    <row r="11" spans="1:32">
      <c r="A11" s="19" t="s">
        <v>19</v>
      </c>
      <c r="B11" s="20"/>
      <c r="C11" s="7"/>
      <c r="D11" s="7"/>
      <c r="E11" s="11"/>
      <c r="F11" s="7"/>
      <c r="G11" s="7"/>
      <c r="H11" s="11">
        <f t="shared" ref="H11:P11" si="1">SUM(H3:H10)</f>
        <v>0</v>
      </c>
      <c r="I11" s="11">
        <f t="shared" si="1"/>
        <v>0</v>
      </c>
      <c r="J11" s="11">
        <f t="shared" si="1"/>
        <v>135</v>
      </c>
      <c r="K11" s="11">
        <f t="shared" si="1"/>
        <v>546</v>
      </c>
      <c r="L11" s="11">
        <f t="shared" si="1"/>
        <v>161</v>
      </c>
      <c r="M11" s="11">
        <f t="shared" si="1"/>
        <v>0</v>
      </c>
      <c r="N11" s="11">
        <f t="shared" si="1"/>
        <v>0</v>
      </c>
      <c r="O11" s="11">
        <f t="shared" si="1"/>
        <v>0</v>
      </c>
      <c r="P11" s="11">
        <f t="shared" si="1"/>
        <v>842</v>
      </c>
      <c r="Q11" s="12"/>
      <c r="R11" s="12"/>
      <c r="S11" s="12"/>
      <c r="T11" s="12"/>
      <c r="U11" s="12"/>
      <c r="V11" s="12"/>
      <c r="W11" s="12"/>
      <c r="X11" s="1"/>
      <c r="Y11" s="1"/>
      <c r="Z11" s="1"/>
    </row>
    <row r="12" spans="1:32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2" ht="15.75">
      <c r="A13" s="3" t="s">
        <v>34</v>
      </c>
      <c r="B13" s="1562"/>
      <c r="C13" s="1562"/>
      <c r="D13" s="1562"/>
      <c r="E13" s="1"/>
      <c r="F13" s="1"/>
      <c r="G13" s="1"/>
      <c r="H13" s="1"/>
      <c r="I13" s="1"/>
      <c r="J13" s="1563"/>
      <c r="K13" s="1563"/>
      <c r="L13" s="156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2" ht="26.25">
      <c r="A14" s="4" t="s">
        <v>469</v>
      </c>
      <c r="B14" s="1564" t="s">
        <v>11781</v>
      </c>
      <c r="C14" s="1564"/>
      <c r="D14" s="2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F14" s="16" t="s">
        <v>11905</v>
      </c>
    </row>
    <row r="15" spans="1:32" ht="15" customHeight="1">
      <c r="A15" s="230" t="s">
        <v>161</v>
      </c>
      <c r="B15" s="1558" t="s">
        <v>11906</v>
      </c>
      <c r="C15" s="1558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7" spans="1:23">
      <c r="A17" s="5" t="s">
        <v>42</v>
      </c>
      <c r="B17" s="1772" t="s">
        <v>11188</v>
      </c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5" t="s">
        <v>43</v>
      </c>
      <c r="B18" s="1845">
        <v>358406717460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5" t="s">
        <v>44</v>
      </c>
      <c r="B19" s="1809">
        <v>0.5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3.25" customHeight="1">
      <c r="A21" s="1559" t="s">
        <v>83</v>
      </c>
      <c r="B21" s="1559"/>
      <c r="C21" s="1559"/>
      <c r="D21" s="1559"/>
      <c r="E21" s="1559"/>
      <c r="F21" s="1559"/>
      <c r="G21" s="7"/>
      <c r="H21" s="1559" t="s">
        <v>11032</v>
      </c>
      <c r="I21" s="1559"/>
      <c r="J21" s="1559"/>
      <c r="K21" s="1559"/>
      <c r="L21" s="1559"/>
      <c r="M21" s="1559"/>
      <c r="N21" s="1559"/>
      <c r="O21" s="1559"/>
      <c r="P21" s="1559"/>
      <c r="Q21" s="1559" t="s">
        <v>2</v>
      </c>
      <c r="R21" s="1559"/>
      <c r="S21" s="1559"/>
      <c r="T21" s="1559"/>
      <c r="U21" s="1559"/>
      <c r="V21" s="1559"/>
      <c r="W21" s="1559"/>
    </row>
    <row r="22" spans="1:23" ht="26.25">
      <c r="A22" s="18" t="s">
        <v>3</v>
      </c>
      <c r="B22" s="1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21" t="s">
        <v>15</v>
      </c>
      <c r="M22" s="21" t="s">
        <v>16</v>
      </c>
      <c r="N22" s="21" t="s">
        <v>17</v>
      </c>
      <c r="O22" s="67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</row>
    <row r="23" spans="1:23">
      <c r="A23" s="90" t="s">
        <v>111</v>
      </c>
      <c r="B23" s="91" t="s">
        <v>65</v>
      </c>
      <c r="C23" s="804" t="s">
        <v>11907</v>
      </c>
      <c r="D23" s="351" t="s">
        <v>64</v>
      </c>
      <c r="E23" s="405">
        <v>45522.472222222219</v>
      </c>
      <c r="F23" s="351">
        <v>14.8</v>
      </c>
      <c r="G23" s="46"/>
      <c r="H23" s="351"/>
      <c r="I23" s="351"/>
      <c r="J23" s="351"/>
      <c r="K23" s="523"/>
      <c r="L23" s="28"/>
      <c r="M23" s="28"/>
      <c r="N23" s="30"/>
      <c r="O23" s="30"/>
      <c r="P23" s="952">
        <f t="shared" ref="P23:P29" si="2">SUM(H23:O23)</f>
        <v>0</v>
      </c>
      <c r="Q23" s="14" t="s">
        <v>30</v>
      </c>
      <c r="R23" s="16"/>
      <c r="S23" s="23" t="s">
        <v>33</v>
      </c>
      <c r="T23" s="257" t="s">
        <v>169</v>
      </c>
      <c r="U23" s="16" t="s">
        <v>90</v>
      </c>
      <c r="V23" s="16"/>
      <c r="W23" s="16" t="s">
        <v>11908</v>
      </c>
    </row>
    <row r="24" spans="1:23">
      <c r="A24" s="580" t="s">
        <v>141</v>
      </c>
      <c r="B24" s="22" t="s">
        <v>69</v>
      </c>
      <c r="C24" s="953" t="s">
        <v>11909</v>
      </c>
      <c r="D24" s="25" t="s">
        <v>11910</v>
      </c>
      <c r="E24" s="24">
        <v>45522.916666666664</v>
      </c>
      <c r="F24" s="15">
        <v>12.25</v>
      </c>
      <c r="G24" s="37"/>
      <c r="H24" s="15"/>
      <c r="I24" s="26"/>
      <c r="J24" s="581"/>
      <c r="K24" s="277"/>
      <c r="L24" s="581"/>
      <c r="M24" s="581"/>
      <c r="N24" s="581"/>
      <c r="O24" s="25"/>
      <c r="P24" s="14">
        <f t="shared" si="2"/>
        <v>0</v>
      </c>
      <c r="Q24" s="14" t="s">
        <v>30</v>
      </c>
      <c r="R24" s="16">
        <v>106785</v>
      </c>
      <c r="S24" s="14" t="s">
        <v>31</v>
      </c>
      <c r="T24" s="231" t="s">
        <v>100</v>
      </c>
      <c r="U24" s="16"/>
      <c r="V24" s="16"/>
      <c r="W24" s="16" t="s">
        <v>7874</v>
      </c>
    </row>
    <row r="25" spans="1:23">
      <c r="A25" s="276" t="s">
        <v>11247</v>
      </c>
      <c r="B25" s="954" t="s">
        <v>78</v>
      </c>
      <c r="C25" s="953" t="s">
        <v>11911</v>
      </c>
      <c r="D25" s="25" t="s">
        <v>88</v>
      </c>
      <c r="E25" s="24">
        <v>45522.166666666664</v>
      </c>
      <c r="F25" s="15">
        <v>10.3</v>
      </c>
      <c r="G25" s="37"/>
      <c r="H25" s="15"/>
      <c r="I25" s="15"/>
      <c r="J25" s="15"/>
      <c r="K25" s="406"/>
      <c r="L25" s="581"/>
      <c r="M25" s="581"/>
      <c r="N25" s="581"/>
      <c r="O25" s="581"/>
      <c r="P25" s="66">
        <f t="shared" si="2"/>
        <v>0</v>
      </c>
      <c r="Q25" s="17" t="s">
        <v>32</v>
      </c>
      <c r="R25" s="16">
        <v>106774</v>
      </c>
      <c r="S25" s="23" t="s">
        <v>33</v>
      </c>
      <c r="T25" s="4" t="s">
        <v>161</v>
      </c>
      <c r="U25" s="16" t="s">
        <v>271</v>
      </c>
      <c r="V25" s="16"/>
      <c r="W25" s="16" t="s">
        <v>11905</v>
      </c>
    </row>
    <row r="26" spans="1:23">
      <c r="A26" s="580" t="s">
        <v>86</v>
      </c>
      <c r="B26" s="954" t="s">
        <v>78</v>
      </c>
      <c r="C26" s="250" t="s">
        <v>11912</v>
      </c>
      <c r="D26" s="25" t="s">
        <v>88</v>
      </c>
      <c r="E26" s="24">
        <v>45522.166666666664</v>
      </c>
      <c r="F26" s="15">
        <v>10.3</v>
      </c>
      <c r="G26" s="37"/>
      <c r="H26" s="15"/>
      <c r="I26" s="15"/>
      <c r="J26" s="15"/>
      <c r="K26" s="406">
        <v>116</v>
      </c>
      <c r="L26" s="277">
        <v>45</v>
      </c>
      <c r="M26" s="581"/>
      <c r="N26" s="581"/>
      <c r="O26" s="581"/>
      <c r="P26" s="66">
        <f t="shared" si="2"/>
        <v>161</v>
      </c>
      <c r="Q26" s="17" t="s">
        <v>32</v>
      </c>
      <c r="R26" s="16">
        <v>106835</v>
      </c>
      <c r="S26" s="23" t="s">
        <v>33</v>
      </c>
      <c r="T26" s="4" t="s">
        <v>161</v>
      </c>
      <c r="U26" s="16" t="s">
        <v>271</v>
      </c>
      <c r="V26" s="16">
        <v>1007324</v>
      </c>
      <c r="W26" s="16" t="s">
        <v>11905</v>
      </c>
    </row>
    <row r="27" spans="1:23">
      <c r="A27" s="580" t="s">
        <v>105</v>
      </c>
      <c r="B27" s="954" t="s">
        <v>78</v>
      </c>
      <c r="C27" s="250" t="s">
        <v>11913</v>
      </c>
      <c r="D27" s="25" t="s">
        <v>88</v>
      </c>
      <c r="E27" s="24">
        <v>45522.166666666664</v>
      </c>
      <c r="F27" s="15">
        <v>10.3</v>
      </c>
      <c r="G27" s="37"/>
      <c r="H27" s="15"/>
      <c r="I27" s="15"/>
      <c r="J27" s="15"/>
      <c r="K27" s="406">
        <v>105</v>
      </c>
      <c r="L27" s="277">
        <v>45</v>
      </c>
      <c r="M27" s="277">
        <v>11</v>
      </c>
      <c r="N27" s="581"/>
      <c r="O27" s="581"/>
      <c r="P27" s="66">
        <f t="shared" si="2"/>
        <v>161</v>
      </c>
      <c r="Q27" s="17" t="s">
        <v>32</v>
      </c>
      <c r="R27" s="16">
        <v>106781</v>
      </c>
      <c r="S27" s="23" t="s">
        <v>33</v>
      </c>
      <c r="T27" s="4" t="s">
        <v>161</v>
      </c>
      <c r="U27" s="16" t="s">
        <v>271</v>
      </c>
      <c r="V27" s="16">
        <v>1007323</v>
      </c>
      <c r="W27" s="16" t="s">
        <v>11905</v>
      </c>
    </row>
    <row r="28" spans="1:23">
      <c r="A28" s="580" t="s">
        <v>142</v>
      </c>
      <c r="B28" s="22" t="s">
        <v>72</v>
      </c>
      <c r="C28" s="250" t="s">
        <v>11914</v>
      </c>
      <c r="D28" s="25" t="s">
        <v>71</v>
      </c>
      <c r="E28" s="24">
        <v>45522.711805555555</v>
      </c>
      <c r="F28" s="15">
        <v>12.25</v>
      </c>
      <c r="G28" s="37"/>
      <c r="H28" s="15"/>
      <c r="I28" s="15"/>
      <c r="J28" s="15"/>
      <c r="K28" s="406">
        <v>135</v>
      </c>
      <c r="L28" s="581">
        <v>11</v>
      </c>
      <c r="M28" s="277">
        <v>12</v>
      </c>
      <c r="N28" s="277">
        <v>3</v>
      </c>
      <c r="O28" s="581">
        <v>0</v>
      </c>
      <c r="P28" s="66">
        <f t="shared" si="2"/>
        <v>161</v>
      </c>
      <c r="Q28" s="14" t="s">
        <v>30</v>
      </c>
      <c r="R28" s="16">
        <v>106787</v>
      </c>
      <c r="S28" s="14" t="s">
        <v>31</v>
      </c>
      <c r="T28" s="257" t="s">
        <v>169</v>
      </c>
      <c r="U28" s="16"/>
      <c r="V28" s="16">
        <v>1007325</v>
      </c>
      <c r="W28" s="16" t="s">
        <v>11904</v>
      </c>
    </row>
    <row r="29" spans="1:23">
      <c r="A29" s="580" t="s">
        <v>141</v>
      </c>
      <c r="B29" s="22" t="s">
        <v>69</v>
      </c>
      <c r="C29" s="250" t="s">
        <v>11915</v>
      </c>
      <c r="D29" s="25" t="s">
        <v>68</v>
      </c>
      <c r="E29" s="24">
        <v>45521.760416666664</v>
      </c>
      <c r="F29" s="15">
        <v>12.25</v>
      </c>
      <c r="G29" s="37"/>
      <c r="H29" s="15"/>
      <c r="I29" s="26"/>
      <c r="J29" s="581"/>
      <c r="K29" s="277">
        <v>81</v>
      </c>
      <c r="L29" s="581">
        <v>71</v>
      </c>
      <c r="M29" s="277">
        <v>9</v>
      </c>
      <c r="N29" s="581"/>
      <c r="O29" s="25"/>
      <c r="P29" s="14">
        <f t="shared" si="2"/>
        <v>161</v>
      </c>
      <c r="Q29" s="14" t="s">
        <v>30</v>
      </c>
      <c r="R29" s="16">
        <v>106786</v>
      </c>
      <c r="S29" s="14" t="s">
        <v>31</v>
      </c>
      <c r="T29" s="257" t="s">
        <v>169</v>
      </c>
      <c r="U29" s="16"/>
      <c r="V29" s="16">
        <v>1007326</v>
      </c>
      <c r="W29" s="16" t="s">
        <v>11904</v>
      </c>
    </row>
    <row r="30" spans="1:23">
      <c r="A30" s="19" t="s">
        <v>19</v>
      </c>
      <c r="B30" s="20"/>
      <c r="C30" s="20"/>
      <c r="D30" s="7"/>
      <c r="E30" s="11"/>
      <c r="F30" s="7"/>
      <c r="G30" s="7"/>
      <c r="H30" s="11">
        <f t="shared" ref="H30:P30" si="3">SUM(H23:H29)</f>
        <v>0</v>
      </c>
      <c r="I30" s="11">
        <f t="shared" si="3"/>
        <v>0</v>
      </c>
      <c r="J30" s="11">
        <f t="shared" si="3"/>
        <v>0</v>
      </c>
      <c r="K30" s="11">
        <f t="shared" si="3"/>
        <v>437</v>
      </c>
      <c r="L30" s="11">
        <f t="shared" si="3"/>
        <v>172</v>
      </c>
      <c r="M30" s="11">
        <f t="shared" si="3"/>
        <v>32</v>
      </c>
      <c r="N30" s="11">
        <f t="shared" si="3"/>
        <v>3</v>
      </c>
      <c r="O30" s="11">
        <f t="shared" si="3"/>
        <v>0</v>
      </c>
      <c r="P30" s="11">
        <f t="shared" si="3"/>
        <v>644</v>
      </c>
      <c r="Q30" s="12"/>
      <c r="R30" s="12"/>
      <c r="S30" s="12"/>
      <c r="T30" s="12"/>
      <c r="U30" s="12"/>
      <c r="V30" s="12"/>
      <c r="W30" s="12"/>
    </row>
    <row r="31" spans="1:23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>
      <c r="A32" s="3" t="s">
        <v>34</v>
      </c>
      <c r="B32" s="1562"/>
      <c r="C32" s="1562"/>
      <c r="D32" s="1562"/>
      <c r="E32" s="1"/>
      <c r="F32" s="1"/>
      <c r="G32" s="1"/>
      <c r="H32" s="1"/>
      <c r="I32" s="1"/>
      <c r="J32" s="1563"/>
      <c r="K32" s="1563"/>
      <c r="L32" s="156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>
      <c r="A33" s="4" t="s">
        <v>161</v>
      </c>
      <c r="B33" s="1564" t="s">
        <v>11916</v>
      </c>
      <c r="C33" s="1564"/>
      <c r="D33" s="1"/>
      <c r="E33" s="1"/>
    </row>
    <row r="34" spans="1:5">
      <c r="A34" s="230" t="s">
        <v>100</v>
      </c>
      <c r="B34" s="1558" t="s">
        <v>11917</v>
      </c>
      <c r="C34" s="1558"/>
      <c r="D34" s="1"/>
      <c r="E34" s="1"/>
    </row>
    <row r="35" spans="1:5" ht="26.25">
      <c r="A35" s="257" t="s">
        <v>169</v>
      </c>
      <c r="B35" s="257" t="s">
        <v>7193</v>
      </c>
      <c r="C35" s="257"/>
      <c r="D35" s="1"/>
      <c r="E35" s="1"/>
    </row>
    <row r="36" spans="1:5">
      <c r="A36" s="43"/>
      <c r="B36" s="43"/>
      <c r="C36" s="43"/>
      <c r="D36" s="1"/>
      <c r="E36" s="1"/>
    </row>
    <row r="37" spans="1:5">
      <c r="A37" s="5" t="s">
        <v>42</v>
      </c>
      <c r="B37" s="1772" t="s">
        <v>11918</v>
      </c>
      <c r="C37" s="1772"/>
      <c r="D37" s="242"/>
      <c r="E37" s="41" t="s">
        <v>8995</v>
      </c>
    </row>
    <row r="38" spans="1:5">
      <c r="A38" s="5" t="s">
        <v>43</v>
      </c>
      <c r="B38" s="1845">
        <v>358400216133</v>
      </c>
      <c r="C38" s="1772"/>
      <c r="D38" s="1"/>
      <c r="E38" s="1"/>
    </row>
    <row r="39" spans="1:5">
      <c r="A39" s="5" t="s">
        <v>44</v>
      </c>
      <c r="B39" s="1809">
        <v>0.66666666666666663</v>
      </c>
      <c r="C39" s="1772"/>
      <c r="D39" s="1"/>
      <c r="E39" s="1"/>
    </row>
  </sheetData>
  <mergeCells count="20">
    <mergeCell ref="B38:C38"/>
    <mergeCell ref="B39:C39"/>
    <mergeCell ref="Q21:W21"/>
    <mergeCell ref="B32:D32"/>
    <mergeCell ref="J32:L32"/>
    <mergeCell ref="B33:C33"/>
    <mergeCell ref="B34:C34"/>
    <mergeCell ref="B37:C37"/>
    <mergeCell ref="H21:P21"/>
    <mergeCell ref="B15:C15"/>
    <mergeCell ref="B17:C17"/>
    <mergeCell ref="B18:C18"/>
    <mergeCell ref="B19:C19"/>
    <mergeCell ref="A21:F21"/>
    <mergeCell ref="B14:C14"/>
    <mergeCell ref="A1:F1"/>
    <mergeCell ref="H1:P1"/>
    <mergeCell ref="Q1:W1"/>
    <mergeCell ref="B13:D13"/>
    <mergeCell ref="J13:L13"/>
  </mergeCells>
  <pageMargins left="0.7" right="0.7" top="0.75" bottom="0.75" header="0.3" footer="0.3"/>
</worksheet>
</file>

<file path=xl/worksheets/sheet3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FFDEB-E313-45BA-A8C0-3A4C33B33750}">
  <sheetPr>
    <tabColor theme="8"/>
  </sheetPr>
  <dimension ref="A1:W35"/>
  <sheetViews>
    <sheetView workbookViewId="0">
      <selection activeCell="L13" sqref="L13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7.57031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2.85546875" customWidth="1"/>
  </cols>
  <sheetData>
    <row r="1" spans="1:23" ht="23.25">
      <c r="A1" s="1559" t="s">
        <v>205</v>
      </c>
      <c r="B1" s="1559"/>
      <c r="C1" s="1559"/>
      <c r="D1" s="1559"/>
      <c r="E1" s="1559"/>
      <c r="F1" s="1559"/>
      <c r="G1" s="7"/>
      <c r="H1" s="1559" t="s">
        <v>11032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21" t="s">
        <v>15</v>
      </c>
      <c r="M2" s="21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523" t="s">
        <v>120</v>
      </c>
      <c r="B3" s="29" t="s">
        <v>92</v>
      </c>
      <c r="C3" s="525" t="s">
        <v>11919</v>
      </c>
      <c r="D3" s="351" t="s">
        <v>159</v>
      </c>
      <c r="E3" s="955" t="s">
        <v>11920</v>
      </c>
      <c r="F3" s="351">
        <v>10.3</v>
      </c>
      <c r="G3" s="46"/>
      <c r="H3" s="351"/>
      <c r="I3" s="351"/>
      <c r="J3" s="351"/>
      <c r="K3" s="523"/>
      <c r="L3" s="28"/>
      <c r="M3" s="28"/>
      <c r="N3" s="525"/>
      <c r="O3" s="351"/>
      <c r="P3" s="352">
        <f t="shared" ref="P3:P9" si="0">SUM(H3:O3)</f>
        <v>0</v>
      </c>
      <c r="Q3" s="17" t="s">
        <v>32</v>
      </c>
      <c r="R3" s="16">
        <v>106750</v>
      </c>
      <c r="S3" s="23" t="s">
        <v>33</v>
      </c>
      <c r="T3" s="4" t="s">
        <v>161</v>
      </c>
      <c r="U3" s="16" t="s">
        <v>271</v>
      </c>
      <c r="V3" s="16"/>
      <c r="W3" s="16" t="s">
        <v>11921</v>
      </c>
    </row>
    <row r="4" spans="1:23" ht="20.25" customHeight="1">
      <c r="A4" s="26" t="s">
        <v>10546</v>
      </c>
      <c r="B4" s="87" t="s">
        <v>92</v>
      </c>
      <c r="C4" s="25" t="s">
        <v>11922</v>
      </c>
      <c r="D4" s="15" t="s">
        <v>159</v>
      </c>
      <c r="E4" s="956" t="s">
        <v>11920</v>
      </c>
      <c r="F4" s="15">
        <v>10.3</v>
      </c>
      <c r="G4" s="37"/>
      <c r="H4" s="15"/>
      <c r="I4" s="15"/>
      <c r="J4" s="15"/>
      <c r="K4" s="406">
        <v>54</v>
      </c>
      <c r="L4" s="277">
        <v>107</v>
      </c>
      <c r="M4" s="581"/>
      <c r="N4" s="25"/>
      <c r="O4" s="15"/>
      <c r="P4" s="14">
        <f t="shared" si="0"/>
        <v>161</v>
      </c>
      <c r="Q4" s="17" t="s">
        <v>32</v>
      </c>
      <c r="R4" s="16">
        <v>106755</v>
      </c>
      <c r="S4" s="23" t="s">
        <v>33</v>
      </c>
      <c r="T4" s="4" t="s">
        <v>161</v>
      </c>
      <c r="U4" s="16" t="s">
        <v>271</v>
      </c>
      <c r="V4" s="16">
        <v>1007268</v>
      </c>
      <c r="W4" s="16" t="s">
        <v>11921</v>
      </c>
    </row>
    <row r="5" spans="1:23" ht="16.5" customHeight="1">
      <c r="A5" s="26" t="s">
        <v>11247</v>
      </c>
      <c r="B5" s="22" t="s">
        <v>92</v>
      </c>
      <c r="C5" s="25" t="s">
        <v>11923</v>
      </c>
      <c r="D5" s="15" t="s">
        <v>159</v>
      </c>
      <c r="E5" s="956" t="s">
        <v>11920</v>
      </c>
      <c r="F5" s="15">
        <v>10.3</v>
      </c>
      <c r="G5" s="37"/>
      <c r="H5" s="15"/>
      <c r="I5" s="15"/>
      <c r="J5" s="15"/>
      <c r="K5" s="406">
        <v>54</v>
      </c>
      <c r="L5" s="277">
        <v>107</v>
      </c>
      <c r="M5" s="581"/>
      <c r="N5" s="25"/>
      <c r="O5" s="15"/>
      <c r="P5" s="14">
        <f t="shared" si="0"/>
        <v>161</v>
      </c>
      <c r="Q5" s="17" t="s">
        <v>32</v>
      </c>
      <c r="R5" s="16">
        <v>106756</v>
      </c>
      <c r="S5" s="23" t="s">
        <v>33</v>
      </c>
      <c r="T5" s="4" t="s">
        <v>161</v>
      </c>
      <c r="U5" s="16" t="s">
        <v>271</v>
      </c>
      <c r="V5" s="16">
        <v>1007269</v>
      </c>
      <c r="W5" s="16" t="s">
        <v>11921</v>
      </c>
    </row>
    <row r="6" spans="1:23">
      <c r="A6" s="26" t="s">
        <v>11924</v>
      </c>
      <c r="B6" s="22" t="s">
        <v>92</v>
      </c>
      <c r="C6" s="25" t="s">
        <v>11925</v>
      </c>
      <c r="D6" s="15" t="s">
        <v>159</v>
      </c>
      <c r="E6" s="956" t="s">
        <v>11920</v>
      </c>
      <c r="F6" s="15">
        <v>10.3</v>
      </c>
      <c r="G6" s="37"/>
      <c r="H6" s="15"/>
      <c r="I6" s="15"/>
      <c r="J6" s="15"/>
      <c r="K6" s="406">
        <v>54</v>
      </c>
      <c r="L6" s="277">
        <v>107</v>
      </c>
      <c r="M6" s="581"/>
      <c r="N6" s="25"/>
      <c r="O6" s="15"/>
      <c r="P6" s="14">
        <f t="shared" si="0"/>
        <v>161</v>
      </c>
      <c r="Q6" s="17" t="s">
        <v>32</v>
      </c>
      <c r="R6" s="16">
        <v>106757</v>
      </c>
      <c r="S6" s="23" t="s">
        <v>33</v>
      </c>
      <c r="T6" s="4" t="s">
        <v>161</v>
      </c>
      <c r="U6" s="16" t="s">
        <v>271</v>
      </c>
      <c r="V6" s="16">
        <v>1007270</v>
      </c>
      <c r="W6" s="16" t="s">
        <v>11921</v>
      </c>
    </row>
    <row r="7" spans="1:23">
      <c r="A7" s="26" t="s">
        <v>10348</v>
      </c>
      <c r="B7" s="86" t="s">
        <v>78</v>
      </c>
      <c r="C7" s="25" t="s">
        <v>11926</v>
      </c>
      <c r="D7" s="15" t="s">
        <v>99</v>
      </c>
      <c r="E7" s="24">
        <v>45520.274305555555</v>
      </c>
      <c r="F7" s="15">
        <v>10.8</v>
      </c>
      <c r="G7" s="37"/>
      <c r="H7" s="15"/>
      <c r="I7" s="15"/>
      <c r="J7" s="15"/>
      <c r="K7" s="406">
        <v>54</v>
      </c>
      <c r="L7" s="277">
        <v>87</v>
      </c>
      <c r="M7" s="277">
        <v>20</v>
      </c>
      <c r="N7" s="25"/>
      <c r="O7" s="15"/>
      <c r="P7" s="14">
        <f t="shared" si="0"/>
        <v>161</v>
      </c>
      <c r="Q7" s="17" t="s">
        <v>32</v>
      </c>
      <c r="R7" s="16">
        <v>106758</v>
      </c>
      <c r="S7" s="23" t="s">
        <v>33</v>
      </c>
      <c r="T7" s="230" t="s">
        <v>100</v>
      </c>
      <c r="U7" s="16" t="s">
        <v>271</v>
      </c>
      <c r="V7" s="16">
        <v>1007271</v>
      </c>
      <c r="W7" s="16" t="s">
        <v>11927</v>
      </c>
    </row>
    <row r="8" spans="1:23">
      <c r="A8" s="351" t="s">
        <v>11247</v>
      </c>
      <c r="B8" s="957" t="s">
        <v>78</v>
      </c>
      <c r="C8" s="351" t="s">
        <v>11928</v>
      </c>
      <c r="D8" s="351" t="s">
        <v>99</v>
      </c>
      <c r="E8" s="405">
        <v>45520.274305555555</v>
      </c>
      <c r="F8" s="351">
        <v>10.8</v>
      </c>
      <c r="G8" s="46"/>
      <c r="H8" s="351"/>
      <c r="I8" s="351"/>
      <c r="J8" s="351"/>
      <c r="K8" s="351"/>
      <c r="L8" s="725"/>
      <c r="M8" s="725"/>
      <c r="N8" s="351"/>
      <c r="O8" s="351"/>
      <c r="P8" s="352">
        <f t="shared" si="0"/>
        <v>0</v>
      </c>
      <c r="Q8" s="17" t="s">
        <v>32</v>
      </c>
      <c r="R8" s="16"/>
      <c r="S8" s="23" t="s">
        <v>33</v>
      </c>
      <c r="T8" s="230" t="s">
        <v>100</v>
      </c>
      <c r="U8" s="16" t="s">
        <v>271</v>
      </c>
      <c r="V8" s="16"/>
      <c r="W8" s="16" t="s">
        <v>11927</v>
      </c>
    </row>
    <row r="9" spans="1:23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6"/>
      <c r="S9" s="14"/>
      <c r="T9" s="16"/>
      <c r="U9" s="16"/>
      <c r="V9" s="16"/>
      <c r="W9" s="16"/>
    </row>
    <row r="10" spans="1:23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216</v>
      </c>
      <c r="L10" s="11">
        <f t="shared" si="1"/>
        <v>408</v>
      </c>
      <c r="M10" s="11">
        <f t="shared" si="1"/>
        <v>20</v>
      </c>
      <c r="N10" s="11">
        <f t="shared" si="1"/>
        <v>0</v>
      </c>
      <c r="O10" s="11">
        <f t="shared" si="1"/>
        <v>0</v>
      </c>
      <c r="P10" s="11">
        <f t="shared" si="1"/>
        <v>644</v>
      </c>
      <c r="Q10" s="12"/>
      <c r="R10" s="12"/>
      <c r="S10" s="12"/>
      <c r="T10" s="12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4" t="s">
        <v>161</v>
      </c>
      <c r="B13" s="1564" t="s">
        <v>11929</v>
      </c>
      <c r="C13" s="1564"/>
      <c r="D13" s="242"/>
      <c r="E13" s="41" t="s">
        <v>8995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>
      <c r="A14" s="230" t="s">
        <v>100</v>
      </c>
      <c r="B14" s="1558" t="s">
        <v>11930</v>
      </c>
      <c r="C14" s="15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42</v>
      </c>
      <c r="B15" s="1772" t="s">
        <v>500</v>
      </c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43</v>
      </c>
      <c r="B16" s="1845">
        <v>358505099878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44</v>
      </c>
      <c r="B17" s="1809">
        <v>0.66666666666666663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3.25" customHeight="1">
      <c r="A19" s="1559"/>
      <c r="B19" s="1559"/>
      <c r="C19" s="1559"/>
      <c r="D19" s="1559"/>
      <c r="E19" s="1559"/>
      <c r="F19" s="1559"/>
      <c r="G19" s="7"/>
      <c r="H19" s="1559" t="s">
        <v>6284</v>
      </c>
      <c r="I19" s="1559"/>
      <c r="J19" s="1559"/>
      <c r="K19" s="1559"/>
      <c r="L19" s="1559"/>
      <c r="M19" s="1559"/>
      <c r="N19" s="1559"/>
      <c r="O19" s="1559"/>
      <c r="P19" s="1559"/>
      <c r="Q19" s="1559" t="s">
        <v>2</v>
      </c>
      <c r="R19" s="1559"/>
      <c r="S19" s="1559"/>
      <c r="T19" s="1559"/>
      <c r="U19" s="1559"/>
      <c r="V19" s="1559"/>
      <c r="W19" s="1559"/>
    </row>
    <row r="20" spans="1:23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</row>
    <row r="21" spans="1:23">
      <c r="A21" s="15"/>
      <c r="B21" s="15"/>
      <c r="C21" s="15"/>
      <c r="D21" s="15" t="s">
        <v>1373</v>
      </c>
      <c r="E21" s="15"/>
      <c r="F21" s="15"/>
      <c r="G21" s="37"/>
      <c r="H21" s="15"/>
      <c r="I21" s="15"/>
      <c r="J21" s="15"/>
      <c r="K21" s="15"/>
      <c r="L21" s="15"/>
      <c r="M21" s="15"/>
      <c r="N21" s="15"/>
      <c r="O21" s="15"/>
      <c r="P21" s="14">
        <f t="shared" ref="P21:P27" si="2">SUM(H21:O21)</f>
        <v>0</v>
      </c>
      <c r="Q21" s="17" t="s">
        <v>32</v>
      </c>
      <c r="R21" s="16"/>
      <c r="S21" s="14" t="s">
        <v>33</v>
      </c>
      <c r="T21" s="16"/>
      <c r="U21" s="16"/>
      <c r="V21" s="16"/>
      <c r="W21" s="16"/>
    </row>
    <row r="22" spans="1:23">
      <c r="A22" s="15"/>
      <c r="B22" s="15"/>
      <c r="C22" s="15"/>
      <c r="D22" s="15"/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si="2"/>
        <v>0</v>
      </c>
      <c r="Q22" s="17" t="s">
        <v>32</v>
      </c>
      <c r="R22" s="16"/>
      <c r="S22" s="14" t="s">
        <v>33</v>
      </c>
      <c r="T22" s="16"/>
      <c r="U22" s="16"/>
      <c r="V22" s="16"/>
      <c r="W22" s="16"/>
    </row>
    <row r="23" spans="1:23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4" t="s">
        <v>30</v>
      </c>
      <c r="R23" s="16"/>
      <c r="S23" s="23" t="s">
        <v>33</v>
      </c>
      <c r="T23" s="16"/>
      <c r="U23" s="16"/>
      <c r="V23" s="16"/>
      <c r="W23" s="16"/>
    </row>
    <row r="24" spans="1:23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4" t="s">
        <v>30</v>
      </c>
      <c r="R24" s="16"/>
      <c r="S24" s="14" t="s">
        <v>31</v>
      </c>
      <c r="T24" s="16"/>
      <c r="U24" s="16"/>
      <c r="V24" s="16"/>
      <c r="W24" s="16"/>
    </row>
    <row r="25" spans="1:23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6"/>
      <c r="S25" s="14" t="s">
        <v>31</v>
      </c>
      <c r="T25" s="16"/>
      <c r="U25" s="16"/>
      <c r="V25" s="16"/>
      <c r="W25" s="16"/>
    </row>
    <row r="26" spans="1:23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6"/>
      <c r="S26" s="14" t="s">
        <v>31</v>
      </c>
      <c r="T26" s="16"/>
      <c r="U26" s="16"/>
      <c r="V26" s="16"/>
      <c r="W26" s="16"/>
    </row>
    <row r="27" spans="1:23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6"/>
      <c r="S27" s="14" t="s">
        <v>31</v>
      </c>
      <c r="T27" s="16"/>
      <c r="U27" s="16"/>
      <c r="V27" s="16"/>
      <c r="W27" s="16"/>
    </row>
    <row r="28" spans="1:23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0</v>
      </c>
      <c r="M28" s="11">
        <f t="shared" si="3"/>
        <v>0</v>
      </c>
      <c r="N28" s="11">
        <f t="shared" si="3"/>
        <v>0</v>
      </c>
      <c r="O28" s="11">
        <f t="shared" si="3"/>
        <v>0</v>
      </c>
      <c r="P28" s="11">
        <f t="shared" si="3"/>
        <v>0</v>
      </c>
      <c r="Q28" s="12"/>
      <c r="R28" s="12"/>
      <c r="S28" s="12"/>
      <c r="T28" s="12"/>
      <c r="U28" s="12"/>
      <c r="V28" s="12"/>
      <c r="W28" s="12"/>
    </row>
    <row r="29" spans="1:23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>
      <c r="A30" s="3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4"/>
      <c r="B31" s="1564"/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1"/>
      <c r="B32" s="1563"/>
      <c r="C32" s="156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>
      <c r="A33" s="5" t="s">
        <v>42</v>
      </c>
      <c r="B33" s="1772"/>
      <c r="C33" s="1772"/>
      <c r="D33" s="242"/>
      <c r="E33" s="41" t="s">
        <v>8995</v>
      </c>
    </row>
    <row r="34" spans="1:5">
      <c r="A34" s="5" t="s">
        <v>43</v>
      </c>
      <c r="B34" s="1772"/>
      <c r="C34" s="1772"/>
      <c r="D34" s="1"/>
      <c r="E34" s="1"/>
    </row>
    <row r="35" spans="1:5">
      <c r="A35" s="5" t="s">
        <v>44</v>
      </c>
      <c r="B35" s="1772"/>
      <c r="C35" s="1772"/>
      <c r="D35" s="1"/>
      <c r="E35" s="1"/>
    </row>
  </sheetData>
  <mergeCells count="20">
    <mergeCell ref="B34:C34"/>
    <mergeCell ref="B35:C35"/>
    <mergeCell ref="Q19:W19"/>
    <mergeCell ref="B30:D30"/>
    <mergeCell ref="J30:L30"/>
    <mergeCell ref="B31:C31"/>
    <mergeCell ref="B32:C32"/>
    <mergeCell ref="B33:C33"/>
    <mergeCell ref="H19:P19"/>
    <mergeCell ref="B14:C14"/>
    <mergeCell ref="B15:C15"/>
    <mergeCell ref="B16:C16"/>
    <mergeCell ref="B17:C17"/>
    <mergeCell ref="A19:F19"/>
    <mergeCell ref="B13:C13"/>
    <mergeCell ref="A1:F1"/>
    <mergeCell ref="H1:P1"/>
    <mergeCell ref="Q1:W1"/>
    <mergeCell ref="B12:D12"/>
    <mergeCell ref="J12:L12"/>
  </mergeCells>
  <pageMargins left="0.7" right="0.7" top="0.75" bottom="0.75" header="0.3" footer="0.3"/>
</worksheet>
</file>

<file path=xl/worksheets/sheet3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6459F-C438-41CF-BCCE-F84ECDEACD0D}">
  <dimension ref="A1:AH42"/>
  <sheetViews>
    <sheetView workbookViewId="0">
      <selection activeCell="X28" sqref="X28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6.85546875" customWidth="1"/>
    <col min="6" max="6" width="10.28515625" customWidth="1"/>
    <col min="7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6.28515625" customWidth="1"/>
  </cols>
  <sheetData>
    <row r="1" spans="1:34" ht="23.25">
      <c r="A1" s="1559" t="s">
        <v>155</v>
      </c>
      <c r="B1" s="1559"/>
      <c r="C1" s="1559"/>
      <c r="D1" s="1559"/>
      <c r="E1" s="1559"/>
      <c r="F1" s="1559"/>
      <c r="G1" s="7"/>
      <c r="H1" s="1559" t="s">
        <v>11032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  <c r="X1" s="1"/>
      <c r="Y1" s="1"/>
      <c r="Z1" s="1"/>
    </row>
    <row r="2" spans="1:3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1"/>
      <c r="Y2" s="1"/>
      <c r="Z2" s="1"/>
    </row>
    <row r="3" spans="1:34">
      <c r="A3" s="437" t="s">
        <v>111</v>
      </c>
      <c r="B3" s="15" t="s">
        <v>65</v>
      </c>
      <c r="C3" s="15" t="s">
        <v>11931</v>
      </c>
      <c r="D3" s="15" t="s">
        <v>64</v>
      </c>
      <c r="E3" s="24">
        <v>45515.472222222219</v>
      </c>
      <c r="F3" s="15">
        <v>14.8</v>
      </c>
      <c r="G3" s="37"/>
      <c r="H3" s="15"/>
      <c r="I3" s="15"/>
      <c r="J3" s="15"/>
      <c r="K3" s="15"/>
      <c r="L3" s="35">
        <v>161</v>
      </c>
      <c r="M3" s="15"/>
      <c r="N3" s="15"/>
      <c r="O3" s="15"/>
      <c r="P3" s="14">
        <f t="shared" ref="P3:P8" si="0">SUM(H3:O3)</f>
        <v>161</v>
      </c>
      <c r="Q3" s="14" t="s">
        <v>30</v>
      </c>
      <c r="R3" s="14">
        <v>106683</v>
      </c>
      <c r="S3" s="23" t="s">
        <v>33</v>
      </c>
      <c r="T3" s="16" t="s">
        <v>169</v>
      </c>
      <c r="U3" s="16"/>
      <c r="V3" s="16">
        <v>1007206</v>
      </c>
      <c r="W3" s="16" t="s">
        <v>11932</v>
      </c>
      <c r="X3" s="1"/>
      <c r="Y3" s="1"/>
      <c r="Z3" s="1"/>
    </row>
    <row r="4" spans="1:34">
      <c r="A4" s="15" t="s">
        <v>8837</v>
      </c>
      <c r="B4" s="15" t="s">
        <v>57</v>
      </c>
      <c r="C4" s="15" t="s">
        <v>11933</v>
      </c>
      <c r="D4" s="15" t="s">
        <v>56</v>
      </c>
      <c r="E4" s="24">
        <v>45515.225694444445</v>
      </c>
      <c r="F4" s="15">
        <v>10.8</v>
      </c>
      <c r="G4" s="37"/>
      <c r="H4" s="15"/>
      <c r="I4" s="15"/>
      <c r="J4" s="15"/>
      <c r="K4" s="35">
        <v>243</v>
      </c>
      <c r="L4" s="15"/>
      <c r="M4" s="15"/>
      <c r="N4" s="15"/>
      <c r="O4" s="15"/>
      <c r="P4" s="14">
        <f t="shared" si="0"/>
        <v>243</v>
      </c>
      <c r="Q4" s="14" t="s">
        <v>30</v>
      </c>
      <c r="R4" s="14">
        <v>106672</v>
      </c>
      <c r="S4" s="14" t="s">
        <v>31</v>
      </c>
      <c r="T4" s="16" t="s">
        <v>169</v>
      </c>
      <c r="U4" s="16"/>
      <c r="V4" s="16">
        <v>1007207</v>
      </c>
      <c r="W4" s="16" t="s">
        <v>11934</v>
      </c>
      <c r="X4" s="1"/>
      <c r="Y4" s="1"/>
      <c r="Z4" s="1"/>
    </row>
    <row r="5" spans="1:34">
      <c r="A5" s="15" t="s">
        <v>219</v>
      </c>
      <c r="B5" s="15" t="s">
        <v>75</v>
      </c>
      <c r="C5" s="15" t="s">
        <v>11935</v>
      </c>
      <c r="D5" s="15" t="s">
        <v>74</v>
      </c>
      <c r="E5" s="24">
        <v>45515.524305555555</v>
      </c>
      <c r="F5" s="15">
        <v>15.3</v>
      </c>
      <c r="G5" s="37"/>
      <c r="H5" s="15"/>
      <c r="I5" s="15"/>
      <c r="J5" s="35">
        <v>26</v>
      </c>
      <c r="K5" s="35">
        <v>81</v>
      </c>
      <c r="L5" s="15"/>
      <c r="M5" s="15"/>
      <c r="N5" s="15"/>
      <c r="O5" s="15"/>
      <c r="P5" s="14">
        <f t="shared" si="0"/>
        <v>107</v>
      </c>
      <c r="Q5" s="14" t="s">
        <v>30</v>
      </c>
      <c r="R5" s="14">
        <v>106684</v>
      </c>
      <c r="S5" s="14" t="s">
        <v>31</v>
      </c>
      <c r="T5" s="16" t="s">
        <v>169</v>
      </c>
      <c r="U5" s="16"/>
      <c r="V5" s="16">
        <v>1007208</v>
      </c>
      <c r="W5" s="16" t="s">
        <v>11936</v>
      </c>
      <c r="X5" s="1"/>
      <c r="Y5" s="1"/>
      <c r="Z5" s="1"/>
    </row>
    <row r="6" spans="1:34">
      <c r="A6" s="15" t="s">
        <v>219</v>
      </c>
      <c r="B6" s="15" t="s">
        <v>10909</v>
      </c>
      <c r="C6" s="15" t="s">
        <v>11937</v>
      </c>
      <c r="D6" s="15" t="s">
        <v>10911</v>
      </c>
      <c r="E6" s="24">
        <v>45515.538194444445</v>
      </c>
      <c r="F6" s="15">
        <v>15.8</v>
      </c>
      <c r="G6" s="37"/>
      <c r="H6" s="15"/>
      <c r="I6" s="15"/>
      <c r="J6" s="35">
        <v>81</v>
      </c>
      <c r="K6" s="35">
        <v>54</v>
      </c>
      <c r="L6" s="15"/>
      <c r="M6" s="15"/>
      <c r="N6" s="15"/>
      <c r="O6" s="15"/>
      <c r="P6" s="14">
        <f t="shared" si="0"/>
        <v>135</v>
      </c>
      <c r="Q6" s="14" t="s">
        <v>30</v>
      </c>
      <c r="R6" s="14">
        <v>106685</v>
      </c>
      <c r="S6" s="14" t="s">
        <v>31</v>
      </c>
      <c r="T6" s="16" t="s">
        <v>169</v>
      </c>
      <c r="U6" s="16"/>
      <c r="V6" s="16">
        <v>1007209</v>
      </c>
      <c r="W6" s="16" t="s">
        <v>11936</v>
      </c>
      <c r="X6" s="1"/>
      <c r="Y6" s="1"/>
      <c r="Z6" s="1"/>
    </row>
    <row r="7" spans="1:34">
      <c r="A7" s="15" t="s">
        <v>11600</v>
      </c>
      <c r="B7" s="15" t="s">
        <v>11448</v>
      </c>
      <c r="C7" s="15" t="s">
        <v>11938</v>
      </c>
      <c r="D7" s="15" t="s">
        <v>11860</v>
      </c>
      <c r="E7" s="24">
        <v>45516.600694444445</v>
      </c>
      <c r="F7" s="15">
        <v>14.1</v>
      </c>
      <c r="G7" s="37"/>
      <c r="H7" s="15"/>
      <c r="I7" s="15"/>
      <c r="J7" s="35">
        <v>27</v>
      </c>
      <c r="K7" s="15"/>
      <c r="L7" s="15"/>
      <c r="M7" s="15"/>
      <c r="N7" s="15"/>
      <c r="O7" s="15"/>
      <c r="P7" s="14">
        <f t="shared" si="0"/>
        <v>27</v>
      </c>
      <c r="Q7" s="14" t="s">
        <v>30</v>
      </c>
      <c r="R7" s="14">
        <v>106663</v>
      </c>
      <c r="S7" s="14" t="s">
        <v>31</v>
      </c>
      <c r="T7" s="16" t="s">
        <v>169</v>
      </c>
      <c r="U7" s="16"/>
      <c r="V7" s="16">
        <v>1007210</v>
      </c>
      <c r="W7" s="16" t="s">
        <v>11939</v>
      </c>
      <c r="X7" s="1"/>
      <c r="Y7" s="1"/>
      <c r="Z7" s="1"/>
    </row>
    <row r="8" spans="1:34">
      <c r="A8" s="15"/>
      <c r="B8" s="15"/>
      <c r="C8" s="15"/>
      <c r="D8" s="15"/>
      <c r="E8" s="528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14"/>
      <c r="S8" s="14"/>
      <c r="T8" s="16"/>
      <c r="U8" s="16"/>
      <c r="V8" s="16"/>
      <c r="W8" s="16"/>
      <c r="X8" s="1"/>
      <c r="Y8" s="1"/>
      <c r="Z8" s="1"/>
    </row>
    <row r="9" spans="1:34">
      <c r="A9" s="11" t="s">
        <v>19</v>
      </c>
      <c r="B9" s="7"/>
      <c r="C9" s="7"/>
      <c r="D9" s="7"/>
      <c r="E9" s="11"/>
      <c r="F9" s="7"/>
      <c r="G9" s="7"/>
      <c r="H9" s="11">
        <f t="shared" ref="H9:M9" si="1">SUM(H3:H7)</f>
        <v>0</v>
      </c>
      <c r="I9" s="11">
        <f t="shared" si="1"/>
        <v>0</v>
      </c>
      <c r="J9" s="11">
        <f t="shared" si="1"/>
        <v>134</v>
      </c>
      <c r="K9" s="11">
        <f t="shared" si="1"/>
        <v>378</v>
      </c>
      <c r="L9" s="11">
        <f t="shared" si="1"/>
        <v>161</v>
      </c>
      <c r="M9" s="11">
        <f t="shared" si="1"/>
        <v>0</v>
      </c>
      <c r="N9" s="11">
        <f>SUM(H9:M9)</f>
        <v>673</v>
      </c>
      <c r="O9" s="11">
        <f>SUM(O3:O7)</f>
        <v>0</v>
      </c>
      <c r="P9" s="11">
        <f>SUM(P3:P8)</f>
        <v>673</v>
      </c>
      <c r="Q9" s="12"/>
      <c r="R9" s="12"/>
      <c r="S9" s="12"/>
      <c r="T9" s="12"/>
      <c r="U9" s="12"/>
      <c r="V9" s="12"/>
      <c r="W9" s="12"/>
      <c r="X9" s="1"/>
      <c r="Y9" s="1"/>
      <c r="Z9" s="1"/>
    </row>
    <row r="10" spans="1:3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4" ht="15.75">
      <c r="A11" s="3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4">
      <c r="A12" s="4" t="s">
        <v>126</v>
      </c>
      <c r="B12" s="1564" t="s">
        <v>11940</v>
      </c>
      <c r="C12" s="1564"/>
      <c r="D12" s="629"/>
      <c r="E12" s="41" t="s">
        <v>11941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4" ht="26.25">
      <c r="A13" s="230" t="s">
        <v>161</v>
      </c>
      <c r="B13" s="230" t="s">
        <v>11942</v>
      </c>
      <c r="C13" s="230"/>
      <c r="D13" s="629"/>
      <c r="E13" s="41"/>
      <c r="F13" s="1"/>
      <c r="G13" s="1"/>
      <c r="H13" s="1"/>
      <c r="I13" s="1"/>
      <c r="J13" s="1"/>
      <c r="K13" s="1"/>
      <c r="L13" s="15"/>
      <c r="M13" s="15"/>
      <c r="N13" s="15"/>
      <c r="O13" s="15"/>
      <c r="P13" s="24"/>
      <c r="Q13" s="15"/>
      <c r="R13" s="37"/>
      <c r="S13" s="15"/>
      <c r="T13" s="15"/>
      <c r="U13" s="15"/>
      <c r="V13" s="15"/>
      <c r="W13" s="15"/>
      <c r="X13" s="15"/>
      <c r="Y13" s="15"/>
      <c r="Z13" s="15"/>
      <c r="AA13" s="14">
        <f>SUM(S13:Z13)</f>
        <v>0</v>
      </c>
      <c r="AB13" s="14" t="s">
        <v>30</v>
      </c>
      <c r="AC13" s="14">
        <v>106664</v>
      </c>
      <c r="AD13" s="14" t="s">
        <v>31</v>
      </c>
      <c r="AE13" s="16" t="s">
        <v>161</v>
      </c>
      <c r="AF13" s="16"/>
      <c r="AG13" s="16"/>
      <c r="AH13" s="313" t="s">
        <v>11943</v>
      </c>
    </row>
    <row r="14" spans="1:34" ht="15" customHeight="1">
      <c r="A14" s="1"/>
      <c r="B14" s="1563"/>
      <c r="C14" s="1563"/>
      <c r="D14" s="1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4">
      <c r="A15" s="5" t="s">
        <v>42</v>
      </c>
      <c r="B15" s="1772" t="s">
        <v>10914</v>
      </c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4">
      <c r="A16" s="5" t="s">
        <v>43</v>
      </c>
      <c r="B16" s="1845">
        <v>358407508683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4">
      <c r="A17" s="5" t="s">
        <v>44</v>
      </c>
      <c r="B17" s="1809">
        <v>0.5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3.25" customHeight="1">
      <c r="A19" s="1559" t="s">
        <v>83</v>
      </c>
      <c r="B19" s="1559"/>
      <c r="C19" s="1559"/>
      <c r="D19" s="1559"/>
      <c r="E19" s="1559"/>
      <c r="F19" s="1559"/>
      <c r="G19" s="7"/>
      <c r="H19" s="1559" t="s">
        <v>11032</v>
      </c>
      <c r="I19" s="1559"/>
      <c r="J19" s="1559"/>
      <c r="K19" s="1559"/>
      <c r="L19" s="1559"/>
      <c r="M19" s="1559"/>
      <c r="N19" s="1559"/>
      <c r="O19" s="1559"/>
      <c r="P19" s="1559"/>
      <c r="Q19" s="1559" t="s">
        <v>2</v>
      </c>
      <c r="R19" s="1559"/>
      <c r="S19" s="1559"/>
      <c r="T19" s="1559"/>
      <c r="U19" s="1559"/>
      <c r="V19" s="1559"/>
      <c r="W19" s="1559"/>
      <c r="X19" s="1"/>
    </row>
    <row r="20" spans="1:24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  <c r="X20" s="1"/>
    </row>
    <row r="21" spans="1:24">
      <c r="A21" s="15" t="s">
        <v>142</v>
      </c>
      <c r="B21" s="15" t="s">
        <v>72</v>
      </c>
      <c r="C21" s="15" t="s">
        <v>11944</v>
      </c>
      <c r="D21" s="15" t="s">
        <v>71</v>
      </c>
      <c r="E21" s="24">
        <v>45515.711805555555</v>
      </c>
      <c r="F21" s="15">
        <v>12.25</v>
      </c>
      <c r="G21" s="37" t="s">
        <v>160</v>
      </c>
      <c r="H21" s="15"/>
      <c r="I21" s="15"/>
      <c r="J21" s="15"/>
      <c r="K21" s="35">
        <v>117</v>
      </c>
      <c r="L21" s="35">
        <v>43</v>
      </c>
      <c r="M21" s="15"/>
      <c r="N21" s="15"/>
      <c r="O21" s="15"/>
      <c r="P21" s="14">
        <f t="shared" ref="P21:P28" si="2">SUM(H21:O21)</f>
        <v>160</v>
      </c>
      <c r="Q21" s="14" t="s">
        <v>30</v>
      </c>
      <c r="R21" s="14">
        <v>106668</v>
      </c>
      <c r="S21" s="14" t="s">
        <v>31</v>
      </c>
      <c r="T21" s="16" t="s">
        <v>169</v>
      </c>
      <c r="U21" s="16"/>
      <c r="V21" s="16">
        <v>1007213</v>
      </c>
      <c r="W21" s="313">
        <v>45514.375</v>
      </c>
      <c r="X21" s="1"/>
    </row>
    <row r="22" spans="1:24" ht="26.25">
      <c r="A22" s="15" t="s">
        <v>142</v>
      </c>
      <c r="B22" s="15" t="s">
        <v>72</v>
      </c>
      <c r="C22" s="15" t="s">
        <v>11945</v>
      </c>
      <c r="D22" s="15" t="s">
        <v>71</v>
      </c>
      <c r="E22" s="24">
        <v>45515.711805555555</v>
      </c>
      <c r="F22" s="15">
        <v>12.25</v>
      </c>
      <c r="G22" s="37" t="s">
        <v>160</v>
      </c>
      <c r="H22" s="15"/>
      <c r="I22" s="15"/>
      <c r="J22" s="15"/>
      <c r="K22" s="35">
        <v>161</v>
      </c>
      <c r="L22" s="15"/>
      <c r="M22" s="15"/>
      <c r="N22" s="15"/>
      <c r="O22" s="15"/>
      <c r="P22" s="14">
        <f t="shared" si="2"/>
        <v>161</v>
      </c>
      <c r="Q22" s="14" t="s">
        <v>30</v>
      </c>
      <c r="R22" s="14">
        <v>106666</v>
      </c>
      <c r="S22" s="14" t="s">
        <v>31</v>
      </c>
      <c r="T22" s="16" t="s">
        <v>169</v>
      </c>
      <c r="U22" s="16"/>
      <c r="V22" s="16">
        <v>1007214</v>
      </c>
      <c r="W22" s="313">
        <v>45514.375</v>
      </c>
      <c r="X22" s="1" t="s">
        <v>11946</v>
      </c>
    </row>
    <row r="23" spans="1:24">
      <c r="A23" s="15" t="s">
        <v>8538</v>
      </c>
      <c r="B23" s="15" t="s">
        <v>57</v>
      </c>
      <c r="C23" s="15" t="s">
        <v>11947</v>
      </c>
      <c r="D23" s="15" t="s">
        <v>56</v>
      </c>
      <c r="E23" s="24">
        <v>45516.225694444445</v>
      </c>
      <c r="F23" s="15">
        <v>10.8</v>
      </c>
      <c r="G23" s="37"/>
      <c r="H23" s="15"/>
      <c r="I23" s="15"/>
      <c r="J23" s="15"/>
      <c r="K23" s="35">
        <v>86</v>
      </c>
      <c r="L23" s="15"/>
      <c r="M23" s="15"/>
      <c r="N23" s="15"/>
      <c r="O23" s="15"/>
      <c r="P23" s="14">
        <f t="shared" si="2"/>
        <v>86</v>
      </c>
      <c r="Q23" s="14" t="s">
        <v>30</v>
      </c>
      <c r="R23" s="14">
        <v>106665</v>
      </c>
      <c r="S23" s="14" t="s">
        <v>31</v>
      </c>
      <c r="T23" s="16" t="s">
        <v>169</v>
      </c>
      <c r="U23" s="16"/>
      <c r="V23" s="16">
        <v>1007215</v>
      </c>
      <c r="W23" s="16" t="s">
        <v>11948</v>
      </c>
      <c r="X23" s="1"/>
    </row>
    <row r="24" spans="1:24">
      <c r="A24" s="15" t="s">
        <v>122</v>
      </c>
      <c r="B24" s="15" t="s">
        <v>62</v>
      </c>
      <c r="C24" s="15" t="s">
        <v>11949</v>
      </c>
      <c r="D24" s="15" t="s">
        <v>3708</v>
      </c>
      <c r="E24" s="24" t="s">
        <v>11950</v>
      </c>
      <c r="F24" s="15">
        <v>13</v>
      </c>
      <c r="G24" s="37"/>
      <c r="H24" s="15"/>
      <c r="I24" s="15"/>
      <c r="J24" s="15"/>
      <c r="K24" s="35">
        <v>81</v>
      </c>
      <c r="L24" s="15"/>
      <c r="M24" s="15"/>
      <c r="N24" s="15"/>
      <c r="O24" s="15"/>
      <c r="P24" s="14">
        <f t="shared" si="2"/>
        <v>81</v>
      </c>
      <c r="Q24" s="14" t="s">
        <v>30</v>
      </c>
      <c r="R24" s="14">
        <v>106664</v>
      </c>
      <c r="S24" s="14" t="s">
        <v>31</v>
      </c>
      <c r="T24" s="16" t="s">
        <v>161</v>
      </c>
      <c r="U24" s="16"/>
      <c r="V24" s="16">
        <v>1007216</v>
      </c>
      <c r="W24" s="313" t="s">
        <v>11943</v>
      </c>
      <c r="X24" s="1"/>
    </row>
    <row r="25" spans="1:24" s="69" customFormat="1">
      <c r="A25" s="351" t="s">
        <v>86</v>
      </c>
      <c r="B25" s="958" t="s">
        <v>78</v>
      </c>
      <c r="C25" s="351" t="s">
        <v>11951</v>
      </c>
      <c r="D25" s="351" t="s">
        <v>88</v>
      </c>
      <c r="E25" s="405">
        <v>45515.166666666664</v>
      </c>
      <c r="F25" s="351">
        <v>10.3</v>
      </c>
      <c r="G25" s="46" t="s">
        <v>740</v>
      </c>
      <c r="H25" s="351"/>
      <c r="I25" s="351"/>
      <c r="J25" s="351"/>
      <c r="K25" s="351"/>
      <c r="L25" s="351"/>
      <c r="M25" s="351"/>
      <c r="N25" s="351"/>
      <c r="O25" s="351"/>
      <c r="P25" s="352">
        <f t="shared" si="2"/>
        <v>0</v>
      </c>
      <c r="Q25" s="72" t="s">
        <v>32</v>
      </c>
      <c r="R25" s="352">
        <v>106679</v>
      </c>
      <c r="S25" s="353" t="s">
        <v>33</v>
      </c>
      <c r="T25" s="354" t="s">
        <v>161</v>
      </c>
      <c r="U25" s="354" t="s">
        <v>90</v>
      </c>
      <c r="V25" s="354"/>
      <c r="W25" s="354" t="s">
        <v>7934</v>
      </c>
      <c r="X25" s="935"/>
    </row>
    <row r="26" spans="1:24" s="69" customFormat="1">
      <c r="A26" s="351" t="s">
        <v>105</v>
      </c>
      <c r="B26" s="958" t="s">
        <v>78</v>
      </c>
      <c r="C26" s="351" t="s">
        <v>11952</v>
      </c>
      <c r="D26" s="351" t="s">
        <v>88</v>
      </c>
      <c r="E26" s="405">
        <v>45515.166666666664</v>
      </c>
      <c r="F26" s="351">
        <v>10.3</v>
      </c>
      <c r="G26" s="46" t="s">
        <v>740</v>
      </c>
      <c r="H26" s="351"/>
      <c r="I26" s="351"/>
      <c r="J26" s="351"/>
      <c r="K26" s="351"/>
      <c r="L26" s="351"/>
      <c r="M26" s="351"/>
      <c r="N26" s="351"/>
      <c r="O26" s="351"/>
      <c r="P26" s="352">
        <f t="shared" si="2"/>
        <v>0</v>
      </c>
      <c r="Q26" s="72" t="s">
        <v>32</v>
      </c>
      <c r="R26" s="352">
        <v>106680</v>
      </c>
      <c r="S26" s="353" t="s">
        <v>33</v>
      </c>
      <c r="T26" s="354" t="s">
        <v>161</v>
      </c>
      <c r="U26" s="354" t="s">
        <v>90</v>
      </c>
      <c r="V26" s="354"/>
      <c r="W26" s="354" t="s">
        <v>7934</v>
      </c>
      <c r="X26" s="935"/>
    </row>
    <row r="27" spans="1:24">
      <c r="A27" s="437" t="s">
        <v>11247</v>
      </c>
      <c r="B27" s="15" t="s">
        <v>92</v>
      </c>
      <c r="C27" s="15" t="s">
        <v>11953</v>
      </c>
      <c r="D27" s="15" t="s">
        <v>159</v>
      </c>
      <c r="E27" s="24">
        <v>45515.041666666664</v>
      </c>
      <c r="F27" s="15">
        <v>10.3</v>
      </c>
      <c r="G27" s="37" t="s">
        <v>740</v>
      </c>
      <c r="H27" s="15"/>
      <c r="I27" s="15"/>
      <c r="J27" s="15"/>
      <c r="K27" s="15"/>
      <c r="L27" s="35">
        <v>145</v>
      </c>
      <c r="M27" s="35">
        <v>16</v>
      </c>
      <c r="N27" s="15"/>
      <c r="O27" s="15"/>
      <c r="P27" s="14">
        <f t="shared" si="2"/>
        <v>161</v>
      </c>
      <c r="Q27" s="17" t="s">
        <v>32</v>
      </c>
      <c r="R27" s="14">
        <v>106681</v>
      </c>
      <c r="S27" s="23" t="s">
        <v>33</v>
      </c>
      <c r="T27" s="16" t="s">
        <v>161</v>
      </c>
      <c r="U27" s="16" t="s">
        <v>90</v>
      </c>
      <c r="V27" s="16">
        <v>1007217</v>
      </c>
      <c r="W27" s="16" t="s">
        <v>7934</v>
      </c>
      <c r="X27" s="1"/>
    </row>
    <row r="28" spans="1:24">
      <c r="A28" s="437" t="s">
        <v>86</v>
      </c>
      <c r="B28" s="15" t="s">
        <v>92</v>
      </c>
      <c r="C28" s="15" t="s">
        <v>11954</v>
      </c>
      <c r="D28" s="15" t="s">
        <v>159</v>
      </c>
      <c r="E28" s="24">
        <v>45515.041666666664</v>
      </c>
      <c r="F28" s="15">
        <v>10.3</v>
      </c>
      <c r="G28" s="37" t="s">
        <v>740</v>
      </c>
      <c r="H28" s="15"/>
      <c r="I28" s="15"/>
      <c r="J28" s="15"/>
      <c r="K28" s="15"/>
      <c r="L28" s="35">
        <v>133</v>
      </c>
      <c r="M28" s="35">
        <v>27</v>
      </c>
      <c r="N28" s="15"/>
      <c r="O28" s="15"/>
      <c r="P28" s="14">
        <f t="shared" si="2"/>
        <v>160</v>
      </c>
      <c r="Q28" s="17" t="s">
        <v>32</v>
      </c>
      <c r="R28" s="14">
        <v>106682</v>
      </c>
      <c r="S28" s="23" t="s">
        <v>33</v>
      </c>
      <c r="T28" s="16" t="s">
        <v>161</v>
      </c>
      <c r="U28" s="16" t="s">
        <v>90</v>
      </c>
      <c r="V28" s="16">
        <v>1007218</v>
      </c>
      <c r="W28" s="16" t="s">
        <v>7934</v>
      </c>
      <c r="X28" s="1"/>
    </row>
    <row r="29" spans="1:24">
      <c r="A29" s="852" t="s">
        <v>19</v>
      </c>
      <c r="B29" s="853"/>
      <c r="C29" s="853"/>
      <c r="D29" s="853"/>
      <c r="E29" s="852"/>
      <c r="F29" s="853"/>
      <c r="G29" s="853"/>
      <c r="H29" s="852">
        <f t="shared" ref="H29:P29" si="3">SUM(H21:H28)</f>
        <v>0</v>
      </c>
      <c r="I29" s="852">
        <f t="shared" si="3"/>
        <v>0</v>
      </c>
      <c r="J29" s="852">
        <f t="shared" si="3"/>
        <v>0</v>
      </c>
      <c r="K29" s="852">
        <f t="shared" si="3"/>
        <v>445</v>
      </c>
      <c r="L29" s="852">
        <f t="shared" si="3"/>
        <v>321</v>
      </c>
      <c r="M29" s="852">
        <f t="shared" si="3"/>
        <v>43</v>
      </c>
      <c r="N29" s="852">
        <f t="shared" si="3"/>
        <v>0</v>
      </c>
      <c r="O29" s="852">
        <f t="shared" si="3"/>
        <v>0</v>
      </c>
      <c r="P29" s="852">
        <f t="shared" si="3"/>
        <v>809</v>
      </c>
      <c r="Q29" s="854"/>
      <c r="R29" s="854"/>
      <c r="S29" s="854"/>
      <c r="T29" s="854"/>
      <c r="U29" s="854"/>
      <c r="V29" s="854"/>
      <c r="W29" s="854"/>
      <c r="X29" s="1"/>
    </row>
    <row r="30" spans="1:24">
      <c r="A30" s="959"/>
      <c r="B30" s="959"/>
      <c r="C30" s="959"/>
      <c r="D30" s="959"/>
      <c r="E30" s="960"/>
      <c r="F30" s="959"/>
      <c r="G30" s="961"/>
      <c r="H30" s="959"/>
      <c r="I30" s="959"/>
      <c r="J30" s="959"/>
      <c r="K30" s="959"/>
      <c r="L30" s="959"/>
      <c r="M30" s="959"/>
      <c r="N30" s="959"/>
      <c r="O30" s="959"/>
      <c r="P30" s="962"/>
      <c r="Q30" s="83"/>
      <c r="R30" s="963"/>
      <c r="S30" s="962"/>
      <c r="T30" s="963"/>
      <c r="U30" s="963"/>
      <c r="V30" s="963"/>
      <c r="W30" s="963"/>
      <c r="X30" s="1"/>
    </row>
    <row r="31" spans="1:24" ht="51.75">
      <c r="A31" s="3" t="s">
        <v>34</v>
      </c>
      <c r="B31" s="1562"/>
      <c r="C31" s="1562"/>
      <c r="D31" s="1562"/>
      <c r="E31" s="412" t="s">
        <v>11955</v>
      </c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4" t="s">
        <v>126</v>
      </c>
      <c r="B32" s="1564" t="s">
        <v>11942</v>
      </c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3">
      <c r="A33" s="230" t="s">
        <v>161</v>
      </c>
      <c r="B33" s="1558" t="s">
        <v>9916</v>
      </c>
      <c r="C33" s="155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 t="s">
        <v>11956</v>
      </c>
      <c r="C35" s="1772"/>
      <c r="D35" s="629"/>
      <c r="E35" s="41" t="s">
        <v>11941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5" t="s">
        <v>43</v>
      </c>
      <c r="B36" s="1845">
        <v>358400711249</v>
      </c>
      <c r="C36" s="1772"/>
      <c r="D36" s="1"/>
      <c r="E36" s="4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5" t="s">
        <v>44</v>
      </c>
      <c r="B37" s="1809">
        <v>0.66666666666666663</v>
      </c>
      <c r="C37" s="1772"/>
      <c r="D37" s="1"/>
      <c r="E37" s="1"/>
      <c r="F37" s="458" t="s">
        <v>11957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51" t="s">
        <v>10873</v>
      </c>
      <c r="B42" s="351" t="s">
        <v>92</v>
      </c>
      <c r="C42" s="351" t="s">
        <v>11953</v>
      </c>
      <c r="D42" s="351" t="s">
        <v>159</v>
      </c>
      <c r="E42" s="405">
        <v>45515.041666666664</v>
      </c>
      <c r="F42" s="351">
        <v>10.3</v>
      </c>
      <c r="G42" s="46"/>
      <c r="H42" s="351"/>
      <c r="I42" s="351"/>
      <c r="J42" s="351"/>
      <c r="K42" s="351"/>
      <c r="L42" s="351"/>
      <c r="M42" s="351"/>
      <c r="N42" s="351"/>
      <c r="O42" s="351"/>
      <c r="P42" s="352">
        <f>SUM(H42:O42)</f>
        <v>0</v>
      </c>
      <c r="Q42" s="72" t="s">
        <v>32</v>
      </c>
      <c r="R42" s="354"/>
      <c r="S42" s="353" t="s">
        <v>33</v>
      </c>
      <c r="T42" s="354" t="s">
        <v>161</v>
      </c>
      <c r="U42" s="354" t="s">
        <v>90</v>
      </c>
      <c r="V42" s="354"/>
      <c r="W42" s="354" t="s">
        <v>7934</v>
      </c>
    </row>
  </sheetData>
  <mergeCells count="20">
    <mergeCell ref="B36:C36"/>
    <mergeCell ref="B37:C37"/>
    <mergeCell ref="Q19:W19"/>
    <mergeCell ref="B31:D31"/>
    <mergeCell ref="J31:L31"/>
    <mergeCell ref="B32:C32"/>
    <mergeCell ref="B33:C33"/>
    <mergeCell ref="B35:C35"/>
    <mergeCell ref="H19:P19"/>
    <mergeCell ref="B14:C14"/>
    <mergeCell ref="B15:C15"/>
    <mergeCell ref="B16:C16"/>
    <mergeCell ref="B17:C17"/>
    <mergeCell ref="A19:F19"/>
    <mergeCell ref="B12:C12"/>
    <mergeCell ref="A1:F1"/>
    <mergeCell ref="H1:P1"/>
    <mergeCell ref="Q1:W1"/>
    <mergeCell ref="B11:D11"/>
    <mergeCell ref="J11:L11"/>
  </mergeCells>
  <pageMargins left="0.7" right="0.7" top="0.75" bottom="0.75" header="0.3" footer="0.3"/>
</worksheet>
</file>

<file path=xl/worksheets/sheet3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962E6-31FE-435C-B92D-5096982F7C1D}">
  <sheetPr>
    <tabColor theme="8"/>
  </sheetPr>
  <dimension ref="A1:X36"/>
  <sheetViews>
    <sheetView workbookViewId="0">
      <selection activeCell="C27" sqref="C27"/>
    </sheetView>
  </sheetViews>
  <sheetFormatPr defaultColWidth="11.42578125" defaultRowHeight="15"/>
  <cols>
    <col min="1" max="1" width="25.42578125" customWidth="1"/>
    <col min="2" max="2" width="11.140625" customWidth="1"/>
    <col min="3" max="3" width="26.85546875" customWidth="1"/>
    <col min="4" max="4" width="12.42578125" customWidth="1"/>
    <col min="5" max="5" width="22" customWidth="1"/>
    <col min="6" max="7" width="9.140625" bestFit="1" customWidth="1"/>
    <col min="8" max="15" width="7.42578125" customWidth="1"/>
    <col min="16" max="16" width="12.140625" bestFit="1" customWidth="1"/>
    <col min="17" max="17" width="9.140625" bestFit="1" customWidth="1"/>
    <col min="18" max="18" width="10" customWidth="1"/>
    <col min="19" max="19" width="9.140625" bestFit="1" customWidth="1"/>
    <col min="20" max="20" width="16.28515625" customWidth="1"/>
    <col min="23" max="23" width="15" customWidth="1"/>
    <col min="24" max="24" width="26.1406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11958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  <c r="X1" s="1"/>
    </row>
    <row r="2" spans="1:24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1"/>
    </row>
    <row r="3" spans="1:24">
      <c r="A3" s="580" t="s">
        <v>150</v>
      </c>
      <c r="B3" s="22" t="s">
        <v>57</v>
      </c>
      <c r="C3" s="25" t="s">
        <v>11959</v>
      </c>
      <c r="D3" s="15" t="s">
        <v>11830</v>
      </c>
      <c r="E3" s="24">
        <v>45519.225694444445</v>
      </c>
      <c r="F3" s="15">
        <v>10.8</v>
      </c>
      <c r="G3" s="37"/>
      <c r="H3" s="15"/>
      <c r="I3" s="26"/>
      <c r="J3" s="277">
        <v>79</v>
      </c>
      <c r="K3" s="580"/>
      <c r="L3" s="580"/>
      <c r="M3" s="580"/>
      <c r="N3" s="25"/>
      <c r="O3" s="15"/>
      <c r="P3" s="14">
        <f t="shared" ref="P3:P10" si="0">SUM(H3:O3)</f>
        <v>79</v>
      </c>
      <c r="Q3" s="14" t="s">
        <v>30</v>
      </c>
      <c r="R3" s="16">
        <v>106738</v>
      </c>
      <c r="S3" s="14" t="s">
        <v>31</v>
      </c>
      <c r="T3" s="16" t="s">
        <v>169</v>
      </c>
      <c r="U3" s="16" t="s">
        <v>90</v>
      </c>
      <c r="V3" s="16">
        <v>1007239</v>
      </c>
      <c r="W3" s="16" t="s">
        <v>11960</v>
      </c>
      <c r="X3" s="1"/>
    </row>
    <row r="4" spans="1:24">
      <c r="A4" s="580" t="s">
        <v>6812</v>
      </c>
      <c r="B4" s="88" t="s">
        <v>78</v>
      </c>
      <c r="C4" s="25" t="s">
        <v>11961</v>
      </c>
      <c r="D4" s="15" t="s">
        <v>88</v>
      </c>
      <c r="E4" s="85">
        <v>45519.041666666664</v>
      </c>
      <c r="F4" s="15">
        <v>10.3</v>
      </c>
      <c r="G4" s="37" t="s">
        <v>740</v>
      </c>
      <c r="H4" s="15"/>
      <c r="I4" s="26"/>
      <c r="J4" s="581"/>
      <c r="K4" s="277">
        <v>54</v>
      </c>
      <c r="L4" s="277">
        <v>107</v>
      </c>
      <c r="M4" s="581"/>
      <c r="N4" s="25"/>
      <c r="O4" s="15"/>
      <c r="P4" s="14">
        <f t="shared" si="0"/>
        <v>161</v>
      </c>
      <c r="Q4" s="17" t="s">
        <v>32</v>
      </c>
      <c r="R4" s="16">
        <v>106731</v>
      </c>
      <c r="S4" s="23" t="s">
        <v>33</v>
      </c>
      <c r="T4" s="4" t="s">
        <v>161</v>
      </c>
      <c r="U4" s="16" t="s">
        <v>271</v>
      </c>
      <c r="V4" s="16">
        <v>1007240</v>
      </c>
      <c r="W4" s="16" t="s">
        <v>11962</v>
      </c>
      <c r="X4" s="1"/>
    </row>
    <row r="5" spans="1:24">
      <c r="A5" s="580" t="s">
        <v>8837</v>
      </c>
      <c r="B5" s="22" t="s">
        <v>57</v>
      </c>
      <c r="C5" s="25" t="s">
        <v>11963</v>
      </c>
      <c r="D5" s="15" t="s">
        <v>56</v>
      </c>
      <c r="E5" s="24">
        <v>45519.225694444445</v>
      </c>
      <c r="F5" s="15">
        <v>10.8</v>
      </c>
      <c r="G5" s="37"/>
      <c r="H5" s="15"/>
      <c r="I5" s="26"/>
      <c r="J5" s="581"/>
      <c r="K5" s="277">
        <v>54</v>
      </c>
      <c r="L5" s="581"/>
      <c r="M5" s="581"/>
      <c r="N5" s="25"/>
      <c r="O5" s="15"/>
      <c r="P5" s="14">
        <f t="shared" si="0"/>
        <v>54</v>
      </c>
      <c r="Q5" s="14" t="s">
        <v>30</v>
      </c>
      <c r="R5" s="16">
        <v>106740</v>
      </c>
      <c r="S5" s="14" t="s">
        <v>31</v>
      </c>
      <c r="T5" s="16" t="s">
        <v>169</v>
      </c>
      <c r="U5" s="16" t="s">
        <v>90</v>
      </c>
      <c r="V5" s="16">
        <v>1007241</v>
      </c>
      <c r="W5" s="16" t="s">
        <v>11960</v>
      </c>
      <c r="X5" s="1"/>
    </row>
    <row r="6" spans="1:24">
      <c r="A6" s="580" t="s">
        <v>122</v>
      </c>
      <c r="B6" s="22" t="s">
        <v>62</v>
      </c>
      <c r="C6" s="25" t="s">
        <v>11964</v>
      </c>
      <c r="D6" s="15" t="s">
        <v>61</v>
      </c>
      <c r="E6" s="24">
        <v>45518.774305555555</v>
      </c>
      <c r="F6" s="15">
        <v>13</v>
      </c>
      <c r="G6" s="37"/>
      <c r="H6" s="15"/>
      <c r="I6" s="26"/>
      <c r="J6" s="581"/>
      <c r="K6" s="277">
        <v>81</v>
      </c>
      <c r="L6" s="581"/>
      <c r="M6" s="581"/>
      <c r="N6" s="25"/>
      <c r="O6" s="15"/>
      <c r="P6" s="14">
        <f t="shared" si="0"/>
        <v>81</v>
      </c>
      <c r="Q6" s="14" t="s">
        <v>30</v>
      </c>
      <c r="R6" s="16">
        <v>106744</v>
      </c>
      <c r="S6" s="14" t="s">
        <v>31</v>
      </c>
      <c r="T6" s="16" t="s">
        <v>169</v>
      </c>
      <c r="U6" s="16"/>
      <c r="V6" s="16">
        <v>1007242</v>
      </c>
      <c r="W6" s="16" t="s">
        <v>11965</v>
      </c>
      <c r="X6" s="1"/>
    </row>
    <row r="7" spans="1:24">
      <c r="A7" s="580" t="s">
        <v>219</v>
      </c>
      <c r="B7" s="22" t="s">
        <v>10909</v>
      </c>
      <c r="C7" s="25" t="s">
        <v>11966</v>
      </c>
      <c r="D7" s="15" t="s">
        <v>10911</v>
      </c>
      <c r="E7" s="24">
        <v>45518.538194444445</v>
      </c>
      <c r="F7" s="15">
        <v>15.8</v>
      </c>
      <c r="G7" s="37"/>
      <c r="H7" s="15"/>
      <c r="I7" s="26"/>
      <c r="J7" s="277">
        <v>81</v>
      </c>
      <c r="K7" s="277">
        <v>27</v>
      </c>
      <c r="L7" s="581"/>
      <c r="M7" s="581"/>
      <c r="N7" s="25"/>
      <c r="O7" s="15"/>
      <c r="P7" s="14">
        <f t="shared" si="0"/>
        <v>108</v>
      </c>
      <c r="Q7" s="14" t="s">
        <v>30</v>
      </c>
      <c r="R7" s="16">
        <v>106730</v>
      </c>
      <c r="S7" s="14" t="s">
        <v>31</v>
      </c>
      <c r="T7" s="16" t="s">
        <v>169</v>
      </c>
      <c r="U7" s="16" t="s">
        <v>660</v>
      </c>
      <c r="V7" s="16">
        <v>1007243</v>
      </c>
      <c r="W7" s="16" t="s">
        <v>977</v>
      </c>
      <c r="X7" s="964" t="s">
        <v>11967</v>
      </c>
    </row>
    <row r="8" spans="1:24">
      <c r="A8" s="580" t="s">
        <v>219</v>
      </c>
      <c r="B8" s="22" t="s">
        <v>75</v>
      </c>
      <c r="C8" s="25" t="s">
        <v>11968</v>
      </c>
      <c r="D8" s="15" t="s">
        <v>74</v>
      </c>
      <c r="E8" s="24">
        <v>45518.524305555555</v>
      </c>
      <c r="F8" s="15">
        <v>15.3</v>
      </c>
      <c r="G8" s="37"/>
      <c r="H8" s="15"/>
      <c r="I8" s="26"/>
      <c r="J8" s="277">
        <v>54</v>
      </c>
      <c r="K8" s="277">
        <v>161</v>
      </c>
      <c r="L8" s="581"/>
      <c r="M8" s="581"/>
      <c r="N8" s="25"/>
      <c r="O8" s="15"/>
      <c r="P8" s="14">
        <f t="shared" si="0"/>
        <v>215</v>
      </c>
      <c r="Q8" s="14" t="s">
        <v>30</v>
      </c>
      <c r="R8" s="16">
        <v>106729</v>
      </c>
      <c r="S8" s="14" t="s">
        <v>31</v>
      </c>
      <c r="T8" s="16" t="s">
        <v>169</v>
      </c>
      <c r="U8" s="16" t="s">
        <v>660</v>
      </c>
      <c r="V8" s="16">
        <v>1007244</v>
      </c>
      <c r="W8" s="16" t="s">
        <v>977</v>
      </c>
      <c r="X8" s="964" t="s">
        <v>11967</v>
      </c>
    </row>
    <row r="9" spans="1:24">
      <c r="A9" s="580" t="s">
        <v>142</v>
      </c>
      <c r="B9" s="22" t="s">
        <v>72</v>
      </c>
      <c r="C9" s="25" t="s">
        <v>11969</v>
      </c>
      <c r="D9" s="15" t="s">
        <v>71</v>
      </c>
      <c r="E9" s="24">
        <v>45518.711805555555</v>
      </c>
      <c r="F9" s="15">
        <v>12.25</v>
      </c>
      <c r="G9" s="37" t="s">
        <v>10113</v>
      </c>
      <c r="H9" s="15"/>
      <c r="I9" s="26"/>
      <c r="J9" s="581"/>
      <c r="K9" s="277">
        <v>125</v>
      </c>
      <c r="L9" s="277">
        <v>30</v>
      </c>
      <c r="M9" s="277">
        <v>6</v>
      </c>
      <c r="N9" s="25"/>
      <c r="O9" s="15"/>
      <c r="P9" s="14">
        <f t="shared" si="0"/>
        <v>161</v>
      </c>
      <c r="Q9" s="14" t="s">
        <v>30</v>
      </c>
      <c r="R9" s="16">
        <v>106745</v>
      </c>
      <c r="S9" s="14" t="s">
        <v>31</v>
      </c>
      <c r="T9" s="16" t="s">
        <v>169</v>
      </c>
      <c r="U9" s="16"/>
      <c r="V9" s="16">
        <v>1007245</v>
      </c>
      <c r="W9" s="16"/>
      <c r="X9" s="1"/>
    </row>
    <row r="10" spans="1:24">
      <c r="A10" s="580" t="s">
        <v>142</v>
      </c>
      <c r="B10" s="22" t="s">
        <v>72</v>
      </c>
      <c r="C10" s="25" t="s">
        <v>11970</v>
      </c>
      <c r="D10" s="15" t="s">
        <v>883</v>
      </c>
      <c r="E10" s="24">
        <v>45519.541666666664</v>
      </c>
      <c r="F10" s="15">
        <v>12.15</v>
      </c>
      <c r="G10" s="37"/>
      <c r="H10" s="15"/>
      <c r="I10" s="26"/>
      <c r="J10" s="581"/>
      <c r="K10" s="277">
        <v>107</v>
      </c>
      <c r="L10" s="581"/>
      <c r="M10" s="581"/>
      <c r="N10" s="25"/>
      <c r="O10" s="15"/>
      <c r="P10" s="14">
        <f t="shared" si="0"/>
        <v>107</v>
      </c>
      <c r="Q10" s="14" t="s">
        <v>30</v>
      </c>
      <c r="R10" s="16">
        <v>106746</v>
      </c>
      <c r="S10" s="14" t="s">
        <v>31</v>
      </c>
      <c r="T10" s="16" t="s">
        <v>100</v>
      </c>
      <c r="U10" s="16"/>
      <c r="V10" s="16">
        <v>1007246</v>
      </c>
      <c r="W10" s="16"/>
      <c r="X10" s="1"/>
    </row>
    <row r="11" spans="1:24">
      <c r="A11" s="19" t="s">
        <v>19</v>
      </c>
      <c r="B11" s="20"/>
      <c r="C11" s="7"/>
      <c r="D11" s="7"/>
      <c r="E11" s="11"/>
      <c r="F11" s="7"/>
      <c r="G11" s="7"/>
      <c r="H11" s="11">
        <f>SUM(H3:H9)</f>
        <v>0</v>
      </c>
      <c r="I11" s="11">
        <f>SUM(I3:I9)</f>
        <v>0</v>
      </c>
      <c r="J11" s="19">
        <f>SUM(J3:J9)</f>
        <v>214</v>
      </c>
      <c r="K11" s="19">
        <f>SUM(K3:K10)</f>
        <v>609</v>
      </c>
      <c r="L11" s="19">
        <f>SUM(L3:L9)</f>
        <v>137</v>
      </c>
      <c r="M11" s="19">
        <f>SUM(M3:M9)</f>
        <v>6</v>
      </c>
      <c r="N11" s="11">
        <f>SUM(N3:N9)</f>
        <v>0</v>
      </c>
      <c r="O11" s="11">
        <f>SUM(O3:O9)</f>
        <v>0</v>
      </c>
      <c r="P11" s="11">
        <f>SUM(P3:P10)</f>
        <v>966</v>
      </c>
      <c r="Q11" s="12"/>
      <c r="R11" s="12"/>
      <c r="S11" s="12"/>
      <c r="T11" s="12"/>
      <c r="U11" s="12"/>
      <c r="V11" s="12"/>
      <c r="W11" s="12"/>
      <c r="X11" s="1"/>
    </row>
    <row r="12" spans="1:24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>
      <c r="A13" s="3" t="s">
        <v>34</v>
      </c>
      <c r="B13" s="1562"/>
      <c r="C13" s="1562"/>
      <c r="D13" s="1562"/>
      <c r="E13" s="1"/>
      <c r="F13" s="1"/>
      <c r="G13" s="1"/>
      <c r="H13" s="1"/>
      <c r="I13" s="1"/>
      <c r="J13" s="1563"/>
      <c r="K13" s="1563"/>
      <c r="L13" s="156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4" t="s">
        <v>169</v>
      </c>
      <c r="B14" s="1564" t="s">
        <v>11781</v>
      </c>
      <c r="C14" s="1564"/>
      <c r="D14" s="342"/>
      <c r="E14" s="41" t="s">
        <v>8995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customHeight="1">
      <c r="A15" s="230" t="s">
        <v>161</v>
      </c>
      <c r="B15" s="1558" t="s">
        <v>11971</v>
      </c>
      <c r="C15" s="155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customHeight="1">
      <c r="A16" s="230" t="s">
        <v>100</v>
      </c>
      <c r="B16" s="230" t="s">
        <v>6798</v>
      </c>
      <c r="C16" s="230" t="s">
        <v>11972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3">
      <c r="A17" s="5" t="s">
        <v>42</v>
      </c>
      <c r="B17" s="1772" t="s">
        <v>3097</v>
      </c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5" t="s">
        <v>43</v>
      </c>
      <c r="B18" s="1845">
        <v>358400393570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5" t="s">
        <v>44</v>
      </c>
      <c r="B19" s="1809">
        <v>0.5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3.25" customHeight="1">
      <c r="A21" s="1559" t="s">
        <v>194</v>
      </c>
      <c r="B21" s="1559"/>
      <c r="C21" s="1559"/>
      <c r="D21" s="1559"/>
      <c r="E21" s="1559"/>
      <c r="F21" s="1559"/>
      <c r="G21" s="7"/>
      <c r="H21" s="1559" t="s">
        <v>11500</v>
      </c>
      <c r="I21" s="1559"/>
      <c r="J21" s="1559"/>
      <c r="K21" s="1559"/>
      <c r="L21" s="1559"/>
      <c r="M21" s="1559"/>
      <c r="N21" s="1559"/>
      <c r="O21" s="1559"/>
      <c r="P21" s="1559"/>
      <c r="Q21" s="1559" t="s">
        <v>2</v>
      </c>
      <c r="R21" s="1559"/>
      <c r="S21" s="1559"/>
      <c r="T21" s="1559"/>
      <c r="U21" s="1559"/>
      <c r="V21" s="1559"/>
      <c r="W21" s="1559"/>
    </row>
    <row r="22" spans="1:23">
      <c r="A22" s="18" t="s">
        <v>3</v>
      </c>
      <c r="B22" s="1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21" t="s">
        <v>13</v>
      </c>
      <c r="K22" s="21" t="s">
        <v>14</v>
      </c>
      <c r="L22" s="21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</row>
    <row r="23" spans="1:23">
      <c r="A23" s="580" t="s">
        <v>114</v>
      </c>
      <c r="B23" s="88" t="s">
        <v>78</v>
      </c>
      <c r="C23" s="25" t="s">
        <v>11973</v>
      </c>
      <c r="D23" s="15" t="s">
        <v>521</v>
      </c>
      <c r="E23" s="24">
        <v>45518.6875</v>
      </c>
      <c r="F23" s="15">
        <v>13.5</v>
      </c>
      <c r="G23" s="37"/>
      <c r="H23" s="15"/>
      <c r="I23" s="26"/>
      <c r="J23" s="581"/>
      <c r="K23" s="277">
        <v>54</v>
      </c>
      <c r="L23" s="276">
        <v>107</v>
      </c>
      <c r="M23" s="25"/>
      <c r="N23" s="15"/>
      <c r="O23" s="15"/>
      <c r="P23" s="14">
        <f t="shared" ref="P23:P28" si="1">SUM(H23:O23)</f>
        <v>161</v>
      </c>
      <c r="Q23" s="17" t="s">
        <v>32</v>
      </c>
      <c r="R23" s="16">
        <v>106733</v>
      </c>
      <c r="S23" s="23" t="s">
        <v>33</v>
      </c>
      <c r="T23" s="16" t="s">
        <v>9880</v>
      </c>
      <c r="U23" s="16" t="s">
        <v>90</v>
      </c>
      <c r="V23" s="16">
        <v>1007251</v>
      </c>
      <c r="W23" s="16"/>
    </row>
    <row r="24" spans="1:23">
      <c r="A24" s="580" t="s">
        <v>105</v>
      </c>
      <c r="B24" s="88" t="s">
        <v>78</v>
      </c>
      <c r="C24" s="25" t="s">
        <v>11974</v>
      </c>
      <c r="D24" s="15" t="s">
        <v>521</v>
      </c>
      <c r="E24" s="15" t="s">
        <v>11975</v>
      </c>
      <c r="F24" s="15">
        <v>13.5</v>
      </c>
      <c r="G24" s="37"/>
      <c r="H24" s="15"/>
      <c r="I24" s="26"/>
      <c r="J24" s="581"/>
      <c r="K24" s="277">
        <v>54</v>
      </c>
      <c r="L24" s="581">
        <v>95</v>
      </c>
      <c r="M24" s="25">
        <v>12</v>
      </c>
      <c r="N24" s="15"/>
      <c r="O24" s="15"/>
      <c r="P24" s="14">
        <f t="shared" si="1"/>
        <v>161</v>
      </c>
      <c r="Q24" s="17" t="s">
        <v>32</v>
      </c>
      <c r="R24" s="16">
        <v>106734</v>
      </c>
      <c r="S24" s="23" t="s">
        <v>33</v>
      </c>
      <c r="T24" s="16" t="s">
        <v>9880</v>
      </c>
      <c r="U24" s="16" t="s">
        <v>90</v>
      </c>
      <c r="V24" s="16">
        <v>1007252</v>
      </c>
      <c r="W24" s="16"/>
    </row>
    <row r="25" spans="1:23">
      <c r="A25" s="580" t="s">
        <v>150</v>
      </c>
      <c r="B25" s="22" t="s">
        <v>57</v>
      </c>
      <c r="C25" s="25" t="s">
        <v>11976</v>
      </c>
      <c r="D25" s="15" t="s">
        <v>10109</v>
      </c>
      <c r="E25" s="24">
        <v>45518.548611111109</v>
      </c>
      <c r="F25" s="15">
        <v>15</v>
      </c>
      <c r="G25" s="37"/>
      <c r="H25" s="15"/>
      <c r="I25" s="26"/>
      <c r="J25" s="277">
        <v>84</v>
      </c>
      <c r="K25" s="277">
        <v>77</v>
      </c>
      <c r="L25" s="581"/>
      <c r="M25" s="25"/>
      <c r="N25" s="15"/>
      <c r="O25" s="15"/>
      <c r="P25" s="14">
        <f t="shared" si="1"/>
        <v>161</v>
      </c>
      <c r="Q25" s="14" t="s">
        <v>30</v>
      </c>
      <c r="R25" s="16">
        <v>106742</v>
      </c>
      <c r="S25" s="14" t="s">
        <v>31</v>
      </c>
      <c r="T25" s="16" t="s">
        <v>9880</v>
      </c>
      <c r="U25" s="16" t="s">
        <v>90</v>
      </c>
      <c r="V25" s="16">
        <v>1007253</v>
      </c>
      <c r="W25" s="16"/>
    </row>
    <row r="26" spans="1:23">
      <c r="A26" s="580" t="s">
        <v>11858</v>
      </c>
      <c r="B26" s="22" t="s">
        <v>11448</v>
      </c>
      <c r="C26" s="25" t="s">
        <v>11977</v>
      </c>
      <c r="D26" s="15" t="s">
        <v>11860</v>
      </c>
      <c r="E26" s="24">
        <v>45518.642361111109</v>
      </c>
      <c r="F26" s="15">
        <v>17.25</v>
      </c>
      <c r="G26" s="37"/>
      <c r="H26" s="15"/>
      <c r="I26" s="26"/>
      <c r="J26" s="277">
        <v>108</v>
      </c>
      <c r="K26" s="581"/>
      <c r="L26" s="581"/>
      <c r="M26" s="25"/>
      <c r="N26" s="15"/>
      <c r="O26" s="15"/>
      <c r="P26" s="14">
        <f t="shared" si="1"/>
        <v>108</v>
      </c>
      <c r="Q26" s="14" t="s">
        <v>30</v>
      </c>
      <c r="R26" s="16">
        <v>106743</v>
      </c>
      <c r="S26" s="14" t="s">
        <v>31</v>
      </c>
      <c r="T26" s="16" t="s">
        <v>9880</v>
      </c>
      <c r="U26" s="16" t="s">
        <v>90</v>
      </c>
      <c r="V26" s="16">
        <v>1007254</v>
      </c>
      <c r="W26" s="16"/>
    </row>
    <row r="27" spans="1:23">
      <c r="A27" s="580" t="s">
        <v>111</v>
      </c>
      <c r="B27" s="22" t="s">
        <v>65</v>
      </c>
      <c r="C27" s="25" t="s">
        <v>11978</v>
      </c>
      <c r="D27" s="15" t="s">
        <v>7594</v>
      </c>
      <c r="E27" s="24">
        <v>45518.732638888891</v>
      </c>
      <c r="F27" s="15">
        <v>19</v>
      </c>
      <c r="G27" s="37"/>
      <c r="H27" s="15"/>
      <c r="I27" s="26"/>
      <c r="J27" s="581"/>
      <c r="K27" s="277">
        <v>54</v>
      </c>
      <c r="L27" s="581">
        <v>107</v>
      </c>
      <c r="M27" s="25"/>
      <c r="N27" s="15"/>
      <c r="O27" s="15"/>
      <c r="P27" s="14">
        <f t="shared" si="1"/>
        <v>161</v>
      </c>
      <c r="Q27" s="14" t="s">
        <v>30</v>
      </c>
      <c r="R27" s="16">
        <v>106735</v>
      </c>
      <c r="S27" s="23" t="s">
        <v>33</v>
      </c>
      <c r="T27" s="16"/>
      <c r="U27" s="16"/>
      <c r="V27" s="16">
        <v>1007255</v>
      </c>
      <c r="W27" s="16"/>
    </row>
    <row r="28" spans="1:23">
      <c r="A28" s="580" t="s">
        <v>113</v>
      </c>
      <c r="B28" s="22" t="s">
        <v>65</v>
      </c>
      <c r="C28" s="25" t="s">
        <v>11979</v>
      </c>
      <c r="D28" s="15" t="s">
        <v>7594</v>
      </c>
      <c r="E28" s="24">
        <v>45518.732638888891</v>
      </c>
      <c r="F28" s="15">
        <v>19</v>
      </c>
      <c r="G28" s="37"/>
      <c r="H28" s="15"/>
      <c r="I28" s="26"/>
      <c r="J28" s="581"/>
      <c r="K28" s="581"/>
      <c r="L28" s="581">
        <v>54</v>
      </c>
      <c r="M28" s="25"/>
      <c r="N28" s="15"/>
      <c r="O28" s="15"/>
      <c r="P28" s="14">
        <f t="shared" si="1"/>
        <v>54</v>
      </c>
      <c r="Q28" s="14" t="s">
        <v>30</v>
      </c>
      <c r="R28" s="16">
        <v>106736</v>
      </c>
      <c r="S28" s="23" t="s">
        <v>33</v>
      </c>
      <c r="T28" s="16"/>
      <c r="U28" s="16"/>
      <c r="V28" s="16">
        <v>1007256</v>
      </c>
      <c r="W28" s="16"/>
    </row>
    <row r="29" spans="1:23">
      <c r="A29" s="11" t="s">
        <v>19</v>
      </c>
      <c r="B29" s="7"/>
      <c r="C29" s="7"/>
      <c r="D29" s="7"/>
      <c r="E29" s="11"/>
      <c r="F29" s="7"/>
      <c r="G29" s="7"/>
      <c r="H29" s="11">
        <f t="shared" ref="H29:P29" si="2">SUM(H23:H28)</f>
        <v>0</v>
      </c>
      <c r="I29" s="11">
        <f t="shared" si="2"/>
        <v>0</v>
      </c>
      <c r="J29" s="11">
        <f t="shared" si="2"/>
        <v>192</v>
      </c>
      <c r="K29" s="11">
        <f t="shared" si="2"/>
        <v>239</v>
      </c>
      <c r="L29" s="11">
        <f t="shared" si="2"/>
        <v>363</v>
      </c>
      <c r="M29" s="11">
        <f t="shared" si="2"/>
        <v>12</v>
      </c>
      <c r="N29" s="11">
        <f t="shared" si="2"/>
        <v>0</v>
      </c>
      <c r="O29" s="11">
        <f t="shared" si="2"/>
        <v>0</v>
      </c>
      <c r="P29" s="11">
        <f t="shared" si="2"/>
        <v>806</v>
      </c>
      <c r="Q29" s="12"/>
      <c r="R29" s="12"/>
      <c r="S29" s="12"/>
      <c r="T29" s="12"/>
      <c r="U29" s="12"/>
      <c r="V29" s="12"/>
      <c r="W29" s="12"/>
    </row>
    <row r="30" spans="1:23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>
      <c r="A31" s="3" t="s">
        <v>34</v>
      </c>
      <c r="B31" s="1562"/>
      <c r="C31" s="1562"/>
      <c r="D31" s="1562"/>
      <c r="E31" s="1"/>
      <c r="F31" s="1"/>
      <c r="G31" s="1"/>
      <c r="H31" s="1">
        <f>81+81+54</f>
        <v>216</v>
      </c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4"/>
      <c r="B32" s="1564"/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5">
      <c r="A33" s="1"/>
      <c r="B33" s="1563"/>
      <c r="C33" s="1563"/>
      <c r="D33" s="1"/>
      <c r="E33" s="1"/>
    </row>
    <row r="34" spans="1:5">
      <c r="A34" s="5" t="s">
        <v>42</v>
      </c>
      <c r="B34" s="1772"/>
      <c r="C34" s="1772"/>
      <c r="D34" s="242"/>
      <c r="E34" s="41" t="s">
        <v>8995</v>
      </c>
    </row>
    <row r="35" spans="1:5">
      <c r="A35" s="5" t="s">
        <v>43</v>
      </c>
      <c r="B35" s="1772"/>
      <c r="C35" s="1772"/>
      <c r="D35" s="1"/>
      <c r="E35" s="1"/>
    </row>
    <row r="36" spans="1:5">
      <c r="A36" s="5" t="s">
        <v>44</v>
      </c>
      <c r="B36" s="1772"/>
      <c r="C36" s="1772"/>
      <c r="D36" s="1"/>
      <c r="E36" s="1"/>
    </row>
  </sheetData>
  <mergeCells count="20">
    <mergeCell ref="B35:C35"/>
    <mergeCell ref="B36:C36"/>
    <mergeCell ref="Q21:W21"/>
    <mergeCell ref="B31:D31"/>
    <mergeCell ref="J31:L31"/>
    <mergeCell ref="B32:C32"/>
    <mergeCell ref="B33:C33"/>
    <mergeCell ref="B34:C34"/>
    <mergeCell ref="H21:P21"/>
    <mergeCell ref="B15:C15"/>
    <mergeCell ref="B17:C17"/>
    <mergeCell ref="B18:C18"/>
    <mergeCell ref="B19:C19"/>
    <mergeCell ref="A21:F21"/>
    <mergeCell ref="B14:C14"/>
    <mergeCell ref="A1:F1"/>
    <mergeCell ref="H1:P1"/>
    <mergeCell ref="Q1:W1"/>
    <mergeCell ref="B13:D13"/>
    <mergeCell ref="J13:L13"/>
  </mergeCells>
  <pageMargins left="0.7" right="0.7" top="0.75" bottom="0.75" header="0.3" footer="0.3"/>
</worksheet>
</file>

<file path=xl/worksheets/sheet3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F5AD0-84D9-43CE-A8B7-021EEFD0D382}">
  <dimension ref="A1:W35"/>
  <sheetViews>
    <sheetView workbookViewId="0">
      <selection activeCell="T9" sqref="T9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4.425781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1.28515625" customWidth="1"/>
  </cols>
  <sheetData>
    <row r="1" spans="1:23" ht="23.25">
      <c r="A1" s="1559" t="s">
        <v>205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114</v>
      </c>
      <c r="B3" s="424" t="s">
        <v>78</v>
      </c>
      <c r="C3" s="15" t="s">
        <v>11980</v>
      </c>
      <c r="D3" s="15" t="s">
        <v>88</v>
      </c>
      <c r="E3" s="24">
        <v>45513.166666666664</v>
      </c>
      <c r="F3" s="15">
        <v>10.3</v>
      </c>
      <c r="G3" s="37" t="s">
        <v>740</v>
      </c>
      <c r="H3" s="15"/>
      <c r="I3" s="15"/>
      <c r="J3" s="15"/>
      <c r="K3" s="35">
        <v>27</v>
      </c>
      <c r="L3" s="35">
        <v>120</v>
      </c>
      <c r="M3" s="35">
        <v>14</v>
      </c>
      <c r="N3" s="15"/>
      <c r="O3" s="15"/>
      <c r="P3" s="14">
        <f t="shared" ref="P3:P9" si="0">SUM(H3:O3)</f>
        <v>161</v>
      </c>
      <c r="Q3" s="17" t="s">
        <v>32</v>
      </c>
      <c r="R3" s="16">
        <v>106619</v>
      </c>
      <c r="S3" s="23" t="s">
        <v>33</v>
      </c>
      <c r="T3" s="16" t="s">
        <v>161</v>
      </c>
      <c r="U3" s="16" t="s">
        <v>90</v>
      </c>
      <c r="V3" s="16">
        <v>1007178</v>
      </c>
      <c r="W3" s="16" t="s">
        <v>7949</v>
      </c>
    </row>
    <row r="4" spans="1:23">
      <c r="A4" s="15" t="s">
        <v>86</v>
      </c>
      <c r="B4" s="15" t="s">
        <v>92</v>
      </c>
      <c r="C4" s="15" t="s">
        <v>11981</v>
      </c>
      <c r="D4" s="15" t="s">
        <v>159</v>
      </c>
      <c r="E4" s="24">
        <v>45513.041666666664</v>
      </c>
      <c r="F4" s="15">
        <v>10.3</v>
      </c>
      <c r="G4" s="37" t="s">
        <v>740</v>
      </c>
      <c r="H4" s="15"/>
      <c r="I4" s="15"/>
      <c r="J4" s="15"/>
      <c r="K4" s="15"/>
      <c r="L4" s="35">
        <v>150</v>
      </c>
      <c r="M4" s="35">
        <v>11</v>
      </c>
      <c r="N4" s="15"/>
      <c r="O4" s="15"/>
      <c r="P4" s="14">
        <f t="shared" si="0"/>
        <v>161</v>
      </c>
      <c r="Q4" s="17" t="s">
        <v>32</v>
      </c>
      <c r="R4" s="16">
        <v>106645</v>
      </c>
      <c r="S4" s="23" t="s">
        <v>33</v>
      </c>
      <c r="T4" s="16" t="s">
        <v>161</v>
      </c>
      <c r="U4" s="16" t="s">
        <v>90</v>
      </c>
      <c r="V4" s="16">
        <v>1007179</v>
      </c>
      <c r="W4" s="16" t="s">
        <v>7949</v>
      </c>
    </row>
    <row r="5" spans="1:23">
      <c r="A5" s="15" t="s">
        <v>11247</v>
      </c>
      <c r="B5" s="15" t="s">
        <v>92</v>
      </c>
      <c r="C5" s="15" t="s">
        <v>11982</v>
      </c>
      <c r="D5" s="15" t="s">
        <v>159</v>
      </c>
      <c r="E5" s="24">
        <v>45513.041666666664</v>
      </c>
      <c r="F5" s="15">
        <v>10.3</v>
      </c>
      <c r="G5" s="37" t="s">
        <v>740</v>
      </c>
      <c r="H5" s="15"/>
      <c r="I5" s="15"/>
      <c r="J5" s="15"/>
      <c r="K5" s="15"/>
      <c r="L5" s="35">
        <v>150</v>
      </c>
      <c r="M5" s="35">
        <v>11</v>
      </c>
      <c r="N5" s="15"/>
      <c r="O5" s="15"/>
      <c r="P5" s="14">
        <f t="shared" si="0"/>
        <v>161</v>
      </c>
      <c r="Q5" s="17" t="s">
        <v>32</v>
      </c>
      <c r="R5" s="16">
        <v>106646</v>
      </c>
      <c r="S5" s="23" t="s">
        <v>33</v>
      </c>
      <c r="T5" s="16" t="s">
        <v>161</v>
      </c>
      <c r="U5" s="16" t="s">
        <v>90</v>
      </c>
      <c r="V5" s="16">
        <v>1007180</v>
      </c>
      <c r="W5" s="16" t="s">
        <v>7949</v>
      </c>
    </row>
    <row r="6" spans="1:23">
      <c r="A6" s="15" t="s">
        <v>10432</v>
      </c>
      <c r="B6" s="15" t="s">
        <v>92</v>
      </c>
      <c r="C6" s="15" t="s">
        <v>11983</v>
      </c>
      <c r="D6" s="15" t="s">
        <v>159</v>
      </c>
      <c r="E6" s="24">
        <v>45513.041666666664</v>
      </c>
      <c r="F6" s="15">
        <v>10.3</v>
      </c>
      <c r="G6" s="37" t="s">
        <v>740</v>
      </c>
      <c r="H6" s="15"/>
      <c r="I6" s="15"/>
      <c r="J6" s="15"/>
      <c r="K6" s="35">
        <v>27</v>
      </c>
      <c r="L6" s="15">
        <v>110</v>
      </c>
      <c r="M6" s="15">
        <v>24</v>
      </c>
      <c r="N6" s="15"/>
      <c r="O6" s="15"/>
      <c r="P6" s="14">
        <f t="shared" si="0"/>
        <v>161</v>
      </c>
      <c r="Q6" s="17" t="s">
        <v>32</v>
      </c>
      <c r="R6" s="16">
        <v>106647</v>
      </c>
      <c r="S6" s="23" t="s">
        <v>33</v>
      </c>
      <c r="T6" s="16" t="s">
        <v>161</v>
      </c>
      <c r="U6" s="16" t="s">
        <v>90</v>
      </c>
      <c r="V6" s="16">
        <v>1007181</v>
      </c>
      <c r="W6" s="16" t="s">
        <v>7949</v>
      </c>
    </row>
    <row r="7" spans="1:23">
      <c r="A7" s="15" t="s">
        <v>10546</v>
      </c>
      <c r="B7" s="15" t="s">
        <v>92</v>
      </c>
      <c r="C7" s="15" t="s">
        <v>11984</v>
      </c>
      <c r="D7" s="15" t="s">
        <v>159</v>
      </c>
      <c r="E7" s="24">
        <v>45513.041666666664</v>
      </c>
      <c r="F7" s="15">
        <v>10.3</v>
      </c>
      <c r="G7" s="37" t="s">
        <v>740</v>
      </c>
      <c r="H7" s="15"/>
      <c r="I7" s="15"/>
      <c r="J7" s="15"/>
      <c r="K7" s="35">
        <v>34</v>
      </c>
      <c r="L7" s="15">
        <v>120</v>
      </c>
      <c r="M7" s="15">
        <v>7</v>
      </c>
      <c r="N7" s="15"/>
      <c r="O7" s="15"/>
      <c r="P7" s="14">
        <f t="shared" si="0"/>
        <v>161</v>
      </c>
      <c r="Q7" s="17" t="s">
        <v>32</v>
      </c>
      <c r="R7" s="16">
        <v>106648</v>
      </c>
      <c r="S7" s="23" t="s">
        <v>33</v>
      </c>
      <c r="T7" s="16" t="s">
        <v>161</v>
      </c>
      <c r="U7" s="16" t="s">
        <v>90</v>
      </c>
      <c r="V7" s="16">
        <v>1007182</v>
      </c>
      <c r="W7" s="16" t="s">
        <v>7949</v>
      </c>
    </row>
    <row r="8" spans="1:23">
      <c r="A8" s="676" t="s">
        <v>150</v>
      </c>
      <c r="B8" s="15" t="s">
        <v>57</v>
      </c>
      <c r="C8" s="15" t="s">
        <v>11985</v>
      </c>
      <c r="D8" s="15" t="s">
        <v>56</v>
      </c>
      <c r="E8" s="24">
        <v>45513.225694444445</v>
      </c>
      <c r="F8" s="15">
        <v>10.8</v>
      </c>
      <c r="G8" s="37"/>
      <c r="H8" s="15"/>
      <c r="I8" s="15"/>
      <c r="J8" s="35">
        <v>161</v>
      </c>
      <c r="K8" s="15"/>
      <c r="L8" s="15"/>
      <c r="M8" s="15"/>
      <c r="N8" s="15"/>
      <c r="O8" s="15"/>
      <c r="P8" s="14">
        <f t="shared" si="0"/>
        <v>161</v>
      </c>
      <c r="Q8" s="14" t="s">
        <v>30</v>
      </c>
      <c r="R8" s="16">
        <v>106607</v>
      </c>
      <c r="S8" s="14" t="s">
        <v>31</v>
      </c>
      <c r="T8" s="16" t="s">
        <v>169</v>
      </c>
      <c r="U8" s="16" t="s">
        <v>90</v>
      </c>
      <c r="V8" s="16">
        <v>1007183</v>
      </c>
      <c r="W8" s="16" t="s">
        <v>11986</v>
      </c>
    </row>
    <row r="9" spans="1:23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6"/>
      <c r="S9" s="14"/>
      <c r="T9" s="16"/>
      <c r="U9" s="16"/>
      <c r="V9" s="16"/>
      <c r="W9" s="16"/>
    </row>
    <row r="10" spans="1:23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161</v>
      </c>
      <c r="K10" s="11">
        <f t="shared" si="1"/>
        <v>88</v>
      </c>
      <c r="L10" s="11">
        <f t="shared" si="1"/>
        <v>650</v>
      </c>
      <c r="M10" s="11">
        <f t="shared" si="1"/>
        <v>67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>
      <c r="A12" s="3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4" t="s">
        <v>9941</v>
      </c>
      <c r="B13" s="1564" t="s">
        <v>7194</v>
      </c>
      <c r="C13" s="1564"/>
      <c r="D13" s="965"/>
      <c r="E13" s="41" t="s">
        <v>11941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>
      <c r="A14" s="230" t="s">
        <v>169</v>
      </c>
      <c r="B14" s="1558" t="s">
        <v>7193</v>
      </c>
      <c r="C14" s="155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42</v>
      </c>
      <c r="B15" s="1772" t="s">
        <v>3097</v>
      </c>
      <c r="C15" s="177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43</v>
      </c>
      <c r="B16" s="1845">
        <v>358400393570</v>
      </c>
      <c r="C16" s="1772"/>
      <c r="D16" s="1"/>
      <c r="E16" s="966" t="s">
        <v>11987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44</v>
      </c>
      <c r="B17" s="1809">
        <v>0.66666666666666663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3.25" customHeight="1">
      <c r="A19" s="1559" t="s">
        <v>6283</v>
      </c>
      <c r="B19" s="1559"/>
      <c r="C19" s="1559"/>
      <c r="D19" s="1559"/>
      <c r="E19" s="1559"/>
      <c r="F19" s="1559"/>
      <c r="G19" s="7"/>
      <c r="H19" s="1559" t="s">
        <v>6284</v>
      </c>
      <c r="I19" s="1559"/>
      <c r="J19" s="1559"/>
      <c r="K19" s="1559"/>
      <c r="L19" s="1559"/>
      <c r="M19" s="1559"/>
      <c r="N19" s="1559"/>
      <c r="O19" s="1559"/>
      <c r="P19" s="1559"/>
      <c r="Q19" s="1559" t="s">
        <v>2</v>
      </c>
      <c r="R19" s="1559"/>
      <c r="S19" s="1559"/>
      <c r="T19" s="1559"/>
      <c r="U19" s="1559"/>
      <c r="V19" s="1559"/>
      <c r="W19" s="1559"/>
    </row>
    <row r="20" spans="1:23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</row>
    <row r="21" spans="1:23">
      <c r="A21" s="15"/>
      <c r="B21" s="15"/>
      <c r="C21" s="15"/>
      <c r="D21" s="15" t="s">
        <v>1373</v>
      </c>
      <c r="E21" s="15"/>
      <c r="F21" s="15"/>
      <c r="G21" s="37"/>
      <c r="H21" s="15"/>
      <c r="I21" s="15"/>
      <c r="J21" s="15"/>
      <c r="K21" s="15"/>
      <c r="L21" s="15"/>
      <c r="M21" s="15"/>
      <c r="N21" s="15"/>
      <c r="O21" s="15"/>
      <c r="P21" s="14">
        <f t="shared" ref="P21:P27" si="2">SUM(H21:O21)</f>
        <v>0</v>
      </c>
      <c r="Q21" s="17" t="s">
        <v>32</v>
      </c>
      <c r="R21" s="16"/>
      <c r="S21" s="14" t="s">
        <v>33</v>
      </c>
      <c r="T21" s="16"/>
      <c r="U21" s="16"/>
      <c r="V21" s="16"/>
      <c r="W21" s="16"/>
    </row>
    <row r="22" spans="1:23">
      <c r="A22" s="15"/>
      <c r="B22" s="15"/>
      <c r="C22" s="15"/>
      <c r="D22" s="15"/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si="2"/>
        <v>0</v>
      </c>
      <c r="Q22" s="17" t="s">
        <v>32</v>
      </c>
      <c r="R22" s="16"/>
      <c r="S22" s="14" t="s">
        <v>33</v>
      </c>
      <c r="T22" s="16"/>
      <c r="U22" s="16"/>
      <c r="V22" s="16"/>
      <c r="W22" s="16"/>
    </row>
    <row r="23" spans="1:23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4" t="s">
        <v>30</v>
      </c>
      <c r="R23" s="16"/>
      <c r="S23" s="23" t="s">
        <v>33</v>
      </c>
      <c r="T23" s="16"/>
      <c r="U23" s="16"/>
      <c r="V23" s="16"/>
      <c r="W23" s="16"/>
    </row>
    <row r="24" spans="1:23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4" t="s">
        <v>30</v>
      </c>
      <c r="R24" s="16"/>
      <c r="S24" s="14" t="s">
        <v>31</v>
      </c>
      <c r="T24" s="16"/>
      <c r="U24" s="16"/>
      <c r="V24" s="16"/>
      <c r="W24" s="16"/>
    </row>
    <row r="25" spans="1:23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6"/>
      <c r="S25" s="14" t="s">
        <v>31</v>
      </c>
      <c r="T25" s="16"/>
      <c r="U25" s="16"/>
      <c r="V25" s="16"/>
      <c r="W25" s="16"/>
    </row>
    <row r="26" spans="1:23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6"/>
      <c r="S26" s="14" t="s">
        <v>31</v>
      </c>
      <c r="T26" s="16"/>
      <c r="U26" s="16"/>
      <c r="V26" s="16"/>
      <c r="W26" s="16"/>
    </row>
    <row r="27" spans="1:23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 t="s">
        <v>30</v>
      </c>
      <c r="R27" s="16"/>
      <c r="S27" s="14" t="s">
        <v>31</v>
      </c>
      <c r="T27" s="16"/>
      <c r="U27" s="16"/>
      <c r="V27" s="16"/>
      <c r="W27" s="16"/>
    </row>
    <row r="28" spans="1:23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0</v>
      </c>
      <c r="M28" s="11">
        <f t="shared" si="3"/>
        <v>0</v>
      </c>
      <c r="N28" s="11">
        <f t="shared" si="3"/>
        <v>0</v>
      </c>
      <c r="O28" s="11">
        <f t="shared" si="3"/>
        <v>0</v>
      </c>
      <c r="P28" s="11">
        <f t="shared" si="3"/>
        <v>0</v>
      </c>
      <c r="Q28" s="12"/>
      <c r="R28" s="12"/>
      <c r="S28" s="12"/>
      <c r="T28" s="12"/>
      <c r="U28" s="12"/>
      <c r="V28" s="12"/>
      <c r="W28" s="12"/>
    </row>
    <row r="29" spans="1:23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>
      <c r="A30" s="3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4"/>
      <c r="B31" s="1564"/>
      <c r="C31" s="1564"/>
      <c r="D31" s="965"/>
      <c r="E31" s="41" t="s">
        <v>11941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1"/>
      <c r="B32" s="1563"/>
      <c r="C32" s="156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">
      <c r="A33" s="5" t="s">
        <v>42</v>
      </c>
      <c r="B33" s="1772"/>
      <c r="C33" s="1772"/>
    </row>
    <row r="34" spans="1:3">
      <c r="A34" s="5" t="s">
        <v>43</v>
      </c>
      <c r="B34" s="1772"/>
      <c r="C34" s="1772"/>
    </row>
    <row r="35" spans="1:3">
      <c r="A35" s="5" t="s">
        <v>44</v>
      </c>
      <c r="B35" s="1772"/>
      <c r="C35" s="1772"/>
    </row>
  </sheetData>
  <mergeCells count="20">
    <mergeCell ref="B34:C34"/>
    <mergeCell ref="B35:C35"/>
    <mergeCell ref="Q19:W19"/>
    <mergeCell ref="B30:D30"/>
    <mergeCell ref="J30:L30"/>
    <mergeCell ref="B31:C31"/>
    <mergeCell ref="B32:C32"/>
    <mergeCell ref="B33:C33"/>
    <mergeCell ref="H19:P19"/>
    <mergeCell ref="B14:C14"/>
    <mergeCell ref="B15:C15"/>
    <mergeCell ref="B16:C16"/>
    <mergeCell ref="B17:C17"/>
    <mergeCell ref="A19:F19"/>
    <mergeCell ref="B13:C13"/>
    <mergeCell ref="A1:F1"/>
    <mergeCell ref="H1:P1"/>
    <mergeCell ref="Q1:W1"/>
    <mergeCell ref="B12:D12"/>
    <mergeCell ref="J12:L12"/>
  </mergeCells>
  <pageMargins left="0.7" right="0.7" top="0.75" bottom="0.75" header="0.3" footer="0.3"/>
</worksheet>
</file>

<file path=xl/worksheets/sheet3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AD62-01B2-4A9A-897A-C53C6B7CC92E}">
  <dimension ref="A1:W35"/>
  <sheetViews>
    <sheetView workbookViewId="0">
      <selection activeCell="K7" sqref="K7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1.42578125" customWidth="1"/>
    <col min="6" max="7" width="9.140625" bestFit="1" customWidth="1"/>
    <col min="8" max="15" width="7.42578125" customWidth="1"/>
    <col min="16" max="16" width="12.140625" bestFit="1" customWidth="1"/>
    <col min="17" max="17" width="9.140625" bestFit="1" customWidth="1"/>
    <col min="18" max="18" width="10.28515625" customWidth="1"/>
    <col min="19" max="19" width="9.140625" bestFit="1" customWidth="1"/>
    <col min="20" max="20" width="16.28515625" customWidth="1"/>
    <col min="23" max="23" width="15.42578125" customWidth="1"/>
  </cols>
  <sheetData>
    <row r="1" spans="1:23" ht="23.25">
      <c r="A1" s="1559" t="s">
        <v>180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86</v>
      </c>
      <c r="B3" s="424" t="s">
        <v>78</v>
      </c>
      <c r="C3" s="15" t="s">
        <v>11988</v>
      </c>
      <c r="D3" s="15" t="s">
        <v>88</v>
      </c>
      <c r="E3" s="24">
        <v>45512.166666666664</v>
      </c>
      <c r="F3" s="15">
        <v>10.3</v>
      </c>
      <c r="G3" s="37" t="s">
        <v>740</v>
      </c>
      <c r="H3" s="15"/>
      <c r="I3" s="15"/>
      <c r="J3" s="15"/>
      <c r="K3" s="35">
        <v>58</v>
      </c>
      <c r="L3" s="35">
        <v>85</v>
      </c>
      <c r="M3" s="35">
        <v>18</v>
      </c>
      <c r="N3" s="15"/>
      <c r="O3" s="15"/>
      <c r="P3" s="14">
        <f t="shared" ref="P3:P8" si="0">SUM(H3:O3)</f>
        <v>161</v>
      </c>
      <c r="Q3" s="17" t="s">
        <v>32</v>
      </c>
      <c r="R3" s="15">
        <v>106609</v>
      </c>
      <c r="S3" s="23" t="s">
        <v>33</v>
      </c>
      <c r="T3" s="16" t="s">
        <v>161</v>
      </c>
      <c r="U3" s="16" t="s">
        <v>271</v>
      </c>
      <c r="V3" s="16">
        <v>1007153</v>
      </c>
      <c r="W3" s="16" t="s">
        <v>8022</v>
      </c>
    </row>
    <row r="4" spans="1:23">
      <c r="A4" s="15" t="s">
        <v>11247</v>
      </c>
      <c r="B4" s="424" t="s">
        <v>78</v>
      </c>
      <c r="C4" s="15" t="s">
        <v>11989</v>
      </c>
      <c r="D4" s="15" t="s">
        <v>88</v>
      </c>
      <c r="E4" s="24">
        <v>45512.166666666664</v>
      </c>
      <c r="F4" s="15">
        <v>10.3</v>
      </c>
      <c r="G4" s="37" t="s">
        <v>740</v>
      </c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7" t="s">
        <v>32</v>
      </c>
      <c r="R4" s="15">
        <v>106611</v>
      </c>
      <c r="S4" s="23" t="s">
        <v>33</v>
      </c>
      <c r="T4" s="16" t="s">
        <v>161</v>
      </c>
      <c r="U4" s="16" t="s">
        <v>271</v>
      </c>
      <c r="V4" s="16">
        <v>1007154</v>
      </c>
      <c r="W4" s="16" t="s">
        <v>8022</v>
      </c>
    </row>
    <row r="5" spans="1:23">
      <c r="A5" s="15" t="s">
        <v>120</v>
      </c>
      <c r="B5" s="15" t="s">
        <v>92</v>
      </c>
      <c r="C5" s="15" t="s">
        <v>11990</v>
      </c>
      <c r="D5" s="15" t="s">
        <v>159</v>
      </c>
      <c r="E5" s="24">
        <v>45512.041666666664</v>
      </c>
      <c r="F5" s="15">
        <v>10.3</v>
      </c>
      <c r="G5" s="37" t="s">
        <v>740</v>
      </c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0"/>
        <v>161</v>
      </c>
      <c r="Q5" s="17" t="s">
        <v>32</v>
      </c>
      <c r="R5" s="15">
        <v>106612</v>
      </c>
      <c r="S5" s="23" t="s">
        <v>33</v>
      </c>
      <c r="T5" s="16" t="s">
        <v>161</v>
      </c>
      <c r="U5" s="16" t="s">
        <v>271</v>
      </c>
      <c r="V5" s="16">
        <v>1007155</v>
      </c>
      <c r="W5" s="16" t="s">
        <v>8022</v>
      </c>
    </row>
    <row r="6" spans="1:23">
      <c r="A6" s="437" t="s">
        <v>142</v>
      </c>
      <c r="B6" s="15" t="s">
        <v>72</v>
      </c>
      <c r="C6" s="15" t="s">
        <v>11991</v>
      </c>
      <c r="D6" s="15" t="s">
        <v>71</v>
      </c>
      <c r="E6" s="24">
        <v>45511.711805555555</v>
      </c>
      <c r="F6" s="15">
        <v>12.25</v>
      </c>
      <c r="G6" s="37" t="s">
        <v>160</v>
      </c>
      <c r="H6" s="15"/>
      <c r="I6" s="15"/>
      <c r="J6" s="15"/>
      <c r="K6" s="35">
        <v>28</v>
      </c>
      <c r="L6" s="35">
        <v>124</v>
      </c>
      <c r="M6" s="35">
        <v>6</v>
      </c>
      <c r="N6" s="35">
        <v>3</v>
      </c>
      <c r="O6" s="15"/>
      <c r="P6" s="14">
        <f t="shared" si="0"/>
        <v>161</v>
      </c>
      <c r="Q6" s="14" t="s">
        <v>30</v>
      </c>
      <c r="R6" s="15">
        <v>106602</v>
      </c>
      <c r="S6" s="14" t="s">
        <v>31</v>
      </c>
      <c r="T6" s="16" t="s">
        <v>169</v>
      </c>
      <c r="U6" s="16"/>
      <c r="V6" s="16">
        <v>1007158</v>
      </c>
      <c r="W6" s="16" t="s">
        <v>11992</v>
      </c>
    </row>
    <row r="7" spans="1:23">
      <c r="A7" s="15" t="s">
        <v>8837</v>
      </c>
      <c r="B7" s="15" t="s">
        <v>57</v>
      </c>
      <c r="C7" s="15" t="s">
        <v>11993</v>
      </c>
      <c r="D7" s="15" t="s">
        <v>56</v>
      </c>
      <c r="E7" s="24">
        <v>45512.225694444445</v>
      </c>
      <c r="F7" s="15">
        <v>10.8</v>
      </c>
      <c r="G7" s="37"/>
      <c r="H7" s="15"/>
      <c r="I7" s="15"/>
      <c r="J7" s="15"/>
      <c r="K7" s="35">
        <v>215</v>
      </c>
      <c r="L7" s="15"/>
      <c r="M7" s="15"/>
      <c r="N7" s="15"/>
      <c r="O7" s="15"/>
      <c r="P7" s="14">
        <f t="shared" si="0"/>
        <v>215</v>
      </c>
      <c r="Q7" s="14" t="s">
        <v>30</v>
      </c>
      <c r="R7" s="15">
        <v>106605</v>
      </c>
      <c r="S7" s="14" t="s">
        <v>31</v>
      </c>
      <c r="T7" s="16" t="s">
        <v>169</v>
      </c>
      <c r="U7" s="16" t="s">
        <v>90</v>
      </c>
      <c r="V7" s="16">
        <v>1007156</v>
      </c>
      <c r="W7" s="16" t="s">
        <v>11994</v>
      </c>
    </row>
    <row r="8" spans="1:23">
      <c r="A8" s="15" t="s">
        <v>122</v>
      </c>
      <c r="B8" s="15" t="s">
        <v>62</v>
      </c>
      <c r="C8" s="15" t="s">
        <v>11995</v>
      </c>
      <c r="D8" s="15" t="s">
        <v>61</v>
      </c>
      <c r="E8" s="24">
        <v>45511.774305555555</v>
      </c>
      <c r="F8" s="15">
        <v>13</v>
      </c>
      <c r="G8" s="37"/>
      <c r="H8" s="15"/>
      <c r="I8" s="15"/>
      <c r="J8" s="15"/>
      <c r="K8" s="35">
        <v>81</v>
      </c>
      <c r="L8" s="15"/>
      <c r="M8" s="15"/>
      <c r="N8" s="15"/>
      <c r="O8" s="15"/>
      <c r="P8" s="14">
        <f t="shared" si="0"/>
        <v>81</v>
      </c>
      <c r="Q8" s="14" t="s">
        <v>30</v>
      </c>
      <c r="R8" s="15">
        <v>106603</v>
      </c>
      <c r="S8" s="14" t="s">
        <v>31</v>
      </c>
      <c r="T8" s="16" t="s">
        <v>169</v>
      </c>
      <c r="U8" s="16" t="s">
        <v>9131</v>
      </c>
      <c r="V8" s="16">
        <v>1007157</v>
      </c>
      <c r="W8" s="16" t="s">
        <v>11996</v>
      </c>
    </row>
    <row r="9" spans="1:23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382</v>
      </c>
      <c r="L9" s="11">
        <f t="shared" si="1"/>
        <v>531</v>
      </c>
      <c r="M9" s="11">
        <f t="shared" si="1"/>
        <v>24</v>
      </c>
      <c r="N9" s="11">
        <f t="shared" si="1"/>
        <v>3</v>
      </c>
      <c r="O9" s="11">
        <f t="shared" si="1"/>
        <v>0</v>
      </c>
      <c r="P9" s="11">
        <f t="shared" si="1"/>
        <v>940</v>
      </c>
      <c r="Q9" s="12"/>
      <c r="R9" s="12"/>
      <c r="S9" s="12"/>
      <c r="T9" s="12"/>
      <c r="U9" s="12"/>
      <c r="V9" s="12"/>
      <c r="W9" s="12"/>
    </row>
    <row r="10" spans="1:23" s="69" customFormat="1">
      <c r="A10" s="351" t="s">
        <v>8538</v>
      </c>
      <c r="B10" s="351" t="s">
        <v>57</v>
      </c>
      <c r="C10" s="351" t="s">
        <v>11997</v>
      </c>
      <c r="D10" s="351" t="s">
        <v>56</v>
      </c>
      <c r="E10" s="405">
        <v>45512.225694444445</v>
      </c>
      <c r="F10" s="351">
        <v>10.8</v>
      </c>
      <c r="G10" s="46"/>
      <c r="H10" s="351"/>
      <c r="I10" s="351"/>
      <c r="J10" s="351"/>
      <c r="K10" s="351"/>
      <c r="L10" s="351"/>
      <c r="M10" s="351"/>
      <c r="N10" s="351"/>
      <c r="O10" s="351"/>
      <c r="P10" s="352">
        <f>SUM(H10:O10)</f>
        <v>0</v>
      </c>
      <c r="Q10" s="352" t="s">
        <v>30</v>
      </c>
      <c r="R10" s="351"/>
      <c r="S10" s="352" t="s">
        <v>31</v>
      </c>
      <c r="T10" s="354" t="s">
        <v>169</v>
      </c>
      <c r="U10" s="354" t="s">
        <v>90</v>
      </c>
      <c r="V10" s="354"/>
      <c r="W10" s="354" t="s">
        <v>11994</v>
      </c>
    </row>
    <row r="11" spans="1:23" ht="15.75">
      <c r="A11" s="3" t="s">
        <v>34</v>
      </c>
      <c r="B11" s="1562"/>
      <c r="C11" s="1562"/>
      <c r="D11" s="1562"/>
      <c r="E11" s="1"/>
      <c r="F11" s="1"/>
      <c r="G11" s="1"/>
      <c r="H11" s="1"/>
      <c r="I11" s="1"/>
      <c r="J11" s="1563"/>
      <c r="K11" s="1563"/>
      <c r="L11" s="156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4" t="s">
        <v>161</v>
      </c>
      <c r="B12" s="1564" t="s">
        <v>11929</v>
      </c>
      <c r="C12" s="1564"/>
      <c r="D12" s="965"/>
      <c r="E12" s="41" t="s">
        <v>11941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>
      <c r="A13" s="230" t="s">
        <v>169</v>
      </c>
      <c r="B13" s="1558" t="s">
        <v>11998</v>
      </c>
      <c r="C13" s="155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>
      <c r="A14" s="43"/>
      <c r="B14" s="43"/>
      <c r="C14" s="43"/>
      <c r="D14" s="550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42</v>
      </c>
      <c r="B15" s="1872" t="s">
        <v>5003</v>
      </c>
      <c r="C15" s="1872"/>
      <c r="E15" s="84" t="s">
        <v>11999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43</v>
      </c>
      <c r="B16" s="1873">
        <v>358400432178</v>
      </c>
      <c r="C16" s="18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44</v>
      </c>
      <c r="B17" s="1871">
        <v>0.66666666666666663</v>
      </c>
      <c r="C17" s="18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3.25" customHeight="1">
      <c r="A19" s="1559" t="s">
        <v>194</v>
      </c>
      <c r="B19" s="1559"/>
      <c r="C19" s="1559"/>
      <c r="D19" s="1559"/>
      <c r="E19" s="1559"/>
      <c r="F19" s="1559"/>
      <c r="G19" s="7"/>
      <c r="H19" s="1559" t="s">
        <v>12000</v>
      </c>
      <c r="I19" s="1559"/>
      <c r="J19" s="1559"/>
      <c r="K19" s="1559"/>
      <c r="L19" s="1559"/>
      <c r="M19" s="1559"/>
      <c r="N19" s="1559"/>
      <c r="O19" s="1559"/>
      <c r="P19" s="1559"/>
      <c r="Q19" s="1559" t="s">
        <v>2</v>
      </c>
      <c r="R19" s="1559"/>
      <c r="S19" s="1559"/>
      <c r="T19" s="1559"/>
      <c r="U19" s="1559"/>
      <c r="V19" s="1559"/>
      <c r="W19" s="1559"/>
    </row>
    <row r="20" spans="1:23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</row>
    <row r="21" spans="1:23">
      <c r="A21" s="15" t="s">
        <v>105</v>
      </c>
      <c r="B21" s="424" t="s">
        <v>78</v>
      </c>
      <c r="C21" s="15" t="s">
        <v>12001</v>
      </c>
      <c r="D21" s="15" t="s">
        <v>521</v>
      </c>
      <c r="E21" s="24">
        <v>45511.6875</v>
      </c>
      <c r="F21" s="15">
        <v>13.5</v>
      </c>
      <c r="G21" s="37" t="s">
        <v>740</v>
      </c>
      <c r="H21" s="15"/>
      <c r="I21" s="15"/>
      <c r="J21" s="15"/>
      <c r="K21" s="35">
        <v>54</v>
      </c>
      <c r="L21" s="35">
        <v>80</v>
      </c>
      <c r="M21" s="35">
        <v>27</v>
      </c>
      <c r="N21" s="15"/>
      <c r="O21" s="15"/>
      <c r="P21" s="14">
        <f t="shared" ref="P21:P27" si="2">SUM(H21:O21)</f>
        <v>161</v>
      </c>
      <c r="Q21" s="17" t="s">
        <v>32</v>
      </c>
      <c r="R21" s="14">
        <v>106615</v>
      </c>
      <c r="S21" s="23" t="s">
        <v>33</v>
      </c>
      <c r="T21" s="16" t="s">
        <v>9984</v>
      </c>
      <c r="U21" s="16" t="s">
        <v>271</v>
      </c>
      <c r="V21" s="16">
        <v>1007159</v>
      </c>
      <c r="W21" s="16"/>
    </row>
    <row r="22" spans="1:23">
      <c r="A22" s="15" t="s">
        <v>114</v>
      </c>
      <c r="B22" s="424" t="s">
        <v>78</v>
      </c>
      <c r="C22" s="15" t="s">
        <v>12002</v>
      </c>
      <c r="D22" s="15" t="s">
        <v>521</v>
      </c>
      <c r="E22" s="24">
        <v>45512.6875</v>
      </c>
      <c r="F22" s="15">
        <v>13.5</v>
      </c>
      <c r="G22" s="37" t="s">
        <v>740</v>
      </c>
      <c r="H22" s="15"/>
      <c r="I22" s="15"/>
      <c r="J22" s="15"/>
      <c r="K22" s="35">
        <v>46</v>
      </c>
      <c r="L22" s="35">
        <v>115</v>
      </c>
      <c r="M22" s="15"/>
      <c r="N22" s="15"/>
      <c r="O22" s="15"/>
      <c r="P22" s="14">
        <f t="shared" si="2"/>
        <v>161</v>
      </c>
      <c r="Q22" s="17" t="s">
        <v>32</v>
      </c>
      <c r="R22" s="14">
        <v>106616</v>
      </c>
      <c r="S22" s="23" t="s">
        <v>33</v>
      </c>
      <c r="T22" s="16" t="s">
        <v>9984</v>
      </c>
      <c r="U22" s="16" t="s">
        <v>271</v>
      </c>
      <c r="V22" s="16">
        <v>1007160</v>
      </c>
      <c r="W22" s="16"/>
    </row>
    <row r="23" spans="1:23">
      <c r="A23" s="15" t="s">
        <v>150</v>
      </c>
      <c r="B23" s="15" t="s">
        <v>57</v>
      </c>
      <c r="C23" s="15" t="s">
        <v>12003</v>
      </c>
      <c r="D23" s="15" t="s">
        <v>10109</v>
      </c>
      <c r="E23" s="24">
        <v>45511</v>
      </c>
      <c r="F23" s="15">
        <v>15</v>
      </c>
      <c r="G23" s="37"/>
      <c r="H23" s="15"/>
      <c r="I23" s="15"/>
      <c r="J23" s="35">
        <v>18</v>
      </c>
      <c r="K23" s="35">
        <v>143</v>
      </c>
      <c r="L23" s="15"/>
      <c r="M23" s="15"/>
      <c r="N23" s="15"/>
      <c r="O23" s="15"/>
      <c r="P23" s="14">
        <f t="shared" si="2"/>
        <v>161</v>
      </c>
      <c r="Q23" s="696" t="s">
        <v>30</v>
      </c>
      <c r="R23" s="14">
        <v>106606</v>
      </c>
      <c r="S23" s="14" t="s">
        <v>31</v>
      </c>
      <c r="T23" s="16" t="s">
        <v>9984</v>
      </c>
      <c r="U23" s="16" t="s">
        <v>271</v>
      </c>
      <c r="V23" s="16">
        <v>1007161</v>
      </c>
      <c r="W23" s="16"/>
    </row>
    <row r="24" spans="1:23">
      <c r="A24" s="15" t="s">
        <v>11858</v>
      </c>
      <c r="B24" s="15" t="s">
        <v>11448</v>
      </c>
      <c r="C24" s="15" t="s">
        <v>12004</v>
      </c>
      <c r="D24" s="15" t="s">
        <v>11860</v>
      </c>
      <c r="E24" s="24">
        <v>45512.642361111109</v>
      </c>
      <c r="F24" s="15">
        <v>17.25</v>
      </c>
      <c r="G24" s="37"/>
      <c r="H24" s="15"/>
      <c r="I24" s="15"/>
      <c r="J24" s="35">
        <v>108</v>
      </c>
      <c r="K24" s="15"/>
      <c r="L24" s="15"/>
      <c r="M24" s="15"/>
      <c r="N24" s="15"/>
      <c r="O24" s="15"/>
      <c r="P24" s="14">
        <f t="shared" si="2"/>
        <v>108</v>
      </c>
      <c r="Q24" s="14" t="s">
        <v>30</v>
      </c>
      <c r="R24" s="14">
        <v>106624</v>
      </c>
      <c r="S24" s="14" t="s">
        <v>31</v>
      </c>
      <c r="T24" s="16" t="s">
        <v>9984</v>
      </c>
      <c r="U24" s="16" t="s">
        <v>90</v>
      </c>
      <c r="V24" s="16">
        <v>1007162</v>
      </c>
      <c r="W24" s="16"/>
    </row>
    <row r="25" spans="1:23">
      <c r="A25" s="15" t="s">
        <v>113</v>
      </c>
      <c r="B25" s="15" t="s">
        <v>65</v>
      </c>
      <c r="C25" s="15" t="s">
        <v>12005</v>
      </c>
      <c r="D25" s="15" t="s">
        <v>7594</v>
      </c>
      <c r="E25" s="24">
        <v>45511.732638888891</v>
      </c>
      <c r="F25" s="15">
        <v>19</v>
      </c>
      <c r="G25" s="37"/>
      <c r="H25" s="15"/>
      <c r="I25" s="15"/>
      <c r="J25" s="15"/>
      <c r="K25" s="15"/>
      <c r="L25" s="35">
        <v>54</v>
      </c>
      <c r="M25" s="15"/>
      <c r="N25" s="15"/>
      <c r="O25" s="15"/>
      <c r="P25" s="14">
        <f t="shared" si="2"/>
        <v>54</v>
      </c>
      <c r="Q25" s="14" t="s">
        <v>30</v>
      </c>
      <c r="R25" s="14">
        <v>106617</v>
      </c>
      <c r="S25" s="23" t="s">
        <v>33</v>
      </c>
      <c r="T25" s="16" t="s">
        <v>9984</v>
      </c>
      <c r="U25" s="16" t="s">
        <v>90</v>
      </c>
      <c r="V25" s="16">
        <v>1007163</v>
      </c>
      <c r="W25" s="16"/>
    </row>
    <row r="26" spans="1:23">
      <c r="A26" s="15" t="s">
        <v>312</v>
      </c>
      <c r="B26" s="15" t="s">
        <v>65</v>
      </c>
      <c r="C26" s="15" t="s">
        <v>12006</v>
      </c>
      <c r="D26" s="15" t="s">
        <v>7594</v>
      </c>
      <c r="E26" s="24">
        <v>45511.732638888891</v>
      </c>
      <c r="F26" s="15">
        <v>19</v>
      </c>
      <c r="G26" s="37"/>
      <c r="H26" s="15"/>
      <c r="I26" s="15"/>
      <c r="J26" s="15"/>
      <c r="K26" s="35">
        <v>54</v>
      </c>
      <c r="L26" s="15">
        <v>107</v>
      </c>
      <c r="M26" s="15"/>
      <c r="N26" s="15"/>
      <c r="O26" s="15"/>
      <c r="P26" s="14">
        <f t="shared" si="2"/>
        <v>161</v>
      </c>
      <c r="Q26" s="14" t="s">
        <v>30</v>
      </c>
      <c r="R26" s="14">
        <v>106618</v>
      </c>
      <c r="S26" s="23" t="s">
        <v>33</v>
      </c>
      <c r="T26" s="16" t="s">
        <v>9984</v>
      </c>
      <c r="U26" s="16" t="s">
        <v>90</v>
      </c>
      <c r="V26" s="16">
        <v>1007164</v>
      </c>
      <c r="W26" s="16"/>
    </row>
    <row r="27" spans="1:23" ht="18" customHeight="1">
      <c r="A27" s="15" t="s">
        <v>219</v>
      </c>
      <c r="B27" s="15" t="s">
        <v>75</v>
      </c>
      <c r="C27" s="15" t="s">
        <v>12007</v>
      </c>
      <c r="D27" s="15" t="s">
        <v>11734</v>
      </c>
      <c r="E27" s="24">
        <v>45511.708333333336</v>
      </c>
      <c r="F27" s="15" t="s">
        <v>1373</v>
      </c>
      <c r="G27" s="37"/>
      <c r="H27" s="15"/>
      <c r="I27" s="15"/>
      <c r="J27" s="15"/>
      <c r="K27" s="35">
        <v>54</v>
      </c>
      <c r="L27" s="15"/>
      <c r="M27" s="15"/>
      <c r="N27" s="15"/>
      <c r="O27" s="15"/>
      <c r="P27" s="14">
        <f t="shared" si="2"/>
        <v>54</v>
      </c>
      <c r="Q27" s="14" t="s">
        <v>30</v>
      </c>
      <c r="R27" s="14">
        <v>106601</v>
      </c>
      <c r="S27" s="14" t="s">
        <v>31</v>
      </c>
      <c r="T27" s="16" t="s">
        <v>9984</v>
      </c>
      <c r="U27" s="16" t="s">
        <v>660</v>
      </c>
      <c r="V27" s="16">
        <v>1007165</v>
      </c>
      <c r="W27" s="16"/>
    </row>
    <row r="28" spans="1:23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126</v>
      </c>
      <c r="K28" s="11">
        <f t="shared" si="3"/>
        <v>351</v>
      </c>
      <c r="L28" s="11">
        <f t="shared" si="3"/>
        <v>356</v>
      </c>
      <c r="M28" s="11">
        <f t="shared" si="3"/>
        <v>27</v>
      </c>
      <c r="N28" s="11">
        <f t="shared" si="3"/>
        <v>0</v>
      </c>
      <c r="O28" s="11">
        <f t="shared" si="3"/>
        <v>0</v>
      </c>
      <c r="P28" s="11">
        <f t="shared" si="3"/>
        <v>860</v>
      </c>
      <c r="Q28" s="12"/>
      <c r="R28" s="12"/>
      <c r="S28" s="12"/>
      <c r="T28" s="12"/>
      <c r="U28" s="12"/>
      <c r="V28" s="12"/>
      <c r="W28" s="12"/>
    </row>
    <row r="29" spans="1:23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>
      <c r="A30" s="3" t="s">
        <v>34</v>
      </c>
      <c r="B30" s="1562"/>
      <c r="C30" s="1562"/>
      <c r="D30" s="1562"/>
      <c r="E30" s="1"/>
      <c r="F30" s="1"/>
      <c r="G30" s="1"/>
      <c r="H30" s="1"/>
      <c r="I30" s="1"/>
      <c r="J30" s="1563"/>
      <c r="K30" s="1563"/>
      <c r="L30" s="156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4"/>
      <c r="B31" s="1564"/>
      <c r="C31" s="1564"/>
      <c r="D31" s="965"/>
      <c r="E31" s="41" t="s">
        <v>11941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1"/>
      <c r="B32" s="1563"/>
      <c r="C32" s="156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">
      <c r="A33" s="5" t="s">
        <v>42</v>
      </c>
      <c r="B33" s="1772"/>
      <c r="C33" s="1772"/>
    </row>
    <row r="34" spans="1:3">
      <c r="A34" s="5" t="s">
        <v>43</v>
      </c>
      <c r="B34" s="1772"/>
      <c r="C34" s="1772"/>
    </row>
    <row r="35" spans="1:3">
      <c r="A35" s="5" t="s">
        <v>44</v>
      </c>
      <c r="B35" s="1809">
        <v>0.875</v>
      </c>
      <c r="C35" s="1772"/>
    </row>
  </sheetData>
  <mergeCells count="20">
    <mergeCell ref="B34:C34"/>
    <mergeCell ref="B35:C35"/>
    <mergeCell ref="Q19:W19"/>
    <mergeCell ref="B30:D30"/>
    <mergeCell ref="J30:L30"/>
    <mergeCell ref="B31:C31"/>
    <mergeCell ref="B32:C32"/>
    <mergeCell ref="B33:C33"/>
    <mergeCell ref="H19:P19"/>
    <mergeCell ref="B13:C13"/>
    <mergeCell ref="B15:C15"/>
    <mergeCell ref="B16:C16"/>
    <mergeCell ref="B17:C17"/>
    <mergeCell ref="A19:F19"/>
    <mergeCell ref="B12:C12"/>
    <mergeCell ref="A1:F1"/>
    <mergeCell ref="H1:P1"/>
    <mergeCell ref="Q1:W1"/>
    <mergeCell ref="B11:D11"/>
    <mergeCell ref="J11:L11"/>
  </mergeCells>
  <pageMargins left="0.7" right="0.7" top="0.75" bottom="0.75" header="0.3" footer="0.3"/>
</worksheet>
</file>

<file path=xl/worksheets/sheet3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599D-1E00-4796-BC44-9505E6D642D6}">
  <sheetPr>
    <tabColor theme="5" tint="0.39997558519241921"/>
  </sheetPr>
  <dimension ref="A1:X52"/>
  <sheetViews>
    <sheetView topLeftCell="A9" workbookViewId="0">
      <selection activeCell="G15" sqref="G15"/>
    </sheetView>
  </sheetViews>
  <sheetFormatPr defaultColWidth="11.42578125" defaultRowHeight="15"/>
  <cols>
    <col min="1" max="1" width="25.42578125" customWidth="1"/>
    <col min="2" max="2" width="18.28515625" customWidth="1"/>
    <col min="3" max="3" width="15.85546875" customWidth="1"/>
    <col min="4" max="4" width="12.42578125" customWidth="1"/>
    <col min="5" max="5" width="21.710937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8.7109375" customWidth="1"/>
  </cols>
  <sheetData>
    <row r="1" spans="1:24" ht="23.25">
      <c r="A1" s="1559" t="s">
        <v>155</v>
      </c>
      <c r="B1" s="1559"/>
      <c r="C1" s="1559"/>
      <c r="D1" s="1559"/>
      <c r="E1" s="1559"/>
      <c r="F1" s="1559"/>
      <c r="G1" s="7"/>
      <c r="H1" s="1559" t="s">
        <v>1244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  <c r="X1" s="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1"/>
    </row>
    <row r="3" spans="1:24">
      <c r="A3" s="15" t="s">
        <v>111</v>
      </c>
      <c r="B3" s="15" t="s">
        <v>65</v>
      </c>
      <c r="C3" s="15" t="s">
        <v>12008</v>
      </c>
      <c r="D3" s="15" t="s">
        <v>64</v>
      </c>
      <c r="E3" s="24">
        <v>45508.472222222219</v>
      </c>
      <c r="F3" s="15">
        <v>14.8</v>
      </c>
      <c r="G3" s="37"/>
      <c r="H3" s="15"/>
      <c r="I3" s="15"/>
      <c r="J3" s="15"/>
      <c r="K3" s="15"/>
      <c r="L3" s="15">
        <v>161</v>
      </c>
      <c r="M3" s="15"/>
      <c r="N3" s="15"/>
      <c r="O3" s="15"/>
      <c r="P3" s="14">
        <f t="shared" ref="P3:P10" si="0">SUM(H3:O3)</f>
        <v>161</v>
      </c>
      <c r="Q3" s="14" t="s">
        <v>30</v>
      </c>
      <c r="R3" s="16">
        <v>106561</v>
      </c>
      <c r="S3" s="23" t="s">
        <v>33</v>
      </c>
      <c r="T3" s="4" t="s">
        <v>169</v>
      </c>
      <c r="U3" s="16" t="s">
        <v>90</v>
      </c>
      <c r="V3" s="16">
        <v>1007104</v>
      </c>
      <c r="W3" s="16" t="s">
        <v>12009</v>
      </c>
      <c r="X3" s="1"/>
    </row>
    <row r="4" spans="1:24">
      <c r="A4" s="15" t="s">
        <v>8837</v>
      </c>
      <c r="B4" s="15" t="s">
        <v>57</v>
      </c>
      <c r="C4" s="15" t="s">
        <v>12010</v>
      </c>
      <c r="D4" s="15" t="s">
        <v>56</v>
      </c>
      <c r="E4" s="24">
        <v>45508.225694444445</v>
      </c>
      <c r="F4" s="15">
        <v>10.8</v>
      </c>
      <c r="G4" s="37"/>
      <c r="H4" s="15"/>
      <c r="I4" s="15"/>
      <c r="J4" s="15"/>
      <c r="K4" s="35">
        <v>161</v>
      </c>
      <c r="L4" s="15"/>
      <c r="M4" s="15"/>
      <c r="N4" s="15"/>
      <c r="O4" s="15"/>
      <c r="P4" s="14">
        <f t="shared" si="0"/>
        <v>161</v>
      </c>
      <c r="Q4" s="14" t="s">
        <v>30</v>
      </c>
      <c r="R4" s="16">
        <v>106578</v>
      </c>
      <c r="S4" s="14" t="s">
        <v>31</v>
      </c>
      <c r="T4" s="4" t="s">
        <v>169</v>
      </c>
      <c r="U4" s="16" t="s">
        <v>90</v>
      </c>
      <c r="V4" s="16">
        <v>1007105</v>
      </c>
      <c r="W4" s="16" t="s">
        <v>12011</v>
      </c>
      <c r="X4" s="1"/>
    </row>
    <row r="5" spans="1:24">
      <c r="A5" s="15" t="s">
        <v>8837</v>
      </c>
      <c r="B5" s="15" t="s">
        <v>57</v>
      </c>
      <c r="C5" s="15" t="s">
        <v>12012</v>
      </c>
      <c r="D5" s="15" t="s">
        <v>56</v>
      </c>
      <c r="E5" s="24">
        <v>45508.225694444445</v>
      </c>
      <c r="F5" s="15">
        <v>10.8</v>
      </c>
      <c r="G5" s="37"/>
      <c r="H5" s="15"/>
      <c r="I5" s="15"/>
      <c r="J5" s="15"/>
      <c r="K5" s="35">
        <v>161</v>
      </c>
      <c r="L5" s="15"/>
      <c r="M5" s="15"/>
      <c r="N5" s="15"/>
      <c r="O5" s="15"/>
      <c r="P5" s="14">
        <f t="shared" si="0"/>
        <v>161</v>
      </c>
      <c r="Q5" s="14" t="s">
        <v>30</v>
      </c>
      <c r="R5" s="16">
        <v>106579</v>
      </c>
      <c r="S5" s="14" t="s">
        <v>31</v>
      </c>
      <c r="T5" s="4" t="s">
        <v>169</v>
      </c>
      <c r="U5" s="16" t="s">
        <v>90</v>
      </c>
      <c r="V5" s="16">
        <v>1007106</v>
      </c>
      <c r="W5" s="16" t="s">
        <v>12011</v>
      </c>
      <c r="X5" s="1"/>
    </row>
    <row r="6" spans="1:24">
      <c r="A6" s="15" t="s">
        <v>219</v>
      </c>
      <c r="B6" s="15" t="s">
        <v>75</v>
      </c>
      <c r="C6" s="15" t="s">
        <v>12013</v>
      </c>
      <c r="D6" s="15" t="s">
        <v>74</v>
      </c>
      <c r="E6" s="24">
        <v>45508.524305555555</v>
      </c>
      <c r="F6" s="15">
        <v>15.3</v>
      </c>
      <c r="G6" s="37"/>
      <c r="H6" s="15"/>
      <c r="I6" s="15"/>
      <c r="J6" s="35">
        <v>27</v>
      </c>
      <c r="K6" s="35">
        <v>54</v>
      </c>
      <c r="L6" s="15"/>
      <c r="M6" s="15"/>
      <c r="N6" s="15"/>
      <c r="O6" s="15"/>
      <c r="P6" s="14">
        <f t="shared" si="0"/>
        <v>81</v>
      </c>
      <c r="Q6" s="14" t="s">
        <v>30</v>
      </c>
      <c r="R6" s="16">
        <v>106593</v>
      </c>
      <c r="S6" s="14" t="s">
        <v>31</v>
      </c>
      <c r="T6" s="4" t="s">
        <v>169</v>
      </c>
      <c r="U6" s="16" t="s">
        <v>660</v>
      </c>
      <c r="V6" s="16">
        <v>1007107</v>
      </c>
      <c r="W6" s="16" t="s">
        <v>8043</v>
      </c>
      <c r="X6" s="1"/>
    </row>
    <row r="7" spans="1:24">
      <c r="A7" s="15" t="s">
        <v>219</v>
      </c>
      <c r="B7" s="15" t="s">
        <v>5658</v>
      </c>
      <c r="C7" s="15" t="s">
        <v>12014</v>
      </c>
      <c r="D7" s="15" t="s">
        <v>1105</v>
      </c>
      <c r="E7" s="24">
        <v>45507.600694444445</v>
      </c>
      <c r="F7" s="15">
        <v>15.3</v>
      </c>
      <c r="G7" s="37"/>
      <c r="H7" s="15"/>
      <c r="I7" s="15"/>
      <c r="J7" s="35">
        <v>27</v>
      </c>
      <c r="K7" s="35">
        <v>27</v>
      </c>
      <c r="L7" s="15"/>
      <c r="M7" s="15"/>
      <c r="N7" s="15"/>
      <c r="O7" s="15"/>
      <c r="P7" s="14">
        <f t="shared" si="0"/>
        <v>54</v>
      </c>
      <c r="Q7" s="14" t="s">
        <v>30</v>
      </c>
      <c r="R7" s="16">
        <v>106592</v>
      </c>
      <c r="S7" s="14" t="s">
        <v>31</v>
      </c>
      <c r="T7" s="4" t="s">
        <v>169</v>
      </c>
      <c r="U7" s="16" t="s">
        <v>660</v>
      </c>
      <c r="V7" s="16">
        <v>1007108</v>
      </c>
      <c r="W7" s="16" t="s">
        <v>8043</v>
      </c>
      <c r="X7" s="1"/>
    </row>
    <row r="8" spans="1:24">
      <c r="A8" s="15" t="s">
        <v>122</v>
      </c>
      <c r="B8" s="15" t="s">
        <v>62</v>
      </c>
      <c r="C8" s="15" t="s">
        <v>12015</v>
      </c>
      <c r="D8" s="15" t="s">
        <v>3708</v>
      </c>
      <c r="E8" s="24">
        <v>45508.059027777781</v>
      </c>
      <c r="F8" s="15">
        <v>13</v>
      </c>
      <c r="G8" s="37"/>
      <c r="H8" s="15"/>
      <c r="I8" s="15"/>
      <c r="J8" s="15"/>
      <c r="K8" s="35">
        <v>81</v>
      </c>
      <c r="L8" s="15"/>
      <c r="M8" s="15"/>
      <c r="N8" s="15"/>
      <c r="O8" s="15"/>
      <c r="P8" s="14">
        <f t="shared" si="0"/>
        <v>81</v>
      </c>
      <c r="Q8" s="14" t="s">
        <v>30</v>
      </c>
      <c r="R8" s="16">
        <v>106568</v>
      </c>
      <c r="S8" s="14" t="s">
        <v>31</v>
      </c>
      <c r="T8" s="230" t="s">
        <v>161</v>
      </c>
      <c r="U8" s="16" t="s">
        <v>90</v>
      </c>
      <c r="V8" s="16">
        <v>1007109</v>
      </c>
      <c r="W8" s="16" t="s">
        <v>12016</v>
      </c>
      <c r="X8" s="1"/>
    </row>
    <row r="9" spans="1:24" ht="17.25" customHeight="1">
      <c r="A9" s="15" t="s">
        <v>8538</v>
      </c>
      <c r="B9" s="15" t="s">
        <v>57</v>
      </c>
      <c r="C9" s="15" t="s">
        <v>12017</v>
      </c>
      <c r="D9" s="15" t="s">
        <v>56</v>
      </c>
      <c r="E9" s="24">
        <v>45509.225694444445</v>
      </c>
      <c r="F9" s="15">
        <v>10.8</v>
      </c>
      <c r="G9" s="37"/>
      <c r="H9" s="15"/>
      <c r="I9" s="15"/>
      <c r="J9" s="15"/>
      <c r="K9" s="35">
        <v>93</v>
      </c>
      <c r="L9" s="15"/>
      <c r="M9" s="15"/>
      <c r="N9" s="15"/>
      <c r="O9" s="15"/>
      <c r="P9" s="14">
        <f t="shared" si="0"/>
        <v>93</v>
      </c>
      <c r="Q9" s="14" t="s">
        <v>30</v>
      </c>
      <c r="R9" s="16">
        <v>106577</v>
      </c>
      <c r="S9" s="14" t="s">
        <v>31</v>
      </c>
      <c r="T9" s="4" t="s">
        <v>169</v>
      </c>
      <c r="U9" s="16" t="s">
        <v>90</v>
      </c>
      <c r="V9" s="16">
        <v>1007110</v>
      </c>
      <c r="W9" s="16" t="s">
        <v>12018</v>
      </c>
      <c r="X9" s="1" t="s">
        <v>12019</v>
      </c>
    </row>
    <row r="10" spans="1:24">
      <c r="A10" s="15" t="s">
        <v>12020</v>
      </c>
      <c r="B10" s="15" t="s">
        <v>11448</v>
      </c>
      <c r="C10" s="82" t="s">
        <v>12021</v>
      </c>
      <c r="D10" s="15" t="s">
        <v>11860</v>
      </c>
      <c r="E10" s="24">
        <v>45508.642361111109</v>
      </c>
      <c r="F10" s="15">
        <v>14.1</v>
      </c>
      <c r="G10" s="37"/>
      <c r="H10" s="15"/>
      <c r="I10" s="15"/>
      <c r="J10" s="35">
        <v>27</v>
      </c>
      <c r="K10" s="15"/>
      <c r="L10" s="15"/>
      <c r="M10" s="15"/>
      <c r="N10" s="15"/>
      <c r="O10" s="15"/>
      <c r="P10" s="14">
        <f t="shared" si="0"/>
        <v>27</v>
      </c>
      <c r="Q10" s="14" t="s">
        <v>30</v>
      </c>
      <c r="R10" s="16">
        <v>106580</v>
      </c>
      <c r="S10" s="14" t="s">
        <v>31</v>
      </c>
      <c r="T10" s="4" t="s">
        <v>169</v>
      </c>
      <c r="U10" s="16" t="s">
        <v>90</v>
      </c>
      <c r="V10" s="16">
        <v>1007111</v>
      </c>
      <c r="W10" s="16" t="s">
        <v>12011</v>
      </c>
      <c r="X10" s="1"/>
    </row>
    <row r="11" spans="1:24">
      <c r="A11" s="11" t="s">
        <v>19</v>
      </c>
      <c r="B11" s="7"/>
      <c r="C11" s="7"/>
      <c r="D11" s="7"/>
      <c r="E11" s="11"/>
      <c r="F11" s="7"/>
      <c r="G11" s="7"/>
      <c r="H11" s="11">
        <f t="shared" ref="H11:O11" si="1">SUM(H3:H10)</f>
        <v>0</v>
      </c>
      <c r="I11" s="11">
        <f t="shared" si="1"/>
        <v>0</v>
      </c>
      <c r="J11" s="11">
        <f t="shared" si="1"/>
        <v>81</v>
      </c>
      <c r="K11" s="11">
        <f t="shared" si="1"/>
        <v>577</v>
      </c>
      <c r="L11" s="11">
        <f t="shared" si="1"/>
        <v>161</v>
      </c>
      <c r="M11" s="11">
        <f t="shared" si="1"/>
        <v>0</v>
      </c>
      <c r="N11" s="11">
        <f t="shared" si="1"/>
        <v>0</v>
      </c>
      <c r="O11" s="11">
        <f t="shared" si="1"/>
        <v>0</v>
      </c>
      <c r="P11" s="11">
        <f>SUM(P2:P10)</f>
        <v>819</v>
      </c>
      <c r="Q11" s="12"/>
      <c r="R11" s="12"/>
      <c r="S11" s="12"/>
      <c r="T11" s="12"/>
      <c r="U11" s="12"/>
      <c r="V11" s="12"/>
      <c r="W11" s="12"/>
      <c r="X11" s="1"/>
    </row>
    <row r="12" spans="1:24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>
      <c r="A13" s="3" t="s">
        <v>34</v>
      </c>
      <c r="B13" s="1562"/>
      <c r="C13" s="1562"/>
      <c r="D13" s="1562"/>
      <c r="E13" s="1"/>
      <c r="F13" s="1"/>
      <c r="G13" s="1"/>
      <c r="H13" s="1"/>
      <c r="I13" s="1"/>
      <c r="J13" s="1563"/>
      <c r="K13" s="1563"/>
      <c r="L13" s="156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4" t="s">
        <v>169</v>
      </c>
      <c r="B14" s="1564" t="s">
        <v>12022</v>
      </c>
      <c r="C14" s="1564"/>
      <c r="D14" s="242"/>
      <c r="E14" s="41" t="s">
        <v>12023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6.25">
      <c r="A15" s="230" t="s">
        <v>161</v>
      </c>
      <c r="B15" s="230" t="s">
        <v>12024</v>
      </c>
      <c r="C15" s="230"/>
      <c r="D15" s="965"/>
      <c r="E15" s="41" t="s">
        <v>12025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1"/>
      <c r="B16" s="1563"/>
      <c r="C16" s="1563"/>
      <c r="D16" s="1"/>
      <c r="E16" s="1"/>
      <c r="F16" s="1">
        <f>AVERAGE(F3:F10)</f>
        <v>13.112499999999999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3">
      <c r="A17" s="5" t="s">
        <v>42</v>
      </c>
      <c r="B17" s="1772" t="s">
        <v>10998</v>
      </c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5" t="s">
        <v>43</v>
      </c>
      <c r="B18" s="1845">
        <v>358406717460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5" t="s">
        <v>44</v>
      </c>
      <c r="B19" s="1809">
        <v>0.58333333333333337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3.25" customHeight="1">
      <c r="A21" s="1559" t="s">
        <v>83</v>
      </c>
      <c r="B21" s="1559"/>
      <c r="C21" s="1559"/>
      <c r="D21" s="1559"/>
      <c r="E21" s="1559"/>
      <c r="F21" s="1559"/>
      <c r="G21" s="7"/>
      <c r="H21" s="1559" t="s">
        <v>1244</v>
      </c>
      <c r="I21" s="1559"/>
      <c r="J21" s="1559"/>
      <c r="K21" s="1559"/>
      <c r="L21" s="1559"/>
      <c r="M21" s="1559"/>
      <c r="N21" s="1559"/>
      <c r="O21" s="1559"/>
      <c r="P21" s="1559"/>
      <c r="Q21" s="1559" t="s">
        <v>2</v>
      </c>
      <c r="R21" s="1559"/>
      <c r="S21" s="1559"/>
      <c r="T21" s="1559"/>
      <c r="U21" s="1559"/>
      <c r="V21" s="1559"/>
      <c r="W21" s="1559"/>
    </row>
    <row r="22" spans="1:23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</row>
    <row r="23" spans="1:23">
      <c r="A23" s="14" t="s">
        <v>142</v>
      </c>
      <c r="B23" s="14" t="s">
        <v>72</v>
      </c>
      <c r="C23" s="14" t="s">
        <v>12026</v>
      </c>
      <c r="D23" s="14" t="s">
        <v>71</v>
      </c>
      <c r="E23" s="481">
        <v>45508.711805555555</v>
      </c>
      <c r="F23" s="14">
        <v>12.25</v>
      </c>
      <c r="G23" s="967" t="s">
        <v>740</v>
      </c>
      <c r="H23" s="968"/>
      <c r="I23" s="968"/>
      <c r="J23" s="968"/>
      <c r="K23" s="470">
        <v>81</v>
      </c>
      <c r="L23" s="470">
        <v>80</v>
      </c>
      <c r="M23" s="969"/>
      <c r="N23" s="968"/>
      <c r="O23" s="15"/>
      <c r="P23" s="970">
        <f t="shared" ref="P23:P28" si="2">SUM(H23:O23)</f>
        <v>161</v>
      </c>
      <c r="Q23" s="14" t="s">
        <v>30</v>
      </c>
      <c r="R23" s="15">
        <v>106588</v>
      </c>
      <c r="S23" s="14" t="s">
        <v>31</v>
      </c>
      <c r="T23" s="43" t="s">
        <v>169</v>
      </c>
      <c r="U23" s="404"/>
      <c r="V23" s="404">
        <v>1007113</v>
      </c>
      <c r="W23" s="16" t="s">
        <v>12027</v>
      </c>
    </row>
    <row r="24" spans="1:23">
      <c r="A24" s="14" t="s">
        <v>142</v>
      </c>
      <c r="B24" s="15" t="s">
        <v>72</v>
      </c>
      <c r="C24" s="15" t="s">
        <v>12028</v>
      </c>
      <c r="D24" s="14" t="s">
        <v>71</v>
      </c>
      <c r="E24" s="481">
        <v>45508.711805555555</v>
      </c>
      <c r="F24" s="14">
        <v>12.25</v>
      </c>
      <c r="G24" s="967" t="s">
        <v>740</v>
      </c>
      <c r="H24" s="15"/>
      <c r="I24" s="15"/>
      <c r="J24" s="15"/>
      <c r="K24" s="15"/>
      <c r="L24" s="35">
        <v>27</v>
      </c>
      <c r="M24" s="35">
        <v>126</v>
      </c>
      <c r="N24" s="35">
        <v>8</v>
      </c>
      <c r="O24" s="15"/>
      <c r="P24" s="14">
        <f t="shared" si="2"/>
        <v>161</v>
      </c>
      <c r="Q24" s="14" t="s">
        <v>30</v>
      </c>
      <c r="R24" s="15">
        <v>106590</v>
      </c>
      <c r="S24" s="14" t="s">
        <v>31</v>
      </c>
      <c r="T24" s="43" t="s">
        <v>169</v>
      </c>
      <c r="U24" s="16"/>
      <c r="V24" s="16">
        <v>1007114</v>
      </c>
      <c r="W24" s="16" t="s">
        <v>12027</v>
      </c>
    </row>
    <row r="25" spans="1:23">
      <c r="A25" s="15" t="s">
        <v>105</v>
      </c>
      <c r="B25" s="938" t="s">
        <v>78</v>
      </c>
      <c r="C25" s="15" t="s">
        <v>12029</v>
      </c>
      <c r="D25" s="15" t="s">
        <v>88</v>
      </c>
      <c r="E25" s="24">
        <v>45508.166666666664</v>
      </c>
      <c r="F25" s="15">
        <v>10.3</v>
      </c>
      <c r="G25" s="37" t="s">
        <v>740</v>
      </c>
      <c r="H25" s="15"/>
      <c r="I25" s="15"/>
      <c r="J25" s="15"/>
      <c r="K25" s="15"/>
      <c r="L25" s="35">
        <v>161</v>
      </c>
      <c r="M25" s="15"/>
      <c r="N25" s="15"/>
      <c r="O25" s="15"/>
      <c r="P25" s="14">
        <f t="shared" si="2"/>
        <v>161</v>
      </c>
      <c r="Q25" s="17" t="s">
        <v>32</v>
      </c>
      <c r="R25" s="15">
        <v>106558</v>
      </c>
      <c r="S25" s="23" t="s">
        <v>33</v>
      </c>
      <c r="T25" s="4" t="s">
        <v>161</v>
      </c>
      <c r="U25" s="16" t="s">
        <v>90</v>
      </c>
      <c r="V25" s="16">
        <v>1007115</v>
      </c>
      <c r="W25" s="16" t="s">
        <v>12030</v>
      </c>
    </row>
    <row r="26" spans="1:23">
      <c r="A26" s="15" t="s">
        <v>86</v>
      </c>
      <c r="B26" s="938" t="s">
        <v>78</v>
      </c>
      <c r="C26" s="15" t="s">
        <v>12031</v>
      </c>
      <c r="D26" s="15" t="s">
        <v>88</v>
      </c>
      <c r="E26" s="24">
        <v>45508.166666666664</v>
      </c>
      <c r="F26" s="15">
        <v>10.3</v>
      </c>
      <c r="G26" s="37"/>
      <c r="H26" s="15"/>
      <c r="I26" s="15"/>
      <c r="J26" s="15"/>
      <c r="K26" s="35">
        <v>54</v>
      </c>
      <c r="L26" s="35">
        <v>107</v>
      </c>
      <c r="M26" s="15"/>
      <c r="N26" s="15"/>
      <c r="O26" s="15"/>
      <c r="P26" s="14">
        <f t="shared" si="2"/>
        <v>161</v>
      </c>
      <c r="Q26" s="17" t="s">
        <v>32</v>
      </c>
      <c r="R26" s="15">
        <v>106559</v>
      </c>
      <c r="S26" s="23" t="s">
        <v>33</v>
      </c>
      <c r="T26" s="4" t="s">
        <v>161</v>
      </c>
      <c r="U26" s="16" t="s">
        <v>90</v>
      </c>
      <c r="V26" s="16">
        <v>1007116</v>
      </c>
      <c r="W26" s="16" t="s">
        <v>12030</v>
      </c>
    </row>
    <row r="27" spans="1:23">
      <c r="A27" s="15" t="s">
        <v>10546</v>
      </c>
      <c r="B27" s="690" t="s">
        <v>92</v>
      </c>
      <c r="C27" s="15" t="s">
        <v>12032</v>
      </c>
      <c r="D27" s="15" t="s">
        <v>159</v>
      </c>
      <c r="E27" s="24">
        <v>45508.041666666664</v>
      </c>
      <c r="F27" s="15">
        <v>10.3</v>
      </c>
      <c r="G27" s="967" t="s">
        <v>740</v>
      </c>
      <c r="H27" s="15"/>
      <c r="I27" s="15"/>
      <c r="J27" s="15"/>
      <c r="K27" s="15"/>
      <c r="L27" s="35">
        <v>120</v>
      </c>
      <c r="M27" s="35">
        <v>41</v>
      </c>
      <c r="N27" s="15"/>
      <c r="O27" s="15"/>
      <c r="P27" s="14">
        <f t="shared" si="2"/>
        <v>161</v>
      </c>
      <c r="Q27" s="17" t="s">
        <v>32</v>
      </c>
      <c r="R27" s="15">
        <v>106555</v>
      </c>
      <c r="S27" s="23" t="s">
        <v>33</v>
      </c>
      <c r="T27" s="4" t="s">
        <v>161</v>
      </c>
      <c r="U27" s="16" t="s">
        <v>90</v>
      </c>
      <c r="V27" s="16">
        <v>1007117</v>
      </c>
      <c r="W27" s="16" t="s">
        <v>12030</v>
      </c>
    </row>
    <row r="28" spans="1:23">
      <c r="A28" s="15" t="s">
        <v>86</v>
      </c>
      <c r="B28" s="690" t="s">
        <v>92</v>
      </c>
      <c r="C28" s="15" t="s">
        <v>12033</v>
      </c>
      <c r="D28" s="15" t="s">
        <v>159</v>
      </c>
      <c r="E28" s="24">
        <v>45508.041666666664</v>
      </c>
      <c r="F28" s="15">
        <v>10.3</v>
      </c>
      <c r="G28" s="967" t="s">
        <v>740</v>
      </c>
      <c r="H28" s="15"/>
      <c r="I28" s="15"/>
      <c r="J28" s="15"/>
      <c r="K28" s="15"/>
      <c r="L28" s="35">
        <v>131</v>
      </c>
      <c r="M28" s="35">
        <v>30</v>
      </c>
      <c r="N28" s="15"/>
      <c r="O28" s="15"/>
      <c r="P28" s="14">
        <f t="shared" si="2"/>
        <v>161</v>
      </c>
      <c r="Q28" s="17" t="s">
        <v>32</v>
      </c>
      <c r="R28" s="15">
        <v>106560</v>
      </c>
      <c r="S28" s="23" t="s">
        <v>33</v>
      </c>
      <c r="T28" s="4" t="s">
        <v>161</v>
      </c>
      <c r="U28" s="16" t="s">
        <v>90</v>
      </c>
      <c r="V28" s="16">
        <v>1007118</v>
      </c>
      <c r="W28" s="16" t="s">
        <v>12030</v>
      </c>
    </row>
    <row r="29" spans="1:23">
      <c r="A29" s="11" t="s">
        <v>19</v>
      </c>
      <c r="B29" s="7"/>
      <c r="C29" s="7"/>
      <c r="D29" s="7"/>
      <c r="E29" s="11"/>
      <c r="F29" s="7"/>
      <c r="G29" s="7"/>
      <c r="H29" s="11">
        <f>SUM(H24:H28)</f>
        <v>0</v>
      </c>
      <c r="I29" s="11">
        <f>SUM(I24:I28)</f>
        <v>0</v>
      </c>
      <c r="J29" s="11">
        <f>SUM(J24:J28)</f>
        <v>0</v>
      </c>
      <c r="K29" s="288">
        <f>SUM(K23:K28)</f>
        <v>135</v>
      </c>
      <c r="L29" s="288">
        <f t="shared" ref="L29:N29" si="3">SUM(L23:L28)</f>
        <v>626</v>
      </c>
      <c r="M29" s="288">
        <f t="shared" si="3"/>
        <v>197</v>
      </c>
      <c r="N29" s="288">
        <f t="shared" si="3"/>
        <v>8</v>
      </c>
      <c r="O29" s="11">
        <f>SUM(O24:O28)</f>
        <v>0</v>
      </c>
      <c r="P29" s="288">
        <f>SUM(P23:P28)</f>
        <v>966</v>
      </c>
      <c r="Q29" s="12"/>
      <c r="R29" s="12"/>
      <c r="S29" s="12"/>
      <c r="T29" s="12"/>
      <c r="U29" s="12"/>
      <c r="V29" s="12"/>
      <c r="W29" s="12"/>
    </row>
    <row r="30" spans="1:23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>
      <c r="A31" s="3" t="s">
        <v>34</v>
      </c>
      <c r="B31" s="1562"/>
      <c r="C31" s="1562"/>
      <c r="D31" s="1562"/>
      <c r="E31" s="458" t="s">
        <v>12034</v>
      </c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4" t="s">
        <v>161</v>
      </c>
      <c r="B32" s="1564" t="s">
        <v>12035</v>
      </c>
      <c r="C32" s="1564"/>
      <c r="D32" s="242"/>
      <c r="E32" s="41" t="s">
        <v>12023</v>
      </c>
      <c r="F32" s="1"/>
      <c r="G32" s="941" t="s">
        <v>12036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230" t="s">
        <v>169</v>
      </c>
      <c r="B33" s="1885" t="s">
        <v>12037</v>
      </c>
      <c r="C33" s="1885"/>
      <c r="D33" s="965"/>
      <c r="E33" s="41" t="s">
        <v>11941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42</v>
      </c>
      <c r="B34" s="1772" t="s">
        <v>487</v>
      </c>
      <c r="C34" s="177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43</v>
      </c>
      <c r="B35" s="1845">
        <v>358401802891</v>
      </c>
      <c r="C35" s="177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5" t="s">
        <v>44</v>
      </c>
      <c r="B36" s="1809">
        <v>0.66666666666666663</v>
      </c>
      <c r="C36" s="177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3.25" customHeight="1">
      <c r="A38" s="1559"/>
      <c r="B38" s="1559"/>
      <c r="C38" s="1559"/>
      <c r="D38" s="1559"/>
      <c r="E38" s="1559"/>
      <c r="F38" s="1559"/>
      <c r="G38" s="7"/>
      <c r="H38" s="1559" t="s">
        <v>6284</v>
      </c>
      <c r="I38" s="1559"/>
      <c r="J38" s="1559"/>
      <c r="K38" s="1559"/>
      <c r="L38" s="1559"/>
      <c r="M38" s="1559"/>
      <c r="N38" s="1559"/>
      <c r="O38" s="1559"/>
      <c r="P38" s="1559"/>
      <c r="Q38" s="1559" t="s">
        <v>2</v>
      </c>
      <c r="R38" s="1559"/>
      <c r="S38" s="1559"/>
      <c r="T38" s="1559"/>
      <c r="U38" s="1559"/>
      <c r="V38" s="1559"/>
      <c r="W38" s="1559"/>
    </row>
    <row r="39" spans="1:23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33" t="s">
        <v>10</v>
      </c>
      <c r="H39" s="9" t="s">
        <v>11</v>
      </c>
      <c r="I39" s="9" t="s">
        <v>12</v>
      </c>
      <c r="J39" s="9" t="s">
        <v>13</v>
      </c>
      <c r="K39" s="9" t="s">
        <v>14</v>
      </c>
      <c r="L39" s="9" t="s">
        <v>15</v>
      </c>
      <c r="M39" s="9" t="s">
        <v>16</v>
      </c>
      <c r="N39" s="9" t="s">
        <v>17</v>
      </c>
      <c r="O39" s="10" t="s">
        <v>18</v>
      </c>
      <c r="P39" s="8" t="s">
        <v>19</v>
      </c>
      <c r="Q39" s="8" t="s">
        <v>20</v>
      </c>
      <c r="R39" s="8" t="s">
        <v>9</v>
      </c>
      <c r="S39" s="8" t="s">
        <v>21</v>
      </c>
      <c r="T39" s="8" t="s">
        <v>24</v>
      </c>
      <c r="U39" s="8" t="s">
        <v>25</v>
      </c>
      <c r="V39" s="8" t="s">
        <v>26</v>
      </c>
      <c r="W39" s="8" t="s">
        <v>27</v>
      </c>
    </row>
    <row r="40" spans="1:23">
      <c r="A40" s="15"/>
      <c r="B40" s="15"/>
      <c r="C40" s="15"/>
      <c r="D40" s="15"/>
      <c r="E40" s="15"/>
      <c r="F40" s="15"/>
      <c r="G40" s="37"/>
      <c r="H40" s="15"/>
      <c r="I40" s="15"/>
      <c r="J40" s="15"/>
      <c r="K40" s="15"/>
      <c r="L40" s="15"/>
      <c r="M40" s="15"/>
      <c r="N40" s="15"/>
      <c r="O40" s="15"/>
      <c r="P40" s="14">
        <f>SUM(H40:O40)</f>
        <v>0</v>
      </c>
      <c r="Q40" s="17" t="s">
        <v>32</v>
      </c>
      <c r="R40" s="16"/>
      <c r="S40" s="23" t="s">
        <v>33</v>
      </c>
      <c r="T40" s="16"/>
      <c r="U40" s="16"/>
      <c r="V40" s="16"/>
      <c r="W40" s="16"/>
    </row>
    <row r="41" spans="1:23">
      <c r="A41" s="15"/>
      <c r="B41" s="15"/>
      <c r="C41" s="15"/>
      <c r="D41" s="15"/>
      <c r="E41" s="15"/>
      <c r="F41" s="15"/>
      <c r="G41" s="37"/>
      <c r="H41" s="15"/>
      <c r="I41" s="15"/>
      <c r="J41" s="15"/>
      <c r="K41" s="15"/>
      <c r="L41" s="15"/>
      <c r="M41" s="15"/>
      <c r="N41" s="15"/>
      <c r="O41" s="15"/>
      <c r="P41" s="14">
        <f>SUM(H41:O41)</f>
        <v>0</v>
      </c>
      <c r="Q41" s="17" t="s">
        <v>32</v>
      </c>
      <c r="R41" s="16"/>
      <c r="S41" s="23" t="s">
        <v>33</v>
      </c>
      <c r="T41" s="16"/>
      <c r="U41" s="16"/>
      <c r="V41" s="16"/>
      <c r="W41" s="16"/>
    </row>
    <row r="42" spans="1:23">
      <c r="A42" s="15"/>
      <c r="B42" s="15"/>
      <c r="C42" s="15"/>
      <c r="D42" s="15"/>
      <c r="E42" s="15"/>
      <c r="F42" s="15"/>
      <c r="G42" s="37"/>
      <c r="H42" s="15"/>
      <c r="I42" s="15"/>
      <c r="J42" s="15"/>
      <c r="K42" s="15"/>
      <c r="L42" s="15"/>
      <c r="M42" s="15"/>
      <c r="N42" s="15"/>
      <c r="O42" s="15"/>
      <c r="P42" s="14">
        <f>SUM(H42:O42)</f>
        <v>0</v>
      </c>
      <c r="Q42" s="17" t="s">
        <v>32</v>
      </c>
      <c r="R42" s="16"/>
      <c r="S42" s="23" t="s">
        <v>33</v>
      </c>
      <c r="T42" s="16"/>
      <c r="U42" s="16"/>
      <c r="V42" s="16"/>
      <c r="W42" s="16"/>
    </row>
    <row r="43" spans="1:23">
      <c r="A43" s="15"/>
      <c r="B43" s="15"/>
      <c r="C43" s="15"/>
      <c r="D43" s="15"/>
      <c r="E43" s="15"/>
      <c r="F43" s="15"/>
      <c r="G43" s="37"/>
      <c r="H43" s="15"/>
      <c r="I43" s="15"/>
      <c r="J43" s="15"/>
      <c r="K43" s="15"/>
      <c r="L43" s="15"/>
      <c r="M43" s="15"/>
      <c r="N43" s="15"/>
      <c r="O43" s="15"/>
      <c r="P43" s="14">
        <f>SUM(H43:O43)</f>
        <v>0</v>
      </c>
      <c r="Q43" s="17" t="s">
        <v>32</v>
      </c>
      <c r="R43" s="16"/>
      <c r="S43" s="23" t="s">
        <v>33</v>
      </c>
      <c r="T43" s="16"/>
      <c r="U43" s="16"/>
      <c r="V43" s="16"/>
      <c r="W43" s="16"/>
    </row>
    <row r="44" spans="1:23">
      <c r="A44" s="15"/>
      <c r="B44" s="15"/>
      <c r="C44" s="15"/>
      <c r="D44" s="15"/>
      <c r="E44" s="15"/>
      <c r="F44" s="15"/>
      <c r="G44" s="37"/>
      <c r="H44" s="15"/>
      <c r="I44" s="15"/>
      <c r="J44" s="15"/>
      <c r="K44" s="15"/>
      <c r="L44" s="15"/>
      <c r="M44" s="15"/>
      <c r="N44" s="15"/>
      <c r="O44" s="15"/>
      <c r="P44" s="14">
        <f>SUM(H44:O44)</f>
        <v>0</v>
      </c>
      <c r="Q44" s="17" t="s">
        <v>32</v>
      </c>
      <c r="R44" s="16"/>
      <c r="S44" s="23" t="s">
        <v>33</v>
      </c>
      <c r="T44" s="16"/>
      <c r="U44" s="16"/>
      <c r="V44" s="16"/>
      <c r="W44" s="16"/>
    </row>
    <row r="45" spans="1:23">
      <c r="A45" s="11" t="s">
        <v>19</v>
      </c>
      <c r="B45" s="7"/>
      <c r="C45" s="7"/>
      <c r="D45" s="7"/>
      <c r="E45" s="11"/>
      <c r="F45" s="7"/>
      <c r="G45" s="7"/>
      <c r="H45" s="11">
        <f t="shared" ref="H45:P45" si="4">SUM(H40:H44)</f>
        <v>0</v>
      </c>
      <c r="I45" s="11">
        <f t="shared" si="4"/>
        <v>0</v>
      </c>
      <c r="J45" s="11">
        <f t="shared" si="4"/>
        <v>0</v>
      </c>
      <c r="K45" s="11">
        <f t="shared" si="4"/>
        <v>0</v>
      </c>
      <c r="L45" s="11">
        <f t="shared" si="4"/>
        <v>0</v>
      </c>
      <c r="M45" s="11">
        <f t="shared" si="4"/>
        <v>0</v>
      </c>
      <c r="N45" s="11">
        <f t="shared" si="4"/>
        <v>0</v>
      </c>
      <c r="O45" s="11">
        <f t="shared" si="4"/>
        <v>0</v>
      </c>
      <c r="P45" s="11">
        <f t="shared" si="4"/>
        <v>0</v>
      </c>
      <c r="Q45" s="12"/>
      <c r="R45" s="12"/>
      <c r="S45" s="12"/>
      <c r="T45" s="12"/>
      <c r="U45" s="12"/>
      <c r="V45" s="12"/>
      <c r="W45" s="12"/>
    </row>
    <row r="46" spans="1:23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>
      <c r="A47" s="3" t="s">
        <v>34</v>
      </c>
      <c r="B47" s="1562"/>
      <c r="C47" s="1562"/>
      <c r="D47" s="1562"/>
      <c r="E47" s="1"/>
      <c r="F47" s="1"/>
      <c r="G47" s="1"/>
      <c r="H47" s="1"/>
      <c r="I47" s="1"/>
      <c r="J47" s="1563"/>
      <c r="K47" s="1563"/>
      <c r="L47" s="156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4"/>
      <c r="B48" s="1564"/>
      <c r="C48" s="1564"/>
      <c r="D48" s="242"/>
      <c r="E48" s="41" t="s">
        <v>12038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3">
      <c r="A49" s="1"/>
      <c r="B49" s="1563"/>
      <c r="C49" s="1563"/>
    </row>
    <row r="50" spans="1:3">
      <c r="A50" s="5" t="s">
        <v>42</v>
      </c>
      <c r="B50" s="1772"/>
      <c r="C50" s="1772"/>
    </row>
    <row r="51" spans="1:3">
      <c r="A51" s="5" t="s">
        <v>43</v>
      </c>
      <c r="B51" s="1772"/>
      <c r="C51" s="1772"/>
    </row>
    <row r="52" spans="1:3">
      <c r="A52" s="5" t="s">
        <v>44</v>
      </c>
      <c r="B52" s="1772"/>
      <c r="C52" s="1772"/>
    </row>
  </sheetData>
  <mergeCells count="30">
    <mergeCell ref="A1:F1"/>
    <mergeCell ref="H1:P1"/>
    <mergeCell ref="Q1:W1"/>
    <mergeCell ref="J13:L13"/>
    <mergeCell ref="B14:C14"/>
    <mergeCell ref="B13:D13"/>
    <mergeCell ref="B16:C16"/>
    <mergeCell ref="B17:C17"/>
    <mergeCell ref="B18:C18"/>
    <mergeCell ref="B19:C19"/>
    <mergeCell ref="A21:F21"/>
    <mergeCell ref="H38:P38"/>
    <mergeCell ref="Q38:W38"/>
    <mergeCell ref="J47:L47"/>
    <mergeCell ref="Q21:W21"/>
    <mergeCell ref="J31:L31"/>
    <mergeCell ref="H21:P21"/>
    <mergeCell ref="B31:D31"/>
    <mergeCell ref="B47:D47"/>
    <mergeCell ref="B35:C35"/>
    <mergeCell ref="B36:C36"/>
    <mergeCell ref="A38:F38"/>
    <mergeCell ref="B32:C32"/>
    <mergeCell ref="B34:C34"/>
    <mergeCell ref="B33:C33"/>
    <mergeCell ref="B48:C48"/>
    <mergeCell ref="B49:C49"/>
    <mergeCell ref="B50:C50"/>
    <mergeCell ref="B51:C51"/>
    <mergeCell ref="B52:C5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FBC6-BED4-4C93-A7BB-86D42FBC2589}">
  <sheetPr>
    <tabColor rgb="FFFFC000"/>
  </sheetPr>
  <dimension ref="A1:Y195"/>
  <sheetViews>
    <sheetView topLeftCell="A157" workbookViewId="0">
      <selection activeCell="P153" sqref="P15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13.5703125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.85546875" customWidth="1"/>
    <col min="26" max="26" width="21" customWidth="1"/>
  </cols>
  <sheetData>
    <row r="1" spans="1:25" ht="23.25">
      <c r="A1" s="1549" t="s">
        <v>1442</v>
      </c>
      <c r="B1" s="1549"/>
      <c r="C1" s="1549"/>
      <c r="D1" s="1549"/>
      <c r="E1" s="1549"/>
      <c r="F1" s="1549"/>
      <c r="G1" s="1208" t="s">
        <v>261</v>
      </c>
      <c r="H1" s="1209"/>
      <c r="I1" s="1549" t="s">
        <v>1244</v>
      </c>
      <c r="J1" s="1549"/>
      <c r="K1" s="1549"/>
      <c r="L1" s="1549"/>
      <c r="M1" s="1549"/>
      <c r="N1" s="1549"/>
      <c r="O1" s="1549"/>
      <c r="P1" s="1549"/>
      <c r="Q1" s="1549"/>
      <c r="R1" s="1550" t="s">
        <v>1885</v>
      </c>
      <c r="S1" s="1551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>
      <c r="A3" s="1335" t="s">
        <v>142</v>
      </c>
      <c r="B3" s="1335" t="s">
        <v>72</v>
      </c>
      <c r="C3" s="1186" t="s">
        <v>1886</v>
      </c>
      <c r="D3" s="1335" t="s">
        <v>71</v>
      </c>
      <c r="E3" s="1393">
        <v>46220.715277777781</v>
      </c>
      <c r="F3" s="1335">
        <v>16.2</v>
      </c>
      <c r="G3" s="1335">
        <v>120933</v>
      </c>
      <c r="H3" s="1174" t="s">
        <v>667</v>
      </c>
      <c r="I3" s="1172"/>
      <c r="J3" s="1172"/>
      <c r="K3" s="1172"/>
      <c r="L3" s="1186">
        <v>27</v>
      </c>
      <c r="M3" s="1186">
        <v>54</v>
      </c>
      <c r="N3" s="1186">
        <v>54</v>
      </c>
      <c r="O3" s="1186">
        <v>26</v>
      </c>
      <c r="P3" s="1172"/>
      <c r="Q3" s="1175">
        <f t="shared" ref="Q3:Q6" si="0">SUM(I3:P3)</f>
        <v>161</v>
      </c>
      <c r="R3" s="1175" t="s">
        <v>30</v>
      </c>
      <c r="S3" s="1175" t="s">
        <v>31</v>
      </c>
      <c r="T3" s="1175"/>
      <c r="U3" s="1392" t="s">
        <v>169</v>
      </c>
      <c r="V3" s="1181"/>
      <c r="W3" s="1181">
        <v>1021536</v>
      </c>
      <c r="X3" s="1181" t="s">
        <v>1887</v>
      </c>
      <c r="Y3" s="1181"/>
    </row>
    <row r="4" spans="1:25">
      <c r="A4" s="1335" t="s">
        <v>111</v>
      </c>
      <c r="B4" s="1335" t="s">
        <v>65</v>
      </c>
      <c r="C4" s="1186" t="s">
        <v>1888</v>
      </c>
      <c r="D4" s="1335" t="s">
        <v>64</v>
      </c>
      <c r="E4" s="1393">
        <v>46221.472222222219</v>
      </c>
      <c r="F4" s="1335">
        <v>17</v>
      </c>
      <c r="G4" s="1335">
        <v>120939</v>
      </c>
      <c r="H4" s="1174" t="s">
        <v>548</v>
      </c>
      <c r="I4" s="1172"/>
      <c r="J4" s="1172"/>
      <c r="K4" s="1172"/>
      <c r="L4" s="1172"/>
      <c r="M4" s="1186">
        <v>161</v>
      </c>
      <c r="N4" s="1172"/>
      <c r="O4" s="1172"/>
      <c r="P4" s="1172"/>
      <c r="Q4" s="1175">
        <f t="shared" si="0"/>
        <v>161</v>
      </c>
      <c r="R4" s="1175" t="s">
        <v>30</v>
      </c>
      <c r="S4" s="1177" t="s">
        <v>33</v>
      </c>
      <c r="T4" s="1175"/>
      <c r="U4" s="1392" t="s">
        <v>169</v>
      </c>
      <c r="V4" s="1181"/>
      <c r="W4" s="1181">
        <v>1021537</v>
      </c>
      <c r="X4" s="1181" t="s">
        <v>1889</v>
      </c>
      <c r="Y4" s="1181"/>
    </row>
    <row r="5" spans="1:25">
      <c r="A5" s="1335" t="s">
        <v>120</v>
      </c>
      <c r="B5" s="1335" t="s">
        <v>92</v>
      </c>
      <c r="C5" s="1186" t="s">
        <v>1890</v>
      </c>
      <c r="D5" s="1335" t="s">
        <v>491</v>
      </c>
      <c r="E5" s="1393">
        <v>46223.28125</v>
      </c>
      <c r="F5" s="1335">
        <v>12.7</v>
      </c>
      <c r="G5" s="1335">
        <v>120924</v>
      </c>
      <c r="H5" s="1174" t="s">
        <v>160</v>
      </c>
      <c r="I5" s="1172"/>
      <c r="J5" s="1172"/>
      <c r="K5" s="1172"/>
      <c r="L5" s="1172"/>
      <c r="M5" s="1172"/>
      <c r="N5" s="1172">
        <v>0</v>
      </c>
      <c r="O5" s="1186">
        <v>81</v>
      </c>
      <c r="P5" s="1186">
        <v>80</v>
      </c>
      <c r="Q5" s="1175">
        <f t="shared" si="0"/>
        <v>161</v>
      </c>
      <c r="R5" s="1176" t="s">
        <v>32</v>
      </c>
      <c r="S5" s="1177" t="s">
        <v>33</v>
      </c>
      <c r="T5" s="1289" t="b">
        <v>1</v>
      </c>
      <c r="U5" s="1189" t="s">
        <v>161</v>
      </c>
      <c r="V5" s="1181"/>
      <c r="W5" s="1181">
        <v>1021538</v>
      </c>
      <c r="X5" s="1181" t="s">
        <v>1891</v>
      </c>
      <c r="Y5" s="1181"/>
    </row>
    <row r="6" spans="1:25">
      <c r="A6" s="1335" t="s">
        <v>121</v>
      </c>
      <c r="B6" s="1335" t="s">
        <v>92</v>
      </c>
      <c r="C6" s="1186" t="s">
        <v>1892</v>
      </c>
      <c r="D6" s="1335" t="s">
        <v>491</v>
      </c>
      <c r="E6" s="1393">
        <v>46223.28125</v>
      </c>
      <c r="F6" s="1335">
        <v>12.7</v>
      </c>
      <c r="G6" s="1335">
        <v>120925</v>
      </c>
      <c r="H6" s="1174" t="s">
        <v>160</v>
      </c>
      <c r="I6" s="1172"/>
      <c r="J6" s="1172"/>
      <c r="K6" s="1172"/>
      <c r="L6" s="1172"/>
      <c r="M6" s="1172"/>
      <c r="N6" s="1186">
        <v>27</v>
      </c>
      <c r="O6" s="1186">
        <v>27</v>
      </c>
      <c r="P6" s="1186">
        <v>107</v>
      </c>
      <c r="Q6" s="1175">
        <f t="shared" si="0"/>
        <v>161</v>
      </c>
      <c r="R6" s="1176" t="s">
        <v>32</v>
      </c>
      <c r="S6" s="1177" t="s">
        <v>33</v>
      </c>
      <c r="T6" s="1175"/>
      <c r="U6" s="1189" t="s">
        <v>161</v>
      </c>
      <c r="V6" s="1181"/>
      <c r="W6" s="1181">
        <v>1021539</v>
      </c>
      <c r="X6" s="1181" t="s">
        <v>1891</v>
      </c>
      <c r="Y6" s="1181"/>
    </row>
    <row r="7" spans="1:25">
      <c r="A7" s="1335" t="s">
        <v>157</v>
      </c>
      <c r="B7" s="1335" t="s">
        <v>78</v>
      </c>
      <c r="C7" s="1186" t="s">
        <v>1893</v>
      </c>
      <c r="D7" s="1335" t="s">
        <v>99</v>
      </c>
      <c r="E7" s="1393">
        <v>46223.28125</v>
      </c>
      <c r="F7" s="1335">
        <v>13.3</v>
      </c>
      <c r="G7" s="1335">
        <v>120955</v>
      </c>
      <c r="H7" s="1174" t="s">
        <v>1348</v>
      </c>
      <c r="I7" s="1172"/>
      <c r="J7" s="1172"/>
      <c r="K7" s="1172"/>
      <c r="L7" s="1172"/>
      <c r="M7" s="1172"/>
      <c r="N7" s="1172"/>
      <c r="O7" s="1186">
        <v>81</v>
      </c>
      <c r="P7" s="1186">
        <v>80</v>
      </c>
      <c r="Q7" s="1175">
        <f>SUM(I7:P7)</f>
        <v>161</v>
      </c>
      <c r="R7" s="1176" t="s">
        <v>32</v>
      </c>
      <c r="S7" s="1177" t="s">
        <v>33</v>
      </c>
      <c r="T7" s="1175"/>
      <c r="U7" s="1190" t="s">
        <v>100</v>
      </c>
      <c r="V7" s="1181"/>
      <c r="W7" s="1181">
        <v>1021540</v>
      </c>
      <c r="X7" s="1181" t="s">
        <v>1894</v>
      </c>
      <c r="Y7" s="1181"/>
    </row>
    <row r="8" spans="1:25">
      <c r="A8" s="1214" t="s">
        <v>19</v>
      </c>
      <c r="B8" s="1209"/>
      <c r="C8" s="1209"/>
      <c r="D8" s="1209"/>
      <c r="E8" s="1214"/>
      <c r="F8" s="1209"/>
      <c r="G8" s="1209"/>
      <c r="H8" s="1209"/>
      <c r="I8" s="1214">
        <f t="shared" ref="I8:L8" ca="1" si="1">SUM(I3:I184)</f>
        <v>0</v>
      </c>
      <c r="J8" s="1214">
        <f t="shared" ca="1" si="1"/>
        <v>0</v>
      </c>
      <c r="K8" s="1214">
        <f t="shared" ca="1" si="1"/>
        <v>0</v>
      </c>
      <c r="L8" s="1214">
        <f t="shared" ca="1" si="1"/>
        <v>27</v>
      </c>
      <c r="M8" s="1214">
        <f>SUM(M3:M6)</f>
        <v>215</v>
      </c>
      <c r="N8" s="1214">
        <f>SUM(N3:N7)</f>
        <v>81</v>
      </c>
      <c r="O8" s="1214">
        <f>SUM(O3:O7)</f>
        <v>215</v>
      </c>
      <c r="P8" s="1214">
        <f>SUM(P3:P7)</f>
        <v>267</v>
      </c>
      <c r="Q8" s="1214">
        <f>SUM(Q3:Q7)</f>
        <v>805</v>
      </c>
      <c r="R8" s="1215"/>
      <c r="S8" s="1215"/>
      <c r="T8" s="1215"/>
      <c r="U8" s="1215"/>
      <c r="V8" s="1215"/>
      <c r="W8" s="1215"/>
      <c r="X8" s="1215"/>
      <c r="Y8" s="1215"/>
    </row>
    <row r="9" spans="1:25">
      <c r="A9" s="1216"/>
      <c r="B9" s="1216"/>
      <c r="C9" s="1216"/>
      <c r="D9" s="1216"/>
      <c r="E9" s="1216"/>
      <c r="F9" s="1217"/>
      <c r="G9" s="1217"/>
      <c r="H9" s="1216"/>
      <c r="I9" s="1216"/>
      <c r="J9" s="1216"/>
      <c r="K9" s="1216"/>
      <c r="L9" s="1216"/>
      <c r="M9" s="1216"/>
      <c r="N9" s="1216"/>
      <c r="O9" s="1216"/>
      <c r="P9" s="1216"/>
      <c r="Q9" s="1216"/>
      <c r="R9" s="1216"/>
      <c r="S9" s="1216"/>
      <c r="T9" s="1216"/>
      <c r="U9" s="1216"/>
      <c r="V9" s="1216"/>
      <c r="W9" s="1216"/>
      <c r="X9" s="1216"/>
    </row>
    <row r="10" spans="1:25" ht="26.25">
      <c r="A10" s="1218" t="s">
        <v>34</v>
      </c>
      <c r="B10" s="1552"/>
      <c r="C10" s="1552"/>
      <c r="D10" s="1552"/>
      <c r="E10" s="1312" t="s">
        <v>1895</v>
      </c>
      <c r="F10" s="1216"/>
      <c r="G10" s="1216"/>
      <c r="H10" s="1216"/>
      <c r="I10" s="1216"/>
      <c r="J10" s="1216"/>
      <c r="K10" s="1553"/>
      <c r="L10" s="1553"/>
      <c r="M10" s="1553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</row>
    <row r="11" spans="1:25" ht="18">
      <c r="A11" s="1220" t="s">
        <v>35</v>
      </c>
      <c r="B11" s="1221" t="s">
        <v>36</v>
      </c>
      <c r="C11" s="1222" t="s">
        <v>37</v>
      </c>
      <c r="D11" s="1219"/>
      <c r="E11" s="1216"/>
      <c r="F11" s="1216"/>
      <c r="G11" s="1216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>
      <c r="A12" s="1194" t="s">
        <v>161</v>
      </c>
      <c r="B12" s="1548" t="s">
        <v>41</v>
      </c>
      <c r="C12" s="1548"/>
      <c r="D12" s="1223"/>
      <c r="E12" s="1224" t="s">
        <v>40</v>
      </c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>
      <c r="A13" s="1391" t="s">
        <v>169</v>
      </c>
      <c r="B13" s="1641" t="s">
        <v>1666</v>
      </c>
      <c r="C13" s="1641"/>
      <c r="D13" s="1217"/>
      <c r="E13" s="1386"/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>
      <c r="A14" s="1195" t="s">
        <v>100</v>
      </c>
      <c r="B14" s="1640" t="s">
        <v>39</v>
      </c>
      <c r="C14" s="1640"/>
      <c r="D14" s="1217"/>
      <c r="E14" s="138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 ht="15" customHeight="1">
      <c r="A15" s="1225" t="s">
        <v>42</v>
      </c>
      <c r="B15" s="1555" t="s">
        <v>500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5">
      <c r="A17" s="1225" t="s">
        <v>43</v>
      </c>
      <c r="B17" s="1568" t="s">
        <v>1896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5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  <row r="19" spans="1:25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</row>
    <row r="20" spans="1:25" ht="23.25" customHeight="1">
      <c r="A20" s="1549" t="s">
        <v>1277</v>
      </c>
      <c r="B20" s="1549"/>
      <c r="C20" s="1549"/>
      <c r="D20" s="1549"/>
      <c r="E20" s="1549"/>
      <c r="F20" s="1549"/>
      <c r="G20" s="1208" t="s">
        <v>261</v>
      </c>
      <c r="H20" s="1209"/>
      <c r="I20" s="1549" t="s">
        <v>1244</v>
      </c>
      <c r="J20" s="1549"/>
      <c r="K20" s="1549"/>
      <c r="L20" s="1549"/>
      <c r="M20" s="1549"/>
      <c r="N20" s="1549"/>
      <c r="O20" s="1549"/>
      <c r="P20" s="1549"/>
      <c r="Q20" s="1549"/>
      <c r="R20" s="1550" t="s">
        <v>1897</v>
      </c>
      <c r="S20" s="1551"/>
      <c r="T20" s="1550"/>
      <c r="U20" s="1550"/>
      <c r="V20" s="1550"/>
      <c r="W20" s="1550"/>
      <c r="X20" s="1550"/>
      <c r="Y20" s="1550"/>
    </row>
    <row r="21" spans="1:25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210" t="s">
        <v>24</v>
      </c>
      <c r="V21" s="1210" t="s">
        <v>25</v>
      </c>
      <c r="W21" s="1210" t="s">
        <v>26</v>
      </c>
      <c r="X21" s="1210" t="s">
        <v>27</v>
      </c>
      <c r="Y21" s="1210" t="s">
        <v>28</v>
      </c>
    </row>
    <row r="22" spans="1:25">
      <c r="A22" s="1335" t="s">
        <v>122</v>
      </c>
      <c r="B22" s="1335" t="s">
        <v>62</v>
      </c>
      <c r="C22" s="1186" t="s">
        <v>1898</v>
      </c>
      <c r="D22" s="1335" t="s">
        <v>61</v>
      </c>
      <c r="E22" s="1393">
        <v>46221.770833333336</v>
      </c>
      <c r="F22" s="1335">
        <v>15.3</v>
      </c>
      <c r="G22" s="1335">
        <v>120947</v>
      </c>
      <c r="H22" s="1174" t="s">
        <v>548</v>
      </c>
      <c r="I22" s="1172"/>
      <c r="J22" s="1172"/>
      <c r="K22" s="1172"/>
      <c r="L22" s="1186">
        <v>81</v>
      </c>
      <c r="M22" s="1172"/>
      <c r="N22" s="1172"/>
      <c r="O22" s="1172"/>
      <c r="P22" s="1172"/>
      <c r="Q22" s="1175">
        <f t="shared" ref="Q22" si="2">SUM(I22:P22)</f>
        <v>81</v>
      </c>
      <c r="R22" s="1175" t="s">
        <v>30</v>
      </c>
      <c r="S22" s="1175" t="s">
        <v>31</v>
      </c>
      <c r="T22" s="1175"/>
      <c r="U22" s="1190" t="s">
        <v>169</v>
      </c>
      <c r="V22" s="1181" t="s">
        <v>90</v>
      </c>
      <c r="W22" s="1181">
        <v>1021544</v>
      </c>
      <c r="X22" s="1181" t="s">
        <v>1899</v>
      </c>
      <c r="Y22" s="1181"/>
    </row>
    <row r="23" spans="1:25">
      <c r="A23" s="1335" t="s">
        <v>119</v>
      </c>
      <c r="B23" s="1335" t="s">
        <v>92</v>
      </c>
      <c r="C23" s="1186" t="s">
        <v>1900</v>
      </c>
      <c r="D23" s="1335" t="s">
        <v>1901</v>
      </c>
      <c r="E23" s="1393">
        <v>46221.649305555555</v>
      </c>
      <c r="F23" s="1335">
        <v>12.7</v>
      </c>
      <c r="G23" s="1335">
        <v>120926</v>
      </c>
      <c r="H23" s="1254" t="s">
        <v>1239</v>
      </c>
      <c r="I23" s="1172"/>
      <c r="J23" s="1172"/>
      <c r="K23" s="1172"/>
      <c r="L23" s="1172"/>
      <c r="M23" s="1395">
        <v>0</v>
      </c>
      <c r="N23" s="1186">
        <v>101</v>
      </c>
      <c r="O23" s="1186">
        <v>60</v>
      </c>
      <c r="P23" s="1172"/>
      <c r="Q23" s="1175">
        <f>SUM(I23:P23)</f>
        <v>161</v>
      </c>
      <c r="R23" s="1176" t="s">
        <v>32</v>
      </c>
      <c r="S23" s="1177" t="s">
        <v>33</v>
      </c>
      <c r="T23" s="1175"/>
      <c r="U23" s="1189" t="s">
        <v>161</v>
      </c>
      <c r="V23" s="1181"/>
      <c r="W23" s="1181">
        <v>1021545</v>
      </c>
      <c r="X23" s="1181" t="s">
        <v>1902</v>
      </c>
      <c r="Y23" s="1181"/>
    </row>
    <row r="24" spans="1:25">
      <c r="A24" s="1335" t="s">
        <v>121</v>
      </c>
      <c r="B24" s="1335" t="s">
        <v>92</v>
      </c>
      <c r="C24" s="1186" t="s">
        <v>1903</v>
      </c>
      <c r="D24" s="1335" t="s">
        <v>1901</v>
      </c>
      <c r="E24" s="1393">
        <v>46222.649305555555</v>
      </c>
      <c r="F24" s="1335">
        <v>12.7</v>
      </c>
      <c r="G24" s="1335">
        <v>120927</v>
      </c>
      <c r="H24" s="1174" t="s">
        <v>160</v>
      </c>
      <c r="I24" s="1172"/>
      <c r="J24" s="1172"/>
      <c r="K24" s="1172"/>
      <c r="L24" s="1172"/>
      <c r="M24" s="1172"/>
      <c r="N24" s="1186">
        <v>30</v>
      </c>
      <c r="O24" s="1186">
        <v>90</v>
      </c>
      <c r="P24" s="1186">
        <v>41</v>
      </c>
      <c r="Q24" s="1175">
        <f>SUM(I24:P24)</f>
        <v>161</v>
      </c>
      <c r="R24" s="1176" t="s">
        <v>32</v>
      </c>
      <c r="S24" s="1177" t="s">
        <v>33</v>
      </c>
      <c r="T24" s="1175"/>
      <c r="U24" s="1189" t="s">
        <v>161</v>
      </c>
      <c r="V24" s="1181"/>
      <c r="W24" s="1181">
        <v>1021546</v>
      </c>
      <c r="X24" s="1181" t="s">
        <v>1902</v>
      </c>
      <c r="Y24" s="1181"/>
    </row>
    <row r="25" spans="1:25">
      <c r="A25" s="1335" t="s">
        <v>403</v>
      </c>
      <c r="B25" s="1335" t="s">
        <v>404</v>
      </c>
      <c r="C25" s="1186" t="s">
        <v>1904</v>
      </c>
      <c r="D25" s="1335" t="s">
        <v>406</v>
      </c>
      <c r="E25" s="1393">
        <v>46223.999305555553</v>
      </c>
      <c r="F25" s="1335">
        <v>15.8</v>
      </c>
      <c r="G25" s="1335">
        <v>120948</v>
      </c>
      <c r="H25" s="1205" t="s">
        <v>1905</v>
      </c>
      <c r="I25" s="1178"/>
      <c r="J25" s="1178"/>
      <c r="K25" s="1178"/>
      <c r="L25" s="1178"/>
      <c r="M25" s="1178"/>
      <c r="N25" s="1178"/>
      <c r="O25" s="1186">
        <v>120</v>
      </c>
      <c r="P25" s="1186">
        <v>123</v>
      </c>
      <c r="Q25" s="1175">
        <f t="shared" ref="Q25" si="3">SUM(I25:P25)</f>
        <v>243</v>
      </c>
      <c r="R25" s="1175" t="s">
        <v>30</v>
      </c>
      <c r="S25" s="1175" t="s">
        <v>31</v>
      </c>
      <c r="T25" s="1175"/>
      <c r="U25" s="1392" t="s">
        <v>100</v>
      </c>
      <c r="V25" s="1181"/>
      <c r="W25" s="1181">
        <v>1021547</v>
      </c>
      <c r="X25" s="1181" t="s">
        <v>1906</v>
      </c>
      <c r="Y25" s="1181"/>
    </row>
    <row r="26" spans="1:25">
      <c r="A26" s="1335" t="s">
        <v>1478</v>
      </c>
      <c r="B26" s="1335" t="s">
        <v>417</v>
      </c>
      <c r="C26" s="1186" t="s">
        <v>1907</v>
      </c>
      <c r="D26" s="1335" t="s">
        <v>117</v>
      </c>
      <c r="E26" s="1393">
        <v>46223.763888888891</v>
      </c>
      <c r="F26" s="1335">
        <v>14.8</v>
      </c>
      <c r="G26" s="1335">
        <v>120928</v>
      </c>
      <c r="H26" s="1205" t="s">
        <v>160</v>
      </c>
      <c r="I26" s="1178"/>
      <c r="J26" s="1178"/>
      <c r="K26" s="1178"/>
      <c r="L26" s="1178"/>
      <c r="M26" s="1178"/>
      <c r="N26" s="1186">
        <v>41</v>
      </c>
      <c r="O26" s="1186">
        <v>90</v>
      </c>
      <c r="P26" s="1186">
        <v>30</v>
      </c>
      <c r="Q26" s="1175">
        <f>SUM(I26:P26)</f>
        <v>161</v>
      </c>
      <c r="R26" s="1176" t="s">
        <v>32</v>
      </c>
      <c r="S26" s="1177" t="s">
        <v>33</v>
      </c>
      <c r="T26" s="1175"/>
      <c r="U26" s="1392" t="s">
        <v>100</v>
      </c>
      <c r="V26" s="1181"/>
      <c r="W26" s="1181">
        <v>1021548</v>
      </c>
      <c r="X26" s="1181" t="s">
        <v>1906</v>
      </c>
      <c r="Y26" s="1181"/>
    </row>
    <row r="27" spans="1:25">
      <c r="A27" s="1335" t="s">
        <v>157</v>
      </c>
      <c r="B27" s="1335" t="s">
        <v>134</v>
      </c>
      <c r="C27" s="1186" t="s">
        <v>1908</v>
      </c>
      <c r="D27" s="1335" t="s">
        <v>136</v>
      </c>
      <c r="E27" s="1393">
        <v>46223.083333333336</v>
      </c>
      <c r="F27" s="1335">
        <v>11.9</v>
      </c>
      <c r="G27" s="1335">
        <v>120956</v>
      </c>
      <c r="H27" s="1174" t="s">
        <v>1348</v>
      </c>
      <c r="I27" s="1172"/>
      <c r="J27" s="1172"/>
      <c r="K27" s="1172"/>
      <c r="L27" s="1172"/>
      <c r="M27" s="1172"/>
      <c r="N27" s="1172"/>
      <c r="O27" s="1172">
        <v>0</v>
      </c>
      <c r="P27" s="1186">
        <v>161</v>
      </c>
      <c r="Q27" s="1175">
        <f>SUM(I27:P27)</f>
        <v>161</v>
      </c>
      <c r="R27" s="1176"/>
      <c r="S27" s="1177"/>
      <c r="T27" s="1175"/>
      <c r="U27" s="1392" t="s">
        <v>100</v>
      </c>
      <c r="V27" s="1181"/>
      <c r="W27" s="1181">
        <v>1021549</v>
      </c>
      <c r="X27" s="1181" t="s">
        <v>1909</v>
      </c>
      <c r="Y27" s="1181"/>
    </row>
    <row r="28" spans="1:25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>SUM(I22:I24)</f>
        <v>0</v>
      </c>
      <c r="J28" s="1214">
        <f>SUM(J22:J24)</f>
        <v>0</v>
      </c>
      <c r="K28" s="1214">
        <f>SUM(K22:K24)</f>
        <v>0</v>
      </c>
      <c r="L28" s="1214">
        <f>SUM(L22:L24)</f>
        <v>81</v>
      </c>
      <c r="M28" s="1214">
        <f>SUM(M22:M24)</f>
        <v>0</v>
      </c>
      <c r="N28" s="1214">
        <f>SUM(N22:N27)</f>
        <v>172</v>
      </c>
      <c r="O28" s="1214">
        <f>SUM(O22:O27)</f>
        <v>360</v>
      </c>
      <c r="P28" s="1214">
        <f>SUM(P22:P27)</f>
        <v>355</v>
      </c>
      <c r="Q28" s="1214">
        <f>SUM(Q22:Q27)</f>
        <v>968</v>
      </c>
      <c r="R28" s="1215"/>
      <c r="S28" s="1215"/>
      <c r="T28" s="1215"/>
      <c r="U28" s="1215"/>
      <c r="V28" s="1215"/>
      <c r="W28" s="1215"/>
      <c r="X28" s="1215"/>
      <c r="Y28" s="1215"/>
    </row>
    <row r="29" spans="1:25">
      <c r="A29" s="1216"/>
      <c r="B29" s="1216"/>
      <c r="C29" s="1216"/>
      <c r="D29" s="1216"/>
      <c r="E29" s="1216"/>
      <c r="F29" s="1217"/>
      <c r="G29" s="1217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</row>
    <row r="30" spans="1:25" ht="26.25">
      <c r="A30" s="1218" t="s">
        <v>34</v>
      </c>
      <c r="B30" s="1552"/>
      <c r="C30" s="1552"/>
      <c r="D30" s="1552"/>
      <c r="E30" s="1312" t="s">
        <v>1895</v>
      </c>
      <c r="F30" s="1216"/>
      <c r="G30" s="1216"/>
      <c r="H30" s="1216"/>
      <c r="I30" s="1216"/>
      <c r="J30" s="1216"/>
      <c r="K30" s="1216"/>
      <c r="L30" s="1216"/>
      <c r="M30" s="1216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</row>
    <row r="31" spans="1:25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</row>
    <row r="32" spans="1:25" ht="15" customHeight="1">
      <c r="A32" s="1194" t="s">
        <v>161</v>
      </c>
      <c r="B32" s="1548" t="s">
        <v>41</v>
      </c>
      <c r="C32" s="1548"/>
      <c r="D32" s="1223"/>
      <c r="E32" s="1224" t="s">
        <v>40</v>
      </c>
      <c r="F32" s="1216"/>
      <c r="G32" s="1216"/>
      <c r="H32" s="1226"/>
      <c r="I32" s="1216"/>
      <c r="J32" s="1216"/>
      <c r="K32" s="1216"/>
      <c r="L32" s="1216"/>
      <c r="M32" s="122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</row>
    <row r="33" spans="1:25">
      <c r="A33" s="1195" t="s">
        <v>169</v>
      </c>
      <c r="B33" s="1554" t="s">
        <v>956</v>
      </c>
      <c r="C33" s="1554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</row>
    <row r="34" spans="1:25">
      <c r="A34" s="1391" t="s">
        <v>100</v>
      </c>
      <c r="B34" s="1641" t="s">
        <v>39</v>
      </c>
      <c r="C34" s="1641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</row>
    <row r="35" spans="1:25">
      <c r="A35" s="1225" t="s">
        <v>42</v>
      </c>
      <c r="B35" s="1555" t="s">
        <v>1910</v>
      </c>
      <c r="C35" s="1555"/>
      <c r="D35" s="1216"/>
      <c r="E35" s="1216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</row>
    <row r="36" spans="1:25">
      <c r="A36" s="1225" t="s">
        <v>42</v>
      </c>
      <c r="B36" s="1613"/>
      <c r="C36" s="1555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</row>
    <row r="37" spans="1:25">
      <c r="A37" s="1225" t="s">
        <v>43</v>
      </c>
      <c r="B37" s="1613" t="s">
        <v>1911</v>
      </c>
      <c r="C37" s="1555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</row>
    <row r="38" spans="1:25">
      <c r="A38" s="1225" t="s">
        <v>44</v>
      </c>
      <c r="B38" s="1557"/>
      <c r="C38" s="1557"/>
      <c r="D38" s="1216"/>
      <c r="E38" s="1216"/>
      <c r="F38" s="1216"/>
      <c r="G38" s="1216"/>
      <c r="H38" s="1216"/>
      <c r="I38" s="1216"/>
      <c r="J38" s="1216"/>
      <c r="K38" s="1216"/>
      <c r="L38" s="1216"/>
      <c r="M38" s="1216"/>
      <c r="N38" s="1216"/>
      <c r="O38" s="1216"/>
      <c r="P38" s="1216"/>
      <c r="Q38" s="1216"/>
      <c r="R38" s="1216"/>
      <c r="S38" s="1216"/>
      <c r="T38" s="1216"/>
      <c r="U38" s="1216"/>
      <c r="V38" s="1216"/>
      <c r="W38" s="1216"/>
      <c r="X38" s="1216"/>
    </row>
    <row r="40" spans="1:25" ht="23.25" customHeight="1">
      <c r="A40" s="1577" t="s">
        <v>394</v>
      </c>
      <c r="B40" s="1577"/>
      <c r="C40" s="1577"/>
      <c r="D40" s="1577"/>
      <c r="E40" s="1577"/>
      <c r="F40" s="1577"/>
      <c r="G40" s="1204" t="s">
        <v>261</v>
      </c>
      <c r="H40" s="1188"/>
      <c r="I40" s="1577" t="s">
        <v>959</v>
      </c>
      <c r="J40" s="1577"/>
      <c r="K40" s="1577"/>
      <c r="L40" s="1577"/>
      <c r="M40" s="1577"/>
      <c r="N40" s="1577"/>
      <c r="O40" s="1577"/>
      <c r="P40" s="1577"/>
      <c r="Q40" s="1577"/>
      <c r="R40" s="1575" t="s">
        <v>1912</v>
      </c>
      <c r="S40" s="1576"/>
      <c r="T40" s="1575"/>
      <c r="U40" s="1575"/>
      <c r="V40" s="1575"/>
      <c r="W40" s="1575"/>
      <c r="X40" s="1575"/>
      <c r="Y40" s="1575"/>
    </row>
    <row r="41" spans="1:25" ht="26.25">
      <c r="A41" s="1210" t="s">
        <v>3</v>
      </c>
      <c r="B41" s="1210" t="s">
        <v>4</v>
      </c>
      <c r="C41" s="1210" t="s">
        <v>5</v>
      </c>
      <c r="D41" s="1210" t="s">
        <v>6</v>
      </c>
      <c r="E41" s="1210" t="s">
        <v>7</v>
      </c>
      <c r="F41" s="1210" t="s">
        <v>8</v>
      </c>
      <c r="G41" s="1210" t="s">
        <v>9</v>
      </c>
      <c r="H41" s="1211" t="s">
        <v>10</v>
      </c>
      <c r="I41" s="1227" t="s">
        <v>11</v>
      </c>
      <c r="J41" s="1227" t="s">
        <v>12</v>
      </c>
      <c r="K41" s="1227" t="s">
        <v>13</v>
      </c>
      <c r="L41" s="1227" t="s">
        <v>14</v>
      </c>
      <c r="M41" s="1227" t="s">
        <v>15</v>
      </c>
      <c r="N41" s="1227" t="s">
        <v>16</v>
      </c>
      <c r="O41" s="1227" t="s">
        <v>17</v>
      </c>
      <c r="P41" s="1212" t="s">
        <v>18</v>
      </c>
      <c r="Q41" s="1210" t="s">
        <v>19</v>
      </c>
      <c r="R41" s="1210" t="s">
        <v>20</v>
      </c>
      <c r="S41" s="1213" t="s">
        <v>21</v>
      </c>
      <c r="T41" s="1213" t="s">
        <v>22</v>
      </c>
      <c r="U41" s="1210" t="s">
        <v>24</v>
      </c>
      <c r="V41" s="1210" t="s">
        <v>25</v>
      </c>
      <c r="W41" s="1210" t="s">
        <v>26</v>
      </c>
      <c r="X41" s="1210" t="s">
        <v>27</v>
      </c>
      <c r="Y41" s="1210" t="s">
        <v>28</v>
      </c>
    </row>
    <row r="42" spans="1:25">
      <c r="A42" s="1335" t="s">
        <v>558</v>
      </c>
      <c r="B42" s="1335" t="s">
        <v>92</v>
      </c>
      <c r="C42" s="1186" t="s">
        <v>1913</v>
      </c>
      <c r="D42" s="1335" t="s">
        <v>620</v>
      </c>
      <c r="E42" s="1393">
        <v>46223.958333333336</v>
      </c>
      <c r="F42" s="1335">
        <v>11.9</v>
      </c>
      <c r="G42" s="1335">
        <v>120929</v>
      </c>
      <c r="H42" s="1174" t="s">
        <v>284</v>
      </c>
      <c r="I42" s="1172"/>
      <c r="J42" s="1172"/>
      <c r="K42" s="1172"/>
      <c r="L42" s="1172"/>
      <c r="M42" s="1172"/>
      <c r="N42" s="1172">
        <v>0</v>
      </c>
      <c r="O42" s="1172">
        <v>0</v>
      </c>
      <c r="P42" s="1186">
        <v>161</v>
      </c>
      <c r="Q42" s="1175">
        <f t="shared" ref="Q42:Q47" si="4">SUM(I42:P42)</f>
        <v>161</v>
      </c>
      <c r="R42" s="1176" t="s">
        <v>32</v>
      </c>
      <c r="S42" s="1177" t="s">
        <v>33</v>
      </c>
      <c r="T42" s="1175"/>
      <c r="U42" s="1239" t="s">
        <v>523</v>
      </c>
      <c r="V42" s="1181"/>
      <c r="W42" s="1181">
        <v>1021552</v>
      </c>
      <c r="X42" s="1181" t="s">
        <v>1914</v>
      </c>
      <c r="Y42" s="1181"/>
    </row>
    <row r="43" spans="1:25">
      <c r="A43" s="1335" t="s">
        <v>121</v>
      </c>
      <c r="B43" s="1335" t="s">
        <v>92</v>
      </c>
      <c r="C43" s="1186" t="s">
        <v>1915</v>
      </c>
      <c r="D43" s="1335" t="s">
        <v>620</v>
      </c>
      <c r="E43" s="1393">
        <v>46223.958333333336</v>
      </c>
      <c r="F43" s="1335">
        <v>11.9</v>
      </c>
      <c r="G43" s="1335">
        <v>120930</v>
      </c>
      <c r="H43" s="1174" t="s">
        <v>160</v>
      </c>
      <c r="I43" s="1172"/>
      <c r="J43" s="1172"/>
      <c r="K43" s="1172"/>
      <c r="L43" s="1172"/>
      <c r="M43" s="1172"/>
      <c r="N43" s="1172">
        <v>0</v>
      </c>
      <c r="O43" s="1172">
        <v>0</v>
      </c>
      <c r="P43" s="1186">
        <v>161</v>
      </c>
      <c r="Q43" s="1175">
        <f t="shared" si="4"/>
        <v>161</v>
      </c>
      <c r="R43" s="1176" t="s">
        <v>32</v>
      </c>
      <c r="S43" s="1177" t="s">
        <v>33</v>
      </c>
      <c r="T43" s="1175"/>
      <c r="U43" s="1239" t="s">
        <v>523</v>
      </c>
      <c r="V43" s="1181"/>
      <c r="W43" s="1181">
        <v>1021553</v>
      </c>
      <c r="X43" s="1181" t="s">
        <v>1914</v>
      </c>
      <c r="Y43" s="1181"/>
    </row>
    <row r="44" spans="1:25">
      <c r="A44" s="1335" t="s">
        <v>120</v>
      </c>
      <c r="B44" s="1335" t="s">
        <v>92</v>
      </c>
      <c r="C44" s="1186" t="s">
        <v>1916</v>
      </c>
      <c r="D44" s="1335" t="s">
        <v>491</v>
      </c>
      <c r="E44" s="1393">
        <v>46223.28125</v>
      </c>
      <c r="F44" s="1335">
        <v>12.6</v>
      </c>
      <c r="G44" s="1335">
        <v>120931</v>
      </c>
      <c r="H44" s="1174" t="s">
        <v>160</v>
      </c>
      <c r="I44" s="1172"/>
      <c r="J44" s="1172"/>
      <c r="K44" s="1172"/>
      <c r="L44" s="1172"/>
      <c r="M44" s="1172"/>
      <c r="N44" s="1172">
        <v>0</v>
      </c>
      <c r="O44" s="1172">
        <v>0</v>
      </c>
      <c r="P44" s="1186">
        <v>161</v>
      </c>
      <c r="Q44" s="1175">
        <f t="shared" si="4"/>
        <v>161</v>
      </c>
      <c r="R44" s="1176" t="s">
        <v>32</v>
      </c>
      <c r="S44" s="1177" t="s">
        <v>33</v>
      </c>
      <c r="T44" s="1289" t="b">
        <v>1</v>
      </c>
      <c r="U44" s="1239" t="s">
        <v>523</v>
      </c>
      <c r="V44" s="1181"/>
      <c r="W44" s="1181">
        <v>1021554</v>
      </c>
      <c r="X44" s="1181" t="s">
        <v>1914</v>
      </c>
      <c r="Y44" s="1181"/>
    </row>
    <row r="45" spans="1:25">
      <c r="A45" s="1335" t="s">
        <v>863</v>
      </c>
      <c r="B45" s="1335" t="s">
        <v>92</v>
      </c>
      <c r="C45" s="1186" t="s">
        <v>1917</v>
      </c>
      <c r="D45" s="1335" t="s">
        <v>491</v>
      </c>
      <c r="E45" s="1393">
        <v>46223.28125</v>
      </c>
      <c r="F45" s="1335">
        <v>12.6</v>
      </c>
      <c r="G45" s="1335">
        <v>120967</v>
      </c>
      <c r="H45" s="1174" t="s">
        <v>1918</v>
      </c>
      <c r="I45" s="1172"/>
      <c r="J45" s="1172"/>
      <c r="K45" s="1172"/>
      <c r="L45" s="1172"/>
      <c r="M45" s="1172"/>
      <c r="N45" s="1172">
        <v>0</v>
      </c>
      <c r="O45" s="1172">
        <v>0</v>
      </c>
      <c r="P45" s="1186">
        <v>161</v>
      </c>
      <c r="Q45" s="1175">
        <f t="shared" si="4"/>
        <v>161</v>
      </c>
      <c r="R45" s="1176" t="s">
        <v>32</v>
      </c>
      <c r="S45" s="1177" t="s">
        <v>33</v>
      </c>
      <c r="T45" s="1289" t="b">
        <v>1</v>
      </c>
      <c r="U45" s="1239" t="s">
        <v>523</v>
      </c>
      <c r="V45" s="1181"/>
      <c r="W45" s="1181">
        <v>1021555</v>
      </c>
      <c r="X45" s="1181" t="s">
        <v>1914</v>
      </c>
      <c r="Y45" s="1181"/>
    </row>
    <row r="46" spans="1:25">
      <c r="A46" s="1335" t="s">
        <v>86</v>
      </c>
      <c r="B46" s="1335" t="s">
        <v>92</v>
      </c>
      <c r="C46" s="1186" t="s">
        <v>1919</v>
      </c>
      <c r="D46" s="1335" t="s">
        <v>491</v>
      </c>
      <c r="E46" s="1393">
        <v>46223.28125</v>
      </c>
      <c r="F46" s="1335">
        <v>12.6</v>
      </c>
      <c r="G46" s="1335">
        <v>120974</v>
      </c>
      <c r="H46" s="1174" t="s">
        <v>160</v>
      </c>
      <c r="I46" s="1172"/>
      <c r="J46" s="1172"/>
      <c r="K46" s="1172"/>
      <c r="L46" s="1172"/>
      <c r="M46" s="1172"/>
      <c r="N46" s="1172">
        <v>0</v>
      </c>
      <c r="O46" s="1172">
        <v>0</v>
      </c>
      <c r="P46" s="1237">
        <v>161</v>
      </c>
      <c r="Q46" s="1175">
        <f t="shared" si="4"/>
        <v>161</v>
      </c>
      <c r="R46" s="1176" t="s">
        <v>32</v>
      </c>
      <c r="S46" s="1177" t="s">
        <v>33</v>
      </c>
      <c r="T46" s="1175"/>
      <c r="U46" s="1239" t="s">
        <v>523</v>
      </c>
      <c r="V46" s="1181"/>
      <c r="W46" s="1181">
        <v>1021556</v>
      </c>
      <c r="X46" s="1181" t="s">
        <v>1914</v>
      </c>
      <c r="Y46" s="1181"/>
    </row>
    <row r="47" spans="1:25">
      <c r="A47" s="1335" t="s">
        <v>157</v>
      </c>
      <c r="B47" s="1335" t="s">
        <v>92</v>
      </c>
      <c r="C47" s="1186" t="s">
        <v>1920</v>
      </c>
      <c r="D47" s="1335" t="s">
        <v>491</v>
      </c>
      <c r="E47" s="1393">
        <v>46223.28125</v>
      </c>
      <c r="F47" s="1335">
        <v>12.6</v>
      </c>
      <c r="G47" s="1335">
        <v>120932</v>
      </c>
      <c r="H47" s="1205" t="s">
        <v>160</v>
      </c>
      <c r="I47" s="1178"/>
      <c r="J47" s="1178"/>
      <c r="K47" s="1178"/>
      <c r="L47" s="1178"/>
      <c r="M47" s="1178"/>
      <c r="N47" s="1172">
        <v>0</v>
      </c>
      <c r="O47" s="1178">
        <v>0</v>
      </c>
      <c r="P47" s="1178">
        <v>161</v>
      </c>
      <c r="Q47" s="1175">
        <f t="shared" si="4"/>
        <v>161</v>
      </c>
      <c r="R47" s="1176" t="s">
        <v>32</v>
      </c>
      <c r="S47" s="1177" t="s">
        <v>33</v>
      </c>
      <c r="T47" s="1175"/>
      <c r="U47" s="1239" t="s">
        <v>523</v>
      </c>
      <c r="V47" s="1181"/>
      <c r="W47" s="1181">
        <v>1021557</v>
      </c>
      <c r="X47" s="1181" t="s">
        <v>1914</v>
      </c>
      <c r="Y47" s="1181"/>
    </row>
    <row r="48" spans="1:25">
      <c r="A48" s="1214" t="s">
        <v>19</v>
      </c>
      <c r="B48" s="1209"/>
      <c r="C48" s="1209"/>
      <c r="D48" s="1209"/>
      <c r="E48" s="1214"/>
      <c r="F48" s="1209"/>
      <c r="G48" s="1209"/>
      <c r="H48" s="1209"/>
      <c r="I48" s="1214">
        <f>SUM(I42:I46)</f>
        <v>0</v>
      </c>
      <c r="J48" s="1214">
        <f>SUM(J42:J46)</f>
        <v>0</v>
      </c>
      <c r="K48" s="1214">
        <f t="shared" ref="K48:P48" si="5">SUM(K42:K47)</f>
        <v>0</v>
      </c>
      <c r="L48" s="1214">
        <f t="shared" si="5"/>
        <v>0</v>
      </c>
      <c r="M48" s="1214">
        <f t="shared" si="5"/>
        <v>0</v>
      </c>
      <c r="N48" s="1214">
        <f t="shared" si="5"/>
        <v>0</v>
      </c>
      <c r="O48" s="1214">
        <f t="shared" si="5"/>
        <v>0</v>
      </c>
      <c r="P48" s="1214">
        <f t="shared" si="5"/>
        <v>966</v>
      </c>
      <c r="Q48" s="1214">
        <f>SUM(Q42:Q47)</f>
        <v>966</v>
      </c>
      <c r="R48" s="1215"/>
      <c r="S48" s="1215"/>
      <c r="T48" s="1215"/>
      <c r="U48" s="1215"/>
      <c r="V48" s="1215"/>
      <c r="W48" s="1215" t="s">
        <v>1921</v>
      </c>
      <c r="X48" s="1215"/>
      <c r="Y48" s="1215"/>
    </row>
    <row r="49" spans="1:25">
      <c r="A49" s="1216"/>
      <c r="B49" s="1216"/>
      <c r="C49" s="1216"/>
      <c r="D49" s="1216"/>
      <c r="E49" s="1216"/>
      <c r="F49" s="1217"/>
      <c r="G49" s="1217"/>
      <c r="H49" s="1216"/>
      <c r="I49" s="1216"/>
      <c r="J49" s="1216"/>
      <c r="K49" s="1216"/>
      <c r="L49" s="1216"/>
      <c r="M49" s="1216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</row>
    <row r="50" spans="1:25" ht="26.25">
      <c r="A50" s="1218" t="s">
        <v>34</v>
      </c>
      <c r="B50" s="1552"/>
      <c r="C50" s="1552"/>
      <c r="D50" s="1552"/>
      <c r="E50" s="1312" t="s">
        <v>1895</v>
      </c>
      <c r="F50" s="1216"/>
      <c r="G50" s="1216"/>
      <c r="H50" s="1216"/>
      <c r="I50" s="1216"/>
      <c r="J50" s="1216"/>
      <c r="K50" s="1553"/>
      <c r="L50" s="1553"/>
      <c r="M50" s="1553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</row>
    <row r="51" spans="1:25" ht="18">
      <c r="A51" s="1220" t="s">
        <v>35</v>
      </c>
      <c r="B51" s="1221" t="s">
        <v>36</v>
      </c>
      <c r="C51" s="1222" t="s">
        <v>37</v>
      </c>
      <c r="D51" s="1219"/>
      <c r="E51" s="1216"/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</row>
    <row r="52" spans="1:25">
      <c r="A52" s="1194"/>
      <c r="B52" s="1548"/>
      <c r="C52" s="1548"/>
      <c r="D52" s="1223"/>
      <c r="E52" s="1224" t="s">
        <v>40</v>
      </c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</row>
    <row r="53" spans="1:25">
      <c r="A53" s="1195"/>
      <c r="B53" s="1554"/>
      <c r="C53" s="1554"/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</row>
    <row r="54" spans="1:25">
      <c r="A54" s="1225" t="s">
        <v>42</v>
      </c>
      <c r="B54" s="1555"/>
      <c r="C54" s="1555"/>
      <c r="D54" s="1216"/>
      <c r="E54" s="1216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</row>
    <row r="55" spans="1:25">
      <c r="A55" s="1225" t="s">
        <v>42</v>
      </c>
      <c r="B55" s="1555"/>
      <c r="C55" s="1555"/>
      <c r="F55" s="1216"/>
      <c r="G55" s="1216"/>
      <c r="H55" s="122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</row>
    <row r="56" spans="1:25">
      <c r="A56" s="1225" t="s">
        <v>43</v>
      </c>
      <c r="B56" s="1556"/>
      <c r="C56" s="1556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</row>
    <row r="57" spans="1:25">
      <c r="A57" s="1225" t="s">
        <v>44</v>
      </c>
      <c r="B57" s="1557"/>
      <c r="C57" s="1557"/>
      <c r="D57" s="1216"/>
      <c r="E57" s="1216"/>
      <c r="F57" s="1216"/>
      <c r="G57" s="1216"/>
      <c r="H57" s="1216"/>
      <c r="I57" s="1216"/>
      <c r="J57" s="1216"/>
      <c r="K57" s="1216"/>
      <c r="L57" s="1216"/>
      <c r="M57" s="1216"/>
      <c r="N57" s="1216"/>
      <c r="O57" s="1216"/>
      <c r="P57" s="1216"/>
      <c r="Q57" s="1216"/>
      <c r="R57" s="1216"/>
      <c r="S57" s="1216"/>
      <c r="T57" s="1216"/>
      <c r="U57" s="1216"/>
      <c r="V57" s="1216"/>
      <c r="W57" s="1216"/>
      <c r="X57" s="1216"/>
    </row>
    <row r="59" spans="1:25" ht="23.25" customHeight="1">
      <c r="A59" s="1549" t="s">
        <v>415</v>
      </c>
      <c r="B59" s="1549"/>
      <c r="C59" s="1549"/>
      <c r="D59" s="1549"/>
      <c r="E59" s="1549"/>
      <c r="F59" s="1549"/>
      <c r="G59" s="1208" t="s">
        <v>261</v>
      </c>
      <c r="H59" s="1209"/>
      <c r="I59" s="1549" t="s">
        <v>1244</v>
      </c>
      <c r="J59" s="1549"/>
      <c r="K59" s="1549"/>
      <c r="L59" s="1549"/>
      <c r="M59" s="1549"/>
      <c r="N59" s="1549"/>
      <c r="O59" s="1549"/>
      <c r="P59" s="1549"/>
      <c r="Q59" s="1549"/>
      <c r="R59" s="1550" t="s">
        <v>625</v>
      </c>
      <c r="S59" s="1551"/>
      <c r="T59" s="1550"/>
      <c r="U59" s="1550"/>
      <c r="V59" s="1550"/>
      <c r="W59" s="1550"/>
      <c r="X59" s="1550"/>
      <c r="Y59" s="1550"/>
    </row>
    <row r="60" spans="1:25" ht="26.25">
      <c r="A60" s="1210" t="s">
        <v>3</v>
      </c>
      <c r="B60" s="1210" t="s">
        <v>4</v>
      </c>
      <c r="C60" s="1210" t="s">
        <v>5</v>
      </c>
      <c r="D60" s="1210" t="s">
        <v>6</v>
      </c>
      <c r="E60" s="1210" t="s">
        <v>7</v>
      </c>
      <c r="F60" s="1210" t="s">
        <v>8</v>
      </c>
      <c r="G60" s="1210" t="s">
        <v>9</v>
      </c>
      <c r="H60" s="1211" t="s">
        <v>10</v>
      </c>
      <c r="I60" s="1227" t="s">
        <v>11</v>
      </c>
      <c r="J60" s="1227" t="s">
        <v>12</v>
      </c>
      <c r="K60" s="1227" t="s">
        <v>13</v>
      </c>
      <c r="L60" s="1227" t="s">
        <v>14</v>
      </c>
      <c r="M60" s="1227" t="s">
        <v>15</v>
      </c>
      <c r="N60" s="1227" t="s">
        <v>16</v>
      </c>
      <c r="O60" s="1227" t="s">
        <v>17</v>
      </c>
      <c r="P60" s="1212" t="s">
        <v>18</v>
      </c>
      <c r="Q60" s="1210" t="s">
        <v>19</v>
      </c>
      <c r="R60" s="1210" t="s">
        <v>20</v>
      </c>
      <c r="S60" s="1213" t="s">
        <v>21</v>
      </c>
      <c r="T60" s="1213" t="s">
        <v>22</v>
      </c>
      <c r="U60" s="1210" t="s">
        <v>24</v>
      </c>
      <c r="V60" s="1210" t="s">
        <v>25</v>
      </c>
      <c r="W60" s="1210" t="s">
        <v>26</v>
      </c>
      <c r="X60" s="1210" t="s">
        <v>27</v>
      </c>
      <c r="Y60" s="1210" t="s">
        <v>28</v>
      </c>
    </row>
    <row r="61" spans="1:25" ht="18" customHeight="1">
      <c r="A61" s="1335" t="s">
        <v>141</v>
      </c>
      <c r="B61" s="1335" t="s">
        <v>69</v>
      </c>
      <c r="C61" s="1186" t="s">
        <v>1922</v>
      </c>
      <c r="D61" s="1335" t="s">
        <v>68</v>
      </c>
      <c r="E61" s="1393">
        <v>46221.798611111109</v>
      </c>
      <c r="F61" s="1335">
        <v>16.899999999999999</v>
      </c>
      <c r="G61" s="1335">
        <v>120957</v>
      </c>
      <c r="H61" s="1205" t="s">
        <v>426</v>
      </c>
      <c r="I61" s="1178"/>
      <c r="J61" s="1178"/>
      <c r="K61" s="1178"/>
      <c r="L61" s="1178"/>
      <c r="M61" s="1186">
        <v>54</v>
      </c>
      <c r="N61" s="1178">
        <v>0</v>
      </c>
      <c r="O61" s="1178">
        <v>107</v>
      </c>
      <c r="P61" s="1178"/>
      <c r="Q61" s="1175">
        <f>SUM(I61:P61)</f>
        <v>161</v>
      </c>
      <c r="R61" s="1175" t="s">
        <v>30</v>
      </c>
      <c r="S61" s="1175" t="s">
        <v>31</v>
      </c>
      <c r="T61" s="1175"/>
      <c r="U61" s="1190" t="s">
        <v>169</v>
      </c>
      <c r="V61" s="1181"/>
      <c r="W61" s="1181">
        <v>1021573</v>
      </c>
      <c r="X61" s="1181" t="s">
        <v>1923</v>
      </c>
      <c r="Y61" s="1181"/>
    </row>
    <row r="62" spans="1:25">
      <c r="A62" s="1172" t="s">
        <v>698</v>
      </c>
      <c r="B62" s="1172" t="s">
        <v>78</v>
      </c>
      <c r="C62" s="1186" t="s">
        <v>1924</v>
      </c>
      <c r="D62" s="1172" t="s">
        <v>99</v>
      </c>
      <c r="E62" s="1173">
        <v>46222.28125</v>
      </c>
      <c r="F62" s="1172">
        <v>13.3</v>
      </c>
      <c r="G62" s="1172">
        <v>120922</v>
      </c>
      <c r="H62" s="1174" t="s">
        <v>160</v>
      </c>
      <c r="I62" s="1172"/>
      <c r="J62" s="1172"/>
      <c r="K62" s="1172"/>
      <c r="L62" s="1172"/>
      <c r="M62" s="1172"/>
      <c r="N62" s="1237">
        <v>27</v>
      </c>
      <c r="O62" s="1172">
        <v>81</v>
      </c>
      <c r="P62" s="1172">
        <v>53</v>
      </c>
      <c r="Q62" s="1175">
        <f>SUM(I62:P62)</f>
        <v>161</v>
      </c>
      <c r="R62" s="1176" t="s">
        <v>32</v>
      </c>
      <c r="S62" s="1177" t="s">
        <v>33</v>
      </c>
      <c r="T62" s="1289" t="b">
        <v>1</v>
      </c>
      <c r="U62" s="1189" t="s">
        <v>100</v>
      </c>
      <c r="V62" s="1181"/>
      <c r="W62" s="1181">
        <v>1021574</v>
      </c>
      <c r="X62" s="1181" t="s">
        <v>1925</v>
      </c>
      <c r="Y62" s="1181"/>
    </row>
    <row r="63" spans="1:25">
      <c r="A63" s="1172" t="s">
        <v>698</v>
      </c>
      <c r="B63" s="1172" t="s">
        <v>78</v>
      </c>
      <c r="C63" s="1186" t="s">
        <v>1926</v>
      </c>
      <c r="D63" s="1172" t="s">
        <v>99</v>
      </c>
      <c r="E63" s="1173">
        <v>46222.28125</v>
      </c>
      <c r="F63" s="1172">
        <v>13.3</v>
      </c>
      <c r="G63" s="1172">
        <v>120923</v>
      </c>
      <c r="H63" s="1174" t="s">
        <v>160</v>
      </c>
      <c r="I63" s="1172"/>
      <c r="J63" s="1172"/>
      <c r="K63" s="1172"/>
      <c r="L63" s="1172"/>
      <c r="M63" s="1172"/>
      <c r="N63" s="1172">
        <v>0</v>
      </c>
      <c r="O63" s="1172">
        <v>107</v>
      </c>
      <c r="P63" s="1172">
        <v>54</v>
      </c>
      <c r="Q63" s="1175">
        <f>SUM(I63:P63)</f>
        <v>161</v>
      </c>
      <c r="R63" s="1176" t="s">
        <v>32</v>
      </c>
      <c r="S63" s="1177" t="s">
        <v>33</v>
      </c>
      <c r="T63" s="1289" t="b">
        <v>1</v>
      </c>
      <c r="U63" s="1189" t="s">
        <v>100</v>
      </c>
      <c r="V63" s="1181"/>
      <c r="W63" s="1181">
        <v>1021575</v>
      </c>
      <c r="X63" s="1181" t="s">
        <v>1925</v>
      </c>
      <c r="Y63" s="1181"/>
    </row>
    <row r="64" spans="1:25">
      <c r="A64" s="1172" t="s">
        <v>863</v>
      </c>
      <c r="B64" s="1172" t="s">
        <v>78</v>
      </c>
      <c r="C64" s="1186" t="s">
        <v>1927</v>
      </c>
      <c r="D64" s="1172" t="s">
        <v>99</v>
      </c>
      <c r="E64" s="1173">
        <v>46222.28125</v>
      </c>
      <c r="F64" s="1172">
        <v>13.3</v>
      </c>
      <c r="G64" s="1172">
        <v>120969</v>
      </c>
      <c r="H64" s="1174" t="s">
        <v>1918</v>
      </c>
      <c r="I64" s="1172"/>
      <c r="J64" s="1172"/>
      <c r="K64" s="1172"/>
      <c r="L64" s="1172"/>
      <c r="M64" s="1172"/>
      <c r="N64" s="1172">
        <v>0</v>
      </c>
      <c r="O64" s="1172">
        <v>107</v>
      </c>
      <c r="P64" s="1172">
        <v>54</v>
      </c>
      <c r="Q64" s="1175">
        <f>SUM(I64:P64)</f>
        <v>161</v>
      </c>
      <c r="R64" s="1176" t="s">
        <v>32</v>
      </c>
      <c r="S64" s="1177" t="s">
        <v>33</v>
      </c>
      <c r="T64" s="1289" t="b">
        <v>0</v>
      </c>
      <c r="U64" s="1189" t="s">
        <v>100</v>
      </c>
      <c r="V64" s="1181"/>
      <c r="W64" s="1181">
        <v>1021576</v>
      </c>
      <c r="X64" s="1181" t="s">
        <v>1925</v>
      </c>
      <c r="Y64" s="1181"/>
    </row>
    <row r="65" spans="1:25">
      <c r="A65" s="1172" t="s">
        <v>86</v>
      </c>
      <c r="B65" s="1172" t="s">
        <v>78</v>
      </c>
      <c r="C65" s="1186" t="s">
        <v>1928</v>
      </c>
      <c r="D65" s="1172" t="s">
        <v>99</v>
      </c>
      <c r="E65" s="1173">
        <v>46222.28125</v>
      </c>
      <c r="F65" s="1172">
        <v>13.3</v>
      </c>
      <c r="G65" s="1172">
        <v>120973</v>
      </c>
      <c r="H65" s="1174" t="s">
        <v>160</v>
      </c>
      <c r="I65" s="1172"/>
      <c r="J65" s="1172"/>
      <c r="K65" s="1172"/>
      <c r="L65" s="1172"/>
      <c r="M65" s="1172"/>
      <c r="N65" s="1172">
        <v>0</v>
      </c>
      <c r="O65" s="1172">
        <v>107</v>
      </c>
      <c r="P65" s="1172">
        <v>54</v>
      </c>
      <c r="Q65" s="1175">
        <f>SUM(I65:P65)</f>
        <v>161</v>
      </c>
      <c r="R65" s="1176" t="s">
        <v>32</v>
      </c>
      <c r="S65" s="1177" t="s">
        <v>33</v>
      </c>
      <c r="T65" s="1175"/>
      <c r="U65" s="1189" t="s">
        <v>100</v>
      </c>
      <c r="V65" s="1181"/>
      <c r="W65" s="1181">
        <v>1021577</v>
      </c>
      <c r="X65" s="1181" t="s">
        <v>1925</v>
      </c>
      <c r="Y65" s="1181"/>
    </row>
    <row r="66" spans="1:25">
      <c r="A66" s="1214" t="s">
        <v>19</v>
      </c>
      <c r="B66" s="1209"/>
      <c r="C66" s="1209"/>
      <c r="D66" s="1209"/>
      <c r="E66" s="1214"/>
      <c r="F66" s="1209"/>
      <c r="G66" s="1209"/>
      <c r="H66" s="1209"/>
      <c r="I66" s="1214">
        <f>SUM(I100:I104)</f>
        <v>0</v>
      </c>
      <c r="J66" s="1214">
        <f>SUM(J100:J104)</f>
        <v>0</v>
      </c>
      <c r="K66" s="1214">
        <f t="shared" ref="K66:Q66" si="6">SUM(K61:K65)</f>
        <v>0</v>
      </c>
      <c r="L66" s="1214">
        <f t="shared" si="6"/>
        <v>0</v>
      </c>
      <c r="M66" s="1214">
        <f t="shared" si="6"/>
        <v>54</v>
      </c>
      <c r="N66" s="1214">
        <f t="shared" si="6"/>
        <v>27</v>
      </c>
      <c r="O66" s="1214">
        <f t="shared" si="6"/>
        <v>509</v>
      </c>
      <c r="P66" s="1214">
        <f t="shared" si="6"/>
        <v>215</v>
      </c>
      <c r="Q66" s="1214">
        <f t="shared" si="6"/>
        <v>805</v>
      </c>
      <c r="R66" s="1215"/>
      <c r="S66" s="1215"/>
      <c r="T66" s="1215"/>
      <c r="U66" s="1215"/>
      <c r="V66" s="1215"/>
      <c r="W66" s="1215"/>
      <c r="X66" s="1215"/>
      <c r="Y66" s="1215"/>
    </row>
    <row r="67" spans="1:25">
      <c r="A67" s="1216"/>
      <c r="B67" s="1216"/>
      <c r="C67" s="1216"/>
      <c r="D67" s="1216"/>
      <c r="E67" s="1216"/>
      <c r="F67" s="1217"/>
      <c r="G67" s="1217"/>
      <c r="H67" s="1216"/>
      <c r="I67" s="1216"/>
      <c r="J67" s="1216"/>
      <c r="K67" s="1216"/>
      <c r="L67" s="1216"/>
      <c r="M67" s="1216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</row>
    <row r="68" spans="1:25" ht="26.25">
      <c r="A68" s="1218" t="s">
        <v>34</v>
      </c>
      <c r="B68" s="1552"/>
      <c r="C68" s="1552"/>
      <c r="D68" s="1552"/>
      <c r="E68" s="1312" t="s">
        <v>1895</v>
      </c>
      <c r="F68" s="1216"/>
      <c r="G68" s="1216"/>
      <c r="H68" s="1216"/>
      <c r="I68" s="1216"/>
      <c r="J68" s="1216"/>
      <c r="K68" s="1553"/>
      <c r="L68" s="1553"/>
      <c r="M68" s="1553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</row>
    <row r="69" spans="1:25" ht="18">
      <c r="A69" s="1220" t="s">
        <v>35</v>
      </c>
      <c r="B69" s="1221" t="s">
        <v>36</v>
      </c>
      <c r="C69" s="1222" t="s">
        <v>37</v>
      </c>
      <c r="D69" s="1219"/>
      <c r="E69" s="1216"/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</row>
    <row r="70" spans="1:25">
      <c r="A70" s="1194" t="s">
        <v>100</v>
      </c>
      <c r="B70" s="1548" t="s">
        <v>41</v>
      </c>
      <c r="C70" s="1548"/>
      <c r="D70" s="1223"/>
      <c r="E70" s="1224" t="s">
        <v>40</v>
      </c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</row>
    <row r="71" spans="1:25">
      <c r="A71" s="1195" t="s">
        <v>169</v>
      </c>
      <c r="B71" s="1554" t="s">
        <v>39</v>
      </c>
      <c r="C71" s="1554"/>
      <c r="D71" s="1216"/>
      <c r="E71" s="1216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</row>
    <row r="72" spans="1:25">
      <c r="A72" s="1225" t="s">
        <v>42</v>
      </c>
      <c r="B72" s="1555" t="s">
        <v>1929</v>
      </c>
      <c r="C72" s="1555"/>
      <c r="D72" s="1216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</row>
    <row r="73" spans="1:25">
      <c r="A73" s="1225" t="s">
        <v>42</v>
      </c>
      <c r="B73" s="1555"/>
      <c r="C73" s="1555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</row>
    <row r="74" spans="1:25">
      <c r="A74" s="1225" t="s">
        <v>43</v>
      </c>
      <c r="B74" s="1568" t="s">
        <v>1677</v>
      </c>
      <c r="C74" s="1556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</row>
    <row r="75" spans="1:25">
      <c r="A75" s="1225" t="s">
        <v>44</v>
      </c>
      <c r="B75" s="1557"/>
      <c r="C75" s="1557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</row>
    <row r="77" spans="1:25" ht="23.25" customHeight="1">
      <c r="A77" s="1577" t="s">
        <v>1311</v>
      </c>
      <c r="B77" s="1577"/>
      <c r="C77" s="1577"/>
      <c r="D77" s="1577"/>
      <c r="E77" s="1577"/>
      <c r="F77" s="1577"/>
      <c r="G77" s="1204" t="s">
        <v>261</v>
      </c>
      <c r="H77" s="1188"/>
      <c r="I77" s="1577" t="s">
        <v>577</v>
      </c>
      <c r="J77" s="1577"/>
      <c r="K77" s="1577"/>
      <c r="L77" s="1577"/>
      <c r="M77" s="1577"/>
      <c r="N77" s="1577"/>
      <c r="O77" s="1577"/>
      <c r="P77" s="1577"/>
      <c r="Q77" s="1577"/>
      <c r="R77" s="1575" t="s">
        <v>1930</v>
      </c>
      <c r="S77" s="1576"/>
      <c r="T77" s="1575"/>
      <c r="U77" s="1575"/>
      <c r="V77" s="1575"/>
      <c r="W77" s="1575"/>
      <c r="X77" s="1575"/>
      <c r="Y77" s="1575"/>
    </row>
    <row r="78" spans="1:25" ht="26.25">
      <c r="A78" s="1210" t="s">
        <v>3</v>
      </c>
      <c r="B78" s="1210" t="s">
        <v>4</v>
      </c>
      <c r="C78" s="1210" t="s">
        <v>5</v>
      </c>
      <c r="D78" s="1210" t="s">
        <v>6</v>
      </c>
      <c r="E78" s="1210" t="s">
        <v>7</v>
      </c>
      <c r="F78" s="1210" t="s">
        <v>8</v>
      </c>
      <c r="G78" s="1210" t="s">
        <v>9</v>
      </c>
      <c r="H78" s="1211" t="s">
        <v>10</v>
      </c>
      <c r="I78" s="1227" t="s">
        <v>11</v>
      </c>
      <c r="J78" s="1227" t="s">
        <v>12</v>
      </c>
      <c r="K78" s="1227" t="s">
        <v>13</v>
      </c>
      <c r="L78" s="1227" t="s">
        <v>14</v>
      </c>
      <c r="M78" s="1227" t="s">
        <v>15</v>
      </c>
      <c r="N78" s="1227" t="s">
        <v>16</v>
      </c>
      <c r="O78" s="1227" t="s">
        <v>17</v>
      </c>
      <c r="P78" s="1212" t="s">
        <v>18</v>
      </c>
      <c r="Q78" s="1210" t="s">
        <v>19</v>
      </c>
      <c r="R78" s="1210" t="s">
        <v>20</v>
      </c>
      <c r="S78" s="1213" t="s">
        <v>21</v>
      </c>
      <c r="T78" s="1213" t="s">
        <v>22</v>
      </c>
      <c r="U78" s="1210" t="s">
        <v>24</v>
      </c>
      <c r="V78" s="1210" t="s">
        <v>25</v>
      </c>
      <c r="W78" s="1210" t="s">
        <v>26</v>
      </c>
      <c r="X78" s="1210" t="s">
        <v>27</v>
      </c>
      <c r="Y78" s="1210" t="s">
        <v>28</v>
      </c>
    </row>
    <row r="79" spans="1:25">
      <c r="A79" s="1178" t="s">
        <v>1664</v>
      </c>
      <c r="B79" s="1178" t="s">
        <v>1015</v>
      </c>
      <c r="C79" s="1186" t="s">
        <v>1931</v>
      </c>
      <c r="D79" s="1178" t="s">
        <v>1932</v>
      </c>
      <c r="E79" s="1179"/>
      <c r="F79" s="1178"/>
      <c r="G79" s="1172">
        <v>120958</v>
      </c>
      <c r="H79" s="1174" t="s">
        <v>1348</v>
      </c>
      <c r="I79" s="1172"/>
      <c r="J79" s="1172"/>
      <c r="K79" s="1172"/>
      <c r="L79" s="1172"/>
      <c r="M79" s="1172"/>
      <c r="N79" s="1172"/>
      <c r="O79" s="1186">
        <v>30</v>
      </c>
      <c r="P79" s="1186">
        <v>131</v>
      </c>
      <c r="Q79" s="1175">
        <f t="shared" ref="Q79:Q83" si="7">SUM(I79:P79)</f>
        <v>161</v>
      </c>
      <c r="R79" s="1176" t="s">
        <v>32</v>
      </c>
      <c r="S79" s="1177" t="s">
        <v>33</v>
      </c>
      <c r="T79" s="1175"/>
      <c r="U79" s="1190" t="s">
        <v>508</v>
      </c>
      <c r="V79" s="1181"/>
      <c r="W79" s="1181">
        <v>1021591</v>
      </c>
      <c r="X79" s="1181" t="s">
        <v>1933</v>
      </c>
      <c r="Y79" s="1181"/>
    </row>
    <row r="80" spans="1:25">
      <c r="A80" s="1178" t="s">
        <v>142</v>
      </c>
      <c r="B80" s="1178" t="s">
        <v>391</v>
      </c>
      <c r="C80" s="1186" t="s">
        <v>1934</v>
      </c>
      <c r="D80" s="1178" t="s">
        <v>1935</v>
      </c>
      <c r="E80" s="1179">
        <v>46223.534722222219</v>
      </c>
      <c r="F80" s="1178">
        <v>12.3</v>
      </c>
      <c r="G80" s="1172">
        <v>120959</v>
      </c>
      <c r="H80" s="1174" t="s">
        <v>1348</v>
      </c>
      <c r="I80" s="1172"/>
      <c r="J80" s="1172"/>
      <c r="K80" s="1172"/>
      <c r="L80" s="1172"/>
      <c r="M80" s="1172"/>
      <c r="N80" s="1172"/>
      <c r="O80" s="1186">
        <v>30</v>
      </c>
      <c r="P80" s="1237">
        <v>131</v>
      </c>
      <c r="Q80" s="1175">
        <f t="shared" si="7"/>
        <v>161</v>
      </c>
      <c r="R80" s="1175" t="s">
        <v>30</v>
      </c>
      <c r="S80" s="1175" t="s">
        <v>31</v>
      </c>
      <c r="T80" s="1175"/>
      <c r="U80" s="1189" t="s">
        <v>755</v>
      </c>
      <c r="V80" s="1181"/>
      <c r="W80" s="1181">
        <v>1021592</v>
      </c>
      <c r="X80" s="1181" t="s">
        <v>1936</v>
      </c>
      <c r="Y80" s="1181"/>
    </row>
    <row r="81" spans="1:25">
      <c r="A81" s="1178" t="s">
        <v>141</v>
      </c>
      <c r="B81" s="1178" t="s">
        <v>442</v>
      </c>
      <c r="C81" s="1186" t="s">
        <v>1937</v>
      </c>
      <c r="D81" s="1178" t="s">
        <v>1938</v>
      </c>
      <c r="E81" s="1179">
        <v>46223.680555555555</v>
      </c>
      <c r="F81" s="1178">
        <v>16.100000000000001</v>
      </c>
      <c r="G81" s="1172">
        <v>120960</v>
      </c>
      <c r="H81" s="1174" t="s">
        <v>426</v>
      </c>
      <c r="I81" s="1172"/>
      <c r="J81" s="1172"/>
      <c r="K81" s="1172"/>
      <c r="L81" s="1172"/>
      <c r="M81" s="1172"/>
      <c r="N81" s="1186">
        <v>161</v>
      </c>
      <c r="O81" s="1172"/>
      <c r="P81" s="1172"/>
      <c r="Q81" s="1175">
        <f t="shared" si="7"/>
        <v>161</v>
      </c>
      <c r="R81" s="1175" t="s">
        <v>30</v>
      </c>
      <c r="S81" s="1175" t="s">
        <v>31</v>
      </c>
      <c r="T81" s="1175"/>
      <c r="U81" s="1189" t="s">
        <v>755</v>
      </c>
      <c r="V81" s="1181"/>
      <c r="W81" s="1181">
        <v>1021593</v>
      </c>
      <c r="X81" s="1181" t="s">
        <v>1936</v>
      </c>
      <c r="Y81" s="1181"/>
    </row>
    <row r="82" spans="1:25">
      <c r="A82" s="1178" t="s">
        <v>141</v>
      </c>
      <c r="B82" s="1178" t="s">
        <v>442</v>
      </c>
      <c r="C82" s="1186" t="s">
        <v>1939</v>
      </c>
      <c r="D82" s="1178" t="s">
        <v>1938</v>
      </c>
      <c r="E82" s="1179">
        <v>46223.680555555555</v>
      </c>
      <c r="F82" s="1178">
        <v>16.100000000000001</v>
      </c>
      <c r="G82" s="1172">
        <v>120961</v>
      </c>
      <c r="H82" s="1174" t="s">
        <v>426</v>
      </c>
      <c r="I82" s="1172"/>
      <c r="J82" s="1172"/>
      <c r="K82" s="1172"/>
      <c r="L82" s="1172"/>
      <c r="M82" s="1172"/>
      <c r="N82" s="1186">
        <v>161</v>
      </c>
      <c r="O82" s="1172"/>
      <c r="P82" s="1172"/>
      <c r="Q82" s="1175">
        <f t="shared" si="7"/>
        <v>161</v>
      </c>
      <c r="R82" s="1175" t="s">
        <v>30</v>
      </c>
      <c r="S82" s="1175" t="s">
        <v>31</v>
      </c>
      <c r="T82" s="1175"/>
      <c r="U82" s="1189" t="s">
        <v>755</v>
      </c>
      <c r="V82" s="1181"/>
      <c r="W82" s="1181">
        <v>1021594</v>
      </c>
      <c r="X82" s="1181" t="s">
        <v>1936</v>
      </c>
      <c r="Y82" s="1181"/>
    </row>
    <row r="83" spans="1:25">
      <c r="A83" s="1178" t="s">
        <v>480</v>
      </c>
      <c r="B83" s="1178" t="s">
        <v>484</v>
      </c>
      <c r="C83" s="1186" t="s">
        <v>1940</v>
      </c>
      <c r="D83" s="1178" t="s">
        <v>486</v>
      </c>
      <c r="E83" s="1179">
        <v>46223.576388888891</v>
      </c>
      <c r="F83" s="1178">
        <v>17.3</v>
      </c>
      <c r="G83" s="1178">
        <v>120985</v>
      </c>
      <c r="H83" s="1205" t="s">
        <v>426</v>
      </c>
      <c r="I83" s="1178"/>
      <c r="J83" s="1178"/>
      <c r="K83" s="1178"/>
      <c r="L83" s="1178"/>
      <c r="M83" s="1186">
        <v>27</v>
      </c>
      <c r="N83" s="1178"/>
      <c r="O83" s="1178"/>
      <c r="P83" s="1178"/>
      <c r="Q83" s="1175">
        <f t="shared" si="7"/>
        <v>27</v>
      </c>
      <c r="R83" s="1175" t="s">
        <v>30</v>
      </c>
      <c r="S83" s="1175" t="s">
        <v>31</v>
      </c>
      <c r="T83" s="1175"/>
      <c r="U83" s="1189" t="s">
        <v>755</v>
      </c>
      <c r="V83" s="1181"/>
      <c r="W83" s="1181">
        <v>1021595</v>
      </c>
      <c r="X83" s="1181" t="s">
        <v>1941</v>
      </c>
      <c r="Y83" s="1181"/>
    </row>
    <row r="84" spans="1:25">
      <c r="A84" s="1178" t="s">
        <v>403</v>
      </c>
      <c r="B84" s="1178" t="s">
        <v>404</v>
      </c>
      <c r="C84" s="1186" t="s">
        <v>1942</v>
      </c>
      <c r="D84" s="1178" t="s">
        <v>1201</v>
      </c>
      <c r="E84" s="1179">
        <v>46223.774305555555</v>
      </c>
      <c r="F84" s="1178">
        <v>14.3</v>
      </c>
      <c r="G84" s="1178">
        <v>120962</v>
      </c>
      <c r="H84" s="1205" t="s">
        <v>1348</v>
      </c>
      <c r="I84" s="1178"/>
      <c r="J84" s="1178"/>
      <c r="K84" s="1178"/>
      <c r="L84" s="1178"/>
      <c r="M84" s="1178"/>
      <c r="N84" s="1178"/>
      <c r="O84" s="1186">
        <v>30</v>
      </c>
      <c r="P84" s="1237">
        <v>131</v>
      </c>
      <c r="Q84" s="1175">
        <f>SUM(I84:P84)</f>
        <v>161</v>
      </c>
      <c r="R84" s="1175" t="s">
        <v>30</v>
      </c>
      <c r="S84" s="1175" t="s">
        <v>31</v>
      </c>
      <c r="T84" s="1175"/>
      <c r="U84" s="1190" t="s">
        <v>508</v>
      </c>
      <c r="V84" s="1181"/>
      <c r="W84" s="1181">
        <v>1021596</v>
      </c>
      <c r="X84" s="1181" t="s">
        <v>1933</v>
      </c>
      <c r="Y84" s="1181"/>
    </row>
    <row r="85" spans="1:25">
      <c r="A85" s="1178" t="s">
        <v>157</v>
      </c>
      <c r="B85" s="1178" t="s">
        <v>92</v>
      </c>
      <c r="C85" s="1186" t="s">
        <v>1943</v>
      </c>
      <c r="D85" s="1178" t="s">
        <v>159</v>
      </c>
      <c r="E85" s="1179">
        <v>46223.958333333336</v>
      </c>
      <c r="F85" s="1178"/>
      <c r="G85" s="1172">
        <v>120953</v>
      </c>
      <c r="H85" s="1174" t="s">
        <v>1348</v>
      </c>
      <c r="I85" s="1212"/>
      <c r="J85" s="1172"/>
      <c r="K85" s="1172"/>
      <c r="L85" s="1172"/>
      <c r="M85" s="1172"/>
      <c r="N85" s="1172"/>
      <c r="O85" s="1186">
        <v>30</v>
      </c>
      <c r="P85" s="1172">
        <v>104</v>
      </c>
      <c r="Q85" s="1175">
        <f>SUM(I85:P85)</f>
        <v>134</v>
      </c>
      <c r="R85" s="1176" t="s">
        <v>32</v>
      </c>
      <c r="S85" s="1177" t="s">
        <v>33</v>
      </c>
      <c r="T85" s="1175"/>
      <c r="U85" s="1189" t="s">
        <v>755</v>
      </c>
      <c r="V85" s="1181"/>
      <c r="W85" s="1181">
        <v>1021597</v>
      </c>
      <c r="X85" s="1181" t="s">
        <v>1936</v>
      </c>
      <c r="Y85" s="1181"/>
    </row>
    <row r="86" spans="1:25">
      <c r="A86" s="1178"/>
      <c r="B86" s="1178"/>
      <c r="C86" s="1178"/>
      <c r="D86" s="1178"/>
      <c r="E86" s="1179"/>
      <c r="F86" s="1178"/>
      <c r="G86" s="1178"/>
      <c r="H86" s="1205"/>
      <c r="I86" s="1178"/>
      <c r="J86" s="1178"/>
      <c r="K86" s="1178"/>
      <c r="L86" s="1178"/>
      <c r="M86" s="1178"/>
      <c r="N86" s="1178"/>
      <c r="O86" s="1178"/>
      <c r="P86" s="1178"/>
      <c r="Q86" s="1175"/>
      <c r="R86" s="1175"/>
      <c r="S86" s="1175"/>
      <c r="T86" s="1175"/>
      <c r="U86" s="1181"/>
      <c r="V86" s="1181"/>
      <c r="W86" s="1181"/>
      <c r="X86" s="1181"/>
      <c r="Y86" s="1181"/>
    </row>
    <row r="87" spans="1:25">
      <c r="A87" s="1214" t="s">
        <v>19</v>
      </c>
      <c r="B87" s="1209"/>
      <c r="C87" s="1209"/>
      <c r="D87" s="1209"/>
      <c r="E87" s="1214"/>
      <c r="F87" s="1209"/>
      <c r="G87" s="1209"/>
      <c r="H87" s="1209"/>
      <c r="I87" s="1214">
        <f>SUM(I79:I82)</f>
        <v>0</v>
      </c>
      <c r="J87" s="1214">
        <f>SUM(J79:J82)</f>
        <v>0</v>
      </c>
      <c r="K87" s="1214">
        <f>SUM(K79:K83)</f>
        <v>0</v>
      </c>
      <c r="L87" s="1214">
        <f>SUM(L79:L83)</f>
        <v>0</v>
      </c>
      <c r="M87" s="1214">
        <f>SUM(M79:M83)</f>
        <v>27</v>
      </c>
      <c r="N87" s="1214">
        <f>SUM(N79:N83)</f>
        <v>322</v>
      </c>
      <c r="O87" s="1214">
        <f>SUM(O79:O86)</f>
        <v>120</v>
      </c>
      <c r="P87" s="1214">
        <f>SUM(P79:P86)</f>
        <v>497</v>
      </c>
      <c r="Q87" s="1214">
        <f>SUM(Q79:Q86)</f>
        <v>966</v>
      </c>
      <c r="R87" s="1215"/>
      <c r="S87" s="1215"/>
      <c r="T87" s="1215"/>
      <c r="U87" s="1215"/>
      <c r="V87" s="1215"/>
      <c r="W87" s="1215"/>
      <c r="X87" s="1215"/>
      <c r="Y87" s="1215"/>
    </row>
    <row r="88" spans="1:25">
      <c r="A88" s="1216"/>
      <c r="B88" s="1216"/>
      <c r="C88" s="1216"/>
      <c r="D88" s="1216"/>
      <c r="E88" s="1216"/>
      <c r="F88" s="1217"/>
      <c r="G88" s="1217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</row>
    <row r="89" spans="1:25">
      <c r="A89" s="1218" t="s">
        <v>34</v>
      </c>
      <c r="B89" s="1552"/>
      <c r="C89" s="1552"/>
      <c r="D89" s="1552"/>
      <c r="E89" s="1216"/>
      <c r="F89" s="1216"/>
      <c r="G89" s="1216"/>
      <c r="H89" s="1216"/>
      <c r="I89" s="1216"/>
      <c r="J89" s="1216"/>
      <c r="K89" s="1553"/>
      <c r="L89" s="1553"/>
      <c r="M89" s="1553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</row>
    <row r="90" spans="1:25" ht="18">
      <c r="A90" s="1220" t="s">
        <v>35</v>
      </c>
      <c r="B90" s="1221" t="s">
        <v>36</v>
      </c>
      <c r="C90" s="1222" t="s">
        <v>37</v>
      </c>
      <c r="D90" s="1219"/>
      <c r="E90" s="1216"/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</row>
    <row r="91" spans="1:25">
      <c r="A91" s="1194" t="s">
        <v>523</v>
      </c>
      <c r="B91" s="1548" t="s">
        <v>41</v>
      </c>
      <c r="C91" s="1548"/>
      <c r="D91" s="1223"/>
      <c r="E91" s="1224" t="s">
        <v>40</v>
      </c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</row>
    <row r="92" spans="1:25">
      <c r="A92" s="1195" t="s">
        <v>508</v>
      </c>
      <c r="B92" s="1554" t="s">
        <v>39</v>
      </c>
      <c r="C92" s="1554"/>
      <c r="D92" s="1216"/>
      <c r="E92" s="1216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</row>
    <row r="93" spans="1:25">
      <c r="A93" s="1225" t="s">
        <v>42</v>
      </c>
      <c r="B93" s="1555" t="s">
        <v>1944</v>
      </c>
      <c r="C93" s="1555"/>
      <c r="D93" s="1216"/>
      <c r="E93" s="1216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</row>
    <row r="94" spans="1:25">
      <c r="A94" s="1225" t="s">
        <v>42</v>
      </c>
      <c r="B94" s="1555"/>
      <c r="C94" s="1555"/>
      <c r="F94" s="1216"/>
      <c r="G94" s="1216"/>
      <c r="H94" s="1216"/>
      <c r="I94" s="1216"/>
      <c r="J94" s="1216"/>
      <c r="K94" s="1216"/>
      <c r="L94" s="1216"/>
      <c r="M94" s="1216"/>
      <c r="N94" s="1216"/>
      <c r="O94" s="1216"/>
      <c r="P94" s="1216"/>
      <c r="Q94" s="1216"/>
      <c r="R94" s="1216"/>
      <c r="S94" s="1216"/>
      <c r="T94" s="1216"/>
      <c r="U94" s="1216"/>
      <c r="V94" s="1216"/>
      <c r="W94" s="1216"/>
      <c r="X94" s="1216"/>
    </row>
    <row r="95" spans="1:25">
      <c r="A95" s="1225" t="s">
        <v>43</v>
      </c>
      <c r="B95" s="1556"/>
      <c r="C95" s="1556"/>
      <c r="D95" s="1216"/>
      <c r="E95" s="1216"/>
      <c r="F95" s="1216"/>
      <c r="G95" s="1216"/>
      <c r="H95" s="1216"/>
      <c r="I95" s="1216"/>
      <c r="J95" s="1216"/>
      <c r="K95" s="1216"/>
      <c r="L95" s="1216"/>
      <c r="M95" s="1216"/>
      <c r="N95" s="1216"/>
      <c r="O95" s="1216"/>
      <c r="P95" s="1216"/>
      <c r="Q95" s="1216"/>
      <c r="R95" s="1216"/>
      <c r="S95" s="1216"/>
      <c r="T95" s="1216"/>
      <c r="U95" s="1216"/>
      <c r="V95" s="1216"/>
      <c r="W95" s="1216"/>
      <c r="X95" s="1216"/>
    </row>
    <row r="96" spans="1:25">
      <c r="A96" s="1225" t="s">
        <v>44</v>
      </c>
      <c r="B96" s="1557"/>
      <c r="C96" s="1557"/>
      <c r="D96" s="1216"/>
      <c r="E96" s="1216"/>
      <c r="F96" s="1216"/>
      <c r="G96" s="1216"/>
      <c r="H96" s="1216"/>
      <c r="I96" s="1216"/>
      <c r="J96" s="1216"/>
      <c r="K96" s="1216"/>
      <c r="L96" s="1216"/>
      <c r="M96" s="1216"/>
      <c r="N96" s="1216"/>
      <c r="O96" s="1216"/>
      <c r="P96" s="1216"/>
      <c r="Q96" s="1216"/>
      <c r="R96" s="1216"/>
      <c r="S96" s="1216"/>
      <c r="T96" s="1216"/>
      <c r="U96" s="1216"/>
      <c r="V96" s="1216"/>
      <c r="W96" s="1216"/>
      <c r="X96" s="1216"/>
    </row>
    <row r="98" spans="1:25" ht="23.25" customHeight="1">
      <c r="A98" s="1652" t="s">
        <v>1321</v>
      </c>
      <c r="B98" s="1652"/>
      <c r="C98" s="1652"/>
      <c r="D98" s="1652"/>
      <c r="E98" s="1652"/>
      <c r="F98" s="1652"/>
      <c r="G98" s="1387" t="s">
        <v>261</v>
      </c>
      <c r="H98" s="1388"/>
      <c r="I98" s="1652" t="s">
        <v>1945</v>
      </c>
      <c r="J98" s="1652"/>
      <c r="K98" s="1652"/>
      <c r="L98" s="1652"/>
      <c r="M98" s="1652"/>
      <c r="N98" s="1652"/>
      <c r="O98" s="1652"/>
      <c r="P98" s="1652"/>
      <c r="Q98" s="1652"/>
      <c r="R98" s="1653" t="s">
        <v>1946</v>
      </c>
      <c r="S98" s="1654"/>
      <c r="T98" s="1653"/>
      <c r="U98" s="1653"/>
      <c r="V98" s="1653"/>
      <c r="W98" s="1653"/>
      <c r="X98" s="1653"/>
      <c r="Y98" s="1653"/>
    </row>
    <row r="99" spans="1:25" ht="26.25">
      <c r="A99" s="1210" t="s">
        <v>3</v>
      </c>
      <c r="B99" s="1210" t="s">
        <v>4</v>
      </c>
      <c r="C99" s="1210" t="s">
        <v>5</v>
      </c>
      <c r="D99" s="1210" t="s">
        <v>6</v>
      </c>
      <c r="E99" s="1210" t="s">
        <v>7</v>
      </c>
      <c r="F99" s="1210" t="s">
        <v>8</v>
      </c>
      <c r="G99" s="1210" t="s">
        <v>9</v>
      </c>
      <c r="H99" s="1211" t="s">
        <v>10</v>
      </c>
      <c r="I99" s="1227" t="s">
        <v>11</v>
      </c>
      <c r="J99" s="1227" t="s">
        <v>12</v>
      </c>
      <c r="K99" s="1227" t="s">
        <v>13</v>
      </c>
      <c r="L99" s="1227" t="s">
        <v>14</v>
      </c>
      <c r="M99" s="1227" t="s">
        <v>15</v>
      </c>
      <c r="N99" s="1227" t="s">
        <v>16</v>
      </c>
      <c r="O99" s="1227" t="s">
        <v>17</v>
      </c>
      <c r="P99" s="1212" t="s">
        <v>18</v>
      </c>
      <c r="Q99" s="1210" t="s">
        <v>19</v>
      </c>
      <c r="R99" s="1210" t="s">
        <v>20</v>
      </c>
      <c r="S99" s="1213" t="s">
        <v>21</v>
      </c>
      <c r="T99" s="1213" t="s">
        <v>22</v>
      </c>
      <c r="U99" s="1210" t="s">
        <v>24</v>
      </c>
      <c r="V99" s="1210" t="s">
        <v>25</v>
      </c>
      <c r="W99" s="1210" t="s">
        <v>26</v>
      </c>
      <c r="X99" s="1210" t="s">
        <v>27</v>
      </c>
      <c r="Y99" s="1210" t="s">
        <v>28</v>
      </c>
    </row>
    <row r="100" spans="1:25">
      <c r="A100" s="1172" t="s">
        <v>601</v>
      </c>
      <c r="B100" s="1172" t="s">
        <v>80</v>
      </c>
      <c r="C100" s="1186" t="s">
        <v>1947</v>
      </c>
      <c r="D100" s="1172" t="s">
        <v>758</v>
      </c>
      <c r="E100" s="1173">
        <v>46223.447916666664</v>
      </c>
      <c r="F100" s="1172">
        <v>13.8</v>
      </c>
      <c r="G100" s="1172">
        <v>120934</v>
      </c>
      <c r="H100" s="1174" t="s">
        <v>1348</v>
      </c>
      <c r="I100" s="1172"/>
      <c r="J100" s="1172"/>
      <c r="K100" s="1172"/>
      <c r="L100" s="1172"/>
      <c r="M100" s="1172"/>
      <c r="N100" s="1172"/>
      <c r="O100" s="1237">
        <v>41</v>
      </c>
      <c r="P100" s="1172">
        <v>120</v>
      </c>
      <c r="Q100" s="1175">
        <f t="shared" ref="Q100:Q107" si="8">SUM(I100:P100)</f>
        <v>161</v>
      </c>
      <c r="R100" s="1176" t="s">
        <v>32</v>
      </c>
      <c r="S100" s="1177" t="s">
        <v>33</v>
      </c>
      <c r="T100" s="1175"/>
      <c r="U100" s="1239" t="s">
        <v>1506</v>
      </c>
      <c r="V100" s="1181"/>
      <c r="W100" s="1181">
        <v>1021566</v>
      </c>
      <c r="X100" s="1287" t="s">
        <v>1948</v>
      </c>
      <c r="Y100" s="1181"/>
    </row>
    <row r="101" spans="1:25">
      <c r="A101" s="1172" t="s">
        <v>601</v>
      </c>
      <c r="B101" s="1172" t="s">
        <v>80</v>
      </c>
      <c r="C101" s="1186" t="s">
        <v>1949</v>
      </c>
      <c r="D101" s="1172" t="s">
        <v>758</v>
      </c>
      <c r="E101" s="1173">
        <v>46223.447916666664</v>
      </c>
      <c r="F101" s="1172">
        <v>13.8</v>
      </c>
      <c r="G101" s="1172">
        <v>120936</v>
      </c>
      <c r="H101" s="1174" t="s">
        <v>1348</v>
      </c>
      <c r="I101" s="1172"/>
      <c r="J101" s="1172"/>
      <c r="K101" s="1172"/>
      <c r="L101" s="1172"/>
      <c r="M101" s="1172"/>
      <c r="N101" s="1172"/>
      <c r="O101" s="1172">
        <v>41</v>
      </c>
      <c r="P101" s="1172">
        <v>120</v>
      </c>
      <c r="Q101" s="1175">
        <f t="shared" si="8"/>
        <v>161</v>
      </c>
      <c r="R101" s="1176" t="s">
        <v>32</v>
      </c>
      <c r="S101" s="1177" t="s">
        <v>33</v>
      </c>
      <c r="T101" s="1175"/>
      <c r="U101" s="1239" t="s">
        <v>1506</v>
      </c>
      <c r="V101" s="1181"/>
      <c r="W101" s="1181">
        <v>1021567</v>
      </c>
      <c r="X101" s="1287" t="s">
        <v>1948</v>
      </c>
      <c r="Y101" s="1181"/>
    </row>
    <row r="102" spans="1:25">
      <c r="A102" s="1172" t="s">
        <v>918</v>
      </c>
      <c r="B102" s="1172" t="s">
        <v>80</v>
      </c>
      <c r="C102" s="1186" t="s">
        <v>1950</v>
      </c>
      <c r="D102" s="1172" t="s">
        <v>758</v>
      </c>
      <c r="E102" s="1173">
        <v>46223.447916666664</v>
      </c>
      <c r="F102" s="1172">
        <v>13.8</v>
      </c>
      <c r="G102" s="1172">
        <v>120937</v>
      </c>
      <c r="H102" s="1174" t="s">
        <v>1348</v>
      </c>
      <c r="I102" s="1172"/>
      <c r="J102" s="1172"/>
      <c r="K102" s="1172"/>
      <c r="L102" s="1172"/>
      <c r="M102" s="1172"/>
      <c r="N102" s="1172"/>
      <c r="O102" s="1172">
        <v>41</v>
      </c>
      <c r="P102" s="1172">
        <v>120</v>
      </c>
      <c r="Q102" s="1175">
        <f t="shared" si="8"/>
        <v>161</v>
      </c>
      <c r="R102" s="1176" t="s">
        <v>32</v>
      </c>
      <c r="S102" s="1177" t="s">
        <v>33</v>
      </c>
      <c r="T102" s="1175"/>
      <c r="U102" s="1239" t="s">
        <v>1506</v>
      </c>
      <c r="V102" s="1181"/>
      <c r="W102" s="1181">
        <v>1021568</v>
      </c>
      <c r="X102" s="1287" t="s">
        <v>1948</v>
      </c>
      <c r="Y102" s="1181"/>
    </row>
    <row r="103" spans="1:25">
      <c r="A103" s="1172" t="s">
        <v>157</v>
      </c>
      <c r="B103" s="1172" t="s">
        <v>80</v>
      </c>
      <c r="C103" s="1186" t="s">
        <v>1951</v>
      </c>
      <c r="D103" s="1172" t="s">
        <v>758</v>
      </c>
      <c r="E103" s="1173">
        <v>46223.447916666664</v>
      </c>
      <c r="F103" s="1172">
        <v>13.8</v>
      </c>
      <c r="G103" s="1172">
        <v>120938</v>
      </c>
      <c r="H103" s="1174" t="s">
        <v>1348</v>
      </c>
      <c r="I103" s="1172"/>
      <c r="J103" s="1172"/>
      <c r="K103" s="1172"/>
      <c r="L103" s="1172"/>
      <c r="M103" s="1172"/>
      <c r="N103" s="1172"/>
      <c r="O103" s="1172">
        <v>71</v>
      </c>
      <c r="P103" s="1172">
        <v>90</v>
      </c>
      <c r="Q103" s="1175">
        <f t="shared" si="8"/>
        <v>161</v>
      </c>
      <c r="R103" s="1176" t="s">
        <v>32</v>
      </c>
      <c r="S103" s="1177" t="s">
        <v>33</v>
      </c>
      <c r="T103" s="1175"/>
      <c r="U103" s="1239" t="s">
        <v>1506</v>
      </c>
      <c r="V103" s="1181"/>
      <c r="W103" s="1181">
        <v>1021569</v>
      </c>
      <c r="X103" s="1287" t="s">
        <v>1948</v>
      </c>
      <c r="Y103" s="1181"/>
    </row>
    <row r="104" spans="1:25">
      <c r="A104" s="1172" t="s">
        <v>1952</v>
      </c>
      <c r="B104" s="1172" t="s">
        <v>80</v>
      </c>
      <c r="C104" s="1186" t="s">
        <v>1953</v>
      </c>
      <c r="D104" s="1172" t="s">
        <v>758</v>
      </c>
      <c r="E104" s="1173">
        <v>46223.447916666664</v>
      </c>
      <c r="F104" s="1172">
        <v>13.8</v>
      </c>
      <c r="G104" s="1172">
        <v>120940</v>
      </c>
      <c r="H104" s="1174" t="s">
        <v>426</v>
      </c>
      <c r="I104" s="1172"/>
      <c r="J104" s="1172"/>
      <c r="K104" s="1172"/>
      <c r="L104" s="1172"/>
      <c r="M104" s="1172"/>
      <c r="N104" s="1172"/>
      <c r="O104" s="1172">
        <v>80</v>
      </c>
      <c r="P104" s="1172">
        <v>81</v>
      </c>
      <c r="Q104" s="1175">
        <f t="shared" si="8"/>
        <v>161</v>
      </c>
      <c r="R104" s="1176" t="s">
        <v>32</v>
      </c>
      <c r="S104" s="1177" t="s">
        <v>33</v>
      </c>
      <c r="T104" s="1175"/>
      <c r="U104" s="1239" t="s">
        <v>1506</v>
      </c>
      <c r="V104" s="1181"/>
      <c r="W104" s="1181">
        <v>1021570</v>
      </c>
      <c r="X104" s="1287" t="s">
        <v>1948</v>
      </c>
      <c r="Y104" s="1181"/>
    </row>
    <row r="105" spans="1:25">
      <c r="A105" s="1178" t="s">
        <v>157</v>
      </c>
      <c r="B105" s="1178" t="s">
        <v>1184</v>
      </c>
      <c r="C105" s="1186" t="s">
        <v>1954</v>
      </c>
      <c r="D105" s="1178" t="s">
        <v>1186</v>
      </c>
      <c r="E105" s="1179">
        <v>46223.46875</v>
      </c>
      <c r="F105" s="1178">
        <v>13.8</v>
      </c>
      <c r="G105" s="1172">
        <v>120954</v>
      </c>
      <c r="H105" s="1174" t="s">
        <v>1348</v>
      </c>
      <c r="I105" s="1172"/>
      <c r="J105" s="1172"/>
      <c r="K105" s="1172"/>
      <c r="L105" s="1172"/>
      <c r="M105" s="1172"/>
      <c r="N105" s="1172"/>
      <c r="O105" s="1172">
        <v>120</v>
      </c>
      <c r="P105" s="1172">
        <v>41</v>
      </c>
      <c r="Q105" s="1281">
        <f>SUM(I105:P105)</f>
        <v>161</v>
      </c>
      <c r="R105" s="1176" t="s">
        <v>32</v>
      </c>
      <c r="S105" s="1177" t="s">
        <v>33</v>
      </c>
      <c r="T105" s="1281"/>
      <c r="U105" s="1239" t="s">
        <v>1506</v>
      </c>
      <c r="V105" s="1239"/>
      <c r="W105" s="1239">
        <v>1021570</v>
      </c>
      <c r="X105" s="1287" t="s">
        <v>1948</v>
      </c>
      <c r="Y105" s="1239"/>
    </row>
    <row r="106" spans="1:25">
      <c r="A106" s="1172"/>
      <c r="B106" s="1172"/>
      <c r="C106" s="1172"/>
      <c r="D106" s="1172"/>
      <c r="E106" s="1173"/>
      <c r="F106" s="1172"/>
      <c r="G106" s="1172"/>
      <c r="H106" s="1174"/>
      <c r="I106" s="1172"/>
      <c r="J106" s="1172"/>
      <c r="K106" s="1172"/>
      <c r="L106" s="1172"/>
      <c r="M106" s="1172"/>
      <c r="N106" s="1172"/>
      <c r="O106" s="1172"/>
      <c r="P106" s="1172"/>
      <c r="Q106" s="1175">
        <f t="shared" si="8"/>
        <v>0</v>
      </c>
      <c r="R106" s="1175"/>
      <c r="S106" s="1175"/>
      <c r="T106" s="1175"/>
      <c r="U106" s="1239"/>
      <c r="V106" s="1181"/>
      <c r="W106" s="1181"/>
      <c r="X106" s="1181"/>
      <c r="Y106" s="1181"/>
    </row>
    <row r="107" spans="1:25">
      <c r="A107" s="1178"/>
      <c r="B107" s="1178"/>
      <c r="C107" s="1178"/>
      <c r="D107" s="1178"/>
      <c r="E107" s="1178"/>
      <c r="F107" s="1178"/>
      <c r="G107" s="1178"/>
      <c r="H107" s="1205"/>
      <c r="I107" s="1178"/>
      <c r="J107" s="1178"/>
      <c r="K107" s="1178"/>
      <c r="L107" s="1178"/>
      <c r="M107" s="1178"/>
      <c r="N107" s="1178"/>
      <c r="O107" s="1178"/>
      <c r="P107" s="1178"/>
      <c r="Q107" s="1175">
        <f t="shared" si="8"/>
        <v>0</v>
      </c>
      <c r="R107" s="1175"/>
      <c r="S107" s="1175"/>
      <c r="T107" s="1175"/>
      <c r="U107" s="1181"/>
      <c r="V107" s="1181"/>
      <c r="W107" s="1181"/>
      <c r="X107" s="1181"/>
      <c r="Y107" s="1181"/>
    </row>
    <row r="108" spans="1:25">
      <c r="A108" s="1214" t="s">
        <v>19</v>
      </c>
      <c r="B108" s="1209"/>
      <c r="C108" s="1209"/>
      <c r="D108" s="1209"/>
      <c r="E108" s="1214"/>
      <c r="F108" s="1209"/>
      <c r="G108" s="1209"/>
      <c r="H108" s="1209"/>
      <c r="I108" s="1214">
        <f ca="1">SUM(I5:I106)</f>
        <v>0</v>
      </c>
      <c r="J108" s="1214">
        <f ca="1">SUM(J5:J106)</f>
        <v>0</v>
      </c>
      <c r="K108" s="1214">
        <f t="shared" ref="K108:Q108" si="9">SUM(K100:K107)</f>
        <v>0</v>
      </c>
      <c r="L108" s="1214">
        <f t="shared" si="9"/>
        <v>0</v>
      </c>
      <c r="M108" s="1214">
        <f t="shared" si="9"/>
        <v>0</v>
      </c>
      <c r="N108" s="1214">
        <f t="shared" si="9"/>
        <v>0</v>
      </c>
      <c r="O108" s="1214">
        <f t="shared" si="9"/>
        <v>394</v>
      </c>
      <c r="P108" s="1214">
        <f t="shared" si="9"/>
        <v>572</v>
      </c>
      <c r="Q108" s="1214">
        <f t="shared" si="9"/>
        <v>966</v>
      </c>
      <c r="R108" s="1215"/>
      <c r="S108" s="1215"/>
      <c r="T108" s="1215"/>
      <c r="U108" s="1215"/>
      <c r="V108" s="1215"/>
      <c r="W108" s="1215"/>
      <c r="X108" s="1215"/>
      <c r="Y108" s="1215"/>
    </row>
    <row r="109" spans="1:25">
      <c r="A109" s="1216"/>
      <c r="B109" s="1216"/>
      <c r="C109" s="1216"/>
      <c r="D109" s="1216"/>
      <c r="E109" s="1216"/>
      <c r="F109" s="1217"/>
      <c r="G109" s="1217"/>
      <c r="H109" s="1216"/>
      <c r="I109" s="1216"/>
      <c r="J109" s="1216"/>
      <c r="K109" s="1216"/>
      <c r="L109" s="1216"/>
      <c r="M109" s="1216"/>
      <c r="N109" s="1216"/>
      <c r="O109" s="1216"/>
      <c r="P109" s="1216"/>
      <c r="Q109" s="1216"/>
      <c r="R109" s="1216"/>
      <c r="S109" s="1216"/>
      <c r="T109" s="1216"/>
      <c r="U109" s="1216"/>
      <c r="V109" s="1216"/>
      <c r="W109" s="1216"/>
      <c r="X109" s="1216"/>
    </row>
    <row r="110" spans="1:25">
      <c r="A110" s="1218" t="s">
        <v>34</v>
      </c>
      <c r="B110" s="1552"/>
      <c r="C110" s="1552"/>
      <c r="D110" s="1552"/>
      <c r="E110" s="1216"/>
      <c r="F110" s="1216"/>
      <c r="G110" s="1216"/>
      <c r="H110" s="1216"/>
      <c r="I110" s="1216"/>
      <c r="J110" s="1216"/>
      <c r="K110" s="1216"/>
      <c r="L110" s="1216"/>
      <c r="M110" s="1216"/>
      <c r="N110" s="1216"/>
      <c r="O110" s="1216"/>
      <c r="P110" s="1216"/>
      <c r="Q110" s="1216"/>
      <c r="R110" s="1216"/>
      <c r="S110" s="1216"/>
      <c r="T110" s="1216"/>
      <c r="U110" s="1216"/>
      <c r="V110" s="1216"/>
      <c r="W110" s="1216"/>
      <c r="X110" s="1216"/>
    </row>
    <row r="111" spans="1:25" ht="18">
      <c r="A111" s="1220" t="s">
        <v>35</v>
      </c>
      <c r="B111" s="1221" t="s">
        <v>36</v>
      </c>
      <c r="C111" s="1222" t="s">
        <v>37</v>
      </c>
      <c r="D111" s="1219"/>
      <c r="E111" s="1216"/>
      <c r="F111" s="1216"/>
      <c r="G111" s="1216"/>
      <c r="H111" s="1216"/>
      <c r="I111" s="1216"/>
      <c r="J111" s="1216"/>
      <c r="K111" s="1216"/>
      <c r="L111" s="1216"/>
      <c r="M111" s="1216"/>
      <c r="N111" s="1216"/>
      <c r="O111" s="1216"/>
      <c r="P111" s="1216"/>
      <c r="Q111" s="1216"/>
      <c r="R111" s="1216"/>
      <c r="S111" s="1216"/>
      <c r="T111" s="1216"/>
      <c r="U111" s="1216"/>
      <c r="V111" s="1216"/>
      <c r="W111" s="1216"/>
      <c r="X111" s="1216"/>
    </row>
    <row r="112" spans="1:25">
      <c r="A112" s="1194"/>
      <c r="B112" s="1548"/>
      <c r="C112" s="1548"/>
      <c r="D112" s="1223"/>
      <c r="E112" s="1224" t="s">
        <v>40</v>
      </c>
      <c r="F112" s="1216"/>
      <c r="G112" s="1216"/>
      <c r="H112" s="1216"/>
      <c r="I112" s="1216"/>
      <c r="J112" s="1216"/>
      <c r="K112" s="1216"/>
      <c r="L112" s="1216"/>
      <c r="M112" s="1216"/>
      <c r="N112" s="1216"/>
      <c r="O112" s="1216"/>
      <c r="P112" s="1216"/>
      <c r="Q112" s="1216"/>
      <c r="R112" s="1216"/>
      <c r="S112" s="1216"/>
      <c r="T112" s="1216"/>
      <c r="U112" s="1216"/>
      <c r="V112" s="1216"/>
      <c r="W112" s="1216"/>
      <c r="X112" s="1216"/>
    </row>
    <row r="113" spans="1:25">
      <c r="A113" s="1195"/>
      <c r="B113" s="1554"/>
      <c r="C113" s="1554"/>
      <c r="D113" s="1216"/>
      <c r="E113" s="1216"/>
      <c r="F113" s="1216"/>
      <c r="G113" s="1216"/>
      <c r="H113" s="1216"/>
      <c r="I113" s="1216"/>
      <c r="J113" s="1216"/>
      <c r="K113" s="1216"/>
      <c r="L113" s="1216"/>
      <c r="M113" s="1216"/>
      <c r="N113" s="1216"/>
      <c r="O113" s="1216"/>
      <c r="P113" s="1216"/>
      <c r="Q113" s="1216"/>
      <c r="R113" s="1216"/>
      <c r="S113" s="1216"/>
      <c r="T113" s="1216"/>
      <c r="U113" s="1216"/>
      <c r="V113" s="1216"/>
      <c r="W113" s="1216"/>
      <c r="X113" s="1216"/>
    </row>
    <row r="114" spans="1:25">
      <c r="A114" s="1225" t="s">
        <v>42</v>
      </c>
      <c r="B114" s="1555" t="s">
        <v>1955</v>
      </c>
      <c r="C114" s="1555"/>
      <c r="D114" s="1216"/>
      <c r="E114" s="1216"/>
      <c r="F114" s="1216"/>
      <c r="G114" s="1216"/>
      <c r="H114" s="1216"/>
      <c r="I114" s="1216"/>
      <c r="J114" s="1216"/>
      <c r="K114" s="1216"/>
      <c r="L114" s="1216"/>
      <c r="M114" s="1216"/>
      <c r="N114" s="1216"/>
      <c r="O114" s="1216"/>
      <c r="P114" s="1216"/>
      <c r="Q114" s="1216"/>
      <c r="R114" s="1216"/>
      <c r="S114" s="1216"/>
      <c r="T114" s="1216"/>
      <c r="U114" s="1216"/>
      <c r="V114" s="1216"/>
      <c r="W114" s="1216"/>
      <c r="X114" s="1216"/>
    </row>
    <row r="115" spans="1:25">
      <c r="A115" s="1225" t="s">
        <v>42</v>
      </c>
      <c r="B115" s="1555"/>
      <c r="C115" s="1555"/>
      <c r="F115" s="1216"/>
      <c r="G115" s="1216"/>
      <c r="H115" s="1216"/>
      <c r="I115" s="1216"/>
      <c r="J115" s="1216"/>
      <c r="K115" s="1216"/>
      <c r="L115" s="1216"/>
      <c r="M115" s="1216"/>
      <c r="N115" s="1216"/>
      <c r="O115" s="1216"/>
      <c r="P115" s="1216"/>
      <c r="Q115" s="1216"/>
      <c r="R115" s="1216"/>
      <c r="S115" s="1216"/>
      <c r="T115" s="1216"/>
      <c r="U115" s="1216"/>
      <c r="V115" s="1216"/>
      <c r="W115" s="1216"/>
      <c r="X115" s="1216"/>
    </row>
    <row r="116" spans="1:25">
      <c r="A116" s="1225" t="s">
        <v>43</v>
      </c>
      <c r="B116" s="1556"/>
      <c r="C116" s="1556"/>
      <c r="D116" s="1216"/>
      <c r="E116" s="1216"/>
      <c r="F116" s="1216"/>
      <c r="G116" s="1216"/>
      <c r="H116" s="1216"/>
      <c r="I116" s="1216"/>
      <c r="J116" s="1216"/>
      <c r="K116" s="1216"/>
      <c r="L116" s="1216"/>
      <c r="M116" s="1216"/>
      <c r="N116" s="1216"/>
      <c r="O116" s="1216"/>
      <c r="P116" s="1216"/>
      <c r="Q116" s="1216"/>
      <c r="R116" s="1216"/>
      <c r="S116" s="1216"/>
      <c r="T116" s="1216"/>
      <c r="U116" s="1216"/>
      <c r="V116" s="1216"/>
      <c r="W116" s="1216"/>
      <c r="X116" s="1216"/>
    </row>
    <row r="117" spans="1:25">
      <c r="A117" s="1225" t="s">
        <v>44</v>
      </c>
      <c r="B117" s="1557"/>
      <c r="C117" s="1557"/>
      <c r="D117" s="1216"/>
      <c r="E117" s="1216"/>
      <c r="F117" s="1216"/>
      <c r="G117" s="1216"/>
      <c r="H117" s="1216"/>
      <c r="I117" s="1216"/>
      <c r="J117" s="1216"/>
      <c r="K117" s="1216"/>
      <c r="L117" s="1216"/>
      <c r="M117" s="1216"/>
      <c r="N117" s="1216"/>
      <c r="O117" s="1216"/>
      <c r="P117" s="1216"/>
      <c r="Q117" s="1216"/>
      <c r="R117" s="1216"/>
      <c r="S117" s="1216"/>
      <c r="T117" s="1216"/>
      <c r="U117" s="1216"/>
      <c r="V117" s="1216"/>
      <c r="W117" s="1216"/>
      <c r="X117" s="1216"/>
    </row>
    <row r="119" spans="1:25" ht="23.25" customHeight="1">
      <c r="A119" s="1577" t="s">
        <v>1332</v>
      </c>
      <c r="B119" s="1577"/>
      <c r="C119" s="1577"/>
      <c r="D119" s="1577"/>
      <c r="E119" s="1577"/>
      <c r="F119" s="1577"/>
      <c r="G119" s="1204" t="s">
        <v>261</v>
      </c>
      <c r="H119" s="1188"/>
      <c r="I119" s="1577" t="s">
        <v>577</v>
      </c>
      <c r="J119" s="1577"/>
      <c r="K119" s="1577"/>
      <c r="L119" s="1577"/>
      <c r="M119" s="1577"/>
      <c r="N119" s="1577"/>
      <c r="O119" s="1577"/>
      <c r="P119" s="1577"/>
      <c r="Q119" s="1577"/>
      <c r="R119" s="1575" t="s">
        <v>1956</v>
      </c>
      <c r="S119" s="1576"/>
      <c r="T119" s="1575"/>
      <c r="U119" s="1575"/>
      <c r="V119" s="1575"/>
      <c r="W119" s="1575"/>
      <c r="X119" s="1575"/>
      <c r="Y119" s="1575"/>
    </row>
    <row r="120" spans="1:25" ht="26.25">
      <c r="A120" s="1210" t="s">
        <v>3</v>
      </c>
      <c r="B120" s="1210" t="s">
        <v>4</v>
      </c>
      <c r="C120" s="1210" t="s">
        <v>5</v>
      </c>
      <c r="D120" s="1210" t="s">
        <v>6</v>
      </c>
      <c r="E120" s="1210" t="s">
        <v>7</v>
      </c>
      <c r="F120" s="1210" t="s">
        <v>8</v>
      </c>
      <c r="G120" s="1210" t="s">
        <v>9</v>
      </c>
      <c r="H120" s="1211" t="s">
        <v>10</v>
      </c>
      <c r="I120" s="1227" t="s">
        <v>11</v>
      </c>
      <c r="J120" s="1227" t="s">
        <v>12</v>
      </c>
      <c r="K120" s="1227" t="s">
        <v>13</v>
      </c>
      <c r="L120" s="1227" t="s">
        <v>14</v>
      </c>
      <c r="M120" s="1227" t="s">
        <v>15</v>
      </c>
      <c r="N120" s="1227" t="s">
        <v>16</v>
      </c>
      <c r="O120" s="1227" t="s">
        <v>17</v>
      </c>
      <c r="P120" s="1212" t="s">
        <v>18</v>
      </c>
      <c r="Q120" s="1210" t="s">
        <v>19</v>
      </c>
      <c r="R120" s="1210" t="s">
        <v>20</v>
      </c>
      <c r="S120" s="1213" t="s">
        <v>21</v>
      </c>
      <c r="T120" s="1213" t="s">
        <v>22</v>
      </c>
      <c r="U120" s="1210" t="s">
        <v>24</v>
      </c>
      <c r="V120" s="1210" t="s">
        <v>25</v>
      </c>
      <c r="W120" s="1210" t="s">
        <v>26</v>
      </c>
      <c r="X120" s="1210" t="s">
        <v>27</v>
      </c>
      <c r="Y120" s="1210" t="s">
        <v>28</v>
      </c>
    </row>
    <row r="121" spans="1:25">
      <c r="A121" s="1178" t="s">
        <v>141</v>
      </c>
      <c r="B121" s="1178" t="s">
        <v>69</v>
      </c>
      <c r="C121" s="1186" t="s">
        <v>1957</v>
      </c>
      <c r="D121" s="1178" t="s">
        <v>1646</v>
      </c>
      <c r="E121" s="1179">
        <v>46223.659722222219</v>
      </c>
      <c r="F121" s="1178">
        <v>11.4</v>
      </c>
      <c r="G121" s="1172">
        <v>120963</v>
      </c>
      <c r="H121" s="1174" t="s">
        <v>426</v>
      </c>
      <c r="I121" s="1172"/>
      <c r="J121" s="1172"/>
      <c r="K121" s="1172"/>
      <c r="L121" s="1172"/>
      <c r="M121" s="1186">
        <v>161</v>
      </c>
      <c r="N121" s="1172"/>
      <c r="O121" s="1172"/>
      <c r="P121" s="1172"/>
      <c r="Q121" s="1175">
        <f>SUM(I121:P121)</f>
        <v>161</v>
      </c>
      <c r="R121" s="1175" t="s">
        <v>30</v>
      </c>
      <c r="S121" s="1175" t="s">
        <v>31</v>
      </c>
      <c r="T121" s="1175"/>
      <c r="U121" s="1239" t="s">
        <v>523</v>
      </c>
      <c r="V121" s="1181"/>
      <c r="W121" s="1181">
        <v>1021598</v>
      </c>
      <c r="X121" s="1181" t="s">
        <v>1958</v>
      </c>
      <c r="Y121" s="1181"/>
    </row>
    <row r="122" spans="1:25">
      <c r="A122" s="1178" t="s">
        <v>141</v>
      </c>
      <c r="B122" s="1178" t="s">
        <v>69</v>
      </c>
      <c r="C122" s="1186" t="s">
        <v>1959</v>
      </c>
      <c r="D122" s="1178" t="s">
        <v>1646</v>
      </c>
      <c r="E122" s="1179">
        <v>46223.659722222219</v>
      </c>
      <c r="F122" s="1178">
        <v>11.4</v>
      </c>
      <c r="G122" s="1172">
        <v>120964</v>
      </c>
      <c r="H122" s="1174" t="s">
        <v>426</v>
      </c>
      <c r="I122" s="1172"/>
      <c r="J122" s="1172"/>
      <c r="K122" s="1172"/>
      <c r="L122" s="1172"/>
      <c r="M122" s="1172"/>
      <c r="N122" s="1186">
        <v>161</v>
      </c>
      <c r="O122" s="1172"/>
      <c r="P122" s="1172"/>
      <c r="Q122" s="1175">
        <f>SUM(I122:P122)</f>
        <v>161</v>
      </c>
      <c r="R122" s="1175" t="s">
        <v>30</v>
      </c>
      <c r="S122" s="1175" t="s">
        <v>31</v>
      </c>
      <c r="T122" s="1175"/>
      <c r="U122" s="1239" t="s">
        <v>523</v>
      </c>
      <c r="V122" s="1181"/>
      <c r="W122" s="1181">
        <v>1021599</v>
      </c>
      <c r="X122" s="1181" t="s">
        <v>1958</v>
      </c>
      <c r="Y122" s="1181"/>
    </row>
    <row r="123" spans="1:25">
      <c r="A123" s="1178" t="s">
        <v>141</v>
      </c>
      <c r="B123" s="1178" t="s">
        <v>69</v>
      </c>
      <c r="C123" s="1186" t="s">
        <v>1960</v>
      </c>
      <c r="D123" s="1178" t="s">
        <v>1646</v>
      </c>
      <c r="E123" s="1179">
        <v>46223.78125</v>
      </c>
      <c r="F123" s="1178">
        <v>11.4</v>
      </c>
      <c r="G123" s="1172">
        <v>120965</v>
      </c>
      <c r="H123" s="1174" t="s">
        <v>426</v>
      </c>
      <c r="I123" s="1172"/>
      <c r="J123" s="1172"/>
      <c r="K123" s="1172"/>
      <c r="L123" s="1172"/>
      <c r="M123" s="1172"/>
      <c r="N123" s="1172"/>
      <c r="O123" s="1186">
        <v>161</v>
      </c>
      <c r="P123" s="1172"/>
      <c r="Q123" s="1175">
        <f>SUM(I123:P123)</f>
        <v>161</v>
      </c>
      <c r="R123" s="1175" t="s">
        <v>30</v>
      </c>
      <c r="S123" s="1175" t="s">
        <v>31</v>
      </c>
      <c r="T123" s="1175"/>
      <c r="U123" s="1239" t="s">
        <v>523</v>
      </c>
      <c r="V123" s="1181"/>
      <c r="W123" s="1181">
        <v>1021600</v>
      </c>
      <c r="X123" s="1181" t="s">
        <v>1958</v>
      </c>
      <c r="Y123" s="1181"/>
    </row>
    <row r="124" spans="1:25">
      <c r="A124" s="1178" t="s">
        <v>141</v>
      </c>
      <c r="B124" s="1178" t="s">
        <v>69</v>
      </c>
      <c r="C124" s="1186" t="s">
        <v>1961</v>
      </c>
      <c r="D124" s="1178" t="s">
        <v>1646</v>
      </c>
      <c r="E124" s="1179">
        <v>46223.78125</v>
      </c>
      <c r="F124" s="1178">
        <v>11.4</v>
      </c>
      <c r="G124" s="1178">
        <v>120966</v>
      </c>
      <c r="H124" s="1174" t="s">
        <v>426</v>
      </c>
      <c r="I124" s="1172"/>
      <c r="J124" s="1172"/>
      <c r="K124" s="1172"/>
      <c r="L124" s="1172"/>
      <c r="M124" s="1172"/>
      <c r="N124" s="1172"/>
      <c r="O124" s="1186">
        <v>161</v>
      </c>
      <c r="P124" s="1172"/>
      <c r="Q124" s="1175">
        <f>SUM(I124:P124)</f>
        <v>161</v>
      </c>
      <c r="R124" s="1175" t="s">
        <v>30</v>
      </c>
      <c r="S124" s="1175" t="s">
        <v>31</v>
      </c>
      <c r="T124" s="1175"/>
      <c r="U124" s="1239" t="s">
        <v>523</v>
      </c>
      <c r="V124" s="1181"/>
      <c r="W124" s="1181">
        <v>1021601</v>
      </c>
      <c r="X124" s="1181" t="s">
        <v>1958</v>
      </c>
      <c r="Y124" s="1181"/>
    </row>
    <row r="125" spans="1:25">
      <c r="A125" s="1178" t="s">
        <v>1090</v>
      </c>
      <c r="B125" s="1178" t="s">
        <v>1091</v>
      </c>
      <c r="C125" s="1186" t="s">
        <v>1962</v>
      </c>
      <c r="D125" s="1178" t="s">
        <v>1963</v>
      </c>
      <c r="E125" s="1179">
        <v>46223.864583333336</v>
      </c>
      <c r="F125" s="1178">
        <v>13.7</v>
      </c>
      <c r="G125" s="1172">
        <v>120971</v>
      </c>
      <c r="H125" s="1174" t="s">
        <v>426</v>
      </c>
      <c r="I125" s="1172"/>
      <c r="J125" s="1172"/>
      <c r="K125" s="1172"/>
      <c r="L125" s="1172"/>
      <c r="M125" s="1172"/>
      <c r="N125" s="1186">
        <v>81</v>
      </c>
      <c r="O125" s="1172"/>
      <c r="P125" s="1172"/>
      <c r="Q125" s="1175">
        <f>SUM(I125:P125)</f>
        <v>81</v>
      </c>
      <c r="R125" s="1175" t="s">
        <v>30</v>
      </c>
      <c r="S125" s="1175" t="s">
        <v>31</v>
      </c>
      <c r="T125" s="1175"/>
      <c r="U125" s="1239" t="s">
        <v>755</v>
      </c>
      <c r="V125" s="1181"/>
      <c r="W125" s="1181">
        <v>1021602</v>
      </c>
      <c r="X125" s="1181" t="s">
        <v>1958</v>
      </c>
      <c r="Y125" s="1181"/>
    </row>
    <row r="126" spans="1:25">
      <c r="A126" s="1178" t="s">
        <v>403</v>
      </c>
      <c r="B126" s="1178" t="s">
        <v>404</v>
      </c>
      <c r="C126" s="1186" t="s">
        <v>1964</v>
      </c>
      <c r="D126" s="1178" t="s">
        <v>674</v>
      </c>
      <c r="E126" s="1179">
        <v>46224.888888888891</v>
      </c>
      <c r="F126" s="1178">
        <v>14.4</v>
      </c>
      <c r="G126" s="1178">
        <v>120972</v>
      </c>
      <c r="H126" s="1205" t="s">
        <v>1348</v>
      </c>
      <c r="I126" s="1178"/>
      <c r="J126" s="1178"/>
      <c r="K126" s="1178"/>
      <c r="L126" s="1178"/>
      <c r="M126" s="1178"/>
      <c r="N126" s="1178"/>
      <c r="O126" s="1178">
        <v>0</v>
      </c>
      <c r="P126" s="1178">
        <v>161</v>
      </c>
      <c r="Q126" s="1175">
        <v>161</v>
      </c>
      <c r="R126" s="1175" t="s">
        <v>30</v>
      </c>
      <c r="S126" s="1175" t="s">
        <v>31</v>
      </c>
      <c r="T126" s="1175"/>
      <c r="U126" s="1181" t="s">
        <v>523</v>
      </c>
      <c r="V126" s="1181"/>
      <c r="W126" s="1181">
        <v>1021603</v>
      </c>
      <c r="X126" s="1181" t="s">
        <v>1958</v>
      </c>
      <c r="Y126" s="1181"/>
    </row>
    <row r="127" spans="1:25">
      <c r="A127" s="1214" t="s">
        <v>19</v>
      </c>
      <c r="B127" s="1209"/>
      <c r="C127" s="1209"/>
      <c r="D127" s="1209"/>
      <c r="E127" s="1214"/>
      <c r="F127" s="1209"/>
      <c r="G127" s="1209"/>
      <c r="H127" s="1209"/>
      <c r="I127" s="1214">
        <f>SUM(I121:I125)</f>
        <v>0</v>
      </c>
      <c r="J127" s="1214">
        <f>SUM(J121:J125)</f>
        <v>0</v>
      </c>
      <c r="K127" s="1214">
        <f t="shared" ref="K127:Q127" si="10">SUM(K121:K126)</f>
        <v>0</v>
      </c>
      <c r="L127" s="1214">
        <f t="shared" si="10"/>
        <v>0</v>
      </c>
      <c r="M127" s="1214">
        <f t="shared" si="10"/>
        <v>161</v>
      </c>
      <c r="N127" s="1214">
        <f t="shared" si="10"/>
        <v>242</v>
      </c>
      <c r="O127" s="1214">
        <f t="shared" si="10"/>
        <v>322</v>
      </c>
      <c r="P127" s="1214">
        <f t="shared" si="10"/>
        <v>161</v>
      </c>
      <c r="Q127" s="1214">
        <f t="shared" si="10"/>
        <v>886</v>
      </c>
      <c r="R127" s="1215"/>
      <c r="S127" s="1215"/>
      <c r="T127" s="1215"/>
      <c r="U127" s="1215"/>
      <c r="V127" s="1215"/>
      <c r="W127" s="1215"/>
      <c r="X127" s="1215"/>
      <c r="Y127" s="1215"/>
    </row>
    <row r="128" spans="1:25">
      <c r="A128" s="1216"/>
      <c r="B128" s="1216"/>
      <c r="C128" s="1216"/>
      <c r="D128" s="1216"/>
      <c r="E128" s="1216"/>
      <c r="F128" s="1217"/>
      <c r="G128" s="1217"/>
      <c r="H128" s="1216"/>
      <c r="I128" s="1216"/>
      <c r="J128" s="1216"/>
      <c r="K128" s="1216"/>
      <c r="L128" s="1216"/>
      <c r="M128" s="1216"/>
      <c r="N128" s="1216"/>
      <c r="O128" s="1216"/>
      <c r="P128" s="1216"/>
      <c r="Q128" s="1216"/>
      <c r="R128" s="1216"/>
      <c r="S128" s="1216"/>
      <c r="T128" s="1216"/>
      <c r="U128" s="1216"/>
      <c r="V128" s="1216"/>
      <c r="W128" s="1216"/>
      <c r="X128" s="1216"/>
    </row>
    <row r="129" spans="1:25">
      <c r="A129" s="1218" t="s">
        <v>34</v>
      </c>
      <c r="B129" s="1552"/>
      <c r="C129" s="1552"/>
      <c r="D129" s="1552"/>
      <c r="E129" s="1216"/>
      <c r="F129" s="1216"/>
      <c r="G129" s="1216"/>
      <c r="H129" s="1216"/>
      <c r="I129" s="1216"/>
      <c r="J129" s="1216"/>
      <c r="K129" s="1553"/>
      <c r="L129" s="1553"/>
      <c r="M129" s="1553"/>
      <c r="N129" s="1216"/>
      <c r="O129" s="1216"/>
      <c r="P129" s="1216"/>
      <c r="Q129" s="1216"/>
      <c r="R129" s="1216"/>
      <c r="S129" s="1216"/>
      <c r="T129" s="1216"/>
      <c r="U129" s="1216"/>
      <c r="V129" s="1216"/>
      <c r="W129" s="1216"/>
      <c r="X129" s="1216"/>
    </row>
    <row r="130" spans="1:25" ht="18">
      <c r="A130" s="1220" t="s">
        <v>35</v>
      </c>
      <c r="B130" s="1221" t="s">
        <v>36</v>
      </c>
      <c r="C130" s="1222" t="s">
        <v>37</v>
      </c>
      <c r="D130" s="1219"/>
      <c r="E130" s="1216"/>
      <c r="F130" s="1216"/>
      <c r="G130" s="1216"/>
      <c r="H130" s="1216"/>
      <c r="I130" s="1216"/>
      <c r="J130" s="1216"/>
      <c r="K130" s="1216"/>
      <c r="L130" s="1216"/>
      <c r="M130" s="1216"/>
      <c r="N130" s="1216"/>
      <c r="O130" s="1216"/>
      <c r="P130" s="1216"/>
      <c r="Q130" s="1216"/>
      <c r="R130" s="1216"/>
      <c r="S130" s="1216"/>
      <c r="T130" s="1216"/>
      <c r="U130" s="1216"/>
      <c r="V130" s="1216"/>
      <c r="W130" s="1216"/>
      <c r="X130" s="1216"/>
    </row>
    <row r="131" spans="1:25">
      <c r="A131" s="1194"/>
      <c r="B131" s="1548"/>
      <c r="C131" s="1548"/>
      <c r="D131" s="1223"/>
      <c r="E131" s="1224" t="s">
        <v>40</v>
      </c>
      <c r="F131" s="1216"/>
      <c r="G131" s="1216"/>
      <c r="H131" s="1216"/>
      <c r="I131" s="1216"/>
      <c r="J131" s="1216"/>
      <c r="K131" s="1216"/>
      <c r="L131" s="1216"/>
      <c r="M131" s="1216"/>
      <c r="N131" s="1216"/>
      <c r="O131" s="1216"/>
      <c r="P131" s="1216"/>
      <c r="Q131" s="1216"/>
      <c r="R131" s="1216"/>
      <c r="S131" s="1216"/>
      <c r="T131" s="1216"/>
      <c r="U131" s="1216"/>
      <c r="V131" s="1216"/>
      <c r="W131" s="1216"/>
      <c r="X131" s="1216"/>
    </row>
    <row r="132" spans="1:25">
      <c r="A132" s="1195"/>
      <c r="B132" s="1554"/>
      <c r="C132" s="1554"/>
      <c r="D132" s="1216"/>
      <c r="E132" s="1216"/>
      <c r="F132" s="1216"/>
      <c r="G132" s="1216"/>
      <c r="H132" s="1216"/>
      <c r="I132" s="1216"/>
      <c r="J132" s="1216"/>
      <c r="K132" s="1216"/>
      <c r="L132" s="1216"/>
      <c r="M132" s="1216"/>
      <c r="N132" s="1216"/>
      <c r="O132" s="1216"/>
      <c r="P132" s="1216"/>
      <c r="Q132" s="1216"/>
      <c r="R132" s="1216"/>
      <c r="S132" s="1216"/>
      <c r="T132" s="1216"/>
      <c r="U132" s="1216"/>
      <c r="V132" s="1216"/>
      <c r="W132" s="1216"/>
      <c r="X132" s="1216"/>
    </row>
    <row r="133" spans="1:25">
      <c r="A133" s="1225" t="s">
        <v>42</v>
      </c>
      <c r="B133" s="1555"/>
      <c r="C133" s="1555"/>
      <c r="D133" s="1216"/>
      <c r="E133" s="1216"/>
      <c r="F133" s="1216"/>
      <c r="G133" s="1216"/>
      <c r="H133" s="1216"/>
      <c r="I133" s="1216"/>
      <c r="J133" s="1216"/>
      <c r="K133" s="1216"/>
      <c r="L133" s="1216"/>
      <c r="M133" s="1216"/>
      <c r="N133" s="1216"/>
      <c r="O133" s="1216"/>
      <c r="P133" s="1216"/>
      <c r="Q133" s="1216"/>
      <c r="R133" s="1216"/>
      <c r="S133" s="1216"/>
      <c r="T133" s="1216"/>
      <c r="U133" s="1216"/>
      <c r="V133" s="1216"/>
      <c r="W133" s="1216"/>
      <c r="X133" s="1216"/>
    </row>
    <row r="134" spans="1:25">
      <c r="A134" s="1225" t="s">
        <v>42</v>
      </c>
      <c r="B134" s="1555"/>
      <c r="C134" s="1555"/>
      <c r="F134" s="1216"/>
      <c r="G134" s="1216"/>
      <c r="H134" s="1216"/>
      <c r="I134" s="1216"/>
      <c r="J134" s="1216"/>
      <c r="K134" s="1216"/>
      <c r="L134" s="1216"/>
      <c r="M134" s="1216"/>
      <c r="N134" s="1216"/>
      <c r="O134" s="1216"/>
      <c r="P134" s="1216"/>
      <c r="Q134" s="1216"/>
      <c r="R134" s="1216"/>
      <c r="S134" s="1216"/>
      <c r="T134" s="1216"/>
      <c r="U134" s="1216"/>
      <c r="V134" s="1216"/>
      <c r="W134" s="1216"/>
      <c r="X134" s="1216"/>
    </row>
    <row r="135" spans="1:25">
      <c r="A135" s="1225" t="s">
        <v>43</v>
      </c>
      <c r="B135" s="1556"/>
      <c r="C135" s="1556"/>
      <c r="D135" s="1216"/>
      <c r="E135" s="1216"/>
      <c r="F135" s="1216"/>
      <c r="G135" s="1216"/>
      <c r="H135" s="1216"/>
      <c r="I135" s="1216"/>
      <c r="J135" s="1216"/>
      <c r="K135" s="1216"/>
      <c r="L135" s="1216"/>
      <c r="M135" s="1216"/>
      <c r="N135" s="1216"/>
      <c r="O135" s="1216"/>
      <c r="P135" s="1216"/>
      <c r="Q135" s="1216"/>
      <c r="R135" s="1216"/>
      <c r="S135" s="1216"/>
      <c r="T135" s="1216"/>
      <c r="U135" s="1216"/>
      <c r="V135" s="1216"/>
      <c r="W135" s="1216"/>
      <c r="X135" s="1216"/>
    </row>
    <row r="136" spans="1:25">
      <c r="A136" s="1225" t="s">
        <v>44</v>
      </c>
      <c r="B136" s="1557"/>
      <c r="C136" s="1557"/>
      <c r="D136" s="1216"/>
      <c r="E136" s="1216"/>
      <c r="F136" s="1216"/>
      <c r="G136" s="1216"/>
      <c r="H136" s="1216"/>
      <c r="I136" s="1216"/>
      <c r="J136" s="1216"/>
      <c r="K136" s="1216"/>
      <c r="L136" s="1216"/>
      <c r="M136" s="1216"/>
      <c r="N136" s="1216"/>
      <c r="O136" s="1216"/>
      <c r="P136" s="1216"/>
      <c r="Q136" s="1216"/>
      <c r="R136" s="1216"/>
      <c r="S136" s="1216"/>
      <c r="T136" s="1216"/>
      <c r="U136" s="1216"/>
      <c r="V136" s="1216"/>
      <c r="W136" s="1216"/>
      <c r="X136" s="1216"/>
    </row>
    <row r="138" spans="1:25" ht="23.25" customHeight="1">
      <c r="A138" s="1549" t="s">
        <v>1243</v>
      </c>
      <c r="B138" s="1549"/>
      <c r="C138" s="1549"/>
      <c r="D138" s="1549"/>
      <c r="E138" s="1549"/>
      <c r="F138" s="1549"/>
      <c r="G138" s="1208" t="s">
        <v>261</v>
      </c>
      <c r="H138" s="1209"/>
      <c r="I138" s="1549" t="s">
        <v>1244</v>
      </c>
      <c r="J138" s="1549"/>
      <c r="K138" s="1549"/>
      <c r="L138" s="1549"/>
      <c r="M138" s="1549"/>
      <c r="N138" s="1549"/>
      <c r="O138" s="1549"/>
      <c r="P138" s="1549"/>
      <c r="Q138" s="1549"/>
      <c r="R138" s="1550" t="s">
        <v>1965</v>
      </c>
      <c r="S138" s="1551"/>
      <c r="T138" s="1550"/>
      <c r="U138" s="1550"/>
      <c r="V138" s="1550"/>
      <c r="W138" s="1550"/>
      <c r="X138" s="1550"/>
      <c r="Y138" s="1550"/>
    </row>
    <row r="139" spans="1:25" ht="26.25">
      <c r="A139" s="1210" t="s">
        <v>3</v>
      </c>
      <c r="B139" s="1210" t="s">
        <v>4</v>
      </c>
      <c r="C139" s="1210" t="s">
        <v>5</v>
      </c>
      <c r="D139" s="1210" t="s">
        <v>6</v>
      </c>
      <c r="E139" s="1210" t="s">
        <v>7</v>
      </c>
      <c r="F139" s="1210" t="s">
        <v>8</v>
      </c>
      <c r="G139" s="1210" t="s">
        <v>9</v>
      </c>
      <c r="H139" s="1211" t="s">
        <v>10</v>
      </c>
      <c r="I139" s="1227" t="s">
        <v>11</v>
      </c>
      <c r="J139" s="1227" t="s">
        <v>12</v>
      </c>
      <c r="K139" s="1227" t="s">
        <v>13</v>
      </c>
      <c r="L139" s="1227" t="s">
        <v>14</v>
      </c>
      <c r="M139" s="1227" t="s">
        <v>15</v>
      </c>
      <c r="N139" s="1227" t="s">
        <v>16</v>
      </c>
      <c r="O139" s="1227" t="s">
        <v>17</v>
      </c>
      <c r="P139" s="1212" t="s">
        <v>18</v>
      </c>
      <c r="Q139" s="1210" t="s">
        <v>19</v>
      </c>
      <c r="R139" s="1210" t="s">
        <v>20</v>
      </c>
      <c r="S139" s="1213" t="s">
        <v>21</v>
      </c>
      <c r="T139" s="1213" t="s">
        <v>22</v>
      </c>
      <c r="U139" s="1210" t="s">
        <v>24</v>
      </c>
      <c r="V139" s="1210" t="s">
        <v>25</v>
      </c>
      <c r="W139" s="1210" t="s">
        <v>26</v>
      </c>
      <c r="X139" s="1210" t="s">
        <v>27</v>
      </c>
      <c r="Y139" s="1210" t="s">
        <v>28</v>
      </c>
    </row>
    <row r="140" spans="1:25">
      <c r="A140" s="1172" t="s">
        <v>655</v>
      </c>
      <c r="B140" s="1172" t="s">
        <v>134</v>
      </c>
      <c r="C140" s="1186" t="s">
        <v>1966</v>
      </c>
      <c r="D140" s="1172" t="s">
        <v>136</v>
      </c>
      <c r="E140" s="1173">
        <v>46223.083333333336</v>
      </c>
      <c r="F140" s="1172">
        <v>11.9</v>
      </c>
      <c r="G140" s="1172">
        <v>120980</v>
      </c>
      <c r="H140" s="1174" t="s">
        <v>401</v>
      </c>
      <c r="I140" s="1172"/>
      <c r="J140" s="1172"/>
      <c r="K140" s="1172"/>
      <c r="L140" s="1172"/>
      <c r="M140" s="1172"/>
      <c r="N140" s="1172">
        <v>0</v>
      </c>
      <c r="O140" s="1172">
        <v>161</v>
      </c>
      <c r="P140" s="1172"/>
      <c r="Q140" s="1175">
        <f t="shared" ref="Q140:Q145" si="11">SUM(I140:P140)</f>
        <v>161</v>
      </c>
      <c r="R140" s="1176" t="s">
        <v>32</v>
      </c>
      <c r="S140" s="1177" t="s">
        <v>33</v>
      </c>
      <c r="T140" s="1175"/>
      <c r="U140" s="1189" t="s">
        <v>100</v>
      </c>
      <c r="V140" s="1181"/>
      <c r="W140" s="1181">
        <v>1021584</v>
      </c>
      <c r="X140" s="1181" t="s">
        <v>1829</v>
      </c>
      <c r="Y140" s="1181"/>
    </row>
    <row r="141" spans="1:25">
      <c r="A141" s="1172" t="s">
        <v>157</v>
      </c>
      <c r="B141" s="1172" t="s">
        <v>134</v>
      </c>
      <c r="C141" s="1186" t="s">
        <v>1967</v>
      </c>
      <c r="D141" s="1172" t="s">
        <v>136</v>
      </c>
      <c r="E141" s="1173">
        <v>46223.083333333336</v>
      </c>
      <c r="F141" s="1172">
        <v>11.9</v>
      </c>
      <c r="G141" s="1172">
        <v>120941</v>
      </c>
      <c r="H141" s="1174" t="s">
        <v>160</v>
      </c>
      <c r="I141" s="1172"/>
      <c r="J141" s="1172"/>
      <c r="K141" s="1172"/>
      <c r="L141" s="1172"/>
      <c r="M141" s="1172"/>
      <c r="N141" s="1172">
        <v>0</v>
      </c>
      <c r="O141" s="1172">
        <v>71</v>
      </c>
      <c r="P141" s="1172">
        <v>90</v>
      </c>
      <c r="Q141" s="1175">
        <f t="shared" si="11"/>
        <v>161</v>
      </c>
      <c r="R141" s="1176" t="s">
        <v>32</v>
      </c>
      <c r="S141" s="1177" t="s">
        <v>33</v>
      </c>
      <c r="T141" s="1175"/>
      <c r="U141" s="1189" t="s">
        <v>100</v>
      </c>
      <c r="V141" s="1181"/>
      <c r="W141" s="1181">
        <v>1021585</v>
      </c>
      <c r="X141" s="1181" t="s">
        <v>1829</v>
      </c>
      <c r="Y141" s="1181"/>
    </row>
    <row r="142" spans="1:25">
      <c r="A142" s="1172" t="s">
        <v>165</v>
      </c>
      <c r="B142" s="1172" t="s">
        <v>1215</v>
      </c>
      <c r="C142" s="1186" t="s">
        <v>1968</v>
      </c>
      <c r="D142" s="1172" t="s">
        <v>136</v>
      </c>
      <c r="E142" s="1173">
        <v>46223.8125</v>
      </c>
      <c r="F142" s="1172">
        <v>12.9</v>
      </c>
      <c r="G142" s="1172">
        <v>120942</v>
      </c>
      <c r="H142" s="1174" t="s">
        <v>284</v>
      </c>
      <c r="I142" s="1172"/>
      <c r="J142" s="1172"/>
      <c r="K142" s="1172"/>
      <c r="L142" s="1172"/>
      <c r="M142" s="1172"/>
      <c r="N142" s="1172">
        <v>0</v>
      </c>
      <c r="O142" s="1172">
        <v>41</v>
      </c>
      <c r="P142" s="1172">
        <v>120</v>
      </c>
      <c r="Q142" s="1175">
        <f t="shared" si="11"/>
        <v>161</v>
      </c>
      <c r="R142" s="1176" t="s">
        <v>32</v>
      </c>
      <c r="S142" s="1177" t="s">
        <v>33</v>
      </c>
      <c r="T142" s="1175"/>
      <c r="U142" s="1189" t="s">
        <v>100</v>
      </c>
      <c r="V142" s="1181"/>
      <c r="W142" s="1181">
        <v>1021587</v>
      </c>
      <c r="X142" s="1181" t="s">
        <v>1829</v>
      </c>
      <c r="Y142" s="1181"/>
    </row>
    <row r="143" spans="1:25">
      <c r="A143" s="1178" t="s">
        <v>398</v>
      </c>
      <c r="B143" s="1178" t="s">
        <v>1215</v>
      </c>
      <c r="C143" s="1186" t="s">
        <v>1969</v>
      </c>
      <c r="D143" s="1178" t="s">
        <v>136</v>
      </c>
      <c r="E143" s="1179">
        <v>46223.8125</v>
      </c>
      <c r="F143" s="1178">
        <v>12.9</v>
      </c>
      <c r="G143" s="1178">
        <v>120943</v>
      </c>
      <c r="H143" s="1205" t="s">
        <v>284</v>
      </c>
      <c r="I143" s="1178"/>
      <c r="J143" s="1178"/>
      <c r="K143" s="1178"/>
      <c r="L143" s="1178"/>
      <c r="M143" s="1178"/>
      <c r="N143" s="1178">
        <v>0</v>
      </c>
      <c r="O143" s="1178">
        <v>101</v>
      </c>
      <c r="P143" s="1178">
        <v>60</v>
      </c>
      <c r="Q143" s="1175">
        <f>SUM(I143:P143)</f>
        <v>161</v>
      </c>
      <c r="R143" s="1176" t="s">
        <v>32</v>
      </c>
      <c r="S143" s="1177" t="s">
        <v>33</v>
      </c>
      <c r="T143" s="1175"/>
      <c r="U143" s="1189" t="s">
        <v>100</v>
      </c>
      <c r="V143" s="1181"/>
      <c r="W143" s="1181">
        <v>1021588</v>
      </c>
      <c r="X143" s="1181" t="s">
        <v>1829</v>
      </c>
      <c r="Y143" s="1181"/>
    </row>
    <row r="144" spans="1:25">
      <c r="A144" s="1172" t="s">
        <v>157</v>
      </c>
      <c r="B144" s="1172" t="s">
        <v>80</v>
      </c>
      <c r="C144" s="1186" t="s">
        <v>1970</v>
      </c>
      <c r="D144" s="1172" t="s">
        <v>117</v>
      </c>
      <c r="E144" s="1173">
        <v>46223.402777777781</v>
      </c>
      <c r="F144" s="1172">
        <v>12.9</v>
      </c>
      <c r="G144" s="1172">
        <v>120944</v>
      </c>
      <c r="H144" s="1174" t="s">
        <v>1348</v>
      </c>
      <c r="I144" s="1172"/>
      <c r="J144" s="1172"/>
      <c r="K144" s="1172"/>
      <c r="L144" s="1172"/>
      <c r="M144" s="1172"/>
      <c r="N144" s="1172"/>
      <c r="O144" s="1172">
        <v>101</v>
      </c>
      <c r="P144" s="1172">
        <v>60</v>
      </c>
      <c r="Q144" s="1175">
        <f>SUM(I144:P144)</f>
        <v>161</v>
      </c>
      <c r="R144" s="1176" t="s">
        <v>32</v>
      </c>
      <c r="S144" s="1177" t="s">
        <v>33</v>
      </c>
      <c r="T144" s="1175"/>
      <c r="U144" s="1189" t="s">
        <v>100</v>
      </c>
      <c r="V144" s="1181"/>
      <c r="W144" s="1181">
        <v>1021589</v>
      </c>
      <c r="X144" s="1181" t="s">
        <v>1906</v>
      </c>
      <c r="Y144" s="1181"/>
    </row>
    <row r="145" spans="1:25">
      <c r="A145" s="1335" t="s">
        <v>157</v>
      </c>
      <c r="B145" s="1335" t="s">
        <v>78</v>
      </c>
      <c r="C145" s="1186" t="s">
        <v>1971</v>
      </c>
      <c r="D145" s="1335" t="s">
        <v>400</v>
      </c>
      <c r="E145" s="1393">
        <v>46222.767361111109</v>
      </c>
      <c r="F145" s="1335">
        <v>13.3</v>
      </c>
      <c r="G145" s="1172">
        <v>120945</v>
      </c>
      <c r="H145" s="1174" t="s">
        <v>1348</v>
      </c>
      <c r="I145" s="1172"/>
      <c r="J145" s="1172"/>
      <c r="K145" s="1172"/>
      <c r="L145" s="1172"/>
      <c r="M145" s="1172"/>
      <c r="N145" s="1172"/>
      <c r="O145" s="1389">
        <v>41</v>
      </c>
      <c r="P145" s="1390">
        <v>120</v>
      </c>
      <c r="Q145" s="1175">
        <f t="shared" si="11"/>
        <v>161</v>
      </c>
      <c r="R145" s="1176" t="s">
        <v>32</v>
      </c>
      <c r="S145" s="1177" t="s">
        <v>33</v>
      </c>
      <c r="T145" s="1175"/>
      <c r="U145" s="1190" t="s">
        <v>169</v>
      </c>
      <c r="V145" s="1181"/>
      <c r="W145" s="1181">
        <v>1021590</v>
      </c>
      <c r="X145" s="1181" t="s">
        <v>1822</v>
      </c>
      <c r="Y145" s="1181"/>
    </row>
    <row r="146" spans="1:25">
      <c r="A146" s="1214" t="s">
        <v>19</v>
      </c>
      <c r="B146" s="1209"/>
      <c r="C146" s="1209"/>
      <c r="D146" s="1209"/>
      <c r="E146" s="1214"/>
      <c r="F146" s="1209"/>
      <c r="G146" s="1209"/>
      <c r="H146" s="1209"/>
      <c r="I146" s="1214">
        <f t="shared" ref="I146:Q146" si="12">SUM(I140:I145)</f>
        <v>0</v>
      </c>
      <c r="J146" s="1214">
        <f t="shared" si="12"/>
        <v>0</v>
      </c>
      <c r="K146" s="1214">
        <f t="shared" si="12"/>
        <v>0</v>
      </c>
      <c r="L146" s="1214">
        <f t="shared" si="12"/>
        <v>0</v>
      </c>
      <c r="M146" s="1214">
        <f t="shared" si="12"/>
        <v>0</v>
      </c>
      <c r="N146" s="1214">
        <f t="shared" si="12"/>
        <v>0</v>
      </c>
      <c r="O146" s="1214">
        <f t="shared" si="12"/>
        <v>516</v>
      </c>
      <c r="P146" s="1214">
        <f t="shared" si="12"/>
        <v>450</v>
      </c>
      <c r="Q146" s="1214">
        <f t="shared" si="12"/>
        <v>966</v>
      </c>
      <c r="R146" s="1215"/>
      <c r="S146" s="1215"/>
      <c r="T146" s="1215"/>
      <c r="U146" s="1215"/>
      <c r="V146" s="1215"/>
      <c r="W146" s="1215"/>
      <c r="X146" s="1215"/>
      <c r="Y146" s="1215"/>
    </row>
    <row r="147" spans="1:25">
      <c r="A147" s="1172"/>
      <c r="B147" s="1172"/>
      <c r="C147" s="1172"/>
      <c r="D147" s="1172"/>
      <c r="E147" s="1173"/>
      <c r="F147" s="1172"/>
      <c r="G147" s="1172"/>
      <c r="H147" s="1174"/>
      <c r="I147" s="1172"/>
      <c r="J147" s="1172"/>
      <c r="K147" s="1172"/>
      <c r="L147" s="1172"/>
      <c r="M147" s="1172"/>
      <c r="N147" s="1172"/>
      <c r="O147" s="1172"/>
      <c r="P147" s="1172"/>
      <c r="Q147" s="1175"/>
      <c r="R147" s="1175"/>
      <c r="S147" s="1175"/>
      <c r="T147" s="1175"/>
      <c r="U147" s="1181"/>
      <c r="V147" s="1181"/>
      <c r="W147" s="1181"/>
      <c r="X147" s="1181"/>
    </row>
    <row r="148" spans="1:25">
      <c r="A148" s="1218" t="s">
        <v>34</v>
      </c>
      <c r="B148" s="1552"/>
      <c r="C148" s="1552"/>
      <c r="D148" s="1552"/>
      <c r="E148" s="1216"/>
      <c r="F148" s="1216"/>
      <c r="G148" s="1216"/>
      <c r="H148" s="1216"/>
      <c r="I148" s="1216"/>
      <c r="J148" s="1216"/>
      <c r="K148" s="1553"/>
      <c r="L148" s="1553"/>
      <c r="M148" s="1553"/>
      <c r="N148" s="1216"/>
      <c r="O148" s="1216"/>
      <c r="P148" s="1216"/>
      <c r="Q148" s="1216"/>
      <c r="R148" s="1216"/>
      <c r="S148" s="1216"/>
      <c r="T148" s="1216"/>
      <c r="U148" s="1216"/>
      <c r="V148" s="1216"/>
      <c r="W148" s="1216"/>
      <c r="X148" s="1216"/>
    </row>
    <row r="149" spans="1:25" ht="26.25">
      <c r="A149" s="1220" t="s">
        <v>35</v>
      </c>
      <c r="B149" s="1221" t="s">
        <v>36</v>
      </c>
      <c r="C149" s="1222" t="s">
        <v>37</v>
      </c>
      <c r="D149" s="1219"/>
      <c r="E149" s="1312" t="s">
        <v>1895</v>
      </c>
      <c r="F149" s="1216"/>
      <c r="G149" s="1216"/>
      <c r="H149" s="1216"/>
      <c r="I149" s="1216"/>
      <c r="J149" s="1216"/>
      <c r="K149" s="1216"/>
      <c r="L149" s="1216"/>
      <c r="M149" s="1216"/>
      <c r="N149" s="1216"/>
      <c r="O149" s="1216"/>
      <c r="P149" s="1216"/>
      <c r="Q149" s="1216"/>
      <c r="R149" s="1216"/>
      <c r="S149" s="1216"/>
      <c r="T149" s="1216"/>
      <c r="U149" s="1216"/>
      <c r="V149" s="1216"/>
      <c r="W149" s="1216"/>
      <c r="X149" s="1216"/>
    </row>
    <row r="150" spans="1:25">
      <c r="A150" s="1194" t="s">
        <v>100</v>
      </c>
      <c r="B150" s="1548" t="s">
        <v>39</v>
      </c>
      <c r="C150" s="1548"/>
      <c r="D150" s="1223"/>
      <c r="E150" s="1224" t="s">
        <v>40</v>
      </c>
      <c r="F150" s="1216"/>
      <c r="G150" s="1216"/>
      <c r="H150" s="1216"/>
      <c r="I150" s="1216"/>
      <c r="J150" s="1216"/>
      <c r="K150" s="1216"/>
      <c r="L150" s="1216"/>
      <c r="M150" s="1216"/>
      <c r="N150" s="1216"/>
      <c r="O150" s="1216"/>
      <c r="P150" s="1216"/>
      <c r="Q150" s="1216"/>
      <c r="R150" s="1216"/>
      <c r="S150" s="1216"/>
      <c r="T150" s="1216"/>
      <c r="U150" s="1216"/>
      <c r="V150" s="1216"/>
      <c r="W150" s="1216"/>
      <c r="X150" s="1216"/>
    </row>
    <row r="151" spans="1:25">
      <c r="A151" s="1195" t="s">
        <v>169</v>
      </c>
      <c r="B151" s="1554" t="s">
        <v>41</v>
      </c>
      <c r="C151" s="1554"/>
      <c r="D151" s="1216"/>
      <c r="E151" s="1216"/>
      <c r="F151" s="1216"/>
      <c r="G151" s="1216"/>
      <c r="H151" s="1216"/>
      <c r="I151" s="1216"/>
      <c r="J151" s="1216"/>
      <c r="K151" s="1216"/>
      <c r="L151" s="1216"/>
      <c r="M151" s="1216"/>
      <c r="N151" s="1216"/>
      <c r="O151" s="1216"/>
      <c r="P151" s="1216"/>
      <c r="Q151" s="1216"/>
      <c r="R151" s="1216"/>
      <c r="S151" s="1216"/>
      <c r="T151" s="1216"/>
      <c r="U151" s="1216"/>
      <c r="V151" s="1216"/>
      <c r="W151" s="1216"/>
      <c r="X151" s="1216"/>
    </row>
    <row r="152" spans="1:25">
      <c r="A152" s="1225" t="s">
        <v>42</v>
      </c>
      <c r="B152" s="1555" t="s">
        <v>549</v>
      </c>
      <c r="C152" s="1555"/>
      <c r="D152" s="1216"/>
      <c r="E152" s="1216"/>
      <c r="F152" s="1216"/>
      <c r="G152" s="1216"/>
      <c r="H152" s="1216"/>
      <c r="I152" s="1216"/>
      <c r="J152" s="1216"/>
      <c r="K152" s="1216"/>
      <c r="L152" s="1216"/>
      <c r="M152" s="1216"/>
      <c r="N152" s="1216"/>
      <c r="O152" s="1216"/>
      <c r="P152" s="1216"/>
      <c r="Q152" s="1216"/>
      <c r="R152" s="1216"/>
      <c r="S152" s="1216"/>
      <c r="T152" s="1216"/>
      <c r="U152" s="1216"/>
      <c r="V152" s="1216"/>
      <c r="W152" s="1216"/>
      <c r="X152" s="1216"/>
    </row>
    <row r="153" spans="1:25">
      <c r="A153" s="1225" t="s">
        <v>42</v>
      </c>
      <c r="B153" s="1555"/>
      <c r="C153" s="1555"/>
      <c r="F153" s="1216"/>
      <c r="G153" s="1216"/>
      <c r="H153" s="1216"/>
      <c r="I153" s="1216"/>
      <c r="J153" s="1216"/>
      <c r="K153" s="1216"/>
      <c r="L153" s="1216"/>
      <c r="M153" s="1216"/>
      <c r="N153" s="1216"/>
      <c r="O153" s="1216"/>
      <c r="P153" s="1216"/>
      <c r="Q153" s="1216"/>
      <c r="R153" s="1216"/>
      <c r="S153" s="1216"/>
      <c r="T153" s="1216"/>
      <c r="U153" s="1216"/>
      <c r="V153" s="1216"/>
      <c r="W153" s="1216"/>
      <c r="X153" s="1216"/>
    </row>
    <row r="154" spans="1:25">
      <c r="A154" s="1225" t="s">
        <v>43</v>
      </c>
      <c r="B154" s="1568" t="s">
        <v>1972</v>
      </c>
      <c r="C154" s="1556"/>
      <c r="D154" s="1216"/>
      <c r="E154" s="1216"/>
      <c r="F154" s="1216"/>
      <c r="G154" s="1216"/>
      <c r="H154" s="1216"/>
      <c r="I154" s="1216"/>
      <c r="J154" s="1216"/>
      <c r="K154" s="1216"/>
      <c r="L154" s="1216"/>
      <c r="M154" s="1216"/>
      <c r="N154" s="1216"/>
      <c r="O154" s="1216"/>
      <c r="P154" s="1216"/>
      <c r="Q154" s="1216"/>
      <c r="R154" s="1216"/>
      <c r="S154" s="1216"/>
      <c r="T154" s="1216"/>
      <c r="U154" s="1216"/>
      <c r="V154" s="1216"/>
      <c r="W154" s="1216"/>
      <c r="X154" s="1216"/>
    </row>
    <row r="155" spans="1:25">
      <c r="A155" s="1225" t="s">
        <v>44</v>
      </c>
      <c r="B155" s="1557"/>
      <c r="C155" s="1557"/>
      <c r="D155" s="1216"/>
      <c r="E155" s="1216"/>
      <c r="F155" s="1216"/>
      <c r="G155" s="1216"/>
      <c r="H155" s="1216"/>
      <c r="I155" s="1216"/>
      <c r="J155" s="1216"/>
      <c r="K155" s="1216"/>
      <c r="L155" s="1216"/>
      <c r="M155" s="1216"/>
      <c r="N155" s="1216"/>
      <c r="O155" s="1216"/>
      <c r="P155" s="1216"/>
      <c r="Q155" s="1216"/>
      <c r="R155" s="1216"/>
      <c r="S155" s="1216"/>
      <c r="T155" s="1216"/>
      <c r="U155" s="1216"/>
      <c r="V155" s="1216"/>
      <c r="W155" s="1216"/>
      <c r="X155" s="1216"/>
    </row>
    <row r="157" spans="1:25" ht="23.25">
      <c r="A157" s="1549" t="s">
        <v>1259</v>
      </c>
      <c r="B157" s="1549"/>
      <c r="C157" s="1549"/>
      <c r="D157" s="1549"/>
      <c r="E157" s="1549"/>
      <c r="F157" s="1549"/>
      <c r="G157" s="1208" t="s">
        <v>261</v>
      </c>
      <c r="H157" s="1209"/>
      <c r="I157" s="1549" t="s">
        <v>1244</v>
      </c>
      <c r="J157" s="1549"/>
      <c r="K157" s="1549"/>
      <c r="L157" s="1549"/>
      <c r="M157" s="1549"/>
      <c r="N157" s="1549"/>
      <c r="O157" s="1549"/>
      <c r="P157" s="1549"/>
      <c r="Q157" s="1549"/>
      <c r="R157" s="1550" t="s">
        <v>625</v>
      </c>
      <c r="S157" s="1551"/>
      <c r="T157" s="1550"/>
      <c r="U157" s="1550"/>
      <c r="V157" s="1550"/>
      <c r="W157" s="1550"/>
      <c r="X157" s="1550"/>
      <c r="Y157" s="1550"/>
    </row>
    <row r="158" spans="1:25" ht="26.25">
      <c r="A158" s="1210" t="s">
        <v>3</v>
      </c>
      <c r="B158" s="1210" t="s">
        <v>4</v>
      </c>
      <c r="C158" s="1210" t="s">
        <v>5</v>
      </c>
      <c r="D158" s="1210" t="s">
        <v>6</v>
      </c>
      <c r="E158" s="1210" t="s">
        <v>7</v>
      </c>
      <c r="F158" s="1210" t="s">
        <v>8</v>
      </c>
      <c r="G158" s="1210" t="s">
        <v>9</v>
      </c>
      <c r="H158" s="1211" t="s">
        <v>10</v>
      </c>
      <c r="I158" s="1227" t="s">
        <v>11</v>
      </c>
      <c r="J158" s="1227" t="s">
        <v>12</v>
      </c>
      <c r="K158" s="1227" t="s">
        <v>13</v>
      </c>
      <c r="L158" s="1227" t="s">
        <v>14</v>
      </c>
      <c r="M158" s="1227" t="s">
        <v>15</v>
      </c>
      <c r="N158" s="1227" t="s">
        <v>16</v>
      </c>
      <c r="O158" s="1227" t="s">
        <v>17</v>
      </c>
      <c r="P158" s="1212" t="s">
        <v>18</v>
      </c>
      <c r="Q158" s="1210" t="s">
        <v>19</v>
      </c>
      <c r="R158" s="1210" t="s">
        <v>20</v>
      </c>
      <c r="S158" s="1213" t="s">
        <v>21</v>
      </c>
      <c r="T158" s="1213" t="s">
        <v>22</v>
      </c>
      <c r="U158" s="1210" t="s">
        <v>24</v>
      </c>
      <c r="V158" s="1210" t="s">
        <v>25</v>
      </c>
      <c r="W158" s="1210" t="s">
        <v>26</v>
      </c>
      <c r="X158" s="1210" t="s">
        <v>27</v>
      </c>
      <c r="Y158" s="1210" t="s">
        <v>28</v>
      </c>
    </row>
    <row r="159" spans="1:25">
      <c r="A159" s="1172" t="s">
        <v>86</v>
      </c>
      <c r="B159" s="1172" t="s">
        <v>80</v>
      </c>
      <c r="C159" s="1186" t="s">
        <v>1973</v>
      </c>
      <c r="D159" s="1172" t="s">
        <v>117</v>
      </c>
      <c r="E159" s="1173">
        <v>46222.402777777781</v>
      </c>
      <c r="F159" s="1172">
        <v>12.9</v>
      </c>
      <c r="G159" s="1172">
        <v>120976</v>
      </c>
      <c r="H159" s="1174" t="s">
        <v>1348</v>
      </c>
      <c r="I159" s="1172"/>
      <c r="J159" s="1172"/>
      <c r="K159" s="1172"/>
      <c r="L159" s="1172"/>
      <c r="M159" s="1172"/>
      <c r="N159" s="1172"/>
      <c r="O159" s="1172">
        <v>108</v>
      </c>
      <c r="P159" s="1172">
        <v>53</v>
      </c>
      <c r="Q159" s="1175">
        <f>SUM(I159:P159)</f>
        <v>161</v>
      </c>
      <c r="R159" s="1176" t="s">
        <v>32</v>
      </c>
      <c r="S159" s="1177" t="s">
        <v>33</v>
      </c>
      <c r="T159" s="1175"/>
      <c r="U159" s="1189" t="s">
        <v>100</v>
      </c>
      <c r="V159" s="1181"/>
      <c r="W159" s="1181">
        <v>1021578</v>
      </c>
      <c r="X159" s="1181" t="s">
        <v>1974</v>
      </c>
      <c r="Y159" s="1181"/>
    </row>
    <row r="160" spans="1:25">
      <c r="A160" s="1172" t="s">
        <v>1975</v>
      </c>
      <c r="B160" s="1178" t="s">
        <v>1255</v>
      </c>
      <c r="C160" s="1186" t="s">
        <v>1976</v>
      </c>
      <c r="D160" s="1172" t="s">
        <v>117</v>
      </c>
      <c r="E160" s="1173">
        <v>46222.763888888891</v>
      </c>
      <c r="F160" s="1172">
        <v>14.8</v>
      </c>
      <c r="G160" s="1172">
        <v>120978</v>
      </c>
      <c r="H160" s="1174" t="s">
        <v>284</v>
      </c>
      <c r="I160" s="1172"/>
      <c r="J160" s="1172"/>
      <c r="K160" s="1172"/>
      <c r="L160" s="1172"/>
      <c r="M160" s="1172"/>
      <c r="N160" s="1172">
        <v>0</v>
      </c>
      <c r="O160" s="1172">
        <v>108</v>
      </c>
      <c r="P160" s="1172">
        <v>53</v>
      </c>
      <c r="Q160" s="1175">
        <f>SUM(I160:P160)</f>
        <v>161</v>
      </c>
      <c r="R160" s="1176" t="s">
        <v>32</v>
      </c>
      <c r="S160" s="1177" t="s">
        <v>33</v>
      </c>
      <c r="T160" s="1289" t="b">
        <v>1</v>
      </c>
      <c r="U160" s="1189" t="s">
        <v>100</v>
      </c>
      <c r="V160" s="1181"/>
      <c r="W160" s="1181">
        <v>1021579</v>
      </c>
      <c r="X160" s="1181" t="s">
        <v>1974</v>
      </c>
      <c r="Y160" s="1181"/>
    </row>
    <row r="161" spans="1:25">
      <c r="A161" s="1178" t="s">
        <v>120</v>
      </c>
      <c r="B161" s="1178" t="s">
        <v>1255</v>
      </c>
      <c r="C161" s="1186" t="s">
        <v>1977</v>
      </c>
      <c r="D161" s="1172" t="s">
        <v>117</v>
      </c>
      <c r="E161" s="1173">
        <v>46222.763888888891</v>
      </c>
      <c r="F161" s="1172">
        <v>14.8</v>
      </c>
      <c r="G161" s="1178">
        <v>120946</v>
      </c>
      <c r="H161" s="1205" t="s">
        <v>160</v>
      </c>
      <c r="I161" s="1178"/>
      <c r="J161" s="1178"/>
      <c r="K161" s="1178"/>
      <c r="L161" s="1178"/>
      <c r="M161" s="1178"/>
      <c r="N161" s="1178"/>
      <c r="O161" s="1178">
        <v>108</v>
      </c>
      <c r="P161" s="1178">
        <v>53</v>
      </c>
      <c r="Q161" s="1175">
        <f>SUM(I161:P161)</f>
        <v>161</v>
      </c>
      <c r="R161" s="1176" t="s">
        <v>32</v>
      </c>
      <c r="S161" s="1177" t="s">
        <v>33</v>
      </c>
      <c r="T161" s="1289" t="b">
        <v>1</v>
      </c>
      <c r="U161" s="1189" t="s">
        <v>100</v>
      </c>
      <c r="V161" s="1181"/>
      <c r="W161" s="1181">
        <v>1021580</v>
      </c>
      <c r="X161" s="1181" t="s">
        <v>1974</v>
      </c>
      <c r="Y161" s="1181"/>
    </row>
    <row r="162" spans="1:25">
      <c r="A162" s="1178" t="s">
        <v>120</v>
      </c>
      <c r="B162" s="1178" t="s">
        <v>1255</v>
      </c>
      <c r="C162" s="1186" t="s">
        <v>1978</v>
      </c>
      <c r="D162" s="1172" t="s">
        <v>117</v>
      </c>
      <c r="E162" s="1173">
        <v>46222.763888888891</v>
      </c>
      <c r="F162" s="1172">
        <v>14.8</v>
      </c>
      <c r="G162" s="1178">
        <v>120949</v>
      </c>
      <c r="H162" s="1205" t="s">
        <v>160</v>
      </c>
      <c r="I162" s="1178"/>
      <c r="J162" s="1178"/>
      <c r="K162" s="1178"/>
      <c r="L162" s="1178"/>
      <c r="M162" s="1178"/>
      <c r="N162" s="1178"/>
      <c r="O162" s="1178">
        <v>108</v>
      </c>
      <c r="P162" s="1178">
        <v>53</v>
      </c>
      <c r="Q162" s="1175">
        <f>SUM(I162:P162)</f>
        <v>161</v>
      </c>
      <c r="R162" s="1176" t="s">
        <v>32</v>
      </c>
      <c r="S162" s="1177" t="s">
        <v>33</v>
      </c>
      <c r="T162" s="1289" t="b">
        <v>1</v>
      </c>
      <c r="U162" s="1189" t="s">
        <v>100</v>
      </c>
      <c r="V162" s="1181"/>
      <c r="W162" s="1181">
        <v>1021581</v>
      </c>
      <c r="X162" s="1181" t="s">
        <v>1974</v>
      </c>
      <c r="Y162" s="1181"/>
    </row>
    <row r="163" spans="1:25">
      <c r="A163" s="1172" t="s">
        <v>157</v>
      </c>
      <c r="B163" s="1172" t="s">
        <v>1858</v>
      </c>
      <c r="C163" s="1186" t="s">
        <v>1979</v>
      </c>
      <c r="D163" s="1172" t="s">
        <v>99</v>
      </c>
      <c r="E163" s="1173">
        <v>46222.28125</v>
      </c>
      <c r="F163" s="1172">
        <v>13.3</v>
      </c>
      <c r="G163" s="1172">
        <v>120950</v>
      </c>
      <c r="H163" s="1174" t="s">
        <v>1348</v>
      </c>
      <c r="I163" s="1172"/>
      <c r="J163" s="1172"/>
      <c r="K163" s="1172"/>
      <c r="L163" s="1172"/>
      <c r="M163" s="1172"/>
      <c r="N163" s="1172"/>
      <c r="O163" s="1172">
        <v>108</v>
      </c>
      <c r="P163" s="1172">
        <v>53</v>
      </c>
      <c r="Q163" s="1175">
        <f t="shared" ref="Q163" si="13">SUM(I163:P163)</f>
        <v>161</v>
      </c>
      <c r="R163" s="1176" t="s">
        <v>32</v>
      </c>
      <c r="S163" s="1177" t="s">
        <v>33</v>
      </c>
      <c r="T163" s="1175"/>
      <c r="U163" s="1189" t="s">
        <v>100</v>
      </c>
      <c r="V163" s="1181"/>
      <c r="W163" s="1181">
        <v>1021582</v>
      </c>
      <c r="X163" s="1181" t="s">
        <v>1925</v>
      </c>
      <c r="Y163" s="1181"/>
    </row>
    <row r="164" spans="1:25">
      <c r="A164" s="1178" t="s">
        <v>145</v>
      </c>
      <c r="B164" s="1178" t="s">
        <v>57</v>
      </c>
      <c r="C164" s="1186" t="s">
        <v>1980</v>
      </c>
      <c r="D164" s="1178" t="s">
        <v>56</v>
      </c>
      <c r="E164" s="1179">
        <v>46222.229166666664</v>
      </c>
      <c r="F164" s="1178">
        <v>12.3</v>
      </c>
      <c r="G164" s="1178">
        <v>120983</v>
      </c>
      <c r="H164" s="1205" t="s">
        <v>548</v>
      </c>
      <c r="I164" s="1178"/>
      <c r="J164" s="1178"/>
      <c r="K164" s="1186">
        <v>50</v>
      </c>
      <c r="L164" s="1186">
        <v>4</v>
      </c>
      <c r="M164" s="1178"/>
      <c r="N164" s="1178"/>
      <c r="O164" s="1178"/>
      <c r="P164" s="1178"/>
      <c r="Q164" s="1175">
        <f>SUM(I164:P164)</f>
        <v>54</v>
      </c>
      <c r="R164" s="1175" t="s">
        <v>30</v>
      </c>
      <c r="S164" s="1175" t="s">
        <v>31</v>
      </c>
      <c r="T164" s="1175"/>
      <c r="U164" s="1190" t="s">
        <v>169</v>
      </c>
      <c r="V164" s="1181" t="s">
        <v>90</v>
      </c>
      <c r="W164" s="1181">
        <v>1021583</v>
      </c>
      <c r="X164" s="1181" t="s">
        <v>1958</v>
      </c>
      <c r="Y164" s="1181"/>
    </row>
    <row r="165" spans="1:25">
      <c r="A165" s="1172"/>
      <c r="B165" s="1172"/>
      <c r="C165" s="1172"/>
      <c r="D165" s="1172"/>
      <c r="E165" s="1173"/>
      <c r="F165" s="1172"/>
      <c r="G165" s="1172"/>
      <c r="H165" s="1174"/>
      <c r="I165" s="1172"/>
      <c r="J165" s="1172"/>
      <c r="K165" s="1172"/>
      <c r="L165" s="1172"/>
      <c r="M165" s="1172"/>
      <c r="N165" s="1172"/>
      <c r="O165" s="1172"/>
      <c r="P165" s="1172"/>
      <c r="Q165" s="1175">
        <f t="shared" ref="Q165" si="14">SUM(I165:P165)</f>
        <v>0</v>
      </c>
      <c r="R165" s="1175"/>
      <c r="S165" s="1175"/>
      <c r="T165" s="1175"/>
      <c r="U165" s="1239"/>
      <c r="V165" s="1181"/>
      <c r="W165" s="1181"/>
      <c r="X165" s="1181"/>
      <c r="Y165" s="1181"/>
    </row>
    <row r="166" spans="1:25">
      <c r="A166" s="1214" t="s">
        <v>19</v>
      </c>
      <c r="B166" s="1209"/>
      <c r="C166" s="1209"/>
      <c r="D166" s="1209"/>
      <c r="E166" s="1214"/>
      <c r="F166" s="1209"/>
      <c r="G166" s="1209"/>
      <c r="H166" s="1209"/>
      <c r="I166" s="1214">
        <f t="shared" ref="I166:J166" si="15">SUM(I164:I165)</f>
        <v>0</v>
      </c>
      <c r="J166" s="1214">
        <f t="shared" si="15"/>
        <v>0</v>
      </c>
      <c r="K166" s="1214">
        <f>SUM(K160:K165)</f>
        <v>50</v>
      </c>
      <c r="L166" s="1214">
        <f>SUM(L160:L165)</f>
        <v>4</v>
      </c>
      <c r="M166" s="1214">
        <f>SUM(M160:M165)</f>
        <v>0</v>
      </c>
      <c r="N166" s="1214">
        <f>SUM(N160:N165)</f>
        <v>0</v>
      </c>
      <c r="O166" s="1214">
        <f>SUM(O159:O165)</f>
        <v>540</v>
      </c>
      <c r="P166" s="1214">
        <f>SUM(P159:P165)</f>
        <v>265</v>
      </c>
      <c r="Q166" s="1214">
        <f>SUM(Q159:Q165)</f>
        <v>859</v>
      </c>
      <c r="R166" s="1215"/>
      <c r="S166" s="1215"/>
      <c r="T166" s="1215"/>
      <c r="U166" s="1215"/>
      <c r="V166" s="1215"/>
      <c r="W166" s="1215"/>
      <c r="X166" s="1215"/>
      <c r="Y166" s="1215"/>
    </row>
    <row r="167" spans="1:25">
      <c r="A167" s="1216"/>
      <c r="B167" s="1216"/>
      <c r="C167" s="1216"/>
      <c r="D167" s="1216"/>
      <c r="E167" s="1216"/>
      <c r="F167" s="1217"/>
      <c r="G167" s="1217"/>
      <c r="H167" s="1216"/>
      <c r="I167" s="1216"/>
      <c r="J167" s="1216"/>
      <c r="K167" s="1216"/>
      <c r="L167" s="1216"/>
      <c r="M167" s="1216"/>
      <c r="N167" s="1216"/>
      <c r="O167" s="1216"/>
      <c r="P167" s="1216"/>
      <c r="Q167" s="1216"/>
      <c r="R167" s="1216"/>
      <c r="S167" s="1216"/>
      <c r="T167" s="1216"/>
      <c r="U167" s="1216"/>
      <c r="V167" s="1216"/>
      <c r="W167" s="1216"/>
      <c r="X167" s="1216"/>
    </row>
    <row r="168" spans="1:25">
      <c r="A168" s="1218" t="s">
        <v>34</v>
      </c>
      <c r="B168" s="1552"/>
      <c r="C168" s="1552"/>
      <c r="D168" s="1552"/>
      <c r="E168" s="1216"/>
      <c r="F168" s="1216"/>
      <c r="G168" s="1216"/>
      <c r="H168" s="1216"/>
      <c r="I168" s="1216"/>
      <c r="J168" s="1216"/>
      <c r="K168" s="1553"/>
      <c r="L168" s="1553"/>
      <c r="M168" s="1553"/>
      <c r="N168" s="1216"/>
      <c r="O168" s="1216"/>
      <c r="P168" s="1216"/>
      <c r="Q168" s="1216"/>
      <c r="R168" s="1216"/>
      <c r="S168" s="1216"/>
      <c r="T168" s="1216"/>
      <c r="U168" s="1216"/>
      <c r="V168" s="1216"/>
      <c r="W168" s="1216"/>
      <c r="X168" s="1216"/>
    </row>
    <row r="169" spans="1:25" ht="18">
      <c r="A169" s="1220" t="s">
        <v>35</v>
      </c>
      <c r="B169" s="1221" t="s">
        <v>36</v>
      </c>
      <c r="C169" s="1222" t="s">
        <v>37</v>
      </c>
      <c r="D169" s="1219"/>
      <c r="E169" s="1216"/>
      <c r="F169" s="1216"/>
      <c r="G169" s="1216"/>
      <c r="H169" s="1216"/>
      <c r="I169" s="1216"/>
      <c r="J169" s="1216"/>
      <c r="K169" s="1216"/>
      <c r="L169" s="1216"/>
      <c r="M169" s="1216"/>
      <c r="N169" s="1216"/>
      <c r="O169" s="1216"/>
      <c r="P169" s="1216"/>
      <c r="Q169" s="1216"/>
      <c r="R169" s="1216"/>
      <c r="S169" s="1216"/>
      <c r="T169" s="1216"/>
      <c r="U169" s="1216"/>
      <c r="V169" s="1216"/>
      <c r="W169" s="1216"/>
      <c r="X169" s="1216"/>
    </row>
    <row r="170" spans="1:25">
      <c r="A170" s="1194" t="s">
        <v>100</v>
      </c>
      <c r="B170" s="1548" t="s">
        <v>39</v>
      </c>
      <c r="C170" s="1548"/>
      <c r="D170" s="1223"/>
      <c r="E170" s="1224" t="s">
        <v>40</v>
      </c>
      <c r="F170" s="1216"/>
      <c r="G170" s="1216"/>
      <c r="H170" s="1216"/>
      <c r="I170" s="1216"/>
      <c r="J170" s="1216"/>
      <c r="K170" s="1216"/>
      <c r="L170" s="1216"/>
      <c r="M170" s="1216"/>
      <c r="N170" s="1216"/>
      <c r="O170" s="1216"/>
      <c r="P170" s="1216"/>
      <c r="Q170" s="1216"/>
      <c r="R170" s="1216"/>
      <c r="S170" s="1216"/>
      <c r="T170" s="1216"/>
      <c r="U170" s="1216"/>
      <c r="V170" s="1216"/>
      <c r="W170" s="1216"/>
      <c r="X170" s="1216"/>
    </row>
    <row r="171" spans="1:25">
      <c r="A171" s="1195" t="s">
        <v>169</v>
      </c>
      <c r="B171" s="1554" t="s">
        <v>41</v>
      </c>
      <c r="C171" s="1554"/>
      <c r="D171" s="1216"/>
      <c r="E171" s="1216"/>
      <c r="F171" s="1216"/>
      <c r="G171" s="1216"/>
      <c r="H171" s="1216"/>
      <c r="I171" s="1216"/>
      <c r="J171" s="1216"/>
      <c r="K171" s="1216"/>
      <c r="L171" s="1216"/>
      <c r="M171" s="1216"/>
      <c r="N171" s="1216"/>
      <c r="O171" s="1216"/>
      <c r="P171" s="1216"/>
      <c r="Q171" s="1216"/>
      <c r="R171" s="1216"/>
      <c r="S171" s="1216"/>
      <c r="T171" s="1216"/>
      <c r="U171" s="1216"/>
      <c r="V171" s="1216"/>
      <c r="W171" s="1216"/>
      <c r="X171" s="1216"/>
    </row>
    <row r="172" spans="1:25">
      <c r="A172" s="1225" t="s">
        <v>42</v>
      </c>
      <c r="B172" s="1555" t="s">
        <v>309</v>
      </c>
      <c r="C172" s="1555"/>
      <c r="D172" s="1216"/>
      <c r="E172" s="1216"/>
      <c r="F172" s="1216"/>
      <c r="G172" s="1216"/>
      <c r="H172" s="1216"/>
      <c r="I172" s="1216"/>
      <c r="J172" s="1216"/>
      <c r="K172" s="1216"/>
      <c r="L172" s="1216"/>
      <c r="M172" s="1216"/>
      <c r="N172" s="1216"/>
      <c r="O172" s="1216"/>
      <c r="P172" s="1216"/>
      <c r="Q172" s="1216"/>
      <c r="R172" s="1216"/>
      <c r="S172" s="1216"/>
      <c r="T172" s="1216"/>
      <c r="U172" s="1216"/>
      <c r="V172" s="1216"/>
      <c r="W172" s="1216"/>
      <c r="X172" s="1216"/>
    </row>
    <row r="173" spans="1:25">
      <c r="A173" s="1225" t="s">
        <v>42</v>
      </c>
      <c r="B173" s="1555"/>
      <c r="C173" s="1555"/>
      <c r="F173" s="1216"/>
      <c r="G173" s="1216"/>
      <c r="H173" s="1216"/>
      <c r="I173" s="1216"/>
      <c r="J173" s="1216"/>
      <c r="K173" s="1216"/>
      <c r="L173" s="1216"/>
      <c r="M173" s="1216"/>
      <c r="N173" s="1216"/>
      <c r="O173" s="1216"/>
      <c r="P173" s="1216"/>
      <c r="Q173" s="1216"/>
      <c r="R173" s="1216"/>
      <c r="S173" s="1216"/>
      <c r="T173" s="1216"/>
      <c r="U173" s="1216"/>
      <c r="V173" s="1216"/>
      <c r="W173" s="1216"/>
      <c r="X173" s="1216"/>
    </row>
    <row r="174" spans="1:25">
      <c r="A174" s="1225" t="s">
        <v>43</v>
      </c>
      <c r="B174" s="1568" t="s">
        <v>1048</v>
      </c>
      <c r="C174" s="1556"/>
      <c r="D174" s="1216"/>
      <c r="E174" s="1216"/>
      <c r="F174" s="1216"/>
      <c r="G174" s="1216"/>
      <c r="H174" s="1216"/>
      <c r="I174" s="1216"/>
      <c r="J174" s="1216"/>
      <c r="K174" s="1216"/>
      <c r="L174" s="1216"/>
      <c r="M174" s="1216"/>
      <c r="N174" s="1216"/>
      <c r="O174" s="1216"/>
      <c r="P174" s="1216"/>
      <c r="Q174" s="1216"/>
      <c r="R174" s="1216"/>
      <c r="S174" s="1216"/>
      <c r="T174" s="1216"/>
      <c r="U174" s="1216"/>
      <c r="V174" s="1216"/>
      <c r="W174" s="1216"/>
      <c r="X174" s="1216"/>
    </row>
    <row r="175" spans="1:25">
      <c r="A175" s="1225" t="s">
        <v>44</v>
      </c>
      <c r="B175" s="1557"/>
      <c r="C175" s="1557"/>
      <c r="D175" s="1216"/>
      <c r="E175" s="1216"/>
      <c r="F175" s="1216"/>
      <c r="G175" s="1216"/>
      <c r="H175" s="1216"/>
      <c r="I175" s="1216"/>
      <c r="J175" s="1216"/>
      <c r="K175" s="1216"/>
      <c r="L175" s="1216"/>
      <c r="M175" s="1216"/>
      <c r="N175" s="1216"/>
      <c r="O175" s="1216"/>
      <c r="P175" s="1216"/>
      <c r="Q175" s="1216"/>
      <c r="R175" s="1216"/>
      <c r="S175" s="1216"/>
      <c r="T175" s="1216"/>
      <c r="U175" s="1216"/>
      <c r="V175" s="1216"/>
      <c r="W175" s="1216"/>
      <c r="X175" s="1216"/>
    </row>
    <row r="178" spans="1:25" ht="23.25" customHeight="1">
      <c r="A178" s="1630" t="s">
        <v>1109</v>
      </c>
      <c r="B178" s="1630"/>
      <c r="C178" s="1630"/>
      <c r="D178" s="1630"/>
      <c r="E178" s="1630"/>
      <c r="F178" s="1630"/>
      <c r="G178" s="1290" t="s">
        <v>261</v>
      </c>
      <c r="H178" s="1291"/>
      <c r="I178" s="1630" t="s">
        <v>577</v>
      </c>
      <c r="J178" s="1630"/>
      <c r="K178" s="1630"/>
      <c r="L178" s="1630"/>
      <c r="M178" s="1630"/>
      <c r="N178" s="1630"/>
      <c r="O178" s="1630"/>
      <c r="P178" s="1630"/>
      <c r="Q178" s="1630"/>
      <c r="R178" s="1631" t="s">
        <v>1981</v>
      </c>
      <c r="S178" s="1632"/>
      <c r="T178" s="1631"/>
      <c r="U178" s="1631"/>
      <c r="V178" s="1631"/>
      <c r="W178" s="1631"/>
      <c r="X178" s="1631"/>
      <c r="Y178" s="1631"/>
    </row>
    <row r="179" spans="1:25" ht="26.25">
      <c r="A179" s="1210" t="s">
        <v>3</v>
      </c>
      <c r="B179" s="1210" t="s">
        <v>4</v>
      </c>
      <c r="C179" s="1210" t="s">
        <v>5</v>
      </c>
      <c r="D179" s="1210" t="s">
        <v>6</v>
      </c>
      <c r="E179" s="1210" t="s">
        <v>7</v>
      </c>
      <c r="F179" s="1210" t="s">
        <v>8</v>
      </c>
      <c r="G179" s="1210" t="s">
        <v>9</v>
      </c>
      <c r="H179" s="1211" t="s">
        <v>10</v>
      </c>
      <c r="I179" s="1227" t="s">
        <v>11</v>
      </c>
      <c r="J179" s="1227" t="s">
        <v>12</v>
      </c>
      <c r="K179" s="1227" t="s">
        <v>13</v>
      </c>
      <c r="L179" s="1227" t="s">
        <v>14</v>
      </c>
      <c r="M179" s="1227" t="s">
        <v>15</v>
      </c>
      <c r="N179" s="1227" t="s">
        <v>16</v>
      </c>
      <c r="O179" s="1227" t="s">
        <v>17</v>
      </c>
      <c r="P179" s="1212" t="s">
        <v>18</v>
      </c>
      <c r="Q179" s="1210" t="s">
        <v>19</v>
      </c>
      <c r="R179" s="1210" t="s">
        <v>20</v>
      </c>
      <c r="S179" s="1213" t="s">
        <v>21</v>
      </c>
      <c r="T179" s="1213" t="s">
        <v>22</v>
      </c>
      <c r="U179" s="1210" t="s">
        <v>24</v>
      </c>
      <c r="V179" s="1210" t="s">
        <v>25</v>
      </c>
      <c r="W179" s="1210" t="s">
        <v>26</v>
      </c>
      <c r="X179" s="1210" t="s">
        <v>27</v>
      </c>
      <c r="Y179" s="1210" t="s">
        <v>28</v>
      </c>
    </row>
    <row r="180" spans="1:25">
      <c r="A180" s="1178" t="s">
        <v>142</v>
      </c>
      <c r="B180" s="1178" t="s">
        <v>72</v>
      </c>
      <c r="C180" s="1186" t="s">
        <v>1982</v>
      </c>
      <c r="D180" s="1178" t="s">
        <v>1876</v>
      </c>
      <c r="E180" s="1179">
        <v>46223.493055555555</v>
      </c>
      <c r="F180" s="1178">
        <v>14.3</v>
      </c>
      <c r="G180" s="1172">
        <v>120975</v>
      </c>
      <c r="H180" s="1174" t="s">
        <v>426</v>
      </c>
      <c r="I180" s="1172"/>
      <c r="J180" s="1172"/>
      <c r="K180" s="1172"/>
      <c r="L180" s="1172"/>
      <c r="M180" s="1172"/>
      <c r="N180" s="1186">
        <v>161</v>
      </c>
      <c r="O180" s="1172"/>
      <c r="P180" s="1172"/>
      <c r="Q180" s="1175">
        <f t="shared" ref="Q180:Q185" si="16">SUM(I180:P180)</f>
        <v>161</v>
      </c>
      <c r="R180" s="1175" t="s">
        <v>30</v>
      </c>
      <c r="S180" s="1175" t="s">
        <v>31</v>
      </c>
      <c r="T180" s="1175"/>
      <c r="U180" s="1239" t="s">
        <v>755</v>
      </c>
      <c r="V180" s="1181"/>
      <c r="W180" s="1181">
        <v>1021604</v>
      </c>
      <c r="X180" s="1181" t="s">
        <v>1914</v>
      </c>
      <c r="Y180" s="1181"/>
    </row>
    <row r="181" spans="1:25">
      <c r="A181" s="1178" t="s">
        <v>142</v>
      </c>
      <c r="B181" s="1178" t="s">
        <v>72</v>
      </c>
      <c r="C181" s="1186" t="s">
        <v>1983</v>
      </c>
      <c r="D181" s="1178" t="s">
        <v>1876</v>
      </c>
      <c r="E181" s="1179">
        <v>46223.493055555555</v>
      </c>
      <c r="F181" s="1178">
        <v>14.3</v>
      </c>
      <c r="G181" s="1172">
        <v>120979</v>
      </c>
      <c r="H181" s="1174" t="s">
        <v>548</v>
      </c>
      <c r="I181" s="1172"/>
      <c r="J181" s="1172"/>
      <c r="K181" s="1172"/>
      <c r="L181" s="1172"/>
      <c r="M181" s="1172"/>
      <c r="N181" s="1172"/>
      <c r="O181" s="1186">
        <v>161</v>
      </c>
      <c r="P181" s="1172"/>
      <c r="Q181" s="1175">
        <f t="shared" si="16"/>
        <v>161</v>
      </c>
      <c r="R181" s="1175" t="s">
        <v>30</v>
      </c>
      <c r="S181" s="1175" t="s">
        <v>31</v>
      </c>
      <c r="T181" s="1175"/>
      <c r="U181" s="1239" t="s">
        <v>755</v>
      </c>
      <c r="V181" s="1181"/>
      <c r="W181" s="1181">
        <v>1021605</v>
      </c>
      <c r="X181" s="1181" t="s">
        <v>1914</v>
      </c>
      <c r="Y181" s="1181"/>
    </row>
    <row r="182" spans="1:25">
      <c r="A182" s="1178" t="s">
        <v>142</v>
      </c>
      <c r="B182" s="1178" t="s">
        <v>72</v>
      </c>
      <c r="C182" s="1186" t="s">
        <v>1984</v>
      </c>
      <c r="D182" s="1178" t="s">
        <v>1876</v>
      </c>
      <c r="E182" s="1179">
        <v>46223.614583333336</v>
      </c>
      <c r="F182" s="1178">
        <v>14.3</v>
      </c>
      <c r="G182" s="1172">
        <v>120981</v>
      </c>
      <c r="H182" s="1174" t="s">
        <v>548</v>
      </c>
      <c r="I182" s="1172"/>
      <c r="J182" s="1172"/>
      <c r="K182" s="1172"/>
      <c r="L182" s="1172"/>
      <c r="M182" s="1172"/>
      <c r="N182" s="1172"/>
      <c r="O182" s="1186">
        <v>161</v>
      </c>
      <c r="P182" s="1172"/>
      <c r="Q182" s="1175">
        <f t="shared" si="16"/>
        <v>161</v>
      </c>
      <c r="R182" s="1175" t="s">
        <v>30</v>
      </c>
      <c r="S182" s="1175" t="s">
        <v>31</v>
      </c>
      <c r="T182" s="1175"/>
      <c r="U182" s="1239" t="s">
        <v>755</v>
      </c>
      <c r="V182" s="1181"/>
      <c r="W182" s="1181">
        <v>1021606</v>
      </c>
      <c r="X182" s="1181" t="s">
        <v>1914</v>
      </c>
      <c r="Y182" s="1181"/>
    </row>
    <row r="183" spans="1:25">
      <c r="A183" s="1172" t="s">
        <v>121</v>
      </c>
      <c r="B183" s="1172" t="s">
        <v>92</v>
      </c>
      <c r="C183" s="1186" t="s">
        <v>1985</v>
      </c>
      <c r="D183" s="1172" t="s">
        <v>620</v>
      </c>
      <c r="E183" s="1173">
        <v>46223.958333333336</v>
      </c>
      <c r="F183" s="1172">
        <v>11.9</v>
      </c>
      <c r="G183" s="1172">
        <v>120951</v>
      </c>
      <c r="H183" s="1174" t="s">
        <v>1348</v>
      </c>
      <c r="I183" s="1172"/>
      <c r="J183" s="1172"/>
      <c r="K183" s="1172"/>
      <c r="L183" s="1172"/>
      <c r="M183" s="1172"/>
      <c r="N183" s="1172"/>
      <c r="O183" s="1172">
        <v>41</v>
      </c>
      <c r="P183" s="1172">
        <v>120</v>
      </c>
      <c r="Q183" s="1175">
        <f t="shared" si="16"/>
        <v>161</v>
      </c>
      <c r="R183" s="1176" t="s">
        <v>32</v>
      </c>
      <c r="S183" s="1177" t="s">
        <v>33</v>
      </c>
      <c r="T183" s="1175"/>
      <c r="U183" s="1181" t="s">
        <v>755</v>
      </c>
      <c r="V183" s="1181"/>
      <c r="W183" s="1181">
        <v>1021607</v>
      </c>
      <c r="X183" s="1181" t="s">
        <v>1914</v>
      </c>
      <c r="Y183" s="1181"/>
    </row>
    <row r="184" spans="1:25">
      <c r="A184" s="1172" t="s">
        <v>121</v>
      </c>
      <c r="B184" s="1172" t="s">
        <v>92</v>
      </c>
      <c r="C184" s="1186" t="s">
        <v>1986</v>
      </c>
      <c r="D184" s="1172" t="s">
        <v>620</v>
      </c>
      <c r="E184" s="1173">
        <v>46223.958333333336</v>
      </c>
      <c r="F184" s="1172">
        <v>11.9</v>
      </c>
      <c r="G184" s="1172">
        <v>120952</v>
      </c>
      <c r="H184" s="1174" t="s">
        <v>1348</v>
      </c>
      <c r="I184" s="1172"/>
      <c r="J184" s="1172"/>
      <c r="K184" s="1172"/>
      <c r="L184" s="1172"/>
      <c r="M184" s="1172"/>
      <c r="N184" s="1172"/>
      <c r="O184" s="1172"/>
      <c r="P184" s="1172">
        <v>161</v>
      </c>
      <c r="Q184" s="1175">
        <f t="shared" si="16"/>
        <v>161</v>
      </c>
      <c r="R184" s="1176" t="s">
        <v>32</v>
      </c>
      <c r="S184" s="1177" t="s">
        <v>33</v>
      </c>
      <c r="T184" s="1175"/>
      <c r="U184" s="1181" t="s">
        <v>755</v>
      </c>
      <c r="V184" s="1181"/>
      <c r="W184" s="1181">
        <v>1021608</v>
      </c>
      <c r="X184" s="1181" t="s">
        <v>1914</v>
      </c>
      <c r="Y184" s="1181"/>
    </row>
    <row r="185" spans="1:25">
      <c r="A185" s="1178" t="s">
        <v>141</v>
      </c>
      <c r="B185" s="1178" t="s">
        <v>442</v>
      </c>
      <c r="C185" s="1186" t="s">
        <v>1987</v>
      </c>
      <c r="D185" s="1178" t="s">
        <v>1938</v>
      </c>
      <c r="E185" s="1179">
        <v>46223.680555555555</v>
      </c>
      <c r="F185" s="1178">
        <v>16.100000000000001</v>
      </c>
      <c r="G185" s="1178">
        <v>120982</v>
      </c>
      <c r="H185" s="1174" t="s">
        <v>426</v>
      </c>
      <c r="I185" s="1172"/>
      <c r="J185" s="1172"/>
      <c r="K185" s="1172"/>
      <c r="L185" s="1172"/>
      <c r="M185" s="1172"/>
      <c r="N185" s="1186">
        <v>161</v>
      </c>
      <c r="O185" s="1172"/>
      <c r="P185" s="1172"/>
      <c r="Q185" s="1175">
        <f t="shared" si="16"/>
        <v>161</v>
      </c>
      <c r="R185" s="1175" t="s">
        <v>30</v>
      </c>
      <c r="S185" s="1175" t="s">
        <v>31</v>
      </c>
      <c r="T185" s="1175"/>
      <c r="U185" s="1239" t="s">
        <v>755</v>
      </c>
      <c r="V185" s="1181"/>
      <c r="W185" s="1181">
        <v>1021609</v>
      </c>
      <c r="X185" s="1181" t="s">
        <v>1936</v>
      </c>
      <c r="Y185" s="1181"/>
    </row>
    <row r="186" spans="1:25">
      <c r="A186" s="1214" t="s">
        <v>19</v>
      </c>
      <c r="B186" s="1209"/>
      <c r="C186" s="1209"/>
      <c r="D186" s="1209"/>
      <c r="E186" s="1214"/>
      <c r="F186" s="1209"/>
      <c r="G186" s="1209"/>
      <c r="H186" s="1209"/>
      <c r="I186" s="1214">
        <f t="shared" ref="I186:Q186" si="17">SUM(I180:I185)</f>
        <v>0</v>
      </c>
      <c r="J186" s="1214">
        <f t="shared" si="17"/>
        <v>0</v>
      </c>
      <c r="K186" s="1214">
        <f t="shared" si="17"/>
        <v>0</v>
      </c>
      <c r="L186" s="1214">
        <f t="shared" si="17"/>
        <v>0</v>
      </c>
      <c r="M186" s="1214">
        <f t="shared" si="17"/>
        <v>0</v>
      </c>
      <c r="N186" s="1214">
        <f t="shared" si="17"/>
        <v>322</v>
      </c>
      <c r="O186" s="1214">
        <f t="shared" si="17"/>
        <v>363</v>
      </c>
      <c r="P186" s="1214">
        <f t="shared" si="17"/>
        <v>281</v>
      </c>
      <c r="Q186" s="1214">
        <f t="shared" si="17"/>
        <v>966</v>
      </c>
      <c r="R186" s="1215"/>
      <c r="S186" s="1215"/>
      <c r="T186" s="1215"/>
      <c r="U186" s="1215"/>
      <c r="V186" s="1215"/>
      <c r="W186" s="1215"/>
      <c r="X186" s="1215"/>
      <c r="Y186" s="1215"/>
    </row>
    <row r="187" spans="1:25">
      <c r="A187" s="1216"/>
      <c r="B187" s="1216"/>
      <c r="C187" s="1216"/>
      <c r="D187" s="1216"/>
      <c r="E187" s="1216"/>
      <c r="F187" s="1217"/>
      <c r="G187" s="1217"/>
      <c r="H187" s="1216"/>
      <c r="I187" s="1216"/>
      <c r="J187" s="1216"/>
      <c r="K187" s="1216"/>
      <c r="L187" s="1216"/>
      <c r="M187" s="1216"/>
      <c r="N187" s="1216"/>
      <c r="O187" s="1216"/>
      <c r="P187" s="1216"/>
      <c r="Q187" s="1216"/>
      <c r="R187" s="1216"/>
      <c r="S187" s="1216"/>
      <c r="T187" s="1216"/>
      <c r="U187" s="1216"/>
      <c r="V187" s="1216"/>
      <c r="W187" s="1216"/>
      <c r="X187" s="1216"/>
    </row>
    <row r="188" spans="1:25">
      <c r="A188" s="1218" t="s">
        <v>34</v>
      </c>
      <c r="B188" s="1552"/>
      <c r="C188" s="1552"/>
      <c r="D188" s="1552"/>
      <c r="E188" s="1216"/>
      <c r="F188" s="1216"/>
      <c r="G188" s="1216"/>
      <c r="H188" s="1216"/>
      <c r="I188" s="1216"/>
      <c r="J188" s="1216"/>
      <c r="K188" s="1553"/>
      <c r="L188" s="1553"/>
      <c r="M188" s="1553"/>
      <c r="N188" s="1216"/>
      <c r="O188" s="1216"/>
      <c r="P188" s="1216"/>
      <c r="Q188" s="1216"/>
      <c r="R188" s="1216"/>
      <c r="S188" s="1216"/>
      <c r="T188" s="1216"/>
      <c r="U188" s="1216"/>
      <c r="V188" s="1216"/>
      <c r="W188" s="1216"/>
      <c r="X188" s="1216"/>
    </row>
    <row r="189" spans="1:25" ht="18">
      <c r="A189" s="1220" t="s">
        <v>35</v>
      </c>
      <c r="B189" s="1221" t="s">
        <v>36</v>
      </c>
      <c r="C189" s="1222" t="s">
        <v>37</v>
      </c>
      <c r="D189" s="1219"/>
      <c r="E189" s="1216"/>
      <c r="F189" s="1216"/>
      <c r="G189" s="1216"/>
      <c r="H189" s="1216"/>
      <c r="I189" s="1216"/>
      <c r="J189" s="1216"/>
      <c r="K189" s="1216"/>
      <c r="L189" s="1216"/>
      <c r="M189" s="1216"/>
      <c r="N189" s="1216"/>
      <c r="O189" s="1216"/>
      <c r="P189" s="1216"/>
      <c r="Q189" s="1216"/>
      <c r="R189" s="1216"/>
      <c r="S189" s="1216"/>
      <c r="T189" s="1216"/>
      <c r="U189" s="1216"/>
      <c r="V189" s="1216"/>
      <c r="W189" s="1216"/>
      <c r="X189" s="1216"/>
    </row>
    <row r="190" spans="1:25">
      <c r="A190" s="1194"/>
      <c r="B190" s="1548"/>
      <c r="C190" s="1548"/>
      <c r="D190" s="1223"/>
      <c r="E190" s="1224" t="s">
        <v>40</v>
      </c>
      <c r="F190" s="1216"/>
      <c r="G190" s="1216"/>
      <c r="H190" s="1216"/>
      <c r="I190" s="1216"/>
      <c r="J190" s="1216"/>
      <c r="K190" s="1216"/>
      <c r="L190" s="1216"/>
      <c r="M190" s="1216"/>
      <c r="N190" s="1216"/>
      <c r="O190" s="1216"/>
      <c r="P190" s="1216"/>
      <c r="Q190" s="1216"/>
      <c r="R190" s="1216"/>
      <c r="S190" s="1216"/>
      <c r="T190" s="1216"/>
      <c r="U190" s="1216"/>
      <c r="V190" s="1216"/>
      <c r="W190" s="1216"/>
      <c r="X190" s="1216"/>
    </row>
    <row r="191" spans="1:25">
      <c r="A191" s="1195"/>
      <c r="B191" s="1554"/>
      <c r="C191" s="1554"/>
      <c r="D191" s="1216"/>
      <c r="E191" s="1216"/>
      <c r="F191" s="1216"/>
      <c r="G191" s="1216"/>
      <c r="H191" s="1216"/>
      <c r="I191" s="1216"/>
      <c r="J191" s="1216"/>
      <c r="K191" s="1216"/>
      <c r="L191" s="1216"/>
      <c r="M191" s="1216"/>
      <c r="N191" s="1216"/>
      <c r="O191" s="1216"/>
      <c r="P191" s="1216"/>
      <c r="Q191" s="1216"/>
      <c r="R191" s="1216"/>
      <c r="S191" s="1216"/>
      <c r="T191" s="1216"/>
      <c r="U191" s="1216"/>
      <c r="V191" s="1216"/>
      <c r="W191" s="1216"/>
      <c r="X191" s="1216"/>
    </row>
    <row r="192" spans="1:25">
      <c r="A192" s="1225" t="s">
        <v>42</v>
      </c>
      <c r="B192" s="1555" t="s">
        <v>1988</v>
      </c>
      <c r="C192" s="1555"/>
      <c r="D192" s="1216"/>
      <c r="E192" s="1216"/>
      <c r="F192" s="1216"/>
      <c r="G192" s="1216"/>
      <c r="H192" s="1216"/>
      <c r="I192" s="1216"/>
      <c r="J192" s="1216"/>
      <c r="K192" s="1216"/>
      <c r="L192" s="1216"/>
      <c r="M192" s="1216"/>
      <c r="N192" s="1216"/>
      <c r="O192" s="1216"/>
      <c r="P192" s="1216"/>
      <c r="Q192" s="1216"/>
      <c r="R192" s="1216"/>
      <c r="S192" s="1216"/>
      <c r="T192" s="1216"/>
      <c r="U192" s="1216"/>
      <c r="V192" s="1216"/>
      <c r="W192" s="1216"/>
      <c r="X192" s="1216"/>
    </row>
    <row r="193" spans="1:24">
      <c r="A193" s="1225" t="s">
        <v>42</v>
      </c>
      <c r="B193" s="1555"/>
      <c r="C193" s="1555"/>
      <c r="F193" s="1216"/>
      <c r="G193" s="1216"/>
      <c r="H193" s="1216"/>
      <c r="I193" s="1216"/>
      <c r="J193" s="1216"/>
      <c r="K193" s="1216"/>
      <c r="L193" s="1216"/>
      <c r="M193" s="1216"/>
      <c r="N193" s="1216"/>
      <c r="O193" s="1216"/>
      <c r="P193" s="1216"/>
      <c r="Q193" s="1216"/>
      <c r="R193" s="1216"/>
      <c r="S193" s="1216"/>
      <c r="T193" s="1216"/>
      <c r="U193" s="1216"/>
      <c r="V193" s="1216"/>
      <c r="W193" s="1216"/>
      <c r="X193" s="1216"/>
    </row>
    <row r="194" spans="1:24">
      <c r="A194" s="1225" t="s">
        <v>43</v>
      </c>
      <c r="B194" s="1556"/>
      <c r="C194" s="1556"/>
      <c r="D194" s="1216"/>
      <c r="E194" s="1216"/>
      <c r="F194" s="1216"/>
      <c r="G194" s="1216"/>
      <c r="H194" s="1216"/>
      <c r="I194" s="1216"/>
      <c r="J194" s="1216"/>
      <c r="K194" s="1216"/>
      <c r="L194" s="1216"/>
      <c r="M194" s="1216"/>
      <c r="N194" s="1216"/>
      <c r="O194" s="1216"/>
      <c r="P194" s="1216"/>
      <c r="Q194" s="1216"/>
      <c r="R194" s="1216"/>
      <c r="S194" s="1216"/>
      <c r="T194" s="1216"/>
      <c r="U194" s="1216"/>
      <c r="V194" s="1216"/>
      <c r="W194" s="1216"/>
      <c r="X194" s="1216"/>
    </row>
    <row r="195" spans="1:24">
      <c r="A195" s="1225" t="s">
        <v>44</v>
      </c>
      <c r="B195" s="1557"/>
      <c r="C195" s="1557"/>
      <c r="D195" s="1216"/>
      <c r="E195" s="1216"/>
      <c r="F195" s="1216"/>
      <c r="G195" s="1216"/>
      <c r="H195" s="1216"/>
      <c r="I195" s="1216"/>
      <c r="J195" s="1216"/>
      <c r="K195" s="1216"/>
      <c r="L195" s="1216"/>
      <c r="M195" s="1216"/>
      <c r="N195" s="1216"/>
      <c r="O195" s="1216"/>
      <c r="P195" s="1216"/>
      <c r="Q195" s="1216"/>
      <c r="R195" s="1216"/>
      <c r="S195" s="1216"/>
      <c r="T195" s="1216"/>
      <c r="U195" s="1216"/>
      <c r="V195" s="1216"/>
      <c r="W195" s="1216"/>
      <c r="X195" s="1216"/>
    </row>
  </sheetData>
  <mergeCells count="110">
    <mergeCell ref="B194:C194"/>
    <mergeCell ref="B195:C195"/>
    <mergeCell ref="A178:F178"/>
    <mergeCell ref="I178:Q178"/>
    <mergeCell ref="R178:Y178"/>
    <mergeCell ref="B188:D188"/>
    <mergeCell ref="K188:M188"/>
    <mergeCell ref="B190:C190"/>
    <mergeCell ref="B191:C191"/>
    <mergeCell ref="B192:C192"/>
    <mergeCell ref="B193:C193"/>
    <mergeCell ref="B174:C174"/>
    <mergeCell ref="B175:C175"/>
    <mergeCell ref="B168:D168"/>
    <mergeCell ref="K168:M168"/>
    <mergeCell ref="B170:C170"/>
    <mergeCell ref="B171:C171"/>
    <mergeCell ref="B172:C172"/>
    <mergeCell ref="B173:C173"/>
    <mergeCell ref="B153:C153"/>
    <mergeCell ref="B154:C154"/>
    <mergeCell ref="B155:C155"/>
    <mergeCell ref="A157:F157"/>
    <mergeCell ref="I157:Q157"/>
    <mergeCell ref="R157:Y157"/>
    <mergeCell ref="R138:Y138"/>
    <mergeCell ref="B148:D148"/>
    <mergeCell ref="K148:M148"/>
    <mergeCell ref="B150:C150"/>
    <mergeCell ref="B151:C151"/>
    <mergeCell ref="B152:C152"/>
    <mergeCell ref="B133:C133"/>
    <mergeCell ref="B134:C134"/>
    <mergeCell ref="B135:C135"/>
    <mergeCell ref="B136:C136"/>
    <mergeCell ref="A138:F138"/>
    <mergeCell ref="I138:Q138"/>
    <mergeCell ref="I119:Q119"/>
    <mergeCell ref="R119:Y119"/>
    <mergeCell ref="B129:D129"/>
    <mergeCell ref="K129:M129"/>
    <mergeCell ref="B131:C131"/>
    <mergeCell ref="B132:C132"/>
    <mergeCell ref="B113:C113"/>
    <mergeCell ref="B114:C114"/>
    <mergeCell ref="B115:C115"/>
    <mergeCell ref="B116:C116"/>
    <mergeCell ref="B117:C117"/>
    <mergeCell ref="A119:F119"/>
    <mergeCell ref="A98:F98"/>
    <mergeCell ref="I98:Q98"/>
    <mergeCell ref="R98:Y98"/>
    <mergeCell ref="B110:D110"/>
    <mergeCell ref="B112:C112"/>
    <mergeCell ref="B91:C91"/>
    <mergeCell ref="B92:C92"/>
    <mergeCell ref="B93:C93"/>
    <mergeCell ref="B94:C94"/>
    <mergeCell ref="B95:C95"/>
    <mergeCell ref="B96:C96"/>
    <mergeCell ref="B74:C74"/>
    <mergeCell ref="B75:C75"/>
    <mergeCell ref="A77:F77"/>
    <mergeCell ref="I77:Q77"/>
    <mergeCell ref="R77:Y77"/>
    <mergeCell ref="B89:D89"/>
    <mergeCell ref="K89:M89"/>
    <mergeCell ref="B68:D68"/>
    <mergeCell ref="K68:M68"/>
    <mergeCell ref="B70:C70"/>
    <mergeCell ref="B71:C71"/>
    <mergeCell ref="B72:C72"/>
    <mergeCell ref="B73:C73"/>
    <mergeCell ref="B55:C55"/>
    <mergeCell ref="B56:C56"/>
    <mergeCell ref="B57:C57"/>
    <mergeCell ref="A59:F59"/>
    <mergeCell ref="I59:Q59"/>
    <mergeCell ref="R59:Y59"/>
    <mergeCell ref="R40:Y40"/>
    <mergeCell ref="B50:D50"/>
    <mergeCell ref="K50:M50"/>
    <mergeCell ref="B52:C52"/>
    <mergeCell ref="B53:C53"/>
    <mergeCell ref="B54:C54"/>
    <mergeCell ref="B35:C35"/>
    <mergeCell ref="B36:C36"/>
    <mergeCell ref="B37:C37"/>
    <mergeCell ref="B38:C38"/>
    <mergeCell ref="A40:F40"/>
    <mergeCell ref="I40:Q40"/>
    <mergeCell ref="I20:Q20"/>
    <mergeCell ref="R20:Y20"/>
    <mergeCell ref="B30:D30"/>
    <mergeCell ref="B32:C32"/>
    <mergeCell ref="B33:C33"/>
    <mergeCell ref="B34:C34"/>
    <mergeCell ref="B15:C15"/>
    <mergeCell ref="B16:C16"/>
    <mergeCell ref="B17:C17"/>
    <mergeCell ref="B18:C18"/>
    <mergeCell ref="A20:F20"/>
    <mergeCell ref="A1:F1"/>
    <mergeCell ref="I1:Q1"/>
    <mergeCell ref="R1:Y1"/>
    <mergeCell ref="B10:D10"/>
    <mergeCell ref="K10:M10"/>
    <mergeCell ref="B12:C12"/>
    <mergeCell ref="B13:C13"/>
    <mergeCell ref="B14:C14"/>
  </mergeCells>
  <pageMargins left="0.7" right="0.7" top="0.75" bottom="0.75" header="0.3" footer="0.3"/>
  <legacyDrawing r:id="rId1"/>
</worksheet>
</file>

<file path=xl/worksheets/sheet3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5CCF-2FE1-49C1-A475-B6F721F2FA91}">
  <sheetPr>
    <tabColor theme="5" tint="0.39997558519241921"/>
  </sheetPr>
  <dimension ref="A1:W33"/>
  <sheetViews>
    <sheetView workbookViewId="0">
      <selection activeCell="Z24" sqref="Z24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9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2.28515625" customWidth="1"/>
  </cols>
  <sheetData>
    <row r="1" spans="1:23" ht="23.25">
      <c r="A1" s="1559" t="s">
        <v>205</v>
      </c>
      <c r="B1" s="1559"/>
      <c r="C1" s="1559"/>
      <c r="D1" s="1559"/>
      <c r="E1" s="1559"/>
      <c r="F1" s="1559"/>
      <c r="G1" s="7"/>
      <c r="H1" s="1559" t="s">
        <v>12039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86</v>
      </c>
      <c r="B3" s="676" t="s">
        <v>92</v>
      </c>
      <c r="C3" s="15" t="s">
        <v>12040</v>
      </c>
      <c r="D3" s="15" t="s">
        <v>159</v>
      </c>
      <c r="E3" s="24">
        <v>45506.041666666664</v>
      </c>
      <c r="F3" s="15">
        <v>10.3</v>
      </c>
      <c r="G3" s="37"/>
      <c r="H3" s="15"/>
      <c r="I3" s="15"/>
      <c r="J3" s="15"/>
      <c r="K3" s="15"/>
      <c r="L3" s="35">
        <v>161</v>
      </c>
      <c r="M3" s="15"/>
      <c r="N3" s="15"/>
      <c r="O3" s="15"/>
      <c r="P3" s="14">
        <f>SUM(H3:O3)</f>
        <v>161</v>
      </c>
      <c r="Q3" s="17" t="s">
        <v>32</v>
      </c>
      <c r="R3" s="16">
        <v>106550</v>
      </c>
      <c r="S3" s="23" t="s">
        <v>33</v>
      </c>
      <c r="T3" s="4" t="s">
        <v>161</v>
      </c>
      <c r="U3" s="16" t="s">
        <v>90</v>
      </c>
      <c r="V3" s="16">
        <v>1007075</v>
      </c>
      <c r="W3" s="16" t="s">
        <v>1120</v>
      </c>
    </row>
    <row r="4" spans="1:23">
      <c r="A4" s="15" t="s">
        <v>4228</v>
      </c>
      <c r="B4" s="676" t="s">
        <v>92</v>
      </c>
      <c r="C4" s="15" t="s">
        <v>12041</v>
      </c>
      <c r="D4" s="15" t="s">
        <v>159</v>
      </c>
      <c r="E4" s="24">
        <v>45506.041666666664</v>
      </c>
      <c r="F4" s="15">
        <v>10.3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>SUM(H4:O4)</f>
        <v>161</v>
      </c>
      <c r="Q4" s="17" t="s">
        <v>32</v>
      </c>
      <c r="R4" s="16">
        <v>106551</v>
      </c>
      <c r="S4" s="23" t="s">
        <v>33</v>
      </c>
      <c r="T4" s="4" t="s">
        <v>161</v>
      </c>
      <c r="U4" s="16" t="s">
        <v>90</v>
      </c>
      <c r="V4" s="16">
        <v>1007076</v>
      </c>
      <c r="W4" s="16" t="s">
        <v>1120</v>
      </c>
    </row>
    <row r="5" spans="1:23">
      <c r="A5" s="15" t="s">
        <v>11247</v>
      </c>
      <c r="B5" s="676" t="s">
        <v>92</v>
      </c>
      <c r="C5" s="15" t="s">
        <v>12042</v>
      </c>
      <c r="D5" s="15" t="s">
        <v>159</v>
      </c>
      <c r="E5" s="24">
        <v>45506.041666666664</v>
      </c>
      <c r="F5" s="15">
        <v>10.3</v>
      </c>
      <c r="G5" s="37"/>
      <c r="H5" s="15"/>
      <c r="I5" s="15"/>
      <c r="J5" s="15"/>
      <c r="K5" s="15"/>
      <c r="L5" s="35">
        <v>161</v>
      </c>
      <c r="M5" s="15"/>
      <c r="N5" s="15"/>
      <c r="O5" s="15"/>
      <c r="P5" s="14">
        <f>SUM(H5:O5)</f>
        <v>161</v>
      </c>
      <c r="Q5" s="17" t="s">
        <v>32</v>
      </c>
      <c r="R5" s="16">
        <v>106552</v>
      </c>
      <c r="S5" s="23" t="s">
        <v>33</v>
      </c>
      <c r="T5" s="4" t="s">
        <v>161</v>
      </c>
      <c r="U5" s="16" t="s">
        <v>90</v>
      </c>
      <c r="V5" s="16">
        <v>1007077</v>
      </c>
      <c r="W5" s="16" t="s">
        <v>1120</v>
      </c>
    </row>
    <row r="6" spans="1:23">
      <c r="A6" s="15" t="s">
        <v>12043</v>
      </c>
      <c r="B6" s="676" t="s">
        <v>92</v>
      </c>
      <c r="C6" s="15" t="s">
        <v>12044</v>
      </c>
      <c r="D6" s="15" t="s">
        <v>159</v>
      </c>
      <c r="E6" s="24">
        <v>45506.041666666664</v>
      </c>
      <c r="F6" s="15">
        <v>10.3</v>
      </c>
      <c r="G6" s="37"/>
      <c r="H6" s="15"/>
      <c r="I6" s="15"/>
      <c r="J6" s="15"/>
      <c r="K6" s="15"/>
      <c r="L6" s="15">
        <v>161</v>
      </c>
      <c r="M6" s="15"/>
      <c r="N6" s="15"/>
      <c r="O6" s="15"/>
      <c r="P6" s="14">
        <f>SUM(H6:O6)</f>
        <v>161</v>
      </c>
      <c r="Q6" s="17" t="s">
        <v>32</v>
      </c>
      <c r="R6" s="16">
        <v>106553</v>
      </c>
      <c r="S6" s="23" t="s">
        <v>33</v>
      </c>
      <c r="T6" s="4" t="s">
        <v>161</v>
      </c>
      <c r="U6" s="16" t="s">
        <v>90</v>
      </c>
      <c r="V6" s="16">
        <v>1007078</v>
      </c>
      <c r="W6" s="16" t="s">
        <v>1120</v>
      </c>
    </row>
    <row r="7" spans="1:23">
      <c r="A7" s="15" t="s">
        <v>114</v>
      </c>
      <c r="B7" s="15" t="s">
        <v>78</v>
      </c>
      <c r="C7" s="15" t="s">
        <v>12045</v>
      </c>
      <c r="D7" s="15" t="s">
        <v>932</v>
      </c>
      <c r="E7" s="24">
        <v>45506.020833333336</v>
      </c>
      <c r="F7" s="15">
        <v>10.9</v>
      </c>
      <c r="G7" s="37"/>
      <c r="H7" s="15"/>
      <c r="I7" s="15"/>
      <c r="J7" s="15"/>
      <c r="K7" s="15"/>
      <c r="L7" s="35">
        <v>80</v>
      </c>
      <c r="M7" s="15">
        <v>81</v>
      </c>
      <c r="N7" s="15"/>
      <c r="O7" s="15"/>
      <c r="P7" s="14">
        <f>SUM(H7:O7)</f>
        <v>161</v>
      </c>
      <c r="Q7" s="17" t="s">
        <v>32</v>
      </c>
      <c r="R7" s="16">
        <v>106554</v>
      </c>
      <c r="S7" s="23" t="s">
        <v>33</v>
      </c>
      <c r="T7" s="4" t="s">
        <v>161</v>
      </c>
      <c r="U7" s="16" t="s">
        <v>90</v>
      </c>
      <c r="V7" s="16">
        <v>1007079</v>
      </c>
      <c r="W7" s="16" t="s">
        <v>1120</v>
      </c>
    </row>
    <row r="8" spans="1:23">
      <c r="A8" s="11" t="s">
        <v>19</v>
      </c>
      <c r="B8" s="7"/>
      <c r="C8" s="7"/>
      <c r="D8" s="7"/>
      <c r="E8" s="11"/>
      <c r="F8" s="7"/>
      <c r="G8" s="7"/>
      <c r="H8" s="11">
        <f t="shared" ref="H8:P8" si="0">SUM(H3:H7)</f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  <c r="L8" s="11">
        <f t="shared" si="0"/>
        <v>724</v>
      </c>
      <c r="M8" s="11">
        <f t="shared" si="0"/>
        <v>81</v>
      </c>
      <c r="N8" s="11">
        <f t="shared" si="0"/>
        <v>0</v>
      </c>
      <c r="O8" s="11">
        <f t="shared" si="0"/>
        <v>0</v>
      </c>
      <c r="P8" s="11">
        <f t="shared" si="0"/>
        <v>805</v>
      </c>
      <c r="Q8" s="12"/>
      <c r="R8" s="12"/>
      <c r="S8" s="12"/>
      <c r="T8" s="12"/>
      <c r="U8" s="12"/>
      <c r="V8" s="12"/>
      <c r="W8" s="12"/>
    </row>
    <row r="9" spans="1:23">
      <c r="A9" s="46" t="s">
        <v>12046</v>
      </c>
      <c r="B9" s="351" t="s">
        <v>78</v>
      </c>
      <c r="C9" s="351" t="s">
        <v>12047</v>
      </c>
      <c r="D9" s="351" t="s">
        <v>932</v>
      </c>
      <c r="E9" s="405">
        <v>45506.020833333336</v>
      </c>
      <c r="F9" s="351">
        <v>10.9</v>
      </c>
      <c r="G9" s="46"/>
      <c r="H9" s="351"/>
      <c r="I9" s="351"/>
      <c r="J9" s="351"/>
      <c r="K9" s="351"/>
      <c r="L9" s="351"/>
      <c r="M9" s="351"/>
      <c r="N9" s="351"/>
      <c r="O9" s="351"/>
      <c r="P9" s="352">
        <f>SUM(H9:O9)</f>
        <v>0</v>
      </c>
      <c r="Q9" s="72" t="s">
        <v>32</v>
      </c>
      <c r="R9" s="354"/>
      <c r="S9" s="353" t="s">
        <v>33</v>
      </c>
      <c r="T9" s="309" t="s">
        <v>161</v>
      </c>
      <c r="U9" s="354" t="s">
        <v>90</v>
      </c>
      <c r="V9" s="354"/>
      <c r="W9" s="354" t="s">
        <v>1120</v>
      </c>
    </row>
    <row r="10" spans="1:23" ht="15.75">
      <c r="A10" s="3" t="s">
        <v>34</v>
      </c>
      <c r="B10" s="1562" t="s">
        <v>12048</v>
      </c>
      <c r="C10" s="1562"/>
      <c r="D10" s="1562"/>
      <c r="E10" s="1"/>
      <c r="F10" s="1"/>
      <c r="G10" s="1"/>
      <c r="H10" s="1"/>
      <c r="I10" s="1"/>
      <c r="J10" s="1563"/>
      <c r="K10" s="1563"/>
      <c r="L10" s="156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4" t="s">
        <v>161</v>
      </c>
      <c r="B11" s="1564"/>
      <c r="C11" s="1564"/>
      <c r="D11" s="242"/>
      <c r="E11" s="41" t="s">
        <v>12038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1"/>
      <c r="B12" s="1563"/>
      <c r="C12" s="156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5" t="s">
        <v>42</v>
      </c>
      <c r="B13" s="1772" t="s">
        <v>7275</v>
      </c>
      <c r="C13" s="177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5" t="s">
        <v>43</v>
      </c>
      <c r="B14" s="1845">
        <v>358408479865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44</v>
      </c>
      <c r="B15" s="1809">
        <v>0.66666666666666663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7" spans="1:23" ht="23.25" customHeight="1">
      <c r="A17" s="1559"/>
      <c r="B17" s="1559"/>
      <c r="C17" s="1559"/>
      <c r="D17" s="1559"/>
      <c r="E17" s="1559"/>
      <c r="F17" s="1559"/>
      <c r="G17" s="7"/>
      <c r="H17" s="1559" t="s">
        <v>6284</v>
      </c>
      <c r="I17" s="1559"/>
      <c r="J17" s="1559"/>
      <c r="K17" s="1559"/>
      <c r="L17" s="1559"/>
      <c r="M17" s="1559"/>
      <c r="N17" s="1559"/>
      <c r="O17" s="1559"/>
      <c r="P17" s="1559"/>
      <c r="Q17" s="1559" t="s">
        <v>2</v>
      </c>
      <c r="R17" s="1559"/>
      <c r="S17" s="1559"/>
      <c r="T17" s="1559"/>
      <c r="U17" s="1559"/>
      <c r="V17" s="1559"/>
      <c r="W17" s="1559"/>
    </row>
    <row r="18" spans="1:23" ht="26.25">
      <c r="A18" s="8" t="s">
        <v>3</v>
      </c>
      <c r="B18" s="8" t="s">
        <v>4</v>
      </c>
      <c r="C18" s="8" t="s">
        <v>5</v>
      </c>
      <c r="D18" s="8" t="s">
        <v>6</v>
      </c>
      <c r="E18" s="8" t="s">
        <v>7</v>
      </c>
      <c r="F18" s="8" t="s">
        <v>8</v>
      </c>
      <c r="G18" s="33" t="s">
        <v>10</v>
      </c>
      <c r="H18" s="9" t="s">
        <v>11</v>
      </c>
      <c r="I18" s="9" t="s">
        <v>12</v>
      </c>
      <c r="J18" s="9" t="s">
        <v>13</v>
      </c>
      <c r="K18" s="9" t="s">
        <v>14</v>
      </c>
      <c r="L18" s="9" t="s">
        <v>15</v>
      </c>
      <c r="M18" s="9" t="s">
        <v>16</v>
      </c>
      <c r="N18" s="9" t="s">
        <v>17</v>
      </c>
      <c r="O18" s="10" t="s">
        <v>18</v>
      </c>
      <c r="P18" s="8" t="s">
        <v>19</v>
      </c>
      <c r="Q18" s="8" t="s">
        <v>20</v>
      </c>
      <c r="R18" s="8" t="s">
        <v>9</v>
      </c>
      <c r="S18" s="8" t="s">
        <v>21</v>
      </c>
      <c r="T18" s="8" t="s">
        <v>24</v>
      </c>
      <c r="U18" s="8" t="s">
        <v>25</v>
      </c>
      <c r="V18" s="8" t="s">
        <v>26</v>
      </c>
      <c r="W18" s="8" t="s">
        <v>27</v>
      </c>
    </row>
    <row r="19" spans="1:23">
      <c r="A19" s="15"/>
      <c r="B19" s="15"/>
      <c r="C19" s="15"/>
      <c r="D19" s="15" t="s">
        <v>1373</v>
      </c>
      <c r="E19" s="15"/>
      <c r="F19" s="15"/>
      <c r="G19" s="37"/>
      <c r="H19" s="15"/>
      <c r="I19" s="15"/>
      <c r="J19" s="15"/>
      <c r="K19" s="15"/>
      <c r="L19" s="15"/>
      <c r="M19" s="15"/>
      <c r="N19" s="15"/>
      <c r="O19" s="15"/>
      <c r="P19" s="14">
        <f t="shared" ref="P19:P25" si="1">SUM(H19:O19)</f>
        <v>0</v>
      </c>
      <c r="Q19" s="17" t="s">
        <v>32</v>
      </c>
      <c r="R19" s="16"/>
      <c r="S19" s="14" t="s">
        <v>33</v>
      </c>
      <c r="T19" s="16"/>
      <c r="U19" s="16"/>
      <c r="V19" s="16"/>
      <c r="W19" s="16"/>
    </row>
    <row r="20" spans="1:23">
      <c r="A20" s="15"/>
      <c r="B20" s="15"/>
      <c r="C20" s="15"/>
      <c r="D20" s="15"/>
      <c r="E20" s="15"/>
      <c r="F20" s="15"/>
      <c r="G20" s="37"/>
      <c r="H20" s="15"/>
      <c r="I20" s="15"/>
      <c r="J20" s="15"/>
      <c r="K20" s="15"/>
      <c r="L20" s="15"/>
      <c r="M20" s="15"/>
      <c r="N20" s="15"/>
      <c r="O20" s="15"/>
      <c r="P20" s="14">
        <f t="shared" si="1"/>
        <v>0</v>
      </c>
      <c r="Q20" s="17" t="s">
        <v>32</v>
      </c>
      <c r="R20" s="16"/>
      <c r="S20" s="14" t="s">
        <v>33</v>
      </c>
      <c r="T20" s="16"/>
      <c r="U20" s="16"/>
      <c r="V20" s="16"/>
      <c r="W20" s="16"/>
    </row>
    <row r="21" spans="1:23">
      <c r="A21" s="15"/>
      <c r="B21" s="15"/>
      <c r="C21" s="15"/>
      <c r="D21" s="15"/>
      <c r="E21" s="15"/>
      <c r="F21" s="15"/>
      <c r="G21" s="37"/>
      <c r="H21" s="15"/>
      <c r="I21" s="15"/>
      <c r="J21" s="15"/>
      <c r="K21" s="15"/>
      <c r="L21" s="15"/>
      <c r="M21" s="15"/>
      <c r="N21" s="15"/>
      <c r="O21" s="15"/>
      <c r="P21" s="14">
        <f t="shared" si="1"/>
        <v>0</v>
      </c>
      <c r="Q21" s="14" t="s">
        <v>30</v>
      </c>
      <c r="R21" s="16"/>
      <c r="S21" s="23" t="s">
        <v>33</v>
      </c>
      <c r="T21" s="16"/>
      <c r="U21" s="16"/>
      <c r="V21" s="16"/>
      <c r="W21" s="16"/>
    </row>
    <row r="22" spans="1:23">
      <c r="A22" s="15"/>
      <c r="B22" s="15"/>
      <c r="C22" s="15"/>
      <c r="D22" s="15"/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si="1"/>
        <v>0</v>
      </c>
      <c r="Q22" s="14" t="s">
        <v>30</v>
      </c>
      <c r="R22" s="16"/>
      <c r="S22" s="14" t="s">
        <v>31</v>
      </c>
      <c r="T22" s="16"/>
      <c r="U22" s="16"/>
      <c r="V22" s="16"/>
      <c r="W22" s="16"/>
    </row>
    <row r="23" spans="1:23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1"/>
        <v>0</v>
      </c>
      <c r="Q23" s="14" t="s">
        <v>30</v>
      </c>
      <c r="R23" s="16"/>
      <c r="S23" s="14" t="s">
        <v>31</v>
      </c>
      <c r="T23" s="16"/>
      <c r="U23" s="16"/>
      <c r="V23" s="16"/>
      <c r="W23" s="16"/>
    </row>
    <row r="24" spans="1:23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1"/>
        <v>0</v>
      </c>
      <c r="Q24" s="14" t="s">
        <v>30</v>
      </c>
      <c r="R24" s="16"/>
      <c r="S24" s="14" t="s">
        <v>31</v>
      </c>
      <c r="T24" s="16"/>
      <c r="U24" s="16"/>
      <c r="V24" s="16"/>
      <c r="W24" s="16"/>
    </row>
    <row r="25" spans="1:23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1"/>
        <v>0</v>
      </c>
      <c r="Q25" s="14" t="s">
        <v>30</v>
      </c>
      <c r="R25" s="16"/>
      <c r="S25" s="14" t="s">
        <v>31</v>
      </c>
      <c r="T25" s="16"/>
      <c r="U25" s="16"/>
      <c r="V25" s="16"/>
      <c r="W25" s="16"/>
    </row>
    <row r="26" spans="1:23">
      <c r="A26" s="11" t="s">
        <v>19</v>
      </c>
      <c r="B26" s="7"/>
      <c r="C26" s="7"/>
      <c r="D26" s="7"/>
      <c r="E26" s="11"/>
      <c r="F26" s="7"/>
      <c r="G26" s="7"/>
      <c r="H26" s="11">
        <f t="shared" ref="H26:P26" si="2">SUM(H19:H25)</f>
        <v>0</v>
      </c>
      <c r="I26" s="11">
        <f t="shared" si="2"/>
        <v>0</v>
      </c>
      <c r="J26" s="11">
        <f t="shared" si="2"/>
        <v>0</v>
      </c>
      <c r="K26" s="11">
        <f t="shared" si="2"/>
        <v>0</v>
      </c>
      <c r="L26" s="11">
        <f t="shared" si="2"/>
        <v>0</v>
      </c>
      <c r="M26" s="11">
        <f t="shared" si="2"/>
        <v>0</v>
      </c>
      <c r="N26" s="11">
        <f t="shared" si="2"/>
        <v>0</v>
      </c>
      <c r="O26" s="11">
        <f t="shared" si="2"/>
        <v>0</v>
      </c>
      <c r="P26" s="11">
        <f t="shared" si="2"/>
        <v>0</v>
      </c>
      <c r="Q26" s="12"/>
      <c r="R26" s="12"/>
      <c r="S26" s="12"/>
      <c r="T26" s="12"/>
      <c r="U26" s="12"/>
      <c r="V26" s="12"/>
      <c r="W26" s="12"/>
    </row>
    <row r="27" spans="1:23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>
      <c r="A28" s="3" t="s">
        <v>34</v>
      </c>
      <c r="B28" s="1562"/>
      <c r="C28" s="1562"/>
      <c r="D28" s="1562"/>
      <c r="E28" s="1"/>
      <c r="F28" s="1"/>
      <c r="G28" s="1"/>
      <c r="H28" s="1"/>
      <c r="I28" s="1"/>
      <c r="J28" s="1563"/>
      <c r="K28" s="1563"/>
      <c r="L28" s="156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4"/>
      <c r="B29" s="1564"/>
      <c r="C29" s="1564"/>
      <c r="D29" s="242"/>
      <c r="E29" s="41" t="s">
        <v>12038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1"/>
      <c r="B30" s="1563"/>
      <c r="C30" s="156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5" t="s">
        <v>42</v>
      </c>
      <c r="B31" s="1772"/>
      <c r="C31" s="177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5" t="s">
        <v>43</v>
      </c>
      <c r="B32" s="1772"/>
      <c r="C32" s="177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">
      <c r="A33" s="5" t="s">
        <v>44</v>
      </c>
      <c r="B33" s="1772"/>
      <c r="C33" s="1772"/>
    </row>
  </sheetData>
  <mergeCells count="20">
    <mergeCell ref="B33:C33"/>
    <mergeCell ref="H17:P17"/>
    <mergeCell ref="J28:L28"/>
    <mergeCell ref="Q17:W17"/>
    <mergeCell ref="B29:C29"/>
    <mergeCell ref="B30:C30"/>
    <mergeCell ref="B31:C31"/>
    <mergeCell ref="B32:C32"/>
    <mergeCell ref="B28:D28"/>
    <mergeCell ref="B12:C12"/>
    <mergeCell ref="B13:C13"/>
    <mergeCell ref="B14:C14"/>
    <mergeCell ref="B15:C15"/>
    <mergeCell ref="A17:F17"/>
    <mergeCell ref="B11:C11"/>
    <mergeCell ref="A1:F1"/>
    <mergeCell ref="H1:P1"/>
    <mergeCell ref="Q1:W1"/>
    <mergeCell ref="J10:L10"/>
    <mergeCell ref="B10:D10"/>
  </mergeCells>
  <pageMargins left="0.7" right="0.7" top="0.75" bottom="0.75" header="0.3" footer="0.3"/>
</worksheet>
</file>

<file path=xl/worksheets/sheet3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61DFC-9586-4F27-B6FF-E98986865A56}">
  <sheetPr>
    <tabColor theme="5" tint="0.39997558519241921"/>
  </sheetPr>
  <dimension ref="A1:W36"/>
  <sheetViews>
    <sheetView workbookViewId="0">
      <selection activeCell="B18" sqref="B18:C18"/>
    </sheetView>
  </sheetViews>
  <sheetFormatPr defaultColWidth="11.42578125" defaultRowHeight="15"/>
  <cols>
    <col min="1" max="1" width="25.42578125" customWidth="1"/>
    <col min="2" max="2" width="19.140625" customWidth="1"/>
    <col min="3" max="3" width="26.28515625" customWidth="1"/>
    <col min="4" max="4" width="12.42578125" customWidth="1"/>
    <col min="5" max="5" width="16.425781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7.28515625" customWidth="1"/>
  </cols>
  <sheetData>
    <row r="1" spans="1:23" ht="23.25">
      <c r="A1" s="1559" t="s">
        <v>180</v>
      </c>
      <c r="B1" s="1559"/>
      <c r="C1" s="1559"/>
      <c r="D1" s="1559"/>
      <c r="E1" s="1559"/>
      <c r="F1" s="1559"/>
      <c r="G1" s="7"/>
      <c r="H1" s="1559" t="s">
        <v>12039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1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12049</v>
      </c>
      <c r="B3" s="15" t="s">
        <v>11448</v>
      </c>
      <c r="C3" s="15" t="s">
        <v>12050</v>
      </c>
      <c r="D3" s="15" t="s">
        <v>11860</v>
      </c>
      <c r="E3" s="24">
        <v>45505.642361111109</v>
      </c>
      <c r="F3" s="15">
        <v>14.1</v>
      </c>
      <c r="G3" s="37"/>
      <c r="H3" s="15"/>
      <c r="I3" s="15"/>
      <c r="J3" s="35">
        <v>108</v>
      </c>
      <c r="K3" s="15"/>
      <c r="L3" s="15"/>
      <c r="M3" s="15"/>
      <c r="N3" s="15"/>
      <c r="O3" s="15"/>
      <c r="P3" s="14">
        <f t="shared" ref="P3:P10" si="0">SUM(H3:O3)</f>
        <v>108</v>
      </c>
      <c r="Q3" s="14" t="s">
        <v>30</v>
      </c>
      <c r="R3" s="16">
        <v>106531</v>
      </c>
      <c r="S3" s="360" t="s">
        <v>31</v>
      </c>
      <c r="T3" s="764" t="s">
        <v>169</v>
      </c>
      <c r="U3" s="485" t="s">
        <v>90</v>
      </c>
      <c r="V3" s="16">
        <v>1007054</v>
      </c>
      <c r="W3" s="16" t="s">
        <v>12051</v>
      </c>
    </row>
    <row r="4" spans="1:23">
      <c r="A4" s="15" t="s">
        <v>113</v>
      </c>
      <c r="B4" s="15" t="s">
        <v>65</v>
      </c>
      <c r="C4" s="15" t="s">
        <v>12052</v>
      </c>
      <c r="D4" s="15" t="s">
        <v>64</v>
      </c>
      <c r="E4" s="24">
        <v>45504.472222222219</v>
      </c>
      <c r="F4" s="15">
        <v>14.8</v>
      </c>
      <c r="G4" s="37"/>
      <c r="H4" s="15"/>
      <c r="I4" s="15"/>
      <c r="J4" s="15"/>
      <c r="K4" s="15"/>
      <c r="L4" s="35">
        <v>54</v>
      </c>
      <c r="M4" s="15"/>
      <c r="N4" s="15"/>
      <c r="O4" s="15"/>
      <c r="P4" s="14">
        <f t="shared" si="0"/>
        <v>54</v>
      </c>
      <c r="Q4" s="14" t="s">
        <v>30</v>
      </c>
      <c r="R4" s="16">
        <v>106542</v>
      </c>
      <c r="S4" s="23" t="s">
        <v>33</v>
      </c>
      <c r="T4" s="764" t="s">
        <v>169</v>
      </c>
      <c r="U4" s="16" t="s">
        <v>90</v>
      </c>
      <c r="V4" s="16">
        <v>1007060</v>
      </c>
      <c r="W4" s="16" t="s">
        <v>1341</v>
      </c>
    </row>
    <row r="5" spans="1:23">
      <c r="A5" s="15" t="s">
        <v>111</v>
      </c>
      <c r="B5" s="15" t="s">
        <v>65</v>
      </c>
      <c r="C5" s="15" t="s">
        <v>12053</v>
      </c>
      <c r="D5" s="15" t="s">
        <v>64</v>
      </c>
      <c r="E5" s="24">
        <v>45504.472222222219</v>
      </c>
      <c r="F5" s="15">
        <v>14.8</v>
      </c>
      <c r="G5" s="37"/>
      <c r="H5" s="15"/>
      <c r="I5" s="15"/>
      <c r="J5" s="15"/>
      <c r="K5" s="35">
        <v>54</v>
      </c>
      <c r="L5" s="35">
        <v>107</v>
      </c>
      <c r="M5" s="15"/>
      <c r="N5" s="15"/>
      <c r="O5" s="15"/>
      <c r="P5" s="14">
        <f t="shared" si="0"/>
        <v>161</v>
      </c>
      <c r="Q5" s="14" t="s">
        <v>30</v>
      </c>
      <c r="R5" s="16">
        <v>106543</v>
      </c>
      <c r="S5" s="23" t="s">
        <v>33</v>
      </c>
      <c r="T5" s="764" t="s">
        <v>169</v>
      </c>
      <c r="U5" s="16" t="s">
        <v>90</v>
      </c>
      <c r="V5" s="16">
        <v>1007062</v>
      </c>
      <c r="W5" s="16" t="s">
        <v>1341</v>
      </c>
    </row>
    <row r="6" spans="1:23">
      <c r="A6" s="15" t="s">
        <v>10975</v>
      </c>
      <c r="B6" s="15" t="s">
        <v>57</v>
      </c>
      <c r="C6" s="15" t="s">
        <v>12054</v>
      </c>
      <c r="D6" s="15" t="s">
        <v>56</v>
      </c>
      <c r="E6" s="24">
        <v>45505.225694444445</v>
      </c>
      <c r="F6" s="15">
        <v>10.8</v>
      </c>
      <c r="G6" s="37"/>
      <c r="H6" s="15"/>
      <c r="I6" s="15"/>
      <c r="J6" s="35">
        <v>65</v>
      </c>
      <c r="K6" s="35">
        <v>96</v>
      </c>
      <c r="L6" s="15"/>
      <c r="M6" s="15"/>
      <c r="N6" s="15"/>
      <c r="O6" s="15"/>
      <c r="P6" s="14">
        <f t="shared" si="0"/>
        <v>161</v>
      </c>
      <c r="Q6" s="14" t="s">
        <v>30</v>
      </c>
      <c r="R6" s="16">
        <v>106529</v>
      </c>
      <c r="S6" s="14" t="s">
        <v>31</v>
      </c>
      <c r="T6" s="764" t="s">
        <v>169</v>
      </c>
      <c r="U6" s="16" t="s">
        <v>90</v>
      </c>
      <c r="V6" s="16">
        <v>1007055</v>
      </c>
      <c r="W6" s="16" t="s">
        <v>12051</v>
      </c>
    </row>
    <row r="7" spans="1:23">
      <c r="A7" s="15" t="s">
        <v>8538</v>
      </c>
      <c r="B7" s="15" t="s">
        <v>57</v>
      </c>
      <c r="C7" s="15" t="s">
        <v>12055</v>
      </c>
      <c r="D7" s="15" t="s">
        <v>56</v>
      </c>
      <c r="E7" s="24">
        <v>45505.225694444445</v>
      </c>
      <c r="F7" s="15">
        <v>10.8</v>
      </c>
      <c r="G7" s="37"/>
      <c r="H7" s="15"/>
      <c r="I7" s="15"/>
      <c r="J7" s="15"/>
      <c r="K7" s="35">
        <v>54</v>
      </c>
      <c r="L7" s="15"/>
      <c r="M7" s="15"/>
      <c r="N7" s="15"/>
      <c r="O7" s="15"/>
      <c r="P7" s="14">
        <f t="shared" si="0"/>
        <v>54</v>
      </c>
      <c r="Q7" s="14" t="s">
        <v>30</v>
      </c>
      <c r="R7" s="16">
        <v>106525</v>
      </c>
      <c r="S7" s="14" t="s">
        <v>31</v>
      </c>
      <c r="T7" s="764" t="s">
        <v>169</v>
      </c>
      <c r="U7" s="16"/>
      <c r="V7" s="16">
        <v>1007056</v>
      </c>
      <c r="W7" s="16" t="s">
        <v>12051</v>
      </c>
    </row>
    <row r="8" spans="1:23">
      <c r="A8" s="15" t="s">
        <v>8398</v>
      </c>
      <c r="B8" s="15" t="s">
        <v>57</v>
      </c>
      <c r="C8" s="15" t="s">
        <v>12056</v>
      </c>
      <c r="D8" s="15" t="s">
        <v>56</v>
      </c>
      <c r="E8" s="24">
        <v>45505.225694444445</v>
      </c>
      <c r="F8" s="15">
        <v>10.8</v>
      </c>
      <c r="G8" s="37"/>
      <c r="H8" s="15"/>
      <c r="I8" s="15"/>
      <c r="J8" s="35">
        <v>1</v>
      </c>
      <c r="K8" s="35">
        <v>26</v>
      </c>
      <c r="L8" s="15"/>
      <c r="M8" s="15"/>
      <c r="N8" s="15"/>
      <c r="O8" s="15"/>
      <c r="P8" s="14">
        <f t="shared" si="0"/>
        <v>27</v>
      </c>
      <c r="Q8" s="14" t="s">
        <v>30</v>
      </c>
      <c r="R8" s="16">
        <v>106526</v>
      </c>
      <c r="S8" s="14" t="s">
        <v>31</v>
      </c>
      <c r="T8" s="764" t="s">
        <v>169</v>
      </c>
      <c r="U8" s="16" t="s">
        <v>90</v>
      </c>
      <c r="V8" s="16">
        <v>1007057</v>
      </c>
      <c r="W8" s="16" t="s">
        <v>12051</v>
      </c>
    </row>
    <row r="9" spans="1:23">
      <c r="A9" s="15" t="s">
        <v>1078</v>
      </c>
      <c r="B9" s="15" t="s">
        <v>72</v>
      </c>
      <c r="C9" s="15" t="s">
        <v>12057</v>
      </c>
      <c r="D9" s="15" t="s">
        <v>71</v>
      </c>
      <c r="E9" s="24">
        <v>45535.711805555555</v>
      </c>
      <c r="F9" s="15">
        <v>12.25</v>
      </c>
      <c r="G9" s="37"/>
      <c r="H9" s="15"/>
      <c r="I9" s="15"/>
      <c r="J9" s="15"/>
      <c r="K9" s="35">
        <v>80</v>
      </c>
      <c r="L9" s="15"/>
      <c r="M9" s="15"/>
      <c r="N9" s="15"/>
      <c r="O9" s="15"/>
      <c r="P9" s="14">
        <f t="shared" si="0"/>
        <v>80</v>
      </c>
      <c r="Q9" s="14" t="s">
        <v>30</v>
      </c>
      <c r="R9" s="16">
        <v>106530</v>
      </c>
      <c r="S9" s="14" t="s">
        <v>31</v>
      </c>
      <c r="T9" s="764" t="s">
        <v>169</v>
      </c>
      <c r="U9" s="16"/>
      <c r="V9" s="16">
        <v>1007058</v>
      </c>
      <c r="W9" s="16" t="s">
        <v>12051</v>
      </c>
    </row>
    <row r="10" spans="1:23">
      <c r="A10" s="15" t="s">
        <v>122</v>
      </c>
      <c r="B10" s="15" t="s">
        <v>62</v>
      </c>
      <c r="C10" s="15" t="s">
        <v>12058</v>
      </c>
      <c r="D10" s="15" t="s">
        <v>61</v>
      </c>
      <c r="E10" s="24">
        <v>45504.774305555555</v>
      </c>
      <c r="F10" s="15">
        <v>13</v>
      </c>
      <c r="G10" s="37"/>
      <c r="H10" s="15"/>
      <c r="I10" s="15"/>
      <c r="J10" s="15"/>
      <c r="K10" s="35">
        <v>81</v>
      </c>
      <c r="L10" s="15"/>
      <c r="M10" s="15"/>
      <c r="N10" s="15"/>
      <c r="O10" s="15"/>
      <c r="P10" s="14">
        <f t="shared" si="0"/>
        <v>81</v>
      </c>
      <c r="Q10" s="14" t="s">
        <v>30</v>
      </c>
      <c r="R10" s="16">
        <v>106527</v>
      </c>
      <c r="S10" s="14" t="s">
        <v>31</v>
      </c>
      <c r="T10" s="764" t="s">
        <v>169</v>
      </c>
      <c r="U10" s="16" t="s">
        <v>90</v>
      </c>
      <c r="V10" s="16">
        <v>1007059</v>
      </c>
      <c r="W10" s="16" t="s">
        <v>12059</v>
      </c>
    </row>
    <row r="11" spans="1:23">
      <c r="A11" s="11" t="s">
        <v>19</v>
      </c>
      <c r="B11" s="7"/>
      <c r="C11" s="7"/>
      <c r="D11" s="7"/>
      <c r="E11" s="11"/>
      <c r="F11" s="7"/>
      <c r="G11" s="7"/>
      <c r="H11" s="11">
        <f t="shared" ref="H11:P11" si="1">SUM(H3:H10)</f>
        <v>0</v>
      </c>
      <c r="I11" s="11">
        <f t="shared" si="1"/>
        <v>0</v>
      </c>
      <c r="J11" s="11">
        <f t="shared" si="1"/>
        <v>174</v>
      </c>
      <c r="K11" s="11">
        <f t="shared" si="1"/>
        <v>391</v>
      </c>
      <c r="L11" s="11">
        <f t="shared" si="1"/>
        <v>161</v>
      </c>
      <c r="M11" s="11">
        <f t="shared" si="1"/>
        <v>0</v>
      </c>
      <c r="N11" s="11">
        <f t="shared" si="1"/>
        <v>0</v>
      </c>
      <c r="O11" s="11">
        <f t="shared" si="1"/>
        <v>0</v>
      </c>
      <c r="P11" s="11">
        <f t="shared" si="1"/>
        <v>726</v>
      </c>
      <c r="Q11" s="12"/>
      <c r="R11" s="12"/>
      <c r="S11" s="12"/>
      <c r="T11" s="12"/>
      <c r="U11" s="12"/>
      <c r="V11" s="12"/>
      <c r="W11" s="12"/>
    </row>
    <row r="12" spans="1:23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>
      <c r="A13" s="3" t="s">
        <v>34</v>
      </c>
      <c r="B13" s="1562"/>
      <c r="C13" s="1562"/>
      <c r="D13" s="1562"/>
      <c r="E13" s="1"/>
      <c r="F13" s="1"/>
      <c r="G13" s="1"/>
      <c r="H13" s="1"/>
      <c r="I13" s="1"/>
      <c r="J13" s="1563"/>
      <c r="K13" s="1563"/>
      <c r="L13" s="156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5" t="s">
        <v>169</v>
      </c>
      <c r="B14" s="1903"/>
      <c r="C14" s="188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70"/>
      <c r="B15" s="1878"/>
      <c r="C15" s="1878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7" spans="1:23">
      <c r="A17" s="5" t="s">
        <v>42</v>
      </c>
      <c r="B17" s="1772" t="s">
        <v>10043</v>
      </c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5" t="s">
        <v>43</v>
      </c>
      <c r="B18" s="1902" t="s">
        <v>12060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5" t="s">
        <v>44</v>
      </c>
      <c r="B19" s="1809">
        <v>0.5</v>
      </c>
      <c r="C19" s="177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3.25" customHeight="1">
      <c r="A21" s="1559" t="s">
        <v>194</v>
      </c>
      <c r="B21" s="1559"/>
      <c r="C21" s="1559"/>
      <c r="D21" s="1559"/>
      <c r="E21" s="1559"/>
      <c r="F21" s="1559"/>
      <c r="G21" s="7"/>
      <c r="H21" s="1559" t="s">
        <v>12039</v>
      </c>
      <c r="I21" s="1559"/>
      <c r="J21" s="1559"/>
      <c r="K21" s="1559"/>
      <c r="L21" s="1559"/>
      <c r="M21" s="1559"/>
      <c r="N21" s="1559"/>
      <c r="O21" s="1559"/>
      <c r="P21" s="1559"/>
      <c r="Q21" s="1559" t="s">
        <v>2</v>
      </c>
      <c r="R21" s="1559"/>
      <c r="S21" s="1559"/>
      <c r="T21" s="1559"/>
      <c r="U21" s="1559"/>
      <c r="V21" s="1559"/>
      <c r="W21" s="1559"/>
    </row>
    <row r="22" spans="1:23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</row>
    <row r="23" spans="1:23">
      <c r="A23" s="15" t="s">
        <v>114</v>
      </c>
      <c r="B23" s="676" t="s">
        <v>78</v>
      </c>
      <c r="C23" s="15" t="s">
        <v>12061</v>
      </c>
      <c r="D23" s="15" t="s">
        <v>932</v>
      </c>
      <c r="E23" s="24">
        <v>45505.020833333336</v>
      </c>
      <c r="F23" s="15">
        <v>10.9</v>
      </c>
      <c r="G23" s="37" t="s">
        <v>740</v>
      </c>
      <c r="H23" s="15"/>
      <c r="I23" s="15"/>
      <c r="J23" s="15"/>
      <c r="K23" s="35">
        <v>27</v>
      </c>
      <c r="L23" s="35">
        <f>161-27</f>
        <v>134</v>
      </c>
      <c r="M23" s="15"/>
      <c r="N23" s="15"/>
      <c r="O23" s="15"/>
      <c r="P23" s="14">
        <f t="shared" ref="P23:P28" si="2">SUM(H23:O23)</f>
        <v>161</v>
      </c>
      <c r="Q23" s="17" t="s">
        <v>32</v>
      </c>
      <c r="R23" s="16">
        <v>106544</v>
      </c>
      <c r="S23" s="23" t="s">
        <v>33</v>
      </c>
      <c r="T23" s="4" t="s">
        <v>161</v>
      </c>
      <c r="U23" s="16" t="s">
        <v>90</v>
      </c>
      <c r="V23" s="16">
        <v>1007066</v>
      </c>
      <c r="W23" s="16" t="s">
        <v>1248</v>
      </c>
    </row>
    <row r="24" spans="1:23">
      <c r="A24" s="15" t="s">
        <v>105</v>
      </c>
      <c r="B24" s="676" t="s">
        <v>78</v>
      </c>
      <c r="C24" s="15" t="s">
        <v>12062</v>
      </c>
      <c r="D24" s="15" t="s">
        <v>932</v>
      </c>
      <c r="E24" s="24">
        <v>45505.020833333336</v>
      </c>
      <c r="F24" s="15">
        <v>10.9</v>
      </c>
      <c r="G24" s="37" t="s">
        <v>740</v>
      </c>
      <c r="H24" s="15"/>
      <c r="I24" s="15"/>
      <c r="J24" s="15"/>
      <c r="K24" s="35">
        <v>30</v>
      </c>
      <c r="L24" s="35">
        <v>131</v>
      </c>
      <c r="M24" s="15"/>
      <c r="N24" s="15"/>
      <c r="O24" s="15"/>
      <c r="P24" s="14">
        <f t="shared" si="2"/>
        <v>161</v>
      </c>
      <c r="Q24" s="17" t="s">
        <v>32</v>
      </c>
      <c r="R24" s="16">
        <v>106545</v>
      </c>
      <c r="S24" s="23" t="s">
        <v>33</v>
      </c>
      <c r="T24" s="4" t="s">
        <v>161</v>
      </c>
      <c r="U24" s="16" t="s">
        <v>90</v>
      </c>
      <c r="V24" s="16">
        <v>1007067</v>
      </c>
      <c r="W24" s="16" t="s">
        <v>1248</v>
      </c>
    </row>
    <row r="25" spans="1:23">
      <c r="A25" s="15" t="s">
        <v>10546</v>
      </c>
      <c r="B25" s="676" t="s">
        <v>78</v>
      </c>
      <c r="C25" s="15" t="s">
        <v>12063</v>
      </c>
      <c r="D25" s="15" t="s">
        <v>88</v>
      </c>
      <c r="E25" s="24">
        <v>45505.166666666664</v>
      </c>
      <c r="F25" s="15">
        <v>10.3</v>
      </c>
      <c r="G25" s="37" t="s">
        <v>740</v>
      </c>
      <c r="H25" s="15"/>
      <c r="I25" s="15"/>
      <c r="J25" s="15"/>
      <c r="K25" s="15"/>
      <c r="L25" s="35">
        <v>90</v>
      </c>
      <c r="M25" s="35">
        <v>71</v>
      </c>
      <c r="N25" s="15"/>
      <c r="O25" s="15"/>
      <c r="P25" s="14">
        <f t="shared" si="2"/>
        <v>161</v>
      </c>
      <c r="Q25" s="17" t="s">
        <v>32</v>
      </c>
      <c r="R25" s="16">
        <v>106546</v>
      </c>
      <c r="S25" s="23" t="s">
        <v>33</v>
      </c>
      <c r="T25" s="4" t="s">
        <v>161</v>
      </c>
      <c r="U25" s="16" t="s">
        <v>90</v>
      </c>
      <c r="V25" s="16">
        <v>1007068</v>
      </c>
      <c r="W25" s="16" t="s">
        <v>1248</v>
      </c>
    </row>
    <row r="26" spans="1:23">
      <c r="A26" s="15" t="s">
        <v>86</v>
      </c>
      <c r="B26" s="676" t="s">
        <v>78</v>
      </c>
      <c r="C26" s="15" t="s">
        <v>12064</v>
      </c>
      <c r="D26" s="15" t="s">
        <v>88</v>
      </c>
      <c r="E26" s="24">
        <v>45505.166666666664</v>
      </c>
      <c r="F26" s="15">
        <v>10.3</v>
      </c>
      <c r="G26" s="37" t="s">
        <v>740</v>
      </c>
      <c r="H26" s="15"/>
      <c r="I26" s="15"/>
      <c r="J26" s="15"/>
      <c r="K26" s="35">
        <v>60</v>
      </c>
      <c r="L26" s="35">
        <v>51</v>
      </c>
      <c r="M26" s="15">
        <v>50</v>
      </c>
      <c r="N26" s="15"/>
      <c r="O26" s="15"/>
      <c r="P26" s="14">
        <f t="shared" si="2"/>
        <v>161</v>
      </c>
      <c r="Q26" s="17" t="s">
        <v>32</v>
      </c>
      <c r="R26" s="16">
        <v>106547</v>
      </c>
      <c r="S26" s="23" t="s">
        <v>33</v>
      </c>
      <c r="T26" s="4" t="s">
        <v>161</v>
      </c>
      <c r="U26" s="16" t="s">
        <v>90</v>
      </c>
      <c r="V26" s="16">
        <v>1007069</v>
      </c>
      <c r="W26" s="16" t="s">
        <v>1248</v>
      </c>
    </row>
    <row r="27" spans="1:23">
      <c r="A27" s="15" t="s">
        <v>11247</v>
      </c>
      <c r="B27" s="676" t="s">
        <v>78</v>
      </c>
      <c r="C27" s="15" t="s">
        <v>12065</v>
      </c>
      <c r="D27" s="15" t="s">
        <v>88</v>
      </c>
      <c r="E27" s="24">
        <v>45505.166666666664</v>
      </c>
      <c r="F27" s="15">
        <v>10.3</v>
      </c>
      <c r="G27" s="37" t="s">
        <v>740</v>
      </c>
      <c r="H27" s="15"/>
      <c r="I27" s="15"/>
      <c r="J27" s="15"/>
      <c r="K27" s="15"/>
      <c r="L27" s="35">
        <v>161</v>
      </c>
      <c r="M27" s="15"/>
      <c r="N27" s="15"/>
      <c r="O27" s="15"/>
      <c r="P27" s="14">
        <f t="shared" si="2"/>
        <v>161</v>
      </c>
      <c r="Q27" s="17" t="s">
        <v>32</v>
      </c>
      <c r="R27" s="16">
        <v>106548</v>
      </c>
      <c r="S27" s="23" t="s">
        <v>33</v>
      </c>
      <c r="T27" s="4" t="s">
        <v>161</v>
      </c>
      <c r="U27" s="16" t="s">
        <v>90</v>
      </c>
      <c r="V27" s="16">
        <v>1007070</v>
      </c>
      <c r="W27" s="16" t="s">
        <v>1248</v>
      </c>
    </row>
    <row r="28" spans="1:23">
      <c r="A28" s="15" t="s">
        <v>11247</v>
      </c>
      <c r="B28" s="15" t="s">
        <v>92</v>
      </c>
      <c r="C28" s="15" t="s">
        <v>12066</v>
      </c>
      <c r="D28" s="15" t="s">
        <v>159</v>
      </c>
      <c r="E28" s="24">
        <v>45505.041666666664</v>
      </c>
      <c r="F28" s="15">
        <v>10.3</v>
      </c>
      <c r="G28" s="37" t="s">
        <v>740</v>
      </c>
      <c r="H28" s="15"/>
      <c r="I28" s="15"/>
      <c r="J28" s="15"/>
      <c r="K28" s="15"/>
      <c r="L28" s="15">
        <v>161</v>
      </c>
      <c r="M28" s="15"/>
      <c r="N28" s="15"/>
      <c r="O28" s="15"/>
      <c r="P28" s="14">
        <f t="shared" si="2"/>
        <v>161</v>
      </c>
      <c r="Q28" s="17" t="s">
        <v>32</v>
      </c>
      <c r="R28" s="16">
        <v>106549</v>
      </c>
      <c r="S28" s="23" t="s">
        <v>33</v>
      </c>
      <c r="T28" s="4" t="s">
        <v>161</v>
      </c>
      <c r="U28" s="16" t="s">
        <v>90</v>
      </c>
      <c r="V28" s="16">
        <v>1007071</v>
      </c>
      <c r="W28" s="16" t="s">
        <v>1248</v>
      </c>
    </row>
    <row r="29" spans="1:23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SUM(H23:H28)</f>
        <v>0</v>
      </c>
      <c r="I29" s="11">
        <f t="shared" si="3"/>
        <v>0</v>
      </c>
      <c r="J29" s="11">
        <f t="shared" si="3"/>
        <v>0</v>
      </c>
      <c r="K29" s="11">
        <f t="shared" si="3"/>
        <v>117</v>
      </c>
      <c r="L29" s="11">
        <f t="shared" si="3"/>
        <v>728</v>
      </c>
      <c r="M29" s="11">
        <f t="shared" si="3"/>
        <v>121</v>
      </c>
      <c r="N29" s="11">
        <f t="shared" si="3"/>
        <v>0</v>
      </c>
      <c r="O29" s="11">
        <f t="shared" si="3"/>
        <v>0</v>
      </c>
      <c r="P29" s="11">
        <f t="shared" si="3"/>
        <v>966</v>
      </c>
      <c r="Q29" s="12"/>
      <c r="R29" s="12"/>
      <c r="S29" s="12"/>
      <c r="T29" s="12"/>
      <c r="U29" s="12"/>
      <c r="V29" s="12"/>
      <c r="W29" s="12"/>
    </row>
    <row r="30" spans="1:23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>
      <c r="A31" s="3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6.25">
      <c r="A32" s="4" t="s">
        <v>161</v>
      </c>
      <c r="B32" s="1564"/>
      <c r="C32" s="1564"/>
      <c r="D32" s="242" t="s">
        <v>12067</v>
      </c>
      <c r="E32" s="4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">
      <c r="A33" s="1"/>
      <c r="B33" s="1563"/>
      <c r="C33" s="1563"/>
    </row>
    <row r="34" spans="1:3">
      <c r="A34" s="5" t="s">
        <v>42</v>
      </c>
      <c r="B34" s="1872" t="s">
        <v>11956</v>
      </c>
      <c r="C34" s="1872"/>
    </row>
    <row r="35" spans="1:3">
      <c r="A35" s="5" t="s">
        <v>43</v>
      </c>
      <c r="B35" s="1873">
        <v>358400711249</v>
      </c>
      <c r="C35" s="1872"/>
    </row>
    <row r="36" spans="1:3">
      <c r="A36" s="5" t="s">
        <v>44</v>
      </c>
      <c r="B36" s="1871">
        <v>0.66666666666666663</v>
      </c>
      <c r="C36" s="1872"/>
    </row>
  </sheetData>
  <mergeCells count="20">
    <mergeCell ref="A1:F1"/>
    <mergeCell ref="H1:P1"/>
    <mergeCell ref="Q1:W1"/>
    <mergeCell ref="J13:L13"/>
    <mergeCell ref="B14:C14"/>
    <mergeCell ref="B35:C35"/>
    <mergeCell ref="B36:C36"/>
    <mergeCell ref="B13:D13"/>
    <mergeCell ref="B31:D31"/>
    <mergeCell ref="Q21:W21"/>
    <mergeCell ref="J31:L31"/>
    <mergeCell ref="B32:C32"/>
    <mergeCell ref="B33:C33"/>
    <mergeCell ref="B34:C34"/>
    <mergeCell ref="B15:C15"/>
    <mergeCell ref="B17:C17"/>
    <mergeCell ref="B18:C18"/>
    <mergeCell ref="B19:C19"/>
    <mergeCell ref="A21:F21"/>
    <mergeCell ref="H21:P21"/>
  </mergeCells>
  <pageMargins left="0.7" right="0.7" top="0.75" bottom="0.75" header="0.3" footer="0.3"/>
</worksheet>
</file>

<file path=xl/worksheets/sheet3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9AD5-3943-40DA-BB39-57E10B36C94C}">
  <sheetPr>
    <tabColor rgb="FF92D050"/>
  </sheetPr>
  <dimension ref="A1:W36"/>
  <sheetViews>
    <sheetView workbookViewId="0">
      <selection activeCell="P38" sqref="P38"/>
    </sheetView>
  </sheetViews>
  <sheetFormatPr defaultColWidth="11.42578125" defaultRowHeight="15"/>
  <cols>
    <col min="1" max="1" width="25.42578125" customWidth="1"/>
    <col min="2" max="2" width="11.140625" customWidth="1"/>
    <col min="3" max="3" width="22.85546875" customWidth="1"/>
    <col min="4" max="4" width="12.42578125" customWidth="1"/>
    <col min="5" max="5" width="16.285156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6.140625" customWidth="1"/>
  </cols>
  <sheetData>
    <row r="1" spans="1:23" ht="23.25" customHeight="1">
      <c r="A1" s="1559" t="s">
        <v>139</v>
      </c>
      <c r="B1" s="1559"/>
      <c r="C1" s="1559"/>
      <c r="D1" s="1559"/>
      <c r="E1" s="1559"/>
      <c r="F1" s="1559"/>
      <c r="G1" s="7"/>
      <c r="H1" s="1559" t="s">
        <v>12039</v>
      </c>
      <c r="I1" s="1559"/>
      <c r="J1" s="1559"/>
      <c r="K1" s="1559"/>
      <c r="L1" s="1559"/>
      <c r="M1" s="1559"/>
      <c r="N1" s="1559"/>
      <c r="O1" s="1559"/>
      <c r="P1" s="1559"/>
      <c r="Q1" s="1559" t="s">
        <v>12068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1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1268</v>
      </c>
      <c r="B3" s="489" t="s">
        <v>78</v>
      </c>
      <c r="C3" s="15" t="s">
        <v>12069</v>
      </c>
      <c r="D3" s="15" t="s">
        <v>932</v>
      </c>
      <c r="E3" s="24">
        <v>45501.003472222219</v>
      </c>
      <c r="F3" s="15">
        <v>10.9</v>
      </c>
      <c r="G3" s="37" t="s">
        <v>740</v>
      </c>
      <c r="H3" s="15"/>
      <c r="I3" s="15"/>
      <c r="J3" s="15"/>
      <c r="K3" s="35">
        <v>54</v>
      </c>
      <c r="L3" s="35">
        <v>107</v>
      </c>
      <c r="M3" s="15"/>
      <c r="N3" s="15"/>
      <c r="O3" s="15"/>
      <c r="P3" s="14">
        <f>SUM(H3:O3)</f>
        <v>161</v>
      </c>
      <c r="Q3" s="17" t="s">
        <v>32</v>
      </c>
      <c r="R3" s="14">
        <v>106468</v>
      </c>
      <c r="S3" s="841" t="s">
        <v>33</v>
      </c>
      <c r="T3" s="323" t="s">
        <v>161</v>
      </c>
      <c r="U3" s="66" t="s">
        <v>90</v>
      </c>
      <c r="V3" s="16">
        <v>1007026</v>
      </c>
      <c r="W3" s="16" t="s">
        <v>12070</v>
      </c>
    </row>
    <row r="4" spans="1:23">
      <c r="A4" s="15" t="s">
        <v>3188</v>
      </c>
      <c r="B4" s="489" t="s">
        <v>78</v>
      </c>
      <c r="C4" s="15" t="s">
        <v>12071</v>
      </c>
      <c r="D4" s="15" t="s">
        <v>932</v>
      </c>
      <c r="E4" s="24">
        <v>45501.003472222219</v>
      </c>
      <c r="F4" s="15">
        <v>10.9</v>
      </c>
      <c r="G4" s="37" t="s">
        <v>740</v>
      </c>
      <c r="H4" s="15"/>
      <c r="I4" s="15"/>
      <c r="J4" s="15"/>
      <c r="K4" s="35">
        <v>80</v>
      </c>
      <c r="L4" s="35">
        <v>81</v>
      </c>
      <c r="M4" s="15"/>
      <c r="N4" s="15"/>
      <c r="O4" s="15"/>
      <c r="P4" s="14">
        <f>SUM(H4:O4)</f>
        <v>161</v>
      </c>
      <c r="Q4" s="17" t="s">
        <v>32</v>
      </c>
      <c r="R4" s="14">
        <v>106469</v>
      </c>
      <c r="S4" s="841" t="s">
        <v>33</v>
      </c>
      <c r="T4" s="323" t="s">
        <v>161</v>
      </c>
      <c r="U4" s="66" t="s">
        <v>90</v>
      </c>
      <c r="V4" s="16">
        <v>1007027</v>
      </c>
      <c r="W4" s="16" t="s">
        <v>12070</v>
      </c>
    </row>
    <row r="5" spans="1:23">
      <c r="A5" s="15" t="s">
        <v>10546</v>
      </c>
      <c r="B5" s="15" t="s">
        <v>92</v>
      </c>
      <c r="C5" s="15" t="s">
        <v>12072</v>
      </c>
      <c r="D5" s="15" t="s">
        <v>159</v>
      </c>
      <c r="E5" s="24">
        <v>45501.041666666664</v>
      </c>
      <c r="F5" s="15">
        <v>10.3</v>
      </c>
      <c r="G5" s="37" t="s">
        <v>740</v>
      </c>
      <c r="H5" s="15"/>
      <c r="I5" s="15"/>
      <c r="J5" s="15"/>
      <c r="K5" s="15"/>
      <c r="L5" s="35">
        <v>135</v>
      </c>
      <c r="M5" s="35">
        <v>26</v>
      </c>
      <c r="N5" s="15"/>
      <c r="O5" s="15"/>
      <c r="P5" s="14">
        <f>SUM(H5:O5)</f>
        <v>161</v>
      </c>
      <c r="Q5" s="17" t="s">
        <v>32</v>
      </c>
      <c r="R5" s="14">
        <v>106493</v>
      </c>
      <c r="S5" s="841" t="s">
        <v>33</v>
      </c>
      <c r="T5" s="323" t="s">
        <v>161</v>
      </c>
      <c r="U5" s="66" t="s">
        <v>90</v>
      </c>
      <c r="V5" s="16">
        <v>1007028</v>
      </c>
      <c r="W5" s="16" t="s">
        <v>12070</v>
      </c>
    </row>
    <row r="6" spans="1:23">
      <c r="A6" s="15" t="s">
        <v>120</v>
      </c>
      <c r="B6" s="15" t="s">
        <v>92</v>
      </c>
      <c r="C6" s="15" t="s">
        <v>12073</v>
      </c>
      <c r="D6" s="15" t="s">
        <v>159</v>
      </c>
      <c r="E6" s="24">
        <v>45501.041666666664</v>
      </c>
      <c r="F6" s="15">
        <v>10.3</v>
      </c>
      <c r="G6" s="37" t="s">
        <v>740</v>
      </c>
      <c r="H6" s="15"/>
      <c r="I6" s="15"/>
      <c r="J6" s="15"/>
      <c r="K6" s="15"/>
      <c r="L6" s="35">
        <v>135</v>
      </c>
      <c r="M6" s="35">
        <v>26</v>
      </c>
      <c r="N6" s="15"/>
      <c r="O6" s="15"/>
      <c r="P6" s="14">
        <f>SUM(H6:O6)</f>
        <v>161</v>
      </c>
      <c r="Q6" s="17" t="s">
        <v>32</v>
      </c>
      <c r="R6" s="14">
        <v>106494</v>
      </c>
      <c r="S6" s="841" t="s">
        <v>33</v>
      </c>
      <c r="T6" s="323" t="s">
        <v>161</v>
      </c>
      <c r="U6" s="66" t="s">
        <v>90</v>
      </c>
      <c r="V6">
        <v>1007029</v>
      </c>
      <c r="W6" s="16" t="s">
        <v>12070</v>
      </c>
    </row>
    <row r="7" spans="1:23">
      <c r="A7" s="15" t="s">
        <v>3188</v>
      </c>
      <c r="B7" s="15" t="s">
        <v>92</v>
      </c>
      <c r="C7" s="35" t="s">
        <v>12074</v>
      </c>
      <c r="D7" s="15" t="s">
        <v>159</v>
      </c>
      <c r="E7" s="24">
        <v>45501.041666666664</v>
      </c>
      <c r="F7" s="15">
        <v>10.3</v>
      </c>
      <c r="G7" s="37" t="s">
        <v>740</v>
      </c>
      <c r="H7" s="15"/>
      <c r="I7" s="15"/>
      <c r="J7" s="15"/>
      <c r="K7" s="15"/>
      <c r="L7" s="35">
        <v>161</v>
      </c>
      <c r="M7" s="15"/>
      <c r="N7" s="15"/>
      <c r="O7" s="15"/>
      <c r="P7" s="14">
        <f>SUM(H7:O7)</f>
        <v>161</v>
      </c>
      <c r="Q7" s="17" t="s">
        <v>32</v>
      </c>
      <c r="R7" s="14">
        <v>106495</v>
      </c>
      <c r="S7" s="841" t="s">
        <v>33</v>
      </c>
      <c r="T7" s="323" t="s">
        <v>161</v>
      </c>
      <c r="U7" s="66" t="s">
        <v>90</v>
      </c>
      <c r="V7" s="16">
        <v>1007031</v>
      </c>
      <c r="W7" s="16" t="s">
        <v>12070</v>
      </c>
    </row>
    <row r="8" spans="1:23">
      <c r="A8" s="11" t="s">
        <v>19</v>
      </c>
      <c r="B8" s="7"/>
      <c r="C8" s="7"/>
      <c r="D8" s="7"/>
      <c r="E8" s="11"/>
      <c r="F8" s="7"/>
      <c r="G8" s="7"/>
      <c r="H8" s="11">
        <f>SUM(H3:H6)</f>
        <v>0</v>
      </c>
      <c r="I8" s="11">
        <f>SUM(I3:I6)</f>
        <v>0</v>
      </c>
      <c r="J8" s="11">
        <f>SUM(J3:J6)</f>
        <v>0</v>
      </c>
      <c r="K8" s="11">
        <f>SUM(K3:K6)</f>
        <v>134</v>
      </c>
      <c r="L8" s="11">
        <f>SUM(L3:L7)</f>
        <v>619</v>
      </c>
      <c r="M8" s="11">
        <f>SUM(M3:M6)</f>
        <v>52</v>
      </c>
      <c r="N8" s="11">
        <f>SUM(N3:N6)</f>
        <v>0</v>
      </c>
      <c r="O8" s="11">
        <f>SUM(O3:O6)</f>
        <v>0</v>
      </c>
      <c r="P8" s="11">
        <f>SUM(P3:P7)</f>
        <v>805</v>
      </c>
      <c r="Q8" s="12"/>
      <c r="R8" s="12"/>
      <c r="S8" s="12"/>
      <c r="T8" s="256"/>
      <c r="U8" s="12"/>
      <c r="V8" s="12"/>
      <c r="W8" s="12"/>
    </row>
    <row r="9" spans="1:23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>
      <c r="A10" s="3" t="s">
        <v>34</v>
      </c>
      <c r="B10" s="1905"/>
      <c r="C10" s="1905"/>
      <c r="D10" s="1905"/>
      <c r="E10" s="1905"/>
      <c r="F10" s="1905"/>
      <c r="G10" s="1905"/>
      <c r="H10" s="1905"/>
      <c r="I10" s="1"/>
      <c r="J10" s="1906" t="s">
        <v>12075</v>
      </c>
      <c r="K10" s="1906"/>
      <c r="L10" s="190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4" t="s">
        <v>161</v>
      </c>
      <c r="B11" s="1564"/>
      <c r="C11" s="156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230"/>
      <c r="B12" s="1558"/>
      <c r="C12" s="155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1"/>
      <c r="B13" s="1563"/>
      <c r="C13" s="156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5" t="s">
        <v>42</v>
      </c>
      <c r="B14" s="1772" t="s">
        <v>10998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43</v>
      </c>
      <c r="B15" s="1772" t="s">
        <v>11538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44</v>
      </c>
      <c r="B16" s="1907">
        <v>0.66666666666666663</v>
      </c>
      <c r="C16" s="156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9" spans="1:23" ht="23.25">
      <c r="A19" s="1559" t="s">
        <v>345</v>
      </c>
      <c r="B19" s="1559"/>
      <c r="C19" s="1559"/>
      <c r="D19" s="1559"/>
      <c r="E19" s="1559"/>
      <c r="F19" s="1559"/>
      <c r="G19" s="7"/>
      <c r="H19" s="1559" t="s">
        <v>12039</v>
      </c>
      <c r="I19" s="1559"/>
      <c r="J19" s="1559"/>
      <c r="K19" s="1559"/>
      <c r="L19" s="1559"/>
      <c r="M19" s="1559"/>
      <c r="N19" s="1559"/>
      <c r="O19" s="1559"/>
      <c r="P19" s="1559"/>
      <c r="Q19" s="1559" t="s">
        <v>12076</v>
      </c>
      <c r="R19" s="1559"/>
      <c r="S19" s="1559"/>
      <c r="T19" s="1559"/>
      <c r="U19" s="1559"/>
      <c r="V19" s="1559"/>
      <c r="W19" s="1559"/>
    </row>
    <row r="20" spans="1:23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18" t="s">
        <v>24</v>
      </c>
      <c r="U20" s="8" t="s">
        <v>25</v>
      </c>
      <c r="V20" s="8" t="s">
        <v>26</v>
      </c>
      <c r="W20" s="8" t="s">
        <v>27</v>
      </c>
    </row>
    <row r="21" spans="1:23">
      <c r="A21" s="15" t="s">
        <v>219</v>
      </c>
      <c r="B21" s="15" t="s">
        <v>75</v>
      </c>
      <c r="C21" s="15" t="s">
        <v>12077</v>
      </c>
      <c r="D21" s="15" t="s">
        <v>74</v>
      </c>
      <c r="E21" s="24">
        <v>45501.524305555555</v>
      </c>
      <c r="F21" s="15">
        <v>15.3</v>
      </c>
      <c r="G21" s="37"/>
      <c r="H21" s="15"/>
      <c r="I21" s="15"/>
      <c r="J21" s="15"/>
      <c r="K21" s="35">
        <v>81</v>
      </c>
      <c r="L21" s="15"/>
      <c r="M21" s="15"/>
      <c r="N21" s="15"/>
      <c r="O21" s="15"/>
      <c r="P21" s="14">
        <f t="shared" ref="P21:P26" si="0">SUM(H21:O21)</f>
        <v>81</v>
      </c>
      <c r="Q21" s="14" t="s">
        <v>30</v>
      </c>
      <c r="R21" s="14">
        <v>106478</v>
      </c>
      <c r="S21" s="360" t="s">
        <v>31</v>
      </c>
      <c r="T21" s="850" t="s">
        <v>169</v>
      </c>
      <c r="U21" s="66" t="s">
        <v>660</v>
      </c>
      <c r="V21" s="16">
        <v>1007033</v>
      </c>
      <c r="W21" s="16" t="s">
        <v>12078</v>
      </c>
    </row>
    <row r="22" spans="1:23">
      <c r="A22" s="15" t="s">
        <v>219</v>
      </c>
      <c r="B22" s="15" t="s">
        <v>5658</v>
      </c>
      <c r="C22" s="15" t="s">
        <v>12079</v>
      </c>
      <c r="D22" s="15" t="s">
        <v>1105</v>
      </c>
      <c r="E22" s="24">
        <v>45501.600694444445</v>
      </c>
      <c r="F22" s="15">
        <v>15.3</v>
      </c>
      <c r="G22" s="37"/>
      <c r="H22" s="15"/>
      <c r="I22" s="15"/>
      <c r="J22" s="35">
        <v>27</v>
      </c>
      <c r="K22" s="35">
        <v>27</v>
      </c>
      <c r="L22" s="15"/>
      <c r="M22" s="15"/>
      <c r="N22" s="15"/>
      <c r="O22" s="15"/>
      <c r="P22" s="14">
        <f t="shared" si="0"/>
        <v>54</v>
      </c>
      <c r="Q22" s="14" t="s">
        <v>30</v>
      </c>
      <c r="R22" s="14">
        <v>106479</v>
      </c>
      <c r="S22" s="360" t="s">
        <v>31</v>
      </c>
      <c r="T22" s="850" t="s">
        <v>169</v>
      </c>
      <c r="U22" s="66" t="s">
        <v>660</v>
      </c>
      <c r="V22" s="16">
        <v>1007034</v>
      </c>
      <c r="W22" s="16" t="s">
        <v>12078</v>
      </c>
    </row>
    <row r="23" spans="1:23">
      <c r="A23" s="15" t="s">
        <v>12080</v>
      </c>
      <c r="B23" s="15" t="s">
        <v>12081</v>
      </c>
      <c r="C23" s="15" t="s">
        <v>12082</v>
      </c>
      <c r="D23" s="15" t="s">
        <v>12083</v>
      </c>
      <c r="E23" s="24">
        <v>45502.6875</v>
      </c>
      <c r="F23" s="15">
        <v>14.3</v>
      </c>
      <c r="G23" s="37"/>
      <c r="H23" s="15"/>
      <c r="I23" s="15"/>
      <c r="J23" s="15"/>
      <c r="K23" s="35">
        <v>50</v>
      </c>
      <c r="L23" s="15"/>
      <c r="M23" s="15"/>
      <c r="N23" s="15"/>
      <c r="O23" s="15"/>
      <c r="P23" s="14">
        <f t="shared" si="0"/>
        <v>50</v>
      </c>
      <c r="Q23" s="14" t="s">
        <v>30</v>
      </c>
      <c r="R23" s="14">
        <v>106489</v>
      </c>
      <c r="S23" s="360" t="s">
        <v>31</v>
      </c>
      <c r="T23" s="850" t="s">
        <v>169</v>
      </c>
      <c r="U23" s="66" t="s">
        <v>90</v>
      </c>
      <c r="V23" s="16">
        <v>1007035</v>
      </c>
      <c r="W23" s="313">
        <v>45500.25</v>
      </c>
    </row>
    <row r="24" spans="1:23">
      <c r="A24" s="224" t="s">
        <v>8837</v>
      </c>
      <c r="B24" s="224" t="s">
        <v>57</v>
      </c>
      <c r="C24" s="224" t="s">
        <v>12084</v>
      </c>
      <c r="D24" s="224" t="s">
        <v>56</v>
      </c>
      <c r="E24" s="24">
        <v>45501.225694444445</v>
      </c>
      <c r="F24" s="15">
        <v>10.8</v>
      </c>
      <c r="G24" s="226"/>
      <c r="H24" s="224"/>
      <c r="I24" s="224"/>
      <c r="J24" s="224"/>
      <c r="K24" s="35">
        <v>81</v>
      </c>
      <c r="L24" s="224"/>
      <c r="M24" s="224"/>
      <c r="N24" s="224"/>
      <c r="O24" s="224"/>
      <c r="P24" s="14">
        <f t="shared" si="0"/>
        <v>81</v>
      </c>
      <c r="Q24" s="14" t="s">
        <v>30</v>
      </c>
      <c r="R24" s="280">
        <v>106487</v>
      </c>
      <c r="S24" s="360" t="s">
        <v>31</v>
      </c>
      <c r="T24" s="850" t="s">
        <v>169</v>
      </c>
      <c r="U24" s="971" t="s">
        <v>90</v>
      </c>
      <c r="V24" s="228">
        <v>1007036</v>
      </c>
      <c r="W24" s="313">
        <v>45500.25</v>
      </c>
    </row>
    <row r="25" spans="1:23">
      <c r="A25" s="224" t="s">
        <v>122</v>
      </c>
      <c r="B25" s="224" t="s">
        <v>62</v>
      </c>
      <c r="C25" s="224" t="s">
        <v>12085</v>
      </c>
      <c r="D25" s="224" t="s">
        <v>61</v>
      </c>
      <c r="E25" s="227">
        <v>45501.774305555555</v>
      </c>
      <c r="F25" s="224">
        <v>13</v>
      </c>
      <c r="G25" s="226"/>
      <c r="H25" s="224"/>
      <c r="I25" s="224"/>
      <c r="J25" s="224"/>
      <c r="K25" s="35">
        <v>81</v>
      </c>
      <c r="L25" s="224"/>
      <c r="M25" s="224"/>
      <c r="N25" s="224"/>
      <c r="O25" s="224"/>
      <c r="P25" s="14">
        <f t="shared" si="0"/>
        <v>81</v>
      </c>
      <c r="Q25" s="14" t="s">
        <v>30</v>
      </c>
      <c r="R25" s="280">
        <v>106448</v>
      </c>
      <c r="S25" s="360" t="s">
        <v>31</v>
      </c>
      <c r="T25" s="850" t="s">
        <v>169</v>
      </c>
      <c r="U25" s="971" t="s">
        <v>90</v>
      </c>
      <c r="V25" s="228">
        <v>1007037</v>
      </c>
      <c r="W25" s="519">
        <v>45500.666666666664</v>
      </c>
    </row>
    <row r="26" spans="1:23">
      <c r="A26" s="15" t="s">
        <v>111</v>
      </c>
      <c r="B26" s="15" t="s">
        <v>65</v>
      </c>
      <c r="C26" s="15" t="s">
        <v>12086</v>
      </c>
      <c r="D26" s="15" t="s">
        <v>64</v>
      </c>
      <c r="E26" s="24">
        <v>45501.472222222219</v>
      </c>
      <c r="F26" s="15">
        <v>14.8</v>
      </c>
      <c r="G26" s="37"/>
      <c r="H26" s="15"/>
      <c r="I26" s="15"/>
      <c r="J26" s="15"/>
      <c r="K26" s="35">
        <v>54</v>
      </c>
      <c r="L26" s="35">
        <v>107</v>
      </c>
      <c r="M26" s="15"/>
      <c r="N26" s="15"/>
      <c r="O26" s="15"/>
      <c r="P26" s="14">
        <f t="shared" si="0"/>
        <v>161</v>
      </c>
      <c r="Q26" s="14" t="s">
        <v>30</v>
      </c>
      <c r="R26" s="14">
        <v>106470</v>
      </c>
      <c r="S26" s="841" t="s">
        <v>33</v>
      </c>
      <c r="T26" s="850" t="s">
        <v>169</v>
      </c>
      <c r="U26" s="66" t="s">
        <v>90</v>
      </c>
      <c r="V26" s="16">
        <v>1007041</v>
      </c>
      <c r="W26" s="16" t="s">
        <v>12078</v>
      </c>
    </row>
    <row r="27" spans="1:23">
      <c r="A27" s="11" t="s">
        <v>19</v>
      </c>
      <c r="B27" s="7"/>
      <c r="C27" s="7"/>
      <c r="D27" s="7"/>
      <c r="E27" s="11"/>
      <c r="F27" s="7"/>
      <c r="G27" s="7"/>
      <c r="H27" s="11">
        <f>SUM(H23:H26)</f>
        <v>0</v>
      </c>
      <c r="I27" s="11">
        <f>SUM(I23:I26)</f>
        <v>0</v>
      </c>
      <c r="J27" s="11">
        <f t="shared" ref="J27:P27" si="1">SUM(J21:J26)</f>
        <v>27</v>
      </c>
      <c r="K27" s="11">
        <f t="shared" si="1"/>
        <v>374</v>
      </c>
      <c r="L27" s="11">
        <f t="shared" si="1"/>
        <v>107</v>
      </c>
      <c r="M27" s="11">
        <f t="shared" si="1"/>
        <v>0</v>
      </c>
      <c r="N27" s="11">
        <f t="shared" si="1"/>
        <v>0</v>
      </c>
      <c r="O27" s="11">
        <f t="shared" si="1"/>
        <v>0</v>
      </c>
      <c r="P27" s="11">
        <f t="shared" si="1"/>
        <v>508</v>
      </c>
      <c r="Q27" s="12"/>
      <c r="R27" s="12"/>
      <c r="S27" s="12"/>
      <c r="T27" s="256"/>
      <c r="U27" s="12"/>
      <c r="V27" s="12"/>
      <c r="W27" s="12"/>
    </row>
    <row r="28" spans="1:23">
      <c r="A28" s="272" t="s">
        <v>1078</v>
      </c>
      <c r="B28" s="272" t="s">
        <v>72</v>
      </c>
      <c r="C28" s="314" t="s">
        <v>12087</v>
      </c>
      <c r="D28" s="314" t="s">
        <v>68</v>
      </c>
      <c r="E28" s="315">
        <v>45501.795138888891</v>
      </c>
      <c r="F28" s="314">
        <v>12.25</v>
      </c>
      <c r="G28" s="316"/>
      <c r="H28" s="314"/>
      <c r="I28" s="314"/>
      <c r="J28" s="314"/>
      <c r="K28" s="35">
        <v>27</v>
      </c>
      <c r="L28" s="35">
        <v>75</v>
      </c>
      <c r="M28" s="35">
        <v>54</v>
      </c>
      <c r="N28" s="35">
        <v>5</v>
      </c>
      <c r="O28" s="314"/>
      <c r="P28" s="63">
        <f>SUM(H28:O28)</f>
        <v>161</v>
      </c>
      <c r="Q28" s="14" t="s">
        <v>30</v>
      </c>
      <c r="R28" s="280">
        <v>106449</v>
      </c>
      <c r="S28" s="360" t="s">
        <v>31</v>
      </c>
      <c r="T28" s="850" t="s">
        <v>169</v>
      </c>
      <c r="U28" s="971"/>
      <c r="V28" s="228">
        <v>1007038</v>
      </c>
      <c r="W28" s="16" t="s">
        <v>12088</v>
      </c>
    </row>
    <row r="29" spans="1:23">
      <c r="A29" s="972" t="s">
        <v>141</v>
      </c>
      <c r="B29" s="972" t="s">
        <v>69</v>
      </c>
      <c r="C29" s="707" t="s">
        <v>12089</v>
      </c>
      <c r="D29" s="707" t="s">
        <v>71</v>
      </c>
      <c r="E29" s="708">
        <v>45500.711805555555</v>
      </c>
      <c r="F29" s="707">
        <v>12.25</v>
      </c>
      <c r="G29" s="973"/>
      <c r="H29" s="707"/>
      <c r="I29" s="707"/>
      <c r="J29" s="707"/>
      <c r="K29" s="707"/>
      <c r="L29" s="707"/>
      <c r="M29" s="707"/>
      <c r="N29" s="707"/>
      <c r="O29" s="707"/>
      <c r="P29" s="974">
        <f>SUM(H29:O29)</f>
        <v>0</v>
      </c>
      <c r="Q29" s="352" t="s">
        <v>30</v>
      </c>
      <c r="R29" s="352">
        <v>106452</v>
      </c>
      <c r="S29" s="975" t="s">
        <v>31</v>
      </c>
      <c r="T29" s="976" t="s">
        <v>169</v>
      </c>
      <c r="U29" s="952" t="s">
        <v>660</v>
      </c>
      <c r="V29" s="354"/>
      <c r="W29" s="354" t="s">
        <v>12088</v>
      </c>
    </row>
    <row r="30" spans="1:23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>
      <c r="A31" s="925" t="s">
        <v>34</v>
      </c>
      <c r="B31" s="1558" t="s">
        <v>12090</v>
      </c>
      <c r="C31" s="1558"/>
      <c r="D31" s="1558"/>
      <c r="E31" s="1558"/>
      <c r="F31" s="1558"/>
      <c r="G31" s="1558"/>
      <c r="H31" s="1558"/>
      <c r="I31" s="1"/>
      <c r="J31" s="1904"/>
      <c r="K31" s="1904"/>
      <c r="L31" s="190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4" t="s">
        <v>169</v>
      </c>
      <c r="B32" s="1564"/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">
      <c r="A33" s="1"/>
      <c r="B33" s="1563"/>
      <c r="C33" s="1563"/>
    </row>
    <row r="34" spans="1:3">
      <c r="A34" s="5" t="s">
        <v>42</v>
      </c>
      <c r="B34" s="1772" t="s">
        <v>10043</v>
      </c>
      <c r="C34" s="1772"/>
    </row>
    <row r="35" spans="1:3">
      <c r="A35" s="5" t="s">
        <v>43</v>
      </c>
      <c r="B35" s="1772" t="s">
        <v>12091</v>
      </c>
      <c r="C35" s="1772"/>
    </row>
    <row r="36" spans="1:3">
      <c r="A36" s="5" t="s">
        <v>44</v>
      </c>
      <c r="B36" s="1809">
        <v>0.83333333333333337</v>
      </c>
      <c r="C36" s="1772"/>
    </row>
  </sheetData>
  <mergeCells count="21">
    <mergeCell ref="B16:C16"/>
    <mergeCell ref="B11:C11"/>
    <mergeCell ref="B12:C12"/>
    <mergeCell ref="B13:C13"/>
    <mergeCell ref="B14:C14"/>
    <mergeCell ref="B15:C15"/>
    <mergeCell ref="A1:F1"/>
    <mergeCell ref="H1:P1"/>
    <mergeCell ref="Q1:W1"/>
    <mergeCell ref="B10:H10"/>
    <mergeCell ref="J10:L10"/>
    <mergeCell ref="B33:C33"/>
    <mergeCell ref="B34:C34"/>
    <mergeCell ref="B35:C35"/>
    <mergeCell ref="B36:C36"/>
    <mergeCell ref="B32:C32"/>
    <mergeCell ref="A19:F19"/>
    <mergeCell ref="H19:P19"/>
    <mergeCell ref="Q19:W19"/>
    <mergeCell ref="B31:H31"/>
    <mergeCell ref="J31:L31"/>
  </mergeCells>
  <pageMargins left="0.7" right="0.7" top="0.75" bottom="0.75" header="0.3" footer="0.3"/>
</worksheet>
</file>

<file path=xl/worksheets/sheet3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D388-181E-42D2-8046-66D6C6F05816}">
  <sheetPr>
    <tabColor rgb="FF92D050"/>
  </sheetPr>
  <dimension ref="A1:W32"/>
  <sheetViews>
    <sheetView workbookViewId="0">
      <selection activeCell="F42" sqref="F42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9.285156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2.5703125" customWidth="1"/>
  </cols>
  <sheetData>
    <row r="1" spans="1:23" ht="23.25">
      <c r="A1" s="1559" t="s">
        <v>109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119</v>
      </c>
      <c r="B3" s="15" t="s">
        <v>92</v>
      </c>
      <c r="C3" s="15" t="s">
        <v>12092</v>
      </c>
      <c r="D3" s="15" t="s">
        <v>159</v>
      </c>
      <c r="E3" s="24">
        <v>45499.041666666664</v>
      </c>
      <c r="F3" s="15">
        <v>10.3</v>
      </c>
      <c r="G3" s="37" t="s">
        <v>160</v>
      </c>
      <c r="H3" s="15"/>
      <c r="I3" s="15"/>
      <c r="J3" s="15"/>
      <c r="K3" s="15"/>
      <c r="L3" s="35">
        <v>51</v>
      </c>
      <c r="M3" s="35">
        <v>80</v>
      </c>
      <c r="N3" s="35">
        <v>30</v>
      </c>
      <c r="O3" s="15"/>
      <c r="P3" s="14">
        <f>SUM(H3:O3)</f>
        <v>161</v>
      </c>
      <c r="Q3" s="17" t="s">
        <v>32</v>
      </c>
      <c r="R3" s="16">
        <v>106480</v>
      </c>
      <c r="S3" s="23" t="s">
        <v>33</v>
      </c>
      <c r="T3" s="4" t="s">
        <v>161</v>
      </c>
      <c r="U3" s="16" t="s">
        <v>271</v>
      </c>
      <c r="V3" s="16">
        <v>1006978</v>
      </c>
      <c r="W3" s="16" t="s">
        <v>1577</v>
      </c>
    </row>
    <row r="4" spans="1:23">
      <c r="A4" s="15" t="s">
        <v>9957</v>
      </c>
      <c r="B4" s="15" t="s">
        <v>92</v>
      </c>
      <c r="C4" s="15" t="s">
        <v>12093</v>
      </c>
      <c r="D4" s="15" t="s">
        <v>159</v>
      </c>
      <c r="E4" s="24">
        <v>45499.041666666664</v>
      </c>
      <c r="F4" s="15">
        <v>10.3</v>
      </c>
      <c r="G4" s="37" t="s">
        <v>160</v>
      </c>
      <c r="H4" s="15"/>
      <c r="I4" s="15"/>
      <c r="J4" s="15"/>
      <c r="K4" s="15"/>
      <c r="L4" s="35">
        <v>107</v>
      </c>
      <c r="M4" s="35">
        <v>54</v>
      </c>
      <c r="N4" s="15"/>
      <c r="O4" s="15"/>
      <c r="P4" s="14">
        <f>SUM(H4:O4)</f>
        <v>161</v>
      </c>
      <c r="Q4" s="17" t="s">
        <v>32</v>
      </c>
      <c r="R4" s="16">
        <v>106481</v>
      </c>
      <c r="S4" s="23" t="s">
        <v>33</v>
      </c>
      <c r="T4" s="4" t="s">
        <v>161</v>
      </c>
      <c r="U4" s="16" t="s">
        <v>271</v>
      </c>
      <c r="V4" s="16">
        <v>1006979</v>
      </c>
      <c r="W4" s="16" t="s">
        <v>1577</v>
      </c>
    </row>
    <row r="5" spans="1:23">
      <c r="A5" s="15" t="s">
        <v>12043</v>
      </c>
      <c r="B5" s="15" t="s">
        <v>92</v>
      </c>
      <c r="C5" s="15" t="s">
        <v>12094</v>
      </c>
      <c r="D5" s="15" t="s">
        <v>159</v>
      </c>
      <c r="E5" s="24">
        <v>45499.041666666664</v>
      </c>
      <c r="F5" s="15">
        <v>10.3</v>
      </c>
      <c r="G5" s="37" t="s">
        <v>160</v>
      </c>
      <c r="H5" s="15"/>
      <c r="I5" s="15"/>
      <c r="J5" s="15"/>
      <c r="K5" s="15"/>
      <c r="L5" s="35">
        <v>54</v>
      </c>
      <c r="M5" s="35">
        <v>54</v>
      </c>
      <c r="N5" s="35">
        <v>49</v>
      </c>
      <c r="O5" s="15"/>
      <c r="P5" s="14">
        <f>SUM(H5:O5)</f>
        <v>157</v>
      </c>
      <c r="Q5" s="17" t="s">
        <v>32</v>
      </c>
      <c r="R5" s="16">
        <v>106483</v>
      </c>
      <c r="S5" s="23" t="s">
        <v>33</v>
      </c>
      <c r="T5" s="4" t="s">
        <v>161</v>
      </c>
      <c r="U5" s="16" t="s">
        <v>271</v>
      </c>
      <c r="V5" s="16">
        <v>1006981</v>
      </c>
      <c r="W5" s="16" t="s">
        <v>1577</v>
      </c>
    </row>
    <row r="6" spans="1:23">
      <c r="A6" s="15" t="s">
        <v>1303</v>
      </c>
      <c r="B6" s="15" t="s">
        <v>92</v>
      </c>
      <c r="C6" s="15" t="s">
        <v>12095</v>
      </c>
      <c r="D6" s="15" t="s">
        <v>159</v>
      </c>
      <c r="E6" s="24">
        <v>45499.041666666664</v>
      </c>
      <c r="F6" s="15">
        <v>10.3</v>
      </c>
      <c r="G6" s="37" t="s">
        <v>1348</v>
      </c>
      <c r="H6" s="15"/>
      <c r="I6" s="15"/>
      <c r="J6" s="15"/>
      <c r="K6" s="15"/>
      <c r="L6" s="35">
        <v>54</v>
      </c>
      <c r="M6" s="35">
        <v>47</v>
      </c>
      <c r="N6" s="15"/>
      <c r="O6" s="35">
        <v>60</v>
      </c>
      <c r="P6" s="14">
        <f>SUM(H6:O6)</f>
        <v>161</v>
      </c>
      <c r="Q6" s="17" t="s">
        <v>32</v>
      </c>
      <c r="R6" s="16">
        <v>106484</v>
      </c>
      <c r="S6" s="23" t="s">
        <v>33</v>
      </c>
      <c r="T6" s="4" t="s">
        <v>161</v>
      </c>
      <c r="U6" s="16" t="s">
        <v>271</v>
      </c>
      <c r="V6" s="16">
        <v>1006982</v>
      </c>
      <c r="W6" s="16" t="s">
        <v>1577</v>
      </c>
    </row>
    <row r="7" spans="1:23" s="80" customFormat="1">
      <c r="A7" s="327" t="s">
        <v>867</v>
      </c>
      <c r="B7" s="327" t="s">
        <v>92</v>
      </c>
      <c r="C7" s="327" t="s">
        <v>12096</v>
      </c>
      <c r="D7" s="327" t="s">
        <v>586</v>
      </c>
      <c r="E7" s="649">
        <v>45500.131944444445</v>
      </c>
      <c r="F7" s="327">
        <v>10.9</v>
      </c>
      <c r="G7" s="327"/>
      <c r="H7" s="327"/>
      <c r="I7" s="327"/>
      <c r="J7" s="327"/>
      <c r="K7" s="977"/>
      <c r="L7" s="48">
        <v>107</v>
      </c>
      <c r="M7" s="48">
        <v>54</v>
      </c>
      <c r="N7" s="327"/>
      <c r="O7" s="977"/>
      <c r="P7" s="696">
        <f t="shared" ref="P7:P8" si="0">SUM(H7:O7)</f>
        <v>161</v>
      </c>
      <c r="Q7" s="17" t="s">
        <v>32</v>
      </c>
      <c r="R7" s="438">
        <v>106485</v>
      </c>
      <c r="S7" s="555" t="s">
        <v>33</v>
      </c>
      <c r="T7" s="4" t="s">
        <v>161</v>
      </c>
      <c r="U7" s="438" t="s">
        <v>271</v>
      </c>
      <c r="V7" s="438">
        <v>1006983</v>
      </c>
      <c r="W7" s="438" t="s">
        <v>1577</v>
      </c>
    </row>
    <row r="8" spans="1:23">
      <c r="A8" s="978" t="s">
        <v>9957</v>
      </c>
      <c r="B8" s="978" t="s">
        <v>78</v>
      </c>
      <c r="C8" s="15" t="s">
        <v>12097</v>
      </c>
      <c r="D8" s="15" t="s">
        <v>932</v>
      </c>
      <c r="E8" s="24">
        <v>45499.003472222219</v>
      </c>
      <c r="F8" s="15">
        <v>10.9</v>
      </c>
      <c r="G8" s="37" t="s">
        <v>160</v>
      </c>
      <c r="H8" s="15"/>
      <c r="I8" s="15"/>
      <c r="J8" s="15"/>
      <c r="K8" s="15"/>
      <c r="L8" s="35">
        <v>54</v>
      </c>
      <c r="M8" s="35">
        <v>54</v>
      </c>
      <c r="N8" s="35">
        <v>53</v>
      </c>
      <c r="O8" s="15"/>
      <c r="P8" s="14">
        <f t="shared" si="0"/>
        <v>161</v>
      </c>
      <c r="Q8" s="17" t="s">
        <v>32</v>
      </c>
      <c r="R8" s="16">
        <v>106463</v>
      </c>
      <c r="S8" s="23" t="s">
        <v>33</v>
      </c>
      <c r="T8" s="4" t="s">
        <v>161</v>
      </c>
      <c r="U8" s="16" t="s">
        <v>271</v>
      </c>
      <c r="V8" s="16">
        <v>1006984</v>
      </c>
      <c r="W8" s="16" t="s">
        <v>1577</v>
      </c>
    </row>
    <row r="9" spans="1:23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427</v>
      </c>
      <c r="M9" s="11">
        <f t="shared" si="1"/>
        <v>343</v>
      </c>
      <c r="N9" s="11">
        <f t="shared" si="1"/>
        <v>132</v>
      </c>
      <c r="O9" s="11">
        <f t="shared" si="1"/>
        <v>60</v>
      </c>
      <c r="P9" s="11">
        <f t="shared" si="1"/>
        <v>962</v>
      </c>
      <c r="Q9" s="12"/>
      <c r="R9" s="12"/>
      <c r="S9" s="12"/>
      <c r="T9" s="12"/>
      <c r="U9" s="12"/>
      <c r="V9" s="12"/>
      <c r="W9" s="12"/>
    </row>
    <row r="10" spans="1:23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>
      <c r="A11" s="3" t="s">
        <v>34</v>
      </c>
      <c r="B11" s="1905"/>
      <c r="C11" s="1905"/>
      <c r="D11" s="1905"/>
      <c r="E11" s="1905"/>
      <c r="F11" s="1905"/>
      <c r="G11" s="1905"/>
      <c r="H11" s="1905"/>
      <c r="I11" s="1"/>
      <c r="J11" s="1904"/>
      <c r="K11" s="1904"/>
      <c r="L11" s="190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4" t="s">
        <v>161</v>
      </c>
      <c r="B12" s="1564"/>
      <c r="C12" s="156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1"/>
      <c r="B13" s="1563"/>
      <c r="C13" s="156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5" t="s">
        <v>42</v>
      </c>
      <c r="B14" s="1772" t="s">
        <v>12098</v>
      </c>
      <c r="C14" s="1772"/>
      <c r="D14" s="1"/>
      <c r="E14" s="627" t="s">
        <v>12099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43</v>
      </c>
      <c r="B15" s="1772" t="s">
        <v>8369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44</v>
      </c>
      <c r="B16" s="1809">
        <v>0.625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8" spans="1:23" ht="23.25" customHeight="1">
      <c r="A18" s="1559" t="s">
        <v>128</v>
      </c>
      <c r="B18" s="1559"/>
      <c r="C18" s="1559"/>
      <c r="D18" s="1559"/>
      <c r="E18" s="1559"/>
      <c r="F18" s="1559"/>
      <c r="G18" s="7"/>
      <c r="H18" s="1559" t="s">
        <v>9076</v>
      </c>
      <c r="I18" s="1559"/>
      <c r="J18" s="1559"/>
      <c r="K18" s="1559"/>
      <c r="L18" s="1559"/>
      <c r="M18" s="1559"/>
      <c r="N18" s="1559"/>
      <c r="O18" s="1559"/>
      <c r="P18" s="1559"/>
      <c r="Q18" s="1559" t="s">
        <v>2</v>
      </c>
      <c r="R18" s="1559"/>
      <c r="S18" s="1559"/>
      <c r="T18" s="1559"/>
      <c r="U18" s="1559"/>
      <c r="V18" s="1559"/>
      <c r="W18" s="1559"/>
    </row>
    <row r="19" spans="1:23" ht="26.25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9" t="s">
        <v>15</v>
      </c>
      <c r="M19" s="9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</row>
    <row r="20" spans="1:23">
      <c r="A20" s="978" t="s">
        <v>114</v>
      </c>
      <c r="B20" s="978" t="s">
        <v>78</v>
      </c>
      <c r="C20" s="15" t="s">
        <v>12100</v>
      </c>
      <c r="D20" s="15" t="s">
        <v>400</v>
      </c>
      <c r="E20" s="24">
        <v>45498.756944444445</v>
      </c>
      <c r="F20" s="15">
        <v>11.8</v>
      </c>
      <c r="G20" s="37" t="s">
        <v>160</v>
      </c>
      <c r="H20" s="15"/>
      <c r="I20" s="15"/>
      <c r="J20" s="15"/>
      <c r="K20" s="15"/>
      <c r="L20" s="15"/>
      <c r="M20" s="35">
        <v>81</v>
      </c>
      <c r="N20" s="35">
        <v>80</v>
      </c>
      <c r="O20" s="15"/>
      <c r="P20" s="14">
        <f>SUM(H20:O20)</f>
        <v>161</v>
      </c>
      <c r="Q20" s="17" t="s">
        <v>32</v>
      </c>
      <c r="R20" s="16">
        <v>106464</v>
      </c>
      <c r="S20" s="23" t="s">
        <v>33</v>
      </c>
      <c r="T20" s="4" t="s">
        <v>169</v>
      </c>
      <c r="U20" s="16" t="s">
        <v>271</v>
      </c>
      <c r="V20" s="16">
        <v>1006966</v>
      </c>
      <c r="W20" s="16" t="s">
        <v>12101</v>
      </c>
    </row>
    <row r="21" spans="1:23">
      <c r="A21" s="978" t="s">
        <v>105</v>
      </c>
      <c r="B21" s="978" t="s">
        <v>78</v>
      </c>
      <c r="C21" s="15" t="s">
        <v>12102</v>
      </c>
      <c r="D21" s="15" t="s">
        <v>400</v>
      </c>
      <c r="E21" s="24">
        <v>45498.756944444445</v>
      </c>
      <c r="F21" s="15">
        <v>11.8</v>
      </c>
      <c r="G21" s="37" t="s">
        <v>160</v>
      </c>
      <c r="H21" s="15"/>
      <c r="I21" s="15"/>
      <c r="J21" s="15"/>
      <c r="K21" s="15"/>
      <c r="L21" s="35">
        <v>80</v>
      </c>
      <c r="M21" s="15"/>
      <c r="N21" s="15"/>
      <c r="O21" s="35">
        <v>81</v>
      </c>
      <c r="P21" s="14">
        <f>SUM(H21:O21)</f>
        <v>161</v>
      </c>
      <c r="Q21" s="17" t="s">
        <v>32</v>
      </c>
      <c r="R21" s="16">
        <v>106465</v>
      </c>
      <c r="S21" s="23" t="s">
        <v>33</v>
      </c>
      <c r="T21" s="4" t="s">
        <v>169</v>
      </c>
      <c r="U21" s="16" t="s">
        <v>271</v>
      </c>
      <c r="V21" s="16">
        <v>1006967</v>
      </c>
      <c r="W21" s="16" t="s">
        <v>12101</v>
      </c>
    </row>
    <row r="22" spans="1:23">
      <c r="A22" s="978" t="s">
        <v>119</v>
      </c>
      <c r="B22" s="978" t="s">
        <v>78</v>
      </c>
      <c r="C22" s="15" t="s">
        <v>12103</v>
      </c>
      <c r="D22" s="15" t="s">
        <v>932</v>
      </c>
      <c r="E22" s="24">
        <v>45499.003472222219</v>
      </c>
      <c r="F22" s="15">
        <v>10.9</v>
      </c>
      <c r="G22" s="37" t="s">
        <v>1348</v>
      </c>
      <c r="H22" s="15"/>
      <c r="I22" s="15"/>
      <c r="J22" s="15"/>
      <c r="K22" s="15"/>
      <c r="L22" s="35">
        <v>81</v>
      </c>
      <c r="M22" s="15"/>
      <c r="N22" s="35">
        <v>80</v>
      </c>
      <c r="O22" s="15"/>
      <c r="P22" s="14">
        <f>SUM(H22:O22)</f>
        <v>161</v>
      </c>
      <c r="Q22" s="17" t="s">
        <v>32</v>
      </c>
      <c r="R22" s="16">
        <v>106466</v>
      </c>
      <c r="S22" s="23" t="s">
        <v>33</v>
      </c>
      <c r="T22" s="6" t="s">
        <v>161</v>
      </c>
      <c r="U22" s="16" t="s">
        <v>271</v>
      </c>
      <c r="V22" s="16">
        <v>1006969</v>
      </c>
      <c r="W22" s="16" t="s">
        <v>1577</v>
      </c>
    </row>
    <row r="23" spans="1:23">
      <c r="A23" s="978" t="s">
        <v>1192</v>
      </c>
      <c r="B23" s="978" t="s">
        <v>78</v>
      </c>
      <c r="C23" s="15" t="s">
        <v>12104</v>
      </c>
      <c r="D23" s="15" t="s">
        <v>400</v>
      </c>
      <c r="E23" s="24">
        <v>45498.760416666664</v>
      </c>
      <c r="F23" s="15">
        <v>11.8</v>
      </c>
      <c r="G23" s="37" t="s">
        <v>1348</v>
      </c>
      <c r="H23" s="15"/>
      <c r="I23" s="15"/>
      <c r="J23" s="15"/>
      <c r="K23" s="15"/>
      <c r="L23" s="15"/>
      <c r="M23" s="15"/>
      <c r="N23" s="35">
        <v>158</v>
      </c>
      <c r="O23" s="15"/>
      <c r="P23" s="14">
        <f>SUM(H23:O23)</f>
        <v>158</v>
      </c>
      <c r="Q23" s="17" t="s">
        <v>32</v>
      </c>
      <c r="R23" s="16">
        <v>106467</v>
      </c>
      <c r="S23" s="23" t="s">
        <v>33</v>
      </c>
      <c r="T23" s="4" t="s">
        <v>169</v>
      </c>
      <c r="U23" s="16" t="s">
        <v>271</v>
      </c>
      <c r="V23" s="16">
        <v>1006970</v>
      </c>
      <c r="W23" s="16" t="s">
        <v>12101</v>
      </c>
    </row>
    <row r="24" spans="1:23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>SUM(H24:O24)</f>
        <v>0</v>
      </c>
      <c r="Q24" s="979"/>
      <c r="R24" s="228"/>
      <c r="S24" s="280"/>
      <c r="T24" s="16"/>
      <c r="U24" s="16"/>
      <c r="V24" s="16"/>
      <c r="W24" s="16"/>
    </row>
    <row r="25" spans="1:23">
      <c r="A25" s="11" t="s">
        <v>19</v>
      </c>
      <c r="B25" s="7"/>
      <c r="C25" s="7"/>
      <c r="D25" s="7"/>
      <c r="E25" s="11"/>
      <c r="F25" s="7"/>
      <c r="G25" s="7"/>
      <c r="H25" s="11">
        <f t="shared" ref="H25:P25" si="2">SUM(H20:H24)</f>
        <v>0</v>
      </c>
      <c r="I25" s="11">
        <f t="shared" si="2"/>
        <v>0</v>
      </c>
      <c r="J25" s="11">
        <f t="shared" si="2"/>
        <v>0</v>
      </c>
      <c r="K25" s="11">
        <f t="shared" si="2"/>
        <v>0</v>
      </c>
      <c r="L25" s="11">
        <f t="shared" si="2"/>
        <v>161</v>
      </c>
      <c r="M25" s="11">
        <f t="shared" si="2"/>
        <v>81</v>
      </c>
      <c r="N25" s="11">
        <f t="shared" si="2"/>
        <v>318</v>
      </c>
      <c r="O25" s="11">
        <f t="shared" si="2"/>
        <v>81</v>
      </c>
      <c r="P25" s="11">
        <f t="shared" si="2"/>
        <v>641</v>
      </c>
      <c r="Q25" s="12"/>
      <c r="R25" s="12"/>
      <c r="S25" s="12"/>
      <c r="T25" s="12"/>
      <c r="U25" s="12"/>
      <c r="V25" s="12"/>
      <c r="W25" s="12"/>
    </row>
    <row r="26" spans="1:23">
      <c r="A26" s="1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>
      <c r="A27" s="3" t="s">
        <v>34</v>
      </c>
      <c r="B27" s="1905"/>
      <c r="C27" s="1905"/>
      <c r="D27" s="1905"/>
      <c r="E27" s="1905"/>
      <c r="F27" s="1905"/>
      <c r="G27" s="1905"/>
      <c r="H27" s="1905"/>
      <c r="I27" s="1"/>
      <c r="J27" s="1904"/>
      <c r="K27" s="1904"/>
      <c r="L27" s="190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6" t="s">
        <v>161</v>
      </c>
      <c r="B28" s="1903" t="s">
        <v>10787</v>
      </c>
      <c r="C28" s="188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4" t="s">
        <v>169</v>
      </c>
      <c r="B29" s="1878" t="s">
        <v>12105</v>
      </c>
      <c r="C29" s="1878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5" t="s">
        <v>42</v>
      </c>
      <c r="B30" s="1772" t="s">
        <v>3406</v>
      </c>
      <c r="C30" s="177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5" t="s">
        <v>43</v>
      </c>
      <c r="B31" s="1834" t="s">
        <v>12106</v>
      </c>
      <c r="C31" s="177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5" t="s">
        <v>44</v>
      </c>
      <c r="B32" s="1809">
        <v>0.66666666666666663</v>
      </c>
      <c r="C32" s="177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</sheetData>
  <mergeCells count="20">
    <mergeCell ref="B31:C31"/>
    <mergeCell ref="B32:C32"/>
    <mergeCell ref="Q18:W18"/>
    <mergeCell ref="B27:H27"/>
    <mergeCell ref="J27:L27"/>
    <mergeCell ref="B28:C28"/>
    <mergeCell ref="B29:C29"/>
    <mergeCell ref="B30:C30"/>
    <mergeCell ref="H18:P18"/>
    <mergeCell ref="B13:C13"/>
    <mergeCell ref="B14:C14"/>
    <mergeCell ref="B15:C15"/>
    <mergeCell ref="B16:C16"/>
    <mergeCell ref="A18:F18"/>
    <mergeCell ref="B12:C12"/>
    <mergeCell ref="A1:F1"/>
    <mergeCell ref="H1:P1"/>
    <mergeCell ref="Q1:W1"/>
    <mergeCell ref="B11:H11"/>
    <mergeCell ref="J11:L11"/>
  </mergeCells>
  <pageMargins left="0.7" right="0.7" top="0.75" bottom="0.75" header="0.3" footer="0.3"/>
</worksheet>
</file>

<file path=xl/worksheets/sheet3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A86BB-447E-4283-8341-BA5121902109}">
  <sheetPr>
    <tabColor rgb="FF92D050"/>
  </sheetPr>
  <dimension ref="A1:Z86"/>
  <sheetViews>
    <sheetView topLeftCell="A23" workbookViewId="0">
      <selection activeCell="A25" sqref="A25"/>
    </sheetView>
  </sheetViews>
  <sheetFormatPr defaultColWidth="11.42578125" defaultRowHeight="15"/>
  <cols>
    <col min="1" max="1" width="25.42578125" customWidth="1"/>
    <col min="2" max="2" width="11.140625" customWidth="1"/>
    <col min="3" max="3" width="28.5703125" customWidth="1"/>
    <col min="4" max="4" width="12.42578125" customWidth="1"/>
    <col min="5" max="5" width="25.28515625" customWidth="1"/>
    <col min="6" max="6" width="9.140625" customWidth="1"/>
    <col min="7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28.7109375" customWidth="1"/>
    <col min="23" max="23" width="23" customWidth="1"/>
  </cols>
  <sheetData>
    <row r="1" spans="1:23" ht="23.25">
      <c r="A1" s="1559" t="s">
        <v>180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59" t="s">
        <v>12107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489" t="s">
        <v>4296</v>
      </c>
      <c r="B3" s="15" t="s">
        <v>78</v>
      </c>
      <c r="C3" s="15" t="s">
        <v>12108</v>
      </c>
      <c r="D3" s="15" t="s">
        <v>99</v>
      </c>
      <c r="E3" s="24">
        <v>45497.284722222219</v>
      </c>
      <c r="F3" s="15">
        <v>10.9</v>
      </c>
      <c r="G3" s="37"/>
      <c r="H3" s="15"/>
      <c r="I3" s="15"/>
      <c r="J3" s="15"/>
      <c r="K3" s="15"/>
      <c r="L3" s="15"/>
      <c r="M3" s="35">
        <v>80</v>
      </c>
      <c r="N3" s="35">
        <v>81</v>
      </c>
      <c r="O3" s="15"/>
      <c r="P3" s="14">
        <f t="shared" ref="P3:P8" si="0">SUM(H3:O3)</f>
        <v>161</v>
      </c>
      <c r="Q3" s="17" t="s">
        <v>32</v>
      </c>
      <c r="R3" s="16">
        <v>106440</v>
      </c>
      <c r="S3" s="23" t="s">
        <v>33</v>
      </c>
      <c r="T3" s="6" t="s">
        <v>100</v>
      </c>
      <c r="U3" s="16" t="s">
        <v>90</v>
      </c>
      <c r="V3" s="16">
        <v>1006929</v>
      </c>
      <c r="W3" s="16" t="s">
        <v>1795</v>
      </c>
    </row>
    <row r="4" spans="1:23">
      <c r="A4" s="489" t="s">
        <v>86</v>
      </c>
      <c r="B4" s="15" t="s">
        <v>78</v>
      </c>
      <c r="C4" s="15" t="s">
        <v>12109</v>
      </c>
      <c r="D4" s="15" t="s">
        <v>99</v>
      </c>
      <c r="E4" s="24">
        <v>45497.284722222219</v>
      </c>
      <c r="F4" s="15">
        <v>10.9</v>
      </c>
      <c r="G4" s="37"/>
      <c r="H4" s="15"/>
      <c r="I4" s="15"/>
      <c r="J4" s="15"/>
      <c r="K4" s="15"/>
      <c r="L4" s="15"/>
      <c r="M4" s="15"/>
      <c r="N4" s="35">
        <v>161</v>
      </c>
      <c r="O4" s="437">
        <v>0</v>
      </c>
      <c r="P4" s="14">
        <f t="shared" si="0"/>
        <v>161</v>
      </c>
      <c r="Q4" s="17" t="s">
        <v>32</v>
      </c>
      <c r="R4" s="16">
        <v>106441</v>
      </c>
      <c r="S4" s="23" t="s">
        <v>33</v>
      </c>
      <c r="T4" s="6" t="s">
        <v>100</v>
      </c>
      <c r="U4" s="16" t="s">
        <v>90</v>
      </c>
      <c r="V4" s="16">
        <v>1006930</v>
      </c>
      <c r="W4" s="16" t="s">
        <v>1795</v>
      </c>
    </row>
    <row r="5" spans="1:23">
      <c r="A5" s="489" t="s">
        <v>114</v>
      </c>
      <c r="B5" s="15" t="s">
        <v>78</v>
      </c>
      <c r="C5" s="15" t="s">
        <v>12110</v>
      </c>
      <c r="D5" s="15" t="s">
        <v>99</v>
      </c>
      <c r="E5" s="24">
        <v>45497.284722222219</v>
      </c>
      <c r="F5" s="15">
        <v>10.9</v>
      </c>
      <c r="G5" s="37"/>
      <c r="H5" s="15"/>
      <c r="I5" s="15"/>
      <c r="J5" s="15"/>
      <c r="K5" s="15"/>
      <c r="L5" s="35">
        <v>80</v>
      </c>
      <c r="M5" s="35">
        <v>81</v>
      </c>
      <c r="N5" s="15"/>
      <c r="O5" s="15"/>
      <c r="P5" s="14">
        <f t="shared" si="0"/>
        <v>161</v>
      </c>
      <c r="Q5" s="17" t="s">
        <v>32</v>
      </c>
      <c r="R5" s="16">
        <v>106442</v>
      </c>
      <c r="S5" s="23" t="s">
        <v>33</v>
      </c>
      <c r="T5" s="6" t="s">
        <v>100</v>
      </c>
      <c r="U5" s="16" t="s">
        <v>90</v>
      </c>
      <c r="V5" s="16">
        <v>1006931</v>
      </c>
      <c r="W5" s="16" t="s">
        <v>1795</v>
      </c>
    </row>
    <row r="6" spans="1:23">
      <c r="A6" s="489" t="s">
        <v>105</v>
      </c>
      <c r="B6" s="15" t="s">
        <v>78</v>
      </c>
      <c r="C6" s="15" t="s">
        <v>12111</v>
      </c>
      <c r="D6" s="15" t="s">
        <v>99</v>
      </c>
      <c r="E6" s="24">
        <v>45497.284722222219</v>
      </c>
      <c r="F6" s="15">
        <v>10.9</v>
      </c>
      <c r="G6" s="37"/>
      <c r="H6" s="15"/>
      <c r="I6" s="15"/>
      <c r="J6" s="15"/>
      <c r="K6" s="15"/>
      <c r="L6" s="35">
        <v>80</v>
      </c>
      <c r="M6" s="35">
        <v>81</v>
      </c>
      <c r="N6" s="15"/>
      <c r="O6" s="15"/>
      <c r="P6" s="14">
        <f t="shared" si="0"/>
        <v>161</v>
      </c>
      <c r="Q6" s="17" t="s">
        <v>32</v>
      </c>
      <c r="R6" s="16">
        <v>106443</v>
      </c>
      <c r="S6" s="23" t="s">
        <v>33</v>
      </c>
      <c r="T6" s="6" t="s">
        <v>100</v>
      </c>
      <c r="U6" s="16" t="s">
        <v>90</v>
      </c>
      <c r="V6" s="16">
        <v>1006932</v>
      </c>
      <c r="W6" s="16" t="s">
        <v>1795</v>
      </c>
    </row>
    <row r="7" spans="1:23">
      <c r="A7" s="424" t="s">
        <v>1303</v>
      </c>
      <c r="B7" s="15" t="s">
        <v>92</v>
      </c>
      <c r="C7" s="15" t="s">
        <v>12112</v>
      </c>
      <c r="D7" s="15" t="s">
        <v>159</v>
      </c>
      <c r="E7" s="24">
        <v>45498.041666666664</v>
      </c>
      <c r="F7" s="15">
        <v>10.3</v>
      </c>
      <c r="G7" s="37"/>
      <c r="H7" s="15"/>
      <c r="I7" s="15"/>
      <c r="J7" s="15"/>
      <c r="K7" s="15"/>
      <c r="L7" s="35">
        <v>80</v>
      </c>
      <c r="M7" s="35">
        <v>81</v>
      </c>
      <c r="N7" s="15"/>
      <c r="O7" s="15"/>
      <c r="P7" s="14">
        <f t="shared" si="0"/>
        <v>161</v>
      </c>
      <c r="Q7" s="17" t="s">
        <v>32</v>
      </c>
      <c r="R7" s="16">
        <v>106427</v>
      </c>
      <c r="S7" s="23" t="s">
        <v>33</v>
      </c>
      <c r="T7" s="4" t="s">
        <v>161</v>
      </c>
      <c r="U7" s="16" t="s">
        <v>90</v>
      </c>
      <c r="V7" s="16">
        <v>1006933</v>
      </c>
      <c r="W7" s="16" t="s">
        <v>8188</v>
      </c>
    </row>
    <row r="8" spans="1:23">
      <c r="A8" s="424" t="s">
        <v>120</v>
      </c>
      <c r="B8" s="15" t="s">
        <v>92</v>
      </c>
      <c r="C8" s="15" t="s">
        <v>12113</v>
      </c>
      <c r="D8" s="15" t="s">
        <v>159</v>
      </c>
      <c r="E8" s="24">
        <v>45498.041666666664</v>
      </c>
      <c r="F8" s="15">
        <v>10.3</v>
      </c>
      <c r="G8" s="37"/>
      <c r="H8" s="15"/>
      <c r="I8" s="15"/>
      <c r="J8" s="15"/>
      <c r="K8" s="15"/>
      <c r="L8" s="35">
        <v>27</v>
      </c>
      <c r="M8" s="35">
        <v>54</v>
      </c>
      <c r="N8" s="35">
        <v>80</v>
      </c>
      <c r="O8" s="15"/>
      <c r="P8" s="14">
        <f t="shared" si="0"/>
        <v>161</v>
      </c>
      <c r="Q8" s="17" t="s">
        <v>32</v>
      </c>
      <c r="R8" s="16">
        <v>106428</v>
      </c>
      <c r="S8" s="23" t="s">
        <v>33</v>
      </c>
      <c r="T8" s="4" t="s">
        <v>161</v>
      </c>
      <c r="U8" s="16" t="s">
        <v>90</v>
      </c>
      <c r="V8" s="16">
        <v>1006934</v>
      </c>
      <c r="W8" s="16" t="s">
        <v>8188</v>
      </c>
    </row>
    <row r="9" spans="1:23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267</v>
      </c>
      <c r="M9" s="11">
        <f t="shared" si="1"/>
        <v>377</v>
      </c>
      <c r="N9" s="11">
        <f t="shared" si="1"/>
        <v>322</v>
      </c>
      <c r="O9" s="11">
        <f t="shared" si="1"/>
        <v>0</v>
      </c>
      <c r="P9" s="11">
        <f t="shared" si="1"/>
        <v>966</v>
      </c>
      <c r="Q9" s="12"/>
      <c r="R9" s="12"/>
      <c r="S9" s="12"/>
      <c r="T9" s="12"/>
      <c r="U9" s="12"/>
      <c r="V9" s="12"/>
      <c r="W9" s="12"/>
    </row>
    <row r="10" spans="1:23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>
      <c r="A11" s="3" t="s">
        <v>34</v>
      </c>
      <c r="B11" s="1905"/>
      <c r="C11" s="1905"/>
      <c r="D11" s="1905"/>
      <c r="E11" s="1905"/>
      <c r="F11" s="1905"/>
      <c r="G11" s="1905"/>
      <c r="H11" s="1905"/>
      <c r="I11" s="1"/>
      <c r="J11" s="1904"/>
      <c r="K11" s="1904"/>
      <c r="L11" s="190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6" t="s">
        <v>100</v>
      </c>
      <c r="B12" s="1903" t="s">
        <v>10787</v>
      </c>
      <c r="C12" s="188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4" t="s">
        <v>161</v>
      </c>
      <c r="B13" s="1878" t="s">
        <v>12105</v>
      </c>
      <c r="C13" s="187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5" t="s">
        <v>42</v>
      </c>
      <c r="B14" s="1772" t="s">
        <v>957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43</v>
      </c>
      <c r="B15" s="1772" t="s">
        <v>5406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44</v>
      </c>
      <c r="B16" s="1809">
        <v>0.5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8" spans="1:23" ht="23.25" customHeight="1">
      <c r="A18" s="1559" t="s">
        <v>194</v>
      </c>
      <c r="B18" s="1559"/>
      <c r="C18" s="1559"/>
      <c r="D18" s="1559"/>
      <c r="E18" s="1559"/>
      <c r="F18" s="1559"/>
      <c r="G18" s="7"/>
      <c r="H18" s="1559" t="s">
        <v>772</v>
      </c>
      <c r="I18" s="1559"/>
      <c r="J18" s="1559"/>
      <c r="K18" s="1559"/>
      <c r="L18" s="1559"/>
      <c r="M18" s="1559"/>
      <c r="N18" s="1559"/>
      <c r="O18" s="1559"/>
      <c r="P18" s="1559"/>
      <c r="Q18" s="1559" t="s">
        <v>12114</v>
      </c>
      <c r="R18" s="1559"/>
      <c r="S18" s="1559"/>
      <c r="T18" s="1559"/>
      <c r="U18" s="1559"/>
      <c r="V18" s="1559"/>
      <c r="W18" s="1559"/>
    </row>
    <row r="19" spans="1:23" ht="26.25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9" t="s">
        <v>15</v>
      </c>
      <c r="M19" s="9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</row>
    <row r="20" spans="1:23">
      <c r="A20" s="15" t="s">
        <v>111</v>
      </c>
      <c r="B20" s="15" t="s">
        <v>65</v>
      </c>
      <c r="C20" s="15" t="s">
        <v>12115</v>
      </c>
      <c r="D20" s="15" t="s">
        <v>64</v>
      </c>
      <c r="E20" s="24">
        <v>45498.472222222219</v>
      </c>
      <c r="F20" s="15">
        <v>14.8</v>
      </c>
      <c r="G20" s="37"/>
      <c r="H20" s="15"/>
      <c r="I20" s="15"/>
      <c r="J20" s="15"/>
      <c r="K20" s="15"/>
      <c r="L20" s="35">
        <v>161</v>
      </c>
      <c r="M20" s="15"/>
      <c r="N20" s="15"/>
      <c r="O20" s="15"/>
      <c r="P20" s="14">
        <f t="shared" ref="P20:P26" si="2">SUM(H20:O20)</f>
        <v>161</v>
      </c>
      <c r="Q20" s="14" t="s">
        <v>30</v>
      </c>
      <c r="R20" s="16">
        <v>106444</v>
      </c>
      <c r="S20" s="23" t="s">
        <v>33</v>
      </c>
      <c r="T20" s="4" t="s">
        <v>169</v>
      </c>
      <c r="U20" s="16" t="s">
        <v>90</v>
      </c>
      <c r="V20" s="16">
        <v>1006935</v>
      </c>
      <c r="W20" s="16" t="s">
        <v>12116</v>
      </c>
    </row>
    <row r="21" spans="1:23">
      <c r="A21" s="15" t="s">
        <v>142</v>
      </c>
      <c r="B21" s="15" t="s">
        <v>72</v>
      </c>
      <c r="C21" s="15" t="s">
        <v>12117</v>
      </c>
      <c r="D21" s="15" t="s">
        <v>68</v>
      </c>
      <c r="E21" s="24">
        <v>45497.711805555555</v>
      </c>
      <c r="F21" s="15">
        <v>12.25</v>
      </c>
      <c r="G21" s="37"/>
      <c r="H21" s="15"/>
      <c r="I21" s="15"/>
      <c r="J21" s="15"/>
      <c r="K21" s="35">
        <v>27</v>
      </c>
      <c r="L21" s="35">
        <v>27</v>
      </c>
      <c r="M21" s="35">
        <v>81</v>
      </c>
      <c r="N21" s="35">
        <v>26</v>
      </c>
      <c r="O21" s="15"/>
      <c r="P21" s="14">
        <f t="shared" si="2"/>
        <v>161</v>
      </c>
      <c r="Q21" s="14" t="s">
        <v>30</v>
      </c>
      <c r="R21" s="16">
        <v>106420</v>
      </c>
      <c r="S21" s="14" t="s">
        <v>31</v>
      </c>
      <c r="T21" s="4" t="s">
        <v>169</v>
      </c>
      <c r="U21" s="16"/>
      <c r="V21" s="16">
        <v>1006936</v>
      </c>
      <c r="W21" s="16" t="s">
        <v>12118</v>
      </c>
    </row>
    <row r="22" spans="1:23">
      <c r="A22" s="15" t="s">
        <v>141</v>
      </c>
      <c r="B22" s="15" t="s">
        <v>69</v>
      </c>
      <c r="C22" s="15" t="s">
        <v>12119</v>
      </c>
      <c r="D22" s="15" t="s">
        <v>71</v>
      </c>
      <c r="E22" s="24">
        <v>45497.795138888891</v>
      </c>
      <c r="F22" s="15">
        <v>12.25</v>
      </c>
      <c r="G22" s="37"/>
      <c r="H22" s="15"/>
      <c r="I22" s="15"/>
      <c r="J22" s="15"/>
      <c r="K22" s="15"/>
      <c r="L22" s="35">
        <v>54</v>
      </c>
      <c r="M22" s="35">
        <v>81</v>
      </c>
      <c r="N22" s="35">
        <v>26</v>
      </c>
      <c r="O22" s="15"/>
      <c r="P22" s="14">
        <f t="shared" si="2"/>
        <v>161</v>
      </c>
      <c r="Q22" s="14" t="s">
        <v>30</v>
      </c>
      <c r="R22" s="16">
        <v>106410</v>
      </c>
      <c r="S22" s="14" t="s">
        <v>31</v>
      </c>
      <c r="T22" s="4" t="s">
        <v>169</v>
      </c>
      <c r="U22" s="16"/>
      <c r="V22" s="16">
        <v>1006937</v>
      </c>
      <c r="W22" s="16" t="s">
        <v>12118</v>
      </c>
    </row>
    <row r="23" spans="1:23">
      <c r="A23" s="15" t="s">
        <v>122</v>
      </c>
      <c r="B23" s="15" t="s">
        <v>62</v>
      </c>
      <c r="C23" s="15" t="s">
        <v>12120</v>
      </c>
      <c r="D23" s="15" t="s">
        <v>61</v>
      </c>
      <c r="E23" s="24">
        <v>45497.774305555555</v>
      </c>
      <c r="F23" s="15">
        <v>13</v>
      </c>
      <c r="G23" s="37"/>
      <c r="H23" s="15"/>
      <c r="I23" s="15"/>
      <c r="J23" s="15"/>
      <c r="K23" s="35">
        <v>81</v>
      </c>
      <c r="L23" s="15"/>
      <c r="M23" s="15"/>
      <c r="N23" s="15"/>
      <c r="O23" s="15"/>
      <c r="P23" s="14">
        <f t="shared" si="2"/>
        <v>81</v>
      </c>
      <c r="Q23" s="14" t="s">
        <v>30</v>
      </c>
      <c r="R23" s="16">
        <v>106419</v>
      </c>
      <c r="S23" s="14" t="s">
        <v>31</v>
      </c>
      <c r="T23" s="4" t="s">
        <v>169</v>
      </c>
      <c r="U23" s="16"/>
      <c r="V23" s="16">
        <v>1006938</v>
      </c>
      <c r="W23" s="16" t="s">
        <v>12121</v>
      </c>
    </row>
    <row r="24" spans="1:23">
      <c r="A24" s="15" t="s">
        <v>113</v>
      </c>
      <c r="B24" s="15" t="s">
        <v>578</v>
      </c>
      <c r="C24" s="15" t="s">
        <v>12122</v>
      </c>
      <c r="D24" s="15" t="s">
        <v>64</v>
      </c>
      <c r="E24" s="24">
        <v>45498.472222222219</v>
      </c>
      <c r="F24" s="15">
        <v>14.8</v>
      </c>
      <c r="G24" s="37"/>
      <c r="H24" s="15"/>
      <c r="I24" s="15"/>
      <c r="J24" s="15"/>
      <c r="K24" s="15"/>
      <c r="L24" s="35">
        <v>80</v>
      </c>
      <c r="M24" s="15"/>
      <c r="N24" s="15"/>
      <c r="O24" s="15"/>
      <c r="P24" s="14">
        <f t="shared" si="2"/>
        <v>80</v>
      </c>
      <c r="Q24" s="14" t="s">
        <v>30</v>
      </c>
      <c r="R24" s="16">
        <v>106445</v>
      </c>
      <c r="S24" s="23" t="s">
        <v>33</v>
      </c>
      <c r="T24" s="4" t="s">
        <v>169</v>
      </c>
      <c r="U24" s="16" t="s">
        <v>90</v>
      </c>
      <c r="V24" s="16">
        <v>1006939</v>
      </c>
      <c r="W24" s="16" t="s">
        <v>12116</v>
      </c>
    </row>
    <row r="25" spans="1:23" s="79" customFormat="1">
      <c r="A25" s="424" t="s">
        <v>4296</v>
      </c>
      <c r="B25" s="224" t="s">
        <v>92</v>
      </c>
      <c r="C25" s="224" t="s">
        <v>12123</v>
      </c>
      <c r="D25" s="224" t="s">
        <v>159</v>
      </c>
      <c r="E25" s="227">
        <v>45498.041666666664</v>
      </c>
      <c r="F25" s="224">
        <v>10.3</v>
      </c>
      <c r="G25" s="224"/>
      <c r="H25" s="224"/>
      <c r="I25" s="224"/>
      <c r="J25" s="224"/>
      <c r="K25" s="224"/>
      <c r="L25" s="224"/>
      <c r="M25" s="35">
        <v>81</v>
      </c>
      <c r="N25" s="35">
        <v>54</v>
      </c>
      <c r="O25" s="35">
        <v>26</v>
      </c>
      <c r="P25" s="280">
        <f t="shared" si="2"/>
        <v>161</v>
      </c>
      <c r="Q25" s="378" t="s">
        <v>32</v>
      </c>
      <c r="R25" s="228">
        <v>106429</v>
      </c>
      <c r="S25" s="23" t="s">
        <v>33</v>
      </c>
      <c r="T25" s="6" t="s">
        <v>161</v>
      </c>
      <c r="U25" s="228" t="s">
        <v>90</v>
      </c>
      <c r="V25" s="228">
        <v>1006940</v>
      </c>
      <c r="W25" s="228" t="s">
        <v>8188</v>
      </c>
    </row>
    <row r="26" spans="1:23">
      <c r="A26" s="424" t="s">
        <v>120</v>
      </c>
      <c r="B26" s="15" t="s">
        <v>92</v>
      </c>
      <c r="C26" s="15" t="s">
        <v>12124</v>
      </c>
      <c r="D26" s="15" t="s">
        <v>159</v>
      </c>
      <c r="E26" s="24">
        <v>45498.041666666664</v>
      </c>
      <c r="F26" s="15">
        <v>10.3</v>
      </c>
      <c r="G26" s="37" t="s">
        <v>160</v>
      </c>
      <c r="H26" s="15"/>
      <c r="I26" s="15"/>
      <c r="J26" s="15"/>
      <c r="K26" s="15"/>
      <c r="L26" s="35">
        <v>27</v>
      </c>
      <c r="M26" s="15"/>
      <c r="N26" s="35">
        <v>92</v>
      </c>
      <c r="O26" s="35">
        <v>42</v>
      </c>
      <c r="P26" s="14">
        <f t="shared" si="2"/>
        <v>161</v>
      </c>
      <c r="Q26" s="17" t="s">
        <v>32</v>
      </c>
      <c r="R26" s="16">
        <v>106430</v>
      </c>
      <c r="S26" s="23" t="s">
        <v>33</v>
      </c>
      <c r="T26" s="6" t="s">
        <v>161</v>
      </c>
      <c r="U26" s="16" t="s">
        <v>90</v>
      </c>
      <c r="V26" s="16">
        <v>1006941</v>
      </c>
      <c r="W26" s="16" t="s">
        <v>8188</v>
      </c>
    </row>
    <row r="27" spans="1:23">
      <c r="A27" s="11" t="s">
        <v>19</v>
      </c>
      <c r="B27" s="7"/>
      <c r="C27" s="7"/>
      <c r="D27" s="7"/>
      <c r="E27" s="11"/>
      <c r="F27" s="7"/>
      <c r="G27" s="7"/>
      <c r="H27" s="11">
        <f t="shared" ref="H27:P27" si="3">SUM(H20:H26)</f>
        <v>0</v>
      </c>
      <c r="I27" s="11">
        <f t="shared" si="3"/>
        <v>0</v>
      </c>
      <c r="J27" s="11">
        <f t="shared" si="3"/>
        <v>0</v>
      </c>
      <c r="K27" s="11">
        <f t="shared" si="3"/>
        <v>108</v>
      </c>
      <c r="L27" s="11">
        <f t="shared" si="3"/>
        <v>349</v>
      </c>
      <c r="M27" s="11">
        <f t="shared" si="3"/>
        <v>243</v>
      </c>
      <c r="N27" s="11">
        <f t="shared" si="3"/>
        <v>198</v>
      </c>
      <c r="O27" s="11">
        <f t="shared" si="3"/>
        <v>68</v>
      </c>
      <c r="P27" s="11">
        <f t="shared" si="3"/>
        <v>966</v>
      </c>
      <c r="Q27" s="12"/>
      <c r="R27" s="12"/>
      <c r="S27" s="12"/>
      <c r="T27" s="12"/>
      <c r="U27" s="12"/>
      <c r="V27" s="12"/>
      <c r="W27" s="12"/>
    </row>
    <row r="28" spans="1:23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>
      <c r="A29" s="3" t="s">
        <v>34</v>
      </c>
      <c r="B29" s="1905"/>
      <c r="C29" s="1905"/>
      <c r="D29" s="1905"/>
      <c r="E29" s="1905"/>
      <c r="F29" s="1905"/>
      <c r="G29" s="1905"/>
      <c r="H29" s="1905"/>
      <c r="I29" s="1"/>
      <c r="J29" s="1904"/>
      <c r="K29" s="1904"/>
      <c r="L29" s="190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6" t="s">
        <v>161</v>
      </c>
      <c r="B30" s="1903" t="s">
        <v>10787</v>
      </c>
      <c r="C30" s="188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4" t="s">
        <v>169</v>
      </c>
      <c r="B31" s="1878" t="s">
        <v>12105</v>
      </c>
      <c r="C31" s="187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5" t="s">
        <v>42</v>
      </c>
      <c r="B32" s="1772" t="s">
        <v>12125</v>
      </c>
      <c r="C32" s="177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5" t="s">
        <v>43</v>
      </c>
      <c r="B33" s="1772" t="s">
        <v>12126</v>
      </c>
      <c r="C33" s="177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44</v>
      </c>
      <c r="B34" s="1809">
        <v>0.625</v>
      </c>
      <c r="C34" s="177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/>
      <c r="B35" s="238"/>
      <c r="C35" s="238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3.25">
      <c r="A37" s="1559" t="s">
        <v>205</v>
      </c>
      <c r="B37" s="1559"/>
      <c r="C37" s="1559"/>
      <c r="D37" s="1559"/>
      <c r="E37" s="1559"/>
      <c r="F37" s="1559"/>
      <c r="G37" s="7"/>
      <c r="H37" s="1559" t="s">
        <v>772</v>
      </c>
      <c r="I37" s="1559"/>
      <c r="J37" s="1559"/>
      <c r="K37" s="1559"/>
      <c r="L37" s="1559"/>
      <c r="M37" s="1559"/>
      <c r="N37" s="1559"/>
      <c r="O37" s="1559"/>
      <c r="P37" s="1559"/>
      <c r="Q37" s="1559" t="s">
        <v>12127</v>
      </c>
      <c r="R37" s="1559"/>
      <c r="S37" s="1559"/>
      <c r="T37" s="1559"/>
      <c r="U37" s="1559"/>
      <c r="V37" s="1559"/>
      <c r="W37" s="1559"/>
    </row>
    <row r="38" spans="1:23" ht="26.25">
      <c r="A38" s="8" t="s">
        <v>3</v>
      </c>
      <c r="B38" s="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33" t="s">
        <v>10</v>
      </c>
      <c r="H38" s="9" t="s">
        <v>11</v>
      </c>
      <c r="I38" s="9" t="s">
        <v>12</v>
      </c>
      <c r="J38" s="9" t="s">
        <v>13</v>
      </c>
      <c r="K38" s="9" t="s">
        <v>14</v>
      </c>
      <c r="L38" s="9" t="s">
        <v>15</v>
      </c>
      <c r="M38" s="9" t="s">
        <v>16</v>
      </c>
      <c r="N38" s="9" t="s">
        <v>17</v>
      </c>
      <c r="O38" s="10" t="s">
        <v>18</v>
      </c>
      <c r="P38" s="8" t="s">
        <v>19</v>
      </c>
      <c r="Q38" s="8" t="s">
        <v>20</v>
      </c>
      <c r="R38" s="8" t="s">
        <v>9</v>
      </c>
      <c r="S38" s="8" t="s">
        <v>21</v>
      </c>
      <c r="T38" s="8" t="s">
        <v>24</v>
      </c>
      <c r="U38" s="8" t="s">
        <v>25</v>
      </c>
      <c r="V38" s="8" t="s">
        <v>26</v>
      </c>
      <c r="W38" s="8" t="s">
        <v>27</v>
      </c>
    </row>
    <row r="39" spans="1:23">
      <c r="A39" s="424" t="s">
        <v>120</v>
      </c>
      <c r="B39" s="15" t="s">
        <v>92</v>
      </c>
      <c r="C39" s="15" t="s">
        <v>12128</v>
      </c>
      <c r="D39" s="15" t="s">
        <v>159</v>
      </c>
      <c r="E39" s="24">
        <v>45498.041666666664</v>
      </c>
      <c r="F39" s="15">
        <v>10.3</v>
      </c>
      <c r="G39" s="37"/>
      <c r="H39" s="15"/>
      <c r="I39" s="15"/>
      <c r="J39" s="15"/>
      <c r="K39" s="15"/>
      <c r="L39" s="35">
        <v>27</v>
      </c>
      <c r="M39" s="35">
        <v>54</v>
      </c>
      <c r="N39" s="35">
        <v>80</v>
      </c>
      <c r="O39" s="15"/>
      <c r="P39" s="14">
        <f>SUM(H39:O39)</f>
        <v>161</v>
      </c>
      <c r="Q39" s="17" t="s">
        <v>32</v>
      </c>
      <c r="R39" s="16">
        <v>106431</v>
      </c>
      <c r="S39" s="23" t="s">
        <v>33</v>
      </c>
      <c r="T39" s="6" t="s">
        <v>161</v>
      </c>
      <c r="U39" s="16" t="s">
        <v>90</v>
      </c>
      <c r="V39" s="16">
        <v>1006942</v>
      </c>
      <c r="W39" s="16" t="s">
        <v>8188</v>
      </c>
    </row>
    <row r="40" spans="1:23">
      <c r="A40" s="489" t="s">
        <v>4296</v>
      </c>
      <c r="B40" s="15" t="s">
        <v>78</v>
      </c>
      <c r="C40" s="35" t="s">
        <v>12129</v>
      </c>
      <c r="D40" s="35" t="s">
        <v>521</v>
      </c>
      <c r="E40" s="271">
        <v>45498.6875</v>
      </c>
      <c r="F40" s="35">
        <v>10.3</v>
      </c>
      <c r="G40" s="37"/>
      <c r="H40" s="15"/>
      <c r="I40" s="15"/>
      <c r="J40" s="15"/>
      <c r="K40" s="15"/>
      <c r="L40" s="15"/>
      <c r="M40" s="35">
        <v>80</v>
      </c>
      <c r="N40" s="35">
        <v>81</v>
      </c>
      <c r="O40" s="15"/>
      <c r="P40" s="14">
        <f>SUM(H40:O40)</f>
        <v>161</v>
      </c>
      <c r="Q40" s="17" t="s">
        <v>32</v>
      </c>
      <c r="R40" s="16">
        <v>106446</v>
      </c>
      <c r="S40" s="23" t="s">
        <v>33</v>
      </c>
      <c r="T40" s="4" t="s">
        <v>169</v>
      </c>
      <c r="U40" s="16" t="s">
        <v>90</v>
      </c>
      <c r="V40" s="16">
        <v>1006943</v>
      </c>
      <c r="W40" s="16" t="s">
        <v>12130</v>
      </c>
    </row>
    <row r="41" spans="1:23">
      <c r="A41" s="489" t="s">
        <v>1613</v>
      </c>
      <c r="B41" s="15" t="s">
        <v>78</v>
      </c>
      <c r="C41" s="15" t="s">
        <v>12131</v>
      </c>
      <c r="D41" s="15" t="s">
        <v>932</v>
      </c>
      <c r="E41" s="24">
        <v>45498.003472222219</v>
      </c>
      <c r="F41" s="15">
        <v>10.9</v>
      </c>
      <c r="G41" s="37"/>
      <c r="H41" s="15"/>
      <c r="I41" s="15"/>
      <c r="J41" s="15"/>
      <c r="K41" s="15"/>
      <c r="L41" s="15"/>
      <c r="M41" s="15"/>
      <c r="N41" s="437">
        <v>0</v>
      </c>
      <c r="O41" s="35">
        <v>161</v>
      </c>
      <c r="P41" s="14">
        <f>SUM(H41:O41)</f>
        <v>161</v>
      </c>
      <c r="Q41" s="17" t="s">
        <v>32</v>
      </c>
      <c r="R41" s="16">
        <v>106447</v>
      </c>
      <c r="S41" s="23" t="s">
        <v>33</v>
      </c>
      <c r="T41" s="6" t="s">
        <v>161</v>
      </c>
      <c r="U41" s="16" t="s">
        <v>90</v>
      </c>
      <c r="V41" s="16">
        <v>1006947</v>
      </c>
      <c r="W41" s="16" t="s">
        <v>8188</v>
      </c>
    </row>
    <row r="42" spans="1:23">
      <c r="A42" s="489" t="s">
        <v>4228</v>
      </c>
      <c r="B42" s="15" t="s">
        <v>78</v>
      </c>
      <c r="C42" s="15" t="s">
        <v>12132</v>
      </c>
      <c r="D42" s="15" t="s">
        <v>932</v>
      </c>
      <c r="E42" s="24">
        <v>45498.003472222219</v>
      </c>
      <c r="F42" s="15">
        <v>10.9</v>
      </c>
      <c r="G42" s="37"/>
      <c r="H42" s="15"/>
      <c r="I42" s="15"/>
      <c r="J42" s="15"/>
      <c r="K42" s="15"/>
      <c r="L42" s="15"/>
      <c r="M42" s="35">
        <v>81</v>
      </c>
      <c r="N42" s="35">
        <v>80</v>
      </c>
      <c r="O42" s="15"/>
      <c r="P42" s="14">
        <f>SUM(H42:O42)</f>
        <v>161</v>
      </c>
      <c r="Q42" s="17" t="s">
        <v>32</v>
      </c>
      <c r="R42" s="16">
        <v>106451</v>
      </c>
      <c r="S42" s="23" t="s">
        <v>33</v>
      </c>
      <c r="T42" s="6" t="s">
        <v>161</v>
      </c>
      <c r="U42" s="16" t="s">
        <v>90</v>
      </c>
      <c r="V42" s="16">
        <v>1006944</v>
      </c>
      <c r="W42" s="16" t="s">
        <v>8188</v>
      </c>
    </row>
    <row r="43" spans="1:23">
      <c r="A43" s="424" t="s">
        <v>4228</v>
      </c>
      <c r="B43" s="15" t="s">
        <v>92</v>
      </c>
      <c r="C43" s="35" t="s">
        <v>12133</v>
      </c>
      <c r="D43" s="15" t="s">
        <v>12134</v>
      </c>
      <c r="E43" s="24">
        <v>45499.090277777781</v>
      </c>
      <c r="F43" s="15">
        <v>10.3</v>
      </c>
      <c r="G43" s="37"/>
      <c r="H43" s="15"/>
      <c r="I43" s="15"/>
      <c r="J43" s="15"/>
      <c r="K43" s="15"/>
      <c r="L43" s="35">
        <v>161</v>
      </c>
      <c r="M43" s="15"/>
      <c r="N43" s="15"/>
      <c r="O43" s="15"/>
      <c r="P43" s="14">
        <v>161</v>
      </c>
      <c r="Q43" s="17" t="s">
        <v>32</v>
      </c>
      <c r="R43" s="16">
        <v>106432</v>
      </c>
      <c r="S43" s="23" t="s">
        <v>33</v>
      </c>
      <c r="T43" s="6" t="s">
        <v>161</v>
      </c>
      <c r="U43" s="16" t="s">
        <v>90</v>
      </c>
      <c r="V43" s="16">
        <v>1006945</v>
      </c>
      <c r="W43" s="16" t="s">
        <v>1811</v>
      </c>
    </row>
    <row r="44" spans="1:23">
      <c r="A44" s="424" t="s">
        <v>9957</v>
      </c>
      <c r="B44" s="15" t="s">
        <v>92</v>
      </c>
      <c r="C44" s="15" t="s">
        <v>12135</v>
      </c>
      <c r="D44" s="15" t="s">
        <v>12134</v>
      </c>
      <c r="E44" s="24">
        <v>45499.090277777781</v>
      </c>
      <c r="F44" s="15">
        <v>10.3</v>
      </c>
      <c r="G44" s="37"/>
      <c r="H44" s="15"/>
      <c r="I44" s="15"/>
      <c r="J44" s="15"/>
      <c r="K44" s="15"/>
      <c r="L44" s="15"/>
      <c r="M44" s="35">
        <v>80</v>
      </c>
      <c r="N44" s="35">
        <v>81</v>
      </c>
      <c r="O44" s="15"/>
      <c r="P44" s="14">
        <f>SUM(H44:O44)</f>
        <v>161</v>
      </c>
      <c r="Q44" s="17" t="s">
        <v>32</v>
      </c>
      <c r="R44" s="16">
        <v>106433</v>
      </c>
      <c r="S44" s="23" t="s">
        <v>33</v>
      </c>
      <c r="T44" s="6" t="s">
        <v>161</v>
      </c>
      <c r="U44" s="16" t="s">
        <v>90</v>
      </c>
      <c r="V44" s="16">
        <v>1006946</v>
      </c>
      <c r="W44" s="16" t="s">
        <v>1811</v>
      </c>
    </row>
    <row r="45" spans="1:23">
      <c r="A45" s="11" t="s">
        <v>19</v>
      </c>
      <c r="B45" s="7"/>
      <c r="C45" s="7"/>
      <c r="D45" s="7"/>
      <c r="E45" s="11"/>
      <c r="F45" s="7"/>
      <c r="G45" s="7"/>
      <c r="H45" s="11">
        <f t="shared" ref="H45:P45" si="4">SUM(H39:H44)</f>
        <v>0</v>
      </c>
      <c r="I45" s="11">
        <f t="shared" si="4"/>
        <v>0</v>
      </c>
      <c r="J45" s="11">
        <f t="shared" si="4"/>
        <v>0</v>
      </c>
      <c r="K45" s="11">
        <f t="shared" si="4"/>
        <v>0</v>
      </c>
      <c r="L45" s="11">
        <f t="shared" si="4"/>
        <v>188</v>
      </c>
      <c r="M45" s="11">
        <f t="shared" si="4"/>
        <v>295</v>
      </c>
      <c r="N45" s="11">
        <f t="shared" si="4"/>
        <v>322</v>
      </c>
      <c r="O45" s="11">
        <f t="shared" si="4"/>
        <v>161</v>
      </c>
      <c r="P45" s="11">
        <f t="shared" si="4"/>
        <v>966</v>
      </c>
      <c r="Q45" s="12"/>
      <c r="R45" s="12"/>
      <c r="S45" s="12"/>
      <c r="T45" s="12"/>
      <c r="U45" s="12"/>
      <c r="V45" s="12"/>
      <c r="W45" s="12"/>
    </row>
    <row r="46" spans="1:2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>
      <c r="A47" s="3" t="s">
        <v>34</v>
      </c>
      <c r="B47" s="1905"/>
      <c r="C47" s="1905"/>
      <c r="D47" s="1905"/>
      <c r="E47" s="1905"/>
      <c r="F47" s="1905"/>
      <c r="G47" s="1905"/>
      <c r="H47" s="190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6" t="s">
        <v>161</v>
      </c>
      <c r="B48" s="1903" t="s">
        <v>10787</v>
      </c>
      <c r="C48" s="188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6">
      <c r="A49" s="4" t="s">
        <v>169</v>
      </c>
      <c r="B49" s="1878" t="s">
        <v>12105</v>
      </c>
      <c r="C49" s="1878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 t="s">
        <v>42</v>
      </c>
      <c r="B50" s="1772" t="s">
        <v>8739</v>
      </c>
      <c r="C50" s="177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 t="s">
        <v>43</v>
      </c>
      <c r="B51" s="1772" t="s">
        <v>6191</v>
      </c>
      <c r="C51" s="177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 t="s">
        <v>44</v>
      </c>
      <c r="B52" s="1809">
        <v>0.66666666666666663</v>
      </c>
      <c r="C52" s="177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559" t="s">
        <v>155</v>
      </c>
      <c r="B54" s="1559"/>
      <c r="C54" s="1559"/>
      <c r="D54" s="1559"/>
      <c r="E54" s="1559"/>
      <c r="F54" s="1559"/>
      <c r="G54" s="7"/>
      <c r="H54" s="1559" t="s">
        <v>375</v>
      </c>
      <c r="I54" s="1559"/>
      <c r="J54" s="1559"/>
      <c r="K54" s="1559"/>
      <c r="L54" s="1559"/>
      <c r="M54" s="1559"/>
      <c r="N54" s="1559"/>
      <c r="O54" s="1559"/>
      <c r="P54" s="1559"/>
      <c r="Q54" s="1559" t="s">
        <v>12136</v>
      </c>
      <c r="R54" s="1559"/>
      <c r="S54" s="1559"/>
      <c r="T54" s="1559"/>
      <c r="U54" s="1559"/>
      <c r="V54" s="1559"/>
      <c r="W54" s="1559"/>
      <c r="X54" s="1"/>
      <c r="Y54" s="1"/>
      <c r="Z54" s="1"/>
    </row>
    <row r="55" spans="1:26" ht="26.25">
      <c r="A55" s="8" t="s">
        <v>3</v>
      </c>
      <c r="B55" s="8" t="s">
        <v>4</v>
      </c>
      <c r="C55" s="8" t="s">
        <v>5</v>
      </c>
      <c r="D55" s="8" t="s">
        <v>6</v>
      </c>
      <c r="E55" s="8" t="s">
        <v>7</v>
      </c>
      <c r="F55" s="8" t="s">
        <v>8</v>
      </c>
      <c r="G55" s="33" t="s">
        <v>10</v>
      </c>
      <c r="H55" s="9" t="s">
        <v>11</v>
      </c>
      <c r="I55" s="9" t="s">
        <v>12</v>
      </c>
      <c r="J55" s="9" t="s">
        <v>13</v>
      </c>
      <c r="K55" s="9" t="s">
        <v>14</v>
      </c>
      <c r="L55" s="9" t="s">
        <v>15</v>
      </c>
      <c r="M55" s="9" t="s">
        <v>16</v>
      </c>
      <c r="N55" s="9" t="s">
        <v>17</v>
      </c>
      <c r="O55" s="10" t="s">
        <v>18</v>
      </c>
      <c r="P55" s="8" t="s">
        <v>19</v>
      </c>
      <c r="Q55" s="8" t="s">
        <v>20</v>
      </c>
      <c r="R55" s="8" t="s">
        <v>9</v>
      </c>
      <c r="S55" s="8" t="s">
        <v>21</v>
      </c>
      <c r="T55" s="8" t="s">
        <v>24</v>
      </c>
      <c r="U55" s="8" t="s">
        <v>25</v>
      </c>
      <c r="V55" s="8" t="s">
        <v>26</v>
      </c>
      <c r="W55" s="8" t="s">
        <v>27</v>
      </c>
      <c r="X55" s="1"/>
      <c r="Y55" s="1"/>
      <c r="Z55" s="1"/>
    </row>
    <row r="56" spans="1:26">
      <c r="A56" s="424" t="s">
        <v>119</v>
      </c>
      <c r="B56" s="15" t="s">
        <v>92</v>
      </c>
      <c r="C56" s="15" t="s">
        <v>12137</v>
      </c>
      <c r="D56" s="15" t="s">
        <v>159</v>
      </c>
      <c r="E56" s="24">
        <v>45499.041666666664</v>
      </c>
      <c r="F56" s="15">
        <v>10.3</v>
      </c>
      <c r="G56" s="37"/>
      <c r="H56" s="15"/>
      <c r="I56" s="15"/>
      <c r="J56" s="15"/>
      <c r="K56" s="15"/>
      <c r="L56" s="35">
        <v>135</v>
      </c>
      <c r="M56" s="35">
        <v>26</v>
      </c>
      <c r="N56" s="15"/>
      <c r="O56" s="15"/>
      <c r="P56" s="14">
        <f>SUM(H56:O56)</f>
        <v>161</v>
      </c>
      <c r="Q56" s="17" t="s">
        <v>32</v>
      </c>
      <c r="R56" s="16">
        <v>106434</v>
      </c>
      <c r="S56" s="23" t="s">
        <v>33</v>
      </c>
      <c r="T56" s="16" t="s">
        <v>12138</v>
      </c>
      <c r="U56" s="16" t="s">
        <v>90</v>
      </c>
      <c r="V56" s="16">
        <v>1006950</v>
      </c>
      <c r="W56" s="16"/>
      <c r="X56" s="1"/>
      <c r="Y56" s="1"/>
      <c r="Z56" s="1">
        <v>10.199999999999999</v>
      </c>
    </row>
    <row r="57" spans="1:26">
      <c r="A57" s="424" t="s">
        <v>86</v>
      </c>
      <c r="B57" s="15" t="s">
        <v>92</v>
      </c>
      <c r="C57" s="15" t="s">
        <v>12139</v>
      </c>
      <c r="D57" s="15" t="s">
        <v>10385</v>
      </c>
      <c r="E57" s="24">
        <v>45499.083333333336</v>
      </c>
      <c r="F57" s="15">
        <v>11.3</v>
      </c>
      <c r="G57" s="37"/>
      <c r="H57" s="15"/>
      <c r="I57" s="15"/>
      <c r="J57" s="15"/>
      <c r="K57" s="15"/>
      <c r="L57" s="35">
        <v>54</v>
      </c>
      <c r="M57" s="35">
        <v>81</v>
      </c>
      <c r="N57" s="35">
        <v>26</v>
      </c>
      <c r="O57" s="15"/>
      <c r="P57" s="14">
        <f>SUM(H57:O57)</f>
        <v>161</v>
      </c>
      <c r="Q57" s="17" t="s">
        <v>32</v>
      </c>
      <c r="R57" s="16">
        <v>106435</v>
      </c>
      <c r="S57" s="23" t="s">
        <v>33</v>
      </c>
      <c r="T57" s="16" t="s">
        <v>12138</v>
      </c>
      <c r="U57" s="16" t="s">
        <v>90</v>
      </c>
      <c r="V57" s="16">
        <v>1006951</v>
      </c>
      <c r="W57" s="16"/>
      <c r="X57" s="1"/>
      <c r="Y57" s="1"/>
      <c r="Z57" s="1"/>
    </row>
    <row r="58" spans="1:26">
      <c r="A58" s="424" t="s">
        <v>86</v>
      </c>
      <c r="B58" s="15" t="s">
        <v>92</v>
      </c>
      <c r="C58" s="15" t="s">
        <v>12140</v>
      </c>
      <c r="D58" s="15" t="s">
        <v>10385</v>
      </c>
      <c r="E58" s="24">
        <v>45499.083333333336</v>
      </c>
      <c r="F58" s="15">
        <v>11.3</v>
      </c>
      <c r="G58" s="37"/>
      <c r="H58" s="15"/>
      <c r="I58" s="15"/>
      <c r="J58" s="15"/>
      <c r="K58" s="15"/>
      <c r="L58" s="35">
        <v>54</v>
      </c>
      <c r="M58" s="35">
        <v>81</v>
      </c>
      <c r="N58" s="35">
        <v>26</v>
      </c>
      <c r="O58" s="15"/>
      <c r="P58" s="14">
        <f>SUM(H58:O58)</f>
        <v>161</v>
      </c>
      <c r="Q58" s="17" t="s">
        <v>32</v>
      </c>
      <c r="R58" s="16">
        <v>106436</v>
      </c>
      <c r="S58" s="23" t="s">
        <v>33</v>
      </c>
      <c r="T58" s="16" t="s">
        <v>12138</v>
      </c>
      <c r="U58" s="16" t="s">
        <v>90</v>
      </c>
      <c r="V58" s="16">
        <v>1006952</v>
      </c>
      <c r="W58" s="16"/>
      <c r="X58" s="1"/>
      <c r="Y58" s="1"/>
      <c r="Z58" s="1"/>
    </row>
    <row r="59" spans="1:26">
      <c r="A59" s="489" t="s">
        <v>10167</v>
      </c>
      <c r="B59" s="15" t="s">
        <v>78</v>
      </c>
      <c r="C59" s="15" t="s">
        <v>12141</v>
      </c>
      <c r="D59" s="15" t="s">
        <v>12142</v>
      </c>
      <c r="E59" s="24">
        <v>45499.576388888891</v>
      </c>
      <c r="F59" s="15">
        <v>9.65</v>
      </c>
      <c r="G59" s="37"/>
      <c r="H59" s="15"/>
      <c r="I59" s="15"/>
      <c r="J59" s="15"/>
      <c r="K59" s="15"/>
      <c r="L59" s="15"/>
      <c r="M59" s="15"/>
      <c r="N59" s="35">
        <v>80</v>
      </c>
      <c r="O59" s="35">
        <v>81</v>
      </c>
      <c r="P59" s="14">
        <v>161</v>
      </c>
      <c r="Q59" s="17" t="s">
        <v>32</v>
      </c>
      <c r="R59" s="16">
        <v>106450</v>
      </c>
      <c r="S59" s="23" t="s">
        <v>33</v>
      </c>
      <c r="T59" s="16" t="s">
        <v>12138</v>
      </c>
      <c r="U59" s="16" t="s">
        <v>90</v>
      </c>
      <c r="V59" s="16">
        <v>1006953</v>
      </c>
      <c r="W59" s="16"/>
      <c r="X59" s="1"/>
      <c r="Y59" s="1"/>
      <c r="Z59" s="1"/>
    </row>
    <row r="60" spans="1:26">
      <c r="A60" s="424" t="s">
        <v>4296</v>
      </c>
      <c r="B60" s="15" t="s">
        <v>92</v>
      </c>
      <c r="C60" s="15" t="s">
        <v>12143</v>
      </c>
      <c r="D60" s="15" t="s">
        <v>10385</v>
      </c>
      <c r="E60" s="24">
        <v>45499.083333333336</v>
      </c>
      <c r="F60" s="15">
        <v>11.3</v>
      </c>
      <c r="G60" s="37"/>
      <c r="H60" s="15"/>
      <c r="I60" s="15"/>
      <c r="J60" s="15"/>
      <c r="K60" s="15"/>
      <c r="L60" s="15"/>
      <c r="M60" s="35">
        <v>53</v>
      </c>
      <c r="N60" s="35">
        <v>54</v>
      </c>
      <c r="O60" s="35">
        <v>54</v>
      </c>
      <c r="P60" s="14">
        <f>SUM(H60:O60)</f>
        <v>161</v>
      </c>
      <c r="Q60" s="17" t="s">
        <v>32</v>
      </c>
      <c r="R60" s="16">
        <v>106437</v>
      </c>
      <c r="S60" s="23" t="s">
        <v>33</v>
      </c>
      <c r="T60" s="16" t="s">
        <v>12138</v>
      </c>
      <c r="U60" s="16" t="s">
        <v>90</v>
      </c>
      <c r="V60" s="16">
        <v>1006956</v>
      </c>
      <c r="W60" s="16"/>
      <c r="X60" s="1"/>
      <c r="Y60" s="1"/>
      <c r="Z60" s="1"/>
    </row>
    <row r="61" spans="1:26">
      <c r="A61" s="11" t="s">
        <v>19</v>
      </c>
      <c r="B61" s="7"/>
      <c r="C61" s="7"/>
      <c r="D61" s="7"/>
      <c r="E61" s="11"/>
      <c r="F61" s="7"/>
      <c r="G61" s="7"/>
      <c r="H61" s="11">
        <f t="shared" ref="H61:P61" si="5">SUM(H56:H60)</f>
        <v>0</v>
      </c>
      <c r="I61" s="11">
        <f t="shared" si="5"/>
        <v>0</v>
      </c>
      <c r="J61" s="11">
        <f t="shared" si="5"/>
        <v>0</v>
      </c>
      <c r="K61" s="11">
        <f t="shared" si="5"/>
        <v>0</v>
      </c>
      <c r="L61" s="11">
        <f t="shared" si="5"/>
        <v>243</v>
      </c>
      <c r="M61" s="11">
        <f t="shared" si="5"/>
        <v>241</v>
      </c>
      <c r="N61" s="11">
        <f t="shared" si="5"/>
        <v>186</v>
      </c>
      <c r="O61" s="11">
        <f t="shared" si="5"/>
        <v>135</v>
      </c>
      <c r="P61" s="11">
        <f t="shared" si="5"/>
        <v>805</v>
      </c>
      <c r="Q61" s="12"/>
      <c r="R61" s="12"/>
      <c r="S61" s="12"/>
      <c r="T61" s="12"/>
      <c r="U61" s="12"/>
      <c r="V61" s="12"/>
      <c r="W61" s="12"/>
      <c r="X61" s="1"/>
      <c r="Y61" s="1"/>
      <c r="Z61" s="1"/>
    </row>
    <row r="62" spans="1:26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>
      <c r="A63" s="3" t="s">
        <v>34</v>
      </c>
      <c r="B63" s="1905"/>
      <c r="C63" s="1905"/>
      <c r="D63" s="1905"/>
      <c r="E63" s="1905"/>
      <c r="F63" s="1905"/>
      <c r="G63" s="1905"/>
      <c r="H63" s="1905"/>
      <c r="I63" s="1"/>
      <c r="J63" s="1904"/>
      <c r="K63" s="1904"/>
      <c r="L63" s="1904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4" t="s">
        <v>12144</v>
      </c>
      <c r="B64" s="1564"/>
      <c r="C64" s="156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3">
      <c r="A65" s="1"/>
      <c r="B65" s="1563"/>
      <c r="C65" s="156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5" t="s">
        <v>42</v>
      </c>
      <c r="B66" s="1772"/>
      <c r="C66" s="177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5" t="s">
        <v>43</v>
      </c>
      <c r="B67" s="1772"/>
      <c r="C67" s="177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5" t="s">
        <v>44</v>
      </c>
      <c r="B68" s="1809">
        <v>0.75</v>
      </c>
      <c r="C68" s="177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3.25" customHeight="1">
      <c r="A70" s="1559" t="s">
        <v>83</v>
      </c>
      <c r="B70" s="1559"/>
      <c r="C70" s="1559"/>
      <c r="D70" s="1559"/>
      <c r="E70" s="1559"/>
      <c r="F70" s="1559"/>
      <c r="G70" s="7"/>
      <c r="H70" s="1559" t="s">
        <v>577</v>
      </c>
      <c r="I70" s="1559"/>
      <c r="J70" s="1559"/>
      <c r="K70" s="1559"/>
      <c r="L70" s="1559"/>
      <c r="M70" s="1559"/>
      <c r="N70" s="1559"/>
      <c r="O70" s="1559"/>
      <c r="P70" s="1559"/>
      <c r="Q70" s="1559" t="s">
        <v>12145</v>
      </c>
      <c r="R70" s="1559"/>
      <c r="S70" s="1559"/>
      <c r="T70" s="1559"/>
      <c r="U70" s="1559"/>
      <c r="V70" s="1559"/>
      <c r="W70" s="1559"/>
    </row>
    <row r="71" spans="1:23" ht="26.25">
      <c r="A71" s="8" t="s">
        <v>3</v>
      </c>
      <c r="B71" s="8" t="s">
        <v>4</v>
      </c>
      <c r="C71" s="8" t="s">
        <v>5</v>
      </c>
      <c r="D71" s="8" t="s">
        <v>6</v>
      </c>
      <c r="E71" s="8" t="s">
        <v>7</v>
      </c>
      <c r="F71" s="8" t="s">
        <v>8</v>
      </c>
      <c r="G71" s="33" t="s">
        <v>10</v>
      </c>
      <c r="H71" s="9" t="s">
        <v>11</v>
      </c>
      <c r="I71" s="9" t="s">
        <v>12</v>
      </c>
      <c r="J71" s="9" t="s">
        <v>13</v>
      </c>
      <c r="K71" s="9" t="s">
        <v>14</v>
      </c>
      <c r="L71" s="9" t="s">
        <v>15</v>
      </c>
      <c r="M71" s="9" t="s">
        <v>16</v>
      </c>
      <c r="N71" s="9" t="s">
        <v>17</v>
      </c>
      <c r="O71" s="10" t="s">
        <v>18</v>
      </c>
      <c r="P71" s="8" t="s">
        <v>19</v>
      </c>
      <c r="Q71" s="8" t="s">
        <v>20</v>
      </c>
      <c r="R71" s="8" t="s">
        <v>9</v>
      </c>
      <c r="S71" s="8" t="s">
        <v>21</v>
      </c>
      <c r="T71" s="8" t="s">
        <v>24</v>
      </c>
      <c r="U71" s="8" t="s">
        <v>25</v>
      </c>
      <c r="V71" s="8" t="s">
        <v>26</v>
      </c>
      <c r="W71" s="8" t="s">
        <v>27</v>
      </c>
    </row>
    <row r="72" spans="1:23">
      <c r="A72" s="280" t="s">
        <v>219</v>
      </c>
      <c r="B72" s="280" t="s">
        <v>10909</v>
      </c>
      <c r="C72" s="280" t="s">
        <v>12146</v>
      </c>
      <c r="D72" s="280" t="s">
        <v>12147</v>
      </c>
      <c r="E72" s="468">
        <v>45498.732638888891</v>
      </c>
      <c r="F72" s="280">
        <v>25.6</v>
      </c>
      <c r="G72" s="33"/>
      <c r="H72" s="9"/>
      <c r="I72" s="9"/>
      <c r="J72" s="470">
        <v>27</v>
      </c>
      <c r="K72" s="470">
        <v>27</v>
      </c>
      <c r="L72" s="9"/>
      <c r="M72" s="9"/>
      <c r="N72" s="9"/>
      <c r="O72" s="10"/>
      <c r="P72" s="14">
        <f t="shared" ref="P72:P77" si="6">SUM(H72:O72)</f>
        <v>54</v>
      </c>
      <c r="Q72" s="14" t="s">
        <v>30</v>
      </c>
      <c r="R72" s="280">
        <v>106409</v>
      </c>
      <c r="S72" s="14" t="s">
        <v>6963</v>
      </c>
      <c r="T72" s="31" t="s">
        <v>523</v>
      </c>
      <c r="U72" s="31" t="s">
        <v>90</v>
      </c>
      <c r="V72" s="31">
        <v>1006954</v>
      </c>
      <c r="W72" s="980">
        <v>45497.25</v>
      </c>
    </row>
    <row r="73" spans="1:23">
      <c r="A73" s="15" t="s">
        <v>11858</v>
      </c>
      <c r="B73" s="15" t="s">
        <v>11448</v>
      </c>
      <c r="C73" s="15" t="s">
        <v>12148</v>
      </c>
      <c r="D73" s="15" t="s">
        <v>12149</v>
      </c>
      <c r="E73" s="24">
        <v>45498.90625</v>
      </c>
      <c r="F73" s="15">
        <v>14.1</v>
      </c>
      <c r="G73" s="37"/>
      <c r="H73" s="15"/>
      <c r="I73" s="15"/>
      <c r="J73" s="35">
        <v>108</v>
      </c>
      <c r="K73" s="15"/>
      <c r="L73" s="15"/>
      <c r="M73" s="15"/>
      <c r="N73" s="15"/>
      <c r="O73" s="15"/>
      <c r="P73" s="14">
        <f t="shared" si="6"/>
        <v>108</v>
      </c>
      <c r="Q73" s="14" t="s">
        <v>30</v>
      </c>
      <c r="R73" s="16">
        <v>106413</v>
      </c>
      <c r="S73" s="14" t="s">
        <v>6963</v>
      </c>
      <c r="T73" s="16" t="s">
        <v>523</v>
      </c>
      <c r="U73" s="16" t="s">
        <v>90</v>
      </c>
      <c r="V73" s="16">
        <v>1006955</v>
      </c>
      <c r="W73" s="313">
        <v>45497.25</v>
      </c>
    </row>
    <row r="74" spans="1:23" ht="16.5" customHeight="1">
      <c r="A74" s="15" t="s">
        <v>10975</v>
      </c>
      <c r="B74" s="15" t="s">
        <v>57</v>
      </c>
      <c r="C74" s="15" t="s">
        <v>12150</v>
      </c>
      <c r="D74" s="15" t="s">
        <v>12151</v>
      </c>
      <c r="E74" s="24">
        <v>45498.243055555555</v>
      </c>
      <c r="F74" s="15">
        <v>11.3</v>
      </c>
      <c r="G74" s="37"/>
      <c r="H74" s="15"/>
      <c r="I74" s="15"/>
      <c r="J74" s="35">
        <v>12</v>
      </c>
      <c r="K74" s="35">
        <v>134</v>
      </c>
      <c r="L74" s="15"/>
      <c r="M74" s="15"/>
      <c r="N74" s="15"/>
      <c r="O74" s="15"/>
      <c r="P74" s="14">
        <f t="shared" si="6"/>
        <v>146</v>
      </c>
      <c r="Q74" s="14" t="s">
        <v>30</v>
      </c>
      <c r="R74" s="16">
        <v>106418</v>
      </c>
      <c r="S74" s="14" t="s">
        <v>31</v>
      </c>
      <c r="T74" s="16" t="s">
        <v>508</v>
      </c>
      <c r="U74" s="16" t="s">
        <v>90</v>
      </c>
      <c r="V74" s="16">
        <v>1006958</v>
      </c>
      <c r="W74" s="313">
        <v>45497.25</v>
      </c>
    </row>
    <row r="75" spans="1:23">
      <c r="A75" s="15" t="s">
        <v>8837</v>
      </c>
      <c r="B75" s="15" t="s">
        <v>57</v>
      </c>
      <c r="C75" s="15" t="s">
        <v>12152</v>
      </c>
      <c r="D75" s="15" t="s">
        <v>12151</v>
      </c>
      <c r="E75" s="24">
        <v>45498.243055555555</v>
      </c>
      <c r="F75" s="15">
        <v>11.3</v>
      </c>
      <c r="G75" s="37"/>
      <c r="H75" s="15"/>
      <c r="I75" s="15"/>
      <c r="J75" s="15"/>
      <c r="K75" s="35">
        <v>81</v>
      </c>
      <c r="L75" s="15"/>
      <c r="M75" s="15"/>
      <c r="N75" s="15"/>
      <c r="O75" s="15"/>
      <c r="P75" s="14">
        <f t="shared" si="6"/>
        <v>81</v>
      </c>
      <c r="Q75" s="14" t="s">
        <v>30</v>
      </c>
      <c r="R75" s="16">
        <v>106417</v>
      </c>
      <c r="S75" s="14" t="s">
        <v>31</v>
      </c>
      <c r="T75" s="16" t="s">
        <v>508</v>
      </c>
      <c r="U75" s="16" t="s">
        <v>90</v>
      </c>
      <c r="V75" s="16">
        <v>1006959</v>
      </c>
      <c r="W75" s="313">
        <v>45497.25</v>
      </c>
    </row>
    <row r="76" spans="1:23">
      <c r="A76" s="224" t="s">
        <v>111</v>
      </c>
      <c r="B76" s="224" t="s">
        <v>65</v>
      </c>
      <c r="C76" s="224" t="s">
        <v>12153</v>
      </c>
      <c r="D76" s="224" t="s">
        <v>12154</v>
      </c>
      <c r="E76" s="227">
        <v>45498.666666666664</v>
      </c>
      <c r="F76" s="15">
        <v>15.45</v>
      </c>
      <c r="G76" s="224"/>
      <c r="H76" s="224"/>
      <c r="I76" s="224"/>
      <c r="J76" s="224"/>
      <c r="K76" s="224"/>
      <c r="L76" s="35">
        <v>161</v>
      </c>
      <c r="M76" s="224"/>
      <c r="N76" s="224"/>
      <c r="O76" s="224"/>
      <c r="P76" s="280">
        <f t="shared" si="6"/>
        <v>161</v>
      </c>
      <c r="Q76" s="280" t="s">
        <v>30</v>
      </c>
      <c r="R76" s="228">
        <v>106453</v>
      </c>
      <c r="S76" s="23" t="s">
        <v>33</v>
      </c>
      <c r="T76" s="228" t="s">
        <v>523</v>
      </c>
      <c r="U76" s="228" t="s">
        <v>90</v>
      </c>
      <c r="V76" s="228">
        <v>1006960</v>
      </c>
      <c r="W76" s="228"/>
    </row>
    <row r="77" spans="1:23">
      <c r="A77" s="15" t="s">
        <v>12155</v>
      </c>
      <c r="B77" s="15" t="s">
        <v>404</v>
      </c>
      <c r="C77" s="15" t="s">
        <v>12156</v>
      </c>
      <c r="D77" s="15" t="s">
        <v>4621</v>
      </c>
      <c r="E77" s="24">
        <v>45499.545138888891</v>
      </c>
      <c r="F77" s="15">
        <v>14.45</v>
      </c>
      <c r="G77" s="15"/>
      <c r="H77" s="15"/>
      <c r="I77" s="15"/>
      <c r="J77" s="15"/>
      <c r="K77" s="15"/>
      <c r="L77" s="15"/>
      <c r="M77" s="35">
        <v>54</v>
      </c>
      <c r="N77" s="35">
        <v>53</v>
      </c>
      <c r="O77" s="35">
        <v>54</v>
      </c>
      <c r="P77" s="14">
        <f t="shared" si="6"/>
        <v>161</v>
      </c>
      <c r="Q77" s="14" t="s">
        <v>30</v>
      </c>
      <c r="R77" s="16">
        <v>106412</v>
      </c>
      <c r="S77" s="14" t="s">
        <v>31</v>
      </c>
      <c r="T77" s="16" t="s">
        <v>508</v>
      </c>
      <c r="U77" s="16" t="s">
        <v>12157</v>
      </c>
      <c r="V77" s="16">
        <v>1006961</v>
      </c>
      <c r="W77" s="313">
        <v>45497.25</v>
      </c>
    </row>
    <row r="78" spans="1:23">
      <c r="A78" s="11"/>
      <c r="B78" s="7"/>
      <c r="C78" s="7"/>
      <c r="D78" s="7"/>
      <c r="E78" s="11"/>
      <c r="F78" s="7"/>
      <c r="G78" s="7"/>
      <c r="H78" s="11">
        <f t="shared" ref="H78:P78" si="7">SUM(H63:H77)</f>
        <v>0</v>
      </c>
      <c r="I78" s="11">
        <f t="shared" si="7"/>
        <v>0</v>
      </c>
      <c r="J78" s="11">
        <f t="shared" si="7"/>
        <v>147</v>
      </c>
      <c r="K78" s="11">
        <f t="shared" si="7"/>
        <v>242</v>
      </c>
      <c r="L78" s="11">
        <f t="shared" si="7"/>
        <v>161</v>
      </c>
      <c r="M78" s="11">
        <f t="shared" si="7"/>
        <v>54</v>
      </c>
      <c r="N78" s="11">
        <f t="shared" si="7"/>
        <v>53</v>
      </c>
      <c r="O78" s="11">
        <f t="shared" si="7"/>
        <v>54</v>
      </c>
      <c r="P78" s="11">
        <f t="shared" si="7"/>
        <v>711</v>
      </c>
      <c r="Q78" s="12"/>
      <c r="R78" s="12"/>
      <c r="S78" s="12"/>
      <c r="T78" s="12"/>
      <c r="U78" s="12"/>
      <c r="V78" s="12"/>
      <c r="W78" s="12"/>
    </row>
    <row r="79" spans="1:23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>
      <c r="A80" s="3" t="s">
        <v>34</v>
      </c>
      <c r="B80" s="1905"/>
      <c r="C80" s="1905"/>
      <c r="D80" s="1905"/>
      <c r="E80" s="1905"/>
      <c r="F80" s="1905"/>
      <c r="G80" s="1905"/>
      <c r="H80" s="1905"/>
      <c r="I80" s="1"/>
      <c r="J80" s="1904"/>
      <c r="K80" s="1904"/>
      <c r="L80" s="1904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3" ht="26.25">
      <c r="A81" s="81" t="s">
        <v>523</v>
      </c>
      <c r="B81" s="230" t="s">
        <v>10787</v>
      </c>
      <c r="C81" s="230"/>
    </row>
    <row r="82" spans="1:3">
      <c r="A82" s="4" t="s">
        <v>508</v>
      </c>
      <c r="B82" s="1564" t="s">
        <v>12158</v>
      </c>
      <c r="C82" s="1564"/>
    </row>
    <row r="83" spans="1:3">
      <c r="A83" s="1"/>
      <c r="B83" s="1563"/>
      <c r="C83" s="1563"/>
    </row>
    <row r="84" spans="1:3">
      <c r="A84" s="5" t="s">
        <v>42</v>
      </c>
      <c r="B84" s="1772"/>
      <c r="C84" s="1772"/>
    </row>
    <row r="85" spans="1:3">
      <c r="A85" s="5" t="s">
        <v>43</v>
      </c>
      <c r="B85" s="1772"/>
      <c r="C85" s="1772"/>
    </row>
    <row r="86" spans="1:3">
      <c r="A86" s="1"/>
      <c r="B86" s="1"/>
      <c r="C86" s="981">
        <v>0.75</v>
      </c>
    </row>
  </sheetData>
  <mergeCells count="48">
    <mergeCell ref="B49:C49"/>
    <mergeCell ref="B50:C50"/>
    <mergeCell ref="B51:C51"/>
    <mergeCell ref="B52:C52"/>
    <mergeCell ref="A37:F37"/>
    <mergeCell ref="B66:C66"/>
    <mergeCell ref="H54:P54"/>
    <mergeCell ref="B67:C67"/>
    <mergeCell ref="B68:C68"/>
    <mergeCell ref="A70:F70"/>
    <mergeCell ref="H70:P70"/>
    <mergeCell ref="B83:C83"/>
    <mergeCell ref="B84:C84"/>
    <mergeCell ref="B85:C85"/>
    <mergeCell ref="B80:H80"/>
    <mergeCell ref="J80:L80"/>
    <mergeCell ref="B82:C82"/>
    <mergeCell ref="Q70:W70"/>
    <mergeCell ref="A54:F54"/>
    <mergeCell ref="B30:C30"/>
    <mergeCell ref="B31:C31"/>
    <mergeCell ref="B32:C32"/>
    <mergeCell ref="B33:C33"/>
    <mergeCell ref="B34:C34"/>
    <mergeCell ref="H37:P37"/>
    <mergeCell ref="Q37:W37"/>
    <mergeCell ref="B47:H47"/>
    <mergeCell ref="B48:C48"/>
    <mergeCell ref="Q54:W54"/>
    <mergeCell ref="B63:H63"/>
    <mergeCell ref="J63:L63"/>
    <mergeCell ref="B64:C64"/>
    <mergeCell ref="B65:C65"/>
    <mergeCell ref="A1:F1"/>
    <mergeCell ref="H1:P1"/>
    <mergeCell ref="Q1:W1"/>
    <mergeCell ref="B11:H11"/>
    <mergeCell ref="J11:L11"/>
    <mergeCell ref="B12:C12"/>
    <mergeCell ref="A18:F18"/>
    <mergeCell ref="H18:P18"/>
    <mergeCell ref="Q18:W18"/>
    <mergeCell ref="B29:H29"/>
    <mergeCell ref="J29:L29"/>
    <mergeCell ref="B13:C13"/>
    <mergeCell ref="B14:C14"/>
    <mergeCell ref="B15:C15"/>
    <mergeCell ref="B16:C16"/>
  </mergeCells>
  <pageMargins left="0.7" right="0.7" top="0.75" bottom="0.75" header="0.3" footer="0.3"/>
</worksheet>
</file>

<file path=xl/worksheets/sheet3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46A4-8584-472E-B267-EC6216586CAB}">
  <sheetPr>
    <tabColor rgb="FFFF0000"/>
  </sheetPr>
  <dimension ref="A1:W54"/>
  <sheetViews>
    <sheetView topLeftCell="A17" workbookViewId="0">
      <selection activeCell="C42" sqref="C42"/>
    </sheetView>
  </sheetViews>
  <sheetFormatPr defaultColWidth="11.42578125" defaultRowHeight="15"/>
  <cols>
    <col min="1" max="1" width="25.42578125" customWidth="1"/>
    <col min="2" max="2" width="11.140625" customWidth="1"/>
    <col min="3" max="3" width="28.28515625" customWidth="1"/>
    <col min="4" max="4" width="12.42578125" customWidth="1"/>
    <col min="5" max="5" width="25.285156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3.28515625" customWidth="1"/>
  </cols>
  <sheetData>
    <row r="1" spans="1:23" ht="23.25">
      <c r="A1" s="1559" t="s">
        <v>345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10546</v>
      </c>
      <c r="B3" s="15" t="s">
        <v>92</v>
      </c>
      <c r="C3" s="15" t="s">
        <v>12159</v>
      </c>
      <c r="D3" s="15" t="s">
        <v>159</v>
      </c>
      <c r="E3" s="24">
        <v>45494.041666666664</v>
      </c>
      <c r="F3" s="15">
        <v>10.3</v>
      </c>
      <c r="G3" s="37"/>
      <c r="H3" s="15"/>
      <c r="I3" s="15"/>
      <c r="J3" s="15"/>
      <c r="K3" s="15"/>
      <c r="L3" s="35">
        <v>80</v>
      </c>
      <c r="M3" s="35">
        <v>81</v>
      </c>
      <c r="N3" s="15"/>
      <c r="O3" s="15"/>
      <c r="P3" s="14">
        <f t="shared" ref="P3:P9" si="0">SUM(H3:O3)</f>
        <v>161</v>
      </c>
      <c r="Q3" s="17" t="s">
        <v>32</v>
      </c>
      <c r="R3" s="16">
        <v>106371</v>
      </c>
      <c r="S3" s="23" t="s">
        <v>33</v>
      </c>
      <c r="T3" s="4" t="s">
        <v>161</v>
      </c>
      <c r="U3" s="16" t="s">
        <v>90</v>
      </c>
      <c r="V3" s="16">
        <v>1006889</v>
      </c>
      <c r="W3" s="16" t="s">
        <v>12160</v>
      </c>
    </row>
    <row r="4" spans="1:23">
      <c r="A4" s="15" t="s">
        <v>11247</v>
      </c>
      <c r="B4" s="15" t="s">
        <v>92</v>
      </c>
      <c r="C4" s="15" t="s">
        <v>12161</v>
      </c>
      <c r="D4" s="15" t="s">
        <v>159</v>
      </c>
      <c r="E4" s="24">
        <v>45494.041666666664</v>
      </c>
      <c r="F4" s="15">
        <v>10.3</v>
      </c>
      <c r="G4" s="37"/>
      <c r="H4" s="15"/>
      <c r="I4" s="15"/>
      <c r="J4" s="15"/>
      <c r="K4" s="15"/>
      <c r="L4" s="35">
        <v>54</v>
      </c>
      <c r="M4" s="35">
        <v>53</v>
      </c>
      <c r="N4" s="35">
        <v>54</v>
      </c>
      <c r="O4" s="15"/>
      <c r="P4" s="14">
        <f t="shared" si="0"/>
        <v>161</v>
      </c>
      <c r="Q4" s="17" t="s">
        <v>32</v>
      </c>
      <c r="R4" s="16">
        <v>106372</v>
      </c>
      <c r="S4" s="23" t="s">
        <v>33</v>
      </c>
      <c r="T4" s="4" t="s">
        <v>161</v>
      </c>
      <c r="U4" s="16" t="s">
        <v>90</v>
      </c>
      <c r="V4" s="16">
        <v>1006890</v>
      </c>
      <c r="W4" s="16" t="s">
        <v>12160</v>
      </c>
    </row>
    <row r="5" spans="1:23">
      <c r="A5" s="15" t="s">
        <v>142</v>
      </c>
      <c r="B5" s="15" t="s">
        <v>72</v>
      </c>
      <c r="C5" s="15" t="s">
        <v>12162</v>
      </c>
      <c r="D5" s="15" t="s">
        <v>883</v>
      </c>
      <c r="E5" s="24">
        <v>45494.541666666664</v>
      </c>
      <c r="F5" s="15">
        <v>12.25</v>
      </c>
      <c r="G5" s="37"/>
      <c r="H5" s="15"/>
      <c r="I5" s="15"/>
      <c r="J5" s="15"/>
      <c r="K5" s="35">
        <v>54</v>
      </c>
      <c r="L5" s="35">
        <v>81</v>
      </c>
      <c r="M5" s="35">
        <v>26</v>
      </c>
      <c r="N5" s="15"/>
      <c r="O5" s="15"/>
      <c r="P5" s="14">
        <f t="shared" si="0"/>
        <v>161</v>
      </c>
      <c r="Q5" s="14" t="s">
        <v>30</v>
      </c>
      <c r="R5" s="16">
        <v>106359</v>
      </c>
      <c r="S5" s="14" t="s">
        <v>31</v>
      </c>
      <c r="T5" s="966" t="s">
        <v>100</v>
      </c>
      <c r="U5" s="16"/>
      <c r="V5" s="16">
        <v>1006891</v>
      </c>
      <c r="W5" s="16" t="s">
        <v>1909</v>
      </c>
    </row>
    <row r="6" spans="1:23">
      <c r="A6" s="15" t="s">
        <v>111</v>
      </c>
      <c r="B6" s="15" t="s">
        <v>65</v>
      </c>
      <c r="C6" s="15" t="s">
        <v>12163</v>
      </c>
      <c r="D6" s="15" t="s">
        <v>64</v>
      </c>
      <c r="E6" s="24">
        <v>45493.472222222219</v>
      </c>
      <c r="F6" s="15">
        <v>14.8</v>
      </c>
      <c r="G6" s="37"/>
      <c r="H6" s="15"/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14" t="s">
        <v>30</v>
      </c>
      <c r="R6" s="16">
        <v>106375</v>
      </c>
      <c r="S6" s="23" t="s">
        <v>33</v>
      </c>
      <c r="T6" s="6" t="s">
        <v>169</v>
      </c>
      <c r="U6" s="16" t="s">
        <v>90</v>
      </c>
      <c r="V6" s="16">
        <v>1006892</v>
      </c>
      <c r="W6" s="16" t="s">
        <v>1906</v>
      </c>
    </row>
    <row r="7" spans="1:23">
      <c r="A7" s="15" t="s">
        <v>122</v>
      </c>
      <c r="B7" s="15" t="s">
        <v>62</v>
      </c>
      <c r="C7" s="15" t="s">
        <v>12164</v>
      </c>
      <c r="D7" s="15" t="s">
        <v>61</v>
      </c>
      <c r="E7" s="24">
        <v>45493.774305555555</v>
      </c>
      <c r="F7" s="15">
        <v>13</v>
      </c>
      <c r="G7" s="37"/>
      <c r="H7" s="15"/>
      <c r="I7" s="15"/>
      <c r="J7" s="15"/>
      <c r="K7" s="35">
        <v>81</v>
      </c>
      <c r="L7" s="15"/>
      <c r="M7" s="15"/>
      <c r="N7" s="15"/>
      <c r="O7" s="15"/>
      <c r="P7" s="14">
        <f t="shared" si="0"/>
        <v>81</v>
      </c>
      <c r="Q7" s="14" t="s">
        <v>30</v>
      </c>
      <c r="R7" s="16">
        <v>106361</v>
      </c>
      <c r="S7" s="23"/>
      <c r="T7" s="6" t="s">
        <v>169</v>
      </c>
      <c r="U7" s="16" t="s">
        <v>90</v>
      </c>
      <c r="V7" s="16">
        <v>1006893</v>
      </c>
      <c r="W7" s="16" t="s">
        <v>12160</v>
      </c>
    </row>
    <row r="8" spans="1:23">
      <c r="A8" s="15" t="s">
        <v>9828</v>
      </c>
      <c r="B8" s="15" t="s">
        <v>57</v>
      </c>
      <c r="C8" s="15" t="s">
        <v>12165</v>
      </c>
      <c r="D8" s="15" t="s">
        <v>56</v>
      </c>
      <c r="E8" s="24">
        <v>45494.225694444445</v>
      </c>
      <c r="F8" s="15">
        <v>10.8</v>
      </c>
      <c r="G8" s="37"/>
      <c r="H8" s="15"/>
      <c r="I8" s="15"/>
      <c r="J8" s="35">
        <v>17</v>
      </c>
      <c r="K8" s="35">
        <v>144</v>
      </c>
      <c r="L8" s="15"/>
      <c r="M8" s="15"/>
      <c r="N8" s="15"/>
      <c r="O8" s="15"/>
      <c r="P8" s="14">
        <f t="shared" si="0"/>
        <v>161</v>
      </c>
      <c r="Q8" s="14" t="s">
        <v>30</v>
      </c>
      <c r="R8" s="228">
        <v>106362</v>
      </c>
      <c r="S8" s="280"/>
      <c r="T8" s="6" t="s">
        <v>169</v>
      </c>
      <c r="U8" s="16" t="s">
        <v>90</v>
      </c>
      <c r="V8" s="16">
        <v>1006894</v>
      </c>
      <c r="W8" s="16" t="s">
        <v>12166</v>
      </c>
    </row>
    <row r="9" spans="1:23">
      <c r="A9" s="15" t="s">
        <v>12167</v>
      </c>
      <c r="B9" s="15" t="s">
        <v>65</v>
      </c>
      <c r="C9" s="15" t="s">
        <v>12168</v>
      </c>
      <c r="D9" s="15" t="s">
        <v>64</v>
      </c>
      <c r="E9" s="24">
        <v>45494.472222222219</v>
      </c>
      <c r="F9" s="15">
        <v>14.8</v>
      </c>
      <c r="G9" s="37"/>
      <c r="H9" s="15"/>
      <c r="I9" s="15"/>
      <c r="J9" s="15"/>
      <c r="K9" s="15"/>
      <c r="L9" s="35">
        <v>81</v>
      </c>
      <c r="M9" s="15"/>
      <c r="N9" s="15"/>
      <c r="O9" s="15"/>
      <c r="P9" s="14">
        <f t="shared" si="0"/>
        <v>81</v>
      </c>
      <c r="Q9" s="14" t="s">
        <v>30</v>
      </c>
      <c r="R9" s="16">
        <v>106376</v>
      </c>
      <c r="S9" s="23" t="s">
        <v>33</v>
      </c>
      <c r="T9" s="6" t="s">
        <v>169</v>
      </c>
      <c r="U9" s="16" t="s">
        <v>90</v>
      </c>
      <c r="V9" s="16">
        <v>1006895</v>
      </c>
      <c r="W9" s="16" t="s">
        <v>12169</v>
      </c>
    </row>
    <row r="10" spans="1:23">
      <c r="A10" s="11" t="s">
        <v>19</v>
      </c>
      <c r="B10" s="7"/>
      <c r="C10" s="7"/>
      <c r="D10" s="7"/>
      <c r="E10" s="11"/>
      <c r="F10" s="7"/>
      <c r="G10" s="7"/>
      <c r="H10" s="11">
        <f t="shared" ref="H10:O10" si="1">SUM(H3:H8)</f>
        <v>0</v>
      </c>
      <c r="I10" s="11">
        <f t="shared" si="1"/>
        <v>0</v>
      </c>
      <c r="J10" s="11">
        <f t="shared" si="1"/>
        <v>17</v>
      </c>
      <c r="K10" s="11">
        <f t="shared" si="1"/>
        <v>279</v>
      </c>
      <c r="L10" s="11">
        <f t="shared" si="1"/>
        <v>376</v>
      </c>
      <c r="M10" s="11">
        <f t="shared" si="1"/>
        <v>160</v>
      </c>
      <c r="N10" s="11">
        <f t="shared" si="1"/>
        <v>54</v>
      </c>
      <c r="O10" s="11">
        <f t="shared" si="1"/>
        <v>0</v>
      </c>
      <c r="P10" s="11">
        <v>966</v>
      </c>
      <c r="Q10" s="12"/>
      <c r="R10" s="12"/>
      <c r="S10" s="12"/>
      <c r="T10" s="12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>
      <c r="A12" s="3" t="s">
        <v>34</v>
      </c>
      <c r="B12" s="1905"/>
      <c r="C12" s="1905"/>
      <c r="D12" s="1905"/>
      <c r="E12" s="1905"/>
      <c r="F12" s="1905"/>
      <c r="G12" s="1905"/>
      <c r="H12" s="1905"/>
      <c r="I12" s="1"/>
      <c r="J12" s="1904"/>
      <c r="K12" s="1904"/>
      <c r="L12" s="190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>
      <c r="A13" s="6" t="s">
        <v>169</v>
      </c>
      <c r="B13" s="6"/>
      <c r="C13" s="6" t="s">
        <v>12170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4" customHeight="1">
      <c r="A14" s="4" t="s">
        <v>161</v>
      </c>
      <c r="B14" s="1878" t="s">
        <v>12171</v>
      </c>
      <c r="C14" s="187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966" t="s">
        <v>100</v>
      </c>
      <c r="B15" s="966"/>
      <c r="C15" s="966" t="s">
        <v>12105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42</v>
      </c>
      <c r="B16" s="966"/>
      <c r="C16" s="1772" t="s">
        <v>10788</v>
      </c>
      <c r="D16" s="177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43</v>
      </c>
      <c r="B17" s="1772" t="s">
        <v>8347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5" t="s">
        <v>44</v>
      </c>
      <c r="B18" s="1809">
        <v>0.5</v>
      </c>
      <c r="C18" s="1809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3.25" customHeight="1">
      <c r="A20" s="1559" t="s">
        <v>360</v>
      </c>
      <c r="B20" s="1559"/>
      <c r="C20" s="1559"/>
      <c r="D20" s="1559"/>
      <c r="E20" s="1559"/>
      <c r="F20" s="1559"/>
      <c r="G20" s="7"/>
      <c r="H20" s="1559" t="s">
        <v>9076</v>
      </c>
      <c r="I20" s="1559"/>
      <c r="J20" s="1559"/>
      <c r="K20" s="1559"/>
      <c r="L20" s="1559"/>
      <c r="M20" s="1559"/>
      <c r="N20" s="1559"/>
      <c r="O20" s="1559"/>
      <c r="P20" s="1559"/>
      <c r="Q20" s="1559" t="s">
        <v>2</v>
      </c>
      <c r="R20" s="1559"/>
      <c r="S20" s="1559"/>
      <c r="T20" s="1559"/>
      <c r="U20" s="1559"/>
      <c r="V20" s="1559"/>
      <c r="W20" s="1559"/>
    </row>
    <row r="21" spans="1:23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</row>
    <row r="22" spans="1:23">
      <c r="A22" s="15" t="s">
        <v>120</v>
      </c>
      <c r="B22" s="15" t="s">
        <v>92</v>
      </c>
      <c r="C22" s="15" t="s">
        <v>12172</v>
      </c>
      <c r="D22" s="15" t="s">
        <v>159</v>
      </c>
      <c r="E22" s="24">
        <v>45494.041666666664</v>
      </c>
      <c r="F22" s="15">
        <v>10.3</v>
      </c>
      <c r="G22" s="37"/>
      <c r="H22" s="15"/>
      <c r="I22" s="15"/>
      <c r="J22" s="15"/>
      <c r="K22" s="15"/>
      <c r="L22" s="35">
        <v>54</v>
      </c>
      <c r="M22" s="35">
        <v>26</v>
      </c>
      <c r="N22" s="35">
        <v>19</v>
      </c>
      <c r="O22" s="15">
        <v>62</v>
      </c>
      <c r="P22" s="14">
        <f t="shared" ref="P22:P27" si="2">SUM(H22:O22)</f>
        <v>161</v>
      </c>
      <c r="Q22" s="17" t="s">
        <v>32</v>
      </c>
      <c r="R22" s="16">
        <v>106377</v>
      </c>
      <c r="S22" s="23" t="s">
        <v>33</v>
      </c>
      <c r="T22" s="4" t="s">
        <v>161</v>
      </c>
      <c r="U22" s="16" t="s">
        <v>90</v>
      </c>
      <c r="V22" s="16">
        <v>1006896</v>
      </c>
      <c r="W22" s="16" t="s">
        <v>12160</v>
      </c>
    </row>
    <row r="23" spans="1:23">
      <c r="A23" s="15" t="s">
        <v>105</v>
      </c>
      <c r="B23" s="15" t="s">
        <v>78</v>
      </c>
      <c r="C23" s="15" t="s">
        <v>12173</v>
      </c>
      <c r="D23" s="15" t="s">
        <v>88</v>
      </c>
      <c r="E23" s="24">
        <v>45494.166666666664</v>
      </c>
      <c r="F23" s="15">
        <v>10.3</v>
      </c>
      <c r="G23" s="37"/>
      <c r="H23" s="15"/>
      <c r="I23" s="15"/>
      <c r="J23" s="15"/>
      <c r="K23" s="15"/>
      <c r="L23" s="35">
        <v>27</v>
      </c>
      <c r="M23" s="35">
        <v>81</v>
      </c>
      <c r="N23" s="35">
        <v>53</v>
      </c>
      <c r="O23" s="15"/>
      <c r="P23" s="14">
        <f t="shared" si="2"/>
        <v>161</v>
      </c>
      <c r="Q23" s="17" t="s">
        <v>32</v>
      </c>
      <c r="R23" s="16">
        <v>106378</v>
      </c>
      <c r="S23" s="23" t="s">
        <v>33</v>
      </c>
      <c r="T23" s="4" t="s">
        <v>161</v>
      </c>
      <c r="U23" s="16" t="s">
        <v>90</v>
      </c>
      <c r="V23" s="16">
        <v>1006898</v>
      </c>
      <c r="W23" s="16" t="s">
        <v>12160</v>
      </c>
    </row>
    <row r="24" spans="1:23">
      <c r="A24" s="15" t="s">
        <v>10167</v>
      </c>
      <c r="B24" s="15" t="s">
        <v>78</v>
      </c>
      <c r="C24" s="15" t="s">
        <v>12174</v>
      </c>
      <c r="D24" s="15" t="s">
        <v>88</v>
      </c>
      <c r="E24" s="24">
        <v>45494.166666666664</v>
      </c>
      <c r="F24" s="15">
        <v>10.3</v>
      </c>
      <c r="G24" s="37"/>
      <c r="H24" s="15"/>
      <c r="I24" s="15"/>
      <c r="J24" s="15"/>
      <c r="K24" s="15"/>
      <c r="L24" s="15"/>
      <c r="M24" s="15"/>
      <c r="N24" s="35">
        <v>81</v>
      </c>
      <c r="O24" s="35">
        <v>80</v>
      </c>
      <c r="P24" s="14">
        <f t="shared" si="2"/>
        <v>161</v>
      </c>
      <c r="Q24" s="17" t="s">
        <v>32</v>
      </c>
      <c r="R24" s="16">
        <v>106379</v>
      </c>
      <c r="S24" s="23" t="s">
        <v>33</v>
      </c>
      <c r="T24" s="4" t="s">
        <v>161</v>
      </c>
      <c r="U24" s="16" t="s">
        <v>90</v>
      </c>
      <c r="V24" s="16">
        <v>1006899</v>
      </c>
      <c r="W24" s="16" t="s">
        <v>12160</v>
      </c>
    </row>
    <row r="25" spans="1:23">
      <c r="A25" s="15" t="s">
        <v>111</v>
      </c>
      <c r="B25" s="15" t="s">
        <v>65</v>
      </c>
      <c r="C25" s="15" t="s">
        <v>12175</v>
      </c>
      <c r="D25" s="15" t="s">
        <v>64</v>
      </c>
      <c r="E25" s="24">
        <v>45494.472222222219</v>
      </c>
      <c r="F25" s="15">
        <v>14.8</v>
      </c>
      <c r="G25" s="37"/>
      <c r="H25" s="15"/>
      <c r="I25" s="15"/>
      <c r="J25" s="15"/>
      <c r="K25" s="15"/>
      <c r="L25" s="35">
        <v>77</v>
      </c>
      <c r="M25" s="35">
        <v>84</v>
      </c>
      <c r="N25" s="15"/>
      <c r="O25" s="15"/>
      <c r="P25" s="14">
        <f t="shared" si="2"/>
        <v>161</v>
      </c>
      <c r="Q25" s="14" t="s">
        <v>30</v>
      </c>
      <c r="R25" s="16">
        <v>106380</v>
      </c>
      <c r="S25" s="23" t="s">
        <v>33</v>
      </c>
      <c r="T25" s="6" t="s">
        <v>169</v>
      </c>
      <c r="U25" s="16" t="s">
        <v>90</v>
      </c>
      <c r="V25" s="16">
        <v>1006900</v>
      </c>
      <c r="W25" s="16" t="s">
        <v>12169</v>
      </c>
    </row>
    <row r="26" spans="1:23">
      <c r="A26" s="15" t="s">
        <v>11247</v>
      </c>
      <c r="B26" s="15" t="s">
        <v>78</v>
      </c>
      <c r="C26" s="15" t="s">
        <v>12176</v>
      </c>
      <c r="D26" s="15" t="s">
        <v>932</v>
      </c>
      <c r="E26" s="24">
        <v>45494.003472222219</v>
      </c>
      <c r="F26" s="15">
        <v>10.9</v>
      </c>
      <c r="G26" s="37"/>
      <c r="H26" s="15"/>
      <c r="I26" s="15"/>
      <c r="J26" s="15"/>
      <c r="K26" s="15"/>
      <c r="L26" s="35">
        <v>54</v>
      </c>
      <c r="M26" s="35">
        <v>53</v>
      </c>
      <c r="N26" s="35">
        <v>54</v>
      </c>
      <c r="O26" s="15"/>
      <c r="P26" s="14">
        <f t="shared" si="2"/>
        <v>161</v>
      </c>
      <c r="Q26" s="17" t="s">
        <v>32</v>
      </c>
      <c r="R26" s="16">
        <v>106381</v>
      </c>
      <c r="S26" s="23" t="s">
        <v>33</v>
      </c>
      <c r="T26" s="4" t="s">
        <v>161</v>
      </c>
      <c r="U26" s="16" t="s">
        <v>90</v>
      </c>
      <c r="V26" s="16">
        <v>1006901</v>
      </c>
      <c r="W26" s="16" t="s">
        <v>12177</v>
      </c>
    </row>
    <row r="27" spans="1:23">
      <c r="A27" s="15" t="s">
        <v>114</v>
      </c>
      <c r="B27" s="15" t="s">
        <v>78</v>
      </c>
      <c r="C27" s="15" t="s">
        <v>12178</v>
      </c>
      <c r="D27" s="15" t="s">
        <v>932</v>
      </c>
      <c r="E27" s="24">
        <v>45494.003472222219</v>
      </c>
      <c r="F27" s="15">
        <v>10.9</v>
      </c>
      <c r="G27" s="37" t="s">
        <v>10113</v>
      </c>
      <c r="H27" s="15"/>
      <c r="I27" s="15"/>
      <c r="J27" s="15"/>
      <c r="K27" s="15"/>
      <c r="L27" s="35">
        <v>26</v>
      </c>
      <c r="M27" s="35">
        <v>135</v>
      </c>
      <c r="N27" s="15"/>
      <c r="O27" s="15"/>
      <c r="P27" s="14">
        <f t="shared" si="2"/>
        <v>161</v>
      </c>
      <c r="Q27" s="17" t="s">
        <v>32</v>
      </c>
      <c r="R27" s="16">
        <v>106384</v>
      </c>
      <c r="S27" s="23" t="s">
        <v>33</v>
      </c>
      <c r="T27" s="4" t="s">
        <v>161</v>
      </c>
      <c r="U27" s="16" t="s">
        <v>90</v>
      </c>
      <c r="V27" s="16">
        <v>1006902</v>
      </c>
      <c r="W27" s="16" t="s">
        <v>8271</v>
      </c>
    </row>
    <row r="28" spans="1:23">
      <c r="A28" s="11" t="s">
        <v>19</v>
      </c>
      <c r="B28" s="7"/>
      <c r="C28" s="7"/>
      <c r="D28" s="7"/>
      <c r="E28" s="11"/>
      <c r="F28" s="7"/>
      <c r="G28" s="7"/>
      <c r="H28" s="11">
        <f t="shared" ref="H28:O28" si="3">SUM(H22:H27)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238</v>
      </c>
      <c r="M28" s="11">
        <f t="shared" si="3"/>
        <v>379</v>
      </c>
      <c r="N28" s="11">
        <f t="shared" si="3"/>
        <v>207</v>
      </c>
      <c r="O28" s="11">
        <f t="shared" si="3"/>
        <v>142</v>
      </c>
      <c r="P28" s="11">
        <v>966</v>
      </c>
      <c r="Q28" s="12"/>
      <c r="R28" s="12"/>
      <c r="S28" s="12"/>
      <c r="T28" s="12"/>
      <c r="U28" s="12"/>
      <c r="V28" s="12"/>
      <c r="W28" s="12"/>
    </row>
    <row r="29" spans="1:23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>
      <c r="A30" s="3" t="s">
        <v>34</v>
      </c>
      <c r="B30" s="1905"/>
      <c r="C30" s="1905"/>
      <c r="D30" s="1905"/>
      <c r="E30" s="1905"/>
      <c r="F30" s="1905"/>
      <c r="G30" s="1905"/>
      <c r="H30" s="1905"/>
      <c r="I30" s="1"/>
      <c r="J30" s="1904"/>
      <c r="K30" s="1904"/>
      <c r="L30" s="190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6" t="s">
        <v>169</v>
      </c>
      <c r="B31" s="1881" t="s">
        <v>12179</v>
      </c>
      <c r="C31" s="188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4" t="s">
        <v>161</v>
      </c>
      <c r="B32" s="1878" t="s">
        <v>10787</v>
      </c>
      <c r="C32" s="187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4" spans="1:23">
      <c r="A34" s="1"/>
      <c r="B34" s="1563"/>
      <c r="C34" s="156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42</v>
      </c>
      <c r="B35" s="1772" t="s">
        <v>12180</v>
      </c>
      <c r="C35" s="177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5" t="s">
        <v>43</v>
      </c>
      <c r="B36" s="1845">
        <v>358400432178</v>
      </c>
      <c r="C36" s="177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5" t="s">
        <v>44</v>
      </c>
      <c r="B37" s="1809">
        <v>0.66666666666666663</v>
      </c>
      <c r="C37" s="177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3.25" customHeight="1">
      <c r="A39" s="1559" t="s">
        <v>1442</v>
      </c>
      <c r="B39" s="1559"/>
      <c r="C39" s="1559"/>
      <c r="D39" s="1559"/>
      <c r="E39" s="1559"/>
      <c r="F39" s="1559"/>
      <c r="G39" s="7"/>
      <c r="H39" s="1559" t="s">
        <v>9076</v>
      </c>
      <c r="I39" s="1559"/>
      <c r="J39" s="1559"/>
      <c r="K39" s="1559"/>
      <c r="L39" s="1559"/>
      <c r="M39" s="1559"/>
      <c r="N39" s="1559"/>
      <c r="O39" s="1559"/>
      <c r="P39" s="1559"/>
      <c r="Q39" s="1559" t="s">
        <v>2</v>
      </c>
      <c r="R39" s="1559"/>
      <c r="S39" s="1559"/>
      <c r="T39" s="1559"/>
      <c r="U39" s="1559"/>
      <c r="V39" s="1559"/>
      <c r="W39" s="1559"/>
    </row>
    <row r="40" spans="1:23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</row>
    <row r="41" spans="1:23">
      <c r="A41" s="377" t="s">
        <v>12181</v>
      </c>
      <c r="B41" s="377" t="s">
        <v>92</v>
      </c>
      <c r="C41" s="982" t="s">
        <v>12182</v>
      </c>
      <c r="D41" s="15" t="s">
        <v>6471</v>
      </c>
      <c r="E41" s="24">
        <v>45495.104166666664</v>
      </c>
      <c r="F41" s="15">
        <v>11.3</v>
      </c>
      <c r="G41" s="37"/>
      <c r="H41" s="15"/>
      <c r="I41" s="15"/>
      <c r="J41" s="15"/>
      <c r="K41" s="15"/>
      <c r="L41" s="35">
        <v>80</v>
      </c>
      <c r="M41" s="35">
        <v>81</v>
      </c>
      <c r="N41" s="15"/>
      <c r="O41" s="15"/>
      <c r="P41" s="14">
        <f t="shared" ref="P41:P46" si="4">SUM(H41:O41)</f>
        <v>161</v>
      </c>
      <c r="Q41" s="17" t="s">
        <v>32</v>
      </c>
      <c r="R41" s="16">
        <v>106385</v>
      </c>
      <c r="S41" s="23" t="s">
        <v>33</v>
      </c>
      <c r="T41" s="6" t="s">
        <v>169</v>
      </c>
      <c r="U41" s="16" t="s">
        <v>90</v>
      </c>
      <c r="V41" s="16">
        <v>1006903</v>
      </c>
      <c r="W41" s="16" t="s">
        <v>8271</v>
      </c>
    </row>
    <row r="42" spans="1:23">
      <c r="A42" s="15" t="s">
        <v>86</v>
      </c>
      <c r="B42" s="15" t="s">
        <v>78</v>
      </c>
      <c r="C42" s="15" t="s">
        <v>12183</v>
      </c>
      <c r="D42" s="15" t="s">
        <v>99</v>
      </c>
      <c r="E42" s="24">
        <v>45495.284722222219</v>
      </c>
      <c r="F42" s="15">
        <v>10.9</v>
      </c>
      <c r="G42" s="37"/>
      <c r="H42" s="15"/>
      <c r="I42" s="15"/>
      <c r="J42" s="15"/>
      <c r="K42" s="15"/>
      <c r="L42" s="15"/>
      <c r="M42" s="15"/>
      <c r="N42" s="35">
        <v>161</v>
      </c>
      <c r="O42" s="15"/>
      <c r="P42" s="14">
        <f t="shared" si="4"/>
        <v>161</v>
      </c>
      <c r="Q42" s="17" t="s">
        <v>32</v>
      </c>
      <c r="R42" s="16">
        <v>106386</v>
      </c>
      <c r="S42" s="23" t="s">
        <v>33</v>
      </c>
      <c r="T42" s="4" t="s">
        <v>100</v>
      </c>
      <c r="U42" s="16" t="s">
        <v>90</v>
      </c>
      <c r="V42" s="16">
        <v>1006904</v>
      </c>
      <c r="W42" s="16" t="s">
        <v>8271</v>
      </c>
    </row>
    <row r="43" spans="1:23">
      <c r="A43" s="15" t="s">
        <v>12184</v>
      </c>
      <c r="B43" s="15" t="s">
        <v>78</v>
      </c>
      <c r="C43" s="15" t="s">
        <v>12185</v>
      </c>
      <c r="D43" s="15" t="s">
        <v>99</v>
      </c>
      <c r="E43" s="24">
        <v>45494.284722222219</v>
      </c>
      <c r="F43" s="15">
        <v>10.9</v>
      </c>
      <c r="G43" s="37"/>
      <c r="H43" s="15"/>
      <c r="I43" s="15"/>
      <c r="J43" s="15"/>
      <c r="K43" s="15"/>
      <c r="L43" s="15"/>
      <c r="M43" s="15"/>
      <c r="N43" s="35">
        <v>161</v>
      </c>
      <c r="O43" s="15"/>
      <c r="P43" s="14">
        <f t="shared" si="4"/>
        <v>161</v>
      </c>
      <c r="Q43" s="17" t="s">
        <v>32</v>
      </c>
      <c r="R43" s="16">
        <v>106387</v>
      </c>
      <c r="S43" s="23" t="s">
        <v>33</v>
      </c>
      <c r="T43" s="4" t="s">
        <v>100</v>
      </c>
      <c r="U43" s="16" t="s">
        <v>90</v>
      </c>
      <c r="V43" s="16">
        <v>1006905</v>
      </c>
      <c r="W43" s="16" t="s">
        <v>8271</v>
      </c>
    </row>
    <row r="44" spans="1:23">
      <c r="A44" s="15" t="s">
        <v>105</v>
      </c>
      <c r="B44" s="15" t="s">
        <v>78</v>
      </c>
      <c r="C44" s="15" t="s">
        <v>12186</v>
      </c>
      <c r="D44" s="15" t="s">
        <v>99</v>
      </c>
      <c r="E44" s="24">
        <v>45494.25</v>
      </c>
      <c r="F44" s="15">
        <v>10.9</v>
      </c>
      <c r="G44" s="37"/>
      <c r="H44" s="15"/>
      <c r="I44" s="15"/>
      <c r="J44" s="15"/>
      <c r="K44" s="15"/>
      <c r="L44" s="15"/>
      <c r="M44" s="35">
        <v>101</v>
      </c>
      <c r="N44" s="35">
        <v>45</v>
      </c>
      <c r="O44" s="35">
        <v>15</v>
      </c>
      <c r="P44" s="14">
        <f t="shared" si="4"/>
        <v>161</v>
      </c>
      <c r="Q44" s="17" t="s">
        <v>32</v>
      </c>
      <c r="R44" s="16">
        <v>106388</v>
      </c>
      <c r="S44" s="23" t="s">
        <v>33</v>
      </c>
      <c r="T44" s="4" t="s">
        <v>100</v>
      </c>
      <c r="U44" s="16" t="s">
        <v>90</v>
      </c>
      <c r="V44" s="16">
        <v>1006906</v>
      </c>
      <c r="W44" s="16" t="s">
        <v>8271</v>
      </c>
    </row>
    <row r="45" spans="1:23">
      <c r="A45" s="15" t="s">
        <v>142</v>
      </c>
      <c r="B45" s="15" t="s">
        <v>72</v>
      </c>
      <c r="C45" s="15" t="s">
        <v>12187</v>
      </c>
      <c r="D45" s="15" t="s">
        <v>71</v>
      </c>
      <c r="E45" s="24">
        <v>45494.711805555555</v>
      </c>
      <c r="F45" s="15">
        <v>12.25</v>
      </c>
      <c r="G45" s="37"/>
      <c r="H45" s="15"/>
      <c r="I45" s="15"/>
      <c r="J45" s="15"/>
      <c r="K45" s="15"/>
      <c r="L45" s="35">
        <v>27</v>
      </c>
      <c r="M45" s="35">
        <v>81</v>
      </c>
      <c r="N45" s="35">
        <v>53</v>
      </c>
      <c r="O45" s="15"/>
      <c r="P45" s="14">
        <f t="shared" si="4"/>
        <v>161</v>
      </c>
      <c r="Q45" s="14" t="s">
        <v>30</v>
      </c>
      <c r="R45" s="16">
        <v>106360</v>
      </c>
      <c r="S45" s="14" t="s">
        <v>31</v>
      </c>
      <c r="T45" s="6" t="s">
        <v>169</v>
      </c>
      <c r="U45" s="16"/>
      <c r="V45" s="16">
        <v>1006907</v>
      </c>
      <c r="W45" s="16" t="s">
        <v>8271</v>
      </c>
    </row>
    <row r="46" spans="1:23">
      <c r="A46" s="15" t="s">
        <v>141</v>
      </c>
      <c r="B46" s="15" t="s">
        <v>69</v>
      </c>
      <c r="C46" s="15" t="s">
        <v>12188</v>
      </c>
      <c r="D46" s="15" t="s">
        <v>68</v>
      </c>
      <c r="E46" s="24">
        <v>45493.795138888891</v>
      </c>
      <c r="F46" s="15">
        <v>12.25</v>
      </c>
      <c r="G46" s="37"/>
      <c r="H46" s="15"/>
      <c r="I46" s="15"/>
      <c r="J46" s="15"/>
      <c r="K46" s="15"/>
      <c r="L46" s="35">
        <v>107</v>
      </c>
      <c r="M46" s="35">
        <v>27</v>
      </c>
      <c r="N46" s="15"/>
      <c r="O46" s="15">
        <v>27</v>
      </c>
      <c r="P46" s="14">
        <f t="shared" si="4"/>
        <v>161</v>
      </c>
      <c r="Q46" s="14" t="s">
        <v>30</v>
      </c>
      <c r="R46" s="16">
        <v>106368</v>
      </c>
      <c r="S46" s="14" t="s">
        <v>31</v>
      </c>
      <c r="T46" s="6" t="s">
        <v>169</v>
      </c>
      <c r="U46" s="16"/>
      <c r="V46" s="16">
        <v>1006908</v>
      </c>
      <c r="W46" s="16" t="s">
        <v>8271</v>
      </c>
    </row>
    <row r="47" spans="1:23">
      <c r="A47" s="11" t="s">
        <v>19</v>
      </c>
      <c r="B47" s="7"/>
      <c r="C47" s="7"/>
      <c r="D47" s="7"/>
      <c r="E47" s="11"/>
      <c r="F47" s="7"/>
      <c r="G47" s="7"/>
      <c r="H47" s="11">
        <f t="shared" ref="H47:O47" si="5">SUM(H41:H46)</f>
        <v>0</v>
      </c>
      <c r="I47" s="11">
        <f t="shared" si="5"/>
        <v>0</v>
      </c>
      <c r="J47" s="11">
        <f t="shared" si="5"/>
        <v>0</v>
      </c>
      <c r="K47" s="11">
        <f t="shared" si="5"/>
        <v>0</v>
      </c>
      <c r="L47" s="11">
        <f t="shared" si="5"/>
        <v>214</v>
      </c>
      <c r="M47" s="11">
        <f t="shared" si="5"/>
        <v>290</v>
      </c>
      <c r="N47" s="11">
        <f t="shared" si="5"/>
        <v>420</v>
      </c>
      <c r="O47" s="11">
        <f t="shared" si="5"/>
        <v>42</v>
      </c>
      <c r="P47" s="11">
        <v>966</v>
      </c>
      <c r="Q47" s="12"/>
      <c r="R47" s="12"/>
      <c r="S47" s="12"/>
      <c r="T47" s="12"/>
      <c r="U47" s="12"/>
      <c r="V47" s="12"/>
      <c r="W47" s="12"/>
    </row>
    <row r="49" spans="1:12" ht="15.75">
      <c r="A49" s="3" t="s">
        <v>34</v>
      </c>
      <c r="B49" s="1905"/>
      <c r="C49" s="1905"/>
      <c r="D49" s="1905"/>
      <c r="E49" s="1905"/>
      <c r="F49" s="1905"/>
      <c r="G49" s="1905"/>
      <c r="H49" s="1905"/>
      <c r="I49" s="1"/>
      <c r="J49" s="1904"/>
      <c r="K49" s="1904"/>
      <c r="L49" s="1904"/>
    </row>
    <row r="50" spans="1:12">
      <c r="A50" s="6" t="s">
        <v>169</v>
      </c>
      <c r="B50" s="1881" t="s">
        <v>12189</v>
      </c>
      <c r="C50" s="188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4" t="s">
        <v>100</v>
      </c>
      <c r="B51" s="1878" t="s">
        <v>12105</v>
      </c>
      <c r="C51" s="1878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5" t="s">
        <v>42</v>
      </c>
      <c r="B52" s="1772" t="s">
        <v>12098</v>
      </c>
      <c r="C52" s="1772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5" t="s">
        <v>43</v>
      </c>
      <c r="B53" s="1772" t="s">
        <v>8369</v>
      </c>
      <c r="C53" s="1772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5" t="s">
        <v>44</v>
      </c>
      <c r="B54" s="1809">
        <v>0.83333333333333337</v>
      </c>
      <c r="C54" s="1772"/>
      <c r="D54" s="1"/>
      <c r="E54" s="1"/>
      <c r="F54" s="1"/>
      <c r="G54" s="1"/>
      <c r="H54" s="1"/>
      <c r="I54" s="1"/>
      <c r="J54" s="1"/>
      <c r="K54" s="1"/>
      <c r="L54" s="1"/>
    </row>
  </sheetData>
  <mergeCells count="30">
    <mergeCell ref="B14:C14"/>
    <mergeCell ref="A1:F1"/>
    <mergeCell ref="H1:P1"/>
    <mergeCell ref="Q1:W1"/>
    <mergeCell ref="B12:H12"/>
    <mergeCell ref="J12:L12"/>
    <mergeCell ref="A20:F20"/>
    <mergeCell ref="B49:H49"/>
    <mergeCell ref="J49:L49"/>
    <mergeCell ref="B35:C35"/>
    <mergeCell ref="B36:C36"/>
    <mergeCell ref="B37:C37"/>
    <mergeCell ref="A39:F39"/>
    <mergeCell ref="H39:P39"/>
    <mergeCell ref="B53:C53"/>
    <mergeCell ref="B54:C54"/>
    <mergeCell ref="C16:D16"/>
    <mergeCell ref="Q39:W39"/>
    <mergeCell ref="B32:C32"/>
    <mergeCell ref="B50:C50"/>
    <mergeCell ref="B51:C51"/>
    <mergeCell ref="B52:C52"/>
    <mergeCell ref="Q20:W20"/>
    <mergeCell ref="B30:H30"/>
    <mergeCell ref="J30:L30"/>
    <mergeCell ref="B31:C31"/>
    <mergeCell ref="B34:C34"/>
    <mergeCell ref="H20:P20"/>
    <mergeCell ref="B17:C17"/>
    <mergeCell ref="B18:C18"/>
  </mergeCells>
  <pageMargins left="0.7" right="0.7" top="0.75" bottom="0.75" header="0.3" footer="0.3"/>
</worksheet>
</file>

<file path=xl/worksheets/sheet3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17D22-B9C0-4C94-8FA4-3F03FB15EAA9}">
  <sheetPr>
    <tabColor rgb="FFFF0000"/>
  </sheetPr>
  <dimension ref="A1:W50"/>
  <sheetViews>
    <sheetView topLeftCell="A28" workbookViewId="0">
      <selection activeCell="J52" sqref="J52"/>
    </sheetView>
  </sheetViews>
  <sheetFormatPr defaultColWidth="11.42578125" defaultRowHeight="15"/>
  <cols>
    <col min="1" max="1" width="25.42578125" customWidth="1"/>
    <col min="2" max="2" width="11.140625" customWidth="1"/>
    <col min="3" max="3" width="39.85546875" customWidth="1"/>
    <col min="4" max="4" width="12.42578125" customWidth="1"/>
    <col min="5" max="5" width="21.57031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2.7109375" customWidth="1"/>
  </cols>
  <sheetData>
    <row r="1" spans="1:23" ht="23.25">
      <c r="A1" s="1559" t="s">
        <v>12190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105</v>
      </c>
      <c r="B3" s="576" t="s">
        <v>78</v>
      </c>
      <c r="C3" s="15" t="s">
        <v>12191</v>
      </c>
      <c r="D3" s="15" t="s">
        <v>12192</v>
      </c>
      <c r="E3" s="24">
        <v>45492.385416666664</v>
      </c>
      <c r="F3" s="15">
        <v>10.8</v>
      </c>
      <c r="G3" s="37"/>
      <c r="H3" s="15"/>
      <c r="I3" s="15"/>
      <c r="J3" s="15"/>
      <c r="K3" s="15"/>
      <c r="L3" s="35">
        <v>80</v>
      </c>
      <c r="M3" s="15"/>
      <c r="N3" s="35">
        <v>81</v>
      </c>
      <c r="O3" s="15"/>
      <c r="P3" s="14">
        <f t="shared" ref="P3:P8" si="0">SUM(H3:O3)</f>
        <v>161</v>
      </c>
      <c r="Q3" s="17" t="s">
        <v>32</v>
      </c>
      <c r="R3" s="16">
        <v>106329</v>
      </c>
      <c r="S3" s="23" t="s">
        <v>33</v>
      </c>
      <c r="T3" s="4" t="s">
        <v>100</v>
      </c>
      <c r="U3" s="16" t="s">
        <v>90</v>
      </c>
      <c r="V3" s="16">
        <v>1006843</v>
      </c>
      <c r="W3" s="16" t="s">
        <v>12193</v>
      </c>
    </row>
    <row r="4" spans="1:23">
      <c r="A4" s="15" t="s">
        <v>105</v>
      </c>
      <c r="B4" s="576" t="s">
        <v>78</v>
      </c>
      <c r="C4" s="15" t="s">
        <v>12194</v>
      </c>
      <c r="D4" s="15" t="s">
        <v>12192</v>
      </c>
      <c r="E4" s="24">
        <v>45492.385416666664</v>
      </c>
      <c r="F4" s="15">
        <v>10.8</v>
      </c>
      <c r="G4" s="37"/>
      <c r="H4" s="15"/>
      <c r="I4" s="15"/>
      <c r="J4" s="15"/>
      <c r="K4" s="15"/>
      <c r="L4" s="35">
        <v>80</v>
      </c>
      <c r="M4" s="15"/>
      <c r="N4" s="35">
        <v>81</v>
      </c>
      <c r="O4" s="15"/>
      <c r="P4" s="14">
        <f t="shared" si="0"/>
        <v>161</v>
      </c>
      <c r="Q4" s="17" t="s">
        <v>32</v>
      </c>
      <c r="R4" s="16">
        <v>106330</v>
      </c>
      <c r="S4" s="23" t="s">
        <v>33</v>
      </c>
      <c r="T4" s="4" t="s">
        <v>100</v>
      </c>
      <c r="U4" s="16" t="s">
        <v>90</v>
      </c>
      <c r="V4" s="16">
        <v>1006844</v>
      </c>
      <c r="W4" s="16" t="s">
        <v>12193</v>
      </c>
    </row>
    <row r="5" spans="1:23">
      <c r="A5" s="15" t="s">
        <v>12195</v>
      </c>
      <c r="B5" s="576" t="s">
        <v>78</v>
      </c>
      <c r="C5" s="15" t="s">
        <v>12196</v>
      </c>
      <c r="D5" s="15" t="s">
        <v>12192</v>
      </c>
      <c r="E5" s="24">
        <v>45492.385416666664</v>
      </c>
      <c r="F5" s="15">
        <v>10.8</v>
      </c>
      <c r="G5" s="37"/>
      <c r="H5" s="15"/>
      <c r="I5" s="15"/>
      <c r="J5" s="15"/>
      <c r="K5" s="15"/>
      <c r="L5" s="35">
        <v>107</v>
      </c>
      <c r="M5" s="15"/>
      <c r="N5" s="35">
        <v>54</v>
      </c>
      <c r="O5" s="15"/>
      <c r="P5" s="14">
        <f t="shared" si="0"/>
        <v>161</v>
      </c>
      <c r="Q5" s="17" t="s">
        <v>32</v>
      </c>
      <c r="R5" s="16">
        <v>106331</v>
      </c>
      <c r="S5" s="23" t="s">
        <v>33</v>
      </c>
      <c r="T5" s="4" t="s">
        <v>100</v>
      </c>
      <c r="U5" s="16" t="s">
        <v>90</v>
      </c>
      <c r="V5" s="16">
        <v>1006845</v>
      </c>
      <c r="W5" s="16" t="s">
        <v>12193</v>
      </c>
    </row>
    <row r="6" spans="1:23">
      <c r="A6" s="15" t="s">
        <v>114</v>
      </c>
      <c r="B6" s="576" t="s">
        <v>78</v>
      </c>
      <c r="C6" s="15" t="s">
        <v>12197</v>
      </c>
      <c r="D6" s="15" t="s">
        <v>88</v>
      </c>
      <c r="E6" s="24">
        <v>45492.166666666664</v>
      </c>
      <c r="F6" s="15">
        <v>10.3</v>
      </c>
      <c r="G6" s="37"/>
      <c r="H6" s="15"/>
      <c r="I6" s="15"/>
      <c r="J6" s="15"/>
      <c r="K6" s="15"/>
      <c r="L6" s="35">
        <v>80</v>
      </c>
      <c r="M6" s="15"/>
      <c r="N6" s="35">
        <v>81</v>
      </c>
      <c r="O6" s="15"/>
      <c r="P6" s="14">
        <f t="shared" si="0"/>
        <v>161</v>
      </c>
      <c r="Q6" s="17" t="s">
        <v>32</v>
      </c>
      <c r="R6" s="16">
        <v>106332</v>
      </c>
      <c r="S6" s="23" t="s">
        <v>33</v>
      </c>
      <c r="T6" s="6" t="s">
        <v>161</v>
      </c>
      <c r="U6" s="16" t="s">
        <v>90</v>
      </c>
      <c r="V6" s="16">
        <v>1006846</v>
      </c>
      <c r="W6" s="16" t="s">
        <v>1902</v>
      </c>
    </row>
    <row r="7" spans="1:23">
      <c r="A7" s="15" t="s">
        <v>12198</v>
      </c>
      <c r="B7" s="15" t="s">
        <v>92</v>
      </c>
      <c r="C7" s="15" t="s">
        <v>12199</v>
      </c>
      <c r="D7" s="15" t="s">
        <v>159</v>
      </c>
      <c r="E7" s="24">
        <v>45492.041666666664</v>
      </c>
      <c r="F7" s="15">
        <v>10.3</v>
      </c>
      <c r="G7" s="37" t="s">
        <v>1348</v>
      </c>
      <c r="H7" s="15"/>
      <c r="I7" s="15"/>
      <c r="J7" s="15"/>
      <c r="K7" s="15"/>
      <c r="L7" s="35">
        <v>81</v>
      </c>
      <c r="M7" s="15"/>
      <c r="N7" s="15"/>
      <c r="O7" s="35">
        <v>80</v>
      </c>
      <c r="P7" s="14">
        <f t="shared" si="0"/>
        <v>161</v>
      </c>
      <c r="Q7" s="17" t="s">
        <v>32</v>
      </c>
      <c r="R7" s="16">
        <v>106333</v>
      </c>
      <c r="S7" s="23" t="s">
        <v>33</v>
      </c>
      <c r="T7" s="6" t="s">
        <v>161</v>
      </c>
      <c r="U7" s="16" t="s">
        <v>90</v>
      </c>
      <c r="V7" s="16">
        <v>1006847</v>
      </c>
      <c r="W7" s="16" t="s">
        <v>1902</v>
      </c>
    </row>
    <row r="8" spans="1:23">
      <c r="A8" s="15" t="s">
        <v>9957</v>
      </c>
      <c r="B8" s="15" t="s">
        <v>92</v>
      </c>
      <c r="C8" s="15" t="s">
        <v>12200</v>
      </c>
      <c r="D8" s="15" t="s">
        <v>159</v>
      </c>
      <c r="E8" s="24">
        <v>45492.041666666664</v>
      </c>
      <c r="F8" s="15">
        <v>10.3</v>
      </c>
      <c r="G8" s="37" t="s">
        <v>1348</v>
      </c>
      <c r="H8" s="15"/>
      <c r="I8" s="15"/>
      <c r="J8" s="15"/>
      <c r="K8" s="15"/>
      <c r="L8" s="35">
        <v>54</v>
      </c>
      <c r="M8" s="15"/>
      <c r="N8" s="35">
        <v>54</v>
      </c>
      <c r="O8" s="35">
        <v>53</v>
      </c>
      <c r="P8" s="14">
        <f t="shared" si="0"/>
        <v>161</v>
      </c>
      <c r="Q8" s="17" t="s">
        <v>32</v>
      </c>
      <c r="R8" s="16">
        <v>106334</v>
      </c>
      <c r="S8" s="23" t="s">
        <v>33</v>
      </c>
      <c r="T8" s="6" t="s">
        <v>161</v>
      </c>
      <c r="U8" s="16" t="s">
        <v>90</v>
      </c>
      <c r="V8" s="16">
        <v>1006848</v>
      </c>
      <c r="W8" s="16" t="s">
        <v>1902</v>
      </c>
    </row>
    <row r="9" spans="1:23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482</v>
      </c>
      <c r="M9" s="11">
        <f t="shared" si="1"/>
        <v>0</v>
      </c>
      <c r="N9" s="11">
        <f t="shared" si="1"/>
        <v>351</v>
      </c>
      <c r="O9" s="11">
        <f t="shared" si="1"/>
        <v>133</v>
      </c>
      <c r="P9" s="11">
        <f t="shared" si="1"/>
        <v>966</v>
      </c>
      <c r="Q9" s="12"/>
      <c r="R9" s="12"/>
      <c r="S9" s="12"/>
      <c r="T9" s="12"/>
      <c r="U9" s="12"/>
      <c r="V9" s="12"/>
      <c r="W9" s="12"/>
    </row>
    <row r="10" spans="1:23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>
      <c r="A11" s="3" t="s">
        <v>34</v>
      </c>
      <c r="B11" s="1905"/>
      <c r="C11" s="1905"/>
      <c r="D11" s="1905"/>
      <c r="E11" s="1905"/>
      <c r="F11" s="1905"/>
      <c r="G11" s="1905"/>
      <c r="H11" s="1905"/>
      <c r="I11" s="1"/>
      <c r="J11" s="1904"/>
      <c r="K11" s="1904"/>
      <c r="L11" s="190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6" t="s">
        <v>161</v>
      </c>
      <c r="B12" s="1903" t="s">
        <v>11930</v>
      </c>
      <c r="C12" s="188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>
      <c r="A13" s="4" t="s">
        <v>100</v>
      </c>
      <c r="B13" s="4"/>
      <c r="C13" s="4" t="s">
        <v>10787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1"/>
      <c r="B14" s="1563"/>
      <c r="C14" s="156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42</v>
      </c>
      <c r="B15" s="1772" t="s">
        <v>957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43</v>
      </c>
      <c r="B16" s="1772" t="s">
        <v>5406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44</v>
      </c>
      <c r="B17" s="1567">
        <v>0.54166666666666663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3.25" customHeight="1">
      <c r="A19" s="1559" t="s">
        <v>12201</v>
      </c>
      <c r="B19" s="1559"/>
      <c r="C19" s="1559"/>
      <c r="D19" s="1559"/>
      <c r="E19" s="1559"/>
      <c r="F19" s="1559"/>
      <c r="G19" s="7"/>
      <c r="H19" s="1559" t="s">
        <v>9076</v>
      </c>
      <c r="I19" s="1559"/>
      <c r="J19" s="1559"/>
      <c r="K19" s="1559"/>
      <c r="L19" s="1559"/>
      <c r="M19" s="1559"/>
      <c r="N19" s="1559"/>
      <c r="O19" s="1559"/>
      <c r="P19" s="1559"/>
      <c r="Q19" s="1559" t="s">
        <v>2</v>
      </c>
      <c r="R19" s="1559"/>
      <c r="S19" s="1559"/>
      <c r="T19" s="1559"/>
      <c r="U19" s="1559"/>
      <c r="V19" s="1559"/>
      <c r="W19" s="1559"/>
    </row>
    <row r="20" spans="1:23" ht="23.25" customHeight="1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</row>
    <row r="21" spans="1:23">
      <c r="A21" s="15" t="s">
        <v>1303</v>
      </c>
      <c r="B21" s="15" t="s">
        <v>92</v>
      </c>
      <c r="C21" s="15" t="s">
        <v>12202</v>
      </c>
      <c r="D21" s="15" t="s">
        <v>159</v>
      </c>
      <c r="E21" s="24">
        <v>45492.041666666664</v>
      </c>
      <c r="F21" s="15">
        <v>10.3</v>
      </c>
      <c r="G21" s="37" t="s">
        <v>1348</v>
      </c>
      <c r="H21" s="15"/>
      <c r="I21" s="15"/>
      <c r="J21" s="15"/>
      <c r="K21" s="15"/>
      <c r="L21" s="15"/>
      <c r="M21" s="35">
        <v>81</v>
      </c>
      <c r="N21" s="15"/>
      <c r="O21" s="35">
        <v>80</v>
      </c>
      <c r="P21" s="14">
        <v>161</v>
      </c>
      <c r="Q21" s="17" t="s">
        <v>32</v>
      </c>
      <c r="R21" s="16">
        <v>106335</v>
      </c>
      <c r="S21" s="23" t="s">
        <v>33</v>
      </c>
      <c r="T21" s="4" t="s">
        <v>161</v>
      </c>
      <c r="U21" s="16" t="s">
        <v>90</v>
      </c>
      <c r="V21" s="16">
        <v>1006850</v>
      </c>
      <c r="W21" s="16" t="s">
        <v>1902</v>
      </c>
    </row>
    <row r="22" spans="1:23">
      <c r="A22" s="15" t="s">
        <v>1613</v>
      </c>
      <c r="B22" s="576" t="s">
        <v>78</v>
      </c>
      <c r="C22" s="15" t="s">
        <v>12203</v>
      </c>
      <c r="D22" s="15" t="s">
        <v>932</v>
      </c>
      <c r="E22" s="24">
        <v>45492.003472222219</v>
      </c>
      <c r="F22" s="15">
        <v>10.9</v>
      </c>
      <c r="G22" s="37" t="s">
        <v>1348</v>
      </c>
      <c r="H22" s="15"/>
      <c r="I22" s="15"/>
      <c r="J22" s="15"/>
      <c r="K22" s="15"/>
      <c r="L22" s="15"/>
      <c r="M22" s="15"/>
      <c r="N22" s="35">
        <v>108</v>
      </c>
      <c r="O22" s="35">
        <v>53</v>
      </c>
      <c r="P22" s="14">
        <f>SUM(H22:O22)</f>
        <v>161</v>
      </c>
      <c r="Q22" s="17" t="s">
        <v>32</v>
      </c>
      <c r="R22" s="16">
        <v>106337</v>
      </c>
      <c r="S22" s="23" t="s">
        <v>33</v>
      </c>
      <c r="T22" s="4" t="s">
        <v>161</v>
      </c>
      <c r="U22" s="16" t="s">
        <v>90</v>
      </c>
      <c r="V22" s="16">
        <v>1006855</v>
      </c>
      <c r="W22" s="16" t="s">
        <v>1902</v>
      </c>
    </row>
    <row r="23" spans="1:23">
      <c r="A23" s="15" t="s">
        <v>1192</v>
      </c>
      <c r="B23" s="576" t="s">
        <v>78</v>
      </c>
      <c r="C23" s="15" t="s">
        <v>12204</v>
      </c>
      <c r="D23" s="15" t="s">
        <v>932</v>
      </c>
      <c r="E23" s="24">
        <v>45492.003472222219</v>
      </c>
      <c r="F23" s="15">
        <v>10.9</v>
      </c>
      <c r="G23" s="37" t="s">
        <v>1348</v>
      </c>
      <c r="H23" s="15"/>
      <c r="I23" s="15"/>
      <c r="J23" s="15"/>
      <c r="K23" s="15"/>
      <c r="L23" s="15"/>
      <c r="M23" s="35">
        <v>93</v>
      </c>
      <c r="N23" s="35">
        <v>60</v>
      </c>
      <c r="O23" s="35">
        <v>8</v>
      </c>
      <c r="P23" s="14">
        <f>SUM(H23:O23)</f>
        <v>161</v>
      </c>
      <c r="Q23" s="17" t="s">
        <v>32</v>
      </c>
      <c r="R23" s="16">
        <v>106338</v>
      </c>
      <c r="S23" s="23" t="s">
        <v>33</v>
      </c>
      <c r="T23" s="4" t="s">
        <v>161</v>
      </c>
      <c r="U23" s="16" t="s">
        <v>90</v>
      </c>
      <c r="V23" s="16">
        <v>1006851</v>
      </c>
      <c r="W23" s="16" t="s">
        <v>1902</v>
      </c>
    </row>
    <row r="24" spans="1:23">
      <c r="A24" s="15" t="s">
        <v>9957</v>
      </c>
      <c r="B24" s="576" t="s">
        <v>78</v>
      </c>
      <c r="C24" s="15" t="s">
        <v>12205</v>
      </c>
      <c r="D24" s="15" t="s">
        <v>88</v>
      </c>
      <c r="E24" s="24">
        <v>45492.166666666664</v>
      </c>
      <c r="F24" s="15">
        <v>10.3</v>
      </c>
      <c r="G24" s="37" t="s">
        <v>1348</v>
      </c>
      <c r="H24" s="15"/>
      <c r="I24" s="15"/>
      <c r="J24" s="15"/>
      <c r="K24" s="15"/>
      <c r="L24" s="15"/>
      <c r="M24" s="35">
        <v>134</v>
      </c>
      <c r="N24" s="35">
        <v>27</v>
      </c>
      <c r="O24" s="15">
        <v>0</v>
      </c>
      <c r="P24" s="14">
        <f>SUM(H24:O24)</f>
        <v>161</v>
      </c>
      <c r="Q24" s="17" t="s">
        <v>32</v>
      </c>
      <c r="R24" s="16">
        <v>106339</v>
      </c>
      <c r="S24" s="23" t="s">
        <v>33</v>
      </c>
      <c r="T24" s="4" t="s">
        <v>161</v>
      </c>
      <c r="U24" s="16" t="s">
        <v>90</v>
      </c>
      <c r="V24" s="16">
        <v>1006852</v>
      </c>
      <c r="W24" s="16" t="s">
        <v>1902</v>
      </c>
    </row>
    <row r="25" spans="1:23">
      <c r="A25" s="15" t="s">
        <v>9957</v>
      </c>
      <c r="B25" s="576" t="s">
        <v>78</v>
      </c>
      <c r="C25" s="15" t="s">
        <v>12206</v>
      </c>
      <c r="D25" s="15" t="s">
        <v>932</v>
      </c>
      <c r="E25" s="24">
        <v>45493.034722222219</v>
      </c>
      <c r="F25" s="15">
        <v>10.9</v>
      </c>
      <c r="G25" s="37"/>
      <c r="H25" s="15"/>
      <c r="I25" s="15"/>
      <c r="J25" s="15"/>
      <c r="K25" s="15"/>
      <c r="L25" s="15"/>
      <c r="M25" s="35">
        <v>134</v>
      </c>
      <c r="N25" s="35">
        <v>27</v>
      </c>
      <c r="O25" s="15">
        <v>0</v>
      </c>
      <c r="P25" s="14">
        <f>SUM(H25:O25)</f>
        <v>161</v>
      </c>
      <c r="Q25" s="17" t="s">
        <v>32</v>
      </c>
      <c r="R25" s="16">
        <v>106340</v>
      </c>
      <c r="S25" s="23" t="s">
        <v>33</v>
      </c>
      <c r="T25" s="4" t="s">
        <v>161</v>
      </c>
      <c r="U25" s="16" t="s">
        <v>90</v>
      </c>
      <c r="V25" s="16">
        <v>1006853</v>
      </c>
      <c r="W25" s="16" t="s">
        <v>1902</v>
      </c>
    </row>
    <row r="26" spans="1:23">
      <c r="A26" s="11" t="s">
        <v>19</v>
      </c>
      <c r="B26" s="7"/>
      <c r="C26" s="7"/>
      <c r="D26" s="7"/>
      <c r="E26" s="11"/>
      <c r="F26" s="7"/>
      <c r="G26" s="7"/>
      <c r="H26" s="11">
        <f t="shared" ref="H26:O26" si="2">SUM(H21:H25)</f>
        <v>0</v>
      </c>
      <c r="I26" s="11">
        <f t="shared" si="2"/>
        <v>0</v>
      </c>
      <c r="J26" s="11">
        <f t="shared" si="2"/>
        <v>0</v>
      </c>
      <c r="K26" s="11">
        <f t="shared" si="2"/>
        <v>0</v>
      </c>
      <c r="L26" s="11">
        <f t="shared" si="2"/>
        <v>0</v>
      </c>
      <c r="M26" s="11">
        <f t="shared" si="2"/>
        <v>442</v>
      </c>
      <c r="N26" s="11">
        <f t="shared" si="2"/>
        <v>222</v>
      </c>
      <c r="O26" s="11">
        <f t="shared" si="2"/>
        <v>141</v>
      </c>
      <c r="P26" s="11">
        <v>805</v>
      </c>
      <c r="Q26" s="12"/>
      <c r="R26" s="12"/>
      <c r="S26" s="12"/>
      <c r="T26" s="12"/>
      <c r="U26" s="12"/>
      <c r="V26" s="12"/>
      <c r="W26" s="12"/>
    </row>
    <row r="27" spans="1:23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>
      <c r="A28" s="3" t="s">
        <v>34</v>
      </c>
      <c r="B28" s="1905"/>
      <c r="C28" s="1905"/>
      <c r="D28" s="1905"/>
      <c r="E28" s="1905"/>
      <c r="F28" s="1905"/>
      <c r="G28" s="1905"/>
      <c r="H28" s="1905"/>
      <c r="I28" s="1"/>
      <c r="J28" s="1904"/>
      <c r="K28" s="1904"/>
      <c r="L28" s="190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4" t="s">
        <v>161</v>
      </c>
      <c r="B29" s="1564"/>
      <c r="C29" s="156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1"/>
      <c r="B30" s="1563"/>
      <c r="C30" s="156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5" t="s">
        <v>42</v>
      </c>
      <c r="B31" s="1772" t="s">
        <v>8249</v>
      </c>
      <c r="C31" s="177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5" t="s">
        <v>43</v>
      </c>
      <c r="B32" s="1566">
        <v>358400710649</v>
      </c>
      <c r="C32" s="156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5" t="s">
        <v>44</v>
      </c>
      <c r="B33" s="1567">
        <v>0.66666666666666663</v>
      </c>
      <c r="C33" s="15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3.25" customHeight="1">
      <c r="A35" s="1559" t="s">
        <v>12207</v>
      </c>
      <c r="B35" s="1559"/>
      <c r="C35" s="1559"/>
      <c r="D35" s="1559"/>
      <c r="E35" s="1559"/>
      <c r="F35" s="1559"/>
      <c r="G35" s="7"/>
      <c r="H35" s="1559" t="s">
        <v>12208</v>
      </c>
      <c r="I35" s="1559"/>
      <c r="J35" s="1559"/>
      <c r="K35" s="1559"/>
      <c r="L35" s="1559"/>
      <c r="M35" s="1559"/>
      <c r="N35" s="1559"/>
      <c r="O35" s="1559"/>
      <c r="P35" s="1559"/>
      <c r="Q35" s="1559" t="s">
        <v>12209</v>
      </c>
      <c r="R35" s="1559"/>
      <c r="S35" s="1559"/>
      <c r="T35" s="1559"/>
      <c r="U35" s="1559"/>
      <c r="V35" s="1559"/>
      <c r="W35" s="1559"/>
    </row>
    <row r="36" spans="1:23" ht="26.25">
      <c r="A36" s="8" t="s">
        <v>3</v>
      </c>
      <c r="B36" s="8" t="s">
        <v>4</v>
      </c>
      <c r="C36" s="8" t="s">
        <v>5</v>
      </c>
      <c r="D36" s="8" t="s">
        <v>6</v>
      </c>
      <c r="E36" s="8" t="s">
        <v>7</v>
      </c>
      <c r="F36" s="8" t="s">
        <v>8</v>
      </c>
      <c r="G36" s="33" t="s">
        <v>10</v>
      </c>
      <c r="H36" s="9" t="s">
        <v>11</v>
      </c>
      <c r="I36" s="9" t="s">
        <v>12</v>
      </c>
      <c r="J36" s="9" t="s">
        <v>13</v>
      </c>
      <c r="K36" s="9" t="s">
        <v>14</v>
      </c>
      <c r="L36" s="9" t="s">
        <v>15</v>
      </c>
      <c r="M36" s="9" t="s">
        <v>16</v>
      </c>
      <c r="N36" s="9" t="s">
        <v>17</v>
      </c>
      <c r="O36" s="10" t="s">
        <v>18</v>
      </c>
      <c r="P36" s="8" t="s">
        <v>19</v>
      </c>
      <c r="Q36" s="8" t="s">
        <v>20</v>
      </c>
      <c r="R36" s="8" t="s">
        <v>9</v>
      </c>
      <c r="S36" s="8" t="s">
        <v>21</v>
      </c>
      <c r="T36" s="8" t="s">
        <v>24</v>
      </c>
      <c r="U36" s="8" t="s">
        <v>25</v>
      </c>
      <c r="V36" s="8" t="s">
        <v>26</v>
      </c>
      <c r="W36" s="8" t="s">
        <v>27</v>
      </c>
    </row>
    <row r="37" spans="1:23">
      <c r="A37" s="15" t="s">
        <v>12210</v>
      </c>
      <c r="B37" s="576" t="s">
        <v>78</v>
      </c>
      <c r="C37" s="15" t="s">
        <v>12211</v>
      </c>
      <c r="D37" s="15" t="s">
        <v>4050</v>
      </c>
      <c r="E37" s="24">
        <v>45493.03125</v>
      </c>
      <c r="F37" s="15">
        <v>10.3</v>
      </c>
      <c r="G37" s="37"/>
      <c r="H37" s="15"/>
      <c r="I37" s="15"/>
      <c r="J37" s="15"/>
      <c r="K37" s="15"/>
      <c r="L37" s="15"/>
      <c r="M37" s="35">
        <v>80</v>
      </c>
      <c r="N37" s="35">
        <v>54</v>
      </c>
      <c r="O37" s="35">
        <v>27</v>
      </c>
      <c r="P37" s="14">
        <f t="shared" ref="P37:P42" si="3">SUM(H37:O37)</f>
        <v>161</v>
      </c>
      <c r="Q37" s="17" t="s">
        <v>32</v>
      </c>
      <c r="R37" s="16">
        <v>106341</v>
      </c>
      <c r="S37" s="23" t="s">
        <v>33</v>
      </c>
      <c r="T37" s="16" t="s">
        <v>12212</v>
      </c>
      <c r="U37" s="16" t="s">
        <v>90</v>
      </c>
      <c r="V37" s="16">
        <v>1006857</v>
      </c>
      <c r="W37" s="16" t="s">
        <v>12166</v>
      </c>
    </row>
    <row r="38" spans="1:23">
      <c r="A38" s="15" t="s">
        <v>120</v>
      </c>
      <c r="B38" s="15" t="s">
        <v>92</v>
      </c>
      <c r="C38" s="15" t="s">
        <v>12213</v>
      </c>
      <c r="D38" s="15" t="s">
        <v>6471</v>
      </c>
      <c r="E38" s="24">
        <v>45493.104166666664</v>
      </c>
      <c r="F38" s="15">
        <v>11.3</v>
      </c>
      <c r="G38" s="37" t="s">
        <v>1348</v>
      </c>
      <c r="H38" s="15"/>
      <c r="I38" s="15"/>
      <c r="J38" s="15"/>
      <c r="K38" s="15"/>
      <c r="L38" s="15"/>
      <c r="M38" s="35">
        <v>40</v>
      </c>
      <c r="N38" s="35">
        <v>81</v>
      </c>
      <c r="O38" s="35">
        <v>40</v>
      </c>
      <c r="P38" s="14">
        <f t="shared" si="3"/>
        <v>161</v>
      </c>
      <c r="Q38" s="17" t="s">
        <v>32</v>
      </c>
      <c r="R38" s="16">
        <v>106342</v>
      </c>
      <c r="S38" s="23" t="s">
        <v>33</v>
      </c>
      <c r="T38" s="16" t="s">
        <v>12212</v>
      </c>
      <c r="U38" s="16" t="s">
        <v>90</v>
      </c>
      <c r="V38" s="16">
        <v>1006858</v>
      </c>
      <c r="W38" s="16" t="s">
        <v>12166</v>
      </c>
    </row>
    <row r="39" spans="1:23">
      <c r="A39" s="15" t="s">
        <v>9957</v>
      </c>
      <c r="B39" s="15" t="s">
        <v>92</v>
      </c>
      <c r="C39" s="15" t="s">
        <v>12214</v>
      </c>
      <c r="D39" s="15" t="s">
        <v>6471</v>
      </c>
      <c r="E39" s="24">
        <v>45493.104166666664</v>
      </c>
      <c r="F39" s="15">
        <v>11.3</v>
      </c>
      <c r="G39" s="37" t="s">
        <v>1348</v>
      </c>
      <c r="H39" s="15"/>
      <c r="I39" s="15"/>
      <c r="J39" s="15"/>
      <c r="K39" s="15"/>
      <c r="L39" s="35">
        <v>54</v>
      </c>
      <c r="M39" s="35">
        <v>53</v>
      </c>
      <c r="N39" s="35">
        <v>54</v>
      </c>
      <c r="O39" s="15"/>
      <c r="P39" s="14">
        <f t="shared" si="3"/>
        <v>161</v>
      </c>
      <c r="Q39" s="17" t="s">
        <v>32</v>
      </c>
      <c r="R39" s="16">
        <v>106343</v>
      </c>
      <c r="S39" s="23" t="s">
        <v>33</v>
      </c>
      <c r="T39" s="16" t="s">
        <v>12212</v>
      </c>
      <c r="U39" s="16" t="s">
        <v>90</v>
      </c>
      <c r="V39" s="16">
        <v>1006859</v>
      </c>
      <c r="W39" s="16" t="s">
        <v>12166</v>
      </c>
    </row>
    <row r="40" spans="1:23">
      <c r="A40" s="15" t="s">
        <v>12215</v>
      </c>
      <c r="B40" s="15" t="s">
        <v>92</v>
      </c>
      <c r="C40" s="15" t="s">
        <v>12216</v>
      </c>
      <c r="D40" s="15" t="s">
        <v>6471</v>
      </c>
      <c r="E40" s="24">
        <v>45493.104166666664</v>
      </c>
      <c r="F40" s="15">
        <v>11.3</v>
      </c>
      <c r="G40" s="37" t="s">
        <v>1348</v>
      </c>
      <c r="H40" s="15"/>
      <c r="I40" s="15"/>
      <c r="J40" s="15"/>
      <c r="K40" s="15"/>
      <c r="L40" s="35">
        <v>54</v>
      </c>
      <c r="M40" s="35">
        <v>54</v>
      </c>
      <c r="N40" s="35">
        <v>53</v>
      </c>
      <c r="O40" s="15"/>
      <c r="P40" s="14">
        <f t="shared" si="3"/>
        <v>161</v>
      </c>
      <c r="Q40" s="17" t="s">
        <v>32</v>
      </c>
      <c r="R40" s="16">
        <v>106286</v>
      </c>
      <c r="S40" s="23" t="s">
        <v>33</v>
      </c>
      <c r="T40" s="16" t="s">
        <v>12212</v>
      </c>
      <c r="U40" s="16" t="s">
        <v>90</v>
      </c>
      <c r="V40" s="16">
        <v>1006860</v>
      </c>
      <c r="W40" s="16" t="s">
        <v>12166</v>
      </c>
    </row>
    <row r="41" spans="1:23">
      <c r="A41" s="15" t="s">
        <v>12217</v>
      </c>
      <c r="B41" s="576" t="s">
        <v>78</v>
      </c>
      <c r="C41" s="15" t="s">
        <v>12218</v>
      </c>
      <c r="D41" s="15" t="s">
        <v>12142</v>
      </c>
      <c r="E41" s="24">
        <v>45493.576388888891</v>
      </c>
      <c r="F41" s="15">
        <v>9.65</v>
      </c>
      <c r="G41" s="37"/>
      <c r="H41" s="15"/>
      <c r="I41" s="15"/>
      <c r="J41" s="15"/>
      <c r="K41" s="15"/>
      <c r="L41" s="15"/>
      <c r="M41" s="35">
        <v>107</v>
      </c>
      <c r="N41" s="35">
        <v>54</v>
      </c>
      <c r="O41" s="15"/>
      <c r="P41" s="14">
        <f t="shared" si="3"/>
        <v>161</v>
      </c>
      <c r="Q41" s="17" t="s">
        <v>32</v>
      </c>
      <c r="R41" s="16">
        <v>106282</v>
      </c>
      <c r="S41" s="23" t="s">
        <v>33</v>
      </c>
      <c r="T41" s="16" t="s">
        <v>12212</v>
      </c>
      <c r="U41" s="16" t="s">
        <v>90</v>
      </c>
      <c r="V41" s="16">
        <v>1006861</v>
      </c>
      <c r="W41" s="16" t="s">
        <v>12166</v>
      </c>
    </row>
    <row r="42" spans="1:23">
      <c r="A42" s="15" t="s">
        <v>12217</v>
      </c>
      <c r="B42" s="576" t="s">
        <v>78</v>
      </c>
      <c r="C42" s="15" t="s">
        <v>12219</v>
      </c>
      <c r="D42" s="15" t="s">
        <v>12142</v>
      </c>
      <c r="E42" s="24">
        <v>45493.576388888891</v>
      </c>
      <c r="F42" s="15">
        <v>9.65</v>
      </c>
      <c r="G42" s="37"/>
      <c r="H42" s="15"/>
      <c r="I42" s="15"/>
      <c r="J42" s="15"/>
      <c r="K42" s="15"/>
      <c r="L42" s="15"/>
      <c r="M42" s="35">
        <v>80</v>
      </c>
      <c r="N42" s="35">
        <v>81</v>
      </c>
      <c r="O42" s="15"/>
      <c r="P42" s="14">
        <f t="shared" si="3"/>
        <v>161</v>
      </c>
      <c r="Q42" s="17" t="s">
        <v>32</v>
      </c>
      <c r="R42" s="16">
        <v>106283</v>
      </c>
      <c r="S42" s="23" t="s">
        <v>33</v>
      </c>
      <c r="T42" s="16" t="s">
        <v>12212</v>
      </c>
      <c r="U42" s="16" t="s">
        <v>90</v>
      </c>
      <c r="V42" s="16">
        <v>1006862</v>
      </c>
      <c r="W42" s="16" t="s">
        <v>12166</v>
      </c>
    </row>
    <row r="43" spans="1:23">
      <c r="A43" s="11" t="s">
        <v>19</v>
      </c>
      <c r="B43" s="7"/>
      <c r="C43" s="7"/>
      <c r="D43" s="7"/>
      <c r="E43" s="11"/>
      <c r="F43" s="7"/>
      <c r="G43" s="7"/>
      <c r="H43" s="11">
        <f t="shared" ref="H43:O43" si="4">SUM(H37:H42)</f>
        <v>0</v>
      </c>
      <c r="I43" s="11">
        <f t="shared" si="4"/>
        <v>0</v>
      </c>
      <c r="J43" s="11">
        <f t="shared" si="4"/>
        <v>0</v>
      </c>
      <c r="K43" s="11">
        <f t="shared" si="4"/>
        <v>0</v>
      </c>
      <c r="L43" s="11">
        <f t="shared" si="4"/>
        <v>108</v>
      </c>
      <c r="M43" s="11">
        <f t="shared" si="4"/>
        <v>414</v>
      </c>
      <c r="N43" s="11">
        <f t="shared" si="4"/>
        <v>377</v>
      </c>
      <c r="O43" s="11">
        <f t="shared" si="4"/>
        <v>67</v>
      </c>
      <c r="P43" s="11">
        <v>966</v>
      </c>
      <c r="Q43" s="12"/>
      <c r="R43" s="12"/>
      <c r="S43" s="12"/>
      <c r="T43" s="12"/>
      <c r="U43" s="12"/>
      <c r="V43" s="12"/>
      <c r="W43" s="12"/>
    </row>
    <row r="44" spans="1:23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>
      <c r="A45" s="3" t="s">
        <v>34</v>
      </c>
      <c r="B45" s="1905"/>
      <c r="C45" s="1905"/>
      <c r="D45" s="1905"/>
      <c r="E45" s="1905"/>
      <c r="F45" s="1905"/>
      <c r="G45" s="1905"/>
      <c r="H45" s="1905"/>
      <c r="I45" s="1"/>
      <c r="J45" s="1904"/>
      <c r="K45" s="1904"/>
      <c r="L45" s="190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4"/>
      <c r="B46" s="1564"/>
      <c r="C46" s="156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1"/>
      <c r="B47" s="1563"/>
      <c r="C47" s="156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5" t="s">
        <v>42</v>
      </c>
      <c r="B48" s="1772" t="s">
        <v>12220</v>
      </c>
      <c r="C48" s="177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3">
      <c r="A49" s="5" t="s">
        <v>43</v>
      </c>
      <c r="B49" s="1772"/>
      <c r="C49" s="1772"/>
    </row>
    <row r="50" spans="1:3">
      <c r="A50" s="5" t="s">
        <v>44</v>
      </c>
      <c r="B50" s="1567">
        <v>0.75</v>
      </c>
      <c r="C50" s="1565"/>
    </row>
  </sheetData>
  <mergeCells count="30">
    <mergeCell ref="B12:C12"/>
    <mergeCell ref="A1:F1"/>
    <mergeCell ref="H1:P1"/>
    <mergeCell ref="Q1:W1"/>
    <mergeCell ref="B11:H11"/>
    <mergeCell ref="J11:L11"/>
    <mergeCell ref="B14:C14"/>
    <mergeCell ref="B15:C15"/>
    <mergeCell ref="B16:C16"/>
    <mergeCell ref="B17:C17"/>
    <mergeCell ref="A19:F19"/>
    <mergeCell ref="B32:C32"/>
    <mergeCell ref="B33:C33"/>
    <mergeCell ref="Q19:W19"/>
    <mergeCell ref="B28:H28"/>
    <mergeCell ref="J28:L28"/>
    <mergeCell ref="B29:C29"/>
    <mergeCell ref="B30:C30"/>
    <mergeCell ref="B31:C31"/>
    <mergeCell ref="H19:P19"/>
    <mergeCell ref="A35:F35"/>
    <mergeCell ref="H35:P35"/>
    <mergeCell ref="Q35:W35"/>
    <mergeCell ref="B45:H45"/>
    <mergeCell ref="J45:L45"/>
    <mergeCell ref="B46:C46"/>
    <mergeCell ref="B47:C47"/>
    <mergeCell ref="B48:C48"/>
    <mergeCell ref="B49:C49"/>
    <mergeCell ref="B50:C50"/>
  </mergeCells>
  <pageMargins left="0.7" right="0.7" top="0.75" bottom="0.75" header="0.3" footer="0.3"/>
</worksheet>
</file>

<file path=xl/worksheets/sheet3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4CFA1-6AE1-476B-8E64-1B9A3FA30C56}">
  <sheetPr>
    <tabColor rgb="FFFF0000"/>
  </sheetPr>
  <dimension ref="A1:W103"/>
  <sheetViews>
    <sheetView topLeftCell="A47" workbookViewId="0">
      <selection activeCell="C74" sqref="C74"/>
    </sheetView>
  </sheetViews>
  <sheetFormatPr defaultColWidth="11.42578125" defaultRowHeight="15"/>
  <cols>
    <col min="1" max="1" width="25.42578125" customWidth="1"/>
    <col min="2" max="2" width="11.140625" customWidth="1"/>
    <col min="3" max="3" width="33.7109375" customWidth="1"/>
    <col min="4" max="4" width="12.42578125" customWidth="1"/>
    <col min="5" max="5" width="20.425781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8" customWidth="1"/>
  </cols>
  <sheetData>
    <row r="1" spans="1:23" ht="23.25">
      <c r="A1" s="1559" t="s">
        <v>12221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105</v>
      </c>
      <c r="B3" s="15" t="s">
        <v>78</v>
      </c>
      <c r="C3" s="15" t="s">
        <v>12222</v>
      </c>
      <c r="D3" s="15" t="s">
        <v>99</v>
      </c>
      <c r="E3" s="24">
        <v>45490.284722222219</v>
      </c>
      <c r="F3" s="15">
        <v>10.9</v>
      </c>
      <c r="G3" s="37"/>
      <c r="H3" s="15"/>
      <c r="I3" s="15"/>
      <c r="J3" s="15"/>
      <c r="K3" s="15"/>
      <c r="L3" s="15"/>
      <c r="M3" s="35">
        <v>80</v>
      </c>
      <c r="N3" s="35">
        <v>81</v>
      </c>
      <c r="O3" s="15"/>
      <c r="P3" s="14">
        <f>SUM(H3:O3)</f>
        <v>161</v>
      </c>
      <c r="Q3" s="17" t="s">
        <v>32</v>
      </c>
      <c r="R3" s="16">
        <v>106301</v>
      </c>
      <c r="S3" s="23" t="s">
        <v>33</v>
      </c>
      <c r="T3" s="6" t="s">
        <v>100</v>
      </c>
      <c r="U3" s="16" t="s">
        <v>271</v>
      </c>
      <c r="V3" s="16">
        <v>1006800</v>
      </c>
      <c r="W3" s="16" t="s">
        <v>2097</v>
      </c>
    </row>
    <row r="4" spans="1:23">
      <c r="A4" s="15" t="s">
        <v>86</v>
      </c>
      <c r="B4" s="15" t="s">
        <v>78</v>
      </c>
      <c r="C4" s="15" t="s">
        <v>12223</v>
      </c>
      <c r="D4" s="15" t="s">
        <v>99</v>
      </c>
      <c r="E4" s="24">
        <v>45490.284722222219</v>
      </c>
      <c r="F4" s="15">
        <v>10.9</v>
      </c>
      <c r="G4" s="37"/>
      <c r="H4" s="15"/>
      <c r="I4" s="15"/>
      <c r="J4" s="15"/>
      <c r="K4" s="15"/>
      <c r="L4" s="15"/>
      <c r="M4" s="15"/>
      <c r="N4" s="35">
        <v>161</v>
      </c>
      <c r="O4" s="15"/>
      <c r="P4" s="14">
        <f>SUM(H4:O4)</f>
        <v>161</v>
      </c>
      <c r="Q4" s="17" t="s">
        <v>32</v>
      </c>
      <c r="R4" s="16">
        <v>106302</v>
      </c>
      <c r="S4" s="23" t="s">
        <v>33</v>
      </c>
      <c r="T4" s="6" t="s">
        <v>100</v>
      </c>
      <c r="U4" s="16" t="s">
        <v>271</v>
      </c>
      <c r="V4" s="16">
        <v>1006801</v>
      </c>
      <c r="W4" s="16" t="s">
        <v>2097</v>
      </c>
    </row>
    <row r="5" spans="1:23">
      <c r="A5" s="15" t="s">
        <v>11247</v>
      </c>
      <c r="B5" s="15" t="s">
        <v>78</v>
      </c>
      <c r="C5" s="15" t="s">
        <v>12224</v>
      </c>
      <c r="D5" s="15" t="s">
        <v>99</v>
      </c>
      <c r="E5" s="24">
        <v>45490.284722222219</v>
      </c>
      <c r="F5" s="15">
        <v>10.9</v>
      </c>
      <c r="G5" s="37"/>
      <c r="H5" s="15"/>
      <c r="I5" s="15"/>
      <c r="J5" s="15"/>
      <c r="K5" s="15"/>
      <c r="L5" s="15"/>
      <c r="M5" s="35">
        <v>80</v>
      </c>
      <c r="N5" s="35">
        <v>81</v>
      </c>
      <c r="O5" s="15"/>
      <c r="P5" s="14">
        <f>SUM(H5:O5)</f>
        <v>161</v>
      </c>
      <c r="Q5" s="17" t="s">
        <v>32</v>
      </c>
      <c r="R5" s="16">
        <v>106303</v>
      </c>
      <c r="S5" s="23" t="s">
        <v>33</v>
      </c>
      <c r="T5" s="6" t="s">
        <v>100</v>
      </c>
      <c r="U5" s="16" t="s">
        <v>271</v>
      </c>
      <c r="V5" s="16">
        <v>1006802</v>
      </c>
      <c r="W5" s="16" t="s">
        <v>2097</v>
      </c>
    </row>
    <row r="6" spans="1:23">
      <c r="A6" s="15" t="s">
        <v>10167</v>
      </c>
      <c r="B6" s="15" t="s">
        <v>78</v>
      </c>
      <c r="C6" s="15" t="s">
        <v>12225</v>
      </c>
      <c r="D6" s="15" t="s">
        <v>99</v>
      </c>
      <c r="E6" s="24">
        <v>45490.284722222219</v>
      </c>
      <c r="F6" s="15">
        <v>10.9</v>
      </c>
      <c r="G6" s="37"/>
      <c r="H6" s="15"/>
      <c r="I6" s="15"/>
      <c r="J6" s="15"/>
      <c r="K6" s="15"/>
      <c r="L6" s="15"/>
      <c r="M6" s="35">
        <v>80</v>
      </c>
      <c r="N6" s="35">
        <v>81</v>
      </c>
      <c r="O6" s="15"/>
      <c r="P6" s="14">
        <f>SUM(H6:O6)</f>
        <v>161</v>
      </c>
      <c r="Q6" s="17" t="s">
        <v>32</v>
      </c>
      <c r="R6" s="16">
        <v>106280</v>
      </c>
      <c r="S6" s="23" t="s">
        <v>33</v>
      </c>
      <c r="T6" s="6" t="s">
        <v>100</v>
      </c>
      <c r="U6" s="16" t="s">
        <v>271</v>
      </c>
      <c r="V6" s="16">
        <v>1006803</v>
      </c>
      <c r="W6" s="16" t="s">
        <v>2097</v>
      </c>
    </row>
    <row r="7" spans="1:23">
      <c r="A7" s="15" t="s">
        <v>331</v>
      </c>
      <c r="B7" s="15" t="s">
        <v>65</v>
      </c>
      <c r="C7" s="15" t="s">
        <v>12226</v>
      </c>
      <c r="D7" s="15" t="s">
        <v>64</v>
      </c>
      <c r="E7" s="24">
        <v>45490.472222222219</v>
      </c>
      <c r="F7" s="15">
        <v>14.8</v>
      </c>
      <c r="G7" s="37"/>
      <c r="H7" s="15"/>
      <c r="I7" s="15"/>
      <c r="J7" s="15"/>
      <c r="K7" s="15"/>
      <c r="L7" s="35">
        <v>81</v>
      </c>
      <c r="M7" s="15"/>
      <c r="N7" s="15"/>
      <c r="O7" s="15"/>
      <c r="P7" s="14">
        <v>81</v>
      </c>
      <c r="Q7" s="14" t="s">
        <v>30</v>
      </c>
      <c r="R7" s="16">
        <v>106304</v>
      </c>
      <c r="S7" s="23" t="s">
        <v>33</v>
      </c>
      <c r="T7" s="4" t="s">
        <v>169</v>
      </c>
      <c r="U7" s="16" t="s">
        <v>90</v>
      </c>
      <c r="V7" s="16">
        <v>1006805</v>
      </c>
      <c r="W7" s="16" t="s">
        <v>2097</v>
      </c>
    </row>
    <row r="8" spans="1:23">
      <c r="A8" s="15" t="s">
        <v>12227</v>
      </c>
      <c r="B8" s="15" t="s">
        <v>65</v>
      </c>
      <c r="C8" s="15" t="s">
        <v>12228</v>
      </c>
      <c r="D8" s="15" t="s">
        <v>64</v>
      </c>
      <c r="E8" s="24">
        <v>45490.472222222219</v>
      </c>
      <c r="F8" s="15">
        <v>14.8</v>
      </c>
      <c r="G8" s="37"/>
      <c r="H8" s="15"/>
      <c r="I8" s="15"/>
      <c r="J8" s="15"/>
      <c r="K8" s="15"/>
      <c r="L8" s="35">
        <v>81</v>
      </c>
      <c r="M8" s="15"/>
      <c r="N8" s="15"/>
      <c r="O8" s="15"/>
      <c r="P8" s="14">
        <f>SUM(H8:O8)</f>
        <v>81</v>
      </c>
      <c r="Q8" s="14" t="s">
        <v>30</v>
      </c>
      <c r="R8" s="16">
        <v>106305</v>
      </c>
      <c r="S8" s="23" t="s">
        <v>33</v>
      </c>
      <c r="T8" s="4" t="s">
        <v>169</v>
      </c>
      <c r="U8" s="16" t="s">
        <v>90</v>
      </c>
      <c r="V8" s="16">
        <v>1006806</v>
      </c>
      <c r="W8" s="16" t="s">
        <v>2097</v>
      </c>
    </row>
    <row r="9" spans="1:23">
      <c r="A9" s="15"/>
      <c r="B9" s="15"/>
      <c r="C9" s="15"/>
      <c r="D9" s="15"/>
      <c r="E9" s="24"/>
      <c r="F9" s="15"/>
      <c r="G9" s="37"/>
      <c r="H9" s="15"/>
      <c r="I9" s="15"/>
      <c r="J9" s="15"/>
      <c r="K9" s="15"/>
      <c r="L9" s="15"/>
      <c r="M9" s="15"/>
      <c r="N9" s="15"/>
      <c r="O9" s="15"/>
      <c r="P9" s="14"/>
      <c r="Q9" s="14"/>
      <c r="R9" s="16"/>
      <c r="S9" s="14"/>
      <c r="T9" s="16"/>
      <c r="U9" s="16"/>
      <c r="V9" s="16"/>
      <c r="W9" s="313"/>
    </row>
    <row r="10" spans="1:23">
      <c r="A10" s="11" t="s">
        <v>19</v>
      </c>
      <c r="B10" s="7"/>
      <c r="C10" s="7"/>
      <c r="D10" s="7"/>
      <c r="E10" s="11"/>
      <c r="F10" s="7"/>
      <c r="G10" s="7"/>
      <c r="H10" s="11">
        <f>SUM(H9:H9)</f>
        <v>0</v>
      </c>
      <c r="I10" s="11">
        <f>SUM(I9:I9)</f>
        <v>0</v>
      </c>
      <c r="J10" s="11">
        <f>SUM(J9:J9)</f>
        <v>0</v>
      </c>
      <c r="K10" s="11">
        <f>SUM(K9:K9)</f>
        <v>0</v>
      </c>
      <c r="L10" s="11">
        <v>162</v>
      </c>
      <c r="M10" s="11">
        <v>644</v>
      </c>
      <c r="N10" s="11">
        <f>SUM(N9:N9)</f>
        <v>0</v>
      </c>
      <c r="O10" s="11">
        <f>SUM(O9:O9)</f>
        <v>0</v>
      </c>
      <c r="P10" s="11">
        <f>SUM(P3:P9)</f>
        <v>806</v>
      </c>
      <c r="Q10" s="12"/>
      <c r="R10" s="12"/>
      <c r="S10" s="12"/>
      <c r="T10" s="12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>
      <c r="A12" s="3" t="s">
        <v>34</v>
      </c>
      <c r="B12" s="1905"/>
      <c r="C12" s="1905"/>
      <c r="D12" s="1905"/>
      <c r="E12" s="1905"/>
      <c r="F12" s="1905"/>
      <c r="G12" s="1905"/>
      <c r="H12" s="1905"/>
      <c r="I12" s="1"/>
      <c r="J12" s="1904"/>
      <c r="K12" s="1904"/>
      <c r="L12" s="190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6" t="s">
        <v>100</v>
      </c>
      <c r="B13" s="1903" t="s">
        <v>10787</v>
      </c>
      <c r="C13" s="188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4" t="s">
        <v>169</v>
      </c>
      <c r="B14" s="1878" t="s">
        <v>12105</v>
      </c>
      <c r="C14" s="187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>
      <c r="A15" s="1"/>
      <c r="B15" s="1563"/>
      <c r="C15" s="156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42</v>
      </c>
      <c r="B16" s="1772" t="s">
        <v>7275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43</v>
      </c>
      <c r="B17" s="1772" t="s">
        <v>4662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5" t="s">
        <v>44</v>
      </c>
      <c r="B18" s="1809">
        <v>0.45833333333333331</v>
      </c>
      <c r="C18" s="177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3.25" customHeight="1">
      <c r="A20" s="1559" t="s">
        <v>12229</v>
      </c>
      <c r="B20" s="1559"/>
      <c r="C20" s="1559"/>
      <c r="D20" s="1559"/>
      <c r="E20" s="1559"/>
      <c r="F20" s="1559"/>
      <c r="G20" s="7"/>
      <c r="H20" s="1559" t="s">
        <v>9076</v>
      </c>
      <c r="I20" s="1559"/>
      <c r="J20" s="1559"/>
      <c r="K20" s="1559"/>
      <c r="L20" s="1559"/>
      <c r="M20" s="1559"/>
      <c r="N20" s="1559"/>
      <c r="O20" s="1559"/>
      <c r="P20" s="1559"/>
      <c r="Q20" s="1559" t="s">
        <v>2</v>
      </c>
      <c r="R20" s="1559"/>
      <c r="S20" s="1559"/>
      <c r="T20" s="1559"/>
      <c r="U20" s="1559"/>
      <c r="V20" s="1559"/>
      <c r="W20" s="1559"/>
    </row>
    <row r="21" spans="1:23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</row>
    <row r="22" spans="1:23">
      <c r="A22" s="15" t="s">
        <v>10546</v>
      </c>
      <c r="B22" s="15" t="s">
        <v>78</v>
      </c>
      <c r="C22" s="15" t="s">
        <v>12230</v>
      </c>
      <c r="D22" s="15" t="s">
        <v>932</v>
      </c>
      <c r="E22" s="24">
        <v>45491.003472222219</v>
      </c>
      <c r="F22" s="15">
        <v>10.9</v>
      </c>
      <c r="G22" s="37" t="s">
        <v>12231</v>
      </c>
      <c r="H22" s="15"/>
      <c r="I22" s="15"/>
      <c r="J22" s="15"/>
      <c r="K22" s="15"/>
      <c r="L22" s="15">
        <v>81</v>
      </c>
      <c r="M22" s="35">
        <v>80</v>
      </c>
      <c r="N22" s="15"/>
      <c r="O22" s="15"/>
      <c r="P22" s="14">
        <f>SUM(H22:O22)</f>
        <v>161</v>
      </c>
      <c r="Q22" s="17" t="s">
        <v>32</v>
      </c>
      <c r="R22" s="16">
        <v>106306</v>
      </c>
      <c r="S22" s="23" t="s">
        <v>33</v>
      </c>
      <c r="T22" s="6" t="s">
        <v>161</v>
      </c>
      <c r="U22" s="16" t="s">
        <v>271</v>
      </c>
      <c r="V22" s="16">
        <v>1006807</v>
      </c>
      <c r="W22" s="16" t="s">
        <v>8305</v>
      </c>
    </row>
    <row r="23" spans="1:23">
      <c r="A23" s="15" t="s">
        <v>4228</v>
      </c>
      <c r="B23" s="15" t="s">
        <v>78</v>
      </c>
      <c r="C23" s="15" t="s">
        <v>12232</v>
      </c>
      <c r="D23" s="15" t="s">
        <v>932</v>
      </c>
      <c r="E23" s="24">
        <v>45491.003472222219</v>
      </c>
      <c r="F23" s="15">
        <v>10.9</v>
      </c>
      <c r="G23" s="37" t="s">
        <v>12231</v>
      </c>
      <c r="H23" s="15"/>
      <c r="I23" s="15"/>
      <c r="J23" s="15"/>
      <c r="K23" s="15"/>
      <c r="L23" s="15">
        <v>81</v>
      </c>
      <c r="M23" s="35">
        <v>80</v>
      </c>
      <c r="N23" s="15"/>
      <c r="O23" s="15"/>
      <c r="P23" s="14">
        <f>SUM(H23:O23)</f>
        <v>161</v>
      </c>
      <c r="Q23" s="17" t="s">
        <v>32</v>
      </c>
      <c r="R23" s="16">
        <v>106307</v>
      </c>
      <c r="S23" s="23" t="s">
        <v>33</v>
      </c>
      <c r="T23" s="6" t="s">
        <v>161</v>
      </c>
      <c r="U23" s="16" t="s">
        <v>271</v>
      </c>
      <c r="V23" s="16">
        <v>1006808</v>
      </c>
      <c r="W23" s="16" t="s">
        <v>8305</v>
      </c>
    </row>
    <row r="24" spans="1:23">
      <c r="A24" s="15" t="s">
        <v>4228</v>
      </c>
      <c r="B24" s="15" t="s">
        <v>92</v>
      </c>
      <c r="C24" s="15" t="s">
        <v>12233</v>
      </c>
      <c r="D24" s="15" t="s">
        <v>88</v>
      </c>
      <c r="E24" s="24">
        <v>45491.166666666664</v>
      </c>
      <c r="F24" s="15">
        <v>10.3</v>
      </c>
      <c r="G24" s="37" t="s">
        <v>12231</v>
      </c>
      <c r="H24" s="15"/>
      <c r="I24" s="15"/>
      <c r="J24" s="15"/>
      <c r="K24" s="15"/>
      <c r="L24" s="35">
        <v>161</v>
      </c>
      <c r="M24" s="15"/>
      <c r="N24" s="15"/>
      <c r="O24" s="15"/>
      <c r="P24" s="14">
        <f>SUM(H24:O24)</f>
        <v>161</v>
      </c>
      <c r="Q24" s="17" t="s">
        <v>32</v>
      </c>
      <c r="R24" s="16">
        <v>106308</v>
      </c>
      <c r="S24" s="23" t="s">
        <v>33</v>
      </c>
      <c r="T24" s="6" t="s">
        <v>161</v>
      </c>
      <c r="U24" s="16" t="s">
        <v>271</v>
      </c>
      <c r="V24" s="16">
        <v>1006809</v>
      </c>
      <c r="W24" s="16" t="s">
        <v>8305</v>
      </c>
    </row>
    <row r="25" spans="1:23">
      <c r="A25" s="15" t="s">
        <v>11247</v>
      </c>
      <c r="B25" s="15" t="s">
        <v>92</v>
      </c>
      <c r="C25" s="15" t="s">
        <v>12234</v>
      </c>
      <c r="D25" s="15" t="s">
        <v>88</v>
      </c>
      <c r="E25" s="24">
        <v>45491.166666666664</v>
      </c>
      <c r="F25" s="15">
        <v>10.3</v>
      </c>
      <c r="G25" s="37" t="s">
        <v>12231</v>
      </c>
      <c r="H25" s="15"/>
      <c r="I25" s="15"/>
      <c r="J25" s="15"/>
      <c r="K25" s="15"/>
      <c r="L25" s="15"/>
      <c r="M25" s="35">
        <v>40</v>
      </c>
      <c r="N25" s="35">
        <v>121</v>
      </c>
      <c r="O25" s="15"/>
      <c r="P25" s="14">
        <f>SUM(H25:O25)</f>
        <v>161</v>
      </c>
      <c r="Q25" s="17" t="s">
        <v>32</v>
      </c>
      <c r="R25" s="16">
        <v>106309</v>
      </c>
      <c r="S25" s="23" t="s">
        <v>33</v>
      </c>
      <c r="T25" s="6" t="s">
        <v>161</v>
      </c>
      <c r="U25" s="16" t="s">
        <v>271</v>
      </c>
      <c r="V25" s="16">
        <v>1006810</v>
      </c>
      <c r="W25" s="16" t="s">
        <v>8305</v>
      </c>
    </row>
    <row r="26" spans="1:23">
      <c r="A26" s="15" t="s">
        <v>142</v>
      </c>
      <c r="B26" s="15" t="s">
        <v>72</v>
      </c>
      <c r="C26" s="15" t="s">
        <v>12235</v>
      </c>
      <c r="D26" s="15" t="s">
        <v>71</v>
      </c>
      <c r="E26" s="24">
        <v>45490.711805555555</v>
      </c>
      <c r="F26" s="15">
        <v>12.25</v>
      </c>
      <c r="G26" s="37" t="s">
        <v>222</v>
      </c>
      <c r="H26" s="15"/>
      <c r="I26" s="15"/>
      <c r="J26" s="15"/>
      <c r="K26" s="15"/>
      <c r="L26" s="35">
        <v>27</v>
      </c>
      <c r="M26" s="35">
        <v>81</v>
      </c>
      <c r="N26" s="15">
        <v>96</v>
      </c>
      <c r="O26" s="15"/>
      <c r="P26" s="14">
        <f>SUM(H26:O26)</f>
        <v>204</v>
      </c>
      <c r="Q26" s="14" t="s">
        <v>30</v>
      </c>
      <c r="R26" s="16">
        <v>106296</v>
      </c>
      <c r="S26" s="14" t="s">
        <v>31</v>
      </c>
      <c r="T26" s="4" t="s">
        <v>169</v>
      </c>
      <c r="U26" s="16"/>
      <c r="V26" s="16">
        <v>1006811</v>
      </c>
      <c r="W26" s="16" t="s">
        <v>12236</v>
      </c>
    </row>
    <row r="27" spans="1:23">
      <c r="A27" s="11" t="s">
        <v>19</v>
      </c>
      <c r="B27" s="7"/>
      <c r="C27" s="7"/>
      <c r="D27" s="7"/>
      <c r="E27" s="11"/>
      <c r="F27" s="7"/>
      <c r="G27" s="7"/>
      <c r="H27" s="11">
        <f t="shared" ref="H27:P27" si="0">SUM(H22:H26)</f>
        <v>0</v>
      </c>
      <c r="I27" s="11">
        <f t="shared" si="0"/>
        <v>0</v>
      </c>
      <c r="J27" s="11">
        <f t="shared" si="0"/>
        <v>0</v>
      </c>
      <c r="K27" s="11">
        <f t="shared" si="0"/>
        <v>0</v>
      </c>
      <c r="L27" s="11">
        <f t="shared" si="0"/>
        <v>350</v>
      </c>
      <c r="M27" s="11">
        <f t="shared" si="0"/>
        <v>281</v>
      </c>
      <c r="N27" s="11">
        <f t="shared" si="0"/>
        <v>217</v>
      </c>
      <c r="O27" s="11">
        <f t="shared" si="0"/>
        <v>0</v>
      </c>
      <c r="P27" s="11">
        <f t="shared" si="0"/>
        <v>848</v>
      </c>
      <c r="Q27" s="12"/>
      <c r="R27" s="12"/>
      <c r="S27" s="12"/>
      <c r="T27" s="12"/>
      <c r="U27" s="12"/>
      <c r="V27" s="12"/>
      <c r="W27" s="12"/>
    </row>
    <row r="28" spans="1:23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>
      <c r="A29" s="3" t="s">
        <v>34</v>
      </c>
      <c r="B29" s="1905"/>
      <c r="C29" s="1905"/>
      <c r="D29" s="1905"/>
      <c r="E29" s="1905"/>
      <c r="F29" s="1905"/>
      <c r="G29" s="1905"/>
      <c r="H29" s="1905"/>
      <c r="I29" s="1"/>
      <c r="J29" s="1904"/>
      <c r="K29" s="1904"/>
      <c r="L29" s="190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6" t="s">
        <v>161</v>
      </c>
      <c r="B30" s="1903" t="s">
        <v>10787</v>
      </c>
      <c r="C30" s="188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4" t="s">
        <v>169</v>
      </c>
      <c r="B31" s="1878" t="s">
        <v>12105</v>
      </c>
      <c r="C31" s="187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5" t="s">
        <v>42</v>
      </c>
      <c r="B32" s="1772" t="s">
        <v>12180</v>
      </c>
      <c r="C32" s="177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5" t="s">
        <v>43</v>
      </c>
      <c r="B33" s="1845">
        <v>358400432178</v>
      </c>
      <c r="C33" s="184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44</v>
      </c>
      <c r="B34" s="1809">
        <v>0.625</v>
      </c>
      <c r="C34" s="177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3.25" customHeight="1">
      <c r="A36" s="1559" t="s">
        <v>12237</v>
      </c>
      <c r="B36" s="1559"/>
      <c r="C36" s="1559"/>
      <c r="D36" s="1559"/>
      <c r="E36" s="1559"/>
      <c r="F36" s="1559"/>
      <c r="G36" s="7"/>
      <c r="H36" s="1559" t="s">
        <v>9076</v>
      </c>
      <c r="I36" s="1559"/>
      <c r="J36" s="1559"/>
      <c r="K36" s="1559"/>
      <c r="L36" s="1559"/>
      <c r="M36" s="1559"/>
      <c r="N36" s="1559"/>
      <c r="O36" s="1559"/>
      <c r="P36" s="1559"/>
      <c r="Q36" s="1559" t="s">
        <v>2</v>
      </c>
      <c r="R36" s="1559"/>
      <c r="S36" s="1559"/>
      <c r="T36" s="1559"/>
      <c r="U36" s="1559"/>
      <c r="V36" s="1559"/>
      <c r="W36" s="1559"/>
    </row>
    <row r="37" spans="1:23" ht="26.25">
      <c r="A37" s="8" t="s">
        <v>3</v>
      </c>
      <c r="B37" s="8" t="s">
        <v>4</v>
      </c>
      <c r="C37" s="8" t="s">
        <v>5</v>
      </c>
      <c r="D37" s="8" t="s">
        <v>6</v>
      </c>
      <c r="E37" s="8" t="s">
        <v>7</v>
      </c>
      <c r="F37" s="8" t="s">
        <v>8</v>
      </c>
      <c r="G37" s="33" t="s">
        <v>10</v>
      </c>
      <c r="H37" s="9" t="s">
        <v>11</v>
      </c>
      <c r="I37" s="9" t="s">
        <v>12</v>
      </c>
      <c r="J37" s="9" t="s">
        <v>13</v>
      </c>
      <c r="K37" s="9" t="s">
        <v>14</v>
      </c>
      <c r="L37" s="9" t="s">
        <v>15</v>
      </c>
      <c r="M37" s="9" t="s">
        <v>16</v>
      </c>
      <c r="N37" s="9" t="s">
        <v>17</v>
      </c>
      <c r="O37" s="10" t="s">
        <v>18</v>
      </c>
      <c r="P37" s="8" t="s">
        <v>19</v>
      </c>
      <c r="Q37" s="8" t="s">
        <v>20</v>
      </c>
      <c r="R37" s="8" t="s">
        <v>9</v>
      </c>
      <c r="S37" s="8" t="s">
        <v>21</v>
      </c>
      <c r="T37" s="8" t="s">
        <v>24</v>
      </c>
      <c r="U37" s="8" t="s">
        <v>25</v>
      </c>
      <c r="V37" s="8" t="s">
        <v>26</v>
      </c>
      <c r="W37" s="8" t="s">
        <v>27</v>
      </c>
    </row>
    <row r="38" spans="1:23">
      <c r="A38" s="15" t="s">
        <v>10546</v>
      </c>
      <c r="B38" s="15" t="s">
        <v>92</v>
      </c>
      <c r="C38" s="15" t="s">
        <v>12238</v>
      </c>
      <c r="D38" s="15" t="s">
        <v>159</v>
      </c>
      <c r="E38" s="24">
        <v>45491.041666666664</v>
      </c>
      <c r="F38" s="15">
        <v>10.3</v>
      </c>
      <c r="G38" s="37" t="s">
        <v>12231</v>
      </c>
      <c r="H38" s="15"/>
      <c r="I38" s="15"/>
      <c r="J38" s="15"/>
      <c r="K38" s="15"/>
      <c r="L38" s="35">
        <v>120</v>
      </c>
      <c r="M38" s="15">
        <v>41</v>
      </c>
      <c r="N38" s="15"/>
      <c r="O38" s="15"/>
      <c r="P38" s="14">
        <f>SUM(H38:O38)</f>
        <v>161</v>
      </c>
      <c r="Q38" s="17" t="s">
        <v>32</v>
      </c>
      <c r="R38" s="16">
        <v>106310</v>
      </c>
      <c r="S38" s="23" t="s">
        <v>33</v>
      </c>
      <c r="T38" s="6" t="s">
        <v>161</v>
      </c>
      <c r="U38" s="16" t="s">
        <v>271</v>
      </c>
      <c r="V38" s="16">
        <v>1006817</v>
      </c>
      <c r="W38" s="16" t="s">
        <v>8305</v>
      </c>
    </row>
    <row r="39" spans="1:23">
      <c r="A39" s="15" t="s">
        <v>120</v>
      </c>
      <c r="B39" s="15" t="s">
        <v>92</v>
      </c>
      <c r="C39" s="15" t="s">
        <v>12239</v>
      </c>
      <c r="D39" s="15" t="s">
        <v>159</v>
      </c>
      <c r="E39" s="24">
        <v>45491.041666666664</v>
      </c>
      <c r="F39" s="15">
        <v>10.3</v>
      </c>
      <c r="G39" s="37" t="s">
        <v>12231</v>
      </c>
      <c r="H39" s="15"/>
      <c r="I39" s="15"/>
      <c r="J39" s="15"/>
      <c r="K39" s="15"/>
      <c r="L39" s="35">
        <v>50</v>
      </c>
      <c r="M39" s="15">
        <v>20</v>
      </c>
      <c r="N39" s="15">
        <v>91</v>
      </c>
      <c r="O39" s="15"/>
      <c r="P39" s="14">
        <f>SUM(H39:O39)</f>
        <v>161</v>
      </c>
      <c r="Q39" s="17" t="s">
        <v>32</v>
      </c>
      <c r="R39" s="16">
        <v>106311</v>
      </c>
      <c r="S39" s="23" t="s">
        <v>33</v>
      </c>
      <c r="T39" s="6" t="s">
        <v>161</v>
      </c>
      <c r="U39" s="16" t="s">
        <v>271</v>
      </c>
      <c r="V39" s="16">
        <v>1006819</v>
      </c>
      <c r="W39" s="16" t="s">
        <v>8305</v>
      </c>
    </row>
    <row r="40" spans="1:23">
      <c r="A40" s="15" t="s">
        <v>86</v>
      </c>
      <c r="B40" s="15" t="s">
        <v>92</v>
      </c>
      <c r="C40" s="15" t="s">
        <v>12240</v>
      </c>
      <c r="D40" s="15" t="s">
        <v>159</v>
      </c>
      <c r="E40" s="24">
        <v>45491.041666666664</v>
      </c>
      <c r="F40" s="15">
        <v>10.3</v>
      </c>
      <c r="G40" s="37" t="s">
        <v>12231</v>
      </c>
      <c r="H40" s="15"/>
      <c r="I40" s="15"/>
      <c r="J40" s="15"/>
      <c r="K40" s="15"/>
      <c r="L40" s="35">
        <v>120</v>
      </c>
      <c r="M40" s="15">
        <v>41</v>
      </c>
      <c r="N40" s="15"/>
      <c r="O40" s="15"/>
      <c r="P40" s="14">
        <f>SUM(H40:O40)</f>
        <v>161</v>
      </c>
      <c r="Q40" s="17" t="s">
        <v>32</v>
      </c>
      <c r="R40" s="16">
        <v>106312</v>
      </c>
      <c r="S40" s="23" t="s">
        <v>33</v>
      </c>
      <c r="T40" s="6" t="s">
        <v>161</v>
      </c>
      <c r="U40" s="16" t="s">
        <v>271</v>
      </c>
      <c r="V40" s="16">
        <v>1006818</v>
      </c>
      <c r="W40" s="16" t="s">
        <v>8305</v>
      </c>
    </row>
    <row r="41" spans="1:23">
      <c r="A41" s="15" t="s">
        <v>11247</v>
      </c>
      <c r="B41" s="15" t="s">
        <v>78</v>
      </c>
      <c r="C41" s="35" t="s">
        <v>12241</v>
      </c>
      <c r="D41" s="15" t="s">
        <v>400</v>
      </c>
      <c r="E41" s="24">
        <v>45491.760416666664</v>
      </c>
      <c r="F41" s="15">
        <v>11.8</v>
      </c>
      <c r="G41" s="37" t="s">
        <v>12231</v>
      </c>
      <c r="H41" s="15"/>
      <c r="I41" s="15"/>
      <c r="J41" s="15"/>
      <c r="K41" s="15"/>
      <c r="L41" s="15"/>
      <c r="M41" s="35">
        <v>80</v>
      </c>
      <c r="N41" s="15">
        <v>81</v>
      </c>
      <c r="O41" s="15"/>
      <c r="P41" s="14">
        <f>SUM(H41:O41)</f>
        <v>161</v>
      </c>
      <c r="Q41" s="17" t="s">
        <v>32</v>
      </c>
      <c r="R41" s="16">
        <v>106314</v>
      </c>
      <c r="S41" s="23" t="s">
        <v>33</v>
      </c>
      <c r="T41" s="4" t="s">
        <v>169</v>
      </c>
      <c r="U41" s="16" t="s">
        <v>271</v>
      </c>
      <c r="V41" s="16">
        <v>1006820</v>
      </c>
      <c r="W41" s="16" t="s">
        <v>1899</v>
      </c>
    </row>
    <row r="42" spans="1:23">
      <c r="A42" s="15" t="s">
        <v>122</v>
      </c>
      <c r="B42" s="15" t="s">
        <v>62</v>
      </c>
      <c r="C42" s="15" t="s">
        <v>12242</v>
      </c>
      <c r="D42" s="15" t="s">
        <v>61</v>
      </c>
      <c r="E42" s="24">
        <v>45490</v>
      </c>
      <c r="F42" s="15">
        <v>13</v>
      </c>
      <c r="G42" s="37"/>
      <c r="H42" s="15"/>
      <c r="I42" s="15"/>
      <c r="J42" s="15"/>
      <c r="K42" s="35">
        <v>81</v>
      </c>
      <c r="L42" s="15"/>
      <c r="M42" s="15"/>
      <c r="N42" s="15"/>
      <c r="O42" s="15"/>
      <c r="P42" s="14">
        <f>SUM(H42:O42)</f>
        <v>81</v>
      </c>
      <c r="Q42" s="696" t="s">
        <v>30</v>
      </c>
      <c r="R42" s="16">
        <v>106295</v>
      </c>
      <c r="S42" s="14" t="s">
        <v>31</v>
      </c>
      <c r="T42" s="4" t="s">
        <v>169</v>
      </c>
      <c r="U42" s="16" t="s">
        <v>90</v>
      </c>
      <c r="V42" s="16"/>
      <c r="W42" s="313" t="s">
        <v>8305</v>
      </c>
    </row>
    <row r="43" spans="1:23">
      <c r="A43" s="11" t="s">
        <v>19</v>
      </c>
      <c r="B43" s="7"/>
      <c r="C43" s="7"/>
      <c r="D43" s="7"/>
      <c r="E43" s="11"/>
      <c r="F43" s="7"/>
      <c r="G43" s="7"/>
      <c r="H43" s="11">
        <f t="shared" ref="H43:P43" si="1">SUM(H38:H42)</f>
        <v>0</v>
      </c>
      <c r="I43" s="11">
        <f t="shared" si="1"/>
        <v>0</v>
      </c>
      <c r="J43" s="11">
        <f t="shared" si="1"/>
        <v>0</v>
      </c>
      <c r="K43" s="11">
        <f t="shared" si="1"/>
        <v>81</v>
      </c>
      <c r="L43" s="11">
        <f t="shared" si="1"/>
        <v>290</v>
      </c>
      <c r="M43" s="11">
        <f t="shared" si="1"/>
        <v>182</v>
      </c>
      <c r="N43" s="11">
        <f t="shared" si="1"/>
        <v>172</v>
      </c>
      <c r="O43" s="11">
        <f t="shared" si="1"/>
        <v>0</v>
      </c>
      <c r="P43" s="11">
        <f t="shared" si="1"/>
        <v>725</v>
      </c>
      <c r="Q43" s="12"/>
      <c r="R43" s="12"/>
      <c r="S43" s="12"/>
      <c r="T43" s="12"/>
      <c r="U43" s="12"/>
      <c r="V43" s="12"/>
      <c r="W43" s="12"/>
    </row>
    <row r="44" spans="1:23">
      <c r="A44" s="1"/>
      <c r="B44" s="1"/>
      <c r="C44" s="1"/>
      <c r="D44" s="1"/>
      <c r="E44" s="1"/>
      <c r="F44" s="2"/>
      <c r="G44" s="1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>
      <c r="A45" s="3" t="s">
        <v>34</v>
      </c>
      <c r="B45" s="1905"/>
      <c r="C45" s="1905"/>
      <c r="D45" s="1905"/>
      <c r="E45" s="1905"/>
      <c r="F45" s="1905"/>
      <c r="G45" s="1905"/>
      <c r="H45" s="1905"/>
      <c r="I45" s="1"/>
      <c r="J45" s="1904"/>
      <c r="K45" s="1904"/>
      <c r="L45" s="190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6" t="s">
        <v>161</v>
      </c>
      <c r="B46" s="1903" t="s">
        <v>10787</v>
      </c>
      <c r="C46" s="188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4" t="s">
        <v>169</v>
      </c>
      <c r="B47" s="1878" t="s">
        <v>12105</v>
      </c>
      <c r="C47" s="187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5" t="s">
        <v>42</v>
      </c>
      <c r="B48" s="1772" t="s">
        <v>8987</v>
      </c>
      <c r="C48" s="177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5" t="s">
        <v>43</v>
      </c>
      <c r="B49" s="1772" t="s">
        <v>5650</v>
      </c>
      <c r="C49" s="177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5" t="s">
        <v>44</v>
      </c>
      <c r="B50" s="1907">
        <v>0.66666666666666663</v>
      </c>
      <c r="C50" s="156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3.25" customHeight="1">
      <c r="A52" s="1559" t="s">
        <v>12243</v>
      </c>
      <c r="B52" s="1559"/>
      <c r="C52" s="1559"/>
      <c r="D52" s="1559"/>
      <c r="E52" s="1559"/>
      <c r="F52" s="1559"/>
      <c r="G52" s="7"/>
      <c r="H52" s="1559" t="s">
        <v>9076</v>
      </c>
      <c r="I52" s="1559"/>
      <c r="J52" s="1559"/>
      <c r="K52" s="1559"/>
      <c r="L52" s="1559"/>
      <c r="M52" s="1559"/>
      <c r="N52" s="1559"/>
      <c r="O52" s="1559"/>
      <c r="P52" s="1559"/>
      <c r="Q52" s="1559" t="s">
        <v>2</v>
      </c>
      <c r="R52" s="1559"/>
      <c r="S52" s="1559"/>
      <c r="T52" s="1559"/>
      <c r="U52" s="1559"/>
      <c r="V52" s="1559"/>
      <c r="W52" s="1559"/>
    </row>
    <row r="53" spans="1:23" ht="26.25">
      <c r="A53" s="8" t="s">
        <v>3</v>
      </c>
      <c r="B53" s="8" t="s">
        <v>4</v>
      </c>
      <c r="C53" s="8" t="s">
        <v>5</v>
      </c>
      <c r="D53" s="8" t="s">
        <v>6</v>
      </c>
      <c r="E53" s="8" t="s">
        <v>7</v>
      </c>
      <c r="F53" s="8" t="s">
        <v>8</v>
      </c>
      <c r="G53" s="33" t="s">
        <v>10</v>
      </c>
      <c r="H53" s="9" t="s">
        <v>11</v>
      </c>
      <c r="I53" s="9" t="s">
        <v>12</v>
      </c>
      <c r="J53" s="9" t="s">
        <v>13</v>
      </c>
      <c r="K53" s="9" t="s">
        <v>14</v>
      </c>
      <c r="L53" s="9" t="s">
        <v>15</v>
      </c>
      <c r="M53" s="9" t="s">
        <v>16</v>
      </c>
      <c r="N53" s="9" t="s">
        <v>17</v>
      </c>
      <c r="O53" s="10" t="s">
        <v>18</v>
      </c>
      <c r="P53" s="8" t="s">
        <v>19</v>
      </c>
      <c r="Q53" s="8" t="s">
        <v>20</v>
      </c>
      <c r="R53" s="8" t="s">
        <v>9</v>
      </c>
      <c r="S53" s="8" t="s">
        <v>21</v>
      </c>
      <c r="T53" s="8" t="s">
        <v>24</v>
      </c>
      <c r="U53" s="8" t="s">
        <v>25</v>
      </c>
      <c r="V53" s="8" t="s">
        <v>26</v>
      </c>
      <c r="W53" s="8" t="s">
        <v>27</v>
      </c>
    </row>
    <row r="54" spans="1:23">
      <c r="A54" s="15" t="s">
        <v>10167</v>
      </c>
      <c r="B54" s="15" t="s">
        <v>78</v>
      </c>
      <c r="C54" s="729" t="s">
        <v>12244</v>
      </c>
      <c r="D54" s="15" t="s">
        <v>4050</v>
      </c>
      <c r="E54" s="271">
        <v>45492.020833333336</v>
      </c>
      <c r="F54" s="15">
        <v>10.3</v>
      </c>
      <c r="G54" s="37" t="s">
        <v>12231</v>
      </c>
      <c r="H54" s="351"/>
      <c r="I54" s="351"/>
      <c r="J54" s="351"/>
      <c r="K54" s="351"/>
      <c r="L54" s="15">
        <v>80</v>
      </c>
      <c r="M54" s="15">
        <v>40</v>
      </c>
      <c r="N54" s="15">
        <v>41</v>
      </c>
      <c r="O54" s="351"/>
      <c r="P54" s="14">
        <f>SUM(H54:O54)</f>
        <v>161</v>
      </c>
      <c r="Q54" s="17" t="s">
        <v>32</v>
      </c>
      <c r="R54" s="16">
        <v>106281</v>
      </c>
      <c r="S54" s="23" t="s">
        <v>12245</v>
      </c>
      <c r="T54" s="6" t="s">
        <v>169</v>
      </c>
      <c r="U54" s="16" t="s">
        <v>90</v>
      </c>
      <c r="V54" s="16">
        <v>1006813</v>
      </c>
      <c r="W54" s="16" t="s">
        <v>12246</v>
      </c>
    </row>
    <row r="55" spans="1:23">
      <c r="A55" s="35" t="s">
        <v>150</v>
      </c>
      <c r="B55" s="15" t="s">
        <v>57</v>
      </c>
      <c r="C55" s="15" t="s">
        <v>12247</v>
      </c>
      <c r="D55" s="15" t="s">
        <v>56</v>
      </c>
      <c r="E55" s="24">
        <v>45491.225694444445</v>
      </c>
      <c r="F55" s="15">
        <v>10.8</v>
      </c>
      <c r="G55" s="37"/>
      <c r="H55" s="15"/>
      <c r="I55" s="15"/>
      <c r="J55" s="35">
        <v>60</v>
      </c>
      <c r="K55" s="35">
        <v>156</v>
      </c>
      <c r="L55" s="15"/>
      <c r="M55" s="15"/>
      <c r="N55" s="15"/>
      <c r="O55" s="15"/>
      <c r="P55" s="14">
        <f>SUM(H55:O55)</f>
        <v>216</v>
      </c>
      <c r="Q55" s="14" t="s">
        <v>30</v>
      </c>
      <c r="R55" s="16">
        <v>106289</v>
      </c>
      <c r="S55" s="14" t="s">
        <v>31</v>
      </c>
      <c r="T55" s="6" t="s">
        <v>169</v>
      </c>
      <c r="U55" s="16" t="s">
        <v>90</v>
      </c>
      <c r="V55" s="16">
        <v>1006816</v>
      </c>
      <c r="W55" s="313" t="s">
        <v>12248</v>
      </c>
    </row>
    <row r="56" spans="1:23">
      <c r="A56" s="15" t="s">
        <v>9828</v>
      </c>
      <c r="B56" s="15" t="s">
        <v>57</v>
      </c>
      <c r="C56" s="15" t="s">
        <v>3352</v>
      </c>
      <c r="D56" s="15" t="s">
        <v>56</v>
      </c>
      <c r="E56" s="24">
        <v>45491.225694444445</v>
      </c>
      <c r="F56" s="15">
        <v>10.8</v>
      </c>
      <c r="G56" s="37"/>
      <c r="H56" s="15"/>
      <c r="I56" s="15"/>
      <c r="J56" s="15">
        <v>3</v>
      </c>
      <c r="K56" s="15">
        <v>158</v>
      </c>
      <c r="L56" s="15"/>
      <c r="M56" s="15"/>
      <c r="N56" s="15"/>
      <c r="O56" s="15"/>
      <c r="P56" s="14">
        <f>SUM(H56:O56)</f>
        <v>161</v>
      </c>
      <c r="Q56" s="14" t="s">
        <v>30</v>
      </c>
      <c r="R56" s="16">
        <v>106294</v>
      </c>
      <c r="S56" s="14" t="s">
        <v>31</v>
      </c>
      <c r="T56" s="6" t="s">
        <v>169</v>
      </c>
      <c r="U56" s="16" t="s">
        <v>90</v>
      </c>
      <c r="V56" s="16">
        <v>1006815</v>
      </c>
      <c r="W56" s="313" t="s">
        <v>12248</v>
      </c>
    </row>
    <row r="57" spans="1:23">
      <c r="A57" s="15" t="s">
        <v>120</v>
      </c>
      <c r="B57" s="15" t="s">
        <v>92</v>
      </c>
      <c r="C57" s="729" t="s">
        <v>12249</v>
      </c>
      <c r="D57" s="15" t="s">
        <v>10385</v>
      </c>
      <c r="E57" s="24">
        <v>45492.083333333336</v>
      </c>
      <c r="F57" s="15">
        <v>11.3</v>
      </c>
      <c r="G57" s="37" t="s">
        <v>12231</v>
      </c>
      <c r="H57" s="15"/>
      <c r="I57" s="15"/>
      <c r="J57" s="15"/>
      <c r="K57" s="15"/>
      <c r="L57" s="15">
        <v>80</v>
      </c>
      <c r="M57" s="15">
        <v>40</v>
      </c>
      <c r="N57" s="15">
        <v>41</v>
      </c>
      <c r="O57" s="15"/>
      <c r="P57" s="14">
        <v>161</v>
      </c>
      <c r="Q57" s="17" t="s">
        <v>32</v>
      </c>
      <c r="R57" s="16">
        <v>106316</v>
      </c>
      <c r="S57" s="23" t="s">
        <v>12245</v>
      </c>
      <c r="T57" s="6" t="s">
        <v>169</v>
      </c>
      <c r="U57" s="16" t="s">
        <v>90</v>
      </c>
      <c r="V57" s="16">
        <v>1006814</v>
      </c>
      <c r="W57" s="16" t="s">
        <v>12246</v>
      </c>
    </row>
    <row r="58" spans="1:23">
      <c r="A58" s="11" t="s">
        <v>19</v>
      </c>
      <c r="B58" s="7"/>
      <c r="C58" s="7"/>
      <c r="D58" s="7"/>
      <c r="E58" s="11"/>
      <c r="F58" s="7"/>
      <c r="G58" s="7"/>
      <c r="H58" s="11">
        <f t="shared" ref="H58:P58" si="2">SUM(H54:H57)</f>
        <v>0</v>
      </c>
      <c r="I58" s="11">
        <f t="shared" si="2"/>
        <v>0</v>
      </c>
      <c r="J58" s="11">
        <f t="shared" si="2"/>
        <v>63</v>
      </c>
      <c r="K58" s="11">
        <f t="shared" si="2"/>
        <v>314</v>
      </c>
      <c r="L58" s="11">
        <f t="shared" si="2"/>
        <v>160</v>
      </c>
      <c r="M58" s="11">
        <f t="shared" si="2"/>
        <v>80</v>
      </c>
      <c r="N58" s="11">
        <f t="shared" si="2"/>
        <v>82</v>
      </c>
      <c r="O58" s="11">
        <f t="shared" si="2"/>
        <v>0</v>
      </c>
      <c r="P58" s="11">
        <f t="shared" si="2"/>
        <v>699</v>
      </c>
      <c r="Q58" s="12"/>
      <c r="R58" s="12"/>
      <c r="S58" s="12"/>
      <c r="T58" s="12"/>
      <c r="U58" s="12"/>
      <c r="V58" s="12"/>
      <c r="W58" s="12"/>
    </row>
    <row r="59" spans="1:2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>
      <c r="A60" s="3" t="s">
        <v>34</v>
      </c>
      <c r="B60" s="1905"/>
      <c r="C60" s="1905"/>
      <c r="D60" s="1905"/>
      <c r="E60" s="1905"/>
      <c r="F60" s="1905"/>
      <c r="G60" s="1905"/>
      <c r="H60" s="1905"/>
      <c r="I60" s="1"/>
      <c r="J60" s="1904"/>
      <c r="K60" s="1904"/>
      <c r="L60" s="1904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6" t="s">
        <v>169</v>
      </c>
      <c r="B61" s="1903"/>
      <c r="C61" s="188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4"/>
      <c r="B62" s="1878"/>
      <c r="C62" s="1878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966"/>
      <c r="B63" s="966"/>
      <c r="C63" s="96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1"/>
      <c r="B64" s="1563"/>
      <c r="C64" s="1563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5" t="s">
        <v>42</v>
      </c>
      <c r="B65" s="1772" t="s">
        <v>12250</v>
      </c>
      <c r="C65" s="177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5" t="s">
        <v>43</v>
      </c>
      <c r="B66" s="1772"/>
      <c r="C66" s="177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5" t="s">
        <v>44</v>
      </c>
      <c r="B67" s="1907">
        <v>0.83333333333333337</v>
      </c>
      <c r="C67" s="156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3.25" customHeight="1">
      <c r="A69" s="1559" t="s">
        <v>12251</v>
      </c>
      <c r="B69" s="1559"/>
      <c r="C69" s="1559"/>
      <c r="D69" s="1559"/>
      <c r="E69" s="1559"/>
      <c r="F69" s="1559"/>
      <c r="G69" s="7"/>
      <c r="H69" s="1559" t="s">
        <v>10045</v>
      </c>
      <c r="I69" s="1559"/>
      <c r="J69" s="1559"/>
      <c r="K69" s="1559"/>
      <c r="L69" s="1559"/>
      <c r="M69" s="1559"/>
      <c r="N69" s="1559"/>
      <c r="O69" s="1559"/>
      <c r="P69" s="1559"/>
      <c r="Q69" s="1559" t="s">
        <v>10933</v>
      </c>
      <c r="R69" s="1559"/>
      <c r="S69" s="1559"/>
      <c r="T69" s="1559"/>
      <c r="U69" s="1559"/>
      <c r="V69" s="1559"/>
      <c r="W69" s="1559"/>
    </row>
    <row r="70" spans="1:23" ht="26.25">
      <c r="A70" s="8" t="s">
        <v>3</v>
      </c>
      <c r="B70" s="8" t="s">
        <v>4</v>
      </c>
      <c r="C70" s="8" t="s">
        <v>5</v>
      </c>
      <c r="D70" s="8" t="s">
        <v>6</v>
      </c>
      <c r="E70" s="8" t="s">
        <v>7</v>
      </c>
      <c r="F70" s="8" t="s">
        <v>8</v>
      </c>
      <c r="G70" s="33" t="s">
        <v>10</v>
      </c>
      <c r="H70" s="9" t="s">
        <v>11</v>
      </c>
      <c r="I70" s="9" t="s">
        <v>12</v>
      </c>
      <c r="J70" s="9" t="s">
        <v>13</v>
      </c>
      <c r="K70" s="9" t="s">
        <v>14</v>
      </c>
      <c r="L70" s="9" t="s">
        <v>15</v>
      </c>
      <c r="M70" s="9" t="s">
        <v>16</v>
      </c>
      <c r="N70" s="9" t="s">
        <v>17</v>
      </c>
      <c r="O70" s="10" t="s">
        <v>18</v>
      </c>
      <c r="P70" s="8" t="s">
        <v>19</v>
      </c>
      <c r="Q70" s="8" t="s">
        <v>20</v>
      </c>
      <c r="R70" s="8" t="s">
        <v>9</v>
      </c>
      <c r="S70" s="8" t="s">
        <v>21</v>
      </c>
      <c r="T70" s="8" t="s">
        <v>24</v>
      </c>
      <c r="U70" s="8" t="s">
        <v>25</v>
      </c>
      <c r="V70" s="8" t="s">
        <v>26</v>
      </c>
      <c r="W70" s="8" t="s">
        <v>27</v>
      </c>
    </row>
    <row r="71" spans="1:23">
      <c r="A71" s="15" t="s">
        <v>111</v>
      </c>
      <c r="B71" s="15" t="s">
        <v>65</v>
      </c>
      <c r="C71" s="15" t="s">
        <v>12252</v>
      </c>
      <c r="D71" s="15" t="s">
        <v>7594</v>
      </c>
      <c r="E71" s="24">
        <v>45490.732638888891</v>
      </c>
      <c r="F71" s="15">
        <v>19</v>
      </c>
      <c r="G71" s="37" t="s">
        <v>9636</v>
      </c>
      <c r="H71" s="15"/>
      <c r="I71" s="15"/>
      <c r="J71" s="15"/>
      <c r="K71" s="15"/>
      <c r="L71" s="15">
        <v>161</v>
      </c>
      <c r="M71" s="15"/>
      <c r="N71" s="15"/>
      <c r="O71" s="15"/>
      <c r="P71" s="14">
        <f t="shared" ref="P71:P77" si="3">SUM(H71:O71)</f>
        <v>161</v>
      </c>
      <c r="Q71" s="14" t="s">
        <v>30</v>
      </c>
      <c r="R71" s="16">
        <v>106317</v>
      </c>
      <c r="S71" s="23" t="s">
        <v>33</v>
      </c>
      <c r="T71" s="16" t="s">
        <v>9984</v>
      </c>
      <c r="U71" s="16" t="s">
        <v>90</v>
      </c>
      <c r="V71" s="16">
        <v>1006822</v>
      </c>
      <c r="W71" s="16"/>
    </row>
    <row r="72" spans="1:23">
      <c r="A72" s="15" t="s">
        <v>11247</v>
      </c>
      <c r="B72" s="15" t="s">
        <v>92</v>
      </c>
      <c r="C72" s="15" t="s">
        <v>12253</v>
      </c>
      <c r="D72" s="15" t="s">
        <v>6471</v>
      </c>
      <c r="E72" s="24">
        <v>45491.052083333336</v>
      </c>
      <c r="F72" s="15">
        <v>14.5</v>
      </c>
      <c r="G72" s="37" t="s">
        <v>12254</v>
      </c>
      <c r="H72" s="15"/>
      <c r="I72" s="15"/>
      <c r="J72" s="15"/>
      <c r="K72" s="15"/>
      <c r="L72" s="15"/>
      <c r="M72" s="15">
        <v>80</v>
      </c>
      <c r="N72" s="15">
        <v>27</v>
      </c>
      <c r="O72" s="15">
        <v>54</v>
      </c>
      <c r="P72" s="14">
        <f t="shared" si="3"/>
        <v>161</v>
      </c>
      <c r="Q72" s="17" t="s">
        <v>32</v>
      </c>
      <c r="R72" s="16">
        <v>106318</v>
      </c>
      <c r="S72" s="23" t="s">
        <v>33</v>
      </c>
      <c r="T72" s="16" t="s">
        <v>9984</v>
      </c>
      <c r="U72" s="16" t="s">
        <v>90</v>
      </c>
      <c r="V72" s="16">
        <v>1006823</v>
      </c>
      <c r="W72" s="16"/>
    </row>
    <row r="73" spans="1:23">
      <c r="A73" s="15" t="s">
        <v>120</v>
      </c>
      <c r="B73" s="15" t="s">
        <v>92</v>
      </c>
      <c r="C73" s="15" t="s">
        <v>12255</v>
      </c>
      <c r="D73" s="15" t="s">
        <v>6471</v>
      </c>
      <c r="E73" s="24">
        <v>45491.052083333336</v>
      </c>
      <c r="F73" s="15">
        <v>14.5</v>
      </c>
      <c r="G73" s="37" t="s">
        <v>12256</v>
      </c>
      <c r="H73" s="15"/>
      <c r="I73" s="15"/>
      <c r="J73" s="15"/>
      <c r="K73" s="15"/>
      <c r="L73" s="15">
        <v>80</v>
      </c>
      <c r="M73" s="15"/>
      <c r="N73" s="15">
        <v>27</v>
      </c>
      <c r="O73" s="15">
        <v>54</v>
      </c>
      <c r="P73" s="14">
        <f t="shared" si="3"/>
        <v>161</v>
      </c>
      <c r="Q73" s="17" t="s">
        <v>32</v>
      </c>
      <c r="R73" s="16">
        <v>106319</v>
      </c>
      <c r="S73" s="23" t="s">
        <v>33</v>
      </c>
      <c r="T73" s="16" t="s">
        <v>9984</v>
      </c>
      <c r="U73" s="16" t="s">
        <v>90</v>
      </c>
      <c r="V73" s="16">
        <v>1006824</v>
      </c>
      <c r="W73" s="16"/>
    </row>
    <row r="74" spans="1:23">
      <c r="A74" s="15" t="s">
        <v>114</v>
      </c>
      <c r="B74" s="15" t="s">
        <v>78</v>
      </c>
      <c r="C74" s="15" t="s">
        <v>12257</v>
      </c>
      <c r="D74" s="15" t="s">
        <v>521</v>
      </c>
      <c r="E74" s="24">
        <v>45490.6875</v>
      </c>
      <c r="F74" s="15">
        <v>13.5</v>
      </c>
      <c r="G74" s="37" t="s">
        <v>12231</v>
      </c>
      <c r="H74" s="15"/>
      <c r="I74" s="15"/>
      <c r="J74" s="15"/>
      <c r="K74" s="15"/>
      <c r="L74" s="15">
        <v>30</v>
      </c>
      <c r="M74" s="15">
        <v>50</v>
      </c>
      <c r="N74" s="15">
        <v>81</v>
      </c>
      <c r="O74" s="15"/>
      <c r="P74" s="14">
        <f t="shared" si="3"/>
        <v>161</v>
      </c>
      <c r="Q74" s="17" t="s">
        <v>32</v>
      </c>
      <c r="R74" s="16">
        <v>106320</v>
      </c>
      <c r="S74" s="23" t="s">
        <v>33</v>
      </c>
      <c r="T74" s="16" t="s">
        <v>9984</v>
      </c>
      <c r="U74" s="16" t="s">
        <v>90</v>
      </c>
      <c r="V74" s="16">
        <v>1006825</v>
      </c>
      <c r="W74" s="16"/>
    </row>
    <row r="75" spans="1:23">
      <c r="A75" s="15" t="s">
        <v>105</v>
      </c>
      <c r="B75" s="15" t="s">
        <v>78</v>
      </c>
      <c r="C75" s="15" t="s">
        <v>12258</v>
      </c>
      <c r="D75" s="15" t="s">
        <v>521</v>
      </c>
      <c r="E75" s="24">
        <v>45490.6875</v>
      </c>
      <c r="F75" s="15">
        <v>13.5</v>
      </c>
      <c r="G75" s="37" t="s">
        <v>12231</v>
      </c>
      <c r="H75" s="15"/>
      <c r="I75" s="15"/>
      <c r="J75" s="15"/>
      <c r="K75" s="15"/>
      <c r="L75" s="15">
        <v>27</v>
      </c>
      <c r="M75" s="15">
        <v>53</v>
      </c>
      <c r="N75" s="15">
        <v>81</v>
      </c>
      <c r="O75" s="15"/>
      <c r="P75" s="14">
        <f t="shared" si="3"/>
        <v>161</v>
      </c>
      <c r="Q75" s="17" t="s">
        <v>32</v>
      </c>
      <c r="R75" s="16">
        <v>106321</v>
      </c>
      <c r="S75" s="23" t="s">
        <v>33</v>
      </c>
      <c r="T75" s="16" t="s">
        <v>9984</v>
      </c>
      <c r="U75" s="16" t="s">
        <v>90</v>
      </c>
      <c r="V75" s="16">
        <v>1006826</v>
      </c>
      <c r="W75" s="16"/>
    </row>
    <row r="76" spans="1:23">
      <c r="A76" s="15"/>
      <c r="B76" s="15"/>
      <c r="C76" s="15"/>
      <c r="D76" s="15"/>
      <c r="E76" s="24"/>
      <c r="F76" s="15"/>
      <c r="G76" s="37"/>
      <c r="H76" s="15"/>
      <c r="I76" s="15"/>
      <c r="J76" s="15"/>
      <c r="K76" s="15"/>
      <c r="L76" s="15"/>
      <c r="M76" s="15"/>
      <c r="N76" s="15"/>
      <c r="O76" s="15"/>
      <c r="P76" s="14">
        <f t="shared" si="3"/>
        <v>0</v>
      </c>
      <c r="Q76" s="14"/>
      <c r="R76" s="16"/>
      <c r="S76" s="14"/>
      <c r="T76" s="14"/>
      <c r="U76" s="16"/>
      <c r="V76" s="16"/>
      <c r="W76" s="16"/>
    </row>
    <row r="77" spans="1:23">
      <c r="A77" s="15"/>
      <c r="B77" s="15"/>
      <c r="C77" s="15"/>
      <c r="D77" s="15"/>
      <c r="E77" s="24"/>
      <c r="F77" s="15"/>
      <c r="G77" s="37"/>
      <c r="H77" s="15"/>
      <c r="I77" s="15"/>
      <c r="J77" s="15"/>
      <c r="K77" s="15"/>
      <c r="L77" s="15"/>
      <c r="M77" s="15"/>
      <c r="N77" s="15"/>
      <c r="O77" s="15"/>
      <c r="P77" s="14">
        <f t="shared" si="3"/>
        <v>0</v>
      </c>
      <c r="Q77" s="14"/>
      <c r="R77" s="16"/>
      <c r="S77" s="14"/>
      <c r="T77" s="14"/>
      <c r="U77" s="16"/>
      <c r="V77" s="16"/>
      <c r="W77" s="16"/>
    </row>
    <row r="78" spans="1:23">
      <c r="A78" s="11" t="s">
        <v>19</v>
      </c>
      <c r="B78" s="7"/>
      <c r="C78" s="7"/>
      <c r="D78" s="7"/>
      <c r="E78" s="11"/>
      <c r="F78" s="7"/>
      <c r="G78" s="7"/>
      <c r="H78" s="11">
        <f t="shared" ref="H78:P78" si="4">SUM(H71:H77)</f>
        <v>0</v>
      </c>
      <c r="I78" s="11">
        <f t="shared" si="4"/>
        <v>0</v>
      </c>
      <c r="J78" s="11">
        <f t="shared" si="4"/>
        <v>0</v>
      </c>
      <c r="K78" s="11">
        <f t="shared" si="4"/>
        <v>0</v>
      </c>
      <c r="L78" s="11">
        <f t="shared" si="4"/>
        <v>298</v>
      </c>
      <c r="M78" s="11">
        <f t="shared" si="4"/>
        <v>183</v>
      </c>
      <c r="N78" s="11">
        <f t="shared" si="4"/>
        <v>216</v>
      </c>
      <c r="O78" s="11">
        <f t="shared" si="4"/>
        <v>108</v>
      </c>
      <c r="P78" s="11">
        <f t="shared" si="4"/>
        <v>805</v>
      </c>
      <c r="Q78" s="12"/>
      <c r="R78" s="12"/>
      <c r="S78" s="12"/>
      <c r="T78" s="12"/>
      <c r="U78" s="12"/>
      <c r="V78" s="12"/>
      <c r="W78" s="12"/>
    </row>
    <row r="79" spans="1:23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>
      <c r="A80" s="3" t="s">
        <v>34</v>
      </c>
      <c r="B80" s="1905"/>
      <c r="C80" s="1905"/>
      <c r="D80" s="1905"/>
      <c r="E80" s="1905"/>
      <c r="F80" s="1905"/>
      <c r="G80" s="1905"/>
      <c r="H80" s="1905"/>
      <c r="I80" s="1"/>
      <c r="J80" s="1904"/>
      <c r="K80" s="1904"/>
      <c r="L80" s="1904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4"/>
      <c r="B81" s="1564"/>
      <c r="C81" s="156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1"/>
      <c r="B82" s="1563"/>
      <c r="C82" s="1563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5" t="s">
        <v>42</v>
      </c>
      <c r="B83" s="1772"/>
      <c r="C83" s="177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5" t="s">
        <v>43</v>
      </c>
      <c r="B84" s="1772"/>
      <c r="C84" s="177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5" t="s">
        <v>44</v>
      </c>
      <c r="B85" s="1772"/>
      <c r="C85" s="177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3.25" customHeight="1">
      <c r="A87" s="1559" t="s">
        <v>12259</v>
      </c>
      <c r="B87" s="1559"/>
      <c r="C87" s="1559"/>
      <c r="D87" s="1559"/>
      <c r="E87" s="1559"/>
      <c r="F87" s="1559"/>
      <c r="G87" s="7"/>
      <c r="H87" s="1559" t="s">
        <v>10045</v>
      </c>
      <c r="I87" s="1559"/>
      <c r="J87" s="1559"/>
      <c r="K87" s="1559"/>
      <c r="L87" s="1559"/>
      <c r="M87" s="1559"/>
      <c r="N87" s="1559"/>
      <c r="O87" s="1559"/>
      <c r="P87" s="1559"/>
      <c r="Q87" s="1559" t="s">
        <v>10933</v>
      </c>
      <c r="R87" s="1559"/>
      <c r="S87" s="1559"/>
      <c r="T87" s="1559"/>
      <c r="U87" s="1559"/>
      <c r="V87" s="1559"/>
      <c r="W87" s="1559"/>
    </row>
    <row r="88" spans="1:23" ht="26.25">
      <c r="A88" s="8" t="s">
        <v>3</v>
      </c>
      <c r="B88" s="8" t="s">
        <v>4</v>
      </c>
      <c r="C88" s="8" t="s">
        <v>5</v>
      </c>
      <c r="D88" s="8" t="s">
        <v>6</v>
      </c>
      <c r="E88" s="8" t="s">
        <v>7</v>
      </c>
      <c r="F88" s="8" t="s">
        <v>8</v>
      </c>
      <c r="G88" s="33" t="s">
        <v>10</v>
      </c>
      <c r="H88" s="9" t="s">
        <v>11</v>
      </c>
      <c r="I88" s="9" t="s">
        <v>12</v>
      </c>
      <c r="J88" s="9" t="s">
        <v>13</v>
      </c>
      <c r="K88" s="9" t="s">
        <v>14</v>
      </c>
      <c r="L88" s="9" t="s">
        <v>15</v>
      </c>
      <c r="M88" s="9" t="s">
        <v>16</v>
      </c>
      <c r="N88" s="9" t="s">
        <v>17</v>
      </c>
      <c r="O88" s="10" t="s">
        <v>18</v>
      </c>
      <c r="P88" s="8" t="s">
        <v>19</v>
      </c>
      <c r="Q88" s="8" t="s">
        <v>20</v>
      </c>
      <c r="R88" s="8" t="s">
        <v>9</v>
      </c>
      <c r="S88" s="8" t="s">
        <v>21</v>
      </c>
      <c r="T88" s="8" t="s">
        <v>24</v>
      </c>
      <c r="U88" s="8" t="s">
        <v>25</v>
      </c>
      <c r="V88" s="8" t="s">
        <v>26</v>
      </c>
      <c r="W88" s="8" t="s">
        <v>27</v>
      </c>
    </row>
    <row r="89" spans="1:23">
      <c r="A89" s="15" t="s">
        <v>111</v>
      </c>
      <c r="B89" s="15" t="s">
        <v>65</v>
      </c>
      <c r="C89" s="35" t="s">
        <v>12260</v>
      </c>
      <c r="D89" s="15" t="s">
        <v>7594</v>
      </c>
      <c r="E89" s="271">
        <v>45490.732638888891</v>
      </c>
      <c r="F89" s="15">
        <v>19</v>
      </c>
      <c r="G89" s="37" t="s">
        <v>9636</v>
      </c>
      <c r="H89" s="15"/>
      <c r="I89" s="15"/>
      <c r="J89" s="15"/>
      <c r="K89" s="15"/>
      <c r="L89" s="15">
        <v>161</v>
      </c>
      <c r="M89" s="15"/>
      <c r="N89" s="15"/>
      <c r="O89" s="15"/>
      <c r="P89" s="14">
        <f t="shared" ref="P89:P95" si="5">SUM(H89:O89)</f>
        <v>161</v>
      </c>
      <c r="Q89" s="14" t="s">
        <v>30</v>
      </c>
      <c r="R89" s="16">
        <v>106322</v>
      </c>
      <c r="S89" s="23" t="s">
        <v>33</v>
      </c>
      <c r="T89" s="16" t="s">
        <v>9984</v>
      </c>
      <c r="U89" s="16" t="s">
        <v>90</v>
      </c>
      <c r="V89" s="16">
        <v>1006831</v>
      </c>
      <c r="W89" s="16"/>
    </row>
    <row r="90" spans="1:23">
      <c r="A90" s="15" t="s">
        <v>86</v>
      </c>
      <c r="B90" s="15" t="s">
        <v>92</v>
      </c>
      <c r="C90" s="15" t="s">
        <v>12261</v>
      </c>
      <c r="D90" s="15" t="s">
        <v>6471</v>
      </c>
      <c r="E90" s="24">
        <v>45491.052083333336</v>
      </c>
      <c r="F90" s="15">
        <v>14.5</v>
      </c>
      <c r="G90" s="37" t="s">
        <v>12231</v>
      </c>
      <c r="H90" s="15"/>
      <c r="I90" s="15"/>
      <c r="J90" s="15"/>
      <c r="K90" s="15"/>
      <c r="L90" s="15">
        <v>82</v>
      </c>
      <c r="M90" s="15">
        <v>79</v>
      </c>
      <c r="N90" s="15"/>
      <c r="O90" s="15"/>
      <c r="P90" s="14">
        <f t="shared" si="5"/>
        <v>161</v>
      </c>
      <c r="Q90" s="17" t="s">
        <v>32</v>
      </c>
      <c r="R90" s="16">
        <v>106324</v>
      </c>
      <c r="S90" s="23" t="s">
        <v>33</v>
      </c>
      <c r="T90" s="16" t="s">
        <v>9984</v>
      </c>
      <c r="U90" s="16" t="s">
        <v>90</v>
      </c>
      <c r="V90" s="16">
        <v>1006828</v>
      </c>
      <c r="W90" s="16"/>
    </row>
    <row r="91" spans="1:23">
      <c r="A91" s="15" t="s">
        <v>4752</v>
      </c>
      <c r="B91" s="15" t="s">
        <v>92</v>
      </c>
      <c r="C91" s="15" t="s">
        <v>12262</v>
      </c>
      <c r="D91" s="15" t="s">
        <v>6471</v>
      </c>
      <c r="E91" s="24">
        <v>45491.052083333336</v>
      </c>
      <c r="F91" s="15">
        <v>14.5</v>
      </c>
      <c r="G91" s="37" t="s">
        <v>12231</v>
      </c>
      <c r="H91" s="15"/>
      <c r="I91" s="15"/>
      <c r="J91" s="15"/>
      <c r="K91" s="15"/>
      <c r="L91" s="15"/>
      <c r="M91" s="15">
        <v>80</v>
      </c>
      <c r="N91" s="15">
        <v>81</v>
      </c>
      <c r="O91" s="15"/>
      <c r="P91" s="14">
        <f t="shared" si="5"/>
        <v>161</v>
      </c>
      <c r="Q91" s="17" t="s">
        <v>32</v>
      </c>
      <c r="R91" s="16">
        <v>106325</v>
      </c>
      <c r="S91" s="23" t="s">
        <v>33</v>
      </c>
      <c r="T91" s="16" t="s">
        <v>9984</v>
      </c>
      <c r="U91" s="16" t="s">
        <v>90</v>
      </c>
      <c r="V91" s="16">
        <v>1006827</v>
      </c>
      <c r="W91" s="16"/>
    </row>
    <row r="92" spans="1:23">
      <c r="A92" s="15" t="s">
        <v>120</v>
      </c>
      <c r="B92" s="15" t="s">
        <v>92</v>
      </c>
      <c r="C92" s="15" t="s">
        <v>12263</v>
      </c>
      <c r="D92" s="15" t="s">
        <v>9970</v>
      </c>
      <c r="E92" s="24">
        <v>45491.083333333336</v>
      </c>
      <c r="F92" s="15">
        <v>14.5</v>
      </c>
      <c r="G92" s="37" t="s">
        <v>12231</v>
      </c>
      <c r="H92" s="15"/>
      <c r="I92" s="15"/>
      <c r="J92" s="15"/>
      <c r="K92" s="15"/>
      <c r="L92" s="15">
        <v>30</v>
      </c>
      <c r="M92" s="15">
        <v>50</v>
      </c>
      <c r="N92" s="15">
        <v>81</v>
      </c>
      <c r="O92" s="15"/>
      <c r="P92" s="14">
        <f t="shared" si="5"/>
        <v>161</v>
      </c>
      <c r="Q92" s="17" t="s">
        <v>32</v>
      </c>
      <c r="R92" s="16">
        <v>106326</v>
      </c>
      <c r="S92" s="23" t="s">
        <v>33</v>
      </c>
      <c r="T92" s="16" t="s">
        <v>9984</v>
      </c>
      <c r="U92" s="16" t="s">
        <v>90</v>
      </c>
      <c r="V92" s="16">
        <v>1006829</v>
      </c>
      <c r="W92" s="16"/>
    </row>
    <row r="93" spans="1:23">
      <c r="A93" s="15" t="s">
        <v>120</v>
      </c>
      <c r="B93" s="15" t="s">
        <v>92</v>
      </c>
      <c r="C93" s="15" t="s">
        <v>12264</v>
      </c>
      <c r="D93" s="15" t="s">
        <v>9970</v>
      </c>
      <c r="E93" s="24">
        <v>45491.083333333336</v>
      </c>
      <c r="F93" s="15">
        <v>14.5</v>
      </c>
      <c r="G93" s="37" t="s">
        <v>12231</v>
      </c>
      <c r="H93" s="15"/>
      <c r="I93" s="15"/>
      <c r="J93" s="15"/>
      <c r="K93" s="15"/>
      <c r="L93" s="15">
        <v>30</v>
      </c>
      <c r="M93" s="15">
        <v>50</v>
      </c>
      <c r="N93" s="15">
        <v>81</v>
      </c>
      <c r="O93" s="15"/>
      <c r="P93" s="14">
        <f t="shared" si="5"/>
        <v>161</v>
      </c>
      <c r="Q93" s="17" t="s">
        <v>32</v>
      </c>
      <c r="R93" s="16">
        <v>106327</v>
      </c>
      <c r="S93" s="23" t="s">
        <v>33</v>
      </c>
      <c r="T93" s="16" t="s">
        <v>9984</v>
      </c>
      <c r="U93" s="16" t="s">
        <v>90</v>
      </c>
      <c r="V93" s="16">
        <v>1006830</v>
      </c>
      <c r="W93" s="16"/>
    </row>
    <row r="94" spans="1:23">
      <c r="A94" s="15"/>
      <c r="B94" s="15"/>
      <c r="C94" s="15"/>
      <c r="D94" s="15"/>
      <c r="E94" s="24"/>
      <c r="F94" s="15"/>
      <c r="G94" s="37"/>
      <c r="H94" s="15"/>
      <c r="I94" s="15"/>
      <c r="J94" s="15"/>
      <c r="K94" s="15"/>
      <c r="L94" s="15"/>
      <c r="M94" s="15"/>
      <c r="N94" s="15"/>
      <c r="O94" s="15"/>
      <c r="P94" s="14">
        <f t="shared" si="5"/>
        <v>0</v>
      </c>
      <c r="Q94" s="14"/>
      <c r="R94" s="16"/>
      <c r="S94" s="14"/>
      <c r="T94" s="14"/>
      <c r="U94" s="16"/>
      <c r="V94" s="16"/>
      <c r="W94" s="16"/>
    </row>
    <row r="95" spans="1:23">
      <c r="A95" s="15"/>
      <c r="B95" s="15"/>
      <c r="C95" s="15"/>
      <c r="D95" s="15"/>
      <c r="E95" s="24"/>
      <c r="F95" s="15"/>
      <c r="G95" s="37"/>
      <c r="H95" s="15"/>
      <c r="I95" s="15"/>
      <c r="J95" s="15"/>
      <c r="K95" s="15"/>
      <c r="L95" s="15"/>
      <c r="M95" s="15"/>
      <c r="N95" s="15"/>
      <c r="O95" s="15"/>
      <c r="P95" s="14">
        <f t="shared" si="5"/>
        <v>0</v>
      </c>
      <c r="Q95" s="14"/>
      <c r="R95" s="16"/>
      <c r="S95" s="14"/>
      <c r="T95" s="14"/>
      <c r="U95" s="16"/>
      <c r="V95" s="16"/>
      <c r="W95" s="16"/>
    </row>
    <row r="96" spans="1:23">
      <c r="A96" s="11" t="s">
        <v>19</v>
      </c>
      <c r="B96" s="7"/>
      <c r="C96" s="7"/>
      <c r="D96" s="7"/>
      <c r="E96" s="11"/>
      <c r="F96" s="7"/>
      <c r="G96" s="7"/>
      <c r="H96" s="11">
        <f t="shared" ref="H96:P96" si="6">SUM(H89:H95)</f>
        <v>0</v>
      </c>
      <c r="I96" s="11">
        <f t="shared" si="6"/>
        <v>0</v>
      </c>
      <c r="J96" s="11">
        <f t="shared" si="6"/>
        <v>0</v>
      </c>
      <c r="K96" s="11">
        <f t="shared" si="6"/>
        <v>0</v>
      </c>
      <c r="L96" s="11">
        <f t="shared" si="6"/>
        <v>303</v>
      </c>
      <c r="M96" s="11">
        <f t="shared" si="6"/>
        <v>259</v>
      </c>
      <c r="N96" s="11">
        <f t="shared" si="6"/>
        <v>243</v>
      </c>
      <c r="O96" s="11">
        <f t="shared" si="6"/>
        <v>0</v>
      </c>
      <c r="P96" s="11">
        <f t="shared" si="6"/>
        <v>805</v>
      </c>
      <c r="Q96" s="12"/>
      <c r="R96" s="12"/>
      <c r="S96" s="12"/>
      <c r="T96" s="12"/>
      <c r="U96" s="12"/>
      <c r="V96" s="12"/>
      <c r="W96" s="12"/>
    </row>
    <row r="98" spans="1:12" ht="15.75">
      <c r="A98" s="3" t="s">
        <v>34</v>
      </c>
      <c r="B98" s="1905"/>
      <c r="C98" s="1905"/>
      <c r="D98" s="1905"/>
      <c r="E98" s="1905"/>
      <c r="F98" s="1905"/>
      <c r="G98" s="1905"/>
      <c r="H98" s="1905"/>
      <c r="I98" s="1"/>
      <c r="J98" s="1904"/>
      <c r="K98" s="1904"/>
      <c r="L98" s="1904"/>
    </row>
    <row r="99" spans="1:12">
      <c r="A99" s="4"/>
      <c r="B99" s="1564"/>
      <c r="C99" s="1564"/>
      <c r="D99" s="1"/>
      <c r="E99" s="1"/>
      <c r="F99" s="1"/>
      <c r="G99" s="1"/>
      <c r="H99" s="1"/>
      <c r="I99" s="1"/>
      <c r="J99" s="1"/>
      <c r="K99" s="1"/>
      <c r="L99" s="1"/>
    </row>
    <row r="100" spans="1:12">
      <c r="A100" s="1"/>
      <c r="B100" s="1563"/>
      <c r="C100" s="1563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5" t="s">
        <v>42</v>
      </c>
      <c r="B101" s="1772"/>
      <c r="C101" s="1772"/>
      <c r="D101" s="1"/>
      <c r="E101" s="1"/>
      <c r="F101" s="1"/>
      <c r="G101" s="1"/>
      <c r="H101" s="1"/>
      <c r="I101" s="1"/>
      <c r="J101" s="1"/>
      <c r="K101" s="1"/>
      <c r="L101" s="1"/>
    </row>
    <row r="102" spans="1:12">
      <c r="A102" s="5" t="s">
        <v>43</v>
      </c>
      <c r="B102" s="1772"/>
      <c r="C102" s="1772"/>
      <c r="D102" s="1"/>
      <c r="E102" s="1"/>
      <c r="F102" s="1"/>
      <c r="G102" s="1"/>
      <c r="H102" s="1"/>
      <c r="I102" s="1"/>
      <c r="J102" s="1"/>
      <c r="K102" s="1"/>
      <c r="L102" s="1"/>
    </row>
    <row r="103" spans="1:12">
      <c r="A103" s="5" t="s">
        <v>44</v>
      </c>
      <c r="B103" s="1772"/>
      <c r="C103" s="1772"/>
      <c r="D103" s="1"/>
      <c r="E103" s="1"/>
      <c r="F103" s="1"/>
      <c r="G103" s="1"/>
      <c r="H103" s="1"/>
      <c r="I103" s="1"/>
      <c r="J103" s="1"/>
      <c r="K103" s="1"/>
      <c r="L103" s="1"/>
    </row>
  </sheetData>
  <mergeCells count="62">
    <mergeCell ref="B48:C48"/>
    <mergeCell ref="B49:C49"/>
    <mergeCell ref="B50:C50"/>
    <mergeCell ref="B17:C17"/>
    <mergeCell ref="B18:C18"/>
    <mergeCell ref="A20:F20"/>
    <mergeCell ref="B33:C33"/>
    <mergeCell ref="B34:C34"/>
    <mergeCell ref="B32:C32"/>
    <mergeCell ref="Q1:W1"/>
    <mergeCell ref="B12:H12"/>
    <mergeCell ref="J12:L12"/>
    <mergeCell ref="B15:C15"/>
    <mergeCell ref="B16:C16"/>
    <mergeCell ref="B14:C14"/>
    <mergeCell ref="B13:C13"/>
    <mergeCell ref="A1:F1"/>
    <mergeCell ref="H1:P1"/>
    <mergeCell ref="Q20:W20"/>
    <mergeCell ref="B29:H29"/>
    <mergeCell ref="J29:L29"/>
    <mergeCell ref="B30:C30"/>
    <mergeCell ref="B31:C31"/>
    <mergeCell ref="H20:P20"/>
    <mergeCell ref="Q36:W36"/>
    <mergeCell ref="B45:H45"/>
    <mergeCell ref="J45:L45"/>
    <mergeCell ref="B46:C46"/>
    <mergeCell ref="B47:C47"/>
    <mergeCell ref="A36:F36"/>
    <mergeCell ref="H36:P36"/>
    <mergeCell ref="A69:F69"/>
    <mergeCell ref="H69:P69"/>
    <mergeCell ref="Q69:W69"/>
    <mergeCell ref="B80:H80"/>
    <mergeCell ref="J80:L80"/>
    <mergeCell ref="B81:C81"/>
    <mergeCell ref="B82:C82"/>
    <mergeCell ref="B83:C83"/>
    <mergeCell ref="B84:C84"/>
    <mergeCell ref="B85:C85"/>
    <mergeCell ref="A87:F87"/>
    <mergeCell ref="H87:P87"/>
    <mergeCell ref="Q87:W87"/>
    <mergeCell ref="B98:H98"/>
    <mergeCell ref="J98:L98"/>
    <mergeCell ref="B99:C99"/>
    <mergeCell ref="B100:C100"/>
    <mergeCell ref="B101:C101"/>
    <mergeCell ref="B102:C102"/>
    <mergeCell ref="B103:C103"/>
    <mergeCell ref="A52:F52"/>
    <mergeCell ref="H52:P52"/>
    <mergeCell ref="Q52:W52"/>
    <mergeCell ref="B60:H60"/>
    <mergeCell ref="J60:L60"/>
    <mergeCell ref="B61:C61"/>
    <mergeCell ref="B64:C64"/>
    <mergeCell ref="B65:C65"/>
    <mergeCell ref="B66:C66"/>
    <mergeCell ref="B67:C67"/>
    <mergeCell ref="B62:C62"/>
  </mergeCells>
  <pageMargins left="0.7" right="0.7" top="0.75" bottom="0.75" header="0.3" footer="0.3"/>
</worksheet>
</file>

<file path=xl/worksheets/sheet3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1E27-0423-48BB-878A-6A43702F1CA3}">
  <sheetPr>
    <tabColor rgb="FF0070C0"/>
  </sheetPr>
  <dimension ref="A1:W35"/>
  <sheetViews>
    <sheetView workbookViewId="0">
      <selection activeCell="E43" sqref="E43"/>
    </sheetView>
  </sheetViews>
  <sheetFormatPr defaultColWidth="11.42578125" defaultRowHeight="15"/>
  <cols>
    <col min="1" max="1" width="25.42578125" customWidth="1"/>
    <col min="2" max="2" width="11.140625" customWidth="1"/>
    <col min="3" max="3" width="33" customWidth="1"/>
    <col min="4" max="4" width="12.42578125" customWidth="1"/>
    <col min="5" max="5" width="17.28515625" customWidth="1"/>
    <col min="6" max="6" width="9.140625" bestFit="1" customWidth="1"/>
    <col min="7" max="7" width="12.7109375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5.28515625" customWidth="1"/>
  </cols>
  <sheetData>
    <row r="1" spans="1:23" ht="23.25">
      <c r="A1" s="1559" t="s">
        <v>109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59" t="s">
        <v>12265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105</v>
      </c>
      <c r="B3" s="15" t="s">
        <v>78</v>
      </c>
      <c r="C3" s="35" t="s">
        <v>12266</v>
      </c>
      <c r="D3" s="15" t="s">
        <v>88</v>
      </c>
      <c r="E3" s="24">
        <v>45487.166666666664</v>
      </c>
      <c r="F3" s="15">
        <v>10.3</v>
      </c>
      <c r="G3" s="37" t="s">
        <v>160</v>
      </c>
      <c r="H3" s="15"/>
      <c r="I3" s="15"/>
      <c r="J3" s="15"/>
      <c r="K3" s="15"/>
      <c r="L3" s="15"/>
      <c r="M3" s="35">
        <v>131</v>
      </c>
      <c r="N3" s="35">
        <v>30</v>
      </c>
      <c r="O3" s="15">
        <v>0</v>
      </c>
      <c r="P3" s="14">
        <f>SUM(H3:O3)</f>
        <v>161</v>
      </c>
      <c r="Q3" s="17" t="s">
        <v>32</v>
      </c>
      <c r="R3" s="14">
        <v>106156</v>
      </c>
      <c r="S3" s="23" t="s">
        <v>33</v>
      </c>
      <c r="T3" s="4" t="s">
        <v>161</v>
      </c>
      <c r="U3" s="16" t="s">
        <v>90</v>
      </c>
      <c r="V3" s="16">
        <v>1006748</v>
      </c>
      <c r="W3" s="16" t="s">
        <v>12267</v>
      </c>
    </row>
    <row r="4" spans="1:23">
      <c r="A4" s="15" t="s">
        <v>12217</v>
      </c>
      <c r="B4" s="15" t="s">
        <v>78</v>
      </c>
      <c r="C4" s="35" t="s">
        <v>12040</v>
      </c>
      <c r="D4" s="15" t="s">
        <v>88</v>
      </c>
      <c r="E4" s="24">
        <v>45487.166666666664</v>
      </c>
      <c r="F4" s="15">
        <v>10.3</v>
      </c>
      <c r="G4" s="37" t="s">
        <v>160</v>
      </c>
      <c r="H4" s="15"/>
      <c r="I4" s="15"/>
      <c r="J4" s="15"/>
      <c r="K4" s="15"/>
      <c r="L4" s="15"/>
      <c r="M4" s="35">
        <v>101</v>
      </c>
      <c r="N4" s="35">
        <v>60</v>
      </c>
      <c r="O4" s="15">
        <v>0</v>
      </c>
      <c r="P4" s="14">
        <f>SUM(H4:O4)</f>
        <v>161</v>
      </c>
      <c r="Q4" s="17" t="s">
        <v>32</v>
      </c>
      <c r="R4" s="14">
        <v>106157</v>
      </c>
      <c r="S4" s="23" t="s">
        <v>33</v>
      </c>
      <c r="T4" s="4" t="s">
        <v>161</v>
      </c>
      <c r="U4" s="16" t="s">
        <v>90</v>
      </c>
      <c r="V4" s="16">
        <v>1006749</v>
      </c>
      <c r="W4" s="16" t="s">
        <v>12267</v>
      </c>
    </row>
    <row r="5" spans="1:23">
      <c r="A5" s="15" t="s">
        <v>120</v>
      </c>
      <c r="B5" s="676" t="s">
        <v>92</v>
      </c>
      <c r="C5" s="35" t="s">
        <v>12268</v>
      </c>
      <c r="D5" s="15" t="s">
        <v>159</v>
      </c>
      <c r="E5" s="24">
        <v>45487.041666666664</v>
      </c>
      <c r="F5" s="15">
        <v>10.3</v>
      </c>
      <c r="G5" s="37" t="s">
        <v>160</v>
      </c>
      <c r="H5" s="15"/>
      <c r="I5" s="15"/>
      <c r="J5" s="15"/>
      <c r="K5" s="15"/>
      <c r="L5" s="15"/>
      <c r="M5" s="35">
        <v>41</v>
      </c>
      <c r="N5" s="35">
        <v>90</v>
      </c>
      <c r="O5" s="35">
        <v>30</v>
      </c>
      <c r="P5" s="14">
        <f>SUM(H5:O5)</f>
        <v>161</v>
      </c>
      <c r="Q5" s="17" t="s">
        <v>32</v>
      </c>
      <c r="R5" s="14">
        <v>106158</v>
      </c>
      <c r="S5" s="23" t="s">
        <v>33</v>
      </c>
      <c r="T5" s="4" t="s">
        <v>161</v>
      </c>
      <c r="U5" s="16" t="s">
        <v>90</v>
      </c>
      <c r="V5" s="16">
        <v>1006750</v>
      </c>
      <c r="W5" s="16" t="s">
        <v>12267</v>
      </c>
    </row>
    <row r="6" spans="1:23">
      <c r="A6" s="15" t="s">
        <v>111</v>
      </c>
      <c r="B6" s="15" t="s">
        <v>65</v>
      </c>
      <c r="C6" s="35" t="s">
        <v>12269</v>
      </c>
      <c r="D6" s="15" t="s">
        <v>64</v>
      </c>
      <c r="E6" s="24">
        <v>45487.472222222219</v>
      </c>
      <c r="F6" s="15">
        <v>14.8</v>
      </c>
      <c r="G6" s="37"/>
      <c r="H6" s="15"/>
      <c r="I6" s="15"/>
      <c r="J6" s="15"/>
      <c r="K6" s="15"/>
      <c r="L6" s="35">
        <v>161</v>
      </c>
      <c r="M6" s="15"/>
      <c r="N6" s="15"/>
      <c r="O6" s="15"/>
      <c r="P6" s="14">
        <f t="shared" ref="P6:P8" si="0">SUM(H6:O6)</f>
        <v>161</v>
      </c>
      <c r="Q6" s="14" t="s">
        <v>30</v>
      </c>
      <c r="R6" s="14">
        <v>106159</v>
      </c>
      <c r="S6" s="23" t="s">
        <v>33</v>
      </c>
      <c r="T6" s="6" t="s">
        <v>169</v>
      </c>
      <c r="U6" s="16" t="s">
        <v>90</v>
      </c>
      <c r="V6" s="16">
        <v>1006751</v>
      </c>
      <c r="W6" s="16" t="s">
        <v>12270</v>
      </c>
    </row>
    <row r="7" spans="1:23">
      <c r="A7" s="15" t="s">
        <v>12167</v>
      </c>
      <c r="B7" s="15" t="s">
        <v>65</v>
      </c>
      <c r="C7" s="35" t="s">
        <v>12271</v>
      </c>
      <c r="D7" s="15" t="s">
        <v>64</v>
      </c>
      <c r="E7" s="24">
        <v>45487.472222222219</v>
      </c>
      <c r="F7" s="15">
        <v>14.8</v>
      </c>
      <c r="G7" s="37"/>
      <c r="H7" s="15"/>
      <c r="I7" s="15"/>
      <c r="J7" s="15"/>
      <c r="K7" s="15"/>
      <c r="L7" s="35">
        <v>54</v>
      </c>
      <c r="M7" s="15"/>
      <c r="N7" s="15"/>
      <c r="O7" s="15"/>
      <c r="P7" s="14">
        <f t="shared" si="0"/>
        <v>54</v>
      </c>
      <c r="Q7" s="14" t="s">
        <v>30</v>
      </c>
      <c r="R7" s="14">
        <v>106160</v>
      </c>
      <c r="S7" s="23" t="s">
        <v>33</v>
      </c>
      <c r="T7" s="6" t="s">
        <v>169</v>
      </c>
      <c r="U7" s="16" t="s">
        <v>90</v>
      </c>
      <c r="V7" s="16">
        <v>1006752</v>
      </c>
      <c r="W7" s="16" t="s">
        <v>12270</v>
      </c>
    </row>
    <row r="8" spans="1:23">
      <c r="A8" s="15" t="s">
        <v>11247</v>
      </c>
      <c r="B8" s="676" t="s">
        <v>92</v>
      </c>
      <c r="C8" s="35" t="s">
        <v>12272</v>
      </c>
      <c r="D8" s="15" t="s">
        <v>159</v>
      </c>
      <c r="E8" s="24">
        <v>45487.041666666664</v>
      </c>
      <c r="F8" s="15">
        <v>10.3</v>
      </c>
      <c r="G8" s="37" t="s">
        <v>12273</v>
      </c>
      <c r="H8" s="15"/>
      <c r="I8" s="15"/>
      <c r="J8" s="15"/>
      <c r="K8" s="15"/>
      <c r="L8" s="15"/>
      <c r="M8" s="35">
        <v>71</v>
      </c>
      <c r="N8" s="35">
        <v>90</v>
      </c>
      <c r="O8" s="15"/>
      <c r="P8" s="14">
        <f t="shared" si="0"/>
        <v>161</v>
      </c>
      <c r="Q8" s="17" t="s">
        <v>32</v>
      </c>
      <c r="R8" s="14">
        <v>106211</v>
      </c>
      <c r="S8" s="23" t="s">
        <v>33</v>
      </c>
      <c r="T8" s="4" t="s">
        <v>161</v>
      </c>
      <c r="U8" s="16" t="s">
        <v>90</v>
      </c>
      <c r="V8" s="16">
        <v>1006753</v>
      </c>
      <c r="W8" s="16" t="s">
        <v>12267</v>
      </c>
    </row>
    <row r="9" spans="1:23">
      <c r="A9" s="15" t="s">
        <v>12274</v>
      </c>
      <c r="B9" s="15" t="s">
        <v>57</v>
      </c>
      <c r="C9" s="35" t="s">
        <v>12275</v>
      </c>
      <c r="D9" s="15" t="s">
        <v>56</v>
      </c>
      <c r="E9" s="24">
        <v>45487.225694444445</v>
      </c>
      <c r="F9" s="15">
        <v>10.8</v>
      </c>
      <c r="G9" s="37"/>
      <c r="H9" s="15"/>
      <c r="I9" s="15"/>
      <c r="J9" s="15"/>
      <c r="K9" s="35">
        <v>107</v>
      </c>
      <c r="L9" s="15"/>
      <c r="M9" s="15"/>
      <c r="N9" s="15"/>
      <c r="O9" s="15"/>
      <c r="P9" s="14">
        <f>SUM(H9:O9)</f>
        <v>107</v>
      </c>
      <c r="Q9" s="14" t="s">
        <v>30</v>
      </c>
      <c r="R9" s="14">
        <v>106222</v>
      </c>
      <c r="S9" s="14" t="s">
        <v>31</v>
      </c>
      <c r="T9" s="6" t="s">
        <v>169</v>
      </c>
      <c r="U9" s="16"/>
      <c r="V9" s="16">
        <v>1006754</v>
      </c>
      <c r="W9" s="313">
        <v>45486.25</v>
      </c>
    </row>
    <row r="10" spans="1:23">
      <c r="A10" s="11" t="s">
        <v>19</v>
      </c>
      <c r="B10" s="7"/>
      <c r="C10" s="7"/>
      <c r="D10" s="7"/>
      <c r="E10" s="11"/>
      <c r="F10" s="7"/>
      <c r="G10" s="7"/>
      <c r="H10" s="11">
        <f t="shared" ref="H10:O10" si="1">SUM(H3:H8)</f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215</v>
      </c>
      <c r="M10" s="11">
        <f t="shared" si="1"/>
        <v>344</v>
      </c>
      <c r="N10" s="11">
        <f t="shared" si="1"/>
        <v>270</v>
      </c>
      <c r="O10" s="11">
        <f t="shared" si="1"/>
        <v>30</v>
      </c>
      <c r="P10" s="11">
        <f>SUM(P3:P9)</f>
        <v>966</v>
      </c>
      <c r="Q10" s="12"/>
      <c r="R10" s="12"/>
      <c r="S10" s="12"/>
      <c r="T10" s="12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6" t="s">
        <v>169</v>
      </c>
      <c r="B12" s="1881" t="s">
        <v>10785</v>
      </c>
      <c r="C12" s="1881"/>
      <c r="D12" s="242" t="s">
        <v>12276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6.25">
      <c r="A13" s="4" t="s">
        <v>161</v>
      </c>
      <c r="B13" s="1878" t="s">
        <v>10787</v>
      </c>
      <c r="C13" s="1878"/>
      <c r="D13" s="1"/>
      <c r="E13" s="1"/>
      <c r="F13" s="1"/>
      <c r="G13" s="1"/>
      <c r="H13" s="1"/>
      <c r="I13" s="1"/>
      <c r="J13" s="1"/>
      <c r="K13" s="1"/>
      <c r="L13" s="1"/>
      <c r="M13" s="1" t="s">
        <v>12277</v>
      </c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437" t="s">
        <v>12278</v>
      </c>
      <c r="B14" s="437" t="s">
        <v>65</v>
      </c>
      <c r="C14" s="437" t="s">
        <v>12279</v>
      </c>
      <c r="D14" s="437" t="s">
        <v>64</v>
      </c>
      <c r="E14" s="654">
        <v>45487.472222222219</v>
      </c>
      <c r="F14" s="437">
        <v>14.8</v>
      </c>
      <c r="G14" s="655"/>
      <c r="H14" s="437"/>
      <c r="I14" s="437"/>
      <c r="J14" s="437"/>
      <c r="K14" s="437"/>
      <c r="L14" s="437"/>
      <c r="M14" s="437"/>
      <c r="N14" s="437"/>
      <c r="O14" s="437"/>
      <c r="P14" s="656">
        <f>SUM(H14:O14)</f>
        <v>0</v>
      </c>
      <c r="Q14" s="656" t="s">
        <v>30</v>
      </c>
      <c r="R14" s="456"/>
      <c r="S14" s="656" t="s">
        <v>33</v>
      </c>
      <c r="T14" s="456" t="s">
        <v>169</v>
      </c>
      <c r="U14" s="456" t="s">
        <v>90</v>
      </c>
      <c r="V14" s="16"/>
      <c r="W14" s="16"/>
    </row>
    <row r="15" spans="1:23">
      <c r="A15" s="5" t="s">
        <v>42</v>
      </c>
      <c r="B15" s="1872" t="s">
        <v>12280</v>
      </c>
      <c r="C15" s="18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43</v>
      </c>
      <c r="B16" s="1872" t="s">
        <v>501</v>
      </c>
      <c r="C16" s="1872"/>
      <c r="D16" s="1"/>
      <c r="E16" s="1"/>
      <c r="F16" s="15"/>
      <c r="G16" s="15"/>
      <c r="H16" s="24"/>
      <c r="I16" s="1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44</v>
      </c>
      <c r="B17" s="1871">
        <v>0.625</v>
      </c>
      <c r="C17" s="18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3.25" customHeight="1">
      <c r="A19" s="1559" t="s">
        <v>128</v>
      </c>
      <c r="B19" s="1559"/>
      <c r="C19" s="1559"/>
      <c r="D19" s="1559"/>
      <c r="E19" s="1559"/>
      <c r="F19" s="1559"/>
      <c r="G19" s="7"/>
      <c r="H19" s="1559" t="s">
        <v>9076</v>
      </c>
      <c r="I19" s="1559"/>
      <c r="J19" s="1559"/>
      <c r="K19" s="1559"/>
      <c r="L19" s="1559"/>
      <c r="M19" s="1559"/>
      <c r="N19" s="1559"/>
      <c r="O19" s="1559"/>
      <c r="P19" s="1559"/>
      <c r="Q19" s="1559" t="s">
        <v>12281</v>
      </c>
      <c r="R19" s="1559"/>
      <c r="S19" s="1559"/>
      <c r="T19" s="1559"/>
      <c r="U19" s="1559"/>
      <c r="V19" s="1559"/>
      <c r="W19" s="1559"/>
    </row>
    <row r="20" spans="1:23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18" t="s">
        <v>24</v>
      </c>
      <c r="U20" s="8" t="s">
        <v>25</v>
      </c>
      <c r="V20" s="8" t="s">
        <v>26</v>
      </c>
      <c r="W20" s="8" t="s">
        <v>27</v>
      </c>
    </row>
    <row r="21" spans="1:23">
      <c r="A21" s="15" t="s">
        <v>142</v>
      </c>
      <c r="B21" s="15" t="s">
        <v>72</v>
      </c>
      <c r="C21" s="35" t="s">
        <v>12282</v>
      </c>
      <c r="D21" s="15" t="s">
        <v>71</v>
      </c>
      <c r="E21" s="24">
        <v>45487.711805555555</v>
      </c>
      <c r="F21" s="15">
        <v>12.25</v>
      </c>
      <c r="G21" s="37"/>
      <c r="H21" s="15"/>
      <c r="I21" s="15"/>
      <c r="J21" s="15"/>
      <c r="K21" s="15"/>
      <c r="L21" s="35">
        <v>27</v>
      </c>
      <c r="M21" s="35">
        <v>81</v>
      </c>
      <c r="N21" s="35">
        <v>53</v>
      </c>
      <c r="O21" s="15"/>
      <c r="P21" s="14">
        <f t="shared" ref="P21:P27" si="2">SUM(H21:O21)</f>
        <v>161</v>
      </c>
      <c r="Q21" s="14" t="s">
        <v>30</v>
      </c>
      <c r="R21" s="14">
        <v>106223</v>
      </c>
      <c r="S21" s="360" t="s">
        <v>31</v>
      </c>
      <c r="T21" s="778" t="s">
        <v>169</v>
      </c>
      <c r="U21" s="485"/>
      <c r="V21" s="16">
        <v>1006760</v>
      </c>
      <c r="W21" s="16" t="s">
        <v>12283</v>
      </c>
    </row>
    <row r="22" spans="1:23">
      <c r="A22" s="15" t="s">
        <v>141</v>
      </c>
      <c r="B22" s="15" t="s">
        <v>69</v>
      </c>
      <c r="C22" s="35" t="s">
        <v>12284</v>
      </c>
      <c r="D22" s="15" t="s">
        <v>68</v>
      </c>
      <c r="E22" s="24">
        <v>45486.760416666664</v>
      </c>
      <c r="F22" s="15">
        <v>12.25</v>
      </c>
      <c r="G22" s="37"/>
      <c r="H22" s="15"/>
      <c r="I22" s="15"/>
      <c r="J22" s="15"/>
      <c r="K22" s="15"/>
      <c r="L22" s="35">
        <v>30</v>
      </c>
      <c r="M22" s="35">
        <v>104</v>
      </c>
      <c r="N22" s="35">
        <v>27</v>
      </c>
      <c r="O22" s="15"/>
      <c r="P22" s="14">
        <f t="shared" si="2"/>
        <v>161</v>
      </c>
      <c r="Q22" s="14" t="s">
        <v>30</v>
      </c>
      <c r="R22" s="14">
        <v>106224</v>
      </c>
      <c r="S22" s="360" t="s">
        <v>31</v>
      </c>
      <c r="T22" s="778" t="s">
        <v>169</v>
      </c>
      <c r="U22" s="485"/>
      <c r="V22" s="16">
        <v>1006761</v>
      </c>
      <c r="W22" s="16" t="s">
        <v>8314</v>
      </c>
    </row>
    <row r="23" spans="1:23">
      <c r="A23" s="15" t="s">
        <v>12274</v>
      </c>
      <c r="B23" s="15" t="s">
        <v>57</v>
      </c>
      <c r="C23" s="35" t="s">
        <v>12285</v>
      </c>
      <c r="D23" s="15" t="s">
        <v>56</v>
      </c>
      <c r="E23" s="24">
        <v>45487.225694444445</v>
      </c>
      <c r="F23" s="15">
        <v>10.8</v>
      </c>
      <c r="G23" s="37"/>
      <c r="H23" s="15"/>
      <c r="I23" s="15"/>
      <c r="J23" s="15"/>
      <c r="K23" s="35">
        <v>92</v>
      </c>
      <c r="L23" s="15"/>
      <c r="M23" s="15"/>
      <c r="N23" s="15"/>
      <c r="O23" s="15"/>
      <c r="P23" s="14">
        <f t="shared" si="2"/>
        <v>92</v>
      </c>
      <c r="Q23" s="14" t="s">
        <v>30</v>
      </c>
      <c r="R23" s="14">
        <v>106221</v>
      </c>
      <c r="S23" s="360" t="s">
        <v>31</v>
      </c>
      <c r="T23" s="778" t="s">
        <v>169</v>
      </c>
      <c r="U23" s="485"/>
      <c r="V23" s="16">
        <v>1006759</v>
      </c>
      <c r="W23" s="983" t="s">
        <v>12286</v>
      </c>
    </row>
    <row r="24" spans="1:23">
      <c r="A24" s="15" t="s">
        <v>9828</v>
      </c>
      <c r="B24" s="15" t="s">
        <v>57</v>
      </c>
      <c r="C24" s="35" t="s">
        <v>12287</v>
      </c>
      <c r="D24" s="15" t="s">
        <v>56</v>
      </c>
      <c r="E24" s="24">
        <v>45488.225694444445</v>
      </c>
      <c r="F24" s="15">
        <v>10.8</v>
      </c>
      <c r="G24" s="37"/>
      <c r="H24" s="15"/>
      <c r="I24" s="15"/>
      <c r="J24" s="35">
        <v>6</v>
      </c>
      <c r="K24" s="35">
        <v>224</v>
      </c>
      <c r="L24" s="15"/>
      <c r="M24" s="15"/>
      <c r="N24" s="15"/>
      <c r="O24" s="15"/>
      <c r="P24" s="14">
        <f t="shared" si="2"/>
        <v>230</v>
      </c>
      <c r="Q24" s="14" t="s">
        <v>30</v>
      </c>
      <c r="R24" s="15">
        <v>106219</v>
      </c>
      <c r="S24" s="360" t="s">
        <v>31</v>
      </c>
      <c r="T24" s="778" t="s">
        <v>169</v>
      </c>
      <c r="U24" s="485"/>
      <c r="V24" s="16">
        <v>1006758</v>
      </c>
      <c r="W24" s="983" t="s">
        <v>12288</v>
      </c>
    </row>
    <row r="25" spans="1:23">
      <c r="A25" s="15" t="s">
        <v>86</v>
      </c>
      <c r="B25" s="15" t="s">
        <v>78</v>
      </c>
      <c r="C25" s="35" t="s">
        <v>12289</v>
      </c>
      <c r="D25" s="15" t="s">
        <v>521</v>
      </c>
      <c r="E25" s="24">
        <v>45487.6875</v>
      </c>
      <c r="F25" s="15">
        <v>10.3</v>
      </c>
      <c r="G25" s="37" t="s">
        <v>1348</v>
      </c>
      <c r="H25" s="15"/>
      <c r="I25" s="15"/>
      <c r="J25" s="15"/>
      <c r="K25" s="15"/>
      <c r="L25" s="15"/>
      <c r="M25" s="15"/>
      <c r="N25" s="15">
        <v>0</v>
      </c>
      <c r="O25" s="35">
        <v>161</v>
      </c>
      <c r="P25" s="14">
        <f t="shared" si="2"/>
        <v>161</v>
      </c>
      <c r="Q25" s="17" t="s">
        <v>32</v>
      </c>
      <c r="R25" s="15">
        <v>106212</v>
      </c>
      <c r="S25" s="841" t="s">
        <v>33</v>
      </c>
      <c r="T25" s="778" t="s">
        <v>169</v>
      </c>
      <c r="U25" s="485"/>
      <c r="V25" s="16">
        <v>1006756</v>
      </c>
      <c r="W25" s="16" t="s">
        <v>8314</v>
      </c>
    </row>
    <row r="26" spans="1:23">
      <c r="A26" s="15" t="s">
        <v>11247</v>
      </c>
      <c r="B26" s="15" t="s">
        <v>78</v>
      </c>
      <c r="C26" s="35" t="s">
        <v>12290</v>
      </c>
      <c r="D26" s="15" t="s">
        <v>521</v>
      </c>
      <c r="E26" s="24">
        <v>45487.6875</v>
      </c>
      <c r="F26" s="15">
        <v>10.3</v>
      </c>
      <c r="G26" s="37" t="s">
        <v>12273</v>
      </c>
      <c r="H26" s="15"/>
      <c r="I26" s="15"/>
      <c r="J26" s="15"/>
      <c r="K26" s="15"/>
      <c r="L26" s="15"/>
      <c r="M26" s="35">
        <v>101</v>
      </c>
      <c r="N26" s="35">
        <v>45</v>
      </c>
      <c r="O26" s="35">
        <v>15</v>
      </c>
      <c r="P26" s="14">
        <f t="shared" si="2"/>
        <v>161</v>
      </c>
      <c r="Q26" s="17" t="s">
        <v>32</v>
      </c>
      <c r="R26" s="15">
        <v>106213</v>
      </c>
      <c r="S26" s="841" t="s">
        <v>33</v>
      </c>
      <c r="T26" s="778" t="s">
        <v>169</v>
      </c>
      <c r="U26" s="485"/>
      <c r="V26" s="16">
        <v>1006757</v>
      </c>
      <c r="W26" s="16" t="s">
        <v>8314</v>
      </c>
    </row>
    <row r="27" spans="1:23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4"/>
      <c r="R27" s="16"/>
      <c r="S27" s="14"/>
      <c r="T27" s="535"/>
      <c r="U27" s="16"/>
      <c r="V27" s="16"/>
      <c r="W27" s="16"/>
    </row>
    <row r="28" spans="1:23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SUM(H21:H27)</f>
        <v>0</v>
      </c>
      <c r="I28" s="11">
        <f t="shared" si="3"/>
        <v>0</v>
      </c>
      <c r="J28" s="11">
        <f t="shared" si="3"/>
        <v>6</v>
      </c>
      <c r="K28" s="11">
        <f t="shared" si="3"/>
        <v>316</v>
      </c>
      <c r="L28" s="11">
        <f t="shared" si="3"/>
        <v>57</v>
      </c>
      <c r="M28" s="11">
        <f t="shared" si="3"/>
        <v>286</v>
      </c>
      <c r="N28" s="11">
        <f t="shared" si="3"/>
        <v>125</v>
      </c>
      <c r="O28" s="11">
        <f t="shared" si="3"/>
        <v>176</v>
      </c>
      <c r="P28" s="11">
        <f t="shared" si="3"/>
        <v>966</v>
      </c>
      <c r="Q28" s="12"/>
      <c r="R28" s="12"/>
      <c r="S28" s="12"/>
      <c r="T28" s="12"/>
      <c r="U28" s="12"/>
      <c r="V28" s="12"/>
      <c r="W28" s="12"/>
    </row>
    <row r="29" spans="1:23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6"/>
      <c r="B30" s="1848"/>
      <c r="C30" s="184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4"/>
      <c r="B31" s="1564"/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1"/>
      <c r="B32" s="1563"/>
      <c r="C32" s="156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">
      <c r="A33" s="5" t="s">
        <v>42</v>
      </c>
      <c r="B33" s="1872" t="s">
        <v>12291</v>
      </c>
      <c r="C33" s="1872"/>
    </row>
    <row r="34" spans="1:3">
      <c r="A34" s="5" t="s">
        <v>43</v>
      </c>
      <c r="B34" s="1872" t="s">
        <v>12292</v>
      </c>
      <c r="C34" s="1872"/>
    </row>
    <row r="35" spans="1:3">
      <c r="A35" s="5" t="s">
        <v>44</v>
      </c>
      <c r="B35" s="1871">
        <v>0.66666666666666663</v>
      </c>
      <c r="C35" s="1872"/>
    </row>
  </sheetData>
  <mergeCells count="17">
    <mergeCell ref="A1:F1"/>
    <mergeCell ref="H1:P1"/>
    <mergeCell ref="Q1:W1"/>
    <mergeCell ref="B13:C13"/>
    <mergeCell ref="B34:C34"/>
    <mergeCell ref="B35:C35"/>
    <mergeCell ref="B12:C12"/>
    <mergeCell ref="B30:C30"/>
    <mergeCell ref="Q19:W19"/>
    <mergeCell ref="B31:C31"/>
    <mergeCell ref="B32:C32"/>
    <mergeCell ref="B33:C33"/>
    <mergeCell ref="B15:C15"/>
    <mergeCell ref="B16:C16"/>
    <mergeCell ref="B17:C17"/>
    <mergeCell ref="A19:F19"/>
    <mergeCell ref="H19:P19"/>
  </mergeCells>
  <pageMargins left="0.7" right="0.7" top="0.75" bottom="0.75" header="0.3" footer="0.3"/>
</worksheet>
</file>

<file path=xl/worksheets/sheet3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B4E37-58AD-4882-A569-C3A7DA74DB21}">
  <sheetPr>
    <tabColor rgb="FF0070C0"/>
  </sheetPr>
  <dimension ref="A1:X34"/>
  <sheetViews>
    <sheetView workbookViewId="0">
      <selection activeCell="F3" sqref="F3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37.7109375" customWidth="1"/>
    <col min="6" max="6" width="16.85546875" customWidth="1"/>
    <col min="7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8.7109375" customWidth="1"/>
  </cols>
  <sheetData>
    <row r="1" spans="1:24" ht="23.25">
      <c r="A1" s="1559" t="s">
        <v>83</v>
      </c>
      <c r="B1" s="1559"/>
      <c r="C1" s="1559"/>
      <c r="D1" s="1559"/>
      <c r="E1" s="1559"/>
      <c r="F1" s="1559"/>
      <c r="G1" s="7"/>
      <c r="H1" s="1559" t="s">
        <v>9076</v>
      </c>
      <c r="I1" s="1559"/>
      <c r="J1" s="1559"/>
      <c r="K1" s="1559"/>
      <c r="L1" s="1559"/>
      <c r="M1" s="1559"/>
      <c r="N1" s="1559"/>
      <c r="O1" s="1559"/>
      <c r="P1" s="1559"/>
      <c r="Q1" s="1559" t="s">
        <v>12265</v>
      </c>
      <c r="R1" s="1559"/>
      <c r="S1" s="1559"/>
      <c r="T1" s="1559"/>
      <c r="U1" s="1559"/>
      <c r="V1" s="1559"/>
      <c r="W1" s="1559"/>
      <c r="X1" s="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1"/>
    </row>
    <row r="3" spans="1:24">
      <c r="A3" s="15" t="s">
        <v>114</v>
      </c>
      <c r="B3" s="15" t="s">
        <v>78</v>
      </c>
      <c r="C3" s="35" t="s">
        <v>12293</v>
      </c>
      <c r="D3" s="15" t="s">
        <v>99</v>
      </c>
      <c r="E3" s="24">
        <v>45485.284722222219</v>
      </c>
      <c r="F3" s="15" t="s">
        <v>12294</v>
      </c>
      <c r="G3" s="37" t="s">
        <v>160</v>
      </c>
      <c r="H3" s="15"/>
      <c r="I3" s="15"/>
      <c r="J3" s="15"/>
      <c r="K3" s="15"/>
      <c r="L3" s="15"/>
      <c r="M3" s="15"/>
      <c r="N3" s="35">
        <v>161</v>
      </c>
      <c r="O3" s="15"/>
      <c r="P3" s="14">
        <f t="shared" ref="P3:P8" si="0">SUM(H3:O3)</f>
        <v>161</v>
      </c>
      <c r="Q3" s="17" t="s">
        <v>32</v>
      </c>
      <c r="R3" s="14">
        <v>106150</v>
      </c>
      <c r="S3" s="23" t="s">
        <v>33</v>
      </c>
      <c r="T3" s="6" t="s">
        <v>100</v>
      </c>
      <c r="U3" s="16" t="s">
        <v>271</v>
      </c>
      <c r="V3" s="16">
        <v>1006719</v>
      </c>
      <c r="W3" s="16" t="s">
        <v>12295</v>
      </c>
      <c r="X3" s="1" t="s">
        <v>12296</v>
      </c>
    </row>
    <row r="4" spans="1:24">
      <c r="A4" s="15" t="s">
        <v>105</v>
      </c>
      <c r="B4" s="15" t="s">
        <v>78</v>
      </c>
      <c r="C4" s="35" t="s">
        <v>12297</v>
      </c>
      <c r="D4" s="15" t="s">
        <v>99</v>
      </c>
      <c r="E4" s="24">
        <v>45485.284722222219</v>
      </c>
      <c r="F4" s="15" t="s">
        <v>12294</v>
      </c>
      <c r="G4" s="37" t="s">
        <v>160</v>
      </c>
      <c r="H4" s="15"/>
      <c r="I4" s="15"/>
      <c r="J4" s="15"/>
      <c r="K4" s="15"/>
      <c r="L4" s="15"/>
      <c r="M4" s="35">
        <v>81</v>
      </c>
      <c r="N4" s="35">
        <v>80</v>
      </c>
      <c r="O4" s="15"/>
      <c r="P4" s="14">
        <f t="shared" si="0"/>
        <v>161</v>
      </c>
      <c r="Q4" s="17" t="s">
        <v>32</v>
      </c>
      <c r="R4" s="14">
        <v>106151</v>
      </c>
      <c r="S4" s="23" t="s">
        <v>33</v>
      </c>
      <c r="T4" s="6" t="s">
        <v>100</v>
      </c>
      <c r="U4" s="16" t="s">
        <v>271</v>
      </c>
      <c r="V4" s="16">
        <v>1006720</v>
      </c>
      <c r="W4" s="16" t="s">
        <v>12295</v>
      </c>
      <c r="X4" s="1" t="s">
        <v>12296</v>
      </c>
    </row>
    <row r="5" spans="1:24">
      <c r="A5" s="15" t="s">
        <v>9957</v>
      </c>
      <c r="B5" s="15" t="s">
        <v>78</v>
      </c>
      <c r="C5" s="35" t="s">
        <v>12298</v>
      </c>
      <c r="D5" s="15" t="s">
        <v>159</v>
      </c>
      <c r="E5" s="24">
        <v>45485.166666666664</v>
      </c>
      <c r="F5" s="15">
        <v>10.3</v>
      </c>
      <c r="G5" s="343" t="s">
        <v>160</v>
      </c>
      <c r="H5" s="15"/>
      <c r="I5" s="15"/>
      <c r="J5" s="15"/>
      <c r="K5" s="15"/>
      <c r="L5" s="15"/>
      <c r="M5" s="35">
        <v>60</v>
      </c>
      <c r="N5" s="272">
        <v>101</v>
      </c>
      <c r="O5" s="15"/>
      <c r="P5" s="14">
        <f t="shared" si="0"/>
        <v>161</v>
      </c>
      <c r="Q5" s="17" t="s">
        <v>32</v>
      </c>
      <c r="R5" s="14">
        <v>106152</v>
      </c>
      <c r="S5" s="23" t="s">
        <v>33</v>
      </c>
      <c r="T5" s="4" t="s">
        <v>161</v>
      </c>
      <c r="U5" s="16" t="s">
        <v>271</v>
      </c>
      <c r="V5" s="16">
        <v>1006721</v>
      </c>
      <c r="W5" s="16" t="s">
        <v>2165</v>
      </c>
      <c r="X5" s="1"/>
    </row>
    <row r="6" spans="1:24">
      <c r="A6" s="15" t="s">
        <v>12217</v>
      </c>
      <c r="B6" s="15" t="s">
        <v>78</v>
      </c>
      <c r="C6" s="35" t="s">
        <v>12299</v>
      </c>
      <c r="D6" s="15" t="s">
        <v>88</v>
      </c>
      <c r="E6" s="24">
        <v>45485.166666666664</v>
      </c>
      <c r="F6" s="15">
        <v>10.3</v>
      </c>
      <c r="G6" s="37" t="s">
        <v>160</v>
      </c>
      <c r="H6" s="15"/>
      <c r="I6" s="15"/>
      <c r="J6" s="15"/>
      <c r="K6" s="15"/>
      <c r="L6" s="15"/>
      <c r="M6" s="35">
        <v>60</v>
      </c>
      <c r="N6" s="15">
        <v>101</v>
      </c>
      <c r="O6" s="15"/>
      <c r="P6" s="14">
        <f t="shared" si="0"/>
        <v>161</v>
      </c>
      <c r="Q6" s="17" t="s">
        <v>32</v>
      </c>
      <c r="R6" s="14">
        <v>106153</v>
      </c>
      <c r="S6" s="23" t="s">
        <v>33</v>
      </c>
      <c r="T6" s="4" t="s">
        <v>161</v>
      </c>
      <c r="U6" s="16" t="s">
        <v>271</v>
      </c>
      <c r="V6" s="16">
        <v>1006722</v>
      </c>
      <c r="W6" s="16" t="s">
        <v>2165</v>
      </c>
      <c r="X6" s="1"/>
    </row>
    <row r="7" spans="1:24">
      <c r="A7" s="15" t="s">
        <v>9957</v>
      </c>
      <c r="B7" s="676" t="s">
        <v>92</v>
      </c>
      <c r="C7" s="35" t="s">
        <v>12300</v>
      </c>
      <c r="D7" s="15" t="s">
        <v>159</v>
      </c>
      <c r="E7" s="24">
        <v>45485.041666666664</v>
      </c>
      <c r="F7" s="15">
        <v>10.3</v>
      </c>
      <c r="G7" s="343" t="s">
        <v>12301</v>
      </c>
      <c r="H7" s="15"/>
      <c r="I7" s="15"/>
      <c r="J7" s="15"/>
      <c r="K7" s="15"/>
      <c r="L7" s="15"/>
      <c r="M7" s="35">
        <v>66</v>
      </c>
      <c r="N7" s="272">
        <v>30</v>
      </c>
      <c r="O7" s="35">
        <v>65</v>
      </c>
      <c r="P7" s="14">
        <f t="shared" si="0"/>
        <v>161</v>
      </c>
      <c r="Q7" s="17" t="s">
        <v>32</v>
      </c>
      <c r="R7" s="14">
        <v>106154</v>
      </c>
      <c r="S7" s="23" t="s">
        <v>33</v>
      </c>
      <c r="T7" s="4" t="s">
        <v>161</v>
      </c>
      <c r="U7" s="16" t="s">
        <v>271</v>
      </c>
      <c r="V7" s="16">
        <v>1006723</v>
      </c>
      <c r="W7" s="16" t="s">
        <v>2165</v>
      </c>
      <c r="X7" s="1"/>
    </row>
    <row r="8" spans="1:24">
      <c r="A8" s="15" t="s">
        <v>120</v>
      </c>
      <c r="B8" s="676" t="s">
        <v>92</v>
      </c>
      <c r="C8" s="35" t="s">
        <v>12302</v>
      </c>
      <c r="D8" s="15" t="s">
        <v>159</v>
      </c>
      <c r="E8" s="24">
        <v>45485.041666666664</v>
      </c>
      <c r="F8" s="15">
        <v>10.3</v>
      </c>
      <c r="G8" s="37" t="s">
        <v>160</v>
      </c>
      <c r="H8" s="15"/>
      <c r="I8" s="15"/>
      <c r="J8" s="15"/>
      <c r="K8" s="15"/>
      <c r="L8" s="15"/>
      <c r="M8" s="272">
        <v>30</v>
      </c>
      <c r="N8" s="272">
        <v>60</v>
      </c>
      <c r="O8" s="272">
        <v>71</v>
      </c>
      <c r="P8" s="14">
        <f t="shared" si="0"/>
        <v>161</v>
      </c>
      <c r="Q8" s="17" t="s">
        <v>32</v>
      </c>
      <c r="R8" s="14">
        <v>106155</v>
      </c>
      <c r="S8" s="23" t="s">
        <v>33</v>
      </c>
      <c r="T8" s="4" t="s">
        <v>161</v>
      </c>
      <c r="U8" s="16" t="s">
        <v>271</v>
      </c>
      <c r="V8" s="16">
        <v>1006724</v>
      </c>
      <c r="W8" s="16" t="s">
        <v>2165</v>
      </c>
      <c r="X8" s="1"/>
    </row>
    <row r="9" spans="1:24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0</v>
      </c>
      <c r="M9" s="11">
        <f t="shared" si="1"/>
        <v>297</v>
      </c>
      <c r="N9" s="11">
        <f t="shared" si="1"/>
        <v>533</v>
      </c>
      <c r="O9" s="11">
        <f t="shared" si="1"/>
        <v>136</v>
      </c>
      <c r="P9" s="11">
        <f t="shared" si="1"/>
        <v>966</v>
      </c>
      <c r="Q9" s="12"/>
      <c r="R9" s="12"/>
      <c r="S9" s="12"/>
      <c r="T9" s="12"/>
      <c r="U9" s="12"/>
      <c r="V9" s="12"/>
      <c r="W9" s="12"/>
      <c r="X9" s="1"/>
    </row>
    <row r="10" spans="1:24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6" t="s">
        <v>100</v>
      </c>
      <c r="B11" s="1881" t="s">
        <v>10785</v>
      </c>
      <c r="C11" s="1881"/>
      <c r="D11" s="242" t="s">
        <v>12276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4" t="s">
        <v>161</v>
      </c>
      <c r="B12" s="1878" t="s">
        <v>10787</v>
      </c>
      <c r="C12" s="187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1"/>
      <c r="B13" s="1563"/>
      <c r="C13" s="156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5" t="s">
        <v>42</v>
      </c>
      <c r="B14" s="1872" t="s">
        <v>8977</v>
      </c>
      <c r="C14" s="18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5" t="s">
        <v>43</v>
      </c>
      <c r="B15" s="1873">
        <v>358400865340</v>
      </c>
      <c r="C15" s="18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5" t="s">
        <v>44</v>
      </c>
      <c r="B16" s="1871">
        <v>0.66666666666666663</v>
      </c>
      <c r="C16" s="18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8" spans="1:23" ht="23.25" customHeight="1">
      <c r="A18" s="1559" t="s">
        <v>6283</v>
      </c>
      <c r="B18" s="1559"/>
      <c r="C18" s="1559"/>
      <c r="D18" s="1559"/>
      <c r="E18" s="1559"/>
      <c r="F18" s="1559"/>
      <c r="G18" s="7"/>
      <c r="H18" s="1559" t="s">
        <v>6284</v>
      </c>
      <c r="I18" s="1559"/>
      <c r="J18" s="1559"/>
      <c r="K18" s="1559"/>
      <c r="L18" s="1559"/>
      <c r="M18" s="1559"/>
      <c r="N18" s="1559"/>
      <c r="O18" s="1559"/>
      <c r="P18" s="1559"/>
      <c r="Q18" s="1559" t="s">
        <v>2</v>
      </c>
      <c r="R18" s="1559"/>
      <c r="S18" s="1559"/>
      <c r="T18" s="1559"/>
      <c r="U18" s="1559"/>
      <c r="V18" s="1559"/>
      <c r="W18" s="1559"/>
    </row>
    <row r="19" spans="1:23" ht="26.25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9" t="s">
        <v>15</v>
      </c>
      <c r="M19" s="9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</row>
    <row r="20" spans="1:23">
      <c r="A20" s="15"/>
      <c r="B20" s="15"/>
      <c r="C20" s="15"/>
      <c r="D20" s="15" t="s">
        <v>1373</v>
      </c>
      <c r="E20" s="15"/>
      <c r="F20" s="15"/>
      <c r="G20" s="37"/>
      <c r="H20" s="15"/>
      <c r="I20" s="15"/>
      <c r="J20" s="15"/>
      <c r="K20" s="15"/>
      <c r="L20" s="15"/>
      <c r="M20" s="15"/>
      <c r="N20" s="15"/>
      <c r="O20" s="15"/>
      <c r="P20" s="14">
        <f t="shared" ref="P20:P26" si="2">SUM(H20:O20)</f>
        <v>0</v>
      </c>
      <c r="Q20" s="17" t="s">
        <v>32</v>
      </c>
      <c r="R20" s="16"/>
      <c r="S20" s="14" t="s">
        <v>33</v>
      </c>
      <c r="T20" s="16"/>
      <c r="U20" s="16"/>
      <c r="V20" s="16"/>
      <c r="W20" s="16"/>
    </row>
    <row r="21" spans="1:23">
      <c r="A21" s="15"/>
      <c r="B21" s="15"/>
      <c r="C21" s="15"/>
      <c r="D21" s="15"/>
      <c r="E21" s="15"/>
      <c r="F21" s="15"/>
      <c r="G21" s="37"/>
      <c r="H21" s="15"/>
      <c r="I21" s="15"/>
      <c r="J21" s="15"/>
      <c r="K21" s="15"/>
      <c r="L21" s="15"/>
      <c r="M21" s="15"/>
      <c r="N21" s="15"/>
      <c r="O21" s="15"/>
      <c r="P21" s="14">
        <f t="shared" si="2"/>
        <v>0</v>
      </c>
      <c r="Q21" s="17" t="s">
        <v>32</v>
      </c>
      <c r="R21" s="16"/>
      <c r="S21" s="14" t="s">
        <v>33</v>
      </c>
      <c r="T21" s="16"/>
      <c r="U21" s="16"/>
      <c r="V21" s="16"/>
      <c r="W21" s="16"/>
    </row>
    <row r="22" spans="1:23">
      <c r="A22" s="15"/>
      <c r="B22" s="15"/>
      <c r="C22" s="15"/>
      <c r="D22" s="15"/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si="2"/>
        <v>0</v>
      </c>
      <c r="Q22" s="14" t="s">
        <v>30</v>
      </c>
      <c r="R22" s="16"/>
      <c r="S22" s="23" t="s">
        <v>33</v>
      </c>
      <c r="T22" s="16"/>
      <c r="U22" s="16"/>
      <c r="V22" s="16"/>
      <c r="W22" s="16"/>
    </row>
    <row r="23" spans="1:23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4" t="s">
        <v>30</v>
      </c>
      <c r="R23" s="16"/>
      <c r="S23" s="14" t="s">
        <v>31</v>
      </c>
      <c r="T23" s="16"/>
      <c r="U23" s="16"/>
      <c r="V23" s="16"/>
      <c r="W23" s="16"/>
    </row>
    <row r="24" spans="1:23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4" t="s">
        <v>30</v>
      </c>
      <c r="R24" s="16"/>
      <c r="S24" s="14" t="s">
        <v>31</v>
      </c>
      <c r="T24" s="16"/>
      <c r="U24" s="16"/>
      <c r="V24" s="16"/>
      <c r="W24" s="16"/>
    </row>
    <row r="25" spans="1:23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4" t="s">
        <v>30</v>
      </c>
      <c r="R25" s="16"/>
      <c r="S25" s="14" t="s">
        <v>31</v>
      </c>
      <c r="T25" s="16"/>
      <c r="U25" s="16"/>
      <c r="V25" s="16"/>
      <c r="W25" s="16"/>
    </row>
    <row r="26" spans="1:23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4" t="s">
        <v>30</v>
      </c>
      <c r="R26" s="16"/>
      <c r="S26" s="14" t="s">
        <v>31</v>
      </c>
      <c r="T26" s="16"/>
      <c r="U26" s="16"/>
      <c r="V26" s="16"/>
      <c r="W26" s="16"/>
    </row>
    <row r="27" spans="1:23">
      <c r="A27" s="11" t="s">
        <v>19</v>
      </c>
      <c r="B27" s="7"/>
      <c r="C27" s="7"/>
      <c r="D27" s="7"/>
      <c r="E27" s="11"/>
      <c r="F27" s="7"/>
      <c r="G27" s="7"/>
      <c r="H27" s="11">
        <f t="shared" ref="H27:P27" si="3">SUM(H20:H26)</f>
        <v>0</v>
      </c>
      <c r="I27" s="11">
        <f t="shared" si="3"/>
        <v>0</v>
      </c>
      <c r="J27" s="11">
        <f t="shared" si="3"/>
        <v>0</v>
      </c>
      <c r="K27" s="11">
        <f t="shared" si="3"/>
        <v>0</v>
      </c>
      <c r="L27" s="11">
        <f t="shared" si="3"/>
        <v>0</v>
      </c>
      <c r="M27" s="11">
        <f t="shared" si="3"/>
        <v>0</v>
      </c>
      <c r="N27" s="11">
        <f t="shared" si="3"/>
        <v>0</v>
      </c>
      <c r="O27" s="11">
        <f t="shared" si="3"/>
        <v>0</v>
      </c>
      <c r="P27" s="11">
        <f t="shared" si="3"/>
        <v>0</v>
      </c>
      <c r="Q27" s="12"/>
      <c r="R27" s="12"/>
      <c r="S27" s="12"/>
      <c r="T27" s="12"/>
      <c r="U27" s="12"/>
      <c r="V27" s="12"/>
      <c r="W27" s="12"/>
    </row>
    <row r="28" spans="1:23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6"/>
      <c r="B29" s="1848"/>
      <c r="C29" s="1848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4"/>
      <c r="B30" s="1564"/>
      <c r="C30" s="156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1"/>
      <c r="B31" s="1563"/>
      <c r="C31" s="156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5" t="s">
        <v>42</v>
      </c>
      <c r="B32" s="1772"/>
      <c r="C32" s="177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">
      <c r="A33" s="5" t="s">
        <v>43</v>
      </c>
      <c r="B33" s="1772"/>
      <c r="C33" s="1772"/>
    </row>
    <row r="34" spans="1:3">
      <c r="A34" s="5" t="s">
        <v>44</v>
      </c>
      <c r="B34" s="1772"/>
      <c r="C34" s="1772"/>
    </row>
  </sheetData>
  <mergeCells count="18">
    <mergeCell ref="A1:F1"/>
    <mergeCell ref="H1:P1"/>
    <mergeCell ref="Q1:W1"/>
    <mergeCell ref="B12:C12"/>
    <mergeCell ref="B33:C33"/>
    <mergeCell ref="B34:C34"/>
    <mergeCell ref="B11:C11"/>
    <mergeCell ref="B29:C29"/>
    <mergeCell ref="Q18:W18"/>
    <mergeCell ref="B30:C30"/>
    <mergeCell ref="B31:C31"/>
    <mergeCell ref="B32:C32"/>
    <mergeCell ref="B13:C13"/>
    <mergeCell ref="B14:C14"/>
    <mergeCell ref="B15:C15"/>
    <mergeCell ref="B16:C16"/>
    <mergeCell ref="A18:F18"/>
    <mergeCell ref="H18:P18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C337C-101F-4D31-BA4C-6569FBF246E4}">
  <sheetPr>
    <tabColor rgb="FFFFC000"/>
  </sheetPr>
  <dimension ref="A1:Y207"/>
  <sheetViews>
    <sheetView workbookViewId="0">
      <selection activeCell="H182" sqref="G182:H182"/>
    </sheetView>
  </sheetViews>
  <sheetFormatPr defaultColWidth="11.42578125" defaultRowHeight="15"/>
  <cols>
    <col min="1" max="1" width="25.42578125" customWidth="1"/>
    <col min="2" max="2" width="11.85546875" customWidth="1"/>
    <col min="3" max="3" width="18.85546875" customWidth="1"/>
    <col min="4" max="4" width="12.42578125" customWidth="1"/>
    <col min="5" max="5" width="18.7109375" customWidth="1"/>
    <col min="6" max="6" width="9.140625" bestFit="1" customWidth="1"/>
    <col min="7" max="7" width="13.5703125" customWidth="1"/>
    <col min="8" max="8" width="16.85546875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9.28515625" customWidth="1"/>
    <col min="22" max="23" width="9.140625" bestFit="1" customWidth="1"/>
    <col min="24" max="24" width="19" customWidth="1"/>
  </cols>
  <sheetData>
    <row r="1" spans="1:25" ht="23.25">
      <c r="A1" s="1549" t="s">
        <v>180</v>
      </c>
      <c r="B1" s="1549"/>
      <c r="C1" s="1549"/>
      <c r="D1" s="1549"/>
      <c r="E1" s="1549"/>
      <c r="F1" s="1549"/>
      <c r="G1" s="1208"/>
      <c r="H1" s="1209"/>
      <c r="I1" s="1549" t="s">
        <v>1244</v>
      </c>
      <c r="J1" s="1549"/>
      <c r="K1" s="1549"/>
      <c r="L1" s="1549"/>
      <c r="M1" s="1549"/>
      <c r="N1" s="1549"/>
      <c r="O1" s="1549"/>
      <c r="P1" s="1549"/>
      <c r="Q1" s="1549"/>
      <c r="R1" s="1550" t="s">
        <v>347</v>
      </c>
      <c r="S1" s="1550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>
      <c r="A3" s="1172" t="s">
        <v>111</v>
      </c>
      <c r="B3" s="1172" t="s">
        <v>65</v>
      </c>
      <c r="C3" s="1186" t="s">
        <v>1989</v>
      </c>
      <c r="D3" s="1172" t="s">
        <v>64</v>
      </c>
      <c r="E3" s="1173">
        <v>46218.475694444445</v>
      </c>
      <c r="F3" s="1172">
        <v>18.600000000000001</v>
      </c>
      <c r="G3" s="1172">
        <v>120827</v>
      </c>
      <c r="H3" s="1174" t="s">
        <v>426</v>
      </c>
      <c r="I3" s="1172"/>
      <c r="J3" s="1172"/>
      <c r="K3" s="1172"/>
      <c r="L3" s="1172"/>
      <c r="M3" s="1186">
        <v>161</v>
      </c>
      <c r="N3" s="1172"/>
      <c r="O3" s="1172"/>
      <c r="P3" s="1172"/>
      <c r="Q3" s="1175">
        <f t="shared" ref="Q3:Q8" si="0">SUM(I3:P3)</f>
        <v>161</v>
      </c>
      <c r="R3" s="1175" t="s">
        <v>30</v>
      </c>
      <c r="S3" s="1177" t="s">
        <v>33</v>
      </c>
      <c r="T3" s="1175"/>
      <c r="U3" s="1190" t="s">
        <v>169</v>
      </c>
      <c r="V3" s="1181" t="s">
        <v>90</v>
      </c>
      <c r="W3" s="1181">
        <v>1021426</v>
      </c>
      <c r="X3" s="1181" t="s">
        <v>1990</v>
      </c>
      <c r="Y3" s="1181"/>
    </row>
    <row r="4" spans="1:25">
      <c r="A4" s="1172" t="s">
        <v>86</v>
      </c>
      <c r="B4" s="1172" t="s">
        <v>92</v>
      </c>
      <c r="C4" s="1186" t="s">
        <v>1991</v>
      </c>
      <c r="D4" s="1172" t="s">
        <v>159</v>
      </c>
      <c r="E4" s="1173">
        <v>46219.041666666664</v>
      </c>
      <c r="F4" s="1172">
        <v>11.9</v>
      </c>
      <c r="G4" s="1172">
        <v>120879</v>
      </c>
      <c r="H4" s="1174" t="s">
        <v>1866</v>
      </c>
      <c r="I4" s="1172"/>
      <c r="J4" s="1172"/>
      <c r="K4" s="1172"/>
      <c r="L4" s="1172"/>
      <c r="M4" s="1172"/>
      <c r="N4" s="1186">
        <v>41</v>
      </c>
      <c r="O4" s="1186">
        <v>90</v>
      </c>
      <c r="P4" s="1186">
        <v>30</v>
      </c>
      <c r="Q4" s="1175">
        <f>SUM(I4:P4)</f>
        <v>161</v>
      </c>
      <c r="R4" s="1176" t="s">
        <v>32</v>
      </c>
      <c r="S4" s="1177" t="s">
        <v>33</v>
      </c>
      <c r="T4" s="1175"/>
      <c r="U4" s="1188" t="s">
        <v>161</v>
      </c>
      <c r="V4" s="1181" t="s">
        <v>90</v>
      </c>
      <c r="W4" s="1181">
        <v>1021427</v>
      </c>
      <c r="X4" s="1181" t="s">
        <v>1992</v>
      </c>
      <c r="Y4" s="1181"/>
    </row>
    <row r="5" spans="1:25">
      <c r="A5" s="1172" t="s">
        <v>698</v>
      </c>
      <c r="B5" s="1172" t="s">
        <v>78</v>
      </c>
      <c r="C5" s="1186" t="s">
        <v>1993</v>
      </c>
      <c r="D5" s="1172" t="s">
        <v>99</v>
      </c>
      <c r="E5" s="1173">
        <v>46218.28125</v>
      </c>
      <c r="F5" s="1172">
        <v>13.3</v>
      </c>
      <c r="G5" s="1172">
        <v>120838</v>
      </c>
      <c r="H5" s="1174" t="s">
        <v>1994</v>
      </c>
      <c r="I5" s="1172"/>
      <c r="J5" s="1172"/>
      <c r="K5" s="1172"/>
      <c r="L5" s="1172"/>
      <c r="M5" s="1172"/>
      <c r="N5" s="1186">
        <v>41</v>
      </c>
      <c r="O5" s="1186">
        <v>90</v>
      </c>
      <c r="P5" s="1186">
        <v>30</v>
      </c>
      <c r="Q5" s="1175">
        <f t="shared" si="0"/>
        <v>161</v>
      </c>
      <c r="R5" s="1176" t="s">
        <v>32</v>
      </c>
      <c r="S5" s="1177" t="s">
        <v>33</v>
      </c>
      <c r="T5" s="1289" t="b">
        <v>1</v>
      </c>
      <c r="U5" s="1189" t="s">
        <v>100</v>
      </c>
      <c r="V5" s="1181" t="s">
        <v>90</v>
      </c>
      <c r="W5" s="1181">
        <v>1021428</v>
      </c>
      <c r="X5" s="1181" t="s">
        <v>1995</v>
      </c>
      <c r="Y5" s="1181"/>
    </row>
    <row r="6" spans="1:25">
      <c r="A6" s="1172" t="s">
        <v>863</v>
      </c>
      <c r="B6" s="1172" t="s">
        <v>78</v>
      </c>
      <c r="C6" s="1186" t="s">
        <v>1996</v>
      </c>
      <c r="D6" s="1172" t="s">
        <v>99</v>
      </c>
      <c r="E6" s="1173">
        <v>46218.28125</v>
      </c>
      <c r="F6" s="1172">
        <v>13.3</v>
      </c>
      <c r="G6" s="1172">
        <v>120874</v>
      </c>
      <c r="H6" s="1174" t="s">
        <v>1029</v>
      </c>
      <c r="I6" s="1172"/>
      <c r="J6" s="1172"/>
      <c r="K6" s="1172"/>
      <c r="L6" s="1172"/>
      <c r="M6" s="1172"/>
      <c r="N6" s="1186">
        <v>41</v>
      </c>
      <c r="O6" s="1186">
        <v>90</v>
      </c>
      <c r="P6" s="1186">
        <v>30</v>
      </c>
      <c r="Q6" s="1175">
        <f t="shared" si="0"/>
        <v>161</v>
      </c>
      <c r="R6" s="1176" t="s">
        <v>32</v>
      </c>
      <c r="S6" s="1177" t="s">
        <v>33</v>
      </c>
      <c r="T6" s="1289" t="b">
        <v>1</v>
      </c>
      <c r="U6" s="1189" t="s">
        <v>100</v>
      </c>
      <c r="V6" s="1181" t="s">
        <v>90</v>
      </c>
      <c r="W6" s="1181">
        <v>1021429</v>
      </c>
      <c r="X6" s="1181" t="s">
        <v>1995</v>
      </c>
      <c r="Y6" s="1181"/>
    </row>
    <row r="7" spans="1:25">
      <c r="A7" s="1172" t="s">
        <v>519</v>
      </c>
      <c r="B7" s="1172" t="s">
        <v>78</v>
      </c>
      <c r="C7" s="1186" t="s">
        <v>1997</v>
      </c>
      <c r="D7" s="1172" t="s">
        <v>99</v>
      </c>
      <c r="E7" s="1173">
        <v>46218.28125</v>
      </c>
      <c r="F7" s="1172">
        <v>13.3</v>
      </c>
      <c r="G7" s="1172">
        <v>120839</v>
      </c>
      <c r="H7" s="1174" t="s">
        <v>1994</v>
      </c>
      <c r="I7" s="1172"/>
      <c r="J7" s="1172"/>
      <c r="K7" s="1172"/>
      <c r="L7" s="1172"/>
      <c r="M7" s="1172"/>
      <c r="N7" s="1186">
        <v>101</v>
      </c>
      <c r="O7" s="1186">
        <v>30</v>
      </c>
      <c r="P7" s="1186">
        <v>30</v>
      </c>
      <c r="Q7" s="1175">
        <f t="shared" si="0"/>
        <v>161</v>
      </c>
      <c r="R7" s="1176" t="s">
        <v>32</v>
      </c>
      <c r="S7" s="1177" t="s">
        <v>33</v>
      </c>
      <c r="T7" s="1289" t="b">
        <v>1</v>
      </c>
      <c r="U7" s="1189" t="s">
        <v>100</v>
      </c>
      <c r="V7" s="1181" t="s">
        <v>90</v>
      </c>
      <c r="W7" s="1181">
        <v>1021430</v>
      </c>
      <c r="X7" s="1181" t="s">
        <v>1995</v>
      </c>
      <c r="Y7" s="1181"/>
    </row>
    <row r="8" spans="1:25">
      <c r="A8" s="1178" t="s">
        <v>86</v>
      </c>
      <c r="B8" s="1178" t="s">
        <v>80</v>
      </c>
      <c r="C8" s="1186" t="s">
        <v>1998</v>
      </c>
      <c r="D8" s="1178" t="s">
        <v>117</v>
      </c>
      <c r="E8" s="1179">
        <v>46218.402777777781</v>
      </c>
      <c r="F8" s="1178">
        <v>12.9</v>
      </c>
      <c r="G8" s="1178">
        <v>120840</v>
      </c>
      <c r="H8" s="1205" t="s">
        <v>1999</v>
      </c>
      <c r="I8" s="1178"/>
      <c r="J8" s="1178"/>
      <c r="K8" s="1178"/>
      <c r="L8" s="1178"/>
      <c r="M8" s="1178"/>
      <c r="N8" s="1178"/>
      <c r="O8" s="1186">
        <v>30</v>
      </c>
      <c r="P8" s="1186">
        <v>131</v>
      </c>
      <c r="Q8" s="1175">
        <f t="shared" si="0"/>
        <v>161</v>
      </c>
      <c r="R8" s="1176" t="s">
        <v>32</v>
      </c>
      <c r="S8" s="1177" t="s">
        <v>33</v>
      </c>
      <c r="T8" s="1175"/>
      <c r="U8" s="1189" t="s">
        <v>100</v>
      </c>
      <c r="V8" s="1181" t="s">
        <v>90</v>
      </c>
      <c r="W8" s="1181">
        <v>1021431</v>
      </c>
      <c r="X8" s="1181" t="s">
        <v>1995</v>
      </c>
      <c r="Y8" s="1181"/>
    </row>
    <row r="9" spans="1:25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SUM(J3:J8)</f>
        <v>0</v>
      </c>
      <c r="J9" s="1214">
        <f t="shared" ref="J9:Q9" si="1">SUM(J3:J8)</f>
        <v>0</v>
      </c>
      <c r="K9" s="1214">
        <f t="shared" si="1"/>
        <v>0</v>
      </c>
      <c r="L9" s="1214">
        <f t="shared" si="1"/>
        <v>0</v>
      </c>
      <c r="M9" s="1214">
        <f t="shared" si="1"/>
        <v>161</v>
      </c>
      <c r="N9" s="1214">
        <f t="shared" si="1"/>
        <v>224</v>
      </c>
      <c r="O9" s="1214">
        <f t="shared" si="1"/>
        <v>330</v>
      </c>
      <c r="P9" s="1214">
        <f t="shared" si="1"/>
        <v>251</v>
      </c>
      <c r="Q9" s="1214">
        <f t="shared" si="1"/>
        <v>966</v>
      </c>
      <c r="R9" s="1215"/>
      <c r="S9" s="1215"/>
      <c r="T9" s="1215"/>
      <c r="U9" s="1215"/>
      <c r="V9" s="1215"/>
      <c r="W9" s="1215"/>
      <c r="X9" s="1215"/>
      <c r="Y9" s="1215"/>
    </row>
    <row r="10" spans="1:25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</row>
    <row r="11" spans="1:25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>
      <c r="A13" s="1293" t="s">
        <v>161</v>
      </c>
      <c r="B13" s="1655" t="s">
        <v>39</v>
      </c>
      <c r="C13" s="1655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>
      <c r="A14" s="1195" t="s">
        <v>169</v>
      </c>
      <c r="B14" s="1554" t="s">
        <v>179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>
      <c r="A15" s="1194" t="s">
        <v>100</v>
      </c>
      <c r="B15" s="1548" t="s">
        <v>41</v>
      </c>
      <c r="C15" s="1548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 ht="15" customHeight="1">
      <c r="A16" s="1225" t="s">
        <v>42</v>
      </c>
      <c r="B16" s="1555" t="s">
        <v>1363</v>
      </c>
      <c r="C16" s="1555"/>
      <c r="D16" s="1216"/>
      <c r="E16" s="1216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5">
      <c r="A17" s="1225" t="s">
        <v>42</v>
      </c>
      <c r="B17" s="1555"/>
      <c r="C17" s="1555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5">
      <c r="A18" s="1225" t="s">
        <v>43</v>
      </c>
      <c r="B18" s="1568" t="s">
        <v>2000</v>
      </c>
      <c r="C18" s="1556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  <row r="19" spans="1:25">
      <c r="A19" s="1225" t="s">
        <v>44</v>
      </c>
      <c r="B19" s="1557"/>
      <c r="C19" s="1557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</row>
    <row r="20" spans="1:25" ht="23.25" customHeight="1">
      <c r="A20" s="1549" t="s">
        <v>194</v>
      </c>
      <c r="B20" s="1549"/>
      <c r="C20" s="1549"/>
      <c r="D20" s="1549"/>
      <c r="E20" s="1549"/>
      <c r="F20" s="1549"/>
      <c r="G20" s="1208"/>
      <c r="H20" s="1209"/>
      <c r="I20" s="1549" t="s">
        <v>1244</v>
      </c>
      <c r="J20" s="1549"/>
      <c r="K20" s="1549"/>
      <c r="L20" s="1549"/>
      <c r="M20" s="1549"/>
      <c r="N20" s="1549"/>
      <c r="O20" s="1549"/>
      <c r="P20" s="1549"/>
      <c r="Q20" s="1549"/>
      <c r="R20" s="1550" t="s">
        <v>361</v>
      </c>
      <c r="S20" s="1550"/>
      <c r="T20" s="1550"/>
      <c r="U20" s="1550"/>
      <c r="V20" s="1550"/>
      <c r="W20" s="1550"/>
      <c r="X20" s="1550"/>
      <c r="Y20" s="1550"/>
    </row>
    <row r="21" spans="1:25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210" t="s">
        <v>24</v>
      </c>
      <c r="V21" s="1210" t="s">
        <v>25</v>
      </c>
      <c r="W21" s="1210" t="s">
        <v>26</v>
      </c>
      <c r="X21" s="1210" t="s">
        <v>27</v>
      </c>
      <c r="Y21" s="1210" t="s">
        <v>28</v>
      </c>
    </row>
    <row r="22" spans="1:25">
      <c r="A22" s="1172" t="s">
        <v>863</v>
      </c>
      <c r="B22" s="1172" t="s">
        <v>92</v>
      </c>
      <c r="C22" s="1385" t="s">
        <v>2001</v>
      </c>
      <c r="D22" s="1172" t="s">
        <v>159</v>
      </c>
      <c r="E22" s="1173">
        <v>46219.041666666664</v>
      </c>
      <c r="F22" s="1172">
        <v>11.9</v>
      </c>
      <c r="G22" s="1172">
        <v>120876</v>
      </c>
      <c r="H22" s="1174" t="s">
        <v>1029</v>
      </c>
      <c r="I22" s="1172"/>
      <c r="J22" s="1172"/>
      <c r="K22" s="1172"/>
      <c r="L22" s="1172"/>
      <c r="M22" s="1172"/>
      <c r="N22" s="1186">
        <v>27</v>
      </c>
      <c r="O22" s="1186">
        <v>54</v>
      </c>
      <c r="P22" s="1186">
        <v>80</v>
      </c>
      <c r="Q22" s="1175">
        <f t="shared" ref="Q22:Q26" si="2">SUM(I22:P22)</f>
        <v>161</v>
      </c>
      <c r="R22" s="1176" t="s">
        <v>32</v>
      </c>
      <c r="S22" s="1177" t="s">
        <v>33</v>
      </c>
      <c r="T22" s="1289" t="b">
        <v>1</v>
      </c>
      <c r="U22" s="1189" t="s">
        <v>161</v>
      </c>
      <c r="V22" s="1181"/>
      <c r="W22" s="1181">
        <v>1021432</v>
      </c>
      <c r="X22" s="1181" t="s">
        <v>1992</v>
      </c>
      <c r="Y22" s="1181"/>
    </row>
    <row r="23" spans="1:25">
      <c r="A23" s="1178" t="s">
        <v>122</v>
      </c>
      <c r="B23" s="1178" t="s">
        <v>62</v>
      </c>
      <c r="C23" s="1186" t="s">
        <v>2002</v>
      </c>
      <c r="D23" s="1178" t="s">
        <v>61</v>
      </c>
      <c r="E23" s="1179">
        <v>46218.770833333336</v>
      </c>
      <c r="F23" s="1178">
        <v>15.3</v>
      </c>
      <c r="G23" s="1172">
        <v>120828</v>
      </c>
      <c r="H23" s="1174" t="s">
        <v>426</v>
      </c>
      <c r="I23" s="1172"/>
      <c r="J23" s="1172"/>
      <c r="K23" s="1172"/>
      <c r="L23" s="1186">
        <v>81</v>
      </c>
      <c r="M23" s="1172"/>
      <c r="N23" s="1172"/>
      <c r="O23" s="1172"/>
      <c r="P23" s="1172"/>
      <c r="Q23" s="1175">
        <f>SUM(I23:P23)</f>
        <v>81</v>
      </c>
      <c r="R23" s="1175" t="s">
        <v>30</v>
      </c>
      <c r="S23" s="1175" t="s">
        <v>31</v>
      </c>
      <c r="T23" s="1175"/>
      <c r="U23" s="1190" t="s">
        <v>169</v>
      </c>
      <c r="V23" s="1181" t="s">
        <v>90</v>
      </c>
      <c r="W23" s="1181">
        <v>1021433</v>
      </c>
      <c r="X23" s="1181" t="s">
        <v>2003</v>
      </c>
      <c r="Y23" s="1181"/>
    </row>
    <row r="24" spans="1:25">
      <c r="A24" s="1172" t="s">
        <v>120</v>
      </c>
      <c r="B24" s="1172" t="s">
        <v>92</v>
      </c>
      <c r="C24" s="1186" t="s">
        <v>2004</v>
      </c>
      <c r="D24" s="1172" t="s">
        <v>159</v>
      </c>
      <c r="E24" s="1173">
        <v>46219.041666666664</v>
      </c>
      <c r="F24" s="1172">
        <v>11.9</v>
      </c>
      <c r="G24" s="1172">
        <v>120841</v>
      </c>
      <c r="H24" s="1174" t="s">
        <v>1994</v>
      </c>
      <c r="I24" s="1172"/>
      <c r="J24" s="1172"/>
      <c r="K24" s="1172"/>
      <c r="L24" s="1172"/>
      <c r="M24" s="1172"/>
      <c r="N24" s="1172">
        <v>0</v>
      </c>
      <c r="O24" s="1186">
        <v>54</v>
      </c>
      <c r="P24" s="1186">
        <v>107</v>
      </c>
      <c r="Q24" s="1175">
        <f t="shared" si="2"/>
        <v>161</v>
      </c>
      <c r="R24" s="1176" t="s">
        <v>32</v>
      </c>
      <c r="S24" s="1177" t="s">
        <v>33</v>
      </c>
      <c r="T24" s="1289" t="b">
        <v>1</v>
      </c>
      <c r="U24" s="1189" t="s">
        <v>161</v>
      </c>
      <c r="V24" s="1181"/>
      <c r="W24" s="1181">
        <v>1021434</v>
      </c>
      <c r="X24" s="1181" t="s">
        <v>1992</v>
      </c>
      <c r="Y24" s="1181"/>
    </row>
    <row r="25" spans="1:25">
      <c r="A25" s="1172" t="s">
        <v>119</v>
      </c>
      <c r="B25" s="1172" t="s">
        <v>92</v>
      </c>
      <c r="C25" s="1186" t="s">
        <v>2005</v>
      </c>
      <c r="D25" s="1172" t="s">
        <v>159</v>
      </c>
      <c r="E25" s="1173">
        <v>46219.041666666664</v>
      </c>
      <c r="F25" s="1172">
        <v>11.9</v>
      </c>
      <c r="G25" s="1172">
        <v>120842</v>
      </c>
      <c r="H25" s="1174" t="s">
        <v>1239</v>
      </c>
      <c r="I25" s="1172"/>
      <c r="J25" s="1172"/>
      <c r="K25" s="1172"/>
      <c r="L25" s="1172"/>
      <c r="M25" s="1186">
        <v>54</v>
      </c>
      <c r="N25" s="1186">
        <v>54</v>
      </c>
      <c r="O25" s="1186">
        <v>53</v>
      </c>
      <c r="P25" s="1172"/>
      <c r="Q25" s="1175">
        <f t="shared" si="2"/>
        <v>161</v>
      </c>
      <c r="R25" s="1176" t="s">
        <v>32</v>
      </c>
      <c r="S25" s="1177" t="s">
        <v>33</v>
      </c>
      <c r="T25" s="1175"/>
      <c r="U25" s="1189" t="s">
        <v>161</v>
      </c>
      <c r="V25" s="1181"/>
      <c r="W25" s="1181">
        <v>1021435</v>
      </c>
      <c r="X25" s="1181" t="s">
        <v>1992</v>
      </c>
      <c r="Y25" s="1181"/>
    </row>
    <row r="26" spans="1:25">
      <c r="A26" s="1172" t="s">
        <v>121</v>
      </c>
      <c r="B26" s="1172" t="s">
        <v>92</v>
      </c>
      <c r="C26" s="1186" t="s">
        <v>2006</v>
      </c>
      <c r="D26" s="1172" t="s">
        <v>159</v>
      </c>
      <c r="E26" s="1173">
        <v>46219.041666666664</v>
      </c>
      <c r="F26" s="1172">
        <v>11.9</v>
      </c>
      <c r="G26" s="1172">
        <v>120843</v>
      </c>
      <c r="H26" s="1174" t="s">
        <v>1994</v>
      </c>
      <c r="I26" s="1172"/>
      <c r="J26" s="1172"/>
      <c r="K26" s="1172"/>
      <c r="L26" s="1172"/>
      <c r="M26" s="1172"/>
      <c r="N26" s="1172"/>
      <c r="O26" s="1186">
        <v>81</v>
      </c>
      <c r="P26" s="1186">
        <v>80</v>
      </c>
      <c r="Q26" s="1175">
        <f t="shared" si="2"/>
        <v>161</v>
      </c>
      <c r="R26" s="1176" t="s">
        <v>32</v>
      </c>
      <c r="S26" s="1177" t="s">
        <v>33</v>
      </c>
      <c r="T26" s="1175"/>
      <c r="U26" s="1189" t="s">
        <v>161</v>
      </c>
      <c r="V26" s="1181"/>
      <c r="W26" s="1181">
        <v>1021436</v>
      </c>
      <c r="X26" s="1181" t="s">
        <v>1992</v>
      </c>
      <c r="Y26" s="1181"/>
    </row>
    <row r="27" spans="1:25">
      <c r="A27" s="1172" t="s">
        <v>86</v>
      </c>
      <c r="B27" s="1178" t="s">
        <v>78</v>
      </c>
      <c r="C27" s="1186" t="s">
        <v>2007</v>
      </c>
      <c r="D27" s="1172" t="s">
        <v>1047</v>
      </c>
      <c r="E27" s="1173">
        <v>46219.003472222219</v>
      </c>
      <c r="F27" s="1178">
        <v>12.7</v>
      </c>
      <c r="G27" s="1172">
        <v>120880</v>
      </c>
      <c r="H27" s="1174" t="s">
        <v>1866</v>
      </c>
      <c r="I27" s="1172"/>
      <c r="J27" s="1172"/>
      <c r="K27" s="1172"/>
      <c r="L27" s="1172"/>
      <c r="M27" s="1172"/>
      <c r="N27" s="1172"/>
      <c r="O27" s="1186">
        <v>54</v>
      </c>
      <c r="P27" s="1186">
        <v>107</v>
      </c>
      <c r="Q27" s="1175">
        <f>SUM(I27:P27)</f>
        <v>161</v>
      </c>
      <c r="R27" s="1176" t="s">
        <v>32</v>
      </c>
      <c r="S27" s="1177" t="s">
        <v>33</v>
      </c>
      <c r="T27" s="1175"/>
      <c r="U27" s="1189" t="s">
        <v>161</v>
      </c>
      <c r="V27" s="1181"/>
      <c r="W27" s="1181">
        <v>1021437</v>
      </c>
      <c r="X27" s="1181" t="s">
        <v>1992</v>
      </c>
      <c r="Y27" s="1181"/>
    </row>
    <row r="28" spans="1:25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>SUM(I22:I26)</f>
        <v>0</v>
      </c>
      <c r="J28" s="1214">
        <f>SUM(J22:J26)</f>
        <v>0</v>
      </c>
      <c r="K28" s="1214">
        <f t="shared" ref="K28:Q28" si="3">SUM(K22:K27)</f>
        <v>0</v>
      </c>
      <c r="L28" s="1214">
        <f t="shared" si="3"/>
        <v>81</v>
      </c>
      <c r="M28" s="1214">
        <f t="shared" si="3"/>
        <v>54</v>
      </c>
      <c r="N28" s="1214">
        <f t="shared" si="3"/>
        <v>81</v>
      </c>
      <c r="O28" s="1214">
        <f t="shared" si="3"/>
        <v>296</v>
      </c>
      <c r="P28" s="1214">
        <f t="shared" si="3"/>
        <v>374</v>
      </c>
      <c r="Q28" s="1214">
        <f t="shared" si="3"/>
        <v>886</v>
      </c>
      <c r="R28" s="1215"/>
      <c r="S28" s="1215"/>
      <c r="T28" s="1215"/>
      <c r="U28" s="1215"/>
      <c r="V28" s="1215"/>
      <c r="W28" s="1215"/>
      <c r="X28" s="1215"/>
      <c r="Y28" s="1215"/>
    </row>
    <row r="30" spans="1:25">
      <c r="A30" s="1218" t="s">
        <v>34</v>
      </c>
      <c r="B30" s="1552"/>
      <c r="C30" s="1552"/>
      <c r="D30" s="1552"/>
      <c r="E30" s="1216"/>
    </row>
    <row r="31" spans="1:25" ht="18">
      <c r="A31" s="1220" t="s">
        <v>35</v>
      </c>
      <c r="B31" s="1221" t="s">
        <v>36</v>
      </c>
      <c r="C31" s="1222" t="s">
        <v>37</v>
      </c>
      <c r="D31" s="1219"/>
      <c r="E31" s="1216"/>
    </row>
    <row r="32" spans="1:25">
      <c r="A32" s="1194" t="s">
        <v>161</v>
      </c>
      <c r="B32" s="1548" t="s">
        <v>41</v>
      </c>
      <c r="C32" s="1548"/>
      <c r="D32" s="1223"/>
      <c r="E32" s="1224" t="s">
        <v>40</v>
      </c>
    </row>
    <row r="33" spans="1:25">
      <c r="A33" s="1195" t="s">
        <v>169</v>
      </c>
      <c r="B33" s="1554" t="s">
        <v>39</v>
      </c>
      <c r="C33" s="1554"/>
      <c r="D33" s="1216"/>
      <c r="E33" s="1216"/>
    </row>
    <row r="34" spans="1:25">
      <c r="A34" s="1225" t="s">
        <v>42</v>
      </c>
      <c r="B34" s="1555" t="s">
        <v>309</v>
      </c>
      <c r="C34" s="1555"/>
      <c r="D34" s="1216"/>
      <c r="E34" s="1216"/>
    </row>
    <row r="35" spans="1:25">
      <c r="A35" s="1225" t="s">
        <v>42</v>
      </c>
      <c r="B35" s="1555"/>
      <c r="C35" s="1555"/>
    </row>
    <row r="36" spans="1:25">
      <c r="A36" s="1225" t="s">
        <v>43</v>
      </c>
      <c r="B36" s="1556" t="s">
        <v>310</v>
      </c>
      <c r="C36" s="1556"/>
      <c r="D36" s="1216"/>
      <c r="E36" s="1216"/>
    </row>
    <row r="37" spans="1:25">
      <c r="A37" s="1225" t="s">
        <v>44</v>
      </c>
      <c r="B37" s="1557"/>
      <c r="C37" s="1557"/>
      <c r="D37" s="1216"/>
      <c r="E37" s="1216"/>
    </row>
    <row r="39" spans="1:25" ht="23.25" customHeight="1">
      <c r="A39" s="1577" t="s">
        <v>205</v>
      </c>
      <c r="B39" s="1577"/>
      <c r="C39" s="1577"/>
      <c r="D39" s="1577"/>
      <c r="E39" s="1577"/>
      <c r="F39" s="1577"/>
      <c r="G39" s="1204"/>
      <c r="H39" s="1188"/>
      <c r="I39" s="1577" t="s">
        <v>577</v>
      </c>
      <c r="J39" s="1577"/>
      <c r="K39" s="1577"/>
      <c r="L39" s="1577"/>
      <c r="M39" s="1577"/>
      <c r="N39" s="1577"/>
      <c r="O39" s="1577"/>
      <c r="P39" s="1577"/>
      <c r="Q39" s="1577"/>
      <c r="R39" s="1575" t="s">
        <v>2008</v>
      </c>
      <c r="S39" s="1576"/>
      <c r="T39" s="1575"/>
      <c r="U39" s="1575"/>
      <c r="V39" s="1575"/>
      <c r="W39" s="1575"/>
      <c r="X39" s="1575"/>
      <c r="Y39" s="1575"/>
    </row>
    <row r="40" spans="1:25" ht="26.25">
      <c r="A40" s="1210" t="s">
        <v>3</v>
      </c>
      <c r="B40" s="1210" t="s">
        <v>4</v>
      </c>
      <c r="C40" s="1210" t="s">
        <v>5</v>
      </c>
      <c r="D40" s="1210" t="s">
        <v>6</v>
      </c>
      <c r="E40" s="1210" t="s">
        <v>7</v>
      </c>
      <c r="F40" s="1210" t="s">
        <v>8</v>
      </c>
      <c r="G40" s="1210" t="s">
        <v>9</v>
      </c>
      <c r="H40" s="1211" t="s">
        <v>10</v>
      </c>
      <c r="I40" s="1227" t="s">
        <v>11</v>
      </c>
      <c r="J40" s="1227" t="s">
        <v>12</v>
      </c>
      <c r="K40" s="1227" t="s">
        <v>13</v>
      </c>
      <c r="L40" s="1227" t="s">
        <v>14</v>
      </c>
      <c r="M40" s="1227" t="s">
        <v>15</v>
      </c>
      <c r="N40" s="1227" t="s">
        <v>16</v>
      </c>
      <c r="O40" s="1227" t="s">
        <v>17</v>
      </c>
      <c r="P40" s="1212" t="s">
        <v>18</v>
      </c>
      <c r="Q40" s="1210" t="s">
        <v>19</v>
      </c>
      <c r="R40" s="1210" t="s">
        <v>20</v>
      </c>
      <c r="S40" s="1213" t="s">
        <v>21</v>
      </c>
      <c r="T40" s="1213" t="s">
        <v>22</v>
      </c>
      <c r="U40" s="1210" t="s">
        <v>24</v>
      </c>
      <c r="V40" s="1210" t="s">
        <v>25</v>
      </c>
      <c r="W40" s="1210" t="s">
        <v>26</v>
      </c>
      <c r="X40" s="1210" t="s">
        <v>27</v>
      </c>
      <c r="Y40" s="1210" t="s">
        <v>28</v>
      </c>
    </row>
    <row r="41" spans="1:25">
      <c r="A41" s="1178" t="s">
        <v>111</v>
      </c>
      <c r="B41" s="1178" t="s">
        <v>65</v>
      </c>
      <c r="C41" s="1186" t="s">
        <v>2009</v>
      </c>
      <c r="D41" s="1178" t="s">
        <v>2010</v>
      </c>
      <c r="E41" s="1179">
        <v>46219.416666666664</v>
      </c>
      <c r="F41" s="1178">
        <v>21.8</v>
      </c>
      <c r="G41" s="1172">
        <v>120829</v>
      </c>
      <c r="H41" s="1174" t="s">
        <v>426</v>
      </c>
      <c r="I41" s="1172"/>
      <c r="J41" s="1172"/>
      <c r="K41" s="1172"/>
      <c r="L41" s="1172"/>
      <c r="M41" s="1186">
        <v>161</v>
      </c>
      <c r="N41" s="1172"/>
      <c r="O41" s="1172"/>
      <c r="P41" s="1172"/>
      <c r="Q41" s="1175">
        <f t="shared" ref="Q41:Q45" si="4">SUM(I41:P41)</f>
        <v>161</v>
      </c>
      <c r="R41" s="1175" t="s">
        <v>30</v>
      </c>
      <c r="S41" s="1177" t="s">
        <v>33</v>
      </c>
      <c r="T41" s="1175"/>
      <c r="U41" s="1239" t="s">
        <v>508</v>
      </c>
      <c r="V41" s="1181" t="s">
        <v>90</v>
      </c>
      <c r="W41" s="1181">
        <v>1021440</v>
      </c>
      <c r="X41" s="1091" t="s">
        <v>2011</v>
      </c>
      <c r="Y41" s="1181"/>
    </row>
    <row r="42" spans="1:25">
      <c r="A42" s="1172" t="s">
        <v>2012</v>
      </c>
      <c r="B42" s="1172" t="s">
        <v>1015</v>
      </c>
      <c r="C42" s="1186" t="s">
        <v>2013</v>
      </c>
      <c r="D42" s="1172"/>
      <c r="E42" s="1173"/>
      <c r="F42" s="1172"/>
      <c r="G42" s="1172">
        <v>120801</v>
      </c>
      <c r="H42" s="1174" t="s">
        <v>2014</v>
      </c>
      <c r="I42" s="1172"/>
      <c r="J42" s="1172"/>
      <c r="K42" s="1172"/>
      <c r="L42" s="1172"/>
      <c r="M42" s="1186">
        <v>80</v>
      </c>
      <c r="N42" s="1186">
        <v>81</v>
      </c>
      <c r="O42" s="1172"/>
      <c r="P42" s="1172"/>
      <c r="Q42" s="1175">
        <f t="shared" si="4"/>
        <v>161</v>
      </c>
      <c r="R42" s="1175" t="s">
        <v>30</v>
      </c>
      <c r="S42" s="1175" t="s">
        <v>31</v>
      </c>
      <c r="T42" s="1175"/>
      <c r="U42" s="1239" t="s">
        <v>508</v>
      </c>
      <c r="V42" s="1181"/>
      <c r="W42" s="1181"/>
      <c r="X42" s="1091" t="s">
        <v>2011</v>
      </c>
      <c r="Y42" s="1181"/>
    </row>
    <row r="43" spans="1:25">
      <c r="A43" s="1172" t="s">
        <v>173</v>
      </c>
      <c r="B43" s="1172" t="s">
        <v>1015</v>
      </c>
      <c r="C43" s="1186" t="s">
        <v>2015</v>
      </c>
      <c r="D43" s="1172"/>
      <c r="E43" s="1173"/>
      <c r="F43" s="1172"/>
      <c r="G43" s="1172">
        <v>120802</v>
      </c>
      <c r="H43" s="1174" t="s">
        <v>2014</v>
      </c>
      <c r="I43" s="1172"/>
      <c r="J43" s="1172"/>
      <c r="K43" s="1172"/>
      <c r="L43" s="1172"/>
      <c r="M43" s="1186">
        <v>80</v>
      </c>
      <c r="N43" s="1186">
        <v>81</v>
      </c>
      <c r="O43" s="1172"/>
      <c r="P43" s="1172"/>
      <c r="Q43" s="1175">
        <f t="shared" si="4"/>
        <v>161</v>
      </c>
      <c r="R43" s="1175" t="s">
        <v>30</v>
      </c>
      <c r="S43" s="1175" t="s">
        <v>31</v>
      </c>
      <c r="T43" s="1175"/>
      <c r="U43" s="1239" t="s">
        <v>508</v>
      </c>
      <c r="V43" s="1181"/>
      <c r="W43" s="1181"/>
      <c r="X43" s="1091" t="s">
        <v>2011</v>
      </c>
      <c r="Y43" s="1181"/>
    </row>
    <row r="44" spans="1:25">
      <c r="A44" s="1178" t="s">
        <v>142</v>
      </c>
      <c r="B44" s="1178" t="s">
        <v>391</v>
      </c>
      <c r="C44" s="1186" t="s">
        <v>2016</v>
      </c>
      <c r="D44" s="1178" t="s">
        <v>1935</v>
      </c>
      <c r="E44" s="1179">
        <v>46220.534722222219</v>
      </c>
      <c r="F44" s="1178">
        <v>12.3</v>
      </c>
      <c r="G44" s="1178">
        <v>120830</v>
      </c>
      <c r="H44" s="1205" t="s">
        <v>2017</v>
      </c>
      <c r="I44" s="1178"/>
      <c r="J44" s="1178"/>
      <c r="K44" s="1178"/>
      <c r="L44" s="1178"/>
      <c r="M44" s="1186">
        <v>30</v>
      </c>
      <c r="N44" s="1186">
        <v>66</v>
      </c>
      <c r="O44" s="1186">
        <v>65</v>
      </c>
      <c r="P44" s="1178"/>
      <c r="Q44" s="1175">
        <f t="shared" si="4"/>
        <v>161</v>
      </c>
      <c r="R44" s="1175" t="s">
        <v>30</v>
      </c>
      <c r="S44" s="1175" t="s">
        <v>31</v>
      </c>
      <c r="T44" s="1175"/>
      <c r="U44" s="1181" t="s">
        <v>523</v>
      </c>
      <c r="V44" s="1181"/>
      <c r="W44" s="1181">
        <v>1021441</v>
      </c>
      <c r="X44" s="1190" t="s">
        <v>2018</v>
      </c>
      <c r="Y44" s="1181"/>
    </row>
    <row r="45" spans="1:25">
      <c r="A45" s="1172" t="s">
        <v>86</v>
      </c>
      <c r="B45" s="1172" t="s">
        <v>78</v>
      </c>
      <c r="C45" s="1186" t="s">
        <v>2019</v>
      </c>
      <c r="D45" s="1172" t="s">
        <v>521</v>
      </c>
      <c r="E45" s="1173">
        <v>46219.680555555555</v>
      </c>
      <c r="F45" s="1172">
        <v>12.3</v>
      </c>
      <c r="G45" s="1172">
        <v>120881</v>
      </c>
      <c r="H45" s="1174" t="s">
        <v>2020</v>
      </c>
      <c r="I45" s="1172"/>
      <c r="J45" s="1172"/>
      <c r="K45" s="1172"/>
      <c r="L45" s="1172"/>
      <c r="M45" s="1172"/>
      <c r="N45" s="1172"/>
      <c r="O45" s="1186">
        <v>71</v>
      </c>
      <c r="P45" s="1186">
        <v>90</v>
      </c>
      <c r="Q45" s="1175">
        <f t="shared" si="4"/>
        <v>161</v>
      </c>
      <c r="R45" s="1176" t="s">
        <v>32</v>
      </c>
      <c r="S45" s="1177" t="s">
        <v>33</v>
      </c>
      <c r="T45" s="1175"/>
      <c r="U45" s="1181" t="s">
        <v>523</v>
      </c>
      <c r="V45" s="1181"/>
      <c r="W45" s="1181">
        <v>1021442</v>
      </c>
      <c r="X45" s="1190" t="s">
        <v>2018</v>
      </c>
      <c r="Y45" s="1181"/>
    </row>
    <row r="46" spans="1:25">
      <c r="A46" s="1178" t="s">
        <v>141</v>
      </c>
      <c r="B46" s="1178" t="s">
        <v>69</v>
      </c>
      <c r="C46" s="1186" t="s">
        <v>2021</v>
      </c>
      <c r="D46" s="1178" t="s">
        <v>1868</v>
      </c>
      <c r="E46" s="1179">
        <v>46220.522222222222</v>
      </c>
      <c r="F46" s="1178">
        <v>12.7</v>
      </c>
      <c r="G46" s="1172">
        <v>120835</v>
      </c>
      <c r="H46" s="1174" t="s">
        <v>1348</v>
      </c>
      <c r="I46" s="1172"/>
      <c r="J46" s="1172"/>
      <c r="K46" s="1172"/>
      <c r="L46" s="1172"/>
      <c r="M46" s="1172"/>
      <c r="N46" s="1172"/>
      <c r="O46" s="1186">
        <v>71</v>
      </c>
      <c r="P46" s="1186">
        <v>90</v>
      </c>
      <c r="Q46" s="1175">
        <f>SUM(I46:P46)</f>
        <v>161</v>
      </c>
      <c r="R46" s="1175" t="s">
        <v>30</v>
      </c>
      <c r="S46" s="1175" t="s">
        <v>31</v>
      </c>
      <c r="T46" s="1175"/>
      <c r="U46" s="1181" t="s">
        <v>523</v>
      </c>
      <c r="V46" s="1181"/>
      <c r="W46" s="1181">
        <v>1021443</v>
      </c>
      <c r="X46" s="1190" t="s">
        <v>2022</v>
      </c>
      <c r="Y46" s="1181"/>
    </row>
    <row r="47" spans="1:25">
      <c r="A47" s="1214" t="s">
        <v>19</v>
      </c>
      <c r="B47" s="1209"/>
      <c r="C47" s="1209"/>
      <c r="D47" s="1209"/>
      <c r="E47" s="1214"/>
      <c r="F47" s="1209"/>
      <c r="G47" s="1209"/>
      <c r="H47" s="1209"/>
      <c r="I47" s="1384">
        <f>SUM(I41:I43)</f>
        <v>0</v>
      </c>
      <c r="J47" s="1384">
        <f>SUM(J41:J43)</f>
        <v>0</v>
      </c>
      <c r="K47" s="1384">
        <f ca="1">SUM(K41:K154)</f>
        <v>0</v>
      </c>
      <c r="L47" s="1384">
        <f ca="1">SUM(L41:L154)</f>
        <v>0</v>
      </c>
      <c r="M47" s="1384">
        <v>351</v>
      </c>
      <c r="N47" s="1384">
        <f>SUM(N41:N46)</f>
        <v>228</v>
      </c>
      <c r="O47" s="1384">
        <f>SUM(O41:O46)</f>
        <v>207</v>
      </c>
      <c r="P47" s="1384">
        <f>SUM(P41:P46)</f>
        <v>180</v>
      </c>
      <c r="Q47" s="1214">
        <f>SUM(Q41:Q46)</f>
        <v>966</v>
      </c>
      <c r="R47" s="1215"/>
      <c r="S47" s="1215"/>
      <c r="T47" s="1215"/>
      <c r="U47" s="1215"/>
      <c r="V47" s="1215"/>
      <c r="W47" s="1215"/>
      <c r="X47" s="1215"/>
      <c r="Y47" s="1215"/>
    </row>
    <row r="48" spans="1:25">
      <c r="A48" s="1216"/>
      <c r="B48" s="1216"/>
      <c r="C48" s="1216"/>
      <c r="D48" s="1216"/>
      <c r="E48" s="1216"/>
      <c r="F48" s="1217"/>
      <c r="G48" s="1217"/>
      <c r="H48" s="1216"/>
      <c r="I48" s="1216"/>
      <c r="J48" s="1216"/>
      <c r="K48" s="1216"/>
      <c r="L48" s="1216"/>
      <c r="M48" s="1216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</row>
    <row r="49" spans="1:25">
      <c r="A49" s="1218" t="s">
        <v>34</v>
      </c>
      <c r="B49" s="1552"/>
      <c r="C49" s="1552"/>
      <c r="D49" s="1552"/>
      <c r="E49" s="1216"/>
      <c r="F49" s="1216"/>
      <c r="G49" s="1216"/>
      <c r="H49" s="1216"/>
      <c r="I49" s="1216"/>
      <c r="J49" s="1216"/>
      <c r="K49" s="1553"/>
      <c r="L49" s="1553"/>
      <c r="M49" s="1553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</row>
    <row r="50" spans="1:25" ht="18">
      <c r="A50" s="1220" t="s">
        <v>35</v>
      </c>
      <c r="B50" s="1221" t="s">
        <v>36</v>
      </c>
      <c r="C50" s="1222" t="s">
        <v>37</v>
      </c>
      <c r="D50" s="1219"/>
      <c r="E50" s="1216"/>
      <c r="F50" s="1216"/>
      <c r="G50" s="1216"/>
      <c r="H50" s="1194" t="s">
        <v>2023</v>
      </c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</row>
    <row r="51" spans="1:25">
      <c r="A51" s="230" t="s">
        <v>508</v>
      </c>
      <c r="B51" s="1558" t="s">
        <v>39</v>
      </c>
      <c r="C51" s="1548"/>
      <c r="D51" s="1223"/>
      <c r="E51" s="1224" t="s">
        <v>40</v>
      </c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</row>
    <row r="52" spans="1:25">
      <c r="A52" s="4" t="s">
        <v>523</v>
      </c>
      <c r="B52" s="1554" t="s">
        <v>41</v>
      </c>
      <c r="C52" s="1554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</row>
    <row r="53" spans="1:25">
      <c r="A53" s="1225" t="s">
        <v>42</v>
      </c>
      <c r="B53" s="1555" t="s">
        <v>2024</v>
      </c>
      <c r="C53" s="1555"/>
      <c r="D53" s="1216"/>
      <c r="E53" s="1216"/>
      <c r="F53" s="1216"/>
      <c r="G53" s="1216"/>
      <c r="H53" s="1216"/>
      <c r="I53" s="1216"/>
      <c r="J53" s="1216"/>
      <c r="K53" s="1216"/>
      <c r="L53" s="1216"/>
      <c r="M53" s="122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</row>
    <row r="54" spans="1:25">
      <c r="A54" s="1225" t="s">
        <v>42</v>
      </c>
      <c r="B54" s="1555"/>
      <c r="C54" s="1555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</row>
    <row r="55" spans="1:25">
      <c r="A55" s="1225" t="s">
        <v>43</v>
      </c>
      <c r="B55" s="1556"/>
      <c r="C55" s="1556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</row>
    <row r="56" spans="1:25">
      <c r="A56" s="1225" t="s">
        <v>44</v>
      </c>
      <c r="B56" s="1557"/>
      <c r="C56" s="1557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</row>
    <row r="58" spans="1:25" ht="23.25" customHeight="1">
      <c r="A58" s="1577" t="s">
        <v>155</v>
      </c>
      <c r="B58" s="1577"/>
      <c r="C58" s="1577"/>
      <c r="D58" s="1577"/>
      <c r="E58" s="1577"/>
      <c r="F58" s="1577"/>
      <c r="G58" s="1204"/>
      <c r="H58" s="1188"/>
      <c r="I58" s="1577" t="s">
        <v>577</v>
      </c>
      <c r="J58" s="1577"/>
      <c r="K58" s="1577"/>
      <c r="L58" s="1577"/>
      <c r="M58" s="1577"/>
      <c r="N58" s="1577"/>
      <c r="O58" s="1577"/>
      <c r="P58" s="1577"/>
      <c r="Q58" s="1577"/>
      <c r="R58" s="1575" t="s">
        <v>2025</v>
      </c>
      <c r="S58" s="1576"/>
      <c r="T58" s="1575"/>
      <c r="U58" s="1575"/>
      <c r="V58" s="1575"/>
      <c r="W58" s="1575"/>
      <c r="X58" s="1575"/>
      <c r="Y58" s="1575"/>
    </row>
    <row r="59" spans="1:25" ht="26.25">
      <c r="A59" s="1210" t="s">
        <v>3</v>
      </c>
      <c r="B59" s="1210" t="s">
        <v>4</v>
      </c>
      <c r="C59" s="1210" t="s">
        <v>5</v>
      </c>
      <c r="D59" s="1210" t="s">
        <v>6</v>
      </c>
      <c r="E59" s="1210" t="s">
        <v>7</v>
      </c>
      <c r="F59" s="1210" t="s">
        <v>8</v>
      </c>
      <c r="G59" s="1210" t="s">
        <v>9</v>
      </c>
      <c r="H59" s="1211" t="s">
        <v>10</v>
      </c>
      <c r="I59" s="1227" t="s">
        <v>11</v>
      </c>
      <c r="J59" s="1227" t="s">
        <v>12</v>
      </c>
      <c r="K59" s="1227" t="s">
        <v>13</v>
      </c>
      <c r="L59" s="1227" t="s">
        <v>14</v>
      </c>
      <c r="M59" s="1227" t="s">
        <v>15</v>
      </c>
      <c r="N59" s="1227" t="s">
        <v>16</v>
      </c>
      <c r="O59" s="1227" t="s">
        <v>17</v>
      </c>
      <c r="P59" s="1212" t="s">
        <v>18</v>
      </c>
      <c r="Q59" s="1210" t="s">
        <v>19</v>
      </c>
      <c r="R59" s="1210" t="s">
        <v>20</v>
      </c>
      <c r="S59" s="1213" t="s">
        <v>21</v>
      </c>
      <c r="T59" s="1213" t="s">
        <v>22</v>
      </c>
      <c r="U59" s="1210" t="s">
        <v>24</v>
      </c>
      <c r="V59" s="1210" t="s">
        <v>25</v>
      </c>
      <c r="W59" s="1210" t="s">
        <v>26</v>
      </c>
      <c r="X59" s="1210" t="s">
        <v>27</v>
      </c>
      <c r="Y59" s="1210" t="s">
        <v>28</v>
      </c>
    </row>
    <row r="60" spans="1:25">
      <c r="A60" s="1172" t="s">
        <v>918</v>
      </c>
      <c r="B60" s="1186" t="s">
        <v>1781</v>
      </c>
      <c r="C60" s="1186" t="s">
        <v>2026</v>
      </c>
      <c r="D60" s="1172" t="s">
        <v>758</v>
      </c>
      <c r="E60" s="1173">
        <v>46220.791666666664</v>
      </c>
      <c r="F60" s="1172">
        <v>13.9</v>
      </c>
      <c r="G60" s="1172">
        <v>120844</v>
      </c>
      <c r="H60" s="1174" t="s">
        <v>2020</v>
      </c>
      <c r="I60" s="1172"/>
      <c r="J60" s="1172"/>
      <c r="K60" s="1172"/>
      <c r="L60" s="1172"/>
      <c r="M60" s="1172"/>
      <c r="N60" s="1172">
        <v>0</v>
      </c>
      <c r="O60" s="1172">
        <v>81</v>
      </c>
      <c r="P60" s="1186">
        <v>80</v>
      </c>
      <c r="Q60" s="1175">
        <f t="shared" ref="Q60:Q63" si="5">SUM(I60:P60)</f>
        <v>161</v>
      </c>
      <c r="R60" s="1176" t="s">
        <v>32</v>
      </c>
      <c r="S60" s="1177" t="s">
        <v>33</v>
      </c>
      <c r="T60" s="1175"/>
      <c r="U60" s="1190" t="s">
        <v>2027</v>
      </c>
      <c r="V60" s="1181"/>
      <c r="W60" s="1181">
        <v>1021475</v>
      </c>
      <c r="X60" s="1181" t="s">
        <v>2028</v>
      </c>
      <c r="Y60" s="1181"/>
    </row>
    <row r="61" spans="1:25">
      <c r="A61" s="1172" t="s">
        <v>863</v>
      </c>
      <c r="B61" s="1186" t="s">
        <v>1781</v>
      </c>
      <c r="C61" s="1186" t="s">
        <v>2029</v>
      </c>
      <c r="D61" s="1172" t="s">
        <v>758</v>
      </c>
      <c r="E61" s="1173">
        <v>46220.791666666664</v>
      </c>
      <c r="F61" s="1172">
        <v>13.9</v>
      </c>
      <c r="G61" s="1172">
        <v>120877</v>
      </c>
      <c r="H61" s="1174" t="s">
        <v>1029</v>
      </c>
      <c r="I61" s="1172"/>
      <c r="J61" s="1172"/>
      <c r="K61" s="1172"/>
      <c r="L61" s="1172"/>
      <c r="M61" s="1172"/>
      <c r="N61" s="1172">
        <v>0</v>
      </c>
      <c r="O61" s="1237">
        <v>81</v>
      </c>
      <c r="P61" s="1237">
        <v>80</v>
      </c>
      <c r="Q61" s="1175">
        <f t="shared" si="5"/>
        <v>161</v>
      </c>
      <c r="R61" s="1176" t="s">
        <v>32</v>
      </c>
      <c r="S61" s="1177" t="s">
        <v>33</v>
      </c>
      <c r="T61" s="1289" t="b">
        <v>1</v>
      </c>
      <c r="U61" s="1190" t="s">
        <v>2027</v>
      </c>
      <c r="V61" s="1181"/>
      <c r="W61">
        <v>1021476</v>
      </c>
      <c r="X61" s="1181" t="s">
        <v>2028</v>
      </c>
      <c r="Y61" s="1181"/>
    </row>
    <row r="62" spans="1:25">
      <c r="A62" s="1172" t="s">
        <v>157</v>
      </c>
      <c r="B62" s="1186" t="s">
        <v>1781</v>
      </c>
      <c r="C62" s="1186" t="s">
        <v>2030</v>
      </c>
      <c r="D62" s="1172" t="s">
        <v>758</v>
      </c>
      <c r="E62" s="1173">
        <v>46220.791666666664</v>
      </c>
      <c r="F62" s="1172">
        <v>13.9</v>
      </c>
      <c r="G62" s="1172">
        <v>120845</v>
      </c>
      <c r="H62" s="1174" t="s">
        <v>2031</v>
      </c>
      <c r="I62" s="1172"/>
      <c r="J62" s="1172"/>
      <c r="K62" s="1172"/>
      <c r="L62" s="1172"/>
      <c r="M62" s="1172"/>
      <c r="N62" s="1172"/>
      <c r="O62" s="1172">
        <v>81</v>
      </c>
      <c r="P62" s="1172">
        <v>80</v>
      </c>
      <c r="Q62" s="1175">
        <f t="shared" si="5"/>
        <v>161</v>
      </c>
      <c r="R62" s="1176" t="s">
        <v>32</v>
      </c>
      <c r="S62" s="1177" t="s">
        <v>33</v>
      </c>
      <c r="T62" s="1175"/>
      <c r="U62" s="1190" t="s">
        <v>2027</v>
      </c>
      <c r="V62" s="1181"/>
      <c r="W62" s="1181">
        <v>1021477</v>
      </c>
      <c r="X62" s="1181" t="s">
        <v>2028</v>
      </c>
      <c r="Y62" s="1181"/>
    </row>
    <row r="63" spans="1:25">
      <c r="A63" s="1172" t="s">
        <v>102</v>
      </c>
      <c r="B63" s="1186" t="s">
        <v>1781</v>
      </c>
      <c r="C63" s="1186" t="s">
        <v>2032</v>
      </c>
      <c r="D63" s="1172" t="s">
        <v>758</v>
      </c>
      <c r="E63" s="1173">
        <v>46220.791666666664</v>
      </c>
      <c r="F63" s="1172">
        <v>13.9</v>
      </c>
      <c r="G63" s="1172">
        <v>120846</v>
      </c>
      <c r="H63" s="1174" t="s">
        <v>587</v>
      </c>
      <c r="I63" s="1172"/>
      <c r="J63" s="1172"/>
      <c r="K63" s="1172"/>
      <c r="L63" s="1172"/>
      <c r="M63" s="1172"/>
      <c r="N63" s="1186">
        <v>26</v>
      </c>
      <c r="O63" s="1172">
        <v>81</v>
      </c>
      <c r="P63" s="1172">
        <v>54</v>
      </c>
      <c r="Q63" s="1175">
        <f t="shared" si="5"/>
        <v>161</v>
      </c>
      <c r="R63" s="1176" t="s">
        <v>32</v>
      </c>
      <c r="S63" s="1177" t="s">
        <v>33</v>
      </c>
      <c r="T63" s="1175"/>
      <c r="U63" s="1190" t="s">
        <v>2027</v>
      </c>
      <c r="V63" s="1181"/>
      <c r="W63" s="1181">
        <v>1021478</v>
      </c>
      <c r="X63" s="1181" t="s">
        <v>2028</v>
      </c>
      <c r="Y63" s="1181"/>
    </row>
    <row r="64" spans="1:25">
      <c r="A64" s="1178" t="s">
        <v>480</v>
      </c>
      <c r="B64" s="1178" t="s">
        <v>481</v>
      </c>
      <c r="C64" s="1186" t="s">
        <v>2033</v>
      </c>
      <c r="D64" s="1178" t="s">
        <v>483</v>
      </c>
      <c r="E64" s="1179">
        <v>46220.579861111109</v>
      </c>
      <c r="F64" s="1178">
        <v>17.3</v>
      </c>
      <c r="G64" s="1172">
        <v>120831</v>
      </c>
      <c r="H64" s="1174" t="s">
        <v>2034</v>
      </c>
      <c r="I64" s="1172"/>
      <c r="J64" s="1172"/>
      <c r="K64" s="1172"/>
      <c r="L64" s="1172"/>
      <c r="M64" s="1186">
        <v>161</v>
      </c>
      <c r="N64" s="1172"/>
      <c r="O64" s="1172"/>
      <c r="P64" s="1172"/>
      <c r="Q64" s="1175">
        <f>SUM(I64:P64)</f>
        <v>161</v>
      </c>
      <c r="R64" s="1175" t="s">
        <v>30</v>
      </c>
      <c r="S64" s="1175" t="s">
        <v>31</v>
      </c>
      <c r="T64" s="1175"/>
      <c r="U64" s="1189" t="s">
        <v>523</v>
      </c>
      <c r="V64" s="1181" t="s">
        <v>90</v>
      </c>
      <c r="W64" s="1181">
        <v>1021480</v>
      </c>
      <c r="X64" s="1181" t="s">
        <v>2035</v>
      </c>
      <c r="Y64" s="1181"/>
    </row>
    <row r="65" spans="1:25">
      <c r="A65" s="1178" t="s">
        <v>480</v>
      </c>
      <c r="B65" s="1178" t="s">
        <v>484</v>
      </c>
      <c r="C65" s="1186" t="s">
        <v>2036</v>
      </c>
      <c r="D65" s="1178" t="s">
        <v>486</v>
      </c>
      <c r="E65" s="1179">
        <v>46220.576388888891</v>
      </c>
      <c r="F65" s="1178">
        <v>17.3</v>
      </c>
      <c r="G65" s="1172">
        <v>120832</v>
      </c>
      <c r="H65" s="1174" t="s">
        <v>2034</v>
      </c>
      <c r="I65" s="1172"/>
      <c r="J65" s="1172"/>
      <c r="K65" s="1172"/>
      <c r="L65" s="1172"/>
      <c r="M65" s="1237">
        <v>54</v>
      </c>
      <c r="N65" s="1172"/>
      <c r="O65" s="1172"/>
      <c r="P65" s="1172"/>
      <c r="Q65" s="1175">
        <f>SUM(I65:P65)</f>
        <v>54</v>
      </c>
      <c r="R65" s="1175" t="s">
        <v>30</v>
      </c>
      <c r="S65" s="1175" t="s">
        <v>31</v>
      </c>
      <c r="T65" s="1175"/>
      <c r="U65" s="1189" t="s">
        <v>523</v>
      </c>
      <c r="V65" s="1181" t="s">
        <v>90</v>
      </c>
      <c r="W65" s="1181">
        <v>1021481</v>
      </c>
      <c r="X65" s="1181" t="s">
        <v>2035</v>
      </c>
      <c r="Y65" s="1181"/>
    </row>
    <row r="66" spans="1:25">
      <c r="A66" s="1214" t="s">
        <v>19</v>
      </c>
      <c r="B66" s="1209"/>
      <c r="C66" s="1209"/>
      <c r="D66" s="1209"/>
      <c r="E66" s="1214"/>
      <c r="F66" s="1209"/>
      <c r="G66" s="1209"/>
      <c r="H66" s="1209"/>
      <c r="I66" s="1214">
        <f t="shared" ref="I66:Q66" si="6">SUM(I60:I65)</f>
        <v>0</v>
      </c>
      <c r="J66" s="1214">
        <f t="shared" si="6"/>
        <v>0</v>
      </c>
      <c r="K66" s="1214">
        <f t="shared" si="6"/>
        <v>0</v>
      </c>
      <c r="L66" s="1214">
        <f t="shared" si="6"/>
        <v>0</v>
      </c>
      <c r="M66" s="1214">
        <f t="shared" si="6"/>
        <v>215</v>
      </c>
      <c r="N66" s="1214">
        <f t="shared" si="6"/>
        <v>26</v>
      </c>
      <c r="O66" s="1214">
        <f t="shared" si="6"/>
        <v>324</v>
      </c>
      <c r="P66" s="1214">
        <f t="shared" si="6"/>
        <v>294</v>
      </c>
      <c r="Q66" s="1379">
        <f t="shared" si="6"/>
        <v>859</v>
      </c>
      <c r="R66" s="1215"/>
      <c r="S66" s="1215"/>
      <c r="T66" s="1215"/>
      <c r="U66" s="1215"/>
      <c r="V66" s="1215"/>
      <c r="W66" s="1215"/>
      <c r="X66" s="1215"/>
      <c r="Y66" s="1215"/>
    </row>
    <row r="67" spans="1:25">
      <c r="A67" s="1216"/>
      <c r="B67" s="1216"/>
      <c r="C67" s="1216"/>
      <c r="D67" s="1216"/>
      <c r="E67" s="1216"/>
      <c r="F67" s="1217"/>
      <c r="G67" s="1217"/>
      <c r="H67" s="1216"/>
      <c r="I67" s="1216"/>
      <c r="J67" s="1216"/>
      <c r="K67" s="1216"/>
      <c r="L67" s="1216"/>
      <c r="M67" s="1216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</row>
    <row r="68" spans="1:25">
      <c r="A68" s="1218" t="s">
        <v>34</v>
      </c>
      <c r="B68" s="1552"/>
      <c r="C68" s="1552"/>
      <c r="D68" s="1552"/>
      <c r="E68" s="1216"/>
      <c r="F68" s="1216"/>
      <c r="G68" s="1216"/>
      <c r="H68" s="1216"/>
      <c r="I68" s="1216"/>
      <c r="J68" s="1216"/>
      <c r="K68" s="1553"/>
      <c r="L68" s="1553"/>
      <c r="M68" s="1553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</row>
    <row r="69" spans="1:25" ht="18">
      <c r="A69" s="1220" t="s">
        <v>35</v>
      </c>
      <c r="B69" s="1221" t="s">
        <v>36</v>
      </c>
      <c r="C69" s="1222" t="s">
        <v>37</v>
      </c>
      <c r="D69" s="1219"/>
      <c r="E69" s="1216"/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</row>
    <row r="70" spans="1:25">
      <c r="A70" s="1194" t="s">
        <v>508</v>
      </c>
      <c r="B70" s="1548" t="s">
        <v>39</v>
      </c>
      <c r="C70" s="1548"/>
      <c r="D70" s="1223"/>
      <c r="E70" s="1224" t="s">
        <v>40</v>
      </c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</row>
    <row r="71" spans="1:25">
      <c r="A71" s="1195" t="s">
        <v>379</v>
      </c>
      <c r="B71" s="1554" t="s">
        <v>41</v>
      </c>
      <c r="C71" s="1554"/>
      <c r="D71" s="1216"/>
      <c r="E71" s="1216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</row>
    <row r="72" spans="1:25">
      <c r="A72" s="1225" t="s">
        <v>42</v>
      </c>
      <c r="B72" s="1555" t="s">
        <v>2037</v>
      </c>
      <c r="C72" s="1555"/>
      <c r="D72" s="1216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</row>
    <row r="73" spans="1:25">
      <c r="A73" s="1225" t="s">
        <v>42</v>
      </c>
      <c r="B73" s="1555"/>
      <c r="C73" s="1555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</row>
    <row r="74" spans="1:25">
      <c r="A74" s="1225" t="s">
        <v>43</v>
      </c>
      <c r="B74" s="1556"/>
      <c r="C74" s="1556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</row>
    <row r="75" spans="1:25">
      <c r="A75" s="1225" t="s">
        <v>44</v>
      </c>
      <c r="B75" s="1557"/>
      <c r="C75" s="1557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</row>
    <row r="78" spans="1:25" ht="23.25">
      <c r="A78" s="1577" t="s">
        <v>845</v>
      </c>
      <c r="B78" s="1577"/>
      <c r="C78" s="1577"/>
      <c r="D78" s="1577"/>
      <c r="E78" s="1577"/>
      <c r="F78" s="1577"/>
      <c r="G78" s="1204"/>
      <c r="H78" s="1188"/>
      <c r="I78" s="1577" t="s">
        <v>577</v>
      </c>
      <c r="J78" s="1577"/>
      <c r="K78" s="1577"/>
      <c r="L78" s="1577"/>
      <c r="M78" s="1577"/>
      <c r="N78" s="1577"/>
      <c r="O78" s="1577"/>
      <c r="P78" s="1577"/>
      <c r="Q78" s="1577"/>
      <c r="R78" s="1575" t="s">
        <v>2038</v>
      </c>
      <c r="S78" s="1576"/>
      <c r="T78" s="1575"/>
      <c r="U78" s="1575"/>
      <c r="V78" s="1575"/>
      <c r="W78" s="1575"/>
      <c r="X78" s="1575"/>
      <c r="Y78" s="1575"/>
    </row>
    <row r="79" spans="1:25" ht="27.75">
      <c r="A79" s="1210" t="s">
        <v>3</v>
      </c>
      <c r="B79" s="1210" t="s">
        <v>4</v>
      </c>
      <c r="C79" s="1210" t="s">
        <v>5</v>
      </c>
      <c r="D79" s="1210" t="s">
        <v>6</v>
      </c>
      <c r="E79" s="1210" t="s">
        <v>7</v>
      </c>
      <c r="F79" s="1210" t="s">
        <v>8</v>
      </c>
      <c r="G79" s="1210" t="s">
        <v>9</v>
      </c>
      <c r="H79" s="1211" t="s">
        <v>10</v>
      </c>
      <c r="I79" s="1227" t="s">
        <v>11</v>
      </c>
      <c r="J79" s="1227" t="s">
        <v>12</v>
      </c>
      <c r="K79" s="1227" t="s">
        <v>13</v>
      </c>
      <c r="L79" s="1227" t="s">
        <v>14</v>
      </c>
      <c r="M79" s="1227" t="s">
        <v>15</v>
      </c>
      <c r="N79" s="1227" t="s">
        <v>16</v>
      </c>
      <c r="O79" s="1227" t="s">
        <v>17</v>
      </c>
      <c r="P79" s="1212" t="s">
        <v>18</v>
      </c>
      <c r="Q79" s="1210" t="s">
        <v>19</v>
      </c>
      <c r="R79" s="1210" t="s">
        <v>20</v>
      </c>
      <c r="S79" s="1213" t="s">
        <v>21</v>
      </c>
      <c r="T79" s="1213" t="s">
        <v>22</v>
      </c>
      <c r="U79" s="1210" t="s">
        <v>24</v>
      </c>
      <c r="V79" s="1210" t="s">
        <v>25</v>
      </c>
      <c r="W79" s="1210" t="s">
        <v>26</v>
      </c>
      <c r="X79" s="1210" t="s">
        <v>27</v>
      </c>
      <c r="Y79" s="1378"/>
    </row>
    <row r="80" spans="1:25">
      <c r="A80" s="1172" t="s">
        <v>601</v>
      </c>
      <c r="B80" s="1261" t="s">
        <v>1184</v>
      </c>
      <c r="C80" s="1186" t="s">
        <v>2039</v>
      </c>
      <c r="D80" s="1172" t="s">
        <v>1186</v>
      </c>
      <c r="E80" s="1173">
        <v>46220.46875</v>
      </c>
      <c r="F80" s="1172">
        <v>11.8</v>
      </c>
      <c r="G80" s="1172">
        <v>120888</v>
      </c>
      <c r="H80" s="1174" t="s">
        <v>1999</v>
      </c>
      <c r="I80" s="1172"/>
      <c r="J80" s="1172"/>
      <c r="K80" s="1172"/>
      <c r="L80" s="1172"/>
      <c r="M80" s="1172"/>
      <c r="N80" s="1172"/>
      <c r="O80" s="1172">
        <v>81</v>
      </c>
      <c r="P80" s="1172">
        <v>80</v>
      </c>
      <c r="Q80" s="1175">
        <f t="shared" ref="Q80:Q83" si="7">SUM(I80:P80)</f>
        <v>161</v>
      </c>
      <c r="R80" s="1176" t="s">
        <v>32</v>
      </c>
      <c r="S80" s="1177" t="s">
        <v>33</v>
      </c>
      <c r="T80" s="1175"/>
      <c r="U80" s="1190" t="s">
        <v>2027</v>
      </c>
      <c r="V80" s="1181"/>
      <c r="W80" s="1181">
        <v>1021483</v>
      </c>
      <c r="X80" s="1181" t="s">
        <v>2040</v>
      </c>
      <c r="Y80" s="1181"/>
    </row>
    <row r="81" spans="1:25">
      <c r="A81" s="1172" t="s">
        <v>157</v>
      </c>
      <c r="B81" s="1261" t="s">
        <v>1184</v>
      </c>
      <c r="C81" s="1186" t="s">
        <v>2041</v>
      </c>
      <c r="D81" s="1172" t="s">
        <v>1186</v>
      </c>
      <c r="E81" s="1173">
        <v>46220.46875</v>
      </c>
      <c r="F81" s="1172">
        <v>11.8</v>
      </c>
      <c r="G81" s="1172">
        <v>120889</v>
      </c>
      <c r="H81" s="1174" t="s">
        <v>1999</v>
      </c>
      <c r="I81" s="1172"/>
      <c r="J81" s="1172"/>
      <c r="K81" s="1172"/>
      <c r="L81" s="1172"/>
      <c r="M81" s="1172"/>
      <c r="N81" s="1172"/>
      <c r="O81" s="1172">
        <v>81</v>
      </c>
      <c r="P81" s="1172">
        <v>80</v>
      </c>
      <c r="Q81" s="1175">
        <f t="shared" si="7"/>
        <v>161</v>
      </c>
      <c r="R81" s="1176" t="s">
        <v>32</v>
      </c>
      <c r="S81" s="1177" t="s">
        <v>33</v>
      </c>
      <c r="T81" s="1175"/>
      <c r="U81" s="1190" t="s">
        <v>2027</v>
      </c>
      <c r="V81" s="1181"/>
      <c r="W81" s="1181">
        <v>1021484</v>
      </c>
      <c r="X81" s="1181" t="s">
        <v>2040</v>
      </c>
      <c r="Y81" s="1181"/>
    </row>
    <row r="82" spans="1:25">
      <c r="A82" s="1172" t="s">
        <v>157</v>
      </c>
      <c r="B82" s="1261" t="s">
        <v>1184</v>
      </c>
      <c r="C82" s="1186" t="s">
        <v>2042</v>
      </c>
      <c r="D82" s="1172" t="s">
        <v>1186</v>
      </c>
      <c r="E82" s="1173">
        <v>46220.46875</v>
      </c>
      <c r="F82" s="1172">
        <v>11.8</v>
      </c>
      <c r="G82" s="1172">
        <v>120867</v>
      </c>
      <c r="H82" s="1174" t="s">
        <v>1999</v>
      </c>
      <c r="I82" s="1172"/>
      <c r="J82" s="1172"/>
      <c r="K82" s="1172"/>
      <c r="L82" s="1172"/>
      <c r="M82" s="1172"/>
      <c r="N82" s="1172"/>
      <c r="O82" s="1172">
        <v>81</v>
      </c>
      <c r="P82" s="1172">
        <v>80</v>
      </c>
      <c r="Q82" s="1175">
        <f>SUM(I82:P82)</f>
        <v>161</v>
      </c>
      <c r="R82" s="1176" t="s">
        <v>32</v>
      </c>
      <c r="S82" s="1177" t="s">
        <v>33</v>
      </c>
      <c r="T82" s="1175"/>
      <c r="U82" s="1190" t="s">
        <v>2027</v>
      </c>
      <c r="V82" s="1181"/>
      <c r="W82" s="1181">
        <v>1021485</v>
      </c>
      <c r="X82" s="1181" t="s">
        <v>2028</v>
      </c>
      <c r="Y82" s="1181"/>
    </row>
    <row r="83" spans="1:25">
      <c r="A83" s="1172" t="s">
        <v>119</v>
      </c>
      <c r="B83" s="1261" t="s">
        <v>1184</v>
      </c>
      <c r="C83" s="1186" t="s">
        <v>2043</v>
      </c>
      <c r="D83" s="1172" t="s">
        <v>1186</v>
      </c>
      <c r="E83" s="1173">
        <v>46220.46875</v>
      </c>
      <c r="F83" s="1172">
        <v>11.8</v>
      </c>
      <c r="G83" s="1172">
        <v>120868</v>
      </c>
      <c r="H83" s="1174" t="s">
        <v>401</v>
      </c>
      <c r="I83" s="1172"/>
      <c r="J83" s="1172"/>
      <c r="K83" s="1172"/>
      <c r="L83" s="1172"/>
      <c r="M83" s="1178">
        <v>54</v>
      </c>
      <c r="N83" s="1237">
        <v>107</v>
      </c>
      <c r="O83" s="1172"/>
      <c r="P83" s="1172"/>
      <c r="Q83" s="1175">
        <f t="shared" si="7"/>
        <v>161</v>
      </c>
      <c r="R83" s="1176" t="s">
        <v>32</v>
      </c>
      <c r="S83" s="1177" t="s">
        <v>33</v>
      </c>
      <c r="T83" s="1175"/>
      <c r="U83" s="1190" t="s">
        <v>2027</v>
      </c>
      <c r="V83" s="1181"/>
      <c r="W83" s="1181">
        <v>1021486</v>
      </c>
      <c r="X83" s="1181" t="s">
        <v>2040</v>
      </c>
      <c r="Y83" s="1181"/>
    </row>
    <row r="84" spans="1:25">
      <c r="A84" s="1172" t="s">
        <v>918</v>
      </c>
      <c r="B84" s="1186" t="s">
        <v>1781</v>
      </c>
      <c r="C84" s="1186" t="s">
        <v>2044</v>
      </c>
      <c r="D84" s="1172" t="s">
        <v>758</v>
      </c>
      <c r="E84" s="1173">
        <v>46220.791666666664</v>
      </c>
      <c r="F84" s="1172">
        <v>13.9</v>
      </c>
      <c r="G84" s="1172">
        <v>120869</v>
      </c>
      <c r="H84" s="1174" t="s">
        <v>2020</v>
      </c>
      <c r="I84" s="1172"/>
      <c r="J84" s="1172"/>
      <c r="K84" s="1172"/>
      <c r="L84" s="1172"/>
      <c r="M84" s="1172"/>
      <c r="N84" s="1186">
        <v>27</v>
      </c>
      <c r="O84" s="1172">
        <v>80</v>
      </c>
      <c r="P84" s="1172">
        <v>54</v>
      </c>
      <c r="Q84" s="1175">
        <f>SUM(I84:P84)</f>
        <v>161</v>
      </c>
      <c r="R84" s="1176" t="s">
        <v>32</v>
      </c>
      <c r="S84" s="1177" t="s">
        <v>33</v>
      </c>
      <c r="T84" s="1175"/>
      <c r="U84" s="1190" t="s">
        <v>2027</v>
      </c>
      <c r="V84" s="1181"/>
      <c r="W84" s="1181">
        <v>1021487</v>
      </c>
      <c r="X84" s="1181" t="s">
        <v>2028</v>
      </c>
      <c r="Y84" s="1181"/>
    </row>
    <row r="85" spans="1:25">
      <c r="A85" s="1214" t="s">
        <v>19</v>
      </c>
      <c r="B85" s="1209"/>
      <c r="C85" s="1209"/>
      <c r="D85" s="1209"/>
      <c r="E85" s="1214"/>
      <c r="F85" s="1209"/>
      <c r="G85" s="1209"/>
      <c r="H85" s="1209"/>
      <c r="I85" s="1214">
        <f t="shared" ref="I85:Q85" si="8">SUM(I80:I84)</f>
        <v>0</v>
      </c>
      <c r="J85" s="1214">
        <f t="shared" si="8"/>
        <v>0</v>
      </c>
      <c r="K85" s="1214">
        <f t="shared" si="8"/>
        <v>0</v>
      </c>
      <c r="L85" s="1214">
        <f t="shared" si="8"/>
        <v>0</v>
      </c>
      <c r="M85" s="1214">
        <f t="shared" si="8"/>
        <v>54</v>
      </c>
      <c r="N85" s="1214">
        <f t="shared" si="8"/>
        <v>134</v>
      </c>
      <c r="O85" s="1214">
        <f t="shared" si="8"/>
        <v>323</v>
      </c>
      <c r="P85" s="1214">
        <f t="shared" si="8"/>
        <v>294</v>
      </c>
      <c r="Q85" s="1214">
        <f t="shared" si="8"/>
        <v>805</v>
      </c>
      <c r="R85" s="1215"/>
      <c r="S85" s="1215"/>
      <c r="T85" s="1215"/>
      <c r="U85" s="1215"/>
      <c r="V85" s="1215"/>
      <c r="W85" s="1215"/>
      <c r="X85" s="1215"/>
      <c r="Y85" s="1215"/>
    </row>
    <row r="87" spans="1:25">
      <c r="A87" s="1218" t="s">
        <v>34</v>
      </c>
      <c r="B87" s="1552"/>
      <c r="C87" s="1552"/>
      <c r="D87" s="1552"/>
      <c r="E87" s="1216"/>
    </row>
    <row r="88" spans="1:25" ht="18">
      <c r="A88" s="1220" t="s">
        <v>35</v>
      </c>
      <c r="B88" s="1221" t="s">
        <v>36</v>
      </c>
      <c r="C88" s="1222" t="s">
        <v>37</v>
      </c>
      <c r="D88" s="1219"/>
      <c r="E88" s="1216"/>
    </row>
    <row r="89" spans="1:25">
      <c r="A89" s="1194" t="s">
        <v>508</v>
      </c>
      <c r="B89" s="1548" t="s">
        <v>39</v>
      </c>
      <c r="C89" s="1548"/>
      <c r="D89" s="1223"/>
      <c r="E89" s="1224" t="s">
        <v>40</v>
      </c>
    </row>
    <row r="90" spans="1:25">
      <c r="A90" s="1195" t="s">
        <v>379</v>
      </c>
      <c r="B90" s="1554" t="s">
        <v>41</v>
      </c>
      <c r="C90" s="1554"/>
      <c r="D90" s="1216"/>
      <c r="E90" s="1216"/>
    </row>
    <row r="91" spans="1:25">
      <c r="A91" s="1225" t="s">
        <v>42</v>
      </c>
      <c r="B91" s="1555" t="s">
        <v>2045</v>
      </c>
      <c r="C91" s="1555"/>
      <c r="D91" s="1216"/>
      <c r="E91" s="1216"/>
    </row>
    <row r="92" spans="1:25">
      <c r="A92" s="1225" t="s">
        <v>42</v>
      </c>
      <c r="B92" s="1555"/>
      <c r="C92" s="1555"/>
    </row>
    <row r="93" spans="1:25">
      <c r="A93" s="1225" t="s">
        <v>43</v>
      </c>
      <c r="B93" s="1556"/>
      <c r="C93" s="1556"/>
      <c r="D93" s="1216"/>
      <c r="E93" s="1216"/>
    </row>
    <row r="94" spans="1:25">
      <c r="A94" s="1225" t="s">
        <v>44</v>
      </c>
      <c r="B94" s="1557"/>
      <c r="C94" s="1557"/>
      <c r="D94" s="1216"/>
      <c r="E94" s="1216"/>
    </row>
    <row r="97" spans="1:25" ht="23.25">
      <c r="A97" s="1647" t="s">
        <v>83</v>
      </c>
      <c r="B97" s="1647"/>
      <c r="C97" s="1647"/>
      <c r="D97" s="1647"/>
      <c r="E97" s="1647"/>
      <c r="F97" s="1647"/>
      <c r="G97" s="1376"/>
      <c r="H97" s="1311"/>
      <c r="I97" s="1647" t="s">
        <v>1945</v>
      </c>
      <c r="J97" s="1647"/>
      <c r="K97" s="1647"/>
      <c r="L97" s="1647"/>
      <c r="M97" s="1647"/>
      <c r="N97" s="1647"/>
      <c r="O97" s="1647"/>
      <c r="P97" s="1647"/>
      <c r="Q97" s="1647"/>
      <c r="R97" s="1648" t="s">
        <v>2046</v>
      </c>
      <c r="S97" s="1648"/>
      <c r="T97" s="1648"/>
      <c r="U97" s="1648"/>
      <c r="V97" s="1648"/>
      <c r="W97" s="1648"/>
      <c r="X97" s="1648"/>
      <c r="Y97" s="1648"/>
    </row>
    <row r="98" spans="1:25" ht="26.25">
      <c r="A98" s="1210" t="s">
        <v>3</v>
      </c>
      <c r="B98" s="1210" t="s">
        <v>4</v>
      </c>
      <c r="C98" s="1210" t="s">
        <v>5</v>
      </c>
      <c r="D98" s="1210" t="s">
        <v>6</v>
      </c>
      <c r="E98" s="1210" t="s">
        <v>7</v>
      </c>
      <c r="F98" s="1210" t="s">
        <v>8</v>
      </c>
      <c r="G98" s="1210" t="s">
        <v>9</v>
      </c>
      <c r="H98" s="1211" t="s">
        <v>10</v>
      </c>
      <c r="I98" s="1227" t="s">
        <v>11</v>
      </c>
      <c r="J98" s="1227" t="s">
        <v>12</v>
      </c>
      <c r="K98" s="1227" t="s">
        <v>13</v>
      </c>
      <c r="L98" s="1227" t="s">
        <v>14</v>
      </c>
      <c r="M98" s="1227" t="s">
        <v>15</v>
      </c>
      <c r="N98" s="1227" t="s">
        <v>16</v>
      </c>
      <c r="O98" s="1227" t="s">
        <v>17</v>
      </c>
      <c r="P98" s="1212" t="s">
        <v>18</v>
      </c>
      <c r="Q98" s="1210" t="s">
        <v>19</v>
      </c>
      <c r="R98" s="1210" t="s">
        <v>20</v>
      </c>
      <c r="S98" s="1213" t="s">
        <v>21</v>
      </c>
      <c r="T98" s="1213" t="s">
        <v>22</v>
      </c>
      <c r="U98" s="1210" t="s">
        <v>24</v>
      </c>
      <c r="V98" s="1210" t="s">
        <v>25</v>
      </c>
      <c r="W98" s="1210" t="s">
        <v>26</v>
      </c>
      <c r="X98" s="1210" t="s">
        <v>27</v>
      </c>
      <c r="Y98" s="1210" t="s">
        <v>28</v>
      </c>
    </row>
    <row r="99" spans="1:25">
      <c r="A99" s="1178" t="s">
        <v>120</v>
      </c>
      <c r="B99" s="1254" t="s">
        <v>2047</v>
      </c>
      <c r="C99" s="1186" t="s">
        <v>2048</v>
      </c>
      <c r="D99" s="1178" t="s">
        <v>2049</v>
      </c>
      <c r="E99" s="1173">
        <v>46220.729166666664</v>
      </c>
      <c r="F99" s="1178">
        <v>14.9</v>
      </c>
      <c r="G99" s="1178">
        <v>120847</v>
      </c>
      <c r="H99" s="1205" t="s">
        <v>2020</v>
      </c>
      <c r="I99" s="1178"/>
      <c r="J99" s="1178"/>
      <c r="K99" s="1178"/>
      <c r="L99" s="1178"/>
      <c r="M99" s="1178"/>
      <c r="N99" s="1186">
        <v>41</v>
      </c>
      <c r="O99" s="1178">
        <v>90</v>
      </c>
      <c r="P99" s="1178">
        <v>30</v>
      </c>
      <c r="Q99" s="1175">
        <f t="shared" ref="Q99:Q100" si="9">SUM(I99:P99)</f>
        <v>161</v>
      </c>
      <c r="R99" s="1176" t="s">
        <v>32</v>
      </c>
      <c r="S99" s="1177" t="s">
        <v>33</v>
      </c>
      <c r="T99" s="1289" t="b">
        <v>1</v>
      </c>
      <c r="U99" s="1239" t="s">
        <v>1187</v>
      </c>
      <c r="V99" s="1181"/>
      <c r="W99" s="1181">
        <v>1021458</v>
      </c>
      <c r="X99" s="1287" t="s">
        <v>1615</v>
      </c>
      <c r="Y99" s="1181"/>
    </row>
    <row r="100" spans="1:25" ht="25.5">
      <c r="A100" s="1172" t="s">
        <v>648</v>
      </c>
      <c r="B100" s="1178" t="s">
        <v>2050</v>
      </c>
      <c r="C100" s="1186" t="s">
        <v>2051</v>
      </c>
      <c r="D100" s="1178" t="s">
        <v>2049</v>
      </c>
      <c r="E100" s="1173">
        <v>46220.729166666664</v>
      </c>
      <c r="F100" s="1178">
        <v>14.9</v>
      </c>
      <c r="G100" s="1172">
        <v>120848</v>
      </c>
      <c r="H100" s="1174" t="s">
        <v>2052</v>
      </c>
      <c r="I100" s="1172"/>
      <c r="J100" s="1172"/>
      <c r="K100" s="1172"/>
      <c r="L100" s="1172"/>
      <c r="M100" s="1172"/>
      <c r="N100" s="1172"/>
      <c r="O100" s="1172">
        <v>93</v>
      </c>
      <c r="P100" s="1172">
        <v>68</v>
      </c>
      <c r="Q100" s="1175">
        <f t="shared" si="9"/>
        <v>161</v>
      </c>
      <c r="R100" s="1176" t="s">
        <v>32</v>
      </c>
      <c r="S100" s="1177" t="s">
        <v>33</v>
      </c>
      <c r="T100" s="1175"/>
      <c r="U100" s="1239" t="s">
        <v>1187</v>
      </c>
      <c r="V100" s="1181"/>
      <c r="W100" s="1181">
        <v>1021459</v>
      </c>
      <c r="X100" s="1287" t="s">
        <v>1615</v>
      </c>
      <c r="Y100" s="1181"/>
    </row>
    <row r="101" spans="1:25" ht="25.5">
      <c r="A101" s="1172" t="s">
        <v>157</v>
      </c>
      <c r="B101" s="1186" t="s">
        <v>2047</v>
      </c>
      <c r="C101" s="1186" t="s">
        <v>2053</v>
      </c>
      <c r="D101" s="1178" t="s">
        <v>2049</v>
      </c>
      <c r="E101" s="1173">
        <v>46220.277777777781</v>
      </c>
      <c r="F101" s="1178">
        <v>14.9</v>
      </c>
      <c r="G101" s="1172">
        <v>120849</v>
      </c>
      <c r="H101" s="1174" t="s">
        <v>2054</v>
      </c>
      <c r="I101" s="1172"/>
      <c r="J101" s="1172"/>
      <c r="K101" s="1172"/>
      <c r="L101" s="1172"/>
      <c r="M101" s="1172"/>
      <c r="N101" s="1237">
        <v>41</v>
      </c>
      <c r="O101" s="1172">
        <v>90</v>
      </c>
      <c r="P101" s="1172">
        <v>30</v>
      </c>
      <c r="Q101" s="1175">
        <f>SUM(I101:P101)</f>
        <v>161</v>
      </c>
      <c r="R101" s="1176" t="s">
        <v>32</v>
      </c>
      <c r="S101" s="1177" t="s">
        <v>33</v>
      </c>
      <c r="T101" s="1175"/>
      <c r="U101" s="1239" t="s">
        <v>1187</v>
      </c>
      <c r="V101" s="1181"/>
      <c r="W101" s="1181">
        <v>1021460</v>
      </c>
      <c r="X101" s="1287" t="s">
        <v>1615</v>
      </c>
      <c r="Y101" s="1181"/>
    </row>
    <row r="102" spans="1:25" ht="25.5">
      <c r="A102" s="1172" t="s">
        <v>157</v>
      </c>
      <c r="B102" s="1186" t="s">
        <v>2047</v>
      </c>
      <c r="C102" s="1186" t="s">
        <v>2055</v>
      </c>
      <c r="D102" s="1178" t="s">
        <v>2049</v>
      </c>
      <c r="E102" s="1173">
        <v>46220.277777777781</v>
      </c>
      <c r="F102" s="1178">
        <v>14.9</v>
      </c>
      <c r="G102" s="1172">
        <v>120850</v>
      </c>
      <c r="H102" s="1174" t="s">
        <v>2054</v>
      </c>
      <c r="I102" s="1172"/>
      <c r="J102" s="1172"/>
      <c r="K102" s="1172"/>
      <c r="L102" s="1172"/>
      <c r="M102" s="1172"/>
      <c r="N102" s="1172"/>
      <c r="O102" s="1172">
        <v>90</v>
      </c>
      <c r="P102" s="1172">
        <v>71</v>
      </c>
      <c r="Q102" s="1175">
        <f>SUM(I102:P102)</f>
        <v>161</v>
      </c>
      <c r="R102" s="1176" t="s">
        <v>32</v>
      </c>
      <c r="S102" s="1177" t="s">
        <v>33</v>
      </c>
      <c r="T102" s="1175"/>
      <c r="U102" s="1239" t="s">
        <v>1187</v>
      </c>
      <c r="V102" s="1181"/>
      <c r="W102" s="1181">
        <v>1021462</v>
      </c>
      <c r="X102" s="1287" t="s">
        <v>1615</v>
      </c>
      <c r="Y102" s="1181"/>
    </row>
    <row r="103" spans="1:25">
      <c r="A103" s="1172" t="s">
        <v>655</v>
      </c>
      <c r="B103" s="1186" t="s">
        <v>2047</v>
      </c>
      <c r="C103" s="1186" t="s">
        <v>2056</v>
      </c>
      <c r="D103" s="1178" t="s">
        <v>2049</v>
      </c>
      <c r="E103" s="1173">
        <v>46220.277777777781</v>
      </c>
      <c r="F103" s="1178">
        <v>14.9</v>
      </c>
      <c r="G103" s="1172">
        <v>120883</v>
      </c>
      <c r="H103" s="1174" t="s">
        <v>401</v>
      </c>
      <c r="I103" s="1172"/>
      <c r="J103" s="1172"/>
      <c r="K103" s="1172"/>
      <c r="L103" s="1172"/>
      <c r="M103" s="1172">
        <v>30</v>
      </c>
      <c r="N103" s="1172">
        <v>131</v>
      </c>
      <c r="O103" s="1172"/>
      <c r="P103" s="1172"/>
      <c r="Q103" s="1175">
        <f>SUM(I103:P103)</f>
        <v>161</v>
      </c>
      <c r="R103" s="1176" t="s">
        <v>32</v>
      </c>
      <c r="S103" s="1177" t="s">
        <v>33</v>
      </c>
      <c r="T103" s="1175"/>
      <c r="U103" s="1239" t="s">
        <v>1187</v>
      </c>
      <c r="V103" s="1181"/>
      <c r="W103" s="1181">
        <v>1021463</v>
      </c>
      <c r="X103" s="1287" t="s">
        <v>1615</v>
      </c>
      <c r="Y103" s="1181"/>
    </row>
    <row r="104" spans="1:25">
      <c r="A104" s="1172" t="s">
        <v>655</v>
      </c>
      <c r="B104" s="1186" t="s">
        <v>2047</v>
      </c>
      <c r="C104" s="1186" t="s">
        <v>2057</v>
      </c>
      <c r="D104" s="1178" t="s">
        <v>2049</v>
      </c>
      <c r="E104" s="1173">
        <v>46220.277777777781</v>
      </c>
      <c r="F104" s="1178">
        <v>14.9</v>
      </c>
      <c r="G104" s="1172">
        <v>120884</v>
      </c>
      <c r="H104" s="1174" t="s">
        <v>401</v>
      </c>
      <c r="I104" s="1172"/>
      <c r="J104" s="1172"/>
      <c r="K104" s="1172"/>
      <c r="L104" s="1172"/>
      <c r="M104" s="1172">
        <v>60</v>
      </c>
      <c r="N104" s="1172">
        <v>101</v>
      </c>
      <c r="O104" s="1172"/>
      <c r="P104" s="1172"/>
      <c r="Q104" s="1175">
        <f>SUM(I104:P104)</f>
        <v>161</v>
      </c>
      <c r="R104" s="1176" t="s">
        <v>32</v>
      </c>
      <c r="S104" s="1177" t="s">
        <v>33</v>
      </c>
      <c r="T104" s="1175"/>
      <c r="U104" s="1239" t="s">
        <v>1187</v>
      </c>
      <c r="V104" s="1181"/>
      <c r="W104" s="1181">
        <v>1021465</v>
      </c>
      <c r="X104" s="1287" t="s">
        <v>1615</v>
      </c>
      <c r="Y104" s="1181"/>
    </row>
    <row r="105" spans="1:25">
      <c r="A105" s="1214" t="s">
        <v>19</v>
      </c>
      <c r="B105" s="1209"/>
      <c r="C105" s="1209"/>
      <c r="D105" s="1209"/>
      <c r="E105" s="1214"/>
      <c r="F105" s="1209"/>
      <c r="G105" s="1209"/>
      <c r="H105" s="1209"/>
      <c r="I105" s="1379">
        <f>SUM(I20:I83)</f>
        <v>0</v>
      </c>
      <c r="J105" s="1379">
        <f>SUM(J20:J83)</f>
        <v>0</v>
      </c>
      <c r="K105" s="1379">
        <f ca="1">SUM(K20:K99)</f>
        <v>0</v>
      </c>
      <c r="L105" s="1379">
        <v>0</v>
      </c>
      <c r="M105" s="1379">
        <f>SUM(M99:M104)</f>
        <v>90</v>
      </c>
      <c r="N105" s="1379">
        <f>SUM(N99:N104)</f>
        <v>314</v>
      </c>
      <c r="O105" s="1379">
        <f>SUM(O99:O104)</f>
        <v>363</v>
      </c>
      <c r="P105" s="1379">
        <f>SUM(P99:P104)</f>
        <v>199</v>
      </c>
      <c r="Q105" s="1214">
        <f>SUM(Q99:Q104)</f>
        <v>966</v>
      </c>
      <c r="R105" s="1215"/>
      <c r="S105" s="1215"/>
      <c r="T105" s="1215"/>
      <c r="U105" s="1215"/>
      <c r="V105" s="1215"/>
      <c r="W105" s="1215"/>
      <c r="X105" s="1215"/>
      <c r="Y105" s="1215"/>
    </row>
    <row r="106" spans="1:25">
      <c r="A106" s="1216"/>
      <c r="B106" s="1216"/>
      <c r="C106" s="1216"/>
      <c r="D106" s="1216"/>
      <c r="E106" s="1216"/>
      <c r="F106" s="1217"/>
      <c r="G106" s="1217"/>
      <c r="H106" s="1216"/>
      <c r="I106" s="1216"/>
      <c r="J106" s="1216"/>
      <c r="K106" s="1216"/>
      <c r="L106" s="1216"/>
      <c r="M106" s="1216"/>
      <c r="N106" s="1216"/>
      <c r="O106" s="1216"/>
      <c r="P106" s="1216"/>
      <c r="Q106" s="1216"/>
      <c r="R106" s="1216"/>
      <c r="S106" s="1216"/>
      <c r="T106" s="1216"/>
      <c r="U106" s="1216"/>
      <c r="V106" s="1216"/>
      <c r="W106" s="1216"/>
      <c r="X106" s="1216"/>
    </row>
    <row r="107" spans="1:25">
      <c r="A107" s="1218" t="s">
        <v>34</v>
      </c>
      <c r="B107" s="1552"/>
      <c r="C107" s="1552"/>
      <c r="D107" s="1552"/>
      <c r="E107" s="1216"/>
      <c r="F107" s="1216"/>
      <c r="G107" s="1216"/>
      <c r="H107" s="1216"/>
      <c r="I107" s="1216"/>
      <c r="J107" s="1216"/>
      <c r="K107" s="1553"/>
      <c r="L107" s="1553"/>
      <c r="M107" s="1553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</row>
    <row r="108" spans="1:25" ht="18">
      <c r="A108" s="1220" t="s">
        <v>35</v>
      </c>
      <c r="B108" s="1221" t="s">
        <v>36</v>
      </c>
      <c r="C108" s="1222" t="s">
        <v>37</v>
      </c>
      <c r="D108" s="1219"/>
      <c r="E108" s="1216"/>
      <c r="F108" s="1216"/>
      <c r="G108" s="1216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</row>
    <row r="109" spans="1:25">
      <c r="A109" s="1194" t="s">
        <v>161</v>
      </c>
      <c r="B109" s="1548" t="s">
        <v>39</v>
      </c>
      <c r="C109" s="1548"/>
      <c r="D109" s="1223"/>
      <c r="E109" s="1224" t="s">
        <v>40</v>
      </c>
      <c r="F109" s="1216"/>
      <c r="G109" s="1216"/>
      <c r="H109" s="1216"/>
      <c r="I109" s="1216"/>
      <c r="J109" s="1216"/>
      <c r="K109" s="1216"/>
      <c r="L109" s="1216"/>
      <c r="M109" s="1216"/>
      <c r="N109" s="1216"/>
      <c r="O109" s="1216"/>
      <c r="P109" s="1216"/>
      <c r="Q109" s="1216"/>
      <c r="R109" s="1216"/>
      <c r="S109" s="1216"/>
      <c r="T109" s="1216"/>
      <c r="U109" s="1216"/>
      <c r="V109" s="1216"/>
      <c r="W109" s="1216"/>
      <c r="X109" s="1216"/>
    </row>
    <row r="110" spans="1:25">
      <c r="A110" s="1195" t="s">
        <v>169</v>
      </c>
      <c r="B110" s="1554" t="s">
        <v>41</v>
      </c>
      <c r="C110" s="1554"/>
      <c r="D110" s="1216"/>
      <c r="E110" s="1216"/>
      <c r="F110" s="1216"/>
      <c r="G110" s="1216"/>
      <c r="H110" s="1216"/>
      <c r="I110" s="1216"/>
      <c r="J110" s="1216"/>
      <c r="K110" s="1216"/>
      <c r="L110" s="1216"/>
      <c r="M110" s="1216"/>
      <c r="N110" s="1216"/>
      <c r="O110" s="1216"/>
      <c r="P110" s="1216"/>
      <c r="Q110" s="1216"/>
      <c r="R110" s="1216"/>
      <c r="S110" s="1216"/>
      <c r="T110" s="1216"/>
      <c r="U110" s="1216"/>
      <c r="V110" s="1216"/>
      <c r="W110" s="1216"/>
      <c r="X110" s="1216"/>
    </row>
    <row r="111" spans="1:25">
      <c r="A111" s="1225" t="s">
        <v>42</v>
      </c>
      <c r="B111" s="1555" t="s">
        <v>2058</v>
      </c>
      <c r="C111" s="1555"/>
      <c r="D111" s="1216"/>
      <c r="E111" s="1216"/>
      <c r="F111" s="1216"/>
      <c r="G111" s="1216"/>
      <c r="H111" s="1216"/>
      <c r="I111" s="1216"/>
      <c r="J111" s="1216"/>
      <c r="K111" s="1216"/>
      <c r="L111" s="1216"/>
      <c r="M111" s="1216"/>
      <c r="N111" s="1216"/>
      <c r="O111" s="1216"/>
      <c r="P111" s="1216"/>
      <c r="Q111" s="1216"/>
      <c r="R111" s="1216"/>
      <c r="S111" s="1216"/>
      <c r="T111" s="1216"/>
      <c r="U111" s="1216"/>
      <c r="V111" s="1216"/>
      <c r="W111" s="1216"/>
      <c r="X111" s="1216"/>
    </row>
    <row r="112" spans="1:25">
      <c r="A112" s="1225" t="s">
        <v>42</v>
      </c>
      <c r="B112" s="1555"/>
      <c r="C112" s="1555"/>
      <c r="F112" s="1216"/>
      <c r="G112" s="1216"/>
      <c r="H112" s="1216"/>
      <c r="I112" s="1216"/>
      <c r="J112" s="1216"/>
      <c r="K112" s="1216"/>
      <c r="L112" s="1216"/>
      <c r="M112" s="1216"/>
      <c r="N112" s="1216"/>
      <c r="O112" s="1216"/>
      <c r="P112" s="1216"/>
      <c r="Q112" s="1216"/>
      <c r="R112" s="1216"/>
      <c r="S112" s="1216"/>
      <c r="T112" s="1216"/>
      <c r="U112" s="1216"/>
      <c r="V112" s="1216"/>
      <c r="W112" s="1216"/>
      <c r="X112" s="1216"/>
    </row>
    <row r="113" spans="1:25">
      <c r="A113" s="1225" t="s">
        <v>43</v>
      </c>
      <c r="B113" s="1556"/>
      <c r="C113" s="1556"/>
      <c r="D113" s="1216"/>
      <c r="E113" s="1216"/>
      <c r="F113" s="1216"/>
      <c r="G113" s="1216"/>
      <c r="H113" s="1216"/>
      <c r="I113" s="1216"/>
      <c r="J113" s="1216"/>
      <c r="K113" s="1216"/>
      <c r="L113" s="1216"/>
      <c r="M113" s="1216"/>
      <c r="N113" s="1216"/>
      <c r="O113" s="1216"/>
      <c r="P113" s="1216"/>
      <c r="Q113" s="1216"/>
      <c r="R113" s="1216"/>
      <c r="S113" s="1216"/>
      <c r="T113" s="1216"/>
      <c r="U113" s="1216"/>
      <c r="V113" s="1216"/>
      <c r="W113" s="1216"/>
      <c r="X113" s="1216"/>
    </row>
    <row r="114" spans="1:25">
      <c r="A114" s="1225" t="s">
        <v>44</v>
      </c>
      <c r="B114" s="1557"/>
      <c r="C114" s="1557"/>
      <c r="D114" s="1216"/>
      <c r="E114" s="1216"/>
      <c r="F114" s="1216"/>
      <c r="G114" s="1216"/>
      <c r="H114" s="1216"/>
      <c r="I114" s="1216"/>
      <c r="J114" s="1216"/>
      <c r="K114" s="1216"/>
      <c r="L114" s="1216"/>
      <c r="M114" s="1216"/>
      <c r="N114" s="1216"/>
      <c r="O114" s="1216"/>
      <c r="P114" s="1216"/>
      <c r="Q114" s="1216"/>
      <c r="R114" s="1216"/>
      <c r="S114" s="1216"/>
      <c r="T114" s="1216"/>
      <c r="U114" s="1216"/>
      <c r="V114" s="1216"/>
      <c r="W114" s="1216"/>
      <c r="X114" s="1216"/>
    </row>
    <row r="116" spans="1:25" ht="23.25" customHeight="1">
      <c r="A116" s="1658" t="s">
        <v>109</v>
      </c>
      <c r="B116" s="1658"/>
      <c r="C116" s="1658"/>
      <c r="D116" s="1658"/>
      <c r="E116" s="1658"/>
      <c r="F116" s="1658"/>
      <c r="G116" s="1383"/>
      <c r="H116" s="1329"/>
      <c r="I116" s="1658" t="s">
        <v>2059</v>
      </c>
      <c r="J116" s="1658"/>
      <c r="K116" s="1658"/>
      <c r="L116" s="1658"/>
      <c r="M116" s="1658"/>
      <c r="N116" s="1658"/>
      <c r="O116" s="1658"/>
      <c r="P116" s="1658"/>
      <c r="Q116" s="1658"/>
      <c r="R116" s="1656" t="s">
        <v>2060</v>
      </c>
      <c r="S116" s="1657"/>
      <c r="T116" s="1656"/>
      <c r="U116" s="1656"/>
      <c r="V116" s="1656"/>
      <c r="W116" s="1656"/>
      <c r="X116" s="1656"/>
      <c r="Y116" s="1656"/>
    </row>
    <row r="117" spans="1:25" ht="26.25">
      <c r="A117" s="1210" t="s">
        <v>3</v>
      </c>
      <c r="B117" s="1210" t="s">
        <v>4</v>
      </c>
      <c r="C117" s="1210" t="s">
        <v>5</v>
      </c>
      <c r="D117" s="1210" t="s">
        <v>6</v>
      </c>
      <c r="E117" s="1210" t="s">
        <v>7</v>
      </c>
      <c r="F117" s="1210" t="s">
        <v>8</v>
      </c>
      <c r="G117" s="1210" t="s">
        <v>9</v>
      </c>
      <c r="H117" s="1211" t="s">
        <v>10</v>
      </c>
      <c r="I117" s="1227" t="s">
        <v>11</v>
      </c>
      <c r="J117" s="1227" t="s">
        <v>12</v>
      </c>
      <c r="K117" s="1227" t="s">
        <v>13</v>
      </c>
      <c r="L117" s="1227" t="s">
        <v>14</v>
      </c>
      <c r="M117" s="1227" t="s">
        <v>15</v>
      </c>
      <c r="N117" s="1227" t="s">
        <v>16</v>
      </c>
      <c r="O117" s="1227" t="s">
        <v>17</v>
      </c>
      <c r="P117" s="1212" t="s">
        <v>18</v>
      </c>
      <c r="Q117" s="1210" t="s">
        <v>19</v>
      </c>
      <c r="R117" s="1210" t="s">
        <v>20</v>
      </c>
      <c r="S117" s="1213" t="s">
        <v>21</v>
      </c>
      <c r="T117" s="1213" t="s">
        <v>22</v>
      </c>
      <c r="U117" s="1210" t="s">
        <v>24</v>
      </c>
      <c r="V117" s="1210" t="s">
        <v>25</v>
      </c>
      <c r="W117" s="1210" t="s">
        <v>26</v>
      </c>
      <c r="X117" s="1210" t="s">
        <v>27</v>
      </c>
      <c r="Y117" s="1210" t="s">
        <v>28</v>
      </c>
    </row>
    <row r="118" spans="1:25">
      <c r="A118" s="1172" t="s">
        <v>120</v>
      </c>
      <c r="B118" s="1174" t="s">
        <v>2061</v>
      </c>
      <c r="C118" s="1186" t="s">
        <v>2062</v>
      </c>
      <c r="D118" s="1178" t="s">
        <v>2063</v>
      </c>
      <c r="E118" s="1173">
        <v>46220.333333333336</v>
      </c>
      <c r="F118" s="1178">
        <v>13.3</v>
      </c>
      <c r="G118" s="1172">
        <v>120870</v>
      </c>
      <c r="H118" s="1174" t="s">
        <v>2020</v>
      </c>
      <c r="I118" s="1172"/>
      <c r="J118" s="1172"/>
      <c r="K118" s="1172"/>
      <c r="L118" s="1172"/>
      <c r="M118" s="1172"/>
      <c r="N118" s="1172"/>
      <c r="O118" s="1172">
        <v>81</v>
      </c>
      <c r="P118" s="1172">
        <v>80</v>
      </c>
      <c r="Q118" s="1175">
        <f>SUM(I118:P118)</f>
        <v>161</v>
      </c>
      <c r="R118" s="1176" t="s">
        <v>32</v>
      </c>
      <c r="S118" s="1177" t="s">
        <v>33</v>
      </c>
      <c r="T118" s="1289" t="b">
        <v>1</v>
      </c>
      <c r="U118" s="1239" t="s">
        <v>2064</v>
      </c>
      <c r="V118" s="1181"/>
      <c r="W118" s="1181">
        <v>1021484</v>
      </c>
      <c r="X118" s="1181" t="s">
        <v>2065</v>
      </c>
      <c r="Y118" s="1181"/>
    </row>
    <row r="119" spans="1:25">
      <c r="A119" s="1172" t="s">
        <v>120</v>
      </c>
      <c r="B119" s="1174" t="s">
        <v>2061</v>
      </c>
      <c r="C119" s="1186" t="s">
        <v>2066</v>
      </c>
      <c r="D119" s="1178" t="s">
        <v>2063</v>
      </c>
      <c r="E119" s="1173">
        <v>46220.333333333336</v>
      </c>
      <c r="F119" s="1178">
        <v>13.3</v>
      </c>
      <c r="G119" s="1172">
        <v>120871</v>
      </c>
      <c r="H119" s="1174" t="s">
        <v>2020</v>
      </c>
      <c r="I119" s="1172"/>
      <c r="J119" s="1172"/>
      <c r="K119" s="1172"/>
      <c r="L119" s="1172"/>
      <c r="M119" s="1172"/>
      <c r="N119" s="1172"/>
      <c r="O119" s="1172">
        <v>81</v>
      </c>
      <c r="P119" s="1172">
        <v>80</v>
      </c>
      <c r="Q119" s="1175">
        <f>SUM(I119:P119)</f>
        <v>161</v>
      </c>
      <c r="R119" s="1176" t="s">
        <v>32</v>
      </c>
      <c r="S119" s="1177" t="s">
        <v>33</v>
      </c>
      <c r="T119" s="1289" t="b">
        <v>1</v>
      </c>
      <c r="U119" s="1239" t="s">
        <v>2064</v>
      </c>
      <c r="V119" s="1181"/>
      <c r="W119" s="1181">
        <v>1021466</v>
      </c>
      <c r="X119" s="1181" t="s">
        <v>2065</v>
      </c>
      <c r="Y119" s="1181"/>
    </row>
    <row r="120" spans="1:25">
      <c r="A120" s="1178" t="s">
        <v>120</v>
      </c>
      <c r="B120" s="1254" t="s">
        <v>2067</v>
      </c>
      <c r="C120" s="1186" t="s">
        <v>2068</v>
      </c>
      <c r="D120" s="1178" t="s">
        <v>2063</v>
      </c>
      <c r="E120" s="1179">
        <v>46220.333333333336</v>
      </c>
      <c r="F120" s="1178">
        <v>13.3</v>
      </c>
      <c r="G120" s="1172">
        <v>120872</v>
      </c>
      <c r="H120" s="1174" t="s">
        <v>2020</v>
      </c>
      <c r="I120" s="1172"/>
      <c r="J120" s="1172"/>
      <c r="K120" s="1172"/>
      <c r="L120" s="1172"/>
      <c r="M120" s="1172"/>
      <c r="N120" s="1172">
        <v>0</v>
      </c>
      <c r="O120" s="1172">
        <v>81</v>
      </c>
      <c r="P120" s="1172">
        <v>80</v>
      </c>
      <c r="Q120" s="1175">
        <f>SUM(I120:P120)</f>
        <v>161</v>
      </c>
      <c r="R120" s="1176" t="s">
        <v>32</v>
      </c>
      <c r="S120" s="1177" t="s">
        <v>33</v>
      </c>
      <c r="T120" s="1289" t="b">
        <v>1</v>
      </c>
      <c r="U120" s="1239" t="s">
        <v>2064</v>
      </c>
      <c r="V120" s="1181"/>
      <c r="W120" s="1181">
        <v>1021467</v>
      </c>
      <c r="X120" s="1181" t="s">
        <v>2065</v>
      </c>
      <c r="Y120" s="1181"/>
    </row>
    <row r="121" spans="1:25">
      <c r="A121" s="1178" t="s">
        <v>120</v>
      </c>
      <c r="B121" s="1205" t="s">
        <v>2061</v>
      </c>
      <c r="C121" s="1186" t="s">
        <v>2069</v>
      </c>
      <c r="D121" s="1178" t="s">
        <v>2063</v>
      </c>
      <c r="E121" s="1179">
        <v>46220.333333333336</v>
      </c>
      <c r="F121" s="1178">
        <v>13.3</v>
      </c>
      <c r="G121" s="1172">
        <v>120873</v>
      </c>
      <c r="H121" s="1174" t="s">
        <v>2020</v>
      </c>
      <c r="I121" s="1172"/>
      <c r="J121" s="1172"/>
      <c r="K121" s="1172"/>
      <c r="L121" s="1172"/>
      <c r="M121" s="1172"/>
      <c r="N121" s="1172">
        <v>0</v>
      </c>
      <c r="O121" s="1172">
        <v>81</v>
      </c>
      <c r="P121" s="1172">
        <v>80</v>
      </c>
      <c r="Q121" s="1175">
        <f>SUM(I121:P121)</f>
        <v>161</v>
      </c>
      <c r="R121" s="1176" t="s">
        <v>32</v>
      </c>
      <c r="S121" s="1177" t="s">
        <v>33</v>
      </c>
      <c r="T121" s="1289" t="b">
        <v>1</v>
      </c>
      <c r="U121" s="1239" t="s">
        <v>2064</v>
      </c>
      <c r="V121" s="1181"/>
      <c r="W121" s="1181">
        <v>1021468</v>
      </c>
      <c r="X121" s="1181" t="s">
        <v>2065</v>
      </c>
      <c r="Y121" s="1181"/>
    </row>
    <row r="122" spans="1:25">
      <c r="A122" s="1214" t="s">
        <v>19</v>
      </c>
      <c r="B122" s="1209"/>
      <c r="C122" s="1209"/>
      <c r="D122" s="1209"/>
      <c r="E122" s="1214"/>
      <c r="F122" s="1209"/>
      <c r="G122" s="1209"/>
      <c r="H122" s="1209"/>
      <c r="I122" s="1384">
        <f>SUM(I101:I117)</f>
        <v>0</v>
      </c>
      <c r="J122" s="1384">
        <f>SUM(J101:J117)</f>
        <v>0</v>
      </c>
      <c r="K122" s="1384">
        <f ca="1">SUM(K101:K117)</f>
        <v>0</v>
      </c>
      <c r="L122" s="1384">
        <f>SUM(L101:L117)</f>
        <v>0</v>
      </c>
      <c r="M122" s="1384">
        <v>0</v>
      </c>
      <c r="N122" s="1384">
        <f>SUM(N118:N121)</f>
        <v>0</v>
      </c>
      <c r="O122" s="1384">
        <f>SUM(O118:O121)</f>
        <v>324</v>
      </c>
      <c r="P122" s="1384">
        <f>SUM(P118:P121)</f>
        <v>320</v>
      </c>
      <c r="Q122" s="1214">
        <f>SUM(Q118:Q121)</f>
        <v>644</v>
      </c>
      <c r="R122" s="1215"/>
      <c r="S122" s="1215"/>
      <c r="T122" s="1215"/>
      <c r="U122" s="1215"/>
      <c r="V122" s="1215"/>
      <c r="W122" s="1215"/>
      <c r="X122" s="1215"/>
      <c r="Y122" s="1215"/>
    </row>
    <row r="123" spans="1:25">
      <c r="A123" s="1216"/>
      <c r="B123" s="1216"/>
      <c r="C123" s="1216"/>
      <c r="D123" s="1216"/>
      <c r="E123" s="1216"/>
      <c r="F123" s="1217"/>
      <c r="G123" s="1217"/>
      <c r="H123" s="1216"/>
      <c r="I123" s="1216"/>
      <c r="J123" s="1216"/>
      <c r="K123" s="1216"/>
      <c r="L123" s="1216"/>
      <c r="M123" s="1216"/>
      <c r="N123" s="1216"/>
      <c r="O123" s="1216"/>
      <c r="P123" s="1216"/>
      <c r="Q123" s="1216"/>
      <c r="R123" s="1216"/>
      <c r="S123" s="1216"/>
      <c r="T123" s="1216"/>
      <c r="U123" s="1216"/>
      <c r="V123" s="1216"/>
      <c r="W123" s="1216"/>
      <c r="X123" s="1216"/>
    </row>
    <row r="124" spans="1:25">
      <c r="A124" s="1218" t="s">
        <v>34</v>
      </c>
      <c r="B124" s="1552"/>
      <c r="C124" s="1552"/>
      <c r="D124" s="1552"/>
      <c r="E124" s="1216"/>
      <c r="F124" s="1216"/>
      <c r="G124" s="1216"/>
      <c r="H124" s="1194" t="s">
        <v>2023</v>
      </c>
      <c r="I124" s="1216"/>
      <c r="J124" s="1216"/>
      <c r="K124" s="1216"/>
      <c r="L124" s="1216"/>
      <c r="M124" s="1216"/>
      <c r="N124" s="1216"/>
      <c r="O124" s="1216"/>
      <c r="P124" s="1216"/>
      <c r="Q124" s="1216"/>
      <c r="R124" s="1216"/>
      <c r="S124" s="1216"/>
      <c r="T124" s="1216"/>
      <c r="U124" s="1216"/>
      <c r="V124" s="1216"/>
      <c r="W124" s="1216"/>
      <c r="X124" s="1216"/>
    </row>
    <row r="125" spans="1:25" ht="18">
      <c r="A125" s="1220" t="s">
        <v>35</v>
      </c>
      <c r="B125" s="1221" t="s">
        <v>36</v>
      </c>
      <c r="C125" s="1222" t="s">
        <v>37</v>
      </c>
      <c r="D125" s="1219"/>
      <c r="E125" s="1216"/>
      <c r="F125" s="1216"/>
      <c r="G125" s="1216"/>
      <c r="H125" s="1216"/>
      <c r="I125" s="1216"/>
      <c r="J125" s="1216"/>
      <c r="K125" s="1216"/>
      <c r="L125" s="1216"/>
      <c r="M125" s="1216"/>
      <c r="N125" s="1216"/>
      <c r="O125" s="1216"/>
      <c r="P125" s="1216"/>
      <c r="Q125" s="1216"/>
      <c r="R125" s="1216"/>
      <c r="S125" s="1216"/>
      <c r="T125" s="1216"/>
      <c r="U125" s="1216"/>
      <c r="V125" s="1216"/>
      <c r="W125" s="1216"/>
      <c r="X125" s="1216"/>
    </row>
    <row r="126" spans="1:25">
      <c r="A126" s="1194" t="s">
        <v>161</v>
      </c>
      <c r="B126" s="1548" t="s">
        <v>39</v>
      </c>
      <c r="C126" s="1548"/>
      <c r="D126" s="1223"/>
      <c r="E126" s="1224" t="s">
        <v>40</v>
      </c>
      <c r="F126" s="1216"/>
      <c r="G126" s="1216"/>
      <c r="H126" s="1216"/>
      <c r="I126" s="1216"/>
      <c r="J126" s="1216"/>
      <c r="K126" s="1216"/>
      <c r="L126" s="1216"/>
      <c r="M126" s="1216"/>
      <c r="N126" s="1216"/>
      <c r="O126" s="1216"/>
      <c r="P126" s="1216"/>
      <c r="Q126" s="1216"/>
      <c r="R126" s="1216"/>
      <c r="S126" s="1216"/>
      <c r="T126" s="1216"/>
      <c r="U126" s="1216"/>
      <c r="V126" s="1216"/>
      <c r="W126" s="1216"/>
      <c r="X126" s="1216"/>
    </row>
    <row r="127" spans="1:25">
      <c r="A127" s="1195" t="s">
        <v>169</v>
      </c>
      <c r="B127" s="1554" t="s">
        <v>41</v>
      </c>
      <c r="C127" s="1554"/>
      <c r="D127" s="1216"/>
      <c r="E127" s="1216"/>
      <c r="F127" s="1216"/>
      <c r="G127" s="1216"/>
      <c r="H127" s="1216"/>
      <c r="I127" s="1216"/>
      <c r="J127" s="1216"/>
      <c r="K127" s="1216"/>
      <c r="L127" s="1216"/>
      <c r="M127" s="1216"/>
      <c r="N127" s="1216"/>
      <c r="O127" s="1216"/>
      <c r="P127" s="1216"/>
      <c r="Q127" s="1216"/>
      <c r="R127" s="1216"/>
      <c r="S127" s="1216"/>
      <c r="T127" s="1216"/>
      <c r="U127" s="1216"/>
      <c r="V127" s="1216"/>
      <c r="W127" s="1216"/>
      <c r="X127" s="1216"/>
    </row>
    <row r="128" spans="1:25">
      <c r="A128" s="1225" t="s">
        <v>42</v>
      </c>
      <c r="B128" s="1616" t="s">
        <v>2070</v>
      </c>
      <c r="C128" s="1555"/>
      <c r="D128" s="1216"/>
      <c r="E128" s="1216"/>
      <c r="F128" s="1216"/>
      <c r="G128" s="1216"/>
      <c r="H128" s="1216"/>
      <c r="I128" s="1216"/>
      <c r="J128" s="1216"/>
      <c r="K128" s="1216"/>
      <c r="L128" s="1226"/>
      <c r="M128" s="1216"/>
      <c r="N128" s="1216"/>
      <c r="O128" s="1216"/>
      <c r="P128" s="1216"/>
      <c r="Q128" s="1216"/>
      <c r="R128" s="1216"/>
      <c r="S128" s="1216"/>
      <c r="T128" s="1216"/>
      <c r="U128" s="1216"/>
      <c r="V128" s="1216"/>
      <c r="W128" s="1216"/>
      <c r="X128" s="1216"/>
    </row>
    <row r="129" spans="1:25">
      <c r="A129" s="1225" t="s">
        <v>2071</v>
      </c>
      <c r="B129" s="1555" t="s">
        <v>2072</v>
      </c>
      <c r="C129" s="1555"/>
      <c r="F129" s="1216"/>
      <c r="G129" s="1216"/>
      <c r="H129" s="1216"/>
      <c r="I129" s="1216"/>
      <c r="J129" s="1216"/>
      <c r="K129" s="1216"/>
      <c r="L129" s="1216"/>
      <c r="M129" s="1216"/>
      <c r="N129" s="1216"/>
      <c r="O129" s="1216"/>
      <c r="P129" s="1216"/>
      <c r="Q129" s="1216"/>
      <c r="R129" s="1216"/>
      <c r="S129" s="1216"/>
      <c r="T129" s="1216"/>
      <c r="U129" s="1216"/>
      <c r="V129" s="1216"/>
      <c r="W129" s="1216"/>
      <c r="X129" s="1216"/>
    </row>
    <row r="130" spans="1:25">
      <c r="A130" s="1225" t="s">
        <v>43</v>
      </c>
      <c r="B130" s="1556"/>
      <c r="C130" s="1556"/>
      <c r="D130" s="1216"/>
      <c r="E130" s="1216"/>
      <c r="F130" s="1216"/>
      <c r="G130" s="1216"/>
      <c r="H130" s="1216"/>
      <c r="I130" s="1216"/>
      <c r="J130" s="1216"/>
      <c r="K130" s="1216"/>
      <c r="L130" s="1216"/>
      <c r="M130" s="1216"/>
      <c r="N130" s="1216"/>
      <c r="O130" s="1216"/>
      <c r="P130" s="1216"/>
      <c r="Q130" s="1216"/>
      <c r="R130" s="1216"/>
      <c r="S130" s="1216"/>
      <c r="T130" s="1216"/>
      <c r="U130" s="1216"/>
      <c r="V130" s="1216"/>
      <c r="W130" s="1216"/>
      <c r="X130" s="1216"/>
    </row>
    <row r="131" spans="1:25">
      <c r="A131" s="1225" t="s">
        <v>44</v>
      </c>
      <c r="B131" s="1557"/>
      <c r="C131" s="1557"/>
      <c r="D131" s="1216"/>
      <c r="E131" s="1216"/>
      <c r="F131" s="1216"/>
      <c r="G131" s="1216"/>
      <c r="H131" s="1216"/>
      <c r="I131" s="1216"/>
      <c r="J131" s="1216"/>
      <c r="K131" s="1216"/>
      <c r="L131" s="1216"/>
      <c r="M131" s="1216"/>
      <c r="N131" s="1216"/>
      <c r="O131" s="1216"/>
      <c r="P131" s="1216"/>
      <c r="Q131" s="1216"/>
      <c r="R131" s="1216"/>
      <c r="S131" s="1216"/>
      <c r="T131" s="1216"/>
      <c r="U131" s="1216"/>
      <c r="V131" s="1216"/>
      <c r="W131" s="1216"/>
      <c r="X131" s="1216"/>
    </row>
    <row r="134" spans="1:25" ht="23.25">
      <c r="A134" s="1647" t="s">
        <v>128</v>
      </c>
      <c r="B134" s="1647"/>
      <c r="C134" s="1647"/>
      <c r="D134" s="1647"/>
      <c r="E134" s="1647"/>
      <c r="F134" s="1647"/>
      <c r="G134" s="1376"/>
      <c r="H134" s="1311"/>
      <c r="I134" s="1647" t="s">
        <v>1945</v>
      </c>
      <c r="J134" s="1647"/>
      <c r="K134" s="1647"/>
      <c r="L134" s="1647"/>
      <c r="M134" s="1647"/>
      <c r="N134" s="1647"/>
      <c r="O134" s="1647"/>
      <c r="P134" s="1647"/>
      <c r="Q134" s="1647"/>
      <c r="R134" s="1659" t="s">
        <v>2073</v>
      </c>
      <c r="S134" s="1649"/>
      <c r="T134" s="1648"/>
      <c r="U134" s="1648"/>
      <c r="V134" s="1648"/>
      <c r="W134" s="1648"/>
      <c r="X134" s="1648"/>
      <c r="Y134" s="1648"/>
    </row>
    <row r="135" spans="1:25" ht="26.25">
      <c r="A135" s="1210" t="s">
        <v>3</v>
      </c>
      <c r="B135" s="1210" t="s">
        <v>4</v>
      </c>
      <c r="C135" s="1210" t="s">
        <v>5</v>
      </c>
      <c r="D135" s="1210" t="s">
        <v>6</v>
      </c>
      <c r="E135" s="1210" t="s">
        <v>7</v>
      </c>
      <c r="F135" s="1210" t="s">
        <v>8</v>
      </c>
      <c r="G135" s="1210" t="s">
        <v>9</v>
      </c>
      <c r="H135" s="1211" t="s">
        <v>10</v>
      </c>
      <c r="I135" s="1227" t="s">
        <v>11</v>
      </c>
      <c r="J135" s="1227" t="s">
        <v>12</v>
      </c>
      <c r="K135" s="1227" t="s">
        <v>13</v>
      </c>
      <c r="L135" s="1227" t="s">
        <v>14</v>
      </c>
      <c r="M135" s="1227" t="s">
        <v>15</v>
      </c>
      <c r="N135" s="1227" t="s">
        <v>16</v>
      </c>
      <c r="O135" s="1227" t="s">
        <v>17</v>
      </c>
      <c r="P135" s="1212" t="s">
        <v>18</v>
      </c>
      <c r="Q135" s="1210" t="s">
        <v>19</v>
      </c>
      <c r="R135" s="1210" t="s">
        <v>20</v>
      </c>
      <c r="S135" s="1213" t="s">
        <v>21</v>
      </c>
      <c r="T135" s="1213" t="s">
        <v>22</v>
      </c>
      <c r="U135" s="1213" t="s">
        <v>24</v>
      </c>
      <c r="V135" s="1213" t="s">
        <v>25</v>
      </c>
      <c r="W135" s="1210" t="s">
        <v>26</v>
      </c>
      <c r="X135" s="1210" t="s">
        <v>27</v>
      </c>
      <c r="Y135" s="1210" t="s">
        <v>28</v>
      </c>
    </row>
    <row r="136" spans="1:25">
      <c r="A136" s="1172" t="s">
        <v>698</v>
      </c>
      <c r="B136" s="1172" t="s">
        <v>78</v>
      </c>
      <c r="C136" s="1186" t="s">
        <v>2074</v>
      </c>
      <c r="D136" s="1172" t="s">
        <v>337</v>
      </c>
      <c r="E136" s="1173">
        <v>46220.458333333336</v>
      </c>
      <c r="F136" s="1172">
        <v>14.7</v>
      </c>
      <c r="G136" s="1172">
        <v>120851</v>
      </c>
      <c r="H136" s="1174" t="s">
        <v>2020</v>
      </c>
      <c r="I136" s="1172"/>
      <c r="J136" s="1172"/>
      <c r="K136" s="1172"/>
      <c r="L136" s="1172"/>
      <c r="M136" s="1172"/>
      <c r="N136" s="1172">
        <v>0</v>
      </c>
      <c r="O136" s="1172">
        <v>80</v>
      </c>
      <c r="P136" s="1172">
        <v>81</v>
      </c>
      <c r="Q136" s="1175">
        <f>SUM(I136:P136)</f>
        <v>161</v>
      </c>
      <c r="R136" s="1176" t="s">
        <v>32</v>
      </c>
      <c r="S136" s="1177" t="s">
        <v>33</v>
      </c>
      <c r="T136" s="1289" t="b">
        <v>1</v>
      </c>
      <c r="U136" s="1366" t="s">
        <v>1187</v>
      </c>
      <c r="V136" s="1381"/>
      <c r="W136" s="1181">
        <v>1021469</v>
      </c>
      <c r="X136" s="1181" t="s">
        <v>2065</v>
      </c>
      <c r="Y136" s="1181"/>
    </row>
    <row r="137" spans="1:25">
      <c r="A137" s="1172" t="s">
        <v>698</v>
      </c>
      <c r="B137" s="1172" t="s">
        <v>78</v>
      </c>
      <c r="C137" s="1186" t="s">
        <v>2075</v>
      </c>
      <c r="D137" s="1172" t="s">
        <v>337</v>
      </c>
      <c r="E137" s="1173">
        <v>46220.458333333336</v>
      </c>
      <c r="F137" s="1172">
        <v>14.7</v>
      </c>
      <c r="G137" s="1172">
        <v>120852</v>
      </c>
      <c r="H137" s="1174" t="s">
        <v>2020</v>
      </c>
      <c r="I137" s="1172"/>
      <c r="J137" s="1172"/>
      <c r="K137" s="1172"/>
      <c r="L137" s="1172"/>
      <c r="M137" s="1172"/>
      <c r="N137" s="1172">
        <v>0</v>
      </c>
      <c r="O137" s="1172">
        <v>80</v>
      </c>
      <c r="P137" s="1172">
        <v>81</v>
      </c>
      <c r="Q137" s="1175">
        <f>SUM(I137:P137)</f>
        <v>161</v>
      </c>
      <c r="R137" s="1176" t="s">
        <v>32</v>
      </c>
      <c r="S137" s="1177" t="s">
        <v>33</v>
      </c>
      <c r="T137" s="1289" t="b">
        <v>1</v>
      </c>
      <c r="U137" s="1366" t="s">
        <v>1187</v>
      </c>
      <c r="V137" s="1381"/>
      <c r="W137" s="1181">
        <v>1021470</v>
      </c>
      <c r="X137" s="1181" t="s">
        <v>2065</v>
      </c>
      <c r="Y137" s="1181"/>
    </row>
    <row r="138" spans="1:25">
      <c r="A138" s="1172" t="s">
        <v>698</v>
      </c>
      <c r="B138" s="1172" t="s">
        <v>78</v>
      </c>
      <c r="C138" s="1186" t="s">
        <v>2076</v>
      </c>
      <c r="D138" s="1172" t="s">
        <v>337</v>
      </c>
      <c r="E138" s="1173">
        <v>46220.458333333336</v>
      </c>
      <c r="F138" s="1172">
        <v>14.7</v>
      </c>
      <c r="G138" s="1172">
        <v>120853</v>
      </c>
      <c r="H138" s="1174" t="s">
        <v>2020</v>
      </c>
      <c r="I138" s="1172"/>
      <c r="J138" s="1172"/>
      <c r="K138" s="1172"/>
      <c r="L138" s="1172"/>
      <c r="M138" s="1172"/>
      <c r="N138" s="1172">
        <v>0</v>
      </c>
      <c r="O138" s="1172">
        <v>80</v>
      </c>
      <c r="P138" s="1172">
        <v>81</v>
      </c>
      <c r="Q138" s="1175">
        <f>SUM(I138:P138)</f>
        <v>161</v>
      </c>
      <c r="R138" s="1176" t="s">
        <v>32</v>
      </c>
      <c r="S138" s="1177" t="s">
        <v>33</v>
      </c>
      <c r="T138" s="1289" t="b">
        <v>1</v>
      </c>
      <c r="U138" s="1366" t="s">
        <v>1187</v>
      </c>
      <c r="V138" s="1381"/>
      <c r="W138" s="1181">
        <v>1021471</v>
      </c>
      <c r="X138" s="1181" t="s">
        <v>2065</v>
      </c>
      <c r="Y138" s="1181"/>
    </row>
    <row r="139" spans="1:25">
      <c r="A139" s="1172" t="s">
        <v>107</v>
      </c>
      <c r="B139" s="1172" t="s">
        <v>78</v>
      </c>
      <c r="C139" s="1186" t="s">
        <v>2077</v>
      </c>
      <c r="D139" s="1172" t="s">
        <v>337</v>
      </c>
      <c r="E139" s="1173">
        <v>46220.458333333336</v>
      </c>
      <c r="F139" s="1172">
        <v>14.7</v>
      </c>
      <c r="G139" s="1172">
        <v>120854</v>
      </c>
      <c r="H139" s="1174" t="s">
        <v>2020</v>
      </c>
      <c r="I139" s="1172"/>
      <c r="J139" s="1172"/>
      <c r="K139" s="1172"/>
      <c r="L139" s="1172"/>
      <c r="M139" s="1172"/>
      <c r="N139" s="1172">
        <v>0</v>
      </c>
      <c r="O139" s="1172">
        <v>26</v>
      </c>
      <c r="P139" s="1172">
        <v>135</v>
      </c>
      <c r="Q139" s="1175">
        <f>SUM(I139:P139)</f>
        <v>161</v>
      </c>
      <c r="R139" s="1176" t="s">
        <v>32</v>
      </c>
      <c r="S139" s="1177" t="s">
        <v>33</v>
      </c>
      <c r="T139" s="1380"/>
      <c r="U139" s="1366" t="s">
        <v>1187</v>
      </c>
      <c r="V139" s="1381"/>
      <c r="W139" s="1181">
        <v>1021472</v>
      </c>
      <c r="X139" s="1181" t="s">
        <v>2065</v>
      </c>
      <c r="Y139" s="1181"/>
    </row>
    <row r="140" spans="1:25">
      <c r="A140" s="1172" t="s">
        <v>863</v>
      </c>
      <c r="B140" s="1172" t="s">
        <v>78</v>
      </c>
      <c r="C140" s="1186" t="s">
        <v>2078</v>
      </c>
      <c r="D140" s="1172" t="s">
        <v>337</v>
      </c>
      <c r="E140" s="1173">
        <v>46220.458333333336</v>
      </c>
      <c r="F140" s="1172">
        <v>14.7</v>
      </c>
      <c r="G140" s="1172">
        <v>120875</v>
      </c>
      <c r="H140" s="1174" t="s">
        <v>2020</v>
      </c>
      <c r="I140" s="1172"/>
      <c r="J140" s="1172"/>
      <c r="K140" s="1172"/>
      <c r="L140" s="1172"/>
      <c r="M140" s="1172"/>
      <c r="N140" s="1172">
        <v>0</v>
      </c>
      <c r="O140" s="1172">
        <v>53</v>
      </c>
      <c r="P140" s="1172">
        <v>108</v>
      </c>
      <c r="Q140" s="1175">
        <f>SUM(I140:P140)</f>
        <v>161</v>
      </c>
      <c r="R140" s="1176" t="s">
        <v>32</v>
      </c>
      <c r="S140" s="1177" t="s">
        <v>33</v>
      </c>
      <c r="T140" s="1289" t="b">
        <v>1</v>
      </c>
      <c r="U140" s="1366" t="s">
        <v>1187</v>
      </c>
      <c r="V140" s="1381"/>
      <c r="W140" s="1181">
        <v>1021473</v>
      </c>
      <c r="X140" s="1181" t="s">
        <v>2065</v>
      </c>
      <c r="Y140" s="1181"/>
    </row>
    <row r="141" spans="1:25">
      <c r="A141" s="1214" t="s">
        <v>19</v>
      </c>
      <c r="B141" s="1209"/>
      <c r="C141" s="1209"/>
      <c r="D141" s="1209"/>
      <c r="E141" s="1214"/>
      <c r="F141" s="1209"/>
      <c r="G141" s="1209"/>
      <c r="H141" s="1209"/>
      <c r="I141" s="1384">
        <f>SUM(I60:I135)</f>
        <v>0</v>
      </c>
      <c r="J141" s="1384">
        <f>SUM(J60:J135)</f>
        <v>0</v>
      </c>
      <c r="K141" s="1384">
        <f ca="1">SUM(K60:K135)</f>
        <v>0</v>
      </c>
      <c r="L141" s="1384"/>
      <c r="M141" s="1384"/>
      <c r="N141" s="1384">
        <f>SUM(N136:N140)</f>
        <v>0</v>
      </c>
      <c r="O141" s="1384">
        <f>SUM(O136:O140)</f>
        <v>319</v>
      </c>
      <c r="P141" s="1384">
        <f>SUM(P136:P140)</f>
        <v>486</v>
      </c>
      <c r="Q141" s="1214">
        <f>SUM(Q136:Q140)</f>
        <v>805</v>
      </c>
      <c r="R141" s="1215"/>
      <c r="S141" s="1215"/>
      <c r="T141" s="1382"/>
      <c r="U141" s="1382"/>
      <c r="V141" s="1382"/>
      <c r="W141" s="1215"/>
      <c r="X141" s="1215"/>
      <c r="Y141" s="1215"/>
    </row>
    <row r="142" spans="1:25">
      <c r="A142" s="1216"/>
      <c r="B142" s="1216"/>
      <c r="C142" s="1216"/>
      <c r="D142" s="1216"/>
      <c r="E142" s="1216"/>
      <c r="F142" s="1217"/>
      <c r="G142" s="1217"/>
      <c r="H142" s="1216"/>
      <c r="I142" s="1216"/>
      <c r="J142" s="1216"/>
      <c r="K142" s="1216"/>
      <c r="L142" s="1216"/>
      <c r="M142" s="1216"/>
      <c r="N142" s="1216"/>
      <c r="O142" s="1216"/>
      <c r="P142" s="1216"/>
      <c r="Q142" s="1216"/>
      <c r="R142" s="1216"/>
      <c r="S142" s="1216"/>
      <c r="T142" s="1216"/>
      <c r="U142" s="1216"/>
      <c r="V142" s="1216"/>
      <c r="W142" s="1216"/>
      <c r="X142" s="1216"/>
    </row>
    <row r="143" spans="1:25">
      <c r="A143" s="1218" t="s">
        <v>34</v>
      </c>
      <c r="B143" s="1552"/>
      <c r="C143" s="1552"/>
      <c r="D143" s="1552"/>
      <c r="E143" s="1216"/>
      <c r="F143" s="1216"/>
      <c r="G143" s="1216"/>
      <c r="H143" s="1194" t="s">
        <v>2023</v>
      </c>
      <c r="I143" s="1216"/>
      <c r="J143" s="1216"/>
      <c r="K143" s="1553"/>
      <c r="L143" s="1553"/>
      <c r="M143" s="1553"/>
      <c r="N143" s="1216"/>
      <c r="O143" s="1216"/>
      <c r="P143" s="1216"/>
      <c r="Q143" s="1216"/>
      <c r="R143" s="1216"/>
      <c r="S143" s="1216"/>
      <c r="T143" s="1216"/>
      <c r="U143" s="1216"/>
      <c r="V143" s="1216"/>
      <c r="W143" s="1216"/>
      <c r="X143" s="1216"/>
    </row>
    <row r="144" spans="1:25" ht="18">
      <c r="A144" s="1220" t="s">
        <v>35</v>
      </c>
      <c r="B144" s="1221" t="s">
        <v>36</v>
      </c>
      <c r="C144" s="1222" t="s">
        <v>37</v>
      </c>
      <c r="D144" s="1219"/>
      <c r="E144" s="1216"/>
      <c r="F144" s="1216"/>
      <c r="G144" s="1216"/>
      <c r="H144" s="1216"/>
      <c r="I144" s="1216"/>
      <c r="J144" s="1216"/>
      <c r="K144" s="1216"/>
      <c r="L144" s="1216"/>
      <c r="M144" s="1216"/>
      <c r="N144" s="1216"/>
      <c r="O144" s="1216"/>
      <c r="P144" s="1216"/>
      <c r="Q144" s="1216"/>
      <c r="R144" s="1216"/>
      <c r="S144" s="1216"/>
      <c r="T144" s="1216"/>
      <c r="U144" s="1216"/>
      <c r="V144" s="1216"/>
      <c r="W144" s="1216"/>
      <c r="X144" s="1216"/>
    </row>
    <row r="145" spans="1:25">
      <c r="A145" s="1194" t="s">
        <v>161</v>
      </c>
      <c r="B145" s="1548" t="s">
        <v>39</v>
      </c>
      <c r="C145" s="1548"/>
      <c r="D145" s="1223"/>
      <c r="E145" s="1224" t="s">
        <v>40</v>
      </c>
      <c r="F145" s="1216"/>
      <c r="G145" s="1216"/>
      <c r="H145" s="1216"/>
      <c r="I145" s="1216"/>
      <c r="J145" s="1216"/>
      <c r="K145" s="1216"/>
      <c r="L145" s="1216"/>
      <c r="M145" s="1216"/>
      <c r="N145" s="1216"/>
      <c r="O145" s="1216"/>
      <c r="P145" s="1216"/>
      <c r="Q145" s="1216"/>
      <c r="R145" s="1216"/>
      <c r="S145" s="1216"/>
      <c r="T145" s="1216"/>
      <c r="U145" s="1216"/>
      <c r="V145" s="1216"/>
      <c r="W145" s="1216"/>
      <c r="X145" s="1216"/>
    </row>
    <row r="146" spans="1:25">
      <c r="A146" s="1195" t="s">
        <v>169</v>
      </c>
      <c r="B146" s="1554" t="s">
        <v>41</v>
      </c>
      <c r="C146" s="1554"/>
      <c r="D146" s="1216"/>
      <c r="E146" s="1216"/>
      <c r="F146" s="1216"/>
      <c r="G146" s="1216"/>
      <c r="H146" s="1216"/>
      <c r="I146" s="1216"/>
      <c r="J146" s="1216"/>
      <c r="K146" s="1216"/>
      <c r="L146" s="1216"/>
      <c r="M146" s="1216"/>
      <c r="N146" s="1216"/>
      <c r="O146" s="1216"/>
      <c r="P146" s="1216"/>
      <c r="Q146" s="1216"/>
      <c r="R146" s="1216"/>
      <c r="S146" s="1216"/>
      <c r="T146" s="1216"/>
      <c r="U146" s="1216"/>
      <c r="V146" s="1216"/>
      <c r="W146" s="1216"/>
      <c r="X146" s="1216"/>
    </row>
    <row r="147" spans="1:25">
      <c r="A147" s="1225" t="s">
        <v>42</v>
      </c>
      <c r="B147" s="1616" t="s">
        <v>2079</v>
      </c>
      <c r="C147" s="1555"/>
      <c r="D147" s="1216"/>
      <c r="E147" s="1216"/>
      <c r="F147" s="1216"/>
      <c r="G147" s="1216"/>
      <c r="H147" s="1216"/>
      <c r="I147" s="1216"/>
      <c r="J147" s="1216"/>
      <c r="K147" s="1216"/>
      <c r="L147" s="1216"/>
      <c r="M147" s="1216"/>
      <c r="N147" s="1216"/>
      <c r="O147" s="1216"/>
      <c r="P147" s="1216"/>
      <c r="Q147" s="1216"/>
      <c r="R147" s="1216"/>
      <c r="S147" s="1216"/>
      <c r="T147" s="1216"/>
      <c r="U147" s="1216"/>
      <c r="V147" s="1216"/>
      <c r="W147" s="1216"/>
      <c r="X147" s="1216"/>
    </row>
    <row r="148" spans="1:25">
      <c r="A148" s="1225" t="s">
        <v>2071</v>
      </c>
      <c r="B148" s="1555" t="s">
        <v>2072</v>
      </c>
      <c r="C148" s="1555"/>
      <c r="F148" s="1216"/>
      <c r="G148" s="1216"/>
      <c r="H148" s="1216"/>
      <c r="I148" s="1216"/>
      <c r="J148" s="1216"/>
      <c r="K148" s="1216"/>
      <c r="L148" s="1216"/>
      <c r="M148" s="1216"/>
      <c r="N148" s="1216"/>
      <c r="O148" s="1216"/>
      <c r="P148" s="1216"/>
      <c r="Q148" s="1216"/>
      <c r="R148" s="1216"/>
      <c r="S148" s="1216"/>
      <c r="T148" s="1216"/>
      <c r="U148" s="1216"/>
      <c r="V148" s="1216"/>
      <c r="W148" s="1216"/>
      <c r="X148" s="1216"/>
    </row>
    <row r="149" spans="1:25">
      <c r="A149" s="1225" t="s">
        <v>43</v>
      </c>
      <c r="B149" s="1556"/>
      <c r="C149" s="1556"/>
      <c r="D149" s="1216"/>
      <c r="E149" s="1216"/>
      <c r="F149" s="1216"/>
      <c r="G149" s="1216"/>
      <c r="H149" s="1216"/>
      <c r="I149" s="1216"/>
      <c r="J149" s="1216"/>
      <c r="K149" s="1216"/>
      <c r="L149" s="1216"/>
      <c r="M149" s="1216"/>
      <c r="N149" s="1216"/>
      <c r="O149" s="1216"/>
      <c r="P149" s="1216"/>
      <c r="Q149" s="1216"/>
      <c r="R149" s="1216"/>
      <c r="S149" s="1216"/>
      <c r="T149" s="1216"/>
      <c r="U149" s="1216"/>
      <c r="V149" s="1216"/>
      <c r="W149" s="1216"/>
      <c r="X149" s="1216"/>
    </row>
    <row r="150" spans="1:25">
      <c r="A150" s="1225" t="s">
        <v>44</v>
      </c>
      <c r="B150" s="1557"/>
      <c r="C150" s="1557"/>
      <c r="D150" s="1216"/>
      <c r="E150" s="1216"/>
      <c r="F150" s="1216"/>
      <c r="G150" s="1216"/>
      <c r="H150" s="1216"/>
      <c r="I150" s="1216"/>
      <c r="J150" s="1216"/>
      <c r="K150" s="1216"/>
      <c r="L150" s="1216"/>
      <c r="M150" s="1216"/>
      <c r="N150" s="1216"/>
      <c r="O150" s="1216"/>
      <c r="P150" s="1216"/>
      <c r="Q150" s="1216"/>
      <c r="R150" s="1216"/>
      <c r="S150" s="1216"/>
      <c r="T150" s="1216"/>
      <c r="U150" s="1216"/>
      <c r="V150" s="1216"/>
      <c r="W150" s="1216"/>
      <c r="X150" s="1216"/>
    </row>
    <row r="152" spans="1:25" ht="23.25" customHeight="1">
      <c r="A152" s="1577" t="s">
        <v>139</v>
      </c>
      <c r="B152" s="1577"/>
      <c r="C152" s="1577"/>
      <c r="D152" s="1577"/>
      <c r="E152" s="1577"/>
      <c r="F152" s="1577"/>
      <c r="G152" s="1204"/>
      <c r="H152" s="1188"/>
      <c r="I152" s="1577" t="s">
        <v>577</v>
      </c>
      <c r="J152" s="1577"/>
      <c r="K152" s="1577"/>
      <c r="L152" s="1577"/>
      <c r="M152" s="1577"/>
      <c r="N152" s="1577"/>
      <c r="O152" s="1577"/>
      <c r="P152" s="1577"/>
      <c r="Q152" s="1577"/>
      <c r="R152" s="1575" t="s">
        <v>2080</v>
      </c>
      <c r="S152" s="1576"/>
      <c r="T152" s="1575"/>
      <c r="U152" s="1575"/>
      <c r="V152" s="1575"/>
      <c r="W152" s="1575"/>
      <c r="X152" s="1575"/>
      <c r="Y152" s="1575"/>
    </row>
    <row r="153" spans="1:25" ht="26.25">
      <c r="A153" s="1210" t="s">
        <v>3</v>
      </c>
      <c r="B153" s="1210" t="s">
        <v>4</v>
      </c>
      <c r="C153" s="1210" t="s">
        <v>5</v>
      </c>
      <c r="D153" s="1210" t="s">
        <v>6</v>
      </c>
      <c r="E153" s="1210" t="s">
        <v>7</v>
      </c>
      <c r="F153" s="1210" t="s">
        <v>8</v>
      </c>
      <c r="G153" s="1210" t="s">
        <v>9</v>
      </c>
      <c r="H153" s="1211" t="s">
        <v>10</v>
      </c>
      <c r="I153" s="1227" t="s">
        <v>11</v>
      </c>
      <c r="J153" s="1227" t="s">
        <v>12</v>
      </c>
      <c r="K153" s="1227" t="s">
        <v>13</v>
      </c>
      <c r="L153" s="1227" t="s">
        <v>14</v>
      </c>
      <c r="M153" s="1227" t="s">
        <v>15</v>
      </c>
      <c r="N153" s="1227" t="s">
        <v>16</v>
      </c>
      <c r="O153" s="1227" t="s">
        <v>17</v>
      </c>
      <c r="P153" s="1212" t="s">
        <v>18</v>
      </c>
      <c r="Q153" s="1210" t="s">
        <v>19</v>
      </c>
      <c r="R153" s="1210" t="s">
        <v>20</v>
      </c>
      <c r="S153" s="1213" t="s">
        <v>21</v>
      </c>
      <c r="T153" s="1213" t="s">
        <v>22</v>
      </c>
      <c r="U153" s="1210" t="s">
        <v>24</v>
      </c>
      <c r="V153" s="1210" t="s">
        <v>25</v>
      </c>
      <c r="W153" s="1210" t="s">
        <v>26</v>
      </c>
      <c r="X153" s="1210" t="s">
        <v>27</v>
      </c>
      <c r="Y153" s="1210" t="s">
        <v>28</v>
      </c>
    </row>
    <row r="154" spans="1:25">
      <c r="A154" s="1172" t="s">
        <v>152</v>
      </c>
      <c r="B154" s="1186" t="s">
        <v>510</v>
      </c>
      <c r="C154" s="1186" t="s">
        <v>2081</v>
      </c>
      <c r="D154" s="1172" t="s">
        <v>1773</v>
      </c>
      <c r="E154" s="1173">
        <v>46220.333333333336</v>
      </c>
      <c r="F154" s="1172">
        <v>12.8</v>
      </c>
      <c r="G154" s="1172">
        <v>120882</v>
      </c>
      <c r="H154" s="1174" t="s">
        <v>401</v>
      </c>
      <c r="I154" s="1172"/>
      <c r="J154" s="1172"/>
      <c r="K154" s="1172"/>
      <c r="L154" s="1172"/>
      <c r="M154" s="1172"/>
      <c r="N154" s="1172">
        <v>107</v>
      </c>
      <c r="O154" s="1172">
        <v>54</v>
      </c>
      <c r="P154" s="1172"/>
      <c r="Q154" s="1175">
        <f>SUM(I154:P154)</f>
        <v>161</v>
      </c>
      <c r="R154" s="1176" t="s">
        <v>32</v>
      </c>
      <c r="S154" s="1177" t="s">
        <v>33</v>
      </c>
      <c r="T154" s="1175"/>
      <c r="U154" s="1189" t="s">
        <v>508</v>
      </c>
      <c r="V154" s="1181"/>
      <c r="W154" s="1181">
        <v>1021488</v>
      </c>
      <c r="X154" s="1181" t="s">
        <v>2082</v>
      </c>
      <c r="Y154" s="1181"/>
    </row>
    <row r="155" spans="1:25">
      <c r="A155" s="1178" t="s">
        <v>398</v>
      </c>
      <c r="B155" s="1186" t="s">
        <v>510</v>
      </c>
      <c r="C155" s="1186" t="s">
        <v>2083</v>
      </c>
      <c r="D155" s="1178" t="s">
        <v>1773</v>
      </c>
      <c r="E155" s="1173">
        <v>46220.333333333336</v>
      </c>
      <c r="F155" s="1178">
        <v>12.8</v>
      </c>
      <c r="G155" s="1178">
        <v>120855</v>
      </c>
      <c r="H155" s="1205" t="s">
        <v>2020</v>
      </c>
      <c r="I155" s="1178"/>
      <c r="J155" s="1178"/>
      <c r="K155" s="1178"/>
      <c r="L155" s="1178"/>
      <c r="M155" s="1178"/>
      <c r="N155" s="1178">
        <v>0</v>
      </c>
      <c r="O155" s="1178">
        <v>54</v>
      </c>
      <c r="P155" s="1178">
        <v>107</v>
      </c>
      <c r="Q155" s="1175">
        <f>SUM(I155:P155)</f>
        <v>161</v>
      </c>
      <c r="R155" s="1176" t="s">
        <v>32</v>
      </c>
      <c r="S155" s="1177" t="s">
        <v>33</v>
      </c>
      <c r="T155" s="1175"/>
      <c r="U155" s="1189" t="s">
        <v>508</v>
      </c>
      <c r="V155" s="1181"/>
      <c r="W155" s="1181">
        <v>1021489</v>
      </c>
      <c r="X155" s="1181" t="s">
        <v>2082</v>
      </c>
      <c r="Y155" s="1181"/>
    </row>
    <row r="156" spans="1:25">
      <c r="A156" s="1172" t="s">
        <v>165</v>
      </c>
      <c r="B156" s="1186" t="s">
        <v>510</v>
      </c>
      <c r="C156" s="1186" t="s">
        <v>2084</v>
      </c>
      <c r="D156" s="1178" t="s">
        <v>1773</v>
      </c>
      <c r="E156" s="1173">
        <v>46251.333333333336</v>
      </c>
      <c r="F156" s="1178">
        <v>12.8</v>
      </c>
      <c r="G156" s="1172">
        <v>120856</v>
      </c>
      <c r="H156" s="1174" t="s">
        <v>587</v>
      </c>
      <c r="I156" s="1172"/>
      <c r="J156" s="1172"/>
      <c r="K156" s="1172"/>
      <c r="L156" s="1172"/>
      <c r="M156" s="1172"/>
      <c r="N156" s="1172">
        <v>0</v>
      </c>
      <c r="O156" s="1172">
        <v>108</v>
      </c>
      <c r="P156" s="1172">
        <v>53</v>
      </c>
      <c r="Q156" s="1175">
        <f>SUM(I156:P156)</f>
        <v>161</v>
      </c>
      <c r="R156" s="1176" t="s">
        <v>32</v>
      </c>
      <c r="S156" s="1177" t="s">
        <v>33</v>
      </c>
      <c r="T156" s="1175"/>
      <c r="U156" s="1189" t="s">
        <v>508</v>
      </c>
      <c r="V156" s="1181"/>
      <c r="W156" s="1181">
        <v>1021490</v>
      </c>
      <c r="X156" s="1181" t="s">
        <v>2082</v>
      </c>
      <c r="Y156" s="1181"/>
    </row>
    <row r="157" spans="1:25">
      <c r="A157" s="1172" t="s">
        <v>515</v>
      </c>
      <c r="B157" s="1186" t="s">
        <v>510</v>
      </c>
      <c r="C157" s="1186" t="s">
        <v>2085</v>
      </c>
      <c r="D157" s="1172" t="s">
        <v>1773</v>
      </c>
      <c r="E157" s="1173">
        <v>46220.333333333336</v>
      </c>
      <c r="F157" s="1172">
        <v>12.8</v>
      </c>
      <c r="G157" s="1172">
        <v>120857</v>
      </c>
      <c r="H157" s="1205" t="s">
        <v>2020</v>
      </c>
      <c r="I157" s="1172"/>
      <c r="J157" s="1172"/>
      <c r="K157" s="1172"/>
      <c r="L157" s="1172"/>
      <c r="M157" s="1172"/>
      <c r="N157" s="1172">
        <v>0</v>
      </c>
      <c r="O157" s="1172">
        <v>108</v>
      </c>
      <c r="P157" s="1172">
        <v>53</v>
      </c>
      <c r="Q157" s="1175">
        <f>SUM(I157:P157)</f>
        <v>161</v>
      </c>
      <c r="R157" s="1176" t="s">
        <v>32</v>
      </c>
      <c r="S157" s="1177" t="s">
        <v>33</v>
      </c>
      <c r="T157" s="1175"/>
      <c r="U157" s="1189" t="s">
        <v>508</v>
      </c>
      <c r="V157" s="1181"/>
      <c r="W157" s="1181">
        <v>1021491</v>
      </c>
      <c r="X157" s="1181" t="s">
        <v>2082</v>
      </c>
      <c r="Y157" s="1181"/>
    </row>
    <row r="158" spans="1:25">
      <c r="A158" s="1172" t="s">
        <v>157</v>
      </c>
      <c r="B158" s="1186" t="s">
        <v>1184</v>
      </c>
      <c r="C158" s="1186" t="s">
        <v>2086</v>
      </c>
      <c r="D158" s="1172" t="s">
        <v>2087</v>
      </c>
      <c r="E158" s="1173">
        <v>46220.1875</v>
      </c>
      <c r="F158" s="1172">
        <v>12.9</v>
      </c>
      <c r="G158" s="1172">
        <v>120858</v>
      </c>
      <c r="H158" s="1174" t="s">
        <v>1999</v>
      </c>
      <c r="I158" s="1172"/>
      <c r="J158" s="1172"/>
      <c r="K158" s="1172"/>
      <c r="L158" s="1172"/>
      <c r="M158" s="1172"/>
      <c r="N158" s="1172"/>
      <c r="O158" s="1172">
        <v>0</v>
      </c>
      <c r="P158" s="1172">
        <v>161</v>
      </c>
      <c r="Q158" s="1175">
        <f>SUM(I158:P158)</f>
        <v>161</v>
      </c>
      <c r="R158" s="1176" t="s">
        <v>32</v>
      </c>
      <c r="S158" s="1177" t="s">
        <v>33</v>
      </c>
      <c r="T158" s="1175"/>
      <c r="U158" s="1189" t="s">
        <v>508</v>
      </c>
      <c r="V158" s="1181"/>
      <c r="W158" s="1181">
        <v>1021492</v>
      </c>
      <c r="X158" s="1181" t="s">
        <v>2082</v>
      </c>
      <c r="Y158" s="1181"/>
    </row>
    <row r="159" spans="1:25">
      <c r="A159" s="1214" t="s">
        <v>19</v>
      </c>
      <c r="B159" s="1209"/>
      <c r="C159" s="1209"/>
      <c r="D159" s="1209"/>
      <c r="E159" s="1214"/>
      <c r="F159" s="1209"/>
      <c r="G159" s="1209"/>
      <c r="H159" s="1209"/>
      <c r="I159" s="1384">
        <f>SUM(I84:I84)</f>
        <v>0</v>
      </c>
      <c r="J159" s="1384">
        <f>SUM(J84:J84)</f>
        <v>0</v>
      </c>
      <c r="K159" s="1384">
        <f>SUM(K193:K195)</f>
        <v>0</v>
      </c>
      <c r="L159" s="1384">
        <f>SUM(L193:L195)</f>
        <v>0</v>
      </c>
      <c r="M159" s="1384">
        <f>SUM(M154:M158)</f>
        <v>0</v>
      </c>
      <c r="N159" s="1384">
        <f>SUM(N154:N158)</f>
        <v>107</v>
      </c>
      <c r="O159" s="1384">
        <f>SUM(O154:O158)</f>
        <v>324</v>
      </c>
      <c r="P159" s="1384">
        <f>SUM(P155:P158)</f>
        <v>374</v>
      </c>
      <c r="Q159" s="1379">
        <f>SUM(Q154:Q158)</f>
        <v>805</v>
      </c>
      <c r="R159" s="1215"/>
      <c r="S159" s="1215"/>
      <c r="T159" s="1215"/>
      <c r="U159" s="1215"/>
      <c r="V159" s="1215"/>
      <c r="W159" s="1215"/>
      <c r="X159" s="1215"/>
      <c r="Y159" s="1215"/>
    </row>
    <row r="160" spans="1:25">
      <c r="A160" s="1216"/>
      <c r="B160" s="1216"/>
      <c r="C160" s="1216"/>
      <c r="D160" s="1216"/>
      <c r="E160" s="1216"/>
      <c r="F160" s="1217"/>
      <c r="G160" s="1217"/>
      <c r="H160" s="1216"/>
      <c r="I160" s="1216"/>
      <c r="J160" s="1216"/>
      <c r="K160" s="1216"/>
      <c r="L160" s="1216"/>
      <c r="M160" s="1216"/>
      <c r="N160" s="1216"/>
      <c r="O160" s="1216"/>
      <c r="P160" s="1216"/>
      <c r="Q160" s="1216"/>
      <c r="R160" s="1216"/>
      <c r="S160" s="1216"/>
      <c r="T160" s="1216"/>
      <c r="U160" s="1216"/>
      <c r="V160" s="1216"/>
      <c r="W160" s="1216"/>
      <c r="X160" s="1216"/>
    </row>
    <row r="161" spans="1:25">
      <c r="A161" s="1218" t="s">
        <v>34</v>
      </c>
      <c r="B161" s="1552"/>
      <c r="C161" s="1552"/>
      <c r="D161" s="1552"/>
      <c r="E161" s="1216"/>
      <c r="F161" s="1216"/>
      <c r="G161" s="1216"/>
      <c r="H161" s="1194" t="s">
        <v>2023</v>
      </c>
      <c r="I161" s="1216"/>
      <c r="J161" s="1216"/>
      <c r="K161" s="1553"/>
      <c r="L161" s="1553"/>
      <c r="M161" s="1553"/>
      <c r="N161" s="1216"/>
      <c r="O161" s="1216"/>
      <c r="P161" s="1216"/>
      <c r="Q161" s="1216"/>
      <c r="R161" s="1216"/>
      <c r="S161" s="1216"/>
      <c r="T161" s="1216"/>
      <c r="U161" s="1216"/>
      <c r="V161" s="1216"/>
      <c r="W161" s="1216"/>
      <c r="X161" s="1216"/>
    </row>
    <row r="162" spans="1:25" ht="18">
      <c r="A162" s="1220" t="s">
        <v>35</v>
      </c>
      <c r="B162" s="1221" t="s">
        <v>36</v>
      </c>
      <c r="C162" s="1222" t="s">
        <v>37</v>
      </c>
      <c r="D162" s="1219"/>
      <c r="E162" s="1216"/>
      <c r="F162" s="1216"/>
      <c r="G162" s="1216"/>
      <c r="H162" s="1216"/>
      <c r="I162" s="1216"/>
      <c r="J162" s="1216"/>
      <c r="K162" s="1216"/>
      <c r="L162" s="1216"/>
      <c r="M162" s="1216"/>
      <c r="N162" s="1216"/>
      <c r="O162" s="1216"/>
      <c r="P162" s="1216"/>
      <c r="Q162" s="1216"/>
      <c r="R162" s="1216"/>
      <c r="S162" s="1216"/>
      <c r="T162" s="1216"/>
      <c r="U162" s="1216"/>
      <c r="V162" s="1216"/>
      <c r="W162" s="1216"/>
      <c r="X162" s="1216"/>
    </row>
    <row r="163" spans="1:25">
      <c r="A163" s="1194" t="s">
        <v>508</v>
      </c>
      <c r="B163" s="1548" t="s">
        <v>39</v>
      </c>
      <c r="C163" s="1548"/>
      <c r="D163" s="1223"/>
      <c r="E163" s="1224" t="s">
        <v>40</v>
      </c>
      <c r="F163" s="1216"/>
      <c r="G163" s="1216"/>
      <c r="H163" s="1216"/>
      <c r="I163" s="1216"/>
      <c r="J163" s="1216"/>
      <c r="K163" s="1216"/>
      <c r="L163" s="1216"/>
      <c r="M163" s="1216"/>
      <c r="N163" s="1216"/>
      <c r="O163" s="1216"/>
      <c r="P163" s="1216"/>
      <c r="Q163" s="1216"/>
      <c r="R163" s="1216"/>
      <c r="S163" s="1216"/>
      <c r="T163" s="1216"/>
      <c r="U163" s="1216"/>
      <c r="V163" s="1216"/>
      <c r="W163" s="1216"/>
      <c r="X163" s="1216"/>
    </row>
    <row r="164" spans="1:25">
      <c r="A164" s="1195"/>
      <c r="B164" s="1554"/>
      <c r="C164" s="1554"/>
      <c r="D164" s="1216"/>
      <c r="E164" s="1216"/>
      <c r="F164" s="1216"/>
      <c r="G164" s="1216"/>
      <c r="H164" s="1216"/>
      <c r="I164" s="1216"/>
      <c r="J164" s="1216"/>
      <c r="K164" s="1216"/>
      <c r="L164" s="1216"/>
      <c r="M164" s="1216"/>
      <c r="N164" s="1216"/>
      <c r="O164" s="1216"/>
      <c r="P164" s="1216"/>
      <c r="Q164" s="1216"/>
      <c r="R164" s="1216"/>
      <c r="S164" s="1216"/>
      <c r="T164" s="1216"/>
      <c r="U164" s="1216"/>
      <c r="V164" s="1216"/>
      <c r="W164" s="1216"/>
      <c r="X164" s="1216"/>
    </row>
    <row r="165" spans="1:25">
      <c r="A165" s="1225" t="s">
        <v>42</v>
      </c>
      <c r="B165" s="1555" t="s">
        <v>2088</v>
      </c>
      <c r="C165" s="1555"/>
      <c r="D165" s="1216"/>
      <c r="E165" s="1216"/>
      <c r="F165" s="1216"/>
      <c r="G165" s="1216"/>
      <c r="H165" s="1216"/>
      <c r="I165" s="1216"/>
      <c r="J165" s="1216"/>
      <c r="K165" s="1216"/>
      <c r="L165" s="1216"/>
      <c r="M165" s="1216"/>
      <c r="N165" s="1216"/>
      <c r="O165" s="1216"/>
      <c r="P165" s="1216"/>
      <c r="Q165" s="1216"/>
      <c r="R165" s="1216"/>
      <c r="S165" s="1216"/>
      <c r="T165" s="1216"/>
      <c r="U165" s="1216"/>
      <c r="V165" s="1216"/>
      <c r="W165" s="1216"/>
      <c r="X165" s="1216"/>
    </row>
    <row r="166" spans="1:25">
      <c r="A166" s="1225" t="s">
        <v>42</v>
      </c>
      <c r="B166" s="1555"/>
      <c r="C166" s="1555"/>
      <c r="F166" s="1216"/>
      <c r="G166" s="1216"/>
      <c r="H166" s="1216"/>
      <c r="I166" s="1216"/>
      <c r="J166" s="1216"/>
      <c r="K166" s="1216"/>
      <c r="L166" s="1216"/>
      <c r="M166" s="1216"/>
      <c r="N166" s="1216"/>
      <c r="O166" s="1216"/>
      <c r="P166" s="1216"/>
      <c r="Q166" s="1216"/>
      <c r="R166" s="1216"/>
      <c r="S166" s="1216"/>
      <c r="T166" s="1216"/>
      <c r="U166" s="1216"/>
      <c r="V166" s="1216"/>
      <c r="W166" s="1216"/>
      <c r="X166" s="1216"/>
    </row>
    <row r="167" spans="1:25">
      <c r="A167" s="1225" t="s">
        <v>43</v>
      </c>
      <c r="B167" s="1556"/>
      <c r="C167" s="1556"/>
      <c r="D167" s="1216"/>
      <c r="E167" s="1216"/>
      <c r="F167" s="1216"/>
      <c r="G167" s="1216"/>
      <c r="H167" s="1216"/>
      <c r="I167" s="1216"/>
      <c r="J167" s="1216"/>
      <c r="K167" s="1216"/>
      <c r="L167" s="1216"/>
      <c r="M167" s="1216"/>
      <c r="N167" s="1216"/>
      <c r="O167" s="1216"/>
      <c r="P167" s="1216"/>
      <c r="Q167" s="1216"/>
      <c r="R167" s="1216"/>
      <c r="S167" s="1216"/>
      <c r="T167" s="1216"/>
      <c r="U167" s="1216"/>
      <c r="V167" s="1216"/>
      <c r="W167" s="1216"/>
      <c r="X167" s="1216"/>
    </row>
    <row r="168" spans="1:25">
      <c r="A168" s="1225" t="s">
        <v>44</v>
      </c>
      <c r="B168" s="1557"/>
      <c r="C168" s="1557"/>
      <c r="D168" s="1216"/>
      <c r="E168" s="1216"/>
      <c r="F168" s="1216"/>
      <c r="G168" s="1216"/>
      <c r="H168" s="1216"/>
      <c r="I168" s="1226"/>
      <c r="J168" s="1216"/>
      <c r="K168" s="1216"/>
      <c r="L168" s="1216"/>
      <c r="M168" s="1216"/>
      <c r="N168" s="1216"/>
      <c r="O168" s="1216"/>
      <c r="P168" s="1216"/>
      <c r="Q168" s="1216"/>
      <c r="R168" s="1216"/>
      <c r="S168" s="1216"/>
      <c r="T168" s="1216"/>
      <c r="U168" s="1216"/>
      <c r="V168" s="1216"/>
      <c r="W168" s="1216"/>
      <c r="X168" s="1216"/>
    </row>
    <row r="169" spans="1:25">
      <c r="A169" s="1226"/>
      <c r="B169" s="1216"/>
      <c r="C169" s="1216"/>
      <c r="D169" s="1216"/>
      <c r="E169" s="1216"/>
      <c r="F169" s="1216"/>
      <c r="G169" s="1216"/>
      <c r="H169" s="1216"/>
      <c r="I169" s="1216"/>
      <c r="J169" s="1216"/>
      <c r="K169" s="1216"/>
      <c r="L169" s="1216"/>
      <c r="M169" s="1216"/>
      <c r="N169" s="1216"/>
      <c r="O169" s="1216"/>
      <c r="P169" s="1216"/>
      <c r="Q169" s="1216"/>
      <c r="R169" s="1216"/>
      <c r="S169" s="1216"/>
      <c r="T169" s="1216"/>
      <c r="U169" s="1216"/>
      <c r="V169" s="1216"/>
      <c r="W169" s="1216"/>
      <c r="X169" s="1216"/>
    </row>
    <row r="170" spans="1:25" ht="23.25" customHeight="1">
      <c r="A170" s="1549" t="s">
        <v>345</v>
      </c>
      <c r="B170" s="1549"/>
      <c r="C170" s="1549"/>
      <c r="D170" s="1549"/>
      <c r="E170" s="1549"/>
      <c r="F170" s="1549"/>
      <c r="G170" s="1208"/>
      <c r="H170" s="1209"/>
      <c r="I170" s="1549" t="s">
        <v>1244</v>
      </c>
      <c r="J170" s="1549"/>
      <c r="K170" s="1549"/>
      <c r="L170" s="1549"/>
      <c r="M170" s="1549"/>
      <c r="N170" s="1549"/>
      <c r="O170" s="1549"/>
      <c r="P170" s="1549"/>
      <c r="Q170" s="1549"/>
      <c r="R170" s="1550" t="s">
        <v>2089</v>
      </c>
      <c r="S170" s="1550"/>
      <c r="T170" s="1550"/>
      <c r="U170" s="1550"/>
      <c r="V170" s="1550"/>
      <c r="W170" s="1550"/>
      <c r="X170" s="1550"/>
      <c r="Y170" s="1550"/>
    </row>
    <row r="171" spans="1:25" ht="26.25">
      <c r="A171" s="1210" t="s">
        <v>3</v>
      </c>
      <c r="B171" s="1210" t="s">
        <v>4</v>
      </c>
      <c r="C171" s="1210" t="s">
        <v>5</v>
      </c>
      <c r="D171" s="1210" t="s">
        <v>6</v>
      </c>
      <c r="E171" s="1210" t="s">
        <v>7</v>
      </c>
      <c r="F171" s="1210" t="s">
        <v>8</v>
      </c>
      <c r="G171" s="1210" t="s">
        <v>9</v>
      </c>
      <c r="H171" s="1211" t="s">
        <v>10</v>
      </c>
      <c r="I171" s="1227" t="s">
        <v>11</v>
      </c>
      <c r="J171" s="1227" t="s">
        <v>12</v>
      </c>
      <c r="K171" s="1227" t="s">
        <v>13</v>
      </c>
      <c r="L171" s="1227" t="s">
        <v>14</v>
      </c>
      <c r="M171" s="1227" t="s">
        <v>15</v>
      </c>
      <c r="N171" s="1227" t="s">
        <v>16</v>
      </c>
      <c r="O171" s="1227" t="s">
        <v>17</v>
      </c>
      <c r="P171" s="1212" t="s">
        <v>18</v>
      </c>
      <c r="Q171" s="1210" t="s">
        <v>19</v>
      </c>
      <c r="R171" s="1210" t="s">
        <v>20</v>
      </c>
      <c r="S171" s="1213" t="s">
        <v>21</v>
      </c>
      <c r="T171" s="1213" t="s">
        <v>22</v>
      </c>
      <c r="U171" s="1210" t="s">
        <v>24</v>
      </c>
      <c r="V171" s="1210" t="s">
        <v>25</v>
      </c>
      <c r="W171" s="1210" t="s">
        <v>26</v>
      </c>
      <c r="X171" s="1210" t="s">
        <v>27</v>
      </c>
      <c r="Y171" s="1210" t="s">
        <v>28</v>
      </c>
    </row>
    <row r="172" spans="1:25">
      <c r="A172" s="1172" t="s">
        <v>558</v>
      </c>
      <c r="B172" s="1172" t="s">
        <v>92</v>
      </c>
      <c r="C172" s="1186" t="s">
        <v>2090</v>
      </c>
      <c r="D172" s="1172" t="s">
        <v>159</v>
      </c>
      <c r="E172" s="1173">
        <v>46220.041666666664</v>
      </c>
      <c r="F172" s="1172">
        <v>11.9</v>
      </c>
      <c r="G172" s="1172">
        <v>120859</v>
      </c>
      <c r="H172" s="1174" t="s">
        <v>2020</v>
      </c>
      <c r="I172" s="1172"/>
      <c r="J172" s="1172"/>
      <c r="K172" s="1172"/>
      <c r="L172" s="1172"/>
      <c r="M172" s="1172"/>
      <c r="N172" s="1172">
        <v>27</v>
      </c>
      <c r="O172" s="1172">
        <v>54</v>
      </c>
      <c r="P172" s="1172">
        <v>80</v>
      </c>
      <c r="Q172" s="1175">
        <f t="shared" ref="Q172:Q174" si="10">SUM(I172:P172)</f>
        <v>161</v>
      </c>
      <c r="R172" s="1176" t="s">
        <v>32</v>
      </c>
      <c r="S172" s="1177" t="s">
        <v>33</v>
      </c>
      <c r="T172" s="1175"/>
      <c r="U172" s="1190" t="s">
        <v>161</v>
      </c>
      <c r="V172" s="1181"/>
      <c r="W172" s="1181">
        <v>1021447</v>
      </c>
      <c r="X172" s="1190" t="s">
        <v>2091</v>
      </c>
      <c r="Y172" s="1181"/>
    </row>
    <row r="173" spans="1:25">
      <c r="A173" s="1178" t="s">
        <v>157</v>
      </c>
      <c r="B173" s="1178" t="s">
        <v>92</v>
      </c>
      <c r="C173" s="1186" t="s">
        <v>2092</v>
      </c>
      <c r="D173" s="1172" t="s">
        <v>159</v>
      </c>
      <c r="E173" s="1179">
        <v>46220.041666666664</v>
      </c>
      <c r="F173" s="1178">
        <v>11.9</v>
      </c>
      <c r="G173" s="1178">
        <v>120860</v>
      </c>
      <c r="H173" s="1205" t="s">
        <v>2093</v>
      </c>
      <c r="I173" s="1178"/>
      <c r="J173" s="1178"/>
      <c r="K173" s="1178"/>
      <c r="L173" s="1178"/>
      <c r="M173" s="1178"/>
      <c r="N173" s="1178">
        <v>27</v>
      </c>
      <c r="O173" s="1178">
        <v>54</v>
      </c>
      <c r="P173" s="1178">
        <v>80</v>
      </c>
      <c r="Q173" s="1175">
        <f>SUM(I173:P173)</f>
        <v>161</v>
      </c>
      <c r="R173" s="1176" t="s">
        <v>32</v>
      </c>
      <c r="S173" s="1177" t="s">
        <v>33</v>
      </c>
      <c r="T173" s="1175"/>
      <c r="U173" s="1190" t="s">
        <v>161</v>
      </c>
      <c r="V173" s="1181"/>
      <c r="W173" s="1181">
        <v>1021448</v>
      </c>
      <c r="X173" s="1190" t="s">
        <v>2091</v>
      </c>
      <c r="Y173" s="1181"/>
    </row>
    <row r="174" spans="1:25">
      <c r="A174" s="1172" t="s">
        <v>698</v>
      </c>
      <c r="B174" s="1172" t="s">
        <v>78</v>
      </c>
      <c r="C174" s="1186" t="s">
        <v>2094</v>
      </c>
      <c r="D174" s="1172" t="s">
        <v>1047</v>
      </c>
      <c r="E174" s="1173">
        <v>46220.003472222219</v>
      </c>
      <c r="F174" s="1172">
        <v>12.7</v>
      </c>
      <c r="G174" s="1172">
        <v>120861</v>
      </c>
      <c r="H174" s="1174" t="s">
        <v>1866</v>
      </c>
      <c r="I174" s="1172"/>
      <c r="J174" s="1172"/>
      <c r="K174" s="1172"/>
      <c r="L174" s="1172"/>
      <c r="M174" s="1172"/>
      <c r="N174" s="1172">
        <v>27</v>
      </c>
      <c r="O174" s="1172">
        <v>54</v>
      </c>
      <c r="P174" s="1172">
        <v>80</v>
      </c>
      <c r="Q174" s="1175">
        <f t="shared" si="10"/>
        <v>161</v>
      </c>
      <c r="R174" s="1176" t="s">
        <v>32</v>
      </c>
      <c r="S174" s="1177" t="s">
        <v>33</v>
      </c>
      <c r="T174" s="1289" t="b">
        <v>1</v>
      </c>
      <c r="U174" s="1190" t="s">
        <v>161</v>
      </c>
      <c r="V174" s="1181"/>
      <c r="W174" s="1181">
        <v>1021449</v>
      </c>
      <c r="X174" s="1190" t="s">
        <v>2091</v>
      </c>
      <c r="Y174" s="1181"/>
    </row>
    <row r="175" spans="1:25">
      <c r="A175" s="1172" t="s">
        <v>918</v>
      </c>
      <c r="B175" s="1178" t="s">
        <v>1781</v>
      </c>
      <c r="C175" s="1186" t="s">
        <v>2095</v>
      </c>
      <c r="D175" s="1178" t="s">
        <v>117</v>
      </c>
      <c r="E175" s="1179">
        <v>46220.833333333336</v>
      </c>
      <c r="F175" s="1178">
        <v>14.9</v>
      </c>
      <c r="G175" s="1178">
        <v>120862</v>
      </c>
      <c r="H175" s="1174" t="s">
        <v>2020</v>
      </c>
      <c r="I175" s="1172"/>
      <c r="J175" s="1172"/>
      <c r="K175" s="1172"/>
      <c r="L175" s="1172"/>
      <c r="M175" s="1172"/>
      <c r="N175" s="1172">
        <v>27</v>
      </c>
      <c r="O175" s="1172">
        <v>54</v>
      </c>
      <c r="P175" s="1172">
        <v>80</v>
      </c>
      <c r="Q175" s="1175">
        <f>SUM(I175:P175)</f>
        <v>161</v>
      </c>
      <c r="R175" s="1176" t="s">
        <v>32</v>
      </c>
      <c r="S175" s="1177" t="s">
        <v>33</v>
      </c>
      <c r="T175" s="1175"/>
      <c r="U175" s="1189" t="s">
        <v>100</v>
      </c>
      <c r="V175" s="1181"/>
      <c r="W175" s="1181">
        <v>1021450</v>
      </c>
      <c r="X175" s="1189" t="s">
        <v>2082</v>
      </c>
      <c r="Y175" s="1181"/>
    </row>
    <row r="176" spans="1:25">
      <c r="A176" s="1178" t="s">
        <v>601</v>
      </c>
      <c r="B176" s="1178" t="s">
        <v>80</v>
      </c>
      <c r="C176" s="1186" t="s">
        <v>2096</v>
      </c>
      <c r="D176" s="1178" t="s">
        <v>117</v>
      </c>
      <c r="E176" s="1179">
        <v>46220.402777777781</v>
      </c>
      <c r="F176" s="1178">
        <v>12.9</v>
      </c>
      <c r="G176" s="1178">
        <v>120863</v>
      </c>
      <c r="H176" s="1205" t="s">
        <v>1999</v>
      </c>
      <c r="I176" s="1178"/>
      <c r="J176" s="1178"/>
      <c r="K176" s="1178"/>
      <c r="L176" s="1178"/>
      <c r="M176" s="1178"/>
      <c r="N176" s="1178"/>
      <c r="O176" s="1178">
        <v>53</v>
      </c>
      <c r="P176" s="1178">
        <v>108</v>
      </c>
      <c r="Q176" s="1175">
        <f>SUM(I176:P176)</f>
        <v>161</v>
      </c>
      <c r="R176" s="1176" t="s">
        <v>32</v>
      </c>
      <c r="S176" s="1177" t="s">
        <v>33</v>
      </c>
      <c r="T176" s="1175"/>
      <c r="U176" s="1189" t="s">
        <v>100</v>
      </c>
      <c r="V176" s="1181"/>
      <c r="W176" s="1181">
        <v>1021451</v>
      </c>
      <c r="X176" s="1189" t="s">
        <v>2097</v>
      </c>
      <c r="Y176" s="1181"/>
    </row>
    <row r="177" spans="1:25">
      <c r="A177" s="1214" t="s">
        <v>19</v>
      </c>
      <c r="B177" s="1209"/>
      <c r="C177" s="1209"/>
      <c r="D177" s="1209"/>
      <c r="E177" s="1214"/>
      <c r="F177" s="1209"/>
      <c r="G177" s="1209"/>
      <c r="H177" s="1209"/>
      <c r="I177" s="1384">
        <f>SUM(I4:I154)</f>
        <v>0</v>
      </c>
      <c r="J177" s="1384">
        <f>SUM(J4:J154)</f>
        <v>0</v>
      </c>
      <c r="K177" s="1384">
        <f ca="1">SUM(K4:K153)</f>
        <v>0</v>
      </c>
      <c r="L177" s="1384">
        <v>0</v>
      </c>
      <c r="M177" s="1384">
        <f>SUM(M172:M176)</f>
        <v>0</v>
      </c>
      <c r="N177" s="1384">
        <f>SUM(N172:N176)</f>
        <v>108</v>
      </c>
      <c r="O177" s="1384">
        <v>216</v>
      </c>
      <c r="P177" s="1384">
        <v>481</v>
      </c>
      <c r="Q177" s="1214">
        <f>SUM(Q172:Q176)</f>
        <v>805</v>
      </c>
      <c r="R177" s="1215"/>
      <c r="S177" s="1215"/>
      <c r="T177" s="1215"/>
      <c r="U177" s="1215"/>
      <c r="V177" s="1215"/>
      <c r="W177" s="1215"/>
      <c r="X177" s="1215"/>
      <c r="Y177" s="1215"/>
    </row>
    <row r="178" spans="1:25">
      <c r="A178" s="1198" t="s">
        <v>2098</v>
      </c>
      <c r="B178" s="1198" t="s">
        <v>1781</v>
      </c>
      <c r="C178" s="1198" t="s">
        <v>2099</v>
      </c>
      <c r="D178" s="1198" t="s">
        <v>117</v>
      </c>
      <c r="E178" s="1199">
        <v>46220.833333333336</v>
      </c>
      <c r="F178" s="1198">
        <v>14.9</v>
      </c>
      <c r="G178" s="1198" t="s">
        <v>2100</v>
      </c>
      <c r="H178" s="1339" t="s">
        <v>2020</v>
      </c>
      <c r="I178" s="1198"/>
      <c r="J178" s="1198"/>
      <c r="K178" s="1198"/>
      <c r="L178" s="1198"/>
      <c r="M178" s="1198"/>
      <c r="N178" s="1198"/>
      <c r="O178" s="1198"/>
      <c r="P178" s="1198"/>
      <c r="Q178" s="1176">
        <f>SUM(I178:P178)</f>
        <v>0</v>
      </c>
      <c r="R178" s="1176" t="s">
        <v>32</v>
      </c>
      <c r="S178" s="1177" t="s">
        <v>33</v>
      </c>
      <c r="T178" s="1175"/>
      <c r="U178" s="1189" t="s">
        <v>100</v>
      </c>
      <c r="V178" s="1181"/>
      <c r="W178" s="1181"/>
      <c r="X178" s="1189" t="s">
        <v>2082</v>
      </c>
    </row>
    <row r="179" spans="1:25">
      <c r="A179" s="1218" t="s">
        <v>34</v>
      </c>
      <c r="B179" s="1552"/>
      <c r="C179" s="1552"/>
      <c r="D179" s="1552"/>
      <c r="E179" s="1216"/>
      <c r="F179" s="1216"/>
      <c r="G179" s="1216"/>
      <c r="H179" s="1216"/>
      <c r="I179" s="1216"/>
      <c r="J179" s="1216"/>
      <c r="K179" s="1553"/>
      <c r="L179" s="1553"/>
      <c r="M179" s="1553"/>
      <c r="N179" s="1216"/>
      <c r="O179" s="1216"/>
      <c r="P179" s="1216"/>
      <c r="Q179" s="1216"/>
      <c r="R179" s="1216"/>
      <c r="S179" s="1216"/>
      <c r="T179" s="1216"/>
      <c r="U179" s="1216"/>
      <c r="V179" s="1216"/>
      <c r="W179" s="1216"/>
      <c r="X179" s="1216"/>
    </row>
    <row r="180" spans="1:25" ht="15.75" customHeight="1">
      <c r="A180" s="1220" t="s">
        <v>35</v>
      </c>
      <c r="B180" s="1221" t="s">
        <v>36</v>
      </c>
      <c r="C180" s="1222" t="s">
        <v>37</v>
      </c>
      <c r="D180" s="1219"/>
      <c r="E180" s="1216"/>
      <c r="F180" s="1216"/>
      <c r="G180" s="1216"/>
      <c r="H180" s="1194" t="s">
        <v>2023</v>
      </c>
      <c r="I180" s="1216"/>
      <c r="J180" s="1216"/>
      <c r="K180" s="1216"/>
      <c r="L180" s="1216"/>
      <c r="M180" s="1216"/>
      <c r="N180" s="1216"/>
      <c r="O180" s="1216"/>
      <c r="P180" s="1216"/>
      <c r="Q180" s="1216"/>
      <c r="R180" s="1216"/>
      <c r="S180" s="1216"/>
      <c r="T180" s="1216"/>
      <c r="U180" s="1216"/>
      <c r="V180" s="1216"/>
      <c r="W180" s="1216"/>
      <c r="X180" s="1216"/>
    </row>
    <row r="181" spans="1:25" ht="15" customHeight="1">
      <c r="A181" s="230" t="s">
        <v>100</v>
      </c>
      <c r="B181" s="1548" t="s">
        <v>39</v>
      </c>
      <c r="C181" s="1548"/>
      <c r="D181" s="1223"/>
      <c r="E181" s="1224" t="s">
        <v>40</v>
      </c>
      <c r="F181" s="1216"/>
      <c r="G181" s="1216"/>
      <c r="H181" s="1216"/>
      <c r="I181" s="1216"/>
      <c r="J181" s="1216"/>
      <c r="K181" s="1216"/>
      <c r="L181" s="1216"/>
      <c r="M181" s="1216"/>
      <c r="N181" s="1216"/>
      <c r="O181" s="1216"/>
      <c r="P181" s="1216"/>
      <c r="Q181" s="1216"/>
      <c r="R181" s="1216"/>
      <c r="S181" s="1216"/>
      <c r="T181" s="1216"/>
      <c r="U181" s="1216"/>
      <c r="V181" s="1216"/>
      <c r="W181" s="1216"/>
      <c r="X181" s="1216"/>
    </row>
    <row r="182" spans="1:25">
      <c r="A182" s="4" t="s">
        <v>161</v>
      </c>
      <c r="B182" s="1554" t="s">
        <v>41</v>
      </c>
      <c r="C182" s="1554"/>
      <c r="D182" s="1216"/>
      <c r="E182" s="1216"/>
      <c r="F182" s="1216"/>
      <c r="G182" s="1216"/>
      <c r="H182" s="1216"/>
      <c r="I182" s="1216"/>
      <c r="J182" s="1216"/>
      <c r="K182" s="1216"/>
      <c r="L182" s="1216"/>
      <c r="M182" s="1216"/>
      <c r="N182" s="1216"/>
      <c r="O182" s="1216"/>
      <c r="P182" s="1216"/>
      <c r="Q182" s="1216"/>
      <c r="R182" s="1216"/>
      <c r="S182" s="1216"/>
      <c r="T182" s="1216"/>
      <c r="U182" s="1216"/>
      <c r="V182" s="1216"/>
      <c r="W182" s="1216"/>
      <c r="X182" s="1216"/>
    </row>
    <row r="183" spans="1:25">
      <c r="A183" s="1225" t="s">
        <v>42</v>
      </c>
      <c r="B183" s="1555" t="s">
        <v>2101</v>
      </c>
      <c r="C183" s="1555"/>
      <c r="D183" s="1216"/>
      <c r="E183" s="1216"/>
      <c r="F183" s="1216"/>
      <c r="G183" s="1216"/>
      <c r="H183" s="1216"/>
      <c r="I183" s="1216"/>
      <c r="J183" s="1216"/>
      <c r="K183" s="1216"/>
      <c r="L183" s="1216"/>
      <c r="M183" s="1216"/>
      <c r="N183" s="1216"/>
      <c r="O183" s="1216"/>
      <c r="P183" s="1216"/>
      <c r="Q183" s="1216"/>
      <c r="R183" s="1216"/>
      <c r="S183" s="1216"/>
      <c r="T183" s="1216"/>
      <c r="U183" s="1216"/>
      <c r="V183" s="1216"/>
      <c r="W183" s="1216"/>
      <c r="X183" s="1216"/>
    </row>
    <row r="184" spans="1:25">
      <c r="A184" s="1225" t="s">
        <v>42</v>
      </c>
      <c r="B184" s="1555"/>
      <c r="C184" s="1555"/>
      <c r="F184" s="1216"/>
      <c r="G184" s="1216"/>
      <c r="H184" s="1216"/>
      <c r="I184" s="1216"/>
      <c r="J184" s="1216"/>
      <c r="K184" s="1216"/>
      <c r="L184" s="1216"/>
      <c r="M184" s="1216"/>
      <c r="N184" s="1216"/>
      <c r="O184" s="1216"/>
      <c r="P184" s="1216"/>
      <c r="Q184" s="1216"/>
      <c r="R184" s="1216"/>
      <c r="S184" s="1216"/>
      <c r="T184" s="1216"/>
      <c r="U184" s="1216"/>
      <c r="V184" s="1216"/>
      <c r="W184" s="1216"/>
      <c r="X184" s="1216"/>
    </row>
    <row r="185" spans="1:25">
      <c r="A185" s="1225" t="s">
        <v>43</v>
      </c>
      <c r="B185" s="1556" t="s">
        <v>2102</v>
      </c>
      <c r="C185" s="1556"/>
      <c r="D185" s="1216"/>
      <c r="E185" s="1216"/>
      <c r="F185" s="1216"/>
      <c r="G185" s="1216"/>
      <c r="H185" s="1216"/>
      <c r="I185" s="1216"/>
      <c r="J185" s="1216"/>
      <c r="K185" s="1216"/>
      <c r="L185" s="1216"/>
      <c r="M185" s="1216"/>
      <c r="N185" s="1216"/>
      <c r="O185" s="1216"/>
      <c r="P185" s="1216"/>
      <c r="Q185" s="1216"/>
      <c r="R185" s="1216"/>
      <c r="S185" s="1216"/>
      <c r="T185" s="1216"/>
      <c r="U185" s="1216"/>
      <c r="V185" s="1216"/>
      <c r="W185" s="1216"/>
      <c r="X185" s="1216"/>
    </row>
    <row r="186" spans="1:25">
      <c r="A186" s="1225" t="s">
        <v>44</v>
      </c>
      <c r="B186" s="1557"/>
      <c r="C186" s="1557"/>
      <c r="D186" s="1216"/>
      <c r="E186" s="1216"/>
      <c r="F186" s="1216"/>
      <c r="G186" s="1216"/>
      <c r="H186" s="1216"/>
      <c r="I186" s="1216"/>
      <c r="J186" s="1216"/>
      <c r="K186" s="1216"/>
      <c r="L186" s="1216"/>
      <c r="M186" s="1216"/>
      <c r="N186" s="1216"/>
      <c r="O186" s="1216"/>
      <c r="P186" s="1216"/>
      <c r="Q186" s="1216"/>
      <c r="R186" s="1216"/>
      <c r="S186" s="1216"/>
      <c r="T186" s="1216"/>
      <c r="U186" s="1216"/>
      <c r="V186" s="1216"/>
      <c r="W186" s="1216"/>
      <c r="X186" s="1216"/>
    </row>
    <row r="189" spans="1:25" ht="23.25">
      <c r="A189" s="1549" t="s">
        <v>360</v>
      </c>
      <c r="B189" s="1549"/>
      <c r="C189" s="1549"/>
      <c r="D189" s="1549"/>
      <c r="E189" s="1549"/>
      <c r="F189" s="1549"/>
      <c r="G189" s="1208"/>
      <c r="H189" s="1209"/>
      <c r="I189" s="1549" t="s">
        <v>1244</v>
      </c>
      <c r="J189" s="1549"/>
      <c r="K189" s="1549"/>
      <c r="L189" s="1549"/>
      <c r="M189" s="1549"/>
      <c r="N189" s="1549"/>
      <c r="O189" s="1549"/>
      <c r="P189" s="1549"/>
      <c r="Q189" s="1549"/>
      <c r="R189" s="1550" t="s">
        <v>2103</v>
      </c>
      <c r="S189" s="1551"/>
      <c r="T189" s="1550"/>
      <c r="U189" s="1550"/>
      <c r="V189" s="1550"/>
      <c r="W189" s="1550"/>
      <c r="X189" s="1550"/>
      <c r="Y189" s="1550"/>
    </row>
    <row r="190" spans="1:25" ht="26.25">
      <c r="A190" s="1210" t="s">
        <v>3</v>
      </c>
      <c r="B190" s="1210" t="s">
        <v>4</v>
      </c>
      <c r="C190" s="1210" t="s">
        <v>5</v>
      </c>
      <c r="D190" s="1210" t="s">
        <v>6</v>
      </c>
      <c r="E190" s="1210" t="s">
        <v>7</v>
      </c>
      <c r="F190" s="1210" t="s">
        <v>8</v>
      </c>
      <c r="G190" s="1210" t="s">
        <v>9</v>
      </c>
      <c r="H190" s="1211" t="s">
        <v>10</v>
      </c>
      <c r="I190" s="1227" t="s">
        <v>11</v>
      </c>
      <c r="J190" s="1227" t="s">
        <v>12</v>
      </c>
      <c r="K190" s="1227" t="s">
        <v>13</v>
      </c>
      <c r="L190" s="1227" t="s">
        <v>14</v>
      </c>
      <c r="M190" s="1227" t="s">
        <v>15</v>
      </c>
      <c r="N190" s="1227" t="s">
        <v>16</v>
      </c>
      <c r="O190" s="1227" t="s">
        <v>17</v>
      </c>
      <c r="P190" s="1212" t="s">
        <v>18</v>
      </c>
      <c r="Q190" s="1210" t="s">
        <v>19</v>
      </c>
      <c r="R190" s="1210" t="s">
        <v>20</v>
      </c>
      <c r="S190" s="1213" t="s">
        <v>21</v>
      </c>
      <c r="T190" s="1213" t="s">
        <v>22</v>
      </c>
      <c r="U190" s="1210" t="s">
        <v>24</v>
      </c>
      <c r="V190" s="1210" t="s">
        <v>25</v>
      </c>
      <c r="W190" s="1210" t="s">
        <v>26</v>
      </c>
      <c r="X190" s="1210" t="s">
        <v>27</v>
      </c>
      <c r="Y190" s="1210" t="s">
        <v>28</v>
      </c>
    </row>
    <row r="191" spans="1:25">
      <c r="A191" s="1178" t="s">
        <v>141</v>
      </c>
      <c r="B191" s="1178" t="s">
        <v>69</v>
      </c>
      <c r="C191" s="1186" t="s">
        <v>2104</v>
      </c>
      <c r="D191" s="1178" t="s">
        <v>68</v>
      </c>
      <c r="E191" s="1179">
        <v>46218.798611111109</v>
      </c>
      <c r="F191" s="1178">
        <v>16.899999999999999</v>
      </c>
      <c r="G191" s="1172">
        <v>120833</v>
      </c>
      <c r="H191" s="1174" t="s">
        <v>2017</v>
      </c>
      <c r="I191" s="1172"/>
      <c r="J191" s="1172"/>
      <c r="K191" s="1172"/>
      <c r="L191" s="1172"/>
      <c r="M191" s="1172">
        <v>81</v>
      </c>
      <c r="N191" s="1172">
        <v>54</v>
      </c>
      <c r="O191" s="1172">
        <v>26</v>
      </c>
      <c r="P191" s="1172"/>
      <c r="Q191" s="1175">
        <f t="shared" ref="Q191:Q192" si="11">SUM(I191:P191)</f>
        <v>161</v>
      </c>
      <c r="R191" s="1175" t="s">
        <v>30</v>
      </c>
      <c r="S191" s="1175" t="s">
        <v>31</v>
      </c>
      <c r="T191" s="1175"/>
      <c r="U191" s="1190" t="s">
        <v>169</v>
      </c>
      <c r="V191" s="1181"/>
      <c r="W191" s="1181">
        <v>1021452</v>
      </c>
      <c r="X191" s="1190" t="s">
        <v>2105</v>
      </c>
      <c r="Y191" s="1181"/>
    </row>
    <row r="192" spans="1:25">
      <c r="A192" s="1178" t="s">
        <v>142</v>
      </c>
      <c r="B192" s="1178" t="s">
        <v>72</v>
      </c>
      <c r="C192" s="1186" t="s">
        <v>2106</v>
      </c>
      <c r="D192" s="1178" t="s">
        <v>71</v>
      </c>
      <c r="E192" s="1179">
        <v>46218</v>
      </c>
      <c r="F192" s="1178">
        <v>16.2</v>
      </c>
      <c r="G192" s="1172">
        <v>120834</v>
      </c>
      <c r="H192" s="1174" t="s">
        <v>2017</v>
      </c>
      <c r="I192" s="1172"/>
      <c r="J192" s="1172"/>
      <c r="K192" s="1172"/>
      <c r="L192" s="1237">
        <v>27</v>
      </c>
      <c r="M192" s="1172">
        <v>54</v>
      </c>
      <c r="N192" s="1172">
        <v>54</v>
      </c>
      <c r="O192" s="1172">
        <v>26</v>
      </c>
      <c r="P192" s="1172"/>
      <c r="Q192" s="1175">
        <f t="shared" si="11"/>
        <v>161</v>
      </c>
      <c r="R192" s="1175" t="s">
        <v>30</v>
      </c>
      <c r="S192" s="1175" t="s">
        <v>31</v>
      </c>
      <c r="T192" s="1175"/>
      <c r="U192" s="1190" t="s">
        <v>169</v>
      </c>
      <c r="V192" s="1181"/>
      <c r="W192" s="1181">
        <v>1021453</v>
      </c>
      <c r="X192" s="1190" t="s">
        <v>2105</v>
      </c>
      <c r="Y192" s="1181"/>
    </row>
    <row r="193" spans="1:25">
      <c r="A193" s="1172" t="s">
        <v>863</v>
      </c>
      <c r="B193" s="1172" t="s">
        <v>92</v>
      </c>
      <c r="C193" s="1186" t="s">
        <v>2107</v>
      </c>
      <c r="D193" s="1172" t="s">
        <v>159</v>
      </c>
      <c r="E193" s="1173">
        <v>46220.041666666664</v>
      </c>
      <c r="F193" s="1172">
        <v>11.9</v>
      </c>
      <c r="G193" s="1172">
        <v>120878</v>
      </c>
      <c r="H193" s="1174" t="s">
        <v>1029</v>
      </c>
      <c r="I193" s="1172"/>
      <c r="J193" s="1172"/>
      <c r="K193" s="1172"/>
      <c r="L193" s="1172"/>
      <c r="M193" s="1172"/>
      <c r="N193" s="1172">
        <v>30</v>
      </c>
      <c r="O193" s="1172">
        <v>90</v>
      </c>
      <c r="P193" s="1172">
        <v>41</v>
      </c>
      <c r="Q193" s="1175">
        <f>SUM(I193:P193)</f>
        <v>161</v>
      </c>
      <c r="R193" s="1176" t="s">
        <v>32</v>
      </c>
      <c r="S193" s="1177" t="s">
        <v>33</v>
      </c>
      <c r="T193" s="1289" t="b">
        <v>1</v>
      </c>
      <c r="U193" s="1207" t="s">
        <v>161</v>
      </c>
      <c r="V193" s="1181"/>
      <c r="W193" s="1181">
        <v>1021454</v>
      </c>
      <c r="X193" s="1207" t="s">
        <v>2091</v>
      </c>
      <c r="Y193" s="1181"/>
    </row>
    <row r="194" spans="1:25">
      <c r="A194" s="1172" t="s">
        <v>102</v>
      </c>
      <c r="B194" s="1172" t="s">
        <v>92</v>
      </c>
      <c r="C194" s="1186" t="s">
        <v>2108</v>
      </c>
      <c r="D194" s="1172" t="s">
        <v>159</v>
      </c>
      <c r="E194" s="1173">
        <v>46220.041666666664</v>
      </c>
      <c r="F194" s="1172">
        <v>11.9</v>
      </c>
      <c r="G194" s="1172">
        <v>120864</v>
      </c>
      <c r="H194" s="1174" t="s">
        <v>587</v>
      </c>
      <c r="I194" s="1172"/>
      <c r="J194" s="1172"/>
      <c r="K194" s="1172"/>
      <c r="L194" s="1172"/>
      <c r="M194" s="1172">
        <v>41</v>
      </c>
      <c r="N194" s="1172">
        <v>30</v>
      </c>
      <c r="O194" s="1172">
        <v>30</v>
      </c>
      <c r="P194" s="1172">
        <v>60</v>
      </c>
      <c r="Q194" s="1175">
        <f>SUM(I194:P194)</f>
        <v>161</v>
      </c>
      <c r="R194" s="1176" t="s">
        <v>32</v>
      </c>
      <c r="S194" s="1177" t="s">
        <v>33</v>
      </c>
      <c r="T194" s="1175"/>
      <c r="U194" s="1207" t="s">
        <v>161</v>
      </c>
      <c r="V194" s="1181"/>
      <c r="W194" s="1181">
        <v>1021455</v>
      </c>
      <c r="X194" s="1207" t="s">
        <v>2091</v>
      </c>
      <c r="Y194" s="1181"/>
    </row>
    <row r="195" spans="1:25" ht="25.5">
      <c r="A195" s="1172" t="s">
        <v>2109</v>
      </c>
      <c r="B195" s="1172" t="s">
        <v>92</v>
      </c>
      <c r="C195" s="1186" t="s">
        <v>2110</v>
      </c>
      <c r="D195" s="1172" t="s">
        <v>159</v>
      </c>
      <c r="E195" s="1173">
        <v>46220.041666666664</v>
      </c>
      <c r="F195" s="1172">
        <v>11.9</v>
      </c>
      <c r="G195" s="1172">
        <v>120865</v>
      </c>
      <c r="H195" s="1174" t="s">
        <v>2052</v>
      </c>
      <c r="I195" s="1172"/>
      <c r="J195" s="1172"/>
      <c r="K195" s="1172"/>
      <c r="L195" s="1172"/>
      <c r="M195" s="1172"/>
      <c r="N195" s="1172">
        <v>0</v>
      </c>
      <c r="O195" s="1172">
        <v>71</v>
      </c>
      <c r="P195" s="1172">
        <v>90</v>
      </c>
      <c r="Q195" s="1175">
        <f>SUM(I195:P195)</f>
        <v>161</v>
      </c>
      <c r="R195" s="1176" t="s">
        <v>32</v>
      </c>
      <c r="S195" s="1177" t="s">
        <v>33</v>
      </c>
      <c r="T195" s="1175"/>
      <c r="U195" s="1207" t="s">
        <v>161</v>
      </c>
      <c r="V195" s="1181"/>
      <c r="W195" s="1181">
        <v>1021456</v>
      </c>
      <c r="X195" s="1207" t="s">
        <v>2091</v>
      </c>
      <c r="Y195" s="1181"/>
    </row>
    <row r="196" spans="1:25">
      <c r="A196" s="1172" t="s">
        <v>1719</v>
      </c>
      <c r="B196" s="1172" t="s">
        <v>80</v>
      </c>
      <c r="C196" s="1186" t="s">
        <v>2111</v>
      </c>
      <c r="D196" s="1178" t="s">
        <v>117</v>
      </c>
      <c r="E196" s="1179">
        <v>46220.402777777781</v>
      </c>
      <c r="F196" s="1178">
        <v>12.9</v>
      </c>
      <c r="G196" s="1172">
        <v>120866</v>
      </c>
      <c r="H196" s="1174" t="s">
        <v>1999</v>
      </c>
      <c r="I196" s="1172"/>
      <c r="J196" s="1172"/>
      <c r="K196" s="1172"/>
      <c r="L196" s="1172"/>
      <c r="M196" s="1172"/>
      <c r="N196" s="1172"/>
      <c r="O196" s="1172">
        <v>71</v>
      </c>
      <c r="P196" s="1172">
        <v>90</v>
      </c>
      <c r="Q196" s="1175">
        <f>SUM(I196:P196)</f>
        <v>161</v>
      </c>
      <c r="R196" s="1176" t="s">
        <v>32</v>
      </c>
      <c r="S196" s="1177" t="s">
        <v>33</v>
      </c>
      <c r="T196" s="1175"/>
      <c r="U196" s="1189" t="s">
        <v>100</v>
      </c>
      <c r="V196" s="1181"/>
      <c r="W196" s="1181">
        <v>1021457</v>
      </c>
      <c r="X196" s="1189" t="s">
        <v>2097</v>
      </c>
      <c r="Y196" s="1181"/>
    </row>
    <row r="197" spans="1:25">
      <c r="A197" s="1214" t="s">
        <v>19</v>
      </c>
      <c r="B197" s="1209"/>
      <c r="C197" s="1209"/>
      <c r="D197" s="1209"/>
      <c r="E197" s="1214"/>
      <c r="F197" s="1209"/>
      <c r="G197" s="1209"/>
      <c r="H197" s="1209"/>
      <c r="I197" s="1214">
        <f>SUM(I191:I192)</f>
        <v>0</v>
      </c>
      <c r="J197" s="1214">
        <f>SUM(J191:J192)</f>
        <v>0</v>
      </c>
      <c r="K197" s="1214">
        <f t="shared" ref="K197:Q197" si="12">SUM(K191:K196)</f>
        <v>0</v>
      </c>
      <c r="L197" s="1214">
        <f t="shared" si="12"/>
        <v>27</v>
      </c>
      <c r="M197" s="1214">
        <f t="shared" si="12"/>
        <v>176</v>
      </c>
      <c r="N197" s="1214">
        <f t="shared" si="12"/>
        <v>168</v>
      </c>
      <c r="O197" s="1214">
        <f t="shared" si="12"/>
        <v>314</v>
      </c>
      <c r="P197" s="1214">
        <f t="shared" si="12"/>
        <v>281</v>
      </c>
      <c r="Q197" s="1214">
        <f t="shared" si="12"/>
        <v>966</v>
      </c>
      <c r="R197" s="1215"/>
      <c r="S197" s="1215"/>
      <c r="T197" s="1215"/>
      <c r="U197" s="1215"/>
      <c r="V197" s="1215"/>
      <c r="W197" s="1215"/>
      <c r="X197" s="1215"/>
      <c r="Y197" s="1215"/>
    </row>
    <row r="198" spans="1:25">
      <c r="A198" s="1216"/>
      <c r="B198" s="1216"/>
      <c r="C198" s="1216"/>
      <c r="D198" s="1216"/>
      <c r="E198" s="1216"/>
      <c r="F198" s="1217"/>
      <c r="G198" s="1217"/>
      <c r="H198" s="1216"/>
      <c r="I198" s="1216"/>
      <c r="J198" s="1216"/>
      <c r="K198" s="1216"/>
      <c r="L198" s="1216"/>
      <c r="M198" s="1216"/>
      <c r="N198" s="1216"/>
      <c r="O198" s="1216"/>
      <c r="P198" s="1216"/>
      <c r="Q198" s="1216"/>
      <c r="R198" s="1216"/>
      <c r="S198" s="1216"/>
      <c r="T198" s="1216"/>
      <c r="U198" s="1216"/>
      <c r="V198" s="1216"/>
      <c r="W198" s="1216"/>
      <c r="X198" s="1216"/>
    </row>
    <row r="199" spans="1:25">
      <c r="A199" s="1218" t="s">
        <v>34</v>
      </c>
      <c r="B199" s="1552"/>
      <c r="C199" s="1552"/>
      <c r="D199" s="1552"/>
      <c r="E199" s="1216"/>
      <c r="F199" s="1216"/>
      <c r="G199" s="1216"/>
      <c r="H199" s="1216"/>
      <c r="I199" s="1216"/>
      <c r="J199" s="1216"/>
      <c r="K199" s="1553"/>
      <c r="L199" s="1553"/>
      <c r="M199" s="1553"/>
      <c r="N199" s="1216"/>
      <c r="O199" s="1216"/>
      <c r="P199" s="1216"/>
      <c r="Q199" s="1216"/>
      <c r="R199" s="1216"/>
      <c r="S199" s="1216"/>
      <c r="T199" s="1216"/>
      <c r="U199" s="1216"/>
      <c r="V199" s="1216"/>
      <c r="W199" s="1216"/>
      <c r="X199" s="1216"/>
    </row>
    <row r="200" spans="1:25" ht="18">
      <c r="A200" s="1220" t="s">
        <v>35</v>
      </c>
      <c r="B200" s="1221" t="s">
        <v>36</v>
      </c>
      <c r="C200" s="1222" t="s">
        <v>37</v>
      </c>
      <c r="D200" s="1219"/>
      <c r="E200" s="1216"/>
      <c r="F200" s="1216"/>
      <c r="G200" s="1216"/>
      <c r="H200" s="1216"/>
      <c r="I200" s="1216"/>
      <c r="J200" s="1216"/>
      <c r="K200" s="1216"/>
      <c r="L200" s="1216"/>
      <c r="M200" s="1216"/>
      <c r="N200" s="1216"/>
      <c r="O200" s="1216"/>
      <c r="P200" s="1216"/>
      <c r="Q200" s="1216"/>
      <c r="R200" s="1216"/>
      <c r="S200" s="1216"/>
      <c r="T200" s="1216"/>
      <c r="U200" s="1216"/>
      <c r="V200" s="1216"/>
      <c r="W200" s="1216"/>
      <c r="X200" s="1216"/>
    </row>
    <row r="201" spans="1:25">
      <c r="A201" s="230" t="s">
        <v>100</v>
      </c>
      <c r="B201" s="1548" t="s">
        <v>39</v>
      </c>
      <c r="C201" s="1548"/>
      <c r="D201" s="1223"/>
      <c r="E201" s="1224" t="s">
        <v>40</v>
      </c>
      <c r="F201" s="1216"/>
      <c r="G201" s="1216"/>
      <c r="H201" s="1216"/>
      <c r="I201" s="1216"/>
      <c r="J201" s="1216"/>
      <c r="K201" s="1216"/>
      <c r="L201" s="1216"/>
      <c r="M201" s="1216"/>
      <c r="N201" s="1216"/>
      <c r="O201" s="1216"/>
      <c r="P201" s="1216"/>
      <c r="Q201" s="1216"/>
      <c r="R201" s="1216"/>
      <c r="S201" s="1216"/>
      <c r="T201" s="1216"/>
      <c r="U201" s="1216"/>
      <c r="V201" s="1216"/>
      <c r="W201" s="1216"/>
      <c r="X201" s="1216"/>
    </row>
    <row r="202" spans="1:25" ht="26.25">
      <c r="A202" s="257" t="s">
        <v>161</v>
      </c>
      <c r="B202" s="257" t="s">
        <v>956</v>
      </c>
      <c r="C202" s="1232"/>
      <c r="D202" s="1223"/>
      <c r="E202" s="1224"/>
      <c r="F202" s="1216"/>
      <c r="G202" s="1216"/>
      <c r="H202" s="1216"/>
      <c r="I202" s="1216"/>
      <c r="J202" s="1216"/>
      <c r="K202" s="1216"/>
      <c r="L202" s="1216"/>
      <c r="M202" s="1216"/>
      <c r="N202" s="1216"/>
      <c r="O202" s="1216"/>
      <c r="P202" s="1216"/>
      <c r="Q202" s="1216"/>
      <c r="R202" s="1216"/>
      <c r="S202" s="1216"/>
      <c r="T202" s="1216"/>
      <c r="U202" s="1216"/>
      <c r="V202" s="1216"/>
      <c r="W202" s="1216"/>
      <c r="X202" s="1216"/>
    </row>
    <row r="203" spans="1:25">
      <c r="A203" s="1195" t="s">
        <v>169</v>
      </c>
      <c r="B203" s="1554" t="s">
        <v>41</v>
      </c>
      <c r="C203" s="1554"/>
      <c r="D203" s="1216"/>
      <c r="E203" s="1216"/>
      <c r="F203" s="1216"/>
      <c r="G203" s="1216"/>
      <c r="H203" s="1216"/>
      <c r="I203" s="1216"/>
      <c r="J203" s="1216"/>
      <c r="K203" s="1216"/>
      <c r="L203" s="1216"/>
      <c r="M203" s="1216"/>
      <c r="N203" s="1216"/>
      <c r="O203" s="1216"/>
      <c r="P203" s="1216"/>
      <c r="Q203" s="1216"/>
      <c r="R203" s="1216"/>
      <c r="S203" s="1216"/>
      <c r="T203" s="1216"/>
      <c r="U203" s="1216"/>
      <c r="V203" s="1216"/>
      <c r="W203" s="1216"/>
      <c r="X203" s="1216"/>
    </row>
    <row r="204" spans="1:25">
      <c r="A204" s="1225" t="s">
        <v>42</v>
      </c>
      <c r="B204" s="1555" t="s">
        <v>842</v>
      </c>
      <c r="C204" s="1555"/>
      <c r="D204" s="1216"/>
      <c r="E204" s="1216"/>
      <c r="F204" s="1216"/>
      <c r="G204" s="1216"/>
      <c r="H204" s="1216"/>
      <c r="I204" s="1216"/>
      <c r="J204" s="1216"/>
      <c r="K204" s="1216"/>
      <c r="L204" s="1216"/>
      <c r="M204" s="1216"/>
      <c r="N204" s="1216"/>
      <c r="O204" s="1216"/>
      <c r="P204" s="1216"/>
      <c r="Q204" s="1216"/>
      <c r="R204" s="1216"/>
      <c r="S204" s="1216"/>
      <c r="T204" s="1216"/>
      <c r="U204" s="1216"/>
      <c r="V204" s="1216"/>
      <c r="W204" s="1216"/>
      <c r="X204" s="1216"/>
    </row>
    <row r="205" spans="1:25">
      <c r="A205" s="1225" t="s">
        <v>42</v>
      </c>
      <c r="B205" s="1555"/>
      <c r="C205" s="1555"/>
      <c r="F205" s="1216"/>
      <c r="G205" s="1216"/>
      <c r="H205" s="1216"/>
      <c r="I205" s="1216"/>
      <c r="J205" s="1216"/>
      <c r="K205" s="1216"/>
      <c r="L205" s="1216"/>
      <c r="M205" s="1216"/>
      <c r="N205" s="1216"/>
      <c r="O205" s="1216"/>
      <c r="P205" s="1216"/>
      <c r="Q205" s="1216"/>
      <c r="R205" s="1216"/>
      <c r="S205" s="1216"/>
      <c r="T205" s="1216"/>
      <c r="U205" s="1216"/>
      <c r="V205" s="1216"/>
      <c r="W205" s="1216"/>
      <c r="X205" s="1216"/>
    </row>
    <row r="206" spans="1:25">
      <c r="A206" s="1225" t="s">
        <v>43</v>
      </c>
      <c r="B206" s="1556" t="s">
        <v>2112</v>
      </c>
      <c r="C206" s="1556"/>
      <c r="D206" s="1216"/>
      <c r="E206" s="1216"/>
      <c r="F206" s="1216"/>
      <c r="G206" s="1216"/>
      <c r="H206" s="1216"/>
      <c r="I206" s="1216"/>
      <c r="J206" s="1216"/>
      <c r="K206" s="1216"/>
      <c r="L206" s="1216"/>
      <c r="M206" s="1216"/>
      <c r="N206" s="1216"/>
      <c r="O206" s="1216"/>
      <c r="P206" s="1216"/>
      <c r="Q206" s="1216"/>
      <c r="R206" s="1216"/>
      <c r="S206" s="1216"/>
      <c r="T206" s="1216"/>
      <c r="U206" s="1216"/>
      <c r="V206" s="1216"/>
      <c r="W206" s="1216"/>
      <c r="X206" s="1216"/>
    </row>
    <row r="207" spans="1:25">
      <c r="A207" s="1225" t="s">
        <v>44</v>
      </c>
      <c r="B207" s="1557"/>
      <c r="C207" s="1557"/>
      <c r="D207" s="1216"/>
      <c r="E207" s="1216"/>
      <c r="F207" s="1216"/>
      <c r="G207" s="1216"/>
      <c r="H207" s="1216"/>
      <c r="I207" s="1216"/>
      <c r="J207" s="1216"/>
      <c r="K207" s="1216"/>
      <c r="L207" s="1216"/>
      <c r="M207" s="1216"/>
      <c r="N207" s="1216"/>
      <c r="O207" s="1216"/>
      <c r="P207" s="1216"/>
      <c r="Q207" s="1216"/>
      <c r="R207" s="1216"/>
      <c r="S207" s="1216"/>
      <c r="T207" s="1216"/>
      <c r="U207" s="1216"/>
      <c r="V207" s="1216"/>
      <c r="W207" s="1216"/>
      <c r="X207" s="1216"/>
    </row>
  </sheetData>
  <mergeCells count="119">
    <mergeCell ref="B14:C14"/>
    <mergeCell ref="B206:C206"/>
    <mergeCell ref="B207:C207"/>
    <mergeCell ref="A134:F134"/>
    <mergeCell ref="B205:C205"/>
    <mergeCell ref="I134:Q134"/>
    <mergeCell ref="B183:C183"/>
    <mergeCell ref="R134:Y134"/>
    <mergeCell ref="B143:D143"/>
    <mergeCell ref="K143:M143"/>
    <mergeCell ref="B199:D199"/>
    <mergeCell ref="K199:M199"/>
    <mergeCell ref="B201:C201"/>
    <mergeCell ref="B203:C203"/>
    <mergeCell ref="B204:C204"/>
    <mergeCell ref="B184:C184"/>
    <mergeCell ref="B185:C185"/>
    <mergeCell ref="B186:C186"/>
    <mergeCell ref="I170:Q170"/>
    <mergeCell ref="B164:C164"/>
    <mergeCell ref="B147:C147"/>
    <mergeCell ref="B148:C148"/>
    <mergeCell ref="B149:C149"/>
    <mergeCell ref="B182:C182"/>
    <mergeCell ref="R189:Y189"/>
    <mergeCell ref="A189:F189"/>
    <mergeCell ref="I189:Q189"/>
    <mergeCell ref="B72:C72"/>
    <mergeCell ref="B73:C73"/>
    <mergeCell ref="B74:C74"/>
    <mergeCell ref="B75:C75"/>
    <mergeCell ref="R170:Y170"/>
    <mergeCell ref="B179:D179"/>
    <mergeCell ref="K179:M179"/>
    <mergeCell ref="B181:C181"/>
    <mergeCell ref="R116:Y116"/>
    <mergeCell ref="B124:D124"/>
    <mergeCell ref="B126:C126"/>
    <mergeCell ref="B127:C127"/>
    <mergeCell ref="B128:C128"/>
    <mergeCell ref="B165:C165"/>
    <mergeCell ref="B166:C166"/>
    <mergeCell ref="B167:C167"/>
    <mergeCell ref="B168:C168"/>
    <mergeCell ref="A116:F116"/>
    <mergeCell ref="I116:Q116"/>
    <mergeCell ref="I152:Q152"/>
    <mergeCell ref="R152:Y152"/>
    <mergeCell ref="B161:D161"/>
    <mergeCell ref="K161:M161"/>
    <mergeCell ref="B163:C163"/>
    <mergeCell ref="A152:F152"/>
    <mergeCell ref="A58:F58"/>
    <mergeCell ref="I58:Q58"/>
    <mergeCell ref="R58:Y58"/>
    <mergeCell ref="B68:D68"/>
    <mergeCell ref="K68:M68"/>
    <mergeCell ref="B70:C70"/>
    <mergeCell ref="A78:F78"/>
    <mergeCell ref="I78:Q78"/>
    <mergeCell ref="R78:Y78"/>
    <mergeCell ref="B87:D87"/>
    <mergeCell ref="B89:C89"/>
    <mergeCell ref="B90:C90"/>
    <mergeCell ref="B91:C91"/>
    <mergeCell ref="B92:C92"/>
    <mergeCell ref="B93:C93"/>
    <mergeCell ref="B94:C94"/>
    <mergeCell ref="B112:C112"/>
    <mergeCell ref="B113:C113"/>
    <mergeCell ref="B150:C150"/>
    <mergeCell ref="B129:C129"/>
    <mergeCell ref="I39:Q39"/>
    <mergeCell ref="R39:Y39"/>
    <mergeCell ref="B49:D49"/>
    <mergeCell ref="K49:M49"/>
    <mergeCell ref="B130:C130"/>
    <mergeCell ref="B131:C131"/>
    <mergeCell ref="B71:C71"/>
    <mergeCell ref="B51:C51"/>
    <mergeCell ref="B52:C52"/>
    <mergeCell ref="B53:C53"/>
    <mergeCell ref="B54:C54"/>
    <mergeCell ref="B55:C55"/>
    <mergeCell ref="B56:C56"/>
    <mergeCell ref="B15:C15"/>
    <mergeCell ref="B16:C16"/>
    <mergeCell ref="B17:C17"/>
    <mergeCell ref="B18:C18"/>
    <mergeCell ref="B19:C19"/>
    <mergeCell ref="B145:C145"/>
    <mergeCell ref="B146:C146"/>
    <mergeCell ref="B36:C36"/>
    <mergeCell ref="B37:C37"/>
    <mergeCell ref="A39:F39"/>
    <mergeCell ref="A170:F170"/>
    <mergeCell ref="A1:F1"/>
    <mergeCell ref="I1:Q1"/>
    <mergeCell ref="R1:Y1"/>
    <mergeCell ref="B11:D11"/>
    <mergeCell ref="K11:M11"/>
    <mergeCell ref="B13:C13"/>
    <mergeCell ref="B114:C114"/>
    <mergeCell ref="A20:F20"/>
    <mergeCell ref="I20:Q20"/>
    <mergeCell ref="R20:Y20"/>
    <mergeCell ref="R97:Y97"/>
    <mergeCell ref="B107:D107"/>
    <mergeCell ref="K107:M107"/>
    <mergeCell ref="B109:C109"/>
    <mergeCell ref="B110:C110"/>
    <mergeCell ref="B111:C111"/>
    <mergeCell ref="A97:F97"/>
    <mergeCell ref="I97:Q97"/>
    <mergeCell ref="B30:D30"/>
    <mergeCell ref="B32:C32"/>
    <mergeCell ref="B33:C33"/>
    <mergeCell ref="B34:C34"/>
    <mergeCell ref="B35:C35"/>
  </mergeCells>
  <pageMargins left="0.7" right="0.7" top="0.75" bottom="0.75" header="0.3" footer="0.3"/>
</worksheet>
</file>

<file path=xl/worksheets/sheet3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CCB09-1985-4CC8-A017-7177F6D69471}">
  <sheetPr>
    <tabColor rgb="FF0070C0"/>
  </sheetPr>
  <dimension ref="A1:W68"/>
  <sheetViews>
    <sheetView workbookViewId="0">
      <selection activeCell="U75" sqref="U75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6.8554687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6" customWidth="1"/>
  </cols>
  <sheetData>
    <row r="1" spans="1:23" s="78" customFormat="1" ht="21">
      <c r="A1" s="1909" t="s">
        <v>12303</v>
      </c>
      <c r="B1" s="1909"/>
      <c r="C1" s="1909"/>
      <c r="D1" s="1909"/>
      <c r="E1" s="1909"/>
      <c r="F1" s="1909"/>
      <c r="G1" s="77"/>
      <c r="H1" s="1909" t="s">
        <v>9076</v>
      </c>
      <c r="I1" s="1909"/>
      <c r="J1" s="1909"/>
      <c r="K1" s="1909"/>
      <c r="L1" s="1909"/>
      <c r="M1" s="1909"/>
      <c r="N1" s="1909"/>
      <c r="O1" s="1909"/>
      <c r="P1" s="1909"/>
      <c r="Q1" s="1909" t="s">
        <v>10800</v>
      </c>
      <c r="R1" s="1909"/>
      <c r="S1" s="1909"/>
      <c r="T1" s="1909"/>
      <c r="U1" s="1909"/>
      <c r="V1" s="1909"/>
      <c r="W1" s="190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12304</v>
      </c>
      <c r="B3" s="690" t="s">
        <v>92</v>
      </c>
      <c r="C3" s="35" t="s">
        <v>12305</v>
      </c>
      <c r="D3" s="15" t="s">
        <v>159</v>
      </c>
      <c r="E3" s="24">
        <v>45484.041666666664</v>
      </c>
      <c r="F3" s="15">
        <v>10.3</v>
      </c>
      <c r="G3" s="37"/>
      <c r="H3" s="15"/>
      <c r="I3" s="15"/>
      <c r="J3" s="15"/>
      <c r="K3" s="15"/>
      <c r="L3" s="15"/>
      <c r="M3" s="35">
        <v>26</v>
      </c>
      <c r="N3" s="35">
        <v>54</v>
      </c>
      <c r="O3" s="35">
        <v>81</v>
      </c>
      <c r="P3" s="14">
        <f t="shared" ref="P3:P9" si="0">SUM(H3:O3)</f>
        <v>161</v>
      </c>
      <c r="Q3" s="17" t="s">
        <v>32</v>
      </c>
      <c r="R3" s="16">
        <v>106128</v>
      </c>
      <c r="S3" s="23" t="s">
        <v>33</v>
      </c>
      <c r="T3" s="232" t="s">
        <v>161</v>
      </c>
      <c r="U3" s="16" t="s">
        <v>90</v>
      </c>
      <c r="V3" s="16">
        <v>1006671</v>
      </c>
      <c r="W3" s="16" t="s">
        <v>8387</v>
      </c>
    </row>
    <row r="4" spans="1:23">
      <c r="A4" s="15" t="s">
        <v>86</v>
      </c>
      <c r="B4" s="690" t="s">
        <v>92</v>
      </c>
      <c r="C4" s="35" t="s">
        <v>12306</v>
      </c>
      <c r="D4" s="15" t="s">
        <v>159</v>
      </c>
      <c r="E4" s="24">
        <v>45484.041666666664</v>
      </c>
      <c r="F4" s="15">
        <v>10.3</v>
      </c>
      <c r="G4" s="37"/>
      <c r="H4" s="15"/>
      <c r="I4" s="15"/>
      <c r="J4" s="15"/>
      <c r="K4" s="15"/>
      <c r="L4" s="35">
        <v>54</v>
      </c>
      <c r="M4" s="35">
        <v>53</v>
      </c>
      <c r="N4" s="35">
        <v>54</v>
      </c>
      <c r="O4" s="15"/>
      <c r="P4" s="14">
        <f t="shared" si="0"/>
        <v>161</v>
      </c>
      <c r="Q4" s="17" t="s">
        <v>32</v>
      </c>
      <c r="R4" s="16">
        <v>106129</v>
      </c>
      <c r="S4" s="23" t="s">
        <v>33</v>
      </c>
      <c r="T4" s="232" t="s">
        <v>161</v>
      </c>
      <c r="U4" s="16" t="s">
        <v>90</v>
      </c>
      <c r="V4" s="16">
        <v>1006672</v>
      </c>
      <c r="W4" s="16" t="s">
        <v>8387</v>
      </c>
    </row>
    <row r="5" spans="1:23">
      <c r="A5" s="15" t="s">
        <v>4228</v>
      </c>
      <c r="B5" s="690" t="s">
        <v>92</v>
      </c>
      <c r="C5" s="35" t="s">
        <v>12307</v>
      </c>
      <c r="D5" s="15" t="s">
        <v>159</v>
      </c>
      <c r="E5" s="24">
        <v>45484.041666666664</v>
      </c>
      <c r="F5" s="15">
        <v>10.3</v>
      </c>
      <c r="G5" s="37"/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0"/>
        <v>161</v>
      </c>
      <c r="Q5" s="17" t="s">
        <v>32</v>
      </c>
      <c r="R5" s="16">
        <v>106130</v>
      </c>
      <c r="S5" s="23" t="s">
        <v>33</v>
      </c>
      <c r="T5" s="232" t="s">
        <v>161</v>
      </c>
      <c r="U5" s="16" t="s">
        <v>90</v>
      </c>
      <c r="V5" s="16">
        <v>1006673</v>
      </c>
      <c r="W5" s="16" t="s">
        <v>8387</v>
      </c>
    </row>
    <row r="6" spans="1:23">
      <c r="A6" s="15" t="s">
        <v>9957</v>
      </c>
      <c r="B6" s="690" t="s">
        <v>92</v>
      </c>
      <c r="C6" s="35" t="s">
        <v>12308</v>
      </c>
      <c r="D6" s="15" t="s">
        <v>159</v>
      </c>
      <c r="E6" s="24">
        <v>45484.041666666664</v>
      </c>
      <c r="F6" s="15">
        <v>10.3</v>
      </c>
      <c r="G6" s="37"/>
      <c r="H6" s="15"/>
      <c r="I6" s="15"/>
      <c r="J6" s="15"/>
      <c r="K6" s="15"/>
      <c r="L6" s="35">
        <v>71</v>
      </c>
      <c r="M6" s="35">
        <v>80</v>
      </c>
      <c r="N6" s="15"/>
      <c r="O6" s="35">
        <v>10</v>
      </c>
      <c r="P6" s="14">
        <f t="shared" si="0"/>
        <v>161</v>
      </c>
      <c r="Q6" s="17" t="s">
        <v>32</v>
      </c>
      <c r="R6" s="16">
        <v>106131</v>
      </c>
      <c r="S6" s="23" t="s">
        <v>33</v>
      </c>
      <c r="T6" s="984" t="s">
        <v>161</v>
      </c>
      <c r="U6" s="16" t="s">
        <v>90</v>
      </c>
      <c r="V6" s="16">
        <v>1006674</v>
      </c>
      <c r="W6" s="16" t="s">
        <v>8387</v>
      </c>
    </row>
    <row r="7" spans="1:23">
      <c r="A7" s="15" t="s">
        <v>113</v>
      </c>
      <c r="B7" s="15" t="s">
        <v>65</v>
      </c>
      <c r="C7" s="35" t="s">
        <v>12309</v>
      </c>
      <c r="D7" s="15" t="s">
        <v>64</v>
      </c>
      <c r="E7" s="24">
        <v>45483.472222222219</v>
      </c>
      <c r="F7" s="15">
        <v>14.8</v>
      </c>
      <c r="G7" s="37"/>
      <c r="H7" s="15"/>
      <c r="I7" s="15"/>
      <c r="J7" s="15"/>
      <c r="K7" s="15"/>
      <c r="L7" s="35">
        <v>81</v>
      </c>
      <c r="M7" s="15"/>
      <c r="N7" s="15"/>
      <c r="O7" s="15"/>
      <c r="P7" s="14">
        <f t="shared" si="0"/>
        <v>81</v>
      </c>
      <c r="Q7" s="14" t="s">
        <v>30</v>
      </c>
      <c r="R7" s="16">
        <v>106132</v>
      </c>
      <c r="S7" s="841" t="s">
        <v>33</v>
      </c>
      <c r="T7" s="778" t="s">
        <v>169</v>
      </c>
      <c r="U7" s="485" t="s">
        <v>90</v>
      </c>
      <c r="V7" s="16">
        <v>1006675</v>
      </c>
      <c r="W7" s="16" t="s">
        <v>12310</v>
      </c>
    </row>
    <row r="8" spans="1:23">
      <c r="A8" s="15" t="s">
        <v>12167</v>
      </c>
      <c r="B8" s="15" t="s">
        <v>65</v>
      </c>
      <c r="C8" s="35" t="s">
        <v>12311</v>
      </c>
      <c r="D8" s="15" t="s">
        <v>64</v>
      </c>
      <c r="E8" s="24">
        <v>45484.472222222219</v>
      </c>
      <c r="F8" s="15">
        <v>14.8</v>
      </c>
      <c r="G8" s="37"/>
      <c r="H8" s="15"/>
      <c r="I8" s="15"/>
      <c r="J8" s="15"/>
      <c r="K8" s="15"/>
      <c r="L8" s="35">
        <v>80</v>
      </c>
      <c r="M8" s="15"/>
      <c r="N8" s="15"/>
      <c r="O8" s="15"/>
      <c r="P8" s="14">
        <f t="shared" si="0"/>
        <v>80</v>
      </c>
      <c r="Q8" s="14" t="s">
        <v>30</v>
      </c>
      <c r="R8" s="16">
        <v>106133</v>
      </c>
      <c r="S8" s="841" t="s">
        <v>33</v>
      </c>
      <c r="T8" s="778" t="s">
        <v>169</v>
      </c>
      <c r="U8" s="485" t="s">
        <v>90</v>
      </c>
      <c r="V8" s="16">
        <v>1006677</v>
      </c>
      <c r="W8" s="16" t="s">
        <v>2169</v>
      </c>
    </row>
    <row r="9" spans="1:23">
      <c r="A9" s="15" t="s">
        <v>150</v>
      </c>
      <c r="B9" s="15" t="s">
        <v>57</v>
      </c>
      <c r="C9" s="35" t="s">
        <v>12312</v>
      </c>
      <c r="D9" s="15" t="s">
        <v>56</v>
      </c>
      <c r="E9" s="24">
        <v>45484.225694444445</v>
      </c>
      <c r="F9" s="15">
        <v>10.8</v>
      </c>
      <c r="G9" s="37"/>
      <c r="H9" s="15"/>
      <c r="I9" s="15"/>
      <c r="J9" s="35">
        <v>35</v>
      </c>
      <c r="K9" s="35">
        <v>103</v>
      </c>
      <c r="L9" s="15"/>
      <c r="M9" s="15"/>
      <c r="N9" s="15"/>
      <c r="O9" s="15"/>
      <c r="P9" s="14">
        <f t="shared" si="0"/>
        <v>138</v>
      </c>
      <c r="Q9" s="14" t="s">
        <v>30</v>
      </c>
      <c r="R9" s="16">
        <v>106179</v>
      </c>
      <c r="S9" s="360" t="s">
        <v>31</v>
      </c>
      <c r="T9" s="778" t="s">
        <v>169</v>
      </c>
      <c r="U9" s="485" t="s">
        <v>90</v>
      </c>
      <c r="V9" s="16">
        <v>1006676</v>
      </c>
      <c r="W9" s="16" t="s">
        <v>12313</v>
      </c>
    </row>
    <row r="10" spans="1:23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35</v>
      </c>
      <c r="K10" s="11">
        <f t="shared" si="1"/>
        <v>103</v>
      </c>
      <c r="L10" s="11">
        <f t="shared" si="1"/>
        <v>447</v>
      </c>
      <c r="M10" s="11">
        <f t="shared" si="1"/>
        <v>159</v>
      </c>
      <c r="N10" s="11">
        <f t="shared" si="1"/>
        <v>108</v>
      </c>
      <c r="O10" s="11">
        <f t="shared" si="1"/>
        <v>91</v>
      </c>
      <c r="P10" s="11">
        <f t="shared" si="1"/>
        <v>943</v>
      </c>
      <c r="Q10" s="12"/>
      <c r="R10" s="12"/>
      <c r="S10" s="12"/>
      <c r="T10" s="256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6" t="s">
        <v>469</v>
      </c>
      <c r="B12" s="1848" t="s">
        <v>12314</v>
      </c>
      <c r="C12" s="1848"/>
      <c r="D12" s="242" t="s">
        <v>12276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4" t="s">
        <v>473</v>
      </c>
      <c r="B13" s="1564" t="s">
        <v>12315</v>
      </c>
      <c r="C13" s="156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1"/>
      <c r="B14" s="1563"/>
      <c r="C14" s="156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42</v>
      </c>
      <c r="B15" s="1872" t="s">
        <v>487</v>
      </c>
      <c r="C15" s="1872"/>
      <c r="D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43</v>
      </c>
      <c r="B16" s="1873">
        <v>358401802891</v>
      </c>
      <c r="C16" s="18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44</v>
      </c>
      <c r="B17" s="1871">
        <v>0.5</v>
      </c>
      <c r="C17" s="18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s="78" customFormat="1" ht="21">
      <c r="A19" s="1909" t="s">
        <v>12316</v>
      </c>
      <c r="B19" s="1909"/>
      <c r="C19" s="1909"/>
      <c r="D19" s="1909"/>
      <c r="E19" s="1909"/>
      <c r="F19" s="1909"/>
      <c r="G19" s="77"/>
      <c r="H19" s="1909" t="s">
        <v>9076</v>
      </c>
      <c r="I19" s="1909"/>
      <c r="J19" s="1909"/>
      <c r="K19" s="1909"/>
      <c r="L19" s="1909"/>
      <c r="M19" s="1909"/>
      <c r="N19" s="1909"/>
      <c r="O19" s="1909"/>
      <c r="P19" s="1909"/>
      <c r="Q19" s="1909" t="s">
        <v>12265</v>
      </c>
      <c r="R19" s="1909"/>
      <c r="S19" s="1909"/>
      <c r="T19" s="1909"/>
      <c r="U19" s="1909"/>
      <c r="V19" s="1909"/>
      <c r="W19" s="1909"/>
    </row>
    <row r="20" spans="1:23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</row>
    <row r="21" spans="1:23">
      <c r="A21" s="576" t="s">
        <v>9957</v>
      </c>
      <c r="B21" s="15" t="s">
        <v>78</v>
      </c>
      <c r="C21" s="35" t="s">
        <v>12317</v>
      </c>
      <c r="D21" s="15" t="s">
        <v>932</v>
      </c>
      <c r="E21" s="24">
        <v>45484.003472222219</v>
      </c>
      <c r="F21" s="15">
        <v>10.9</v>
      </c>
      <c r="G21" s="37"/>
      <c r="H21" s="15"/>
      <c r="I21" s="15"/>
      <c r="J21" s="15"/>
      <c r="K21" s="15"/>
      <c r="L21" s="15"/>
      <c r="M21" s="35">
        <v>107</v>
      </c>
      <c r="N21" s="35">
        <v>54</v>
      </c>
      <c r="O21" s="15"/>
      <c r="P21" s="14">
        <f t="shared" ref="P21:P26" si="2">SUM(H21:O21)</f>
        <v>161</v>
      </c>
      <c r="Q21" s="17" t="s">
        <v>32</v>
      </c>
      <c r="R21" s="14">
        <v>106134</v>
      </c>
      <c r="S21" s="23" t="s">
        <v>33</v>
      </c>
      <c r="T21" s="232" t="s">
        <v>161</v>
      </c>
      <c r="U21" s="16" t="s">
        <v>90</v>
      </c>
      <c r="V21" s="16">
        <v>1006678</v>
      </c>
      <c r="W21" s="16" t="s">
        <v>12318</v>
      </c>
    </row>
    <row r="22" spans="1:23">
      <c r="A22" s="15" t="s">
        <v>12217</v>
      </c>
      <c r="B22" s="15" t="s">
        <v>78</v>
      </c>
      <c r="C22" s="35" t="s">
        <v>12319</v>
      </c>
      <c r="D22" s="15" t="s">
        <v>932</v>
      </c>
      <c r="E22" s="24">
        <v>45484.003472222219</v>
      </c>
      <c r="F22" s="15">
        <v>10.9</v>
      </c>
      <c r="G22" s="37"/>
      <c r="H22" s="15"/>
      <c r="I22" s="15"/>
      <c r="J22" s="15"/>
      <c r="K22" s="15"/>
      <c r="L22" s="15"/>
      <c r="M22" s="35">
        <v>107</v>
      </c>
      <c r="N22" s="35">
        <v>54</v>
      </c>
      <c r="O22" s="15"/>
      <c r="P22" s="14">
        <f t="shared" si="2"/>
        <v>161</v>
      </c>
      <c r="Q22" s="17" t="s">
        <v>32</v>
      </c>
      <c r="R22" s="14">
        <v>106135</v>
      </c>
      <c r="S22" s="23" t="s">
        <v>33</v>
      </c>
      <c r="T22" s="232" t="s">
        <v>161</v>
      </c>
      <c r="U22" s="16" t="s">
        <v>90</v>
      </c>
      <c r="V22" s="16">
        <v>1006679</v>
      </c>
      <c r="W22" s="16" t="s">
        <v>12318</v>
      </c>
    </row>
    <row r="23" spans="1:23">
      <c r="A23" s="15" t="s">
        <v>12304</v>
      </c>
      <c r="B23" s="224" t="s">
        <v>78</v>
      </c>
      <c r="C23" s="35" t="s">
        <v>12320</v>
      </c>
      <c r="D23" s="15" t="s">
        <v>521</v>
      </c>
      <c r="E23" s="24">
        <v>45484.6875</v>
      </c>
      <c r="F23" s="15">
        <v>10.5</v>
      </c>
      <c r="G23" s="37"/>
      <c r="H23" s="15"/>
      <c r="I23" s="15"/>
      <c r="J23" s="15"/>
      <c r="K23" s="15"/>
      <c r="L23" s="15"/>
      <c r="M23" s="35">
        <v>107</v>
      </c>
      <c r="N23" s="35">
        <v>54</v>
      </c>
      <c r="O23" s="15"/>
      <c r="P23" s="14">
        <f t="shared" si="2"/>
        <v>161</v>
      </c>
      <c r="Q23" s="17" t="s">
        <v>32</v>
      </c>
      <c r="R23" s="14">
        <v>106136</v>
      </c>
      <c r="S23" s="23" t="s">
        <v>33</v>
      </c>
      <c r="T23" s="6" t="s">
        <v>169</v>
      </c>
      <c r="U23" s="16" t="s">
        <v>90</v>
      </c>
      <c r="V23" s="16">
        <v>1006680</v>
      </c>
      <c r="W23" s="16" t="s">
        <v>12321</v>
      </c>
    </row>
    <row r="24" spans="1:23">
      <c r="A24" s="15" t="s">
        <v>6303</v>
      </c>
      <c r="B24" s="224" t="s">
        <v>78</v>
      </c>
      <c r="C24" s="35" t="s">
        <v>12322</v>
      </c>
      <c r="D24" s="15" t="s">
        <v>521</v>
      </c>
      <c r="E24" s="24">
        <v>45484.6875</v>
      </c>
      <c r="F24" s="15">
        <v>10.5</v>
      </c>
      <c r="G24" s="37"/>
      <c r="H24" s="15"/>
      <c r="I24" s="15"/>
      <c r="J24" s="15"/>
      <c r="K24" s="15"/>
      <c r="L24" s="15"/>
      <c r="M24" s="15"/>
      <c r="N24" s="35">
        <v>161</v>
      </c>
      <c r="O24" s="15"/>
      <c r="P24" s="14">
        <f t="shared" si="2"/>
        <v>161</v>
      </c>
      <c r="Q24" s="17" t="s">
        <v>32</v>
      </c>
      <c r="R24" s="14">
        <v>106137</v>
      </c>
      <c r="S24" s="23" t="s">
        <v>33</v>
      </c>
      <c r="T24" s="6" t="s">
        <v>169</v>
      </c>
      <c r="U24" s="16" t="s">
        <v>90</v>
      </c>
      <c r="V24" s="16">
        <v>1006681</v>
      </c>
      <c r="W24" s="16" t="s">
        <v>12321</v>
      </c>
    </row>
    <row r="25" spans="1:23">
      <c r="A25" s="15" t="s">
        <v>142</v>
      </c>
      <c r="B25" s="15" t="s">
        <v>72</v>
      </c>
      <c r="C25" s="35" t="s">
        <v>12323</v>
      </c>
      <c r="D25" s="15" t="s">
        <v>71</v>
      </c>
      <c r="E25" s="24">
        <v>45483.711805555555</v>
      </c>
      <c r="F25" s="15">
        <v>12.25</v>
      </c>
      <c r="G25" s="37"/>
      <c r="H25" s="15"/>
      <c r="I25" s="15"/>
      <c r="J25" s="15"/>
      <c r="K25" s="15"/>
      <c r="L25" s="35">
        <v>27</v>
      </c>
      <c r="M25" s="35">
        <v>53</v>
      </c>
      <c r="N25" s="35">
        <v>54</v>
      </c>
      <c r="O25" s="35">
        <v>27</v>
      </c>
      <c r="P25" s="14">
        <f t="shared" si="2"/>
        <v>161</v>
      </c>
      <c r="Q25" s="14" t="s">
        <v>30</v>
      </c>
      <c r="R25" s="14">
        <v>106180</v>
      </c>
      <c r="S25" s="14" t="s">
        <v>31</v>
      </c>
      <c r="T25" s="778" t="s">
        <v>169</v>
      </c>
      <c r="U25" s="16"/>
      <c r="V25" s="16">
        <v>1006682</v>
      </c>
      <c r="W25" s="16" t="s">
        <v>12321</v>
      </c>
    </row>
    <row r="26" spans="1:23">
      <c r="A26" s="15" t="s">
        <v>111</v>
      </c>
      <c r="B26" s="15" t="s">
        <v>65</v>
      </c>
      <c r="C26" s="35" t="s">
        <v>12324</v>
      </c>
      <c r="D26" s="15" t="s">
        <v>64</v>
      </c>
      <c r="E26" s="24">
        <v>45484.472222222219</v>
      </c>
      <c r="F26" s="15">
        <v>14.8</v>
      </c>
      <c r="G26" s="37"/>
      <c r="H26" s="15"/>
      <c r="I26" s="15"/>
      <c r="J26" s="15"/>
      <c r="K26" s="15"/>
      <c r="L26" s="35">
        <v>161</v>
      </c>
      <c r="M26" s="15"/>
      <c r="N26" s="15"/>
      <c r="O26" s="15"/>
      <c r="P26" s="14">
        <f t="shared" si="2"/>
        <v>161</v>
      </c>
      <c r="Q26" s="14" t="s">
        <v>30</v>
      </c>
      <c r="R26" s="14">
        <v>106138</v>
      </c>
      <c r="S26" s="23" t="s">
        <v>33</v>
      </c>
      <c r="T26" s="778" t="s">
        <v>169</v>
      </c>
      <c r="U26" s="16" t="s">
        <v>90</v>
      </c>
      <c r="V26" s="16">
        <v>1006683</v>
      </c>
      <c r="W26" s="16" t="s">
        <v>2169</v>
      </c>
    </row>
    <row r="27" spans="1:23">
      <c r="A27" s="11" t="s">
        <v>19</v>
      </c>
      <c r="B27" s="7"/>
      <c r="C27" s="7"/>
      <c r="D27" s="7"/>
      <c r="E27" s="11"/>
      <c r="F27" s="7"/>
      <c r="G27" s="7"/>
      <c r="H27" s="11">
        <f t="shared" ref="H27:P27" si="3">SUM(H21:H26)</f>
        <v>0</v>
      </c>
      <c r="I27" s="11">
        <f t="shared" si="3"/>
        <v>0</v>
      </c>
      <c r="J27" s="11">
        <f t="shared" si="3"/>
        <v>0</v>
      </c>
      <c r="K27" s="11">
        <f t="shared" si="3"/>
        <v>0</v>
      </c>
      <c r="L27" s="11">
        <f t="shared" si="3"/>
        <v>188</v>
      </c>
      <c r="M27" s="11">
        <f t="shared" si="3"/>
        <v>374</v>
      </c>
      <c r="N27" s="11">
        <f t="shared" si="3"/>
        <v>377</v>
      </c>
      <c r="O27" s="11">
        <f t="shared" si="3"/>
        <v>27</v>
      </c>
      <c r="P27" s="11">
        <f t="shared" si="3"/>
        <v>966</v>
      </c>
      <c r="Q27" s="12"/>
      <c r="R27" s="12"/>
      <c r="S27" s="12"/>
      <c r="T27" s="12"/>
      <c r="U27" s="12"/>
      <c r="V27" s="12"/>
      <c r="W27" s="12"/>
    </row>
    <row r="28" spans="1:23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6" t="s">
        <v>469</v>
      </c>
      <c r="B29" s="1848" t="s">
        <v>11906</v>
      </c>
      <c r="C29" s="1848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4" t="s">
        <v>473</v>
      </c>
      <c r="B30" s="1564" t="s">
        <v>12314</v>
      </c>
      <c r="C30" s="156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1"/>
      <c r="B31" s="1563"/>
      <c r="C31" s="156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5" t="s">
        <v>42</v>
      </c>
      <c r="B32" s="1901" t="s">
        <v>12325</v>
      </c>
      <c r="C32" s="190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5" t="s">
        <v>43</v>
      </c>
      <c r="B33" s="1908">
        <v>358400865340</v>
      </c>
      <c r="C33" s="190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44</v>
      </c>
      <c r="B34" s="1900">
        <v>0.66666666666666663</v>
      </c>
      <c r="C34" s="190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s="78" customFormat="1" ht="21">
      <c r="A36" s="1909" t="s">
        <v>12326</v>
      </c>
      <c r="B36" s="1909"/>
      <c r="C36" s="1909"/>
      <c r="D36" s="1909"/>
      <c r="E36" s="1909"/>
      <c r="F36" s="1909"/>
      <c r="G36" s="77"/>
      <c r="H36" s="1909" t="s">
        <v>10045</v>
      </c>
      <c r="I36" s="1909"/>
      <c r="J36" s="1909"/>
      <c r="K36" s="1909"/>
      <c r="L36" s="1909"/>
      <c r="M36" s="1909"/>
      <c r="N36" s="1909"/>
      <c r="O36" s="1909"/>
      <c r="P36" s="1909"/>
      <c r="Q36" s="1909" t="s">
        <v>12327</v>
      </c>
      <c r="R36" s="1909"/>
      <c r="S36" s="1909"/>
      <c r="T36" s="1909"/>
      <c r="U36" s="1909"/>
      <c r="V36" s="1909"/>
      <c r="W36" s="1909"/>
    </row>
    <row r="37" spans="1:23" ht="26.25">
      <c r="A37" s="8" t="s">
        <v>3</v>
      </c>
      <c r="B37" s="8" t="s">
        <v>4</v>
      </c>
      <c r="C37" s="8" t="s">
        <v>5</v>
      </c>
      <c r="D37" s="8" t="s">
        <v>6</v>
      </c>
      <c r="E37" s="8" t="s">
        <v>7</v>
      </c>
      <c r="F37" s="8" t="s">
        <v>8</v>
      </c>
      <c r="G37" s="33" t="s">
        <v>10</v>
      </c>
      <c r="H37" s="9" t="s">
        <v>11</v>
      </c>
      <c r="I37" s="9" t="s">
        <v>12</v>
      </c>
      <c r="J37" s="9" t="s">
        <v>13</v>
      </c>
      <c r="K37" s="9" t="s">
        <v>14</v>
      </c>
      <c r="L37" s="9" t="s">
        <v>15</v>
      </c>
      <c r="M37" s="9" t="s">
        <v>16</v>
      </c>
      <c r="N37" s="9" t="s">
        <v>17</v>
      </c>
      <c r="O37" s="10" t="s">
        <v>18</v>
      </c>
      <c r="P37" s="8" t="s">
        <v>19</v>
      </c>
      <c r="Q37" s="8" t="s">
        <v>20</v>
      </c>
      <c r="R37" s="8" t="s">
        <v>9</v>
      </c>
      <c r="S37" s="8" t="s">
        <v>21</v>
      </c>
      <c r="T37" s="8" t="s">
        <v>24</v>
      </c>
      <c r="U37" s="8" t="s">
        <v>25</v>
      </c>
      <c r="V37" s="8" t="s">
        <v>26</v>
      </c>
      <c r="W37" s="8" t="s">
        <v>27</v>
      </c>
    </row>
    <row r="38" spans="1:23">
      <c r="A38" s="15" t="s">
        <v>111</v>
      </c>
      <c r="B38" s="15" t="s">
        <v>65</v>
      </c>
      <c r="C38" s="35" t="s">
        <v>12328</v>
      </c>
      <c r="D38" s="15" t="s">
        <v>7594</v>
      </c>
      <c r="E38" s="24">
        <v>45483.732638888891</v>
      </c>
      <c r="F38" s="15">
        <v>19</v>
      </c>
      <c r="G38" s="37"/>
      <c r="H38" s="15"/>
      <c r="I38" s="15"/>
      <c r="J38" s="15"/>
      <c r="K38" s="15"/>
      <c r="L38" s="35">
        <v>161</v>
      </c>
      <c r="M38" s="15"/>
      <c r="N38" s="15"/>
      <c r="O38" s="15"/>
      <c r="P38" s="14">
        <f t="shared" ref="P38:P43" si="4">SUM(H38:O38)</f>
        <v>161</v>
      </c>
      <c r="Q38" s="14" t="s">
        <v>30</v>
      </c>
      <c r="R38" s="14">
        <v>106139</v>
      </c>
      <c r="S38" s="23" t="s">
        <v>33</v>
      </c>
      <c r="T38" s="14" t="s">
        <v>9984</v>
      </c>
      <c r="U38" s="14" t="s">
        <v>90</v>
      </c>
      <c r="V38" s="16">
        <v>1006685</v>
      </c>
      <c r="W38" s="16"/>
    </row>
    <row r="39" spans="1:23">
      <c r="A39" s="15" t="s">
        <v>4228</v>
      </c>
      <c r="B39" s="15" t="s">
        <v>78</v>
      </c>
      <c r="C39" s="35" t="s">
        <v>12329</v>
      </c>
      <c r="D39" s="15" t="s">
        <v>521</v>
      </c>
      <c r="E39" s="24">
        <v>45483.6875</v>
      </c>
      <c r="F39" s="15">
        <v>13.5</v>
      </c>
      <c r="G39" s="37"/>
      <c r="H39" s="15"/>
      <c r="I39" s="15"/>
      <c r="J39" s="15"/>
      <c r="K39" s="15"/>
      <c r="L39" s="35">
        <v>51</v>
      </c>
      <c r="M39" s="35">
        <v>80</v>
      </c>
      <c r="N39" s="35">
        <v>30</v>
      </c>
      <c r="O39" s="15"/>
      <c r="P39" s="14">
        <f t="shared" si="4"/>
        <v>161</v>
      </c>
      <c r="Q39" s="17" t="s">
        <v>32</v>
      </c>
      <c r="R39" s="14">
        <v>106140</v>
      </c>
      <c r="S39" s="23" t="s">
        <v>33</v>
      </c>
      <c r="T39" s="14" t="s">
        <v>9984</v>
      </c>
      <c r="U39" s="14" t="s">
        <v>90</v>
      </c>
      <c r="V39" s="16">
        <v>1006686</v>
      </c>
      <c r="W39" s="16"/>
    </row>
    <row r="40" spans="1:23">
      <c r="A40" s="15" t="s">
        <v>9957</v>
      </c>
      <c r="B40" s="690" t="s">
        <v>92</v>
      </c>
      <c r="C40" s="35" t="s">
        <v>12330</v>
      </c>
      <c r="D40" s="15" t="s">
        <v>6471</v>
      </c>
      <c r="E40" s="24">
        <v>45484.104166666664</v>
      </c>
      <c r="F40" s="15">
        <v>14.5</v>
      </c>
      <c r="G40" s="37"/>
      <c r="H40" s="15"/>
      <c r="I40" s="15"/>
      <c r="J40" s="15"/>
      <c r="K40" s="15"/>
      <c r="L40" s="15"/>
      <c r="M40" s="35">
        <v>80</v>
      </c>
      <c r="N40" s="35">
        <v>81</v>
      </c>
      <c r="O40" s="15"/>
      <c r="P40" s="14">
        <f t="shared" si="4"/>
        <v>161</v>
      </c>
      <c r="Q40" s="17" t="s">
        <v>32</v>
      </c>
      <c r="R40" s="14">
        <v>106141</v>
      </c>
      <c r="S40" s="23" t="s">
        <v>33</v>
      </c>
      <c r="T40" s="14" t="s">
        <v>9984</v>
      </c>
      <c r="U40" s="14" t="s">
        <v>90</v>
      </c>
      <c r="V40" s="16">
        <v>1006687</v>
      </c>
      <c r="W40" s="16"/>
    </row>
    <row r="41" spans="1:23">
      <c r="A41" s="15" t="s">
        <v>120</v>
      </c>
      <c r="B41" s="690" t="s">
        <v>92</v>
      </c>
      <c r="C41" s="35" t="s">
        <v>12331</v>
      </c>
      <c r="D41" s="15" t="s">
        <v>6471</v>
      </c>
      <c r="E41" s="24">
        <v>45484.104166666664</v>
      </c>
      <c r="F41" s="15">
        <v>14.5</v>
      </c>
      <c r="G41" s="37"/>
      <c r="H41" s="15"/>
      <c r="I41" s="15"/>
      <c r="J41" s="15"/>
      <c r="K41" s="15"/>
      <c r="L41" s="15"/>
      <c r="M41" s="272">
        <v>80</v>
      </c>
      <c r="N41" s="35">
        <v>81</v>
      </c>
      <c r="O41" s="15"/>
      <c r="P41" s="14">
        <f t="shared" si="4"/>
        <v>161</v>
      </c>
      <c r="Q41" s="17" t="s">
        <v>32</v>
      </c>
      <c r="R41" s="14">
        <v>106142</v>
      </c>
      <c r="S41" s="23" t="s">
        <v>33</v>
      </c>
      <c r="T41" s="14" t="s">
        <v>9984</v>
      </c>
      <c r="U41" s="14" t="s">
        <v>90</v>
      </c>
      <c r="V41" s="16">
        <v>1006688</v>
      </c>
      <c r="W41" s="16"/>
    </row>
    <row r="42" spans="1:23">
      <c r="A42" s="15" t="s">
        <v>9828</v>
      </c>
      <c r="B42" s="15" t="s">
        <v>57</v>
      </c>
      <c r="C42" s="35" t="s">
        <v>12332</v>
      </c>
      <c r="D42" s="15" t="s">
        <v>10109</v>
      </c>
      <c r="E42" s="24">
        <v>45483.548611111109</v>
      </c>
      <c r="F42" s="15">
        <v>15</v>
      </c>
      <c r="G42" s="37"/>
      <c r="H42" s="15"/>
      <c r="I42" s="15"/>
      <c r="J42" s="35">
        <v>33</v>
      </c>
      <c r="K42" s="35">
        <v>75</v>
      </c>
      <c r="L42" s="15"/>
      <c r="M42" s="15"/>
      <c r="N42" s="15"/>
      <c r="O42" s="15"/>
      <c r="P42" s="14">
        <f t="shared" si="4"/>
        <v>108</v>
      </c>
      <c r="Q42" s="14" t="s">
        <v>30</v>
      </c>
      <c r="R42" s="14">
        <v>106183</v>
      </c>
      <c r="S42" s="14" t="s">
        <v>31</v>
      </c>
      <c r="T42" s="14" t="s">
        <v>9984</v>
      </c>
      <c r="U42" s="14" t="s">
        <v>90</v>
      </c>
      <c r="V42" s="16">
        <v>1006689</v>
      </c>
      <c r="W42" s="16"/>
    </row>
    <row r="43" spans="1:23">
      <c r="A43" s="15" t="s">
        <v>150</v>
      </c>
      <c r="B43" s="15" t="s">
        <v>57</v>
      </c>
      <c r="C43" s="35" t="s">
        <v>12333</v>
      </c>
      <c r="D43" s="15" t="s">
        <v>10109</v>
      </c>
      <c r="E43" s="24">
        <v>45483.548611111109</v>
      </c>
      <c r="F43" s="15">
        <v>15</v>
      </c>
      <c r="G43" s="37"/>
      <c r="H43" s="15"/>
      <c r="I43" s="15"/>
      <c r="J43" s="35">
        <v>27</v>
      </c>
      <c r="K43" s="35">
        <v>27</v>
      </c>
      <c r="L43" s="15"/>
      <c r="M43" s="15"/>
      <c r="N43" s="15"/>
      <c r="O43" s="15"/>
      <c r="P43" s="14">
        <f t="shared" si="4"/>
        <v>54</v>
      </c>
      <c r="Q43" s="14" t="s">
        <v>30</v>
      </c>
      <c r="R43" s="14">
        <v>106184</v>
      </c>
      <c r="S43" s="14" t="s">
        <v>31</v>
      </c>
      <c r="T43" s="14" t="s">
        <v>9984</v>
      </c>
      <c r="U43" s="14" t="s">
        <v>90</v>
      </c>
      <c r="V43" s="16">
        <v>1006690</v>
      </c>
      <c r="W43" s="16"/>
    </row>
    <row r="44" spans="1:23">
      <c r="A44" s="11" t="s">
        <v>19</v>
      </c>
      <c r="B44" s="7"/>
      <c r="C44" s="7"/>
      <c r="D44" s="7"/>
      <c r="E44" s="11"/>
      <c r="F44" s="7"/>
      <c r="G44" s="7"/>
      <c r="H44" s="11">
        <f t="shared" ref="H44:P44" si="5">SUM(H38:H43)</f>
        <v>0</v>
      </c>
      <c r="I44" s="11">
        <f t="shared" si="5"/>
        <v>0</v>
      </c>
      <c r="J44" s="11">
        <f t="shared" si="5"/>
        <v>60</v>
      </c>
      <c r="K44" s="11">
        <f t="shared" si="5"/>
        <v>102</v>
      </c>
      <c r="L44" s="11">
        <f t="shared" si="5"/>
        <v>212</v>
      </c>
      <c r="M44" s="11">
        <f t="shared" si="5"/>
        <v>240</v>
      </c>
      <c r="N44" s="11">
        <f t="shared" si="5"/>
        <v>192</v>
      </c>
      <c r="O44" s="11">
        <f t="shared" si="5"/>
        <v>0</v>
      </c>
      <c r="P44" s="11">
        <f t="shared" si="5"/>
        <v>806</v>
      </c>
      <c r="Q44" s="12"/>
      <c r="R44" s="12"/>
      <c r="S44" s="12"/>
      <c r="T44" s="12"/>
      <c r="U44" s="12"/>
      <c r="V44" s="12"/>
      <c r="W44" s="12"/>
    </row>
    <row r="45" spans="1:23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>
      <c r="A46" s="3" t="s">
        <v>34</v>
      </c>
      <c r="B46" s="1905"/>
      <c r="C46" s="1905"/>
      <c r="D46" s="1905"/>
      <c r="E46" s="1905"/>
      <c r="F46" s="1905"/>
      <c r="G46" s="1905"/>
      <c r="H46" s="1905"/>
      <c r="I46" s="1"/>
      <c r="J46" s="1904"/>
      <c r="K46" s="1904"/>
      <c r="L46" s="190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4"/>
      <c r="B47" s="1564"/>
      <c r="C47" s="1564"/>
      <c r="D47" s="242" t="s">
        <v>12276</v>
      </c>
      <c r="E47" s="1"/>
      <c r="F47" s="1"/>
      <c r="G47" s="1"/>
      <c r="H47" s="1"/>
      <c r="I47" s="1"/>
      <c r="J47" s="1">
        <v>62</v>
      </c>
      <c r="K47" s="1">
        <v>130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1"/>
      <c r="B48" s="1563"/>
      <c r="C48" s="156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5" t="s">
        <v>42</v>
      </c>
      <c r="B49" s="1772"/>
      <c r="C49" s="177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5" t="s">
        <v>43</v>
      </c>
      <c r="B50" s="1772"/>
      <c r="C50" s="177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5" t="s">
        <v>44</v>
      </c>
      <c r="B51" s="1772"/>
      <c r="C51" s="177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>
      <c r="A53" s="1909" t="s">
        <v>12334</v>
      </c>
      <c r="B53" s="1909"/>
      <c r="C53" s="1909"/>
      <c r="D53" s="1909"/>
      <c r="E53" s="1909"/>
      <c r="F53" s="1909"/>
      <c r="G53" s="77"/>
      <c r="H53" s="1909" t="s">
        <v>10045</v>
      </c>
      <c r="I53" s="1909"/>
      <c r="J53" s="1909"/>
      <c r="K53" s="1909"/>
      <c r="L53" s="1909"/>
      <c r="M53" s="1909"/>
      <c r="N53" s="1909"/>
      <c r="O53" s="1909"/>
      <c r="P53" s="1909"/>
      <c r="Q53" s="1909" t="s">
        <v>10117</v>
      </c>
      <c r="R53" s="1909"/>
      <c r="S53" s="1909"/>
      <c r="T53" s="1909"/>
      <c r="U53" s="1909"/>
      <c r="V53" s="1909"/>
      <c r="W53" s="1909"/>
    </row>
    <row r="54" spans="1:23" ht="26.25">
      <c r="A54" s="8" t="s">
        <v>3</v>
      </c>
      <c r="B54" s="8" t="s">
        <v>4</v>
      </c>
      <c r="C54" s="8" t="s">
        <v>5</v>
      </c>
      <c r="D54" s="8" t="s">
        <v>6</v>
      </c>
      <c r="E54" s="8" t="s">
        <v>7</v>
      </c>
      <c r="F54" s="8" t="s">
        <v>8</v>
      </c>
      <c r="G54" s="33" t="s">
        <v>10</v>
      </c>
      <c r="H54" s="9" t="s">
        <v>11</v>
      </c>
      <c r="I54" s="9" t="s">
        <v>12</v>
      </c>
      <c r="J54" s="9" t="s">
        <v>13</v>
      </c>
      <c r="K54" s="9" t="s">
        <v>14</v>
      </c>
      <c r="L54" s="9" t="s">
        <v>15</v>
      </c>
      <c r="M54" s="21" t="s">
        <v>16</v>
      </c>
      <c r="N54" s="21" t="s">
        <v>17</v>
      </c>
      <c r="O54" s="10" t="s">
        <v>18</v>
      </c>
      <c r="P54" s="8" t="s">
        <v>19</v>
      </c>
      <c r="Q54" s="8" t="s">
        <v>20</v>
      </c>
      <c r="R54" s="8" t="s">
        <v>9</v>
      </c>
      <c r="S54" s="8" t="s">
        <v>21</v>
      </c>
      <c r="T54" s="8" t="s">
        <v>24</v>
      </c>
      <c r="U54" s="8" t="s">
        <v>25</v>
      </c>
      <c r="V54" s="8" t="s">
        <v>26</v>
      </c>
      <c r="W54" s="8" t="s">
        <v>27</v>
      </c>
    </row>
    <row r="55" spans="1:23">
      <c r="A55" s="15" t="s">
        <v>114</v>
      </c>
      <c r="B55" s="224" t="s">
        <v>78</v>
      </c>
      <c r="C55" s="35" t="s">
        <v>12335</v>
      </c>
      <c r="D55" s="15" t="s">
        <v>521</v>
      </c>
      <c r="E55" s="24">
        <v>45483.6875</v>
      </c>
      <c r="F55" s="15">
        <v>13.5</v>
      </c>
      <c r="G55" s="37"/>
      <c r="H55" s="15"/>
      <c r="I55" s="15"/>
      <c r="J55" s="15"/>
      <c r="K55" s="15"/>
      <c r="L55" s="26"/>
      <c r="M55" s="277">
        <v>81</v>
      </c>
      <c r="N55" s="277">
        <v>80</v>
      </c>
      <c r="O55" s="25"/>
      <c r="P55" s="14">
        <f t="shared" ref="P55:P60" si="6">SUM(H55:O55)</f>
        <v>161</v>
      </c>
      <c r="Q55" s="17" t="s">
        <v>32</v>
      </c>
      <c r="R55" s="14">
        <v>106143</v>
      </c>
      <c r="S55" s="23" t="s">
        <v>33</v>
      </c>
      <c r="T55" s="14" t="s">
        <v>9984</v>
      </c>
      <c r="U55" s="14" t="s">
        <v>90</v>
      </c>
      <c r="V55" s="16">
        <v>1006692</v>
      </c>
      <c r="W55" s="16"/>
    </row>
    <row r="56" spans="1:23">
      <c r="A56" s="15" t="s">
        <v>9957</v>
      </c>
      <c r="B56" s="224" t="s">
        <v>78</v>
      </c>
      <c r="C56" s="35" t="s">
        <v>12336</v>
      </c>
      <c r="D56" s="15" t="s">
        <v>521</v>
      </c>
      <c r="E56" s="24">
        <v>45483.6875</v>
      </c>
      <c r="F56" s="15">
        <v>13.5</v>
      </c>
      <c r="G56" s="37"/>
      <c r="H56" s="15"/>
      <c r="I56" s="15"/>
      <c r="J56" s="15"/>
      <c r="K56" s="15"/>
      <c r="L56" s="26"/>
      <c r="M56" s="277">
        <v>71</v>
      </c>
      <c r="N56" s="277">
        <v>90</v>
      </c>
      <c r="O56" s="25"/>
      <c r="P56" s="14">
        <f t="shared" si="6"/>
        <v>161</v>
      </c>
      <c r="Q56" s="17" t="s">
        <v>32</v>
      </c>
      <c r="R56" s="14">
        <v>106144</v>
      </c>
      <c r="S56" s="23" t="s">
        <v>33</v>
      </c>
      <c r="T56" s="14" t="s">
        <v>9984</v>
      </c>
      <c r="U56" s="14" t="s">
        <v>90</v>
      </c>
      <c r="V56" s="16">
        <v>1006693</v>
      </c>
      <c r="W56" s="16"/>
    </row>
    <row r="57" spans="1:23">
      <c r="A57" s="15" t="s">
        <v>105</v>
      </c>
      <c r="B57" s="224" t="s">
        <v>78</v>
      </c>
      <c r="C57" s="35" t="s">
        <v>12337</v>
      </c>
      <c r="D57" s="15" t="s">
        <v>521</v>
      </c>
      <c r="E57" s="24">
        <v>45483.6875</v>
      </c>
      <c r="F57" s="15">
        <v>13.5</v>
      </c>
      <c r="G57" s="37"/>
      <c r="H57" s="15"/>
      <c r="I57" s="15"/>
      <c r="J57" s="15"/>
      <c r="K57" s="15"/>
      <c r="L57" s="26"/>
      <c r="M57" s="277">
        <v>71</v>
      </c>
      <c r="N57" s="277">
        <v>90</v>
      </c>
      <c r="O57" s="25"/>
      <c r="P57" s="14">
        <f t="shared" si="6"/>
        <v>161</v>
      </c>
      <c r="Q57" s="17" t="s">
        <v>32</v>
      </c>
      <c r="R57" s="14">
        <v>106145</v>
      </c>
      <c r="S57" s="23" t="s">
        <v>33</v>
      </c>
      <c r="T57" s="14" t="s">
        <v>9984</v>
      </c>
      <c r="U57" s="14" t="s">
        <v>90</v>
      </c>
      <c r="V57" s="16">
        <v>1006694</v>
      </c>
      <c r="W57" s="16"/>
    </row>
    <row r="58" spans="1:23">
      <c r="A58" s="15" t="s">
        <v>10167</v>
      </c>
      <c r="B58" s="224" t="s">
        <v>78</v>
      </c>
      <c r="C58" s="35" t="s">
        <v>12338</v>
      </c>
      <c r="D58" s="15" t="s">
        <v>521</v>
      </c>
      <c r="E58" s="24">
        <v>45483.6875</v>
      </c>
      <c r="F58" s="15">
        <v>13.5</v>
      </c>
      <c r="G58" s="37"/>
      <c r="H58" s="15"/>
      <c r="I58" s="15"/>
      <c r="J58" s="15"/>
      <c r="K58" s="15"/>
      <c r="L58" s="26"/>
      <c r="M58" s="277">
        <v>71</v>
      </c>
      <c r="N58" s="277">
        <v>90</v>
      </c>
      <c r="O58" s="25"/>
      <c r="P58" s="14">
        <f t="shared" si="6"/>
        <v>161</v>
      </c>
      <c r="Q58" s="17" t="s">
        <v>32</v>
      </c>
      <c r="R58" s="14">
        <v>106146</v>
      </c>
      <c r="S58" s="23" t="s">
        <v>33</v>
      </c>
      <c r="T58" s="14" t="s">
        <v>9984</v>
      </c>
      <c r="U58" s="14" t="s">
        <v>90</v>
      </c>
      <c r="V58" s="16">
        <v>1006695</v>
      </c>
      <c r="W58" s="16"/>
    </row>
    <row r="59" spans="1:23">
      <c r="A59" s="15" t="s">
        <v>120</v>
      </c>
      <c r="B59" s="676" t="s">
        <v>92</v>
      </c>
      <c r="C59" s="35" t="s">
        <v>12339</v>
      </c>
      <c r="D59" s="15" t="s">
        <v>6471</v>
      </c>
      <c r="E59" s="24">
        <v>45484.104166666664</v>
      </c>
      <c r="F59" s="15">
        <v>14.5</v>
      </c>
      <c r="G59" s="37"/>
      <c r="H59" s="15"/>
      <c r="I59" s="15"/>
      <c r="J59" s="15"/>
      <c r="K59" s="15"/>
      <c r="L59" s="26"/>
      <c r="M59" s="580">
        <v>71</v>
      </c>
      <c r="N59" s="580">
        <v>90</v>
      </c>
      <c r="O59" s="25"/>
      <c r="P59" s="14">
        <f t="shared" si="6"/>
        <v>161</v>
      </c>
      <c r="Q59" s="17" t="s">
        <v>32</v>
      </c>
      <c r="R59" s="14">
        <v>106147</v>
      </c>
      <c r="S59" s="23" t="s">
        <v>33</v>
      </c>
      <c r="T59" s="14" t="s">
        <v>9984</v>
      </c>
      <c r="U59" s="14" t="s">
        <v>90</v>
      </c>
      <c r="V59" s="16">
        <v>1006696</v>
      </c>
      <c r="W59" s="16"/>
    </row>
    <row r="60" spans="1:23">
      <c r="A60" s="15" t="s">
        <v>120</v>
      </c>
      <c r="B60" s="676" t="s">
        <v>92</v>
      </c>
      <c r="C60" s="35" t="s">
        <v>12340</v>
      </c>
      <c r="D60" s="15" t="s">
        <v>9970</v>
      </c>
      <c r="E60" s="24">
        <v>45484.104166666664</v>
      </c>
      <c r="F60" s="15">
        <v>14.5</v>
      </c>
      <c r="G60" s="226"/>
      <c r="H60" s="224"/>
      <c r="I60" s="224"/>
      <c r="J60" s="224"/>
      <c r="K60" s="224"/>
      <c r="L60" s="248"/>
      <c r="M60" s="580">
        <v>71</v>
      </c>
      <c r="N60" s="580">
        <v>90</v>
      </c>
      <c r="O60" s="278"/>
      <c r="P60" s="280">
        <f t="shared" si="6"/>
        <v>161</v>
      </c>
      <c r="Q60" s="17" t="s">
        <v>32</v>
      </c>
      <c r="R60" s="14">
        <v>106148</v>
      </c>
      <c r="S60" s="23" t="s">
        <v>33</v>
      </c>
      <c r="T60" s="14" t="s">
        <v>9984</v>
      </c>
      <c r="U60" s="14" t="s">
        <v>90</v>
      </c>
      <c r="V60" s="16">
        <v>1006697</v>
      </c>
      <c r="W60" s="16" t="s">
        <v>12341</v>
      </c>
    </row>
    <row r="61" spans="1:23">
      <c r="A61" s="11" t="s">
        <v>19</v>
      </c>
      <c r="B61" s="7"/>
      <c r="C61" s="7"/>
      <c r="D61" s="7"/>
      <c r="E61" s="11"/>
      <c r="F61" s="7"/>
      <c r="G61" s="7"/>
      <c r="H61" s="11">
        <f t="shared" ref="H61:P61" si="7">SUM(H55:H60)</f>
        <v>0</v>
      </c>
      <c r="I61" s="11">
        <f t="shared" si="7"/>
        <v>0</v>
      </c>
      <c r="J61" s="11">
        <f t="shared" si="7"/>
        <v>0</v>
      </c>
      <c r="K61" s="11">
        <f t="shared" si="7"/>
        <v>0</v>
      </c>
      <c r="L61" s="11">
        <f t="shared" si="7"/>
        <v>0</v>
      </c>
      <c r="M61" s="19">
        <f t="shared" si="7"/>
        <v>436</v>
      </c>
      <c r="N61" s="19">
        <f t="shared" si="7"/>
        <v>530</v>
      </c>
      <c r="O61" s="11">
        <f t="shared" si="7"/>
        <v>0</v>
      </c>
      <c r="P61" s="11">
        <f t="shared" si="7"/>
        <v>966</v>
      </c>
      <c r="Q61" s="12"/>
      <c r="R61" s="12"/>
      <c r="S61" s="12"/>
      <c r="T61" s="12"/>
      <c r="U61" s="12"/>
      <c r="V61" s="12"/>
      <c r="W61" s="12"/>
    </row>
    <row r="62" spans="1:23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6"/>
      <c r="B63" s="1848"/>
      <c r="C63" s="1848"/>
      <c r="D63" s="242" t="s">
        <v>12276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4"/>
      <c r="B64" s="1564"/>
      <c r="C64" s="156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3">
      <c r="A65" s="1"/>
      <c r="B65" s="1563"/>
      <c r="C65" s="1563"/>
    </row>
    <row r="66" spans="1:3">
      <c r="A66" s="5" t="s">
        <v>42</v>
      </c>
      <c r="B66" s="1872"/>
      <c r="C66" s="1872"/>
    </row>
    <row r="67" spans="1:3">
      <c r="A67" s="5" t="s">
        <v>43</v>
      </c>
      <c r="B67" s="1872"/>
      <c r="C67" s="1872"/>
    </row>
    <row r="68" spans="1:3">
      <c r="A68" s="5" t="s">
        <v>44</v>
      </c>
      <c r="B68" s="1871"/>
      <c r="C68" s="1872"/>
    </row>
  </sheetData>
  <mergeCells count="37">
    <mergeCell ref="B63:C63"/>
    <mergeCell ref="B64:C64"/>
    <mergeCell ref="B65:C65"/>
    <mergeCell ref="B66:C66"/>
    <mergeCell ref="B67:C67"/>
    <mergeCell ref="B68:C68"/>
    <mergeCell ref="A53:F53"/>
    <mergeCell ref="H53:P53"/>
    <mergeCell ref="Q53:W53"/>
    <mergeCell ref="A1:F1"/>
    <mergeCell ref="H1:P1"/>
    <mergeCell ref="Q1:W1"/>
    <mergeCell ref="B13:C13"/>
    <mergeCell ref="H36:P36"/>
    <mergeCell ref="Q36:W36"/>
    <mergeCell ref="B12:C12"/>
    <mergeCell ref="B14:C14"/>
    <mergeCell ref="B15:C15"/>
    <mergeCell ref="B16:C16"/>
    <mergeCell ref="B17:C17"/>
    <mergeCell ref="B48:C48"/>
    <mergeCell ref="B49:C49"/>
    <mergeCell ref="B50:C50"/>
    <mergeCell ref="B51:C51"/>
    <mergeCell ref="B46:H46"/>
    <mergeCell ref="B47:C47"/>
    <mergeCell ref="J46:L46"/>
    <mergeCell ref="B33:C33"/>
    <mergeCell ref="B34:C34"/>
    <mergeCell ref="A36:F36"/>
    <mergeCell ref="Q19:W19"/>
    <mergeCell ref="B30:C30"/>
    <mergeCell ref="B31:C31"/>
    <mergeCell ref="B32:C32"/>
    <mergeCell ref="A19:F19"/>
    <mergeCell ref="H19:P19"/>
    <mergeCell ref="B29:C29"/>
  </mergeCells>
  <pageMargins left="0.7" right="0.7" top="0.75" bottom="0.75" header="0.3" footer="0.3"/>
</worksheet>
</file>

<file path=xl/worksheets/sheet3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F105E-A116-47D4-8469-39CD202F7F7A}">
  <sheetPr>
    <tabColor rgb="FFFFC000"/>
  </sheetPr>
  <dimension ref="A1:W36"/>
  <sheetViews>
    <sheetView workbookViewId="0">
      <selection activeCell="N12" sqref="N12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9.5703125" customWidth="1"/>
    <col min="6" max="6" width="9.140625" bestFit="1" customWidth="1"/>
    <col min="7" max="7" width="13.7109375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9.28515625" customWidth="1"/>
  </cols>
  <sheetData>
    <row r="1" spans="1:23" ht="23.25">
      <c r="A1" s="1559" t="s">
        <v>12342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67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26" t="s">
        <v>120</v>
      </c>
      <c r="B3" s="73" t="s">
        <v>92</v>
      </c>
      <c r="C3" s="25" t="s">
        <v>12343</v>
      </c>
      <c r="D3" s="15" t="s">
        <v>159</v>
      </c>
      <c r="E3" s="24">
        <v>45480.041666666664</v>
      </c>
      <c r="F3" s="15">
        <v>10.3</v>
      </c>
      <c r="G3" s="37" t="s">
        <v>160</v>
      </c>
      <c r="H3" s="15"/>
      <c r="I3" s="15"/>
      <c r="J3" s="26"/>
      <c r="K3" s="580"/>
      <c r="L3" s="277">
        <v>125</v>
      </c>
      <c r="M3" s="277">
        <v>27</v>
      </c>
      <c r="N3" s="581">
        <v>9</v>
      </c>
      <c r="O3" s="581"/>
      <c r="P3" s="66">
        <f t="shared" ref="P3:P8" si="0">SUM(H3:O3)</f>
        <v>161</v>
      </c>
      <c r="Q3" s="17" t="s">
        <v>32</v>
      </c>
      <c r="R3" s="16">
        <v>106042</v>
      </c>
      <c r="S3" s="23" t="s">
        <v>33</v>
      </c>
      <c r="T3" s="269" t="s">
        <v>161</v>
      </c>
      <c r="U3" s="15" t="s">
        <v>90</v>
      </c>
      <c r="V3" s="16">
        <v>1006630</v>
      </c>
      <c r="W3" s="16" t="s">
        <v>12344</v>
      </c>
    </row>
    <row r="4" spans="1:23">
      <c r="A4" s="26" t="s">
        <v>10546</v>
      </c>
      <c r="B4" s="73" t="s">
        <v>92</v>
      </c>
      <c r="C4" s="25" t="s">
        <v>12345</v>
      </c>
      <c r="D4" s="15" t="s">
        <v>159</v>
      </c>
      <c r="E4" s="24">
        <v>45480.041666666664</v>
      </c>
      <c r="F4" s="15">
        <v>10.3</v>
      </c>
      <c r="G4" s="37" t="s">
        <v>160</v>
      </c>
      <c r="H4" s="15"/>
      <c r="I4" s="15"/>
      <c r="J4" s="26"/>
      <c r="K4" s="581"/>
      <c r="L4" s="277">
        <v>134</v>
      </c>
      <c r="M4" s="277">
        <v>27</v>
      </c>
      <c r="N4" s="581"/>
      <c r="O4" s="581"/>
      <c r="P4" s="66">
        <f t="shared" si="0"/>
        <v>161</v>
      </c>
      <c r="Q4" s="17" t="s">
        <v>32</v>
      </c>
      <c r="R4" s="16">
        <v>106098</v>
      </c>
      <c r="S4" s="23" t="s">
        <v>33</v>
      </c>
      <c r="T4" s="269" t="s">
        <v>161</v>
      </c>
      <c r="U4" s="15" t="s">
        <v>90</v>
      </c>
      <c r="V4" s="16">
        <v>1006631</v>
      </c>
      <c r="W4" s="16" t="s">
        <v>12344</v>
      </c>
    </row>
    <row r="5" spans="1:23">
      <c r="A5" s="26" t="s">
        <v>105</v>
      </c>
      <c r="B5" s="22" t="s">
        <v>78</v>
      </c>
      <c r="C5" s="25" t="s">
        <v>12346</v>
      </c>
      <c r="D5" s="15" t="s">
        <v>12347</v>
      </c>
      <c r="E5" s="24">
        <v>45480.166666666664</v>
      </c>
      <c r="F5" s="15">
        <v>10.3</v>
      </c>
      <c r="G5" s="37" t="s">
        <v>160</v>
      </c>
      <c r="H5" s="15"/>
      <c r="I5" s="15"/>
      <c r="J5" s="26"/>
      <c r="K5" s="581"/>
      <c r="L5" s="277">
        <v>130</v>
      </c>
      <c r="M5" s="277">
        <v>31</v>
      </c>
      <c r="N5" s="581"/>
      <c r="O5" s="581"/>
      <c r="P5" s="66">
        <f t="shared" si="0"/>
        <v>161</v>
      </c>
      <c r="Q5" s="17" t="s">
        <v>32</v>
      </c>
      <c r="R5" s="16">
        <v>106043</v>
      </c>
      <c r="S5" s="23" t="s">
        <v>33</v>
      </c>
      <c r="T5" s="269" t="s">
        <v>161</v>
      </c>
      <c r="U5" s="15" t="s">
        <v>90</v>
      </c>
      <c r="V5" s="16">
        <v>1006632</v>
      </c>
      <c r="W5" s="16" t="s">
        <v>12344</v>
      </c>
    </row>
    <row r="6" spans="1:23" ht="14.25" customHeight="1">
      <c r="A6" s="26" t="s">
        <v>150</v>
      </c>
      <c r="B6" s="22" t="s">
        <v>57</v>
      </c>
      <c r="C6" s="25" t="s">
        <v>12348</v>
      </c>
      <c r="D6" s="15" t="s">
        <v>56</v>
      </c>
      <c r="E6" s="24">
        <v>45480.225694444445</v>
      </c>
      <c r="F6" s="15">
        <v>10.8</v>
      </c>
      <c r="G6" s="37"/>
      <c r="H6" s="15"/>
      <c r="I6" s="15"/>
      <c r="J6" s="406">
        <v>9</v>
      </c>
      <c r="K6" s="277">
        <v>177</v>
      </c>
      <c r="L6" s="581"/>
      <c r="M6" s="581"/>
      <c r="N6" s="581"/>
      <c r="O6" s="581"/>
      <c r="P6" s="66">
        <f t="shared" si="0"/>
        <v>186</v>
      </c>
      <c r="Q6" s="696" t="s">
        <v>30</v>
      </c>
      <c r="R6" s="16">
        <v>106109</v>
      </c>
      <c r="S6" s="14" t="s">
        <v>31</v>
      </c>
      <c r="T6" s="764" t="s">
        <v>169</v>
      </c>
      <c r="U6" s="15" t="s">
        <v>90</v>
      </c>
      <c r="V6" s="16">
        <v>1006633</v>
      </c>
      <c r="W6" s="16" t="s">
        <v>12349</v>
      </c>
    </row>
    <row r="7" spans="1:23">
      <c r="A7" s="26" t="s">
        <v>12350</v>
      </c>
      <c r="B7" s="22" t="s">
        <v>57</v>
      </c>
      <c r="C7" s="25" t="s">
        <v>12351</v>
      </c>
      <c r="D7" s="15" t="s">
        <v>56</v>
      </c>
      <c r="E7" s="24">
        <v>45480.225694444445</v>
      </c>
      <c r="F7" s="15">
        <v>10.8</v>
      </c>
      <c r="G7" s="37"/>
      <c r="H7" s="15"/>
      <c r="I7" s="15"/>
      <c r="J7" s="406">
        <v>39</v>
      </c>
      <c r="K7" s="277">
        <v>87</v>
      </c>
      <c r="L7" s="581"/>
      <c r="M7" s="581"/>
      <c r="N7" s="581"/>
      <c r="O7" s="581"/>
      <c r="P7" s="66">
        <f t="shared" si="0"/>
        <v>126</v>
      </c>
      <c r="Q7" s="14" t="s">
        <v>30</v>
      </c>
      <c r="R7" s="16">
        <v>106110</v>
      </c>
      <c r="S7" s="14" t="s">
        <v>31</v>
      </c>
      <c r="T7" s="764" t="s">
        <v>169</v>
      </c>
      <c r="U7" s="15" t="s">
        <v>90</v>
      </c>
      <c r="V7" s="16">
        <v>1006634</v>
      </c>
      <c r="W7" s="16" t="s">
        <v>12349</v>
      </c>
    </row>
    <row r="8" spans="1:23">
      <c r="A8" s="15" t="s">
        <v>122</v>
      </c>
      <c r="B8" s="45" t="s">
        <v>62</v>
      </c>
      <c r="C8" s="15" t="s">
        <v>12352</v>
      </c>
      <c r="D8" s="15" t="s">
        <v>61</v>
      </c>
      <c r="E8" s="24">
        <v>45479.774305555555</v>
      </c>
      <c r="F8" s="15">
        <v>13</v>
      </c>
      <c r="G8" s="37"/>
      <c r="H8" s="15"/>
      <c r="I8" s="15"/>
      <c r="J8" s="35">
        <v>81</v>
      </c>
      <c r="K8" s="324">
        <v>55</v>
      </c>
      <c r="L8" s="324">
        <v>25</v>
      </c>
      <c r="M8" s="45"/>
      <c r="N8" s="45"/>
      <c r="O8" s="45"/>
      <c r="P8" s="14">
        <f t="shared" si="0"/>
        <v>161</v>
      </c>
      <c r="Q8" s="14" t="s">
        <v>30</v>
      </c>
      <c r="R8" s="16">
        <v>106111</v>
      </c>
      <c r="S8" s="14" t="s">
        <v>31</v>
      </c>
      <c r="T8" s="764" t="s">
        <v>169</v>
      </c>
      <c r="U8" s="15" t="s">
        <v>90</v>
      </c>
      <c r="V8" s="16">
        <v>1006635</v>
      </c>
      <c r="W8" s="16" t="s">
        <v>12353</v>
      </c>
    </row>
    <row r="9" spans="1:23">
      <c r="A9" s="11" t="s">
        <v>19</v>
      </c>
      <c r="B9" s="7"/>
      <c r="C9" s="7"/>
      <c r="D9" s="7"/>
      <c r="E9" s="11"/>
      <c r="F9" s="7"/>
      <c r="G9" s="7"/>
      <c r="H9" s="11">
        <f t="shared" ref="H9:O9" si="1">SUM(H3:H7)</f>
        <v>0</v>
      </c>
      <c r="I9" s="11">
        <f t="shared" si="1"/>
        <v>0</v>
      </c>
      <c r="J9" s="11">
        <f t="shared" si="1"/>
        <v>48</v>
      </c>
      <c r="K9" s="11">
        <f t="shared" si="1"/>
        <v>264</v>
      </c>
      <c r="L9" s="11">
        <f t="shared" si="1"/>
        <v>389</v>
      </c>
      <c r="M9" s="11">
        <f t="shared" si="1"/>
        <v>85</v>
      </c>
      <c r="N9" s="11">
        <f t="shared" si="1"/>
        <v>9</v>
      </c>
      <c r="O9" s="11">
        <f t="shared" si="1"/>
        <v>0</v>
      </c>
      <c r="P9" s="11">
        <f>SUM(P3:P8)</f>
        <v>956</v>
      </c>
      <c r="Q9" s="12"/>
      <c r="R9" s="12"/>
      <c r="S9" s="12"/>
      <c r="T9" s="12"/>
      <c r="U9" s="12"/>
      <c r="V9" s="12"/>
      <c r="W9" s="12"/>
    </row>
    <row r="10" spans="1:23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6" t="s">
        <v>169</v>
      </c>
      <c r="B11" s="1848" t="s">
        <v>12022</v>
      </c>
      <c r="C11" s="1848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4" t="s">
        <v>161</v>
      </c>
      <c r="B12" s="1564" t="s">
        <v>12354</v>
      </c>
      <c r="C12" s="156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1"/>
      <c r="B13" s="1563"/>
      <c r="C13" s="156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5" t="s">
        <v>42</v>
      </c>
      <c r="B14" s="1772" t="s">
        <v>10724</v>
      </c>
      <c r="C14" s="1772"/>
      <c r="D14" s="242" t="s">
        <v>12276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43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44</v>
      </c>
      <c r="B16" s="1809">
        <v>0.66666666666666663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8" spans="1:23" ht="23.25">
      <c r="A18" s="1559" t="s">
        <v>12355</v>
      </c>
      <c r="B18" s="1559"/>
      <c r="C18" s="1559"/>
      <c r="D18" s="1559"/>
      <c r="E18" s="1559"/>
      <c r="F18" s="1559"/>
      <c r="G18" s="7"/>
      <c r="H18" s="1559" t="s">
        <v>346</v>
      </c>
      <c r="I18" s="1559"/>
      <c r="J18" s="1559"/>
      <c r="K18" s="1559"/>
      <c r="L18" s="1559"/>
      <c r="M18" s="1559"/>
      <c r="N18" s="1559"/>
      <c r="O18" s="1559"/>
      <c r="P18" s="1559"/>
      <c r="Q18" s="1559" t="s">
        <v>2</v>
      </c>
      <c r="R18" s="1559"/>
      <c r="S18" s="1559"/>
      <c r="T18" s="1559"/>
      <c r="U18" s="1559"/>
      <c r="V18" s="1559"/>
      <c r="W18" s="1559"/>
    </row>
    <row r="19" spans="1:23" ht="26.25">
      <c r="A19" s="8" t="s">
        <v>3</v>
      </c>
      <c r="B19" s="1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21" t="s">
        <v>13</v>
      </c>
      <c r="K19" s="21" t="s">
        <v>14</v>
      </c>
      <c r="L19" s="21" t="s">
        <v>15</v>
      </c>
      <c r="M19" s="21" t="s">
        <v>16</v>
      </c>
      <c r="N19" s="21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18" t="s">
        <v>24</v>
      </c>
      <c r="U19" s="8" t="s">
        <v>25</v>
      </c>
      <c r="V19" s="8" t="s">
        <v>26</v>
      </c>
      <c r="W19" s="8" t="s">
        <v>27</v>
      </c>
    </row>
    <row r="20" spans="1:23">
      <c r="A20" s="26" t="s">
        <v>111</v>
      </c>
      <c r="B20" s="22" t="s">
        <v>65</v>
      </c>
      <c r="C20" s="27" t="s">
        <v>12356</v>
      </c>
      <c r="D20" s="15" t="s">
        <v>64</v>
      </c>
      <c r="E20" s="24">
        <v>45480.472222222219</v>
      </c>
      <c r="F20" s="15">
        <v>14.8</v>
      </c>
      <c r="G20" s="37"/>
      <c r="H20" s="15"/>
      <c r="I20" s="26"/>
      <c r="J20" s="581"/>
      <c r="K20" s="581"/>
      <c r="L20" s="277">
        <v>161</v>
      </c>
      <c r="M20" s="581"/>
      <c r="N20" s="581"/>
      <c r="O20" s="25"/>
      <c r="P20" s="14">
        <f t="shared" ref="P20:P28" si="2">SUM(H20:O20)</f>
        <v>161</v>
      </c>
      <c r="Q20" s="14" t="s">
        <v>30</v>
      </c>
      <c r="R20" s="13">
        <v>106044</v>
      </c>
      <c r="S20" s="841" t="s">
        <v>33</v>
      </c>
      <c r="T20" s="764" t="s">
        <v>169</v>
      </c>
      <c r="U20" s="25" t="s">
        <v>90</v>
      </c>
      <c r="V20" s="13">
        <v>1006636</v>
      </c>
      <c r="W20" s="13" t="s">
        <v>12357</v>
      </c>
    </row>
    <row r="21" spans="1:23">
      <c r="A21" s="26" t="s">
        <v>12167</v>
      </c>
      <c r="B21" s="22" t="s">
        <v>65</v>
      </c>
      <c r="C21" s="27" t="s">
        <v>12358</v>
      </c>
      <c r="D21" s="15" t="s">
        <v>64</v>
      </c>
      <c r="E21" s="24">
        <v>45480.472222222219</v>
      </c>
      <c r="F21" s="15">
        <v>14.8</v>
      </c>
      <c r="G21" s="37"/>
      <c r="H21" s="15"/>
      <c r="I21" s="26"/>
      <c r="J21" s="581"/>
      <c r="K21" s="581"/>
      <c r="L21" s="277">
        <v>54</v>
      </c>
      <c r="M21" s="581"/>
      <c r="N21" s="581"/>
      <c r="O21" s="25"/>
      <c r="P21" s="14">
        <f t="shared" si="2"/>
        <v>54</v>
      </c>
      <c r="Q21" s="14" t="s">
        <v>30</v>
      </c>
      <c r="R21" s="13">
        <v>106045</v>
      </c>
      <c r="S21" s="841" t="s">
        <v>33</v>
      </c>
      <c r="T21" s="764" t="s">
        <v>169</v>
      </c>
      <c r="U21" s="25" t="s">
        <v>90</v>
      </c>
      <c r="V21" s="13">
        <v>1006637</v>
      </c>
      <c r="W21" s="13" t="s">
        <v>12357</v>
      </c>
    </row>
    <row r="22" spans="1:23">
      <c r="A22" s="26" t="s">
        <v>8538</v>
      </c>
      <c r="B22" s="22" t="s">
        <v>57</v>
      </c>
      <c r="C22" s="27" t="s">
        <v>12359</v>
      </c>
      <c r="D22" s="15" t="s">
        <v>56</v>
      </c>
      <c r="E22" s="24">
        <v>45481.225694444445</v>
      </c>
      <c r="F22" s="15">
        <v>10.8</v>
      </c>
      <c r="G22" s="37"/>
      <c r="H22" s="15"/>
      <c r="I22" s="26"/>
      <c r="J22" s="277">
        <v>13</v>
      </c>
      <c r="K22" s="277">
        <v>84</v>
      </c>
      <c r="L22" s="581"/>
      <c r="M22" s="581"/>
      <c r="N22" s="581"/>
      <c r="O22" s="25"/>
      <c r="P22" s="14">
        <f t="shared" si="2"/>
        <v>97</v>
      </c>
      <c r="Q22" s="14" t="s">
        <v>30</v>
      </c>
      <c r="R22" s="13">
        <v>106112</v>
      </c>
      <c r="S22" s="360" t="s">
        <v>31</v>
      </c>
      <c r="T22" s="764" t="s">
        <v>169</v>
      </c>
      <c r="U22" s="25" t="s">
        <v>90</v>
      </c>
      <c r="V22" s="16">
        <v>1006640</v>
      </c>
      <c r="W22" s="16" t="s">
        <v>12360</v>
      </c>
    </row>
    <row r="23" spans="1:23">
      <c r="A23" s="26" t="s">
        <v>142</v>
      </c>
      <c r="B23" s="22" t="s">
        <v>72</v>
      </c>
      <c r="C23" s="25" t="s">
        <v>12361</v>
      </c>
      <c r="D23" s="321" t="s">
        <v>71</v>
      </c>
      <c r="E23" s="455">
        <v>45480.711805555555</v>
      </c>
      <c r="F23" s="321">
        <v>12.25</v>
      </c>
      <c r="G23" s="37" t="s">
        <v>12362</v>
      </c>
      <c r="H23" s="15"/>
      <c r="I23" s="26"/>
      <c r="J23" s="581"/>
      <c r="K23" s="581"/>
      <c r="L23" s="277">
        <v>96</v>
      </c>
      <c r="M23" s="277">
        <v>60</v>
      </c>
      <c r="N23" s="277">
        <v>4</v>
      </c>
      <c r="O23" s="27">
        <v>1</v>
      </c>
      <c r="P23" s="14">
        <f t="shared" si="2"/>
        <v>161</v>
      </c>
      <c r="Q23" s="14" t="s">
        <v>30</v>
      </c>
      <c r="R23" s="13">
        <v>106113</v>
      </c>
      <c r="S23" s="360" t="s">
        <v>31</v>
      </c>
      <c r="T23" s="764" t="s">
        <v>169</v>
      </c>
      <c r="U23" s="549"/>
      <c r="V23" s="13">
        <v>1006642</v>
      </c>
      <c r="W23" s="16" t="s">
        <v>12363</v>
      </c>
    </row>
    <row r="24" spans="1:23">
      <c r="A24" s="322" t="s">
        <v>141</v>
      </c>
      <c r="B24" s="76" t="s">
        <v>69</v>
      </c>
      <c r="C24" s="985" t="s">
        <v>12364</v>
      </c>
      <c r="D24" s="250" t="s">
        <v>68</v>
      </c>
      <c r="E24" s="337">
        <v>45479.795138888891</v>
      </c>
      <c r="F24" s="250">
        <v>12.25</v>
      </c>
      <c r="G24" s="986"/>
      <c r="H24" s="321"/>
      <c r="I24" s="322"/>
      <c r="J24" s="587"/>
      <c r="K24" s="587"/>
      <c r="L24" s="586">
        <v>131</v>
      </c>
      <c r="M24" s="586">
        <v>30</v>
      </c>
      <c r="N24" s="801">
        <v>0</v>
      </c>
      <c r="O24" s="441"/>
      <c r="P24" s="14">
        <f t="shared" si="2"/>
        <v>161</v>
      </c>
      <c r="Q24" s="14" t="s">
        <v>30</v>
      </c>
      <c r="R24" s="13">
        <v>106114</v>
      </c>
      <c r="S24" s="360" t="s">
        <v>31</v>
      </c>
      <c r="T24" s="764" t="s">
        <v>169</v>
      </c>
      <c r="U24" s="549"/>
      <c r="V24" s="13">
        <v>1006643</v>
      </c>
      <c r="W24" s="16" t="s">
        <v>12363</v>
      </c>
    </row>
    <row r="25" spans="1:23">
      <c r="A25" s="250" t="s">
        <v>12365</v>
      </c>
      <c r="B25" s="580" t="s">
        <v>62</v>
      </c>
      <c r="C25" s="987" t="s">
        <v>12366</v>
      </c>
      <c r="D25" s="250" t="s">
        <v>61</v>
      </c>
      <c r="E25" s="337">
        <v>45480.774305555555</v>
      </c>
      <c r="F25" s="250">
        <v>13</v>
      </c>
      <c r="G25" s="988"/>
      <c r="H25" s="250"/>
      <c r="I25" s="250"/>
      <c r="J25" s="581"/>
      <c r="K25" s="277">
        <v>50</v>
      </c>
      <c r="L25" s="581"/>
      <c r="M25" s="581"/>
      <c r="N25" s="581"/>
      <c r="O25" s="250"/>
      <c r="P25" s="66">
        <f t="shared" si="2"/>
        <v>50</v>
      </c>
      <c r="Q25" s="14" t="s">
        <v>30</v>
      </c>
      <c r="R25" s="13">
        <v>106115</v>
      </c>
      <c r="S25" s="360" t="s">
        <v>31</v>
      </c>
      <c r="T25" s="764" t="s">
        <v>169</v>
      </c>
      <c r="U25" s="15" t="s">
        <v>90</v>
      </c>
      <c r="V25" s="16">
        <v>1006638</v>
      </c>
      <c r="W25" s="16" t="s">
        <v>12349</v>
      </c>
    </row>
    <row r="26" spans="1:23">
      <c r="A26" s="45" t="s">
        <v>122</v>
      </c>
      <c r="B26" s="45" t="s">
        <v>62</v>
      </c>
      <c r="C26" s="324" t="s">
        <v>12367</v>
      </c>
      <c r="D26" s="45" t="s">
        <v>61</v>
      </c>
      <c r="E26" s="450">
        <v>45480.774305555555</v>
      </c>
      <c r="F26" s="45">
        <v>13</v>
      </c>
      <c r="G26" s="512"/>
      <c r="H26" s="45"/>
      <c r="I26" s="45"/>
      <c r="J26" s="324">
        <v>65</v>
      </c>
      <c r="K26" s="324">
        <v>46</v>
      </c>
      <c r="L26" s="45"/>
      <c r="M26" s="45"/>
      <c r="N26" s="45"/>
      <c r="O26" s="45"/>
      <c r="P26" s="14">
        <f t="shared" si="2"/>
        <v>111</v>
      </c>
      <c r="Q26" s="14" t="s">
        <v>30</v>
      </c>
      <c r="R26" s="16">
        <v>106116</v>
      </c>
      <c r="S26" s="14" t="s">
        <v>31</v>
      </c>
      <c r="T26" s="764" t="s">
        <v>169</v>
      </c>
      <c r="U26" s="15" t="s">
        <v>90</v>
      </c>
      <c r="V26" s="16">
        <v>1006639</v>
      </c>
      <c r="W26" s="16" t="s">
        <v>12349</v>
      </c>
    </row>
    <row r="27" spans="1:23">
      <c r="A27" s="2" t="s">
        <v>142</v>
      </c>
      <c r="B27" s="45" t="s">
        <v>72</v>
      </c>
      <c r="C27" s="45" t="s">
        <v>12368</v>
      </c>
      <c r="D27" s="45" t="s">
        <v>71</v>
      </c>
      <c r="E27" s="450">
        <v>45480.711805555555</v>
      </c>
      <c r="F27" s="45">
        <v>12.25</v>
      </c>
      <c r="G27" s="512" t="s">
        <v>12362</v>
      </c>
      <c r="H27" s="45"/>
      <c r="I27" s="45"/>
      <c r="J27" s="45"/>
      <c r="K27" s="45"/>
      <c r="L27" s="324">
        <v>84</v>
      </c>
      <c r="M27" s="324">
        <v>73</v>
      </c>
      <c r="N27" s="324">
        <v>4</v>
      </c>
      <c r="O27" s="45"/>
      <c r="P27" s="14">
        <f t="shared" si="2"/>
        <v>161</v>
      </c>
      <c r="Q27" s="14" t="s">
        <v>30</v>
      </c>
      <c r="R27" s="16">
        <v>106117</v>
      </c>
      <c r="S27" s="14" t="s">
        <v>31</v>
      </c>
      <c r="T27" s="764" t="s">
        <v>169</v>
      </c>
      <c r="U27" s="15"/>
      <c r="V27" s="16">
        <v>1006644</v>
      </c>
      <c r="W27" s="16" t="s">
        <v>12369</v>
      </c>
    </row>
    <row r="28" spans="1:23" s="69" customFormat="1">
      <c r="A28" s="720" t="s">
        <v>12370</v>
      </c>
      <c r="B28" s="989" t="s">
        <v>404</v>
      </c>
      <c r="C28" s="720" t="s">
        <v>12371</v>
      </c>
      <c r="D28" s="720" t="s">
        <v>406</v>
      </c>
      <c r="E28" s="721">
        <v>45480.996527777781</v>
      </c>
      <c r="F28" s="720">
        <v>15.3</v>
      </c>
      <c r="G28" s="722" t="s">
        <v>12372</v>
      </c>
      <c r="H28" s="720"/>
      <c r="I28" s="720"/>
      <c r="J28" s="989"/>
      <c r="K28" s="989"/>
      <c r="L28" s="989"/>
      <c r="M28" s="989"/>
      <c r="N28" s="989"/>
      <c r="O28" s="720"/>
      <c r="P28" s="723">
        <f t="shared" si="2"/>
        <v>0</v>
      </c>
      <c r="Q28" s="990"/>
      <c r="R28" s="990"/>
      <c r="S28" s="990"/>
      <c r="T28" s="991" t="s">
        <v>100</v>
      </c>
      <c r="U28" s="351" t="s">
        <v>660</v>
      </c>
      <c r="V28" s="990"/>
      <c r="W28" s="990" t="s">
        <v>12357</v>
      </c>
    </row>
    <row r="29" spans="1:23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SUM(H20:H28)</f>
        <v>0</v>
      </c>
      <c r="I29" s="11">
        <f t="shared" si="3"/>
        <v>0</v>
      </c>
      <c r="J29" s="11">
        <f t="shared" si="3"/>
        <v>78</v>
      </c>
      <c r="K29" s="11">
        <f t="shared" si="3"/>
        <v>180</v>
      </c>
      <c r="L29" s="11">
        <f t="shared" si="3"/>
        <v>526</v>
      </c>
      <c r="M29" s="11">
        <f t="shared" si="3"/>
        <v>163</v>
      </c>
      <c r="N29" s="11">
        <f t="shared" si="3"/>
        <v>8</v>
      </c>
      <c r="O29" s="11">
        <f t="shared" si="3"/>
        <v>1</v>
      </c>
      <c r="P29" s="11">
        <f t="shared" si="3"/>
        <v>956</v>
      </c>
      <c r="Q29" s="12"/>
      <c r="R29" s="12"/>
      <c r="S29" s="12"/>
      <c r="T29" s="12"/>
      <c r="U29" s="12"/>
      <c r="V29" s="12"/>
      <c r="W29" s="12"/>
    </row>
    <row r="30" spans="1:23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6"/>
      <c r="B31" s="1848"/>
      <c r="C31" s="184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4"/>
      <c r="B32" s="1564"/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">
      <c r="A33" s="1"/>
      <c r="B33" s="1563"/>
      <c r="C33" s="1563"/>
    </row>
    <row r="34" spans="1:3">
      <c r="A34" s="5" t="s">
        <v>42</v>
      </c>
      <c r="B34" s="1772" t="s">
        <v>5003</v>
      </c>
      <c r="C34" s="1772"/>
    </row>
    <row r="35" spans="1:3">
      <c r="A35" s="5" t="s">
        <v>43</v>
      </c>
      <c r="B35" s="1772"/>
      <c r="C35" s="1772"/>
    </row>
    <row r="36" spans="1:3">
      <c r="A36" s="5" t="s">
        <v>44</v>
      </c>
      <c r="B36" s="1809">
        <v>0.29166666666666669</v>
      </c>
      <c r="C36" s="1772"/>
    </row>
  </sheetData>
  <mergeCells count="18">
    <mergeCell ref="B36:C36"/>
    <mergeCell ref="Q18:W18"/>
    <mergeCell ref="B31:C31"/>
    <mergeCell ref="B32:C32"/>
    <mergeCell ref="B33:C33"/>
    <mergeCell ref="B34:C34"/>
    <mergeCell ref="B35:C35"/>
    <mergeCell ref="H18:P18"/>
    <mergeCell ref="B13:C13"/>
    <mergeCell ref="B14:C14"/>
    <mergeCell ref="B15:C15"/>
    <mergeCell ref="B16:C16"/>
    <mergeCell ref="A18:F18"/>
    <mergeCell ref="B12:C12"/>
    <mergeCell ref="A1:F1"/>
    <mergeCell ref="H1:P1"/>
    <mergeCell ref="Q1:W1"/>
    <mergeCell ref="B11:C11"/>
  </mergeCells>
  <pageMargins left="0.7" right="0.7" top="0.75" bottom="0.75" header="0.3" footer="0.3"/>
</worksheet>
</file>

<file path=xl/worksheets/sheet3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DEA0-74A0-44BC-A765-CA4A015AB42C}">
  <sheetPr>
    <tabColor rgb="FFFFC000"/>
  </sheetPr>
  <dimension ref="A1:W36"/>
  <sheetViews>
    <sheetView workbookViewId="0">
      <selection activeCell="V49" sqref="V49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3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0.5703125" customWidth="1"/>
  </cols>
  <sheetData>
    <row r="1" spans="1:23" ht="23.25">
      <c r="A1" s="1559" t="s">
        <v>12373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59" t="s">
        <v>12374</v>
      </c>
      <c r="R1" s="1559"/>
      <c r="S1" s="1559"/>
      <c r="T1" s="1559"/>
      <c r="U1" s="1559"/>
      <c r="V1" s="1559"/>
      <c r="W1" s="1559"/>
    </row>
    <row r="2" spans="1:23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21" t="s">
        <v>15</v>
      </c>
      <c r="M2" s="21" t="s">
        <v>16</v>
      </c>
      <c r="N2" s="21" t="s">
        <v>17</v>
      </c>
      <c r="O2" s="67" t="s">
        <v>18</v>
      </c>
      <c r="P2" s="8" t="s">
        <v>19</v>
      </c>
      <c r="Q2" s="8" t="s">
        <v>20</v>
      </c>
      <c r="R2" s="8" t="s">
        <v>9</v>
      </c>
      <c r="S2" s="18" t="s">
        <v>21</v>
      </c>
      <c r="T2" s="18" t="s">
        <v>24</v>
      </c>
      <c r="U2" s="18" t="s">
        <v>25</v>
      </c>
      <c r="V2" s="8" t="s">
        <v>26</v>
      </c>
      <c r="W2" s="8" t="s">
        <v>27</v>
      </c>
    </row>
    <row r="3" spans="1:23">
      <c r="A3" s="250" t="s">
        <v>114</v>
      </c>
      <c r="B3" s="54" t="s">
        <v>78</v>
      </c>
      <c r="C3" s="25" t="s">
        <v>12375</v>
      </c>
      <c r="D3" s="15" t="s">
        <v>400</v>
      </c>
      <c r="E3" s="24">
        <v>45477.760416666664</v>
      </c>
      <c r="F3" s="15">
        <v>11.8</v>
      </c>
      <c r="G3" s="37" t="s">
        <v>740</v>
      </c>
      <c r="H3" s="15"/>
      <c r="I3" s="15"/>
      <c r="J3" s="15"/>
      <c r="K3" s="26"/>
      <c r="L3" s="277">
        <v>134</v>
      </c>
      <c r="M3" s="277">
        <v>27</v>
      </c>
      <c r="N3" s="581"/>
      <c r="O3" s="581"/>
      <c r="P3" s="66">
        <f t="shared" ref="P3:P9" si="0">SUM(H3:O3)</f>
        <v>161</v>
      </c>
      <c r="Q3" s="17" t="s">
        <v>32</v>
      </c>
      <c r="R3" s="992">
        <v>106035</v>
      </c>
      <c r="S3" s="368" t="s">
        <v>33</v>
      </c>
      <c r="T3" s="993" t="s">
        <v>169</v>
      </c>
      <c r="U3" s="733" t="s">
        <v>271</v>
      </c>
      <c r="V3" s="485">
        <v>1006604</v>
      </c>
      <c r="W3" s="16" t="s">
        <v>12376</v>
      </c>
    </row>
    <row r="4" spans="1:23">
      <c r="A4" s="250" t="s">
        <v>105</v>
      </c>
      <c r="B4" s="54" t="s">
        <v>78</v>
      </c>
      <c r="C4" s="25" t="s">
        <v>12377</v>
      </c>
      <c r="D4" s="15" t="s">
        <v>400</v>
      </c>
      <c r="E4" s="24">
        <v>45477.760416666664</v>
      </c>
      <c r="F4" s="15">
        <v>11.8</v>
      </c>
      <c r="G4" s="37" t="s">
        <v>740</v>
      </c>
      <c r="H4" s="15"/>
      <c r="I4" s="15"/>
      <c r="J4" s="15"/>
      <c r="K4" s="26"/>
      <c r="L4" s="277">
        <v>132</v>
      </c>
      <c r="M4" s="277">
        <v>29</v>
      </c>
      <c r="N4" s="581"/>
      <c r="O4" s="581"/>
      <c r="P4" s="66">
        <f t="shared" si="0"/>
        <v>161</v>
      </c>
      <c r="Q4" s="17" t="s">
        <v>32</v>
      </c>
      <c r="R4" s="992">
        <v>106036</v>
      </c>
      <c r="S4" s="368" t="s">
        <v>33</v>
      </c>
      <c r="T4" s="993" t="s">
        <v>169</v>
      </c>
      <c r="U4" s="733" t="s">
        <v>271</v>
      </c>
      <c r="V4" s="485">
        <v>1006605</v>
      </c>
      <c r="W4" s="16" t="s">
        <v>12376</v>
      </c>
    </row>
    <row r="5" spans="1:23">
      <c r="A5" s="250" t="s">
        <v>10546</v>
      </c>
      <c r="B5" s="54" t="s">
        <v>78</v>
      </c>
      <c r="C5" s="25" t="s">
        <v>12378</v>
      </c>
      <c r="D5" s="15" t="s">
        <v>932</v>
      </c>
      <c r="E5" s="24">
        <v>45478.003472222219</v>
      </c>
      <c r="F5" s="15">
        <v>10.9</v>
      </c>
      <c r="G5" s="37" t="s">
        <v>740</v>
      </c>
      <c r="H5" s="15"/>
      <c r="I5" s="15"/>
      <c r="J5" s="15"/>
      <c r="K5" s="26"/>
      <c r="L5" s="277">
        <v>161</v>
      </c>
      <c r="M5" s="581"/>
      <c r="N5" s="581"/>
      <c r="O5" s="581"/>
      <c r="P5" s="66">
        <f t="shared" si="0"/>
        <v>161</v>
      </c>
      <c r="Q5" s="17" t="s">
        <v>32</v>
      </c>
      <c r="R5" s="992">
        <v>106037</v>
      </c>
      <c r="S5" s="368" t="s">
        <v>33</v>
      </c>
      <c r="T5" s="850" t="s">
        <v>161</v>
      </c>
      <c r="U5" s="733" t="s">
        <v>271</v>
      </c>
      <c r="V5" s="485">
        <v>1006606</v>
      </c>
      <c r="W5" s="16" t="s">
        <v>12379</v>
      </c>
    </row>
    <row r="6" spans="1:23">
      <c r="A6" s="250" t="s">
        <v>11247</v>
      </c>
      <c r="B6" s="54" t="s">
        <v>92</v>
      </c>
      <c r="C6" s="25" t="s">
        <v>12380</v>
      </c>
      <c r="D6" s="15" t="s">
        <v>586</v>
      </c>
      <c r="E6" s="24">
        <v>45478.131944444445</v>
      </c>
      <c r="F6" s="15">
        <v>10.9</v>
      </c>
      <c r="G6" s="37" t="s">
        <v>740</v>
      </c>
      <c r="H6" s="15"/>
      <c r="I6" s="15"/>
      <c r="J6" s="15"/>
      <c r="K6" s="26"/>
      <c r="L6" s="277">
        <v>161</v>
      </c>
      <c r="M6" s="581"/>
      <c r="N6" s="581"/>
      <c r="O6" s="581"/>
      <c r="P6" s="66">
        <f t="shared" si="0"/>
        <v>161</v>
      </c>
      <c r="Q6" s="17" t="s">
        <v>32</v>
      </c>
      <c r="R6" s="992">
        <v>106038</v>
      </c>
      <c r="S6" s="368" t="s">
        <v>33</v>
      </c>
      <c r="T6" s="850" t="s">
        <v>161</v>
      </c>
      <c r="U6" s="733" t="s">
        <v>271</v>
      </c>
      <c r="V6" s="485">
        <v>1006607</v>
      </c>
      <c r="W6" s="16" t="s">
        <v>12379</v>
      </c>
    </row>
    <row r="7" spans="1:23">
      <c r="A7" s="250" t="s">
        <v>10546</v>
      </c>
      <c r="B7" s="75" t="s">
        <v>92</v>
      </c>
      <c r="C7" s="25" t="s">
        <v>12381</v>
      </c>
      <c r="D7" s="15" t="s">
        <v>159</v>
      </c>
      <c r="E7" s="24">
        <v>45478.041666666664</v>
      </c>
      <c r="F7" s="15">
        <v>10.3</v>
      </c>
      <c r="G7" s="37" t="s">
        <v>740</v>
      </c>
      <c r="H7" s="15"/>
      <c r="I7" s="15"/>
      <c r="J7" s="15"/>
      <c r="K7" s="26"/>
      <c r="L7" s="277">
        <v>161</v>
      </c>
      <c r="M7" s="581"/>
      <c r="N7" s="581"/>
      <c r="O7" s="581"/>
      <c r="P7" s="66">
        <f t="shared" si="0"/>
        <v>161</v>
      </c>
      <c r="Q7" s="17" t="s">
        <v>32</v>
      </c>
      <c r="R7" s="992">
        <v>106039</v>
      </c>
      <c r="S7" s="368" t="s">
        <v>33</v>
      </c>
      <c r="T7" s="850" t="s">
        <v>161</v>
      </c>
      <c r="U7" s="733" t="s">
        <v>271</v>
      </c>
      <c r="V7" s="485">
        <v>1006608</v>
      </c>
      <c r="W7" s="16" t="s">
        <v>12379</v>
      </c>
    </row>
    <row r="8" spans="1:23">
      <c r="A8" s="250" t="s">
        <v>12382</v>
      </c>
      <c r="B8" s="75" t="s">
        <v>92</v>
      </c>
      <c r="C8" s="25" t="s">
        <v>12383</v>
      </c>
      <c r="D8" s="15" t="s">
        <v>159</v>
      </c>
      <c r="E8" s="24">
        <v>45478.041666666664</v>
      </c>
      <c r="F8" s="15">
        <v>10.3</v>
      </c>
      <c r="G8" s="37" t="s">
        <v>740</v>
      </c>
      <c r="H8" s="15"/>
      <c r="I8" s="15"/>
      <c r="J8" s="15"/>
      <c r="K8" s="26"/>
      <c r="L8" s="277">
        <v>80</v>
      </c>
      <c r="M8" s="277">
        <v>81</v>
      </c>
      <c r="N8" s="581"/>
      <c r="O8" s="581"/>
      <c r="P8" s="66">
        <f t="shared" si="0"/>
        <v>161</v>
      </c>
      <c r="Q8" s="17" t="s">
        <v>32</v>
      </c>
      <c r="R8" s="992">
        <v>106040</v>
      </c>
      <c r="S8" s="368" t="s">
        <v>33</v>
      </c>
      <c r="T8" s="850" t="s">
        <v>161</v>
      </c>
      <c r="U8" s="733" t="s">
        <v>271</v>
      </c>
      <c r="V8" s="485">
        <v>1006609</v>
      </c>
      <c r="W8" s="16" t="s">
        <v>12379</v>
      </c>
    </row>
    <row r="9" spans="1:23">
      <c r="A9" s="45"/>
      <c r="B9" s="45"/>
      <c r="C9" s="15"/>
      <c r="D9" s="15"/>
      <c r="E9" s="15"/>
      <c r="F9" s="15"/>
      <c r="G9" s="37"/>
      <c r="H9" s="15"/>
      <c r="I9" s="15"/>
      <c r="J9" s="15"/>
      <c r="K9" s="15"/>
      <c r="L9" s="45"/>
      <c r="M9" s="45"/>
      <c r="N9" s="45"/>
      <c r="O9" s="45"/>
      <c r="P9" s="14">
        <f t="shared" si="0"/>
        <v>0</v>
      </c>
      <c r="Q9" s="14"/>
      <c r="R9" s="992"/>
      <c r="S9" s="561"/>
      <c r="T9" s="733"/>
      <c r="U9" s="733"/>
      <c r="V9" s="485"/>
      <c r="W9" s="16"/>
    </row>
    <row r="10" spans="1:23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829</v>
      </c>
      <c r="M10" s="11">
        <f t="shared" si="1"/>
        <v>137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256"/>
      <c r="T10" s="256"/>
      <c r="U10" s="256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6" t="s">
        <v>169</v>
      </c>
      <c r="B12" s="1881" t="s">
        <v>10785</v>
      </c>
      <c r="C12" s="1881"/>
      <c r="D12" s="1"/>
      <c r="E12" s="239"/>
      <c r="F12" s="239"/>
      <c r="G12" s="239"/>
      <c r="H12" s="239"/>
      <c r="I12" s="1"/>
      <c r="J12" s="1904"/>
      <c r="K12" s="1904"/>
      <c r="L12" s="190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4" t="s">
        <v>161</v>
      </c>
      <c r="B13" s="1878" t="s">
        <v>10787</v>
      </c>
      <c r="C13" s="187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1"/>
      <c r="B14" s="1563"/>
      <c r="C14" s="156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42</v>
      </c>
      <c r="B15" s="1772" t="s">
        <v>8249</v>
      </c>
      <c r="C15" s="1772"/>
      <c r="D15" s="966" t="s">
        <v>12276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43</v>
      </c>
      <c r="B16" s="1845">
        <v>358400710649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44</v>
      </c>
      <c r="B17" s="1809">
        <v>0.625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3.25">
      <c r="A19" s="1559" t="s">
        <v>6283</v>
      </c>
      <c r="B19" s="1559"/>
      <c r="C19" s="1559"/>
      <c r="D19" s="1559"/>
      <c r="E19" s="1559"/>
      <c r="F19" s="1559"/>
      <c r="G19" s="7"/>
      <c r="H19" s="1559" t="s">
        <v>6284</v>
      </c>
      <c r="I19" s="1559"/>
      <c r="J19" s="1559"/>
      <c r="K19" s="1559"/>
      <c r="L19" s="1559"/>
      <c r="M19" s="1559"/>
      <c r="N19" s="1559"/>
      <c r="O19" s="1559"/>
      <c r="P19" s="1559"/>
      <c r="Q19" s="1559" t="s">
        <v>2</v>
      </c>
      <c r="R19" s="1559"/>
      <c r="S19" s="1559"/>
      <c r="T19" s="1559"/>
      <c r="U19" s="1559"/>
      <c r="V19" s="1559"/>
      <c r="W19" s="1559"/>
    </row>
    <row r="20" spans="1:23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</row>
    <row r="21" spans="1:23">
      <c r="A21" s="15"/>
      <c r="B21" s="15"/>
      <c r="C21" s="15"/>
      <c r="D21" s="15"/>
      <c r="E21" s="15"/>
      <c r="F21" s="15"/>
      <c r="G21" s="37"/>
      <c r="H21" s="15"/>
      <c r="I21" s="15"/>
      <c r="J21" s="15"/>
      <c r="K21" s="15"/>
      <c r="L21" s="15"/>
      <c r="M21" s="15"/>
      <c r="N21" s="15"/>
      <c r="O21" s="15"/>
      <c r="P21" s="14">
        <f t="shared" ref="P21:P28" si="2">SUM(H21:O21)</f>
        <v>0</v>
      </c>
      <c r="Q21" s="13"/>
      <c r="R21" s="13"/>
      <c r="S21" s="13"/>
      <c r="T21" s="15" t="s">
        <v>169</v>
      </c>
      <c r="U21" s="13"/>
      <c r="V21" s="13"/>
      <c r="W21" s="13"/>
    </row>
    <row r="22" spans="1:23">
      <c r="A22" s="15"/>
      <c r="B22" s="15"/>
      <c r="C22" s="15"/>
      <c r="D22" s="15"/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si="2"/>
        <v>0</v>
      </c>
      <c r="Q22" s="13"/>
      <c r="R22" s="13"/>
      <c r="S22" s="13"/>
      <c r="T22" s="13"/>
      <c r="U22" s="13"/>
      <c r="V22" s="13"/>
      <c r="W22" s="13"/>
    </row>
    <row r="23" spans="1:23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3"/>
      <c r="R23" s="13"/>
      <c r="S23" s="13"/>
      <c r="T23" s="13"/>
      <c r="U23" s="13"/>
      <c r="V23" s="13"/>
      <c r="W23" s="13"/>
    </row>
    <row r="24" spans="1:23">
      <c r="A24" s="15"/>
      <c r="B24" s="15"/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4">
        <f t="shared" si="2"/>
        <v>0</v>
      </c>
      <c r="Q24" s="13"/>
      <c r="R24" s="13"/>
      <c r="S24" s="13"/>
      <c r="T24" s="13"/>
      <c r="U24" s="13"/>
      <c r="V24" s="13"/>
      <c r="W24" s="13"/>
    </row>
    <row r="25" spans="1:23">
      <c r="A25" s="15"/>
      <c r="B25" s="15"/>
      <c r="C25" s="15"/>
      <c r="D25" s="15"/>
      <c r="E25" s="15"/>
      <c r="F25" s="15"/>
      <c r="G25" s="37"/>
      <c r="H25" s="15"/>
      <c r="I25" s="15" t="s">
        <v>1373</v>
      </c>
      <c r="J25" s="15"/>
      <c r="K25" s="15"/>
      <c r="L25" s="15"/>
      <c r="M25" s="15"/>
      <c r="N25" s="15"/>
      <c r="O25" s="15"/>
      <c r="P25" s="14">
        <f t="shared" si="2"/>
        <v>0</v>
      </c>
      <c r="Q25" s="13"/>
      <c r="R25" s="13"/>
      <c r="S25" s="13"/>
      <c r="T25" s="13"/>
      <c r="U25" s="13"/>
      <c r="V25" s="13"/>
      <c r="W25" s="13"/>
    </row>
    <row r="26" spans="1:23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2"/>
        <v>0</v>
      </c>
      <c r="Q26" s="13"/>
      <c r="R26" s="13"/>
      <c r="S26" s="13"/>
      <c r="T26" s="13"/>
      <c r="U26" s="13"/>
      <c r="V26" s="13"/>
      <c r="W26" s="13"/>
    </row>
    <row r="27" spans="1:23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 t="s">
        <v>1373</v>
      </c>
      <c r="O27" s="15"/>
      <c r="P27" s="14">
        <f t="shared" si="2"/>
        <v>0</v>
      </c>
      <c r="Q27" s="13"/>
      <c r="R27" s="13"/>
      <c r="S27" s="13"/>
      <c r="T27" s="13"/>
      <c r="U27" s="13"/>
      <c r="V27" s="13"/>
      <c r="W27" s="13"/>
    </row>
    <row r="28" spans="1:23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3"/>
      <c r="R28" s="13"/>
      <c r="S28" s="13"/>
      <c r="T28" s="13"/>
      <c r="U28" s="13"/>
      <c r="V28" s="13"/>
      <c r="W28" s="13"/>
    </row>
    <row r="29" spans="1:23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SUM(H21:H28)</f>
        <v>0</v>
      </c>
      <c r="I29" s="11">
        <f t="shared" si="3"/>
        <v>0</v>
      </c>
      <c r="J29" s="11">
        <f t="shared" si="3"/>
        <v>0</v>
      </c>
      <c r="K29" s="11">
        <f t="shared" si="3"/>
        <v>0</v>
      </c>
      <c r="L29" s="11">
        <f t="shared" si="3"/>
        <v>0</v>
      </c>
      <c r="M29" s="11">
        <f t="shared" si="3"/>
        <v>0</v>
      </c>
      <c r="N29" s="11">
        <f t="shared" si="3"/>
        <v>0</v>
      </c>
      <c r="O29" s="11">
        <f t="shared" si="3"/>
        <v>0</v>
      </c>
      <c r="P29" s="11">
        <f t="shared" si="3"/>
        <v>0</v>
      </c>
      <c r="Q29" s="12"/>
      <c r="R29" s="12"/>
      <c r="S29" s="12"/>
      <c r="T29" s="12"/>
      <c r="U29" s="12"/>
      <c r="V29" s="12"/>
      <c r="W29" s="12"/>
    </row>
    <row r="30" spans="1:23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6"/>
      <c r="B31" s="1848"/>
      <c r="C31" s="184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4"/>
      <c r="B32" s="1564"/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">
      <c r="A33" s="1"/>
      <c r="B33" s="1563"/>
      <c r="C33" s="1563"/>
    </row>
    <row r="34" spans="1:3">
      <c r="A34" s="5" t="s">
        <v>42</v>
      </c>
      <c r="B34" s="1772"/>
      <c r="C34" s="1772"/>
    </row>
    <row r="35" spans="1:3">
      <c r="A35" s="5" t="s">
        <v>43</v>
      </c>
      <c r="B35" s="1772"/>
      <c r="C35" s="1772"/>
    </row>
    <row r="36" spans="1:3">
      <c r="A36" s="5" t="s">
        <v>44</v>
      </c>
      <c r="B36" s="1772"/>
      <c r="C36" s="1772"/>
    </row>
  </sheetData>
  <mergeCells count="19">
    <mergeCell ref="B36:C36"/>
    <mergeCell ref="Q19:W19"/>
    <mergeCell ref="B31:C31"/>
    <mergeCell ref="B32:C32"/>
    <mergeCell ref="B33:C33"/>
    <mergeCell ref="B34:C34"/>
    <mergeCell ref="B35:C35"/>
    <mergeCell ref="H19:P19"/>
    <mergeCell ref="B14:C14"/>
    <mergeCell ref="B15:C15"/>
    <mergeCell ref="B16:C16"/>
    <mergeCell ref="B17:C17"/>
    <mergeCell ref="A19:F19"/>
    <mergeCell ref="B13:C13"/>
    <mergeCell ref="A1:F1"/>
    <mergeCell ref="H1:P1"/>
    <mergeCell ref="Q1:W1"/>
    <mergeCell ref="J12:L12"/>
    <mergeCell ref="B12:C12"/>
  </mergeCells>
  <pageMargins left="0.7" right="0.7" top="0.75" bottom="0.75" header="0.3" footer="0.3"/>
</worksheet>
</file>

<file path=xl/worksheets/sheet3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8D71-4FE9-4364-87C7-C6414647A892}">
  <sheetPr>
    <tabColor rgb="FFFFC000"/>
  </sheetPr>
  <dimension ref="A1:W37"/>
  <sheetViews>
    <sheetView workbookViewId="0">
      <selection activeCell="L28" sqref="L28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9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6.85546875" customWidth="1"/>
  </cols>
  <sheetData>
    <row r="1" spans="1:23" ht="23.25">
      <c r="A1" s="1559" t="s">
        <v>12384</v>
      </c>
      <c r="B1" s="1559"/>
      <c r="C1" s="1559"/>
      <c r="D1" s="1559"/>
      <c r="E1" s="1559"/>
      <c r="F1" s="1559"/>
      <c r="G1" s="7"/>
      <c r="H1" s="1559" t="s">
        <v>2411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8</v>
      </c>
      <c r="G2" s="336" t="s">
        <v>10</v>
      </c>
      <c r="H2" s="21" t="s">
        <v>11</v>
      </c>
      <c r="I2" s="21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1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86</v>
      </c>
      <c r="B3" s="73" t="s">
        <v>92</v>
      </c>
      <c r="C3" s="25" t="s">
        <v>12385</v>
      </c>
      <c r="D3" s="15" t="s">
        <v>159</v>
      </c>
      <c r="E3" s="24">
        <v>45477.041666666664</v>
      </c>
      <c r="F3" s="240">
        <v>10.3</v>
      </c>
      <c r="G3" s="994" t="s">
        <v>740</v>
      </c>
      <c r="H3" s="508"/>
      <c r="I3" s="508"/>
      <c r="J3" s="508"/>
      <c r="K3" s="995"/>
      <c r="L3" s="277">
        <v>134</v>
      </c>
      <c r="M3" s="277">
        <v>27</v>
      </c>
      <c r="N3" s="996"/>
      <c r="O3" s="997"/>
      <c r="P3" s="472">
        <f t="shared" ref="P3:P9" si="0">SUM(H3:O3)</f>
        <v>161</v>
      </c>
      <c r="Q3" s="17" t="s">
        <v>32</v>
      </c>
      <c r="R3" s="280">
        <v>106026</v>
      </c>
      <c r="S3" s="841" t="s">
        <v>33</v>
      </c>
      <c r="T3" s="850" t="s">
        <v>161</v>
      </c>
      <c r="U3" s="15" t="s">
        <v>90</v>
      </c>
      <c r="V3" s="280">
        <v>1006582</v>
      </c>
      <c r="W3" s="485" t="s">
        <v>8440</v>
      </c>
    </row>
    <row r="4" spans="1:23">
      <c r="A4" s="15" t="s">
        <v>4228</v>
      </c>
      <c r="B4" s="74" t="s">
        <v>92</v>
      </c>
      <c r="C4" s="25" t="s">
        <v>12386</v>
      </c>
      <c r="D4" s="15" t="s">
        <v>159</v>
      </c>
      <c r="E4" s="24">
        <v>45477.041666666664</v>
      </c>
      <c r="F4" s="45">
        <v>10.3</v>
      </c>
      <c r="G4" s="512" t="s">
        <v>740</v>
      </c>
      <c r="H4" s="45"/>
      <c r="I4" s="444"/>
      <c r="J4" s="642"/>
      <c r="K4" s="998"/>
      <c r="L4" s="277">
        <v>134</v>
      </c>
      <c r="M4" s="277">
        <v>27</v>
      </c>
      <c r="N4" s="511"/>
      <c r="O4" s="15"/>
      <c r="P4" s="14">
        <f t="shared" si="0"/>
        <v>161</v>
      </c>
      <c r="Q4" s="17" t="s">
        <v>32</v>
      </c>
      <c r="R4" s="14">
        <v>106025</v>
      </c>
      <c r="S4" s="841" t="s">
        <v>33</v>
      </c>
      <c r="T4" s="850" t="s">
        <v>161</v>
      </c>
      <c r="U4" s="15" t="s">
        <v>90</v>
      </c>
      <c r="V4" s="14">
        <v>1006583</v>
      </c>
      <c r="W4" s="485" t="s">
        <v>8440</v>
      </c>
    </row>
    <row r="5" spans="1:23">
      <c r="A5" s="15" t="s">
        <v>12382</v>
      </c>
      <c r="B5" s="73" t="s">
        <v>92</v>
      </c>
      <c r="C5" s="25" t="s">
        <v>12387</v>
      </c>
      <c r="D5" s="15" t="s">
        <v>159</v>
      </c>
      <c r="E5" s="24">
        <v>45477.041666666664</v>
      </c>
      <c r="F5" s="45">
        <v>10.3</v>
      </c>
      <c r="G5" s="37" t="s">
        <v>740</v>
      </c>
      <c r="H5" s="15"/>
      <c r="I5" s="26"/>
      <c r="J5" s="581"/>
      <c r="K5" s="594"/>
      <c r="L5" s="277">
        <v>107</v>
      </c>
      <c r="M5" s="277">
        <v>54</v>
      </c>
      <c r="N5" s="25"/>
      <c r="O5" s="15"/>
      <c r="P5" s="14">
        <f t="shared" si="0"/>
        <v>161</v>
      </c>
      <c r="Q5" s="17" t="s">
        <v>32</v>
      </c>
      <c r="R5" s="14">
        <v>106027</v>
      </c>
      <c r="S5" s="841" t="s">
        <v>33</v>
      </c>
      <c r="T5" s="850" t="s">
        <v>161</v>
      </c>
      <c r="U5" s="15" t="s">
        <v>90</v>
      </c>
      <c r="V5" s="14">
        <v>1006584</v>
      </c>
      <c r="W5" s="485" t="s">
        <v>8440</v>
      </c>
    </row>
    <row r="6" spans="1:23">
      <c r="A6" s="15" t="s">
        <v>11247</v>
      </c>
      <c r="B6" s="22" t="s">
        <v>78</v>
      </c>
      <c r="C6" s="25" t="s">
        <v>12388</v>
      </c>
      <c r="D6" s="15" t="s">
        <v>12347</v>
      </c>
      <c r="E6" s="24">
        <v>45477.166666666664</v>
      </c>
      <c r="F6" s="45">
        <v>10.3</v>
      </c>
      <c r="G6" s="37" t="s">
        <v>740</v>
      </c>
      <c r="H6" s="15"/>
      <c r="I6" s="26"/>
      <c r="J6" s="581"/>
      <c r="K6" s="594"/>
      <c r="L6" s="277">
        <v>140</v>
      </c>
      <c r="M6" s="277">
        <v>21</v>
      </c>
      <c r="N6" s="25"/>
      <c r="O6" s="15"/>
      <c r="P6" s="14">
        <f t="shared" si="0"/>
        <v>161</v>
      </c>
      <c r="Q6" s="17" t="s">
        <v>32</v>
      </c>
      <c r="R6" s="14">
        <v>106028</v>
      </c>
      <c r="S6" s="841" t="s">
        <v>33</v>
      </c>
      <c r="T6" s="867" t="s">
        <v>161</v>
      </c>
      <c r="U6" s="15" t="s">
        <v>90</v>
      </c>
      <c r="V6" s="14">
        <v>1006585</v>
      </c>
      <c r="W6" s="485" t="s">
        <v>8440</v>
      </c>
    </row>
    <row r="7" spans="1:23">
      <c r="A7" s="26" t="s">
        <v>150</v>
      </c>
      <c r="B7" s="22" t="s">
        <v>57</v>
      </c>
      <c r="C7" s="25" t="s">
        <v>12389</v>
      </c>
      <c r="D7" s="15" t="s">
        <v>56</v>
      </c>
      <c r="E7" s="24">
        <v>45477.225694444445</v>
      </c>
      <c r="F7" s="15">
        <v>10.8</v>
      </c>
      <c r="G7" s="37"/>
      <c r="H7" s="15"/>
      <c r="I7" s="26"/>
      <c r="J7" s="277">
        <v>16</v>
      </c>
      <c r="K7" s="277">
        <v>141</v>
      </c>
      <c r="L7" s="642"/>
      <c r="M7" s="642"/>
      <c r="N7" s="25"/>
      <c r="O7" s="15"/>
      <c r="P7" s="14">
        <f t="shared" si="0"/>
        <v>157</v>
      </c>
      <c r="Q7" s="14" t="s">
        <v>30</v>
      </c>
      <c r="R7" s="14">
        <v>106062</v>
      </c>
      <c r="S7" s="360" t="s">
        <v>31</v>
      </c>
      <c r="T7" s="764" t="s">
        <v>169</v>
      </c>
      <c r="U7" s="25" t="s">
        <v>90</v>
      </c>
      <c r="V7" s="14">
        <v>1006586</v>
      </c>
      <c r="W7" s="701" t="s">
        <v>8454</v>
      </c>
    </row>
    <row r="8" spans="1:23">
      <c r="A8" s="26"/>
      <c r="B8" s="22"/>
      <c r="C8" s="25"/>
      <c r="D8" s="15"/>
      <c r="E8" s="15"/>
      <c r="F8" s="15"/>
      <c r="G8" s="37"/>
      <c r="H8" s="15"/>
      <c r="I8" s="26"/>
      <c r="J8" s="581"/>
      <c r="K8" s="581"/>
      <c r="L8" s="581"/>
      <c r="M8" s="581"/>
      <c r="N8" s="25"/>
      <c r="O8" s="15"/>
      <c r="P8" s="14">
        <f t="shared" si="0"/>
        <v>0</v>
      </c>
      <c r="Q8" s="14"/>
      <c r="R8" s="16"/>
      <c r="S8" s="14"/>
      <c r="T8" s="293"/>
      <c r="U8" s="16"/>
      <c r="V8" s="14"/>
      <c r="W8" s="14"/>
    </row>
    <row r="9" spans="1:23">
      <c r="A9" s="15"/>
      <c r="B9" s="45"/>
      <c r="C9" s="15"/>
      <c r="D9" s="15"/>
      <c r="E9" s="15"/>
      <c r="F9" s="15"/>
      <c r="G9" s="37"/>
      <c r="H9" s="15"/>
      <c r="I9" s="15"/>
      <c r="J9" s="45"/>
      <c r="K9" s="45"/>
      <c r="L9" s="45"/>
      <c r="M9" s="45"/>
      <c r="N9" s="15"/>
      <c r="O9" s="15"/>
      <c r="P9" s="14">
        <f t="shared" si="0"/>
        <v>0</v>
      </c>
      <c r="Q9" s="14"/>
      <c r="R9" s="16"/>
      <c r="S9" s="14"/>
      <c r="T9" s="14"/>
      <c r="U9" s="16"/>
      <c r="V9" s="14"/>
      <c r="W9" s="16"/>
    </row>
    <row r="10" spans="1:23">
      <c r="A10" s="11" t="s">
        <v>19</v>
      </c>
      <c r="B10" s="7"/>
      <c r="C10" s="7"/>
      <c r="D10" s="7"/>
      <c r="E10" s="11"/>
      <c r="F10" s="7"/>
      <c r="G10" s="7"/>
      <c r="H10" s="11">
        <f t="shared" ref="H10:O10" si="1">SUM(H4:H9)</f>
        <v>0</v>
      </c>
      <c r="I10" s="11">
        <f t="shared" si="1"/>
        <v>0</v>
      </c>
      <c r="J10" s="11">
        <f t="shared" si="1"/>
        <v>16</v>
      </c>
      <c r="K10" s="11">
        <f t="shared" si="1"/>
        <v>141</v>
      </c>
      <c r="L10" s="11">
        <f t="shared" si="1"/>
        <v>381</v>
      </c>
      <c r="M10" s="11">
        <f t="shared" si="1"/>
        <v>102</v>
      </c>
      <c r="N10" s="11">
        <f t="shared" si="1"/>
        <v>0</v>
      </c>
      <c r="O10" s="11">
        <f t="shared" si="1"/>
        <v>0</v>
      </c>
      <c r="P10" s="288">
        <f>SUM(P3:P9)</f>
        <v>801</v>
      </c>
      <c r="Q10" s="12"/>
      <c r="R10" s="12"/>
      <c r="S10" s="12"/>
      <c r="T10" s="12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999" t="s">
        <v>161</v>
      </c>
      <c r="B13" s="1910" t="s">
        <v>11101</v>
      </c>
      <c r="C13" s="1910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1000" t="s">
        <v>580</v>
      </c>
      <c r="B14" s="1001" t="s">
        <v>10785</v>
      </c>
      <c r="C14" s="100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1"/>
      <c r="B15" s="1563"/>
      <c r="C15" s="156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42</v>
      </c>
      <c r="B16" s="1772" t="s">
        <v>500</v>
      </c>
      <c r="C16" s="1772"/>
      <c r="D16" s="966" t="s">
        <v>12276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43</v>
      </c>
      <c r="B17" s="1834" t="s">
        <v>10663</v>
      </c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5" t="s">
        <v>44</v>
      </c>
      <c r="B18" s="1567">
        <v>0.66666666666666663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3.25">
      <c r="A20" s="1559" t="s">
        <v>12390</v>
      </c>
      <c r="B20" s="1559"/>
      <c r="C20" s="1559"/>
      <c r="D20" s="1559"/>
      <c r="E20" s="1559"/>
      <c r="F20" s="1559"/>
      <c r="G20" s="7"/>
      <c r="H20" s="1559" t="s">
        <v>9878</v>
      </c>
      <c r="I20" s="1559"/>
      <c r="J20" s="1559"/>
      <c r="K20" s="1559"/>
      <c r="L20" s="1559"/>
      <c r="M20" s="1559"/>
      <c r="N20" s="1559"/>
      <c r="O20" s="1559"/>
      <c r="P20" s="1559"/>
      <c r="Q20" s="1559" t="s">
        <v>10933</v>
      </c>
      <c r="R20" s="1559"/>
      <c r="S20" s="1559"/>
      <c r="T20" s="1559"/>
      <c r="U20" s="1559"/>
      <c r="V20" s="1559"/>
      <c r="W20" s="1559"/>
    </row>
    <row r="21" spans="1:23" ht="26.25">
      <c r="A21" s="8" t="s">
        <v>3</v>
      </c>
      <c r="B21" s="1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21" t="s">
        <v>14</v>
      </c>
      <c r="L21" s="21" t="s">
        <v>15</v>
      </c>
      <c r="M21" s="21" t="s">
        <v>16</v>
      </c>
      <c r="N21" s="21" t="s">
        <v>17</v>
      </c>
      <c r="O21" s="67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</row>
    <row r="22" spans="1:23">
      <c r="A22" s="15" t="s">
        <v>105</v>
      </c>
      <c r="B22" s="580" t="s">
        <v>78</v>
      </c>
      <c r="C22" s="25" t="s">
        <v>12391</v>
      </c>
      <c r="D22" s="15" t="s">
        <v>521</v>
      </c>
      <c r="E22" s="24">
        <v>45476.6875</v>
      </c>
      <c r="F22" s="15">
        <v>13.5</v>
      </c>
      <c r="G22" s="37" t="s">
        <v>740</v>
      </c>
      <c r="H22" s="15"/>
      <c r="I22" s="15"/>
      <c r="J22" s="26"/>
      <c r="K22" s="597"/>
      <c r="L22" s="277">
        <v>152</v>
      </c>
      <c r="M22" s="277">
        <v>6</v>
      </c>
      <c r="N22" s="277">
        <v>3</v>
      </c>
      <c r="O22" s="581"/>
      <c r="P22" s="66">
        <f t="shared" ref="P22:P29" si="2">SUM(H22:O22)</f>
        <v>161</v>
      </c>
      <c r="Q22" s="17" t="s">
        <v>32</v>
      </c>
      <c r="R22" s="15">
        <v>106024</v>
      </c>
      <c r="S22" s="23" t="s">
        <v>33</v>
      </c>
      <c r="T22" s="15" t="s">
        <v>9984</v>
      </c>
      <c r="U22" s="15" t="s">
        <v>90</v>
      </c>
      <c r="V22" s="13">
        <v>1006588</v>
      </c>
      <c r="W22" s="13"/>
    </row>
    <row r="23" spans="1:23">
      <c r="A23" s="15" t="s">
        <v>114</v>
      </c>
      <c r="B23" s="580" t="s">
        <v>78</v>
      </c>
      <c r="C23" s="25" t="s">
        <v>12392</v>
      </c>
      <c r="D23" s="15" t="s">
        <v>521</v>
      </c>
      <c r="E23" s="24">
        <v>45476.6875</v>
      </c>
      <c r="F23" s="15">
        <v>13.5</v>
      </c>
      <c r="G23" s="37" t="s">
        <v>740</v>
      </c>
      <c r="H23" s="15"/>
      <c r="I23" s="15"/>
      <c r="J23" s="26"/>
      <c r="K23" s="597"/>
      <c r="L23" s="277">
        <v>158</v>
      </c>
      <c r="M23" s="277">
        <v>2</v>
      </c>
      <c r="N23" s="277">
        <v>1</v>
      </c>
      <c r="O23" s="581"/>
      <c r="P23" s="66">
        <f t="shared" si="2"/>
        <v>161</v>
      </c>
      <c r="Q23" s="17" t="s">
        <v>32</v>
      </c>
      <c r="R23" s="15">
        <v>106023</v>
      </c>
      <c r="S23" s="23" t="s">
        <v>33</v>
      </c>
      <c r="T23" s="15" t="s">
        <v>9984</v>
      </c>
      <c r="U23" s="15" t="s">
        <v>90</v>
      </c>
      <c r="V23">
        <v>1006589</v>
      </c>
      <c r="W23" s="13"/>
    </row>
    <row r="24" spans="1:23">
      <c r="A24" s="15" t="s">
        <v>111</v>
      </c>
      <c r="B24" s="580" t="s">
        <v>65</v>
      </c>
      <c r="C24" s="15" t="s">
        <v>12393</v>
      </c>
      <c r="D24" s="15" t="s">
        <v>7594</v>
      </c>
      <c r="E24" s="24">
        <v>45476.732638888891</v>
      </c>
      <c r="F24" s="15">
        <v>19</v>
      </c>
      <c r="G24" s="37"/>
      <c r="H24" s="15"/>
      <c r="I24" s="15"/>
      <c r="J24" s="26"/>
      <c r="K24" s="580"/>
      <c r="L24" s="643">
        <v>161</v>
      </c>
      <c r="M24" s="811"/>
      <c r="N24" s="811"/>
      <c r="O24" s="511"/>
      <c r="P24" s="14">
        <f t="shared" si="2"/>
        <v>161</v>
      </c>
      <c r="Q24" s="14" t="s">
        <v>30</v>
      </c>
      <c r="R24" s="1002">
        <v>106029</v>
      </c>
      <c r="S24" s="23" t="s">
        <v>33</v>
      </c>
      <c r="T24" s="15" t="s">
        <v>9984</v>
      </c>
      <c r="U24" s="15" t="s">
        <v>90</v>
      </c>
      <c r="V24" s="13">
        <v>1006590</v>
      </c>
      <c r="W24" s="13"/>
    </row>
    <row r="25" spans="1:23">
      <c r="A25" s="15" t="s">
        <v>113</v>
      </c>
      <c r="B25" s="580" t="s">
        <v>65</v>
      </c>
      <c r="C25" s="25" t="s">
        <v>12394</v>
      </c>
      <c r="D25" s="15" t="s">
        <v>7594</v>
      </c>
      <c r="E25" s="24">
        <v>45476.732638888891</v>
      </c>
      <c r="F25" s="15">
        <v>19</v>
      </c>
      <c r="G25" s="37"/>
      <c r="H25" s="15"/>
      <c r="I25" s="15"/>
      <c r="J25" s="26"/>
      <c r="K25" s="580"/>
      <c r="L25" s="277">
        <v>81</v>
      </c>
      <c r="M25" s="580"/>
      <c r="N25" s="580"/>
      <c r="O25" s="25"/>
      <c r="P25" s="14">
        <f t="shared" si="2"/>
        <v>81</v>
      </c>
      <c r="Q25" s="14" t="s">
        <v>30</v>
      </c>
      <c r="R25" s="15">
        <v>106030</v>
      </c>
      <c r="S25" s="23" t="s">
        <v>33</v>
      </c>
      <c r="T25" s="15" t="s">
        <v>9984</v>
      </c>
      <c r="U25" s="15" t="s">
        <v>90</v>
      </c>
      <c r="V25" s="13">
        <v>1006591</v>
      </c>
      <c r="W25" s="13"/>
    </row>
    <row r="26" spans="1:23">
      <c r="A26" s="15" t="s">
        <v>12167</v>
      </c>
      <c r="B26" s="580" t="s">
        <v>65</v>
      </c>
      <c r="C26" s="25" t="s">
        <v>12395</v>
      </c>
      <c r="D26" s="15" t="s">
        <v>7594</v>
      </c>
      <c r="E26" s="271">
        <v>45477.732638888891</v>
      </c>
      <c r="F26" s="15">
        <v>19</v>
      </c>
      <c r="G26" s="37"/>
      <c r="H26" s="15"/>
      <c r="I26" s="15" t="s">
        <v>1373</v>
      </c>
      <c r="J26" s="26"/>
      <c r="K26" s="580"/>
      <c r="L26" s="277">
        <v>81</v>
      </c>
      <c r="M26" s="580"/>
      <c r="N26" s="580"/>
      <c r="O26" s="25"/>
      <c r="P26" s="14">
        <f t="shared" si="2"/>
        <v>81</v>
      </c>
      <c r="Q26" s="14" t="s">
        <v>30</v>
      </c>
      <c r="R26" s="15">
        <v>106031</v>
      </c>
      <c r="S26" s="23" t="s">
        <v>33</v>
      </c>
      <c r="T26" s="15" t="s">
        <v>9984</v>
      </c>
      <c r="U26" s="15" t="s">
        <v>90</v>
      </c>
      <c r="V26" s="13">
        <v>1006592</v>
      </c>
      <c r="W26" s="13"/>
    </row>
    <row r="27" spans="1:23">
      <c r="A27" s="26" t="s">
        <v>9828</v>
      </c>
      <c r="B27" s="580" t="s">
        <v>57</v>
      </c>
      <c r="C27" s="25" t="s">
        <v>12396</v>
      </c>
      <c r="D27" s="15" t="s">
        <v>10109</v>
      </c>
      <c r="E27" s="24">
        <v>45476.548611111109</v>
      </c>
      <c r="F27" s="15">
        <v>15</v>
      </c>
      <c r="G27" s="37"/>
      <c r="H27" s="15"/>
      <c r="I27" s="15"/>
      <c r="J27" s="406">
        <v>2</v>
      </c>
      <c r="K27" s="277">
        <v>176</v>
      </c>
      <c r="L27" s="580"/>
      <c r="M27" s="580"/>
      <c r="N27" s="580"/>
      <c r="O27" s="25"/>
      <c r="P27" s="14">
        <f t="shared" si="2"/>
        <v>178</v>
      </c>
      <c r="Q27" s="14" t="s">
        <v>30</v>
      </c>
      <c r="R27" s="15">
        <v>106063</v>
      </c>
      <c r="S27" s="14" t="s">
        <v>31</v>
      </c>
      <c r="T27" s="15" t="s">
        <v>9984</v>
      </c>
      <c r="U27" s="15" t="s">
        <v>90</v>
      </c>
      <c r="V27" s="13">
        <v>1006593</v>
      </c>
      <c r="W27" s="13"/>
    </row>
    <row r="28" spans="1:23">
      <c r="A28" s="15" t="s">
        <v>122</v>
      </c>
      <c r="B28" s="45" t="s">
        <v>62</v>
      </c>
      <c r="C28" s="15" t="s">
        <v>12397</v>
      </c>
      <c r="D28" s="15" t="s">
        <v>11862</v>
      </c>
      <c r="E28" s="24">
        <v>45476.864583333336</v>
      </c>
      <c r="F28" s="15">
        <v>17.5</v>
      </c>
      <c r="G28" s="37"/>
      <c r="H28" s="15"/>
      <c r="I28" s="15"/>
      <c r="J28" s="35">
        <v>27</v>
      </c>
      <c r="K28" s="324">
        <v>54</v>
      </c>
      <c r="L28" s="45"/>
      <c r="M28" s="45"/>
      <c r="N28" s="45" t="s">
        <v>1373</v>
      </c>
      <c r="O28" s="15"/>
      <c r="P28" s="14">
        <f t="shared" si="2"/>
        <v>81</v>
      </c>
      <c r="Q28" s="15" t="s">
        <v>30</v>
      </c>
      <c r="R28" s="15">
        <v>106084</v>
      </c>
      <c r="S28" s="15" t="s">
        <v>31</v>
      </c>
      <c r="T28" s="15" t="s">
        <v>9984</v>
      </c>
      <c r="U28" s="15" t="s">
        <v>90</v>
      </c>
      <c r="V28" s="13">
        <v>1006594</v>
      </c>
      <c r="W28" s="13"/>
    </row>
    <row r="29" spans="1:23">
      <c r="A29" s="15"/>
      <c r="B29" s="15"/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4">
        <f t="shared" si="2"/>
        <v>0</v>
      </c>
      <c r="Q29" s="13"/>
      <c r="R29" s="13"/>
      <c r="S29" s="13"/>
      <c r="T29" s="13"/>
      <c r="U29" s="13"/>
      <c r="V29" s="13"/>
      <c r="W29" s="13"/>
    </row>
    <row r="30" spans="1:23">
      <c r="A30" s="11" t="s">
        <v>19</v>
      </c>
      <c r="B30" s="7"/>
      <c r="C30" s="7"/>
      <c r="D30" s="7"/>
      <c r="E30" s="11"/>
      <c r="F30" s="7"/>
      <c r="G30" s="7"/>
      <c r="H30" s="11">
        <f t="shared" ref="H30:P30" si="3">SUM(H22:H29)</f>
        <v>0</v>
      </c>
      <c r="I30" s="11">
        <f t="shared" si="3"/>
        <v>0</v>
      </c>
      <c r="J30" s="11">
        <f t="shared" si="3"/>
        <v>29</v>
      </c>
      <c r="K30" s="11">
        <f t="shared" si="3"/>
        <v>230</v>
      </c>
      <c r="L30" s="11">
        <f t="shared" si="3"/>
        <v>633</v>
      </c>
      <c r="M30" s="11">
        <f t="shared" si="3"/>
        <v>8</v>
      </c>
      <c r="N30" s="11">
        <f t="shared" si="3"/>
        <v>4</v>
      </c>
      <c r="O30" s="11">
        <f t="shared" si="3"/>
        <v>0</v>
      </c>
      <c r="P30" s="11">
        <f t="shared" si="3"/>
        <v>904</v>
      </c>
      <c r="Q30" s="12"/>
      <c r="R30" s="12"/>
      <c r="S30" s="12"/>
      <c r="T30" s="12"/>
      <c r="U30" s="12"/>
      <c r="V30" s="12"/>
      <c r="W30" s="12"/>
    </row>
    <row r="31" spans="1:23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6"/>
      <c r="B32" s="1848"/>
      <c r="C32" s="1848"/>
      <c r="D32" s="966" t="s">
        <v>12276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">
      <c r="A33" s="4"/>
      <c r="B33" s="1564"/>
      <c r="C33" s="1564"/>
    </row>
    <row r="34" spans="1:3">
      <c r="A34" s="1"/>
      <c r="B34" s="1563"/>
      <c r="C34" s="1563"/>
    </row>
    <row r="35" spans="1:3">
      <c r="A35" s="5" t="s">
        <v>42</v>
      </c>
      <c r="B35" s="1772" t="s">
        <v>12398</v>
      </c>
      <c r="C35" s="1772"/>
    </row>
    <row r="36" spans="1:3">
      <c r="A36" s="5" t="s">
        <v>43</v>
      </c>
      <c r="B36" s="1772"/>
      <c r="C36" s="1772"/>
    </row>
    <row r="37" spans="1:3">
      <c r="A37" s="5" t="s">
        <v>44</v>
      </c>
      <c r="B37" s="1772"/>
      <c r="C37" s="1772"/>
    </row>
  </sheetData>
  <mergeCells count="17">
    <mergeCell ref="Q20:W20"/>
    <mergeCell ref="B32:C32"/>
    <mergeCell ref="B33:C33"/>
    <mergeCell ref="B34:C34"/>
    <mergeCell ref="B35:C35"/>
    <mergeCell ref="H20:P20"/>
    <mergeCell ref="B16:C16"/>
    <mergeCell ref="B17:C17"/>
    <mergeCell ref="B18:C18"/>
    <mergeCell ref="A20:F20"/>
    <mergeCell ref="B37:C37"/>
    <mergeCell ref="B36:C36"/>
    <mergeCell ref="B13:C13"/>
    <mergeCell ref="A1:F1"/>
    <mergeCell ref="H1:P1"/>
    <mergeCell ref="Q1:W1"/>
    <mergeCell ref="B15:C15"/>
  </mergeCells>
  <pageMargins left="0.7" right="0.7" top="0.75" bottom="0.75" header="0.3" footer="0.3"/>
</worksheet>
</file>

<file path=xl/worksheets/sheet3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91A28-6ABA-4586-9C81-32C696E262C5}">
  <sheetPr>
    <tabColor rgb="FF0070C0"/>
  </sheetPr>
  <dimension ref="A1:W43"/>
  <sheetViews>
    <sheetView workbookViewId="0">
      <selection activeCell="T48" sqref="T48"/>
    </sheetView>
  </sheetViews>
  <sheetFormatPr defaultColWidth="11.42578125" defaultRowHeight="15"/>
  <cols>
    <col min="1" max="1" width="25.42578125" customWidth="1"/>
    <col min="2" max="2" width="11.140625" customWidth="1"/>
    <col min="3" max="3" width="25.85546875" customWidth="1"/>
    <col min="4" max="4" width="12.42578125" customWidth="1"/>
    <col min="5" max="5" width="32.57031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9.5703125" customWidth="1"/>
  </cols>
  <sheetData>
    <row r="1" spans="1:23" ht="23.25">
      <c r="A1" s="1559" t="s">
        <v>12399</v>
      </c>
      <c r="B1" s="1559"/>
      <c r="C1" s="1559"/>
      <c r="D1" s="1559"/>
      <c r="E1" s="1559"/>
      <c r="F1" s="1559"/>
      <c r="G1" s="7"/>
      <c r="H1" s="1559" t="s">
        <v>12400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111</v>
      </c>
      <c r="B3" s="15" t="s">
        <v>65</v>
      </c>
      <c r="C3" s="35" t="s">
        <v>12401</v>
      </c>
      <c r="D3" s="15" t="s">
        <v>64</v>
      </c>
      <c r="E3" s="24">
        <v>45473.472222222219</v>
      </c>
      <c r="F3" s="35">
        <v>14.8</v>
      </c>
      <c r="G3" s="37"/>
      <c r="H3" s="15"/>
      <c r="I3" s="15"/>
      <c r="J3" s="15"/>
      <c r="K3" s="15"/>
      <c r="L3" s="35">
        <v>161</v>
      </c>
      <c r="M3" s="15"/>
      <c r="N3" s="15" t="s">
        <v>1373</v>
      </c>
      <c r="O3" s="15"/>
      <c r="P3" s="14">
        <v>161</v>
      </c>
      <c r="Q3" s="14" t="s">
        <v>30</v>
      </c>
      <c r="R3" s="15">
        <v>105981</v>
      </c>
      <c r="S3" s="841" t="s">
        <v>33</v>
      </c>
      <c r="T3" s="1003" t="s">
        <v>169</v>
      </c>
      <c r="U3" s="15" t="s">
        <v>90</v>
      </c>
      <c r="V3" s="13">
        <v>1006542</v>
      </c>
      <c r="W3" s="13" t="s">
        <v>12402</v>
      </c>
    </row>
    <row r="4" spans="1:23">
      <c r="A4" s="15" t="s">
        <v>4228</v>
      </c>
      <c r="B4" s="15" t="s">
        <v>92</v>
      </c>
      <c r="C4" s="35" t="s">
        <v>12403</v>
      </c>
      <c r="D4" s="437" t="s">
        <v>159</v>
      </c>
      <c r="E4" s="24">
        <v>45473.041666666664</v>
      </c>
      <c r="F4" s="15">
        <v>10.3</v>
      </c>
      <c r="G4" s="37" t="s">
        <v>740</v>
      </c>
      <c r="H4" s="15"/>
      <c r="I4" s="15"/>
      <c r="J4" s="15"/>
      <c r="K4" s="15"/>
      <c r="L4" s="35">
        <v>107</v>
      </c>
      <c r="M4" s="35">
        <v>54</v>
      </c>
      <c r="N4" s="15"/>
      <c r="O4" s="15"/>
      <c r="P4" s="14">
        <f>SUM(H4:O4)</f>
        <v>161</v>
      </c>
      <c r="Q4" s="17" t="s">
        <v>32</v>
      </c>
      <c r="R4" s="14">
        <v>105979</v>
      </c>
      <c r="S4" s="841" t="s">
        <v>33</v>
      </c>
      <c r="T4" s="1004" t="s">
        <v>161</v>
      </c>
      <c r="U4" s="15" t="s">
        <v>90</v>
      </c>
      <c r="V4" s="16">
        <v>1006541</v>
      </c>
      <c r="W4" s="16" t="s">
        <v>12404</v>
      </c>
    </row>
    <row r="5" spans="1:23">
      <c r="A5" s="15" t="s">
        <v>12382</v>
      </c>
      <c r="B5" s="15" t="s">
        <v>92</v>
      </c>
      <c r="C5" s="35" t="s">
        <v>12405</v>
      </c>
      <c r="D5" s="437" t="s">
        <v>159</v>
      </c>
      <c r="E5" s="24">
        <v>45473.041666666664</v>
      </c>
      <c r="F5" s="15">
        <v>10.3</v>
      </c>
      <c r="G5" s="37" t="s">
        <v>740</v>
      </c>
      <c r="H5" s="15"/>
      <c r="I5" s="15"/>
      <c r="J5" s="15"/>
      <c r="K5" s="15"/>
      <c r="L5" s="35">
        <v>27</v>
      </c>
      <c r="M5" s="35">
        <v>81</v>
      </c>
      <c r="N5" s="35">
        <v>53</v>
      </c>
      <c r="O5" s="15"/>
      <c r="P5" s="14">
        <f>SUM(H5:O5)</f>
        <v>161</v>
      </c>
      <c r="Q5" s="17" t="s">
        <v>32</v>
      </c>
      <c r="R5" s="14">
        <v>105980</v>
      </c>
      <c r="S5" s="841" t="s">
        <v>33</v>
      </c>
      <c r="T5" s="269" t="s">
        <v>161</v>
      </c>
      <c r="U5" s="15" t="s">
        <v>90</v>
      </c>
      <c r="V5" s="16">
        <v>1006546</v>
      </c>
      <c r="W5" s="16" t="s">
        <v>12404</v>
      </c>
    </row>
    <row r="6" spans="1:23">
      <c r="A6" s="15" t="s">
        <v>9957</v>
      </c>
      <c r="B6" s="15" t="s">
        <v>92</v>
      </c>
      <c r="C6" s="35" t="s">
        <v>12406</v>
      </c>
      <c r="D6" s="437" t="s">
        <v>159</v>
      </c>
      <c r="E6" s="24">
        <v>45473.041666666664</v>
      </c>
      <c r="F6" s="15">
        <v>10.3</v>
      </c>
      <c r="G6" s="37" t="s">
        <v>740</v>
      </c>
      <c r="H6" s="15"/>
      <c r="I6" s="15"/>
      <c r="J6" s="15"/>
      <c r="K6" s="15"/>
      <c r="L6" s="35">
        <v>158</v>
      </c>
      <c r="M6" s="35">
        <v>3</v>
      </c>
      <c r="N6" s="15"/>
      <c r="O6" s="15"/>
      <c r="P6" s="14">
        <f>SUM(H6:O6)</f>
        <v>161</v>
      </c>
      <c r="Q6" s="17" t="s">
        <v>32</v>
      </c>
      <c r="R6" s="14">
        <v>105988</v>
      </c>
      <c r="S6" s="841" t="s">
        <v>33</v>
      </c>
      <c r="T6" s="1005" t="s">
        <v>161</v>
      </c>
      <c r="U6" s="15" t="s">
        <v>90</v>
      </c>
      <c r="V6" s="16">
        <v>1006543</v>
      </c>
      <c r="W6" s="16" t="s">
        <v>12404</v>
      </c>
    </row>
    <row r="7" spans="1:23">
      <c r="A7" s="15" t="s">
        <v>105</v>
      </c>
      <c r="B7" s="15" t="s">
        <v>78</v>
      </c>
      <c r="C7" s="35" t="s">
        <v>12407</v>
      </c>
      <c r="D7" s="437" t="s">
        <v>88</v>
      </c>
      <c r="E7" s="24">
        <v>45473.166666666664</v>
      </c>
      <c r="F7" s="15">
        <v>10.3</v>
      </c>
      <c r="G7" s="37" t="s">
        <v>160</v>
      </c>
      <c r="H7" s="15"/>
      <c r="I7" s="15"/>
      <c r="J7" s="15"/>
      <c r="K7" s="15"/>
      <c r="L7" s="15"/>
      <c r="M7" s="35">
        <v>161</v>
      </c>
      <c r="N7" s="15"/>
      <c r="O7" s="15"/>
      <c r="P7" s="14">
        <f>SUM(H7:O7)</f>
        <v>161</v>
      </c>
      <c r="Q7" s="17" t="s">
        <v>32</v>
      </c>
      <c r="R7" s="14">
        <v>105989</v>
      </c>
      <c r="S7" s="841" t="s">
        <v>33</v>
      </c>
      <c r="T7" s="1005" t="s">
        <v>161</v>
      </c>
      <c r="U7" s="15" t="s">
        <v>90</v>
      </c>
      <c r="V7" s="16">
        <v>1006544</v>
      </c>
      <c r="W7" s="16" t="s">
        <v>12404</v>
      </c>
    </row>
    <row r="8" spans="1:23">
      <c r="A8" s="224" t="s">
        <v>8398</v>
      </c>
      <c r="B8" s="224" t="s">
        <v>57</v>
      </c>
      <c r="C8" s="35" t="s">
        <v>12408</v>
      </c>
      <c r="D8" s="224" t="s">
        <v>56</v>
      </c>
      <c r="E8" s="227">
        <v>45473.225694444445</v>
      </c>
      <c r="F8" s="224">
        <v>10.8</v>
      </c>
      <c r="G8" s="226"/>
      <c r="H8" s="224"/>
      <c r="I8" s="224"/>
      <c r="J8" s="35">
        <v>15</v>
      </c>
      <c r="K8" s="35">
        <v>93</v>
      </c>
      <c r="L8" s="224"/>
      <c r="M8" s="224"/>
      <c r="N8" s="224"/>
      <c r="O8" s="224"/>
      <c r="P8" s="14">
        <f>SUM(H8:O8)</f>
        <v>108</v>
      </c>
      <c r="Q8" s="15" t="s">
        <v>30</v>
      </c>
      <c r="R8" s="280">
        <v>106008</v>
      </c>
      <c r="S8" s="15" t="s">
        <v>31</v>
      </c>
      <c r="T8" s="1003" t="s">
        <v>169</v>
      </c>
      <c r="U8" s="15" t="s">
        <v>90</v>
      </c>
      <c r="V8" s="228">
        <v>1006545</v>
      </c>
      <c r="W8" s="228" t="s">
        <v>12409</v>
      </c>
    </row>
    <row r="9" spans="1:23">
      <c r="A9" s="11" t="s">
        <v>19</v>
      </c>
      <c r="B9" s="7"/>
      <c r="C9" s="7"/>
      <c r="D9" s="7"/>
      <c r="E9" s="11"/>
      <c r="F9" s="7"/>
      <c r="G9" s="7"/>
      <c r="H9" s="11">
        <f t="shared" ref="H9:P9" si="0">SUM(H3:H8)</f>
        <v>0</v>
      </c>
      <c r="I9" s="11">
        <f t="shared" si="0"/>
        <v>0</v>
      </c>
      <c r="J9" s="11">
        <f t="shared" si="0"/>
        <v>15</v>
      </c>
      <c r="K9" s="11">
        <f t="shared" si="0"/>
        <v>93</v>
      </c>
      <c r="L9" s="11">
        <f t="shared" si="0"/>
        <v>453</v>
      </c>
      <c r="M9" s="11">
        <f t="shared" si="0"/>
        <v>299</v>
      </c>
      <c r="N9" s="11">
        <f t="shared" si="0"/>
        <v>53</v>
      </c>
      <c r="O9" s="11">
        <f t="shared" si="0"/>
        <v>0</v>
      </c>
      <c r="P9" s="11">
        <f t="shared" si="0"/>
        <v>913</v>
      </c>
      <c r="Q9" s="12"/>
      <c r="R9" s="12"/>
      <c r="S9" s="12"/>
      <c r="T9" s="12"/>
      <c r="U9" s="12"/>
      <c r="V9" s="12"/>
      <c r="W9" s="12"/>
    </row>
    <row r="10" spans="1:23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5"/>
      <c r="B11" s="1911"/>
      <c r="C11" s="191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70" t="s">
        <v>161</v>
      </c>
      <c r="B12" s="1856" t="s">
        <v>10561</v>
      </c>
      <c r="C12" s="1856"/>
      <c r="D12" s="1"/>
      <c r="E12" s="1"/>
      <c r="F12" s="1"/>
      <c r="G12" s="1"/>
      <c r="H12" s="1" t="s">
        <v>1373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1006" t="s">
        <v>169</v>
      </c>
      <c r="B13" s="1007" t="s">
        <v>10562</v>
      </c>
      <c r="C13" s="100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1"/>
      <c r="B14" s="1563"/>
      <c r="C14" s="156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42</v>
      </c>
      <c r="B15" s="1601" t="s">
        <v>12410</v>
      </c>
      <c r="C15" s="160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43</v>
      </c>
      <c r="B16" s="1601" t="s">
        <v>12411</v>
      </c>
      <c r="C16" s="160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44</v>
      </c>
      <c r="B17" s="1864">
        <v>0.625</v>
      </c>
      <c r="C17" s="160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3.25">
      <c r="A19" s="1559" t="s">
        <v>12412</v>
      </c>
      <c r="B19" s="1559"/>
      <c r="C19" s="1559"/>
      <c r="D19" s="1559"/>
      <c r="E19" s="1559"/>
      <c r="F19" s="1559"/>
      <c r="G19" s="7"/>
      <c r="H19" s="1559" t="s">
        <v>12413</v>
      </c>
      <c r="I19" s="1559"/>
      <c r="J19" s="1559"/>
      <c r="K19" s="1559"/>
      <c r="L19" s="1559"/>
      <c r="M19" s="1559"/>
      <c r="N19" s="1559"/>
      <c r="O19" s="1559"/>
      <c r="P19" s="1559"/>
      <c r="Q19" s="1559" t="s">
        <v>2</v>
      </c>
      <c r="R19" s="1559"/>
      <c r="S19" s="1559"/>
      <c r="T19" s="1559"/>
      <c r="U19" s="1559"/>
      <c r="V19" s="1559"/>
      <c r="W19" s="1559"/>
    </row>
    <row r="20" spans="1:23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8" t="s">
        <v>21</v>
      </c>
      <c r="T20" s="8" t="s">
        <v>24</v>
      </c>
      <c r="U20" s="8" t="s">
        <v>25</v>
      </c>
      <c r="V20" s="8" t="s">
        <v>26</v>
      </c>
      <c r="W20" s="8" t="s">
        <v>27</v>
      </c>
    </row>
    <row r="21" spans="1:23">
      <c r="A21" s="15" t="s">
        <v>403</v>
      </c>
      <c r="B21" s="15" t="s">
        <v>404</v>
      </c>
      <c r="C21" s="35" t="s">
        <v>12414</v>
      </c>
      <c r="D21" s="15" t="s">
        <v>406</v>
      </c>
      <c r="E21" s="24">
        <v>45474.996527777781</v>
      </c>
      <c r="F21" s="15">
        <v>15.3</v>
      </c>
      <c r="G21" s="37" t="s">
        <v>1348</v>
      </c>
      <c r="H21" s="15"/>
      <c r="I21" s="15"/>
      <c r="J21" s="15"/>
      <c r="K21" s="15"/>
      <c r="L21" s="15"/>
      <c r="M21" s="15"/>
      <c r="N21" s="15"/>
      <c r="O21" s="35">
        <v>81</v>
      </c>
      <c r="P21" s="14">
        <f>SUM(H21:O21)</f>
        <v>81</v>
      </c>
      <c r="Q21" s="15" t="s">
        <v>30</v>
      </c>
      <c r="R21" s="15">
        <v>106007</v>
      </c>
      <c r="S21" s="15" t="s">
        <v>31</v>
      </c>
      <c r="T21" s="70" t="s">
        <v>100</v>
      </c>
      <c r="U21" s="15" t="s">
        <v>660</v>
      </c>
      <c r="V21" s="13">
        <v>1006547</v>
      </c>
      <c r="W21" s="1008" t="s">
        <v>12415</v>
      </c>
    </row>
    <row r="22" spans="1:23">
      <c r="A22" s="15" t="s">
        <v>141</v>
      </c>
      <c r="B22" s="15" t="s">
        <v>69</v>
      </c>
      <c r="C22" s="35" t="s">
        <v>12416</v>
      </c>
      <c r="D22" s="15" t="s">
        <v>68</v>
      </c>
      <c r="E22" s="24">
        <v>45472.760416666664</v>
      </c>
      <c r="F22" s="15">
        <v>12.25</v>
      </c>
      <c r="G22" s="37"/>
      <c r="H22" s="15"/>
      <c r="I22" s="15"/>
      <c r="J22" s="15"/>
      <c r="K22" s="15"/>
      <c r="L22" s="35">
        <v>27</v>
      </c>
      <c r="M22" s="35">
        <v>81</v>
      </c>
      <c r="N22" s="35">
        <v>53</v>
      </c>
      <c r="O22" s="15"/>
      <c r="P22" s="14">
        <f>SUM(H22:O22)</f>
        <v>161</v>
      </c>
      <c r="Q22" s="15" t="s">
        <v>30</v>
      </c>
      <c r="R22" s="15">
        <v>106002</v>
      </c>
      <c r="S22" s="15" t="s">
        <v>31</v>
      </c>
      <c r="T22" s="314" t="s">
        <v>169</v>
      </c>
      <c r="U22" s="15" t="s">
        <v>660</v>
      </c>
      <c r="V22" s="13">
        <v>1006548</v>
      </c>
      <c r="W22" s="13" t="s">
        <v>12409</v>
      </c>
    </row>
    <row r="23" spans="1:23">
      <c r="A23" s="15" t="s">
        <v>142</v>
      </c>
      <c r="B23" s="15" t="s">
        <v>72</v>
      </c>
      <c r="C23" s="35" t="s">
        <v>12417</v>
      </c>
      <c r="D23" s="15" t="s">
        <v>71</v>
      </c>
      <c r="E23" s="24">
        <v>45473.71875</v>
      </c>
      <c r="F23" s="15">
        <v>12.25</v>
      </c>
      <c r="G23" s="37"/>
      <c r="H23" s="15"/>
      <c r="I23" s="15"/>
      <c r="J23" s="15"/>
      <c r="K23" s="15"/>
      <c r="L23" s="35">
        <v>54</v>
      </c>
      <c r="M23" s="35">
        <v>54</v>
      </c>
      <c r="N23" s="35">
        <v>53</v>
      </c>
      <c r="O23" s="15"/>
      <c r="P23" s="14">
        <f>SUM(H23:O23)</f>
        <v>161</v>
      </c>
      <c r="Q23" s="15" t="s">
        <v>30</v>
      </c>
      <c r="R23" s="15">
        <v>106005</v>
      </c>
      <c r="S23" s="15" t="s">
        <v>31</v>
      </c>
      <c r="T23" s="314" t="s">
        <v>169</v>
      </c>
      <c r="U23" s="15" t="s">
        <v>660</v>
      </c>
      <c r="V23" s="13">
        <v>1006549</v>
      </c>
      <c r="W23" s="13" t="s">
        <v>12418</v>
      </c>
    </row>
    <row r="24" spans="1:23">
      <c r="A24" s="15" t="s">
        <v>12419</v>
      </c>
      <c r="B24" s="15" t="s">
        <v>57</v>
      </c>
      <c r="C24" s="35" t="s">
        <v>12420</v>
      </c>
      <c r="D24" s="15" t="s">
        <v>56</v>
      </c>
      <c r="E24" s="24">
        <v>45473.225694444445</v>
      </c>
      <c r="F24" s="15">
        <v>10.8</v>
      </c>
      <c r="G24" s="37"/>
      <c r="H24" s="15"/>
      <c r="I24" s="15" t="s">
        <v>1373</v>
      </c>
      <c r="J24" s="15"/>
      <c r="K24" s="35">
        <v>230</v>
      </c>
      <c r="L24" s="15"/>
      <c r="M24" s="15"/>
      <c r="N24" s="15"/>
      <c r="O24" s="15"/>
      <c r="P24" s="14">
        <f>SUM(H24:O24)</f>
        <v>230</v>
      </c>
      <c r="Q24" s="15" t="s">
        <v>30</v>
      </c>
      <c r="R24" s="15">
        <v>106004</v>
      </c>
      <c r="S24" s="15" t="s">
        <v>31</v>
      </c>
      <c r="T24" s="314" t="s">
        <v>169</v>
      </c>
      <c r="U24" s="15" t="s">
        <v>90</v>
      </c>
      <c r="V24" s="13">
        <v>1006550</v>
      </c>
      <c r="W24" s="13" t="s">
        <v>12418</v>
      </c>
    </row>
    <row r="25" spans="1:23">
      <c r="A25" s="15" t="s">
        <v>5898</v>
      </c>
      <c r="B25" s="15" t="s">
        <v>78</v>
      </c>
      <c r="C25" s="35" t="s">
        <v>12421</v>
      </c>
      <c r="D25" s="15" t="s">
        <v>99</v>
      </c>
      <c r="E25" s="24">
        <v>45473.284722222219</v>
      </c>
      <c r="F25" s="15">
        <v>10.9</v>
      </c>
      <c r="G25" s="37" t="s">
        <v>160</v>
      </c>
      <c r="H25" s="15"/>
      <c r="I25" s="15"/>
      <c r="J25" s="15"/>
      <c r="K25" s="15"/>
      <c r="L25" s="15"/>
      <c r="M25" s="35">
        <v>81</v>
      </c>
      <c r="N25" s="35">
        <v>80</v>
      </c>
      <c r="O25" s="15"/>
      <c r="P25" s="14">
        <f>SUM(H25:O25)</f>
        <v>161</v>
      </c>
      <c r="Q25" s="17" t="s">
        <v>32</v>
      </c>
      <c r="R25" s="14">
        <v>105994</v>
      </c>
      <c r="S25" s="841" t="s">
        <v>33</v>
      </c>
      <c r="T25" s="70" t="s">
        <v>100</v>
      </c>
      <c r="U25" s="15" t="s">
        <v>90</v>
      </c>
      <c r="V25" s="16">
        <v>1006551</v>
      </c>
      <c r="W25" s="16" t="s">
        <v>12409</v>
      </c>
    </row>
    <row r="26" spans="1:23">
      <c r="A26" s="15" t="s">
        <v>12167</v>
      </c>
      <c r="B26" s="15" t="s">
        <v>65</v>
      </c>
      <c r="C26" s="35" t="s">
        <v>12422</v>
      </c>
      <c r="D26" s="15" t="s">
        <v>64</v>
      </c>
      <c r="E26" s="24">
        <v>45474.472222222219</v>
      </c>
      <c r="F26" s="35">
        <v>14.8</v>
      </c>
      <c r="G26" s="37"/>
      <c r="H26" s="15"/>
      <c r="I26" s="15"/>
      <c r="J26" s="15"/>
      <c r="K26" s="15"/>
      <c r="L26" s="35">
        <v>80</v>
      </c>
      <c r="M26" s="15"/>
      <c r="N26" s="15"/>
      <c r="O26" s="15"/>
      <c r="P26" s="14">
        <v>81</v>
      </c>
      <c r="Q26" s="14" t="s">
        <v>30</v>
      </c>
      <c r="R26" s="15">
        <v>105982</v>
      </c>
      <c r="S26" s="841" t="s">
        <v>33</v>
      </c>
      <c r="T26" s="314" t="s">
        <v>169</v>
      </c>
      <c r="U26" s="15" t="s">
        <v>90</v>
      </c>
      <c r="V26" s="13">
        <v>1006552</v>
      </c>
      <c r="W26" s="13" t="s">
        <v>12402</v>
      </c>
    </row>
    <row r="27" spans="1:23">
      <c r="A27" s="15"/>
      <c r="B27" s="15"/>
      <c r="C27" s="35"/>
      <c r="D27" s="15"/>
      <c r="E27" s="24"/>
      <c r="F27" s="35"/>
      <c r="G27" s="37"/>
      <c r="H27" s="15"/>
      <c r="I27" s="15"/>
      <c r="J27" s="15"/>
      <c r="K27" s="15"/>
      <c r="L27" s="15"/>
      <c r="M27" s="15"/>
      <c r="N27" s="15"/>
      <c r="O27" s="15"/>
      <c r="P27" s="14">
        <f>SUM(H27:O27)</f>
        <v>0</v>
      </c>
      <c r="Q27" s="14"/>
      <c r="R27" s="15"/>
      <c r="S27" s="841"/>
      <c r="T27" s="314"/>
      <c r="U27" s="15"/>
      <c r="V27" s="13"/>
      <c r="W27" s="13"/>
    </row>
    <row r="28" spans="1:23">
      <c r="A28" s="11" t="s">
        <v>19</v>
      </c>
      <c r="B28" s="7"/>
      <c r="C28" s="7"/>
      <c r="D28" s="7"/>
      <c r="E28" s="11"/>
      <c r="F28" s="7"/>
      <c r="G28" s="7"/>
      <c r="H28" s="11">
        <f t="shared" ref="H28:O28" si="1">SUM(H21:H26)</f>
        <v>0</v>
      </c>
      <c r="I28" s="11">
        <f t="shared" si="1"/>
        <v>0</v>
      </c>
      <c r="J28" s="11">
        <f t="shared" si="1"/>
        <v>0</v>
      </c>
      <c r="K28" s="11">
        <f t="shared" si="1"/>
        <v>230</v>
      </c>
      <c r="L28" s="11">
        <f t="shared" si="1"/>
        <v>161</v>
      </c>
      <c r="M28" s="11">
        <f t="shared" si="1"/>
        <v>216</v>
      </c>
      <c r="N28" s="11">
        <f t="shared" si="1"/>
        <v>186</v>
      </c>
      <c r="O28" s="11">
        <f t="shared" si="1"/>
        <v>81</v>
      </c>
      <c r="P28" s="11">
        <f>SUM(P21:P27)</f>
        <v>875</v>
      </c>
      <c r="Q28" s="12"/>
      <c r="R28" s="12"/>
      <c r="S28" s="12"/>
      <c r="T28" s="12"/>
      <c r="U28" s="12"/>
      <c r="V28" s="12"/>
      <c r="W28" s="12"/>
    </row>
    <row r="29" spans="1:23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5" t="s">
        <v>169</v>
      </c>
      <c r="B30" s="1911" t="s">
        <v>10561</v>
      </c>
      <c r="C30" s="191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70" t="s">
        <v>100</v>
      </c>
      <c r="B31" s="1856" t="s">
        <v>10562</v>
      </c>
      <c r="C31" s="185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1"/>
      <c r="B32" s="1563"/>
      <c r="C32" s="156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5" t="s">
        <v>42</v>
      </c>
      <c r="B33" s="1891" t="s">
        <v>7354</v>
      </c>
      <c r="C33" s="189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43</v>
      </c>
      <c r="B34" s="1891" t="s">
        <v>12423</v>
      </c>
      <c r="C34" s="189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44</v>
      </c>
      <c r="B35" s="1864">
        <v>0.70833333333333337</v>
      </c>
      <c r="C35" s="160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6.25">
      <c r="A39" s="351" t="s">
        <v>78</v>
      </c>
      <c r="B39" s="351" t="s">
        <v>12424</v>
      </c>
      <c r="C39" s="351" t="s">
        <v>99</v>
      </c>
      <c r="D39" s="405">
        <v>45473.284722222219</v>
      </c>
      <c r="E39" s="351">
        <v>10.9</v>
      </c>
      <c r="F39" s="46"/>
      <c r="G39" s="351"/>
      <c r="H39" s="351"/>
      <c r="I39" s="351"/>
      <c r="J39" s="351"/>
      <c r="K39" s="351">
        <v>161</v>
      </c>
      <c r="L39" s="351"/>
      <c r="M39" s="351"/>
      <c r="N39" s="351"/>
      <c r="O39" s="352">
        <f>SUM(G39:N39)</f>
        <v>161</v>
      </c>
      <c r="P39" s="72" t="s">
        <v>32</v>
      </c>
      <c r="Q39" s="352">
        <v>105978</v>
      </c>
      <c r="R39" s="1009" t="s">
        <v>33</v>
      </c>
      <c r="S39" s="1010" t="s">
        <v>100</v>
      </c>
      <c r="T39" s="1011" t="s">
        <v>271</v>
      </c>
      <c r="U39" s="354"/>
      <c r="V39" s="354" t="s">
        <v>12409</v>
      </c>
      <c r="W39" s="1"/>
    </row>
    <row r="40" spans="1:23" ht="26.25">
      <c r="A40" s="351" t="s">
        <v>78</v>
      </c>
      <c r="B40" s="351" t="s">
        <v>12425</v>
      </c>
      <c r="C40" s="351" t="s">
        <v>99</v>
      </c>
      <c r="D40" s="405">
        <v>45473.284722222219</v>
      </c>
      <c r="E40" s="351">
        <v>10.9</v>
      </c>
      <c r="F40" s="46"/>
      <c r="G40" s="351"/>
      <c r="H40" s="351"/>
      <c r="I40" s="351"/>
      <c r="J40" s="351"/>
      <c r="K40" s="351">
        <v>161</v>
      </c>
      <c r="L40" s="351"/>
      <c r="M40" s="351"/>
      <c r="N40" s="351"/>
      <c r="O40" s="352">
        <f>SUM(G40:N40)</f>
        <v>161</v>
      </c>
      <c r="P40" s="72" t="s">
        <v>32</v>
      </c>
      <c r="Q40" s="352"/>
      <c r="R40" s="975" t="s">
        <v>31</v>
      </c>
      <c r="S40" s="1010" t="s">
        <v>100</v>
      </c>
      <c r="T40" s="1011" t="s">
        <v>271</v>
      </c>
      <c r="U40" s="354"/>
      <c r="V40" s="354" t="s">
        <v>12409</v>
      </c>
      <c r="W40" s="1"/>
    </row>
    <row r="41" spans="1:2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51" t="s">
        <v>5898</v>
      </c>
      <c r="B43" s="351" t="s">
        <v>78</v>
      </c>
      <c r="C43" s="349" t="s">
        <v>12421</v>
      </c>
      <c r="D43" s="351" t="s">
        <v>99</v>
      </c>
      <c r="E43" s="405">
        <v>45473.284722222219</v>
      </c>
      <c r="F43" s="351">
        <v>10.9</v>
      </c>
      <c r="G43" s="46" t="s">
        <v>160</v>
      </c>
      <c r="H43" s="351"/>
      <c r="I43" s="351"/>
      <c r="J43" s="351"/>
      <c r="K43" s="351"/>
      <c r="L43" s="351"/>
      <c r="M43" s="351">
        <v>81</v>
      </c>
      <c r="N43" s="351">
        <v>80</v>
      </c>
      <c r="O43" s="351"/>
      <c r="P43" s="352">
        <f>SUM(H43:O43)</f>
        <v>161</v>
      </c>
      <c r="Q43" s="72" t="s">
        <v>32</v>
      </c>
      <c r="R43" s="352">
        <v>105994</v>
      </c>
      <c r="S43" s="1009" t="s">
        <v>33</v>
      </c>
      <c r="T43" s="1010" t="s">
        <v>100</v>
      </c>
      <c r="U43" s="351" t="s">
        <v>90</v>
      </c>
      <c r="V43" s="354"/>
      <c r="W43" s="354" t="s">
        <v>12409</v>
      </c>
    </row>
  </sheetData>
  <mergeCells count="18">
    <mergeCell ref="B12:C12"/>
    <mergeCell ref="A1:F1"/>
    <mergeCell ref="H1:P1"/>
    <mergeCell ref="Q1:W1"/>
    <mergeCell ref="B11:C11"/>
    <mergeCell ref="B14:C14"/>
    <mergeCell ref="B15:C15"/>
    <mergeCell ref="B16:C16"/>
    <mergeCell ref="B17:C17"/>
    <mergeCell ref="A19:F19"/>
    <mergeCell ref="B35:C35"/>
    <mergeCell ref="Q19:W19"/>
    <mergeCell ref="B30:C30"/>
    <mergeCell ref="B31:C31"/>
    <mergeCell ref="B32:C32"/>
    <mergeCell ref="B33:C33"/>
    <mergeCell ref="B34:C34"/>
    <mergeCell ref="H19:P19"/>
  </mergeCells>
  <pageMargins left="0.7" right="0.7" top="0.75" bottom="0.75" header="0.3" footer="0.3"/>
</worksheet>
</file>

<file path=xl/worksheets/sheet3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DC36-9963-4963-9F3F-E452392021F4}">
  <sheetPr>
    <tabColor rgb="FF0070C0"/>
  </sheetPr>
  <dimension ref="A1:W35"/>
  <sheetViews>
    <sheetView workbookViewId="0">
      <selection activeCell="N7" sqref="N7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6.5703125" customWidth="1"/>
    <col min="7" max="7" width="19.5703125" customWidth="1"/>
    <col min="8" max="15" width="7.42578125" customWidth="1"/>
    <col min="16" max="16" width="12.140625" bestFit="1" customWidth="1"/>
    <col min="20" max="20" width="16.28515625" customWidth="1"/>
    <col min="23" max="23" width="16.5703125" customWidth="1"/>
  </cols>
  <sheetData>
    <row r="1" spans="1:23" ht="23.25">
      <c r="A1" s="1559" t="s">
        <v>12426</v>
      </c>
      <c r="B1" s="1559"/>
      <c r="C1" s="1559"/>
      <c r="D1" s="1559"/>
      <c r="E1" s="1559"/>
      <c r="F1" s="1559"/>
      <c r="G1" s="7"/>
      <c r="H1" s="1559" t="s">
        <v>1244</v>
      </c>
      <c r="I1" s="1559"/>
      <c r="J1" s="1559"/>
      <c r="K1" s="1559"/>
      <c r="L1" s="1559"/>
      <c r="M1" s="1559"/>
      <c r="N1" s="1559"/>
      <c r="O1" s="1559"/>
      <c r="P1" s="1559"/>
      <c r="Q1" s="1559" t="s">
        <v>12374</v>
      </c>
      <c r="R1" s="1559"/>
      <c r="S1" s="1559"/>
      <c r="T1" s="1559"/>
      <c r="U1" s="1559"/>
      <c r="V1" s="1559"/>
      <c r="W1" s="1559"/>
    </row>
    <row r="2" spans="1:23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21" t="s">
        <v>15</v>
      </c>
      <c r="M2" s="21" t="s">
        <v>16</v>
      </c>
      <c r="N2" s="21" t="s">
        <v>17</v>
      </c>
      <c r="O2" s="67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9957</v>
      </c>
      <c r="B3" s="15" t="s">
        <v>1858</v>
      </c>
      <c r="C3" s="15" t="s">
        <v>12427</v>
      </c>
      <c r="D3" s="15" t="s">
        <v>932</v>
      </c>
      <c r="E3" s="24">
        <v>45471.034722222219</v>
      </c>
      <c r="F3" s="15">
        <v>10.9</v>
      </c>
      <c r="G3" s="37"/>
      <c r="H3" s="15"/>
      <c r="I3" s="15"/>
      <c r="J3" s="15"/>
      <c r="K3" s="26"/>
      <c r="L3" s="277">
        <v>54</v>
      </c>
      <c r="M3" s="277">
        <v>80</v>
      </c>
      <c r="N3" s="277">
        <v>27</v>
      </c>
      <c r="O3" s="581"/>
      <c r="P3" s="66">
        <f>SUM(H3:O3)</f>
        <v>161</v>
      </c>
      <c r="Q3" s="17" t="s">
        <v>32</v>
      </c>
      <c r="R3" s="14">
        <v>105972</v>
      </c>
      <c r="S3" s="23" t="s">
        <v>33</v>
      </c>
      <c r="T3" s="269" t="s">
        <v>161</v>
      </c>
      <c r="U3" s="16" t="s">
        <v>271</v>
      </c>
      <c r="V3" s="16">
        <v>1006501</v>
      </c>
      <c r="W3" s="16" t="s">
        <v>2752</v>
      </c>
    </row>
    <row r="4" spans="1:23">
      <c r="A4" s="15" t="s">
        <v>10167</v>
      </c>
      <c r="B4" s="15" t="s">
        <v>1858</v>
      </c>
      <c r="C4" s="15" t="s">
        <v>12428</v>
      </c>
      <c r="D4" s="15" t="s">
        <v>932</v>
      </c>
      <c r="E4" s="24">
        <v>45471.034722222219</v>
      </c>
      <c r="F4" s="15">
        <v>10.9</v>
      </c>
      <c r="G4" s="37" t="s">
        <v>12429</v>
      </c>
      <c r="H4" s="15"/>
      <c r="I4" s="15"/>
      <c r="J4" s="15"/>
      <c r="K4" s="26"/>
      <c r="L4" s="277">
        <v>51</v>
      </c>
      <c r="M4" s="277">
        <v>107</v>
      </c>
      <c r="N4" s="277">
        <v>3</v>
      </c>
      <c r="O4" s="581"/>
      <c r="P4" s="66">
        <f t="shared" ref="P4:P8" si="0">SUM(H4:O4)</f>
        <v>161</v>
      </c>
      <c r="Q4" s="17" t="s">
        <v>32</v>
      </c>
      <c r="R4" s="14">
        <v>105973</v>
      </c>
      <c r="S4" s="23" t="s">
        <v>33</v>
      </c>
      <c r="T4" s="269" t="s">
        <v>161</v>
      </c>
      <c r="U4" s="16" t="s">
        <v>271</v>
      </c>
      <c r="V4" s="16">
        <v>1006505</v>
      </c>
      <c r="W4" s="16" t="s">
        <v>2752</v>
      </c>
    </row>
    <row r="5" spans="1:23">
      <c r="A5" s="15" t="s">
        <v>114</v>
      </c>
      <c r="B5" s="15" t="s">
        <v>78</v>
      </c>
      <c r="C5" s="15" t="s">
        <v>12430</v>
      </c>
      <c r="D5" s="15" t="s">
        <v>99</v>
      </c>
      <c r="E5" s="24">
        <v>45471.284722222219</v>
      </c>
      <c r="F5" s="15">
        <v>10.9</v>
      </c>
      <c r="G5" s="37" t="s">
        <v>2468</v>
      </c>
      <c r="H5" s="15"/>
      <c r="I5" s="15"/>
      <c r="J5" s="15"/>
      <c r="K5" s="26"/>
      <c r="L5" s="277">
        <v>98</v>
      </c>
      <c r="M5" s="277">
        <v>38</v>
      </c>
      <c r="N5" s="277">
        <v>25</v>
      </c>
      <c r="O5" s="581"/>
      <c r="P5" s="66">
        <f t="shared" si="0"/>
        <v>161</v>
      </c>
      <c r="Q5" s="17" t="s">
        <v>32</v>
      </c>
      <c r="R5" s="14">
        <v>105974</v>
      </c>
      <c r="S5" s="23" t="s">
        <v>33</v>
      </c>
      <c r="T5" s="63" t="s">
        <v>100</v>
      </c>
      <c r="U5" s="16" t="s">
        <v>271</v>
      </c>
      <c r="V5" s="16">
        <v>1006502</v>
      </c>
      <c r="W5" s="16" t="s">
        <v>12431</v>
      </c>
    </row>
    <row r="6" spans="1:23">
      <c r="A6" s="15" t="s">
        <v>105</v>
      </c>
      <c r="B6" s="15" t="s">
        <v>78</v>
      </c>
      <c r="C6" s="15" t="s">
        <v>12432</v>
      </c>
      <c r="D6" s="15" t="s">
        <v>99</v>
      </c>
      <c r="E6" s="24">
        <v>45471.284722222219</v>
      </c>
      <c r="F6" s="15">
        <v>10.9</v>
      </c>
      <c r="G6" s="37" t="s">
        <v>2468</v>
      </c>
      <c r="H6" s="15"/>
      <c r="I6" s="15"/>
      <c r="J6" s="15"/>
      <c r="K6" s="26"/>
      <c r="L6" s="277">
        <v>161</v>
      </c>
      <c r="M6" s="581"/>
      <c r="N6" s="581"/>
      <c r="O6" s="581"/>
      <c r="P6" s="66">
        <f t="shared" si="0"/>
        <v>161</v>
      </c>
      <c r="Q6" s="17" t="s">
        <v>32</v>
      </c>
      <c r="R6" s="14">
        <v>105975</v>
      </c>
      <c r="S6" s="23" t="s">
        <v>33</v>
      </c>
      <c r="T6" s="63" t="s">
        <v>100</v>
      </c>
      <c r="U6" s="16" t="s">
        <v>271</v>
      </c>
      <c r="V6" s="16">
        <v>1006506</v>
      </c>
      <c r="W6" s="16" t="s">
        <v>12431</v>
      </c>
    </row>
    <row r="7" spans="1:23">
      <c r="A7" s="15" t="s">
        <v>12382</v>
      </c>
      <c r="B7" s="15" t="s">
        <v>92</v>
      </c>
      <c r="C7" s="15" t="s">
        <v>12433</v>
      </c>
      <c r="D7" s="15" t="s">
        <v>159</v>
      </c>
      <c r="E7" s="24">
        <v>45471.041666666664</v>
      </c>
      <c r="F7" s="15">
        <v>10.3</v>
      </c>
      <c r="G7" s="37" t="s">
        <v>160</v>
      </c>
      <c r="H7" s="15"/>
      <c r="I7" s="15"/>
      <c r="J7" s="15"/>
      <c r="K7" s="26"/>
      <c r="L7" s="277">
        <v>152</v>
      </c>
      <c r="M7" s="277">
        <v>9</v>
      </c>
      <c r="N7" s="581"/>
      <c r="O7" s="581"/>
      <c r="P7" s="66">
        <f t="shared" si="0"/>
        <v>161</v>
      </c>
      <c r="Q7" s="17" t="s">
        <v>32</v>
      </c>
      <c r="R7" s="14">
        <v>105976</v>
      </c>
      <c r="S7" s="23" t="s">
        <v>33</v>
      </c>
      <c r="T7" s="269" t="s">
        <v>161</v>
      </c>
      <c r="U7" s="16" t="s">
        <v>271</v>
      </c>
      <c r="V7" s="16">
        <v>1006503</v>
      </c>
      <c r="W7" s="16" t="s">
        <v>2752</v>
      </c>
    </row>
    <row r="8" spans="1:23">
      <c r="A8" s="15" t="s">
        <v>403</v>
      </c>
      <c r="B8" s="15" t="s">
        <v>404</v>
      </c>
      <c r="C8" s="15" t="s">
        <v>12434</v>
      </c>
      <c r="D8" s="15" t="s">
        <v>406</v>
      </c>
      <c r="E8" s="24">
        <v>45471.996527777781</v>
      </c>
      <c r="F8" s="15">
        <v>15.3</v>
      </c>
      <c r="G8" s="37" t="s">
        <v>1348</v>
      </c>
      <c r="H8" s="15"/>
      <c r="I8" s="15"/>
      <c r="J8" s="15"/>
      <c r="K8" s="26"/>
      <c r="L8" s="581"/>
      <c r="M8" s="277">
        <v>93</v>
      </c>
      <c r="N8" s="277">
        <v>20</v>
      </c>
      <c r="O8" s="277">
        <v>1</v>
      </c>
      <c r="P8" s="66">
        <f t="shared" si="0"/>
        <v>114</v>
      </c>
      <c r="Q8" s="14" t="s">
        <v>30</v>
      </c>
      <c r="R8" s="14">
        <v>105986</v>
      </c>
      <c r="S8" s="14" t="s">
        <v>31</v>
      </c>
      <c r="T8" s="63" t="s">
        <v>100</v>
      </c>
      <c r="U8" s="16" t="s">
        <v>271</v>
      </c>
      <c r="V8" s="16">
        <v>1006504</v>
      </c>
      <c r="W8" s="16" t="s">
        <v>8457</v>
      </c>
    </row>
    <row r="9" spans="1:23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9">
        <f t="shared" si="1"/>
        <v>516</v>
      </c>
      <c r="M9" s="19">
        <f t="shared" si="1"/>
        <v>327</v>
      </c>
      <c r="N9" s="19">
        <f t="shared" si="1"/>
        <v>75</v>
      </c>
      <c r="O9" s="19">
        <f t="shared" si="1"/>
        <v>1</v>
      </c>
      <c r="P9" s="11">
        <f t="shared" si="1"/>
        <v>919</v>
      </c>
      <c r="Q9" s="12"/>
      <c r="R9" s="12"/>
      <c r="S9" s="12"/>
      <c r="T9" s="12"/>
      <c r="U9" s="12"/>
      <c r="V9" s="12"/>
      <c r="W9" s="12"/>
    </row>
    <row r="10" spans="1:23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>
      <c r="A11" s="6" t="s">
        <v>100</v>
      </c>
      <c r="B11" s="1848" t="s">
        <v>11930</v>
      </c>
      <c r="C11" s="1848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4" t="s">
        <v>161</v>
      </c>
      <c r="B12" s="1878" t="s">
        <v>10787</v>
      </c>
      <c r="C12" s="187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1"/>
      <c r="B13" s="1563"/>
      <c r="C13" s="156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5" t="s">
        <v>42</v>
      </c>
      <c r="B14" s="1772" t="s">
        <v>12435</v>
      </c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43</v>
      </c>
      <c r="B15" s="1834" t="s">
        <v>12436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44</v>
      </c>
      <c r="B16" s="1891" t="s">
        <v>12437</v>
      </c>
      <c r="C16" s="189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8" spans="1:23" ht="23.25">
      <c r="A18" s="1559" t="s">
        <v>6283</v>
      </c>
      <c r="B18" s="1559"/>
      <c r="C18" s="1559"/>
      <c r="D18" s="1559"/>
      <c r="E18" s="1559"/>
      <c r="F18" s="1559"/>
      <c r="G18" s="7"/>
      <c r="H18" s="1559" t="s">
        <v>6284</v>
      </c>
      <c r="I18" s="1559"/>
      <c r="J18" s="1559"/>
      <c r="K18" s="1559"/>
      <c r="L18" s="1559"/>
      <c r="M18" s="1559"/>
      <c r="N18" s="1559"/>
      <c r="O18" s="1559"/>
      <c r="P18" s="1559"/>
      <c r="Q18" s="1559" t="s">
        <v>2</v>
      </c>
      <c r="R18" s="1559"/>
      <c r="S18" s="1559"/>
      <c r="T18" s="1559"/>
      <c r="U18" s="1559"/>
      <c r="V18" s="1559"/>
      <c r="W18" s="1559"/>
    </row>
    <row r="19" spans="1:23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9" t="s">
        <v>15</v>
      </c>
      <c r="M19" s="9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</row>
    <row r="20" spans="1:23">
      <c r="A20" s="15"/>
      <c r="B20" s="15"/>
      <c r="C20" s="15"/>
      <c r="D20" s="15"/>
      <c r="E20" s="15"/>
      <c r="F20" s="15"/>
      <c r="G20" s="37"/>
      <c r="H20" s="15"/>
      <c r="I20" s="15"/>
      <c r="J20" s="15"/>
      <c r="K20" s="15"/>
      <c r="L20" s="15"/>
      <c r="M20" s="15"/>
      <c r="N20" s="15"/>
      <c r="O20" s="15"/>
      <c r="P20" s="14">
        <f>SUM(H20:O20)</f>
        <v>0</v>
      </c>
      <c r="Q20" s="13"/>
      <c r="R20" s="13"/>
      <c r="S20" s="13"/>
      <c r="T20" s="15" t="s">
        <v>169</v>
      </c>
      <c r="U20" s="13"/>
      <c r="V20" s="13"/>
      <c r="W20" s="13"/>
    </row>
    <row r="21" spans="1:23">
      <c r="A21" s="15"/>
      <c r="B21" s="15"/>
      <c r="C21" s="15"/>
      <c r="D21" s="15"/>
      <c r="E21" s="15"/>
      <c r="F21" s="15"/>
      <c r="G21" s="37"/>
      <c r="H21" s="15"/>
      <c r="I21" s="15"/>
      <c r="J21" s="15"/>
      <c r="K21" s="15"/>
      <c r="L21" s="15"/>
      <c r="M21" s="15"/>
      <c r="N21" s="15"/>
      <c r="O21" s="15"/>
      <c r="P21" s="14">
        <f t="shared" ref="P21:P27" si="2">SUM(H21:O21)</f>
        <v>0</v>
      </c>
      <c r="Q21" s="13"/>
      <c r="R21" s="13"/>
      <c r="S21" s="13"/>
      <c r="T21" s="13"/>
      <c r="U21" s="13"/>
      <c r="V21" s="13"/>
      <c r="W21" s="13"/>
    </row>
    <row r="22" spans="1:23">
      <c r="A22" s="15"/>
      <c r="B22" s="15"/>
      <c r="C22" s="15"/>
      <c r="D22" s="15"/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si="2"/>
        <v>0</v>
      </c>
      <c r="Q22" s="13"/>
      <c r="R22" s="13"/>
      <c r="S22" s="13"/>
      <c r="T22" s="13"/>
      <c r="U22" s="13"/>
      <c r="V22" s="13"/>
      <c r="W22" s="13"/>
    </row>
    <row r="23" spans="1:23">
      <c r="A23" s="15"/>
      <c r="B23" s="15"/>
      <c r="C23" s="15"/>
      <c r="D23" s="15"/>
      <c r="E23" s="15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3"/>
      <c r="R23" s="13"/>
      <c r="S23" s="13"/>
      <c r="T23" s="13"/>
      <c r="U23" s="13"/>
      <c r="V23" s="13"/>
      <c r="W23" s="13"/>
    </row>
    <row r="24" spans="1:23">
      <c r="A24" s="15"/>
      <c r="B24" s="15"/>
      <c r="C24" s="15"/>
      <c r="D24" s="15"/>
      <c r="E24" s="15"/>
      <c r="F24" s="15"/>
      <c r="G24" s="37"/>
      <c r="H24" s="15"/>
      <c r="I24" s="15" t="s">
        <v>1373</v>
      </c>
      <c r="J24" s="15"/>
      <c r="K24" s="15"/>
      <c r="L24" s="15"/>
      <c r="M24" s="15"/>
      <c r="N24" s="15"/>
      <c r="O24" s="15"/>
      <c r="P24" s="14">
        <f t="shared" si="2"/>
        <v>0</v>
      </c>
      <c r="Q24" s="13"/>
      <c r="R24" s="13"/>
      <c r="S24" s="13"/>
      <c r="T24" s="13"/>
      <c r="U24" s="13"/>
      <c r="V24" s="13"/>
      <c r="W24" s="13"/>
    </row>
    <row r="25" spans="1:23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3"/>
      <c r="R25" s="13"/>
      <c r="S25" s="13"/>
      <c r="T25" s="13"/>
      <c r="U25" s="13"/>
      <c r="V25" s="13"/>
      <c r="W25" s="13"/>
    </row>
    <row r="26" spans="1:23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 t="s">
        <v>1373</v>
      </c>
      <c r="O26" s="15"/>
      <c r="P26" s="14">
        <f t="shared" si="2"/>
        <v>0</v>
      </c>
      <c r="Q26" s="13"/>
      <c r="R26" s="13"/>
      <c r="S26" s="13"/>
      <c r="T26" s="13"/>
      <c r="U26" s="13"/>
      <c r="V26" s="13"/>
      <c r="W26" s="13"/>
    </row>
    <row r="27" spans="1:23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3"/>
      <c r="R27" s="13"/>
      <c r="S27" s="13"/>
      <c r="T27" s="13"/>
      <c r="U27" s="13"/>
      <c r="V27" s="13"/>
      <c r="W27" s="13"/>
    </row>
    <row r="28" spans="1:23">
      <c r="A28" s="11" t="s">
        <v>19</v>
      </c>
      <c r="B28" s="7"/>
      <c r="C28" s="7"/>
      <c r="D28" s="7"/>
      <c r="E28" s="11"/>
      <c r="F28" s="7"/>
      <c r="G28" s="7"/>
      <c r="H28" s="11">
        <f>SUM(H20:H27)</f>
        <v>0</v>
      </c>
      <c r="I28" s="11">
        <f t="shared" ref="I28:P28" si="3">SUM(I20:I27)</f>
        <v>0</v>
      </c>
      <c r="J28" s="11">
        <f t="shared" si="3"/>
        <v>0</v>
      </c>
      <c r="K28" s="11">
        <f t="shared" si="3"/>
        <v>0</v>
      </c>
      <c r="L28" s="11">
        <f t="shared" si="3"/>
        <v>0</v>
      </c>
      <c r="M28" s="11">
        <f t="shared" si="3"/>
        <v>0</v>
      </c>
      <c r="N28" s="11">
        <f t="shared" si="3"/>
        <v>0</v>
      </c>
      <c r="O28" s="11">
        <f t="shared" si="3"/>
        <v>0</v>
      </c>
      <c r="P28" s="11">
        <f t="shared" si="3"/>
        <v>0</v>
      </c>
      <c r="Q28" s="12"/>
      <c r="R28" s="12"/>
      <c r="S28" s="12"/>
      <c r="T28" s="12"/>
      <c r="U28" s="12"/>
      <c r="V28" s="12"/>
      <c r="W28" s="12"/>
    </row>
    <row r="29" spans="1:23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6"/>
      <c r="B30" s="1848"/>
      <c r="C30" s="184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4"/>
      <c r="B31" s="1564"/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1"/>
      <c r="B32" s="1563"/>
      <c r="C32" s="156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">
      <c r="A33" s="5" t="s">
        <v>42</v>
      </c>
      <c r="B33" s="1772"/>
      <c r="C33" s="1772"/>
    </row>
    <row r="34" spans="1:3">
      <c r="A34" s="5" t="s">
        <v>43</v>
      </c>
      <c r="B34" s="1772"/>
      <c r="C34" s="1772"/>
    </row>
    <row r="35" spans="1:3">
      <c r="A35" s="5" t="s">
        <v>44</v>
      </c>
      <c r="B35" s="1772"/>
      <c r="C35" s="1772"/>
    </row>
  </sheetData>
  <mergeCells count="18">
    <mergeCell ref="B35:C35"/>
    <mergeCell ref="Q18:W18"/>
    <mergeCell ref="B30:C30"/>
    <mergeCell ref="B31:C31"/>
    <mergeCell ref="B32:C32"/>
    <mergeCell ref="B33:C33"/>
    <mergeCell ref="B34:C34"/>
    <mergeCell ref="H18:P18"/>
    <mergeCell ref="B13:C13"/>
    <mergeCell ref="B14:C14"/>
    <mergeCell ref="B15:C15"/>
    <mergeCell ref="B16:C16"/>
    <mergeCell ref="A18:F18"/>
    <mergeCell ref="B12:C12"/>
    <mergeCell ref="A1:F1"/>
    <mergeCell ref="H1:P1"/>
    <mergeCell ref="Q1:W1"/>
    <mergeCell ref="B11:C11"/>
  </mergeCells>
  <pageMargins left="0.7" right="0.7" top="0.75" bottom="0.75" header="0.3" footer="0.3"/>
</worksheet>
</file>

<file path=xl/worksheets/sheet3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2CE9E-59E6-40C5-990B-924589E6096F}">
  <sheetPr>
    <tabColor rgb="FF0070C0"/>
  </sheetPr>
  <dimension ref="A1:W69"/>
  <sheetViews>
    <sheetView topLeftCell="A33" workbookViewId="0">
      <selection activeCell="F29" sqref="F29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9.42578125" customWidth="1"/>
    <col min="6" max="6" width="9.140625"/>
    <col min="7" max="7" width="15.85546875" customWidth="1"/>
    <col min="8" max="15" width="7.42578125" customWidth="1"/>
    <col min="16" max="16" width="12.140625" bestFit="1" customWidth="1"/>
    <col min="17" max="17" width="9.140625"/>
    <col min="18" max="18" width="11.5703125" customWidth="1"/>
    <col min="19" max="19" width="9.140625"/>
    <col min="20" max="20" width="16.28515625" customWidth="1"/>
    <col min="23" max="23" width="32.85546875" customWidth="1"/>
  </cols>
  <sheetData>
    <row r="1" spans="1:23" ht="23.25" customHeight="1">
      <c r="A1" s="1559" t="s">
        <v>12438</v>
      </c>
      <c r="B1" s="1559"/>
      <c r="C1" s="1559"/>
      <c r="D1" s="1559"/>
      <c r="E1" s="1559"/>
      <c r="F1" s="1559"/>
      <c r="G1" s="7"/>
      <c r="H1" s="1559" t="s">
        <v>9878</v>
      </c>
      <c r="I1" s="1559"/>
      <c r="J1" s="1559"/>
      <c r="K1" s="1559"/>
      <c r="L1" s="1559"/>
      <c r="M1" s="1559"/>
      <c r="N1" s="1559"/>
      <c r="O1" s="1559"/>
      <c r="P1" s="1559"/>
      <c r="Q1" s="1559" t="s">
        <v>12439</v>
      </c>
      <c r="R1" s="1559"/>
      <c r="S1" s="1559"/>
      <c r="T1" s="1559"/>
      <c r="U1" s="1559"/>
      <c r="V1" s="1559"/>
      <c r="W1" s="1559"/>
    </row>
    <row r="2" spans="1:23">
      <c r="A2" s="1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580" t="s">
        <v>114</v>
      </c>
      <c r="B3" s="25" t="s">
        <v>78</v>
      </c>
      <c r="C3" s="15" t="s">
        <v>12440</v>
      </c>
      <c r="D3" s="15" t="s">
        <v>521</v>
      </c>
      <c r="E3" s="24">
        <v>45469.6875</v>
      </c>
      <c r="F3" s="15">
        <v>13.5</v>
      </c>
      <c r="G3" s="37"/>
      <c r="H3" s="15"/>
      <c r="I3" s="26"/>
      <c r="J3" s="580"/>
      <c r="K3" s="580"/>
      <c r="L3" s="580">
        <v>80</v>
      </c>
      <c r="M3" s="580">
        <v>81</v>
      </c>
      <c r="N3" s="581">
        <v>0</v>
      </c>
      <c r="O3" s="25"/>
      <c r="P3" s="14">
        <f>SUM(H3:O3)</f>
        <v>161</v>
      </c>
      <c r="Q3" s="17" t="s">
        <v>32</v>
      </c>
      <c r="R3" s="14">
        <v>105954</v>
      </c>
      <c r="S3" s="23" t="s">
        <v>33</v>
      </c>
      <c r="T3" s="14" t="s">
        <v>9984</v>
      </c>
      <c r="U3" s="14" t="s">
        <v>90</v>
      </c>
      <c r="V3" s="16">
        <v>1006483</v>
      </c>
      <c r="W3" s="16"/>
    </row>
    <row r="4" spans="1:23">
      <c r="A4" s="580" t="s">
        <v>105</v>
      </c>
      <c r="B4" s="25" t="s">
        <v>78</v>
      </c>
      <c r="C4" s="15" t="s">
        <v>12441</v>
      </c>
      <c r="D4" s="15" t="s">
        <v>521</v>
      </c>
      <c r="E4" s="24">
        <v>45470.6875</v>
      </c>
      <c r="F4" s="15">
        <v>13.5</v>
      </c>
      <c r="G4" s="37"/>
      <c r="H4" s="15"/>
      <c r="I4" s="26"/>
      <c r="J4" s="581"/>
      <c r="K4" s="581"/>
      <c r="L4" s="581">
        <v>80</v>
      </c>
      <c r="M4" s="581">
        <v>81</v>
      </c>
      <c r="N4" s="581">
        <v>0</v>
      </c>
      <c r="O4" s="25"/>
      <c r="P4" s="14">
        <f t="shared" ref="P4:P8" si="0">SUM(H4:O4)</f>
        <v>161</v>
      </c>
      <c r="Q4" s="17" t="s">
        <v>32</v>
      </c>
      <c r="R4" s="14">
        <v>105955</v>
      </c>
      <c r="S4" s="23" t="s">
        <v>33</v>
      </c>
      <c r="T4" s="14" t="s">
        <v>9984</v>
      </c>
      <c r="U4" s="14" t="s">
        <v>90</v>
      </c>
      <c r="V4" s="16">
        <v>1006482</v>
      </c>
      <c r="W4" s="16"/>
    </row>
    <row r="5" spans="1:23">
      <c r="A5" s="45" t="s">
        <v>111</v>
      </c>
      <c r="B5" s="15" t="s">
        <v>65</v>
      </c>
      <c r="C5" s="15" t="s">
        <v>12442</v>
      </c>
      <c r="D5" s="15" t="s">
        <v>7594</v>
      </c>
      <c r="E5" s="24">
        <v>45469.732638888891</v>
      </c>
      <c r="F5" s="15">
        <v>19</v>
      </c>
      <c r="G5" s="37"/>
      <c r="H5" s="15"/>
      <c r="I5" s="26"/>
      <c r="J5" s="581"/>
      <c r="K5" s="581"/>
      <c r="L5" s="581">
        <v>161</v>
      </c>
      <c r="M5" s="581"/>
      <c r="N5" s="581"/>
      <c r="O5" s="25"/>
      <c r="P5" s="14">
        <f>SUM(H5:O5)</f>
        <v>161</v>
      </c>
      <c r="Q5" s="14" t="s">
        <v>30</v>
      </c>
      <c r="R5" s="14">
        <v>105956</v>
      </c>
      <c r="S5" s="23" t="s">
        <v>33</v>
      </c>
      <c r="T5" s="14" t="s">
        <v>9984</v>
      </c>
      <c r="U5" s="14" t="s">
        <v>90</v>
      </c>
      <c r="V5" s="16">
        <v>1006484</v>
      </c>
      <c r="W5" s="16"/>
    </row>
    <row r="6" spans="1:23">
      <c r="A6" s="45" t="s">
        <v>111</v>
      </c>
      <c r="B6" s="15" t="s">
        <v>65</v>
      </c>
      <c r="C6" s="15" t="s">
        <v>12443</v>
      </c>
      <c r="D6" s="15" t="s">
        <v>7594</v>
      </c>
      <c r="E6" s="24">
        <v>45469.732638888891</v>
      </c>
      <c r="F6" s="15">
        <v>19</v>
      </c>
      <c r="G6" s="37"/>
      <c r="H6" s="15"/>
      <c r="I6" s="26"/>
      <c r="J6" s="581"/>
      <c r="K6" s="581"/>
      <c r="L6" s="581">
        <v>161</v>
      </c>
      <c r="M6" s="581"/>
      <c r="N6" s="581"/>
      <c r="O6" s="25"/>
      <c r="P6" s="14">
        <f t="shared" si="0"/>
        <v>161</v>
      </c>
      <c r="Q6" s="14" t="s">
        <v>30</v>
      </c>
      <c r="R6" s="14">
        <v>105957</v>
      </c>
      <c r="S6" s="23" t="s">
        <v>33</v>
      </c>
      <c r="T6" s="14" t="s">
        <v>9984</v>
      </c>
      <c r="U6" s="14" t="s">
        <v>90</v>
      </c>
      <c r="V6" s="16">
        <v>1006485</v>
      </c>
      <c r="W6" s="16"/>
    </row>
    <row r="7" spans="1:23">
      <c r="A7" s="580" t="s">
        <v>12444</v>
      </c>
      <c r="B7" s="15" t="s">
        <v>57</v>
      </c>
      <c r="C7" s="15" t="s">
        <v>12445</v>
      </c>
      <c r="D7" s="15" t="s">
        <v>10109</v>
      </c>
      <c r="E7" s="24">
        <v>45469.548611111109</v>
      </c>
      <c r="F7" s="15">
        <v>15</v>
      </c>
      <c r="G7" s="37"/>
      <c r="H7" s="15"/>
      <c r="I7" s="26"/>
      <c r="J7" s="581"/>
      <c r="K7" s="581">
        <v>161</v>
      </c>
      <c r="L7" s="581"/>
      <c r="M7" s="581"/>
      <c r="N7" s="581"/>
      <c r="O7" s="25"/>
      <c r="P7" s="14">
        <f t="shared" si="0"/>
        <v>161</v>
      </c>
      <c r="Q7" s="14" t="s">
        <v>30</v>
      </c>
      <c r="R7" s="14">
        <v>105958</v>
      </c>
      <c r="S7" s="14" t="s">
        <v>31</v>
      </c>
      <c r="T7" s="14" t="s">
        <v>9984</v>
      </c>
      <c r="U7" s="14" t="s">
        <v>90</v>
      </c>
      <c r="V7" s="16">
        <v>1006486</v>
      </c>
      <c r="W7" s="16"/>
    </row>
    <row r="8" spans="1:23">
      <c r="A8" s="15"/>
      <c r="B8" s="15"/>
      <c r="C8" s="1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16"/>
      <c r="S8" s="14"/>
      <c r="T8" s="14"/>
      <c r="U8" s="16"/>
      <c r="V8" s="16"/>
      <c r="W8" s="16"/>
    </row>
    <row r="9" spans="1:23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161</v>
      </c>
      <c r="L9" s="11">
        <f t="shared" si="1"/>
        <v>482</v>
      </c>
      <c r="M9" s="11">
        <f t="shared" si="1"/>
        <v>162</v>
      </c>
      <c r="N9" s="11">
        <f t="shared" si="1"/>
        <v>0</v>
      </c>
      <c r="O9" s="11">
        <f t="shared" si="1"/>
        <v>0</v>
      </c>
      <c r="P9" s="11">
        <f t="shared" si="1"/>
        <v>805</v>
      </c>
      <c r="Q9" s="12"/>
      <c r="R9" s="12"/>
      <c r="S9" s="12"/>
      <c r="T9" s="12"/>
      <c r="U9" s="12"/>
      <c r="V9" s="12"/>
      <c r="W9" s="12"/>
    </row>
    <row r="10" spans="1:23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>
      <c r="A11" s="3" t="s">
        <v>34</v>
      </c>
      <c r="B11" s="1905"/>
      <c r="C11" s="1905"/>
      <c r="D11" s="1905"/>
      <c r="E11" s="1905"/>
      <c r="F11" s="1905"/>
      <c r="G11" s="1905"/>
      <c r="H11" s="190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4"/>
      <c r="B12" s="1564"/>
      <c r="C12" s="156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1"/>
      <c r="B13" s="1563"/>
      <c r="C13" s="156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5" t="s">
        <v>42</v>
      </c>
      <c r="B14" s="1772"/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43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44</v>
      </c>
      <c r="B16" s="1772"/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8" spans="1:23" ht="23.25">
      <c r="A18" s="1559" t="s">
        <v>12446</v>
      </c>
      <c r="B18" s="1559"/>
      <c r="C18" s="1559"/>
      <c r="D18" s="1559"/>
      <c r="E18" s="1559"/>
      <c r="F18" s="1559"/>
      <c r="G18" s="7"/>
      <c r="H18" s="1559" t="s">
        <v>9076</v>
      </c>
      <c r="I18" s="1559"/>
      <c r="J18" s="1559"/>
      <c r="K18" s="1559"/>
      <c r="L18" s="1559"/>
      <c r="M18" s="1559"/>
      <c r="N18" s="1559"/>
      <c r="O18" s="1559"/>
      <c r="P18" s="1559"/>
      <c r="Q18" s="1559" t="s">
        <v>12447</v>
      </c>
      <c r="R18" s="1559"/>
      <c r="S18" s="1559"/>
      <c r="T18" s="1559"/>
      <c r="U18" s="1559"/>
      <c r="V18" s="1559"/>
      <c r="W18" s="1559"/>
    </row>
    <row r="19" spans="1:23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21" t="s">
        <v>15</v>
      </c>
      <c r="M19" s="21" t="s">
        <v>16</v>
      </c>
      <c r="N19" s="21" t="s">
        <v>17</v>
      </c>
      <c r="O19" s="67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</row>
    <row r="20" spans="1:23">
      <c r="A20" s="752" t="s">
        <v>11331</v>
      </c>
      <c r="B20" s="15" t="s">
        <v>404</v>
      </c>
      <c r="C20" s="15" t="s">
        <v>12448</v>
      </c>
      <c r="D20" s="15" t="s">
        <v>12449</v>
      </c>
      <c r="E20" s="24">
        <v>45470.899305555555</v>
      </c>
      <c r="F20" s="15">
        <v>14.8</v>
      </c>
      <c r="G20" s="37" t="s">
        <v>1348</v>
      </c>
      <c r="H20" s="15"/>
      <c r="I20" s="15"/>
      <c r="J20" s="15"/>
      <c r="K20" s="26"/>
      <c r="L20" s="581"/>
      <c r="M20" s="581"/>
      <c r="N20" s="581">
        <v>134</v>
      </c>
      <c r="O20" s="581">
        <v>27</v>
      </c>
      <c r="P20" s="66">
        <f>SUM(H20:O20)</f>
        <v>161</v>
      </c>
      <c r="Q20" s="14" t="s">
        <v>30</v>
      </c>
      <c r="R20" s="15">
        <v>105938</v>
      </c>
      <c r="S20" s="14" t="s">
        <v>31</v>
      </c>
      <c r="T20" s="35" t="s">
        <v>161</v>
      </c>
      <c r="U20" s="15" t="s">
        <v>660</v>
      </c>
      <c r="V20" s="15">
        <v>1006469</v>
      </c>
      <c r="W20" s="13" t="s">
        <v>12450</v>
      </c>
    </row>
    <row r="21" spans="1:23">
      <c r="A21" s="68" t="s">
        <v>111</v>
      </c>
      <c r="B21" s="25" t="s">
        <v>65</v>
      </c>
      <c r="C21" s="15" t="s">
        <v>12451</v>
      </c>
      <c r="D21" s="15" t="s">
        <v>64</v>
      </c>
      <c r="E21" s="24">
        <v>45470.472222222219</v>
      </c>
      <c r="F21" s="15">
        <v>15.3</v>
      </c>
      <c r="G21" s="37"/>
      <c r="H21" s="15"/>
      <c r="I21" s="15"/>
      <c r="J21" s="15"/>
      <c r="K21" s="26"/>
      <c r="L21" s="581">
        <v>108</v>
      </c>
      <c r="M21" s="581"/>
      <c r="N21" s="580"/>
      <c r="O21" s="580"/>
      <c r="P21" s="66">
        <f>SUM(H21:O21)</f>
        <v>108</v>
      </c>
      <c r="Q21" s="14" t="s">
        <v>30</v>
      </c>
      <c r="R21" s="14">
        <v>105959</v>
      </c>
      <c r="S21" s="23" t="s">
        <v>33</v>
      </c>
      <c r="T21" s="764" t="s">
        <v>169</v>
      </c>
      <c r="U21" s="15" t="s">
        <v>90</v>
      </c>
      <c r="V21" s="15">
        <v>1006470</v>
      </c>
      <c r="W21" s="13" t="s">
        <v>2755</v>
      </c>
    </row>
    <row r="22" spans="1:23">
      <c r="A22" s="580" t="s">
        <v>86</v>
      </c>
      <c r="B22" s="25" t="s">
        <v>78</v>
      </c>
      <c r="C22" s="15" t="s">
        <v>12452</v>
      </c>
      <c r="D22" s="15" t="s">
        <v>12453</v>
      </c>
      <c r="E22" s="24">
        <v>45470.072916666664</v>
      </c>
      <c r="F22" s="15">
        <v>10.8</v>
      </c>
      <c r="G22" s="37"/>
      <c r="H22" s="15"/>
      <c r="I22" s="15"/>
      <c r="J22" s="15"/>
      <c r="K22" s="26"/>
      <c r="L22" s="581">
        <v>121</v>
      </c>
      <c r="M22" s="581">
        <v>40</v>
      </c>
      <c r="N22" s="581">
        <v>0</v>
      </c>
      <c r="O22" s="581"/>
      <c r="P22" s="66">
        <f>SUM(H22:O22)</f>
        <v>161</v>
      </c>
      <c r="Q22" s="17" t="s">
        <v>32</v>
      </c>
      <c r="R22" s="14">
        <v>105960</v>
      </c>
      <c r="S22" s="23" t="s">
        <v>33</v>
      </c>
      <c r="T22" s="35" t="s">
        <v>161</v>
      </c>
      <c r="U22" s="15"/>
      <c r="V22" s="15">
        <v>1006471</v>
      </c>
      <c r="W22" s="13" t="s">
        <v>12454</v>
      </c>
    </row>
    <row r="23" spans="1:23">
      <c r="A23" s="580" t="s">
        <v>12455</v>
      </c>
      <c r="B23" s="71" t="s">
        <v>92</v>
      </c>
      <c r="C23" s="15" t="s">
        <v>12456</v>
      </c>
      <c r="D23" s="15" t="s">
        <v>159</v>
      </c>
      <c r="E23" s="24">
        <v>45470.041666666664</v>
      </c>
      <c r="F23" s="15">
        <v>10.3</v>
      </c>
      <c r="G23" s="37"/>
      <c r="H23" s="15"/>
      <c r="I23" s="15" t="s">
        <v>1373</v>
      </c>
      <c r="J23" s="15"/>
      <c r="K23" s="26"/>
      <c r="L23" s="581">
        <v>107</v>
      </c>
      <c r="M23" s="581">
        <v>54</v>
      </c>
      <c r="N23" s="581"/>
      <c r="O23" s="581"/>
      <c r="P23" s="66">
        <f>SUM(H23:O23)</f>
        <v>161</v>
      </c>
      <c r="Q23" s="17" t="s">
        <v>32</v>
      </c>
      <c r="R23" s="14">
        <v>105961</v>
      </c>
      <c r="S23" s="23" t="s">
        <v>33</v>
      </c>
      <c r="T23" s="35" t="s">
        <v>161</v>
      </c>
      <c r="U23" s="15" t="s">
        <v>90</v>
      </c>
      <c r="V23" s="15">
        <v>1006472</v>
      </c>
      <c r="W23" s="13" t="s">
        <v>8504</v>
      </c>
    </row>
    <row r="24" spans="1:23" hidden="1">
      <c r="A24" s="580"/>
      <c r="B24" s="71"/>
      <c r="C24" s="15"/>
      <c r="D24" s="15"/>
      <c r="E24" s="24"/>
      <c r="F24" s="15"/>
      <c r="G24" s="37"/>
      <c r="H24" s="15"/>
      <c r="I24" s="15"/>
      <c r="J24" s="15"/>
      <c r="K24" s="26"/>
      <c r="L24" s="581"/>
      <c r="M24" s="581"/>
      <c r="N24" s="581"/>
      <c r="O24" s="581"/>
      <c r="P24" s="66"/>
      <c r="Q24" s="17"/>
      <c r="R24" s="14"/>
      <c r="S24" s="23"/>
      <c r="T24" s="35"/>
      <c r="U24" s="15"/>
      <c r="V24" s="15"/>
      <c r="W24" s="13"/>
    </row>
    <row r="25" spans="1:23">
      <c r="A25" s="580" t="s">
        <v>120</v>
      </c>
      <c r="B25" s="71" t="s">
        <v>92</v>
      </c>
      <c r="C25" s="15" t="s">
        <v>12457</v>
      </c>
      <c r="D25" s="15" t="s">
        <v>159</v>
      </c>
      <c r="E25" s="24">
        <v>45470.041666666664</v>
      </c>
      <c r="F25" s="15">
        <v>10.3</v>
      </c>
      <c r="G25" s="37"/>
      <c r="H25" s="15"/>
      <c r="I25" s="15"/>
      <c r="J25" s="15"/>
      <c r="K25" s="26"/>
      <c r="L25" s="581">
        <v>81</v>
      </c>
      <c r="M25" s="581">
        <v>80</v>
      </c>
      <c r="N25" s="581">
        <v>0</v>
      </c>
      <c r="O25" s="581"/>
      <c r="P25" s="66">
        <f>SUM(H25:O25)</f>
        <v>161</v>
      </c>
      <c r="Q25" s="17" t="s">
        <v>32</v>
      </c>
      <c r="R25" s="14">
        <v>105962</v>
      </c>
      <c r="S25" s="23" t="s">
        <v>33</v>
      </c>
      <c r="T25" s="35" t="s">
        <v>161</v>
      </c>
      <c r="U25" s="15" t="s">
        <v>90</v>
      </c>
      <c r="V25" s="15">
        <v>1006473</v>
      </c>
      <c r="W25" s="13" t="s">
        <v>8504</v>
      </c>
    </row>
    <row r="26" spans="1:23">
      <c r="A26" s="580" t="s">
        <v>9957</v>
      </c>
      <c r="B26" s="71" t="s">
        <v>92</v>
      </c>
      <c r="C26" s="15" t="s">
        <v>12458</v>
      </c>
      <c r="D26" s="15" t="s">
        <v>159</v>
      </c>
      <c r="E26" s="24">
        <v>45470.041666666664</v>
      </c>
      <c r="F26" s="15">
        <v>10.3</v>
      </c>
      <c r="G26" s="37"/>
      <c r="H26" s="15"/>
      <c r="I26" s="15"/>
      <c r="J26" s="15"/>
      <c r="K26" s="26"/>
      <c r="L26" s="581">
        <v>107</v>
      </c>
      <c r="M26" s="581">
        <v>54</v>
      </c>
      <c r="N26" s="581"/>
      <c r="O26" s="581"/>
      <c r="P26" s="66">
        <f>SUM(H26:O26)</f>
        <v>161</v>
      </c>
      <c r="Q26" s="17" t="s">
        <v>32</v>
      </c>
      <c r="R26" s="14">
        <v>105963</v>
      </c>
      <c r="S26" s="23" t="s">
        <v>33</v>
      </c>
      <c r="T26" s="35" t="s">
        <v>161</v>
      </c>
      <c r="U26" s="15" t="s">
        <v>90</v>
      </c>
      <c r="V26" s="15">
        <v>1006474</v>
      </c>
      <c r="W26" s="13" t="s">
        <v>8504</v>
      </c>
    </row>
    <row r="27" spans="1:23">
      <c r="A27" s="4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45"/>
      <c r="M27" s="45"/>
      <c r="N27" s="45"/>
      <c r="O27" s="45"/>
      <c r="P27" s="14">
        <f t="shared" ref="P27" si="2">SUM(H27:O27)</f>
        <v>0</v>
      </c>
      <c r="Q27" s="13"/>
      <c r="R27" s="13"/>
      <c r="S27" s="13"/>
      <c r="T27" s="15"/>
      <c r="U27" s="15"/>
      <c r="V27" s="15"/>
      <c r="W27" s="13"/>
    </row>
    <row r="28" spans="1:23">
      <c r="A28" s="11" t="s">
        <v>19</v>
      </c>
      <c r="B28" s="7"/>
      <c r="C28" s="7"/>
      <c r="D28" s="7"/>
      <c r="E28" s="11"/>
      <c r="F28" s="7"/>
      <c r="G28" s="7"/>
      <c r="H28" s="11">
        <f>SUM(H20:H27)</f>
        <v>0</v>
      </c>
      <c r="I28" s="11">
        <f t="shared" ref="I28:O28" si="3">SUM(I20:I27)</f>
        <v>0</v>
      </c>
      <c r="J28" s="11">
        <f t="shared" si="3"/>
        <v>0</v>
      </c>
      <c r="K28" s="11">
        <f t="shared" si="3"/>
        <v>0</v>
      </c>
      <c r="L28" s="11">
        <f t="shared" si="3"/>
        <v>524</v>
      </c>
      <c r="M28" s="11">
        <f t="shared" si="3"/>
        <v>228</v>
      </c>
      <c r="N28" s="11">
        <f t="shared" si="3"/>
        <v>134</v>
      </c>
      <c r="O28" s="11">
        <f t="shared" si="3"/>
        <v>27</v>
      </c>
      <c r="P28" s="11">
        <f>SUM(P20:P27)</f>
        <v>913</v>
      </c>
      <c r="Q28" s="12"/>
      <c r="R28" s="12"/>
      <c r="S28" s="12"/>
      <c r="T28" s="12"/>
      <c r="U28" s="12"/>
      <c r="V28" s="12"/>
      <c r="W28" s="12"/>
    </row>
    <row r="29" spans="1:23">
      <c r="A29" s="5" t="s">
        <v>169</v>
      </c>
      <c r="B29" s="1881" t="s">
        <v>10785</v>
      </c>
      <c r="C29" s="188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70" t="s">
        <v>161</v>
      </c>
      <c r="B30" s="1878" t="s">
        <v>10787</v>
      </c>
      <c r="C30" s="187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1"/>
      <c r="B31" s="1563"/>
      <c r="C31" s="156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5" t="s">
        <v>42</v>
      </c>
      <c r="B32" s="1872" t="s">
        <v>8249</v>
      </c>
      <c r="C32" s="187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5" t="s">
        <v>43</v>
      </c>
      <c r="B33" s="1888" t="s">
        <v>2125</v>
      </c>
      <c r="C33" s="187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44</v>
      </c>
      <c r="B34" s="1913" t="s">
        <v>12459</v>
      </c>
      <c r="C34" s="191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3.25" customHeight="1">
      <c r="A36" s="1559" t="s">
        <v>12460</v>
      </c>
      <c r="B36" s="1559"/>
      <c r="C36" s="1559"/>
      <c r="D36" s="1559"/>
      <c r="E36" s="1559"/>
      <c r="F36" s="1559"/>
      <c r="G36" s="7"/>
      <c r="H36" s="1559" t="s">
        <v>9076</v>
      </c>
      <c r="I36" s="1559"/>
      <c r="J36" s="1559"/>
      <c r="K36" s="1559"/>
      <c r="L36" s="1559"/>
      <c r="M36" s="1559"/>
      <c r="N36" s="1559"/>
      <c r="O36" s="1559"/>
      <c r="P36" s="1559"/>
      <c r="Q36" s="1559" t="s">
        <v>12461</v>
      </c>
      <c r="R36" s="1559"/>
      <c r="S36" s="1559"/>
      <c r="T36" s="1559"/>
      <c r="U36" s="1559"/>
      <c r="V36" s="1559"/>
      <c r="W36" s="1559"/>
    </row>
    <row r="37" spans="1:23">
      <c r="A37" s="18" t="s">
        <v>3</v>
      </c>
      <c r="B37" s="8" t="s">
        <v>4</v>
      </c>
      <c r="C37" s="8" t="s">
        <v>5</v>
      </c>
      <c r="D37" s="8" t="s">
        <v>6</v>
      </c>
      <c r="E37" s="8" t="s">
        <v>7</v>
      </c>
      <c r="F37" s="8" t="s">
        <v>8</v>
      </c>
      <c r="G37" s="33" t="s">
        <v>10</v>
      </c>
      <c r="H37" s="9" t="s">
        <v>11</v>
      </c>
      <c r="I37" s="9" t="s">
        <v>12</v>
      </c>
      <c r="J37" s="9" t="s">
        <v>13</v>
      </c>
      <c r="K37" s="9" t="s">
        <v>14</v>
      </c>
      <c r="L37" s="21" t="s">
        <v>15</v>
      </c>
      <c r="M37" s="21" t="s">
        <v>16</v>
      </c>
      <c r="N37" s="21" t="s">
        <v>17</v>
      </c>
      <c r="O37" s="10" t="s">
        <v>18</v>
      </c>
      <c r="P37" s="8" t="s">
        <v>19</v>
      </c>
      <c r="Q37" s="8" t="s">
        <v>20</v>
      </c>
      <c r="R37" s="8" t="s">
        <v>9</v>
      </c>
      <c r="S37" s="8" t="s">
        <v>21</v>
      </c>
      <c r="T37" s="8" t="s">
        <v>24</v>
      </c>
      <c r="U37" s="8" t="s">
        <v>25</v>
      </c>
      <c r="V37" s="8" t="s">
        <v>26</v>
      </c>
      <c r="W37" s="8" t="s">
        <v>27</v>
      </c>
    </row>
    <row r="38" spans="1:23" s="69" customFormat="1">
      <c r="A38" s="580" t="s">
        <v>86</v>
      </c>
      <c r="B38" s="71" t="s">
        <v>92</v>
      </c>
      <c r="C38" s="15" t="s">
        <v>12462</v>
      </c>
      <c r="D38" s="15" t="s">
        <v>586</v>
      </c>
      <c r="E38" s="24">
        <v>45470.131944444445</v>
      </c>
      <c r="F38" s="15">
        <v>10.9</v>
      </c>
      <c r="G38" s="37"/>
      <c r="H38" s="15"/>
      <c r="I38" s="15"/>
      <c r="J38" s="15"/>
      <c r="K38" s="26"/>
      <c r="L38" s="581"/>
      <c r="M38" s="581"/>
      <c r="N38" s="581">
        <v>119</v>
      </c>
      <c r="O38" s="581">
        <v>42</v>
      </c>
      <c r="P38" s="66">
        <f>SUM(H38:O38)</f>
        <v>161</v>
      </c>
      <c r="Q38" s="17" t="s">
        <v>32</v>
      </c>
      <c r="R38" s="14">
        <v>105964</v>
      </c>
      <c r="S38" s="23" t="s">
        <v>33</v>
      </c>
      <c r="T38" s="35" t="s">
        <v>161</v>
      </c>
      <c r="U38" s="15" t="s">
        <v>90</v>
      </c>
      <c r="V38" s="15">
        <v>1006477</v>
      </c>
      <c r="W38" s="13" t="s">
        <v>8504</v>
      </c>
    </row>
    <row r="39" spans="1:23">
      <c r="A39" s="580" t="s">
        <v>10546</v>
      </c>
      <c r="B39" s="25" t="s">
        <v>78</v>
      </c>
      <c r="C39" s="15" t="s">
        <v>12463</v>
      </c>
      <c r="D39" s="15" t="s">
        <v>400</v>
      </c>
      <c r="E39" s="24">
        <v>45470.760416666664</v>
      </c>
      <c r="F39" s="15">
        <v>11.8</v>
      </c>
      <c r="G39" s="37"/>
      <c r="H39" s="15"/>
      <c r="I39" s="15"/>
      <c r="J39" s="15"/>
      <c r="K39" s="26"/>
      <c r="L39" s="581">
        <v>108</v>
      </c>
      <c r="M39" s="581">
        <v>53</v>
      </c>
      <c r="N39" s="581"/>
      <c r="O39" s="25"/>
      <c r="P39" s="14">
        <f>SUM(H39:O39)</f>
        <v>161</v>
      </c>
      <c r="Q39" s="17" t="s">
        <v>32</v>
      </c>
      <c r="R39" s="14">
        <v>105965</v>
      </c>
      <c r="S39" s="23" t="s">
        <v>33</v>
      </c>
      <c r="T39" s="764" t="s">
        <v>169</v>
      </c>
      <c r="U39" s="15" t="s">
        <v>90</v>
      </c>
      <c r="V39" s="15">
        <v>1006480</v>
      </c>
      <c r="W39" s="13" t="s">
        <v>12464</v>
      </c>
    </row>
    <row r="40" spans="1:23">
      <c r="A40" s="580" t="s">
        <v>12455</v>
      </c>
      <c r="B40" s="25" t="s">
        <v>78</v>
      </c>
      <c r="C40" s="15" t="s">
        <v>12465</v>
      </c>
      <c r="D40" s="15" t="s">
        <v>88</v>
      </c>
      <c r="E40" s="24">
        <v>45470.166666666664</v>
      </c>
      <c r="F40" s="15">
        <v>10.3</v>
      </c>
      <c r="G40" s="37"/>
      <c r="H40" s="15"/>
      <c r="I40" s="15"/>
      <c r="J40" s="15"/>
      <c r="K40" s="26"/>
      <c r="L40" s="581">
        <v>53</v>
      </c>
      <c r="M40" s="581">
        <v>108</v>
      </c>
      <c r="N40" s="581">
        <v>0</v>
      </c>
      <c r="O40" s="25"/>
      <c r="P40" s="14">
        <f t="shared" ref="P40" si="4">SUM(H40:O40)</f>
        <v>161</v>
      </c>
      <c r="Q40" s="17" t="s">
        <v>32</v>
      </c>
      <c r="R40" s="14">
        <v>105966</v>
      </c>
      <c r="S40" s="23" t="s">
        <v>33</v>
      </c>
      <c r="T40" s="35" t="s">
        <v>161</v>
      </c>
      <c r="U40" s="15" t="s">
        <v>90</v>
      </c>
      <c r="V40" s="15">
        <v>1006476</v>
      </c>
      <c r="W40" s="13" t="s">
        <v>8504</v>
      </c>
    </row>
    <row r="41" spans="1:23">
      <c r="A41" s="580" t="s">
        <v>12466</v>
      </c>
      <c r="B41" s="25" t="s">
        <v>78</v>
      </c>
      <c r="C41" s="15" t="s">
        <v>12467</v>
      </c>
      <c r="D41" s="15" t="s">
        <v>88</v>
      </c>
      <c r="E41" s="24">
        <v>45470.166666666664</v>
      </c>
      <c r="F41" s="15">
        <v>10.3</v>
      </c>
      <c r="G41" s="37"/>
      <c r="H41" s="15"/>
      <c r="I41" s="15"/>
      <c r="J41" s="15"/>
      <c r="K41" s="26"/>
      <c r="L41" s="580">
        <v>101</v>
      </c>
      <c r="M41" s="580">
        <v>60</v>
      </c>
      <c r="N41" s="580"/>
      <c r="O41" s="25"/>
      <c r="P41" s="14">
        <v>161</v>
      </c>
      <c r="Q41" s="17" t="s">
        <v>32</v>
      </c>
      <c r="R41" s="14">
        <v>105967</v>
      </c>
      <c r="S41" s="23" t="s">
        <v>33</v>
      </c>
      <c r="T41" s="35" t="s">
        <v>161</v>
      </c>
      <c r="U41" s="15" t="s">
        <v>90</v>
      </c>
      <c r="V41" s="15">
        <v>1006479</v>
      </c>
      <c r="W41" s="13" t="s">
        <v>8504</v>
      </c>
    </row>
    <row r="42" spans="1:23">
      <c r="A42" s="580" t="s">
        <v>10546</v>
      </c>
      <c r="B42" s="71" t="s">
        <v>92</v>
      </c>
      <c r="C42" s="15" t="s">
        <v>12468</v>
      </c>
      <c r="D42" s="15" t="s">
        <v>586</v>
      </c>
      <c r="E42" s="24">
        <v>45470.131944444445</v>
      </c>
      <c r="F42" s="15">
        <v>10.9</v>
      </c>
      <c r="G42" s="37"/>
      <c r="H42" s="15"/>
      <c r="I42" s="15" t="s">
        <v>1373</v>
      </c>
      <c r="J42" s="15"/>
      <c r="K42" s="26"/>
      <c r="L42" s="580">
        <v>101</v>
      </c>
      <c r="M42" s="580">
        <v>60</v>
      </c>
      <c r="N42" s="580"/>
      <c r="O42" s="25"/>
      <c r="P42" s="14">
        <f>SUM(H42:O42)</f>
        <v>161</v>
      </c>
      <c r="Q42" s="17" t="s">
        <v>32</v>
      </c>
      <c r="R42" s="14">
        <v>105968</v>
      </c>
      <c r="S42" s="23" t="s">
        <v>33</v>
      </c>
      <c r="T42" s="35" t="s">
        <v>161</v>
      </c>
      <c r="U42" s="15" t="s">
        <v>90</v>
      </c>
      <c r="V42" s="15">
        <v>1006478</v>
      </c>
      <c r="W42" s="13" t="s">
        <v>12469</v>
      </c>
    </row>
    <row r="43" spans="1:23">
      <c r="A43" s="580" t="s">
        <v>120</v>
      </c>
      <c r="B43" s="71" t="s">
        <v>92</v>
      </c>
      <c r="C43" s="15" t="s">
        <v>12470</v>
      </c>
      <c r="D43" s="15" t="s">
        <v>159</v>
      </c>
      <c r="E43" s="271">
        <v>45471.041666666664</v>
      </c>
      <c r="F43" s="15">
        <v>10.3</v>
      </c>
      <c r="G43" s="37"/>
      <c r="H43" s="15"/>
      <c r="I43" s="15"/>
      <c r="J43" s="15"/>
      <c r="K43" s="26"/>
      <c r="L43" s="580">
        <v>90</v>
      </c>
      <c r="M43" s="580">
        <v>71</v>
      </c>
      <c r="N43" s="580">
        <v>0</v>
      </c>
      <c r="O43" s="25"/>
      <c r="P43" s="14">
        <f>SUM(H43:O43)</f>
        <v>161</v>
      </c>
      <c r="Q43" s="17" t="s">
        <v>32</v>
      </c>
      <c r="R43" s="14">
        <v>105969</v>
      </c>
      <c r="S43" s="23" t="s">
        <v>33</v>
      </c>
      <c r="T43" s="35" t="s">
        <v>161</v>
      </c>
      <c r="U43" s="15" t="s">
        <v>90</v>
      </c>
      <c r="V43" s="15">
        <v>1006481</v>
      </c>
      <c r="W43" s="13" t="s">
        <v>2752</v>
      </c>
    </row>
    <row r="44" spans="1:23">
      <c r="A44" s="19" t="s">
        <v>19</v>
      </c>
      <c r="B44" s="7"/>
      <c r="C44" s="7"/>
      <c r="D44" s="7"/>
      <c r="E44" s="11"/>
      <c r="F44" s="7"/>
      <c r="G44" s="7"/>
      <c r="H44" s="11">
        <f t="shared" ref="H44:P44" si="5">SUM(H38:H43)</f>
        <v>0</v>
      </c>
      <c r="I44" s="11">
        <f t="shared" si="5"/>
        <v>0</v>
      </c>
      <c r="J44" s="11">
        <f t="shared" si="5"/>
        <v>0</v>
      </c>
      <c r="K44" s="11">
        <f t="shared" si="5"/>
        <v>0</v>
      </c>
      <c r="L44" s="19">
        <f t="shared" si="5"/>
        <v>453</v>
      </c>
      <c r="M44" s="19">
        <f t="shared" si="5"/>
        <v>352</v>
      </c>
      <c r="N44" s="19">
        <f t="shared" si="5"/>
        <v>119</v>
      </c>
      <c r="O44" s="11">
        <f t="shared" si="5"/>
        <v>42</v>
      </c>
      <c r="P44" s="11">
        <f t="shared" si="5"/>
        <v>966</v>
      </c>
      <c r="Q44" s="12"/>
      <c r="R44" s="12"/>
      <c r="S44" s="12"/>
      <c r="T44" s="12"/>
      <c r="U44" s="12"/>
      <c r="V44" s="12"/>
      <c r="W44" s="12"/>
    </row>
    <row r="45" spans="1:23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5" t="s">
        <v>169</v>
      </c>
      <c r="B46" s="1881" t="s">
        <v>12471</v>
      </c>
      <c r="C46" s="188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70" t="s">
        <v>161</v>
      </c>
      <c r="B47" s="1878" t="s">
        <v>10787</v>
      </c>
      <c r="C47" s="187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1"/>
      <c r="B48" s="1563"/>
      <c r="C48" s="156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5" t="s">
        <v>42</v>
      </c>
      <c r="B49" s="1872" t="s">
        <v>12472</v>
      </c>
      <c r="C49" s="187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5" t="s">
        <v>43</v>
      </c>
      <c r="B50" s="1888" t="s">
        <v>12473</v>
      </c>
      <c r="C50" s="187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5" t="s">
        <v>44</v>
      </c>
      <c r="B51" s="1912" t="s">
        <v>12437</v>
      </c>
      <c r="C51" s="191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3.25" customHeight="1">
      <c r="A54" s="1559" t="s">
        <v>12474</v>
      </c>
      <c r="B54" s="1559"/>
      <c r="C54" s="1559"/>
      <c r="D54" s="1559"/>
      <c r="E54" s="1559"/>
      <c r="F54" s="1559"/>
      <c r="G54" s="7"/>
      <c r="H54" s="1559" t="s">
        <v>9076</v>
      </c>
      <c r="I54" s="1559"/>
      <c r="J54" s="1559"/>
      <c r="K54" s="1559"/>
      <c r="L54" s="1559"/>
      <c r="M54" s="1559"/>
      <c r="N54" s="1559"/>
      <c r="O54" s="1559"/>
      <c r="P54" s="1559"/>
      <c r="Q54" s="1914" t="s">
        <v>12475</v>
      </c>
      <c r="R54" s="1559"/>
      <c r="S54" s="1559"/>
      <c r="T54" s="1559"/>
      <c r="U54" s="1559"/>
      <c r="V54" s="1559"/>
      <c r="W54" s="1559"/>
    </row>
    <row r="55" spans="1:23">
      <c r="A55" s="18" t="s">
        <v>3</v>
      </c>
      <c r="B55" s="18" t="s">
        <v>4</v>
      </c>
      <c r="C55" s="8" t="s">
        <v>5</v>
      </c>
      <c r="D55" s="8" t="s">
        <v>6</v>
      </c>
      <c r="E55" s="8" t="s">
        <v>7</v>
      </c>
      <c r="F55" s="8" t="s">
        <v>8</v>
      </c>
      <c r="G55" s="33" t="s">
        <v>10</v>
      </c>
      <c r="H55" s="9" t="s">
        <v>11</v>
      </c>
      <c r="I55" s="9" t="s">
        <v>12</v>
      </c>
      <c r="J55" s="21" t="s">
        <v>13</v>
      </c>
      <c r="K55" s="21" t="s">
        <v>14</v>
      </c>
      <c r="L55" s="21" t="s">
        <v>15</v>
      </c>
      <c r="M55" s="21" t="s">
        <v>16</v>
      </c>
      <c r="N55" s="21" t="s">
        <v>17</v>
      </c>
      <c r="O55" s="10" t="s">
        <v>18</v>
      </c>
      <c r="P55" s="8" t="s">
        <v>19</v>
      </c>
      <c r="Q55" s="8" t="s">
        <v>20</v>
      </c>
      <c r="R55" s="8" t="s">
        <v>9</v>
      </c>
      <c r="S55" s="8" t="s">
        <v>21</v>
      </c>
      <c r="T55" s="18" t="s">
        <v>24</v>
      </c>
      <c r="U55" s="8" t="s">
        <v>25</v>
      </c>
      <c r="V55" s="8" t="s">
        <v>26</v>
      </c>
      <c r="W55" s="8" t="s">
        <v>27</v>
      </c>
    </row>
    <row r="56" spans="1:23">
      <c r="A56" s="580" t="s">
        <v>113</v>
      </c>
      <c r="B56" s="580" t="s">
        <v>65</v>
      </c>
      <c r="C56" s="25" t="s">
        <v>12476</v>
      </c>
      <c r="D56" s="15" t="s">
        <v>64</v>
      </c>
      <c r="E56" s="24">
        <v>45470.472222222219</v>
      </c>
      <c r="F56" s="15">
        <v>15.3</v>
      </c>
      <c r="G56" s="37"/>
      <c r="H56" s="15"/>
      <c r="I56" s="26"/>
      <c r="J56" s="580"/>
      <c r="K56" s="580"/>
      <c r="L56" s="580">
        <v>81</v>
      </c>
      <c r="M56" s="580"/>
      <c r="N56" s="580"/>
      <c r="O56" s="25"/>
      <c r="P56" s="14">
        <f>SUM(H56:O56)</f>
        <v>81</v>
      </c>
      <c r="Q56" s="14" t="s">
        <v>30</v>
      </c>
      <c r="R56" s="14">
        <v>105970</v>
      </c>
      <c r="S56" s="23" t="s">
        <v>33</v>
      </c>
      <c r="T56" s="764" t="s">
        <v>169</v>
      </c>
      <c r="U56" s="549" t="s">
        <v>90</v>
      </c>
      <c r="V56" s="13">
        <v>1006489</v>
      </c>
      <c r="W56" s="13" t="s">
        <v>2755</v>
      </c>
    </row>
    <row r="57" spans="1:23">
      <c r="A57" s="580" t="s">
        <v>12167</v>
      </c>
      <c r="B57" s="580" t="s">
        <v>65</v>
      </c>
      <c r="C57" s="25" t="s">
        <v>12477</v>
      </c>
      <c r="D57" s="15" t="s">
        <v>64</v>
      </c>
      <c r="E57" s="24">
        <v>45470.472222222219</v>
      </c>
      <c r="F57" s="15">
        <v>15.3</v>
      </c>
      <c r="G57" s="37"/>
      <c r="H57" s="15"/>
      <c r="I57" s="26"/>
      <c r="J57" s="580"/>
      <c r="K57" s="580"/>
      <c r="L57" s="580">
        <v>81</v>
      </c>
      <c r="M57" s="580"/>
      <c r="N57" s="580"/>
      <c r="O57" s="25"/>
      <c r="P57" s="14">
        <v>81</v>
      </c>
      <c r="Q57" s="14" t="s">
        <v>30</v>
      </c>
      <c r="R57" s="14">
        <v>105971</v>
      </c>
      <c r="S57" s="23" t="s">
        <v>33</v>
      </c>
      <c r="T57" s="764" t="s">
        <v>169</v>
      </c>
      <c r="U57" s="549" t="s">
        <v>90</v>
      </c>
      <c r="V57" s="13">
        <v>1006490</v>
      </c>
      <c r="W57" s="13" t="s">
        <v>2755</v>
      </c>
    </row>
    <row r="58" spans="1:23">
      <c r="A58" s="743" t="s">
        <v>142</v>
      </c>
      <c r="B58" s="743" t="s">
        <v>72</v>
      </c>
      <c r="C58" s="15" t="s">
        <v>12478</v>
      </c>
      <c r="D58" s="15" t="s">
        <v>71</v>
      </c>
      <c r="E58" s="24">
        <v>45469.71875</v>
      </c>
      <c r="F58" s="15">
        <v>12.25</v>
      </c>
      <c r="G58" s="37" t="s">
        <v>160</v>
      </c>
      <c r="H58" s="15"/>
      <c r="I58" s="26"/>
      <c r="J58" s="580"/>
      <c r="K58" s="580"/>
      <c r="L58" s="580">
        <v>54</v>
      </c>
      <c r="M58" s="580">
        <v>54</v>
      </c>
      <c r="N58" s="580">
        <v>53</v>
      </c>
      <c r="O58" s="25"/>
      <c r="P58" s="14">
        <f>SUM(H58:O58)</f>
        <v>161</v>
      </c>
      <c r="Q58" s="14" t="s">
        <v>30</v>
      </c>
      <c r="R58" s="15">
        <v>105939</v>
      </c>
      <c r="S58" s="14" t="s">
        <v>31</v>
      </c>
      <c r="T58" s="764" t="s">
        <v>169</v>
      </c>
      <c r="U58" s="549"/>
      <c r="V58" s="13">
        <v>1006491</v>
      </c>
      <c r="W58" s="13" t="s">
        <v>12479</v>
      </c>
    </row>
    <row r="59" spans="1:23">
      <c r="A59" s="580" t="s">
        <v>150</v>
      </c>
      <c r="B59" s="580" t="s">
        <v>57</v>
      </c>
      <c r="C59" s="25" t="s">
        <v>12480</v>
      </c>
      <c r="D59" s="15" t="s">
        <v>56</v>
      </c>
      <c r="E59" s="24">
        <v>45470.225694444445</v>
      </c>
      <c r="F59" s="15">
        <v>10.8</v>
      </c>
      <c r="G59" s="37"/>
      <c r="H59" s="15"/>
      <c r="I59" s="26" t="s">
        <v>1373</v>
      </c>
      <c r="J59" s="580">
        <v>11</v>
      </c>
      <c r="K59" s="580">
        <v>123</v>
      </c>
      <c r="L59" s="580"/>
      <c r="M59" s="580"/>
      <c r="N59" s="580"/>
      <c r="O59" s="25"/>
      <c r="P59" s="14">
        <f>SUM(H59:O59)</f>
        <v>134</v>
      </c>
      <c r="Q59" s="14" t="s">
        <v>30</v>
      </c>
      <c r="R59" s="15">
        <v>105950</v>
      </c>
      <c r="S59" s="14" t="s">
        <v>31</v>
      </c>
      <c r="T59" s="764" t="s">
        <v>169</v>
      </c>
      <c r="U59" s="549" t="s">
        <v>90</v>
      </c>
      <c r="V59" s="13">
        <v>1006487</v>
      </c>
      <c r="W59" s="13" t="s">
        <v>12481</v>
      </c>
    </row>
    <row r="60" spans="1:23">
      <c r="A60" s="580" t="s">
        <v>12482</v>
      </c>
      <c r="B60" s="580" t="s">
        <v>57</v>
      </c>
      <c r="C60" s="25" t="s">
        <v>12483</v>
      </c>
      <c r="D60" s="15" t="s">
        <v>56</v>
      </c>
      <c r="E60" s="24">
        <v>45470.225694444445</v>
      </c>
      <c r="F60" s="15">
        <v>10.8</v>
      </c>
      <c r="G60" s="37"/>
      <c r="H60" s="15"/>
      <c r="I60" s="26"/>
      <c r="J60" s="580"/>
      <c r="K60" s="580">
        <v>108</v>
      </c>
      <c r="L60" s="580"/>
      <c r="M60" s="580"/>
      <c r="N60" s="580"/>
      <c r="O60" s="25"/>
      <c r="P60" s="14">
        <f>SUM(H60:O60)</f>
        <v>108</v>
      </c>
      <c r="Q60" s="14" t="s">
        <v>30</v>
      </c>
      <c r="R60" s="15">
        <v>105951</v>
      </c>
      <c r="S60" s="14" t="s">
        <v>31</v>
      </c>
      <c r="T60" s="764" t="s">
        <v>169</v>
      </c>
      <c r="U60" s="549" t="s">
        <v>90</v>
      </c>
      <c r="V60" s="13">
        <v>1006488</v>
      </c>
      <c r="W60" s="13" t="s">
        <v>12481</v>
      </c>
    </row>
    <row r="61" spans="1:23">
      <c r="A61" s="45"/>
      <c r="B61" s="45"/>
      <c r="C61" s="15"/>
      <c r="D61" s="15"/>
      <c r="E61" s="15"/>
      <c r="F61" s="15"/>
      <c r="G61" s="37"/>
      <c r="H61" s="15"/>
      <c r="I61" s="15"/>
      <c r="J61" s="45"/>
      <c r="K61" s="45"/>
      <c r="L61" s="45"/>
      <c r="M61" s="45"/>
      <c r="N61" s="45"/>
      <c r="O61" s="15"/>
      <c r="P61" s="14">
        <f>SUM(H61:O61)</f>
        <v>0</v>
      </c>
      <c r="Q61" s="13"/>
      <c r="R61" s="13"/>
      <c r="S61" s="13"/>
      <c r="T61" s="1012"/>
      <c r="U61" s="13"/>
      <c r="V61" s="13"/>
      <c r="W61" s="13" t="s">
        <v>1373</v>
      </c>
    </row>
    <row r="62" spans="1:23">
      <c r="A62" s="11" t="s">
        <v>19</v>
      </c>
      <c r="B62" s="7"/>
      <c r="C62" s="7"/>
      <c r="D62" s="7"/>
      <c r="E62" s="11"/>
      <c r="F62" s="7"/>
      <c r="G62" s="7"/>
      <c r="H62" s="11">
        <f t="shared" ref="H62:P62" si="6">SUM(H56:H61)</f>
        <v>0</v>
      </c>
      <c r="I62" s="11">
        <f t="shared" si="6"/>
        <v>0</v>
      </c>
      <c r="J62" s="11">
        <f t="shared" si="6"/>
        <v>11</v>
      </c>
      <c r="K62" s="11">
        <f t="shared" si="6"/>
        <v>231</v>
      </c>
      <c r="L62" s="11">
        <f t="shared" si="6"/>
        <v>216</v>
      </c>
      <c r="M62" s="11">
        <f t="shared" si="6"/>
        <v>54</v>
      </c>
      <c r="N62" s="11">
        <f t="shared" si="6"/>
        <v>53</v>
      </c>
      <c r="O62" s="11">
        <f t="shared" si="6"/>
        <v>0</v>
      </c>
      <c r="P62" s="11">
        <f t="shared" si="6"/>
        <v>565</v>
      </c>
      <c r="Q62" s="12"/>
      <c r="R62" s="12"/>
      <c r="S62" s="12"/>
      <c r="T62" s="12"/>
      <c r="U62" s="12"/>
      <c r="V62" s="12"/>
      <c r="W62" s="12"/>
    </row>
    <row r="63" spans="1:23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5" t="s">
        <v>169</v>
      </c>
      <c r="B64" s="1881" t="s">
        <v>1693</v>
      </c>
      <c r="C64" s="188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3">
      <c r="A65" s="70"/>
      <c r="B65" s="1878"/>
      <c r="C65" s="1878"/>
    </row>
    <row r="66" spans="1:3">
      <c r="A66" s="1"/>
      <c r="B66" s="1563"/>
      <c r="C66" s="1563"/>
    </row>
    <row r="67" spans="1:3">
      <c r="A67" s="5" t="s">
        <v>42</v>
      </c>
      <c r="B67" s="1872" t="s">
        <v>12484</v>
      </c>
      <c r="C67" s="1872"/>
    </row>
    <row r="68" spans="1:3">
      <c r="A68" s="5" t="s">
        <v>43</v>
      </c>
      <c r="B68" s="1888" t="s">
        <v>12485</v>
      </c>
      <c r="C68" s="1872"/>
    </row>
    <row r="69" spans="1:3">
      <c r="A69" s="5" t="s">
        <v>44</v>
      </c>
      <c r="B69" s="1871">
        <v>0.79166666666666663</v>
      </c>
      <c r="C69" s="1872"/>
    </row>
  </sheetData>
  <mergeCells count="36">
    <mergeCell ref="B66:C66"/>
    <mergeCell ref="B67:C67"/>
    <mergeCell ref="B68:C68"/>
    <mergeCell ref="B69:C69"/>
    <mergeCell ref="A54:F54"/>
    <mergeCell ref="H54:P54"/>
    <mergeCell ref="Q54:W54"/>
    <mergeCell ref="B64:C64"/>
    <mergeCell ref="B65:C65"/>
    <mergeCell ref="A1:F1"/>
    <mergeCell ref="H1:P1"/>
    <mergeCell ref="Q1:W1"/>
    <mergeCell ref="B11:H11"/>
    <mergeCell ref="B13:C13"/>
    <mergeCell ref="B12:C12"/>
    <mergeCell ref="A36:F36"/>
    <mergeCell ref="H36:P36"/>
    <mergeCell ref="Q36:W36"/>
    <mergeCell ref="B46:C46"/>
    <mergeCell ref="B14:C14"/>
    <mergeCell ref="B15:C15"/>
    <mergeCell ref="B16:C16"/>
    <mergeCell ref="A18:F18"/>
    <mergeCell ref="B34:C34"/>
    <mergeCell ref="Q18:W18"/>
    <mergeCell ref="B29:C29"/>
    <mergeCell ref="B30:C30"/>
    <mergeCell ref="B31:C31"/>
    <mergeCell ref="B32:C32"/>
    <mergeCell ref="B33:C33"/>
    <mergeCell ref="H18:P18"/>
    <mergeCell ref="B47:C47"/>
    <mergeCell ref="B48:C48"/>
    <mergeCell ref="B49:C49"/>
    <mergeCell ref="B50:C50"/>
    <mergeCell ref="B51:C51"/>
  </mergeCells>
  <pageMargins left="0.7" right="0.7" top="0.75" bottom="0.75" header="0.3" footer="0.3"/>
</worksheet>
</file>

<file path=xl/worksheets/sheet3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5F82F-D1A8-4195-BE90-B220E61045D5}">
  <sheetPr>
    <tabColor rgb="FF7030A0"/>
  </sheetPr>
  <dimension ref="A1:W36"/>
  <sheetViews>
    <sheetView workbookViewId="0">
      <selection activeCell="W26" sqref="W26"/>
    </sheetView>
  </sheetViews>
  <sheetFormatPr defaultColWidth="11.42578125" defaultRowHeight="15"/>
  <cols>
    <col min="1" max="1" width="25.42578125" customWidth="1"/>
    <col min="2" max="3" width="15.85546875" customWidth="1"/>
    <col min="4" max="4" width="12.42578125" customWidth="1"/>
    <col min="5" max="5" width="21.425781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1" max="21" width="7.85546875" customWidth="1"/>
    <col min="23" max="23" width="24" customWidth="1"/>
  </cols>
  <sheetData>
    <row r="1" spans="1:23" ht="23.25">
      <c r="A1" s="1559" t="s">
        <v>83</v>
      </c>
      <c r="B1" s="1559"/>
      <c r="C1" s="1768"/>
      <c r="D1" s="1768"/>
      <c r="E1" s="1768"/>
      <c r="F1" s="1559"/>
      <c r="G1" s="7"/>
      <c r="H1" s="1559" t="s">
        <v>12486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1013" t="s">
        <v>4</v>
      </c>
      <c r="C2" s="310" t="s">
        <v>5</v>
      </c>
      <c r="D2" s="310" t="s">
        <v>6</v>
      </c>
      <c r="E2" s="310" t="s">
        <v>7</v>
      </c>
      <c r="F2" s="41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18" t="s">
        <v>24</v>
      </c>
      <c r="U2" s="8" t="s">
        <v>25</v>
      </c>
      <c r="V2" s="8" t="s">
        <v>26</v>
      </c>
      <c r="W2" s="8" t="s">
        <v>27</v>
      </c>
    </row>
    <row r="3" spans="1:23">
      <c r="A3" s="752" t="s">
        <v>11331</v>
      </c>
      <c r="B3" s="64" t="s">
        <v>404</v>
      </c>
      <c r="C3" s="1014" t="s">
        <v>12487</v>
      </c>
      <c r="D3" s="60" t="s">
        <v>406</v>
      </c>
      <c r="E3" s="61">
        <v>45465.996527777781</v>
      </c>
      <c r="F3" s="60">
        <v>15.3</v>
      </c>
      <c r="G3" s="1015" t="s">
        <v>1348</v>
      </c>
      <c r="H3" s="15"/>
      <c r="I3" s="15"/>
      <c r="J3" s="15"/>
      <c r="K3" s="15"/>
      <c r="L3" s="15"/>
      <c r="M3" s="15"/>
      <c r="N3" s="35">
        <v>107</v>
      </c>
      <c r="O3" s="35">
        <v>54</v>
      </c>
      <c r="P3" s="14">
        <f t="shared" ref="P3:P9" si="0">SUM(H3:O3)</f>
        <v>161</v>
      </c>
      <c r="Q3" s="14" t="s">
        <v>30</v>
      </c>
      <c r="R3" s="14">
        <v>105882</v>
      </c>
      <c r="S3" s="360" t="s">
        <v>31</v>
      </c>
      <c r="T3" s="850" t="s">
        <v>100</v>
      </c>
      <c r="U3" s="485"/>
      <c r="V3" s="16">
        <v>1006423</v>
      </c>
      <c r="W3" s="16" t="s">
        <v>12488</v>
      </c>
    </row>
    <row r="4" spans="1:23">
      <c r="A4" s="26" t="s">
        <v>114</v>
      </c>
      <c r="B4" s="406" t="s">
        <v>78</v>
      </c>
      <c r="C4" s="323" t="s">
        <v>12489</v>
      </c>
      <c r="D4" s="60" t="s">
        <v>88</v>
      </c>
      <c r="E4" s="337">
        <v>45466.166666666664</v>
      </c>
      <c r="F4" s="25">
        <v>10.3</v>
      </c>
      <c r="G4" s="37"/>
      <c r="H4" s="15"/>
      <c r="I4" s="15"/>
      <c r="J4" s="15"/>
      <c r="K4" s="15"/>
      <c r="L4" s="35">
        <v>106</v>
      </c>
      <c r="M4" s="15"/>
      <c r="N4" s="15">
        <v>0</v>
      </c>
      <c r="O4" s="15"/>
      <c r="P4" s="14">
        <f t="shared" si="0"/>
        <v>106</v>
      </c>
      <c r="Q4" s="641" t="s">
        <v>32</v>
      </c>
      <c r="R4" s="15">
        <v>105881</v>
      </c>
      <c r="S4" s="23" t="s">
        <v>33</v>
      </c>
      <c r="T4" s="1016" t="s">
        <v>161</v>
      </c>
      <c r="U4" s="13"/>
      <c r="V4" s="13">
        <v>1006424</v>
      </c>
      <c r="W4" s="13" t="s">
        <v>12490</v>
      </c>
    </row>
    <row r="5" spans="1:23">
      <c r="A5" s="15" t="s">
        <v>12491</v>
      </c>
      <c r="B5" s="406" t="s">
        <v>11448</v>
      </c>
      <c r="C5" s="323" t="s">
        <v>12492</v>
      </c>
      <c r="D5" s="511" t="s">
        <v>12493</v>
      </c>
      <c r="E5" s="1017">
        <v>45466.732638888891</v>
      </c>
      <c r="F5" s="15">
        <v>13.8</v>
      </c>
      <c r="G5" s="37"/>
      <c r="H5" s="15"/>
      <c r="I5" s="15"/>
      <c r="J5" s="35">
        <v>15</v>
      </c>
      <c r="K5" s="35">
        <v>12</v>
      </c>
      <c r="L5" s="15"/>
      <c r="M5" s="15"/>
      <c r="N5" s="15"/>
      <c r="O5" s="15"/>
      <c r="P5" s="14">
        <f t="shared" si="0"/>
        <v>27</v>
      </c>
      <c r="Q5" s="14" t="s">
        <v>30</v>
      </c>
      <c r="R5" s="14">
        <v>105886</v>
      </c>
      <c r="S5" s="360" t="s">
        <v>31</v>
      </c>
      <c r="T5" s="1016" t="s">
        <v>161</v>
      </c>
      <c r="U5" s="485"/>
      <c r="V5" s="16">
        <v>1006425</v>
      </c>
      <c r="W5" s="13" t="s">
        <v>12490</v>
      </c>
    </row>
    <row r="6" spans="1:23">
      <c r="A6" s="26" t="s">
        <v>111</v>
      </c>
      <c r="B6" s="65" t="s">
        <v>65</v>
      </c>
      <c r="C6" s="1014" t="s">
        <v>12494</v>
      </c>
      <c r="D6" s="60" t="s">
        <v>64</v>
      </c>
      <c r="E6" s="61">
        <v>45466.472222222219</v>
      </c>
      <c r="F6" s="60">
        <v>15.3</v>
      </c>
      <c r="G6" s="1015"/>
      <c r="H6" s="15"/>
      <c r="I6" s="15"/>
      <c r="J6" s="15"/>
      <c r="K6" s="15"/>
      <c r="L6" s="35">
        <v>161</v>
      </c>
      <c r="M6" s="15"/>
      <c r="N6" s="15"/>
      <c r="O6" s="15"/>
      <c r="P6" s="14">
        <f t="shared" si="0"/>
        <v>161</v>
      </c>
      <c r="Q6" s="14" t="s">
        <v>30</v>
      </c>
      <c r="R6" s="14">
        <v>105897</v>
      </c>
      <c r="S6" s="841" t="s">
        <v>33</v>
      </c>
      <c r="T6" s="764" t="s">
        <v>169</v>
      </c>
      <c r="U6" s="485"/>
      <c r="V6" s="16">
        <v>1006426</v>
      </c>
      <c r="W6" s="16" t="s">
        <v>12495</v>
      </c>
    </row>
    <row r="7" spans="1:23">
      <c r="A7" s="26" t="s">
        <v>8398</v>
      </c>
      <c r="B7" s="64" t="s">
        <v>57</v>
      </c>
      <c r="C7" s="1018" t="s">
        <v>12496</v>
      </c>
      <c r="D7" s="60" t="s">
        <v>56</v>
      </c>
      <c r="E7" s="61">
        <v>45466.225694444445</v>
      </c>
      <c r="F7" s="60">
        <v>10.8</v>
      </c>
      <c r="G7" s="1015"/>
      <c r="H7" s="15"/>
      <c r="I7" s="15"/>
      <c r="J7" s="35">
        <v>23</v>
      </c>
      <c r="K7" s="35">
        <v>299</v>
      </c>
      <c r="L7" s="15"/>
      <c r="M7" s="15"/>
      <c r="N7" s="15"/>
      <c r="O7" s="15"/>
      <c r="P7" s="14">
        <f t="shared" si="0"/>
        <v>322</v>
      </c>
      <c r="Q7" s="14" t="s">
        <v>30</v>
      </c>
      <c r="R7" s="14">
        <v>105895</v>
      </c>
      <c r="S7" s="360" t="s">
        <v>31</v>
      </c>
      <c r="T7" s="764" t="s">
        <v>169</v>
      </c>
      <c r="U7" s="485"/>
      <c r="V7" s="16">
        <v>1006427</v>
      </c>
      <c r="W7" s="16" t="s">
        <v>12497</v>
      </c>
    </row>
    <row r="8" spans="1:23">
      <c r="A8" s="752" t="s">
        <v>8538</v>
      </c>
      <c r="B8" s="1019" t="s">
        <v>57</v>
      </c>
      <c r="C8" s="1020" t="s">
        <v>12498</v>
      </c>
      <c r="D8" s="513" t="s">
        <v>56</v>
      </c>
      <c r="E8" s="1021">
        <v>45467.225694444445</v>
      </c>
      <c r="F8" s="511">
        <v>10.8</v>
      </c>
      <c r="G8" s="37"/>
      <c r="H8" s="15"/>
      <c r="I8" s="15"/>
      <c r="J8" s="15"/>
      <c r="K8" s="35">
        <v>135</v>
      </c>
      <c r="L8" s="15"/>
      <c r="M8" s="15"/>
      <c r="N8" s="15"/>
      <c r="O8" s="15"/>
      <c r="P8" s="14">
        <f t="shared" si="0"/>
        <v>135</v>
      </c>
      <c r="Q8" s="14" t="s">
        <v>30</v>
      </c>
      <c r="R8" s="14">
        <v>105866</v>
      </c>
      <c r="S8" s="360" t="s">
        <v>31</v>
      </c>
      <c r="T8" s="764" t="s">
        <v>169</v>
      </c>
      <c r="U8" s="485"/>
      <c r="V8" s="16">
        <v>1006428</v>
      </c>
      <c r="W8" s="16" t="s">
        <v>12499</v>
      </c>
    </row>
    <row r="9" spans="1:23">
      <c r="A9" s="15" t="s">
        <v>12167</v>
      </c>
      <c r="B9" s="35" t="s">
        <v>65</v>
      </c>
      <c r="C9" s="324" t="s">
        <v>12500</v>
      </c>
      <c r="D9" s="60" t="s">
        <v>64</v>
      </c>
      <c r="E9" s="61">
        <v>45466.472222222219</v>
      </c>
      <c r="F9" s="15">
        <v>15.3</v>
      </c>
      <c r="G9" s="37"/>
      <c r="H9" s="15"/>
      <c r="I9" s="15"/>
      <c r="J9" s="15"/>
      <c r="K9" s="15"/>
      <c r="L9" s="35">
        <v>54</v>
      </c>
      <c r="M9" s="15"/>
      <c r="N9" s="15"/>
      <c r="O9" s="15"/>
      <c r="P9" s="14">
        <f t="shared" si="0"/>
        <v>54</v>
      </c>
      <c r="Q9" s="14" t="s">
        <v>30</v>
      </c>
      <c r="R9" s="14">
        <v>105894</v>
      </c>
      <c r="S9" s="841" t="s">
        <v>33</v>
      </c>
      <c r="T9" s="764" t="s">
        <v>169</v>
      </c>
      <c r="U9" s="485"/>
      <c r="V9" s="16">
        <v>1006429</v>
      </c>
      <c r="W9" s="16" t="s">
        <v>12495</v>
      </c>
    </row>
    <row r="10" spans="1:23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38</v>
      </c>
      <c r="K10" s="11">
        <f t="shared" si="1"/>
        <v>446</v>
      </c>
      <c r="L10" s="11">
        <f t="shared" si="1"/>
        <v>321</v>
      </c>
      <c r="M10" s="11">
        <f t="shared" si="1"/>
        <v>0</v>
      </c>
      <c r="N10" s="11">
        <f t="shared" si="1"/>
        <v>107</v>
      </c>
      <c r="O10" s="11">
        <f t="shared" si="1"/>
        <v>54</v>
      </c>
      <c r="P10" s="11">
        <f t="shared" si="1"/>
        <v>966</v>
      </c>
      <c r="Q10" s="12"/>
      <c r="R10" s="12"/>
      <c r="S10" s="12"/>
      <c r="T10" s="256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5" t="s">
        <v>169</v>
      </c>
      <c r="B12" s="1881" t="s">
        <v>10785</v>
      </c>
      <c r="C12" s="188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70" t="s">
        <v>100</v>
      </c>
      <c r="B13" s="1878" t="s">
        <v>10787</v>
      </c>
      <c r="C13" s="187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1022" t="s">
        <v>161</v>
      </c>
      <c r="B14" s="1915" t="s">
        <v>10786</v>
      </c>
      <c r="C14" s="191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42</v>
      </c>
      <c r="B16" s="1901" t="s">
        <v>10043</v>
      </c>
      <c r="C16" s="190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43</v>
      </c>
      <c r="B17" s="1916" t="s">
        <v>11103</v>
      </c>
      <c r="C17" s="190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5" t="s">
        <v>44</v>
      </c>
      <c r="B18" s="1912">
        <v>0.54166666666666663</v>
      </c>
      <c r="C18" s="191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3.25">
      <c r="A20" s="1559" t="s">
        <v>109</v>
      </c>
      <c r="B20" s="1559"/>
      <c r="C20" s="1559"/>
      <c r="D20" s="1559"/>
      <c r="E20" s="1559"/>
      <c r="F20" s="1559"/>
      <c r="G20" s="7"/>
      <c r="H20" s="1559" t="s">
        <v>12501</v>
      </c>
      <c r="I20" s="1559"/>
      <c r="J20" s="1559"/>
      <c r="K20" s="1559"/>
      <c r="L20" s="1559"/>
      <c r="M20" s="1559"/>
      <c r="N20" s="1559"/>
      <c r="O20" s="1559"/>
      <c r="P20" s="1559"/>
      <c r="Q20" s="1559" t="s">
        <v>2</v>
      </c>
      <c r="R20" s="1559"/>
      <c r="S20" s="1559"/>
      <c r="T20" s="1559"/>
      <c r="U20" s="1559"/>
      <c r="V20" s="1559"/>
      <c r="W20" s="1559"/>
    </row>
    <row r="21" spans="1:23" ht="26.25">
      <c r="A21" s="1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33" t="s">
        <v>10</v>
      </c>
      <c r="H21" s="9" t="s">
        <v>11</v>
      </c>
      <c r="I21" s="9" t="s">
        <v>12</v>
      </c>
      <c r="J21" s="9" t="s">
        <v>13</v>
      </c>
      <c r="K21" s="9" t="s">
        <v>14</v>
      </c>
      <c r="L21" s="9" t="s">
        <v>15</v>
      </c>
      <c r="M21" s="9" t="s">
        <v>16</v>
      </c>
      <c r="N21" s="9" t="s">
        <v>17</v>
      </c>
      <c r="O21" s="10" t="s">
        <v>18</v>
      </c>
      <c r="P21" s="8" t="s">
        <v>19</v>
      </c>
      <c r="Q21" s="8" t="s">
        <v>20</v>
      </c>
      <c r="R21" s="8" t="s">
        <v>9</v>
      </c>
      <c r="S21" s="8" t="s">
        <v>21</v>
      </c>
      <c r="T21" s="8" t="s">
        <v>24</v>
      </c>
      <c r="U21" s="8" t="s">
        <v>25</v>
      </c>
      <c r="V21" s="8" t="s">
        <v>26</v>
      </c>
      <c r="W21" s="8" t="s">
        <v>27</v>
      </c>
    </row>
    <row r="22" spans="1:23">
      <c r="A22" s="842" t="s">
        <v>105</v>
      </c>
      <c r="B22" s="818" t="s">
        <v>78</v>
      </c>
      <c r="C22" s="323" t="s">
        <v>12502</v>
      </c>
      <c r="D22" s="60" t="s">
        <v>88</v>
      </c>
      <c r="E22" s="337">
        <v>45466.166666666664</v>
      </c>
      <c r="F22" s="25">
        <v>10.3</v>
      </c>
      <c r="G22" s="37" t="s">
        <v>740</v>
      </c>
      <c r="H22" s="15"/>
      <c r="I22" s="15"/>
      <c r="J22" s="15"/>
      <c r="K22" s="15"/>
      <c r="L22" s="35">
        <v>112</v>
      </c>
      <c r="M22" s="35">
        <v>29</v>
      </c>
      <c r="N22" s="35">
        <v>20</v>
      </c>
      <c r="O22" s="15"/>
      <c r="P22" s="14">
        <f t="shared" ref="P22:P27" si="2">SUM(H22:O22)</f>
        <v>161</v>
      </c>
      <c r="Q22" s="641" t="s">
        <v>32</v>
      </c>
      <c r="R22" s="15">
        <v>105883</v>
      </c>
      <c r="S22" s="23" t="s">
        <v>33</v>
      </c>
      <c r="T22" s="1016" t="s">
        <v>161</v>
      </c>
      <c r="U22" s="13"/>
      <c r="V22" s="13">
        <v>1006430</v>
      </c>
      <c r="W22" s="13" t="s">
        <v>12490</v>
      </c>
    </row>
    <row r="23" spans="1:23">
      <c r="A23" s="842" t="s">
        <v>9957</v>
      </c>
      <c r="B23" s="1023" t="s">
        <v>92</v>
      </c>
      <c r="C23" s="323" t="s">
        <v>12503</v>
      </c>
      <c r="D23" s="60" t="s">
        <v>159</v>
      </c>
      <c r="E23" s="337">
        <v>45466.041666666664</v>
      </c>
      <c r="F23" s="25">
        <v>10.3</v>
      </c>
      <c r="G23" s="37" t="s">
        <v>740</v>
      </c>
      <c r="H23" s="15"/>
      <c r="I23" s="15"/>
      <c r="J23" s="15"/>
      <c r="K23" s="15"/>
      <c r="L23" s="35">
        <v>81</v>
      </c>
      <c r="M23" s="35">
        <v>80</v>
      </c>
      <c r="N23" s="15">
        <v>0</v>
      </c>
      <c r="O23" s="15"/>
      <c r="P23" s="14">
        <f t="shared" si="2"/>
        <v>161</v>
      </c>
      <c r="Q23" s="641" t="s">
        <v>32</v>
      </c>
      <c r="R23" s="15">
        <v>105893</v>
      </c>
      <c r="S23" s="23" t="s">
        <v>33</v>
      </c>
      <c r="T23" s="1016" t="s">
        <v>161</v>
      </c>
      <c r="U23" s="13"/>
      <c r="V23" s="13">
        <v>1006431</v>
      </c>
      <c r="W23" s="13" t="s">
        <v>12490</v>
      </c>
    </row>
    <row r="24" spans="1:23">
      <c r="A24" s="45" t="s">
        <v>141</v>
      </c>
      <c r="B24" s="35" t="s">
        <v>69</v>
      </c>
      <c r="C24" s="35" t="s">
        <v>12504</v>
      </c>
      <c r="D24" s="15" t="s">
        <v>68</v>
      </c>
      <c r="E24" s="24">
        <v>45465.795138888891</v>
      </c>
      <c r="F24" s="15">
        <v>12.25</v>
      </c>
      <c r="G24" s="37" t="s">
        <v>740</v>
      </c>
      <c r="H24" s="15"/>
      <c r="I24" s="15" t="s">
        <v>1373</v>
      </c>
      <c r="J24" s="15"/>
      <c r="K24" s="15"/>
      <c r="L24" s="35">
        <v>27</v>
      </c>
      <c r="M24" s="35">
        <v>81</v>
      </c>
      <c r="N24" s="35">
        <v>53</v>
      </c>
      <c r="O24" s="15"/>
      <c r="P24" s="14">
        <f t="shared" si="2"/>
        <v>161</v>
      </c>
      <c r="Q24" s="15" t="s">
        <v>30</v>
      </c>
      <c r="R24" s="15">
        <v>105890</v>
      </c>
      <c r="S24" s="15" t="s">
        <v>31</v>
      </c>
      <c r="T24" s="764" t="s">
        <v>169</v>
      </c>
      <c r="U24" s="13"/>
      <c r="V24" s="13">
        <v>1006432</v>
      </c>
      <c r="W24" s="13" t="s">
        <v>12505</v>
      </c>
    </row>
    <row r="25" spans="1:23">
      <c r="A25" s="15" t="s">
        <v>142</v>
      </c>
      <c r="B25" s="35" t="s">
        <v>72</v>
      </c>
      <c r="C25" s="35" t="s">
        <v>12506</v>
      </c>
      <c r="D25" s="15" t="s">
        <v>71</v>
      </c>
      <c r="E25" s="24">
        <v>45466.628472222219</v>
      </c>
      <c r="F25" s="15">
        <v>12.25</v>
      </c>
      <c r="G25" s="37"/>
      <c r="H25" s="15"/>
      <c r="I25" s="15"/>
      <c r="J25" s="15"/>
      <c r="K25" s="15"/>
      <c r="L25" s="35">
        <v>27</v>
      </c>
      <c r="M25" s="35">
        <v>81</v>
      </c>
      <c r="N25" s="35">
        <v>53</v>
      </c>
      <c r="O25" s="15"/>
      <c r="P25" s="14">
        <f t="shared" si="2"/>
        <v>161</v>
      </c>
      <c r="Q25" s="15" t="s">
        <v>30</v>
      </c>
      <c r="R25" s="15">
        <v>105887</v>
      </c>
      <c r="S25" s="15" t="s">
        <v>31</v>
      </c>
      <c r="T25" s="764" t="s">
        <v>169</v>
      </c>
      <c r="U25" s="13"/>
      <c r="V25" s="13">
        <v>1006433</v>
      </c>
      <c r="W25" s="13" t="s">
        <v>12507</v>
      </c>
    </row>
    <row r="26" spans="1:23">
      <c r="A26" s="15" t="s">
        <v>403</v>
      </c>
      <c r="B26" s="35" t="s">
        <v>404</v>
      </c>
      <c r="C26" s="35" t="s">
        <v>12508</v>
      </c>
      <c r="D26" s="15" t="s">
        <v>406</v>
      </c>
      <c r="E26" s="24">
        <v>45466.996527777781</v>
      </c>
      <c r="F26" s="15">
        <v>15.3</v>
      </c>
      <c r="G26" s="37"/>
      <c r="H26" s="15"/>
      <c r="I26" s="15"/>
      <c r="J26" s="15"/>
      <c r="K26" s="15"/>
      <c r="L26" s="15"/>
      <c r="M26" s="35">
        <v>117</v>
      </c>
      <c r="N26" s="35">
        <v>81</v>
      </c>
      <c r="O26" s="35">
        <v>124</v>
      </c>
      <c r="P26" s="14">
        <f t="shared" si="2"/>
        <v>322</v>
      </c>
      <c r="Q26" s="15" t="s">
        <v>30</v>
      </c>
      <c r="R26" s="15">
        <v>105885</v>
      </c>
      <c r="S26" s="15" t="s">
        <v>31</v>
      </c>
      <c r="T26" s="35" t="s">
        <v>100</v>
      </c>
      <c r="U26" s="13"/>
      <c r="V26" s="13">
        <v>1006434</v>
      </c>
      <c r="W26" s="13" t="s">
        <v>12509</v>
      </c>
    </row>
    <row r="27" spans="1:23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3"/>
      <c r="R27" s="15"/>
      <c r="S27" s="13"/>
      <c r="T27" s="13"/>
      <c r="U27" s="13"/>
      <c r="V27" s="13"/>
      <c r="W27" s="13"/>
    </row>
    <row r="28" spans="1:23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SUM(H22:H27)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247</v>
      </c>
      <c r="M28" s="11">
        <f t="shared" si="3"/>
        <v>388</v>
      </c>
      <c r="N28" s="11">
        <f t="shared" si="3"/>
        <v>207</v>
      </c>
      <c r="O28" s="11">
        <f t="shared" si="3"/>
        <v>124</v>
      </c>
      <c r="P28" s="11">
        <f t="shared" si="3"/>
        <v>966</v>
      </c>
      <c r="Q28" s="12"/>
      <c r="R28" s="12"/>
      <c r="S28" s="12"/>
      <c r="T28" s="12"/>
      <c r="U28" s="12"/>
      <c r="V28" s="12"/>
      <c r="W28" s="12"/>
    </row>
    <row r="29" spans="1:23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5" t="s">
        <v>169</v>
      </c>
      <c r="B30" s="1881" t="s">
        <v>11100</v>
      </c>
      <c r="C30" s="1881"/>
      <c r="D30" s="1"/>
      <c r="E30" s="965" t="s">
        <v>12510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70" t="s">
        <v>100</v>
      </c>
      <c r="B31" s="1878" t="s">
        <v>10786</v>
      </c>
      <c r="C31" s="187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1022" t="s">
        <v>161</v>
      </c>
      <c r="B32" s="1915" t="s">
        <v>10787</v>
      </c>
      <c r="C32" s="191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">
      <c r="A33" s="1"/>
      <c r="B33" s="1563"/>
      <c r="C33" s="1563"/>
    </row>
    <row r="34" spans="1:3">
      <c r="A34" s="5" t="s">
        <v>42</v>
      </c>
      <c r="B34" s="1901" t="s">
        <v>11758</v>
      </c>
      <c r="C34" s="1901"/>
    </row>
    <row r="35" spans="1:3">
      <c r="A35" s="5" t="s">
        <v>43</v>
      </c>
      <c r="B35" s="1916" t="s">
        <v>12511</v>
      </c>
      <c r="C35" s="1901"/>
    </row>
    <row r="36" spans="1:3">
      <c r="A36" s="5" t="s">
        <v>44</v>
      </c>
      <c r="B36" s="1912">
        <v>0.66666666666666663</v>
      </c>
      <c r="C36" s="1913"/>
    </row>
  </sheetData>
  <mergeCells count="19">
    <mergeCell ref="A20:F20"/>
    <mergeCell ref="H20:P20"/>
    <mergeCell ref="B31:C31"/>
    <mergeCell ref="A1:F1"/>
    <mergeCell ref="H1:P1"/>
    <mergeCell ref="Q1:W1"/>
    <mergeCell ref="B13:C13"/>
    <mergeCell ref="B36:C36"/>
    <mergeCell ref="B12:C12"/>
    <mergeCell ref="Q20:W20"/>
    <mergeCell ref="B30:C30"/>
    <mergeCell ref="B32:C32"/>
    <mergeCell ref="B33:C33"/>
    <mergeCell ref="B34:C34"/>
    <mergeCell ref="B35:C35"/>
    <mergeCell ref="B14:C14"/>
    <mergeCell ref="B16:C16"/>
    <mergeCell ref="B17:C17"/>
    <mergeCell ref="B18:C18"/>
  </mergeCells>
  <pageMargins left="0.7" right="0.7" top="0.75" bottom="0.75" header="0.3" footer="0.3"/>
</worksheet>
</file>

<file path=xl/worksheets/sheet3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C61CF-4BEB-4AC8-9D9F-239DF65CEF18}">
  <sheetPr>
    <tabColor rgb="FF7030A0"/>
  </sheetPr>
  <dimension ref="A1:W35"/>
  <sheetViews>
    <sheetView workbookViewId="0">
      <selection activeCell="W4" sqref="W4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7.570312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4.5703125" customWidth="1"/>
  </cols>
  <sheetData>
    <row r="1" spans="1:23" ht="23.25">
      <c r="A1" s="1768" t="s">
        <v>12512</v>
      </c>
      <c r="B1" s="1768"/>
      <c r="C1" s="1768"/>
      <c r="D1" s="1559"/>
      <c r="E1" s="1559"/>
      <c r="F1" s="1559"/>
      <c r="G1" s="7"/>
      <c r="H1" s="1559" t="s">
        <v>12513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240" t="s">
        <v>3</v>
      </c>
      <c r="B2" s="240" t="s">
        <v>4</v>
      </c>
      <c r="C2" s="240" t="s">
        <v>5</v>
      </c>
      <c r="D2" s="1024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21" t="s">
        <v>16</v>
      </c>
      <c r="N2" s="21" t="s">
        <v>17</v>
      </c>
      <c r="O2" s="67" t="s">
        <v>18</v>
      </c>
      <c r="P2" s="1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580" t="s">
        <v>114</v>
      </c>
      <c r="B3" s="250" t="s">
        <v>78</v>
      </c>
      <c r="C3" s="62" t="s">
        <v>12514</v>
      </c>
      <c r="D3" s="25" t="s">
        <v>99</v>
      </c>
      <c r="E3" s="24">
        <v>45464.284722222219</v>
      </c>
      <c r="F3" s="15">
        <v>10.9</v>
      </c>
      <c r="G3" s="37" t="s">
        <v>12515</v>
      </c>
      <c r="H3" s="15"/>
      <c r="I3" s="15"/>
      <c r="J3" s="15"/>
      <c r="K3" s="15"/>
      <c r="L3" s="26"/>
      <c r="M3" s="277">
        <v>53</v>
      </c>
      <c r="N3" s="580"/>
      <c r="O3" s="581">
        <v>108</v>
      </c>
      <c r="P3" s="581">
        <f t="shared" ref="P3:P8" si="0">SUM(H3:O3)</f>
        <v>161</v>
      </c>
      <c r="Q3" s="641" t="s">
        <v>32</v>
      </c>
      <c r="R3" s="14">
        <v>105851</v>
      </c>
      <c r="S3" s="23" t="s">
        <v>33</v>
      </c>
      <c r="T3" s="35" t="s">
        <v>100</v>
      </c>
      <c r="U3" s="16" t="s">
        <v>90</v>
      </c>
      <c r="V3" s="16">
        <v>1006392</v>
      </c>
      <c r="W3" s="16" t="s">
        <v>12516</v>
      </c>
    </row>
    <row r="4" spans="1:23">
      <c r="A4" s="580" t="s">
        <v>11466</v>
      </c>
      <c r="B4" s="250" t="s">
        <v>78</v>
      </c>
      <c r="C4" s="323" t="s">
        <v>12517</v>
      </c>
      <c r="D4" s="25" t="s">
        <v>99</v>
      </c>
      <c r="E4" s="24">
        <v>45464.284722222219</v>
      </c>
      <c r="F4" s="15">
        <v>10.9</v>
      </c>
      <c r="G4" s="37" t="s">
        <v>12515</v>
      </c>
      <c r="H4" s="15"/>
      <c r="I4" s="15"/>
      <c r="J4" s="15"/>
      <c r="K4" s="15"/>
      <c r="L4" s="26"/>
      <c r="M4" s="277">
        <v>54</v>
      </c>
      <c r="N4" s="277">
        <v>107</v>
      </c>
      <c r="O4" s="581"/>
      <c r="P4" s="581">
        <f t="shared" si="0"/>
        <v>161</v>
      </c>
      <c r="Q4" s="641" t="s">
        <v>32</v>
      </c>
      <c r="R4" s="14">
        <v>105853</v>
      </c>
      <c r="S4" s="23" t="s">
        <v>33</v>
      </c>
      <c r="T4" s="35" t="s">
        <v>100</v>
      </c>
      <c r="U4" s="16" t="s">
        <v>90</v>
      </c>
      <c r="V4" s="16">
        <v>1006396</v>
      </c>
      <c r="W4" s="16" t="s">
        <v>12516</v>
      </c>
    </row>
    <row r="5" spans="1:23">
      <c r="A5" s="842" t="s">
        <v>11331</v>
      </c>
      <c r="B5" s="250" t="s">
        <v>404</v>
      </c>
      <c r="C5" s="323" t="s">
        <v>12518</v>
      </c>
      <c r="D5" s="25" t="s">
        <v>406</v>
      </c>
      <c r="E5" s="24">
        <v>45464.996527777781</v>
      </c>
      <c r="F5" s="15">
        <v>15.3</v>
      </c>
      <c r="G5" s="37" t="s">
        <v>1348</v>
      </c>
      <c r="H5" s="15"/>
      <c r="I5" s="15"/>
      <c r="J5" s="15"/>
      <c r="K5" s="15"/>
      <c r="L5" s="15"/>
      <c r="M5" s="45"/>
      <c r="N5" s="476">
        <v>81</v>
      </c>
      <c r="O5" s="45">
        <v>80</v>
      </c>
      <c r="P5" s="293">
        <f t="shared" si="0"/>
        <v>161</v>
      </c>
      <c r="Q5" s="14" t="s">
        <v>30</v>
      </c>
      <c r="R5" s="14">
        <v>105860</v>
      </c>
      <c r="S5" s="14" t="s">
        <v>31</v>
      </c>
      <c r="T5" s="35" t="s">
        <v>100</v>
      </c>
      <c r="U5" s="16" t="s">
        <v>660</v>
      </c>
      <c r="V5" s="16">
        <v>1006393</v>
      </c>
      <c r="W5" s="16" t="s">
        <v>12519</v>
      </c>
    </row>
    <row r="6" spans="1:23">
      <c r="A6" s="250" t="s">
        <v>120</v>
      </c>
      <c r="B6" s="1025" t="s">
        <v>92</v>
      </c>
      <c r="C6" s="323" t="s">
        <v>12520</v>
      </c>
      <c r="D6" s="25" t="s">
        <v>159</v>
      </c>
      <c r="E6" s="24">
        <v>45464.041666666664</v>
      </c>
      <c r="F6" s="15">
        <v>10.3</v>
      </c>
      <c r="G6" s="37"/>
      <c r="H6" s="15"/>
      <c r="I6" s="15"/>
      <c r="J6" s="15"/>
      <c r="K6" s="15"/>
      <c r="L6" s="15"/>
      <c r="M6" s="272">
        <v>81</v>
      </c>
      <c r="N6" s="15">
        <v>80</v>
      </c>
      <c r="O6" s="15"/>
      <c r="P6" s="14">
        <f t="shared" si="0"/>
        <v>161</v>
      </c>
      <c r="Q6" s="641" t="s">
        <v>32</v>
      </c>
      <c r="R6" s="14">
        <v>105855</v>
      </c>
      <c r="S6" s="23" t="s">
        <v>33</v>
      </c>
      <c r="T6" s="231" t="s">
        <v>161</v>
      </c>
      <c r="U6" s="16" t="s">
        <v>90</v>
      </c>
      <c r="V6" s="16">
        <v>1006394</v>
      </c>
      <c r="W6" s="16" t="s">
        <v>12521</v>
      </c>
    </row>
    <row r="7" spans="1:23">
      <c r="A7" s="842" t="s">
        <v>4228</v>
      </c>
      <c r="B7" s="1025" t="s">
        <v>92</v>
      </c>
      <c r="C7" s="323" t="s">
        <v>12522</v>
      </c>
      <c r="D7" s="25" t="s">
        <v>159</v>
      </c>
      <c r="E7" s="24">
        <v>45464.041666666664</v>
      </c>
      <c r="F7" s="15">
        <v>10.3</v>
      </c>
      <c r="G7" s="37"/>
      <c r="H7" s="15"/>
      <c r="I7" s="15"/>
      <c r="J7" s="15"/>
      <c r="K7" s="15"/>
      <c r="L7" s="15"/>
      <c r="M7" s="15">
        <v>81</v>
      </c>
      <c r="N7" s="15">
        <v>80</v>
      </c>
      <c r="O7" s="15"/>
      <c r="P7" s="14">
        <f t="shared" si="0"/>
        <v>161</v>
      </c>
      <c r="Q7" s="641" t="s">
        <v>32</v>
      </c>
      <c r="R7" s="14">
        <v>105856</v>
      </c>
      <c r="S7" s="23" t="s">
        <v>33</v>
      </c>
      <c r="T7" s="231" t="s">
        <v>161</v>
      </c>
      <c r="U7" s="16" t="s">
        <v>90</v>
      </c>
      <c r="V7" s="16">
        <v>1006395</v>
      </c>
      <c r="W7" s="16" t="s">
        <v>12521</v>
      </c>
    </row>
    <row r="8" spans="1:23">
      <c r="A8" s="45"/>
      <c r="B8" s="45"/>
      <c r="C8" s="45"/>
      <c r="D8" s="15"/>
      <c r="E8" s="15"/>
      <c r="F8" s="15"/>
      <c r="G8" s="37"/>
      <c r="H8" s="15"/>
      <c r="I8" s="15"/>
      <c r="J8" s="15"/>
      <c r="K8" s="15"/>
      <c r="L8" s="15"/>
      <c r="M8" s="15"/>
      <c r="N8" s="15"/>
      <c r="O8" s="15"/>
      <c r="P8" s="14">
        <f t="shared" si="0"/>
        <v>0</v>
      </c>
      <c r="Q8" s="14"/>
      <c r="R8" s="14"/>
      <c r="S8" s="14"/>
      <c r="T8" s="16"/>
      <c r="U8" s="16"/>
      <c r="V8" s="16"/>
      <c r="W8" s="16"/>
    </row>
    <row r="9" spans="1:23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0</v>
      </c>
      <c r="M9" s="11">
        <f t="shared" si="1"/>
        <v>269</v>
      </c>
      <c r="N9" s="11">
        <f t="shared" si="1"/>
        <v>348</v>
      </c>
      <c r="O9" s="11">
        <f t="shared" si="1"/>
        <v>188</v>
      </c>
      <c r="P9" s="11">
        <f t="shared" si="1"/>
        <v>805</v>
      </c>
      <c r="Q9" s="12"/>
      <c r="R9" s="12"/>
      <c r="S9" s="12"/>
      <c r="T9" s="12"/>
      <c r="U9" s="12"/>
      <c r="V9" s="12"/>
      <c r="W9" s="12"/>
    </row>
    <row r="10" spans="1:23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6" t="s">
        <v>473</v>
      </c>
      <c r="B11" s="1848" t="s">
        <v>12523</v>
      </c>
      <c r="C11" s="1848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4" t="s">
        <v>100</v>
      </c>
      <c r="B12" s="1564" t="s">
        <v>12524</v>
      </c>
      <c r="C12" s="156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1"/>
      <c r="B13" s="1563"/>
      <c r="C13" s="156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6.25">
      <c r="A14" s="5" t="s">
        <v>42</v>
      </c>
      <c r="B14" s="1772" t="s">
        <v>12525</v>
      </c>
      <c r="C14" s="1772"/>
      <c r="D14" s="1"/>
      <c r="E14" s="575" t="s">
        <v>12526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43</v>
      </c>
      <c r="B15" s="1834" t="s">
        <v>12527</v>
      </c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44</v>
      </c>
      <c r="B16" s="1871">
        <v>0.66666666666666663</v>
      </c>
      <c r="C16" s="18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8" spans="1:23" ht="23.25">
      <c r="A18" s="1559" t="s">
        <v>6283</v>
      </c>
      <c r="B18" s="1559"/>
      <c r="C18" s="1559"/>
      <c r="D18" s="1559"/>
      <c r="E18" s="1559"/>
      <c r="F18" s="1559"/>
      <c r="G18" s="7"/>
      <c r="H18" s="1559" t="s">
        <v>6284</v>
      </c>
      <c r="I18" s="1559"/>
      <c r="J18" s="1559"/>
      <c r="K18" s="1559"/>
      <c r="L18" s="1559"/>
      <c r="M18" s="1559"/>
      <c r="N18" s="1559"/>
      <c r="O18" s="1559"/>
      <c r="P18" s="1559"/>
      <c r="Q18" s="1559" t="s">
        <v>2</v>
      </c>
      <c r="R18" s="1559"/>
      <c r="S18" s="1559"/>
      <c r="T18" s="1559"/>
      <c r="U18" s="1559"/>
      <c r="V18" s="1559"/>
      <c r="W18" s="1559"/>
    </row>
    <row r="19" spans="1:23" ht="26.25">
      <c r="A19" s="18" t="s">
        <v>3</v>
      </c>
      <c r="B19" s="1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9" t="s">
        <v>15</v>
      </c>
      <c r="M19" s="21" t="s">
        <v>16</v>
      </c>
      <c r="N19" s="21" t="s">
        <v>17</v>
      </c>
      <c r="O19" s="67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</row>
    <row r="20" spans="1:23">
      <c r="A20" s="580"/>
      <c r="B20" s="22"/>
      <c r="C20" s="25"/>
      <c r="D20" s="15"/>
      <c r="E20" s="15"/>
      <c r="F20" s="15"/>
      <c r="G20" s="37"/>
      <c r="H20" s="15"/>
      <c r="I20" s="15"/>
      <c r="J20" s="15"/>
      <c r="K20" s="15"/>
      <c r="L20" s="26"/>
      <c r="M20" s="580"/>
      <c r="N20" s="581"/>
      <c r="O20" s="581"/>
      <c r="P20" s="66">
        <f t="shared" ref="P20:P27" si="2">SUM(H20:O20)</f>
        <v>0</v>
      </c>
      <c r="Q20" s="13"/>
      <c r="R20" s="13"/>
      <c r="S20" s="13"/>
      <c r="T20" s="15"/>
      <c r="U20" s="13"/>
      <c r="V20" s="13"/>
      <c r="W20" s="13"/>
    </row>
    <row r="21" spans="1:23">
      <c r="A21" s="743"/>
      <c r="B21" s="743"/>
      <c r="C21" s="15"/>
      <c r="D21" s="15"/>
      <c r="E21" s="15"/>
      <c r="F21" s="15"/>
      <c r="G21" s="37"/>
      <c r="H21" s="15"/>
      <c r="I21" s="15"/>
      <c r="J21" s="15"/>
      <c r="K21" s="15"/>
      <c r="L21" s="15"/>
      <c r="M21" s="45"/>
      <c r="N21" s="45"/>
      <c r="O21" s="45"/>
      <c r="P21" s="14">
        <f t="shared" si="2"/>
        <v>0</v>
      </c>
      <c r="Q21" s="13"/>
      <c r="R21" s="13"/>
      <c r="S21" s="13"/>
      <c r="T21" s="13"/>
      <c r="U21" s="13"/>
      <c r="V21" s="13"/>
      <c r="W21" s="13"/>
    </row>
    <row r="22" spans="1:23">
      <c r="A22" s="580"/>
      <c r="B22" s="22"/>
      <c r="C22" s="25"/>
      <c r="D22" s="15"/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4">
        <f t="shared" si="2"/>
        <v>0</v>
      </c>
      <c r="Q22" s="13"/>
      <c r="R22" s="13"/>
      <c r="S22" s="13"/>
      <c r="T22" s="13"/>
      <c r="U22" s="13"/>
      <c r="V22" s="13"/>
      <c r="W22" s="13"/>
    </row>
    <row r="23" spans="1:23">
      <c r="A23" s="752"/>
      <c r="B23" s="45"/>
      <c r="C23" s="15"/>
      <c r="D23" s="15"/>
      <c r="E23" s="24"/>
      <c r="F23" s="15"/>
      <c r="G23" s="37"/>
      <c r="H23" s="15"/>
      <c r="I23" s="15"/>
      <c r="J23" s="15"/>
      <c r="K23" s="15"/>
      <c r="L23" s="15"/>
      <c r="M23" s="15"/>
      <c r="N23" s="15"/>
      <c r="O23" s="15"/>
      <c r="P23" s="14">
        <f t="shared" si="2"/>
        <v>0</v>
      </c>
      <c r="Q23" s="13"/>
      <c r="R23" s="15"/>
      <c r="S23" s="13"/>
      <c r="T23" s="15"/>
      <c r="U23" s="13"/>
      <c r="V23" s="13"/>
      <c r="W23" s="13"/>
    </row>
    <row r="24" spans="1:23">
      <c r="A24" s="15"/>
      <c r="B24" s="15"/>
      <c r="C24" s="15"/>
      <c r="D24" s="15"/>
      <c r="E24" s="15"/>
      <c r="F24" s="15"/>
      <c r="G24" s="37"/>
      <c r="H24" s="15"/>
      <c r="I24" s="15" t="s">
        <v>1373</v>
      </c>
      <c r="J24" s="15"/>
      <c r="K24" s="15"/>
      <c r="L24" s="15"/>
      <c r="M24" s="15"/>
      <c r="N24" s="15"/>
      <c r="O24" s="15"/>
      <c r="P24" s="14">
        <f t="shared" si="2"/>
        <v>0</v>
      </c>
      <c r="Q24" s="13"/>
      <c r="R24" s="13"/>
      <c r="S24" s="13"/>
      <c r="T24" s="13"/>
      <c r="U24" s="13"/>
      <c r="V24" s="13"/>
      <c r="W24" s="13"/>
    </row>
    <row r="25" spans="1:23">
      <c r="A25" s="15"/>
      <c r="B25" s="15"/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13"/>
      <c r="R25" s="13"/>
      <c r="S25" s="13"/>
      <c r="T25" s="13"/>
      <c r="U25" s="13"/>
      <c r="V25" s="13"/>
      <c r="W25" s="13"/>
    </row>
    <row r="26" spans="1:23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 t="s">
        <v>1373</v>
      </c>
      <c r="O26" s="15"/>
      <c r="P26" s="14">
        <f t="shared" si="2"/>
        <v>0</v>
      </c>
      <c r="Q26" s="13"/>
      <c r="R26" s="13"/>
      <c r="S26" s="13"/>
      <c r="T26" s="13"/>
      <c r="U26" s="13"/>
      <c r="V26" s="13"/>
      <c r="W26" s="13"/>
    </row>
    <row r="27" spans="1:23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3"/>
      <c r="R27" s="13"/>
      <c r="S27" s="13"/>
      <c r="T27" s="13"/>
      <c r="U27" s="13"/>
      <c r="V27" s="13"/>
      <c r="W27" s="13"/>
    </row>
    <row r="28" spans="1:23">
      <c r="A28" s="11" t="s">
        <v>19</v>
      </c>
      <c r="B28" s="7"/>
      <c r="C28" s="7"/>
      <c r="D28" s="7"/>
      <c r="E28" s="11"/>
      <c r="F28" s="7"/>
      <c r="G28" s="7"/>
      <c r="H28" s="11">
        <f t="shared" ref="H28:P28" si="3">SUM(H20:H27)</f>
        <v>0</v>
      </c>
      <c r="I28" s="11">
        <f t="shared" si="3"/>
        <v>0</v>
      </c>
      <c r="J28" s="11">
        <f t="shared" si="3"/>
        <v>0</v>
      </c>
      <c r="K28" s="11">
        <f t="shared" si="3"/>
        <v>0</v>
      </c>
      <c r="L28" s="11">
        <f t="shared" si="3"/>
        <v>0</v>
      </c>
      <c r="M28" s="11">
        <f t="shared" si="3"/>
        <v>0</v>
      </c>
      <c r="N28" s="11">
        <f t="shared" si="3"/>
        <v>0</v>
      </c>
      <c r="O28" s="11">
        <f t="shared" si="3"/>
        <v>0</v>
      </c>
      <c r="P28" s="11">
        <f t="shared" si="3"/>
        <v>0</v>
      </c>
      <c r="Q28" s="12"/>
      <c r="R28" s="12"/>
      <c r="S28" s="12"/>
      <c r="T28" s="12"/>
      <c r="U28" s="12"/>
      <c r="V28" s="12"/>
      <c r="W28" s="12"/>
    </row>
    <row r="29" spans="1:23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6"/>
      <c r="B30" s="1848"/>
      <c r="C30" s="184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4"/>
      <c r="B31" s="1564"/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1"/>
      <c r="B32" s="1563"/>
      <c r="C32" s="156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">
      <c r="A33" s="5" t="s">
        <v>42</v>
      </c>
      <c r="B33" s="1772"/>
      <c r="C33" s="1772"/>
    </row>
    <row r="34" spans="1:3">
      <c r="A34" s="5" t="s">
        <v>43</v>
      </c>
      <c r="B34" s="1772"/>
      <c r="C34" s="1772"/>
    </row>
    <row r="35" spans="1:3">
      <c r="A35" s="5" t="s">
        <v>44</v>
      </c>
      <c r="B35" s="1809">
        <v>0.66666666666666663</v>
      </c>
      <c r="C35" s="1772"/>
    </row>
  </sheetData>
  <mergeCells count="18">
    <mergeCell ref="B12:C12"/>
    <mergeCell ref="A1:F1"/>
    <mergeCell ref="H1:P1"/>
    <mergeCell ref="Q1:W1"/>
    <mergeCell ref="B11:C11"/>
    <mergeCell ref="B13:C13"/>
    <mergeCell ref="B14:C14"/>
    <mergeCell ref="B15:C15"/>
    <mergeCell ref="B16:C16"/>
    <mergeCell ref="A18:F18"/>
    <mergeCell ref="B35:C35"/>
    <mergeCell ref="Q18:W18"/>
    <mergeCell ref="B30:C30"/>
    <mergeCell ref="B31:C31"/>
    <mergeCell ref="B32:C32"/>
    <mergeCell ref="B33:C33"/>
    <mergeCell ref="B34:C34"/>
    <mergeCell ref="H18:P18"/>
  </mergeCells>
  <pageMargins left="0.7" right="0.7" top="0.75" bottom="0.75" header="0.3" footer="0.3"/>
</worksheet>
</file>

<file path=xl/worksheets/sheet3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5A5AA-63CB-4DB2-9D30-D883B56BC6A7}">
  <sheetPr>
    <tabColor rgb="FF7030A0"/>
  </sheetPr>
  <dimension ref="A1:W53"/>
  <sheetViews>
    <sheetView workbookViewId="0">
      <selection activeCell="G12" sqref="G12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6.42578125" customWidth="1"/>
    <col min="6" max="6" width="9.140625" bestFit="1" customWidth="1"/>
    <col min="7" max="7" width="12.7109375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9.5703125" customWidth="1"/>
  </cols>
  <sheetData>
    <row r="1" spans="1:23" ht="23.25">
      <c r="A1" s="1559" t="s">
        <v>12528</v>
      </c>
      <c r="B1" s="1559"/>
      <c r="C1" s="1559"/>
      <c r="D1" s="1559"/>
      <c r="E1" s="1559"/>
      <c r="F1" s="1559"/>
      <c r="G1" s="7"/>
      <c r="H1" s="1559" t="s">
        <v>12529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1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18" t="s">
        <v>24</v>
      </c>
      <c r="U2" s="8" t="s">
        <v>25</v>
      </c>
      <c r="V2" s="8" t="s">
        <v>26</v>
      </c>
      <c r="W2" s="8" t="s">
        <v>27</v>
      </c>
    </row>
    <row r="3" spans="1:23">
      <c r="A3" s="580" t="s">
        <v>114</v>
      </c>
      <c r="B3" s="54" t="s">
        <v>78</v>
      </c>
      <c r="C3" s="27" t="s">
        <v>12530</v>
      </c>
      <c r="D3" s="15" t="s">
        <v>521</v>
      </c>
      <c r="E3" s="24">
        <v>45462.6875</v>
      </c>
      <c r="F3" s="15">
        <v>13.5</v>
      </c>
      <c r="G3" s="37" t="s">
        <v>12531</v>
      </c>
      <c r="H3" s="15"/>
      <c r="I3" s="26"/>
      <c r="J3" s="580"/>
      <c r="K3" s="580"/>
      <c r="L3" s="277">
        <v>53</v>
      </c>
      <c r="M3" s="580"/>
      <c r="N3" s="277">
        <v>54</v>
      </c>
      <c r="O3" s="27">
        <v>54</v>
      </c>
      <c r="P3" s="14">
        <f>SUM(H3:O3)</f>
        <v>161</v>
      </c>
      <c r="Q3" s="17" t="s">
        <v>32</v>
      </c>
      <c r="R3" s="16">
        <v>105835</v>
      </c>
      <c r="S3" s="841" t="s">
        <v>33</v>
      </c>
      <c r="T3" s="764" t="s">
        <v>12532</v>
      </c>
      <c r="U3" s="25" t="s">
        <v>90</v>
      </c>
      <c r="V3" s="16">
        <v>1006368</v>
      </c>
      <c r="W3" s="16"/>
    </row>
    <row r="4" spans="1:23">
      <c r="A4" s="580" t="s">
        <v>105</v>
      </c>
      <c r="B4" s="54" t="s">
        <v>78</v>
      </c>
      <c r="C4" s="27" t="s">
        <v>12533</v>
      </c>
      <c r="D4" s="15" t="s">
        <v>521</v>
      </c>
      <c r="E4" s="24">
        <v>45462.6875</v>
      </c>
      <c r="F4" s="15">
        <v>13.5</v>
      </c>
      <c r="G4" s="37" t="s">
        <v>12531</v>
      </c>
      <c r="H4" s="15"/>
      <c r="I4" s="26"/>
      <c r="J4" s="581"/>
      <c r="K4" s="581"/>
      <c r="L4" s="277">
        <v>53</v>
      </c>
      <c r="M4" s="581"/>
      <c r="N4" s="277">
        <v>90</v>
      </c>
      <c r="O4" s="27">
        <v>18</v>
      </c>
      <c r="P4" s="14">
        <f>SUM(H4:O4)</f>
        <v>161</v>
      </c>
      <c r="Q4" s="17" t="s">
        <v>32</v>
      </c>
      <c r="R4" s="16">
        <v>105836</v>
      </c>
      <c r="S4" s="841" t="s">
        <v>33</v>
      </c>
      <c r="T4" s="764" t="s">
        <v>12532</v>
      </c>
      <c r="U4" s="25" t="s">
        <v>90</v>
      </c>
      <c r="V4" s="16">
        <v>1006371</v>
      </c>
      <c r="W4" s="16"/>
    </row>
    <row r="5" spans="1:23">
      <c r="A5" s="444" t="s">
        <v>9828</v>
      </c>
      <c r="B5" s="22" t="s">
        <v>57</v>
      </c>
      <c r="C5" s="27" t="s">
        <v>12534</v>
      </c>
      <c r="D5" s="15" t="s">
        <v>10111</v>
      </c>
      <c r="E5" s="24">
        <v>45462.53125</v>
      </c>
      <c r="F5" s="15">
        <v>15</v>
      </c>
      <c r="G5" s="37"/>
      <c r="H5" s="15"/>
      <c r="I5" s="26"/>
      <c r="J5" s="277">
        <v>5</v>
      </c>
      <c r="K5" s="277">
        <v>190</v>
      </c>
      <c r="L5" s="581"/>
      <c r="M5" s="581"/>
      <c r="N5" s="581"/>
      <c r="O5" s="25"/>
      <c r="P5" s="14">
        <f>SUM(H5:O5)</f>
        <v>195</v>
      </c>
      <c r="Q5" s="14" t="s">
        <v>30</v>
      </c>
      <c r="R5" s="16">
        <v>105841</v>
      </c>
      <c r="S5" s="39" t="s">
        <v>31</v>
      </c>
      <c r="T5" s="764" t="s">
        <v>12532</v>
      </c>
      <c r="U5" s="25" t="s">
        <v>90</v>
      </c>
      <c r="V5" s="16">
        <v>1006372</v>
      </c>
      <c r="W5" s="16"/>
    </row>
    <row r="6" spans="1:23">
      <c r="A6" s="26" t="s">
        <v>111</v>
      </c>
      <c r="B6" s="22" t="s">
        <v>65</v>
      </c>
      <c r="C6" s="27" t="s">
        <v>12535</v>
      </c>
      <c r="D6" s="15" t="s">
        <v>7594</v>
      </c>
      <c r="E6" s="24">
        <v>45462.732638888891</v>
      </c>
      <c r="F6" s="969">
        <v>19</v>
      </c>
      <c r="G6" s="37"/>
      <c r="H6" s="15"/>
      <c r="I6" s="26"/>
      <c r="J6" s="581"/>
      <c r="K6" s="581"/>
      <c r="L6" s="277">
        <v>161</v>
      </c>
      <c r="M6" s="581"/>
      <c r="N6" s="581"/>
      <c r="O6" s="25"/>
      <c r="P6" s="14">
        <f>SUM(H6:O6)</f>
        <v>161</v>
      </c>
      <c r="Q6" s="14" t="s">
        <v>30</v>
      </c>
      <c r="R6" s="16">
        <v>105840</v>
      </c>
      <c r="S6" s="841" t="s">
        <v>33</v>
      </c>
      <c r="T6" s="764" t="s">
        <v>9984</v>
      </c>
      <c r="U6" s="25" t="s">
        <v>90</v>
      </c>
      <c r="V6" s="16">
        <v>1006373</v>
      </c>
      <c r="W6" s="16"/>
    </row>
    <row r="7" spans="1:23">
      <c r="A7" s="26" t="s">
        <v>122</v>
      </c>
      <c r="B7" s="22" t="s">
        <v>62</v>
      </c>
      <c r="C7" s="27" t="s">
        <v>12536</v>
      </c>
      <c r="D7" s="15" t="s">
        <v>11862</v>
      </c>
      <c r="E7" s="24">
        <v>45462.864583333336</v>
      </c>
      <c r="F7" s="15">
        <v>17.5</v>
      </c>
      <c r="G7" s="37"/>
      <c r="H7" s="15"/>
      <c r="I7" s="26"/>
      <c r="J7" s="277">
        <v>27</v>
      </c>
      <c r="K7" s="277">
        <v>134</v>
      </c>
      <c r="L7" s="581"/>
      <c r="M7" s="581"/>
      <c r="N7" s="581"/>
      <c r="O7" s="25"/>
      <c r="P7" s="14">
        <f>SUM(H7:O7)</f>
        <v>161</v>
      </c>
      <c r="Q7" s="14" t="s">
        <v>30</v>
      </c>
      <c r="R7" s="16">
        <v>105842</v>
      </c>
      <c r="S7" s="360" t="s">
        <v>31</v>
      </c>
      <c r="T7" s="764" t="s">
        <v>12532</v>
      </c>
      <c r="U7" s="25" t="s">
        <v>90</v>
      </c>
      <c r="V7" s="16">
        <v>1006374</v>
      </c>
      <c r="W7" s="16"/>
    </row>
    <row r="8" spans="1:23">
      <c r="A8" s="11" t="s">
        <v>19</v>
      </c>
      <c r="B8" s="20"/>
      <c r="C8" s="7"/>
      <c r="D8" s="7"/>
      <c r="E8" s="11"/>
      <c r="F8" s="7"/>
      <c r="G8" s="7"/>
      <c r="H8" s="11">
        <f>SUM(H3:H7)</f>
        <v>0</v>
      </c>
      <c r="I8" s="11">
        <f>SUM(I3:I7)</f>
        <v>0</v>
      </c>
      <c r="J8" s="19">
        <f>SUM(J3:J7)</f>
        <v>32</v>
      </c>
      <c r="K8" s="19">
        <f>SUM(K5:K5)</f>
        <v>190</v>
      </c>
      <c r="L8" s="19">
        <f>SUM(L5:L5)</f>
        <v>0</v>
      </c>
      <c r="M8" s="19">
        <f>SUM(M3:M7)</f>
        <v>0</v>
      </c>
      <c r="N8" s="19">
        <f>SUM(N3:N7)</f>
        <v>144</v>
      </c>
      <c r="O8" s="11">
        <f>SUM(O3:O7)</f>
        <v>72</v>
      </c>
      <c r="P8" s="11">
        <f>SUM(P3:P7)</f>
        <v>839</v>
      </c>
      <c r="Q8" s="12"/>
      <c r="R8" s="12"/>
      <c r="S8" s="12"/>
      <c r="T8" s="256"/>
      <c r="U8" s="12"/>
      <c r="V8" s="12"/>
      <c r="W8" s="12"/>
    </row>
    <row r="9" spans="1:23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>
      <c r="A10" s="3" t="s">
        <v>34</v>
      </c>
      <c r="B10" s="1905"/>
      <c r="C10" s="1905"/>
      <c r="D10" s="1905"/>
      <c r="E10" s="1905"/>
      <c r="F10" s="1905"/>
      <c r="G10" s="1905"/>
      <c r="H10" s="190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4"/>
      <c r="B11" s="1564"/>
      <c r="C11" s="156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1"/>
      <c r="B12" s="1563"/>
      <c r="C12" s="156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5" t="s">
        <v>42</v>
      </c>
      <c r="B13" s="1772"/>
      <c r="C13" s="177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5" t="s">
        <v>43</v>
      </c>
      <c r="B14" s="1772"/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44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7" spans="1:23" ht="23.25">
      <c r="A17" s="1559" t="s">
        <v>12537</v>
      </c>
      <c r="B17" s="1559"/>
      <c r="C17" s="1559"/>
      <c r="D17" s="1559"/>
      <c r="E17" s="1559"/>
      <c r="F17" s="1559"/>
      <c r="G17" s="7"/>
      <c r="H17" s="1559" t="s">
        <v>12538</v>
      </c>
      <c r="I17" s="1559"/>
      <c r="J17" s="1559"/>
      <c r="K17" s="1559"/>
      <c r="L17" s="1559"/>
      <c r="M17" s="1559"/>
      <c r="N17" s="1559"/>
      <c r="O17" s="1559"/>
      <c r="P17" s="1559"/>
      <c r="Q17" s="1559" t="s">
        <v>12374</v>
      </c>
      <c r="R17" s="1559"/>
      <c r="S17" s="1559"/>
      <c r="T17" s="1559"/>
      <c r="U17" s="1559"/>
      <c r="V17" s="1559"/>
      <c r="W17" s="1559"/>
    </row>
    <row r="18" spans="1:23" ht="26.25">
      <c r="A18" s="18" t="s">
        <v>3</v>
      </c>
      <c r="B18" s="18" t="s">
        <v>4</v>
      </c>
      <c r="C18" s="8" t="s">
        <v>5</v>
      </c>
      <c r="D18" s="8" t="s">
        <v>6</v>
      </c>
      <c r="E18" s="8" t="s">
        <v>7</v>
      </c>
      <c r="F18" s="8" t="s">
        <v>8</v>
      </c>
      <c r="G18" s="33" t="s">
        <v>10</v>
      </c>
      <c r="H18" s="9" t="s">
        <v>11</v>
      </c>
      <c r="I18" s="9" t="s">
        <v>12</v>
      </c>
      <c r="J18" s="9" t="s">
        <v>13</v>
      </c>
      <c r="K18" s="9" t="s">
        <v>14</v>
      </c>
      <c r="L18" s="21" t="s">
        <v>15</v>
      </c>
      <c r="M18" s="21" t="s">
        <v>16</v>
      </c>
      <c r="N18" s="21" t="s">
        <v>17</v>
      </c>
      <c r="O18" s="10" t="s">
        <v>18</v>
      </c>
      <c r="P18" s="8" t="s">
        <v>19</v>
      </c>
      <c r="Q18" s="8" t="s">
        <v>20</v>
      </c>
      <c r="R18" s="8" t="s">
        <v>9</v>
      </c>
      <c r="S18" s="8" t="s">
        <v>21</v>
      </c>
      <c r="T18" s="8" t="s">
        <v>24</v>
      </c>
      <c r="U18" s="8" t="s">
        <v>25</v>
      </c>
      <c r="V18" s="8" t="s">
        <v>26</v>
      </c>
      <c r="W18" s="8" t="s">
        <v>27</v>
      </c>
    </row>
    <row r="19" spans="1:23">
      <c r="A19" s="58"/>
      <c r="B19" s="59"/>
      <c r="C19" s="525"/>
      <c r="D19" s="351"/>
      <c r="E19" s="405"/>
      <c r="F19" s="351"/>
      <c r="G19" s="37"/>
      <c r="H19" s="15"/>
      <c r="I19" s="15"/>
      <c r="J19" s="15"/>
      <c r="K19" s="26"/>
      <c r="L19" s="580"/>
      <c r="M19" s="580"/>
      <c r="N19" s="581"/>
      <c r="O19" s="25"/>
      <c r="P19" s="14">
        <f t="shared" ref="P19:P26" si="0">SUM(H19:O19)</f>
        <v>0</v>
      </c>
      <c r="Q19" s="44"/>
      <c r="R19" s="13"/>
      <c r="S19" s="14"/>
      <c r="T19" s="15"/>
      <c r="U19" s="25"/>
      <c r="V19" s="13"/>
      <c r="W19" s="13"/>
    </row>
    <row r="20" spans="1:23">
      <c r="A20" s="580" t="s">
        <v>86</v>
      </c>
      <c r="B20" s="54" t="s">
        <v>78</v>
      </c>
      <c r="C20" s="27" t="s">
        <v>12539</v>
      </c>
      <c r="D20" s="15" t="s">
        <v>88</v>
      </c>
      <c r="E20" s="24">
        <v>45463.166666666664</v>
      </c>
      <c r="F20" s="15">
        <v>10.3</v>
      </c>
      <c r="G20" s="37" t="s">
        <v>12540</v>
      </c>
      <c r="H20" s="15"/>
      <c r="I20" s="15"/>
      <c r="J20" s="15"/>
      <c r="K20" s="26"/>
      <c r="L20" s="580"/>
      <c r="M20" s="580"/>
      <c r="N20" s="277">
        <v>161</v>
      </c>
      <c r="O20" s="25"/>
      <c r="P20" s="14">
        <f t="shared" si="0"/>
        <v>161</v>
      </c>
      <c r="Q20" s="17" t="s">
        <v>32</v>
      </c>
      <c r="R20" s="13">
        <v>105837</v>
      </c>
      <c r="S20" s="23" t="s">
        <v>33</v>
      </c>
      <c r="T20" s="35" t="s">
        <v>161</v>
      </c>
      <c r="U20" s="25" t="s">
        <v>90</v>
      </c>
      <c r="V20" s="13">
        <v>1006355</v>
      </c>
      <c r="W20" s="13" t="s">
        <v>12541</v>
      </c>
    </row>
    <row r="21" spans="1:23">
      <c r="A21" s="580" t="s">
        <v>12466</v>
      </c>
      <c r="B21" s="54" t="s">
        <v>78</v>
      </c>
      <c r="C21" s="27" t="s">
        <v>12542</v>
      </c>
      <c r="D21" s="15" t="s">
        <v>932</v>
      </c>
      <c r="E21" s="24">
        <v>45463.003472222219</v>
      </c>
      <c r="F21" s="15">
        <v>10.8</v>
      </c>
      <c r="G21" s="37" t="s">
        <v>12543</v>
      </c>
      <c r="H21" s="15"/>
      <c r="I21" s="15"/>
      <c r="J21" s="15"/>
      <c r="K21" s="26"/>
      <c r="L21" s="580"/>
      <c r="M21" s="277">
        <v>81</v>
      </c>
      <c r="N21" s="277">
        <v>40</v>
      </c>
      <c r="O21" s="27">
        <v>40</v>
      </c>
      <c r="P21" s="14">
        <f t="shared" si="0"/>
        <v>161</v>
      </c>
      <c r="Q21" s="17" t="s">
        <v>32</v>
      </c>
      <c r="R21" s="13">
        <v>105838</v>
      </c>
      <c r="S21" s="23" t="s">
        <v>33</v>
      </c>
      <c r="T21" s="35" t="s">
        <v>161</v>
      </c>
      <c r="U21" s="25" t="s">
        <v>90</v>
      </c>
      <c r="V21" s="13">
        <v>1006356</v>
      </c>
      <c r="W21" s="13" t="s">
        <v>12541</v>
      </c>
    </row>
    <row r="22" spans="1:23">
      <c r="A22" s="580" t="s">
        <v>105</v>
      </c>
      <c r="B22" s="55" t="s">
        <v>78</v>
      </c>
      <c r="C22" s="27" t="s">
        <v>12544</v>
      </c>
      <c r="D22" s="15" t="s">
        <v>932</v>
      </c>
      <c r="E22" s="24">
        <v>45463.003472222219</v>
      </c>
      <c r="F22" s="15">
        <v>10.8</v>
      </c>
      <c r="G22" s="37" t="s">
        <v>160</v>
      </c>
      <c r="H22" s="15"/>
      <c r="I22" s="15"/>
      <c r="J22" s="15"/>
      <c r="K22" s="26"/>
      <c r="L22" s="581"/>
      <c r="M22" s="277">
        <v>81</v>
      </c>
      <c r="N22" s="277">
        <v>53</v>
      </c>
      <c r="O22" s="27">
        <v>27</v>
      </c>
      <c r="P22" s="14">
        <f t="shared" si="0"/>
        <v>161</v>
      </c>
      <c r="Q22" s="17" t="s">
        <v>32</v>
      </c>
      <c r="R22" s="13">
        <v>105839</v>
      </c>
      <c r="S22" s="23" t="s">
        <v>33</v>
      </c>
      <c r="T22" s="35" t="s">
        <v>161</v>
      </c>
      <c r="U22" s="25" t="s">
        <v>90</v>
      </c>
      <c r="V22" s="13">
        <v>1006357</v>
      </c>
      <c r="W22" s="13" t="s">
        <v>12541</v>
      </c>
    </row>
    <row r="23" spans="1:23">
      <c r="A23" s="811" t="s">
        <v>10546</v>
      </c>
      <c r="B23" s="57" t="s">
        <v>92</v>
      </c>
      <c r="C23" s="27" t="s">
        <v>12545</v>
      </c>
      <c r="D23" s="15" t="s">
        <v>159</v>
      </c>
      <c r="E23" s="24">
        <v>45463.041666666664</v>
      </c>
      <c r="F23" s="15">
        <v>10.3</v>
      </c>
      <c r="G23" s="37" t="s">
        <v>160</v>
      </c>
      <c r="H23" s="15"/>
      <c r="I23" s="15" t="s">
        <v>1373</v>
      </c>
      <c r="J23" s="15"/>
      <c r="K23" s="26"/>
      <c r="L23" s="581"/>
      <c r="M23" s="277">
        <v>80</v>
      </c>
      <c r="N23" s="277">
        <v>54</v>
      </c>
      <c r="O23" s="27">
        <v>27</v>
      </c>
      <c r="P23" s="14">
        <f t="shared" si="0"/>
        <v>161</v>
      </c>
      <c r="Q23" s="17" t="s">
        <v>32</v>
      </c>
      <c r="R23" s="13">
        <v>105843</v>
      </c>
      <c r="S23" s="23" t="s">
        <v>33</v>
      </c>
      <c r="T23" s="35" t="s">
        <v>161</v>
      </c>
      <c r="U23" s="25" t="s">
        <v>90</v>
      </c>
      <c r="V23" s="13">
        <v>1006358</v>
      </c>
      <c r="W23" s="13" t="s">
        <v>12541</v>
      </c>
    </row>
    <row r="24" spans="1:23">
      <c r="A24" s="580" t="s">
        <v>12546</v>
      </c>
      <c r="B24" s="57" t="s">
        <v>92</v>
      </c>
      <c r="C24" s="27" t="s">
        <v>12547</v>
      </c>
      <c r="D24" s="15" t="s">
        <v>159</v>
      </c>
      <c r="E24" s="24">
        <v>45463.041666666664</v>
      </c>
      <c r="F24" s="15">
        <v>10.3</v>
      </c>
      <c r="G24" s="37" t="s">
        <v>160</v>
      </c>
      <c r="H24" s="15"/>
      <c r="I24" s="15"/>
      <c r="J24" s="15"/>
      <c r="K24" s="26"/>
      <c r="L24" s="581"/>
      <c r="M24" s="277">
        <v>68</v>
      </c>
      <c r="N24" s="277">
        <v>39</v>
      </c>
      <c r="O24" s="27">
        <v>54</v>
      </c>
      <c r="P24" s="14">
        <f t="shared" si="0"/>
        <v>161</v>
      </c>
      <c r="Q24" s="17" t="s">
        <v>32</v>
      </c>
      <c r="R24" s="13">
        <v>105844</v>
      </c>
      <c r="S24" s="23" t="s">
        <v>33</v>
      </c>
      <c r="T24" s="35" t="s">
        <v>161</v>
      </c>
      <c r="U24" s="25" t="s">
        <v>90</v>
      </c>
      <c r="V24" s="13">
        <v>1006359</v>
      </c>
      <c r="W24" s="13" t="s">
        <v>12541</v>
      </c>
    </row>
    <row r="25" spans="1:23">
      <c r="A25" s="45" t="s">
        <v>86</v>
      </c>
      <c r="B25" s="1026" t="s">
        <v>92</v>
      </c>
      <c r="C25" s="35" t="s">
        <v>12548</v>
      </c>
      <c r="D25" s="15" t="s">
        <v>159</v>
      </c>
      <c r="E25" s="24">
        <v>45463.041666666664</v>
      </c>
      <c r="F25" s="15">
        <v>10.3</v>
      </c>
      <c r="G25" s="37" t="s">
        <v>12549</v>
      </c>
      <c r="H25" s="15"/>
      <c r="I25" s="15"/>
      <c r="J25" s="15"/>
      <c r="K25" s="15"/>
      <c r="L25" s="45"/>
      <c r="M25" s="324">
        <v>161</v>
      </c>
      <c r="N25" s="45"/>
      <c r="O25" s="15"/>
      <c r="P25" s="14">
        <f t="shared" si="0"/>
        <v>161</v>
      </c>
      <c r="Q25" s="17" t="s">
        <v>32</v>
      </c>
      <c r="R25" s="13">
        <v>105845</v>
      </c>
      <c r="S25" s="23" t="s">
        <v>33</v>
      </c>
      <c r="T25" s="35" t="s">
        <v>161</v>
      </c>
      <c r="U25" s="25" t="s">
        <v>90</v>
      </c>
      <c r="V25" s="13">
        <v>1006360</v>
      </c>
      <c r="W25" s="13" t="s">
        <v>12541</v>
      </c>
    </row>
    <row r="26" spans="1:23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4">
        <f t="shared" si="0"/>
        <v>0</v>
      </c>
      <c r="Q26" s="13"/>
      <c r="R26" s="13"/>
      <c r="S26" s="13"/>
      <c r="T26" s="13"/>
      <c r="U26" s="13"/>
      <c r="V26" s="13"/>
      <c r="W26" s="13"/>
    </row>
    <row r="27" spans="1:23">
      <c r="A27" s="11" t="s">
        <v>19</v>
      </c>
      <c r="B27" s="7"/>
      <c r="C27" s="7"/>
      <c r="D27" s="7"/>
      <c r="E27" s="11"/>
      <c r="F27" s="7"/>
      <c r="G27" s="7"/>
      <c r="H27" s="11">
        <f t="shared" ref="H27:P27" si="1">SUM(H19:H26)</f>
        <v>0</v>
      </c>
      <c r="I27" s="11">
        <f t="shared" si="1"/>
        <v>0</v>
      </c>
      <c r="J27" s="11">
        <f t="shared" si="1"/>
        <v>0</v>
      </c>
      <c r="K27" s="11">
        <f t="shared" si="1"/>
        <v>0</v>
      </c>
      <c r="L27" s="11">
        <f t="shared" si="1"/>
        <v>0</v>
      </c>
      <c r="M27" s="11">
        <f t="shared" si="1"/>
        <v>471</v>
      </c>
      <c r="N27" s="11">
        <f t="shared" si="1"/>
        <v>347</v>
      </c>
      <c r="O27" s="11">
        <f t="shared" si="1"/>
        <v>148</v>
      </c>
      <c r="P27" s="11">
        <f t="shared" si="1"/>
        <v>966</v>
      </c>
      <c r="Q27" s="12"/>
      <c r="R27" s="12"/>
      <c r="S27" s="12"/>
      <c r="T27" s="12"/>
      <c r="U27" s="12"/>
      <c r="V27" s="12"/>
      <c r="W27" s="12"/>
    </row>
    <row r="28" spans="1:23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5"/>
      <c r="B29" s="1881"/>
      <c r="C29" s="188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70" t="s">
        <v>161</v>
      </c>
      <c r="B30" s="1878" t="s">
        <v>1693</v>
      </c>
      <c r="C30" s="187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9">
      <c r="A31" s="2"/>
      <c r="B31" s="1917"/>
      <c r="C31" s="1917"/>
      <c r="D31" s="1"/>
      <c r="E31" s="575" t="s">
        <v>12550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5" t="s">
        <v>42</v>
      </c>
      <c r="B32" s="1872" t="s">
        <v>808</v>
      </c>
      <c r="C32" s="187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5" t="s">
        <v>43</v>
      </c>
      <c r="B33" s="1888" t="s">
        <v>12551</v>
      </c>
      <c r="C33" s="187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44</v>
      </c>
      <c r="B34" s="1871">
        <v>0.66666666666666663</v>
      </c>
      <c r="C34" s="187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3.25" customHeight="1">
      <c r="A37" s="1559" t="s">
        <v>12552</v>
      </c>
      <c r="B37" s="1559"/>
      <c r="C37" s="1559"/>
      <c r="D37" s="1559"/>
      <c r="E37" s="1559"/>
      <c r="F37" s="1559"/>
      <c r="G37" s="7"/>
      <c r="H37" s="1559" t="s">
        <v>12553</v>
      </c>
      <c r="I37" s="1559"/>
      <c r="J37" s="1559"/>
      <c r="K37" s="1559"/>
      <c r="L37" s="1559"/>
      <c r="M37" s="1559"/>
      <c r="N37" s="1559"/>
      <c r="O37" s="1559"/>
      <c r="P37" s="1559"/>
      <c r="Q37" s="1559" t="s">
        <v>12374</v>
      </c>
      <c r="R37" s="1559"/>
      <c r="S37" s="1559"/>
      <c r="T37" s="1559"/>
      <c r="U37" s="1559"/>
      <c r="V37" s="1559"/>
      <c r="W37" s="1559"/>
    </row>
    <row r="38" spans="1:23" ht="26.25">
      <c r="A38" s="8" t="s">
        <v>3</v>
      </c>
      <c r="B38" s="1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33" t="s">
        <v>10</v>
      </c>
      <c r="H38" s="9" t="s">
        <v>11</v>
      </c>
      <c r="I38" s="9" t="s">
        <v>12</v>
      </c>
      <c r="J38" s="21" t="s">
        <v>13</v>
      </c>
      <c r="K38" s="21" t="s">
        <v>14</v>
      </c>
      <c r="L38" s="21" t="s">
        <v>15</v>
      </c>
      <c r="M38" s="21" t="s">
        <v>16</v>
      </c>
      <c r="N38" s="21" t="s">
        <v>17</v>
      </c>
      <c r="O38" s="67" t="s">
        <v>18</v>
      </c>
      <c r="P38" s="8" t="s">
        <v>19</v>
      </c>
      <c r="Q38" s="8" t="s">
        <v>20</v>
      </c>
      <c r="R38" s="8" t="s">
        <v>9</v>
      </c>
      <c r="S38" s="8" t="s">
        <v>21</v>
      </c>
      <c r="T38" s="18" t="s">
        <v>24</v>
      </c>
      <c r="U38" s="8" t="s">
        <v>25</v>
      </c>
      <c r="V38" s="8" t="s">
        <v>26</v>
      </c>
      <c r="W38" s="8" t="s">
        <v>27</v>
      </c>
    </row>
    <row r="39" spans="1:23">
      <c r="A39" s="406" t="s">
        <v>10546</v>
      </c>
      <c r="B39" s="56" t="s">
        <v>78</v>
      </c>
      <c r="C39" s="27" t="s">
        <v>12554</v>
      </c>
      <c r="D39" s="15" t="s">
        <v>400</v>
      </c>
      <c r="E39" s="24">
        <v>45463.760416666664</v>
      </c>
      <c r="F39" s="15">
        <v>11.8</v>
      </c>
      <c r="G39" s="37" t="s">
        <v>160</v>
      </c>
      <c r="H39" s="15"/>
      <c r="I39" s="26"/>
      <c r="J39" s="581"/>
      <c r="K39" s="581"/>
      <c r="L39" s="581"/>
      <c r="M39" s="581"/>
      <c r="N39" s="277">
        <v>81</v>
      </c>
      <c r="O39" s="277">
        <v>80</v>
      </c>
      <c r="P39" s="66">
        <f>SUM(H39:O39)</f>
        <v>161</v>
      </c>
      <c r="Q39" s="17" t="s">
        <v>32</v>
      </c>
      <c r="R39" s="13">
        <v>105847</v>
      </c>
      <c r="S39" s="23" t="s">
        <v>33</v>
      </c>
      <c r="T39" s="764" t="s">
        <v>169</v>
      </c>
      <c r="U39" s="549" t="s">
        <v>90</v>
      </c>
      <c r="V39" s="13">
        <v>1006361</v>
      </c>
      <c r="W39" s="13" t="s">
        <v>12555</v>
      </c>
    </row>
    <row r="40" spans="1:23">
      <c r="A40" s="26" t="s">
        <v>142</v>
      </c>
      <c r="B40" s="22" t="s">
        <v>72</v>
      </c>
      <c r="C40" s="27" t="s">
        <v>12556</v>
      </c>
      <c r="D40" s="15" t="s">
        <v>71</v>
      </c>
      <c r="E40" s="24">
        <v>45462.711805555555</v>
      </c>
      <c r="F40" s="15">
        <v>12.25</v>
      </c>
      <c r="G40" s="37"/>
      <c r="H40" s="15"/>
      <c r="I40" s="26"/>
      <c r="J40" s="580"/>
      <c r="K40" s="580"/>
      <c r="L40" s="277">
        <v>54</v>
      </c>
      <c r="M40" s="277">
        <v>54</v>
      </c>
      <c r="N40" s="277">
        <v>53</v>
      </c>
      <c r="O40" s="580"/>
      <c r="P40" s="66">
        <f>SUM(H40:O40)</f>
        <v>161</v>
      </c>
      <c r="Q40" s="15" t="s">
        <v>30</v>
      </c>
      <c r="R40" s="15">
        <v>105846</v>
      </c>
      <c r="S40" s="829" t="s">
        <v>31</v>
      </c>
      <c r="T40" s="764" t="s">
        <v>169</v>
      </c>
      <c r="U40" s="549"/>
      <c r="V40" s="13">
        <v>1006362</v>
      </c>
      <c r="W40" t="s">
        <v>12557</v>
      </c>
    </row>
    <row r="41" spans="1:23">
      <c r="A41" s="752" t="s">
        <v>9957</v>
      </c>
      <c r="B41" s="277" t="s">
        <v>78</v>
      </c>
      <c r="C41" s="27" t="s">
        <v>12558</v>
      </c>
      <c r="D41" s="15" t="s">
        <v>400</v>
      </c>
      <c r="E41" s="24">
        <v>45463.760416666664</v>
      </c>
      <c r="F41" s="15">
        <v>11.8</v>
      </c>
      <c r="G41" s="37"/>
      <c r="H41" s="15"/>
      <c r="I41" s="26"/>
      <c r="J41" s="580"/>
      <c r="K41" s="580"/>
      <c r="L41" s="580"/>
      <c r="M41" s="277">
        <v>27</v>
      </c>
      <c r="N41" s="277">
        <v>80</v>
      </c>
      <c r="O41" s="277">
        <v>54</v>
      </c>
      <c r="P41" s="66">
        <f>SUM(H41:O41)</f>
        <v>161</v>
      </c>
      <c r="Q41" s="17" t="s">
        <v>32</v>
      </c>
      <c r="R41" s="15">
        <v>105848</v>
      </c>
      <c r="S41" s="23" t="s">
        <v>33</v>
      </c>
      <c r="T41" s="764" t="s">
        <v>169</v>
      </c>
      <c r="U41" s="25" t="s">
        <v>90</v>
      </c>
      <c r="V41" s="13">
        <v>1006363</v>
      </c>
      <c r="W41" s="13" t="s">
        <v>12555</v>
      </c>
    </row>
    <row r="42" spans="1:23">
      <c r="A42" s="26" t="s">
        <v>150</v>
      </c>
      <c r="B42" s="277" t="s">
        <v>57</v>
      </c>
      <c r="C42" s="27" t="s">
        <v>12559</v>
      </c>
      <c r="D42" s="15" t="s">
        <v>56</v>
      </c>
      <c r="E42" s="528" t="s">
        <v>12560</v>
      </c>
      <c r="F42" s="15">
        <v>10.8</v>
      </c>
      <c r="G42" s="37"/>
      <c r="H42" s="15"/>
      <c r="I42" s="26"/>
      <c r="J42" s="277">
        <v>15</v>
      </c>
      <c r="K42" s="277">
        <v>105</v>
      </c>
      <c r="L42" s="580"/>
      <c r="M42" s="580"/>
      <c r="N42" s="580"/>
      <c r="O42" s="580"/>
      <c r="P42" s="66">
        <f>SUM(H42:O42)</f>
        <v>120</v>
      </c>
      <c r="Q42" s="15" t="s">
        <v>30</v>
      </c>
      <c r="R42" s="15">
        <v>105849</v>
      </c>
      <c r="S42" s="829" t="s">
        <v>31</v>
      </c>
      <c r="T42" s="764" t="s">
        <v>169</v>
      </c>
      <c r="U42" s="25" t="s">
        <v>90</v>
      </c>
      <c r="V42" s="13">
        <v>1006364</v>
      </c>
      <c r="W42" s="13" t="s">
        <v>12557</v>
      </c>
    </row>
    <row r="43" spans="1:23">
      <c r="A43" s="580" t="s">
        <v>12167</v>
      </c>
      <c r="B43" s="1027" t="s">
        <v>65</v>
      </c>
      <c r="C43" s="323" t="s">
        <v>12561</v>
      </c>
      <c r="D43" s="250" t="s">
        <v>64</v>
      </c>
      <c r="E43" s="337">
        <v>45463.472222222219</v>
      </c>
      <c r="F43" s="1028">
        <v>0.64583333333333337</v>
      </c>
      <c r="G43" s="339"/>
      <c r="H43" s="250"/>
      <c r="I43" s="250"/>
      <c r="J43" s="580"/>
      <c r="K43" s="597"/>
      <c r="L43" s="277">
        <v>54</v>
      </c>
      <c r="M43" s="948"/>
      <c r="N43" s="580"/>
      <c r="O43" s="580"/>
      <c r="P43" s="561">
        <f>SUM(L43:O43)</f>
        <v>54</v>
      </c>
      <c r="Q43" s="25" t="s">
        <v>30</v>
      </c>
      <c r="R43" s="15">
        <v>105850</v>
      </c>
      <c r="S43" s="23" t="s">
        <v>33</v>
      </c>
      <c r="T43" s="764" t="s">
        <v>169</v>
      </c>
      <c r="U43" s="25" t="s">
        <v>90</v>
      </c>
      <c r="V43" s="13">
        <v>1006365</v>
      </c>
      <c r="W43" s="13" t="s">
        <v>12562</v>
      </c>
    </row>
    <row r="44" spans="1:23">
      <c r="A44" s="580" t="s">
        <v>111</v>
      </c>
      <c r="B44" s="1027" t="s">
        <v>65</v>
      </c>
      <c r="C44" s="323" t="s">
        <v>12563</v>
      </c>
      <c r="D44" s="250" t="s">
        <v>64</v>
      </c>
      <c r="E44" s="337">
        <v>45463.472222222219</v>
      </c>
      <c r="F44" s="1028">
        <v>0.64583333333333337</v>
      </c>
      <c r="G44" s="339"/>
      <c r="H44" s="250"/>
      <c r="I44" s="250"/>
      <c r="J44" s="580"/>
      <c r="K44" s="597"/>
      <c r="L44" s="277">
        <v>161</v>
      </c>
      <c r="M44" s="948"/>
      <c r="N44" s="580"/>
      <c r="O44" s="580"/>
      <c r="P44" s="561">
        <f>SUM(L44:O44)</f>
        <v>161</v>
      </c>
      <c r="Q44" s="25" t="s">
        <v>30</v>
      </c>
      <c r="R44" s="15">
        <v>105852</v>
      </c>
      <c r="S44" s="23" t="s">
        <v>33</v>
      </c>
      <c r="T44" s="764" t="s">
        <v>169</v>
      </c>
      <c r="U44" s="25" t="s">
        <v>90</v>
      </c>
      <c r="V44" s="13">
        <v>1006366</v>
      </c>
      <c r="W44" s="13" t="s">
        <v>12562</v>
      </c>
    </row>
    <row r="45" spans="1:23">
      <c r="A45" s="580" t="s">
        <v>331</v>
      </c>
      <c r="B45" s="1029" t="s">
        <v>65</v>
      </c>
      <c r="C45" s="323" t="s">
        <v>12564</v>
      </c>
      <c r="D45" s="250" t="s">
        <v>64</v>
      </c>
      <c r="E45" s="337">
        <v>45463.472222222219</v>
      </c>
      <c r="F45" s="1028">
        <v>0.64583333333333337</v>
      </c>
      <c r="G45" s="339"/>
      <c r="H45" s="250"/>
      <c r="I45" s="250"/>
      <c r="J45" s="250"/>
      <c r="K45" s="640"/>
      <c r="L45" s="277">
        <v>81</v>
      </c>
      <c r="M45" s="515"/>
      <c r="N45" s="250"/>
      <c r="O45" s="250"/>
      <c r="P45" s="561">
        <f>SUM(L45:O45)</f>
        <v>81</v>
      </c>
      <c r="Q45" s="25" t="s">
        <v>30</v>
      </c>
      <c r="R45" s="15">
        <v>105854</v>
      </c>
      <c r="S45" s="23" t="s">
        <v>33</v>
      </c>
      <c r="T45" s="764" t="s">
        <v>169</v>
      </c>
      <c r="U45" s="25" t="s">
        <v>90</v>
      </c>
      <c r="V45" s="13">
        <v>1006367</v>
      </c>
      <c r="W45" s="13" t="s">
        <v>12562</v>
      </c>
    </row>
    <row r="46" spans="1:23">
      <c r="A46" s="602" t="s">
        <v>19</v>
      </c>
      <c r="B46" s="1030"/>
      <c r="C46" s="1030"/>
      <c r="D46" s="1030"/>
      <c r="E46" s="1031"/>
      <c r="F46" s="1030"/>
      <c r="G46" s="1030"/>
      <c r="H46" s="1031">
        <f t="shared" ref="H46:P46" si="2">SUM(H39:H45)</f>
        <v>0</v>
      </c>
      <c r="I46" s="1031">
        <f t="shared" si="2"/>
        <v>0</v>
      </c>
      <c r="J46" s="1031">
        <f t="shared" si="2"/>
        <v>15</v>
      </c>
      <c r="K46" s="1031">
        <f t="shared" si="2"/>
        <v>105</v>
      </c>
      <c r="L46" s="602">
        <f t="shared" si="2"/>
        <v>350</v>
      </c>
      <c r="M46" s="1031">
        <f t="shared" si="2"/>
        <v>81</v>
      </c>
      <c r="N46" s="1031">
        <f t="shared" si="2"/>
        <v>214</v>
      </c>
      <c r="O46" s="1031">
        <f t="shared" si="2"/>
        <v>134</v>
      </c>
      <c r="P46" s="1031">
        <f t="shared" si="2"/>
        <v>899</v>
      </c>
      <c r="Q46" s="422"/>
      <c r="R46" s="12"/>
      <c r="S46" s="12"/>
      <c r="T46" s="256"/>
      <c r="U46" s="12"/>
      <c r="V46" s="12"/>
      <c r="W46" s="12"/>
    </row>
    <row r="47" spans="1:23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5" t="s">
        <v>169</v>
      </c>
      <c r="B48" s="1881" t="s">
        <v>1693</v>
      </c>
      <c r="C48" s="188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3">
      <c r="A49" s="70"/>
      <c r="B49" s="1878"/>
      <c r="C49" s="1878"/>
    </row>
    <row r="50" spans="1:3">
      <c r="A50" s="2"/>
      <c r="B50" s="1917"/>
      <c r="C50" s="1917"/>
    </row>
    <row r="51" spans="1:3">
      <c r="A51" s="5" t="s">
        <v>42</v>
      </c>
      <c r="B51" s="1872" t="s">
        <v>5003</v>
      </c>
      <c r="C51" s="1872"/>
    </row>
    <row r="52" spans="1:3">
      <c r="A52" s="5" t="s">
        <v>43</v>
      </c>
      <c r="B52" s="1873">
        <v>358400432178</v>
      </c>
      <c r="C52" s="1872"/>
    </row>
    <row r="53" spans="1:3">
      <c r="A53" s="5" t="s">
        <v>44</v>
      </c>
      <c r="B53" s="1871">
        <v>0.77083333333333337</v>
      </c>
      <c r="C53" s="1872"/>
    </row>
  </sheetData>
  <mergeCells count="27">
    <mergeCell ref="B11:C11"/>
    <mergeCell ref="A1:F1"/>
    <mergeCell ref="H1:P1"/>
    <mergeCell ref="Q1:W1"/>
    <mergeCell ref="B10:H10"/>
    <mergeCell ref="B12:C12"/>
    <mergeCell ref="B13:C13"/>
    <mergeCell ref="B14:C14"/>
    <mergeCell ref="B15:C15"/>
    <mergeCell ref="A17:F17"/>
    <mergeCell ref="H37:P37"/>
    <mergeCell ref="Q37:W37"/>
    <mergeCell ref="B48:C48"/>
    <mergeCell ref="B49:C49"/>
    <mergeCell ref="Q17:W17"/>
    <mergeCell ref="B29:C29"/>
    <mergeCell ref="B30:C30"/>
    <mergeCell ref="B31:C31"/>
    <mergeCell ref="B32:C32"/>
    <mergeCell ref="B33:C33"/>
    <mergeCell ref="H17:P17"/>
    <mergeCell ref="B50:C50"/>
    <mergeCell ref="B51:C51"/>
    <mergeCell ref="B52:C52"/>
    <mergeCell ref="B53:C53"/>
    <mergeCell ref="B34:C34"/>
    <mergeCell ref="A37:F3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A1841-1A4A-48EB-9F14-100145950AA4}">
  <sheetPr>
    <tabColor rgb="FF00B0F0"/>
  </sheetPr>
  <dimension ref="A1:Y149"/>
  <sheetViews>
    <sheetView topLeftCell="A38" workbookViewId="0">
      <selection activeCell="W15" sqref="W1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18.42578125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/>
    <col min="24" max="24" width="19" customWidth="1"/>
  </cols>
  <sheetData>
    <row r="1" spans="1:25" ht="23.25">
      <c r="A1" s="1559" t="s">
        <v>1259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2113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698</v>
      </c>
      <c r="B3" s="224" t="s">
        <v>78</v>
      </c>
      <c r="C3" s="224" t="s">
        <v>2114</v>
      </c>
      <c r="D3" s="224" t="s">
        <v>168</v>
      </c>
      <c r="E3" s="227">
        <v>46215.75</v>
      </c>
      <c r="F3" s="224">
        <v>13.3</v>
      </c>
      <c r="G3" s="224">
        <v>120751</v>
      </c>
      <c r="H3" s="1174" t="s">
        <v>2115</v>
      </c>
      <c r="I3" s="224"/>
      <c r="J3" s="224"/>
      <c r="K3" s="224"/>
      <c r="L3" s="224"/>
      <c r="M3" s="1172">
        <v>120</v>
      </c>
      <c r="N3" s="1172">
        <v>0</v>
      </c>
      <c r="O3" s="1172">
        <v>30</v>
      </c>
      <c r="P3" s="1172">
        <v>11</v>
      </c>
      <c r="Q3" s="1172">
        <f t="shared" ref="Q3:Q8" si="0">SUM(I3:P3)</f>
        <v>161</v>
      </c>
      <c r="R3" s="1176" t="s">
        <v>32</v>
      </c>
      <c r="S3" s="1177" t="s">
        <v>33</v>
      </c>
      <c r="T3" s="1289" t="b">
        <v>1</v>
      </c>
      <c r="U3" s="232" t="s">
        <v>469</v>
      </c>
      <c r="V3" s="16" t="s">
        <v>90</v>
      </c>
      <c r="W3" s="16">
        <v>1021394</v>
      </c>
      <c r="X3" s="16" t="s">
        <v>2116</v>
      </c>
      <c r="Y3" s="16"/>
    </row>
    <row r="4" spans="1:25">
      <c r="A4" s="224" t="s">
        <v>698</v>
      </c>
      <c r="B4" s="224" t="s">
        <v>78</v>
      </c>
      <c r="C4" s="224" t="s">
        <v>2117</v>
      </c>
      <c r="D4" s="224" t="s">
        <v>168</v>
      </c>
      <c r="E4" s="227">
        <v>46215.75</v>
      </c>
      <c r="F4" s="224">
        <v>13.3</v>
      </c>
      <c r="G4" s="224">
        <v>120752</v>
      </c>
      <c r="H4" s="1174" t="s">
        <v>2118</v>
      </c>
      <c r="I4" s="224"/>
      <c r="J4" s="224"/>
      <c r="K4" s="224"/>
      <c r="L4" s="224"/>
      <c r="M4" s="1172">
        <v>90</v>
      </c>
      <c r="N4" s="1172">
        <v>30</v>
      </c>
      <c r="O4" s="1172">
        <v>11</v>
      </c>
      <c r="P4" s="1172">
        <v>30</v>
      </c>
      <c r="Q4" s="1172">
        <f t="shared" si="0"/>
        <v>161</v>
      </c>
      <c r="R4" s="1176" t="s">
        <v>32</v>
      </c>
      <c r="S4" s="1177" t="s">
        <v>33</v>
      </c>
      <c r="T4" s="1289" t="b">
        <v>1</v>
      </c>
      <c r="U4" s="232" t="s">
        <v>469</v>
      </c>
      <c r="V4" s="16" t="s">
        <v>90</v>
      </c>
      <c r="W4" s="16">
        <v>1021395</v>
      </c>
      <c r="X4" s="16" t="s">
        <v>2116</v>
      </c>
      <c r="Y4" s="16"/>
    </row>
    <row r="5" spans="1:25">
      <c r="A5" s="224" t="s">
        <v>863</v>
      </c>
      <c r="B5" s="224" t="s">
        <v>78</v>
      </c>
      <c r="C5" s="224" t="s">
        <v>2119</v>
      </c>
      <c r="D5" s="224" t="s">
        <v>168</v>
      </c>
      <c r="E5" s="227">
        <v>46215.75</v>
      </c>
      <c r="F5" s="224">
        <v>13.3</v>
      </c>
      <c r="G5" s="224">
        <v>120787</v>
      </c>
      <c r="H5" s="1174" t="s">
        <v>2120</v>
      </c>
      <c r="I5" s="224"/>
      <c r="J5" s="224"/>
      <c r="K5" s="224"/>
      <c r="L5" s="224"/>
      <c r="M5" s="1172">
        <v>120</v>
      </c>
      <c r="N5" s="1172">
        <v>30</v>
      </c>
      <c r="O5" s="1172">
        <v>11</v>
      </c>
      <c r="P5" s="1172"/>
      <c r="Q5" s="1172">
        <f t="shared" si="0"/>
        <v>161</v>
      </c>
      <c r="R5" s="229" t="s">
        <v>32</v>
      </c>
      <c r="S5" s="23" t="s">
        <v>33</v>
      </c>
      <c r="T5" s="1289" t="b">
        <v>1</v>
      </c>
      <c r="U5" s="232" t="s">
        <v>469</v>
      </c>
      <c r="V5" s="16" t="s">
        <v>90</v>
      </c>
      <c r="W5" s="16">
        <v>1021396</v>
      </c>
      <c r="X5" s="16" t="s">
        <v>2116</v>
      </c>
      <c r="Y5" s="16"/>
    </row>
    <row r="6" spans="1:25">
      <c r="A6" s="224" t="s">
        <v>863</v>
      </c>
      <c r="B6" s="224" t="s">
        <v>78</v>
      </c>
      <c r="C6" s="224" t="s">
        <v>2121</v>
      </c>
      <c r="D6" s="224" t="s">
        <v>168</v>
      </c>
      <c r="E6" s="227">
        <v>46215.75</v>
      </c>
      <c r="F6" s="224">
        <v>13.3</v>
      </c>
      <c r="G6" s="224">
        <v>120788</v>
      </c>
      <c r="H6" s="1174" t="s">
        <v>2120</v>
      </c>
      <c r="I6" s="224"/>
      <c r="J6" s="224"/>
      <c r="K6" s="224"/>
      <c r="L6" s="224"/>
      <c r="M6" s="1172">
        <v>120</v>
      </c>
      <c r="N6" s="1172">
        <v>30</v>
      </c>
      <c r="O6" s="1172">
        <v>11</v>
      </c>
      <c r="P6" s="1172"/>
      <c r="Q6" s="1172">
        <f t="shared" si="0"/>
        <v>161</v>
      </c>
      <c r="R6" s="229" t="s">
        <v>32</v>
      </c>
      <c r="S6" s="23" t="s">
        <v>33</v>
      </c>
      <c r="T6" s="1289" t="b">
        <v>1</v>
      </c>
      <c r="U6" s="232" t="s">
        <v>469</v>
      </c>
      <c r="V6" s="16" t="s">
        <v>90</v>
      </c>
      <c r="W6" s="16">
        <v>1021397</v>
      </c>
      <c r="X6" s="16" t="s">
        <v>2116</v>
      </c>
      <c r="Y6" s="16"/>
    </row>
    <row r="7" spans="1:25">
      <c r="A7" s="1172" t="s">
        <v>120</v>
      </c>
      <c r="B7" s="1172" t="s">
        <v>707</v>
      </c>
      <c r="C7" s="224" t="s">
        <v>2122</v>
      </c>
      <c r="D7" s="224" t="s">
        <v>136</v>
      </c>
      <c r="E7" s="227">
        <v>46216.8125</v>
      </c>
      <c r="F7" s="224">
        <v>12.9</v>
      </c>
      <c r="G7" s="224">
        <v>120754</v>
      </c>
      <c r="H7" s="226" t="s">
        <v>2120</v>
      </c>
      <c r="I7" s="224"/>
      <c r="J7" s="224"/>
      <c r="K7" s="224"/>
      <c r="L7" s="224"/>
      <c r="M7" s="1172">
        <v>120</v>
      </c>
      <c r="N7" s="1172">
        <v>30</v>
      </c>
      <c r="O7" s="1172">
        <v>11</v>
      </c>
      <c r="P7" s="1172"/>
      <c r="Q7" s="1172">
        <f t="shared" si="0"/>
        <v>161</v>
      </c>
      <c r="R7" s="229" t="s">
        <v>32</v>
      </c>
      <c r="S7" s="23" t="s">
        <v>33</v>
      </c>
      <c r="T7" s="1289" t="b">
        <v>1</v>
      </c>
      <c r="U7" s="231" t="s">
        <v>100</v>
      </c>
      <c r="V7" s="16" t="s">
        <v>90</v>
      </c>
      <c r="W7" s="16">
        <v>1021398</v>
      </c>
      <c r="X7" s="16" t="s">
        <v>2123</v>
      </c>
      <c r="Y7" s="16"/>
    </row>
    <row r="8" spans="1:25">
      <c r="A8" s="15" t="s">
        <v>120</v>
      </c>
      <c r="B8" s="15" t="s">
        <v>707</v>
      </c>
      <c r="C8" s="15" t="s">
        <v>2124</v>
      </c>
      <c r="D8" s="15" t="s">
        <v>136</v>
      </c>
      <c r="E8" s="24">
        <v>46216.8125</v>
      </c>
      <c r="F8" s="15">
        <v>12.9</v>
      </c>
      <c r="G8" s="15">
        <v>120755</v>
      </c>
      <c r="H8" s="37" t="s">
        <v>2120</v>
      </c>
      <c r="I8" s="15"/>
      <c r="J8" s="15"/>
      <c r="K8" s="15"/>
      <c r="L8" s="15"/>
      <c r="M8" s="1172">
        <v>120</v>
      </c>
      <c r="N8" s="1172">
        <v>30</v>
      </c>
      <c r="O8" s="1172">
        <v>11</v>
      </c>
      <c r="P8" s="1172"/>
      <c r="Q8" s="1178">
        <f t="shared" si="0"/>
        <v>161</v>
      </c>
      <c r="R8" s="1176" t="s">
        <v>32</v>
      </c>
      <c r="S8" s="1177" t="s">
        <v>33</v>
      </c>
      <c r="T8" s="1289" t="b">
        <v>1</v>
      </c>
      <c r="U8" s="231" t="s">
        <v>100</v>
      </c>
      <c r="V8" s="16" t="s">
        <v>90</v>
      </c>
      <c r="W8" s="16">
        <v>1021399</v>
      </c>
      <c r="X8" s="16" t="s">
        <v>2123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 t="shared" ref="I9:J9" si="1">SUM(I3:I7)</f>
        <v>0</v>
      </c>
      <c r="J9" s="11">
        <f t="shared" si="1"/>
        <v>0</v>
      </c>
      <c r="K9" s="11">
        <f t="shared" ref="K9:Q9" si="2">SUM(K3:K8)</f>
        <v>0</v>
      </c>
      <c r="L9" s="11">
        <f t="shared" si="2"/>
        <v>0</v>
      </c>
      <c r="M9" s="11">
        <f t="shared" si="2"/>
        <v>690</v>
      </c>
      <c r="N9" s="11">
        <f t="shared" si="2"/>
        <v>150</v>
      </c>
      <c r="O9" s="11">
        <f t="shared" si="2"/>
        <v>85</v>
      </c>
      <c r="P9" s="11">
        <f t="shared" si="2"/>
        <v>41</v>
      </c>
      <c r="Q9" s="11">
        <f t="shared" si="2"/>
        <v>966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100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169</v>
      </c>
      <c r="B14" s="1564" t="s">
        <v>41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1548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626" t="s">
        <v>2125</v>
      </c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1109</v>
      </c>
      <c r="B20" s="1559"/>
      <c r="C20" s="1559"/>
      <c r="D20" s="1559"/>
      <c r="E20" s="1559"/>
      <c r="F20" s="1559"/>
      <c r="G20" s="1067"/>
      <c r="H20" s="7"/>
      <c r="I20" s="1559" t="s">
        <v>346</v>
      </c>
      <c r="J20" s="1559"/>
      <c r="K20" s="1559"/>
      <c r="L20" s="1559"/>
      <c r="M20" s="1559"/>
      <c r="N20" s="1559"/>
      <c r="O20" s="1559"/>
      <c r="P20" s="1559"/>
      <c r="Q20" s="1559"/>
      <c r="R20" s="1560" t="s">
        <v>2126</v>
      </c>
      <c r="S20" s="1561"/>
      <c r="T20" s="1560"/>
      <c r="U20" s="1560"/>
      <c r="V20" s="1560"/>
      <c r="W20" s="1560"/>
      <c r="X20" s="1560"/>
      <c r="Y20" s="1560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224" t="s">
        <v>120</v>
      </c>
      <c r="B22" s="224" t="s">
        <v>707</v>
      </c>
      <c r="C22" s="35" t="s">
        <v>2127</v>
      </c>
      <c r="D22" s="224" t="s">
        <v>136</v>
      </c>
      <c r="E22" s="227">
        <v>46216.8125</v>
      </c>
      <c r="F22" s="224">
        <v>12.9</v>
      </c>
      <c r="G22" s="224">
        <v>120756</v>
      </c>
      <c r="H22" s="226" t="s">
        <v>2120</v>
      </c>
      <c r="I22" s="224"/>
      <c r="J22" s="224"/>
      <c r="K22" s="224"/>
      <c r="L22" s="224"/>
      <c r="M22" s="224"/>
      <c r="N22" s="35">
        <v>131</v>
      </c>
      <c r="O22" s="272">
        <v>30</v>
      </c>
      <c r="P22" s="224"/>
      <c r="Q22" s="14">
        <f t="shared" ref="Q22:Q26" si="3">SUM(I22:P22)</f>
        <v>161</v>
      </c>
      <c r="R22" s="1176" t="s">
        <v>32</v>
      </c>
      <c r="S22" s="1177" t="s">
        <v>33</v>
      </c>
      <c r="T22" s="1289" t="b">
        <v>1</v>
      </c>
      <c r="U22" s="231" t="s">
        <v>100</v>
      </c>
      <c r="V22" s="16" t="s">
        <v>90</v>
      </c>
      <c r="W22" s="16">
        <v>1021401</v>
      </c>
      <c r="X22" s="16" t="s">
        <v>2123</v>
      </c>
      <c r="Y22" s="16"/>
    </row>
    <row r="23" spans="1:25">
      <c r="A23" s="1172" t="s">
        <v>398</v>
      </c>
      <c r="B23" s="1186" t="s">
        <v>707</v>
      </c>
      <c r="C23" s="1172" t="s">
        <v>2128</v>
      </c>
      <c r="D23" s="224" t="s">
        <v>136</v>
      </c>
      <c r="E23" s="227">
        <v>46216.8125</v>
      </c>
      <c r="F23" s="224">
        <v>12.9</v>
      </c>
      <c r="G23" s="224">
        <v>120757</v>
      </c>
      <c r="H23" s="226" t="s">
        <v>2129</v>
      </c>
      <c r="I23" s="224"/>
      <c r="J23" s="224"/>
      <c r="K23" s="224"/>
      <c r="L23" s="224"/>
      <c r="M23" s="35">
        <v>120</v>
      </c>
      <c r="N23" s="35">
        <v>30</v>
      </c>
      <c r="O23" s="35">
        <v>11</v>
      </c>
      <c r="P23" s="224"/>
      <c r="Q23" s="14">
        <f t="shared" si="3"/>
        <v>161</v>
      </c>
      <c r="R23" s="229" t="s">
        <v>32</v>
      </c>
      <c r="S23" s="23" t="s">
        <v>33</v>
      </c>
      <c r="T23" s="14"/>
      <c r="U23" s="1189" t="s">
        <v>100</v>
      </c>
      <c r="V23" s="16"/>
      <c r="W23" s="16">
        <v>1021402</v>
      </c>
      <c r="X23" s="16" t="s">
        <v>2123</v>
      </c>
      <c r="Y23" s="16"/>
    </row>
    <row r="24" spans="1:25">
      <c r="A24" s="489" t="s">
        <v>157</v>
      </c>
      <c r="B24" s="489" t="s">
        <v>80</v>
      </c>
      <c r="C24" s="35" t="s">
        <v>2130</v>
      </c>
      <c r="D24" s="224" t="s">
        <v>117</v>
      </c>
      <c r="E24" s="227">
        <v>46216.402777777781</v>
      </c>
      <c r="F24" s="224">
        <v>12.8</v>
      </c>
      <c r="G24" s="224">
        <v>120759</v>
      </c>
      <c r="H24" s="226" t="s">
        <v>1999</v>
      </c>
      <c r="I24" s="224"/>
      <c r="J24" s="224"/>
      <c r="K24" s="224"/>
      <c r="L24" s="224"/>
      <c r="M24" s="224"/>
      <c r="N24" s="224"/>
      <c r="O24" s="35">
        <v>161</v>
      </c>
      <c r="P24" s="224"/>
      <c r="Q24" s="14">
        <f t="shared" si="3"/>
        <v>161</v>
      </c>
      <c r="R24" s="229" t="s">
        <v>32</v>
      </c>
      <c r="S24" s="23" t="s">
        <v>33</v>
      </c>
      <c r="T24" s="14"/>
      <c r="U24" s="231" t="s">
        <v>100</v>
      </c>
      <c r="V24" s="16" t="s">
        <v>90</v>
      </c>
      <c r="W24" s="16">
        <v>1021403</v>
      </c>
      <c r="X24" s="16" t="s">
        <v>2131</v>
      </c>
      <c r="Y24" s="16"/>
    </row>
    <row r="25" spans="1:25">
      <c r="A25" s="489" t="s">
        <v>601</v>
      </c>
      <c r="B25" s="489" t="s">
        <v>80</v>
      </c>
      <c r="C25" s="35" t="s">
        <v>2132</v>
      </c>
      <c r="D25" s="224" t="s">
        <v>117</v>
      </c>
      <c r="E25" s="227">
        <v>46216.402777777781</v>
      </c>
      <c r="F25" s="224">
        <v>12.8</v>
      </c>
      <c r="G25" s="224">
        <v>120760</v>
      </c>
      <c r="H25" s="226" t="s">
        <v>1999</v>
      </c>
      <c r="I25" s="224"/>
      <c r="J25" s="224"/>
      <c r="K25" s="224"/>
      <c r="L25" s="224"/>
      <c r="M25" s="224"/>
      <c r="N25" s="224"/>
      <c r="O25" s="35">
        <v>161</v>
      </c>
      <c r="P25" s="224">
        <v>0</v>
      </c>
      <c r="Q25" s="14">
        <f t="shared" si="3"/>
        <v>161</v>
      </c>
      <c r="R25" s="229" t="s">
        <v>32</v>
      </c>
      <c r="S25" s="23" t="s">
        <v>33</v>
      </c>
      <c r="T25" s="14"/>
      <c r="U25" s="231" t="s">
        <v>100</v>
      </c>
      <c r="V25" s="16" t="s">
        <v>90</v>
      </c>
      <c r="W25" s="16">
        <v>1021405</v>
      </c>
      <c r="X25" s="16" t="s">
        <v>2131</v>
      </c>
      <c r="Y25" s="16"/>
    </row>
    <row r="26" spans="1:25">
      <c r="A26" s="489" t="s">
        <v>918</v>
      </c>
      <c r="B26" s="489" t="s">
        <v>80</v>
      </c>
      <c r="C26" s="15" t="s">
        <v>2133</v>
      </c>
      <c r="D26" s="15" t="s">
        <v>117</v>
      </c>
      <c r="E26" s="24">
        <v>46216.402777777781</v>
      </c>
      <c r="F26" s="15">
        <v>12.8</v>
      </c>
      <c r="G26" s="15">
        <v>120761</v>
      </c>
      <c r="H26" s="37" t="s">
        <v>1918</v>
      </c>
      <c r="I26" s="15"/>
      <c r="J26" s="15"/>
      <c r="K26" s="15"/>
      <c r="L26" s="15"/>
      <c r="M26" s="15"/>
      <c r="N26" s="35">
        <v>101</v>
      </c>
      <c r="O26" s="35">
        <v>45</v>
      </c>
      <c r="P26" s="35">
        <v>15</v>
      </c>
      <c r="Q26" s="14">
        <f t="shared" si="3"/>
        <v>161</v>
      </c>
      <c r="R26" s="1176" t="s">
        <v>32</v>
      </c>
      <c r="S26" s="1177" t="s">
        <v>33</v>
      </c>
      <c r="T26" s="14"/>
      <c r="U26" s="1189" t="s">
        <v>100</v>
      </c>
      <c r="V26" s="16" t="s">
        <v>90</v>
      </c>
      <c r="W26" s="16">
        <v>1021404</v>
      </c>
      <c r="X26" s="16" t="s">
        <v>2131</v>
      </c>
      <c r="Y26" s="16"/>
    </row>
    <row r="27" spans="1:25">
      <c r="A27" s="1184" t="s">
        <v>601</v>
      </c>
      <c r="B27" s="1184" t="s">
        <v>80</v>
      </c>
      <c r="C27" s="1186" t="s">
        <v>2134</v>
      </c>
      <c r="D27" s="1172" t="s">
        <v>117</v>
      </c>
      <c r="E27" s="1173">
        <v>46216.402777777781</v>
      </c>
      <c r="F27" s="1172">
        <v>12.8</v>
      </c>
      <c r="G27" s="1172">
        <v>120762</v>
      </c>
      <c r="H27" s="1205" t="s">
        <v>1918</v>
      </c>
      <c r="I27" s="1172"/>
      <c r="J27" s="1172"/>
      <c r="K27" s="1172"/>
      <c r="L27" s="1172"/>
      <c r="M27" s="1172"/>
      <c r="N27" s="1186">
        <v>120</v>
      </c>
      <c r="O27" s="1186">
        <v>11</v>
      </c>
      <c r="P27" s="1186">
        <v>30</v>
      </c>
      <c r="Q27" s="14">
        <f>SUM(I27:P27)</f>
        <v>161</v>
      </c>
      <c r="R27" s="1176" t="s">
        <v>32</v>
      </c>
      <c r="S27" s="1177" t="s">
        <v>33</v>
      </c>
      <c r="T27" s="14"/>
      <c r="U27" s="1189" t="s">
        <v>100</v>
      </c>
      <c r="V27" s="16"/>
      <c r="W27" s="16"/>
      <c r="X27" s="16" t="s">
        <v>2131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7"/>
      <c r="I28" s="11">
        <f>SUM(I22:I25)</f>
        <v>0</v>
      </c>
      <c r="J28" s="11">
        <f>SUM(J22:J25)</f>
        <v>0</v>
      </c>
      <c r="K28" s="11">
        <f>SUM(K22:K26)</f>
        <v>0</v>
      </c>
      <c r="L28" s="11">
        <f>SUM(L22:L26)</f>
        <v>0</v>
      </c>
      <c r="M28" s="11">
        <f>SUM(M22:M27)</f>
        <v>120</v>
      </c>
      <c r="N28" s="11">
        <f>SUM(N22:N27)</f>
        <v>382</v>
      </c>
      <c r="O28" s="11">
        <f>SUM(O22:O27)</f>
        <v>419</v>
      </c>
      <c r="P28" s="11">
        <f>SUM(P22:P27)</f>
        <v>45</v>
      </c>
      <c r="Q28" s="11">
        <f>SUM(Q22:Q27)</f>
        <v>966</v>
      </c>
      <c r="R28" s="12"/>
      <c r="S28" s="12"/>
      <c r="T28" s="12"/>
      <c r="U28" s="12"/>
      <c r="V28" s="12"/>
      <c r="W28" s="12"/>
      <c r="X28" s="12"/>
      <c r="Y28" s="12"/>
    </row>
    <row r="29" spans="1:25">
      <c r="A29" s="263" t="s">
        <v>2135</v>
      </c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 t="s">
        <v>161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4" t="s">
        <v>169</v>
      </c>
      <c r="B33" s="1564" t="s">
        <v>41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 t="s">
        <v>2136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43</v>
      </c>
      <c r="B36" s="1626" t="s">
        <v>2137</v>
      </c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5" ht="23.25" customHeight="1">
      <c r="A39" s="1662" t="s">
        <v>1125</v>
      </c>
      <c r="B39" s="1662"/>
      <c r="C39" s="1662"/>
      <c r="D39" s="1662"/>
      <c r="E39" s="1662"/>
      <c r="F39" s="1662"/>
      <c r="G39" s="1372"/>
      <c r="H39" s="1086"/>
      <c r="I39" s="1662" t="s">
        <v>2138</v>
      </c>
      <c r="J39" s="1662"/>
      <c r="K39" s="1662"/>
      <c r="L39" s="1662"/>
      <c r="M39" s="1662"/>
      <c r="N39" s="1662"/>
      <c r="O39" s="1662"/>
      <c r="P39" s="1662"/>
      <c r="Q39" s="1662"/>
      <c r="R39" s="1660" t="s">
        <v>2139</v>
      </c>
      <c r="S39" s="1661"/>
      <c r="T39" s="1660"/>
      <c r="U39" s="1660"/>
      <c r="V39" s="1660"/>
      <c r="W39" s="1660"/>
      <c r="X39" s="1660"/>
      <c r="Y39" s="1660"/>
    </row>
    <row r="40" spans="1:25" ht="26.25">
      <c r="A40" s="18" t="s">
        <v>3</v>
      </c>
      <c r="B40" s="1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8" t="s">
        <v>9</v>
      </c>
      <c r="H40" s="33" t="s">
        <v>10</v>
      </c>
      <c r="I40" s="9" t="s">
        <v>11</v>
      </c>
      <c r="J40" s="9" t="s">
        <v>12</v>
      </c>
      <c r="K40" s="9" t="s">
        <v>13</v>
      </c>
      <c r="L40" s="9" t="s">
        <v>14</v>
      </c>
      <c r="M40" s="9" t="s">
        <v>15</v>
      </c>
      <c r="N40" s="9" t="s">
        <v>16</v>
      </c>
      <c r="O40" s="9" t="s">
        <v>17</v>
      </c>
      <c r="P40" s="10" t="s">
        <v>18</v>
      </c>
      <c r="Q40" s="8" t="s">
        <v>19</v>
      </c>
      <c r="R40" s="8" t="s">
        <v>20</v>
      </c>
      <c r="S40" s="240" t="s">
        <v>21</v>
      </c>
      <c r="T40" s="240" t="s">
        <v>22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282" t="s">
        <v>119</v>
      </c>
      <c r="B41" s="282" t="s">
        <v>92</v>
      </c>
      <c r="C41" s="278" t="s">
        <v>2140</v>
      </c>
      <c r="D41" s="224" t="s">
        <v>203</v>
      </c>
      <c r="E41" s="227">
        <v>46217.291666666664</v>
      </c>
      <c r="F41" s="224">
        <v>16</v>
      </c>
      <c r="G41" s="224">
        <v>120763</v>
      </c>
      <c r="H41" s="226" t="s">
        <v>2141</v>
      </c>
      <c r="I41" s="224"/>
      <c r="J41" s="224"/>
      <c r="K41" s="224"/>
      <c r="L41" s="224"/>
      <c r="M41" s="224">
        <v>120</v>
      </c>
      <c r="N41" s="224">
        <v>30</v>
      </c>
      <c r="O41" s="224">
        <v>11</v>
      </c>
      <c r="P41" s="224"/>
      <c r="Q41" s="14">
        <f t="shared" ref="Q41:Q45" si="4">SUM(I41:P41)</f>
        <v>161</v>
      </c>
      <c r="R41" s="1176" t="s">
        <v>32</v>
      </c>
      <c r="S41" s="1177" t="s">
        <v>33</v>
      </c>
      <c r="T41" s="14"/>
      <c r="U41" s="456" t="s">
        <v>1495</v>
      </c>
      <c r="V41" s="16" t="s">
        <v>90</v>
      </c>
      <c r="W41" s="16">
        <v>1021388</v>
      </c>
      <c r="X41" s="16" t="s">
        <v>2142</v>
      </c>
      <c r="Y41" s="16"/>
    </row>
    <row r="42" spans="1:25">
      <c r="A42" s="1364" t="s">
        <v>2143</v>
      </c>
      <c r="B42" s="1364" t="s">
        <v>92</v>
      </c>
      <c r="C42" s="278" t="s">
        <v>2144</v>
      </c>
      <c r="D42" s="224" t="s">
        <v>203</v>
      </c>
      <c r="E42" s="227">
        <v>46217.291666666664</v>
      </c>
      <c r="F42" s="224">
        <v>16</v>
      </c>
      <c r="G42" s="224">
        <v>120764</v>
      </c>
      <c r="H42" s="226" t="s">
        <v>2145</v>
      </c>
      <c r="I42" s="224"/>
      <c r="J42" s="224"/>
      <c r="K42" s="224"/>
      <c r="L42" s="224"/>
      <c r="M42" s="224">
        <v>41</v>
      </c>
      <c r="N42" s="224">
        <v>120</v>
      </c>
      <c r="O42" s="224">
        <v>0</v>
      </c>
      <c r="P42" s="224"/>
      <c r="Q42" s="14">
        <f t="shared" si="4"/>
        <v>161</v>
      </c>
      <c r="R42" s="1176" t="s">
        <v>32</v>
      </c>
      <c r="S42" s="1177" t="s">
        <v>33</v>
      </c>
      <c r="T42" s="14"/>
      <c r="U42" s="456" t="s">
        <v>1495</v>
      </c>
      <c r="V42" s="16" t="s">
        <v>90</v>
      </c>
      <c r="W42" s="16">
        <v>1021389</v>
      </c>
      <c r="X42" s="16" t="s">
        <v>2142</v>
      </c>
      <c r="Y42" s="16"/>
    </row>
    <row r="43" spans="1:25">
      <c r="A43" s="1364" t="s">
        <v>863</v>
      </c>
      <c r="B43" s="1364" t="s">
        <v>92</v>
      </c>
      <c r="C43" s="278" t="s">
        <v>2146</v>
      </c>
      <c r="D43" s="224" t="s">
        <v>203</v>
      </c>
      <c r="E43" s="227">
        <v>46217.291666666664</v>
      </c>
      <c r="F43" s="224">
        <v>16</v>
      </c>
      <c r="G43" s="224">
        <v>120789</v>
      </c>
      <c r="H43" s="226" t="s">
        <v>2145</v>
      </c>
      <c r="I43" s="224"/>
      <c r="J43" s="224"/>
      <c r="K43" s="224"/>
      <c r="L43" s="224"/>
      <c r="M43" s="224">
        <v>131</v>
      </c>
      <c r="N43" s="224">
        <v>30</v>
      </c>
      <c r="O43" s="224">
        <v>0</v>
      </c>
      <c r="P43" s="224">
        <v>0</v>
      </c>
      <c r="Q43" s="14">
        <f>SUM(I43:P43)</f>
        <v>161</v>
      </c>
      <c r="R43" s="229" t="s">
        <v>32</v>
      </c>
      <c r="S43" s="23" t="s">
        <v>33</v>
      </c>
      <c r="T43" s="1289" t="b">
        <v>1</v>
      </c>
      <c r="U43" s="456" t="s">
        <v>1495</v>
      </c>
      <c r="V43" s="16" t="s">
        <v>90</v>
      </c>
      <c r="W43" s="16">
        <v>1021390</v>
      </c>
      <c r="X43" s="16" t="s">
        <v>2142</v>
      </c>
      <c r="Y43" s="16"/>
    </row>
    <row r="44" spans="1:25">
      <c r="A44" s="282" t="s">
        <v>121</v>
      </c>
      <c r="B44" s="282" t="s">
        <v>92</v>
      </c>
      <c r="C44" s="278" t="s">
        <v>2147</v>
      </c>
      <c r="D44" s="224" t="s">
        <v>203</v>
      </c>
      <c r="E44" s="227">
        <v>46217.291666666664</v>
      </c>
      <c r="F44" s="224">
        <v>16</v>
      </c>
      <c r="G44" s="224">
        <v>120765</v>
      </c>
      <c r="H44" s="226" t="s">
        <v>2145</v>
      </c>
      <c r="I44" s="224"/>
      <c r="J44" s="224"/>
      <c r="K44" s="224"/>
      <c r="L44" s="224"/>
      <c r="M44" s="224">
        <v>120</v>
      </c>
      <c r="N44" s="224">
        <v>30</v>
      </c>
      <c r="O44" s="224">
        <v>0</v>
      </c>
      <c r="P44" s="224">
        <v>11</v>
      </c>
      <c r="Q44" s="14">
        <f t="shared" si="4"/>
        <v>161</v>
      </c>
      <c r="R44" s="229" t="s">
        <v>32</v>
      </c>
      <c r="S44" s="23" t="s">
        <v>33</v>
      </c>
      <c r="T44" s="14"/>
      <c r="U44" s="456" t="s">
        <v>1495</v>
      </c>
      <c r="V44" s="16" t="s">
        <v>90</v>
      </c>
      <c r="W44" s="16">
        <v>1021391</v>
      </c>
      <c r="X44" s="16" t="s">
        <v>2142</v>
      </c>
      <c r="Y44" s="16"/>
    </row>
    <row r="45" spans="1:25">
      <c r="A45" s="1377" t="s">
        <v>157</v>
      </c>
      <c r="B45" s="1377" t="s">
        <v>92</v>
      </c>
      <c r="C45" s="769" t="s">
        <v>2148</v>
      </c>
      <c r="D45" s="247" t="s">
        <v>203</v>
      </c>
      <c r="E45" s="770">
        <v>46217.291666666664</v>
      </c>
      <c r="F45" s="247">
        <v>16</v>
      </c>
      <c r="G45" s="247">
        <v>120766</v>
      </c>
      <c r="H45" s="771" t="s">
        <v>1918</v>
      </c>
      <c r="I45" s="247"/>
      <c r="J45" s="247"/>
      <c r="K45" s="247"/>
      <c r="L45" s="247"/>
      <c r="M45" s="247"/>
      <c r="N45" s="247">
        <v>101</v>
      </c>
      <c r="O45" s="247">
        <v>60</v>
      </c>
      <c r="P45" s="247"/>
      <c r="Q45" s="264">
        <f t="shared" si="4"/>
        <v>161</v>
      </c>
      <c r="R45" s="229" t="s">
        <v>32</v>
      </c>
      <c r="S45" s="23" t="s">
        <v>33</v>
      </c>
      <c r="T45" s="14"/>
      <c r="U45" s="456" t="s">
        <v>1495</v>
      </c>
      <c r="V45" s="16" t="s">
        <v>90</v>
      </c>
      <c r="W45" s="16">
        <v>1021392</v>
      </c>
      <c r="X45" s="16" t="s">
        <v>2142</v>
      </c>
      <c r="Y45" s="16"/>
    </row>
    <row r="46" spans="1:25">
      <c r="A46" s="1178" t="s">
        <v>102</v>
      </c>
      <c r="B46" s="250" t="s">
        <v>92</v>
      </c>
      <c r="C46" s="282" t="s">
        <v>2149</v>
      </c>
      <c r="D46" s="282" t="s">
        <v>203</v>
      </c>
      <c r="E46" s="283">
        <v>46217.291666666664</v>
      </c>
      <c r="F46" s="282">
        <v>16</v>
      </c>
      <c r="G46" s="1172">
        <v>120768</v>
      </c>
      <c r="H46" s="1174" t="s">
        <v>2120</v>
      </c>
      <c r="I46" s="1172"/>
      <c r="J46" s="1172"/>
      <c r="K46" s="1172"/>
      <c r="L46" s="1172"/>
      <c r="M46" s="1172">
        <v>0</v>
      </c>
      <c r="N46" s="1172">
        <v>120</v>
      </c>
      <c r="O46" s="1172">
        <v>41</v>
      </c>
      <c r="P46" s="1172">
        <v>0</v>
      </c>
      <c r="Q46" s="1175">
        <f>SUM(I46:P46)</f>
        <v>161</v>
      </c>
      <c r="R46" s="1176" t="s">
        <v>32</v>
      </c>
      <c r="S46" s="23" t="s">
        <v>33</v>
      </c>
      <c r="T46" s="14"/>
      <c r="U46" s="456" t="s">
        <v>1495</v>
      </c>
      <c r="V46" s="16" t="s">
        <v>90</v>
      </c>
      <c r="W46" s="16">
        <v>1021393</v>
      </c>
      <c r="X46" s="16" t="s">
        <v>2142</v>
      </c>
      <c r="Y46" s="16"/>
    </row>
    <row r="47" spans="1:25">
      <c r="A47" s="19" t="s">
        <v>19</v>
      </c>
      <c r="B47" s="20"/>
      <c r="C47" s="20"/>
      <c r="D47" s="20"/>
      <c r="E47" s="19"/>
      <c r="F47" s="20"/>
      <c r="G47" s="20"/>
      <c r="H47" s="20"/>
      <c r="I47" s="19">
        <f>SUM(I41:I45)</f>
        <v>0</v>
      </c>
      <c r="J47" s="19">
        <f>SUM(J41:J45)</f>
        <v>0</v>
      </c>
      <c r="K47" s="19">
        <f t="shared" ref="K47:O47" si="5">SUM(K41:K46)</f>
        <v>0</v>
      </c>
      <c r="L47" s="19">
        <f t="shared" si="5"/>
        <v>0</v>
      </c>
      <c r="M47" s="19">
        <f t="shared" si="5"/>
        <v>412</v>
      </c>
      <c r="N47" s="19">
        <f t="shared" si="5"/>
        <v>431</v>
      </c>
      <c r="O47" s="19">
        <f t="shared" si="5"/>
        <v>112</v>
      </c>
      <c r="P47" s="19">
        <f>SUM(P41:P46)</f>
        <v>11</v>
      </c>
      <c r="Q47" s="19">
        <f>SUM(Q41:Q46)</f>
        <v>966</v>
      </c>
      <c r="R47" s="12"/>
      <c r="S47" s="12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"/>
      <c r="K49" s="1563"/>
      <c r="L49" s="1563"/>
      <c r="M49" s="156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230" t="s">
        <v>1495</v>
      </c>
      <c r="B51" s="1558" t="s">
        <v>2150</v>
      </c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4"/>
      <c r="B52" s="1564"/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42</v>
      </c>
      <c r="B53" s="1650" t="s">
        <v>2151</v>
      </c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565"/>
      <c r="C54" s="156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43</v>
      </c>
      <c r="B55" s="1566" t="s">
        <v>2152</v>
      </c>
      <c r="C55" s="156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44</v>
      </c>
      <c r="B56" s="1567"/>
      <c r="C56" s="156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8" spans="1:25" ht="23.25" customHeight="1">
      <c r="A58" s="1597" t="s">
        <v>1139</v>
      </c>
      <c r="B58" s="1597"/>
      <c r="C58" s="1597"/>
      <c r="D58" s="1597"/>
      <c r="E58" s="1597"/>
      <c r="F58" s="1597"/>
      <c r="G58" s="1353"/>
      <c r="H58" s="325"/>
      <c r="I58" s="1597" t="s">
        <v>577</v>
      </c>
      <c r="J58" s="1597"/>
      <c r="K58" s="1597"/>
      <c r="L58" s="1597"/>
      <c r="M58" s="1597"/>
      <c r="N58" s="1597"/>
      <c r="O58" s="1597"/>
      <c r="P58" s="1597"/>
      <c r="Q58" s="1597"/>
      <c r="R58" s="1595" t="s">
        <v>2153</v>
      </c>
      <c r="S58" s="1596"/>
      <c r="T58" s="1595"/>
      <c r="U58" s="1595"/>
      <c r="V58" s="1595"/>
      <c r="W58" s="1595"/>
      <c r="X58" s="1595"/>
      <c r="Y58" s="1595"/>
    </row>
    <row r="59" spans="1:25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8" t="s">
        <v>9</v>
      </c>
      <c r="H59" s="33" t="s">
        <v>10</v>
      </c>
      <c r="I59" s="9" t="s">
        <v>11</v>
      </c>
      <c r="J59" s="9" t="s">
        <v>12</v>
      </c>
      <c r="K59" s="9" t="s">
        <v>13</v>
      </c>
      <c r="L59" s="9" t="s">
        <v>14</v>
      </c>
      <c r="M59" s="9" t="s">
        <v>15</v>
      </c>
      <c r="N59" s="9" t="s">
        <v>16</v>
      </c>
      <c r="O59" s="9" t="s">
        <v>17</v>
      </c>
      <c r="P59" s="10" t="s">
        <v>18</v>
      </c>
      <c r="Q59" s="8" t="s">
        <v>19</v>
      </c>
      <c r="R59" s="8" t="s">
        <v>20</v>
      </c>
      <c r="S59" s="240" t="s">
        <v>21</v>
      </c>
      <c r="T59" s="240" t="s">
        <v>22</v>
      </c>
      <c r="U59" s="8" t="s">
        <v>24</v>
      </c>
      <c r="V59" s="8" t="s">
        <v>25</v>
      </c>
      <c r="W59" s="8" t="s">
        <v>26</v>
      </c>
      <c r="X59" s="8" t="s">
        <v>27</v>
      </c>
      <c r="Y59" s="8" t="s">
        <v>28</v>
      </c>
    </row>
    <row r="60" spans="1:25">
      <c r="A60" s="15" t="s">
        <v>2143</v>
      </c>
      <c r="B60" s="15" t="s">
        <v>92</v>
      </c>
      <c r="C60" s="15" t="s">
        <v>2154</v>
      </c>
      <c r="D60" s="224" t="s">
        <v>620</v>
      </c>
      <c r="E60" s="227">
        <v>46217.958333333336</v>
      </c>
      <c r="F60" s="224">
        <v>11.2</v>
      </c>
      <c r="G60" s="224">
        <v>120767</v>
      </c>
      <c r="H60" s="226" t="s">
        <v>2145</v>
      </c>
      <c r="I60" s="224"/>
      <c r="J60" s="224"/>
      <c r="K60" s="224"/>
      <c r="L60" s="224"/>
      <c r="M60" s="224">
        <v>54</v>
      </c>
      <c r="N60" s="224">
        <v>54</v>
      </c>
      <c r="O60" s="224">
        <v>26</v>
      </c>
      <c r="P60" s="224">
        <v>27</v>
      </c>
      <c r="Q60" s="14">
        <f t="shared" ref="Q60" si="6">SUM(I60:P60)</f>
        <v>161</v>
      </c>
      <c r="R60" s="1176" t="s">
        <v>32</v>
      </c>
      <c r="S60" s="1177" t="s">
        <v>33</v>
      </c>
      <c r="T60" s="14"/>
      <c r="U60" s="1181" t="s">
        <v>523</v>
      </c>
      <c r="V60" s="16" t="s">
        <v>90</v>
      </c>
      <c r="W60" s="16">
        <v>1021384</v>
      </c>
      <c r="X60" s="16" t="s">
        <v>2155</v>
      </c>
      <c r="Y60" s="16"/>
    </row>
    <row r="61" spans="1:25">
      <c r="A61" s="1178" t="s">
        <v>121</v>
      </c>
      <c r="B61" s="1178" t="s">
        <v>92</v>
      </c>
      <c r="C61" s="1178" t="s">
        <v>2156</v>
      </c>
      <c r="D61" s="15" t="s">
        <v>620</v>
      </c>
      <c r="E61" s="1179">
        <v>46217.958333333336</v>
      </c>
      <c r="F61" s="15">
        <v>11.2</v>
      </c>
      <c r="G61" s="15">
        <v>120769</v>
      </c>
      <c r="H61" s="1174" t="s">
        <v>2120</v>
      </c>
      <c r="I61" s="15"/>
      <c r="J61" s="15"/>
      <c r="K61" s="15"/>
      <c r="L61" s="15"/>
      <c r="M61" s="15"/>
      <c r="N61" s="15">
        <v>27</v>
      </c>
      <c r="O61" s="15">
        <v>108</v>
      </c>
      <c r="P61" s="15">
        <v>26</v>
      </c>
      <c r="Q61" s="14">
        <f>SUM(I61:P61)</f>
        <v>161</v>
      </c>
      <c r="R61" s="1176" t="s">
        <v>32</v>
      </c>
      <c r="S61" s="1177" t="s">
        <v>33</v>
      </c>
      <c r="T61" s="14"/>
      <c r="U61" s="1181" t="s">
        <v>523</v>
      </c>
      <c r="V61" s="16" t="s">
        <v>90</v>
      </c>
      <c r="W61" s="16">
        <v>1021385</v>
      </c>
      <c r="X61" s="16" t="s">
        <v>2155</v>
      </c>
      <c r="Y61" s="16"/>
    </row>
    <row r="62" spans="1:25">
      <c r="A62" s="1178" t="s">
        <v>141</v>
      </c>
      <c r="B62" s="1178" t="s">
        <v>69</v>
      </c>
      <c r="C62" s="1178" t="s">
        <v>2157</v>
      </c>
      <c r="D62" s="15" t="s">
        <v>1868</v>
      </c>
      <c r="E62" s="1179">
        <v>46217.522222222222</v>
      </c>
      <c r="F62" s="15">
        <v>12.6</v>
      </c>
      <c r="G62" s="15">
        <v>120794</v>
      </c>
      <c r="H62" s="37"/>
      <c r="I62" s="15"/>
      <c r="J62" s="15"/>
      <c r="K62" s="15"/>
      <c r="L62" s="15"/>
      <c r="M62" s="15">
        <v>161</v>
      </c>
      <c r="N62" s="15">
        <v>161</v>
      </c>
      <c r="O62" s="15"/>
      <c r="P62" s="15"/>
      <c r="Q62" s="14">
        <v>322</v>
      </c>
      <c r="R62" s="14" t="s">
        <v>30</v>
      </c>
      <c r="S62" s="14" t="s">
        <v>31</v>
      </c>
      <c r="T62" s="14"/>
      <c r="U62" s="1181" t="s">
        <v>523</v>
      </c>
      <c r="V62" s="16" t="s">
        <v>660</v>
      </c>
      <c r="W62" s="16">
        <v>1021386</v>
      </c>
      <c r="X62" s="16" t="s">
        <v>2155</v>
      </c>
      <c r="Y62" s="16"/>
    </row>
    <row r="63" spans="1:25">
      <c r="A63" s="1178"/>
      <c r="B63" s="1178"/>
      <c r="C63" s="1178"/>
      <c r="D63" s="15"/>
      <c r="E63" s="1179"/>
      <c r="F63" s="15"/>
      <c r="G63" s="15"/>
      <c r="H63" s="37"/>
      <c r="I63" s="15"/>
      <c r="J63" s="15"/>
      <c r="K63" s="15"/>
      <c r="L63" s="15"/>
      <c r="M63" s="15"/>
      <c r="N63" s="15"/>
      <c r="O63" s="15"/>
      <c r="P63" s="15"/>
      <c r="Q63" s="14"/>
      <c r="R63" s="14"/>
      <c r="S63" s="14"/>
      <c r="T63" s="14"/>
      <c r="U63" s="1181"/>
      <c r="V63" s="16"/>
      <c r="W63" s="16"/>
      <c r="X63" s="16"/>
      <c r="Y63" s="16"/>
    </row>
    <row r="64" spans="1:25">
      <c r="A64" s="11" t="s">
        <v>19</v>
      </c>
      <c r="B64" s="7"/>
      <c r="C64" s="7"/>
      <c r="D64" s="7"/>
      <c r="E64" s="11"/>
      <c r="F64" s="7"/>
      <c r="G64" s="7"/>
      <c r="H64" s="7"/>
      <c r="I64" s="11">
        <f>SUM(I60:I60)</f>
        <v>0</v>
      </c>
      <c r="J64" s="11">
        <f>SUM(J60:J60)</f>
        <v>0</v>
      </c>
      <c r="K64" s="11">
        <f>SUM(K60:K61)</f>
        <v>0</v>
      </c>
      <c r="L64" s="11">
        <f>SUM(L60:L61)</f>
        <v>0</v>
      </c>
      <c r="M64" s="11">
        <f>SUM(M60:M63)</f>
        <v>215</v>
      </c>
      <c r="N64" s="11">
        <f>SUM(N60:N63)</f>
        <v>242</v>
      </c>
      <c r="O64" s="11">
        <f>SUM(O60:O61)</f>
        <v>134</v>
      </c>
      <c r="P64" s="11">
        <f>SUM(P60:P61)</f>
        <v>53</v>
      </c>
      <c r="Q64" s="11">
        <f>SUM(Q60:Q63)</f>
        <v>644</v>
      </c>
      <c r="R64" s="12"/>
      <c r="S64" s="12"/>
      <c r="T64" s="12"/>
      <c r="U64" s="12"/>
      <c r="V64" s="12"/>
      <c r="W64" s="12"/>
      <c r="X64" s="12"/>
      <c r="Y64" s="12"/>
    </row>
    <row r="65" spans="1:25">
      <c r="A65" s="1"/>
      <c r="B65" s="1"/>
      <c r="C65" s="1"/>
      <c r="D65" s="1"/>
      <c r="E65" s="1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5">
      <c r="A66" s="166" t="s">
        <v>34</v>
      </c>
      <c r="B66" s="1562"/>
      <c r="C66" s="1562"/>
      <c r="D66" s="1562"/>
      <c r="E66" s="1"/>
      <c r="F66" s="1"/>
      <c r="G66" s="1"/>
      <c r="H66" s="1"/>
      <c r="I66" s="1"/>
      <c r="J66" s="1"/>
      <c r="K66" s="1563"/>
      <c r="L66" s="1563"/>
      <c r="M66" s="1563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 ht="18">
      <c r="A67" s="187" t="s">
        <v>35</v>
      </c>
      <c r="B67" s="186" t="s">
        <v>36</v>
      </c>
      <c r="C67" s="239" t="s">
        <v>37</v>
      </c>
      <c r="D67" s="24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230" t="s">
        <v>161</v>
      </c>
      <c r="B68" s="1558" t="s">
        <v>39</v>
      </c>
      <c r="C68" s="1558"/>
      <c r="D68" s="242"/>
      <c r="E68" s="243" t="s">
        <v>40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4" t="s">
        <v>169</v>
      </c>
      <c r="B69" s="1564" t="s">
        <v>41</v>
      </c>
      <c r="C69" s="156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5" t="s">
        <v>42</v>
      </c>
      <c r="B70" s="1565"/>
      <c r="C70" s="156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42</v>
      </c>
      <c r="B71" s="1565"/>
      <c r="C71" s="156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43</v>
      </c>
      <c r="B72" s="1566"/>
      <c r="C72" s="156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44</v>
      </c>
      <c r="B73" s="1567"/>
      <c r="C73" s="156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5" spans="1:25" ht="23.25" customHeight="1">
      <c r="A75" s="1559"/>
      <c r="B75" s="1559"/>
      <c r="C75" s="1559"/>
      <c r="D75" s="1559"/>
      <c r="E75" s="1559"/>
      <c r="F75" s="1559"/>
      <c r="G75" s="1067"/>
      <c r="H75" s="7"/>
      <c r="I75" s="1559"/>
      <c r="J75" s="1559"/>
      <c r="K75" s="1559"/>
      <c r="L75" s="1559"/>
      <c r="M75" s="1559"/>
      <c r="N75" s="1559"/>
      <c r="O75" s="1559"/>
      <c r="P75" s="1559"/>
      <c r="Q75" s="1559"/>
      <c r="R75" s="1560"/>
      <c r="S75" s="1561"/>
      <c r="T75" s="1560"/>
      <c r="U75" s="1560"/>
      <c r="V75" s="1560"/>
      <c r="W75" s="1560"/>
      <c r="X75" s="1560"/>
      <c r="Y75" s="1560"/>
    </row>
    <row r="76" spans="1:25" ht="26.25">
      <c r="A76" s="8" t="s">
        <v>3</v>
      </c>
      <c r="B76" s="8" t="s">
        <v>4</v>
      </c>
      <c r="C76" s="8" t="s">
        <v>5</v>
      </c>
      <c r="D76" s="8" t="s">
        <v>6</v>
      </c>
      <c r="E76" s="8" t="s">
        <v>7</v>
      </c>
      <c r="F76" s="8" t="s">
        <v>8</v>
      </c>
      <c r="G76" s="8" t="s">
        <v>9</v>
      </c>
      <c r="H76" s="33" t="s">
        <v>10</v>
      </c>
      <c r="I76" s="9" t="s">
        <v>11</v>
      </c>
      <c r="J76" s="9" t="s">
        <v>12</v>
      </c>
      <c r="K76" s="9" t="s">
        <v>13</v>
      </c>
      <c r="L76" s="9" t="s">
        <v>14</v>
      </c>
      <c r="M76" s="9" t="s">
        <v>15</v>
      </c>
      <c r="N76" s="9" t="s">
        <v>16</v>
      </c>
      <c r="O76" s="9" t="s">
        <v>17</v>
      </c>
      <c r="P76" s="10" t="s">
        <v>18</v>
      </c>
      <c r="Q76" s="8" t="s">
        <v>19</v>
      </c>
      <c r="R76" s="8" t="s">
        <v>20</v>
      </c>
      <c r="S76" s="240" t="s">
        <v>21</v>
      </c>
      <c r="T76" s="240" t="s">
        <v>22</v>
      </c>
      <c r="U76" s="8" t="s">
        <v>24</v>
      </c>
      <c r="V76" s="8" t="s">
        <v>25</v>
      </c>
      <c r="W76" s="8" t="s">
        <v>26</v>
      </c>
      <c r="X76" s="8" t="s">
        <v>27</v>
      </c>
      <c r="Y76" s="8" t="s">
        <v>28</v>
      </c>
    </row>
    <row r="77" spans="1:25">
      <c r="A77" s="224"/>
      <c r="B77" s="224"/>
      <c r="C77" s="224"/>
      <c r="D77" s="224"/>
      <c r="E77" s="227"/>
      <c r="F77" s="224"/>
      <c r="G77" s="224"/>
      <c r="H77" s="226"/>
      <c r="I77" s="224"/>
      <c r="J77" s="224"/>
      <c r="K77" s="224"/>
      <c r="L77" s="224"/>
      <c r="M77" s="224"/>
      <c r="N77" s="224"/>
      <c r="O77" s="224"/>
      <c r="P77" s="224"/>
      <c r="Q77" s="14">
        <f t="shared" ref="Q77:Q82" si="7">SUM(I77:P77)</f>
        <v>0</v>
      </c>
      <c r="R77" s="14" t="s">
        <v>30</v>
      </c>
      <c r="S77" s="14" t="s">
        <v>31</v>
      </c>
      <c r="T77" s="14"/>
      <c r="U77" s="228"/>
      <c r="V77" s="16"/>
      <c r="W77" s="16"/>
      <c r="X77" s="16"/>
      <c r="Y77" s="16"/>
    </row>
    <row r="78" spans="1:25">
      <c r="A78" s="224"/>
      <c r="B78" s="224"/>
      <c r="C78" s="224"/>
      <c r="D78" s="224"/>
      <c r="E78" s="227"/>
      <c r="F78" s="224"/>
      <c r="G78" s="224"/>
      <c r="H78" s="226"/>
      <c r="I78" s="224"/>
      <c r="J78" s="224"/>
      <c r="K78" s="224"/>
      <c r="L78" s="224"/>
      <c r="M78" s="224"/>
      <c r="N78" s="224"/>
      <c r="O78" s="224"/>
      <c r="P78" s="224"/>
      <c r="Q78" s="14">
        <f t="shared" si="7"/>
        <v>0</v>
      </c>
      <c r="R78" s="14" t="s">
        <v>30</v>
      </c>
      <c r="S78" s="14" t="s">
        <v>31</v>
      </c>
      <c r="T78" s="14"/>
      <c r="U78" s="228"/>
      <c r="V78" s="16"/>
      <c r="W78" s="16"/>
      <c r="X78" s="16"/>
      <c r="Y78" s="16"/>
    </row>
    <row r="79" spans="1:25">
      <c r="A79" s="224"/>
      <c r="B79" s="224"/>
      <c r="C79" s="224"/>
      <c r="D79" s="224"/>
      <c r="E79" s="227"/>
      <c r="F79" s="224"/>
      <c r="G79" s="224"/>
      <c r="H79" s="226"/>
      <c r="I79" s="224"/>
      <c r="J79" s="224"/>
      <c r="K79" s="224"/>
      <c r="L79" s="224"/>
      <c r="M79" s="224"/>
      <c r="N79" s="224"/>
      <c r="O79" s="224"/>
      <c r="P79" s="224"/>
      <c r="Q79" s="14">
        <f t="shared" si="7"/>
        <v>0</v>
      </c>
      <c r="R79" s="229" t="s">
        <v>32</v>
      </c>
      <c r="S79" s="23" t="s">
        <v>33</v>
      </c>
      <c r="T79" s="14"/>
      <c r="U79" s="228"/>
      <c r="V79" s="16"/>
      <c r="W79" s="16"/>
      <c r="X79" s="16"/>
      <c r="Y79" s="16"/>
    </row>
    <row r="80" spans="1:25">
      <c r="A80" s="224"/>
      <c r="B80" s="224"/>
      <c r="C80" s="224"/>
      <c r="D80" s="224"/>
      <c r="E80" s="227"/>
      <c r="F80" s="224"/>
      <c r="G80" s="224"/>
      <c r="H80" s="226"/>
      <c r="I80" s="224"/>
      <c r="J80" s="224"/>
      <c r="K80" s="224"/>
      <c r="L80" s="224"/>
      <c r="M80" s="224"/>
      <c r="N80" s="224"/>
      <c r="O80" s="224"/>
      <c r="P80" s="224"/>
      <c r="Q80" s="14">
        <f t="shared" si="7"/>
        <v>0</v>
      </c>
      <c r="R80" s="229" t="s">
        <v>32</v>
      </c>
      <c r="S80" s="23" t="s">
        <v>33</v>
      </c>
      <c r="T80" s="14"/>
      <c r="U80" s="228"/>
      <c r="V80" s="16"/>
      <c r="W80" s="16"/>
      <c r="X80" s="16"/>
      <c r="Y80" s="16"/>
    </row>
    <row r="81" spans="1:25">
      <c r="A81" s="224"/>
      <c r="B81" s="224"/>
      <c r="C81" s="224"/>
      <c r="D81" s="224"/>
      <c r="E81" s="227"/>
      <c r="F81" s="224"/>
      <c r="G81" s="224"/>
      <c r="H81" s="226"/>
      <c r="I81" s="224"/>
      <c r="J81" s="224"/>
      <c r="K81" s="224"/>
      <c r="L81" s="224"/>
      <c r="M81" s="224"/>
      <c r="N81" s="224"/>
      <c r="O81" s="224"/>
      <c r="P81" s="224"/>
      <c r="Q81" s="14">
        <f t="shared" si="7"/>
        <v>0</v>
      </c>
      <c r="R81" s="229" t="s">
        <v>32</v>
      </c>
      <c r="S81" s="23" t="s">
        <v>33</v>
      </c>
      <c r="T81" s="14"/>
      <c r="U81" s="228"/>
      <c r="V81" s="16"/>
      <c r="W81" s="16"/>
      <c r="X81" s="16"/>
      <c r="Y81" s="16"/>
    </row>
    <row r="82" spans="1:25">
      <c r="A82" s="15"/>
      <c r="B82" s="15"/>
      <c r="C82" s="15"/>
      <c r="D82" s="15"/>
      <c r="E82" s="15"/>
      <c r="F82" s="15"/>
      <c r="G82" s="15"/>
      <c r="H82" s="37"/>
      <c r="I82" s="15"/>
      <c r="J82" s="15"/>
      <c r="K82" s="15"/>
      <c r="L82" s="15"/>
      <c r="M82" s="15"/>
      <c r="N82" s="15"/>
      <c r="O82" s="15"/>
      <c r="P82" s="15"/>
      <c r="Q82" s="14">
        <f t="shared" si="7"/>
        <v>0</v>
      </c>
      <c r="R82" s="14" t="s">
        <v>30</v>
      </c>
      <c r="S82" s="14" t="s">
        <v>31</v>
      </c>
      <c r="T82" s="14"/>
      <c r="U82" s="16"/>
      <c r="V82" s="16"/>
      <c r="W82" s="16"/>
      <c r="X82" s="16"/>
      <c r="Y82" s="16"/>
    </row>
    <row r="83" spans="1:25">
      <c r="A83" s="11" t="s">
        <v>19</v>
      </c>
      <c r="B83" s="7"/>
      <c r="C83" s="7"/>
      <c r="D83" s="7"/>
      <c r="E83" s="11"/>
      <c r="F83" s="7"/>
      <c r="G83" s="7"/>
      <c r="H83" s="7"/>
      <c r="I83" s="11">
        <f>SUM(I77:I81)</f>
        <v>0</v>
      </c>
      <c r="J83" s="11">
        <f>SUM(J77:J81)</f>
        <v>0</v>
      </c>
      <c r="K83" s="11">
        <f t="shared" ref="K83:Q83" si="8">SUM(K77:K82)</f>
        <v>0</v>
      </c>
      <c r="L83" s="11">
        <f t="shared" si="8"/>
        <v>0</v>
      </c>
      <c r="M83" s="11">
        <f t="shared" si="8"/>
        <v>0</v>
      </c>
      <c r="N83" s="11">
        <f t="shared" si="8"/>
        <v>0</v>
      </c>
      <c r="O83" s="11">
        <f t="shared" si="8"/>
        <v>0</v>
      </c>
      <c r="P83" s="11">
        <f t="shared" si="8"/>
        <v>0</v>
      </c>
      <c r="Q83" s="11">
        <f t="shared" si="8"/>
        <v>0</v>
      </c>
      <c r="R83" s="12"/>
      <c r="S83" s="12"/>
      <c r="T83" s="12"/>
      <c r="U83" s="12"/>
      <c r="V83" s="12"/>
      <c r="W83" s="12"/>
      <c r="X83" s="12"/>
      <c r="Y83" s="12"/>
    </row>
    <row r="84" spans="1:25">
      <c r="A84" s="1"/>
      <c r="B84" s="1"/>
      <c r="C84" s="1"/>
      <c r="D84" s="1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5">
      <c r="A85" s="166" t="s">
        <v>34</v>
      </c>
      <c r="B85" s="1562"/>
      <c r="C85" s="1562"/>
      <c r="D85" s="1562"/>
      <c r="E85" s="1"/>
      <c r="F85" s="1"/>
      <c r="G85" s="1"/>
      <c r="H85" s="1"/>
      <c r="I85" s="1"/>
      <c r="J85" s="1"/>
      <c r="K85" s="1563"/>
      <c r="L85" s="1563"/>
      <c r="M85" s="1563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 ht="18">
      <c r="A86" s="187" t="s">
        <v>35</v>
      </c>
      <c r="B86" s="186" t="s">
        <v>36</v>
      </c>
      <c r="C86" s="239" t="s">
        <v>37</v>
      </c>
      <c r="D86" s="24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230" t="s">
        <v>161</v>
      </c>
      <c r="B87" s="1558" t="s">
        <v>39</v>
      </c>
      <c r="C87" s="1558"/>
      <c r="D87" s="242"/>
      <c r="E87" s="243" t="s">
        <v>40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4" t="s">
        <v>169</v>
      </c>
      <c r="B88" s="1564" t="s">
        <v>41</v>
      </c>
      <c r="C88" s="156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5" t="s">
        <v>42</v>
      </c>
      <c r="B89" s="1565"/>
      <c r="C89" s="156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5" t="s">
        <v>42</v>
      </c>
      <c r="B90" s="1565"/>
      <c r="C90" s="1565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5" t="s">
        <v>43</v>
      </c>
      <c r="B91" s="1566"/>
      <c r="C91" s="156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5" t="s">
        <v>44</v>
      </c>
      <c r="B92" s="1567"/>
      <c r="C92" s="1567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4" spans="1:25" ht="23.25" customHeight="1">
      <c r="A94" s="1559" t="s">
        <v>0</v>
      </c>
      <c r="B94" s="1559"/>
      <c r="C94" s="1559"/>
      <c r="D94" s="1559"/>
      <c r="E94" s="1559"/>
      <c r="F94" s="1559"/>
      <c r="G94" s="1067"/>
      <c r="H94" s="7"/>
      <c r="I94" s="1559" t="s">
        <v>1</v>
      </c>
      <c r="J94" s="1559"/>
      <c r="K94" s="1559"/>
      <c r="L94" s="1559"/>
      <c r="M94" s="1559"/>
      <c r="N94" s="1559"/>
      <c r="O94" s="1559"/>
      <c r="P94" s="1559"/>
      <c r="Q94" s="1559"/>
      <c r="R94" s="1560" t="s">
        <v>2</v>
      </c>
      <c r="S94" s="1561"/>
      <c r="T94" s="1560"/>
      <c r="U94" s="1560"/>
      <c r="V94" s="1560"/>
      <c r="W94" s="1560"/>
      <c r="X94" s="1560"/>
      <c r="Y94" s="1560"/>
    </row>
    <row r="95" spans="1:25" ht="26.25">
      <c r="A95" s="8" t="s">
        <v>3</v>
      </c>
      <c r="B95" s="8" t="s">
        <v>4</v>
      </c>
      <c r="C95" s="8" t="s">
        <v>5</v>
      </c>
      <c r="D95" s="8" t="s">
        <v>6</v>
      </c>
      <c r="E95" s="8" t="s">
        <v>7</v>
      </c>
      <c r="F95" s="8" t="s">
        <v>8</v>
      </c>
      <c r="G95" s="8" t="s">
        <v>9</v>
      </c>
      <c r="H95" s="33" t="s">
        <v>10</v>
      </c>
      <c r="I95" s="9" t="s">
        <v>11</v>
      </c>
      <c r="J95" s="9" t="s">
        <v>12</v>
      </c>
      <c r="K95" s="9" t="s">
        <v>13</v>
      </c>
      <c r="L95" s="9" t="s">
        <v>14</v>
      </c>
      <c r="M95" s="9" t="s">
        <v>15</v>
      </c>
      <c r="N95" s="9" t="s">
        <v>16</v>
      </c>
      <c r="O95" s="9" t="s">
        <v>17</v>
      </c>
      <c r="P95" s="10" t="s">
        <v>18</v>
      </c>
      <c r="Q95" s="8" t="s">
        <v>19</v>
      </c>
      <c r="R95" s="8" t="s">
        <v>20</v>
      </c>
      <c r="S95" s="240" t="s">
        <v>21</v>
      </c>
      <c r="T95" s="240" t="s">
        <v>22</v>
      </c>
      <c r="U95" s="8" t="s">
        <v>24</v>
      </c>
      <c r="V95" s="8" t="s">
        <v>25</v>
      </c>
      <c r="W95" s="8" t="s">
        <v>26</v>
      </c>
      <c r="X95" s="8" t="s">
        <v>27</v>
      </c>
      <c r="Y95" s="8" t="s">
        <v>28</v>
      </c>
    </row>
    <row r="96" spans="1:25">
      <c r="A96" s="224"/>
      <c r="B96" s="224"/>
      <c r="C96" s="224"/>
      <c r="D96" s="224"/>
      <c r="E96" s="227"/>
      <c r="F96" s="224"/>
      <c r="G96" s="224"/>
      <c r="H96" s="226"/>
      <c r="I96" s="224"/>
      <c r="J96" s="224"/>
      <c r="K96" s="224"/>
      <c r="L96" s="224"/>
      <c r="M96" s="224"/>
      <c r="N96" s="224"/>
      <c r="O96" s="224"/>
      <c r="P96" s="224"/>
      <c r="Q96" s="14">
        <f t="shared" ref="Q96:Q101" si="9">SUM(I96:P96)</f>
        <v>0</v>
      </c>
      <c r="R96" s="14" t="s">
        <v>30</v>
      </c>
      <c r="S96" s="14" t="s">
        <v>31</v>
      </c>
      <c r="T96" s="14"/>
      <c r="U96" s="228"/>
      <c r="V96" s="16"/>
      <c r="W96" s="16"/>
      <c r="X96" s="16"/>
      <c r="Y96" s="16"/>
    </row>
    <row r="97" spans="1:25">
      <c r="A97" s="224"/>
      <c r="B97" s="224"/>
      <c r="C97" s="224"/>
      <c r="D97" s="224"/>
      <c r="E97" s="227"/>
      <c r="F97" s="224"/>
      <c r="G97" s="224"/>
      <c r="H97" s="226"/>
      <c r="I97" s="224"/>
      <c r="J97" s="224"/>
      <c r="K97" s="224"/>
      <c r="L97" s="224"/>
      <c r="M97" s="224"/>
      <c r="N97" s="224"/>
      <c r="O97" s="224"/>
      <c r="P97" s="224"/>
      <c r="Q97" s="14">
        <f t="shared" si="9"/>
        <v>0</v>
      </c>
      <c r="R97" s="14" t="s">
        <v>30</v>
      </c>
      <c r="S97" s="14" t="s">
        <v>31</v>
      </c>
      <c r="T97" s="14"/>
      <c r="U97" s="228"/>
      <c r="V97" s="16"/>
      <c r="W97" s="16"/>
      <c r="X97" s="16"/>
      <c r="Y97" s="16"/>
    </row>
    <row r="98" spans="1:25">
      <c r="A98" s="224"/>
      <c r="B98" s="224"/>
      <c r="C98" s="224"/>
      <c r="D98" s="224"/>
      <c r="E98" s="227"/>
      <c r="F98" s="224"/>
      <c r="G98" s="224"/>
      <c r="H98" s="226"/>
      <c r="I98" s="224"/>
      <c r="J98" s="224"/>
      <c r="K98" s="224"/>
      <c r="L98" s="224"/>
      <c r="M98" s="224"/>
      <c r="N98" s="224"/>
      <c r="O98" s="224"/>
      <c r="P98" s="224"/>
      <c r="Q98" s="14">
        <f t="shared" si="9"/>
        <v>0</v>
      </c>
      <c r="R98" s="229" t="s">
        <v>32</v>
      </c>
      <c r="S98" s="23" t="s">
        <v>33</v>
      </c>
      <c r="T98" s="14"/>
      <c r="U98" s="228"/>
      <c r="V98" s="16"/>
      <c r="W98" s="16"/>
      <c r="X98" s="16"/>
      <c r="Y98" s="16"/>
    </row>
    <row r="99" spans="1:25">
      <c r="A99" s="224"/>
      <c r="B99" s="224"/>
      <c r="C99" s="224"/>
      <c r="D99" s="224"/>
      <c r="E99" s="227"/>
      <c r="F99" s="224"/>
      <c r="G99" s="224"/>
      <c r="H99" s="226"/>
      <c r="I99" s="224"/>
      <c r="J99" s="224"/>
      <c r="K99" s="224"/>
      <c r="L99" s="224"/>
      <c r="M99" s="224"/>
      <c r="N99" s="224"/>
      <c r="O99" s="224"/>
      <c r="P99" s="224"/>
      <c r="Q99" s="14">
        <f t="shared" si="9"/>
        <v>0</v>
      </c>
      <c r="R99" s="229" t="s">
        <v>32</v>
      </c>
      <c r="S99" s="23" t="s">
        <v>33</v>
      </c>
      <c r="T99" s="14"/>
      <c r="U99" s="228"/>
      <c r="V99" s="16"/>
      <c r="W99" s="16"/>
      <c r="X99" s="16"/>
      <c r="Y99" s="16"/>
    </row>
    <row r="100" spans="1:25">
      <c r="A100" s="224"/>
      <c r="B100" s="224"/>
      <c r="C100" s="224"/>
      <c r="D100" s="224"/>
      <c r="E100" s="227"/>
      <c r="F100" s="224"/>
      <c r="G100" s="224"/>
      <c r="H100" s="226"/>
      <c r="I100" s="224"/>
      <c r="J100" s="224"/>
      <c r="K100" s="224"/>
      <c r="L100" s="224"/>
      <c r="M100" s="224"/>
      <c r="N100" s="224"/>
      <c r="O100" s="224"/>
      <c r="P100" s="224"/>
      <c r="Q100" s="14">
        <f t="shared" si="9"/>
        <v>0</v>
      </c>
      <c r="R100" s="229" t="s">
        <v>32</v>
      </c>
      <c r="S100" s="23" t="s">
        <v>33</v>
      </c>
      <c r="T100" s="14"/>
      <c r="U100" s="228"/>
      <c r="V100" s="16"/>
      <c r="W100" s="16"/>
      <c r="X100" s="16"/>
      <c r="Y100" s="16"/>
    </row>
    <row r="101" spans="1:25">
      <c r="A101" s="15"/>
      <c r="B101" s="15"/>
      <c r="C101" s="15"/>
      <c r="D101" s="15"/>
      <c r="E101" s="15"/>
      <c r="F101" s="15"/>
      <c r="G101" s="15"/>
      <c r="H101" s="37"/>
      <c r="I101" s="15"/>
      <c r="J101" s="15"/>
      <c r="K101" s="15"/>
      <c r="L101" s="15"/>
      <c r="M101" s="15"/>
      <c r="N101" s="15"/>
      <c r="O101" s="15"/>
      <c r="P101" s="15"/>
      <c r="Q101" s="14">
        <f t="shared" si="9"/>
        <v>0</v>
      </c>
      <c r="R101" s="14" t="s">
        <v>30</v>
      </c>
      <c r="S101" s="14" t="s">
        <v>31</v>
      </c>
      <c r="T101" s="14"/>
      <c r="U101" s="16"/>
      <c r="V101" s="16"/>
      <c r="W101" s="16"/>
      <c r="X101" s="16"/>
      <c r="Y101" s="16"/>
    </row>
    <row r="102" spans="1:25">
      <c r="A102" s="11" t="s">
        <v>19</v>
      </c>
      <c r="B102" s="7"/>
      <c r="C102" s="7"/>
      <c r="D102" s="7"/>
      <c r="E102" s="11"/>
      <c r="F102" s="7"/>
      <c r="G102" s="7"/>
      <c r="H102" s="7"/>
      <c r="I102" s="11">
        <f>SUM(I96:I100)</f>
        <v>0</v>
      </c>
      <c r="J102" s="11">
        <f>SUM(J96:J100)</f>
        <v>0</v>
      </c>
      <c r="K102" s="11">
        <f t="shared" ref="K102:Q102" si="10">SUM(K96:K101)</f>
        <v>0</v>
      </c>
      <c r="L102" s="11">
        <f t="shared" si="10"/>
        <v>0</v>
      </c>
      <c r="M102" s="11">
        <f t="shared" si="10"/>
        <v>0</v>
      </c>
      <c r="N102" s="11">
        <f t="shared" si="10"/>
        <v>0</v>
      </c>
      <c r="O102" s="11">
        <f t="shared" si="10"/>
        <v>0</v>
      </c>
      <c r="P102" s="11">
        <f t="shared" si="10"/>
        <v>0</v>
      </c>
      <c r="Q102" s="11">
        <f t="shared" si="10"/>
        <v>0</v>
      </c>
      <c r="R102" s="12"/>
      <c r="S102" s="12"/>
      <c r="T102" s="12"/>
      <c r="U102" s="12"/>
      <c r="V102" s="12"/>
      <c r="W102" s="12"/>
      <c r="X102" s="12"/>
      <c r="Y102" s="12"/>
    </row>
    <row r="103" spans="1:25">
      <c r="A103" s="1"/>
      <c r="B103" s="1"/>
      <c r="C103" s="1"/>
      <c r="D103" s="1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5">
      <c r="A104" s="166" t="s">
        <v>34</v>
      </c>
      <c r="B104" s="1562"/>
      <c r="C104" s="1562"/>
      <c r="D104" s="1562"/>
      <c r="E104" s="1"/>
      <c r="F104" s="1"/>
      <c r="G104" s="1"/>
      <c r="H104" s="1"/>
      <c r="I104" s="1"/>
      <c r="J104" s="1"/>
      <c r="K104" s="1563"/>
      <c r="L104" s="1563"/>
      <c r="M104" s="1563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 ht="18">
      <c r="A105" s="187" t="s">
        <v>35</v>
      </c>
      <c r="B105" s="186" t="s">
        <v>36</v>
      </c>
      <c r="C105" s="239" t="s">
        <v>37</v>
      </c>
      <c r="D105" s="24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>
      <c r="A106" s="230" t="s">
        <v>161</v>
      </c>
      <c r="B106" s="1558" t="s">
        <v>39</v>
      </c>
      <c r="C106" s="1558"/>
      <c r="D106" s="242"/>
      <c r="E106" s="243" t="s">
        <v>40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4" t="s">
        <v>169</v>
      </c>
      <c r="B107" s="1564" t="s">
        <v>41</v>
      </c>
      <c r="C107" s="156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5" t="s">
        <v>42</v>
      </c>
      <c r="B108" s="1565"/>
      <c r="C108" s="156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>
      <c r="A109" s="5" t="s">
        <v>42</v>
      </c>
      <c r="B109" s="1565"/>
      <c r="C109" s="156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5" t="s">
        <v>43</v>
      </c>
      <c r="B110" s="1566"/>
      <c r="C110" s="156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>
      <c r="A111" s="5" t="s">
        <v>44</v>
      </c>
      <c r="B111" s="1567"/>
      <c r="C111" s="156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3" spans="1:25" ht="23.25" customHeight="1">
      <c r="A113" s="1559" t="s">
        <v>0</v>
      </c>
      <c r="B113" s="1559"/>
      <c r="C113" s="1559"/>
      <c r="D113" s="1559"/>
      <c r="E113" s="1559"/>
      <c r="F113" s="1559"/>
      <c r="G113" s="1067"/>
      <c r="H113" s="7"/>
      <c r="I113" s="1559" t="s">
        <v>1</v>
      </c>
      <c r="J113" s="1559"/>
      <c r="K113" s="1559"/>
      <c r="L113" s="1559"/>
      <c r="M113" s="1559"/>
      <c r="N113" s="1559"/>
      <c r="O113" s="1559"/>
      <c r="P113" s="1559"/>
      <c r="Q113" s="1559"/>
      <c r="R113" s="1560" t="s">
        <v>2</v>
      </c>
      <c r="S113" s="1561"/>
      <c r="T113" s="1560"/>
      <c r="U113" s="1560"/>
      <c r="V113" s="1560"/>
      <c r="W113" s="1560"/>
      <c r="X113" s="1560"/>
      <c r="Y113" s="1560"/>
    </row>
    <row r="114" spans="1:25" ht="26.25">
      <c r="A114" s="8" t="s">
        <v>3</v>
      </c>
      <c r="B114" s="8" t="s">
        <v>4</v>
      </c>
      <c r="C114" s="8" t="s">
        <v>5</v>
      </c>
      <c r="D114" s="8" t="s">
        <v>6</v>
      </c>
      <c r="E114" s="8" t="s">
        <v>7</v>
      </c>
      <c r="F114" s="8" t="s">
        <v>8</v>
      </c>
      <c r="G114" s="8" t="s">
        <v>9</v>
      </c>
      <c r="H114" s="33" t="s">
        <v>10</v>
      </c>
      <c r="I114" s="9" t="s">
        <v>11</v>
      </c>
      <c r="J114" s="9" t="s">
        <v>12</v>
      </c>
      <c r="K114" s="9" t="s">
        <v>13</v>
      </c>
      <c r="L114" s="9" t="s">
        <v>14</v>
      </c>
      <c r="M114" s="9" t="s">
        <v>15</v>
      </c>
      <c r="N114" s="9" t="s">
        <v>16</v>
      </c>
      <c r="O114" s="9" t="s">
        <v>17</v>
      </c>
      <c r="P114" s="10" t="s">
        <v>18</v>
      </c>
      <c r="Q114" s="8" t="s">
        <v>19</v>
      </c>
      <c r="R114" s="8" t="s">
        <v>20</v>
      </c>
      <c r="S114" s="240" t="s">
        <v>21</v>
      </c>
      <c r="T114" s="240" t="s">
        <v>22</v>
      </c>
      <c r="U114" s="8" t="s">
        <v>24</v>
      </c>
      <c r="V114" s="8" t="s">
        <v>25</v>
      </c>
      <c r="W114" s="8" t="s">
        <v>26</v>
      </c>
      <c r="X114" s="8" t="s">
        <v>27</v>
      </c>
      <c r="Y114" s="8" t="s">
        <v>28</v>
      </c>
    </row>
    <row r="115" spans="1:25">
      <c r="A115" s="224"/>
      <c r="B115" s="224"/>
      <c r="C115" s="224"/>
      <c r="D115" s="224"/>
      <c r="E115" s="227"/>
      <c r="F115" s="224"/>
      <c r="G115" s="224"/>
      <c r="H115" s="226"/>
      <c r="I115" s="224"/>
      <c r="J115" s="224"/>
      <c r="K115" s="224"/>
      <c r="L115" s="224"/>
      <c r="M115" s="224"/>
      <c r="N115" s="224"/>
      <c r="O115" s="224"/>
      <c r="P115" s="224"/>
      <c r="Q115" s="14">
        <f t="shared" ref="Q115:Q120" si="11">SUM(I115:P115)</f>
        <v>0</v>
      </c>
      <c r="R115" s="14" t="s">
        <v>30</v>
      </c>
      <c r="S115" s="14" t="s">
        <v>31</v>
      </c>
      <c r="T115" s="14"/>
      <c r="U115" s="228"/>
      <c r="V115" s="16"/>
      <c r="W115" s="16"/>
      <c r="X115" s="16"/>
      <c r="Y115" s="16"/>
    </row>
    <row r="116" spans="1:25">
      <c r="A116" s="224"/>
      <c r="B116" s="224"/>
      <c r="C116" s="224"/>
      <c r="D116" s="224"/>
      <c r="E116" s="227"/>
      <c r="F116" s="224"/>
      <c r="G116" s="224"/>
      <c r="H116" s="226"/>
      <c r="I116" s="224"/>
      <c r="J116" s="224"/>
      <c r="K116" s="224"/>
      <c r="L116" s="224"/>
      <c r="M116" s="224"/>
      <c r="N116" s="224"/>
      <c r="O116" s="224"/>
      <c r="P116" s="224"/>
      <c r="Q116" s="14">
        <f t="shared" si="11"/>
        <v>0</v>
      </c>
      <c r="R116" s="14" t="s">
        <v>30</v>
      </c>
      <c r="S116" s="14" t="s">
        <v>31</v>
      </c>
      <c r="T116" s="14"/>
      <c r="U116" s="228"/>
      <c r="V116" s="16"/>
      <c r="W116" s="16"/>
      <c r="X116" s="16"/>
      <c r="Y116" s="16"/>
    </row>
    <row r="117" spans="1:25">
      <c r="A117" s="224"/>
      <c r="B117" s="224"/>
      <c r="C117" s="224"/>
      <c r="D117" s="224"/>
      <c r="E117" s="227"/>
      <c r="F117" s="224"/>
      <c r="G117" s="224"/>
      <c r="H117" s="226"/>
      <c r="I117" s="224"/>
      <c r="J117" s="224"/>
      <c r="K117" s="224"/>
      <c r="L117" s="224"/>
      <c r="M117" s="224"/>
      <c r="N117" s="224"/>
      <c r="O117" s="224"/>
      <c r="P117" s="224"/>
      <c r="Q117" s="14">
        <f t="shared" si="11"/>
        <v>0</v>
      </c>
      <c r="R117" s="229" t="s">
        <v>32</v>
      </c>
      <c r="S117" s="23" t="s">
        <v>33</v>
      </c>
      <c r="T117" s="14"/>
      <c r="U117" s="228"/>
      <c r="V117" s="16"/>
      <c r="W117" s="16"/>
      <c r="X117" s="16"/>
      <c r="Y117" s="16"/>
    </row>
    <row r="118" spans="1:25">
      <c r="A118" s="224"/>
      <c r="B118" s="224"/>
      <c r="C118" s="224"/>
      <c r="D118" s="224"/>
      <c r="E118" s="227"/>
      <c r="F118" s="224"/>
      <c r="G118" s="224"/>
      <c r="H118" s="226"/>
      <c r="I118" s="224"/>
      <c r="J118" s="224"/>
      <c r="K118" s="224"/>
      <c r="L118" s="224"/>
      <c r="M118" s="224"/>
      <c r="N118" s="224"/>
      <c r="O118" s="224"/>
      <c r="P118" s="224"/>
      <c r="Q118" s="14">
        <f t="shared" si="11"/>
        <v>0</v>
      </c>
      <c r="R118" s="229" t="s">
        <v>32</v>
      </c>
      <c r="S118" s="23" t="s">
        <v>33</v>
      </c>
      <c r="T118" s="14"/>
      <c r="U118" s="228"/>
      <c r="V118" s="16"/>
      <c r="W118" s="16"/>
      <c r="X118" s="16"/>
      <c r="Y118" s="16"/>
    </row>
    <row r="119" spans="1:25">
      <c r="A119" s="224"/>
      <c r="B119" s="224"/>
      <c r="C119" s="224"/>
      <c r="D119" s="224"/>
      <c r="E119" s="227"/>
      <c r="F119" s="224"/>
      <c r="G119" s="224"/>
      <c r="H119" s="226"/>
      <c r="I119" s="224"/>
      <c r="J119" s="224"/>
      <c r="K119" s="224"/>
      <c r="L119" s="224"/>
      <c r="M119" s="224"/>
      <c r="N119" s="224"/>
      <c r="O119" s="224"/>
      <c r="P119" s="224"/>
      <c r="Q119" s="14">
        <f t="shared" si="11"/>
        <v>0</v>
      </c>
      <c r="R119" s="229" t="s">
        <v>32</v>
      </c>
      <c r="S119" s="23" t="s">
        <v>33</v>
      </c>
      <c r="T119" s="14"/>
      <c r="U119" s="228"/>
      <c r="V119" s="16"/>
      <c r="W119" s="16"/>
      <c r="X119" s="16"/>
      <c r="Y119" s="16"/>
    </row>
    <row r="120" spans="1:25">
      <c r="A120" s="15"/>
      <c r="B120" s="15"/>
      <c r="C120" s="15"/>
      <c r="D120" s="15"/>
      <c r="E120" s="15"/>
      <c r="F120" s="15"/>
      <c r="G120" s="15"/>
      <c r="H120" s="37"/>
      <c r="I120" s="15"/>
      <c r="J120" s="15"/>
      <c r="K120" s="15"/>
      <c r="L120" s="15"/>
      <c r="M120" s="15"/>
      <c r="N120" s="15"/>
      <c r="O120" s="15"/>
      <c r="P120" s="15"/>
      <c r="Q120" s="14">
        <f t="shared" si="11"/>
        <v>0</v>
      </c>
      <c r="R120" s="14" t="s">
        <v>30</v>
      </c>
      <c r="S120" s="14" t="s">
        <v>31</v>
      </c>
      <c r="T120" s="14"/>
      <c r="U120" s="16"/>
      <c r="V120" s="16"/>
      <c r="W120" s="16"/>
      <c r="X120" s="16"/>
      <c r="Y120" s="16"/>
    </row>
    <row r="121" spans="1:25">
      <c r="A121" s="11" t="s">
        <v>19</v>
      </c>
      <c r="B121" s="7"/>
      <c r="C121" s="7"/>
      <c r="D121" s="7"/>
      <c r="E121" s="11"/>
      <c r="F121" s="7"/>
      <c r="G121" s="7"/>
      <c r="H121" s="7"/>
      <c r="I121" s="11">
        <f>SUM(I115:I119)</f>
        <v>0</v>
      </c>
      <c r="J121" s="11">
        <f>SUM(J115:J119)</f>
        <v>0</v>
      </c>
      <c r="K121" s="11">
        <f t="shared" ref="K121:Q121" si="12">SUM(K115:K120)</f>
        <v>0</v>
      </c>
      <c r="L121" s="11">
        <f t="shared" si="12"/>
        <v>0</v>
      </c>
      <c r="M121" s="11">
        <f t="shared" si="12"/>
        <v>0</v>
      </c>
      <c r="N121" s="11">
        <f t="shared" si="12"/>
        <v>0</v>
      </c>
      <c r="O121" s="11">
        <f t="shared" si="12"/>
        <v>0</v>
      </c>
      <c r="P121" s="11">
        <f t="shared" si="12"/>
        <v>0</v>
      </c>
      <c r="Q121" s="11">
        <f t="shared" si="12"/>
        <v>0</v>
      </c>
      <c r="R121" s="12"/>
      <c r="S121" s="12"/>
      <c r="T121" s="12"/>
      <c r="U121" s="12"/>
      <c r="V121" s="12"/>
      <c r="W121" s="12"/>
      <c r="X121" s="12"/>
      <c r="Y121" s="12"/>
    </row>
    <row r="122" spans="1:25">
      <c r="A122" s="1"/>
      <c r="B122" s="1"/>
      <c r="C122" s="1"/>
      <c r="D122" s="1"/>
      <c r="E122" s="1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5">
      <c r="A123" s="166" t="s">
        <v>34</v>
      </c>
      <c r="B123" s="1562"/>
      <c r="C123" s="1562"/>
      <c r="D123" s="1562"/>
      <c r="E123" s="1"/>
      <c r="F123" s="1"/>
      <c r="G123" s="1"/>
      <c r="H123" s="1"/>
      <c r="I123" s="1"/>
      <c r="J123" s="1"/>
      <c r="K123" s="1563"/>
      <c r="L123" s="1563"/>
      <c r="M123" s="1563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5" ht="18">
      <c r="A124" s="187" t="s">
        <v>35</v>
      </c>
      <c r="B124" s="186" t="s">
        <v>36</v>
      </c>
      <c r="C124" s="239" t="s">
        <v>37</v>
      </c>
      <c r="D124" s="24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5">
      <c r="A125" s="230" t="s">
        <v>161</v>
      </c>
      <c r="B125" s="1558" t="s">
        <v>39</v>
      </c>
      <c r="C125" s="1558"/>
      <c r="D125" s="242"/>
      <c r="E125" s="243" t="s">
        <v>40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5">
      <c r="A126" s="4" t="s">
        <v>169</v>
      </c>
      <c r="B126" s="1564" t="s">
        <v>41</v>
      </c>
      <c r="C126" s="1564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>
      <c r="A127" s="5" t="s">
        <v>42</v>
      </c>
      <c r="B127" s="1565"/>
      <c r="C127" s="156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5">
      <c r="A128" s="5" t="s">
        <v>42</v>
      </c>
      <c r="B128" s="1565"/>
      <c r="C128" s="1565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5">
      <c r="A129" s="5" t="s">
        <v>43</v>
      </c>
      <c r="B129" s="1566"/>
      <c r="C129" s="156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5">
      <c r="A130" s="5" t="s">
        <v>44</v>
      </c>
      <c r="B130" s="1567"/>
      <c r="C130" s="1567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2" spans="1:25" ht="23.25" customHeight="1">
      <c r="A132" s="1559" t="s">
        <v>0</v>
      </c>
      <c r="B132" s="1559"/>
      <c r="C132" s="1559"/>
      <c r="D132" s="1559"/>
      <c r="E132" s="1559"/>
      <c r="F132" s="1559"/>
      <c r="G132" s="1067"/>
      <c r="H132" s="7"/>
      <c r="I132" s="1559" t="s">
        <v>1</v>
      </c>
      <c r="J132" s="1559"/>
      <c r="K132" s="1559"/>
      <c r="L132" s="1559"/>
      <c r="M132" s="1559"/>
      <c r="N132" s="1559"/>
      <c r="O132" s="1559"/>
      <c r="P132" s="1559"/>
      <c r="Q132" s="1559"/>
      <c r="R132" s="1560" t="s">
        <v>2</v>
      </c>
      <c r="S132" s="1561"/>
      <c r="T132" s="1560"/>
      <c r="U132" s="1560"/>
      <c r="V132" s="1560"/>
      <c r="W132" s="1560"/>
      <c r="X132" s="1560"/>
      <c r="Y132" s="1560"/>
    </row>
    <row r="133" spans="1:25" ht="26.25">
      <c r="A133" s="8" t="s">
        <v>3</v>
      </c>
      <c r="B133" s="8" t="s">
        <v>4</v>
      </c>
      <c r="C133" s="8" t="s">
        <v>5</v>
      </c>
      <c r="D133" s="8" t="s">
        <v>6</v>
      </c>
      <c r="E133" s="8" t="s">
        <v>7</v>
      </c>
      <c r="F133" s="8" t="s">
        <v>8</v>
      </c>
      <c r="G133" s="8" t="s">
        <v>9</v>
      </c>
      <c r="H133" s="33" t="s">
        <v>10</v>
      </c>
      <c r="I133" s="9" t="s">
        <v>11</v>
      </c>
      <c r="J133" s="9" t="s">
        <v>12</v>
      </c>
      <c r="K133" s="9" t="s">
        <v>13</v>
      </c>
      <c r="L133" s="9" t="s">
        <v>14</v>
      </c>
      <c r="M133" s="9" t="s">
        <v>15</v>
      </c>
      <c r="N133" s="9" t="s">
        <v>16</v>
      </c>
      <c r="O133" s="9" t="s">
        <v>17</v>
      </c>
      <c r="P133" s="10" t="s">
        <v>18</v>
      </c>
      <c r="Q133" s="8" t="s">
        <v>19</v>
      </c>
      <c r="R133" s="8" t="s">
        <v>20</v>
      </c>
      <c r="S133" s="240" t="s">
        <v>21</v>
      </c>
      <c r="T133" s="240" t="s">
        <v>22</v>
      </c>
      <c r="U133" s="8" t="s">
        <v>24</v>
      </c>
      <c r="V133" s="8" t="s">
        <v>25</v>
      </c>
      <c r="W133" s="8" t="s">
        <v>26</v>
      </c>
      <c r="X133" s="8" t="s">
        <v>27</v>
      </c>
      <c r="Y133" s="8" t="s">
        <v>28</v>
      </c>
    </row>
    <row r="134" spans="1:25">
      <c r="A134" s="224"/>
      <c r="B134" s="224"/>
      <c r="C134" s="224"/>
      <c r="D134" s="224"/>
      <c r="E134" s="227"/>
      <c r="F134" s="224"/>
      <c r="G134" s="224"/>
      <c r="H134" s="226"/>
      <c r="I134" s="224"/>
      <c r="J134" s="224"/>
      <c r="K134" s="224"/>
      <c r="L134" s="224"/>
      <c r="M134" s="224"/>
      <c r="N134" s="224"/>
      <c r="O134" s="224"/>
      <c r="P134" s="224"/>
      <c r="Q134" s="14">
        <f t="shared" ref="Q134:Q139" si="13">SUM(I134:P134)</f>
        <v>0</v>
      </c>
      <c r="R134" s="14" t="s">
        <v>30</v>
      </c>
      <c r="S134" s="14" t="s">
        <v>31</v>
      </c>
      <c r="T134" s="14"/>
      <c r="U134" s="228"/>
      <c r="V134" s="16"/>
      <c r="W134" s="16"/>
      <c r="X134" s="16"/>
      <c r="Y134" s="16"/>
    </row>
    <row r="135" spans="1:25">
      <c r="A135" s="224"/>
      <c r="B135" s="224"/>
      <c r="C135" s="224"/>
      <c r="D135" s="224"/>
      <c r="E135" s="227"/>
      <c r="F135" s="224"/>
      <c r="G135" s="224"/>
      <c r="H135" s="226"/>
      <c r="I135" s="224"/>
      <c r="J135" s="224"/>
      <c r="K135" s="224"/>
      <c r="L135" s="224"/>
      <c r="M135" s="224"/>
      <c r="N135" s="224"/>
      <c r="O135" s="224"/>
      <c r="P135" s="224"/>
      <c r="Q135" s="14">
        <f t="shared" si="13"/>
        <v>0</v>
      </c>
      <c r="R135" s="14" t="s">
        <v>30</v>
      </c>
      <c r="S135" s="14" t="s">
        <v>31</v>
      </c>
      <c r="T135" s="14"/>
      <c r="U135" s="228"/>
      <c r="V135" s="16"/>
      <c r="W135" s="16"/>
      <c r="X135" s="16"/>
      <c r="Y135" s="16"/>
    </row>
    <row r="136" spans="1:25">
      <c r="A136" s="224"/>
      <c r="B136" s="224"/>
      <c r="C136" s="224"/>
      <c r="D136" s="224"/>
      <c r="E136" s="227"/>
      <c r="F136" s="224"/>
      <c r="G136" s="224"/>
      <c r="H136" s="226"/>
      <c r="I136" s="224"/>
      <c r="J136" s="224"/>
      <c r="K136" s="224"/>
      <c r="L136" s="224"/>
      <c r="M136" s="224"/>
      <c r="N136" s="224"/>
      <c r="O136" s="224"/>
      <c r="P136" s="224"/>
      <c r="Q136" s="14">
        <f t="shared" si="13"/>
        <v>0</v>
      </c>
      <c r="R136" s="229" t="s">
        <v>32</v>
      </c>
      <c r="S136" s="23" t="s">
        <v>33</v>
      </c>
      <c r="T136" s="14"/>
      <c r="U136" s="228"/>
      <c r="V136" s="16"/>
      <c r="W136" s="16"/>
      <c r="X136" s="16"/>
      <c r="Y136" s="16"/>
    </row>
    <row r="137" spans="1:25">
      <c r="A137" s="224"/>
      <c r="B137" s="224"/>
      <c r="C137" s="224"/>
      <c r="D137" s="224"/>
      <c r="E137" s="227"/>
      <c r="F137" s="224"/>
      <c r="G137" s="224"/>
      <c r="H137" s="226"/>
      <c r="I137" s="224"/>
      <c r="J137" s="224"/>
      <c r="K137" s="224"/>
      <c r="L137" s="224"/>
      <c r="M137" s="224"/>
      <c r="N137" s="224"/>
      <c r="O137" s="224"/>
      <c r="P137" s="224"/>
      <c r="Q137" s="14">
        <f t="shared" si="13"/>
        <v>0</v>
      </c>
      <c r="R137" s="229" t="s">
        <v>32</v>
      </c>
      <c r="S137" s="23" t="s">
        <v>33</v>
      </c>
      <c r="T137" s="14"/>
      <c r="U137" s="228"/>
      <c r="V137" s="16"/>
      <c r="W137" s="16"/>
      <c r="X137" s="16"/>
      <c r="Y137" s="16"/>
    </row>
    <row r="138" spans="1:25">
      <c r="A138" s="224"/>
      <c r="B138" s="224"/>
      <c r="C138" s="224"/>
      <c r="D138" s="224"/>
      <c r="E138" s="227"/>
      <c r="F138" s="224"/>
      <c r="G138" s="224"/>
      <c r="H138" s="226"/>
      <c r="I138" s="224"/>
      <c r="J138" s="224"/>
      <c r="K138" s="224"/>
      <c r="L138" s="224"/>
      <c r="M138" s="224"/>
      <c r="N138" s="224"/>
      <c r="O138" s="224"/>
      <c r="P138" s="224"/>
      <c r="Q138" s="14">
        <f t="shared" si="13"/>
        <v>0</v>
      </c>
      <c r="R138" s="229" t="s">
        <v>32</v>
      </c>
      <c r="S138" s="23" t="s">
        <v>33</v>
      </c>
      <c r="T138" s="14"/>
      <c r="U138" s="228"/>
      <c r="V138" s="16"/>
      <c r="W138" s="16"/>
      <c r="X138" s="16"/>
      <c r="Y138" s="16"/>
    </row>
    <row r="139" spans="1:25">
      <c r="A139" s="15"/>
      <c r="B139" s="15"/>
      <c r="C139" s="15"/>
      <c r="D139" s="15"/>
      <c r="E139" s="15"/>
      <c r="F139" s="15"/>
      <c r="G139" s="15"/>
      <c r="H139" s="37"/>
      <c r="I139" s="15"/>
      <c r="J139" s="15"/>
      <c r="K139" s="15"/>
      <c r="L139" s="15"/>
      <c r="M139" s="15"/>
      <c r="N139" s="15"/>
      <c r="O139" s="15"/>
      <c r="P139" s="15"/>
      <c r="Q139" s="14">
        <f t="shared" si="13"/>
        <v>0</v>
      </c>
      <c r="R139" s="14" t="s">
        <v>30</v>
      </c>
      <c r="S139" s="14" t="s">
        <v>31</v>
      </c>
      <c r="T139" s="14"/>
      <c r="U139" s="16"/>
      <c r="V139" s="16"/>
      <c r="W139" s="16"/>
      <c r="X139" s="16"/>
      <c r="Y139" s="16"/>
    </row>
    <row r="140" spans="1:25">
      <c r="A140" s="11" t="s">
        <v>19</v>
      </c>
      <c r="B140" s="7"/>
      <c r="C140" s="7"/>
      <c r="D140" s="7"/>
      <c r="E140" s="11"/>
      <c r="F140" s="7"/>
      <c r="G140" s="7"/>
      <c r="H140" s="7"/>
      <c r="I140" s="11">
        <f>SUM(I134:I138)</f>
        <v>0</v>
      </c>
      <c r="J140" s="11">
        <f>SUM(J134:J138)</f>
        <v>0</v>
      </c>
      <c r="K140" s="11">
        <f t="shared" ref="K140:Q140" si="14">SUM(K134:K139)</f>
        <v>0</v>
      </c>
      <c r="L140" s="11">
        <f t="shared" si="14"/>
        <v>0</v>
      </c>
      <c r="M140" s="11">
        <f t="shared" si="14"/>
        <v>0</v>
      </c>
      <c r="N140" s="11">
        <f t="shared" si="14"/>
        <v>0</v>
      </c>
      <c r="O140" s="11">
        <f t="shared" si="14"/>
        <v>0</v>
      </c>
      <c r="P140" s="11">
        <f t="shared" si="14"/>
        <v>0</v>
      </c>
      <c r="Q140" s="11">
        <f t="shared" si="14"/>
        <v>0</v>
      </c>
      <c r="R140" s="12"/>
      <c r="S140" s="12"/>
      <c r="T140" s="12"/>
      <c r="U140" s="12"/>
      <c r="V140" s="12"/>
      <c r="W140" s="12"/>
      <c r="X140" s="12"/>
      <c r="Y140" s="12"/>
    </row>
    <row r="141" spans="1:25">
      <c r="A141" s="1"/>
      <c r="B141" s="1"/>
      <c r="C141" s="1"/>
      <c r="D141" s="1"/>
      <c r="E141" s="1"/>
      <c r="F141" s="2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5">
      <c r="A142" s="166" t="s">
        <v>34</v>
      </c>
      <c r="B142" s="1562"/>
      <c r="C142" s="1562"/>
      <c r="D142" s="1562"/>
      <c r="E142" s="1"/>
      <c r="F142" s="1"/>
      <c r="G142" s="1"/>
      <c r="H142" s="1"/>
      <c r="I142" s="1"/>
      <c r="J142" s="1"/>
      <c r="K142" s="1563"/>
      <c r="L142" s="1563"/>
      <c r="M142" s="1563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5" ht="18">
      <c r="A143" s="187" t="s">
        <v>35</v>
      </c>
      <c r="B143" s="186" t="s">
        <v>36</v>
      </c>
      <c r="C143" s="239" t="s">
        <v>37</v>
      </c>
      <c r="D143" s="24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5">
      <c r="A144" s="230" t="s">
        <v>161</v>
      </c>
      <c r="B144" s="1558" t="s">
        <v>39</v>
      </c>
      <c r="C144" s="1558"/>
      <c r="D144" s="242"/>
      <c r="E144" s="243" t="s">
        <v>40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>
      <c r="A145" s="4" t="s">
        <v>169</v>
      </c>
      <c r="B145" s="1564" t="s">
        <v>41</v>
      </c>
      <c r="C145" s="1564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>
      <c r="A146" s="5" t="s">
        <v>42</v>
      </c>
      <c r="B146" s="1565"/>
      <c r="C146" s="156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>
      <c r="A147" s="5" t="s">
        <v>42</v>
      </c>
      <c r="B147" s="1565"/>
      <c r="C147" s="1565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>
      <c r="A148" s="5" t="s">
        <v>43</v>
      </c>
      <c r="B148" s="1566"/>
      <c r="C148" s="156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>
      <c r="A149" s="5" t="s">
        <v>44</v>
      </c>
      <c r="B149" s="1567"/>
      <c r="C149" s="1567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</sheetData>
  <mergeCells count="88">
    <mergeCell ref="B13:C13"/>
    <mergeCell ref="A1:F1"/>
    <mergeCell ref="I1:Q1"/>
    <mergeCell ref="R1:Y1"/>
    <mergeCell ref="B11:D11"/>
    <mergeCell ref="K11:M11"/>
    <mergeCell ref="B33:C33"/>
    <mergeCell ref="B14:C14"/>
    <mergeCell ref="B15:C15"/>
    <mergeCell ref="B16:C16"/>
    <mergeCell ref="B17:C17"/>
    <mergeCell ref="B18:C18"/>
    <mergeCell ref="A20:F20"/>
    <mergeCell ref="I20:Q20"/>
    <mergeCell ref="R20:Y20"/>
    <mergeCell ref="B30:D30"/>
    <mergeCell ref="K30:M30"/>
    <mergeCell ref="B32:C32"/>
    <mergeCell ref="B34:C34"/>
    <mergeCell ref="B35:C35"/>
    <mergeCell ref="B36:C36"/>
    <mergeCell ref="B37:C37"/>
    <mergeCell ref="A39:F39"/>
    <mergeCell ref="R58:Y58"/>
    <mergeCell ref="R39:Y39"/>
    <mergeCell ref="B49:D49"/>
    <mergeCell ref="K49:M49"/>
    <mergeCell ref="B51:C51"/>
    <mergeCell ref="B52:C52"/>
    <mergeCell ref="B53:C53"/>
    <mergeCell ref="I39:Q39"/>
    <mergeCell ref="B54:C54"/>
    <mergeCell ref="B55:C55"/>
    <mergeCell ref="B56:C56"/>
    <mergeCell ref="A58:F58"/>
    <mergeCell ref="I58:Q58"/>
    <mergeCell ref="B71:C71"/>
    <mergeCell ref="B72:C72"/>
    <mergeCell ref="B73:C73"/>
    <mergeCell ref="A75:F75"/>
    <mergeCell ref="I75:Q75"/>
    <mergeCell ref="B66:D66"/>
    <mergeCell ref="K66:M66"/>
    <mergeCell ref="B68:C68"/>
    <mergeCell ref="B69:C69"/>
    <mergeCell ref="B70:C70"/>
    <mergeCell ref="R75:Y75"/>
    <mergeCell ref="B106:C106"/>
    <mergeCell ref="B87:C87"/>
    <mergeCell ref="B88:C88"/>
    <mergeCell ref="B89:C89"/>
    <mergeCell ref="B90:C90"/>
    <mergeCell ref="B91:C91"/>
    <mergeCell ref="B92:C92"/>
    <mergeCell ref="A94:F94"/>
    <mergeCell ref="I94:Q94"/>
    <mergeCell ref="R94:Y94"/>
    <mergeCell ref="B104:D104"/>
    <mergeCell ref="K104:M104"/>
    <mergeCell ref="B85:D85"/>
    <mergeCell ref="K85:M85"/>
    <mergeCell ref="B126:C126"/>
    <mergeCell ref="B107:C107"/>
    <mergeCell ref="B108:C108"/>
    <mergeCell ref="B109:C109"/>
    <mergeCell ref="B110:C110"/>
    <mergeCell ref="B111:C111"/>
    <mergeCell ref="A113:F113"/>
    <mergeCell ref="I113:Q113"/>
    <mergeCell ref="R113:Y113"/>
    <mergeCell ref="B123:D123"/>
    <mergeCell ref="K123:M123"/>
    <mergeCell ref="B125:C125"/>
    <mergeCell ref="B127:C127"/>
    <mergeCell ref="B128:C128"/>
    <mergeCell ref="B129:C129"/>
    <mergeCell ref="B130:C130"/>
    <mergeCell ref="A132:F132"/>
    <mergeCell ref="B147:C147"/>
    <mergeCell ref="B148:C148"/>
    <mergeCell ref="B149:C149"/>
    <mergeCell ref="R132:Y132"/>
    <mergeCell ref="B142:D142"/>
    <mergeCell ref="K142:M142"/>
    <mergeCell ref="B144:C144"/>
    <mergeCell ref="B145:C145"/>
    <mergeCell ref="B146:C146"/>
    <mergeCell ref="I132:Q132"/>
  </mergeCells>
  <pageMargins left="0.7" right="0.7" top="0.75" bottom="0.75" header="0.3" footer="0.3"/>
</worksheet>
</file>

<file path=xl/worksheets/sheet3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3051-54E4-4EE3-8DE0-FB4372DE40FC}">
  <sheetPr>
    <tabColor rgb="FFFF0000"/>
  </sheetPr>
  <dimension ref="A1:W52"/>
  <sheetViews>
    <sheetView workbookViewId="0">
      <selection activeCell="V26" sqref="V26"/>
    </sheetView>
  </sheetViews>
  <sheetFormatPr defaultColWidth="11.42578125" defaultRowHeight="15"/>
  <cols>
    <col min="1" max="1" width="28" customWidth="1"/>
    <col min="2" max="2" width="11.140625" customWidth="1"/>
    <col min="3" max="3" width="20.5703125" customWidth="1"/>
    <col min="4" max="4" width="12.42578125" customWidth="1"/>
    <col min="5" max="5" width="22.8554687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23.140625" customWidth="1"/>
  </cols>
  <sheetData>
    <row r="1" spans="1:23" ht="23.25">
      <c r="A1" s="1559" t="s">
        <v>155</v>
      </c>
      <c r="B1" s="1559"/>
      <c r="C1" s="1559"/>
      <c r="D1" s="1559"/>
      <c r="E1" s="1559"/>
      <c r="F1" s="1559"/>
      <c r="G1" s="7"/>
      <c r="H1" s="1559" t="s">
        <v>8361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1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67" t="s">
        <v>18</v>
      </c>
      <c r="P2" s="8" t="s">
        <v>19</v>
      </c>
      <c r="Q2" s="8" t="s">
        <v>20</v>
      </c>
      <c r="R2" s="8" t="s">
        <v>9</v>
      </c>
      <c r="S2" s="18" t="s">
        <v>21</v>
      </c>
      <c r="T2" s="18" t="s">
        <v>24</v>
      </c>
      <c r="U2" s="18" t="s">
        <v>25</v>
      </c>
      <c r="V2" s="8" t="s">
        <v>26</v>
      </c>
      <c r="W2" s="8" t="s">
        <v>27</v>
      </c>
    </row>
    <row r="3" spans="1:23">
      <c r="A3" s="1032" t="s">
        <v>4228</v>
      </c>
      <c r="B3" s="53" t="s">
        <v>92</v>
      </c>
      <c r="C3" s="1033" t="s">
        <v>12565</v>
      </c>
      <c r="D3" s="437" t="s">
        <v>159</v>
      </c>
      <c r="E3" s="654">
        <v>45459.041666666664</v>
      </c>
      <c r="F3" s="437">
        <v>10.3</v>
      </c>
      <c r="G3" s="655" t="s">
        <v>160</v>
      </c>
      <c r="H3" s="437"/>
      <c r="I3" s="1032"/>
      <c r="J3" s="887"/>
      <c r="K3" s="887"/>
      <c r="L3" s="887"/>
      <c r="M3" s="277">
        <v>150</v>
      </c>
      <c r="N3" s="277">
        <v>11</v>
      </c>
      <c r="O3" s="887"/>
      <c r="P3" s="66">
        <f t="shared" ref="P3:P8" si="0">SUM(H3:O3)</f>
        <v>161</v>
      </c>
      <c r="Q3" s="17" t="s">
        <v>32</v>
      </c>
      <c r="R3" s="360">
        <v>105752</v>
      </c>
      <c r="S3" s="1034" t="s">
        <v>33</v>
      </c>
      <c r="T3" s="954" t="s">
        <v>161</v>
      </c>
      <c r="U3" s="733"/>
      <c r="V3" s="485">
        <v>1006297</v>
      </c>
      <c r="W3" s="16" t="s">
        <v>12566</v>
      </c>
    </row>
    <row r="4" spans="1:23">
      <c r="A4" s="26" t="s">
        <v>105</v>
      </c>
      <c r="B4" s="49" t="s">
        <v>78</v>
      </c>
      <c r="C4" s="25" t="s">
        <v>12567</v>
      </c>
      <c r="D4" s="15" t="s">
        <v>99</v>
      </c>
      <c r="E4" s="24">
        <v>45459.28125</v>
      </c>
      <c r="F4" s="15">
        <v>10.8</v>
      </c>
      <c r="G4" s="37" t="s">
        <v>160</v>
      </c>
      <c r="H4" s="15"/>
      <c r="I4" s="26"/>
      <c r="J4" s="581"/>
      <c r="K4" s="581"/>
      <c r="L4" s="581"/>
      <c r="M4" s="581"/>
      <c r="N4" s="277">
        <v>161</v>
      </c>
      <c r="O4" s="581"/>
      <c r="P4" s="66">
        <f t="shared" si="0"/>
        <v>161</v>
      </c>
      <c r="Q4" s="17" t="s">
        <v>32</v>
      </c>
      <c r="R4" s="360">
        <v>105753</v>
      </c>
      <c r="S4" s="1034" t="s">
        <v>33</v>
      </c>
      <c r="T4" s="850" t="s">
        <v>100</v>
      </c>
      <c r="U4" s="733"/>
      <c r="V4" s="485">
        <v>1006298</v>
      </c>
      <c r="W4" s="16" t="s">
        <v>12568</v>
      </c>
    </row>
    <row r="5" spans="1:23">
      <c r="A5" s="26" t="s">
        <v>403</v>
      </c>
      <c r="B5" s="49" t="s">
        <v>404</v>
      </c>
      <c r="C5" s="25" t="s">
        <v>12569</v>
      </c>
      <c r="D5" s="15" t="s">
        <v>406</v>
      </c>
      <c r="E5" s="24">
        <v>45459.996527777781</v>
      </c>
      <c r="F5" s="15">
        <v>15.3</v>
      </c>
      <c r="G5" s="37" t="s">
        <v>1348</v>
      </c>
      <c r="H5" s="15"/>
      <c r="I5" s="26"/>
      <c r="J5" s="581"/>
      <c r="K5" s="581"/>
      <c r="L5" s="581"/>
      <c r="M5" s="277">
        <v>30</v>
      </c>
      <c r="N5" s="277">
        <v>90</v>
      </c>
      <c r="O5" s="277">
        <v>41</v>
      </c>
      <c r="P5" s="66">
        <f t="shared" si="0"/>
        <v>161</v>
      </c>
      <c r="Q5" s="14" t="s">
        <v>30</v>
      </c>
      <c r="R5" s="360">
        <v>105773</v>
      </c>
      <c r="S5" s="561" t="s">
        <v>31</v>
      </c>
      <c r="T5" s="850" t="s">
        <v>100</v>
      </c>
      <c r="U5" s="733"/>
      <c r="V5" s="485">
        <v>1006299</v>
      </c>
      <c r="W5" s="16" t="s">
        <v>12570</v>
      </c>
    </row>
    <row r="6" spans="1:23">
      <c r="A6" s="26" t="s">
        <v>8837</v>
      </c>
      <c r="B6" s="49" t="s">
        <v>57</v>
      </c>
      <c r="C6" s="25" t="s">
        <v>12571</v>
      </c>
      <c r="D6" s="15" t="s">
        <v>56</v>
      </c>
      <c r="E6" s="24">
        <v>45459.225694444445</v>
      </c>
      <c r="F6" s="15">
        <v>10.8</v>
      </c>
      <c r="G6" s="37"/>
      <c r="H6" s="15"/>
      <c r="I6" s="26"/>
      <c r="J6" s="277">
        <v>35</v>
      </c>
      <c r="K6" s="277">
        <v>160</v>
      </c>
      <c r="L6" s="581"/>
      <c r="M6" s="581"/>
      <c r="N6" s="581"/>
      <c r="O6" s="581"/>
      <c r="P6" s="66">
        <f t="shared" si="0"/>
        <v>195</v>
      </c>
      <c r="Q6" s="14" t="s">
        <v>30</v>
      </c>
      <c r="R6" s="360">
        <v>105728</v>
      </c>
      <c r="S6" s="561" t="s">
        <v>31</v>
      </c>
      <c r="T6" s="764" t="s">
        <v>169</v>
      </c>
      <c r="U6" s="733"/>
      <c r="V6" s="485">
        <v>1006300</v>
      </c>
      <c r="W6" s="16" t="s">
        <v>12572</v>
      </c>
    </row>
    <row r="7" spans="1:23">
      <c r="A7" s="26" t="s">
        <v>8538</v>
      </c>
      <c r="B7" s="49" t="s">
        <v>57</v>
      </c>
      <c r="C7" s="25" t="s">
        <v>12573</v>
      </c>
      <c r="D7" s="15" t="s">
        <v>56</v>
      </c>
      <c r="E7" s="24">
        <v>45460.225694444445</v>
      </c>
      <c r="F7" s="15">
        <v>10.8</v>
      </c>
      <c r="G7" s="37"/>
      <c r="H7" s="15"/>
      <c r="I7" s="26"/>
      <c r="J7" s="581"/>
      <c r="K7" s="277">
        <v>127</v>
      </c>
      <c r="L7" s="581"/>
      <c r="M7" s="581"/>
      <c r="N7" s="581"/>
      <c r="O7" s="581"/>
      <c r="P7" s="66">
        <f t="shared" si="0"/>
        <v>127</v>
      </c>
      <c r="Q7" s="14" t="s">
        <v>30</v>
      </c>
      <c r="R7" s="360">
        <v>105727</v>
      </c>
      <c r="S7" s="561" t="s">
        <v>31</v>
      </c>
      <c r="T7" s="764" t="s">
        <v>169</v>
      </c>
      <c r="U7" s="733"/>
      <c r="V7" s="485">
        <v>1006302</v>
      </c>
      <c r="W7" s="16" t="s">
        <v>12572</v>
      </c>
    </row>
    <row r="8" spans="1:23">
      <c r="A8" s="26" t="s">
        <v>122</v>
      </c>
      <c r="B8" s="49" t="s">
        <v>62</v>
      </c>
      <c r="C8" s="25" t="s">
        <v>12574</v>
      </c>
      <c r="D8" s="15" t="s">
        <v>61</v>
      </c>
      <c r="E8" s="24">
        <v>45458.774305555555</v>
      </c>
      <c r="F8" s="15">
        <v>13</v>
      </c>
      <c r="G8" s="37"/>
      <c r="H8" s="15"/>
      <c r="I8" s="26"/>
      <c r="J8" s="277">
        <v>26</v>
      </c>
      <c r="K8" s="277">
        <v>135</v>
      </c>
      <c r="L8" s="581"/>
      <c r="M8" s="581"/>
      <c r="N8" s="581"/>
      <c r="O8" s="581"/>
      <c r="P8" s="66">
        <f t="shared" si="0"/>
        <v>161</v>
      </c>
      <c r="Q8" s="14" t="s">
        <v>30</v>
      </c>
      <c r="R8" s="360">
        <v>105744</v>
      </c>
      <c r="S8" s="561" t="s">
        <v>31</v>
      </c>
      <c r="T8" s="764" t="s">
        <v>169</v>
      </c>
      <c r="U8" s="733"/>
      <c r="V8" s="485">
        <v>1006303</v>
      </c>
      <c r="W8" s="16" t="s">
        <v>12575</v>
      </c>
    </row>
    <row r="9" spans="1:23">
      <c r="A9" s="11" t="s">
        <v>19</v>
      </c>
      <c r="B9" s="20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9">
        <f t="shared" si="1"/>
        <v>61</v>
      </c>
      <c r="K9" s="19">
        <f t="shared" si="1"/>
        <v>422</v>
      </c>
      <c r="L9" s="19">
        <f t="shared" si="1"/>
        <v>0</v>
      </c>
      <c r="M9" s="19">
        <f t="shared" si="1"/>
        <v>180</v>
      </c>
      <c r="N9" s="19">
        <f t="shared" si="1"/>
        <v>262</v>
      </c>
      <c r="O9" s="19">
        <f t="shared" si="1"/>
        <v>41</v>
      </c>
      <c r="P9" s="11">
        <f t="shared" si="1"/>
        <v>966</v>
      </c>
      <c r="Q9" s="12"/>
      <c r="R9" s="12"/>
      <c r="S9" s="256"/>
      <c r="T9" s="256"/>
      <c r="U9" s="256"/>
      <c r="V9" s="12"/>
      <c r="W9" s="12"/>
    </row>
    <row r="10" spans="1:23" ht="26.25">
      <c r="A10" s="1035" t="s">
        <v>12576</v>
      </c>
      <c r="B10" s="43"/>
      <c r="C10" s="43"/>
      <c r="D10" s="43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6" customHeight="1">
      <c r="A11" s="5" t="s">
        <v>169</v>
      </c>
      <c r="B11" s="1921" t="s">
        <v>10786</v>
      </c>
      <c r="C11" s="192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70" t="s">
        <v>100</v>
      </c>
      <c r="B12" s="1920" t="s">
        <v>10785</v>
      </c>
      <c r="C12" s="187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242" t="s">
        <v>161</v>
      </c>
      <c r="B13" s="1919" t="s">
        <v>12577</v>
      </c>
      <c r="C13" s="1919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5" t="s">
        <v>42</v>
      </c>
      <c r="B14" s="1872" t="s">
        <v>5003</v>
      </c>
      <c r="C14" s="18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43</v>
      </c>
      <c r="B15" s="1888" t="s">
        <v>1364</v>
      </c>
      <c r="C15" s="18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44</v>
      </c>
      <c r="B16" s="1871">
        <v>0.625</v>
      </c>
      <c r="C16" s="18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8" spans="1:23" ht="23.25">
      <c r="A18" s="1559" t="s">
        <v>83</v>
      </c>
      <c r="B18" s="1559"/>
      <c r="C18" s="1559"/>
      <c r="D18" s="1559"/>
      <c r="E18" s="1559"/>
      <c r="F18" s="1559"/>
      <c r="G18" s="7"/>
      <c r="H18" s="1559" t="s">
        <v>11032</v>
      </c>
      <c r="I18" s="1559"/>
      <c r="J18" s="1559"/>
      <c r="K18" s="1559"/>
      <c r="L18" s="1559"/>
      <c r="M18" s="1559"/>
      <c r="N18" s="1559"/>
      <c r="O18" s="1559"/>
      <c r="P18" s="1559"/>
      <c r="Q18" s="1559" t="s">
        <v>2</v>
      </c>
      <c r="R18" s="1559"/>
      <c r="S18" s="1559"/>
      <c r="T18" s="1559"/>
      <c r="U18" s="1559"/>
      <c r="V18" s="1559"/>
      <c r="W18" s="1559"/>
    </row>
    <row r="19" spans="1:23" ht="26.25">
      <c r="A19" s="8" t="s">
        <v>3</v>
      </c>
      <c r="B19" s="1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21" t="s">
        <v>15</v>
      </c>
      <c r="M19" s="21" t="s">
        <v>16</v>
      </c>
      <c r="N19" s="21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</row>
    <row r="20" spans="1:23">
      <c r="A20" s="26" t="s">
        <v>141</v>
      </c>
      <c r="B20" s="22" t="s">
        <v>69</v>
      </c>
      <c r="C20" s="25" t="s">
        <v>12578</v>
      </c>
      <c r="D20" s="15" t="s">
        <v>68</v>
      </c>
      <c r="E20" s="24">
        <v>45458.760416666664</v>
      </c>
      <c r="F20" s="15">
        <v>12.25</v>
      </c>
      <c r="G20" s="37"/>
      <c r="H20" s="15"/>
      <c r="I20" s="15"/>
      <c r="J20" s="15"/>
      <c r="K20" s="26"/>
      <c r="L20" s="581"/>
      <c r="M20" s="277">
        <v>134</v>
      </c>
      <c r="N20" s="277">
        <v>27</v>
      </c>
      <c r="O20" s="25"/>
      <c r="P20" s="14">
        <f>SUM(H20:O20)</f>
        <v>161</v>
      </c>
      <c r="Q20" s="13" t="s">
        <v>30</v>
      </c>
      <c r="R20" s="15">
        <v>105772</v>
      </c>
      <c r="S20" s="13" t="s">
        <v>31</v>
      </c>
      <c r="T20" s="5" t="s">
        <v>169</v>
      </c>
      <c r="U20" s="13"/>
      <c r="V20" s="13">
        <v>1006305</v>
      </c>
      <c r="W20" s="13" t="s">
        <v>12579</v>
      </c>
    </row>
    <row r="21" spans="1:23">
      <c r="A21" s="1036" t="s">
        <v>142</v>
      </c>
      <c r="B21" s="22" t="s">
        <v>72</v>
      </c>
      <c r="C21" s="25" t="s">
        <v>12580</v>
      </c>
      <c r="D21" s="15" t="s">
        <v>71</v>
      </c>
      <c r="E21" s="24">
        <v>45459.711805555555</v>
      </c>
      <c r="F21" s="15">
        <v>12.25</v>
      </c>
      <c r="G21" s="37"/>
      <c r="H21" s="15"/>
      <c r="I21" s="15"/>
      <c r="J21" s="15"/>
      <c r="K21" s="26"/>
      <c r="L21" s="277">
        <v>27</v>
      </c>
      <c r="M21" s="277">
        <v>81</v>
      </c>
      <c r="N21" s="277">
        <v>53</v>
      </c>
      <c r="O21" s="25"/>
      <c r="P21" s="14">
        <f>SUM(H21:O21)</f>
        <v>161</v>
      </c>
      <c r="Q21" s="13" t="s">
        <v>30</v>
      </c>
      <c r="R21" s="15">
        <v>105771</v>
      </c>
      <c r="S21" s="829" t="s">
        <v>31</v>
      </c>
      <c r="T21" s="764" t="s">
        <v>169</v>
      </c>
      <c r="U21" s="549"/>
      <c r="V21" s="13">
        <v>1006306</v>
      </c>
      <c r="W21" s="13" t="s">
        <v>12579</v>
      </c>
    </row>
    <row r="22" spans="1:23">
      <c r="A22" s="1036" t="s">
        <v>403</v>
      </c>
      <c r="B22" s="22" t="s">
        <v>404</v>
      </c>
      <c r="C22" s="25" t="s">
        <v>12581</v>
      </c>
      <c r="D22" s="15" t="s">
        <v>406</v>
      </c>
      <c r="E22" s="24">
        <v>45459.996527777781</v>
      </c>
      <c r="F22" s="15">
        <v>15.3</v>
      </c>
      <c r="G22" s="37" t="s">
        <v>1348</v>
      </c>
      <c r="H22" s="15"/>
      <c r="I22" s="15"/>
      <c r="J22" s="15"/>
      <c r="K22" s="26"/>
      <c r="L22" s="581"/>
      <c r="M22" s="277">
        <v>60</v>
      </c>
      <c r="N22" s="277">
        <v>71</v>
      </c>
      <c r="O22" s="27">
        <v>30</v>
      </c>
      <c r="P22" s="14">
        <f>SUM(H22:O22)</f>
        <v>161</v>
      </c>
      <c r="Q22" s="13" t="s">
        <v>30</v>
      </c>
      <c r="R22" s="15">
        <v>105770</v>
      </c>
      <c r="S22" s="13" t="s">
        <v>31</v>
      </c>
      <c r="T22" s="324" t="s">
        <v>100</v>
      </c>
      <c r="U22" s="13"/>
      <c r="V22" s="13">
        <v>1006307</v>
      </c>
      <c r="W22" s="16" t="s">
        <v>12570</v>
      </c>
    </row>
    <row r="23" spans="1:23">
      <c r="A23" s="26" t="s">
        <v>114</v>
      </c>
      <c r="B23" s="22" t="s">
        <v>78</v>
      </c>
      <c r="C23" s="25" t="s">
        <v>12582</v>
      </c>
      <c r="D23" s="15" t="s">
        <v>99</v>
      </c>
      <c r="E23" s="24">
        <v>45459.28125</v>
      </c>
      <c r="F23" s="15">
        <v>10.8</v>
      </c>
      <c r="G23" s="37" t="s">
        <v>12583</v>
      </c>
      <c r="H23" s="15"/>
      <c r="I23" s="15"/>
      <c r="J23" s="15"/>
      <c r="K23" s="26"/>
      <c r="L23" s="277">
        <v>80</v>
      </c>
      <c r="M23" s="277">
        <v>54</v>
      </c>
      <c r="N23" s="277">
        <v>27</v>
      </c>
      <c r="O23" s="25"/>
      <c r="P23" s="14">
        <f>SUM(H23:O23)</f>
        <v>161</v>
      </c>
      <c r="Q23" s="17" t="s">
        <v>32</v>
      </c>
      <c r="R23" s="14">
        <v>105755</v>
      </c>
      <c r="S23" s="1037" t="s">
        <v>33</v>
      </c>
      <c r="T23" s="35" t="s">
        <v>100</v>
      </c>
      <c r="U23" s="13" t="s">
        <v>271</v>
      </c>
      <c r="V23" s="13">
        <v>1006308</v>
      </c>
      <c r="W23" s="13" t="s">
        <v>12568</v>
      </c>
    </row>
    <row r="24" spans="1:23">
      <c r="A24" s="26" t="s">
        <v>114</v>
      </c>
      <c r="B24" s="22" t="s">
        <v>78</v>
      </c>
      <c r="C24" s="25" t="s">
        <v>12584</v>
      </c>
      <c r="D24" s="15" t="s">
        <v>99</v>
      </c>
      <c r="E24" s="24">
        <v>45459.28125</v>
      </c>
      <c r="F24" s="15">
        <v>10.8</v>
      </c>
      <c r="G24" s="37" t="s">
        <v>12583</v>
      </c>
      <c r="H24" s="15"/>
      <c r="I24" s="15" t="s">
        <v>1373</v>
      </c>
      <c r="J24" s="15"/>
      <c r="K24" s="26"/>
      <c r="L24" s="277">
        <v>80</v>
      </c>
      <c r="M24" s="277">
        <v>81</v>
      </c>
      <c r="N24" s="581"/>
      <c r="O24" s="25"/>
      <c r="P24" s="14">
        <f>SUM(H24:O24)</f>
        <v>161</v>
      </c>
      <c r="Q24" s="17" t="s">
        <v>32</v>
      </c>
      <c r="R24" s="14">
        <v>105757</v>
      </c>
      <c r="S24" s="1037" t="s">
        <v>33</v>
      </c>
      <c r="T24" s="35" t="s">
        <v>100</v>
      </c>
      <c r="U24" s="13" t="s">
        <v>271</v>
      </c>
      <c r="V24" s="13">
        <v>1006309</v>
      </c>
      <c r="W24" s="13" t="s">
        <v>12568</v>
      </c>
    </row>
    <row r="25" spans="1:23">
      <c r="A25" s="26" t="s">
        <v>12585</v>
      </c>
      <c r="B25" s="22" t="s">
        <v>78</v>
      </c>
      <c r="C25" s="25" t="s">
        <v>12586</v>
      </c>
      <c r="D25" s="15" t="s">
        <v>99</v>
      </c>
      <c r="E25" s="24">
        <v>45459.28125</v>
      </c>
      <c r="F25" s="15">
        <v>10.8</v>
      </c>
      <c r="G25" s="37" t="s">
        <v>160</v>
      </c>
      <c r="H25" s="15"/>
      <c r="I25" s="15"/>
      <c r="J25" s="15"/>
      <c r="K25" s="26"/>
      <c r="L25" s="581"/>
      <c r="M25" s="277">
        <v>161</v>
      </c>
      <c r="N25" s="581"/>
      <c r="O25" s="25"/>
      <c r="P25" s="14">
        <v>161</v>
      </c>
      <c r="Q25" s="17" t="s">
        <v>32</v>
      </c>
      <c r="R25" s="14">
        <v>105758</v>
      </c>
      <c r="S25" s="1037" t="s">
        <v>33</v>
      </c>
      <c r="T25" s="35" t="s">
        <v>100</v>
      </c>
      <c r="U25" s="13" t="s">
        <v>271</v>
      </c>
      <c r="V25" s="13">
        <v>1006310</v>
      </c>
      <c r="W25" s="13" t="s">
        <v>12568</v>
      </c>
    </row>
    <row r="26" spans="1:23">
      <c r="A26" s="26"/>
      <c r="B26" s="52"/>
      <c r="C26" s="25"/>
      <c r="D26" s="15"/>
      <c r="E26" s="24"/>
      <c r="F26" s="15"/>
      <c r="G26" s="37"/>
      <c r="H26" s="15"/>
      <c r="I26" s="15"/>
      <c r="J26" s="15"/>
      <c r="K26" s="26"/>
      <c r="L26" s="276"/>
      <c r="M26" s="276"/>
      <c r="N26" s="276"/>
      <c r="O26" s="25"/>
      <c r="P26" s="14"/>
      <c r="Q26" s="14"/>
      <c r="R26" s="15"/>
      <c r="S26" s="14"/>
      <c r="T26" s="462"/>
      <c r="U26" s="13"/>
      <c r="V26" s="13"/>
      <c r="W26" s="13"/>
    </row>
    <row r="27" spans="1:23">
      <c r="A27" s="15"/>
      <c r="B27" s="45"/>
      <c r="C27" s="15"/>
      <c r="D27" s="15"/>
      <c r="E27" s="24"/>
      <c r="F27" s="15"/>
      <c r="G27" s="37"/>
      <c r="H27" s="15"/>
      <c r="I27" s="15"/>
      <c r="J27" s="15"/>
      <c r="K27" s="15"/>
      <c r="L27" s="45"/>
      <c r="M27" s="45"/>
      <c r="N27" s="45"/>
      <c r="O27" s="15"/>
      <c r="P27" s="14"/>
      <c r="Q27" s="14"/>
      <c r="R27" s="15"/>
      <c r="S27" s="14"/>
      <c r="T27" s="462"/>
      <c r="U27" s="13"/>
      <c r="V27" s="13"/>
      <c r="W27" s="13"/>
    </row>
    <row r="28" spans="1:23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/>
      <c r="Q28" s="13"/>
      <c r="R28" s="15"/>
      <c r="S28" s="13"/>
      <c r="T28" s="13"/>
      <c r="U28" s="13"/>
      <c r="V28" s="13"/>
      <c r="W28" s="13"/>
    </row>
    <row r="29" spans="1:23">
      <c r="A29" s="11" t="s">
        <v>19</v>
      </c>
      <c r="B29" s="7"/>
      <c r="C29" s="7"/>
      <c r="D29" s="7"/>
      <c r="E29" s="11"/>
      <c r="F29" s="7"/>
      <c r="G29" s="7"/>
      <c r="H29" s="11">
        <f t="shared" ref="H29:P29" si="2">SUM(H20:H28)</f>
        <v>0</v>
      </c>
      <c r="I29" s="11">
        <f t="shared" si="2"/>
        <v>0</v>
      </c>
      <c r="J29" s="11">
        <f t="shared" si="2"/>
        <v>0</v>
      </c>
      <c r="K29" s="11">
        <f t="shared" si="2"/>
        <v>0</v>
      </c>
      <c r="L29" s="11">
        <f t="shared" si="2"/>
        <v>187</v>
      </c>
      <c r="M29" s="11">
        <f t="shared" si="2"/>
        <v>571</v>
      </c>
      <c r="N29" s="11">
        <f t="shared" si="2"/>
        <v>178</v>
      </c>
      <c r="O29" s="11">
        <f t="shared" si="2"/>
        <v>30</v>
      </c>
      <c r="P29" s="11">
        <f t="shared" si="2"/>
        <v>966</v>
      </c>
      <c r="Q29" s="12"/>
      <c r="R29" s="12"/>
      <c r="S29" s="12"/>
      <c r="T29" s="12"/>
      <c r="U29" s="12"/>
      <c r="V29" s="12"/>
      <c r="W29" s="12"/>
    </row>
    <row r="30" spans="1:23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5" t="s">
        <v>169</v>
      </c>
      <c r="B31" s="1881" t="s">
        <v>10785</v>
      </c>
      <c r="C31" s="1881"/>
      <c r="D31" s="1"/>
      <c r="E31" s="394" t="s">
        <v>12587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70" t="s">
        <v>100</v>
      </c>
      <c r="B32" s="1878" t="s">
        <v>12588</v>
      </c>
      <c r="C32" s="1878"/>
      <c r="D32" s="1"/>
      <c r="E32" s="394" t="s">
        <v>12589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">
      <c r="A33" s="1"/>
      <c r="B33" s="1563"/>
      <c r="C33" s="1563"/>
    </row>
    <row r="34" spans="1:3">
      <c r="A34" s="5" t="s">
        <v>42</v>
      </c>
      <c r="B34" s="1901" t="s">
        <v>11188</v>
      </c>
      <c r="C34" s="1901"/>
    </row>
    <row r="35" spans="1:3">
      <c r="A35" s="5" t="s">
        <v>43</v>
      </c>
      <c r="B35" s="1918" t="s">
        <v>12590</v>
      </c>
      <c r="C35" s="1901"/>
    </row>
    <row r="36" spans="1:3">
      <c r="A36" s="5" t="s">
        <v>44</v>
      </c>
      <c r="B36" s="1900">
        <v>0.75</v>
      </c>
      <c r="C36" s="1901"/>
    </row>
    <row r="52" spans="3:3">
      <c r="C52" s="1" t="s">
        <v>3644</v>
      </c>
    </row>
  </sheetData>
  <mergeCells count="18">
    <mergeCell ref="B12:C12"/>
    <mergeCell ref="A1:F1"/>
    <mergeCell ref="H1:P1"/>
    <mergeCell ref="Q1:W1"/>
    <mergeCell ref="B11:C11"/>
    <mergeCell ref="B13:C13"/>
    <mergeCell ref="B14:C14"/>
    <mergeCell ref="B15:C15"/>
    <mergeCell ref="B16:C16"/>
    <mergeCell ref="A18:F18"/>
    <mergeCell ref="B36:C36"/>
    <mergeCell ref="Q18:W18"/>
    <mergeCell ref="B31:C31"/>
    <mergeCell ref="B32:C32"/>
    <mergeCell ref="B33:C33"/>
    <mergeCell ref="B34:C34"/>
    <mergeCell ref="B35:C35"/>
    <mergeCell ref="H18:P18"/>
  </mergeCells>
  <pageMargins left="0.7" right="0.7" top="0.75" bottom="0.75" header="0.3" footer="0.3"/>
</worksheet>
</file>

<file path=xl/worksheets/sheet3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4675D-97DE-49F2-AB16-91AF6474A57D}">
  <sheetPr>
    <tabColor rgb="FFFF0000"/>
  </sheetPr>
  <dimension ref="A1:W59"/>
  <sheetViews>
    <sheetView workbookViewId="0">
      <selection activeCell="D40" sqref="D40"/>
    </sheetView>
  </sheetViews>
  <sheetFormatPr defaultColWidth="11.42578125" defaultRowHeight="15"/>
  <cols>
    <col min="1" max="1" width="30.7109375" customWidth="1"/>
    <col min="2" max="2" width="11.140625" customWidth="1"/>
    <col min="3" max="3" width="15.85546875" customWidth="1"/>
    <col min="4" max="4" width="12.42578125" customWidth="1"/>
    <col min="5" max="5" width="20.42578125" customWidth="1"/>
    <col min="6" max="7" width="9.140625" bestFit="1" customWidth="1"/>
    <col min="8" max="15" width="7.42578125" customWidth="1"/>
    <col min="16" max="16" width="12.140625" bestFit="1" customWidth="1"/>
    <col min="17" max="17" width="8.42578125" bestFit="1" customWidth="1"/>
    <col min="18" max="18" width="9.140625" bestFit="1" customWidth="1"/>
    <col min="19" max="19" width="7.85546875" bestFit="1" customWidth="1"/>
    <col min="20" max="20" width="22.7109375" customWidth="1"/>
  </cols>
  <sheetData>
    <row r="1" spans="1:23" ht="23.25">
      <c r="A1" s="1559" t="s">
        <v>180</v>
      </c>
      <c r="B1" s="1559"/>
      <c r="C1" s="1559"/>
      <c r="D1" s="1559"/>
      <c r="E1" s="1559"/>
      <c r="F1" s="1559"/>
      <c r="G1" s="7"/>
      <c r="H1" s="1559" t="s">
        <v>12591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37" t="s">
        <v>105</v>
      </c>
      <c r="B3" s="15" t="s">
        <v>78</v>
      </c>
      <c r="C3" s="15" t="s">
        <v>12592</v>
      </c>
      <c r="D3" s="15" t="s">
        <v>521</v>
      </c>
      <c r="E3" s="24">
        <v>45455.6875</v>
      </c>
      <c r="F3" s="15">
        <v>14.5</v>
      </c>
      <c r="G3" s="37" t="s">
        <v>160</v>
      </c>
      <c r="H3" s="15"/>
      <c r="I3" s="15"/>
      <c r="J3" s="15"/>
      <c r="K3" s="15"/>
      <c r="L3" s="15"/>
      <c r="M3" s="35">
        <v>107</v>
      </c>
      <c r="N3" s="35">
        <v>54</v>
      </c>
      <c r="O3" s="15"/>
      <c r="P3" s="14">
        <f t="shared" ref="P3:P9" si="0">SUM(H3:O3)</f>
        <v>161</v>
      </c>
      <c r="Q3" s="17" t="s">
        <v>32</v>
      </c>
      <c r="R3" s="16">
        <v>105710</v>
      </c>
      <c r="S3" s="23" t="s">
        <v>33</v>
      </c>
      <c r="T3" s="14" t="s">
        <v>9984</v>
      </c>
      <c r="U3" s="14" t="s">
        <v>90</v>
      </c>
      <c r="V3" s="16">
        <v>1006212</v>
      </c>
      <c r="W3" s="16"/>
    </row>
    <row r="4" spans="1:23">
      <c r="A4" s="37" t="s">
        <v>105</v>
      </c>
      <c r="B4" s="15" t="s">
        <v>78</v>
      </c>
      <c r="C4" s="15" t="s">
        <v>12593</v>
      </c>
      <c r="D4" s="15" t="s">
        <v>521</v>
      </c>
      <c r="E4" s="15" t="s">
        <v>12594</v>
      </c>
      <c r="F4" s="15">
        <v>14.5</v>
      </c>
      <c r="G4" s="37" t="s">
        <v>160</v>
      </c>
      <c r="H4" s="15"/>
      <c r="I4" s="15"/>
      <c r="J4" s="15"/>
      <c r="K4" s="15"/>
      <c r="L4" s="15"/>
      <c r="M4" s="35">
        <v>107</v>
      </c>
      <c r="N4" s="35">
        <v>54</v>
      </c>
      <c r="O4" s="15"/>
      <c r="P4" s="14">
        <f t="shared" si="0"/>
        <v>161</v>
      </c>
      <c r="Q4" s="17" t="s">
        <v>32</v>
      </c>
      <c r="R4" s="16">
        <v>105711</v>
      </c>
      <c r="S4" s="23" t="s">
        <v>33</v>
      </c>
      <c r="T4" s="14" t="s">
        <v>9984</v>
      </c>
      <c r="U4" s="14" t="s">
        <v>90</v>
      </c>
      <c r="V4" s="16">
        <v>1006214</v>
      </c>
      <c r="W4" s="16"/>
    </row>
    <row r="5" spans="1:23">
      <c r="A5" s="15" t="s">
        <v>12595</v>
      </c>
      <c r="B5" s="15" t="s">
        <v>65</v>
      </c>
      <c r="C5" s="15" t="s">
        <v>12596</v>
      </c>
      <c r="D5" s="15" t="s">
        <v>7594</v>
      </c>
      <c r="E5" s="24">
        <v>45455.732638888891</v>
      </c>
      <c r="F5" s="15">
        <v>19</v>
      </c>
      <c r="G5" s="37"/>
      <c r="H5" s="15"/>
      <c r="I5" s="15"/>
      <c r="J5" s="15"/>
      <c r="K5" s="15"/>
      <c r="L5" s="35">
        <v>108</v>
      </c>
      <c r="M5" s="15"/>
      <c r="N5" s="15"/>
      <c r="O5" s="15"/>
      <c r="P5" s="14">
        <f t="shared" si="0"/>
        <v>108</v>
      </c>
      <c r="Q5" s="14" t="s">
        <v>30</v>
      </c>
      <c r="R5" s="16">
        <v>105712</v>
      </c>
      <c r="S5" s="23" t="s">
        <v>33</v>
      </c>
      <c r="T5" s="14" t="s">
        <v>9984</v>
      </c>
      <c r="U5" s="14" t="s">
        <v>90</v>
      </c>
      <c r="V5" s="16">
        <v>1006218</v>
      </c>
      <c r="W5" s="16"/>
    </row>
    <row r="6" spans="1:23">
      <c r="A6" s="15" t="s">
        <v>12167</v>
      </c>
      <c r="B6" s="15" t="s">
        <v>65</v>
      </c>
      <c r="C6" s="15" t="s">
        <v>12597</v>
      </c>
      <c r="D6" s="15" t="s">
        <v>7594</v>
      </c>
      <c r="E6" s="24">
        <v>45455.732638888891</v>
      </c>
      <c r="F6" s="15">
        <v>19</v>
      </c>
      <c r="G6" s="37"/>
      <c r="H6" s="15"/>
      <c r="I6" s="15"/>
      <c r="J6" s="15"/>
      <c r="K6" s="15"/>
      <c r="L6" s="35">
        <v>54</v>
      </c>
      <c r="M6" s="15"/>
      <c r="N6" s="15"/>
      <c r="O6" s="15"/>
      <c r="P6" s="14">
        <f t="shared" si="0"/>
        <v>54</v>
      </c>
      <c r="Q6" s="14" t="s">
        <v>30</v>
      </c>
      <c r="R6" s="16">
        <v>105713</v>
      </c>
      <c r="S6" s="368" t="s">
        <v>33</v>
      </c>
      <c r="T6" s="14" t="s">
        <v>9984</v>
      </c>
      <c r="U6" s="14" t="s">
        <v>90</v>
      </c>
      <c r="V6" s="16">
        <v>1006219</v>
      </c>
      <c r="W6" s="16"/>
    </row>
    <row r="7" spans="1:23">
      <c r="A7" s="15" t="s">
        <v>9828</v>
      </c>
      <c r="B7" s="15" t="s">
        <v>57</v>
      </c>
      <c r="C7" s="15" t="s">
        <v>12598</v>
      </c>
      <c r="D7" s="15" t="s">
        <v>10109</v>
      </c>
      <c r="E7" s="24">
        <v>45455.548611111109</v>
      </c>
      <c r="F7" s="15">
        <v>15.5</v>
      </c>
      <c r="G7" s="37"/>
      <c r="H7" s="15"/>
      <c r="I7" s="15"/>
      <c r="J7" s="35">
        <v>91</v>
      </c>
      <c r="K7" s="35">
        <v>81</v>
      </c>
      <c r="L7" s="15"/>
      <c r="M7" s="15"/>
      <c r="N7" s="15"/>
      <c r="O7" s="15"/>
      <c r="P7" s="14">
        <f t="shared" si="0"/>
        <v>172</v>
      </c>
      <c r="Q7" s="14" t="s">
        <v>30</v>
      </c>
      <c r="R7" s="14">
        <v>105671</v>
      </c>
      <c r="S7" s="14" t="s">
        <v>31</v>
      </c>
      <c r="T7" s="14" t="s">
        <v>9984</v>
      </c>
      <c r="U7" s="14" t="s">
        <v>90</v>
      </c>
      <c r="V7" s="16">
        <v>1006216</v>
      </c>
      <c r="W7" s="16"/>
    </row>
    <row r="8" spans="1:23">
      <c r="A8" s="35" t="s">
        <v>150</v>
      </c>
      <c r="B8" s="15" t="s">
        <v>57</v>
      </c>
      <c r="C8" s="15" t="s">
        <v>12599</v>
      </c>
      <c r="D8" s="15" t="s">
        <v>10111</v>
      </c>
      <c r="E8" s="24">
        <v>45455.53125</v>
      </c>
      <c r="F8" s="15">
        <v>15.5</v>
      </c>
      <c r="G8" s="37"/>
      <c r="H8" s="15"/>
      <c r="I8" s="15"/>
      <c r="J8" s="35">
        <v>18</v>
      </c>
      <c r="K8" s="35">
        <v>156</v>
      </c>
      <c r="L8" s="15"/>
      <c r="M8" s="15"/>
      <c r="N8" s="15"/>
      <c r="O8" s="15"/>
      <c r="P8" s="14">
        <f t="shared" si="0"/>
        <v>174</v>
      </c>
      <c r="Q8" s="14" t="s">
        <v>30</v>
      </c>
      <c r="R8" s="16">
        <v>105664</v>
      </c>
      <c r="S8" s="14" t="s">
        <v>31</v>
      </c>
      <c r="T8" s="14" t="s">
        <v>9984</v>
      </c>
      <c r="U8" s="14" t="s">
        <v>9131</v>
      </c>
      <c r="V8" s="16">
        <v>1006217</v>
      </c>
      <c r="W8" s="16"/>
    </row>
    <row r="9" spans="1:23">
      <c r="A9" s="15"/>
      <c r="B9" s="15"/>
      <c r="C9" s="15"/>
      <c r="D9" s="15"/>
      <c r="E9" s="15"/>
      <c r="F9" s="15"/>
      <c r="G9" s="37"/>
      <c r="H9" s="15"/>
      <c r="I9" s="15"/>
      <c r="J9" s="15"/>
      <c r="K9" s="15"/>
      <c r="L9" s="15"/>
      <c r="M9" s="15"/>
      <c r="N9" s="15"/>
      <c r="O9" s="15"/>
      <c r="P9" s="14">
        <f t="shared" si="0"/>
        <v>0</v>
      </c>
      <c r="Q9" s="14"/>
      <c r="R9" s="16"/>
      <c r="S9" s="14"/>
      <c r="T9" s="14"/>
      <c r="U9" s="16"/>
      <c r="V9" s="16"/>
      <c r="W9" s="16"/>
    </row>
    <row r="10" spans="1:23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109</v>
      </c>
      <c r="K10" s="11">
        <f t="shared" si="1"/>
        <v>237</v>
      </c>
      <c r="L10" s="11">
        <f t="shared" si="1"/>
        <v>162</v>
      </c>
      <c r="M10" s="11">
        <f t="shared" si="1"/>
        <v>214</v>
      </c>
      <c r="N10" s="11">
        <f t="shared" si="1"/>
        <v>108</v>
      </c>
      <c r="O10" s="11">
        <f t="shared" si="1"/>
        <v>0</v>
      </c>
      <c r="P10" s="11">
        <f t="shared" si="1"/>
        <v>830</v>
      </c>
      <c r="Q10" s="12"/>
      <c r="R10" s="12"/>
      <c r="S10" s="12"/>
      <c r="T10" s="12"/>
      <c r="U10" s="12"/>
      <c r="V10" s="12"/>
      <c r="W10" s="12"/>
    </row>
    <row r="11" spans="1:23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>
      <c r="A12" s="3" t="s">
        <v>34</v>
      </c>
      <c r="B12" s="1905"/>
      <c r="C12" s="1905"/>
      <c r="D12" s="1905"/>
      <c r="E12" s="1905"/>
      <c r="F12" s="1905"/>
      <c r="G12" s="1905"/>
      <c r="H12" s="1905"/>
      <c r="I12" s="1"/>
      <c r="J12" s="1904"/>
      <c r="K12" s="1904"/>
      <c r="L12" s="190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4"/>
      <c r="B13" s="1564"/>
      <c r="C13" s="156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1"/>
      <c r="B14" s="1563"/>
      <c r="C14" s="156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42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43</v>
      </c>
      <c r="B16" s="1772"/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5" t="s">
        <v>44</v>
      </c>
      <c r="B17" s="1772"/>
      <c r="C17" s="177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3.25" customHeight="1">
      <c r="A19" s="1559" t="s">
        <v>12600</v>
      </c>
      <c r="B19" s="1559"/>
      <c r="C19" s="1559"/>
      <c r="D19" s="1559"/>
      <c r="E19" s="1559"/>
      <c r="F19" s="1559"/>
      <c r="G19" s="7"/>
      <c r="H19" s="1559" t="s">
        <v>11032</v>
      </c>
      <c r="I19" s="1559"/>
      <c r="J19" s="1559"/>
      <c r="K19" s="1559"/>
      <c r="L19" s="1559"/>
      <c r="M19" s="1559"/>
      <c r="N19" s="1559"/>
      <c r="O19" s="1559"/>
      <c r="P19" s="1559"/>
      <c r="Q19" s="1559" t="s">
        <v>12601</v>
      </c>
      <c r="R19" s="1559"/>
      <c r="S19" s="1559"/>
      <c r="T19" s="1559"/>
      <c r="U19" s="1559"/>
      <c r="V19" s="1559"/>
      <c r="W19" s="1559"/>
    </row>
    <row r="20" spans="1:23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33" t="s">
        <v>10</v>
      </c>
      <c r="H20" s="9" t="s">
        <v>11</v>
      </c>
      <c r="I20" s="9" t="s">
        <v>12</v>
      </c>
      <c r="J20" s="9" t="s">
        <v>13</v>
      </c>
      <c r="K20" s="9" t="s">
        <v>14</v>
      </c>
      <c r="L20" s="9" t="s">
        <v>15</v>
      </c>
      <c r="M20" s="9" t="s">
        <v>16</v>
      </c>
      <c r="N20" s="9" t="s">
        <v>17</v>
      </c>
      <c r="O20" s="10" t="s">
        <v>18</v>
      </c>
      <c r="P20" s="8" t="s">
        <v>19</v>
      </c>
      <c r="Q20" s="8" t="s">
        <v>20</v>
      </c>
      <c r="R20" s="8" t="s">
        <v>9</v>
      </c>
      <c r="S20" s="18" t="s">
        <v>21</v>
      </c>
      <c r="T20" s="18" t="s">
        <v>24</v>
      </c>
      <c r="U20" s="18" t="s">
        <v>25</v>
      </c>
      <c r="V20" s="8" t="s">
        <v>26</v>
      </c>
      <c r="W20" s="8" t="s">
        <v>27</v>
      </c>
    </row>
    <row r="21" spans="1:23">
      <c r="A21" s="37" t="s">
        <v>12602</v>
      </c>
      <c r="B21" s="318" t="s">
        <v>92</v>
      </c>
      <c r="C21" s="15" t="s">
        <v>12603</v>
      </c>
      <c r="D21" s="15" t="s">
        <v>159</v>
      </c>
      <c r="E21" s="24">
        <v>45456.041666666664</v>
      </c>
      <c r="F21" s="15">
        <v>10.3</v>
      </c>
      <c r="G21" s="37"/>
      <c r="H21" s="15"/>
      <c r="I21" s="15"/>
      <c r="J21" s="15"/>
      <c r="K21" s="15"/>
      <c r="L21" s="15"/>
      <c r="M21" s="35">
        <v>80</v>
      </c>
      <c r="N21" s="35">
        <v>81</v>
      </c>
      <c r="O21" s="15"/>
      <c r="P21" s="14">
        <f t="shared" ref="P21:P28" si="2">SUM(H21:O21)</f>
        <v>161</v>
      </c>
      <c r="Q21" s="17" t="s">
        <v>32</v>
      </c>
      <c r="R21" s="829">
        <v>105714</v>
      </c>
      <c r="S21" s="368" t="s">
        <v>33</v>
      </c>
      <c r="T21" s="850" t="s">
        <v>161</v>
      </c>
      <c r="U21" s="1038" t="s">
        <v>90</v>
      </c>
      <c r="V21" s="549">
        <v>1006227</v>
      </c>
      <c r="W21" s="13"/>
    </row>
    <row r="22" spans="1:23">
      <c r="A22" s="37" t="s">
        <v>86</v>
      </c>
      <c r="B22" s="318" t="s">
        <v>92</v>
      </c>
      <c r="C22" s="15" t="s">
        <v>12604</v>
      </c>
      <c r="D22" s="15" t="s">
        <v>159</v>
      </c>
      <c r="E22" s="24">
        <v>45456.041666666664</v>
      </c>
      <c r="F22" s="15">
        <v>10.3</v>
      </c>
      <c r="G22" s="37"/>
      <c r="H22" s="15"/>
      <c r="I22" s="15"/>
      <c r="J22" s="15"/>
      <c r="K22" s="15"/>
      <c r="L22" s="15"/>
      <c r="M22" s="35">
        <v>161</v>
      </c>
      <c r="N22" s="15"/>
      <c r="O22" s="15"/>
      <c r="P22" s="14">
        <f t="shared" si="2"/>
        <v>161</v>
      </c>
      <c r="Q22" s="17" t="s">
        <v>32</v>
      </c>
      <c r="R22" s="829">
        <v>105715</v>
      </c>
      <c r="S22" s="368" t="s">
        <v>33</v>
      </c>
      <c r="T22" s="850" t="s">
        <v>161</v>
      </c>
      <c r="U22" s="1038" t="s">
        <v>90</v>
      </c>
      <c r="V22" s="549">
        <v>1006228</v>
      </c>
      <c r="W22" s="13"/>
    </row>
    <row r="23" spans="1:23">
      <c r="A23" s="37" t="s">
        <v>12605</v>
      </c>
      <c r="B23" s="318" t="s">
        <v>92</v>
      </c>
      <c r="C23" s="15" t="s">
        <v>12606</v>
      </c>
      <c r="D23" s="15" t="s">
        <v>159</v>
      </c>
      <c r="E23" s="24">
        <v>45456.041666666664</v>
      </c>
      <c r="F23" s="15">
        <v>10.3</v>
      </c>
      <c r="G23" s="37" t="s">
        <v>160</v>
      </c>
      <c r="H23" s="15"/>
      <c r="I23" s="15"/>
      <c r="J23" s="15"/>
      <c r="K23" s="15"/>
      <c r="L23" s="15"/>
      <c r="M23" s="272">
        <v>120</v>
      </c>
      <c r="N23" s="272">
        <v>41</v>
      </c>
      <c r="O23" s="15"/>
      <c r="P23" s="14">
        <f t="shared" si="2"/>
        <v>161</v>
      </c>
      <c r="Q23" s="17" t="s">
        <v>32</v>
      </c>
      <c r="R23" s="829">
        <v>105709</v>
      </c>
      <c r="S23" s="368" t="s">
        <v>33</v>
      </c>
      <c r="T23" s="850" t="s">
        <v>161</v>
      </c>
      <c r="U23" s="1038" t="s">
        <v>90</v>
      </c>
      <c r="V23" s="549">
        <v>1006229</v>
      </c>
      <c r="W23" s="13"/>
    </row>
    <row r="24" spans="1:23">
      <c r="A24" s="37" t="s">
        <v>114</v>
      </c>
      <c r="B24" s="15" t="s">
        <v>78</v>
      </c>
      <c r="C24" s="15" t="s">
        <v>12607</v>
      </c>
      <c r="D24" s="15" t="s">
        <v>12347</v>
      </c>
      <c r="E24" s="24">
        <v>45456.166666666664</v>
      </c>
      <c r="F24" s="15">
        <v>10.3</v>
      </c>
      <c r="G24" s="37"/>
      <c r="H24" s="15"/>
      <c r="I24" s="15"/>
      <c r="J24" s="15"/>
      <c r="K24" s="15"/>
      <c r="L24" s="35">
        <v>80</v>
      </c>
      <c r="M24" s="35">
        <v>41</v>
      </c>
      <c r="N24" s="35">
        <v>40</v>
      </c>
      <c r="O24" s="15"/>
      <c r="P24" s="14">
        <f t="shared" si="2"/>
        <v>161</v>
      </c>
      <c r="Q24" s="17" t="s">
        <v>32</v>
      </c>
      <c r="R24" s="829">
        <v>105708</v>
      </c>
      <c r="S24" s="368" t="s">
        <v>33</v>
      </c>
      <c r="T24" s="850" t="s">
        <v>161</v>
      </c>
      <c r="U24" s="1038" t="s">
        <v>90</v>
      </c>
      <c r="V24" s="549">
        <v>1006230</v>
      </c>
      <c r="W24" s="13"/>
    </row>
    <row r="25" spans="1:23">
      <c r="A25" s="37" t="s">
        <v>12605</v>
      </c>
      <c r="B25" s="15" t="s">
        <v>78</v>
      </c>
      <c r="C25" s="15" t="s">
        <v>12608</v>
      </c>
      <c r="D25" s="15" t="s">
        <v>12347</v>
      </c>
      <c r="E25" s="24">
        <v>45456.166666666664</v>
      </c>
      <c r="F25" s="15">
        <v>10.3</v>
      </c>
      <c r="G25" s="37" t="s">
        <v>160</v>
      </c>
      <c r="H25" s="15"/>
      <c r="I25" s="15" t="s">
        <v>1373</v>
      </c>
      <c r="J25" s="15"/>
      <c r="K25" s="15"/>
      <c r="L25" s="15"/>
      <c r="M25" s="35">
        <v>135</v>
      </c>
      <c r="N25" s="35">
        <v>26</v>
      </c>
      <c r="O25" s="15"/>
      <c r="P25" s="14">
        <f t="shared" si="2"/>
        <v>161</v>
      </c>
      <c r="Q25" s="17" t="s">
        <v>32</v>
      </c>
      <c r="R25" s="829">
        <v>105707</v>
      </c>
      <c r="S25" s="368" t="s">
        <v>33</v>
      </c>
      <c r="T25" s="850" t="s">
        <v>161</v>
      </c>
      <c r="U25" s="1038" t="s">
        <v>90</v>
      </c>
      <c r="V25" s="549">
        <v>1006231</v>
      </c>
      <c r="W25" s="13"/>
    </row>
    <row r="26" spans="1:23">
      <c r="A26" s="15" t="s">
        <v>122</v>
      </c>
      <c r="B26" s="15" t="s">
        <v>62</v>
      </c>
      <c r="C26" s="15" t="s">
        <v>12609</v>
      </c>
      <c r="D26" s="15" t="s">
        <v>61</v>
      </c>
      <c r="E26" s="24">
        <v>45455.774305555555</v>
      </c>
      <c r="F26" s="15">
        <v>13</v>
      </c>
      <c r="G26" s="37"/>
      <c r="H26" s="15"/>
      <c r="I26" s="15" t="s">
        <v>1373</v>
      </c>
      <c r="J26" s="35">
        <v>54</v>
      </c>
      <c r="K26" s="35">
        <v>67</v>
      </c>
      <c r="L26" s="15"/>
      <c r="M26" s="15"/>
      <c r="N26" s="15"/>
      <c r="O26" s="15"/>
      <c r="P26" s="14">
        <f t="shared" si="2"/>
        <v>121</v>
      </c>
      <c r="Q26" s="14" t="s">
        <v>30</v>
      </c>
      <c r="R26" s="829">
        <v>105682</v>
      </c>
      <c r="S26" s="561" t="s">
        <v>31</v>
      </c>
      <c r="T26" s="764" t="s">
        <v>169</v>
      </c>
      <c r="U26" s="1038" t="s">
        <v>90</v>
      </c>
      <c r="V26" s="549">
        <v>1006232</v>
      </c>
      <c r="W26" s="13"/>
    </row>
    <row r="27" spans="1:23">
      <c r="A27" s="15" t="s">
        <v>12610</v>
      </c>
      <c r="B27" s="15" t="s">
        <v>62</v>
      </c>
      <c r="C27" s="15" t="s">
        <v>12611</v>
      </c>
      <c r="D27" s="15" t="s">
        <v>61</v>
      </c>
      <c r="E27" s="24">
        <v>45455.774305555555</v>
      </c>
      <c r="F27" s="15">
        <v>13</v>
      </c>
      <c r="G27" s="37"/>
      <c r="H27" s="15"/>
      <c r="I27" s="15"/>
      <c r="J27" s="15"/>
      <c r="K27" s="35">
        <v>40</v>
      </c>
      <c r="L27" s="15"/>
      <c r="M27" s="15"/>
      <c r="N27" s="15" t="s">
        <v>1373</v>
      </c>
      <c r="O27" s="15"/>
      <c r="P27" s="14">
        <f t="shared" si="2"/>
        <v>40</v>
      </c>
      <c r="Q27" s="13" t="s">
        <v>30</v>
      </c>
      <c r="R27" s="13">
        <v>105685</v>
      </c>
      <c r="S27" s="1012" t="s">
        <v>31</v>
      </c>
      <c r="T27" s="764" t="s">
        <v>169</v>
      </c>
      <c r="U27" s="1012"/>
      <c r="V27" s="13">
        <v>1006233</v>
      </c>
      <c r="W27" s="13"/>
    </row>
    <row r="28" spans="1:23">
      <c r="A28" s="15"/>
      <c r="B28" s="15"/>
      <c r="C28" s="15"/>
      <c r="D28" s="15"/>
      <c r="E28" s="15"/>
      <c r="F28" s="15"/>
      <c r="G28" s="37"/>
      <c r="H28" s="15"/>
      <c r="I28" s="15"/>
      <c r="J28" s="15"/>
      <c r="K28" s="15"/>
      <c r="L28" s="15"/>
      <c r="M28" s="15"/>
      <c r="N28" s="15"/>
      <c r="O28" s="15"/>
      <c r="P28" s="14">
        <f t="shared" si="2"/>
        <v>0</v>
      </c>
      <c r="Q28" s="13"/>
      <c r="R28" s="13"/>
      <c r="S28" s="13"/>
      <c r="T28" s="13"/>
      <c r="U28" s="13"/>
      <c r="V28" s="13"/>
      <c r="W28" s="13"/>
    </row>
    <row r="29" spans="1:23">
      <c r="A29" s="11" t="s">
        <v>19</v>
      </c>
      <c r="B29" s="7"/>
      <c r="C29" s="7"/>
      <c r="D29" s="7"/>
      <c r="E29" s="11"/>
      <c r="F29" s="7"/>
      <c r="G29" s="7"/>
      <c r="H29" s="11">
        <f t="shared" ref="H29:P29" si="3">SUM(H21:H28)</f>
        <v>0</v>
      </c>
      <c r="I29" s="11">
        <f t="shared" si="3"/>
        <v>0</v>
      </c>
      <c r="J29" s="11">
        <f t="shared" si="3"/>
        <v>54</v>
      </c>
      <c r="K29" s="11">
        <f t="shared" si="3"/>
        <v>107</v>
      </c>
      <c r="L29" s="11">
        <f t="shared" si="3"/>
        <v>80</v>
      </c>
      <c r="M29" s="11">
        <f t="shared" si="3"/>
        <v>537</v>
      </c>
      <c r="N29" s="11">
        <f t="shared" si="3"/>
        <v>188</v>
      </c>
      <c r="O29" s="11">
        <f t="shared" si="3"/>
        <v>0</v>
      </c>
      <c r="P29" s="11">
        <f t="shared" si="3"/>
        <v>966</v>
      </c>
      <c r="Q29" s="12"/>
      <c r="R29" s="12"/>
      <c r="S29" s="12"/>
      <c r="T29" s="12"/>
      <c r="U29" s="12"/>
      <c r="V29" s="12"/>
      <c r="W29" s="12"/>
    </row>
    <row r="30" spans="1:23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5" t="s">
        <v>169</v>
      </c>
      <c r="B31" s="1881" t="s">
        <v>12612</v>
      </c>
      <c r="C31" s="1881"/>
      <c r="D31" s="1"/>
      <c r="E31" s="427" t="s">
        <v>12613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70" t="s">
        <v>161</v>
      </c>
      <c r="B32" s="1878" t="s">
        <v>12577</v>
      </c>
      <c r="C32" s="187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1"/>
      <c r="B33" s="1563"/>
      <c r="C33" s="156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5" t="s">
        <v>42</v>
      </c>
      <c r="B34" s="1922" t="s">
        <v>8739</v>
      </c>
      <c r="C34" s="187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5" t="s">
        <v>43</v>
      </c>
      <c r="B35" s="1888" t="s">
        <v>12614</v>
      </c>
      <c r="C35" s="187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5" t="s">
        <v>44</v>
      </c>
      <c r="B36" s="1923">
        <v>0.625</v>
      </c>
      <c r="C36" s="1878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3.25" customHeight="1">
      <c r="A41" s="1733" t="s">
        <v>205</v>
      </c>
      <c r="B41" s="1734"/>
      <c r="C41" s="1734"/>
      <c r="D41" s="1734"/>
      <c r="E41" s="1734"/>
      <c r="F41" s="1735"/>
      <c r="G41" s="7"/>
      <c r="H41" s="1733" t="s">
        <v>11032</v>
      </c>
      <c r="I41" s="1734"/>
      <c r="J41" s="1734"/>
      <c r="K41" s="1734"/>
      <c r="L41" s="1734"/>
      <c r="M41" s="1734"/>
      <c r="N41" s="1734"/>
      <c r="O41" s="1734"/>
      <c r="P41" s="1735"/>
      <c r="Q41" s="1733" t="s">
        <v>12615</v>
      </c>
      <c r="R41" s="1734"/>
      <c r="S41" s="1734"/>
      <c r="T41" s="1734"/>
      <c r="U41" s="1734"/>
      <c r="V41" s="1734"/>
      <c r="W41" s="1735"/>
    </row>
    <row r="42" spans="1:23" ht="15" customHeight="1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33" t="s">
        <v>10</v>
      </c>
      <c r="H42" s="9" t="s">
        <v>11</v>
      </c>
      <c r="I42" s="9" t="s">
        <v>12</v>
      </c>
      <c r="J42" s="9" t="s">
        <v>13</v>
      </c>
      <c r="K42" s="9" t="s">
        <v>14</v>
      </c>
      <c r="L42" s="9" t="s">
        <v>15</v>
      </c>
      <c r="M42" s="9" t="s">
        <v>16</v>
      </c>
      <c r="N42" s="9" t="s">
        <v>17</v>
      </c>
      <c r="O42" s="10" t="s">
        <v>18</v>
      </c>
      <c r="P42" s="8" t="s">
        <v>19</v>
      </c>
      <c r="Q42" s="8" t="s">
        <v>20</v>
      </c>
      <c r="R42" s="8" t="s">
        <v>9</v>
      </c>
      <c r="S42" s="18" t="s">
        <v>21</v>
      </c>
      <c r="T42" s="18" t="s">
        <v>24</v>
      </c>
      <c r="U42" s="8" t="s">
        <v>25</v>
      </c>
      <c r="V42" s="8" t="s">
        <v>26</v>
      </c>
      <c r="W42" s="8" t="s">
        <v>27</v>
      </c>
    </row>
    <row r="43" spans="1:23">
      <c r="A43" s="37" t="s">
        <v>86</v>
      </c>
      <c r="B43" s="15" t="s">
        <v>78</v>
      </c>
      <c r="C43" s="15" t="s">
        <v>12616</v>
      </c>
      <c r="D43" s="15" t="s">
        <v>400</v>
      </c>
      <c r="E43" s="24">
        <v>45456.760416666664</v>
      </c>
      <c r="F43" s="15">
        <v>11.8</v>
      </c>
      <c r="G43" s="37"/>
      <c r="H43" s="15"/>
      <c r="I43" s="15"/>
      <c r="J43" s="15"/>
      <c r="K43" s="15"/>
      <c r="L43" s="15"/>
      <c r="M43" s="377">
        <v>134</v>
      </c>
      <c r="N43" s="35">
        <v>27</v>
      </c>
      <c r="O43" s="15"/>
      <c r="P43" s="14">
        <f t="shared" ref="P43:P51" si="4">SUM(H43:O43)</f>
        <v>161</v>
      </c>
      <c r="Q43" s="17" t="s">
        <v>32</v>
      </c>
      <c r="R43" s="26">
        <v>105706</v>
      </c>
      <c r="S43" s="368" t="s">
        <v>33</v>
      </c>
      <c r="T43" s="764" t="s">
        <v>169</v>
      </c>
      <c r="U43" s="549" t="s">
        <v>90</v>
      </c>
      <c r="V43" s="13">
        <v>1006234</v>
      </c>
      <c r="W43" s="13" t="s">
        <v>12617</v>
      </c>
    </row>
    <row r="44" spans="1:23">
      <c r="A44" s="15" t="s">
        <v>12595</v>
      </c>
      <c r="B44" s="15" t="s">
        <v>65</v>
      </c>
      <c r="C44" s="15" t="s">
        <v>12618</v>
      </c>
      <c r="D44" s="15" t="s">
        <v>64</v>
      </c>
      <c r="E44" s="24">
        <v>45456.472222222219</v>
      </c>
      <c r="F44" s="15">
        <v>15.3</v>
      </c>
      <c r="G44" s="37"/>
      <c r="H44" s="15"/>
      <c r="I44" s="15"/>
      <c r="J44" s="15"/>
      <c r="K44" s="15"/>
      <c r="L44" s="35">
        <v>108</v>
      </c>
      <c r="M44" s="15"/>
      <c r="N44" s="15"/>
      <c r="O44" s="15"/>
      <c r="P44" s="14">
        <f t="shared" si="4"/>
        <v>108</v>
      </c>
      <c r="Q44" s="14" t="s">
        <v>30</v>
      </c>
      <c r="R44" s="26">
        <v>105730</v>
      </c>
      <c r="S44" s="368" t="s">
        <v>33</v>
      </c>
      <c r="T44" s="764" t="s">
        <v>169</v>
      </c>
      <c r="U44" s="549" t="s">
        <v>90</v>
      </c>
      <c r="V44" s="13">
        <v>1006236</v>
      </c>
      <c r="W44" s="13" t="s">
        <v>12617</v>
      </c>
    </row>
    <row r="45" spans="1:23">
      <c r="A45" s="15" t="s">
        <v>113</v>
      </c>
      <c r="B45" s="15" t="s">
        <v>65</v>
      </c>
      <c r="C45" s="15" t="s">
        <v>12619</v>
      </c>
      <c r="D45" s="15" t="s">
        <v>64</v>
      </c>
      <c r="E45" s="24">
        <v>45456.472222222219</v>
      </c>
      <c r="F45" s="15">
        <v>15.3</v>
      </c>
      <c r="G45" s="37"/>
      <c r="H45" s="15"/>
      <c r="I45" s="15"/>
      <c r="J45" s="15"/>
      <c r="K45" s="15"/>
      <c r="L45" s="35">
        <v>81</v>
      </c>
      <c r="M45" s="15"/>
      <c r="N45" s="15"/>
      <c r="O45" s="15"/>
      <c r="P45" s="14">
        <f t="shared" si="4"/>
        <v>81</v>
      </c>
      <c r="Q45" s="14" t="s">
        <v>30</v>
      </c>
      <c r="R45" s="26">
        <v>105732</v>
      </c>
      <c r="S45" s="368" t="s">
        <v>33</v>
      </c>
      <c r="T45" s="764" t="s">
        <v>169</v>
      </c>
      <c r="U45" s="549" t="s">
        <v>90</v>
      </c>
      <c r="V45" s="13">
        <v>1006238</v>
      </c>
      <c r="W45" s="13" t="s">
        <v>12617</v>
      </c>
    </row>
    <row r="46" spans="1:23">
      <c r="A46" s="15" t="s">
        <v>8538</v>
      </c>
      <c r="B46" s="15" t="s">
        <v>57</v>
      </c>
      <c r="C46" s="15" t="s">
        <v>12620</v>
      </c>
      <c r="D46" s="15" t="s">
        <v>56</v>
      </c>
      <c r="E46" s="24">
        <v>45456.225694444445</v>
      </c>
      <c r="F46" s="15">
        <v>10.8</v>
      </c>
      <c r="G46" s="37"/>
      <c r="H46" s="15"/>
      <c r="I46" s="15"/>
      <c r="J46" s="15"/>
      <c r="K46" s="35">
        <v>54</v>
      </c>
      <c r="L46" s="15"/>
      <c r="M46" s="15"/>
      <c r="N46" s="15"/>
      <c r="O46" s="15"/>
      <c r="P46" s="14">
        <f t="shared" si="4"/>
        <v>54</v>
      </c>
      <c r="Q46" s="14" t="s">
        <v>30</v>
      </c>
      <c r="R46" s="26">
        <v>105672</v>
      </c>
      <c r="S46" s="561" t="s">
        <v>31</v>
      </c>
      <c r="T46" s="764" t="s">
        <v>169</v>
      </c>
      <c r="U46" s="549" t="s">
        <v>90</v>
      </c>
      <c r="V46" s="13">
        <v>1006237</v>
      </c>
      <c r="W46" s="13" t="s">
        <v>12617</v>
      </c>
    </row>
    <row r="47" spans="1:23">
      <c r="A47" s="15" t="s">
        <v>1090</v>
      </c>
      <c r="B47" s="15" t="s">
        <v>1091</v>
      </c>
      <c r="C47" s="15" t="s">
        <v>12621</v>
      </c>
      <c r="D47" s="15" t="s">
        <v>12622</v>
      </c>
      <c r="E47" s="24">
        <v>45456.611111111109</v>
      </c>
      <c r="F47" s="15">
        <v>12.25</v>
      </c>
      <c r="G47" s="37"/>
      <c r="H47" s="15"/>
      <c r="I47" s="15"/>
      <c r="J47" s="15"/>
      <c r="K47" s="15"/>
      <c r="L47" s="35">
        <v>30</v>
      </c>
      <c r="M47" s="15">
        <v>35</v>
      </c>
      <c r="N47" s="15">
        <v>30</v>
      </c>
      <c r="O47" s="15"/>
      <c r="P47" s="14">
        <f t="shared" si="4"/>
        <v>95</v>
      </c>
      <c r="Q47" s="14" t="s">
        <v>30</v>
      </c>
      <c r="R47" s="26">
        <v>105670</v>
      </c>
      <c r="S47" s="561" t="s">
        <v>31</v>
      </c>
      <c r="T47" s="323" t="s">
        <v>100</v>
      </c>
      <c r="U47" s="549"/>
      <c r="V47" s="13">
        <v>1006239</v>
      </c>
      <c r="W47" s="36" t="s">
        <v>12623</v>
      </c>
    </row>
    <row r="48" spans="1:23">
      <c r="A48" s="15" t="s">
        <v>141</v>
      </c>
      <c r="B48" s="15" t="s">
        <v>69</v>
      </c>
      <c r="C48" s="35" t="s">
        <v>12624</v>
      </c>
      <c r="D48" s="15" t="s">
        <v>12625</v>
      </c>
      <c r="E48" s="24">
        <v>45456.583333333336</v>
      </c>
      <c r="F48" s="15">
        <v>12.25</v>
      </c>
      <c r="G48" s="37"/>
      <c r="H48" s="15"/>
      <c r="I48" s="15"/>
      <c r="J48" s="15"/>
      <c r="K48" s="15"/>
      <c r="L48" s="35">
        <v>54</v>
      </c>
      <c r="M48" s="15">
        <v>54</v>
      </c>
      <c r="N48" s="15">
        <v>53</v>
      </c>
      <c r="O48" s="15"/>
      <c r="P48" s="14">
        <f t="shared" si="4"/>
        <v>161</v>
      </c>
      <c r="Q48" s="14" t="s">
        <v>30</v>
      </c>
      <c r="R48" s="26">
        <v>105673</v>
      </c>
      <c r="S48" s="561" t="s">
        <v>31</v>
      </c>
      <c r="T48" s="323" t="s">
        <v>100</v>
      </c>
      <c r="U48" s="549"/>
      <c r="V48" s="13">
        <v>1006240</v>
      </c>
      <c r="W48" s="36" t="s">
        <v>12623</v>
      </c>
    </row>
    <row r="49" spans="1:23">
      <c r="A49" s="15" t="s">
        <v>142</v>
      </c>
      <c r="B49" s="15" t="s">
        <v>72</v>
      </c>
      <c r="C49" s="35" t="s">
        <v>12626</v>
      </c>
      <c r="D49" s="15" t="s">
        <v>12627</v>
      </c>
      <c r="E49" s="24">
        <v>45456.704861111109</v>
      </c>
      <c r="F49" s="15">
        <v>12.55</v>
      </c>
      <c r="G49" s="37"/>
      <c r="H49" s="15"/>
      <c r="I49" s="15"/>
      <c r="J49" s="15"/>
      <c r="K49" s="15"/>
      <c r="L49" s="15"/>
      <c r="M49" s="15">
        <v>54</v>
      </c>
      <c r="N49" s="15">
        <v>54</v>
      </c>
      <c r="O49" s="490">
        <v>53</v>
      </c>
      <c r="P49" s="14">
        <f t="shared" si="4"/>
        <v>161</v>
      </c>
      <c r="Q49" s="14" t="s">
        <v>30</v>
      </c>
      <c r="R49" s="26">
        <v>105678</v>
      </c>
      <c r="S49" s="561" t="s">
        <v>31</v>
      </c>
      <c r="T49" s="323" t="s">
        <v>100</v>
      </c>
      <c r="U49" s="549"/>
      <c r="V49" s="13">
        <v>1006241</v>
      </c>
      <c r="W49" s="36" t="s">
        <v>12623</v>
      </c>
    </row>
    <row r="50" spans="1:23">
      <c r="A50" s="37" t="s">
        <v>4228</v>
      </c>
      <c r="B50" s="15" t="s">
        <v>78</v>
      </c>
      <c r="C50" s="15" t="s">
        <v>12628</v>
      </c>
      <c r="D50" s="15" t="s">
        <v>400</v>
      </c>
      <c r="E50" s="24">
        <v>45456.760416666664</v>
      </c>
      <c r="F50" s="15">
        <v>11.8</v>
      </c>
      <c r="G50" s="37" t="s">
        <v>740</v>
      </c>
      <c r="H50" s="15"/>
      <c r="I50" s="15"/>
      <c r="J50" s="15"/>
      <c r="K50" s="15"/>
      <c r="L50" s="15"/>
      <c r="M50" s="35">
        <v>115</v>
      </c>
      <c r="N50" s="35">
        <v>30</v>
      </c>
      <c r="O50" s="15"/>
      <c r="P50" s="14">
        <f t="shared" si="4"/>
        <v>145</v>
      </c>
      <c r="Q50" s="17" t="s">
        <v>32</v>
      </c>
      <c r="R50" s="26">
        <v>105705</v>
      </c>
      <c r="S50" s="368" t="s">
        <v>33</v>
      </c>
      <c r="T50" s="764" t="s">
        <v>169</v>
      </c>
      <c r="U50" s="549"/>
      <c r="V50" s="13">
        <v>1006235</v>
      </c>
      <c r="W50" s="13" t="s">
        <v>12617</v>
      </c>
    </row>
    <row r="51" spans="1:23">
      <c r="A51" s="15"/>
      <c r="B51" s="351" t="s">
        <v>57</v>
      </c>
      <c r="C51" s="351" t="s">
        <v>12629</v>
      </c>
      <c r="D51" s="351" t="s">
        <v>56</v>
      </c>
      <c r="E51" s="405">
        <v>45456.225694444445</v>
      </c>
      <c r="F51" s="351">
        <v>10.8</v>
      </c>
      <c r="G51" s="37"/>
      <c r="H51" s="15"/>
      <c r="I51" s="15"/>
      <c r="J51" s="15"/>
      <c r="K51" s="15"/>
      <c r="L51" s="15"/>
      <c r="M51" s="15"/>
      <c r="N51" s="15"/>
      <c r="O51" s="15"/>
      <c r="P51" s="14">
        <f t="shared" si="4"/>
        <v>0</v>
      </c>
      <c r="Q51" s="13"/>
      <c r="R51" s="829"/>
      <c r="S51" s="1038"/>
      <c r="T51" s="764" t="s">
        <v>169</v>
      </c>
      <c r="U51" s="549" t="s">
        <v>90</v>
      </c>
      <c r="V51" s="13"/>
      <c r="W51" s="13" t="s">
        <v>12617</v>
      </c>
    </row>
    <row r="52" spans="1:23">
      <c r="A52" s="11" t="s">
        <v>19</v>
      </c>
      <c r="B52" s="7"/>
      <c r="C52" s="7"/>
      <c r="D52" s="7"/>
      <c r="E52" s="11"/>
      <c r="F52" s="7"/>
      <c r="G52" s="7"/>
      <c r="H52" s="11">
        <f t="shared" ref="H52:P52" si="5">SUM(H43:H51)</f>
        <v>0</v>
      </c>
      <c r="I52" s="11">
        <f t="shared" si="5"/>
        <v>0</v>
      </c>
      <c r="J52" s="11">
        <f t="shared" si="5"/>
        <v>0</v>
      </c>
      <c r="K52" s="11">
        <f t="shared" si="5"/>
        <v>54</v>
      </c>
      <c r="L52" s="11">
        <f t="shared" si="5"/>
        <v>273</v>
      </c>
      <c r="M52" s="11">
        <f t="shared" si="5"/>
        <v>392</v>
      </c>
      <c r="N52" s="11">
        <f t="shared" si="5"/>
        <v>194</v>
      </c>
      <c r="O52" s="11">
        <f t="shared" si="5"/>
        <v>53</v>
      </c>
      <c r="P52" s="11">
        <f t="shared" si="5"/>
        <v>966</v>
      </c>
      <c r="Q52" s="12"/>
      <c r="R52" s="12"/>
      <c r="S52" s="256"/>
      <c r="T52" s="256"/>
      <c r="U52" s="12"/>
      <c r="V52" s="12"/>
      <c r="W52" s="12"/>
    </row>
    <row r="53" spans="1:23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5" t="s">
        <v>169</v>
      </c>
      <c r="B54" s="1881"/>
      <c r="C54" s="188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70" t="s">
        <v>100</v>
      </c>
      <c r="B55" s="1878"/>
      <c r="C55" s="1878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1"/>
      <c r="B56" s="1563"/>
      <c r="C56" s="156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5" t="s">
        <v>42</v>
      </c>
      <c r="B57" s="1872" t="s">
        <v>12630</v>
      </c>
      <c r="C57" s="187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5" t="s">
        <v>43</v>
      </c>
      <c r="B58" s="1888" t="s">
        <v>1764</v>
      </c>
      <c r="C58" s="187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5" t="s">
        <v>44</v>
      </c>
      <c r="B59" s="1871">
        <v>0.75</v>
      </c>
      <c r="C59" s="187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</sheetData>
  <mergeCells count="28">
    <mergeCell ref="A41:F41"/>
    <mergeCell ref="B59:C59"/>
    <mergeCell ref="Q41:W41"/>
    <mergeCell ref="B54:C54"/>
    <mergeCell ref="B55:C55"/>
    <mergeCell ref="B56:C56"/>
    <mergeCell ref="B57:C57"/>
    <mergeCell ref="B58:C58"/>
    <mergeCell ref="H41:P41"/>
    <mergeCell ref="H19:P19"/>
    <mergeCell ref="Q19:W19"/>
    <mergeCell ref="B31:C31"/>
    <mergeCell ref="B32:C32"/>
    <mergeCell ref="A1:F1"/>
    <mergeCell ref="H1:P1"/>
    <mergeCell ref="Q1:W1"/>
    <mergeCell ref="B12:H12"/>
    <mergeCell ref="J12:L12"/>
    <mergeCell ref="B13:C13"/>
    <mergeCell ref="B14:C14"/>
    <mergeCell ref="B15:C15"/>
    <mergeCell ref="B16:C16"/>
    <mergeCell ref="B17:C17"/>
    <mergeCell ref="B33:C33"/>
    <mergeCell ref="B34:C34"/>
    <mergeCell ref="B35:C35"/>
    <mergeCell ref="B36:C36"/>
    <mergeCell ref="A19:F19"/>
  </mergeCells>
  <pageMargins left="0.7" right="0.7" top="0.75" bottom="0.75" header="0.3" footer="0.3"/>
</worksheet>
</file>

<file path=xl/worksheets/sheet3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E217-72DE-4A66-9B9F-045ED4715C70}">
  <dimension ref="A1:AG35"/>
  <sheetViews>
    <sheetView workbookViewId="0">
      <selection activeCell="F23" sqref="F23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8.140625" customWidth="1"/>
    <col min="6" max="7" width="9.140625"/>
    <col min="8" max="15" width="7.42578125" customWidth="1"/>
    <col min="16" max="16" width="12.140625" bestFit="1" customWidth="1"/>
    <col min="17" max="19" width="9.140625"/>
    <col min="20" max="20" width="16.28515625" customWidth="1"/>
  </cols>
  <sheetData>
    <row r="1" spans="1:23" ht="23.25">
      <c r="A1" s="1559" t="s">
        <v>12631</v>
      </c>
      <c r="B1" s="1559"/>
      <c r="C1" s="1559"/>
      <c r="D1" s="1559"/>
      <c r="E1" s="1559"/>
      <c r="F1" s="1559"/>
      <c r="G1" s="7"/>
      <c r="H1" s="1559" t="s">
        <v>12632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111</v>
      </c>
      <c r="B3" s="15" t="s">
        <v>65</v>
      </c>
      <c r="C3" s="15" t="s">
        <v>12633</v>
      </c>
      <c r="D3" s="15" t="s">
        <v>10767</v>
      </c>
      <c r="E3" s="24">
        <v>45452.048611111109</v>
      </c>
      <c r="F3" s="15">
        <v>19</v>
      </c>
      <c r="G3" s="37"/>
      <c r="H3" s="15"/>
      <c r="I3" s="15"/>
      <c r="J3" s="15"/>
      <c r="K3" s="15"/>
      <c r="L3" s="48">
        <v>161</v>
      </c>
      <c r="M3" s="15"/>
      <c r="N3" s="15"/>
      <c r="O3" s="15"/>
      <c r="P3" s="14">
        <f>SUM(H3:O3)</f>
        <v>161</v>
      </c>
      <c r="Q3" s="14" t="s">
        <v>30</v>
      </c>
      <c r="R3" s="15">
        <v>105527</v>
      </c>
      <c r="S3" s="23" t="s">
        <v>33</v>
      </c>
      <c r="T3" s="14" t="s">
        <v>9984</v>
      </c>
      <c r="U3" s="16" t="s">
        <v>90</v>
      </c>
      <c r="V3" s="16">
        <v>1006139</v>
      </c>
      <c r="W3" s="1039" t="s">
        <v>12634</v>
      </c>
    </row>
    <row r="4" spans="1:23">
      <c r="A4" s="15" t="s">
        <v>12167</v>
      </c>
      <c r="B4" s="15" t="s">
        <v>65</v>
      </c>
      <c r="C4" s="15" t="s">
        <v>12635</v>
      </c>
      <c r="D4" s="15" t="s">
        <v>10767</v>
      </c>
      <c r="E4" s="24">
        <v>45452.048611111109</v>
      </c>
      <c r="F4" s="15">
        <v>19</v>
      </c>
      <c r="G4" s="37"/>
      <c r="H4" s="15"/>
      <c r="I4" s="15"/>
      <c r="J4" s="15"/>
      <c r="K4" s="15"/>
      <c r="L4" s="48">
        <v>54</v>
      </c>
      <c r="M4" s="15"/>
      <c r="N4" s="15"/>
      <c r="O4" s="15"/>
      <c r="P4" s="14">
        <f t="shared" ref="P4:P8" si="0">SUM(H4:O4)</f>
        <v>54</v>
      </c>
      <c r="Q4" s="14" t="s">
        <v>30</v>
      </c>
      <c r="R4" s="15">
        <v>105528</v>
      </c>
      <c r="S4" s="23" t="s">
        <v>33</v>
      </c>
      <c r="T4" s="14" t="s">
        <v>9984</v>
      </c>
      <c r="U4" s="16" t="s">
        <v>90</v>
      </c>
      <c r="V4" s="16">
        <v>1006140</v>
      </c>
      <c r="W4" s="1039" t="s">
        <v>12634</v>
      </c>
    </row>
    <row r="5" spans="1:23">
      <c r="A5" s="15" t="s">
        <v>9828</v>
      </c>
      <c r="B5" s="15" t="s">
        <v>57</v>
      </c>
      <c r="C5" s="15" t="s">
        <v>12636</v>
      </c>
      <c r="D5" s="15" t="s">
        <v>10111</v>
      </c>
      <c r="E5" s="24">
        <v>45451.53125</v>
      </c>
      <c r="F5" s="15">
        <v>15.5</v>
      </c>
      <c r="G5" s="37"/>
      <c r="H5" s="15"/>
      <c r="I5" s="15"/>
      <c r="J5" s="15"/>
      <c r="K5" s="35">
        <v>161</v>
      </c>
      <c r="L5" s="15"/>
      <c r="M5" s="15"/>
      <c r="N5" s="15"/>
      <c r="O5" s="15"/>
      <c r="P5" s="14">
        <f t="shared" si="0"/>
        <v>161</v>
      </c>
      <c r="Q5" s="14" t="s">
        <v>30</v>
      </c>
      <c r="R5" s="15">
        <v>105564</v>
      </c>
      <c r="S5" s="14" t="s">
        <v>31</v>
      </c>
      <c r="T5" s="14" t="s">
        <v>9984</v>
      </c>
      <c r="U5" s="16" t="s">
        <v>90</v>
      </c>
      <c r="V5" s="16">
        <v>1006141</v>
      </c>
      <c r="W5" s="16"/>
    </row>
    <row r="6" spans="1:23">
      <c r="A6" s="15" t="s">
        <v>8538</v>
      </c>
      <c r="B6" s="15" t="s">
        <v>57</v>
      </c>
      <c r="C6" s="15" t="s">
        <v>12637</v>
      </c>
      <c r="D6" s="15" t="s">
        <v>12638</v>
      </c>
      <c r="E6" s="24">
        <v>45453.298611111109</v>
      </c>
      <c r="F6" s="15">
        <v>15.5</v>
      </c>
      <c r="G6" s="37"/>
      <c r="H6" s="15"/>
      <c r="I6" s="15"/>
      <c r="J6" s="15"/>
      <c r="K6" s="35">
        <v>108</v>
      </c>
      <c r="L6" s="15"/>
      <c r="M6" s="15"/>
      <c r="N6" s="15"/>
      <c r="O6" s="15"/>
      <c r="P6" s="14">
        <f t="shared" si="0"/>
        <v>108</v>
      </c>
      <c r="Q6" s="14" t="s">
        <v>30</v>
      </c>
      <c r="R6" s="15">
        <v>105563</v>
      </c>
      <c r="S6" s="14" t="s">
        <v>31</v>
      </c>
      <c r="T6" s="14" t="s">
        <v>9984</v>
      </c>
      <c r="U6" s="16" t="s">
        <v>90</v>
      </c>
      <c r="V6" s="16">
        <v>1006142</v>
      </c>
      <c r="W6" s="16"/>
    </row>
    <row r="7" spans="1:23">
      <c r="A7" s="15" t="s">
        <v>105</v>
      </c>
      <c r="B7" s="15" t="s">
        <v>78</v>
      </c>
      <c r="C7" s="15" t="s">
        <v>12639</v>
      </c>
      <c r="D7" s="15" t="s">
        <v>4050</v>
      </c>
      <c r="E7" s="24">
        <v>45452.03125</v>
      </c>
      <c r="F7" s="15">
        <v>14.5</v>
      </c>
      <c r="G7" s="37" t="s">
        <v>740</v>
      </c>
      <c r="H7" s="15"/>
      <c r="I7" s="15"/>
      <c r="J7" s="15"/>
      <c r="K7" s="15"/>
      <c r="L7" s="35">
        <v>161</v>
      </c>
      <c r="M7" s="15"/>
      <c r="N7" s="15"/>
      <c r="O7" s="15"/>
      <c r="P7" s="14">
        <f t="shared" si="0"/>
        <v>161</v>
      </c>
      <c r="Q7" s="17" t="s">
        <v>32</v>
      </c>
      <c r="R7" s="15">
        <v>105529</v>
      </c>
      <c r="S7" s="23" t="s">
        <v>33</v>
      </c>
      <c r="T7" s="14" t="s">
        <v>9984</v>
      </c>
      <c r="U7" s="16" t="s">
        <v>90</v>
      </c>
      <c r="V7" s="16">
        <v>1006143</v>
      </c>
      <c r="W7" s="16"/>
    </row>
    <row r="8" spans="1:23">
      <c r="A8" s="15" t="s">
        <v>114</v>
      </c>
      <c r="B8" s="15" t="s">
        <v>78</v>
      </c>
      <c r="C8" s="15" t="s">
        <v>12640</v>
      </c>
      <c r="D8" s="15" t="s">
        <v>4050</v>
      </c>
      <c r="E8" s="24">
        <v>45452.03125</v>
      </c>
      <c r="F8" s="15">
        <v>14.5</v>
      </c>
      <c r="G8" s="37" t="s">
        <v>740</v>
      </c>
      <c r="H8" s="15"/>
      <c r="I8" s="15"/>
      <c r="J8" s="15"/>
      <c r="K8" s="15"/>
      <c r="L8" s="35">
        <v>161</v>
      </c>
      <c r="M8" s="15"/>
      <c r="N8" s="15"/>
      <c r="O8" s="15"/>
      <c r="P8" s="14">
        <f t="shared" si="0"/>
        <v>161</v>
      </c>
      <c r="Q8" s="17" t="s">
        <v>32</v>
      </c>
      <c r="R8" s="15">
        <v>105530</v>
      </c>
      <c r="S8" s="23" t="s">
        <v>33</v>
      </c>
      <c r="T8" s="14" t="s">
        <v>9984</v>
      </c>
      <c r="U8" s="16" t="s">
        <v>90</v>
      </c>
      <c r="V8" s="16">
        <v>1006144</v>
      </c>
      <c r="W8" s="16"/>
    </row>
    <row r="9" spans="1:23">
      <c r="A9" s="11" t="s">
        <v>19</v>
      </c>
      <c r="B9" s="7"/>
      <c r="C9" s="7"/>
      <c r="D9" s="7"/>
      <c r="E9" s="11"/>
      <c r="F9" s="7"/>
      <c r="G9" s="7"/>
      <c r="H9" s="11">
        <f>SUM(H3:H8)</f>
        <v>0</v>
      </c>
      <c r="I9" s="11">
        <f t="shared" ref="I9:O9" si="1">SUM(I3:I8)</f>
        <v>0</v>
      </c>
      <c r="J9" s="11">
        <f t="shared" si="1"/>
        <v>0</v>
      </c>
      <c r="K9" s="11">
        <f t="shared" si="1"/>
        <v>269</v>
      </c>
      <c r="L9" s="11">
        <f t="shared" si="1"/>
        <v>537</v>
      </c>
      <c r="M9" s="11">
        <f t="shared" si="1"/>
        <v>0</v>
      </c>
      <c r="N9" s="11">
        <f t="shared" si="1"/>
        <v>0</v>
      </c>
      <c r="O9" s="11">
        <f t="shared" si="1"/>
        <v>0</v>
      </c>
      <c r="P9" s="11">
        <f>SUM(P3:P8)</f>
        <v>806</v>
      </c>
      <c r="Q9" s="12"/>
      <c r="R9" s="12"/>
      <c r="S9" s="12"/>
      <c r="T9" s="12"/>
      <c r="U9" s="12"/>
      <c r="V9" s="12"/>
      <c r="W9" s="12"/>
    </row>
    <row r="10" spans="1:23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>
      <c r="A11" s="3" t="s">
        <v>34</v>
      </c>
      <c r="B11" s="1905" t="s">
        <v>12641</v>
      </c>
      <c r="C11" s="1905"/>
      <c r="D11" s="1905"/>
      <c r="E11" s="1905"/>
      <c r="F11" s="1905"/>
      <c r="G11" s="1905"/>
      <c r="H11" s="1905"/>
      <c r="I11" s="1"/>
      <c r="J11" s="1904"/>
      <c r="K11" s="1904"/>
      <c r="L11" s="190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4"/>
      <c r="B12" s="1564"/>
      <c r="C12" s="156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41"/>
      <c r="B13" s="41"/>
      <c r="C13" s="41"/>
      <c r="D13" s="41"/>
      <c r="E13" s="1040"/>
      <c r="F13" s="41"/>
      <c r="G13" s="42"/>
      <c r="H13" s="41"/>
      <c r="I13" s="41"/>
      <c r="J13" s="41"/>
      <c r="K13" s="41"/>
      <c r="L13" s="41"/>
      <c r="M13" s="41"/>
      <c r="N13" s="41"/>
      <c r="O13" s="41"/>
      <c r="P13" s="2"/>
      <c r="Q13" s="2"/>
      <c r="R13" s="41"/>
      <c r="S13" s="2"/>
      <c r="T13" s="2"/>
      <c r="U13" s="43"/>
      <c r="V13" s="43"/>
      <c r="W13" s="43"/>
    </row>
    <row r="14" spans="1:23">
      <c r="A14" s="5" t="s">
        <v>42</v>
      </c>
      <c r="B14" s="1772"/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43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44</v>
      </c>
      <c r="B16" s="1772"/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8" spans="1:33" ht="23.25">
      <c r="A18" s="1559" t="s">
        <v>155</v>
      </c>
      <c r="B18" s="1559"/>
      <c r="C18" s="1559"/>
      <c r="D18" s="1559"/>
      <c r="E18" s="1559"/>
      <c r="F18" s="1559"/>
      <c r="G18" s="7"/>
      <c r="H18" s="1559" t="s">
        <v>9076</v>
      </c>
      <c r="I18" s="1559"/>
      <c r="J18" s="1559"/>
      <c r="K18" s="1559"/>
      <c r="L18" s="1559"/>
      <c r="M18" s="1559"/>
      <c r="N18" s="1559"/>
      <c r="O18" s="1559"/>
      <c r="P18" s="1559"/>
      <c r="Q18" s="1559" t="s">
        <v>12642</v>
      </c>
      <c r="R18" s="1559"/>
      <c r="S18" s="1559"/>
      <c r="T18" s="1559"/>
      <c r="U18" s="1559"/>
      <c r="V18" s="1559"/>
      <c r="W18" s="1559"/>
      <c r="X18" s="1"/>
      <c r="Y18" s="1"/>
      <c r="Z18" s="1"/>
    </row>
    <row r="19" spans="1:33" ht="26.25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9" t="s">
        <v>15</v>
      </c>
      <c r="M19" s="9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  <c r="X19" s="1"/>
      <c r="Y19" s="1"/>
      <c r="Z19" s="1"/>
    </row>
    <row r="20" spans="1:33">
      <c r="A20" s="15" t="s">
        <v>8458</v>
      </c>
      <c r="B20" s="15" t="s">
        <v>57</v>
      </c>
      <c r="C20" s="15" t="s">
        <v>12643</v>
      </c>
      <c r="D20" s="15" t="s">
        <v>56</v>
      </c>
      <c r="E20" s="24">
        <v>45452.225694444445</v>
      </c>
      <c r="F20" s="15">
        <v>10.8</v>
      </c>
      <c r="G20" s="37"/>
      <c r="H20" s="15"/>
      <c r="I20" s="15"/>
      <c r="J20" s="35">
        <v>54</v>
      </c>
      <c r="K20" s="15"/>
      <c r="L20" s="15"/>
      <c r="M20" s="15"/>
      <c r="N20" s="15"/>
      <c r="O20" s="15"/>
      <c r="P20" s="14">
        <f>SUM(H20:O20)</f>
        <v>54</v>
      </c>
      <c r="Q20" s="14" t="s">
        <v>30</v>
      </c>
      <c r="R20" s="15">
        <v>105556</v>
      </c>
      <c r="S20" s="14" t="s">
        <v>31</v>
      </c>
      <c r="T20" s="5" t="s">
        <v>169</v>
      </c>
      <c r="U20" s="15"/>
      <c r="V20" s="15">
        <v>1006146</v>
      </c>
      <c r="W20" s="15"/>
      <c r="X20" s="1"/>
      <c r="Y20" s="1"/>
      <c r="Z20" s="1"/>
    </row>
    <row r="21" spans="1:33">
      <c r="A21" s="15" t="s">
        <v>141</v>
      </c>
      <c r="B21" s="15" t="s">
        <v>69</v>
      </c>
      <c r="C21" s="15" t="s">
        <v>12644</v>
      </c>
      <c r="D21" s="15" t="s">
        <v>68</v>
      </c>
      <c r="E21" s="24">
        <v>45451.760416666664</v>
      </c>
      <c r="F21" s="15">
        <v>12.25</v>
      </c>
      <c r="G21" s="37"/>
      <c r="H21" s="15"/>
      <c r="I21" s="15"/>
      <c r="J21" s="15"/>
      <c r="K21" s="15"/>
      <c r="L21" s="15">
        <v>129</v>
      </c>
      <c r="M21" s="15">
        <v>30</v>
      </c>
      <c r="N21" s="15">
        <v>2</v>
      </c>
      <c r="O21" s="15"/>
      <c r="P21" s="14">
        <f t="shared" ref="P21:P27" si="2">SUM(H21:O21)</f>
        <v>161</v>
      </c>
      <c r="Q21" s="14" t="s">
        <v>30</v>
      </c>
      <c r="R21" s="15">
        <v>105567</v>
      </c>
      <c r="S21" s="14" t="s">
        <v>31</v>
      </c>
      <c r="T21" s="5" t="s">
        <v>169</v>
      </c>
      <c r="U21" s="15"/>
      <c r="V21" s="15">
        <v>1006147</v>
      </c>
      <c r="W21" s="15"/>
      <c r="X21" s="1"/>
      <c r="Y21" s="1"/>
      <c r="Z21" s="1"/>
    </row>
    <row r="22" spans="1:33">
      <c r="A22" s="15" t="s">
        <v>142</v>
      </c>
      <c r="B22" s="15" t="s">
        <v>72</v>
      </c>
      <c r="C22" s="15" t="s">
        <v>12645</v>
      </c>
      <c r="D22" s="15" t="s">
        <v>71</v>
      </c>
      <c r="E22" s="24">
        <v>45452.711805555555</v>
      </c>
      <c r="F22" s="15">
        <v>12.25</v>
      </c>
      <c r="G22" s="37"/>
      <c r="H22" s="15"/>
      <c r="I22" s="15"/>
      <c r="J22" s="15"/>
      <c r="K22" s="15"/>
      <c r="L22" s="15">
        <v>129</v>
      </c>
      <c r="M22" s="15">
        <v>30</v>
      </c>
      <c r="N22" s="15">
        <v>2</v>
      </c>
      <c r="O22" s="15"/>
      <c r="P22" s="14">
        <f t="shared" si="2"/>
        <v>161</v>
      </c>
      <c r="Q22" s="14" t="s">
        <v>30</v>
      </c>
      <c r="R22" s="15">
        <v>105568</v>
      </c>
      <c r="S22" s="14" t="s">
        <v>31</v>
      </c>
      <c r="T22" s="5" t="s">
        <v>169</v>
      </c>
      <c r="U22" s="15"/>
      <c r="V22" s="15">
        <v>1006148</v>
      </c>
      <c r="W22" s="15"/>
      <c r="X22" s="1"/>
      <c r="Y22" s="1"/>
      <c r="Z22" s="1"/>
    </row>
    <row r="23" spans="1:33">
      <c r="A23" s="15" t="s">
        <v>12444</v>
      </c>
      <c r="B23" s="15" t="s">
        <v>57</v>
      </c>
      <c r="C23" s="15" t="s">
        <v>12646</v>
      </c>
      <c r="D23" s="15" t="s">
        <v>56</v>
      </c>
      <c r="E23" s="24">
        <v>45452.225694444445</v>
      </c>
      <c r="F23" s="15">
        <v>10.8</v>
      </c>
      <c r="G23" s="37"/>
      <c r="H23" s="15"/>
      <c r="I23" s="15" t="s">
        <v>1373</v>
      </c>
      <c r="J23" s="15"/>
      <c r="K23" s="35">
        <v>105</v>
      </c>
      <c r="L23" s="15"/>
      <c r="M23" s="15"/>
      <c r="N23" s="15"/>
      <c r="O23" s="15"/>
      <c r="P23" s="14">
        <f t="shared" si="2"/>
        <v>105</v>
      </c>
      <c r="Q23" s="14" t="s">
        <v>30</v>
      </c>
      <c r="R23" s="15">
        <v>105558</v>
      </c>
      <c r="S23" s="14" t="s">
        <v>31</v>
      </c>
      <c r="T23" s="5" t="s">
        <v>169</v>
      </c>
      <c r="U23" s="15"/>
      <c r="V23" s="15">
        <v>1006149</v>
      </c>
      <c r="W23" s="15"/>
      <c r="X23" s="1"/>
      <c r="Y23" s="1"/>
      <c r="Z23" s="1"/>
    </row>
    <row r="24" spans="1:33" ht="25.5">
      <c r="A24" s="15" t="s">
        <v>114</v>
      </c>
      <c r="B24" s="15" t="s">
        <v>78</v>
      </c>
      <c r="C24" s="15" t="s">
        <v>12647</v>
      </c>
      <c r="D24" s="15" t="s">
        <v>99</v>
      </c>
      <c r="E24" s="24">
        <v>45452.284722222219</v>
      </c>
      <c r="F24" s="15">
        <v>10.8</v>
      </c>
      <c r="G24" s="37" t="s">
        <v>12648</v>
      </c>
      <c r="H24" s="15"/>
      <c r="I24" s="15"/>
      <c r="J24" s="15"/>
      <c r="K24" s="15"/>
      <c r="L24" s="35">
        <v>148</v>
      </c>
      <c r="M24" s="35">
        <v>12</v>
      </c>
      <c r="N24" s="35">
        <v>1</v>
      </c>
      <c r="O24" s="15"/>
      <c r="P24" s="14">
        <f t="shared" si="2"/>
        <v>161</v>
      </c>
      <c r="Q24" s="17" t="s">
        <v>32</v>
      </c>
      <c r="R24" s="15">
        <v>105605</v>
      </c>
      <c r="S24" s="23" t="s">
        <v>33</v>
      </c>
      <c r="T24" s="70" t="s">
        <v>100</v>
      </c>
      <c r="U24" s="15"/>
      <c r="V24" s="15">
        <v>1006145</v>
      </c>
      <c r="W24" s="15"/>
      <c r="X24" s="1"/>
      <c r="Y24" s="1"/>
      <c r="Z24" s="1"/>
    </row>
    <row r="25" spans="1:33">
      <c r="A25" s="47" t="s">
        <v>10873</v>
      </c>
      <c r="B25" s="351" t="s">
        <v>78</v>
      </c>
      <c r="C25" s="351" t="s">
        <v>12649</v>
      </c>
      <c r="D25" s="351" t="s">
        <v>99</v>
      </c>
      <c r="E25" s="405">
        <v>45452.284722222219</v>
      </c>
      <c r="F25" s="351">
        <v>10.8</v>
      </c>
      <c r="G25" s="46" t="s">
        <v>740</v>
      </c>
      <c r="H25" s="15"/>
      <c r="I25" s="15"/>
      <c r="J25" s="15"/>
      <c r="K25" s="15"/>
      <c r="L25" s="15"/>
      <c r="M25" s="15"/>
      <c r="N25" s="15"/>
      <c r="O25" s="15"/>
      <c r="P25" s="14">
        <f t="shared" si="2"/>
        <v>0</v>
      </c>
      <c r="Q25" s="44"/>
      <c r="R25" s="15"/>
      <c r="S25" s="360"/>
      <c r="T25" s="561"/>
      <c r="U25" s="25"/>
      <c r="V25" s="15"/>
      <c r="W25" s="15"/>
      <c r="X25" s="1"/>
      <c r="Y25" s="1"/>
      <c r="Z25" s="1"/>
    </row>
    <row r="26" spans="1:33">
      <c r="A26" s="15"/>
      <c r="B26" s="15"/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 t="s">
        <v>1373</v>
      </c>
      <c r="O26" s="15"/>
      <c r="P26" s="14">
        <f t="shared" si="2"/>
        <v>0</v>
      </c>
      <c r="Q26" s="15"/>
      <c r="R26" s="15"/>
      <c r="S26" s="15"/>
      <c r="T26" s="45"/>
      <c r="U26" s="15"/>
      <c r="V26" s="15"/>
      <c r="W26" s="15"/>
      <c r="X26" s="1"/>
      <c r="Y26" s="1"/>
      <c r="Z26" s="1"/>
    </row>
    <row r="27" spans="1:33">
      <c r="A27" s="15"/>
      <c r="B27" s="15"/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4">
        <f t="shared" si="2"/>
        <v>0</v>
      </c>
      <c r="Q27" s="15"/>
      <c r="R27" s="15"/>
      <c r="S27" s="15"/>
      <c r="T27" s="15"/>
      <c r="U27" s="15"/>
      <c r="V27" s="15"/>
      <c r="W27" s="15"/>
      <c r="X27" s="1"/>
      <c r="Y27" s="1"/>
      <c r="Z27" s="1"/>
    </row>
    <row r="28" spans="1:33">
      <c r="A28" s="11" t="s">
        <v>19</v>
      </c>
      <c r="B28" s="7"/>
      <c r="C28" s="7"/>
      <c r="D28" s="7"/>
      <c r="E28" s="11"/>
      <c r="F28" s="7"/>
      <c r="G28" s="7"/>
      <c r="H28" s="11">
        <f>SUM(H20:H27)</f>
        <v>0</v>
      </c>
      <c r="I28" s="11">
        <f t="shared" ref="I28:O28" si="3">SUM(I20:I27)</f>
        <v>0</v>
      </c>
      <c r="J28" s="11">
        <f t="shared" si="3"/>
        <v>54</v>
      </c>
      <c r="K28" s="11">
        <f t="shared" si="3"/>
        <v>105</v>
      </c>
      <c r="L28" s="11">
        <f t="shared" si="3"/>
        <v>406</v>
      </c>
      <c r="M28" s="11">
        <f t="shared" si="3"/>
        <v>72</v>
      </c>
      <c r="N28" s="11">
        <f t="shared" si="3"/>
        <v>5</v>
      </c>
      <c r="O28" s="11">
        <f t="shared" si="3"/>
        <v>0</v>
      </c>
      <c r="P28" s="11">
        <f>SUM(P20:P27)</f>
        <v>642</v>
      </c>
      <c r="Q28" s="12"/>
      <c r="R28" s="12"/>
      <c r="S28" s="12"/>
      <c r="T28" s="12"/>
      <c r="U28" s="12"/>
      <c r="V28" s="12"/>
      <c r="W28" s="12"/>
      <c r="X28" s="1"/>
      <c r="Y28" s="1"/>
      <c r="Z28" s="1"/>
    </row>
    <row r="29" spans="1:33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3">
      <c r="A30" s="6" t="s">
        <v>169</v>
      </c>
      <c r="B30" s="1848" t="s">
        <v>12650</v>
      </c>
      <c r="C30" s="184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3">
      <c r="A31" s="4" t="s">
        <v>100</v>
      </c>
      <c r="B31" s="1564" t="s">
        <v>12612</v>
      </c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3">
      <c r="A32" s="1"/>
      <c r="B32" s="1563"/>
      <c r="C32" s="156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G32">
        <f>100/3</f>
        <v>33.333333333333336</v>
      </c>
    </row>
    <row r="33" spans="1:3">
      <c r="A33" s="5" t="s">
        <v>42</v>
      </c>
      <c r="B33" s="1924" t="s">
        <v>10043</v>
      </c>
      <c r="C33" s="1872"/>
    </row>
    <row r="34" spans="1:3">
      <c r="A34" s="5" t="s">
        <v>43</v>
      </c>
      <c r="B34" s="1873">
        <v>358400122145</v>
      </c>
      <c r="C34" s="1872"/>
    </row>
    <row r="35" spans="1:3">
      <c r="A35" s="5" t="s">
        <v>44</v>
      </c>
      <c r="B35" s="1871">
        <v>0.625</v>
      </c>
      <c r="C35" s="1872"/>
    </row>
  </sheetData>
  <mergeCells count="18">
    <mergeCell ref="Q18:W18"/>
    <mergeCell ref="B30:C30"/>
    <mergeCell ref="B31:C31"/>
    <mergeCell ref="B32:C32"/>
    <mergeCell ref="B33:C33"/>
    <mergeCell ref="H18:P18"/>
    <mergeCell ref="B14:C14"/>
    <mergeCell ref="B15:C15"/>
    <mergeCell ref="B16:C16"/>
    <mergeCell ref="A18:F18"/>
    <mergeCell ref="B35:C35"/>
    <mergeCell ref="B34:C34"/>
    <mergeCell ref="B12:C12"/>
    <mergeCell ref="A1:F1"/>
    <mergeCell ref="H1:P1"/>
    <mergeCell ref="Q1:W1"/>
    <mergeCell ref="B11:H11"/>
    <mergeCell ref="J11:L11"/>
  </mergeCells>
  <pageMargins left="0.7" right="0.7" top="0.75" bottom="0.75" header="0.3" footer="0.3"/>
</worksheet>
</file>

<file path=xl/worksheets/sheet3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280BD-DB2C-4843-87FB-87B67609F18D}">
  <dimension ref="A1:W32"/>
  <sheetViews>
    <sheetView workbookViewId="0">
      <selection activeCell="M52" sqref="M52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6.28515625" customWidth="1"/>
    <col min="6" max="7" width="9.140625"/>
    <col min="8" max="15" width="7.42578125" customWidth="1"/>
    <col min="16" max="16" width="12.140625" bestFit="1" customWidth="1"/>
    <col min="17" max="17" width="9.140625"/>
    <col min="18" max="18" width="10.85546875" customWidth="1"/>
    <col min="19" max="19" width="9.140625"/>
    <col min="20" max="20" width="16.28515625" customWidth="1"/>
    <col min="23" max="23" width="29.140625" customWidth="1"/>
  </cols>
  <sheetData>
    <row r="1" spans="1:23" ht="23.25">
      <c r="A1" s="1559" t="s">
        <v>12651</v>
      </c>
      <c r="B1" s="1559"/>
      <c r="C1" s="1559"/>
      <c r="D1" s="1559"/>
      <c r="E1" s="1559"/>
      <c r="F1" s="1559"/>
      <c r="G1" s="7"/>
      <c r="H1" s="1559" t="s">
        <v>10045</v>
      </c>
      <c r="I1" s="1559"/>
      <c r="J1" s="1559"/>
      <c r="K1" s="1559"/>
      <c r="L1" s="1559"/>
      <c r="M1" s="1559"/>
      <c r="N1" s="1559"/>
      <c r="O1" s="1559"/>
      <c r="P1" s="1559"/>
      <c r="Q1" s="1559" t="s">
        <v>10107</v>
      </c>
      <c r="R1" s="1559"/>
      <c r="S1" s="1559"/>
      <c r="T1" s="1559"/>
      <c r="U1" s="1559"/>
      <c r="V1" s="1559"/>
      <c r="W1" s="1559"/>
    </row>
    <row r="2" spans="1:23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5" t="s">
        <v>111</v>
      </c>
      <c r="B3" s="15" t="s">
        <v>65</v>
      </c>
      <c r="C3" s="15" t="s">
        <v>12652</v>
      </c>
      <c r="D3" s="15" t="s">
        <v>7594</v>
      </c>
      <c r="E3" s="32">
        <v>45448.732638888891</v>
      </c>
      <c r="F3" s="15">
        <v>19</v>
      </c>
      <c r="G3" s="34"/>
      <c r="H3" s="15"/>
      <c r="I3" s="15"/>
      <c r="J3" s="15"/>
      <c r="K3" s="15"/>
      <c r="L3" s="15">
        <v>161</v>
      </c>
      <c r="M3" s="15"/>
      <c r="N3" s="15"/>
      <c r="O3" s="15"/>
      <c r="P3" s="14">
        <f>SUM(H3:O3)</f>
        <v>161</v>
      </c>
      <c r="Q3" s="14" t="s">
        <v>30</v>
      </c>
      <c r="R3" s="15">
        <v>105508</v>
      </c>
      <c r="S3" s="23" t="s">
        <v>33</v>
      </c>
      <c r="T3" s="14" t="s">
        <v>9984</v>
      </c>
      <c r="U3" s="14" t="s">
        <v>90</v>
      </c>
      <c r="V3" s="14">
        <v>1006072</v>
      </c>
      <c r="W3" s="16"/>
    </row>
    <row r="4" spans="1:23">
      <c r="A4" s="15" t="s">
        <v>12167</v>
      </c>
      <c r="B4" s="15" t="s">
        <v>65</v>
      </c>
      <c r="C4" s="15" t="s">
        <v>12653</v>
      </c>
      <c r="D4" s="15" t="s">
        <v>7594</v>
      </c>
      <c r="E4" s="32">
        <v>45448.732638888891</v>
      </c>
      <c r="F4" s="15">
        <v>19</v>
      </c>
      <c r="G4" s="34"/>
      <c r="H4" s="15"/>
      <c r="I4" s="15"/>
      <c r="J4" s="15"/>
      <c r="K4" s="15"/>
      <c r="L4" s="15">
        <v>54</v>
      </c>
      <c r="M4" s="15"/>
      <c r="N4" s="15"/>
      <c r="O4" s="15"/>
      <c r="P4" s="14">
        <f t="shared" ref="P4:P8" si="0">SUM(H4:O4)</f>
        <v>54</v>
      </c>
      <c r="Q4" s="14" t="s">
        <v>30</v>
      </c>
      <c r="R4" s="15">
        <v>105509</v>
      </c>
      <c r="S4" s="23" t="s">
        <v>33</v>
      </c>
      <c r="T4" s="14" t="s">
        <v>9984</v>
      </c>
      <c r="U4" s="14" t="s">
        <v>90</v>
      </c>
      <c r="V4" s="14">
        <v>1006073</v>
      </c>
      <c r="W4" s="16"/>
    </row>
    <row r="5" spans="1:23">
      <c r="A5" s="15" t="s">
        <v>113</v>
      </c>
      <c r="B5" s="15" t="s">
        <v>65</v>
      </c>
      <c r="C5" s="15" t="s">
        <v>12654</v>
      </c>
      <c r="D5" s="15" t="s">
        <v>10767</v>
      </c>
      <c r="E5" s="32">
        <v>45449.979166666664</v>
      </c>
      <c r="F5" s="15">
        <v>19</v>
      </c>
      <c r="G5" s="34"/>
      <c r="H5" s="15"/>
      <c r="I5" s="15"/>
      <c r="J5" s="15"/>
      <c r="K5" s="15"/>
      <c r="L5" s="15">
        <v>81</v>
      </c>
      <c r="M5" s="15"/>
      <c r="N5" s="15"/>
      <c r="O5" s="15"/>
      <c r="P5" s="14">
        <v>81</v>
      </c>
      <c r="Q5" s="14" t="s">
        <v>30</v>
      </c>
      <c r="R5" s="15">
        <v>105510</v>
      </c>
      <c r="S5" s="23" t="s">
        <v>33</v>
      </c>
      <c r="T5" s="14" t="s">
        <v>9984</v>
      </c>
      <c r="U5" s="14" t="s">
        <v>90</v>
      </c>
      <c r="V5" s="14">
        <v>1006074</v>
      </c>
      <c r="W5" s="16"/>
    </row>
    <row r="6" spans="1:23" s="39" customFormat="1">
      <c r="A6" s="15" t="s">
        <v>150</v>
      </c>
      <c r="B6" s="15" t="s">
        <v>57</v>
      </c>
      <c r="C6" s="15" t="s">
        <v>12655</v>
      </c>
      <c r="D6" s="15" t="s">
        <v>10111</v>
      </c>
      <c r="E6" s="24">
        <v>45448.53125</v>
      </c>
      <c r="F6" s="15">
        <v>15.5</v>
      </c>
      <c r="G6" s="37"/>
      <c r="H6" s="15"/>
      <c r="I6" s="15"/>
      <c r="J6" s="15">
        <v>16</v>
      </c>
      <c r="K6" s="15">
        <v>121</v>
      </c>
      <c r="L6" s="15"/>
      <c r="M6" s="15"/>
      <c r="N6" s="15"/>
      <c r="O6" s="15"/>
      <c r="P6" s="14">
        <f t="shared" si="0"/>
        <v>137</v>
      </c>
      <c r="Q6" s="14" t="s">
        <v>30</v>
      </c>
      <c r="R6" s="15">
        <v>105507</v>
      </c>
      <c r="S6" s="14" t="s">
        <v>31</v>
      </c>
      <c r="T6" s="14" t="s">
        <v>9984</v>
      </c>
      <c r="U6" s="14"/>
      <c r="V6" s="14">
        <v>1006075</v>
      </c>
      <c r="W6" s="14"/>
    </row>
    <row r="7" spans="1:23" s="39" customFormat="1">
      <c r="A7" s="15" t="s">
        <v>9828</v>
      </c>
      <c r="B7" s="15" t="s">
        <v>57</v>
      </c>
      <c r="C7" s="15" t="s">
        <v>12656</v>
      </c>
      <c r="D7" s="15" t="s">
        <v>10111</v>
      </c>
      <c r="E7" s="24">
        <v>45448.53125</v>
      </c>
      <c r="F7" s="15">
        <v>15.5</v>
      </c>
      <c r="G7" s="37"/>
      <c r="H7" s="15"/>
      <c r="I7" s="15"/>
      <c r="J7" s="15">
        <v>19</v>
      </c>
      <c r="K7" s="15">
        <v>142</v>
      </c>
      <c r="L7" s="15"/>
      <c r="M7" s="15"/>
      <c r="N7" s="15"/>
      <c r="O7" s="15"/>
      <c r="P7" s="14">
        <f t="shared" si="0"/>
        <v>161</v>
      </c>
      <c r="Q7" s="14" t="s">
        <v>30</v>
      </c>
      <c r="R7" s="15">
        <v>105506</v>
      </c>
      <c r="S7" s="14" t="s">
        <v>31</v>
      </c>
      <c r="T7" s="14" t="s">
        <v>9984</v>
      </c>
      <c r="U7" s="14"/>
      <c r="V7" s="14">
        <v>1006076</v>
      </c>
      <c r="W7" s="14"/>
    </row>
    <row r="8" spans="1:23" s="39" customFormat="1">
      <c r="A8" s="15" t="s">
        <v>119</v>
      </c>
      <c r="B8" s="15" t="s">
        <v>78</v>
      </c>
      <c r="C8" s="15" t="s">
        <v>12657</v>
      </c>
      <c r="D8" s="15" t="s">
        <v>521</v>
      </c>
      <c r="E8" s="24">
        <v>45449.6875</v>
      </c>
      <c r="F8" s="15">
        <v>14.5</v>
      </c>
      <c r="G8" s="37" t="s">
        <v>740</v>
      </c>
      <c r="H8" s="15"/>
      <c r="I8" s="15"/>
      <c r="J8" s="15"/>
      <c r="K8" s="15"/>
      <c r="L8" s="15">
        <f>58+15</f>
        <v>73</v>
      </c>
      <c r="M8" s="15">
        <v>10</v>
      </c>
      <c r="N8" s="15">
        <v>78</v>
      </c>
      <c r="O8" s="15"/>
      <c r="P8" s="14">
        <f t="shared" si="0"/>
        <v>161</v>
      </c>
      <c r="Q8" s="17" t="s">
        <v>32</v>
      </c>
      <c r="R8" s="15">
        <v>105522</v>
      </c>
      <c r="S8" s="23" t="s">
        <v>33</v>
      </c>
      <c r="T8" s="14" t="s">
        <v>9984</v>
      </c>
      <c r="U8" s="14"/>
      <c r="V8" s="14">
        <v>1006077</v>
      </c>
      <c r="W8" s="14"/>
    </row>
    <row r="9" spans="1:23">
      <c r="A9" s="11" t="s">
        <v>19</v>
      </c>
      <c r="B9" s="7"/>
      <c r="C9" s="7"/>
      <c r="D9" s="7"/>
      <c r="E9" s="11"/>
      <c r="F9" s="7"/>
      <c r="G9" s="7"/>
      <c r="H9" s="11">
        <f t="shared" ref="H9:P9" si="1">SUM(H3:H8)</f>
        <v>0</v>
      </c>
      <c r="I9" s="11">
        <f t="shared" si="1"/>
        <v>0</v>
      </c>
      <c r="J9" s="11">
        <f t="shared" si="1"/>
        <v>35</v>
      </c>
      <c r="K9" s="11">
        <f t="shared" si="1"/>
        <v>263</v>
      </c>
      <c r="L9" s="11">
        <f t="shared" si="1"/>
        <v>369</v>
      </c>
      <c r="M9" s="11">
        <f t="shared" si="1"/>
        <v>10</v>
      </c>
      <c r="N9" s="11">
        <f t="shared" si="1"/>
        <v>78</v>
      </c>
      <c r="O9" s="11">
        <f t="shared" si="1"/>
        <v>0</v>
      </c>
      <c r="P9" s="11">
        <f t="shared" si="1"/>
        <v>755</v>
      </c>
      <c r="Q9" s="12"/>
      <c r="R9" s="12"/>
      <c r="S9" s="12"/>
      <c r="T9" s="12"/>
      <c r="U9" s="12"/>
      <c r="V9" s="12"/>
      <c r="W9" s="12"/>
    </row>
    <row r="10" spans="1:23">
      <c r="A10" s="1"/>
      <c r="B10" s="351" t="s">
        <v>481</v>
      </c>
      <c r="C10" s="351" t="s">
        <v>12658</v>
      </c>
      <c r="D10" s="351" t="s">
        <v>483</v>
      </c>
      <c r="E10" s="1041">
        <v>45448.579861111109</v>
      </c>
      <c r="F10" s="351">
        <v>17.5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>
      <c r="A11" s="3" t="s">
        <v>34</v>
      </c>
      <c r="B11" s="1905"/>
      <c r="C11" s="1905"/>
      <c r="D11" s="1905"/>
      <c r="E11" s="1905"/>
      <c r="F11" s="1905"/>
      <c r="G11" s="1905"/>
      <c r="H11" s="1905"/>
      <c r="I11" s="1"/>
      <c r="J11" s="1904"/>
      <c r="K11" s="1904"/>
      <c r="L11" s="190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4"/>
      <c r="B12" s="1564"/>
      <c r="C12" s="156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1"/>
      <c r="B13" s="1563"/>
      <c r="C13" s="156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5" t="s">
        <v>42</v>
      </c>
      <c r="B14" s="1772"/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43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5" t="s">
        <v>44</v>
      </c>
      <c r="B16" s="1772"/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8" spans="1:23" ht="23.25">
      <c r="A18" s="1559" t="s">
        <v>180</v>
      </c>
      <c r="B18" s="1559"/>
      <c r="C18" s="1559"/>
      <c r="D18" s="1559"/>
      <c r="E18" s="1559"/>
      <c r="F18" s="1559"/>
      <c r="G18" s="7"/>
      <c r="H18" s="1559" t="s">
        <v>9076</v>
      </c>
      <c r="I18" s="1559"/>
      <c r="J18" s="1559"/>
      <c r="K18" s="1559"/>
      <c r="L18" s="1559"/>
      <c r="M18" s="1559"/>
      <c r="N18" s="1559"/>
      <c r="O18" s="1559"/>
      <c r="P18" s="1559"/>
      <c r="Q18" s="1559" t="s">
        <v>12659</v>
      </c>
      <c r="R18" s="1559"/>
      <c r="S18" s="1559"/>
      <c r="T18" s="1559"/>
      <c r="U18" s="1559"/>
      <c r="V18" s="1559"/>
      <c r="W18" s="1559"/>
    </row>
    <row r="19" spans="1:23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33" t="s">
        <v>10</v>
      </c>
      <c r="H19" s="9" t="s">
        <v>11</v>
      </c>
      <c r="I19" s="9" t="s">
        <v>12</v>
      </c>
      <c r="J19" s="9" t="s">
        <v>13</v>
      </c>
      <c r="K19" s="9" t="s">
        <v>14</v>
      </c>
      <c r="L19" s="9" t="s">
        <v>15</v>
      </c>
      <c r="M19" s="9" t="s">
        <v>16</v>
      </c>
      <c r="N19" s="9" t="s">
        <v>17</v>
      </c>
      <c r="O19" s="10" t="s">
        <v>18</v>
      </c>
      <c r="P19" s="8" t="s">
        <v>19</v>
      </c>
      <c r="Q19" s="8" t="s">
        <v>20</v>
      </c>
      <c r="R19" s="8" t="s">
        <v>9</v>
      </c>
      <c r="S19" s="8" t="s">
        <v>21</v>
      </c>
      <c r="T19" s="8" t="s">
        <v>24</v>
      </c>
      <c r="U19" s="8" t="s">
        <v>25</v>
      </c>
      <c r="V19" s="8" t="s">
        <v>26</v>
      </c>
      <c r="W19" s="8" t="s">
        <v>27</v>
      </c>
    </row>
    <row r="20" spans="1:23">
      <c r="A20" s="15" t="s">
        <v>142</v>
      </c>
      <c r="B20" s="15" t="s">
        <v>72</v>
      </c>
      <c r="C20" s="15" t="s">
        <v>12660</v>
      </c>
      <c r="D20" s="15" t="s">
        <v>12627</v>
      </c>
      <c r="E20" s="24">
        <v>45449.704861111109</v>
      </c>
      <c r="F20" s="38">
        <v>13.9</v>
      </c>
      <c r="G20" s="34"/>
      <c r="H20" s="15"/>
      <c r="I20" s="15" t="s">
        <v>1373</v>
      </c>
      <c r="J20" s="15"/>
      <c r="K20" s="15"/>
      <c r="L20" s="15"/>
      <c r="M20" s="15">
        <v>80</v>
      </c>
      <c r="N20" s="15">
        <v>81</v>
      </c>
      <c r="O20" s="15"/>
      <c r="P20" s="14">
        <f t="shared" ref="P20:P22" si="2">SUM(H20:O20)</f>
        <v>161</v>
      </c>
      <c r="Q20" s="14" t="s">
        <v>30</v>
      </c>
      <c r="R20" s="15">
        <v>105526</v>
      </c>
      <c r="S20" s="14" t="s">
        <v>31</v>
      </c>
      <c r="T20" s="4" t="s">
        <v>100</v>
      </c>
      <c r="U20" s="13"/>
      <c r="V20" s="15">
        <v>1006083</v>
      </c>
      <c r="W20" s="13"/>
    </row>
    <row r="21" spans="1:23" ht="18.75" customHeight="1">
      <c r="A21" s="15" t="s">
        <v>141</v>
      </c>
      <c r="B21" s="15" t="s">
        <v>69</v>
      </c>
      <c r="C21" s="35" t="s">
        <v>12661</v>
      </c>
      <c r="D21" s="15" t="s">
        <v>12625</v>
      </c>
      <c r="E21" s="24">
        <v>45449.559027777781</v>
      </c>
      <c r="F21" s="15">
        <v>12.95</v>
      </c>
      <c r="G21" s="34"/>
      <c r="H21" s="15"/>
      <c r="I21" s="15"/>
      <c r="J21" s="15"/>
      <c r="K21" s="15"/>
      <c r="L21" s="15"/>
      <c r="M21" s="15">
        <v>80</v>
      </c>
      <c r="N21" s="15">
        <v>81</v>
      </c>
      <c r="O21" s="15"/>
      <c r="P21" s="14">
        <f t="shared" si="2"/>
        <v>161</v>
      </c>
      <c r="Q21" s="14" t="s">
        <v>30</v>
      </c>
      <c r="R21" s="15">
        <v>105511</v>
      </c>
      <c r="S21" s="14" t="s">
        <v>31</v>
      </c>
      <c r="T21" s="4" t="s">
        <v>100</v>
      </c>
      <c r="U21" s="13"/>
      <c r="V21" s="15">
        <v>1006084</v>
      </c>
      <c r="W21" s="13" t="s">
        <v>12662</v>
      </c>
    </row>
    <row r="22" spans="1:23">
      <c r="A22" s="15" t="s">
        <v>119</v>
      </c>
      <c r="B22" s="15" t="s">
        <v>92</v>
      </c>
      <c r="C22" s="15" t="s">
        <v>12663</v>
      </c>
      <c r="D22" s="15" t="s">
        <v>159</v>
      </c>
      <c r="E22" s="24">
        <v>45449.041666666664</v>
      </c>
      <c r="F22" s="15">
        <v>10.199999999999999</v>
      </c>
      <c r="G22" s="37" t="s">
        <v>740</v>
      </c>
      <c r="H22" s="15"/>
      <c r="I22" s="15"/>
      <c r="J22" s="15"/>
      <c r="K22" s="15"/>
      <c r="L22" s="15">
        <v>150</v>
      </c>
      <c r="M22" s="15">
        <v>11</v>
      </c>
      <c r="N22" s="15"/>
      <c r="O22" s="15"/>
      <c r="P22" s="14">
        <f t="shared" si="2"/>
        <v>161</v>
      </c>
      <c r="Q22" s="17" t="s">
        <v>32</v>
      </c>
      <c r="R22" s="15">
        <v>105523</v>
      </c>
      <c r="S22" s="23" t="s">
        <v>33</v>
      </c>
      <c r="T22" s="6" t="s">
        <v>161</v>
      </c>
      <c r="U22" s="14" t="s">
        <v>90</v>
      </c>
      <c r="V22" s="15">
        <v>1006085</v>
      </c>
      <c r="W22" s="13"/>
    </row>
    <row r="23" spans="1:23">
      <c r="A23" s="15" t="s">
        <v>114</v>
      </c>
      <c r="B23" s="15" t="s">
        <v>78</v>
      </c>
      <c r="C23" s="15" t="s">
        <v>12664</v>
      </c>
      <c r="D23" s="15" t="s">
        <v>88</v>
      </c>
      <c r="E23" s="24">
        <v>45449.166666666664</v>
      </c>
      <c r="F23" s="15">
        <v>10.199999999999999</v>
      </c>
      <c r="G23" s="37" t="s">
        <v>740</v>
      </c>
      <c r="H23" s="15"/>
      <c r="I23" s="15"/>
      <c r="J23" s="15"/>
      <c r="K23" s="15"/>
      <c r="L23" s="15">
        <v>78</v>
      </c>
      <c r="M23" s="15">
        <v>83</v>
      </c>
      <c r="N23" s="15"/>
      <c r="O23" s="15"/>
      <c r="P23" s="14">
        <f t="shared" ref="P23:P24" si="3">SUM(H23:O23)</f>
        <v>161</v>
      </c>
      <c r="Q23" s="17" t="s">
        <v>32</v>
      </c>
      <c r="R23" s="15">
        <v>105524</v>
      </c>
      <c r="S23" s="23" t="s">
        <v>33</v>
      </c>
      <c r="T23" s="6" t="s">
        <v>161</v>
      </c>
      <c r="U23" s="14" t="s">
        <v>90</v>
      </c>
      <c r="V23" s="15">
        <v>1006086</v>
      </c>
      <c r="W23" s="13"/>
    </row>
    <row r="24" spans="1:23">
      <c r="A24" s="15" t="s">
        <v>105</v>
      </c>
      <c r="B24" s="15" t="s">
        <v>78</v>
      </c>
      <c r="C24" s="15" t="s">
        <v>12665</v>
      </c>
      <c r="D24" s="15" t="s">
        <v>88</v>
      </c>
      <c r="E24" s="24">
        <v>45449.166666666664</v>
      </c>
      <c r="F24" s="15">
        <v>10.199999999999999</v>
      </c>
      <c r="G24" s="37" t="s">
        <v>740</v>
      </c>
      <c r="H24" s="15"/>
      <c r="I24" s="15"/>
      <c r="J24" s="15"/>
      <c r="K24" s="15"/>
      <c r="L24" s="15">
        <v>15</v>
      </c>
      <c r="M24" s="15">
        <v>146</v>
      </c>
      <c r="N24" s="15"/>
      <c r="O24" s="15"/>
      <c r="P24" s="14">
        <f t="shared" si="3"/>
        <v>161</v>
      </c>
      <c r="Q24" s="17" t="s">
        <v>32</v>
      </c>
      <c r="R24" s="15">
        <v>105525</v>
      </c>
      <c r="S24" s="23" t="s">
        <v>33</v>
      </c>
      <c r="T24" s="6" t="s">
        <v>161</v>
      </c>
      <c r="U24" s="14" t="s">
        <v>90</v>
      </c>
      <c r="V24" s="15">
        <v>1006088</v>
      </c>
      <c r="W24" s="13"/>
    </row>
    <row r="25" spans="1:23">
      <c r="A25" s="11" t="s">
        <v>19</v>
      </c>
      <c r="B25" s="7"/>
      <c r="C25" s="7"/>
      <c r="D25" s="7"/>
      <c r="E25" s="11"/>
      <c r="F25" s="7"/>
      <c r="G25" s="7"/>
      <c r="H25" s="11">
        <f>SUM(H20:H24)</f>
        <v>0</v>
      </c>
      <c r="I25" s="11">
        <f t="shared" ref="I25:O25" si="4">SUM(I20:I24)</f>
        <v>0</v>
      </c>
      <c r="J25" s="11">
        <f t="shared" si="4"/>
        <v>0</v>
      </c>
      <c r="K25" s="11">
        <f t="shared" si="4"/>
        <v>0</v>
      </c>
      <c r="L25" s="11">
        <f t="shared" si="4"/>
        <v>243</v>
      </c>
      <c r="M25" s="11">
        <f t="shared" si="4"/>
        <v>400</v>
      </c>
      <c r="N25" s="11">
        <f>SUM(N20:N24)</f>
        <v>162</v>
      </c>
      <c r="O25" s="11">
        <f t="shared" si="4"/>
        <v>0</v>
      </c>
      <c r="P25" s="11">
        <f>SUM(P20:P24)</f>
        <v>805</v>
      </c>
      <c r="Q25" s="12"/>
      <c r="R25" s="12"/>
      <c r="S25" s="12"/>
      <c r="T25" s="12"/>
      <c r="U25" s="12"/>
      <c r="V25" s="12"/>
      <c r="W25" s="12"/>
    </row>
    <row r="26" spans="1:23">
      <c r="A26" s="1"/>
      <c r="B26" s="351" t="s">
        <v>69</v>
      </c>
      <c r="C26" s="351" t="s">
        <v>12666</v>
      </c>
      <c r="D26" s="351" t="s">
        <v>12625</v>
      </c>
      <c r="E26" s="405">
        <v>45449.559027777781</v>
      </c>
      <c r="F26" s="351">
        <v>12.95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6" t="s">
        <v>161</v>
      </c>
      <c r="B27" s="1848" t="s">
        <v>12577</v>
      </c>
      <c r="C27" s="1848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4" t="s">
        <v>100</v>
      </c>
      <c r="B28" s="1564" t="s">
        <v>12612</v>
      </c>
      <c r="C28" s="156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40"/>
      <c r="Q28" s="1"/>
      <c r="R28" s="2"/>
      <c r="S28" s="1"/>
      <c r="T28" s="1"/>
      <c r="U28" s="1"/>
      <c r="V28" s="1"/>
      <c r="W28" s="1"/>
    </row>
    <row r="29" spans="1:23">
      <c r="A29" s="1"/>
      <c r="B29" s="1563"/>
      <c r="C29" s="1563"/>
      <c r="D29" s="1"/>
      <c r="E29" s="1"/>
      <c r="F29" s="1"/>
      <c r="G29" s="1"/>
      <c r="H29" s="1"/>
      <c r="I29" s="1"/>
      <c r="J29" s="1"/>
      <c r="K29" s="1"/>
      <c r="L29" s="1">
        <v>219</v>
      </c>
      <c r="M29" s="1">
        <v>286</v>
      </c>
      <c r="N29" s="1">
        <v>245</v>
      </c>
      <c r="O29" s="1">
        <v>53</v>
      </c>
      <c r="P29" s="1"/>
      <c r="Q29" s="1"/>
      <c r="R29" s="1"/>
      <c r="S29" s="1"/>
      <c r="T29" s="1"/>
      <c r="U29" s="1"/>
      <c r="V29" s="1"/>
      <c r="W29" s="1"/>
    </row>
    <row r="30" spans="1:23">
      <c r="A30" s="5" t="s">
        <v>42</v>
      </c>
      <c r="B30" s="1872" t="s">
        <v>4654</v>
      </c>
      <c r="C30" s="187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5" t="s">
        <v>43</v>
      </c>
      <c r="B31" s="1872"/>
      <c r="C31" s="1872"/>
      <c r="D31" s="1"/>
      <c r="E31" s="1"/>
      <c r="F31" s="1"/>
      <c r="G31" s="1"/>
      <c r="H31" s="1"/>
      <c r="I31" s="1"/>
      <c r="J31" s="1"/>
      <c r="K31" s="1"/>
      <c r="L31" s="1">
        <f t="shared" ref="L31:N31" si="5">L29-L25</f>
        <v>-24</v>
      </c>
      <c r="M31" s="1">
        <f t="shared" si="5"/>
        <v>-114</v>
      </c>
      <c r="N31" s="1">
        <f t="shared" si="5"/>
        <v>83</v>
      </c>
      <c r="O31" s="1">
        <f>O29-O25</f>
        <v>53</v>
      </c>
      <c r="P31" s="1"/>
      <c r="Q31" s="1"/>
      <c r="R31" s="1"/>
      <c r="S31" s="1"/>
      <c r="T31" s="1"/>
      <c r="U31" s="1"/>
      <c r="V31" s="1"/>
      <c r="W31" s="1"/>
    </row>
    <row r="32" spans="1:23">
      <c r="A32" s="5" t="s">
        <v>44</v>
      </c>
      <c r="B32" s="1871">
        <v>0.625</v>
      </c>
      <c r="C32" s="187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</sheetData>
  <mergeCells count="19">
    <mergeCell ref="B32:C32"/>
    <mergeCell ref="Q18:W18"/>
    <mergeCell ref="B27:C27"/>
    <mergeCell ref="B28:C28"/>
    <mergeCell ref="B29:C29"/>
    <mergeCell ref="B30:C30"/>
    <mergeCell ref="B31:C31"/>
    <mergeCell ref="H18:P18"/>
    <mergeCell ref="B13:C13"/>
    <mergeCell ref="B14:C14"/>
    <mergeCell ref="B15:C15"/>
    <mergeCell ref="B16:C16"/>
    <mergeCell ref="A18:F18"/>
    <mergeCell ref="B12:C12"/>
    <mergeCell ref="A1:F1"/>
    <mergeCell ref="H1:P1"/>
    <mergeCell ref="Q1:W1"/>
    <mergeCell ref="B11:H11"/>
    <mergeCell ref="J11:L11"/>
  </mergeCells>
  <pageMargins left="0.7" right="0.7" top="0.75" bottom="0.75" header="0.3" footer="0.3"/>
</worksheet>
</file>

<file path=xl/worksheets/sheet3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2A98-50E0-4FE4-AF32-EDFA4A9335EA}">
  <dimension ref="A1:W34"/>
  <sheetViews>
    <sheetView workbookViewId="0">
      <selection activeCell="E7" sqref="E7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7.28515625" customWidth="1"/>
    <col min="6" max="7" width="9.140625"/>
    <col min="8" max="15" width="7.42578125" customWidth="1"/>
    <col min="16" max="16" width="12.140625" bestFit="1" customWidth="1"/>
    <col min="17" max="19" width="9.140625"/>
    <col min="20" max="20" width="16.28515625" customWidth="1"/>
    <col min="23" max="23" width="40.140625" customWidth="1"/>
  </cols>
  <sheetData>
    <row r="1" spans="1:23" ht="23.25">
      <c r="A1" s="1559" t="s">
        <v>194</v>
      </c>
      <c r="B1" s="1559"/>
      <c r="C1" s="1559"/>
      <c r="D1" s="1559"/>
      <c r="E1" s="1559"/>
      <c r="F1" s="1559"/>
      <c r="G1" s="7"/>
      <c r="H1" s="1559" t="s">
        <v>10045</v>
      </c>
      <c r="I1" s="1559"/>
      <c r="J1" s="1559"/>
      <c r="K1" s="1559"/>
      <c r="L1" s="1559"/>
      <c r="M1" s="1559"/>
      <c r="N1" s="1559"/>
      <c r="O1" s="1559"/>
      <c r="P1" s="1559"/>
      <c r="Q1" s="1559" t="s">
        <v>12667</v>
      </c>
      <c r="R1" s="1559"/>
      <c r="S1" s="1559"/>
      <c r="T1" s="1559"/>
      <c r="U1" s="1559"/>
      <c r="V1" s="1559"/>
      <c r="W1" s="1559"/>
    </row>
    <row r="2" spans="1:23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31" t="s">
        <v>25</v>
      </c>
      <c r="V2" s="8" t="s">
        <v>26</v>
      </c>
      <c r="W2" s="8" t="s">
        <v>27</v>
      </c>
    </row>
    <row r="3" spans="1:23">
      <c r="A3" s="15" t="s">
        <v>111</v>
      </c>
      <c r="B3" s="15" t="s">
        <v>65</v>
      </c>
      <c r="C3" s="35" t="s">
        <v>12668</v>
      </c>
      <c r="D3" s="15" t="s">
        <v>10767</v>
      </c>
      <c r="E3" s="24">
        <v>45445.048611111109</v>
      </c>
      <c r="F3" s="15">
        <v>19</v>
      </c>
      <c r="G3" s="13"/>
      <c r="H3" s="13"/>
      <c r="I3" s="13"/>
      <c r="J3" s="15"/>
      <c r="K3" s="35">
        <v>54</v>
      </c>
      <c r="L3" s="35">
        <v>107</v>
      </c>
      <c r="M3" s="13"/>
      <c r="N3" s="13"/>
      <c r="O3" s="13"/>
      <c r="P3" s="14">
        <f>SUM(H3:O3)</f>
        <v>161</v>
      </c>
      <c r="Q3" s="14" t="s">
        <v>30</v>
      </c>
      <c r="R3" s="14">
        <v>105459</v>
      </c>
      <c r="S3" s="23" t="s">
        <v>33</v>
      </c>
      <c r="T3" s="14" t="s">
        <v>10041</v>
      </c>
      <c r="U3" s="14" t="s">
        <v>90</v>
      </c>
      <c r="V3" s="16">
        <v>1006038</v>
      </c>
      <c r="W3" s="16" t="s">
        <v>12669</v>
      </c>
    </row>
    <row r="4" spans="1:23">
      <c r="A4" s="15" t="s">
        <v>12670</v>
      </c>
      <c r="B4" s="15" t="s">
        <v>1688</v>
      </c>
      <c r="C4" s="35" t="s">
        <v>12671</v>
      </c>
      <c r="D4" s="15" t="s">
        <v>10109</v>
      </c>
      <c r="E4" s="24">
        <v>45444.548611111109</v>
      </c>
      <c r="F4" s="15">
        <v>15.5</v>
      </c>
      <c r="G4" s="13"/>
      <c r="H4" s="13"/>
      <c r="I4" s="13"/>
      <c r="J4" s="15"/>
      <c r="K4" s="35">
        <v>161</v>
      </c>
      <c r="L4" s="15"/>
      <c r="M4" s="13"/>
      <c r="N4" s="13"/>
      <c r="O4" s="13"/>
      <c r="P4" s="14">
        <f t="shared" ref="P4:P7" si="0">SUM(H4:O4)</f>
        <v>161</v>
      </c>
      <c r="Q4" s="14" t="s">
        <v>30</v>
      </c>
      <c r="R4" s="14">
        <v>105473</v>
      </c>
      <c r="S4" s="14" t="s">
        <v>33</v>
      </c>
      <c r="T4" s="14" t="s">
        <v>10041</v>
      </c>
      <c r="U4" s="14" t="s">
        <v>90</v>
      </c>
      <c r="V4" s="16">
        <v>1006033</v>
      </c>
      <c r="W4" s="16"/>
    </row>
    <row r="5" spans="1:23">
      <c r="A5" s="15" t="s">
        <v>150</v>
      </c>
      <c r="B5" s="15" t="s">
        <v>57</v>
      </c>
      <c r="C5" s="36" t="s">
        <v>12672</v>
      </c>
      <c r="D5" s="15" t="s">
        <v>10109</v>
      </c>
      <c r="E5" s="24">
        <v>45444.548611111109</v>
      </c>
      <c r="F5" s="15">
        <v>15.5</v>
      </c>
      <c r="G5" s="13"/>
      <c r="H5" s="13"/>
      <c r="I5" s="13"/>
      <c r="J5" s="35">
        <v>15</v>
      </c>
      <c r="K5" s="35">
        <v>164</v>
      </c>
      <c r="L5" s="15"/>
      <c r="M5" s="13"/>
      <c r="N5" s="13"/>
      <c r="O5" s="13"/>
      <c r="P5" s="14">
        <f t="shared" si="0"/>
        <v>179</v>
      </c>
      <c r="Q5" s="14" t="s">
        <v>30</v>
      </c>
      <c r="R5" s="16">
        <v>105472</v>
      </c>
      <c r="S5" s="14" t="s">
        <v>33</v>
      </c>
      <c r="T5" s="14" t="s">
        <v>10041</v>
      </c>
      <c r="U5" s="14" t="s">
        <v>90</v>
      </c>
      <c r="V5" s="16">
        <v>1006034</v>
      </c>
      <c r="W5" s="16"/>
    </row>
    <row r="6" spans="1:23">
      <c r="A6" s="15" t="s">
        <v>9828</v>
      </c>
      <c r="B6" s="15" t="s">
        <v>57</v>
      </c>
      <c r="C6" s="36" t="s">
        <v>12673</v>
      </c>
      <c r="D6" s="15" t="s">
        <v>10109</v>
      </c>
      <c r="E6" s="24">
        <v>45444.548611111109</v>
      </c>
      <c r="F6" s="15">
        <v>15.5</v>
      </c>
      <c r="G6" s="13"/>
      <c r="H6" s="13"/>
      <c r="I6" s="13"/>
      <c r="J6" s="35">
        <v>20</v>
      </c>
      <c r="K6" s="35">
        <v>150</v>
      </c>
      <c r="L6" s="15"/>
      <c r="M6" s="13"/>
      <c r="N6" s="13"/>
      <c r="O6" s="13"/>
      <c r="P6" s="14">
        <f t="shared" si="0"/>
        <v>170</v>
      </c>
      <c r="Q6" s="14" t="s">
        <v>30</v>
      </c>
      <c r="R6" s="16">
        <v>105466</v>
      </c>
      <c r="S6" s="14" t="s">
        <v>31</v>
      </c>
      <c r="T6" s="14" t="s">
        <v>10041</v>
      </c>
      <c r="U6" s="14" t="s">
        <v>90</v>
      </c>
      <c r="V6" s="16">
        <v>1006035</v>
      </c>
      <c r="W6" s="16"/>
    </row>
    <row r="7" spans="1:23">
      <c r="A7" s="15" t="s">
        <v>8538</v>
      </c>
      <c r="B7" s="15" t="s">
        <v>57</v>
      </c>
      <c r="C7" s="36" t="s">
        <v>12674</v>
      </c>
      <c r="D7" s="15" t="s">
        <v>10109</v>
      </c>
      <c r="E7" s="24">
        <v>45446.548611111109</v>
      </c>
      <c r="F7" s="15">
        <v>15.5</v>
      </c>
      <c r="G7" s="13"/>
      <c r="H7" s="13"/>
      <c r="I7" s="13"/>
      <c r="J7" s="15"/>
      <c r="K7" s="35">
        <v>135</v>
      </c>
      <c r="L7" s="15"/>
      <c r="M7" s="13"/>
      <c r="N7" s="13"/>
      <c r="O7" s="13"/>
      <c r="P7" s="14">
        <f t="shared" si="0"/>
        <v>135</v>
      </c>
      <c r="Q7" s="14" t="s">
        <v>30</v>
      </c>
      <c r="R7" s="16">
        <v>105474</v>
      </c>
      <c r="S7" s="14" t="s">
        <v>31</v>
      </c>
      <c r="T7" s="14" t="s">
        <v>10041</v>
      </c>
      <c r="U7" s="14" t="s">
        <v>90</v>
      </c>
      <c r="V7" s="16">
        <v>1006036</v>
      </c>
      <c r="W7" s="16"/>
    </row>
    <row r="8" spans="1:23">
      <c r="A8" s="11" t="s">
        <v>19</v>
      </c>
      <c r="B8" s="7"/>
      <c r="C8" s="7"/>
      <c r="D8" s="7"/>
      <c r="E8" s="11"/>
      <c r="F8" s="7"/>
      <c r="G8" s="7"/>
      <c r="H8" s="11">
        <f t="shared" ref="H8:P8" si="1">SUM(H3:H7)</f>
        <v>0</v>
      </c>
      <c r="I8" s="11">
        <f t="shared" si="1"/>
        <v>0</v>
      </c>
      <c r="J8" s="11">
        <f t="shared" si="1"/>
        <v>35</v>
      </c>
      <c r="K8" s="11">
        <f t="shared" si="1"/>
        <v>664</v>
      </c>
      <c r="L8" s="11">
        <f t="shared" si="1"/>
        <v>107</v>
      </c>
      <c r="M8" s="11">
        <f t="shared" si="1"/>
        <v>0</v>
      </c>
      <c r="N8" s="11">
        <f t="shared" si="1"/>
        <v>0</v>
      </c>
      <c r="O8" s="11">
        <f t="shared" si="1"/>
        <v>0</v>
      </c>
      <c r="P8" s="11">
        <f t="shared" si="1"/>
        <v>806</v>
      </c>
      <c r="Q8" s="12"/>
      <c r="R8" s="12"/>
      <c r="S8" s="12"/>
      <c r="T8" s="12"/>
      <c r="U8" s="12"/>
      <c r="V8" s="12"/>
      <c r="W8" s="12"/>
    </row>
    <row r="9" spans="1:23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>
      <c r="A10" s="3" t="s">
        <v>34</v>
      </c>
      <c r="B10" s="1905"/>
      <c r="C10" s="1905"/>
      <c r="D10" s="1905"/>
      <c r="E10" s="1905"/>
      <c r="F10" s="1905"/>
      <c r="G10" s="1905"/>
      <c r="H10" s="1905"/>
      <c r="I10" s="1"/>
      <c r="J10" s="1904"/>
      <c r="K10" s="1904"/>
      <c r="L10" s="190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4"/>
      <c r="B11" s="1564"/>
      <c r="C11" s="156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1"/>
      <c r="B12" s="1563"/>
      <c r="C12" s="156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5" t="s">
        <v>42</v>
      </c>
      <c r="B13" s="1772"/>
      <c r="C13" s="177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5" t="s">
        <v>43</v>
      </c>
      <c r="B14" s="1772"/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44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7" spans="1:23">
      <c r="A17" s="1925"/>
      <c r="B17" s="1925"/>
      <c r="C17" s="1925"/>
      <c r="D17" s="1925"/>
      <c r="E17" s="1925"/>
      <c r="F17" s="1925"/>
      <c r="G17" s="7"/>
      <c r="H17" s="1925"/>
      <c r="I17" s="1925"/>
      <c r="J17" s="1925"/>
      <c r="K17" s="1925"/>
      <c r="L17" s="1925"/>
      <c r="M17" s="1925"/>
      <c r="N17" s="1925"/>
      <c r="O17" s="1925"/>
      <c r="P17" s="1925"/>
      <c r="Q17" s="1925"/>
      <c r="R17" s="1925"/>
      <c r="S17" s="1925"/>
      <c r="T17" s="1925"/>
      <c r="U17" s="1925"/>
      <c r="V17" s="1925"/>
      <c r="W17" s="1925"/>
    </row>
    <row r="18" spans="1:23" ht="26.25">
      <c r="A18" s="8" t="s">
        <v>3</v>
      </c>
      <c r="B18" s="8" t="s">
        <v>4</v>
      </c>
      <c r="C18" s="8" t="s">
        <v>5</v>
      </c>
      <c r="D18" s="8" t="s">
        <v>6</v>
      </c>
      <c r="E18" s="8" t="s">
        <v>7</v>
      </c>
      <c r="F18" s="8" t="s">
        <v>8</v>
      </c>
      <c r="G18" s="8" t="s">
        <v>10</v>
      </c>
      <c r="H18" s="9" t="s">
        <v>11</v>
      </c>
      <c r="I18" s="9" t="s">
        <v>12</v>
      </c>
      <c r="J18" s="9" t="s">
        <v>13</v>
      </c>
      <c r="K18" s="9" t="s">
        <v>14</v>
      </c>
      <c r="L18" s="9" t="s">
        <v>15</v>
      </c>
      <c r="M18" s="9" t="s">
        <v>16</v>
      </c>
      <c r="N18" s="9" t="s">
        <v>17</v>
      </c>
      <c r="O18" s="10" t="s">
        <v>18</v>
      </c>
      <c r="P18" s="8" t="s">
        <v>19</v>
      </c>
      <c r="Q18" s="8" t="s">
        <v>20</v>
      </c>
      <c r="R18" s="8" t="s">
        <v>9</v>
      </c>
      <c r="S18" s="8" t="s">
        <v>21</v>
      </c>
      <c r="T18" s="8" t="s">
        <v>24</v>
      </c>
      <c r="U18" s="31" t="s">
        <v>25</v>
      </c>
      <c r="V18" s="8" t="s">
        <v>26</v>
      </c>
      <c r="W18" s="8" t="s">
        <v>27</v>
      </c>
    </row>
    <row r="19" spans="1:23">
      <c r="A19" s="15" t="s">
        <v>10873</v>
      </c>
      <c r="B19" s="15" t="s">
        <v>57</v>
      </c>
      <c r="C19" s="13" t="s">
        <v>12640</v>
      </c>
      <c r="D19" s="15" t="s">
        <v>10109</v>
      </c>
      <c r="E19" s="24">
        <v>45444.548611111109</v>
      </c>
      <c r="F19" s="15">
        <v>15.5</v>
      </c>
      <c r="G19" s="13"/>
      <c r="H19" s="13"/>
      <c r="I19" s="13"/>
      <c r="J19" s="15"/>
      <c r="K19" s="37">
        <v>161</v>
      </c>
      <c r="L19" s="15"/>
      <c r="M19" s="13"/>
      <c r="N19" s="13"/>
      <c r="O19" s="13"/>
      <c r="P19" s="14">
        <f t="shared" ref="P19" si="2">SUM(H19:O19)</f>
        <v>161</v>
      </c>
      <c r="Q19" s="14" t="s">
        <v>30</v>
      </c>
      <c r="R19" s="16">
        <v>105475</v>
      </c>
      <c r="S19" s="14" t="s">
        <v>33</v>
      </c>
      <c r="T19" s="14" t="s">
        <v>10041</v>
      </c>
      <c r="U19" s="14" t="s">
        <v>90</v>
      </c>
      <c r="V19" s="16"/>
      <c r="W19" s="16"/>
    </row>
    <row r="20" spans="1:23">
      <c r="A20" s="15"/>
      <c r="B20" s="15"/>
      <c r="C20" s="13"/>
      <c r="D20" s="13"/>
      <c r="E20" s="32"/>
      <c r="F20" s="13"/>
      <c r="G20" s="13"/>
      <c r="H20" s="13"/>
      <c r="I20" s="13"/>
      <c r="J20" s="15"/>
      <c r="K20" s="15"/>
      <c r="L20" s="15"/>
      <c r="M20" s="13"/>
      <c r="N20" s="13"/>
      <c r="O20" s="13"/>
      <c r="P20" s="14"/>
      <c r="Q20" s="14"/>
      <c r="R20" s="16"/>
      <c r="S20" s="14"/>
      <c r="T20" s="14"/>
      <c r="U20" s="16"/>
      <c r="V20" s="16"/>
      <c r="W20" s="16"/>
    </row>
    <row r="21" spans="1:2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>
        <f t="shared" ref="P21:P26" si="3">SUM(H21:O21)</f>
        <v>0</v>
      </c>
      <c r="Q21" s="13"/>
      <c r="R21" s="13"/>
      <c r="S21" s="13"/>
      <c r="T21" s="13"/>
      <c r="U21" s="13"/>
      <c r="V21" s="13"/>
      <c r="W21" s="13"/>
    </row>
    <row r="22" spans="1:2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>
        <f t="shared" si="3"/>
        <v>0</v>
      </c>
      <c r="Q22" s="13"/>
      <c r="R22" s="13"/>
      <c r="S22" s="13"/>
      <c r="T22" s="13"/>
      <c r="U22" s="13"/>
      <c r="V22" s="13"/>
      <c r="W22" s="13"/>
    </row>
    <row r="23" spans="1:23">
      <c r="A23" s="13"/>
      <c r="B23" s="13"/>
      <c r="C23" s="13"/>
      <c r="D23" s="13"/>
      <c r="E23" s="13"/>
      <c r="F23" s="13"/>
      <c r="G23" s="13"/>
      <c r="H23" s="13"/>
      <c r="I23" s="13" t="s">
        <v>1373</v>
      </c>
      <c r="J23" s="13"/>
      <c r="K23" s="13"/>
      <c r="L23" s="13"/>
      <c r="M23" s="13"/>
      <c r="N23" s="13"/>
      <c r="O23" s="13"/>
      <c r="P23" s="14">
        <f t="shared" si="3"/>
        <v>0</v>
      </c>
      <c r="Q23" s="13"/>
      <c r="R23" s="13"/>
      <c r="S23" s="13"/>
      <c r="T23" s="13"/>
      <c r="U23" s="13"/>
      <c r="V23" s="13"/>
      <c r="W23" s="13"/>
    </row>
    <row r="24" spans="1:2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>
        <f t="shared" si="3"/>
        <v>0</v>
      </c>
      <c r="Q24" s="13"/>
      <c r="R24" s="13"/>
      <c r="S24" s="13"/>
      <c r="T24" s="13"/>
      <c r="U24" s="13"/>
      <c r="V24" s="13"/>
      <c r="W24" s="13"/>
    </row>
    <row r="25" spans="1:2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 t="s">
        <v>1373</v>
      </c>
      <c r="O25" s="13"/>
      <c r="P25" s="14">
        <f t="shared" si="3"/>
        <v>0</v>
      </c>
      <c r="Q25" s="13"/>
      <c r="R25" s="13"/>
      <c r="S25" s="13"/>
      <c r="T25" s="13"/>
      <c r="U25" s="13"/>
      <c r="V25" s="13"/>
      <c r="W25" s="13"/>
    </row>
    <row r="26" spans="1:2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>
        <f t="shared" si="3"/>
        <v>0</v>
      </c>
      <c r="Q26" s="13"/>
      <c r="R26" s="13"/>
      <c r="S26" s="13"/>
      <c r="T26" s="13"/>
      <c r="U26" s="13"/>
      <c r="V26" s="13"/>
      <c r="W26" s="13"/>
    </row>
    <row r="27" spans="1:23">
      <c r="A27" s="11" t="s">
        <v>19</v>
      </c>
      <c r="B27" s="7"/>
      <c r="C27" s="7"/>
      <c r="D27" s="7"/>
      <c r="E27" s="11"/>
      <c r="F27" s="7"/>
      <c r="G27" s="7"/>
      <c r="H27" s="11">
        <f>SUM(H19:H26)</f>
        <v>0</v>
      </c>
      <c r="I27" s="11">
        <f t="shared" ref="I27:P27" si="4">SUM(I19:I26)</f>
        <v>0</v>
      </c>
      <c r="J27" s="11">
        <f t="shared" si="4"/>
        <v>0</v>
      </c>
      <c r="K27" s="11">
        <f t="shared" si="4"/>
        <v>161</v>
      </c>
      <c r="L27" s="11">
        <f t="shared" si="4"/>
        <v>0</v>
      </c>
      <c r="M27" s="11">
        <f t="shared" si="4"/>
        <v>0</v>
      </c>
      <c r="N27" s="11">
        <f t="shared" si="4"/>
        <v>0</v>
      </c>
      <c r="O27" s="11">
        <f t="shared" si="4"/>
        <v>0</v>
      </c>
      <c r="P27" s="11">
        <f t="shared" si="4"/>
        <v>161</v>
      </c>
      <c r="Q27" s="12"/>
      <c r="R27" s="12"/>
      <c r="S27" s="12"/>
      <c r="T27" s="12"/>
      <c r="U27" s="12"/>
      <c r="V27" s="12"/>
      <c r="W27" s="12"/>
    </row>
    <row r="28" spans="1:23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6"/>
      <c r="B29" s="1848"/>
      <c r="C29" s="1848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4"/>
      <c r="B30" s="1564"/>
      <c r="C30" s="156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1"/>
      <c r="B31" s="1563"/>
      <c r="C31" s="156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5" t="s">
        <v>42</v>
      </c>
      <c r="B32" s="1772"/>
      <c r="C32" s="177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3">
      <c r="A33" s="5" t="s">
        <v>43</v>
      </c>
      <c r="B33" s="1772"/>
      <c r="C33" s="1772"/>
    </row>
    <row r="34" spans="1:3">
      <c r="A34" s="5" t="s">
        <v>44</v>
      </c>
      <c r="B34" s="1772"/>
      <c r="C34" s="1772"/>
    </row>
  </sheetData>
  <mergeCells count="19">
    <mergeCell ref="B11:C11"/>
    <mergeCell ref="A1:F1"/>
    <mergeCell ref="H1:P1"/>
    <mergeCell ref="Q1:W1"/>
    <mergeCell ref="B10:H10"/>
    <mergeCell ref="J10:L10"/>
    <mergeCell ref="B12:C12"/>
    <mergeCell ref="B13:C13"/>
    <mergeCell ref="B14:C14"/>
    <mergeCell ref="B15:C15"/>
    <mergeCell ref="A17:F17"/>
    <mergeCell ref="B34:C34"/>
    <mergeCell ref="Q17:W17"/>
    <mergeCell ref="B29:C29"/>
    <mergeCell ref="B30:C30"/>
    <mergeCell ref="B31:C31"/>
    <mergeCell ref="B32:C32"/>
    <mergeCell ref="B33:C33"/>
    <mergeCell ref="H17:P17"/>
  </mergeCells>
  <pageMargins left="0.7" right="0.7" top="0.75" bottom="0.75" header="0.3" footer="0.3"/>
</worksheet>
</file>

<file path=xl/worksheets/sheet3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73BF6-2136-493E-9C7A-71EE22DB0E5D}">
  <dimension ref="A1:W31"/>
  <sheetViews>
    <sheetView workbookViewId="0">
      <selection activeCell="V19" sqref="V19:V22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24" customWidth="1"/>
    <col min="6" max="7" width="9.140625"/>
    <col min="8" max="15" width="7.42578125" customWidth="1"/>
    <col min="16" max="16" width="12.140625" bestFit="1" customWidth="1"/>
    <col min="17" max="17" width="9.140625"/>
    <col min="18" max="18" width="12" customWidth="1"/>
    <col min="19" max="19" width="9.140625"/>
    <col min="20" max="20" width="16.28515625" customWidth="1"/>
  </cols>
  <sheetData>
    <row r="1" spans="1:23" ht="23.25">
      <c r="A1" s="1559" t="s">
        <v>6283</v>
      </c>
      <c r="B1" s="1559"/>
      <c r="C1" s="1559"/>
      <c r="D1" s="1559"/>
      <c r="E1" s="1559"/>
      <c r="F1" s="1559"/>
      <c r="G1" s="7"/>
      <c r="H1" s="1559" t="s">
        <v>6284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13"/>
      <c r="B3" s="13"/>
      <c r="C3" s="13"/>
      <c r="D3" s="13" t="s">
        <v>1373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>
        <f>SUM(H3:O3)</f>
        <v>0</v>
      </c>
      <c r="Q3" s="17" t="s">
        <v>32</v>
      </c>
      <c r="R3" s="16"/>
      <c r="S3" s="23" t="s">
        <v>33</v>
      </c>
      <c r="T3" s="16"/>
      <c r="U3" s="16"/>
      <c r="V3" s="16"/>
      <c r="W3" s="16"/>
    </row>
    <row r="4" spans="1:2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>
        <f t="shared" ref="P4:P7" si="0">SUM(H4:O4)</f>
        <v>0</v>
      </c>
      <c r="Q4" s="17" t="s">
        <v>32</v>
      </c>
      <c r="R4" s="16"/>
      <c r="S4" s="23" t="s">
        <v>33</v>
      </c>
      <c r="T4" s="16"/>
      <c r="U4" s="16"/>
      <c r="V4" s="16"/>
      <c r="W4" s="16"/>
    </row>
    <row r="5" spans="1:2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4">
        <f t="shared" si="0"/>
        <v>0</v>
      </c>
      <c r="Q5" s="14" t="s">
        <v>30</v>
      </c>
      <c r="R5" s="16"/>
      <c r="S5" s="14" t="s">
        <v>31</v>
      </c>
      <c r="T5" s="16"/>
      <c r="U5" s="16"/>
      <c r="V5" s="16"/>
      <c r="W5" s="16"/>
    </row>
    <row r="6" spans="1:2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4">
        <f t="shared" si="0"/>
        <v>0</v>
      </c>
      <c r="Q6" s="14" t="s">
        <v>30</v>
      </c>
      <c r="R6" s="16"/>
      <c r="S6" s="14" t="s">
        <v>31</v>
      </c>
      <c r="T6" s="16"/>
      <c r="U6" s="16"/>
      <c r="V6" s="16"/>
      <c r="W6" s="16"/>
    </row>
    <row r="7" spans="1:2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4">
        <f t="shared" si="0"/>
        <v>0</v>
      </c>
      <c r="Q7" s="14" t="s">
        <v>30</v>
      </c>
      <c r="R7" s="16"/>
      <c r="S7" s="14" t="s">
        <v>31</v>
      </c>
      <c r="T7" s="16"/>
      <c r="U7" s="16"/>
      <c r="V7" s="16"/>
      <c r="W7" s="16"/>
    </row>
    <row r="8" spans="1:23">
      <c r="A8" s="11" t="s">
        <v>19</v>
      </c>
      <c r="B8" s="7"/>
      <c r="C8" s="7"/>
      <c r="D8" s="7"/>
      <c r="E8" s="11"/>
      <c r="F8" s="7"/>
      <c r="G8" s="7"/>
      <c r="H8" s="11">
        <f>SUM(H3:H7)</f>
        <v>0</v>
      </c>
      <c r="I8" s="11">
        <f t="shared" ref="I8:P8" si="1">SUM(I3:I7)</f>
        <v>0</v>
      </c>
      <c r="J8" s="11">
        <f t="shared" si="1"/>
        <v>0</v>
      </c>
      <c r="K8" s="11">
        <f t="shared" si="1"/>
        <v>0</v>
      </c>
      <c r="L8" s="11">
        <f t="shared" si="1"/>
        <v>0</v>
      </c>
      <c r="M8" s="11">
        <f t="shared" si="1"/>
        <v>0</v>
      </c>
      <c r="N8" s="11">
        <f t="shared" si="1"/>
        <v>0</v>
      </c>
      <c r="O8" s="11">
        <f t="shared" si="1"/>
        <v>0</v>
      </c>
      <c r="P8" s="11">
        <f t="shared" si="1"/>
        <v>0</v>
      </c>
      <c r="Q8" s="12"/>
      <c r="R8" s="12"/>
      <c r="S8" s="12"/>
      <c r="T8" s="12"/>
      <c r="U8" s="12"/>
      <c r="V8" s="12"/>
      <c r="W8" s="12"/>
    </row>
    <row r="9" spans="1:23">
      <c r="A9" s="1"/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>
      <c r="A10" s="3" t="s">
        <v>34</v>
      </c>
      <c r="B10" s="1905"/>
      <c r="C10" s="1905"/>
      <c r="D10" s="1905"/>
      <c r="E10" s="1905"/>
      <c r="F10" s="1905"/>
      <c r="G10" s="1905"/>
      <c r="H10" s="1905"/>
      <c r="I10" s="1"/>
      <c r="J10" s="1904"/>
      <c r="K10" s="1904"/>
      <c r="L10" s="190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4"/>
      <c r="B11" s="1564"/>
      <c r="C11" s="156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1"/>
      <c r="B12" s="1563"/>
      <c r="C12" s="156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5" t="s">
        <v>42</v>
      </c>
      <c r="B13" s="1772"/>
      <c r="C13" s="177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5" t="s">
        <v>43</v>
      </c>
      <c r="B14" s="1772"/>
      <c r="C14" s="17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5" t="s">
        <v>44</v>
      </c>
      <c r="B15" s="1772"/>
      <c r="C15" s="177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7" spans="1:23" ht="23.25">
      <c r="A17" s="1559" t="s">
        <v>180</v>
      </c>
      <c r="B17" s="1559"/>
      <c r="C17" s="1559"/>
      <c r="D17" s="1559"/>
      <c r="E17" s="1559"/>
      <c r="F17" s="1559"/>
      <c r="G17" s="7"/>
      <c r="H17" s="1559" t="s">
        <v>10045</v>
      </c>
      <c r="I17" s="1559"/>
      <c r="J17" s="1559"/>
      <c r="K17" s="1559"/>
      <c r="L17" s="1559"/>
      <c r="M17" s="1559"/>
      <c r="N17" s="1559"/>
      <c r="O17" s="1559"/>
      <c r="P17" s="1559"/>
      <c r="Q17" s="1559" t="s">
        <v>10107</v>
      </c>
      <c r="R17" s="1559"/>
      <c r="S17" s="1559"/>
      <c r="T17" s="1559"/>
      <c r="U17" s="1559"/>
      <c r="V17" s="1559"/>
      <c r="W17" s="1559"/>
    </row>
    <row r="18" spans="1:23">
      <c r="A18" s="18" t="s">
        <v>3</v>
      </c>
      <c r="B18" s="18" t="s">
        <v>4</v>
      </c>
      <c r="C18" s="8" t="s">
        <v>5</v>
      </c>
      <c r="D18" s="8" t="s">
        <v>6</v>
      </c>
      <c r="E18" s="8" t="s">
        <v>7</v>
      </c>
      <c r="F18" s="8" t="s">
        <v>8</v>
      </c>
      <c r="G18" s="8" t="s">
        <v>10</v>
      </c>
      <c r="H18" s="9" t="s">
        <v>11</v>
      </c>
      <c r="I18" s="9" t="s">
        <v>12</v>
      </c>
      <c r="J18" s="21" t="s">
        <v>13</v>
      </c>
      <c r="K18" s="21" t="s">
        <v>14</v>
      </c>
      <c r="L18" s="21" t="s">
        <v>15</v>
      </c>
      <c r="M18" s="9" t="s">
        <v>16</v>
      </c>
      <c r="N18" s="9" t="s">
        <v>17</v>
      </c>
      <c r="O18" s="10" t="s">
        <v>18</v>
      </c>
      <c r="P18" s="8" t="s">
        <v>19</v>
      </c>
      <c r="Q18" s="8" t="s">
        <v>20</v>
      </c>
      <c r="R18" s="8" t="s">
        <v>12675</v>
      </c>
      <c r="S18" s="8" t="s">
        <v>21</v>
      </c>
      <c r="T18" s="8" t="s">
        <v>24</v>
      </c>
      <c r="U18" s="8" t="s">
        <v>25</v>
      </c>
      <c r="V18" s="8" t="s">
        <v>26</v>
      </c>
      <c r="W18" s="8" t="s">
        <v>27</v>
      </c>
    </row>
    <row r="19" spans="1:23">
      <c r="A19" s="580" t="s">
        <v>111</v>
      </c>
      <c r="B19" s="580" t="s">
        <v>65</v>
      </c>
      <c r="C19" s="27" t="s">
        <v>12676</v>
      </c>
      <c r="D19" s="15" t="s">
        <v>7594</v>
      </c>
      <c r="E19" s="24" t="s">
        <v>12677</v>
      </c>
      <c r="F19" s="15">
        <v>19</v>
      </c>
      <c r="G19" s="15"/>
      <c r="H19" s="15"/>
      <c r="I19" s="26"/>
      <c r="J19" s="581"/>
      <c r="K19" s="580"/>
      <c r="L19" s="277">
        <v>107</v>
      </c>
      <c r="M19" s="25"/>
      <c r="N19" s="15"/>
      <c r="O19" s="15"/>
      <c r="P19" s="14">
        <f t="shared" ref="P19:P23" si="2">SUM(H19:O19)</f>
        <v>107</v>
      </c>
      <c r="Q19" s="14" t="s">
        <v>30</v>
      </c>
      <c r="R19" s="15">
        <v>105454</v>
      </c>
      <c r="S19" s="23" t="s">
        <v>33</v>
      </c>
      <c r="T19" s="15" t="s">
        <v>10041</v>
      </c>
      <c r="U19" s="15" t="s">
        <v>90</v>
      </c>
      <c r="V19" s="50">
        <v>1005995</v>
      </c>
      <c r="W19" s="15"/>
    </row>
    <row r="20" spans="1:23">
      <c r="A20" s="28"/>
      <c r="B20" s="29" t="s">
        <v>62</v>
      </c>
      <c r="C20" s="348" t="s">
        <v>12678</v>
      </c>
      <c r="D20" s="351" t="s">
        <v>12679</v>
      </c>
      <c r="E20" s="405">
        <v>45441.65625</v>
      </c>
      <c r="F20" s="351">
        <v>17.5</v>
      </c>
      <c r="G20" s="351"/>
      <c r="H20" s="351"/>
      <c r="I20" s="523"/>
      <c r="J20" s="28"/>
      <c r="K20" s="30"/>
      <c r="L20" s="30"/>
      <c r="M20" s="525"/>
      <c r="N20" s="351"/>
      <c r="O20" s="351"/>
      <c r="P20" s="352">
        <f t="shared" si="2"/>
        <v>0</v>
      </c>
      <c r="Q20" s="352" t="s">
        <v>30</v>
      </c>
      <c r="R20" s="351"/>
      <c r="S20" s="351"/>
      <c r="T20" s="351" t="s">
        <v>9880</v>
      </c>
      <c r="U20" s="351" t="s">
        <v>90</v>
      </c>
      <c r="V20" s="51"/>
      <c r="W20" s="351"/>
    </row>
    <row r="21" spans="1:23">
      <c r="A21" s="580" t="s">
        <v>150</v>
      </c>
      <c r="B21" s="22" t="s">
        <v>57</v>
      </c>
      <c r="C21" s="27" t="s">
        <v>12680</v>
      </c>
      <c r="D21" s="15" t="s">
        <v>10109</v>
      </c>
      <c r="E21" s="24">
        <v>45441.548611111109</v>
      </c>
      <c r="F21" s="15">
        <v>15.5</v>
      </c>
      <c r="G21" s="15"/>
      <c r="H21" s="15"/>
      <c r="I21" s="26" t="s">
        <v>1373</v>
      </c>
      <c r="J21" s="277">
        <v>18</v>
      </c>
      <c r="K21" s="277">
        <v>141</v>
      </c>
      <c r="L21" s="581"/>
      <c r="M21" s="25"/>
      <c r="N21" s="15"/>
      <c r="O21" s="15"/>
      <c r="P21" s="14">
        <f t="shared" si="2"/>
        <v>159</v>
      </c>
      <c r="Q21" s="14" t="s">
        <v>30</v>
      </c>
      <c r="R21" s="15">
        <v>105455</v>
      </c>
      <c r="S21" s="14" t="s">
        <v>31</v>
      </c>
      <c r="T21" s="15" t="s">
        <v>9880</v>
      </c>
      <c r="U21" s="15" t="s">
        <v>90</v>
      </c>
      <c r="V21" s="50">
        <v>1005996</v>
      </c>
      <c r="W21" s="15"/>
    </row>
    <row r="22" spans="1:23">
      <c r="A22" s="580" t="s">
        <v>9828</v>
      </c>
      <c r="B22" s="22" t="s">
        <v>57</v>
      </c>
      <c r="C22" s="27" t="s">
        <v>12681</v>
      </c>
      <c r="D22" s="15" t="s">
        <v>10109</v>
      </c>
      <c r="E22" s="24">
        <v>45441.548611111109</v>
      </c>
      <c r="F22" s="15">
        <v>15.5</v>
      </c>
      <c r="G22" s="15"/>
      <c r="H22" s="15"/>
      <c r="I22" s="26"/>
      <c r="J22" s="277">
        <v>22</v>
      </c>
      <c r="K22" s="277">
        <v>120</v>
      </c>
      <c r="L22" s="581"/>
      <c r="M22" s="25"/>
      <c r="N22" s="15" t="s">
        <v>1373</v>
      </c>
      <c r="O22" s="15"/>
      <c r="P22" s="14">
        <f t="shared" si="2"/>
        <v>142</v>
      </c>
      <c r="Q22" s="14" t="s">
        <v>30</v>
      </c>
      <c r="R22" s="15">
        <v>105456</v>
      </c>
      <c r="S22" s="14" t="s">
        <v>31</v>
      </c>
      <c r="T22" s="15" t="s">
        <v>9880</v>
      </c>
      <c r="U22" s="15" t="s">
        <v>90</v>
      </c>
      <c r="V22" s="50">
        <v>1005997</v>
      </c>
      <c r="W22" s="15"/>
    </row>
    <row r="23" spans="1:23">
      <c r="A23" s="580"/>
      <c r="B23" s="580" t="s">
        <v>57</v>
      </c>
      <c r="C23" s="27" t="s">
        <v>12682</v>
      </c>
      <c r="D23" s="15" t="s">
        <v>10109</v>
      </c>
      <c r="E23" s="24">
        <v>45441.548611111109</v>
      </c>
      <c r="F23" s="15">
        <v>15.5</v>
      </c>
      <c r="G23" s="15"/>
      <c r="H23" s="15"/>
      <c r="I23" s="26"/>
      <c r="J23" s="581"/>
      <c r="K23" s="580"/>
      <c r="L23" s="581"/>
      <c r="M23" s="25"/>
      <c r="N23" s="15"/>
      <c r="O23" s="15"/>
      <c r="P23" s="14">
        <f t="shared" si="2"/>
        <v>0</v>
      </c>
      <c r="Q23" s="14" t="s">
        <v>30</v>
      </c>
      <c r="R23" s="15"/>
      <c r="S23" s="14" t="s">
        <v>31</v>
      </c>
      <c r="T23" s="15" t="s">
        <v>9880</v>
      </c>
      <c r="U23" s="15" t="s">
        <v>90</v>
      </c>
      <c r="V23" s="15"/>
      <c r="W23" s="15"/>
    </row>
    <row r="24" spans="1:23">
      <c r="A24" s="19" t="s">
        <v>19</v>
      </c>
      <c r="B24" s="20"/>
      <c r="C24" s="7"/>
      <c r="D24" s="7"/>
      <c r="E24" s="11"/>
      <c r="F24" s="7"/>
      <c r="G24" s="7"/>
      <c r="H24" s="11">
        <f t="shared" ref="H24:P24" si="3">SUM(H19:H23)</f>
        <v>0</v>
      </c>
      <c r="I24" s="11">
        <f t="shared" si="3"/>
        <v>0</v>
      </c>
      <c r="J24" s="19">
        <f t="shared" si="3"/>
        <v>40</v>
      </c>
      <c r="K24" s="19">
        <f t="shared" si="3"/>
        <v>261</v>
      </c>
      <c r="L24" s="19">
        <f t="shared" si="3"/>
        <v>107</v>
      </c>
      <c r="M24" s="11">
        <f t="shared" si="3"/>
        <v>0</v>
      </c>
      <c r="N24" s="11">
        <f t="shared" si="3"/>
        <v>0</v>
      </c>
      <c r="O24" s="11">
        <f t="shared" si="3"/>
        <v>0</v>
      </c>
      <c r="P24" s="11">
        <f t="shared" si="3"/>
        <v>408</v>
      </c>
      <c r="Q24" s="12"/>
      <c r="R24" s="12"/>
      <c r="S24" s="12"/>
      <c r="T24" s="12"/>
      <c r="U24" s="12"/>
      <c r="V24" s="12"/>
      <c r="W24" s="12"/>
    </row>
    <row r="25" spans="1:23">
      <c r="A25" s="1"/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6"/>
      <c r="B26" s="1848"/>
      <c r="C26" s="1848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4"/>
      <c r="B27" s="1564"/>
      <c r="C27" s="156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1"/>
      <c r="B28" s="1563"/>
      <c r="C28" s="156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5" t="s">
        <v>42</v>
      </c>
      <c r="B29" s="1772"/>
      <c r="C29" s="177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5" t="s">
        <v>43</v>
      </c>
      <c r="B30" s="1772"/>
      <c r="C30" s="177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5" t="s">
        <v>44</v>
      </c>
      <c r="B31" s="1772"/>
      <c r="C31" s="177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</sheetData>
  <mergeCells count="19">
    <mergeCell ref="B11:C11"/>
    <mergeCell ref="A1:F1"/>
    <mergeCell ref="H1:P1"/>
    <mergeCell ref="Q1:W1"/>
    <mergeCell ref="B10:H10"/>
    <mergeCell ref="J10:L10"/>
    <mergeCell ref="B12:C12"/>
    <mergeCell ref="B13:C13"/>
    <mergeCell ref="B14:C14"/>
    <mergeCell ref="B15:C15"/>
    <mergeCell ref="A17:F17"/>
    <mergeCell ref="B31:C31"/>
    <mergeCell ref="Q17:W17"/>
    <mergeCell ref="B26:C26"/>
    <mergeCell ref="B27:C27"/>
    <mergeCell ref="B28:C28"/>
    <mergeCell ref="B29:C29"/>
    <mergeCell ref="B30:C30"/>
    <mergeCell ref="H17:P17"/>
  </mergeCells>
  <pageMargins left="0.7" right="0.7" top="0.75" bottom="0.75" header="0.3" footer="0.3"/>
  <pageSetup orientation="portrait" r:id="rId1"/>
</worksheet>
</file>

<file path=xl/worksheets/sheet3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6A5D-0746-40FB-A056-8D1DFEA6DE59}">
  <sheetPr>
    <tabColor rgb="FF0070C0"/>
  </sheetPr>
  <dimension ref="A1:AB80"/>
  <sheetViews>
    <sheetView topLeftCell="A3" workbookViewId="0">
      <selection activeCell="K3" sqref="K3"/>
    </sheetView>
  </sheetViews>
  <sheetFormatPr defaultColWidth="11.42578125" defaultRowHeight="15"/>
  <cols>
    <col min="1" max="1" width="25.42578125" customWidth="1"/>
    <col min="2" max="2" width="11.140625" customWidth="1"/>
    <col min="3" max="3" width="15.85546875" customWidth="1"/>
    <col min="4" max="4" width="12.42578125" customWidth="1"/>
    <col min="5" max="5" width="15.7109375" customWidth="1"/>
    <col min="6" max="7" width="9.140625" bestFit="1" customWidth="1"/>
    <col min="8" max="15" width="7.42578125" customWidth="1"/>
    <col min="16" max="16" width="12.140625" bestFit="1" customWidth="1"/>
    <col min="17" max="19" width="9.140625" bestFit="1" customWidth="1"/>
    <col min="20" max="20" width="16.28515625" customWidth="1"/>
    <col min="23" max="23" width="19.42578125" customWidth="1"/>
  </cols>
  <sheetData>
    <row r="1" spans="1:23" ht="23.25">
      <c r="A1" s="1559" t="s">
        <v>12683</v>
      </c>
      <c r="B1" s="1559"/>
      <c r="C1" s="1559"/>
      <c r="D1" s="1559"/>
      <c r="E1" s="1559"/>
      <c r="F1" s="1559"/>
      <c r="G1" s="7"/>
      <c r="H1" s="1559" t="s">
        <v>772</v>
      </c>
      <c r="I1" s="1559"/>
      <c r="J1" s="1559"/>
      <c r="K1" s="1559"/>
      <c r="L1" s="1559"/>
      <c r="M1" s="1559"/>
      <c r="N1" s="1559"/>
      <c r="O1" s="1559"/>
      <c r="P1" s="1559"/>
      <c r="Q1" s="1559" t="s">
        <v>2</v>
      </c>
      <c r="R1" s="1559"/>
      <c r="S1" s="1559"/>
      <c r="T1" s="1559"/>
      <c r="U1" s="1559"/>
      <c r="V1" s="1559"/>
      <c r="W1" s="1559"/>
    </row>
    <row r="2" spans="1:23" ht="26.25">
      <c r="A2" s="18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8</v>
      </c>
      <c r="G2" s="336" t="s">
        <v>10</v>
      </c>
      <c r="H2" s="21" t="s">
        <v>11</v>
      </c>
      <c r="I2" s="21" t="s">
        <v>12</v>
      </c>
      <c r="J2" s="21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67" t="s">
        <v>18</v>
      </c>
      <c r="P2" s="1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</row>
    <row r="3" spans="1:23">
      <c r="A3" s="60" t="s">
        <v>142</v>
      </c>
      <c r="B3" s="372" t="s">
        <v>72</v>
      </c>
      <c r="C3" s="850" t="s">
        <v>12684</v>
      </c>
      <c r="D3" s="372" t="s">
        <v>71</v>
      </c>
      <c r="E3" s="1042">
        <v>45569.711805555555</v>
      </c>
      <c r="F3" s="372">
        <v>12.25</v>
      </c>
      <c r="G3" s="1043"/>
      <c r="H3" s="876"/>
      <c r="I3" s="876"/>
      <c r="J3" s="876"/>
      <c r="K3" s="1044">
        <v>50</v>
      </c>
      <c r="L3" s="876"/>
      <c r="M3" s="876"/>
      <c r="N3" s="876"/>
      <c r="O3" s="282"/>
      <c r="P3" s="1045">
        <v>50</v>
      </c>
      <c r="Q3" s="14" t="s">
        <v>30</v>
      </c>
      <c r="R3" s="280">
        <v>107629</v>
      </c>
      <c r="S3" s="14" t="s">
        <v>31</v>
      </c>
      <c r="T3" s="280" t="s">
        <v>169</v>
      </c>
      <c r="U3" s="280"/>
      <c r="V3" s="280">
        <v>1008045</v>
      </c>
      <c r="W3" s="280" t="s">
        <v>12685</v>
      </c>
    </row>
    <row r="4" spans="1:23">
      <c r="A4" s="1046" t="s">
        <v>1141</v>
      </c>
      <c r="B4" s="135" t="s">
        <v>92</v>
      </c>
      <c r="C4" s="1047" t="s">
        <v>11304</v>
      </c>
      <c r="D4" s="1048" t="s">
        <v>159</v>
      </c>
      <c r="E4" s="1049">
        <v>45568.041666666664</v>
      </c>
      <c r="F4" s="1048">
        <v>10.3</v>
      </c>
      <c r="G4" s="1050" t="s">
        <v>740</v>
      </c>
      <c r="H4" s="725"/>
      <c r="I4" s="725"/>
      <c r="J4" s="725"/>
      <c r="K4" s="725"/>
      <c r="L4" s="725"/>
      <c r="M4" s="725"/>
      <c r="N4" s="725"/>
      <c r="O4" s="725"/>
      <c r="P4" s="1051">
        <f t="shared" ref="P4:P12" si="0">SUM(H4:O4)</f>
        <v>0</v>
      </c>
      <c r="Q4" s="72" t="s">
        <v>32</v>
      </c>
      <c r="R4" s="354"/>
      <c r="S4" s="353" t="s">
        <v>33</v>
      </c>
      <c r="T4" s="730" t="s">
        <v>161</v>
      </c>
      <c r="U4" s="354" t="s">
        <v>90</v>
      </c>
      <c r="V4" s="354"/>
      <c r="W4" s="354" t="s">
        <v>12686</v>
      </c>
    </row>
    <row r="5" spans="1:23">
      <c r="A5" s="26" t="s">
        <v>86</v>
      </c>
      <c r="B5" s="22" t="s">
        <v>92</v>
      </c>
      <c r="C5" s="27" t="s">
        <v>12687</v>
      </c>
      <c r="D5" s="15" t="s">
        <v>159</v>
      </c>
      <c r="E5" s="24">
        <v>45568.041666666664</v>
      </c>
      <c r="F5" s="15">
        <v>10.3</v>
      </c>
      <c r="G5" s="37" t="s">
        <v>740</v>
      </c>
      <c r="H5" s="15"/>
      <c r="I5" s="15"/>
      <c r="J5" s="15"/>
      <c r="K5" s="15"/>
      <c r="L5" s="35">
        <v>161</v>
      </c>
      <c r="M5" s="15"/>
      <c r="N5" s="15"/>
      <c r="O5" s="15"/>
      <c r="P5" s="14">
        <f t="shared" si="0"/>
        <v>161</v>
      </c>
      <c r="Q5" s="17" t="s">
        <v>32</v>
      </c>
      <c r="R5" s="16">
        <v>107554</v>
      </c>
      <c r="S5" s="23" t="s">
        <v>33</v>
      </c>
      <c r="T5" s="231" t="s">
        <v>161</v>
      </c>
      <c r="U5" s="16" t="s">
        <v>90</v>
      </c>
      <c r="V5" s="16">
        <v>1008046</v>
      </c>
      <c r="W5" s="16" t="s">
        <v>12686</v>
      </c>
    </row>
    <row r="6" spans="1:23">
      <c r="A6" s="26" t="s">
        <v>150</v>
      </c>
      <c r="B6" s="22" t="s">
        <v>57</v>
      </c>
      <c r="C6" s="27" t="s">
        <v>12688</v>
      </c>
      <c r="D6" s="15" t="s">
        <v>56</v>
      </c>
      <c r="E6" s="24">
        <v>45568.225694444445</v>
      </c>
      <c r="F6" s="15">
        <v>10.8</v>
      </c>
      <c r="G6" s="37"/>
      <c r="H6" s="15"/>
      <c r="I6" s="15"/>
      <c r="J6" s="35">
        <v>19</v>
      </c>
      <c r="K6" s="35">
        <v>142</v>
      </c>
      <c r="L6" s="15"/>
      <c r="M6" s="15"/>
      <c r="N6" s="15"/>
      <c r="O6" s="15"/>
      <c r="P6" s="14">
        <f t="shared" si="0"/>
        <v>161</v>
      </c>
      <c r="Q6" s="14" t="s">
        <v>30</v>
      </c>
      <c r="R6" s="16">
        <v>107555</v>
      </c>
      <c r="S6" s="14" t="s">
        <v>31</v>
      </c>
      <c r="T6" s="232" t="s">
        <v>169</v>
      </c>
      <c r="U6" s="16" t="s">
        <v>90</v>
      </c>
      <c r="V6" s="16">
        <v>1008047</v>
      </c>
      <c r="W6" s="16" t="s">
        <v>12689</v>
      </c>
    </row>
    <row r="7" spans="1:23">
      <c r="A7" s="26" t="s">
        <v>219</v>
      </c>
      <c r="B7" s="22" t="s">
        <v>75</v>
      </c>
      <c r="C7" s="27" t="s">
        <v>12690</v>
      </c>
      <c r="D7" s="15" t="s">
        <v>74</v>
      </c>
      <c r="E7" s="24">
        <v>45567.524305555555</v>
      </c>
      <c r="F7" s="15">
        <v>15.3</v>
      </c>
      <c r="G7" s="37"/>
      <c r="H7" s="15"/>
      <c r="I7" s="15"/>
      <c r="J7" s="15"/>
      <c r="K7" s="35">
        <v>81</v>
      </c>
      <c r="L7" s="15"/>
      <c r="M7" s="15"/>
      <c r="N7" s="15"/>
      <c r="O7" s="15"/>
      <c r="P7" s="14">
        <f t="shared" si="0"/>
        <v>81</v>
      </c>
      <c r="Q7" s="14" t="s">
        <v>30</v>
      </c>
      <c r="R7" s="16">
        <v>107584</v>
      </c>
      <c r="S7" s="14" t="s">
        <v>31</v>
      </c>
      <c r="T7" s="232" t="s">
        <v>169</v>
      </c>
      <c r="U7" s="16" t="s">
        <v>1693</v>
      </c>
      <c r="V7" s="16">
        <v>1008048</v>
      </c>
      <c r="W7" s="16" t="s">
        <v>12691</v>
      </c>
    </row>
    <row r="8" spans="1:23">
      <c r="A8" s="26" t="s">
        <v>122</v>
      </c>
      <c r="B8" s="22" t="s">
        <v>62</v>
      </c>
      <c r="C8" s="27" t="s">
        <v>12692</v>
      </c>
      <c r="D8" s="15" t="s">
        <v>61</v>
      </c>
      <c r="E8" s="24">
        <v>45567.774305555555</v>
      </c>
      <c r="F8" s="15">
        <v>13</v>
      </c>
      <c r="G8" s="37"/>
      <c r="H8" s="15"/>
      <c r="I8" s="15"/>
      <c r="J8" s="15"/>
      <c r="K8" s="35">
        <v>81</v>
      </c>
      <c r="L8" s="15"/>
      <c r="M8" s="15"/>
      <c r="N8" s="15"/>
      <c r="O8" s="15"/>
      <c r="P8" s="14">
        <f t="shared" si="0"/>
        <v>81</v>
      </c>
      <c r="Q8" s="14" t="s">
        <v>30</v>
      </c>
      <c r="R8" s="16">
        <v>107557</v>
      </c>
      <c r="S8" s="14" t="s">
        <v>31</v>
      </c>
      <c r="T8" s="232" t="s">
        <v>169</v>
      </c>
      <c r="U8" s="16" t="s">
        <v>90</v>
      </c>
      <c r="V8" s="16">
        <v>1008049</v>
      </c>
      <c r="W8" s="16" t="s">
        <v>12693</v>
      </c>
    </row>
    <row r="9" spans="1:23">
      <c r="A9" s="26" t="s">
        <v>8538</v>
      </c>
      <c r="B9" s="22" t="s">
        <v>57</v>
      </c>
      <c r="C9" s="27" t="s">
        <v>12694</v>
      </c>
      <c r="D9" s="15" t="s">
        <v>56</v>
      </c>
      <c r="E9" s="24">
        <v>45568.225694444445</v>
      </c>
      <c r="F9" s="15">
        <v>10.8</v>
      </c>
      <c r="G9" s="37"/>
      <c r="H9" s="15"/>
      <c r="I9" s="15"/>
      <c r="J9" s="15"/>
      <c r="K9" s="35">
        <v>54</v>
      </c>
      <c r="L9" s="15"/>
      <c r="M9" s="15"/>
      <c r="N9" s="15"/>
      <c r="O9" s="15"/>
      <c r="P9" s="14">
        <f t="shared" si="0"/>
        <v>54</v>
      </c>
      <c r="Q9" s="14" t="s">
        <v>30</v>
      </c>
      <c r="R9" s="16">
        <v>107558</v>
      </c>
      <c r="S9" s="14" t="s">
        <v>31</v>
      </c>
      <c r="T9" s="232" t="s">
        <v>169</v>
      </c>
      <c r="U9" s="16" t="s">
        <v>90</v>
      </c>
      <c r="V9" s="16">
        <v>1008050</v>
      </c>
      <c r="W9" s="16" t="s">
        <v>12689</v>
      </c>
    </row>
    <row r="10" spans="1:23">
      <c r="A10" s="26" t="s">
        <v>111</v>
      </c>
      <c r="B10" s="22" t="s">
        <v>65</v>
      </c>
      <c r="C10" s="27" t="s">
        <v>12695</v>
      </c>
      <c r="D10" s="15" t="s">
        <v>64</v>
      </c>
      <c r="E10" s="24">
        <v>45567.472222222219</v>
      </c>
      <c r="F10" s="15">
        <v>14.8</v>
      </c>
      <c r="G10" s="37"/>
      <c r="H10" s="15"/>
      <c r="I10" s="15"/>
      <c r="J10" s="15"/>
      <c r="K10" s="15"/>
      <c r="L10" s="35">
        <v>161</v>
      </c>
      <c r="M10" s="15"/>
      <c r="N10" s="15"/>
      <c r="O10" s="15"/>
      <c r="P10" s="14">
        <f t="shared" si="0"/>
        <v>161</v>
      </c>
      <c r="Q10" s="14" t="s">
        <v>30</v>
      </c>
      <c r="R10" s="16">
        <v>107559</v>
      </c>
      <c r="S10" s="23" t="s">
        <v>33</v>
      </c>
      <c r="T10" s="232" t="s">
        <v>169</v>
      </c>
      <c r="U10" s="16" t="s">
        <v>90</v>
      </c>
      <c r="V10" s="16">
        <v>1008054</v>
      </c>
      <c r="W10" s="16" t="s">
        <v>12691</v>
      </c>
    </row>
    <row r="11" spans="1:23">
      <c r="A11" s="133" t="s">
        <v>113</v>
      </c>
      <c r="B11" s="25" t="s">
        <v>65</v>
      </c>
      <c r="C11" s="35" t="s">
        <v>12696</v>
      </c>
      <c r="D11" s="15" t="s">
        <v>64</v>
      </c>
      <c r="E11" s="24">
        <v>45567.472222222219</v>
      </c>
      <c r="F11" s="15">
        <v>14.8</v>
      </c>
      <c r="G11" s="37"/>
      <c r="H11" s="15"/>
      <c r="I11" s="15"/>
      <c r="J11" s="15"/>
      <c r="K11" s="15"/>
      <c r="L11" s="35">
        <v>81</v>
      </c>
      <c r="M11" s="15"/>
      <c r="N11" s="15"/>
      <c r="O11" s="15"/>
      <c r="P11" s="14">
        <f t="shared" si="0"/>
        <v>81</v>
      </c>
      <c r="Q11" s="14" t="s">
        <v>30</v>
      </c>
      <c r="R11" s="16">
        <v>107562</v>
      </c>
      <c r="S11" s="23" t="s">
        <v>33</v>
      </c>
      <c r="T11" s="232" t="s">
        <v>169</v>
      </c>
      <c r="U11" s="16" t="s">
        <v>90</v>
      </c>
      <c r="V11" s="16">
        <v>1008055</v>
      </c>
      <c r="W11" s="16" t="s">
        <v>12691</v>
      </c>
    </row>
    <row r="12" spans="1:23">
      <c r="A12" s="133" t="s">
        <v>113</v>
      </c>
      <c r="B12" s="25" t="s">
        <v>65</v>
      </c>
      <c r="C12" s="35" t="s">
        <v>12697</v>
      </c>
      <c r="D12" s="15" t="s">
        <v>64</v>
      </c>
      <c r="E12" s="24">
        <v>45567.472222222219</v>
      </c>
      <c r="F12" s="15">
        <v>14.8</v>
      </c>
      <c r="G12" s="37"/>
      <c r="H12" s="15"/>
      <c r="I12" s="15"/>
      <c r="J12" s="15"/>
      <c r="K12" s="15"/>
      <c r="L12" s="35">
        <v>81</v>
      </c>
      <c r="M12" s="15"/>
      <c r="N12" s="15"/>
      <c r="O12" s="15"/>
      <c r="P12" s="14">
        <f t="shared" si="0"/>
        <v>81</v>
      </c>
      <c r="Q12" s="14" t="s">
        <v>30</v>
      </c>
      <c r="R12" s="16">
        <v>107563</v>
      </c>
      <c r="S12" s="23" t="s">
        <v>33</v>
      </c>
      <c r="T12" s="232" t="s">
        <v>169</v>
      </c>
      <c r="U12" s="16" t="s">
        <v>90</v>
      </c>
      <c r="V12" s="16">
        <v>1008056</v>
      </c>
      <c r="W12" s="16" t="s">
        <v>12691</v>
      </c>
    </row>
    <row r="13" spans="1:23">
      <c r="A13" s="11" t="s">
        <v>19</v>
      </c>
      <c r="B13" s="20"/>
      <c r="C13" s="7"/>
      <c r="D13" s="7"/>
      <c r="E13" s="11"/>
      <c r="F13" s="7"/>
      <c r="G13" s="7"/>
      <c r="H13" s="288">
        <f t="shared" ref="H13:P13" si="1">SUM(H3:H12)</f>
        <v>0</v>
      </c>
      <c r="I13" s="288">
        <f t="shared" si="1"/>
        <v>0</v>
      </c>
      <c r="J13" s="288">
        <f t="shared" si="1"/>
        <v>19</v>
      </c>
      <c r="K13" s="288">
        <f t="shared" si="1"/>
        <v>408</v>
      </c>
      <c r="L13" s="288">
        <f t="shared" si="1"/>
        <v>484</v>
      </c>
      <c r="M13" s="288">
        <f t="shared" si="1"/>
        <v>0</v>
      </c>
      <c r="N13" s="288">
        <f t="shared" si="1"/>
        <v>0</v>
      </c>
      <c r="O13" s="288">
        <f t="shared" si="1"/>
        <v>0</v>
      </c>
      <c r="P13" s="288">
        <f t="shared" si="1"/>
        <v>911</v>
      </c>
      <c r="Q13" s="12"/>
      <c r="R13" s="12"/>
      <c r="S13" s="12"/>
      <c r="T13" s="12"/>
      <c r="U13" s="12"/>
      <c r="V13" s="12"/>
      <c r="W13" s="12"/>
    </row>
    <row r="14" spans="1:23">
      <c r="A14" s="1"/>
      <c r="B14" s="1"/>
      <c r="C14" s="1"/>
      <c r="D14" s="1"/>
      <c r="E14" s="1"/>
      <c r="F14" s="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>
      <c r="A15" s="3" t="s">
        <v>34</v>
      </c>
      <c r="B15" s="1562"/>
      <c r="C15" s="1562"/>
      <c r="D15" s="1562"/>
      <c r="E15" s="1"/>
      <c r="F15" s="1"/>
      <c r="G15" s="1"/>
      <c r="H15" s="1"/>
      <c r="I15" s="1"/>
      <c r="J15" s="1563"/>
      <c r="K15" s="1563"/>
      <c r="L15" s="156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4"/>
      <c r="B16" s="1564"/>
      <c r="C16" s="1564"/>
      <c r="D16" s="41"/>
      <c r="E16" s="4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8">
      <c r="A17" s="230" t="s">
        <v>161</v>
      </c>
      <c r="B17" s="1791" t="s">
        <v>12698</v>
      </c>
      <c r="C17" s="1791"/>
      <c r="D17" s="41"/>
      <c r="E17" s="4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8">
      <c r="A18" s="4" t="s">
        <v>169</v>
      </c>
      <c r="B18" s="1856" t="s">
        <v>12699</v>
      </c>
      <c r="C18" s="1856"/>
      <c r="D18" s="41"/>
      <c r="E18" s="4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8" ht="15" customHeight="1">
      <c r="A19" s="5" t="s">
        <v>42</v>
      </c>
      <c r="B19" s="1772" t="s">
        <v>8629</v>
      </c>
      <c r="C19" s="1772"/>
      <c r="D19" s="242"/>
      <c r="E19" s="41" t="s">
        <v>8995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8">
      <c r="A20" s="5" t="s">
        <v>42</v>
      </c>
      <c r="B20" s="1772"/>
      <c r="C20" s="177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8">
      <c r="A21" s="5" t="s">
        <v>43</v>
      </c>
      <c r="B21" s="1845">
        <v>358442943176</v>
      </c>
      <c r="C21" s="177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8">
      <c r="A22" s="5" t="s">
        <v>44</v>
      </c>
      <c r="B22" s="1772" t="s">
        <v>12700</v>
      </c>
      <c r="C22" s="177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8" ht="23.25" customHeight="1">
      <c r="A24" s="1559" t="s">
        <v>12701</v>
      </c>
      <c r="B24" s="1559"/>
      <c r="C24" s="1559"/>
      <c r="D24" s="1559"/>
      <c r="E24" s="1559"/>
      <c r="F24" s="1559"/>
      <c r="G24" s="7"/>
      <c r="H24" s="1559" t="s">
        <v>772</v>
      </c>
      <c r="I24" s="1559"/>
      <c r="J24" s="1559"/>
      <c r="K24" s="1559"/>
      <c r="L24" s="1559"/>
      <c r="M24" s="1559"/>
      <c r="N24" s="1559"/>
      <c r="O24" s="1559"/>
      <c r="P24" s="1559"/>
      <c r="Q24" s="1559" t="s">
        <v>2</v>
      </c>
      <c r="R24" s="1559"/>
      <c r="S24" s="1559"/>
      <c r="T24" s="1559"/>
      <c r="U24" s="1559"/>
      <c r="V24" s="1559"/>
      <c r="W24" s="1559"/>
    </row>
    <row r="25" spans="1:28" ht="26.25">
      <c r="A25" s="8" t="s">
        <v>3</v>
      </c>
      <c r="B25" s="18" t="s">
        <v>4</v>
      </c>
      <c r="C25" s="8" t="s">
        <v>5</v>
      </c>
      <c r="D25" s="8" t="s">
        <v>6</v>
      </c>
      <c r="E25" s="8" t="s">
        <v>7</v>
      </c>
      <c r="F25" s="8" t="s">
        <v>8</v>
      </c>
      <c r="G25" s="33" t="s">
        <v>10</v>
      </c>
      <c r="H25" s="9" t="s">
        <v>11</v>
      </c>
      <c r="I25" s="9" t="s">
        <v>12</v>
      </c>
      <c r="J25" s="9" t="s">
        <v>13</v>
      </c>
      <c r="K25" s="9" t="s">
        <v>14</v>
      </c>
      <c r="L25" s="9" t="s">
        <v>15</v>
      </c>
      <c r="M25" s="9" t="s">
        <v>16</v>
      </c>
      <c r="N25" s="9" t="s">
        <v>17</v>
      </c>
      <c r="O25" s="10" t="s">
        <v>18</v>
      </c>
      <c r="P25" s="8" t="s">
        <v>19</v>
      </c>
      <c r="Q25" s="8" t="s">
        <v>20</v>
      </c>
      <c r="R25" s="8" t="s">
        <v>9</v>
      </c>
      <c r="S25" s="8" t="s">
        <v>21</v>
      </c>
      <c r="T25" s="8" t="s">
        <v>24</v>
      </c>
      <c r="U25" s="8" t="s">
        <v>25</v>
      </c>
      <c r="V25" s="8" t="s">
        <v>26</v>
      </c>
      <c r="W25" s="8" t="s">
        <v>27</v>
      </c>
      <c r="AB25" s="141"/>
    </row>
    <row r="26" spans="1:28">
      <c r="A26" s="26" t="s">
        <v>648</v>
      </c>
      <c r="B26" s="1052" t="s">
        <v>78</v>
      </c>
      <c r="C26" s="27" t="s">
        <v>12702</v>
      </c>
      <c r="D26" s="15" t="s">
        <v>932</v>
      </c>
      <c r="E26" s="24">
        <v>45568.003472222219</v>
      </c>
      <c r="F26" s="15">
        <v>11.3</v>
      </c>
      <c r="G26" s="37" t="s">
        <v>740</v>
      </c>
      <c r="H26" s="15"/>
      <c r="I26" s="15"/>
      <c r="J26" s="15"/>
      <c r="K26" s="15"/>
      <c r="L26" s="35">
        <v>161</v>
      </c>
      <c r="M26" s="15"/>
      <c r="N26" s="15"/>
      <c r="O26" s="15"/>
      <c r="P26" s="14">
        <f t="shared" ref="P26:P32" si="2">SUM(H26:O26)</f>
        <v>161</v>
      </c>
      <c r="Q26" s="17" t="s">
        <v>32</v>
      </c>
      <c r="R26" s="16">
        <v>107632</v>
      </c>
      <c r="S26" s="23" t="s">
        <v>33</v>
      </c>
      <c r="T26" s="231" t="s">
        <v>161</v>
      </c>
      <c r="U26" s="16" t="s">
        <v>90</v>
      </c>
      <c r="V26" s="16">
        <v>1008066</v>
      </c>
      <c r="W26" s="16" t="s">
        <v>12703</v>
      </c>
    </row>
    <row r="27" spans="1:28">
      <c r="A27" s="26" t="s">
        <v>10432</v>
      </c>
      <c r="B27" s="128" t="s">
        <v>78</v>
      </c>
      <c r="C27" s="27" t="s">
        <v>12704</v>
      </c>
      <c r="D27" s="15" t="s">
        <v>932</v>
      </c>
      <c r="E27" s="24">
        <v>45569.003472222219</v>
      </c>
      <c r="F27" s="15">
        <v>11.3</v>
      </c>
      <c r="G27" s="37" t="s">
        <v>740</v>
      </c>
      <c r="H27" s="15"/>
      <c r="I27" s="15"/>
      <c r="J27" s="15"/>
      <c r="K27" s="15"/>
      <c r="L27" s="35">
        <v>161</v>
      </c>
      <c r="M27" s="15"/>
      <c r="N27" s="15"/>
      <c r="O27" s="15"/>
      <c r="P27" s="14">
        <f t="shared" si="2"/>
        <v>161</v>
      </c>
      <c r="Q27" s="17" t="s">
        <v>32</v>
      </c>
      <c r="R27" s="16">
        <v>107633</v>
      </c>
      <c r="S27" s="23" t="s">
        <v>33</v>
      </c>
      <c r="T27" s="231" t="s">
        <v>161</v>
      </c>
      <c r="U27" s="16" t="s">
        <v>90</v>
      </c>
      <c r="V27" s="16">
        <v>1008068</v>
      </c>
      <c r="W27" s="16" t="s">
        <v>12703</v>
      </c>
    </row>
    <row r="28" spans="1:28">
      <c r="A28" s="26" t="s">
        <v>11247</v>
      </c>
      <c r="B28" s="22" t="s">
        <v>92</v>
      </c>
      <c r="C28" s="27" t="s">
        <v>12705</v>
      </c>
      <c r="D28" s="15" t="s">
        <v>159</v>
      </c>
      <c r="E28" s="24">
        <v>45568.041666666664</v>
      </c>
      <c r="F28" s="15">
        <v>10.3</v>
      </c>
      <c r="G28" s="37" t="s">
        <v>740</v>
      </c>
      <c r="H28" s="15"/>
      <c r="I28" s="15"/>
      <c r="J28" s="15"/>
      <c r="K28" s="15"/>
      <c r="L28" s="35">
        <v>161</v>
      </c>
      <c r="M28" s="15"/>
      <c r="N28" s="15"/>
      <c r="O28" s="15"/>
      <c r="P28" s="14">
        <f t="shared" si="2"/>
        <v>161</v>
      </c>
      <c r="Q28" s="17" t="s">
        <v>32</v>
      </c>
      <c r="R28" s="16">
        <v>107634</v>
      </c>
      <c r="S28" s="23" t="s">
        <v>33</v>
      </c>
      <c r="T28" s="231" t="s">
        <v>161</v>
      </c>
      <c r="U28" s="16" t="s">
        <v>90</v>
      </c>
      <c r="V28" s="16">
        <v>1008064</v>
      </c>
      <c r="W28" s="16" t="s">
        <v>12686</v>
      </c>
    </row>
    <row r="29" spans="1:28">
      <c r="A29" s="26" t="s">
        <v>10432</v>
      </c>
      <c r="B29" s="22" t="s">
        <v>92</v>
      </c>
      <c r="C29" s="27" t="s">
        <v>12706</v>
      </c>
      <c r="D29" s="15" t="s">
        <v>159</v>
      </c>
      <c r="E29" s="24">
        <v>45568.041666666664</v>
      </c>
      <c r="F29" s="15">
        <v>10.3</v>
      </c>
      <c r="G29" s="37" t="s">
        <v>740</v>
      </c>
      <c r="H29" s="15"/>
      <c r="I29" s="15"/>
      <c r="J29" s="15"/>
      <c r="K29" s="15"/>
      <c r="L29" s="35">
        <v>161</v>
      </c>
      <c r="M29" s="15"/>
      <c r="N29" s="15"/>
      <c r="O29" s="15"/>
      <c r="P29" s="14">
        <f t="shared" si="2"/>
        <v>161</v>
      </c>
      <c r="Q29" s="17" t="s">
        <v>32</v>
      </c>
      <c r="R29" s="16">
        <v>107635</v>
      </c>
      <c r="S29" s="23" t="s">
        <v>33</v>
      </c>
      <c r="T29" s="231" t="s">
        <v>161</v>
      </c>
      <c r="U29" s="16" t="s">
        <v>90</v>
      </c>
      <c r="V29" s="16">
        <v>1008065</v>
      </c>
      <c r="W29" s="16" t="s">
        <v>12686</v>
      </c>
    </row>
    <row r="30" spans="1:28">
      <c r="A30" s="26" t="s">
        <v>9828</v>
      </c>
      <c r="B30" s="45" t="s">
        <v>57</v>
      </c>
      <c r="C30" s="27" t="s">
        <v>12707</v>
      </c>
      <c r="D30" s="15" t="s">
        <v>56</v>
      </c>
      <c r="E30" s="24">
        <v>45568.225694444445</v>
      </c>
      <c r="F30" s="15">
        <v>10.8</v>
      </c>
      <c r="G30" s="37"/>
      <c r="H30" s="15"/>
      <c r="I30" s="15"/>
      <c r="J30" s="35">
        <v>27</v>
      </c>
      <c r="K30" s="35">
        <v>243</v>
      </c>
      <c r="L30" s="15"/>
      <c r="M30" s="15"/>
      <c r="N30" s="15"/>
      <c r="O30" s="15"/>
      <c r="P30" s="14">
        <f t="shared" si="2"/>
        <v>270</v>
      </c>
      <c r="Q30" s="14" t="s">
        <v>30</v>
      </c>
      <c r="R30" s="16">
        <v>107564</v>
      </c>
      <c r="S30" s="14" t="s">
        <v>31</v>
      </c>
      <c r="T30" s="232" t="s">
        <v>169</v>
      </c>
      <c r="U30" s="16" t="s">
        <v>90</v>
      </c>
      <c r="V30" s="16">
        <v>1008067</v>
      </c>
      <c r="W30" s="16" t="s">
        <v>12689</v>
      </c>
    </row>
    <row r="31" spans="1:28">
      <c r="A31" s="15"/>
      <c r="B31" s="45"/>
      <c r="C31" s="15"/>
      <c r="D31" s="15"/>
      <c r="E31" s="15"/>
      <c r="F31" s="15"/>
      <c r="G31" s="37"/>
      <c r="H31" s="15"/>
      <c r="I31" s="15"/>
      <c r="J31" s="15"/>
      <c r="K31" s="15"/>
      <c r="L31" s="15"/>
      <c r="M31" s="15"/>
      <c r="N31" s="15"/>
      <c r="O31" s="15"/>
      <c r="P31" s="14">
        <f t="shared" si="2"/>
        <v>0</v>
      </c>
      <c r="Q31" s="14"/>
      <c r="R31" s="16"/>
      <c r="S31" s="14"/>
      <c r="T31" s="16"/>
      <c r="U31" s="16"/>
      <c r="V31" s="16"/>
      <c r="W31" s="16"/>
    </row>
    <row r="32" spans="1:28">
      <c r="A32" s="15"/>
      <c r="B32" s="15"/>
      <c r="C32" s="15"/>
      <c r="D32" s="15"/>
      <c r="E32" s="15"/>
      <c r="F32" s="15"/>
      <c r="G32" s="37"/>
      <c r="H32" s="15"/>
      <c r="I32" s="15"/>
      <c r="J32" s="15"/>
      <c r="K32" s="15"/>
      <c r="L32" s="15"/>
      <c r="M32" s="15"/>
      <c r="N32" s="15"/>
      <c r="O32" s="15"/>
      <c r="P32" s="14">
        <f t="shared" si="2"/>
        <v>0</v>
      </c>
      <c r="Q32" s="14"/>
      <c r="R32" s="16"/>
      <c r="S32" s="14"/>
      <c r="T32" s="16"/>
      <c r="U32" s="16"/>
      <c r="V32" s="16"/>
      <c r="W32" s="16"/>
    </row>
    <row r="33" spans="1:23">
      <c r="A33" s="11" t="s">
        <v>19</v>
      </c>
      <c r="B33" s="7"/>
      <c r="C33" s="7"/>
      <c r="D33" s="7"/>
      <c r="E33" s="11"/>
      <c r="F33" s="7"/>
      <c r="G33" s="7"/>
      <c r="H33" s="11">
        <f t="shared" ref="H33:P33" si="3">SUM(H26:H32)</f>
        <v>0</v>
      </c>
      <c r="I33" s="11">
        <f t="shared" si="3"/>
        <v>0</v>
      </c>
      <c r="J33" s="11">
        <f t="shared" si="3"/>
        <v>27</v>
      </c>
      <c r="K33" s="11">
        <f t="shared" si="3"/>
        <v>243</v>
      </c>
      <c r="L33" s="11">
        <f t="shared" si="3"/>
        <v>644</v>
      </c>
      <c r="M33" s="11">
        <f t="shared" si="3"/>
        <v>0</v>
      </c>
      <c r="N33" s="11">
        <f t="shared" si="3"/>
        <v>0</v>
      </c>
      <c r="O33" s="11">
        <f t="shared" si="3"/>
        <v>0</v>
      </c>
      <c r="P33" s="11">
        <f t="shared" si="3"/>
        <v>914</v>
      </c>
      <c r="Q33" s="12"/>
      <c r="R33" s="12"/>
      <c r="S33" s="12"/>
      <c r="T33" s="12"/>
      <c r="U33" s="12"/>
      <c r="V33" s="12"/>
      <c r="W33" s="12"/>
    </row>
    <row r="34" spans="1:23">
      <c r="A34" s="1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>
      <c r="A35" s="3" t="s">
        <v>34</v>
      </c>
      <c r="B35" s="1562"/>
      <c r="C35" s="1562"/>
      <c r="D35" s="1562"/>
      <c r="E35" s="1"/>
      <c r="F35" s="1"/>
      <c r="G35" s="1"/>
      <c r="H35" s="1"/>
      <c r="I35" s="1"/>
      <c r="J35" s="1563"/>
      <c r="K35" s="1563"/>
      <c r="L35" s="156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4"/>
      <c r="B36" s="1564"/>
      <c r="C36" s="156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230" t="s">
        <v>161</v>
      </c>
      <c r="B37" s="1791" t="s">
        <v>6898</v>
      </c>
      <c r="C37" s="179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4" t="s">
        <v>169</v>
      </c>
      <c r="B38" s="1856" t="s">
        <v>6897</v>
      </c>
      <c r="C38" s="185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5" t="s">
        <v>42</v>
      </c>
      <c r="B39" s="1772" t="s">
        <v>12708</v>
      </c>
      <c r="C39" s="1772"/>
      <c r="D39" s="242"/>
      <c r="E39" s="41" t="s">
        <v>8995</v>
      </c>
    </row>
    <row r="40" spans="1:23">
      <c r="A40" s="5" t="s">
        <v>43</v>
      </c>
      <c r="B40" s="1845">
        <v>358400711249</v>
      </c>
      <c r="C40" s="1772"/>
      <c r="D40" s="1"/>
      <c r="E40" s="1"/>
    </row>
    <row r="41" spans="1:23">
      <c r="A41" s="5" t="s">
        <v>44</v>
      </c>
      <c r="B41" s="1809">
        <v>0.66666666666666663</v>
      </c>
      <c r="C41" s="1772"/>
      <c r="D41" s="1"/>
      <c r="E41" s="1"/>
    </row>
    <row r="44" spans="1:23" ht="23.25">
      <c r="A44" s="1559" t="s">
        <v>12709</v>
      </c>
      <c r="B44" s="1559"/>
      <c r="C44" s="1559"/>
      <c r="D44" s="1559"/>
      <c r="E44" s="1559"/>
      <c r="F44" s="1559"/>
      <c r="G44" s="7"/>
      <c r="H44" s="1559" t="s">
        <v>11500</v>
      </c>
      <c r="I44" s="1559"/>
      <c r="J44" s="1559"/>
      <c r="K44" s="1559"/>
      <c r="L44" s="1559"/>
      <c r="M44" s="1559"/>
      <c r="N44" s="1559"/>
      <c r="O44" s="1559"/>
      <c r="P44" s="1559"/>
      <c r="Q44" s="1559" t="s">
        <v>2</v>
      </c>
      <c r="R44" s="1559"/>
      <c r="S44" s="1559"/>
      <c r="T44" s="1559"/>
      <c r="U44" s="1559"/>
      <c r="V44" s="1559"/>
      <c r="W44" s="1559"/>
    </row>
    <row r="45" spans="1:23" ht="26.25">
      <c r="A45" s="18" t="s">
        <v>3</v>
      </c>
      <c r="B45" s="8" t="s">
        <v>4</v>
      </c>
      <c r="C45" s="8" t="s">
        <v>5</v>
      </c>
      <c r="D45" s="8" t="s">
        <v>6</v>
      </c>
      <c r="E45" s="8" t="s">
        <v>7</v>
      </c>
      <c r="F45" s="8" t="s">
        <v>8</v>
      </c>
      <c r="G45" s="33" t="s">
        <v>10</v>
      </c>
      <c r="H45" s="9" t="s">
        <v>11</v>
      </c>
      <c r="I45" s="9" t="s">
        <v>12</v>
      </c>
      <c r="J45" s="9" t="s">
        <v>13</v>
      </c>
      <c r="K45" s="9" t="s">
        <v>14</v>
      </c>
      <c r="L45" s="9" t="s">
        <v>15</v>
      </c>
      <c r="M45" s="9" t="s">
        <v>16</v>
      </c>
      <c r="N45" s="9" t="s">
        <v>17</v>
      </c>
      <c r="O45" s="10" t="s">
        <v>18</v>
      </c>
      <c r="P45" s="8" t="s">
        <v>19</v>
      </c>
      <c r="Q45" s="8" t="s">
        <v>20</v>
      </c>
      <c r="R45" s="8" t="s">
        <v>9</v>
      </c>
      <c r="S45" s="8" t="s">
        <v>21</v>
      </c>
      <c r="T45" s="8" t="s">
        <v>24</v>
      </c>
      <c r="U45" s="8" t="s">
        <v>25</v>
      </c>
      <c r="V45" s="8" t="s">
        <v>26</v>
      </c>
      <c r="W45" s="8" t="s">
        <v>27</v>
      </c>
    </row>
    <row r="46" spans="1:23">
      <c r="A46" s="130" t="s">
        <v>105</v>
      </c>
      <c r="B46" s="1053" t="s">
        <v>78</v>
      </c>
      <c r="C46" s="35" t="s">
        <v>12710</v>
      </c>
      <c r="D46" s="15" t="s">
        <v>521</v>
      </c>
      <c r="E46" s="24">
        <v>45567.6875</v>
      </c>
      <c r="F46" s="15">
        <v>13.5</v>
      </c>
      <c r="G46" s="37"/>
      <c r="H46" s="15"/>
      <c r="I46" s="15"/>
      <c r="J46" s="15"/>
      <c r="K46" s="15"/>
      <c r="L46" s="35">
        <v>161</v>
      </c>
      <c r="M46" s="15"/>
      <c r="N46" s="15"/>
      <c r="O46" s="15"/>
      <c r="P46" s="14">
        <f>SUM(H46:O46)</f>
        <v>161</v>
      </c>
      <c r="Q46" s="17" t="s">
        <v>32</v>
      </c>
      <c r="R46" s="14">
        <v>107579</v>
      </c>
      <c r="S46" s="23" t="s">
        <v>33</v>
      </c>
      <c r="T46" s="16" t="s">
        <v>9880</v>
      </c>
      <c r="U46" s="16" t="s">
        <v>90</v>
      </c>
      <c r="V46" s="16">
        <v>1008070</v>
      </c>
      <c r="W46" s="16"/>
    </row>
    <row r="47" spans="1:23">
      <c r="A47" s="130" t="s">
        <v>114</v>
      </c>
      <c r="B47" s="1053" t="s">
        <v>78</v>
      </c>
      <c r="C47" s="35" t="s">
        <v>12711</v>
      </c>
      <c r="D47" s="15" t="s">
        <v>521</v>
      </c>
      <c r="E47" s="24">
        <v>45567.6875</v>
      </c>
      <c r="F47" s="15">
        <v>13.5</v>
      </c>
      <c r="G47" s="37"/>
      <c r="H47" s="15"/>
      <c r="I47" s="15"/>
      <c r="J47" s="15"/>
      <c r="K47" s="35">
        <v>20</v>
      </c>
      <c r="L47" s="35">
        <v>141</v>
      </c>
      <c r="M47" s="15"/>
      <c r="N47" s="15"/>
      <c r="O47" s="15"/>
      <c r="P47" s="14">
        <f>SUM(H47:O47)</f>
        <v>161</v>
      </c>
      <c r="Q47" s="17" t="s">
        <v>32</v>
      </c>
      <c r="R47" s="14">
        <v>107580</v>
      </c>
      <c r="S47" s="23" t="s">
        <v>33</v>
      </c>
      <c r="T47" s="16" t="s">
        <v>9880</v>
      </c>
      <c r="U47" s="16" t="s">
        <v>90</v>
      </c>
      <c r="V47" s="16">
        <v>1008071</v>
      </c>
      <c r="W47" s="16"/>
    </row>
    <row r="48" spans="1:23">
      <c r="A48" s="130" t="s">
        <v>2561</v>
      </c>
      <c r="B48" s="1053" t="s">
        <v>4816</v>
      </c>
      <c r="C48" s="35" t="s">
        <v>12712</v>
      </c>
      <c r="D48" s="15" t="s">
        <v>5381</v>
      </c>
      <c r="E48" s="24">
        <v>45567.645833333336</v>
      </c>
      <c r="F48" s="15">
        <v>14.5</v>
      </c>
      <c r="G48" s="37"/>
      <c r="H48" s="15"/>
      <c r="I48" s="15"/>
      <c r="J48" s="15"/>
      <c r="K48" s="15"/>
      <c r="L48" s="35">
        <v>161</v>
      </c>
      <c r="M48" s="15"/>
      <c r="N48" s="15"/>
      <c r="O48" s="15"/>
      <c r="P48" s="14">
        <f>SUM(H48:O48)</f>
        <v>161</v>
      </c>
      <c r="Q48" s="17" t="s">
        <v>32</v>
      </c>
      <c r="R48" s="14">
        <v>107581</v>
      </c>
      <c r="S48" s="23" t="s">
        <v>33</v>
      </c>
      <c r="T48" s="16" t="s">
        <v>9880</v>
      </c>
      <c r="U48" s="16" t="s">
        <v>90</v>
      </c>
      <c r="V48" s="16"/>
      <c r="W48" s="16"/>
    </row>
    <row r="49" spans="1:23">
      <c r="A49" s="130" t="s">
        <v>111</v>
      </c>
      <c r="B49" s="25" t="s">
        <v>65</v>
      </c>
      <c r="C49" s="35" t="s">
        <v>12713</v>
      </c>
      <c r="D49" s="15" t="s">
        <v>7594</v>
      </c>
      <c r="E49" s="24">
        <v>45567.732638888891</v>
      </c>
      <c r="F49" s="15">
        <v>19</v>
      </c>
      <c r="G49" s="37"/>
      <c r="H49" s="15"/>
      <c r="I49" s="15"/>
      <c r="J49" s="15"/>
      <c r="K49" s="15"/>
      <c r="L49" s="35">
        <v>161</v>
      </c>
      <c r="M49" s="15"/>
      <c r="N49" s="15"/>
      <c r="O49" s="15"/>
      <c r="P49" s="14">
        <f>SUM(H49:O49)</f>
        <v>161</v>
      </c>
      <c r="Q49" s="14" t="s">
        <v>30</v>
      </c>
      <c r="R49" s="14">
        <v>107582</v>
      </c>
      <c r="S49" s="23" t="s">
        <v>33</v>
      </c>
      <c r="T49" s="16" t="s">
        <v>9880</v>
      </c>
      <c r="U49" s="16" t="s">
        <v>90</v>
      </c>
      <c r="V49" s="16">
        <v>1008072</v>
      </c>
      <c r="W49" s="16"/>
    </row>
    <row r="50" spans="1:23">
      <c r="A50" s="130" t="s">
        <v>10546</v>
      </c>
      <c r="B50" s="25" t="s">
        <v>92</v>
      </c>
      <c r="C50" s="35" t="s">
        <v>12714</v>
      </c>
      <c r="D50" s="15" t="s">
        <v>6471</v>
      </c>
      <c r="E50" s="24">
        <v>45568.052083333336</v>
      </c>
      <c r="F50" s="15">
        <v>19</v>
      </c>
      <c r="G50" s="37"/>
      <c r="H50" s="15"/>
      <c r="I50" s="15"/>
      <c r="J50" s="15"/>
      <c r="K50" s="35">
        <v>54</v>
      </c>
      <c r="L50" s="35">
        <v>54</v>
      </c>
      <c r="M50" s="35">
        <v>53</v>
      </c>
      <c r="N50" s="15"/>
      <c r="O50" s="15"/>
      <c r="P50" s="14">
        <f>SUM(H50:O50)</f>
        <v>161</v>
      </c>
      <c r="Q50" s="17" t="s">
        <v>32</v>
      </c>
      <c r="R50" s="14">
        <v>107583</v>
      </c>
      <c r="S50" s="23" t="s">
        <v>33</v>
      </c>
      <c r="T50" s="16" t="s">
        <v>9880</v>
      </c>
      <c r="U50" s="16" t="s">
        <v>90</v>
      </c>
      <c r="V50" s="16">
        <v>1008073</v>
      </c>
      <c r="W50" s="16"/>
    </row>
    <row r="51" spans="1:23">
      <c r="A51" s="129"/>
      <c r="B51" s="25"/>
      <c r="C51" s="15"/>
      <c r="D51" s="15"/>
      <c r="E51" s="15"/>
      <c r="F51" s="15"/>
      <c r="G51" s="37"/>
      <c r="H51" s="15"/>
      <c r="I51" s="15"/>
      <c r="J51" s="15"/>
      <c r="K51" s="15"/>
      <c r="L51" s="15"/>
      <c r="M51" s="15"/>
      <c r="N51" s="15"/>
      <c r="O51" s="15"/>
      <c r="P51" s="14"/>
      <c r="Q51" s="14"/>
      <c r="R51" s="14"/>
      <c r="S51" s="23"/>
      <c r="T51" s="16"/>
      <c r="U51" s="16"/>
      <c r="V51" s="16"/>
      <c r="W51" s="16"/>
    </row>
    <row r="52" spans="1:23">
      <c r="A52" s="45"/>
      <c r="B52" s="15"/>
      <c r="C52" s="15"/>
      <c r="D52" s="15"/>
      <c r="E52" s="15"/>
      <c r="F52" s="15"/>
      <c r="G52" s="37"/>
      <c r="H52" s="15"/>
      <c r="I52" s="15"/>
      <c r="J52" s="15"/>
      <c r="K52" s="15"/>
      <c r="L52" s="15"/>
      <c r="M52" s="15"/>
      <c r="N52" s="15"/>
      <c r="O52" s="15"/>
      <c r="P52" s="14">
        <f>SUM(H52:O52)</f>
        <v>0</v>
      </c>
      <c r="Q52" s="14"/>
      <c r="R52" s="16"/>
      <c r="S52" s="14"/>
      <c r="T52" s="16"/>
      <c r="U52" s="16"/>
      <c r="V52" s="16"/>
      <c r="W52" s="16"/>
    </row>
    <row r="53" spans="1:23">
      <c r="A53" s="11" t="s">
        <v>19</v>
      </c>
      <c r="B53" s="7"/>
      <c r="C53" s="7"/>
      <c r="D53" s="7"/>
      <c r="E53" s="11"/>
      <c r="F53" s="7"/>
      <c r="G53" s="7"/>
      <c r="H53" s="11">
        <f t="shared" ref="H53:P53" si="4">SUM(H46:H52)</f>
        <v>0</v>
      </c>
      <c r="I53" s="11">
        <f t="shared" si="4"/>
        <v>0</v>
      </c>
      <c r="J53" s="11">
        <f t="shared" si="4"/>
        <v>0</v>
      </c>
      <c r="K53" s="11">
        <f t="shared" si="4"/>
        <v>74</v>
      </c>
      <c r="L53" s="11">
        <f t="shared" si="4"/>
        <v>678</v>
      </c>
      <c r="M53" s="11">
        <f t="shared" si="4"/>
        <v>53</v>
      </c>
      <c r="N53" s="11">
        <f t="shared" si="4"/>
        <v>0</v>
      </c>
      <c r="O53" s="11">
        <f t="shared" si="4"/>
        <v>0</v>
      </c>
      <c r="P53" s="11">
        <f t="shared" si="4"/>
        <v>805</v>
      </c>
      <c r="Q53" s="12"/>
      <c r="R53" s="12"/>
      <c r="S53" s="12"/>
      <c r="T53" s="12"/>
      <c r="U53" s="12"/>
      <c r="V53" s="12"/>
      <c r="W53" s="12"/>
    </row>
    <row r="54" spans="1:23">
      <c r="A54" s="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>
      <c r="A55" s="3" t="s">
        <v>34</v>
      </c>
      <c r="B55" s="1562"/>
      <c r="C55" s="1562"/>
      <c r="D55" s="1562"/>
      <c r="E55" s="1"/>
      <c r="F55" s="1"/>
      <c r="G55" s="1"/>
      <c r="H55" s="1"/>
      <c r="I55" s="1"/>
      <c r="J55" s="1563"/>
      <c r="K55" s="1563"/>
      <c r="L55" s="1563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4"/>
      <c r="B56" s="1564"/>
      <c r="C56" s="156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1"/>
      <c r="B57" s="1563"/>
      <c r="C57" s="156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5" t="s">
        <v>42</v>
      </c>
      <c r="B58" s="1772"/>
      <c r="C58" s="1772"/>
      <c r="D58" s="242"/>
      <c r="E58" s="41" t="s">
        <v>8995</v>
      </c>
    </row>
    <row r="59" spans="1:23">
      <c r="A59" s="5" t="s">
        <v>43</v>
      </c>
      <c r="B59" s="1772"/>
      <c r="C59" s="1772"/>
      <c r="D59" s="1"/>
      <c r="E59" s="1"/>
    </row>
    <row r="60" spans="1:23">
      <c r="A60" s="5" t="s">
        <v>44</v>
      </c>
      <c r="B60" s="1772"/>
      <c r="C60" s="1772"/>
      <c r="D60" s="1"/>
      <c r="E60" s="1"/>
    </row>
    <row r="64" spans="1:23" ht="23.25">
      <c r="A64" s="1559" t="s">
        <v>12715</v>
      </c>
      <c r="B64" s="1559"/>
      <c r="C64" s="1559"/>
      <c r="D64" s="1559"/>
      <c r="E64" s="1559"/>
      <c r="F64" s="1559"/>
      <c r="G64" s="7"/>
      <c r="H64" s="1559" t="s">
        <v>772</v>
      </c>
      <c r="I64" s="1559"/>
      <c r="J64" s="1559"/>
      <c r="K64" s="1559"/>
      <c r="L64" s="1559"/>
      <c r="M64" s="1559"/>
      <c r="N64" s="1559"/>
      <c r="O64" s="1559"/>
      <c r="P64" s="1559"/>
      <c r="Q64" s="1559" t="s">
        <v>2</v>
      </c>
      <c r="R64" s="1559"/>
      <c r="S64" s="1559"/>
      <c r="T64" s="1559"/>
      <c r="U64" s="1559"/>
      <c r="V64" s="1559"/>
      <c r="W64" s="1559"/>
    </row>
    <row r="65" spans="1:25" ht="26.25">
      <c r="A65" s="18" t="s">
        <v>3</v>
      </c>
      <c r="B65" s="18" t="s">
        <v>4</v>
      </c>
      <c r="C65" s="8" t="s">
        <v>5</v>
      </c>
      <c r="D65" s="8" t="s">
        <v>6</v>
      </c>
      <c r="E65" s="8" t="s">
        <v>7</v>
      </c>
      <c r="F65" s="8" t="s">
        <v>8</v>
      </c>
      <c r="G65" s="33" t="s">
        <v>10</v>
      </c>
      <c r="H65" s="9" t="s">
        <v>11</v>
      </c>
      <c r="I65" s="9" t="s">
        <v>12</v>
      </c>
      <c r="J65" s="9" t="s">
        <v>13</v>
      </c>
      <c r="K65" s="9" t="s">
        <v>14</v>
      </c>
      <c r="L65" s="9" t="s">
        <v>15</v>
      </c>
      <c r="M65" s="9" t="s">
        <v>16</v>
      </c>
      <c r="N65" s="9" t="s">
        <v>17</v>
      </c>
      <c r="O65" s="10" t="s">
        <v>18</v>
      </c>
      <c r="P65" s="8" t="s">
        <v>19</v>
      </c>
      <c r="Q65" s="8" t="s">
        <v>20</v>
      </c>
      <c r="R65" s="8" t="s">
        <v>9</v>
      </c>
      <c r="S65" s="8" t="s">
        <v>21</v>
      </c>
      <c r="T65" s="8" t="s">
        <v>24</v>
      </c>
      <c r="U65" s="8" t="s">
        <v>25</v>
      </c>
      <c r="V65" s="8" t="s">
        <v>26</v>
      </c>
      <c r="W65" s="8" t="s">
        <v>27</v>
      </c>
    </row>
    <row r="66" spans="1:25">
      <c r="A66" s="130" t="s">
        <v>142</v>
      </c>
      <c r="B66" s="1054" t="s">
        <v>72</v>
      </c>
      <c r="C66" s="27" t="s">
        <v>12716</v>
      </c>
      <c r="D66" s="15" t="s">
        <v>71</v>
      </c>
      <c r="E66" s="24">
        <v>45569.711805555555</v>
      </c>
      <c r="F66" s="15">
        <v>12.25</v>
      </c>
      <c r="G66" s="37" t="s">
        <v>740</v>
      </c>
      <c r="H66" s="15"/>
      <c r="I66" s="15"/>
      <c r="J66" s="15"/>
      <c r="K66" s="15"/>
      <c r="L66" s="35">
        <v>54</v>
      </c>
      <c r="M66" s="35">
        <v>107</v>
      </c>
      <c r="N66" s="15"/>
      <c r="O66" s="15"/>
      <c r="P66" s="14">
        <f t="shared" ref="P66:P72" si="5">SUM(H66:O66)</f>
        <v>161</v>
      </c>
      <c r="Q66" s="44" t="s">
        <v>30</v>
      </c>
      <c r="R66" s="14">
        <v>107630</v>
      </c>
      <c r="S66" s="14" t="s">
        <v>6963</v>
      </c>
      <c r="T66" s="232" t="s">
        <v>169</v>
      </c>
      <c r="U66" s="16"/>
      <c r="V66" s="16">
        <v>1008074</v>
      </c>
      <c r="W66" s="16" t="s">
        <v>12685</v>
      </c>
      <c r="X66" s="134" t="s">
        <v>12717</v>
      </c>
      <c r="Y66" s="134"/>
    </row>
    <row r="67" spans="1:25">
      <c r="A67" s="129" t="s">
        <v>141</v>
      </c>
      <c r="B67" s="948" t="s">
        <v>69</v>
      </c>
      <c r="C67" s="27" t="s">
        <v>12718</v>
      </c>
      <c r="D67" s="15" t="s">
        <v>68</v>
      </c>
      <c r="E67" s="24">
        <v>45567.795138888891</v>
      </c>
      <c r="F67" s="15">
        <v>12.25</v>
      </c>
      <c r="G67" s="37" t="s">
        <v>740</v>
      </c>
      <c r="H67" s="15"/>
      <c r="I67" s="15"/>
      <c r="J67" s="15"/>
      <c r="K67" s="15"/>
      <c r="L67" s="35">
        <v>54</v>
      </c>
      <c r="M67" s="35">
        <v>107</v>
      </c>
      <c r="N67" s="15"/>
      <c r="O67" s="15"/>
      <c r="P67" s="14">
        <f t="shared" si="5"/>
        <v>161</v>
      </c>
      <c r="Q67" s="44" t="s">
        <v>30</v>
      </c>
      <c r="R67" s="14">
        <v>107631</v>
      </c>
      <c r="S67" s="14" t="s">
        <v>6963</v>
      </c>
      <c r="T67" s="232" t="s">
        <v>169</v>
      </c>
      <c r="U67" s="16"/>
      <c r="V67" s="16">
        <v>1008075</v>
      </c>
      <c r="W67" s="16" t="s">
        <v>12689</v>
      </c>
    </row>
    <row r="68" spans="1:25">
      <c r="A68" s="130" t="s">
        <v>9888</v>
      </c>
      <c r="B68" s="1055" t="s">
        <v>78</v>
      </c>
      <c r="C68" s="27" t="s">
        <v>12719</v>
      </c>
      <c r="D68" s="15" t="s">
        <v>88</v>
      </c>
      <c r="E68" s="24">
        <v>45569.041666666664</v>
      </c>
      <c r="F68" s="15">
        <v>10.3</v>
      </c>
      <c r="G68" s="37" t="s">
        <v>740</v>
      </c>
      <c r="H68" s="15"/>
      <c r="I68" s="15"/>
      <c r="J68" s="15"/>
      <c r="K68" s="15"/>
      <c r="L68" s="35">
        <v>131</v>
      </c>
      <c r="M68" s="35">
        <v>30</v>
      </c>
      <c r="N68" s="15"/>
      <c r="O68" s="15"/>
      <c r="P68" s="14">
        <f t="shared" si="5"/>
        <v>161</v>
      </c>
      <c r="Q68" s="17" t="s">
        <v>32</v>
      </c>
      <c r="R68" s="14">
        <v>107589</v>
      </c>
      <c r="S68" s="23" t="s">
        <v>33</v>
      </c>
      <c r="T68" s="231" t="s">
        <v>161</v>
      </c>
      <c r="U68" s="16" t="s">
        <v>90</v>
      </c>
      <c r="V68" s="16">
        <v>1008076</v>
      </c>
      <c r="W68" s="16" t="s">
        <v>12720</v>
      </c>
    </row>
    <row r="69" spans="1:25">
      <c r="A69" s="130" t="s">
        <v>1303</v>
      </c>
      <c r="B69" s="1054" t="s">
        <v>92</v>
      </c>
      <c r="C69" s="27" t="s">
        <v>12721</v>
      </c>
      <c r="D69" s="15" t="s">
        <v>159</v>
      </c>
      <c r="E69" s="24">
        <v>45569.041666666664</v>
      </c>
      <c r="F69" s="15">
        <v>10.3</v>
      </c>
      <c r="G69" s="37" t="s">
        <v>740</v>
      </c>
      <c r="H69" s="15"/>
      <c r="I69" s="15"/>
      <c r="J69" s="15"/>
      <c r="K69" s="15"/>
      <c r="L69" s="35">
        <v>107</v>
      </c>
      <c r="M69" s="35">
        <v>54</v>
      </c>
      <c r="N69" s="15"/>
      <c r="O69" s="15"/>
      <c r="P69" s="14">
        <f t="shared" si="5"/>
        <v>161</v>
      </c>
      <c r="Q69" s="17" t="s">
        <v>32</v>
      </c>
      <c r="R69" s="14">
        <v>107588</v>
      </c>
      <c r="S69" s="23" t="s">
        <v>33</v>
      </c>
      <c r="T69" s="231" t="s">
        <v>161</v>
      </c>
      <c r="U69" s="16" t="s">
        <v>90</v>
      </c>
      <c r="V69" s="16">
        <v>1008077</v>
      </c>
      <c r="W69" s="16" t="s">
        <v>12720</v>
      </c>
    </row>
    <row r="70" spans="1:25">
      <c r="A70" s="130" t="s">
        <v>937</v>
      </c>
      <c r="B70" s="1054" t="s">
        <v>92</v>
      </c>
      <c r="C70" s="27" t="s">
        <v>12722</v>
      </c>
      <c r="D70" s="15" t="s">
        <v>159</v>
      </c>
      <c r="E70" s="24">
        <v>45569.041666666664</v>
      </c>
      <c r="F70" s="15">
        <v>10.3</v>
      </c>
      <c r="G70" s="37" t="s">
        <v>740</v>
      </c>
      <c r="H70" s="15"/>
      <c r="I70" s="15"/>
      <c r="J70" s="15"/>
      <c r="K70" s="15"/>
      <c r="L70" s="35">
        <v>107</v>
      </c>
      <c r="M70" s="35">
        <v>54</v>
      </c>
      <c r="N70" s="15"/>
      <c r="O70" s="15"/>
      <c r="P70" s="14">
        <f t="shared" si="5"/>
        <v>161</v>
      </c>
      <c r="Q70" s="17" t="s">
        <v>32</v>
      </c>
      <c r="R70" s="14">
        <v>107586</v>
      </c>
      <c r="S70" s="23" t="s">
        <v>33</v>
      </c>
      <c r="T70" s="231" t="s">
        <v>161</v>
      </c>
      <c r="U70" s="16" t="s">
        <v>90</v>
      </c>
      <c r="V70" s="16">
        <v>1008078</v>
      </c>
      <c r="W70" s="16" t="s">
        <v>12720</v>
      </c>
    </row>
    <row r="71" spans="1:25">
      <c r="A71" s="130" t="s">
        <v>1141</v>
      </c>
      <c r="B71" s="1054" t="s">
        <v>92</v>
      </c>
      <c r="C71" s="27" t="s">
        <v>12723</v>
      </c>
      <c r="D71" s="15" t="s">
        <v>159</v>
      </c>
      <c r="E71" s="24">
        <v>45569.041666666664</v>
      </c>
      <c r="F71" s="15">
        <v>10.3</v>
      </c>
      <c r="G71" s="37" t="s">
        <v>740</v>
      </c>
      <c r="H71" s="15"/>
      <c r="I71" s="15"/>
      <c r="J71" s="15"/>
      <c r="K71" s="15"/>
      <c r="L71" s="35">
        <v>134</v>
      </c>
      <c r="M71" s="35">
        <v>27</v>
      </c>
      <c r="N71" s="15"/>
      <c r="O71" s="15"/>
      <c r="P71" s="14">
        <f t="shared" si="5"/>
        <v>161</v>
      </c>
      <c r="Q71" s="17" t="s">
        <v>32</v>
      </c>
      <c r="R71" s="14">
        <v>107585</v>
      </c>
      <c r="S71" s="23" t="s">
        <v>33</v>
      </c>
      <c r="T71" s="231" t="s">
        <v>161</v>
      </c>
      <c r="U71" s="16" t="s">
        <v>90</v>
      </c>
      <c r="V71" s="16">
        <v>1008079</v>
      </c>
      <c r="W71" s="16" t="s">
        <v>12720</v>
      </c>
    </row>
    <row r="72" spans="1:25">
      <c r="A72" s="45"/>
      <c r="B72" s="45"/>
      <c r="C72" s="15"/>
      <c r="D72" s="15"/>
      <c r="E72" s="15"/>
      <c r="F72" s="15"/>
      <c r="G72" s="37"/>
      <c r="H72" s="15"/>
      <c r="I72" s="15"/>
      <c r="J72" s="15"/>
      <c r="K72" s="15"/>
      <c r="L72" s="15"/>
      <c r="M72" s="15"/>
      <c r="N72" s="15"/>
      <c r="O72" s="15"/>
      <c r="P72" s="14">
        <f t="shared" si="5"/>
        <v>0</v>
      </c>
      <c r="Q72" s="14"/>
      <c r="R72" s="16"/>
      <c r="S72" s="14"/>
      <c r="T72" s="16"/>
      <c r="U72" s="16"/>
      <c r="V72" s="16"/>
      <c r="W72" s="16"/>
    </row>
    <row r="73" spans="1:25">
      <c r="A73" s="11" t="s">
        <v>19</v>
      </c>
      <c r="B73" s="7"/>
      <c r="C73" s="7"/>
      <c r="D73" s="7"/>
      <c r="E73" s="11"/>
      <c r="F73" s="7"/>
      <c r="G73" s="7"/>
      <c r="H73" s="11">
        <f t="shared" ref="H73:P73" si="6">SUM(H66:H72)</f>
        <v>0</v>
      </c>
      <c r="I73" s="11">
        <f t="shared" si="6"/>
        <v>0</v>
      </c>
      <c r="J73" s="11">
        <f t="shared" si="6"/>
        <v>0</v>
      </c>
      <c r="K73" s="11">
        <f t="shared" si="6"/>
        <v>0</v>
      </c>
      <c r="L73" s="11">
        <f t="shared" si="6"/>
        <v>587</v>
      </c>
      <c r="M73" s="11">
        <f t="shared" si="6"/>
        <v>379</v>
      </c>
      <c r="N73" s="11">
        <f t="shared" si="6"/>
        <v>0</v>
      </c>
      <c r="O73" s="11">
        <f t="shared" si="6"/>
        <v>0</v>
      </c>
      <c r="P73" s="11">
        <f t="shared" si="6"/>
        <v>966</v>
      </c>
      <c r="Q73" s="12"/>
      <c r="R73" s="12"/>
      <c r="S73" s="12"/>
      <c r="T73" s="12"/>
      <c r="U73" s="12"/>
      <c r="V73" s="12"/>
      <c r="W73" s="12"/>
    </row>
    <row r="74" spans="1:25">
      <c r="A74" s="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5" ht="15.75">
      <c r="A75" s="3" t="s">
        <v>34</v>
      </c>
      <c r="B75" s="1562"/>
      <c r="C75" s="1562"/>
      <c r="D75" s="1562"/>
      <c r="E75" s="1"/>
      <c r="F75" s="1"/>
      <c r="G75" s="1"/>
      <c r="H75" s="1"/>
      <c r="I75" s="1"/>
      <c r="J75" s="1563"/>
      <c r="K75" s="1563"/>
      <c r="L75" s="1563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5">
      <c r="A76" s="230" t="s">
        <v>161</v>
      </c>
      <c r="B76" s="1791" t="s">
        <v>12698</v>
      </c>
      <c r="C76" s="179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5">
      <c r="A77" s="4" t="s">
        <v>169</v>
      </c>
      <c r="B77" s="1856" t="s">
        <v>7194</v>
      </c>
      <c r="C77" s="185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5">
      <c r="A78" s="5" t="s">
        <v>42</v>
      </c>
      <c r="B78" s="1772" t="s">
        <v>12724</v>
      </c>
      <c r="C78" s="1772"/>
      <c r="D78" s="242"/>
      <c r="E78" s="41" t="s">
        <v>8995</v>
      </c>
    </row>
    <row r="79" spans="1:25">
      <c r="A79" s="5" t="s">
        <v>43</v>
      </c>
      <c r="B79" s="1845">
        <v>358400865340</v>
      </c>
      <c r="C79" s="1772"/>
      <c r="D79" s="1"/>
      <c r="E79" s="1"/>
    </row>
    <row r="80" spans="1:25">
      <c r="A80" s="5" t="s">
        <v>44</v>
      </c>
      <c r="B80" s="1809">
        <v>0.29166666666666669</v>
      </c>
      <c r="C80" s="1772"/>
      <c r="D80" s="1"/>
      <c r="E80" s="1"/>
    </row>
  </sheetData>
  <mergeCells count="43">
    <mergeCell ref="B76:C76"/>
    <mergeCell ref="B77:C77"/>
    <mergeCell ref="B78:C78"/>
    <mergeCell ref="B79:C79"/>
    <mergeCell ref="B80:C80"/>
    <mergeCell ref="A64:F64"/>
    <mergeCell ref="H64:P64"/>
    <mergeCell ref="Q64:W64"/>
    <mergeCell ref="B75:D75"/>
    <mergeCell ref="J75:L75"/>
    <mergeCell ref="B56:C56"/>
    <mergeCell ref="B57:C57"/>
    <mergeCell ref="B58:C58"/>
    <mergeCell ref="B59:C59"/>
    <mergeCell ref="B60:C60"/>
    <mergeCell ref="B55:D55"/>
    <mergeCell ref="J55:L55"/>
    <mergeCell ref="B19:C19"/>
    <mergeCell ref="B20:C20"/>
    <mergeCell ref="B21:C21"/>
    <mergeCell ref="B22:C22"/>
    <mergeCell ref="A24:F24"/>
    <mergeCell ref="B40:C40"/>
    <mergeCell ref="B41:C41"/>
    <mergeCell ref="B35:D35"/>
    <mergeCell ref="J35:L35"/>
    <mergeCell ref="B38:C38"/>
    <mergeCell ref="Q1:W1"/>
    <mergeCell ref="B15:D15"/>
    <mergeCell ref="J15:L15"/>
    <mergeCell ref="B16:C16"/>
    <mergeCell ref="A44:F44"/>
    <mergeCell ref="H44:P44"/>
    <mergeCell ref="Q44:W44"/>
    <mergeCell ref="Q24:W24"/>
    <mergeCell ref="B36:C36"/>
    <mergeCell ref="B37:C37"/>
    <mergeCell ref="B39:C39"/>
    <mergeCell ref="H24:P24"/>
    <mergeCell ref="A1:F1"/>
    <mergeCell ref="H1:P1"/>
    <mergeCell ref="B17:C17"/>
    <mergeCell ref="B18:C18"/>
  </mergeCells>
  <pageMargins left="0.7" right="0.7" top="0.75" bottom="0.75" header="0.3" footer="0.3"/>
</worksheet>
</file>

<file path=xl/worksheets/sheet3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C8BD3-184D-4BCD-A8D2-AACAF12875CD}">
  <sheetPr>
    <tabColor rgb="FF7030A0"/>
  </sheetPr>
  <dimension ref="A1:X56"/>
  <sheetViews>
    <sheetView workbookViewId="0"/>
  </sheetViews>
  <sheetFormatPr defaultColWidth="9.1406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9.85546875" customWidth="1"/>
    <col min="6" max="7" width="9.140625" bestFit="1" customWidth="1"/>
    <col min="8" max="15" width="7.42578125" customWidth="1"/>
    <col min="16" max="16" width="7.7109375" customWidth="1"/>
    <col min="17" max="19" width="9.140625" bestFit="1" customWidth="1"/>
    <col min="20" max="20" width="16.28515625" customWidth="1"/>
    <col min="21" max="21" width="11" customWidth="1"/>
    <col min="22" max="22" width="9.140625" bestFit="1" customWidth="1"/>
    <col min="23" max="23" width="17.42578125" customWidth="1"/>
  </cols>
  <sheetData>
    <row r="1" spans="1:24" ht="23.25">
      <c r="A1" s="1559" t="s">
        <v>180</v>
      </c>
      <c r="B1" s="1559"/>
      <c r="C1" s="1559"/>
      <c r="D1" s="1559"/>
      <c r="E1" s="1559"/>
      <c r="F1" s="1559"/>
      <c r="G1" s="7"/>
      <c r="H1" s="1559" t="s">
        <v>346</v>
      </c>
      <c r="I1" s="1559"/>
      <c r="J1" s="1559"/>
      <c r="K1" s="1559"/>
      <c r="L1" s="1559"/>
      <c r="M1" s="1559"/>
      <c r="N1" s="1559"/>
      <c r="O1" s="1559"/>
      <c r="P1" s="1559"/>
      <c r="Q1" s="1560" t="s">
        <v>12725</v>
      </c>
      <c r="R1" s="1561"/>
      <c r="S1" s="1561"/>
      <c r="T1" s="1561"/>
      <c r="U1" s="1561"/>
      <c r="V1" s="1561"/>
      <c r="W1" s="1561"/>
      <c r="X1" s="1561"/>
    </row>
    <row r="2" spans="1:2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33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8" t="s">
        <v>19</v>
      </c>
      <c r="Q2" s="8" t="s">
        <v>20</v>
      </c>
      <c r="R2" s="8" t="s">
        <v>9</v>
      </c>
      <c r="S2" s="8" t="s">
        <v>21</v>
      </c>
      <c r="T2" s="8" t="s">
        <v>24</v>
      </c>
      <c r="U2" s="8" t="s">
        <v>25</v>
      </c>
      <c r="V2" s="8" t="s">
        <v>26</v>
      </c>
      <c r="W2" s="8" t="s">
        <v>27</v>
      </c>
      <c r="X2" s="8" t="s">
        <v>28</v>
      </c>
    </row>
    <row r="3" spans="1:24">
      <c r="A3" s="15" t="s">
        <v>219</v>
      </c>
      <c r="B3" s="15" t="s">
        <v>75</v>
      </c>
      <c r="C3" s="15" t="s">
        <v>12726</v>
      </c>
      <c r="D3" s="15" t="s">
        <v>74</v>
      </c>
      <c r="E3" s="24">
        <v>45931.524305555555</v>
      </c>
      <c r="F3" s="15">
        <v>15.3</v>
      </c>
      <c r="G3" s="37"/>
      <c r="H3" s="15"/>
      <c r="I3" s="15"/>
      <c r="J3" s="35">
        <v>27</v>
      </c>
      <c r="K3" s="35">
        <v>134</v>
      </c>
      <c r="L3" s="15"/>
      <c r="M3" s="15"/>
      <c r="N3" s="15"/>
      <c r="O3" s="15"/>
      <c r="P3" s="14">
        <f t="shared" ref="P3:P8" si="0">SUM(H3:O3)</f>
        <v>161</v>
      </c>
      <c r="Q3" s="14" t="s">
        <v>30</v>
      </c>
      <c r="R3" s="14">
        <v>114438</v>
      </c>
      <c r="S3" s="14" t="s">
        <v>31</v>
      </c>
      <c r="T3" s="232" t="s">
        <v>169</v>
      </c>
      <c r="U3" s="16" t="s">
        <v>222</v>
      </c>
      <c r="V3" s="16">
        <v>1015000</v>
      </c>
      <c r="W3" s="16" t="s">
        <v>12727</v>
      </c>
      <c r="X3" s="16"/>
    </row>
    <row r="4" spans="1:24">
      <c r="A4" s="15" t="s">
        <v>111</v>
      </c>
      <c r="B4" s="15" t="s">
        <v>65</v>
      </c>
      <c r="C4" s="15" t="s">
        <v>12728</v>
      </c>
      <c r="D4" s="15" t="s">
        <v>64</v>
      </c>
      <c r="E4" s="24">
        <v>45931.472222222219</v>
      </c>
      <c r="F4" s="15">
        <v>14.8</v>
      </c>
      <c r="G4" s="37"/>
      <c r="H4" s="15"/>
      <c r="I4" s="15"/>
      <c r="J4" s="15"/>
      <c r="K4" s="15"/>
      <c r="L4" s="35">
        <v>161</v>
      </c>
      <c r="M4" s="15"/>
      <c r="N4" s="15"/>
      <c r="O4" s="15"/>
      <c r="P4" s="14">
        <f t="shared" si="0"/>
        <v>161</v>
      </c>
      <c r="Q4" s="14" t="s">
        <v>30</v>
      </c>
      <c r="R4" s="264">
        <v>114439</v>
      </c>
      <c r="S4" s="23" t="s">
        <v>33</v>
      </c>
      <c r="T4" s="232" t="s">
        <v>169</v>
      </c>
      <c r="U4" s="16" t="s">
        <v>271</v>
      </c>
      <c r="V4" s="16">
        <v>1015001</v>
      </c>
      <c r="W4" s="16" t="s">
        <v>12727</v>
      </c>
      <c r="X4" s="16"/>
    </row>
    <row r="5" spans="1:24">
      <c r="A5" s="26" t="s">
        <v>122</v>
      </c>
      <c r="B5" s="640" t="s">
        <v>62</v>
      </c>
      <c r="C5" s="250" t="s">
        <v>12729</v>
      </c>
      <c r="D5" s="250" t="s">
        <v>61</v>
      </c>
      <c r="E5" s="337">
        <v>45931.767361111109</v>
      </c>
      <c r="F5" s="25">
        <v>13</v>
      </c>
      <c r="G5" s="37"/>
      <c r="H5" s="15"/>
      <c r="I5" s="15"/>
      <c r="J5" s="35">
        <v>81</v>
      </c>
      <c r="K5" s="35">
        <v>80</v>
      </c>
      <c r="L5" s="15"/>
      <c r="M5" s="15"/>
      <c r="N5" s="15"/>
      <c r="O5" s="15"/>
      <c r="P5" s="14">
        <f t="shared" si="0"/>
        <v>161</v>
      </c>
      <c r="Q5" s="14" t="s">
        <v>30</v>
      </c>
      <c r="R5" s="452">
        <v>114442</v>
      </c>
      <c r="S5" s="14" t="s">
        <v>31</v>
      </c>
      <c r="T5" s="232" t="s">
        <v>169</v>
      </c>
      <c r="U5" s="16" t="s">
        <v>90</v>
      </c>
      <c r="V5" s="16">
        <v>1015002</v>
      </c>
      <c r="W5" s="16" t="s">
        <v>12730</v>
      </c>
      <c r="X5" s="16"/>
    </row>
    <row r="6" spans="1:24">
      <c r="A6" s="15" t="s">
        <v>519</v>
      </c>
      <c r="B6" s="15" t="s">
        <v>78</v>
      </c>
      <c r="C6" s="15" t="s">
        <v>12731</v>
      </c>
      <c r="D6" s="15" t="s">
        <v>99</v>
      </c>
      <c r="E6" s="24">
        <v>45931.274305555555</v>
      </c>
      <c r="F6" s="15">
        <v>10.8</v>
      </c>
      <c r="G6" s="37" t="s">
        <v>3121</v>
      </c>
      <c r="H6" s="15"/>
      <c r="I6" s="15"/>
      <c r="J6" s="15"/>
      <c r="K6" s="35">
        <v>30</v>
      </c>
      <c r="L6" s="35">
        <v>101</v>
      </c>
      <c r="M6" s="35">
        <v>30</v>
      </c>
      <c r="N6" s="15"/>
      <c r="O6" s="15"/>
      <c r="P6" s="14">
        <f t="shared" si="0"/>
        <v>161</v>
      </c>
      <c r="Q6" s="307" t="s">
        <v>32</v>
      </c>
      <c r="R6" s="340">
        <v>114470</v>
      </c>
      <c r="S6" s="237" t="s">
        <v>33</v>
      </c>
      <c r="T6" s="255" t="s">
        <v>100</v>
      </c>
      <c r="U6" s="16" t="s">
        <v>90</v>
      </c>
      <c r="V6" s="16">
        <v>1015003</v>
      </c>
      <c r="W6" s="16" t="s">
        <v>12727</v>
      </c>
      <c r="X6" s="16"/>
    </row>
    <row r="7" spans="1:24">
      <c r="A7" s="15" t="s">
        <v>3866</v>
      </c>
      <c r="B7" s="15" t="s">
        <v>78</v>
      </c>
      <c r="C7" s="15" t="s">
        <v>12732</v>
      </c>
      <c r="D7" s="15" t="s">
        <v>99</v>
      </c>
      <c r="E7" s="24">
        <v>45931.274305555555</v>
      </c>
      <c r="F7" s="15">
        <v>10.8</v>
      </c>
      <c r="G7" s="37" t="s">
        <v>3121</v>
      </c>
      <c r="H7" s="15"/>
      <c r="I7" s="15"/>
      <c r="J7" s="15"/>
      <c r="K7" s="35">
        <v>60</v>
      </c>
      <c r="L7" s="35">
        <v>101</v>
      </c>
      <c r="M7" s="15"/>
      <c r="N7" s="15"/>
      <c r="O7" s="15"/>
      <c r="P7" s="14">
        <f t="shared" si="0"/>
        <v>161</v>
      </c>
      <c r="Q7" s="307" t="s">
        <v>32</v>
      </c>
      <c r="R7" s="340">
        <v>114471</v>
      </c>
      <c r="S7" s="237" t="s">
        <v>33</v>
      </c>
      <c r="T7" s="255" t="s">
        <v>100</v>
      </c>
      <c r="U7" s="16" t="s">
        <v>90</v>
      </c>
      <c r="V7" s="16">
        <v>1015004</v>
      </c>
      <c r="W7" s="16" t="s">
        <v>12727</v>
      </c>
      <c r="X7" s="16"/>
    </row>
    <row r="8" spans="1:24">
      <c r="A8" s="15" t="s">
        <v>120</v>
      </c>
      <c r="B8" s="15" t="s">
        <v>78</v>
      </c>
      <c r="C8" s="15" t="s">
        <v>12733</v>
      </c>
      <c r="D8" s="15" t="s">
        <v>99</v>
      </c>
      <c r="E8" s="24">
        <v>45931.274305555555</v>
      </c>
      <c r="F8" s="15">
        <v>10.8</v>
      </c>
      <c r="G8" s="37" t="s">
        <v>3121</v>
      </c>
      <c r="H8" s="15"/>
      <c r="I8" s="15"/>
      <c r="J8" s="15"/>
      <c r="K8" s="35">
        <v>60</v>
      </c>
      <c r="L8" s="35">
        <v>101</v>
      </c>
      <c r="M8" s="15"/>
      <c r="N8" s="15"/>
      <c r="O8" s="15"/>
      <c r="P8" s="14">
        <f t="shared" si="0"/>
        <v>161</v>
      </c>
      <c r="Q8" s="307" t="s">
        <v>32</v>
      </c>
      <c r="R8" s="340">
        <v>114472</v>
      </c>
      <c r="S8" s="237" t="s">
        <v>33</v>
      </c>
      <c r="T8" s="255" t="s">
        <v>100</v>
      </c>
      <c r="U8" s="16" t="s">
        <v>90</v>
      </c>
      <c r="V8" s="16">
        <v>1015005</v>
      </c>
      <c r="W8" s="16" t="s">
        <v>12727</v>
      </c>
      <c r="X8" s="16"/>
    </row>
    <row r="9" spans="1:24">
      <c r="A9" s="26"/>
      <c r="B9" s="640"/>
      <c r="C9" s="250"/>
      <c r="D9" s="250"/>
      <c r="E9" s="337"/>
      <c r="F9" s="25"/>
      <c r="G9" s="37"/>
      <c r="H9" s="15"/>
      <c r="I9" s="15"/>
      <c r="J9" s="15"/>
      <c r="K9" s="15"/>
      <c r="L9" s="15"/>
      <c r="M9" s="15"/>
      <c r="N9" s="15"/>
      <c r="O9" s="15"/>
      <c r="P9" s="14"/>
      <c r="Q9" s="14"/>
      <c r="R9" s="452"/>
      <c r="S9" s="14"/>
      <c r="T9" s="16"/>
      <c r="U9" s="16"/>
      <c r="V9" s="16"/>
      <c r="W9" s="16"/>
      <c r="X9" s="16"/>
    </row>
    <row r="10" spans="1:24">
      <c r="A10" s="11" t="s">
        <v>19</v>
      </c>
      <c r="B10" s="7"/>
      <c r="C10" s="7"/>
      <c r="D10" s="7"/>
      <c r="E10" s="11"/>
      <c r="F10" s="7"/>
      <c r="G10" s="7"/>
      <c r="H10" s="11">
        <f t="shared" ref="H10:P10" si="1">SUM(H3:H9)</f>
        <v>0</v>
      </c>
      <c r="I10" s="11">
        <f t="shared" si="1"/>
        <v>0</v>
      </c>
      <c r="J10" s="11">
        <f t="shared" si="1"/>
        <v>108</v>
      </c>
      <c r="K10" s="11">
        <f t="shared" si="1"/>
        <v>364</v>
      </c>
      <c r="L10" s="11">
        <f t="shared" si="1"/>
        <v>464</v>
      </c>
      <c r="M10" s="11">
        <f t="shared" si="1"/>
        <v>30</v>
      </c>
      <c r="N10" s="11">
        <f t="shared" si="1"/>
        <v>0</v>
      </c>
      <c r="O10" s="11">
        <f t="shared" si="1"/>
        <v>0</v>
      </c>
      <c r="P10" s="11">
        <f t="shared" si="1"/>
        <v>966</v>
      </c>
      <c r="Q10" s="12"/>
      <c r="R10" s="12"/>
      <c r="S10" s="12"/>
      <c r="T10" s="12"/>
      <c r="U10" s="12"/>
      <c r="V10" s="12"/>
      <c r="W10" s="12"/>
      <c r="X10" s="12"/>
    </row>
    <row r="11" spans="1:24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563"/>
      <c r="K12" s="1563"/>
      <c r="L12" s="156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4" t="s">
        <v>12734</v>
      </c>
      <c r="B14" s="1564" t="s">
        <v>7193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257" t="s">
        <v>100</v>
      </c>
      <c r="B15" s="1619" t="s">
        <v>12735</v>
      </c>
      <c r="C15" s="1619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5" customHeight="1">
      <c r="A16" s="5" t="s">
        <v>42</v>
      </c>
      <c r="B16" s="1772" t="s">
        <v>5003</v>
      </c>
      <c r="C16" s="177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>
      <c r="A17" s="5" t="s">
        <v>42</v>
      </c>
      <c r="B17" s="1772"/>
      <c r="C17" s="177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>
      <c r="A18" s="5" t="s">
        <v>43</v>
      </c>
      <c r="B18" s="1566" t="s">
        <v>12736</v>
      </c>
      <c r="C18" s="156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>
      <c r="A19" s="5" t="s">
        <v>44</v>
      </c>
      <c r="B19" s="1567">
        <v>0.45833333333333331</v>
      </c>
      <c r="C19" s="156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3.25" customHeight="1">
      <c r="A21" s="1559" t="s">
        <v>194</v>
      </c>
      <c r="B21" s="1559"/>
      <c r="C21" s="1559"/>
      <c r="D21" s="1559"/>
      <c r="E21" s="1559"/>
      <c r="F21" s="1559"/>
      <c r="G21" s="7"/>
      <c r="H21" s="1559" t="s">
        <v>346</v>
      </c>
      <c r="I21" s="1559"/>
      <c r="J21" s="1559"/>
      <c r="K21" s="1559"/>
      <c r="L21" s="1559"/>
      <c r="M21" s="1559"/>
      <c r="N21" s="1559"/>
      <c r="O21" s="1559"/>
      <c r="P21" s="1559"/>
      <c r="Q21" s="1741" t="s">
        <v>4488</v>
      </c>
      <c r="R21" s="1742"/>
      <c r="S21" s="1742"/>
      <c r="T21" s="1742"/>
      <c r="U21" s="1742"/>
      <c r="V21" s="1742"/>
      <c r="W21" s="1742"/>
      <c r="X21" s="1742"/>
    </row>
    <row r="22" spans="1:24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33" t="s">
        <v>10</v>
      </c>
      <c r="H22" s="9" t="s">
        <v>11</v>
      </c>
      <c r="I22" s="9" t="s">
        <v>12</v>
      </c>
      <c r="J22" s="9" t="s">
        <v>13</v>
      </c>
      <c r="K22" s="9" t="s">
        <v>14</v>
      </c>
      <c r="L22" s="9" t="s">
        <v>15</v>
      </c>
      <c r="M22" s="9" t="s">
        <v>16</v>
      </c>
      <c r="N22" s="9" t="s">
        <v>17</v>
      </c>
      <c r="O22" s="10" t="s">
        <v>18</v>
      </c>
      <c r="P22" s="8" t="s">
        <v>19</v>
      </c>
      <c r="Q22" s="8" t="s">
        <v>20</v>
      </c>
      <c r="R22" s="18" t="s">
        <v>9</v>
      </c>
      <c r="S22" s="8" t="s">
        <v>21</v>
      </c>
      <c r="T22" s="8" t="s">
        <v>24</v>
      </c>
      <c r="U22" s="8" t="s">
        <v>25</v>
      </c>
      <c r="V22" s="8" t="s">
        <v>26</v>
      </c>
      <c r="W22" s="8" t="s">
        <v>27</v>
      </c>
      <c r="X22" s="8" t="s">
        <v>28</v>
      </c>
    </row>
    <row r="23" spans="1:24">
      <c r="A23" s="15" t="s">
        <v>152</v>
      </c>
      <c r="B23" s="15" t="s">
        <v>78</v>
      </c>
      <c r="C23" s="321" t="s">
        <v>12737</v>
      </c>
      <c r="D23" s="321" t="s">
        <v>932</v>
      </c>
      <c r="E23" s="24">
        <v>45932.003472222219</v>
      </c>
      <c r="F23" s="15">
        <v>10.3</v>
      </c>
      <c r="G23" s="37" t="s">
        <v>3986</v>
      </c>
      <c r="H23" s="15"/>
      <c r="I23" s="15"/>
      <c r="J23" s="15"/>
      <c r="K23" s="35">
        <v>121</v>
      </c>
      <c r="L23" s="15"/>
      <c r="M23" s="35">
        <v>40</v>
      </c>
      <c r="N23" s="15"/>
      <c r="O23" s="15"/>
      <c r="P23" s="14">
        <f t="shared" ref="P23:P28" si="2">SUM(H23:O23)</f>
        <v>161</v>
      </c>
      <c r="Q23" s="307" t="s">
        <v>32</v>
      </c>
      <c r="R23" s="340">
        <v>114477</v>
      </c>
      <c r="S23" s="237" t="s">
        <v>33</v>
      </c>
      <c r="T23" s="231" t="s">
        <v>161</v>
      </c>
      <c r="U23" s="16" t="s">
        <v>90</v>
      </c>
      <c r="V23" s="16">
        <v>1015009</v>
      </c>
      <c r="W23" s="16" t="s">
        <v>12738</v>
      </c>
      <c r="X23" s="16"/>
    </row>
    <row r="24" spans="1:24">
      <c r="A24" s="15" t="s">
        <v>2561</v>
      </c>
      <c r="B24" s="15" t="s">
        <v>92</v>
      </c>
      <c r="C24" s="15" t="s">
        <v>12739</v>
      </c>
      <c r="D24" s="15" t="s">
        <v>159</v>
      </c>
      <c r="E24" s="24">
        <v>45932.041666666664</v>
      </c>
      <c r="F24" s="15">
        <v>10.3</v>
      </c>
      <c r="G24" s="37" t="s">
        <v>3121</v>
      </c>
      <c r="H24" s="15"/>
      <c r="I24" s="15"/>
      <c r="J24" s="15"/>
      <c r="K24" s="15"/>
      <c r="L24" s="35">
        <v>131</v>
      </c>
      <c r="M24" s="35">
        <v>30</v>
      </c>
      <c r="N24" s="15"/>
      <c r="O24" s="15"/>
      <c r="P24" s="14">
        <f t="shared" si="2"/>
        <v>161</v>
      </c>
      <c r="Q24" s="307" t="s">
        <v>32</v>
      </c>
      <c r="R24" s="375">
        <v>114479</v>
      </c>
      <c r="S24" s="237" t="s">
        <v>33</v>
      </c>
      <c r="T24" s="231" t="s">
        <v>161</v>
      </c>
      <c r="U24" s="16" t="s">
        <v>90</v>
      </c>
      <c r="V24" s="16">
        <v>1015010</v>
      </c>
      <c r="W24" s="16" t="s">
        <v>12738</v>
      </c>
      <c r="X24" s="16"/>
    </row>
    <row r="25" spans="1:24">
      <c r="A25" s="15" t="s">
        <v>152</v>
      </c>
      <c r="B25" s="321" t="s">
        <v>78</v>
      </c>
      <c r="C25" s="321" t="s">
        <v>7317</v>
      </c>
      <c r="D25" s="321" t="s">
        <v>88</v>
      </c>
      <c r="E25" s="24">
        <v>45932.166666666664</v>
      </c>
      <c r="F25" s="15">
        <v>10.3</v>
      </c>
      <c r="G25" s="37" t="s">
        <v>3986</v>
      </c>
      <c r="H25" s="15"/>
      <c r="I25" s="15"/>
      <c r="J25" s="15"/>
      <c r="K25" s="35">
        <v>107</v>
      </c>
      <c r="L25" s="35">
        <v>54</v>
      </c>
      <c r="M25" s="15"/>
      <c r="N25" s="15"/>
      <c r="O25" s="15"/>
      <c r="P25" s="14">
        <f t="shared" si="2"/>
        <v>161</v>
      </c>
      <c r="Q25" s="307" t="s">
        <v>32</v>
      </c>
      <c r="R25" s="340">
        <v>114478</v>
      </c>
      <c r="S25" s="237" t="s">
        <v>33</v>
      </c>
      <c r="T25" s="231" t="s">
        <v>161</v>
      </c>
      <c r="U25" s="16" t="s">
        <v>90</v>
      </c>
      <c r="V25" s="16">
        <v>1015011</v>
      </c>
      <c r="W25" s="16" t="s">
        <v>12738</v>
      </c>
      <c r="X25" s="16"/>
    </row>
    <row r="26" spans="1:24">
      <c r="A26" s="26" t="s">
        <v>86</v>
      </c>
      <c r="B26" s="250" t="s">
        <v>92</v>
      </c>
      <c r="C26" s="446" t="s">
        <v>12740</v>
      </c>
      <c r="D26" s="321" t="s">
        <v>159</v>
      </c>
      <c r="E26" s="455">
        <v>45932.041666666664</v>
      </c>
      <c r="F26" s="15">
        <v>10.3</v>
      </c>
      <c r="G26" s="37" t="s">
        <v>3121</v>
      </c>
      <c r="H26" s="15"/>
      <c r="I26" s="15"/>
      <c r="J26" s="15"/>
      <c r="K26" s="15"/>
      <c r="L26" s="35">
        <v>161</v>
      </c>
      <c r="M26" s="15"/>
      <c r="N26" s="15"/>
      <c r="O26" s="15"/>
      <c r="P26" s="14">
        <f t="shared" si="2"/>
        <v>161</v>
      </c>
      <c r="Q26" s="307" t="s">
        <v>32</v>
      </c>
      <c r="R26" s="340">
        <v>114480</v>
      </c>
      <c r="S26" s="237" t="s">
        <v>33</v>
      </c>
      <c r="T26" s="231" t="s">
        <v>161</v>
      </c>
      <c r="U26" s="16" t="s">
        <v>90</v>
      </c>
      <c r="V26" s="16">
        <v>1015012</v>
      </c>
      <c r="W26" s="16" t="s">
        <v>12738</v>
      </c>
      <c r="X26" s="16"/>
    </row>
    <row r="27" spans="1:24">
      <c r="A27" s="26" t="s">
        <v>119</v>
      </c>
      <c r="B27" s="640" t="s">
        <v>92</v>
      </c>
      <c r="C27" s="250" t="s">
        <v>12741</v>
      </c>
      <c r="D27" s="250" t="s">
        <v>2467</v>
      </c>
      <c r="E27" s="337">
        <v>45932</v>
      </c>
      <c r="F27" s="25">
        <v>10.3</v>
      </c>
      <c r="G27" s="37" t="s">
        <v>3121</v>
      </c>
      <c r="H27" s="15"/>
      <c r="I27" s="15"/>
      <c r="J27" s="15"/>
      <c r="K27" s="35">
        <v>6</v>
      </c>
      <c r="L27" s="35">
        <v>155</v>
      </c>
      <c r="M27" s="15"/>
      <c r="N27" s="15"/>
      <c r="O27" s="15"/>
      <c r="P27" s="14">
        <f t="shared" si="2"/>
        <v>161</v>
      </c>
      <c r="Q27" s="307" t="s">
        <v>32</v>
      </c>
      <c r="R27" s="340">
        <v>114481</v>
      </c>
      <c r="S27" s="237" t="s">
        <v>33</v>
      </c>
      <c r="T27" s="231" t="s">
        <v>161</v>
      </c>
      <c r="U27" s="16" t="s">
        <v>90</v>
      </c>
      <c r="V27" s="16">
        <v>1015013</v>
      </c>
      <c r="W27" s="16" t="s">
        <v>12738</v>
      </c>
      <c r="X27" s="16"/>
    </row>
    <row r="28" spans="1:24">
      <c r="A28" s="15" t="s">
        <v>558</v>
      </c>
      <c r="B28" s="15" t="s">
        <v>92</v>
      </c>
      <c r="C28" s="15" t="s">
        <v>12742</v>
      </c>
      <c r="D28" s="15" t="s">
        <v>159</v>
      </c>
      <c r="E28" s="24">
        <v>45932.041666666664</v>
      </c>
      <c r="F28" s="15">
        <v>10.3</v>
      </c>
      <c r="G28" s="37" t="s">
        <v>3121</v>
      </c>
      <c r="H28" s="15"/>
      <c r="I28" s="15"/>
      <c r="J28" s="15"/>
      <c r="K28" s="15"/>
      <c r="L28" s="35">
        <v>131</v>
      </c>
      <c r="M28" s="35">
        <v>30</v>
      </c>
      <c r="N28" s="15"/>
      <c r="O28" s="15"/>
      <c r="P28" s="14">
        <f t="shared" si="2"/>
        <v>161</v>
      </c>
      <c r="Q28" s="307" t="s">
        <v>32</v>
      </c>
      <c r="R28" s="340">
        <v>114469</v>
      </c>
      <c r="S28" s="237" t="s">
        <v>33</v>
      </c>
      <c r="T28" s="231" t="s">
        <v>161</v>
      </c>
      <c r="U28" s="16" t="s">
        <v>90</v>
      </c>
      <c r="V28" s="16">
        <v>3</v>
      </c>
      <c r="W28" s="16" t="s">
        <v>12738</v>
      </c>
      <c r="X28" s="16"/>
    </row>
    <row r="29" spans="1:24">
      <c r="A29" s="11" t="s">
        <v>19</v>
      </c>
      <c r="B29" s="20"/>
      <c r="C29" s="20"/>
      <c r="D29" s="20"/>
      <c r="E29" s="19"/>
      <c r="F29" s="7"/>
      <c r="G29" s="7"/>
      <c r="H29" s="11">
        <f t="shared" ref="H29:P29" si="3">SUM(H23:H28)</f>
        <v>0</v>
      </c>
      <c r="I29" s="11">
        <f t="shared" si="3"/>
        <v>0</v>
      </c>
      <c r="J29" s="11">
        <f t="shared" si="3"/>
        <v>0</v>
      </c>
      <c r="K29" s="11">
        <f t="shared" si="3"/>
        <v>234</v>
      </c>
      <c r="L29" s="11">
        <f t="shared" si="3"/>
        <v>632</v>
      </c>
      <c r="M29" s="11">
        <f t="shared" si="3"/>
        <v>100</v>
      </c>
      <c r="N29" s="11">
        <f t="shared" si="3"/>
        <v>0</v>
      </c>
      <c r="O29" s="11">
        <f t="shared" si="3"/>
        <v>0</v>
      </c>
      <c r="P29" s="11">
        <f t="shared" si="3"/>
        <v>966</v>
      </c>
      <c r="Q29" s="12"/>
      <c r="R29" s="256"/>
      <c r="S29" s="12"/>
      <c r="T29" s="12"/>
      <c r="U29" s="12"/>
      <c r="V29" s="12"/>
      <c r="W29" s="12"/>
      <c r="X29" s="12"/>
    </row>
    <row r="30" spans="1:24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4" ht="15" customHeight="1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563"/>
      <c r="K31" s="1563"/>
      <c r="L31" s="156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18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15" customHeight="1">
      <c r="A33" s="230" t="s">
        <v>161</v>
      </c>
      <c r="B33" s="1558"/>
      <c r="C33" s="1558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>
      <c r="A34" s="5" t="s">
        <v>42</v>
      </c>
      <c r="B34" s="1565" t="s">
        <v>808</v>
      </c>
      <c r="C34" s="1565"/>
      <c r="D34" s="1"/>
      <c r="E34" s="1"/>
    </row>
    <row r="35" spans="1:24">
      <c r="A35" s="5" t="s">
        <v>42</v>
      </c>
      <c r="B35" s="1565"/>
      <c r="C35" s="1565"/>
    </row>
    <row r="36" spans="1:24">
      <c r="A36" s="5" t="s">
        <v>43</v>
      </c>
      <c r="B36" s="1566">
        <v>358407611125</v>
      </c>
      <c r="C36" s="1565"/>
      <c r="D36" s="1"/>
      <c r="E36" s="1"/>
    </row>
    <row r="37" spans="1:24">
      <c r="A37" s="5" t="s">
        <v>44</v>
      </c>
      <c r="B37" s="1567">
        <v>0.625</v>
      </c>
      <c r="C37" s="1565"/>
      <c r="D37" s="1"/>
      <c r="E37" s="1"/>
    </row>
    <row r="39" spans="1:24" ht="23.25">
      <c r="A39" s="1559" t="s">
        <v>205</v>
      </c>
      <c r="B39" s="1559"/>
      <c r="C39" s="1559"/>
      <c r="D39" s="1559"/>
      <c r="E39" s="1559"/>
      <c r="F39" s="1559"/>
      <c r="G39" s="7"/>
      <c r="H39" s="1559" t="s">
        <v>346</v>
      </c>
      <c r="I39" s="1559"/>
      <c r="J39" s="1559"/>
      <c r="K39" s="1559"/>
      <c r="L39" s="1559"/>
      <c r="M39" s="1559"/>
      <c r="N39" s="1559"/>
      <c r="O39" s="1559"/>
      <c r="P39" s="1559"/>
      <c r="Q39" s="1741" t="s">
        <v>2868</v>
      </c>
      <c r="R39" s="1742"/>
      <c r="S39" s="1742"/>
      <c r="T39" s="1742"/>
      <c r="U39" s="1742"/>
      <c r="V39" s="1742"/>
      <c r="W39" s="1742"/>
      <c r="X39" s="1742"/>
    </row>
    <row r="40" spans="1:24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33" t="s">
        <v>10</v>
      </c>
      <c r="H40" s="9" t="s">
        <v>11</v>
      </c>
      <c r="I40" s="9" t="s">
        <v>12</v>
      </c>
      <c r="J40" s="9" t="s">
        <v>13</v>
      </c>
      <c r="K40" s="9" t="s">
        <v>14</v>
      </c>
      <c r="L40" s="9" t="s">
        <v>15</v>
      </c>
      <c r="M40" s="9" t="s">
        <v>16</v>
      </c>
      <c r="N40" s="9" t="s">
        <v>17</v>
      </c>
      <c r="O40" s="10" t="s">
        <v>18</v>
      </c>
      <c r="P40" s="8" t="s">
        <v>19</v>
      </c>
      <c r="Q40" s="8" t="s">
        <v>20</v>
      </c>
      <c r="R40" s="18" t="s">
        <v>9</v>
      </c>
      <c r="S40" s="8" t="s">
        <v>21</v>
      </c>
      <c r="T40" s="8" t="s">
        <v>24</v>
      </c>
      <c r="U40" s="8" t="s">
        <v>25</v>
      </c>
      <c r="V40" s="8" t="s">
        <v>26</v>
      </c>
      <c r="W40" s="8" t="s">
        <v>27</v>
      </c>
      <c r="X40" s="8" t="s">
        <v>28</v>
      </c>
    </row>
    <row r="41" spans="1:24">
      <c r="A41" s="15" t="s">
        <v>133</v>
      </c>
      <c r="B41" s="15" t="s">
        <v>134</v>
      </c>
      <c r="C41" s="15" t="s">
        <v>12743</v>
      </c>
      <c r="D41" s="15" t="s">
        <v>2892</v>
      </c>
      <c r="E41" s="24">
        <v>45932.288194444445</v>
      </c>
      <c r="F41" s="15">
        <v>10.3</v>
      </c>
      <c r="G41" s="37" t="s">
        <v>3121</v>
      </c>
      <c r="H41" s="15"/>
      <c r="I41" s="15"/>
      <c r="J41" s="15"/>
      <c r="K41" s="35">
        <v>161</v>
      </c>
      <c r="L41" s="15"/>
      <c r="M41" s="15"/>
      <c r="N41" s="15"/>
      <c r="O41" s="15"/>
      <c r="P41" s="14">
        <f t="shared" ref="P41:P46" si="4">SUM(H41:O41)</f>
        <v>161</v>
      </c>
      <c r="Q41" s="307" t="s">
        <v>32</v>
      </c>
      <c r="R41" s="340">
        <v>114473</v>
      </c>
      <c r="S41" s="237" t="s">
        <v>33</v>
      </c>
      <c r="T41" s="231" t="s">
        <v>161</v>
      </c>
      <c r="U41" s="16" t="s">
        <v>90</v>
      </c>
      <c r="V41" s="16">
        <v>1015015</v>
      </c>
      <c r="W41" s="16" t="s">
        <v>12744</v>
      </c>
      <c r="X41" s="16"/>
    </row>
    <row r="42" spans="1:24">
      <c r="A42" s="15" t="s">
        <v>133</v>
      </c>
      <c r="B42" s="15" t="s">
        <v>134</v>
      </c>
      <c r="C42" s="15" t="s">
        <v>12745</v>
      </c>
      <c r="D42" s="15" t="s">
        <v>2892</v>
      </c>
      <c r="E42" s="24">
        <v>45932.288194444445</v>
      </c>
      <c r="F42" s="15">
        <v>10.3</v>
      </c>
      <c r="G42" s="37" t="s">
        <v>3121</v>
      </c>
      <c r="H42" s="15"/>
      <c r="I42" s="15"/>
      <c r="J42" s="15"/>
      <c r="K42" s="35">
        <v>66</v>
      </c>
      <c r="L42" s="35">
        <v>95</v>
      </c>
      <c r="M42" s="15"/>
      <c r="N42" s="15"/>
      <c r="O42" s="15"/>
      <c r="P42" s="14">
        <f t="shared" si="4"/>
        <v>161</v>
      </c>
      <c r="Q42" s="307" t="s">
        <v>32</v>
      </c>
      <c r="R42" s="340">
        <v>114474</v>
      </c>
      <c r="S42" s="237" t="s">
        <v>33</v>
      </c>
      <c r="T42" s="231" t="s">
        <v>161</v>
      </c>
      <c r="U42" s="16" t="s">
        <v>90</v>
      </c>
      <c r="V42" s="16">
        <v>1015016</v>
      </c>
      <c r="W42" s="16" t="s">
        <v>12744</v>
      </c>
      <c r="X42" s="16"/>
    </row>
    <row r="43" spans="1:24">
      <c r="A43" s="15" t="s">
        <v>152</v>
      </c>
      <c r="B43" s="15" t="s">
        <v>78</v>
      </c>
      <c r="C43" s="15" t="s">
        <v>12746</v>
      </c>
      <c r="D43" s="15" t="s">
        <v>88</v>
      </c>
      <c r="E43" s="24">
        <v>45932.166666666664</v>
      </c>
      <c r="F43" s="15">
        <v>10.3</v>
      </c>
      <c r="G43" s="37" t="s">
        <v>3121</v>
      </c>
      <c r="H43" s="15"/>
      <c r="I43" s="15"/>
      <c r="J43" s="15"/>
      <c r="K43" s="35">
        <v>110</v>
      </c>
      <c r="L43" s="35">
        <v>42</v>
      </c>
      <c r="M43" s="15"/>
      <c r="N43" s="35">
        <v>9</v>
      </c>
      <c r="O43" s="15"/>
      <c r="P43" s="14">
        <f t="shared" si="4"/>
        <v>161</v>
      </c>
      <c r="Q43" s="307" t="s">
        <v>32</v>
      </c>
      <c r="R43" s="1056">
        <v>114476</v>
      </c>
      <c r="S43" s="23" t="s">
        <v>33</v>
      </c>
      <c r="T43" s="231" t="s">
        <v>161</v>
      </c>
      <c r="U43" s="16" t="s">
        <v>90</v>
      </c>
      <c r="V43" s="16">
        <v>1015020</v>
      </c>
      <c r="W43" s="16" t="s">
        <v>12738</v>
      </c>
      <c r="X43" s="16"/>
    </row>
    <row r="44" spans="1:24">
      <c r="A44" s="15" t="s">
        <v>113</v>
      </c>
      <c r="B44" s="15" t="s">
        <v>65</v>
      </c>
      <c r="C44" s="15" t="s">
        <v>12747</v>
      </c>
      <c r="D44" s="15" t="s">
        <v>12748</v>
      </c>
      <c r="E44" s="24">
        <v>45932.472222222219</v>
      </c>
      <c r="F44" s="15">
        <v>14.8</v>
      </c>
      <c r="G44" s="37"/>
      <c r="H44" s="15"/>
      <c r="I44" s="15"/>
      <c r="J44" s="15"/>
      <c r="K44" s="15"/>
      <c r="L44" s="35">
        <v>81</v>
      </c>
      <c r="M44" s="15"/>
      <c r="N44" s="15"/>
      <c r="O44" s="15"/>
      <c r="P44" s="14">
        <f t="shared" si="4"/>
        <v>81</v>
      </c>
      <c r="Q44" s="14" t="s">
        <v>30</v>
      </c>
      <c r="R44" s="14">
        <v>114440</v>
      </c>
      <c r="S44" s="23" t="s">
        <v>33</v>
      </c>
      <c r="T44" s="232" t="s">
        <v>169</v>
      </c>
      <c r="U44" s="16" t="s">
        <v>90</v>
      </c>
      <c r="V44" s="16">
        <v>1015018</v>
      </c>
      <c r="W44" s="16" t="s">
        <v>12749</v>
      </c>
      <c r="X44" s="16"/>
    </row>
    <row r="45" spans="1:24">
      <c r="A45" s="15" t="s">
        <v>102</v>
      </c>
      <c r="B45" s="15" t="s">
        <v>92</v>
      </c>
      <c r="C45" s="15" t="s">
        <v>12750</v>
      </c>
      <c r="D45" s="15" t="s">
        <v>620</v>
      </c>
      <c r="E45" s="24">
        <v>45932.979166666664</v>
      </c>
      <c r="F45" s="15">
        <v>10.3</v>
      </c>
      <c r="G45" s="37"/>
      <c r="H45" s="15"/>
      <c r="I45" s="15"/>
      <c r="J45" s="15"/>
      <c r="K45" s="35">
        <v>56</v>
      </c>
      <c r="L45" s="35">
        <v>53</v>
      </c>
      <c r="M45" s="35">
        <v>52</v>
      </c>
      <c r="N45" s="15"/>
      <c r="O45" s="15"/>
      <c r="P45" s="14">
        <f t="shared" si="4"/>
        <v>161</v>
      </c>
      <c r="Q45" s="307" t="s">
        <v>32</v>
      </c>
      <c r="R45" s="340">
        <v>114475</v>
      </c>
      <c r="S45" s="23" t="s">
        <v>33</v>
      </c>
      <c r="T45" s="231" t="s">
        <v>161</v>
      </c>
      <c r="U45" s="16" t="s">
        <v>90</v>
      </c>
      <c r="V45" s="16">
        <v>1015017</v>
      </c>
      <c r="W45" s="16" t="s">
        <v>12686</v>
      </c>
      <c r="X45" s="16"/>
    </row>
    <row r="46" spans="1:24">
      <c r="A46" s="15" t="s">
        <v>150</v>
      </c>
      <c r="B46" s="15" t="s">
        <v>57</v>
      </c>
      <c r="C46" s="15" t="s">
        <v>12751</v>
      </c>
      <c r="D46" s="15" t="s">
        <v>56</v>
      </c>
      <c r="E46" s="24">
        <v>45932.229166666664</v>
      </c>
      <c r="F46" s="15">
        <v>10.3</v>
      </c>
      <c r="G46" s="37"/>
      <c r="H46" s="15"/>
      <c r="I46" s="15"/>
      <c r="J46" s="15"/>
      <c r="K46" s="35">
        <v>134</v>
      </c>
      <c r="L46" s="15"/>
      <c r="M46" s="15"/>
      <c r="N46" s="15"/>
      <c r="O46" s="15"/>
      <c r="P46" s="14">
        <f t="shared" si="4"/>
        <v>134</v>
      </c>
      <c r="Q46" s="14" t="s">
        <v>30</v>
      </c>
      <c r="R46" s="293">
        <v>114443</v>
      </c>
      <c r="S46" s="14" t="s">
        <v>12752</v>
      </c>
      <c r="T46" s="232" t="s">
        <v>169</v>
      </c>
      <c r="U46" s="16" t="s">
        <v>90</v>
      </c>
      <c r="V46" s="16">
        <v>1015019</v>
      </c>
      <c r="W46" s="16" t="s">
        <v>12753</v>
      </c>
      <c r="X46" s="16"/>
    </row>
    <row r="47" spans="1:24">
      <c r="A47" s="11" t="s">
        <v>19</v>
      </c>
      <c r="B47" s="7"/>
      <c r="C47" s="7"/>
      <c r="D47" s="7"/>
      <c r="E47" s="11"/>
      <c r="F47" s="7"/>
      <c r="G47" s="7"/>
      <c r="H47" s="11">
        <f t="shared" ref="H47:P47" si="5">SUM(H41:H46)</f>
        <v>0</v>
      </c>
      <c r="I47" s="11">
        <f t="shared" si="5"/>
        <v>0</v>
      </c>
      <c r="J47" s="11">
        <f t="shared" si="5"/>
        <v>0</v>
      </c>
      <c r="K47" s="11">
        <f t="shared" si="5"/>
        <v>527</v>
      </c>
      <c r="L47" s="11">
        <f t="shared" si="5"/>
        <v>271</v>
      </c>
      <c r="M47" s="11">
        <f t="shared" si="5"/>
        <v>52</v>
      </c>
      <c r="N47" s="11">
        <f t="shared" si="5"/>
        <v>9</v>
      </c>
      <c r="O47" s="11">
        <f t="shared" si="5"/>
        <v>0</v>
      </c>
      <c r="P47" s="11">
        <f t="shared" si="5"/>
        <v>859</v>
      </c>
      <c r="Q47" s="12"/>
      <c r="R47" s="12"/>
      <c r="S47" s="12"/>
      <c r="T47" s="12"/>
      <c r="U47" s="12"/>
      <c r="V47" s="12"/>
      <c r="W47" s="12"/>
      <c r="X47" s="12"/>
    </row>
    <row r="48" spans="1:2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563"/>
      <c r="K49" s="1563"/>
      <c r="L49" s="15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4" t="s">
        <v>12734</v>
      </c>
      <c r="B51" s="1564" t="s">
        <v>7193</v>
      </c>
      <c r="C51" s="1564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230" t="s">
        <v>161</v>
      </c>
      <c r="B52" s="1558" t="s">
        <v>12735</v>
      </c>
      <c r="C52" s="1558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5" t="s">
        <v>42</v>
      </c>
      <c r="B53" s="1565" t="s">
        <v>7113</v>
      </c>
      <c r="C53" s="1565"/>
      <c r="D53" s="1"/>
      <c r="E53" s="1"/>
    </row>
    <row r="54" spans="1:23">
      <c r="A54" s="5" t="s">
        <v>42</v>
      </c>
      <c r="B54" s="1565"/>
      <c r="C54" s="1565"/>
    </row>
    <row r="55" spans="1:23">
      <c r="A55" s="5" t="s">
        <v>43</v>
      </c>
      <c r="B55" s="1566">
        <v>358404854773</v>
      </c>
      <c r="C55" s="1565"/>
      <c r="D55" s="1"/>
      <c r="E55" s="1"/>
    </row>
    <row r="56" spans="1:23">
      <c r="A56" s="5" t="s">
        <v>44</v>
      </c>
      <c r="B56" s="1567">
        <v>0.66666666666666663</v>
      </c>
      <c r="C56" s="1565"/>
      <c r="D56" s="1"/>
      <c r="E56" s="1"/>
    </row>
  </sheetData>
  <mergeCells count="32">
    <mergeCell ref="B55:C55"/>
    <mergeCell ref="B56:C56"/>
    <mergeCell ref="B49:D49"/>
    <mergeCell ref="J49:L49"/>
    <mergeCell ref="B51:C51"/>
    <mergeCell ref="B52:C52"/>
    <mergeCell ref="B53:C53"/>
    <mergeCell ref="B54:C54"/>
    <mergeCell ref="Q39:X39"/>
    <mergeCell ref="H21:P21"/>
    <mergeCell ref="Q21:X21"/>
    <mergeCell ref="B31:D31"/>
    <mergeCell ref="J31:L31"/>
    <mergeCell ref="B33:C33"/>
    <mergeCell ref="B34:C34"/>
    <mergeCell ref="A21:F21"/>
    <mergeCell ref="B35:C35"/>
    <mergeCell ref="B36:C36"/>
    <mergeCell ref="B37:C37"/>
    <mergeCell ref="A39:F39"/>
    <mergeCell ref="H39:P39"/>
    <mergeCell ref="B15:C15"/>
    <mergeCell ref="B16:C16"/>
    <mergeCell ref="B17:C17"/>
    <mergeCell ref="B18:C18"/>
    <mergeCell ref="B19:C19"/>
    <mergeCell ref="B14:C14"/>
    <mergeCell ref="A1:F1"/>
    <mergeCell ref="H1:P1"/>
    <mergeCell ref="Q1:X1"/>
    <mergeCell ref="B12:D12"/>
    <mergeCell ref="J12:L1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964C-ABDD-4335-95AC-9E7FB62F945F}">
  <sheetPr>
    <tabColor rgb="FF00B0F0"/>
  </sheetPr>
  <dimension ref="A1:Z145"/>
  <sheetViews>
    <sheetView topLeftCell="A39" workbookViewId="0">
      <selection activeCell="H60" sqref="H60:H63"/>
    </sheetView>
  </sheetViews>
  <sheetFormatPr defaultColWidth="11.42578125" defaultRowHeight="15"/>
  <cols>
    <col min="1" max="1" width="25.42578125" customWidth="1"/>
    <col min="2" max="2" width="23.5703125" customWidth="1"/>
    <col min="3" max="3" width="15.85546875" customWidth="1"/>
    <col min="4" max="4" width="15.5703125" customWidth="1"/>
    <col min="5" max="5" width="18.7109375" customWidth="1"/>
    <col min="6" max="6" width="11.5703125" bestFit="1" customWidth="1"/>
    <col min="7" max="7" width="9.140625" customWidth="1"/>
    <col min="8" max="8" width="11.140625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/>
    <col min="24" max="24" width="19" customWidth="1"/>
  </cols>
  <sheetData>
    <row r="1" spans="1:25" ht="23.25">
      <c r="A1" s="1559" t="s">
        <v>1277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2158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5.5">
      <c r="A3" s="224" t="s">
        <v>120</v>
      </c>
      <c r="B3" s="224" t="s">
        <v>92</v>
      </c>
      <c r="C3" s="224" t="s">
        <v>2159</v>
      </c>
      <c r="D3" s="224" t="s">
        <v>491</v>
      </c>
      <c r="E3" s="227">
        <v>46216.28125</v>
      </c>
      <c r="F3" s="224">
        <v>12.7</v>
      </c>
      <c r="G3" s="224">
        <v>120730</v>
      </c>
      <c r="H3" s="226" t="s">
        <v>2160</v>
      </c>
      <c r="I3" s="224"/>
      <c r="J3" s="224"/>
      <c r="K3" s="224"/>
      <c r="L3" s="224"/>
      <c r="M3" s="1172">
        <v>0</v>
      </c>
      <c r="N3" s="224">
        <v>108</v>
      </c>
      <c r="O3" s="224">
        <v>27</v>
      </c>
      <c r="P3" s="224">
        <v>26</v>
      </c>
      <c r="Q3" s="14">
        <f>SUM(K3:P3)</f>
        <v>161</v>
      </c>
      <c r="R3" s="1176" t="s">
        <v>32</v>
      </c>
      <c r="S3" s="1177" t="s">
        <v>33</v>
      </c>
      <c r="T3" s="1289" t="b">
        <v>1</v>
      </c>
      <c r="U3" s="1189" t="s">
        <v>161</v>
      </c>
      <c r="V3" s="16" t="s">
        <v>90</v>
      </c>
      <c r="W3" s="16">
        <v>1021315</v>
      </c>
      <c r="X3" s="1181" t="s">
        <v>2161</v>
      </c>
      <c r="Y3" s="16"/>
    </row>
    <row r="4" spans="1:25" ht="25.5">
      <c r="A4" s="224" t="s">
        <v>121</v>
      </c>
      <c r="B4" s="224" t="s">
        <v>92</v>
      </c>
      <c r="C4" s="224" t="s">
        <v>2162</v>
      </c>
      <c r="D4" s="224" t="s">
        <v>491</v>
      </c>
      <c r="E4" s="227">
        <v>46216.28125</v>
      </c>
      <c r="F4" s="224">
        <v>12.7</v>
      </c>
      <c r="G4" s="224">
        <v>120706</v>
      </c>
      <c r="H4" s="226" t="s">
        <v>2163</v>
      </c>
      <c r="I4" s="224"/>
      <c r="J4" s="224"/>
      <c r="K4" s="224"/>
      <c r="L4" s="224"/>
      <c r="M4" s="224">
        <v>27</v>
      </c>
      <c r="N4" s="224">
        <v>81</v>
      </c>
      <c r="O4" s="224">
        <v>26</v>
      </c>
      <c r="P4" s="224">
        <v>27</v>
      </c>
      <c r="Q4" s="14">
        <f t="shared" ref="Q4:Q7" si="0">SUM(K4:P4)</f>
        <v>161</v>
      </c>
      <c r="R4" s="1176" t="s">
        <v>32</v>
      </c>
      <c r="S4" s="1177" t="s">
        <v>33</v>
      </c>
      <c r="T4" s="1175"/>
      <c r="U4" s="1189" t="s">
        <v>161</v>
      </c>
      <c r="V4" s="16" t="s">
        <v>90</v>
      </c>
      <c r="W4" s="16">
        <v>1021316</v>
      </c>
      <c r="X4" s="1181" t="s">
        <v>2161</v>
      </c>
      <c r="Y4" s="16"/>
    </row>
    <row r="5" spans="1:25" ht="25.5">
      <c r="A5" s="1172" t="s">
        <v>107</v>
      </c>
      <c r="B5" s="1172" t="s">
        <v>78</v>
      </c>
      <c r="C5" s="1172" t="s">
        <v>2164</v>
      </c>
      <c r="D5" s="224" t="s">
        <v>88</v>
      </c>
      <c r="E5" s="227">
        <v>46215.166666666664</v>
      </c>
      <c r="F5" s="224">
        <v>11.9</v>
      </c>
      <c r="G5" s="224">
        <v>120708</v>
      </c>
      <c r="H5" s="226" t="s">
        <v>2163</v>
      </c>
      <c r="I5" s="224"/>
      <c r="J5" s="224"/>
      <c r="K5" s="224"/>
      <c r="L5" s="224"/>
      <c r="M5" s="224">
        <v>27</v>
      </c>
      <c r="N5" s="224">
        <v>27</v>
      </c>
      <c r="O5" s="224">
        <v>107</v>
      </c>
      <c r="P5" s="224"/>
      <c r="Q5" s="14">
        <f t="shared" si="0"/>
        <v>161</v>
      </c>
      <c r="R5" s="1176" t="s">
        <v>32</v>
      </c>
      <c r="S5" s="1177" t="s">
        <v>33</v>
      </c>
      <c r="T5" s="1175"/>
      <c r="U5" s="1189" t="s">
        <v>161</v>
      </c>
      <c r="V5" s="16" t="s">
        <v>90</v>
      </c>
      <c r="W5" s="16">
        <v>1021317</v>
      </c>
      <c r="X5" s="1181" t="s">
        <v>2165</v>
      </c>
      <c r="Y5" s="16"/>
    </row>
    <row r="6" spans="1:25">
      <c r="A6" s="15" t="s">
        <v>142</v>
      </c>
      <c r="B6" s="15" t="s">
        <v>72</v>
      </c>
      <c r="C6" s="15" t="s">
        <v>2166</v>
      </c>
      <c r="D6" s="15" t="s">
        <v>71</v>
      </c>
      <c r="E6" s="24">
        <v>46213.715277777781</v>
      </c>
      <c r="F6" s="15">
        <v>16.2</v>
      </c>
      <c r="G6" s="224">
        <v>120689</v>
      </c>
      <c r="H6" s="226" t="s">
        <v>667</v>
      </c>
      <c r="I6" s="224"/>
      <c r="J6" s="224"/>
      <c r="K6" s="224"/>
      <c r="L6" s="224">
        <v>27</v>
      </c>
      <c r="M6" s="224">
        <v>54</v>
      </c>
      <c r="N6" s="224">
        <v>54</v>
      </c>
      <c r="O6" s="224">
        <v>26</v>
      </c>
      <c r="P6" s="224"/>
      <c r="Q6" s="14">
        <f t="shared" si="0"/>
        <v>161</v>
      </c>
      <c r="R6" s="1175" t="s">
        <v>30</v>
      </c>
      <c r="S6" s="1175" t="s">
        <v>31</v>
      </c>
      <c r="T6" s="14"/>
      <c r="U6" s="232" t="s">
        <v>169</v>
      </c>
      <c r="V6" s="16"/>
      <c r="W6" s="16">
        <v>1021318</v>
      </c>
      <c r="X6" s="16" t="s">
        <v>2167</v>
      </c>
      <c r="Y6" s="16"/>
    </row>
    <row r="7" spans="1:25">
      <c r="A7" s="15" t="s">
        <v>111</v>
      </c>
      <c r="B7" s="15" t="s">
        <v>65</v>
      </c>
      <c r="C7" s="35" t="s">
        <v>2168</v>
      </c>
      <c r="D7" s="15" t="s">
        <v>64</v>
      </c>
      <c r="E7" s="24">
        <v>46214.472222222219</v>
      </c>
      <c r="F7" s="15">
        <v>17</v>
      </c>
      <c r="G7" s="15">
        <v>120691</v>
      </c>
      <c r="H7" s="37" t="s">
        <v>548</v>
      </c>
      <c r="I7" s="15"/>
      <c r="J7" s="15"/>
      <c r="K7" s="15"/>
      <c r="L7" s="15"/>
      <c r="M7" s="15">
        <v>161</v>
      </c>
      <c r="N7" s="15"/>
      <c r="O7" s="15"/>
      <c r="P7" s="15"/>
      <c r="Q7" s="14">
        <f t="shared" si="0"/>
        <v>161</v>
      </c>
      <c r="R7" s="14" t="s">
        <v>30</v>
      </c>
      <c r="S7" s="1177" t="s">
        <v>33</v>
      </c>
      <c r="T7" s="14"/>
      <c r="U7" s="232" t="s">
        <v>169</v>
      </c>
      <c r="V7" s="16"/>
      <c r="W7" s="16">
        <v>1021319</v>
      </c>
      <c r="X7" s="16" t="s">
        <v>2169</v>
      </c>
      <c r="Y7" s="16"/>
    </row>
    <row r="8" spans="1:25">
      <c r="A8" s="11" t="s">
        <v>19</v>
      </c>
      <c r="B8" s="7"/>
      <c r="C8" s="7"/>
      <c r="D8" s="7"/>
      <c r="E8" s="11"/>
      <c r="F8" s="7"/>
      <c r="G8" s="7"/>
      <c r="H8" s="7"/>
      <c r="I8" s="11">
        <f>SUM(I3:I6)</f>
        <v>0</v>
      </c>
      <c r="J8" s="11">
        <f>SUM(J3:J6)</f>
        <v>0</v>
      </c>
      <c r="K8" s="11">
        <f t="shared" ref="K8:Q8" si="1">SUM(K3:K7)</f>
        <v>0</v>
      </c>
      <c r="L8" s="11">
        <f t="shared" si="1"/>
        <v>27</v>
      </c>
      <c r="M8" s="11">
        <f t="shared" si="1"/>
        <v>269</v>
      </c>
      <c r="N8" s="11">
        <f t="shared" si="1"/>
        <v>270</v>
      </c>
      <c r="O8" s="11">
        <f t="shared" si="1"/>
        <v>186</v>
      </c>
      <c r="P8" s="11">
        <f t="shared" si="1"/>
        <v>53</v>
      </c>
      <c r="Q8" s="11">
        <f t="shared" si="1"/>
        <v>805</v>
      </c>
      <c r="R8" s="12"/>
      <c r="S8" s="12"/>
      <c r="T8" s="12"/>
      <c r="U8" s="12"/>
      <c r="V8" s="12"/>
      <c r="W8" s="12"/>
      <c r="X8" s="12"/>
      <c r="Y8" s="12"/>
    </row>
    <row r="9" spans="1:25">
      <c r="A9" s="1"/>
      <c r="B9" s="1"/>
      <c r="C9" s="1"/>
      <c r="D9" s="1"/>
      <c r="E9" s="1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"/>
      <c r="K10" s="1563"/>
      <c r="L10" s="1563"/>
      <c r="M10" s="156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230" t="s">
        <v>161</v>
      </c>
      <c r="B12" s="1558" t="s">
        <v>41</v>
      </c>
      <c r="C12" s="1558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169</v>
      </c>
      <c r="B13" s="1564" t="s">
        <v>39</v>
      </c>
      <c r="C13" s="156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1599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626" t="s">
        <v>1600</v>
      </c>
      <c r="C16" s="156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/>
      <c r="C17" s="156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394</v>
      </c>
      <c r="B19" s="1559"/>
      <c r="C19" s="1559"/>
      <c r="D19" s="1559"/>
      <c r="E19" s="1559"/>
      <c r="F19" s="1559"/>
      <c r="G19" s="1067"/>
      <c r="H19" s="7"/>
      <c r="I19" s="1559" t="s">
        <v>346</v>
      </c>
      <c r="J19" s="1559"/>
      <c r="K19" s="1559"/>
      <c r="L19" s="1559"/>
      <c r="M19" s="1559"/>
      <c r="N19" s="1559"/>
      <c r="O19" s="1559"/>
      <c r="P19" s="1559"/>
      <c r="Q19" s="1559"/>
      <c r="R19" s="1560" t="s">
        <v>361</v>
      </c>
      <c r="S19" s="1561"/>
      <c r="T19" s="1560"/>
      <c r="U19" s="1560"/>
      <c r="V19" s="1560"/>
      <c r="W19" s="1560"/>
      <c r="X19" s="1560"/>
      <c r="Y19" s="1560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8" t="s">
        <v>9</v>
      </c>
      <c r="H20" s="33" t="s">
        <v>10</v>
      </c>
      <c r="I20" s="9" t="s">
        <v>11</v>
      </c>
      <c r="J20" s="9" t="s">
        <v>12</v>
      </c>
      <c r="K20" s="9" t="s">
        <v>13</v>
      </c>
      <c r="L20" s="9" t="s">
        <v>14</v>
      </c>
      <c r="M20" s="9" t="s">
        <v>15</v>
      </c>
      <c r="N20" s="9" t="s">
        <v>16</v>
      </c>
      <c r="O20" s="9" t="s">
        <v>17</v>
      </c>
      <c r="P20" s="10" t="s">
        <v>18</v>
      </c>
      <c r="Q20" s="8" t="s">
        <v>19</v>
      </c>
      <c r="R20" s="8" t="s">
        <v>20</v>
      </c>
      <c r="S20" s="240" t="s">
        <v>21</v>
      </c>
      <c r="T20" s="240" t="s">
        <v>22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1178" t="s">
        <v>122</v>
      </c>
      <c r="B21" s="1178" t="s">
        <v>62</v>
      </c>
      <c r="C21" s="1178" t="s">
        <v>2170</v>
      </c>
      <c r="D21" s="1178" t="s">
        <v>61</v>
      </c>
      <c r="E21" s="1179">
        <v>46214.770833333336</v>
      </c>
      <c r="F21" s="1178">
        <v>15.3</v>
      </c>
      <c r="G21" s="1172">
        <v>120693</v>
      </c>
      <c r="H21" s="1174" t="s">
        <v>548</v>
      </c>
      <c r="I21" s="1172"/>
      <c r="J21" s="1172"/>
      <c r="K21" s="1172"/>
      <c r="L21" s="1172">
        <v>81</v>
      </c>
      <c r="M21" s="1172"/>
      <c r="N21" s="1172"/>
      <c r="O21" s="1172"/>
      <c r="P21" s="1172"/>
      <c r="Q21" s="14">
        <f>SUM(I21:P21)</f>
        <v>81</v>
      </c>
      <c r="R21" s="1175" t="s">
        <v>30</v>
      </c>
      <c r="S21" s="1175" t="s">
        <v>31</v>
      </c>
      <c r="T21" s="1175"/>
      <c r="U21" s="1190" t="s">
        <v>169</v>
      </c>
      <c r="V21" s="16" t="s">
        <v>90</v>
      </c>
      <c r="W21" s="16">
        <v>1021324</v>
      </c>
      <c r="X21" s="1181" t="s">
        <v>2171</v>
      </c>
      <c r="Y21" s="16"/>
    </row>
    <row r="22" spans="1:25">
      <c r="A22" s="1178" t="s">
        <v>119</v>
      </c>
      <c r="B22" s="1178" t="s">
        <v>92</v>
      </c>
      <c r="C22" s="224" t="s">
        <v>2172</v>
      </c>
      <c r="D22" s="1172" t="s">
        <v>491</v>
      </c>
      <c r="E22" s="227">
        <v>46216.28125</v>
      </c>
      <c r="F22" s="224">
        <v>12.7</v>
      </c>
      <c r="G22" s="224">
        <v>120709</v>
      </c>
      <c r="H22" s="226" t="s">
        <v>2141</v>
      </c>
      <c r="I22" s="224"/>
      <c r="J22" s="224"/>
      <c r="K22" s="224"/>
      <c r="L22" s="224"/>
      <c r="M22" s="224">
        <v>108</v>
      </c>
      <c r="N22" s="224">
        <v>27</v>
      </c>
      <c r="O22" s="224">
        <v>26</v>
      </c>
      <c r="P22" s="224"/>
      <c r="Q22" s="14">
        <f t="shared" ref="Q22:Q26" si="2">SUM(I22:P22)</f>
        <v>161</v>
      </c>
      <c r="R22" s="1176" t="s">
        <v>32</v>
      </c>
      <c r="S22" s="1177" t="s">
        <v>33</v>
      </c>
      <c r="T22" s="1175"/>
      <c r="U22" s="1189" t="s">
        <v>161</v>
      </c>
      <c r="V22" s="16" t="s">
        <v>90</v>
      </c>
      <c r="W22" s="16">
        <v>1021325</v>
      </c>
      <c r="X22" s="16" t="s">
        <v>2173</v>
      </c>
      <c r="Y22" s="16"/>
    </row>
    <row r="23" spans="1:25" ht="25.5">
      <c r="A23" s="224" t="s">
        <v>863</v>
      </c>
      <c r="B23" s="1172" t="s">
        <v>78</v>
      </c>
      <c r="C23" s="224" t="s">
        <v>2174</v>
      </c>
      <c r="D23" s="1172" t="s">
        <v>88</v>
      </c>
      <c r="E23" s="227">
        <v>46215.166666666664</v>
      </c>
      <c r="F23" s="224">
        <v>11.9</v>
      </c>
      <c r="G23" s="224">
        <v>120710</v>
      </c>
      <c r="H23" s="226" t="s">
        <v>2163</v>
      </c>
      <c r="I23" s="224"/>
      <c r="J23" s="224"/>
      <c r="K23" s="224"/>
      <c r="L23" s="224"/>
      <c r="M23" s="224">
        <v>26</v>
      </c>
      <c r="N23" s="224">
        <v>81</v>
      </c>
      <c r="O23" s="224">
        <v>54</v>
      </c>
      <c r="P23" s="224"/>
      <c r="Q23" s="14">
        <f t="shared" si="2"/>
        <v>161</v>
      </c>
      <c r="R23" s="1176" t="s">
        <v>32</v>
      </c>
      <c r="S23" s="1177" t="s">
        <v>33</v>
      </c>
      <c r="T23" s="1289" t="b">
        <v>1</v>
      </c>
      <c r="U23" s="231" t="s">
        <v>161</v>
      </c>
      <c r="V23" s="16" t="s">
        <v>90</v>
      </c>
      <c r="W23" s="16">
        <v>1021326</v>
      </c>
      <c r="X23" s="16" t="s">
        <v>2165</v>
      </c>
      <c r="Y23" s="16"/>
    </row>
    <row r="24" spans="1:25">
      <c r="A24" s="1172" t="s">
        <v>86</v>
      </c>
      <c r="B24" s="1172" t="s">
        <v>78</v>
      </c>
      <c r="C24" s="224" t="s">
        <v>2175</v>
      </c>
      <c r="D24" s="1172" t="s">
        <v>88</v>
      </c>
      <c r="E24" s="227">
        <v>46215.166666666664</v>
      </c>
      <c r="F24" s="224">
        <v>11.9</v>
      </c>
      <c r="G24" s="224">
        <v>120735</v>
      </c>
      <c r="H24" s="226" t="s">
        <v>2176</v>
      </c>
      <c r="I24" s="224"/>
      <c r="J24" s="224"/>
      <c r="K24" s="224"/>
      <c r="L24" s="224"/>
      <c r="M24" s="224"/>
      <c r="N24" s="224">
        <v>107</v>
      </c>
      <c r="O24" s="224">
        <v>54</v>
      </c>
      <c r="P24" s="224">
        <v>0</v>
      </c>
      <c r="Q24" s="14">
        <f t="shared" si="2"/>
        <v>161</v>
      </c>
      <c r="R24" s="1176" t="s">
        <v>32</v>
      </c>
      <c r="S24" s="1177" t="s">
        <v>33</v>
      </c>
      <c r="T24" s="1175"/>
      <c r="U24" s="231" t="s">
        <v>161</v>
      </c>
      <c r="V24" s="16" t="s">
        <v>90</v>
      </c>
      <c r="W24" s="16">
        <v>1021327</v>
      </c>
      <c r="X24" s="16" t="s">
        <v>2165</v>
      </c>
      <c r="Y24" s="16"/>
    </row>
    <row r="25" spans="1:25" ht="25.5">
      <c r="A25" s="1172" t="s">
        <v>698</v>
      </c>
      <c r="B25" s="1172" t="s">
        <v>78</v>
      </c>
      <c r="C25" s="1172" t="s">
        <v>2177</v>
      </c>
      <c r="D25" s="1172" t="s">
        <v>88</v>
      </c>
      <c r="E25" s="1173">
        <v>46215.166666666664</v>
      </c>
      <c r="F25" s="1172">
        <v>11.9</v>
      </c>
      <c r="G25" s="1172">
        <v>120711</v>
      </c>
      <c r="H25" s="1174" t="s">
        <v>2163</v>
      </c>
      <c r="I25" s="1172"/>
      <c r="J25" s="1172"/>
      <c r="K25" s="1172"/>
      <c r="L25" s="1172"/>
      <c r="M25" s="1172">
        <v>27</v>
      </c>
      <c r="N25" s="1172">
        <v>81</v>
      </c>
      <c r="O25" s="1172">
        <v>53</v>
      </c>
      <c r="P25" s="1172"/>
      <c r="Q25" s="14">
        <f t="shared" si="2"/>
        <v>161</v>
      </c>
      <c r="R25" s="1176" t="s">
        <v>32</v>
      </c>
      <c r="S25" s="1177" t="s">
        <v>33</v>
      </c>
      <c r="T25" s="1289" t="b">
        <v>1</v>
      </c>
      <c r="U25" s="1189" t="s">
        <v>161</v>
      </c>
      <c r="V25" s="16" t="s">
        <v>90</v>
      </c>
      <c r="W25" s="16">
        <v>1021328</v>
      </c>
      <c r="X25" s="1181" t="s">
        <v>2165</v>
      </c>
      <c r="Y25" s="16"/>
    </row>
    <row r="26" spans="1:25" ht="25.5">
      <c r="A26" s="1172" t="s">
        <v>698</v>
      </c>
      <c r="B26" s="1172" t="s">
        <v>78</v>
      </c>
      <c r="C26" s="1172" t="s">
        <v>2178</v>
      </c>
      <c r="D26" s="1172" t="s">
        <v>88</v>
      </c>
      <c r="E26" s="1173">
        <v>46215.166666666664</v>
      </c>
      <c r="F26" s="1172">
        <v>11.9</v>
      </c>
      <c r="G26" s="1172">
        <v>120712</v>
      </c>
      <c r="H26" s="1174" t="s">
        <v>2179</v>
      </c>
      <c r="I26" s="1172"/>
      <c r="J26" s="1172"/>
      <c r="K26" s="1172"/>
      <c r="L26" s="1172"/>
      <c r="M26" s="1172">
        <v>54</v>
      </c>
      <c r="N26" s="1172">
        <v>54</v>
      </c>
      <c r="O26" s="1172">
        <v>27</v>
      </c>
      <c r="P26" s="1172">
        <v>26</v>
      </c>
      <c r="Q26" s="14">
        <f t="shared" si="2"/>
        <v>161</v>
      </c>
      <c r="R26" s="1176" t="s">
        <v>32</v>
      </c>
      <c r="S26" s="1177" t="s">
        <v>33</v>
      </c>
      <c r="T26" s="1289" t="b">
        <v>1</v>
      </c>
      <c r="U26" s="1189" t="s">
        <v>161</v>
      </c>
      <c r="V26" s="16" t="s">
        <v>90</v>
      </c>
      <c r="W26" s="16">
        <v>1021329</v>
      </c>
      <c r="X26" s="1181" t="s">
        <v>2165</v>
      </c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7"/>
      <c r="I27" s="11">
        <f>SUM(I22:I24)</f>
        <v>0</v>
      </c>
      <c r="J27" s="11">
        <f>SUM(J22:J24)</f>
        <v>0</v>
      </c>
      <c r="K27" s="11">
        <f>SUM(K22:K24)</f>
        <v>0</v>
      </c>
      <c r="L27" s="11">
        <f>SUM(L21:L26)</f>
        <v>81</v>
      </c>
      <c r="M27" s="11">
        <f>SUM(M22:M26)</f>
        <v>215</v>
      </c>
      <c r="N27" s="11">
        <f>SUM(N22:N26)</f>
        <v>350</v>
      </c>
      <c r="O27" s="11">
        <f>SUM(O22:O26)</f>
        <v>214</v>
      </c>
      <c r="P27" s="11">
        <f>SUM(P22:P26)</f>
        <v>26</v>
      </c>
      <c r="Q27" s="11">
        <f>SUM(L27:P27)</f>
        <v>886</v>
      </c>
      <c r="R27" s="12"/>
      <c r="S27" s="12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"/>
      <c r="K29" s="1563"/>
      <c r="L29" s="1563"/>
      <c r="M29" s="156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" customHeight="1">
      <c r="A31" s="230" t="s">
        <v>161</v>
      </c>
      <c r="B31" s="1558" t="s">
        <v>41</v>
      </c>
      <c r="C31" s="1558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4" t="s">
        <v>169</v>
      </c>
      <c r="B32" s="1564" t="s">
        <v>39</v>
      </c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 t="s">
        <v>2180</v>
      </c>
      <c r="C33" s="15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669"/>
      <c r="C34" s="156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43</v>
      </c>
      <c r="B35" s="1613" t="s">
        <v>2181</v>
      </c>
      <c r="C35" s="155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44</v>
      </c>
      <c r="B36" s="1567"/>
      <c r="C36" s="156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8" spans="1:25" ht="23.25" customHeight="1">
      <c r="A38" s="1592" t="s">
        <v>415</v>
      </c>
      <c r="B38" s="1592"/>
      <c r="C38" s="1592"/>
      <c r="D38" s="1592"/>
      <c r="E38" s="1592"/>
      <c r="F38" s="1592"/>
      <c r="G38" s="1100"/>
      <c r="H38" s="408"/>
      <c r="I38" s="1592" t="s">
        <v>1015</v>
      </c>
      <c r="J38" s="1592"/>
      <c r="K38" s="1592"/>
      <c r="L38" s="1592"/>
      <c r="M38" s="1592"/>
      <c r="N38" s="1592"/>
      <c r="O38" s="1592"/>
      <c r="P38" s="1592"/>
      <c r="Q38" s="1592"/>
      <c r="R38" s="1593" t="s">
        <v>2182</v>
      </c>
      <c r="S38" s="1594"/>
      <c r="T38" s="1593"/>
      <c r="U38" s="1593"/>
      <c r="V38" s="1593"/>
      <c r="W38" s="1593"/>
      <c r="X38" s="1593"/>
      <c r="Y38" s="1593"/>
    </row>
    <row r="39" spans="1:25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8" t="s">
        <v>9</v>
      </c>
      <c r="H39" s="33" t="s">
        <v>10</v>
      </c>
      <c r="I39" s="9" t="s">
        <v>11</v>
      </c>
      <c r="J39" s="9" t="s">
        <v>12</v>
      </c>
      <c r="K39" s="9" t="s">
        <v>13</v>
      </c>
      <c r="L39" s="9" t="s">
        <v>14</v>
      </c>
      <c r="M39" s="9" t="s">
        <v>15</v>
      </c>
      <c r="N39" s="9" t="s">
        <v>16</v>
      </c>
      <c r="O39" s="9" t="s">
        <v>17</v>
      </c>
      <c r="P39" s="10" t="s">
        <v>18</v>
      </c>
      <c r="Q39" s="8" t="s">
        <v>19</v>
      </c>
      <c r="R39" s="8" t="s">
        <v>20</v>
      </c>
      <c r="S39" s="240" t="s">
        <v>21</v>
      </c>
      <c r="T39" s="240" t="s">
        <v>22</v>
      </c>
      <c r="U39" s="8" t="s">
        <v>24</v>
      </c>
      <c r="V39" s="8" t="s">
        <v>25</v>
      </c>
      <c r="W39" s="8" t="s">
        <v>26</v>
      </c>
      <c r="X39" s="8" t="s">
        <v>27</v>
      </c>
      <c r="Y39" s="8" t="s">
        <v>28</v>
      </c>
    </row>
    <row r="40" spans="1:25">
      <c r="A40" s="15" t="s">
        <v>863</v>
      </c>
      <c r="B40" s="15" t="s">
        <v>92</v>
      </c>
      <c r="C40" s="15" t="s">
        <v>2183</v>
      </c>
      <c r="D40" s="15" t="s">
        <v>491</v>
      </c>
      <c r="E40" s="24">
        <v>46216.28125</v>
      </c>
      <c r="F40" s="15">
        <v>12.6</v>
      </c>
      <c r="G40" s="15">
        <v>120737</v>
      </c>
      <c r="H40" s="37" t="s">
        <v>1029</v>
      </c>
      <c r="I40" s="15"/>
      <c r="J40" s="15"/>
      <c r="K40" s="15"/>
      <c r="L40" s="15"/>
      <c r="M40" s="15"/>
      <c r="N40" s="15">
        <v>81</v>
      </c>
      <c r="O40" s="15">
        <v>54</v>
      </c>
      <c r="P40" s="15">
        <v>26</v>
      </c>
      <c r="Q40" s="14">
        <f>SUM(I40:P40)</f>
        <v>161</v>
      </c>
      <c r="R40" s="1176" t="s">
        <v>32</v>
      </c>
      <c r="S40" s="1177" t="s">
        <v>33</v>
      </c>
      <c r="T40" s="1289" t="b">
        <v>1</v>
      </c>
      <c r="U40" s="231" t="s">
        <v>523</v>
      </c>
      <c r="V40" s="16" t="s">
        <v>90</v>
      </c>
      <c r="W40" s="16">
        <v>1021353</v>
      </c>
      <c r="X40" s="16" t="s">
        <v>2184</v>
      </c>
      <c r="Y40" s="16"/>
    </row>
    <row r="41" spans="1:25">
      <c r="A41" s="15" t="s">
        <v>86</v>
      </c>
      <c r="B41" s="15" t="s">
        <v>92</v>
      </c>
      <c r="C41" s="15" t="s">
        <v>2185</v>
      </c>
      <c r="D41" s="15" t="s">
        <v>491</v>
      </c>
      <c r="E41" s="24">
        <v>46216.28125</v>
      </c>
      <c r="F41" s="15">
        <v>12.6</v>
      </c>
      <c r="G41" s="15">
        <v>120736</v>
      </c>
      <c r="H41" s="37" t="s">
        <v>1029</v>
      </c>
      <c r="I41" s="15"/>
      <c r="J41" s="15"/>
      <c r="K41" s="15"/>
      <c r="L41" s="15"/>
      <c r="M41" s="15"/>
      <c r="N41" s="15">
        <v>81</v>
      </c>
      <c r="O41" s="15">
        <v>54</v>
      </c>
      <c r="P41" s="15">
        <v>26</v>
      </c>
      <c r="Q41" s="14">
        <f t="shared" ref="Q41:Q44" si="3">SUM(I41:P41)</f>
        <v>161</v>
      </c>
      <c r="R41" s="1176" t="s">
        <v>32</v>
      </c>
      <c r="S41" s="1177" t="s">
        <v>33</v>
      </c>
      <c r="T41" s="1371"/>
      <c r="U41" s="231" t="s">
        <v>523</v>
      </c>
      <c r="V41" s="16" t="s">
        <v>90</v>
      </c>
      <c r="W41" s="16">
        <v>1021354</v>
      </c>
      <c r="X41" s="16" t="s">
        <v>2184</v>
      </c>
      <c r="Y41" s="16"/>
    </row>
    <row r="42" spans="1:25" ht="25.5">
      <c r="A42" s="1178" t="s">
        <v>121</v>
      </c>
      <c r="B42" s="1178" t="s">
        <v>92</v>
      </c>
      <c r="C42" s="1178" t="s">
        <v>2186</v>
      </c>
      <c r="D42" s="15" t="s">
        <v>620</v>
      </c>
      <c r="E42" s="24">
        <v>46216.958333333336</v>
      </c>
      <c r="F42" s="15">
        <v>11.2</v>
      </c>
      <c r="G42" s="15">
        <v>120713</v>
      </c>
      <c r="H42" s="1174" t="s">
        <v>2163</v>
      </c>
      <c r="I42" s="15"/>
      <c r="J42" s="15"/>
      <c r="K42" s="15"/>
      <c r="L42" s="15"/>
      <c r="M42" s="15">
        <v>81</v>
      </c>
      <c r="N42" s="15">
        <v>54</v>
      </c>
      <c r="O42" s="15">
        <v>26</v>
      </c>
      <c r="P42" s="15"/>
      <c r="Q42" s="14">
        <f t="shared" si="3"/>
        <v>161</v>
      </c>
      <c r="R42" s="1176" t="s">
        <v>32</v>
      </c>
      <c r="S42" s="1177" t="s">
        <v>33</v>
      </c>
      <c r="T42" s="1175"/>
      <c r="U42" s="1189" t="s">
        <v>523</v>
      </c>
      <c r="V42" s="16" t="s">
        <v>90</v>
      </c>
      <c r="W42" s="16">
        <v>1021355</v>
      </c>
      <c r="X42" s="1181" t="s">
        <v>2184</v>
      </c>
      <c r="Y42" s="16"/>
    </row>
    <row r="43" spans="1:25" ht="25.5">
      <c r="A43" s="1178" t="s">
        <v>863</v>
      </c>
      <c r="B43" s="1178" t="s">
        <v>92</v>
      </c>
      <c r="C43" s="1178" t="s">
        <v>2187</v>
      </c>
      <c r="D43" s="1178" t="s">
        <v>620</v>
      </c>
      <c r="E43" s="1179">
        <v>46216.958333333336</v>
      </c>
      <c r="F43" s="1178">
        <v>11.2</v>
      </c>
      <c r="G43" s="1178">
        <v>120738</v>
      </c>
      <c r="H43" s="1174" t="s">
        <v>2163</v>
      </c>
      <c r="I43" s="1178"/>
      <c r="J43" s="1178"/>
      <c r="K43" s="1178"/>
      <c r="L43" s="1178"/>
      <c r="M43" s="1178">
        <v>81</v>
      </c>
      <c r="N43" s="1178">
        <v>53</v>
      </c>
      <c r="O43" s="1178">
        <v>27</v>
      </c>
      <c r="P43" s="1178"/>
      <c r="Q43" s="14">
        <f t="shared" si="3"/>
        <v>161</v>
      </c>
      <c r="R43" s="1176" t="s">
        <v>32</v>
      </c>
      <c r="S43" s="1177" t="s">
        <v>33</v>
      </c>
      <c r="T43" s="1289" t="b">
        <v>1</v>
      </c>
      <c r="U43" s="1189" t="s">
        <v>523</v>
      </c>
      <c r="V43" s="16" t="s">
        <v>90</v>
      </c>
      <c r="W43" s="16">
        <v>1021356</v>
      </c>
      <c r="X43" s="1181" t="s">
        <v>2184</v>
      </c>
      <c r="Y43" s="16"/>
    </row>
    <row r="44" spans="1:25" ht="25.5">
      <c r="A44" s="1172" t="s">
        <v>157</v>
      </c>
      <c r="B44" s="1186" t="s">
        <v>92</v>
      </c>
      <c r="C44" s="1172" t="s">
        <v>2188</v>
      </c>
      <c r="D44" s="1172" t="s">
        <v>620</v>
      </c>
      <c r="E44" s="1173">
        <v>46216.958333333336</v>
      </c>
      <c r="F44" s="1172">
        <v>11.2</v>
      </c>
      <c r="G44" s="1172">
        <v>120729</v>
      </c>
      <c r="H44" s="1174" t="s">
        <v>2163</v>
      </c>
      <c r="I44" s="1172"/>
      <c r="J44" s="1172"/>
      <c r="K44" s="1172"/>
      <c r="L44" s="1172"/>
      <c r="M44" s="1172">
        <v>54</v>
      </c>
      <c r="N44" s="1172">
        <v>54</v>
      </c>
      <c r="O44" s="1172">
        <v>53</v>
      </c>
      <c r="P44" s="1172"/>
      <c r="Q44" s="14">
        <f t="shared" si="3"/>
        <v>161</v>
      </c>
      <c r="R44" s="1176" t="s">
        <v>32</v>
      </c>
      <c r="S44" s="1177" t="s">
        <v>33</v>
      </c>
      <c r="T44" s="1175"/>
      <c r="U44" s="1189" t="s">
        <v>755</v>
      </c>
      <c r="V44" s="16" t="s">
        <v>90</v>
      </c>
      <c r="W44" s="16">
        <v>1021357</v>
      </c>
      <c r="X44" s="16" t="s">
        <v>2189</v>
      </c>
      <c r="Y44" s="16"/>
    </row>
    <row r="45" spans="1:25">
      <c r="A45" s="11" t="s">
        <v>19</v>
      </c>
      <c r="B45" s="7"/>
      <c r="C45" s="7"/>
      <c r="D45" s="7"/>
      <c r="E45" s="11"/>
      <c r="F45" s="7"/>
      <c r="G45" s="7"/>
      <c r="H45" s="7"/>
      <c r="I45" s="11">
        <f>SUM(I40:I43)</f>
        <v>0</v>
      </c>
      <c r="J45" s="11">
        <f>SUM(J40:J43)</f>
        <v>0</v>
      </c>
      <c r="K45" s="11">
        <f t="shared" ref="K45:Q45" si="4">SUM(K40:K44)</f>
        <v>0</v>
      </c>
      <c r="L45" s="11">
        <f t="shared" si="4"/>
        <v>0</v>
      </c>
      <c r="M45" s="11">
        <f t="shared" si="4"/>
        <v>216</v>
      </c>
      <c r="N45" s="11">
        <f t="shared" si="4"/>
        <v>323</v>
      </c>
      <c r="O45" s="11">
        <f t="shared" si="4"/>
        <v>214</v>
      </c>
      <c r="P45" s="11">
        <f t="shared" si="4"/>
        <v>52</v>
      </c>
      <c r="Q45" s="11">
        <f t="shared" si="4"/>
        <v>805</v>
      </c>
      <c r="R45" s="12"/>
      <c r="S45" s="12"/>
      <c r="T45" s="12"/>
      <c r="U45" s="12"/>
      <c r="V45" s="12"/>
      <c r="W45" s="12"/>
      <c r="X45" s="12"/>
      <c r="Y45" s="12"/>
    </row>
    <row r="46" spans="1:25">
      <c r="A46" s="1"/>
      <c r="B46" s="1"/>
      <c r="C46" s="1"/>
      <c r="D46" s="1"/>
      <c r="E46" s="1"/>
      <c r="F46" s="2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>
      <c r="A47" s="166" t="s">
        <v>34</v>
      </c>
      <c r="B47" s="1562"/>
      <c r="C47" s="1562"/>
      <c r="D47" s="1562"/>
      <c r="E47" s="1"/>
      <c r="F47" s="1"/>
      <c r="G47" s="1"/>
      <c r="H47" s="1"/>
      <c r="I47" s="1"/>
      <c r="J47" s="1"/>
      <c r="K47" s="1563"/>
      <c r="L47" s="1563"/>
      <c r="M47" s="156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 ht="18">
      <c r="A48" s="187" t="s">
        <v>35</v>
      </c>
      <c r="B48" s="186" t="s">
        <v>36</v>
      </c>
      <c r="C48" s="239" t="s">
        <v>37</v>
      </c>
      <c r="D48" s="24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230" t="s">
        <v>523</v>
      </c>
      <c r="B49" s="1558"/>
      <c r="C49" s="1558"/>
      <c r="D49" s="242"/>
      <c r="E49" s="243" t="s">
        <v>40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4"/>
      <c r="B50" s="1564"/>
      <c r="C50" s="156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5" t="s">
        <v>42</v>
      </c>
      <c r="B51" s="1565"/>
      <c r="C51" s="156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42</v>
      </c>
      <c r="B52" s="1565"/>
      <c r="C52" s="156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43</v>
      </c>
      <c r="B53" s="1566"/>
      <c r="C53" s="156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44</v>
      </c>
      <c r="B54" s="1567"/>
      <c r="C54" s="156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6" spans="1:25" ht="23.25" customHeight="1">
      <c r="A56" s="1592" t="s">
        <v>1311</v>
      </c>
      <c r="B56" s="1592"/>
      <c r="C56" s="1592"/>
      <c r="D56" s="1592"/>
      <c r="E56" s="1592"/>
      <c r="F56" s="1592"/>
      <c r="G56" s="1100"/>
      <c r="H56" s="408"/>
      <c r="I56" s="1592" t="s">
        <v>577</v>
      </c>
      <c r="J56" s="1592"/>
      <c r="K56" s="1592"/>
      <c r="L56" s="1592"/>
      <c r="M56" s="1592"/>
      <c r="N56" s="1592"/>
      <c r="O56" s="1592"/>
      <c r="P56" s="1592"/>
      <c r="Q56" s="1592"/>
      <c r="R56" s="1593" t="s">
        <v>2190</v>
      </c>
      <c r="S56" s="1594"/>
      <c r="T56" s="1593"/>
      <c r="U56" s="1593"/>
      <c r="V56" s="1593"/>
      <c r="W56" s="1593"/>
      <c r="X56" s="1593"/>
      <c r="Y56" s="1593"/>
    </row>
    <row r="57" spans="1:25" ht="26.25">
      <c r="A57" s="8" t="s">
        <v>3</v>
      </c>
      <c r="B57" s="8" t="s">
        <v>4</v>
      </c>
      <c r="C57" s="8" t="s">
        <v>5</v>
      </c>
      <c r="D57" s="8" t="s">
        <v>6</v>
      </c>
      <c r="E57" s="8" t="s">
        <v>7</v>
      </c>
      <c r="F57" s="8" t="s">
        <v>8</v>
      </c>
      <c r="G57" s="8" t="s">
        <v>9</v>
      </c>
      <c r="H57" s="33" t="s">
        <v>10</v>
      </c>
      <c r="I57" s="9" t="s">
        <v>11</v>
      </c>
      <c r="J57" s="9" t="s">
        <v>12</v>
      </c>
      <c r="K57" s="9" t="s">
        <v>13</v>
      </c>
      <c r="L57" s="9" t="s">
        <v>14</v>
      </c>
      <c r="M57" s="9" t="s">
        <v>15</v>
      </c>
      <c r="N57" s="9" t="s">
        <v>16</v>
      </c>
      <c r="O57" s="9" t="s">
        <v>17</v>
      </c>
      <c r="P57" s="10" t="s">
        <v>18</v>
      </c>
      <c r="Q57" s="8" t="s">
        <v>19</v>
      </c>
      <c r="R57" s="8" t="s">
        <v>20</v>
      </c>
      <c r="S57" s="240" t="s">
        <v>21</v>
      </c>
      <c r="T57" s="240" t="s">
        <v>22</v>
      </c>
      <c r="U57" s="8" t="s">
        <v>24</v>
      </c>
      <c r="V57" s="8" t="s">
        <v>25</v>
      </c>
      <c r="W57" s="8" t="s">
        <v>26</v>
      </c>
      <c r="X57" s="8" t="s">
        <v>27</v>
      </c>
      <c r="Y57" s="8" t="s">
        <v>28</v>
      </c>
    </row>
    <row r="58" spans="1:25">
      <c r="A58" s="1178" t="s">
        <v>558</v>
      </c>
      <c r="B58" s="1178" t="s">
        <v>92</v>
      </c>
      <c r="C58" s="1374" t="s">
        <v>2191</v>
      </c>
      <c r="D58" s="224" t="s">
        <v>620</v>
      </c>
      <c r="E58" s="1173">
        <v>46216.958333333336</v>
      </c>
      <c r="F58" s="224">
        <v>11.2</v>
      </c>
      <c r="G58" s="224">
        <v>120714</v>
      </c>
      <c r="H58" s="226" t="s">
        <v>587</v>
      </c>
      <c r="I58" s="224"/>
      <c r="J58" s="224"/>
      <c r="K58" s="224"/>
      <c r="L58" s="224"/>
      <c r="M58" s="224">
        <v>131</v>
      </c>
      <c r="N58" s="224">
        <v>30</v>
      </c>
      <c r="O58" s="224">
        <v>0</v>
      </c>
      <c r="P58" s="224"/>
      <c r="Q58" s="14">
        <f t="shared" ref="Q58:Q63" si="5">SUM(I58:P58)</f>
        <v>161</v>
      </c>
      <c r="R58" s="1176" t="s">
        <v>32</v>
      </c>
      <c r="S58" s="1177" t="s">
        <v>33</v>
      </c>
      <c r="T58" s="14"/>
      <c r="U58" s="231" t="s">
        <v>523</v>
      </c>
      <c r="V58" s="16"/>
      <c r="W58" s="16">
        <v>1021364</v>
      </c>
      <c r="X58" s="16" t="s">
        <v>2184</v>
      </c>
      <c r="Y58" s="16"/>
    </row>
    <row r="59" spans="1:25">
      <c r="A59" s="15" t="s">
        <v>165</v>
      </c>
      <c r="B59" s="15" t="s">
        <v>1771</v>
      </c>
      <c r="C59" s="250" t="s">
        <v>2192</v>
      </c>
      <c r="D59" s="224" t="s">
        <v>1773</v>
      </c>
      <c r="E59" s="227">
        <v>46216.333333333336</v>
      </c>
      <c r="F59" s="224">
        <v>12.3</v>
      </c>
      <c r="G59" s="224">
        <v>120715</v>
      </c>
      <c r="H59" s="226" t="s">
        <v>160</v>
      </c>
      <c r="I59" s="224"/>
      <c r="J59" s="224"/>
      <c r="K59" s="224"/>
      <c r="L59" s="224"/>
      <c r="M59" s="224">
        <v>90</v>
      </c>
      <c r="N59" s="224">
        <v>60</v>
      </c>
      <c r="O59" s="224">
        <v>11</v>
      </c>
      <c r="P59" s="224"/>
      <c r="Q59" s="14">
        <f t="shared" si="5"/>
        <v>161</v>
      </c>
      <c r="R59" s="1176" t="s">
        <v>32</v>
      </c>
      <c r="S59" s="1177" t="s">
        <v>33</v>
      </c>
      <c r="T59" s="14"/>
      <c r="U59" s="231" t="s">
        <v>755</v>
      </c>
      <c r="V59" s="16" t="s">
        <v>90</v>
      </c>
      <c r="W59" s="16">
        <v>1021366</v>
      </c>
      <c r="X59" s="16" t="s">
        <v>2193</v>
      </c>
      <c r="Y59" s="16"/>
    </row>
    <row r="60" spans="1:25">
      <c r="A60" s="15" t="s">
        <v>515</v>
      </c>
      <c r="B60" s="15" t="s">
        <v>1771</v>
      </c>
      <c r="C60" s="250" t="s">
        <v>2194</v>
      </c>
      <c r="D60" s="224" t="s">
        <v>1773</v>
      </c>
      <c r="E60" s="227">
        <v>46216.333333333336</v>
      </c>
      <c r="F60" s="224">
        <v>12.3</v>
      </c>
      <c r="G60" s="224">
        <v>120717</v>
      </c>
      <c r="H60" s="226"/>
      <c r="I60" s="224"/>
      <c r="J60" s="224"/>
      <c r="K60" s="224"/>
      <c r="L60" s="224"/>
      <c r="M60" s="224">
        <v>60</v>
      </c>
      <c r="N60" s="224">
        <v>90</v>
      </c>
      <c r="O60" s="224">
        <v>11</v>
      </c>
      <c r="P60" s="224">
        <v>0</v>
      </c>
      <c r="Q60" s="14">
        <f>SUM(I60:P60)</f>
        <v>161</v>
      </c>
      <c r="R60" s="229" t="s">
        <v>32</v>
      </c>
      <c r="S60" s="23" t="s">
        <v>33</v>
      </c>
      <c r="T60" s="14"/>
      <c r="U60" s="1189" t="s">
        <v>755</v>
      </c>
      <c r="V60" s="16" t="s">
        <v>90</v>
      </c>
      <c r="W60" s="16">
        <v>1021367</v>
      </c>
      <c r="X60" s="16" t="s">
        <v>2193</v>
      </c>
      <c r="Y60" s="16"/>
    </row>
    <row r="61" spans="1:25">
      <c r="A61" s="393" t="s">
        <v>157</v>
      </c>
      <c r="B61" s="393" t="s">
        <v>80</v>
      </c>
      <c r="C61" s="1375" t="s">
        <v>2195</v>
      </c>
      <c r="D61" s="224" t="s">
        <v>758</v>
      </c>
      <c r="E61" s="24">
        <v>46216.447916666664</v>
      </c>
      <c r="F61" s="224">
        <v>11.8</v>
      </c>
      <c r="G61" s="224">
        <v>120718</v>
      </c>
      <c r="H61" s="226" t="s">
        <v>1999</v>
      </c>
      <c r="I61" s="224"/>
      <c r="J61" s="224"/>
      <c r="K61" s="224"/>
      <c r="L61" s="224"/>
      <c r="M61" s="224"/>
      <c r="N61" s="224"/>
      <c r="O61" s="224">
        <v>131</v>
      </c>
      <c r="P61" s="224">
        <v>30</v>
      </c>
      <c r="Q61" s="14">
        <f t="shared" si="5"/>
        <v>161</v>
      </c>
      <c r="R61" s="229" t="s">
        <v>32</v>
      </c>
      <c r="S61" s="23" t="s">
        <v>33</v>
      </c>
      <c r="T61" s="14"/>
      <c r="U61" s="231" t="s">
        <v>523</v>
      </c>
      <c r="V61" s="16" t="s">
        <v>90</v>
      </c>
      <c r="W61" s="16">
        <v>1021368</v>
      </c>
      <c r="X61" s="16" t="s">
        <v>2184</v>
      </c>
      <c r="Y61" s="16"/>
    </row>
    <row r="62" spans="1:25" ht="25.5">
      <c r="A62" s="1301" t="s">
        <v>1192</v>
      </c>
      <c r="B62" s="1301" t="s">
        <v>80</v>
      </c>
      <c r="C62" s="1362" t="s">
        <v>2196</v>
      </c>
      <c r="D62" s="224" t="s">
        <v>758</v>
      </c>
      <c r="E62" s="227">
        <v>46216.447916666664</v>
      </c>
      <c r="F62" s="224">
        <v>11.8</v>
      </c>
      <c r="G62" s="224">
        <v>120719</v>
      </c>
      <c r="H62" s="226" t="s">
        <v>2197</v>
      </c>
      <c r="I62" s="224"/>
      <c r="J62" s="224"/>
      <c r="K62" s="224"/>
      <c r="L62" s="224"/>
      <c r="M62" s="224">
        <v>30</v>
      </c>
      <c r="N62" s="224">
        <v>71</v>
      </c>
      <c r="O62" s="224">
        <v>30</v>
      </c>
      <c r="P62" s="224">
        <v>30</v>
      </c>
      <c r="Q62" s="14">
        <f t="shared" si="5"/>
        <v>161</v>
      </c>
      <c r="R62" s="1176" t="s">
        <v>32</v>
      </c>
      <c r="S62" s="1177" t="s">
        <v>33</v>
      </c>
      <c r="T62" s="1175"/>
      <c r="U62" s="231" t="s">
        <v>523</v>
      </c>
      <c r="V62" s="16"/>
      <c r="W62" s="16">
        <v>1021370</v>
      </c>
      <c r="X62" s="16" t="s">
        <v>2184</v>
      </c>
      <c r="Y62" s="16"/>
    </row>
    <row r="63" spans="1:25" ht="25.5">
      <c r="A63" s="393" t="s">
        <v>918</v>
      </c>
      <c r="B63" s="393" t="s">
        <v>80</v>
      </c>
      <c r="C63" s="1375" t="s">
        <v>2198</v>
      </c>
      <c r="D63" s="15" t="s">
        <v>758</v>
      </c>
      <c r="E63" s="24">
        <v>46216.447916666664</v>
      </c>
      <c r="F63" s="15">
        <v>11.8</v>
      </c>
      <c r="G63" s="15">
        <v>120720</v>
      </c>
      <c r="H63" s="1174" t="s">
        <v>2163</v>
      </c>
      <c r="I63" s="15"/>
      <c r="J63" s="15"/>
      <c r="K63" s="15"/>
      <c r="L63" s="15"/>
      <c r="M63" s="15">
        <v>30</v>
      </c>
      <c r="N63" s="15">
        <v>90</v>
      </c>
      <c r="O63" s="15">
        <v>30</v>
      </c>
      <c r="P63" s="15">
        <v>11</v>
      </c>
      <c r="Q63" s="14">
        <f t="shared" si="5"/>
        <v>161</v>
      </c>
      <c r="R63" s="1176" t="s">
        <v>32</v>
      </c>
      <c r="S63" s="1177" t="s">
        <v>33</v>
      </c>
      <c r="T63" s="14"/>
      <c r="U63" s="231" t="s">
        <v>523</v>
      </c>
      <c r="V63" s="16" t="s">
        <v>90</v>
      </c>
      <c r="W63" s="16">
        <v>1021371</v>
      </c>
      <c r="X63" s="16" t="s">
        <v>2131</v>
      </c>
      <c r="Y63" s="16"/>
    </row>
    <row r="64" spans="1:25">
      <c r="A64" s="11" t="s">
        <v>19</v>
      </c>
      <c r="B64" s="7"/>
      <c r="C64" s="7"/>
      <c r="D64" s="7"/>
      <c r="E64" s="11"/>
      <c r="F64" s="7"/>
      <c r="G64" s="7"/>
      <c r="H64" s="7"/>
      <c r="I64" s="11">
        <f>SUM(I58:I62)</f>
        <v>0</v>
      </c>
      <c r="J64" s="11">
        <f>SUM(J58:J62)</f>
        <v>0</v>
      </c>
      <c r="K64" s="11">
        <f t="shared" ref="K64:Q64" si="6">SUM(K58:K63)</f>
        <v>0</v>
      </c>
      <c r="L64" s="11">
        <f t="shared" si="6"/>
        <v>0</v>
      </c>
      <c r="M64" s="11">
        <f t="shared" si="6"/>
        <v>341</v>
      </c>
      <c r="N64" s="11">
        <f t="shared" si="6"/>
        <v>341</v>
      </c>
      <c r="O64" s="11">
        <f t="shared" si="6"/>
        <v>213</v>
      </c>
      <c r="P64" s="11">
        <f t="shared" si="6"/>
        <v>71</v>
      </c>
      <c r="Q64" s="11">
        <f t="shared" si="6"/>
        <v>966</v>
      </c>
      <c r="R64" s="12"/>
      <c r="S64" s="12"/>
      <c r="T64" s="12"/>
      <c r="U64" s="12"/>
      <c r="V64" s="12"/>
      <c r="W64" s="12"/>
      <c r="X64" s="12"/>
      <c r="Y64" s="12"/>
    </row>
    <row r="65" spans="1:26">
      <c r="A65" s="1"/>
      <c r="B65" s="1"/>
      <c r="C65" s="1"/>
      <c r="D65" s="1"/>
      <c r="E65" s="1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6">
      <c r="A66" s="166" t="s">
        <v>34</v>
      </c>
      <c r="B66" s="1562"/>
      <c r="C66" s="1562"/>
      <c r="D66" s="1562"/>
      <c r="E66" s="1"/>
      <c r="F66" s="1"/>
      <c r="G66" s="1"/>
      <c r="H66" s="1"/>
      <c r="I66" s="1"/>
      <c r="J66" s="1"/>
      <c r="K66" s="1563"/>
      <c r="L66" s="1563"/>
      <c r="M66" s="1563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6" ht="18">
      <c r="A67" s="187" t="s">
        <v>35</v>
      </c>
      <c r="B67" s="186" t="s">
        <v>36</v>
      </c>
      <c r="C67" s="239" t="s">
        <v>37</v>
      </c>
      <c r="D67" s="24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6">
      <c r="A68" s="230" t="s">
        <v>523</v>
      </c>
      <c r="B68" s="1558" t="s">
        <v>2199</v>
      </c>
      <c r="C68" s="1558"/>
      <c r="D68" s="242"/>
      <c r="E68" s="243" t="s">
        <v>40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6">
      <c r="A69" s="4"/>
      <c r="B69" s="1564"/>
      <c r="C69" s="156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6">
      <c r="A70" s="5" t="s">
        <v>42</v>
      </c>
      <c r="B70" s="1565"/>
      <c r="C70" s="156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6">
      <c r="A71" s="5" t="s">
        <v>42</v>
      </c>
      <c r="B71" s="1565"/>
      <c r="C71" s="156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6">
      <c r="A72" s="5" t="s">
        <v>43</v>
      </c>
      <c r="B72" s="1566"/>
      <c r="C72" s="156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6">
      <c r="A73" s="5" t="s">
        <v>44</v>
      </c>
      <c r="B73" s="1567"/>
      <c r="C73" s="156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5" spans="1:26" ht="23.25" customHeight="1">
      <c r="A75" s="1559" t="s">
        <v>2200</v>
      </c>
      <c r="B75" s="1559"/>
      <c r="C75" s="1559"/>
      <c r="D75" s="1559"/>
      <c r="E75" s="1559"/>
      <c r="F75" s="1559"/>
      <c r="G75" s="1067"/>
      <c r="H75" s="7"/>
      <c r="I75" s="1559" t="s">
        <v>346</v>
      </c>
      <c r="J75" s="1559"/>
      <c r="K75" s="1559"/>
      <c r="L75" s="1559"/>
      <c r="M75" s="1559"/>
      <c r="N75" s="1559"/>
      <c r="O75" s="1559"/>
      <c r="P75" s="1559"/>
      <c r="Q75" s="1559"/>
      <c r="R75" s="1560" t="s">
        <v>644</v>
      </c>
      <c r="S75" s="1561"/>
      <c r="T75" s="1560"/>
      <c r="U75" s="1560"/>
      <c r="V75" s="1560"/>
      <c r="W75" s="1560"/>
      <c r="X75" s="1560"/>
      <c r="Y75" s="1560"/>
    </row>
    <row r="76" spans="1:26" ht="26.25">
      <c r="A76" s="8" t="s">
        <v>3</v>
      </c>
      <c r="B76" s="8" t="s">
        <v>4</v>
      </c>
      <c r="C76" s="8" t="s">
        <v>5</v>
      </c>
      <c r="D76" s="8" t="s">
        <v>6</v>
      </c>
      <c r="E76" s="8" t="s">
        <v>7</v>
      </c>
      <c r="F76" s="8" t="s">
        <v>8</v>
      </c>
      <c r="G76" s="8" t="s">
        <v>9</v>
      </c>
      <c r="H76" s="33" t="s">
        <v>10</v>
      </c>
      <c r="I76" s="9" t="s">
        <v>11</v>
      </c>
      <c r="J76" s="9" t="s">
        <v>12</v>
      </c>
      <c r="K76" s="9" t="s">
        <v>13</v>
      </c>
      <c r="L76" s="9" t="s">
        <v>14</v>
      </c>
      <c r="M76" s="9" t="s">
        <v>15</v>
      </c>
      <c r="N76" s="9" t="s">
        <v>16</v>
      </c>
      <c r="O76" s="9" t="s">
        <v>17</v>
      </c>
      <c r="P76" s="10" t="s">
        <v>18</v>
      </c>
      <c r="Q76" s="8" t="s">
        <v>19</v>
      </c>
      <c r="R76" s="8" t="s">
        <v>20</v>
      </c>
      <c r="S76" s="240" t="s">
        <v>21</v>
      </c>
      <c r="T76" s="240" t="s">
        <v>22</v>
      </c>
      <c r="U76" s="8" t="s">
        <v>24</v>
      </c>
      <c r="V76" s="8" t="s">
        <v>25</v>
      </c>
      <c r="W76" s="8" t="s">
        <v>26</v>
      </c>
      <c r="X76" s="8" t="s">
        <v>27</v>
      </c>
      <c r="Y76" s="8" t="s">
        <v>28</v>
      </c>
    </row>
    <row r="77" spans="1:26">
      <c r="A77" s="1178" t="s">
        <v>111</v>
      </c>
      <c r="B77" s="1178" t="s">
        <v>65</v>
      </c>
      <c r="C77" s="1186" t="s">
        <v>2201</v>
      </c>
      <c r="D77" s="1178" t="s">
        <v>64</v>
      </c>
      <c r="E77" s="1179">
        <v>46216.472222222219</v>
      </c>
      <c r="F77" s="1178">
        <v>17</v>
      </c>
      <c r="G77" s="1178">
        <v>120695</v>
      </c>
      <c r="H77" s="1205" t="s">
        <v>426</v>
      </c>
      <c r="I77" s="1178"/>
      <c r="J77" s="1178"/>
      <c r="K77" s="1178"/>
      <c r="L77" s="1178"/>
      <c r="M77" s="1186">
        <v>161</v>
      </c>
      <c r="N77" s="1178"/>
      <c r="O77" s="1178"/>
      <c r="P77" s="1178"/>
      <c r="Q77" s="14">
        <f>SUM(I77:P77)</f>
        <v>161</v>
      </c>
      <c r="R77" s="1175" t="s">
        <v>30</v>
      </c>
      <c r="S77" s="1177" t="s">
        <v>33</v>
      </c>
      <c r="T77" s="1175"/>
      <c r="U77" s="1190" t="s">
        <v>169</v>
      </c>
      <c r="V77" s="16" t="s">
        <v>90</v>
      </c>
      <c r="W77" s="16">
        <v>1021341</v>
      </c>
      <c r="X77" s="16" t="s">
        <v>2202</v>
      </c>
      <c r="Y77" s="16"/>
    </row>
    <row r="78" spans="1:26">
      <c r="A78" s="1301" t="s">
        <v>601</v>
      </c>
      <c r="B78" s="1301" t="s">
        <v>80</v>
      </c>
      <c r="C78" s="1186" t="s">
        <v>2203</v>
      </c>
      <c r="D78" s="1173" t="s">
        <v>117</v>
      </c>
      <c r="E78" s="227">
        <v>46215.402777777781</v>
      </c>
      <c r="F78" s="224">
        <v>12.8</v>
      </c>
      <c r="G78" s="224">
        <v>120722</v>
      </c>
      <c r="H78" s="226" t="s">
        <v>1999</v>
      </c>
      <c r="I78" s="224"/>
      <c r="J78" s="224"/>
      <c r="K78" s="224"/>
      <c r="L78" s="224"/>
      <c r="M78" s="224"/>
      <c r="N78" s="224"/>
      <c r="O78" s="35">
        <v>134</v>
      </c>
      <c r="P78" s="35">
        <v>27</v>
      </c>
      <c r="Q78" s="14">
        <f>SUM(I78:P78)</f>
        <v>161</v>
      </c>
      <c r="R78" s="1176" t="s">
        <v>32</v>
      </c>
      <c r="S78" s="1177" t="s">
        <v>33</v>
      </c>
      <c r="T78" s="14"/>
      <c r="U78" s="231" t="s">
        <v>100</v>
      </c>
      <c r="V78" s="16" t="s">
        <v>90</v>
      </c>
      <c r="W78" s="16">
        <v>1021342</v>
      </c>
      <c r="X78" s="16" t="s">
        <v>2204</v>
      </c>
      <c r="Y78" s="16"/>
    </row>
    <row r="79" spans="1:26" ht="25.5">
      <c r="A79" s="1172" t="s">
        <v>120</v>
      </c>
      <c r="B79" s="1178" t="s">
        <v>1255</v>
      </c>
      <c r="C79" s="1186" t="s">
        <v>2205</v>
      </c>
      <c r="D79" s="1173" t="s">
        <v>117</v>
      </c>
      <c r="E79" s="227">
        <v>46215.763888888891</v>
      </c>
      <c r="F79" s="224">
        <v>14.8</v>
      </c>
      <c r="G79" s="224">
        <v>120724</v>
      </c>
      <c r="H79" s="226" t="s">
        <v>2115</v>
      </c>
      <c r="I79" s="224"/>
      <c r="J79" s="224"/>
      <c r="K79" s="224"/>
      <c r="L79" s="224"/>
      <c r="M79" s="224">
        <v>0</v>
      </c>
      <c r="N79" s="35">
        <v>134</v>
      </c>
      <c r="O79" s="272">
        <v>27</v>
      </c>
      <c r="P79" s="224"/>
      <c r="Q79" s="14">
        <f>SUM(I79:P79)</f>
        <v>161</v>
      </c>
      <c r="R79" s="1176" t="s">
        <v>32</v>
      </c>
      <c r="S79" s="1177" t="s">
        <v>33</v>
      </c>
      <c r="T79" s="1289" t="b">
        <v>1</v>
      </c>
      <c r="U79" s="231" t="s">
        <v>100</v>
      </c>
      <c r="V79" s="16" t="s">
        <v>90</v>
      </c>
      <c r="W79" s="16">
        <v>1021343</v>
      </c>
      <c r="X79" s="16" t="s">
        <v>2204</v>
      </c>
      <c r="Y79" s="16"/>
      <c r="Z79" t="s">
        <v>2206</v>
      </c>
    </row>
    <row r="80" spans="1:26" ht="25.5">
      <c r="A80" s="1178" t="s">
        <v>120</v>
      </c>
      <c r="B80" s="1178" t="s">
        <v>1255</v>
      </c>
      <c r="C80" s="1186" t="s">
        <v>2207</v>
      </c>
      <c r="D80" s="1173" t="s">
        <v>117</v>
      </c>
      <c r="E80" s="227">
        <v>46215.763888888891</v>
      </c>
      <c r="F80" s="224">
        <v>14.8</v>
      </c>
      <c r="G80" s="224">
        <v>120725</v>
      </c>
      <c r="H80" s="226" t="s">
        <v>2115</v>
      </c>
      <c r="I80" s="224"/>
      <c r="J80" s="224"/>
      <c r="K80" s="224"/>
      <c r="L80" s="224"/>
      <c r="M80" s="224">
        <v>0</v>
      </c>
      <c r="N80" s="35">
        <v>134</v>
      </c>
      <c r="O80" s="224">
        <v>15</v>
      </c>
      <c r="P80" s="272">
        <v>12</v>
      </c>
      <c r="Q80" s="14">
        <f>SUM(I80:P80)</f>
        <v>161</v>
      </c>
      <c r="R80" s="229" t="s">
        <v>32</v>
      </c>
      <c r="S80" s="23" t="s">
        <v>33</v>
      </c>
      <c r="T80" s="1289" t="b">
        <v>1</v>
      </c>
      <c r="U80" s="231" t="s">
        <v>100</v>
      </c>
      <c r="V80" s="16" t="s">
        <v>90</v>
      </c>
      <c r="W80" s="16">
        <v>1021344</v>
      </c>
      <c r="X80" s="16" t="s">
        <v>2204</v>
      </c>
      <c r="Y80" s="16"/>
      <c r="Z80" t="s">
        <v>2206</v>
      </c>
    </row>
    <row r="81" spans="1:26" ht="25.5">
      <c r="A81" s="1172" t="s">
        <v>398</v>
      </c>
      <c r="B81" s="1178" t="s">
        <v>1255</v>
      </c>
      <c r="C81" s="1172" t="s">
        <v>2208</v>
      </c>
      <c r="D81" s="1173" t="s">
        <v>117</v>
      </c>
      <c r="E81" s="1173">
        <v>46215.763888888891</v>
      </c>
      <c r="F81" s="1172">
        <v>14.8</v>
      </c>
      <c r="G81" s="1172">
        <v>120726</v>
      </c>
      <c r="H81" s="1174" t="s">
        <v>2115</v>
      </c>
      <c r="I81" s="1172"/>
      <c r="J81" s="1172"/>
      <c r="K81" s="1172"/>
      <c r="L81" s="1172"/>
      <c r="M81" s="1172">
        <v>0</v>
      </c>
      <c r="N81" s="1186">
        <v>134</v>
      </c>
      <c r="O81" s="1172">
        <v>15</v>
      </c>
      <c r="P81" s="1186">
        <v>12</v>
      </c>
      <c r="Q81" s="14">
        <f>SUM(I81:P81)</f>
        <v>161</v>
      </c>
      <c r="R81" s="1176" t="s">
        <v>32</v>
      </c>
      <c r="S81" s="1177" t="s">
        <v>33</v>
      </c>
      <c r="T81" s="1175"/>
      <c r="U81" s="1189" t="s">
        <v>100</v>
      </c>
      <c r="V81" s="16" t="s">
        <v>90</v>
      </c>
      <c r="W81" s="16">
        <v>1021345</v>
      </c>
      <c r="X81" s="16" t="s">
        <v>2204</v>
      </c>
      <c r="Y81" s="16"/>
      <c r="Z81" t="s">
        <v>2209</v>
      </c>
    </row>
    <row r="82" spans="1:26">
      <c r="A82" s="11" t="s">
        <v>19</v>
      </c>
      <c r="B82" s="7"/>
      <c r="C82" s="7"/>
      <c r="D82" s="7"/>
      <c r="E82" s="11"/>
      <c r="F82" s="7"/>
      <c r="G82" s="7"/>
      <c r="H82" s="7"/>
      <c r="I82" s="11">
        <f>SUM(I79:I80)</f>
        <v>0</v>
      </c>
      <c r="J82" s="11">
        <f>SUM(J79:J80)</f>
        <v>0</v>
      </c>
      <c r="K82" s="11">
        <f>SUM(K79:K81)</f>
        <v>0</v>
      </c>
      <c r="L82" s="11">
        <f>SUM(L79:L81)</f>
        <v>0</v>
      </c>
      <c r="M82" s="11">
        <f>SUM(M77:M81)</f>
        <v>161</v>
      </c>
      <c r="N82" s="11">
        <f>SUM(N77:N81)</f>
        <v>402</v>
      </c>
      <c r="O82" s="11">
        <f>SUM(O77:O81)</f>
        <v>191</v>
      </c>
      <c r="P82" s="11">
        <f>SUM(P77:P81)</f>
        <v>51</v>
      </c>
      <c r="Q82" s="11">
        <f>SUM(Q77:Q81)</f>
        <v>805</v>
      </c>
      <c r="R82" s="12"/>
      <c r="S82" s="12"/>
      <c r="T82" s="12"/>
      <c r="U82" s="12"/>
      <c r="V82" s="12"/>
      <c r="W82" s="12"/>
      <c r="X82" s="12"/>
      <c r="Y82" s="12"/>
    </row>
    <row r="83" spans="1:26">
      <c r="A83" s="1"/>
      <c r="B83" s="1"/>
      <c r="C83" s="1"/>
      <c r="D83" s="1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6">
      <c r="A84" s="166" t="s">
        <v>34</v>
      </c>
      <c r="B84" s="1562"/>
      <c r="C84" s="1562"/>
      <c r="D84" s="1562"/>
      <c r="E84" s="1"/>
      <c r="F84" s="1"/>
      <c r="G84" s="1"/>
      <c r="H84" s="1"/>
      <c r="I84" s="1"/>
      <c r="J84" s="1"/>
      <c r="K84" s="1563"/>
      <c r="L84" s="1563"/>
      <c r="M84" s="1563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6" ht="18">
      <c r="A85" s="187" t="s">
        <v>35</v>
      </c>
      <c r="B85" s="186" t="s">
        <v>36</v>
      </c>
      <c r="C85" s="239" t="s">
        <v>37</v>
      </c>
      <c r="D85" s="24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6">
      <c r="A86" s="230" t="s">
        <v>100</v>
      </c>
      <c r="B86" s="1558" t="s">
        <v>39</v>
      </c>
      <c r="C86" s="1558"/>
      <c r="D86" s="242"/>
      <c r="E86" s="243" t="s">
        <v>40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6">
      <c r="A87" s="4" t="s">
        <v>169</v>
      </c>
      <c r="B87" s="1564" t="s">
        <v>41</v>
      </c>
      <c r="C87" s="156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6">
      <c r="A88" s="5" t="s">
        <v>42</v>
      </c>
      <c r="B88" s="1565" t="s">
        <v>2210</v>
      </c>
      <c r="C88" s="156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6">
      <c r="A89" s="5" t="s">
        <v>42</v>
      </c>
      <c r="B89" s="1565"/>
      <c r="C89" s="1565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6">
      <c r="A90" s="5" t="s">
        <v>43</v>
      </c>
      <c r="B90" s="1626" t="s">
        <v>2211</v>
      </c>
      <c r="C90" s="156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6">
      <c r="A91" s="5" t="s">
        <v>44</v>
      </c>
      <c r="B91" s="1567"/>
      <c r="C91" s="1567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3" spans="1:26" ht="23.25" customHeight="1">
      <c r="A93" s="1559" t="s">
        <v>1332</v>
      </c>
      <c r="B93" s="1559"/>
      <c r="C93" s="1559"/>
      <c r="D93" s="1559"/>
      <c r="E93" s="1559"/>
      <c r="F93" s="1559"/>
      <c r="G93" s="1067"/>
      <c r="H93" s="7"/>
      <c r="I93" s="1559" t="s">
        <v>346</v>
      </c>
      <c r="J93" s="1559"/>
      <c r="K93" s="1559"/>
      <c r="L93" s="1559"/>
      <c r="M93" s="1559"/>
      <c r="N93" s="1559"/>
      <c r="O93" s="1559"/>
      <c r="P93" s="1559"/>
      <c r="Q93" s="1559"/>
      <c r="R93" s="1560" t="s">
        <v>416</v>
      </c>
      <c r="S93" s="1561"/>
      <c r="T93" s="1560"/>
      <c r="U93" s="1560"/>
      <c r="V93" s="1560"/>
      <c r="W93" s="1560"/>
      <c r="X93" s="1560"/>
      <c r="Y93" s="1560"/>
    </row>
    <row r="94" spans="1:26" ht="26.25">
      <c r="A94" s="8" t="s">
        <v>3</v>
      </c>
      <c r="B94" s="8" t="s">
        <v>4</v>
      </c>
      <c r="C94" s="8" t="s">
        <v>5</v>
      </c>
      <c r="D94" s="8" t="s">
        <v>6</v>
      </c>
      <c r="E94" s="8" t="s">
        <v>7</v>
      </c>
      <c r="F94" s="8" t="s">
        <v>8</v>
      </c>
      <c r="G94" s="8" t="s">
        <v>9</v>
      </c>
      <c r="H94" s="33" t="s">
        <v>10</v>
      </c>
      <c r="I94" s="9" t="s">
        <v>11</v>
      </c>
      <c r="J94" s="9" t="s">
        <v>12</v>
      </c>
      <c r="K94" s="9" t="s">
        <v>13</v>
      </c>
      <c r="L94" s="9" t="s">
        <v>14</v>
      </c>
      <c r="M94" s="9" t="s">
        <v>15</v>
      </c>
      <c r="N94" s="9" t="s">
        <v>16</v>
      </c>
      <c r="O94" s="9" t="s">
        <v>17</v>
      </c>
      <c r="P94" s="10" t="s">
        <v>18</v>
      </c>
      <c r="Q94" s="8" t="s">
        <v>19</v>
      </c>
      <c r="R94" s="8" t="s">
        <v>20</v>
      </c>
      <c r="S94" s="240" t="s">
        <v>21</v>
      </c>
      <c r="T94" s="240" t="s">
        <v>22</v>
      </c>
      <c r="U94" s="8" t="s">
        <v>24</v>
      </c>
      <c r="V94" s="8" t="s">
        <v>25</v>
      </c>
      <c r="W94" s="8" t="s">
        <v>26</v>
      </c>
      <c r="X94" s="8" t="s">
        <v>27</v>
      </c>
      <c r="Y94" s="8" t="s">
        <v>28</v>
      </c>
    </row>
    <row r="95" spans="1:26">
      <c r="A95" s="15" t="s">
        <v>141</v>
      </c>
      <c r="B95" s="15" t="s">
        <v>69</v>
      </c>
      <c r="C95" s="35" t="s">
        <v>2212</v>
      </c>
      <c r="D95" s="15" t="s">
        <v>68</v>
      </c>
      <c r="E95" s="24">
        <v>46214.798611111109</v>
      </c>
      <c r="F95" s="15">
        <v>16.899999999999999</v>
      </c>
      <c r="G95" s="224">
        <v>120696</v>
      </c>
      <c r="H95" s="226" t="s">
        <v>667</v>
      </c>
      <c r="I95" s="224"/>
      <c r="J95" s="224"/>
      <c r="K95" s="224"/>
      <c r="L95" s="224"/>
      <c r="M95" s="35">
        <v>54</v>
      </c>
      <c r="N95" s="35">
        <v>81</v>
      </c>
      <c r="O95" s="35">
        <v>26</v>
      </c>
      <c r="P95" s="224"/>
      <c r="Q95" s="14">
        <f t="shared" ref="Q95:Q99" si="7">SUM(I95:P95)</f>
        <v>161</v>
      </c>
      <c r="R95" s="14" t="s">
        <v>30</v>
      </c>
      <c r="S95" s="14" t="s">
        <v>31</v>
      </c>
      <c r="T95" s="14"/>
      <c r="U95" s="232" t="s">
        <v>169</v>
      </c>
      <c r="V95" s="16" t="s">
        <v>660</v>
      </c>
      <c r="W95" s="16">
        <v>1021334</v>
      </c>
      <c r="X95" s="16" t="s">
        <v>2213</v>
      </c>
      <c r="Y95" s="16"/>
    </row>
    <row r="96" spans="1:26">
      <c r="A96" s="15" t="s">
        <v>145</v>
      </c>
      <c r="B96" s="15" t="s">
        <v>57</v>
      </c>
      <c r="C96" s="15" t="s">
        <v>2214</v>
      </c>
      <c r="D96" s="15" t="s">
        <v>56</v>
      </c>
      <c r="E96" s="24">
        <v>46215.229166666664</v>
      </c>
      <c r="F96" s="15">
        <v>12.3</v>
      </c>
      <c r="G96" s="224">
        <v>120697</v>
      </c>
      <c r="H96" s="226" t="s">
        <v>426</v>
      </c>
      <c r="I96" s="224"/>
      <c r="J96" s="224"/>
      <c r="K96" s="35">
        <v>50</v>
      </c>
      <c r="L96" s="35">
        <v>4</v>
      </c>
      <c r="M96" s="224"/>
      <c r="N96" s="224"/>
      <c r="O96" s="224"/>
      <c r="P96" s="224"/>
      <c r="Q96" s="14">
        <f t="shared" si="7"/>
        <v>54</v>
      </c>
      <c r="R96" s="1175" t="s">
        <v>30</v>
      </c>
      <c r="S96" s="1175" t="s">
        <v>31</v>
      </c>
      <c r="T96" s="14"/>
      <c r="U96" s="232" t="s">
        <v>169</v>
      </c>
      <c r="V96" s="16" t="s">
        <v>90</v>
      </c>
      <c r="W96" s="16">
        <v>1021335</v>
      </c>
      <c r="X96" s="16" t="s">
        <v>2215</v>
      </c>
      <c r="Y96" s="16"/>
    </row>
    <row r="97" spans="1:26">
      <c r="A97" s="15" t="s">
        <v>150</v>
      </c>
      <c r="B97" s="15" t="s">
        <v>57</v>
      </c>
      <c r="C97" s="35" t="s">
        <v>2216</v>
      </c>
      <c r="D97" s="15" t="s">
        <v>56</v>
      </c>
      <c r="E97" s="24">
        <v>46215.229166666664</v>
      </c>
      <c r="F97" s="15">
        <v>12.3</v>
      </c>
      <c r="G97" s="224">
        <v>120698</v>
      </c>
      <c r="H97" s="226" t="s">
        <v>426</v>
      </c>
      <c r="I97" s="224"/>
      <c r="J97" s="224"/>
      <c r="K97" s="224"/>
      <c r="L97" s="35">
        <v>108</v>
      </c>
      <c r="M97" s="224"/>
      <c r="N97" s="224"/>
      <c r="O97" s="224"/>
      <c r="P97" s="224"/>
      <c r="Q97" s="14">
        <f t="shared" si="7"/>
        <v>108</v>
      </c>
      <c r="R97" s="1175" t="s">
        <v>30</v>
      </c>
      <c r="S97" s="1175" t="s">
        <v>31</v>
      </c>
      <c r="T97" s="14"/>
      <c r="U97" s="232" t="s">
        <v>169</v>
      </c>
      <c r="V97" s="16" t="s">
        <v>90</v>
      </c>
      <c r="W97" s="16">
        <v>1021336</v>
      </c>
      <c r="X97" s="16" t="s">
        <v>2215</v>
      </c>
      <c r="Y97" s="16"/>
    </row>
    <row r="98" spans="1:26">
      <c r="A98" s="1301" t="s">
        <v>601</v>
      </c>
      <c r="B98" s="1301" t="s">
        <v>80</v>
      </c>
      <c r="C98" s="1186" t="s">
        <v>2217</v>
      </c>
      <c r="D98" s="1172" t="s">
        <v>117</v>
      </c>
      <c r="E98" s="1179">
        <v>46215.402777777781</v>
      </c>
      <c r="F98" s="1172">
        <v>12.8</v>
      </c>
      <c r="G98" s="1172">
        <v>120727</v>
      </c>
      <c r="H98" s="1174" t="s">
        <v>1999</v>
      </c>
      <c r="I98" s="1172"/>
      <c r="J98" s="1172"/>
      <c r="K98" s="1172"/>
      <c r="L98" s="1172"/>
      <c r="M98" s="1172"/>
      <c r="N98" s="1172"/>
      <c r="O98" s="1186">
        <v>80</v>
      </c>
      <c r="P98" s="1186">
        <v>81</v>
      </c>
      <c r="Q98" s="14">
        <f t="shared" si="7"/>
        <v>161</v>
      </c>
      <c r="R98" s="1176" t="s">
        <v>32</v>
      </c>
      <c r="S98" s="1177" t="s">
        <v>33</v>
      </c>
      <c r="T98" s="14"/>
      <c r="U98" s="1190" t="s">
        <v>100</v>
      </c>
      <c r="V98" s="16" t="s">
        <v>90</v>
      </c>
      <c r="W98" s="16">
        <v>1021337</v>
      </c>
      <c r="X98" s="16" t="s">
        <v>2204</v>
      </c>
      <c r="Y98" s="16"/>
    </row>
    <row r="99" spans="1:26" ht="25.5">
      <c r="A99" s="1172" t="s">
        <v>120</v>
      </c>
      <c r="B99" s="1178" t="s">
        <v>1255</v>
      </c>
      <c r="C99" s="1186" t="s">
        <v>2218</v>
      </c>
      <c r="D99" s="1173" t="s">
        <v>117</v>
      </c>
      <c r="E99" s="1173">
        <v>46215.763888888891</v>
      </c>
      <c r="F99" s="1172">
        <v>14.8</v>
      </c>
      <c r="G99" s="1172">
        <v>120728</v>
      </c>
      <c r="H99" s="1174" t="s">
        <v>2115</v>
      </c>
      <c r="I99" s="1172"/>
      <c r="J99" s="1172"/>
      <c r="K99" s="1172"/>
      <c r="L99" s="1172"/>
      <c r="M99" s="1172">
        <v>0</v>
      </c>
      <c r="N99" s="1186">
        <v>27</v>
      </c>
      <c r="O99" s="1186">
        <v>113</v>
      </c>
      <c r="P99" s="1186">
        <v>21</v>
      </c>
      <c r="Q99" s="14">
        <f t="shared" si="7"/>
        <v>161</v>
      </c>
      <c r="R99" s="1176" t="s">
        <v>32</v>
      </c>
      <c r="S99" s="1177" t="s">
        <v>33</v>
      </c>
      <c r="T99" s="1289" t="b">
        <v>1</v>
      </c>
      <c r="U99" s="1189" t="s">
        <v>100</v>
      </c>
      <c r="V99" s="16" t="s">
        <v>90</v>
      </c>
      <c r="W99" s="16">
        <v>1021338</v>
      </c>
      <c r="X99" s="16" t="s">
        <v>2204</v>
      </c>
      <c r="Y99" s="16"/>
      <c r="Z99" t="s">
        <v>2206</v>
      </c>
    </row>
    <row r="100" spans="1:26">
      <c r="A100" s="11" t="s">
        <v>19</v>
      </c>
      <c r="B100" s="7"/>
      <c r="C100" s="7"/>
      <c r="D100" s="7"/>
      <c r="E100" s="11"/>
      <c r="F100" s="7"/>
      <c r="G100" s="7"/>
      <c r="H100" s="7"/>
      <c r="I100" s="11">
        <f>SUM(I95:I97)</f>
        <v>0</v>
      </c>
      <c r="J100" s="11">
        <f>SUM(J95:J97)</f>
        <v>0</v>
      </c>
      <c r="K100" s="11">
        <f>SUM(K95:K99)</f>
        <v>50</v>
      </c>
      <c r="L100" s="11">
        <f t="shared" ref="L100:P100" si="8">SUM(L95:L99)</f>
        <v>112</v>
      </c>
      <c r="M100" s="11">
        <f t="shared" si="8"/>
        <v>54</v>
      </c>
      <c r="N100" s="11">
        <f t="shared" si="8"/>
        <v>108</v>
      </c>
      <c r="O100" s="11">
        <f t="shared" si="8"/>
        <v>219</v>
      </c>
      <c r="P100" s="11">
        <f t="shared" si="8"/>
        <v>102</v>
      </c>
      <c r="Q100" s="11">
        <f>SUM(Q95:Q99)</f>
        <v>645</v>
      </c>
      <c r="R100" s="12"/>
      <c r="S100" s="12"/>
      <c r="T100" s="12"/>
      <c r="U100" s="12"/>
      <c r="V100" s="12"/>
      <c r="W100" s="12"/>
      <c r="X100" s="12"/>
      <c r="Y100" s="12"/>
    </row>
    <row r="101" spans="1:26">
      <c r="A101" s="1"/>
      <c r="B101" s="1"/>
      <c r="C101" s="1"/>
      <c r="D101" s="1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6">
      <c r="A102" s="166" t="s">
        <v>34</v>
      </c>
      <c r="B102" s="1562"/>
      <c r="C102" s="1562"/>
      <c r="D102" s="1562"/>
      <c r="E102" s="1"/>
      <c r="F102" s="1"/>
      <c r="G102" s="1"/>
      <c r="H102" s="1"/>
      <c r="I102" s="1"/>
      <c r="J102" s="1"/>
      <c r="K102" s="1563"/>
      <c r="L102" s="1563"/>
      <c r="M102" s="1563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6" ht="18">
      <c r="A103" s="187" t="s">
        <v>35</v>
      </c>
      <c r="B103" s="186" t="s">
        <v>36</v>
      </c>
      <c r="C103" s="239" t="s">
        <v>37</v>
      </c>
      <c r="D103" s="24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6">
      <c r="A104" s="230" t="s">
        <v>100</v>
      </c>
      <c r="B104" s="1558" t="s">
        <v>39</v>
      </c>
      <c r="C104" s="1558"/>
      <c r="D104" s="242"/>
      <c r="E104" s="243" t="s">
        <v>40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6">
      <c r="A105" s="4" t="s">
        <v>169</v>
      </c>
      <c r="B105" s="1564" t="s">
        <v>41</v>
      </c>
      <c r="C105" s="156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6">
      <c r="A106" s="5" t="s">
        <v>42</v>
      </c>
      <c r="B106" s="1555" t="s">
        <v>549</v>
      </c>
      <c r="C106" s="155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6">
      <c r="A107" s="5" t="s">
        <v>42</v>
      </c>
      <c r="B107" s="1555"/>
      <c r="C107" s="1555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6">
      <c r="A108" s="5" t="s">
        <v>43</v>
      </c>
      <c r="B108" s="1568" t="s">
        <v>2219</v>
      </c>
      <c r="C108" s="155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6">
      <c r="A109" s="5" t="s">
        <v>44</v>
      </c>
      <c r="B109" s="1567"/>
      <c r="C109" s="1567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1" spans="1:26" ht="23.25" customHeight="1">
      <c r="A111" s="1666" t="s">
        <v>1243</v>
      </c>
      <c r="B111" s="1666"/>
      <c r="C111" s="1666"/>
      <c r="D111" s="1666"/>
      <c r="E111" s="1666"/>
      <c r="F111" s="1666"/>
      <c r="G111" s="1097"/>
      <c r="H111" s="270"/>
      <c r="I111" s="1666" t="s">
        <v>577</v>
      </c>
      <c r="J111" s="1666"/>
      <c r="K111" s="1666"/>
      <c r="L111" s="1666"/>
      <c r="M111" s="1666"/>
      <c r="N111" s="1666"/>
      <c r="O111" s="1666"/>
      <c r="P111" s="1666"/>
      <c r="Q111" s="1666"/>
      <c r="R111" s="1667" t="s">
        <v>1912</v>
      </c>
      <c r="S111" s="1668"/>
      <c r="T111" s="1667"/>
      <c r="U111" s="1667"/>
      <c r="V111" s="1667"/>
      <c r="W111" s="1667"/>
      <c r="X111" s="1667"/>
      <c r="Y111" s="1667"/>
    </row>
    <row r="112" spans="1:26" ht="26.25">
      <c r="A112" s="8" t="s">
        <v>3</v>
      </c>
      <c r="B112" s="8" t="s">
        <v>4</v>
      </c>
      <c r="C112" s="8" t="s">
        <v>5</v>
      </c>
      <c r="D112" s="8" t="s">
        <v>6</v>
      </c>
      <c r="E112" s="8" t="s">
        <v>7</v>
      </c>
      <c r="F112" s="8" t="s">
        <v>8</v>
      </c>
      <c r="G112" s="8" t="s">
        <v>9</v>
      </c>
      <c r="H112" s="33" t="s">
        <v>10</v>
      </c>
      <c r="I112" s="9" t="s">
        <v>11</v>
      </c>
      <c r="J112" s="9" t="s">
        <v>12</v>
      </c>
      <c r="K112" s="9" t="s">
        <v>13</v>
      </c>
      <c r="L112" s="9" t="s">
        <v>14</v>
      </c>
      <c r="M112" s="9" t="s">
        <v>15</v>
      </c>
      <c r="N112" s="9" t="s">
        <v>16</v>
      </c>
      <c r="O112" s="9" t="s">
        <v>17</v>
      </c>
      <c r="P112" s="10" t="s">
        <v>18</v>
      </c>
      <c r="Q112" s="8" t="s">
        <v>19</v>
      </c>
      <c r="R112" s="8" t="s">
        <v>20</v>
      </c>
      <c r="S112" s="240" t="s">
        <v>21</v>
      </c>
      <c r="T112" s="240" t="s">
        <v>22</v>
      </c>
      <c r="U112" s="8" t="s">
        <v>24</v>
      </c>
      <c r="V112" s="8" t="s">
        <v>25</v>
      </c>
      <c r="W112" s="8" t="s">
        <v>26</v>
      </c>
      <c r="X112" s="8" t="s">
        <v>27</v>
      </c>
      <c r="Y112" s="8" t="s">
        <v>28</v>
      </c>
    </row>
    <row r="113" spans="1:25">
      <c r="A113" s="15" t="s">
        <v>1090</v>
      </c>
      <c r="B113" s="15" t="s">
        <v>1091</v>
      </c>
      <c r="C113" s="35" t="s">
        <v>2220</v>
      </c>
      <c r="D113" s="15" t="s">
        <v>1093</v>
      </c>
      <c r="E113" s="24">
        <v>46216.743055555555</v>
      </c>
      <c r="F113" s="15">
        <v>13.7</v>
      </c>
      <c r="G113" s="224">
        <v>120699</v>
      </c>
      <c r="H113" s="226" t="s">
        <v>548</v>
      </c>
      <c r="I113" s="224"/>
      <c r="J113" s="224"/>
      <c r="K113" s="224"/>
      <c r="L113" s="224"/>
      <c r="M113" s="224"/>
      <c r="N113" s="35">
        <v>81</v>
      </c>
      <c r="O113" s="224"/>
      <c r="P113" s="224"/>
      <c r="Q113" s="14">
        <f t="shared" ref="Q113:Q117" si="9">SUM(I113:P113)</f>
        <v>81</v>
      </c>
      <c r="R113" s="14" t="s">
        <v>30</v>
      </c>
      <c r="S113" s="14" t="s">
        <v>31</v>
      </c>
      <c r="T113" s="14"/>
      <c r="U113" s="232" t="s">
        <v>523</v>
      </c>
      <c r="V113" s="16"/>
      <c r="W113" s="16">
        <v>1021360</v>
      </c>
      <c r="X113" s="16" t="s">
        <v>2221</v>
      </c>
      <c r="Y113" s="16"/>
    </row>
    <row r="114" spans="1:25">
      <c r="A114" s="15" t="s">
        <v>788</v>
      </c>
      <c r="B114" s="15" t="s">
        <v>789</v>
      </c>
      <c r="C114" s="35" t="s">
        <v>2222</v>
      </c>
      <c r="D114" s="15" t="s">
        <v>2223</v>
      </c>
      <c r="E114" s="24">
        <v>46216.597222222219</v>
      </c>
      <c r="F114" s="15">
        <v>14.1</v>
      </c>
      <c r="G114" s="15">
        <v>120753</v>
      </c>
      <c r="H114" s="37" t="s">
        <v>548</v>
      </c>
      <c r="I114" s="15"/>
      <c r="J114" s="35">
        <v>27</v>
      </c>
      <c r="K114" s="35">
        <v>54</v>
      </c>
      <c r="L114" s="35">
        <v>80</v>
      </c>
      <c r="M114" s="15"/>
      <c r="N114" s="15"/>
      <c r="O114" s="15"/>
      <c r="P114" s="15"/>
      <c r="Q114" s="14">
        <f t="shared" si="9"/>
        <v>161</v>
      </c>
      <c r="R114" s="14" t="s">
        <v>30</v>
      </c>
      <c r="S114" s="14" t="s">
        <v>31</v>
      </c>
      <c r="T114" s="14"/>
      <c r="U114" s="232" t="s">
        <v>523</v>
      </c>
      <c r="V114" s="16"/>
      <c r="W114" s="16">
        <v>1021361</v>
      </c>
      <c r="X114" s="16" t="s">
        <v>2221</v>
      </c>
      <c r="Y114" s="16"/>
    </row>
    <row r="115" spans="1:25">
      <c r="A115" s="15" t="s">
        <v>1664</v>
      </c>
      <c r="B115" s="15" t="s">
        <v>1015</v>
      </c>
      <c r="C115" s="35" t="s">
        <v>2224</v>
      </c>
      <c r="D115" s="15" t="s">
        <v>1932</v>
      </c>
      <c r="E115" s="24"/>
      <c r="F115" s="15"/>
      <c r="G115" s="224">
        <v>120700</v>
      </c>
      <c r="H115" s="226" t="s">
        <v>740</v>
      </c>
      <c r="I115" s="224"/>
      <c r="J115" s="224"/>
      <c r="K115" s="224"/>
      <c r="L115" s="224"/>
      <c r="M115" s="35">
        <v>107</v>
      </c>
      <c r="N115" s="35">
        <v>54</v>
      </c>
      <c r="O115" s="224"/>
      <c r="P115" s="224"/>
      <c r="Q115" s="14">
        <f t="shared" si="9"/>
        <v>161</v>
      </c>
      <c r="R115" s="229" t="s">
        <v>32</v>
      </c>
      <c r="S115" s="23" t="s">
        <v>33</v>
      </c>
      <c r="T115" s="14"/>
      <c r="U115" s="231" t="s">
        <v>508</v>
      </c>
      <c r="V115" s="16"/>
      <c r="W115" s="16">
        <v>1021359</v>
      </c>
      <c r="X115" s="16" t="s">
        <v>2225</v>
      </c>
      <c r="Y115" s="16"/>
    </row>
    <row r="116" spans="1:25">
      <c r="A116" s="15" t="s">
        <v>142</v>
      </c>
      <c r="B116" s="15" t="s">
        <v>72</v>
      </c>
      <c r="C116" s="35" t="s">
        <v>2226</v>
      </c>
      <c r="D116" s="15" t="s">
        <v>386</v>
      </c>
      <c r="E116" s="24">
        <v>46216.670138888891</v>
      </c>
      <c r="F116" s="15">
        <v>13.2</v>
      </c>
      <c r="G116" s="224">
        <v>120701</v>
      </c>
      <c r="H116" s="226" t="s">
        <v>667</v>
      </c>
      <c r="I116" s="224"/>
      <c r="J116" s="224"/>
      <c r="K116" s="224"/>
      <c r="L116" s="224"/>
      <c r="M116" s="224"/>
      <c r="N116" s="35">
        <v>161</v>
      </c>
      <c r="O116" s="224"/>
      <c r="P116" s="224"/>
      <c r="Q116" s="14">
        <f t="shared" si="9"/>
        <v>161</v>
      </c>
      <c r="R116" s="1175" t="s">
        <v>30</v>
      </c>
      <c r="S116" s="1175" t="s">
        <v>31</v>
      </c>
      <c r="T116" s="14"/>
      <c r="U116" s="232" t="s">
        <v>755</v>
      </c>
      <c r="V116" s="16"/>
      <c r="W116" s="16">
        <v>1021362</v>
      </c>
      <c r="X116" s="16" t="s">
        <v>2221</v>
      </c>
      <c r="Y116" s="16"/>
    </row>
    <row r="117" spans="1:25">
      <c r="A117" s="15" t="s">
        <v>142</v>
      </c>
      <c r="B117" s="15" t="s">
        <v>72</v>
      </c>
      <c r="C117" s="35" t="s">
        <v>2227</v>
      </c>
      <c r="D117" s="15" t="s">
        <v>386</v>
      </c>
      <c r="E117" s="24">
        <v>46216.670138888891</v>
      </c>
      <c r="F117" s="15">
        <v>13.2</v>
      </c>
      <c r="G117" s="224">
        <v>120703</v>
      </c>
      <c r="H117" s="226" t="s">
        <v>2228</v>
      </c>
      <c r="I117" s="224"/>
      <c r="J117" s="224"/>
      <c r="K117" s="224"/>
      <c r="L117" s="224"/>
      <c r="M117" s="224">
        <v>0</v>
      </c>
      <c r="N117" s="224"/>
      <c r="O117" s="35">
        <v>134</v>
      </c>
      <c r="P117" s="35">
        <v>27</v>
      </c>
      <c r="Q117" s="14">
        <f t="shared" si="9"/>
        <v>161</v>
      </c>
      <c r="R117" s="14" t="s">
        <v>30</v>
      </c>
      <c r="S117" s="14" t="s">
        <v>31</v>
      </c>
      <c r="T117" s="14"/>
      <c r="U117" s="232" t="s">
        <v>755</v>
      </c>
      <c r="V117" s="16"/>
      <c r="W117" s="16">
        <v>1021363</v>
      </c>
      <c r="X117" s="16" t="s">
        <v>2221</v>
      </c>
      <c r="Y117" s="16"/>
    </row>
    <row r="118" spans="1:25">
      <c r="A118" s="11" t="s">
        <v>19</v>
      </c>
      <c r="B118" s="7"/>
      <c r="C118" s="7"/>
      <c r="D118" s="7"/>
      <c r="E118" s="11"/>
      <c r="F118" s="7"/>
      <c r="G118" s="7"/>
      <c r="H118" s="7"/>
      <c r="I118" s="11">
        <f t="shared" ref="I118:Q118" si="10">SUM(I113:I117)</f>
        <v>0</v>
      </c>
      <c r="J118" s="11">
        <f t="shared" si="10"/>
        <v>27</v>
      </c>
      <c r="K118" s="11">
        <f t="shared" si="10"/>
        <v>54</v>
      </c>
      <c r="L118" s="11">
        <f t="shared" si="10"/>
        <v>80</v>
      </c>
      <c r="M118" s="11">
        <f t="shared" si="10"/>
        <v>107</v>
      </c>
      <c r="N118" s="11">
        <f t="shared" si="10"/>
        <v>296</v>
      </c>
      <c r="O118" s="11">
        <f t="shared" si="10"/>
        <v>134</v>
      </c>
      <c r="P118" s="11">
        <f t="shared" si="10"/>
        <v>27</v>
      </c>
      <c r="Q118" s="11">
        <f t="shared" si="10"/>
        <v>725</v>
      </c>
      <c r="R118" s="12"/>
      <c r="S118" s="12"/>
      <c r="T118" s="12"/>
      <c r="U118" s="12"/>
      <c r="V118" s="12"/>
      <c r="W118" s="12"/>
      <c r="X118" s="12"/>
      <c r="Y118" s="12"/>
    </row>
    <row r="119" spans="1:25">
      <c r="A119" s="1"/>
      <c r="B119" s="1"/>
      <c r="C119" s="1"/>
      <c r="D119" s="1"/>
      <c r="E119" s="1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5">
      <c r="A120" s="166" t="s">
        <v>34</v>
      </c>
      <c r="B120" s="1562"/>
      <c r="C120" s="1562"/>
      <c r="D120" s="1562"/>
      <c r="E120" s="1"/>
      <c r="F120" s="1"/>
      <c r="G120" s="1"/>
      <c r="H120" s="1"/>
      <c r="I120" s="1"/>
      <c r="J120" s="1"/>
      <c r="K120" s="1563"/>
      <c r="L120" s="1563"/>
      <c r="M120" s="1563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5" ht="18">
      <c r="A121" s="187" t="s">
        <v>35</v>
      </c>
      <c r="B121" s="186" t="s">
        <v>36</v>
      </c>
      <c r="C121" s="239" t="s">
        <v>37</v>
      </c>
      <c r="D121" s="24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5">
      <c r="A122" s="230"/>
      <c r="B122" s="1558" t="s">
        <v>39</v>
      </c>
      <c r="C122" s="1558"/>
      <c r="D122" s="242"/>
      <c r="E122" s="243" t="s">
        <v>40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5">
      <c r="A123" s="4"/>
      <c r="B123" s="1564" t="s">
        <v>41</v>
      </c>
      <c r="C123" s="1564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5">
      <c r="A124" s="5" t="s">
        <v>42</v>
      </c>
      <c r="B124" s="1565"/>
      <c r="C124" s="156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5">
      <c r="A125" s="5" t="s">
        <v>42</v>
      </c>
      <c r="B125" s="1565"/>
      <c r="C125" s="1565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5">
      <c r="A126" s="5" t="s">
        <v>43</v>
      </c>
      <c r="B126" s="1566"/>
      <c r="C126" s="156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>
      <c r="A127" s="5" t="s">
        <v>44</v>
      </c>
      <c r="B127" s="1567"/>
      <c r="C127" s="1567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9" spans="1:25" ht="23.25" customHeight="1">
      <c r="A129" s="1665" t="s">
        <v>2229</v>
      </c>
      <c r="B129" s="1665"/>
      <c r="C129" s="1665"/>
      <c r="D129" s="1665"/>
      <c r="E129" s="1665"/>
      <c r="F129" s="1665"/>
      <c r="G129" s="1101"/>
      <c r="H129" s="232"/>
      <c r="I129" s="1665" t="s">
        <v>346</v>
      </c>
      <c r="J129" s="1665"/>
      <c r="K129" s="1665"/>
      <c r="L129" s="1665"/>
      <c r="M129" s="1665"/>
      <c r="N129" s="1665"/>
      <c r="O129" s="1665"/>
      <c r="P129" s="1665"/>
      <c r="Q129" s="1665"/>
      <c r="R129" s="1663" t="s">
        <v>2230</v>
      </c>
      <c r="S129" s="1664"/>
      <c r="T129" s="1663"/>
      <c r="U129" s="1663"/>
      <c r="V129" s="1663"/>
      <c r="W129" s="1663"/>
      <c r="X129" s="1663"/>
      <c r="Y129" s="1663"/>
    </row>
    <row r="130" spans="1:25" ht="26.25">
      <c r="A130" s="8" t="s">
        <v>3</v>
      </c>
      <c r="B130" s="8" t="s">
        <v>4</v>
      </c>
      <c r="C130" s="8" t="s">
        <v>5</v>
      </c>
      <c r="D130" s="8" t="s">
        <v>6</v>
      </c>
      <c r="E130" s="8" t="s">
        <v>7</v>
      </c>
      <c r="F130" s="8" t="s">
        <v>8</v>
      </c>
      <c r="G130" s="8" t="s">
        <v>9</v>
      </c>
      <c r="H130" s="33" t="s">
        <v>10</v>
      </c>
      <c r="I130" s="9" t="s">
        <v>11</v>
      </c>
      <c r="J130" s="9" t="s">
        <v>12</v>
      </c>
      <c r="K130" s="9" t="s">
        <v>13</v>
      </c>
      <c r="L130" s="9" t="s">
        <v>14</v>
      </c>
      <c r="M130" s="9" t="s">
        <v>15</v>
      </c>
      <c r="N130" s="9" t="s">
        <v>16</v>
      </c>
      <c r="O130" s="9" t="s">
        <v>17</v>
      </c>
      <c r="P130" s="10" t="s">
        <v>18</v>
      </c>
      <c r="Q130" s="8" t="s">
        <v>19</v>
      </c>
      <c r="R130" s="8" t="s">
        <v>20</v>
      </c>
      <c r="S130" s="240" t="s">
        <v>21</v>
      </c>
      <c r="T130" s="240" t="s">
        <v>22</v>
      </c>
      <c r="U130" s="8" t="s">
        <v>24</v>
      </c>
      <c r="V130" s="8" t="s">
        <v>25</v>
      </c>
      <c r="W130" s="8" t="s">
        <v>26</v>
      </c>
      <c r="X130" s="8" t="s">
        <v>27</v>
      </c>
      <c r="Y130" s="8" t="s">
        <v>28</v>
      </c>
    </row>
    <row r="131" spans="1:25">
      <c r="A131" s="1178" t="s">
        <v>157</v>
      </c>
      <c r="B131" s="1178" t="s">
        <v>134</v>
      </c>
      <c r="C131" s="1186" t="s">
        <v>2231</v>
      </c>
      <c r="D131" s="1178" t="s">
        <v>136</v>
      </c>
      <c r="E131" s="1179">
        <v>46216.083333333336</v>
      </c>
      <c r="F131" s="1178">
        <v>11.9</v>
      </c>
      <c r="G131" s="1178">
        <v>120733</v>
      </c>
      <c r="H131" s="1205" t="s">
        <v>2232</v>
      </c>
      <c r="I131" s="1178"/>
      <c r="J131" s="1178"/>
      <c r="K131" s="1178"/>
      <c r="L131" s="1178"/>
      <c r="M131" s="1178"/>
      <c r="N131" s="1186">
        <v>107</v>
      </c>
      <c r="O131" s="1178">
        <v>54</v>
      </c>
      <c r="P131" s="1178"/>
      <c r="Q131" s="14">
        <f>SUM(I131:P131)</f>
        <v>161</v>
      </c>
      <c r="R131" s="1176" t="s">
        <v>32</v>
      </c>
      <c r="S131" s="1177" t="s">
        <v>33</v>
      </c>
      <c r="T131" s="1175"/>
      <c r="U131" s="1181" t="s">
        <v>100</v>
      </c>
      <c r="V131" s="16" t="s">
        <v>90</v>
      </c>
      <c r="W131" s="16">
        <v>1021347</v>
      </c>
      <c r="X131" s="16" t="s">
        <v>2123</v>
      </c>
      <c r="Y131" s="16"/>
    </row>
    <row r="132" spans="1:25">
      <c r="A132" s="224" t="s">
        <v>655</v>
      </c>
      <c r="B132" s="224" t="s">
        <v>134</v>
      </c>
      <c r="C132" s="35" t="s">
        <v>2233</v>
      </c>
      <c r="D132" s="224" t="s">
        <v>136</v>
      </c>
      <c r="E132" s="227">
        <v>46216.083333333336</v>
      </c>
      <c r="F132" s="224">
        <v>11.9</v>
      </c>
      <c r="G132" s="224">
        <v>120739</v>
      </c>
      <c r="H132" s="226" t="s">
        <v>401</v>
      </c>
      <c r="I132" s="224"/>
      <c r="J132" s="224"/>
      <c r="K132" s="224"/>
      <c r="L132" s="224"/>
      <c r="M132" s="224">
        <v>0</v>
      </c>
      <c r="N132" s="272">
        <v>134</v>
      </c>
      <c r="O132" s="224">
        <v>27</v>
      </c>
      <c r="P132" s="224"/>
      <c r="Q132" s="14">
        <f t="shared" ref="Q132:Q133" si="11">SUM(I132:P132)</f>
        <v>161</v>
      </c>
      <c r="R132" s="229" t="s">
        <v>32</v>
      </c>
      <c r="S132" s="23" t="s">
        <v>33</v>
      </c>
      <c r="T132" s="14"/>
      <c r="U132" s="228" t="s">
        <v>100</v>
      </c>
      <c r="V132" s="16"/>
      <c r="W132" s="16">
        <v>1021348</v>
      </c>
      <c r="X132" s="16" t="s">
        <v>2123</v>
      </c>
      <c r="Y132" s="16"/>
    </row>
    <row r="133" spans="1:25">
      <c r="A133" s="224" t="s">
        <v>655</v>
      </c>
      <c r="B133" s="224" t="s">
        <v>134</v>
      </c>
      <c r="C133" s="35" t="s">
        <v>2234</v>
      </c>
      <c r="D133" s="224" t="s">
        <v>136</v>
      </c>
      <c r="E133" s="227">
        <v>46216.083333333336</v>
      </c>
      <c r="F133" s="224">
        <v>11.9</v>
      </c>
      <c r="G133" s="224">
        <v>120740</v>
      </c>
      <c r="H133" s="226" t="s">
        <v>401</v>
      </c>
      <c r="I133" s="224"/>
      <c r="J133" s="224"/>
      <c r="K133" s="224"/>
      <c r="L133" s="224"/>
      <c r="M133" s="224">
        <v>0</v>
      </c>
      <c r="N133" s="224">
        <v>134</v>
      </c>
      <c r="O133" s="224">
        <v>27</v>
      </c>
      <c r="P133" s="224"/>
      <c r="Q133" s="14">
        <f t="shared" si="11"/>
        <v>161</v>
      </c>
      <c r="R133" s="229" t="s">
        <v>32</v>
      </c>
      <c r="S133" s="23" t="s">
        <v>33</v>
      </c>
      <c r="T133" s="14"/>
      <c r="U133" s="228" t="s">
        <v>100</v>
      </c>
      <c r="V133" s="16" t="s">
        <v>90</v>
      </c>
      <c r="W133" s="16">
        <v>1021349</v>
      </c>
      <c r="X133" s="16" t="s">
        <v>2123</v>
      </c>
      <c r="Y133" s="16"/>
    </row>
    <row r="134" spans="1:25">
      <c r="A134" s="224"/>
      <c r="B134" s="224"/>
      <c r="C134" s="224"/>
      <c r="D134" s="224"/>
      <c r="E134" s="227"/>
      <c r="F134" s="224"/>
      <c r="G134" s="224"/>
      <c r="H134" s="226"/>
      <c r="I134" s="224"/>
      <c r="J134" s="224"/>
      <c r="K134" s="224"/>
      <c r="L134" s="224"/>
      <c r="M134" s="224"/>
      <c r="N134" s="224"/>
      <c r="O134" s="224"/>
      <c r="P134" s="224"/>
      <c r="Q134" s="14">
        <f t="shared" ref="Q134:Q135" si="12">SUM(I134:P134)</f>
        <v>0</v>
      </c>
      <c r="R134" s="14"/>
      <c r="S134" s="14"/>
      <c r="T134" s="14"/>
      <c r="U134" s="228"/>
      <c r="V134" s="16"/>
      <c r="W134" s="16"/>
      <c r="X134" s="16"/>
      <c r="Y134" s="16"/>
    </row>
    <row r="135" spans="1:25">
      <c r="A135" s="15"/>
      <c r="B135" s="15"/>
      <c r="C135" s="15"/>
      <c r="D135" s="15"/>
      <c r="E135" s="15"/>
      <c r="F135" s="15"/>
      <c r="G135" s="15"/>
      <c r="H135" s="37"/>
      <c r="I135" s="15"/>
      <c r="J135" s="15"/>
      <c r="K135" s="15"/>
      <c r="L135" s="15"/>
      <c r="M135" s="15"/>
      <c r="N135" s="15"/>
      <c r="O135" s="15"/>
      <c r="P135" s="15"/>
      <c r="Q135" s="14">
        <f t="shared" si="12"/>
        <v>0</v>
      </c>
      <c r="R135" s="14"/>
      <c r="S135" s="14"/>
      <c r="T135" s="14"/>
      <c r="U135" s="16"/>
      <c r="V135" s="16"/>
      <c r="W135" s="16"/>
      <c r="X135" s="16"/>
      <c r="Y135" s="16"/>
    </row>
    <row r="136" spans="1:25">
      <c r="A136" s="11" t="s">
        <v>19</v>
      </c>
      <c r="B136" s="7"/>
      <c r="C136" s="7"/>
      <c r="D136" s="7"/>
      <c r="E136" s="11"/>
      <c r="F136" s="7"/>
      <c r="G136" s="7"/>
      <c r="H136" s="7"/>
      <c r="I136" s="11">
        <f>SUM(I131:I134)</f>
        <v>0</v>
      </c>
      <c r="J136" s="11">
        <f>SUM(J131:J134)</f>
        <v>0</v>
      </c>
      <c r="K136" s="11">
        <f t="shared" ref="K136:Q136" si="13">SUM(K131:K135)</f>
        <v>0</v>
      </c>
      <c r="L136" s="11">
        <f t="shared" si="13"/>
        <v>0</v>
      </c>
      <c r="M136" s="11">
        <f t="shared" si="13"/>
        <v>0</v>
      </c>
      <c r="N136" s="11">
        <f t="shared" si="13"/>
        <v>375</v>
      </c>
      <c r="O136" s="11">
        <f t="shared" si="13"/>
        <v>108</v>
      </c>
      <c r="P136" s="11">
        <f t="shared" si="13"/>
        <v>0</v>
      </c>
      <c r="Q136" s="11">
        <f t="shared" si="13"/>
        <v>483</v>
      </c>
      <c r="R136" s="12"/>
      <c r="S136" s="12"/>
      <c r="T136" s="12"/>
      <c r="U136" s="12"/>
      <c r="V136" s="12"/>
      <c r="W136" s="12"/>
      <c r="X136" s="12"/>
      <c r="Y136" s="12"/>
    </row>
    <row r="137" spans="1:25">
      <c r="A137" s="1"/>
      <c r="B137" s="1"/>
      <c r="C137" s="1"/>
      <c r="D137" s="1"/>
      <c r="E137" s="1"/>
      <c r="F137" s="2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5">
      <c r="A138" s="166" t="s">
        <v>34</v>
      </c>
      <c r="B138" s="1562"/>
      <c r="C138" s="1562"/>
      <c r="D138" s="1562"/>
      <c r="E138" s="1"/>
      <c r="F138" s="1"/>
      <c r="G138" s="1"/>
      <c r="H138" s="1"/>
      <c r="I138" s="1"/>
      <c r="J138" s="1"/>
      <c r="K138" s="1563"/>
      <c r="L138" s="1563"/>
      <c r="M138" s="1563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5" ht="18">
      <c r="A139" s="187" t="s">
        <v>35</v>
      </c>
      <c r="B139" s="186" t="s">
        <v>36</v>
      </c>
      <c r="C139" s="239" t="s">
        <v>37</v>
      </c>
      <c r="D139" s="24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5">
      <c r="A140" s="230" t="s">
        <v>100</v>
      </c>
      <c r="B140" s="1558"/>
      <c r="C140" s="1558"/>
      <c r="D140" s="242"/>
      <c r="E140" s="243" t="s">
        <v>40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5">
      <c r="A141" s="4"/>
      <c r="B141" s="1564"/>
      <c r="C141" s="1564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5">
      <c r="A142" s="5" t="s">
        <v>42</v>
      </c>
      <c r="B142" s="1565" t="s">
        <v>870</v>
      </c>
      <c r="C142" s="156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5">
      <c r="A143" s="5" t="s">
        <v>42</v>
      </c>
      <c r="B143" s="1565"/>
      <c r="C143" s="1565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5">
      <c r="A144" s="5" t="s">
        <v>43</v>
      </c>
      <c r="B144" s="1626" t="s">
        <v>1272</v>
      </c>
      <c r="C144" s="156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>
      <c r="A145" s="5" t="s">
        <v>44</v>
      </c>
      <c r="B145" s="1567"/>
      <c r="C145" s="1567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</sheetData>
  <mergeCells count="88">
    <mergeCell ref="B12:C12"/>
    <mergeCell ref="A1:F1"/>
    <mergeCell ref="I1:Q1"/>
    <mergeCell ref="R1:Y1"/>
    <mergeCell ref="B10:D10"/>
    <mergeCell ref="K10:M10"/>
    <mergeCell ref="B32:C32"/>
    <mergeCell ref="B13:C13"/>
    <mergeCell ref="B14:C14"/>
    <mergeCell ref="B15:C15"/>
    <mergeCell ref="B16:C16"/>
    <mergeCell ref="B17:C17"/>
    <mergeCell ref="A19:F19"/>
    <mergeCell ref="I19:Q19"/>
    <mergeCell ref="R19:Y19"/>
    <mergeCell ref="B29:D29"/>
    <mergeCell ref="K29:M29"/>
    <mergeCell ref="B31:C31"/>
    <mergeCell ref="B33:C33"/>
    <mergeCell ref="B34:C34"/>
    <mergeCell ref="B35:C35"/>
    <mergeCell ref="B36:C36"/>
    <mergeCell ref="A38:F38"/>
    <mergeCell ref="R56:Y56"/>
    <mergeCell ref="R38:Y38"/>
    <mergeCell ref="B47:D47"/>
    <mergeCell ref="K47:M47"/>
    <mergeCell ref="B49:C49"/>
    <mergeCell ref="B50:C50"/>
    <mergeCell ref="B51:C51"/>
    <mergeCell ref="I38:Q38"/>
    <mergeCell ref="B52:C52"/>
    <mergeCell ref="B53:C53"/>
    <mergeCell ref="B54:C54"/>
    <mergeCell ref="A56:F56"/>
    <mergeCell ref="I56:Q56"/>
    <mergeCell ref="B71:C71"/>
    <mergeCell ref="B72:C72"/>
    <mergeCell ref="B73:C73"/>
    <mergeCell ref="A75:F75"/>
    <mergeCell ref="I75:Q75"/>
    <mergeCell ref="B66:D66"/>
    <mergeCell ref="K66:M66"/>
    <mergeCell ref="B68:C68"/>
    <mergeCell ref="B69:C69"/>
    <mergeCell ref="B70:C70"/>
    <mergeCell ref="R75:Y75"/>
    <mergeCell ref="B104:C104"/>
    <mergeCell ref="B86:C86"/>
    <mergeCell ref="B87:C87"/>
    <mergeCell ref="B88:C88"/>
    <mergeCell ref="B89:C89"/>
    <mergeCell ref="B90:C90"/>
    <mergeCell ref="B91:C91"/>
    <mergeCell ref="A93:F93"/>
    <mergeCell ref="I93:Q93"/>
    <mergeCell ref="R93:Y93"/>
    <mergeCell ref="B102:D102"/>
    <mergeCell ref="K102:M102"/>
    <mergeCell ref="B84:D84"/>
    <mergeCell ref="K84:M84"/>
    <mergeCell ref="B123:C123"/>
    <mergeCell ref="B105:C105"/>
    <mergeCell ref="B106:C106"/>
    <mergeCell ref="B107:C107"/>
    <mergeCell ref="B108:C108"/>
    <mergeCell ref="B109:C109"/>
    <mergeCell ref="A111:F111"/>
    <mergeCell ref="I111:Q111"/>
    <mergeCell ref="R111:Y111"/>
    <mergeCell ref="B120:D120"/>
    <mergeCell ref="K120:M120"/>
    <mergeCell ref="B122:C122"/>
    <mergeCell ref="B124:C124"/>
    <mergeCell ref="B125:C125"/>
    <mergeCell ref="B126:C126"/>
    <mergeCell ref="B127:C127"/>
    <mergeCell ref="A129:F129"/>
    <mergeCell ref="B143:C143"/>
    <mergeCell ref="B144:C144"/>
    <mergeCell ref="B145:C145"/>
    <mergeCell ref="R129:Y129"/>
    <mergeCell ref="B138:D138"/>
    <mergeCell ref="K138:M138"/>
    <mergeCell ref="B140:C140"/>
    <mergeCell ref="B141:C141"/>
    <mergeCell ref="B142:C142"/>
    <mergeCell ref="I129:Q129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A2629-8DA7-4610-9164-829237BE2AEB}">
  <sheetPr>
    <tabColor rgb="FF00B0F0"/>
  </sheetPr>
  <dimension ref="A1:Y151"/>
  <sheetViews>
    <sheetView workbookViewId="0">
      <selection activeCell="K34" sqref="K3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/>
    <col min="24" max="24" width="19" customWidth="1"/>
  </cols>
  <sheetData>
    <row r="1" spans="1:25" ht="23.25">
      <c r="A1" s="1559" t="s">
        <v>345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347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5.5">
      <c r="A3" s="224" t="s">
        <v>698</v>
      </c>
      <c r="B3" s="224" t="s">
        <v>78</v>
      </c>
      <c r="C3" s="35" t="s">
        <v>2235</v>
      </c>
      <c r="D3" s="224" t="s">
        <v>99</v>
      </c>
      <c r="E3" s="227">
        <v>46212.28125</v>
      </c>
      <c r="F3" s="224">
        <v>13.3</v>
      </c>
      <c r="G3" s="224">
        <v>120651</v>
      </c>
      <c r="H3" s="37" t="s">
        <v>2179</v>
      </c>
      <c r="I3" s="224"/>
      <c r="J3" s="224"/>
      <c r="K3" s="224"/>
      <c r="L3" s="224"/>
      <c r="M3" s="224"/>
      <c r="N3" s="224">
        <v>101</v>
      </c>
      <c r="O3" s="224">
        <v>60</v>
      </c>
      <c r="P3" s="224">
        <v>0</v>
      </c>
      <c r="Q3" s="14">
        <v>161</v>
      </c>
      <c r="R3" s="229" t="s">
        <v>32</v>
      </c>
      <c r="S3" s="23" t="s">
        <v>33</v>
      </c>
      <c r="T3" s="1294" t="b">
        <v>1</v>
      </c>
      <c r="U3" s="228" t="s">
        <v>100</v>
      </c>
      <c r="V3" s="16" t="s">
        <v>90</v>
      </c>
      <c r="W3" s="16">
        <v>1021266</v>
      </c>
      <c r="X3" s="16" t="s">
        <v>2236</v>
      </c>
      <c r="Y3" s="16"/>
    </row>
    <row r="4" spans="1:25" ht="25.5">
      <c r="A4" s="224" t="s">
        <v>698</v>
      </c>
      <c r="B4" s="224" t="s">
        <v>78</v>
      </c>
      <c r="C4" s="35" t="s">
        <v>2237</v>
      </c>
      <c r="D4" s="224" t="s">
        <v>99</v>
      </c>
      <c r="E4" s="227">
        <v>46212.28125</v>
      </c>
      <c r="F4" s="224">
        <v>13.3</v>
      </c>
      <c r="G4" s="224">
        <v>120652</v>
      </c>
      <c r="H4" s="37" t="s">
        <v>2179</v>
      </c>
      <c r="I4" s="224"/>
      <c r="J4" s="224"/>
      <c r="K4" s="224"/>
      <c r="L4" s="224"/>
      <c r="M4" s="224"/>
      <c r="N4" s="224">
        <v>71</v>
      </c>
      <c r="O4" s="224">
        <v>90</v>
      </c>
      <c r="P4" s="224">
        <v>0</v>
      </c>
      <c r="Q4" s="14">
        <v>161</v>
      </c>
      <c r="R4" s="229" t="s">
        <v>32</v>
      </c>
      <c r="S4" s="23" t="s">
        <v>33</v>
      </c>
      <c r="T4" s="1294" t="b">
        <v>1</v>
      </c>
      <c r="U4" s="228" t="s">
        <v>100</v>
      </c>
      <c r="V4" s="16" t="s">
        <v>90</v>
      </c>
      <c r="W4" s="16">
        <v>1021267</v>
      </c>
      <c r="X4" s="16" t="s">
        <v>2236</v>
      </c>
      <c r="Y4" s="16"/>
    </row>
    <row r="5" spans="1:25" ht="25.5">
      <c r="A5" s="224" t="s">
        <v>863</v>
      </c>
      <c r="B5" s="224" t="s">
        <v>78</v>
      </c>
      <c r="C5" s="35" t="s">
        <v>2238</v>
      </c>
      <c r="D5" s="224" t="s">
        <v>99</v>
      </c>
      <c r="E5" s="227">
        <v>46212.28125</v>
      </c>
      <c r="F5" s="224">
        <v>13.3</v>
      </c>
      <c r="G5" s="224">
        <v>120667</v>
      </c>
      <c r="H5" s="1205" t="s">
        <v>2163</v>
      </c>
      <c r="I5" s="224"/>
      <c r="J5" s="224"/>
      <c r="K5" s="224"/>
      <c r="L5" s="224"/>
      <c r="M5" s="224"/>
      <c r="N5" s="224">
        <v>101</v>
      </c>
      <c r="O5" s="224">
        <v>60</v>
      </c>
      <c r="P5" s="224">
        <v>0</v>
      </c>
      <c r="Q5" s="14">
        <v>161</v>
      </c>
      <c r="R5" s="229" t="s">
        <v>32</v>
      </c>
      <c r="S5" s="23" t="s">
        <v>33</v>
      </c>
      <c r="T5" s="1294" t="b">
        <v>1</v>
      </c>
      <c r="U5" s="228" t="s">
        <v>100</v>
      </c>
      <c r="V5" s="16" t="s">
        <v>90</v>
      </c>
      <c r="W5" s="16">
        <v>1021268</v>
      </c>
      <c r="X5" s="16" t="s">
        <v>2236</v>
      </c>
      <c r="Y5" s="16"/>
    </row>
    <row r="6" spans="1:25" ht="25.5">
      <c r="A6" s="224" t="s">
        <v>863</v>
      </c>
      <c r="B6" s="224" t="s">
        <v>78</v>
      </c>
      <c r="C6" s="35" t="s">
        <v>2239</v>
      </c>
      <c r="D6" s="224" t="s">
        <v>99</v>
      </c>
      <c r="E6" s="227">
        <v>46213.28125</v>
      </c>
      <c r="F6" s="224">
        <v>13.3</v>
      </c>
      <c r="G6" s="224">
        <v>120668</v>
      </c>
      <c r="H6" s="1205" t="s">
        <v>2163</v>
      </c>
      <c r="I6" s="224"/>
      <c r="J6" s="224"/>
      <c r="K6" s="224"/>
      <c r="L6" s="224"/>
      <c r="M6" s="224"/>
      <c r="N6" s="224">
        <v>101</v>
      </c>
      <c r="O6" s="224">
        <v>60</v>
      </c>
      <c r="P6" s="224">
        <v>0</v>
      </c>
      <c r="Q6" s="14">
        <v>161</v>
      </c>
      <c r="R6" s="229" t="s">
        <v>32</v>
      </c>
      <c r="S6" s="23" t="s">
        <v>33</v>
      </c>
      <c r="T6" s="1294" t="b">
        <v>1</v>
      </c>
      <c r="U6" s="228" t="s">
        <v>100</v>
      </c>
      <c r="V6" s="16" t="s">
        <v>90</v>
      </c>
      <c r="W6" s="16">
        <v>1021269</v>
      </c>
      <c r="X6" s="16" t="s">
        <v>2240</v>
      </c>
      <c r="Y6" s="16"/>
    </row>
    <row r="7" spans="1:25" ht="25.5">
      <c r="A7" s="224" t="s">
        <v>157</v>
      </c>
      <c r="B7" s="224" t="s">
        <v>80</v>
      </c>
      <c r="C7" s="35" t="s">
        <v>2241</v>
      </c>
      <c r="D7" s="224" t="s">
        <v>117</v>
      </c>
      <c r="E7" s="227">
        <v>46213.402777777781</v>
      </c>
      <c r="F7" s="224">
        <v>12.3</v>
      </c>
      <c r="G7" s="224">
        <v>120653</v>
      </c>
      <c r="H7" s="1254" t="s">
        <v>2242</v>
      </c>
      <c r="I7" s="224"/>
      <c r="J7" s="224"/>
      <c r="K7" s="224"/>
      <c r="L7" s="224"/>
      <c r="M7" s="224"/>
      <c r="N7" s="224">
        <v>90</v>
      </c>
      <c r="O7" s="224">
        <v>71</v>
      </c>
      <c r="P7" s="224"/>
      <c r="Q7" s="14">
        <v>161</v>
      </c>
      <c r="R7" s="229" t="s">
        <v>32</v>
      </c>
      <c r="S7" s="23" t="s">
        <v>33</v>
      </c>
      <c r="T7" s="14"/>
      <c r="U7" s="228" t="s">
        <v>100</v>
      </c>
      <c r="V7" s="16" t="s">
        <v>90</v>
      </c>
      <c r="W7" s="16">
        <v>1021270</v>
      </c>
      <c r="X7" s="16" t="s">
        <v>2243</v>
      </c>
      <c r="Y7" s="16"/>
    </row>
    <row r="8" spans="1:25">
      <c r="A8" s="1178" t="s">
        <v>601</v>
      </c>
      <c r="B8" s="15" t="s">
        <v>80</v>
      </c>
      <c r="C8" s="35" t="s">
        <v>2244</v>
      </c>
      <c r="D8" s="15" t="s">
        <v>117</v>
      </c>
      <c r="E8" s="1179">
        <v>46213.402777777781</v>
      </c>
      <c r="F8" s="15">
        <v>12.3</v>
      </c>
      <c r="G8" s="15">
        <v>120655</v>
      </c>
      <c r="H8" s="1174" t="s">
        <v>1999</v>
      </c>
      <c r="I8" s="15"/>
      <c r="J8" s="15"/>
      <c r="K8" s="15"/>
      <c r="L8" s="15"/>
      <c r="M8" s="15"/>
      <c r="N8" s="15"/>
      <c r="O8" s="15">
        <v>60</v>
      </c>
      <c r="P8" s="15">
        <v>101</v>
      </c>
      <c r="Q8" s="14">
        <v>161</v>
      </c>
      <c r="R8" s="229" t="s">
        <v>32</v>
      </c>
      <c r="S8" s="23" t="s">
        <v>33</v>
      </c>
      <c r="T8" s="14"/>
      <c r="U8" s="16" t="s">
        <v>100</v>
      </c>
      <c r="V8" s="16" t="s">
        <v>90</v>
      </c>
      <c r="W8" s="16">
        <v>1021271</v>
      </c>
      <c r="X8" s="16" t="s">
        <v>2243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 t="shared" ref="I9:J9" si="0">SUM(I3:I7)</f>
        <v>0</v>
      </c>
      <c r="J9" s="11">
        <f t="shared" si="0"/>
        <v>0</v>
      </c>
      <c r="K9" s="11">
        <f t="shared" ref="K9:Q9" si="1">SUM(K3:K8)</f>
        <v>0</v>
      </c>
      <c r="L9" s="11">
        <f t="shared" si="1"/>
        <v>0</v>
      </c>
      <c r="M9" s="11">
        <f t="shared" si="1"/>
        <v>0</v>
      </c>
      <c r="N9" s="11">
        <f t="shared" si="1"/>
        <v>464</v>
      </c>
      <c r="O9" s="11">
        <f t="shared" si="1"/>
        <v>401</v>
      </c>
      <c r="P9" s="11">
        <f t="shared" si="1"/>
        <v>101</v>
      </c>
      <c r="Q9" s="11">
        <f t="shared" si="1"/>
        <v>966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100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/>
      <c r="B14" s="1564"/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487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626" t="s">
        <v>2245</v>
      </c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97" t="s">
        <v>360</v>
      </c>
      <c r="B20" s="1597"/>
      <c r="C20" s="1597"/>
      <c r="D20" s="1597"/>
      <c r="E20" s="1597"/>
      <c r="F20" s="1597"/>
      <c r="G20" s="1353"/>
      <c r="H20" s="325"/>
      <c r="I20" s="1597" t="s">
        <v>577</v>
      </c>
      <c r="J20" s="1597"/>
      <c r="K20" s="1597"/>
      <c r="L20" s="1597"/>
      <c r="M20" s="1597"/>
      <c r="N20" s="1597"/>
      <c r="O20" s="1597"/>
      <c r="P20" s="1597"/>
      <c r="Q20" s="1597"/>
      <c r="R20" s="1595" t="s">
        <v>2246</v>
      </c>
      <c r="S20" s="1596"/>
      <c r="T20" s="1595"/>
      <c r="U20" s="1595"/>
      <c r="V20" s="1595"/>
      <c r="W20" s="1595"/>
      <c r="X20" s="1595"/>
      <c r="Y20" s="1595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 ht="25.5">
      <c r="A22" s="224" t="s">
        <v>398</v>
      </c>
      <c r="B22" s="224" t="s">
        <v>1771</v>
      </c>
      <c r="C22" s="35" t="s">
        <v>2247</v>
      </c>
      <c r="D22" s="1178" t="s">
        <v>1773</v>
      </c>
      <c r="E22" s="1179">
        <v>46213.333333333336</v>
      </c>
      <c r="F22" s="224">
        <v>12.8</v>
      </c>
      <c r="G22" s="224">
        <v>120656</v>
      </c>
      <c r="H22" s="1205" t="s">
        <v>2248</v>
      </c>
      <c r="I22" s="224"/>
      <c r="J22" s="224"/>
      <c r="K22" s="224"/>
      <c r="L22" s="224"/>
      <c r="M22" s="224">
        <v>90</v>
      </c>
      <c r="N22" s="224">
        <v>41</v>
      </c>
      <c r="O22" s="224">
        <v>30</v>
      </c>
      <c r="P22" s="224"/>
      <c r="Q22" s="15">
        <f t="shared" ref="Q22:Q27" si="2">SUM(I22:P22)</f>
        <v>161</v>
      </c>
      <c r="R22" s="1176" t="s">
        <v>32</v>
      </c>
      <c r="S22" s="1177" t="s">
        <v>33</v>
      </c>
      <c r="T22" s="1175"/>
      <c r="U22" s="228" t="s">
        <v>508</v>
      </c>
      <c r="V22" s="16" t="s">
        <v>90</v>
      </c>
      <c r="W22" s="16">
        <v>1021281</v>
      </c>
      <c r="X22" s="16" t="s">
        <v>2249</v>
      </c>
      <c r="Y22" s="16"/>
    </row>
    <row r="23" spans="1:25" ht="38.25">
      <c r="A23" s="224" t="s">
        <v>120</v>
      </c>
      <c r="B23" s="224" t="s">
        <v>1771</v>
      </c>
      <c r="C23" s="35" t="s">
        <v>2250</v>
      </c>
      <c r="D23" s="1178" t="s">
        <v>1773</v>
      </c>
      <c r="E23" s="1179">
        <v>46213.333333333336</v>
      </c>
      <c r="F23" s="224">
        <v>12.8</v>
      </c>
      <c r="G23" s="224">
        <v>120657</v>
      </c>
      <c r="H23" s="37" t="s">
        <v>2251</v>
      </c>
      <c r="I23" s="224"/>
      <c r="J23" s="224"/>
      <c r="K23" s="224"/>
      <c r="L23" s="224"/>
      <c r="M23" s="224">
        <v>90</v>
      </c>
      <c r="N23" s="224">
        <v>30</v>
      </c>
      <c r="O23" s="224">
        <v>41</v>
      </c>
      <c r="P23" s="224"/>
      <c r="Q23" s="15">
        <f t="shared" si="2"/>
        <v>161</v>
      </c>
      <c r="R23" s="1176" t="s">
        <v>32</v>
      </c>
      <c r="S23" s="1177" t="s">
        <v>33</v>
      </c>
      <c r="T23" s="1294" t="b">
        <v>1</v>
      </c>
      <c r="U23" s="1181" t="s">
        <v>508</v>
      </c>
      <c r="V23" s="16" t="s">
        <v>90</v>
      </c>
      <c r="W23" s="16">
        <v>1021282</v>
      </c>
      <c r="X23" s="16" t="s">
        <v>2249</v>
      </c>
      <c r="Y23" s="16"/>
    </row>
    <row r="24" spans="1:25" ht="25.5">
      <c r="A24" s="224" t="s">
        <v>120</v>
      </c>
      <c r="B24" s="224" t="s">
        <v>1771</v>
      </c>
      <c r="C24" s="35" t="s">
        <v>2252</v>
      </c>
      <c r="D24" s="1178" t="s">
        <v>1773</v>
      </c>
      <c r="E24" s="1179">
        <v>46213.333333333336</v>
      </c>
      <c r="F24" s="224">
        <v>12.8</v>
      </c>
      <c r="G24" s="224">
        <v>120658</v>
      </c>
      <c r="H24" s="37" t="s">
        <v>2253</v>
      </c>
      <c r="I24" s="224"/>
      <c r="J24" s="224"/>
      <c r="K24" s="224"/>
      <c r="L24" s="224"/>
      <c r="M24" s="224">
        <v>90</v>
      </c>
      <c r="N24" s="224">
        <v>11</v>
      </c>
      <c r="O24" s="224">
        <v>60</v>
      </c>
      <c r="P24" s="224"/>
      <c r="Q24" s="15">
        <f t="shared" si="2"/>
        <v>161</v>
      </c>
      <c r="R24" s="229" t="s">
        <v>32</v>
      </c>
      <c r="S24" s="23" t="s">
        <v>33</v>
      </c>
      <c r="T24" s="1294" t="b">
        <v>1</v>
      </c>
      <c r="U24" s="228" t="s">
        <v>508</v>
      </c>
      <c r="V24" s="16" t="s">
        <v>90</v>
      </c>
      <c r="W24" s="16">
        <v>1021283</v>
      </c>
      <c r="X24" s="16" t="s">
        <v>2249</v>
      </c>
      <c r="Y24" s="16"/>
    </row>
    <row r="25" spans="1:25" ht="38.25">
      <c r="A25" s="224" t="s">
        <v>120</v>
      </c>
      <c r="B25" s="224" t="s">
        <v>1771</v>
      </c>
      <c r="C25" s="35" t="s">
        <v>2254</v>
      </c>
      <c r="D25" s="1178" t="s">
        <v>1773</v>
      </c>
      <c r="E25" s="1179">
        <v>46213.333333333336</v>
      </c>
      <c r="F25" s="224">
        <v>12.8</v>
      </c>
      <c r="G25" s="224">
        <v>120659</v>
      </c>
      <c r="H25" s="37" t="s">
        <v>2251</v>
      </c>
      <c r="I25" s="224"/>
      <c r="J25" s="224"/>
      <c r="K25" s="224"/>
      <c r="L25" s="224"/>
      <c r="M25" s="224">
        <v>30</v>
      </c>
      <c r="N25" s="224">
        <v>90</v>
      </c>
      <c r="O25" s="224">
        <v>30</v>
      </c>
      <c r="P25" s="224">
        <v>11</v>
      </c>
      <c r="Q25" s="15">
        <f t="shared" si="2"/>
        <v>161</v>
      </c>
      <c r="R25" s="229" t="s">
        <v>32</v>
      </c>
      <c r="S25" s="23" t="s">
        <v>33</v>
      </c>
      <c r="T25" s="1294" t="b">
        <v>1</v>
      </c>
      <c r="U25" s="228" t="s">
        <v>508</v>
      </c>
      <c r="V25" s="16" t="s">
        <v>90</v>
      </c>
      <c r="W25" s="16">
        <v>1021284</v>
      </c>
      <c r="X25" s="16" t="s">
        <v>2249</v>
      </c>
      <c r="Y25" s="16"/>
    </row>
    <row r="26" spans="1:25" ht="51">
      <c r="A26" s="224" t="s">
        <v>107</v>
      </c>
      <c r="B26" s="224" t="s">
        <v>1771</v>
      </c>
      <c r="C26" s="35" t="s">
        <v>2255</v>
      </c>
      <c r="D26" s="1178" t="s">
        <v>1773</v>
      </c>
      <c r="E26" s="1179">
        <v>46213.333333333336</v>
      </c>
      <c r="F26" s="224">
        <v>12.8</v>
      </c>
      <c r="G26" s="224">
        <v>120660</v>
      </c>
      <c r="H26" s="652" t="s">
        <v>2256</v>
      </c>
      <c r="I26" s="224"/>
      <c r="J26" s="224"/>
      <c r="K26" s="224"/>
      <c r="L26" s="224"/>
      <c r="M26" s="224">
        <v>60</v>
      </c>
      <c r="N26" s="224">
        <v>0</v>
      </c>
      <c r="O26" s="224">
        <v>60</v>
      </c>
      <c r="P26" s="224">
        <v>41</v>
      </c>
      <c r="Q26" s="15">
        <f t="shared" si="2"/>
        <v>161</v>
      </c>
      <c r="R26" s="229" t="s">
        <v>32</v>
      </c>
      <c r="S26" s="23" t="s">
        <v>33</v>
      </c>
      <c r="T26" s="14"/>
      <c r="U26" s="1181" t="s">
        <v>508</v>
      </c>
      <c r="V26" s="16" t="s">
        <v>90</v>
      </c>
      <c r="W26" s="16">
        <v>1021285</v>
      </c>
      <c r="X26" s="16" t="s">
        <v>2249</v>
      </c>
      <c r="Y26" s="16"/>
    </row>
    <row r="27" spans="1:25">
      <c r="A27" s="1186" t="s">
        <v>86</v>
      </c>
      <c r="B27" s="15" t="s">
        <v>1771</v>
      </c>
      <c r="C27" s="35" t="s">
        <v>2257</v>
      </c>
      <c r="D27" s="15" t="s">
        <v>1773</v>
      </c>
      <c r="E27" s="1179">
        <v>46213.333333333336</v>
      </c>
      <c r="F27" s="15">
        <v>12.8</v>
      </c>
      <c r="G27" s="15">
        <v>120669</v>
      </c>
      <c r="H27" s="37" t="s">
        <v>2258</v>
      </c>
      <c r="I27" s="15"/>
      <c r="J27" s="15"/>
      <c r="K27" s="15"/>
      <c r="L27" s="15"/>
      <c r="M27" s="15"/>
      <c r="N27" s="15">
        <v>90</v>
      </c>
      <c r="O27" s="15">
        <v>71</v>
      </c>
      <c r="P27" s="15"/>
      <c r="Q27" s="15">
        <f t="shared" si="2"/>
        <v>161</v>
      </c>
      <c r="R27" s="229" t="s">
        <v>32</v>
      </c>
      <c r="S27" s="23" t="s">
        <v>33</v>
      </c>
      <c r="T27" s="14"/>
      <c r="U27" s="16" t="s">
        <v>508</v>
      </c>
      <c r="V27" s="16" t="s">
        <v>90</v>
      </c>
      <c r="W27" s="16">
        <v>1021286</v>
      </c>
      <c r="X27" s="16" t="s">
        <v>2249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7"/>
      <c r="I28" s="11">
        <f>SUM(I22:I26)</f>
        <v>0</v>
      </c>
      <c r="J28" s="11">
        <f>SUM(J22:J26)</f>
        <v>0</v>
      </c>
      <c r="K28" s="11">
        <f t="shared" ref="K28:Q28" si="3">SUM(K22:K27)</f>
        <v>0</v>
      </c>
      <c r="L28" s="11">
        <f t="shared" si="3"/>
        <v>0</v>
      </c>
      <c r="M28" s="11">
        <f t="shared" si="3"/>
        <v>360</v>
      </c>
      <c r="N28" s="11">
        <f t="shared" si="3"/>
        <v>262</v>
      </c>
      <c r="O28" s="11">
        <f t="shared" si="3"/>
        <v>292</v>
      </c>
      <c r="P28" s="11">
        <f t="shared" si="3"/>
        <v>52</v>
      </c>
      <c r="Q28" s="1373">
        <f t="shared" si="3"/>
        <v>966</v>
      </c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 t="s">
        <v>161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4" t="s">
        <v>169</v>
      </c>
      <c r="B33" s="1564" t="s">
        <v>41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/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43</v>
      </c>
      <c r="B36" s="1566"/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5" ht="23.25" customHeight="1">
      <c r="A39" s="1592" t="s">
        <v>1442</v>
      </c>
      <c r="B39" s="1592"/>
      <c r="C39" s="1592"/>
      <c r="D39" s="1592"/>
      <c r="E39" s="1592"/>
      <c r="F39" s="1592"/>
      <c r="G39" s="1100"/>
      <c r="H39" s="408"/>
      <c r="I39" s="1592" t="s">
        <v>577</v>
      </c>
      <c r="J39" s="1592"/>
      <c r="K39" s="1592"/>
      <c r="L39" s="1592"/>
      <c r="M39" s="1592"/>
      <c r="N39" s="1592"/>
      <c r="O39" s="1592"/>
      <c r="P39" s="1592"/>
      <c r="Q39" s="1592"/>
      <c r="R39" s="1593" t="s">
        <v>2259</v>
      </c>
      <c r="S39" s="1594"/>
      <c r="T39" s="1593"/>
      <c r="U39" s="1593"/>
      <c r="V39" s="1593"/>
      <c r="W39" s="1593"/>
      <c r="X39" s="1593"/>
      <c r="Y39" s="1593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8" t="s">
        <v>9</v>
      </c>
      <c r="H40" s="33" t="s">
        <v>10</v>
      </c>
      <c r="I40" s="9" t="s">
        <v>11</v>
      </c>
      <c r="J40" s="9" t="s">
        <v>12</v>
      </c>
      <c r="K40" s="9" t="s">
        <v>13</v>
      </c>
      <c r="L40" s="9" t="s">
        <v>14</v>
      </c>
      <c r="M40" s="9" t="s">
        <v>15</v>
      </c>
      <c r="N40" s="9" t="s">
        <v>16</v>
      </c>
      <c r="O40" s="9" t="s">
        <v>17</v>
      </c>
      <c r="P40" s="10" t="s">
        <v>18</v>
      </c>
      <c r="Q40" s="8" t="s">
        <v>19</v>
      </c>
      <c r="R40" s="8" t="s">
        <v>20</v>
      </c>
      <c r="S40" s="240" t="s">
        <v>21</v>
      </c>
      <c r="T40" s="240" t="s">
        <v>22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 ht="25.5">
      <c r="A41" s="224" t="s">
        <v>120</v>
      </c>
      <c r="B41" s="224" t="s">
        <v>92</v>
      </c>
      <c r="C41" s="35" t="s">
        <v>2260</v>
      </c>
      <c r="D41" s="224" t="s">
        <v>1331</v>
      </c>
      <c r="E41" s="227">
        <v>46214.083333333336</v>
      </c>
      <c r="F41" s="224">
        <v>12.3</v>
      </c>
      <c r="G41" s="224">
        <v>120661</v>
      </c>
      <c r="H41" s="37" t="s">
        <v>2253</v>
      </c>
      <c r="I41" s="224"/>
      <c r="J41" s="224"/>
      <c r="K41" s="224"/>
      <c r="L41" s="224"/>
      <c r="M41" s="224">
        <v>90</v>
      </c>
      <c r="N41" s="224">
        <v>41</v>
      </c>
      <c r="O41" s="224">
        <v>30</v>
      </c>
      <c r="P41" s="224"/>
      <c r="Q41" s="14">
        <f t="shared" ref="Q41:Q46" si="4">SUM(I41:P41)</f>
        <v>161</v>
      </c>
      <c r="R41" s="1176" t="s">
        <v>32</v>
      </c>
      <c r="S41" s="1177" t="s">
        <v>33</v>
      </c>
      <c r="T41" s="1294" t="b">
        <v>1</v>
      </c>
      <c r="U41" s="232" t="s">
        <v>523</v>
      </c>
      <c r="V41" s="16" t="s">
        <v>90</v>
      </c>
      <c r="W41" s="16">
        <v>1021273</v>
      </c>
      <c r="X41" s="16" t="s">
        <v>2261</v>
      </c>
      <c r="Y41" s="16"/>
    </row>
    <row r="42" spans="1:25" ht="25.5">
      <c r="A42" s="224" t="s">
        <v>121</v>
      </c>
      <c r="B42" s="224" t="s">
        <v>92</v>
      </c>
      <c r="C42" s="35" t="s">
        <v>2262</v>
      </c>
      <c r="D42" s="224" t="s">
        <v>1331</v>
      </c>
      <c r="E42" s="227">
        <v>46214.083333333336</v>
      </c>
      <c r="F42" s="224">
        <v>12.3</v>
      </c>
      <c r="G42" s="224">
        <v>120662</v>
      </c>
      <c r="H42" s="37" t="s">
        <v>2253</v>
      </c>
      <c r="I42" s="224"/>
      <c r="J42" s="224"/>
      <c r="K42" s="224"/>
      <c r="L42" s="224"/>
      <c r="M42" s="224">
        <v>90</v>
      </c>
      <c r="N42" s="224">
        <v>41</v>
      </c>
      <c r="O42" s="224">
        <v>30</v>
      </c>
      <c r="P42" s="224"/>
      <c r="Q42" s="14">
        <f t="shared" si="4"/>
        <v>161</v>
      </c>
      <c r="R42" s="1176" t="s">
        <v>32</v>
      </c>
      <c r="S42" s="1177" t="s">
        <v>33</v>
      </c>
      <c r="T42" s="14"/>
      <c r="U42" s="232" t="s">
        <v>523</v>
      </c>
      <c r="V42" s="16" t="s">
        <v>90</v>
      </c>
      <c r="W42" s="16">
        <v>1021274</v>
      </c>
      <c r="X42" s="16" t="s">
        <v>2261</v>
      </c>
      <c r="Y42" s="16"/>
    </row>
    <row r="43" spans="1:25">
      <c r="A43" s="224" t="s">
        <v>601</v>
      </c>
      <c r="B43" s="224" t="s">
        <v>80</v>
      </c>
      <c r="C43" s="35" t="s">
        <v>2263</v>
      </c>
      <c r="D43" s="224" t="s">
        <v>758</v>
      </c>
      <c r="E43" s="227">
        <v>46214.447916666664</v>
      </c>
      <c r="F43" s="224">
        <v>11.8</v>
      </c>
      <c r="G43" s="224">
        <v>120663</v>
      </c>
      <c r="H43" s="37" t="s">
        <v>2258</v>
      </c>
      <c r="I43" s="224"/>
      <c r="J43" s="224"/>
      <c r="K43" s="224"/>
      <c r="L43" s="224"/>
      <c r="M43" s="224"/>
      <c r="N43" s="224">
        <v>120</v>
      </c>
      <c r="O43" s="224">
        <v>11</v>
      </c>
      <c r="P43" s="224">
        <v>30</v>
      </c>
      <c r="Q43" s="14">
        <f t="shared" si="4"/>
        <v>161</v>
      </c>
      <c r="R43" s="229" t="s">
        <v>32</v>
      </c>
      <c r="S43" s="23" t="s">
        <v>33</v>
      </c>
      <c r="T43" s="14"/>
      <c r="U43" s="232" t="s">
        <v>523</v>
      </c>
      <c r="V43" s="16" t="s">
        <v>90</v>
      </c>
      <c r="W43" s="16">
        <v>1021275</v>
      </c>
      <c r="X43" s="16" t="s">
        <v>2249</v>
      </c>
      <c r="Y43" s="16"/>
    </row>
    <row r="44" spans="1:25" ht="25.5">
      <c r="A44" s="224" t="s">
        <v>937</v>
      </c>
      <c r="B44" s="224" t="s">
        <v>92</v>
      </c>
      <c r="C44" s="35" t="s">
        <v>2264</v>
      </c>
      <c r="D44" s="224" t="s">
        <v>2265</v>
      </c>
      <c r="E44" s="227">
        <v>46214.597222222219</v>
      </c>
      <c r="F44" s="224">
        <v>12.6</v>
      </c>
      <c r="G44" s="224">
        <v>120664</v>
      </c>
      <c r="H44" s="37" t="s">
        <v>2115</v>
      </c>
      <c r="I44" s="224"/>
      <c r="J44" s="224"/>
      <c r="K44" s="224"/>
      <c r="L44" s="224"/>
      <c r="M44" s="224">
        <v>30</v>
      </c>
      <c r="N44" s="224">
        <v>71</v>
      </c>
      <c r="O44" s="224">
        <v>60</v>
      </c>
      <c r="P44" s="224"/>
      <c r="Q44" s="14">
        <f t="shared" si="4"/>
        <v>161</v>
      </c>
      <c r="R44" s="229" t="s">
        <v>32</v>
      </c>
      <c r="S44" s="23" t="s">
        <v>33</v>
      </c>
      <c r="T44" s="14"/>
      <c r="U44" s="232" t="s">
        <v>523</v>
      </c>
      <c r="V44" s="16" t="s">
        <v>90</v>
      </c>
      <c r="W44" s="16">
        <v>1021276</v>
      </c>
      <c r="X44" s="16" t="s">
        <v>2266</v>
      </c>
      <c r="Y44" s="16"/>
    </row>
    <row r="45" spans="1:25" ht="25.5">
      <c r="A45" s="224" t="s">
        <v>120</v>
      </c>
      <c r="B45" s="224" t="s">
        <v>1771</v>
      </c>
      <c r="C45" s="35" t="s">
        <v>2267</v>
      </c>
      <c r="D45" s="1178" t="s">
        <v>1773</v>
      </c>
      <c r="E45" s="227">
        <v>46213.333333333336</v>
      </c>
      <c r="F45" s="224">
        <v>12.8</v>
      </c>
      <c r="G45" s="224">
        <v>120665</v>
      </c>
      <c r="H45" s="37" t="s">
        <v>2253</v>
      </c>
      <c r="I45" s="224"/>
      <c r="J45" s="224"/>
      <c r="K45" s="224"/>
      <c r="L45" s="224"/>
      <c r="M45" s="224">
        <v>90</v>
      </c>
      <c r="N45" s="224">
        <v>60</v>
      </c>
      <c r="O45" s="224">
        <v>11</v>
      </c>
      <c r="P45" s="224"/>
      <c r="Q45" s="14">
        <f t="shared" si="4"/>
        <v>161</v>
      </c>
      <c r="R45" s="229" t="s">
        <v>32</v>
      </c>
      <c r="S45" s="23" t="s">
        <v>33</v>
      </c>
      <c r="T45" s="1294" t="b">
        <v>1</v>
      </c>
      <c r="U45" s="542" t="s">
        <v>508</v>
      </c>
      <c r="V45" s="16" t="s">
        <v>90</v>
      </c>
      <c r="W45" s="16">
        <v>1021277</v>
      </c>
      <c r="X45" s="16" t="s">
        <v>2249</v>
      </c>
      <c r="Y45" s="16"/>
    </row>
    <row r="46" spans="1:25" ht="25.5">
      <c r="A46" s="15" t="s">
        <v>120</v>
      </c>
      <c r="B46" s="15" t="s">
        <v>1771</v>
      </c>
      <c r="C46" s="35" t="s">
        <v>2268</v>
      </c>
      <c r="D46" s="15" t="s">
        <v>1773</v>
      </c>
      <c r="E46" s="24">
        <v>46213.333333333336</v>
      </c>
      <c r="F46" s="15">
        <v>12.8</v>
      </c>
      <c r="G46" s="15">
        <v>120666</v>
      </c>
      <c r="H46" s="37" t="s">
        <v>2253</v>
      </c>
      <c r="I46" s="15"/>
      <c r="J46" s="15"/>
      <c r="K46" s="15"/>
      <c r="L46" s="15"/>
      <c r="M46" s="15">
        <v>90</v>
      </c>
      <c r="N46" s="15"/>
      <c r="O46" s="15">
        <v>41</v>
      </c>
      <c r="P46" s="15">
        <v>30</v>
      </c>
      <c r="Q46" s="14">
        <f t="shared" si="4"/>
        <v>161</v>
      </c>
      <c r="R46" s="229" t="s">
        <v>32</v>
      </c>
      <c r="S46" s="23" t="s">
        <v>33</v>
      </c>
      <c r="T46" s="1294" t="b">
        <v>1</v>
      </c>
      <c r="U46" s="542" t="s">
        <v>508</v>
      </c>
      <c r="V46" s="16" t="s">
        <v>90</v>
      </c>
      <c r="W46" s="16">
        <v>1021278</v>
      </c>
      <c r="X46" s="16" t="s">
        <v>2249</v>
      </c>
      <c r="Y46" s="16"/>
    </row>
    <row r="47" spans="1:25">
      <c r="A47" s="11" t="s">
        <v>19</v>
      </c>
      <c r="B47" s="7"/>
      <c r="C47" s="7"/>
      <c r="D47" s="7"/>
      <c r="E47" s="11"/>
      <c r="F47" s="7"/>
      <c r="G47" s="7"/>
      <c r="H47" s="7"/>
      <c r="I47" s="11">
        <f>SUM(I41:I45)</f>
        <v>0</v>
      </c>
      <c r="J47" s="11">
        <f>SUM(J41:J45)</f>
        <v>0</v>
      </c>
      <c r="K47" s="11">
        <f t="shared" ref="K47:Q47" si="5">SUM(K41:K46)</f>
        <v>0</v>
      </c>
      <c r="L47" s="11">
        <f t="shared" si="5"/>
        <v>0</v>
      </c>
      <c r="M47" s="11">
        <f t="shared" si="5"/>
        <v>390</v>
      </c>
      <c r="N47" s="11">
        <f t="shared" si="5"/>
        <v>333</v>
      </c>
      <c r="O47" s="11">
        <f t="shared" si="5"/>
        <v>183</v>
      </c>
      <c r="P47" s="11">
        <f t="shared" si="5"/>
        <v>60</v>
      </c>
      <c r="Q47" s="11">
        <f t="shared" si="5"/>
        <v>966</v>
      </c>
      <c r="R47" s="12"/>
      <c r="S47" s="12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"/>
      <c r="K49" s="1563"/>
      <c r="L49" s="1563"/>
      <c r="M49" s="156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230" t="s">
        <v>508</v>
      </c>
      <c r="B51" s="1558" t="s">
        <v>39</v>
      </c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4" t="s">
        <v>523</v>
      </c>
      <c r="B52" s="1564" t="s">
        <v>41</v>
      </c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42</v>
      </c>
      <c r="B53" s="1565"/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565"/>
      <c r="C54" s="156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43</v>
      </c>
      <c r="B55" s="1566"/>
      <c r="C55" s="156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44</v>
      </c>
      <c r="B56" s="1567"/>
      <c r="C56" s="156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8" spans="1:25" ht="23.25" customHeight="1">
      <c r="A58" s="1559"/>
      <c r="B58" s="1559"/>
      <c r="C58" s="1559"/>
      <c r="D58" s="1559"/>
      <c r="E58" s="1559"/>
      <c r="F58" s="1559"/>
      <c r="G58" s="1067"/>
      <c r="H58" s="7"/>
      <c r="I58" s="1559" t="s">
        <v>1</v>
      </c>
      <c r="J58" s="1559"/>
      <c r="K58" s="1559"/>
      <c r="L58" s="1559"/>
      <c r="M58" s="1559"/>
      <c r="N58" s="1559"/>
      <c r="O58" s="1559"/>
      <c r="P58" s="1559"/>
      <c r="Q58" s="1559"/>
      <c r="R58" s="1560" t="s">
        <v>2</v>
      </c>
      <c r="S58" s="1561"/>
      <c r="T58" s="1560"/>
      <c r="U58" s="1560"/>
      <c r="V58" s="1560"/>
      <c r="W58" s="1560"/>
      <c r="X58" s="1560"/>
      <c r="Y58" s="1560"/>
    </row>
    <row r="59" spans="1:25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8" t="s">
        <v>9</v>
      </c>
      <c r="H59" s="33" t="s">
        <v>10</v>
      </c>
      <c r="I59" s="9" t="s">
        <v>11</v>
      </c>
      <c r="J59" s="9" t="s">
        <v>12</v>
      </c>
      <c r="K59" s="9" t="s">
        <v>13</v>
      </c>
      <c r="L59" s="9" t="s">
        <v>14</v>
      </c>
      <c r="M59" s="9" t="s">
        <v>15</v>
      </c>
      <c r="N59" s="9" t="s">
        <v>16</v>
      </c>
      <c r="O59" s="9" t="s">
        <v>17</v>
      </c>
      <c r="P59" s="10" t="s">
        <v>18</v>
      </c>
      <c r="Q59" s="8" t="s">
        <v>19</v>
      </c>
      <c r="R59" s="8" t="s">
        <v>20</v>
      </c>
      <c r="S59" s="240" t="s">
        <v>21</v>
      </c>
      <c r="T59" s="240" t="s">
        <v>22</v>
      </c>
      <c r="U59" s="8" t="s">
        <v>24</v>
      </c>
      <c r="V59" s="8" t="s">
        <v>25</v>
      </c>
      <c r="W59" s="8" t="s">
        <v>26</v>
      </c>
      <c r="X59" s="8" t="s">
        <v>27</v>
      </c>
      <c r="Y59" s="8" t="s">
        <v>28</v>
      </c>
    </row>
    <row r="60" spans="1:25">
      <c r="A60" s="224"/>
      <c r="B60" s="224"/>
      <c r="C60" s="224"/>
      <c r="D60" s="224"/>
      <c r="E60" s="227"/>
      <c r="F60" s="224"/>
      <c r="G60" s="224"/>
      <c r="H60" s="226"/>
      <c r="I60" s="224"/>
      <c r="J60" s="224"/>
      <c r="K60" s="224"/>
      <c r="L60" s="224"/>
      <c r="M60" s="224"/>
      <c r="N60" s="224"/>
      <c r="O60" s="224"/>
      <c r="P60" s="224"/>
      <c r="Q60" s="14">
        <f t="shared" ref="Q60:Q65" si="6">SUM(I60:P60)</f>
        <v>0</v>
      </c>
      <c r="R60" s="14" t="s">
        <v>30</v>
      </c>
      <c r="S60" s="14" t="s">
        <v>31</v>
      </c>
      <c r="T60" s="14"/>
      <c r="U60" s="228"/>
      <c r="V60" s="16"/>
      <c r="W60" s="16"/>
      <c r="X60" s="16"/>
      <c r="Y60" s="16"/>
    </row>
    <row r="61" spans="1:25">
      <c r="A61" s="224"/>
      <c r="B61" s="224"/>
      <c r="C61" s="224"/>
      <c r="D61" s="224"/>
      <c r="E61" s="227"/>
      <c r="F61" s="224"/>
      <c r="G61" s="224"/>
      <c r="H61" s="226"/>
      <c r="I61" s="224"/>
      <c r="J61" s="224"/>
      <c r="K61" s="224"/>
      <c r="L61" s="224"/>
      <c r="M61" s="224"/>
      <c r="N61" s="224"/>
      <c r="O61" s="224"/>
      <c r="P61" s="224"/>
      <c r="Q61" s="14">
        <f t="shared" si="6"/>
        <v>0</v>
      </c>
      <c r="R61" s="14" t="s">
        <v>30</v>
      </c>
      <c r="S61" s="14" t="s">
        <v>31</v>
      </c>
      <c r="T61" s="14"/>
      <c r="U61" s="228"/>
      <c r="V61" s="16"/>
      <c r="W61" s="16"/>
      <c r="X61" s="16"/>
      <c r="Y61" s="16"/>
    </row>
    <row r="62" spans="1:25">
      <c r="A62" s="224"/>
      <c r="B62" s="224"/>
      <c r="C62" s="224"/>
      <c r="D62" s="224"/>
      <c r="E62" s="227"/>
      <c r="F62" s="224"/>
      <c r="G62" s="224"/>
      <c r="H62" s="226"/>
      <c r="I62" s="224"/>
      <c r="J62" s="224"/>
      <c r="K62" s="224"/>
      <c r="L62" s="224"/>
      <c r="M62" s="224"/>
      <c r="N62" s="224"/>
      <c r="O62" s="224"/>
      <c r="P62" s="224"/>
      <c r="Q62" s="14">
        <f t="shared" si="6"/>
        <v>0</v>
      </c>
      <c r="R62" s="229" t="s">
        <v>32</v>
      </c>
      <c r="S62" s="23" t="s">
        <v>33</v>
      </c>
      <c r="T62" s="14"/>
      <c r="U62" s="228"/>
      <c r="V62" s="16"/>
      <c r="W62" s="16"/>
      <c r="X62" s="16"/>
      <c r="Y62" s="16"/>
    </row>
    <row r="63" spans="1:25">
      <c r="A63" s="224"/>
      <c r="B63" s="224"/>
      <c r="C63" s="224"/>
      <c r="D63" s="224"/>
      <c r="E63" s="227"/>
      <c r="F63" s="224"/>
      <c r="G63" s="224"/>
      <c r="H63" s="226"/>
      <c r="I63" s="224"/>
      <c r="J63" s="224"/>
      <c r="K63" s="224"/>
      <c r="L63" s="224"/>
      <c r="M63" s="224"/>
      <c r="N63" s="224"/>
      <c r="O63" s="224"/>
      <c r="P63" s="224"/>
      <c r="Q63" s="14">
        <f t="shared" si="6"/>
        <v>0</v>
      </c>
      <c r="R63" s="229" t="s">
        <v>32</v>
      </c>
      <c r="S63" s="23" t="s">
        <v>33</v>
      </c>
      <c r="T63" s="14"/>
      <c r="U63" s="228"/>
      <c r="V63" s="16"/>
      <c r="W63" s="16"/>
      <c r="X63" s="16"/>
      <c r="Y63" s="16"/>
    </row>
    <row r="64" spans="1:25">
      <c r="A64" s="224"/>
      <c r="B64" s="224"/>
      <c r="C64" s="224"/>
      <c r="D64" s="224"/>
      <c r="E64" s="227"/>
      <c r="F64" s="224"/>
      <c r="G64" s="224"/>
      <c r="H64" s="226"/>
      <c r="I64" s="224"/>
      <c r="J64" s="224"/>
      <c r="K64" s="224"/>
      <c r="L64" s="224"/>
      <c r="M64" s="224"/>
      <c r="N64" s="224"/>
      <c r="O64" s="224"/>
      <c r="P64" s="224"/>
      <c r="Q64" s="14">
        <f t="shared" si="6"/>
        <v>0</v>
      </c>
      <c r="R64" s="229" t="s">
        <v>32</v>
      </c>
      <c r="S64" s="23" t="s">
        <v>33</v>
      </c>
      <c r="T64" s="14"/>
      <c r="U64" s="228"/>
      <c r="V64" s="16"/>
      <c r="W64" s="16"/>
      <c r="X64" s="16"/>
      <c r="Y64" s="16"/>
    </row>
    <row r="65" spans="1:25">
      <c r="A65" s="15"/>
      <c r="B65" s="15"/>
      <c r="C65" s="15"/>
      <c r="D65" s="15"/>
      <c r="E65" s="15"/>
      <c r="F65" s="15"/>
      <c r="G65" s="15"/>
      <c r="H65" s="37"/>
      <c r="I65" s="15"/>
      <c r="J65" s="15"/>
      <c r="K65" s="15"/>
      <c r="L65" s="15"/>
      <c r="M65" s="15"/>
      <c r="N65" s="15"/>
      <c r="O65" s="15"/>
      <c r="P65" s="15"/>
      <c r="Q65" s="14">
        <f t="shared" si="6"/>
        <v>0</v>
      </c>
      <c r="R65" s="14" t="s">
        <v>30</v>
      </c>
      <c r="S65" s="14" t="s">
        <v>31</v>
      </c>
      <c r="T65" s="14"/>
      <c r="U65" s="16"/>
      <c r="V65" s="16"/>
      <c r="W65" s="16"/>
      <c r="X65" s="16"/>
      <c r="Y65" s="16"/>
    </row>
    <row r="66" spans="1:25">
      <c r="A66" s="11" t="s">
        <v>19</v>
      </c>
      <c r="B66" s="7"/>
      <c r="C66" s="7"/>
      <c r="D66" s="7"/>
      <c r="E66" s="11"/>
      <c r="F66" s="7"/>
      <c r="G66" s="7"/>
      <c r="H66" s="7"/>
      <c r="I66" s="11">
        <f>SUM(I60:I64)</f>
        <v>0</v>
      </c>
      <c r="J66" s="11">
        <f>SUM(J60:J64)</f>
        <v>0</v>
      </c>
      <c r="K66" s="11">
        <f t="shared" ref="K66:Q66" si="7">SUM(K60:K65)</f>
        <v>0</v>
      </c>
      <c r="L66" s="11">
        <f t="shared" si="7"/>
        <v>0</v>
      </c>
      <c r="M66" s="11">
        <f t="shared" si="7"/>
        <v>0</v>
      </c>
      <c r="N66" s="11">
        <f t="shared" si="7"/>
        <v>0</v>
      </c>
      <c r="O66" s="11">
        <f t="shared" si="7"/>
        <v>0</v>
      </c>
      <c r="P66" s="11">
        <f t="shared" si="7"/>
        <v>0</v>
      </c>
      <c r="Q66" s="11">
        <f t="shared" si="7"/>
        <v>0</v>
      </c>
      <c r="R66" s="12"/>
      <c r="S66" s="12"/>
      <c r="T66" s="12"/>
      <c r="U66" s="12"/>
      <c r="V66" s="12"/>
      <c r="W66" s="12"/>
      <c r="X66" s="12"/>
      <c r="Y66" s="12"/>
    </row>
    <row r="67" spans="1:25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"/>
      <c r="K68" s="1563"/>
      <c r="L68" s="1563"/>
      <c r="M68" s="1563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230" t="s">
        <v>161</v>
      </c>
      <c r="B70" s="1558" t="s">
        <v>39</v>
      </c>
      <c r="C70" s="1558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4" t="s">
        <v>169</v>
      </c>
      <c r="B71" s="1564" t="s">
        <v>41</v>
      </c>
      <c r="C71" s="156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42</v>
      </c>
      <c r="B72" s="1565"/>
      <c r="C72" s="156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42</v>
      </c>
      <c r="B73" s="1565"/>
      <c r="C73" s="156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43</v>
      </c>
      <c r="B74" s="1566"/>
      <c r="C74" s="156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5">
      <c r="A75" s="5" t="s">
        <v>44</v>
      </c>
      <c r="B75" s="1567"/>
      <c r="C75" s="156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7" spans="1:25" ht="23.25" customHeight="1">
      <c r="A77" s="1559" t="s">
        <v>0</v>
      </c>
      <c r="B77" s="1559"/>
      <c r="C77" s="1559"/>
      <c r="D77" s="1559"/>
      <c r="E77" s="1559"/>
      <c r="F77" s="1559"/>
      <c r="G77" s="1067"/>
      <c r="H77" s="7"/>
      <c r="I77" s="1559" t="s">
        <v>1</v>
      </c>
      <c r="J77" s="1559"/>
      <c r="K77" s="1559"/>
      <c r="L77" s="1559"/>
      <c r="M77" s="1559"/>
      <c r="N77" s="1559"/>
      <c r="O77" s="1559"/>
      <c r="P77" s="1559"/>
      <c r="Q77" s="1559"/>
      <c r="R77" s="1560" t="s">
        <v>2</v>
      </c>
      <c r="S77" s="1561"/>
      <c r="T77" s="1560"/>
      <c r="U77" s="1560"/>
      <c r="V77" s="1560"/>
      <c r="W77" s="1560"/>
      <c r="X77" s="1560"/>
      <c r="Y77" s="1560"/>
    </row>
    <row r="78" spans="1:25" ht="26.25">
      <c r="A78" s="8" t="s">
        <v>3</v>
      </c>
      <c r="B78" s="8" t="s">
        <v>4</v>
      </c>
      <c r="C78" s="8" t="s">
        <v>5</v>
      </c>
      <c r="D78" s="8" t="s">
        <v>6</v>
      </c>
      <c r="E78" s="8" t="s">
        <v>7</v>
      </c>
      <c r="F78" s="8" t="s">
        <v>8</v>
      </c>
      <c r="G78" s="8" t="s">
        <v>9</v>
      </c>
      <c r="H78" s="33" t="s">
        <v>10</v>
      </c>
      <c r="I78" s="9" t="s">
        <v>11</v>
      </c>
      <c r="J78" s="9" t="s">
        <v>12</v>
      </c>
      <c r="K78" s="9" t="s">
        <v>13</v>
      </c>
      <c r="L78" s="9" t="s">
        <v>14</v>
      </c>
      <c r="M78" s="9" t="s">
        <v>15</v>
      </c>
      <c r="N78" s="9" t="s">
        <v>16</v>
      </c>
      <c r="O78" s="9" t="s">
        <v>17</v>
      </c>
      <c r="P78" s="10" t="s">
        <v>18</v>
      </c>
      <c r="Q78" s="8" t="s">
        <v>19</v>
      </c>
      <c r="R78" s="8" t="s">
        <v>20</v>
      </c>
      <c r="S78" s="240" t="s">
        <v>21</v>
      </c>
      <c r="T78" s="240" t="s">
        <v>22</v>
      </c>
      <c r="U78" s="8" t="s">
        <v>24</v>
      </c>
      <c r="V78" s="8" t="s">
        <v>25</v>
      </c>
      <c r="W78" s="8" t="s">
        <v>26</v>
      </c>
      <c r="X78" s="8" t="s">
        <v>27</v>
      </c>
      <c r="Y78" s="8" t="s">
        <v>28</v>
      </c>
    </row>
    <row r="79" spans="1:25">
      <c r="A79" s="224"/>
      <c r="B79" s="224"/>
      <c r="C79" s="224"/>
      <c r="D79" s="224"/>
      <c r="E79" s="227"/>
      <c r="F79" s="224"/>
      <c r="G79" s="224"/>
      <c r="H79" s="226"/>
      <c r="I79" s="224"/>
      <c r="J79" s="224"/>
      <c r="K79" s="224"/>
      <c r="L79" s="224"/>
      <c r="M79" s="224"/>
      <c r="N79" s="224"/>
      <c r="O79" s="224"/>
      <c r="P79" s="224"/>
      <c r="Q79" s="14">
        <f t="shared" ref="Q79:Q84" si="8">SUM(I79:P79)</f>
        <v>0</v>
      </c>
      <c r="R79" s="14" t="s">
        <v>30</v>
      </c>
      <c r="S79" s="14" t="s">
        <v>31</v>
      </c>
      <c r="T79" s="14"/>
      <c r="U79" s="228"/>
      <c r="V79" s="16"/>
      <c r="W79" s="16"/>
      <c r="X79" s="16"/>
      <c r="Y79" s="16"/>
    </row>
    <row r="80" spans="1:25">
      <c r="A80" s="224"/>
      <c r="B80" s="224"/>
      <c r="C80" s="224"/>
      <c r="D80" s="224"/>
      <c r="E80" s="227"/>
      <c r="F80" s="224"/>
      <c r="G80" s="224"/>
      <c r="H80" s="226"/>
      <c r="I80" s="224"/>
      <c r="J80" s="224"/>
      <c r="K80" s="224"/>
      <c r="L80" s="224"/>
      <c r="M80" s="224"/>
      <c r="N80" s="224"/>
      <c r="O80" s="224"/>
      <c r="P80" s="224"/>
      <c r="Q80" s="14">
        <f t="shared" si="8"/>
        <v>0</v>
      </c>
      <c r="R80" s="14" t="s">
        <v>30</v>
      </c>
      <c r="S80" s="14" t="s">
        <v>31</v>
      </c>
      <c r="T80" s="14"/>
      <c r="U80" s="228"/>
      <c r="V80" s="16"/>
      <c r="W80" s="16"/>
      <c r="X80" s="16"/>
      <c r="Y80" s="16"/>
    </row>
    <row r="81" spans="1:25">
      <c r="A81" s="224"/>
      <c r="B81" s="224"/>
      <c r="C81" s="224"/>
      <c r="D81" s="224"/>
      <c r="E81" s="227"/>
      <c r="F81" s="224"/>
      <c r="G81" s="224"/>
      <c r="H81" s="226"/>
      <c r="I81" s="224"/>
      <c r="J81" s="224"/>
      <c r="K81" s="224"/>
      <c r="L81" s="224"/>
      <c r="M81" s="224"/>
      <c r="N81" s="224"/>
      <c r="O81" s="224"/>
      <c r="P81" s="224"/>
      <c r="Q81" s="14">
        <f t="shared" si="8"/>
        <v>0</v>
      </c>
      <c r="R81" s="229" t="s">
        <v>32</v>
      </c>
      <c r="S81" s="23" t="s">
        <v>33</v>
      </c>
      <c r="T81" s="14"/>
      <c r="U81" s="228"/>
      <c r="V81" s="16"/>
      <c r="W81" s="16"/>
      <c r="X81" s="16"/>
      <c r="Y81" s="16"/>
    </row>
    <row r="82" spans="1:25">
      <c r="A82" s="224"/>
      <c r="B82" s="224"/>
      <c r="C82" s="224"/>
      <c r="D82" s="224"/>
      <c r="E82" s="227"/>
      <c r="F82" s="224"/>
      <c r="G82" s="224"/>
      <c r="H82" s="226"/>
      <c r="I82" s="224"/>
      <c r="J82" s="224"/>
      <c r="K82" s="224"/>
      <c r="L82" s="224"/>
      <c r="M82" s="224"/>
      <c r="N82" s="224"/>
      <c r="O82" s="224"/>
      <c r="P82" s="224"/>
      <c r="Q82" s="14">
        <f t="shared" si="8"/>
        <v>0</v>
      </c>
      <c r="R82" s="229" t="s">
        <v>32</v>
      </c>
      <c r="S82" s="23" t="s">
        <v>33</v>
      </c>
      <c r="T82" s="14"/>
      <c r="U82" s="228"/>
      <c r="V82" s="16"/>
      <c r="W82" s="16"/>
      <c r="X82" s="16"/>
      <c r="Y82" s="16"/>
    </row>
    <row r="83" spans="1:25">
      <c r="A83" s="224"/>
      <c r="B83" s="224"/>
      <c r="C83" s="224"/>
      <c r="D83" s="224"/>
      <c r="E83" s="227"/>
      <c r="F83" s="224"/>
      <c r="G83" s="224"/>
      <c r="H83" s="226"/>
      <c r="I83" s="224"/>
      <c r="J83" s="224"/>
      <c r="K83" s="224"/>
      <c r="L83" s="224"/>
      <c r="M83" s="224"/>
      <c r="N83" s="224"/>
      <c r="O83" s="224"/>
      <c r="P83" s="224"/>
      <c r="Q83" s="14">
        <f t="shared" si="8"/>
        <v>0</v>
      </c>
      <c r="R83" s="229" t="s">
        <v>32</v>
      </c>
      <c r="S83" s="23" t="s">
        <v>33</v>
      </c>
      <c r="T83" s="14"/>
      <c r="U83" s="228"/>
      <c r="V83" s="16"/>
      <c r="W83" s="16"/>
      <c r="X83" s="16"/>
      <c r="Y83" s="16"/>
    </row>
    <row r="84" spans="1:25">
      <c r="A84" s="15"/>
      <c r="B84" s="15"/>
      <c r="C84" s="15"/>
      <c r="D84" s="15"/>
      <c r="E84" s="15"/>
      <c r="F84" s="15"/>
      <c r="G84" s="15"/>
      <c r="H84" s="37"/>
      <c r="I84" s="15"/>
      <c r="J84" s="15"/>
      <c r="K84" s="15"/>
      <c r="L84" s="15"/>
      <c r="M84" s="15"/>
      <c r="N84" s="15"/>
      <c r="O84" s="15"/>
      <c r="P84" s="15"/>
      <c r="Q84" s="14">
        <f t="shared" si="8"/>
        <v>0</v>
      </c>
      <c r="R84" s="14" t="s">
        <v>30</v>
      </c>
      <c r="S84" s="14" t="s">
        <v>31</v>
      </c>
      <c r="T84" s="14"/>
      <c r="U84" s="16"/>
      <c r="V84" s="16"/>
      <c r="W84" s="16"/>
      <c r="X84" s="16"/>
      <c r="Y84" s="16"/>
    </row>
    <row r="85" spans="1:25">
      <c r="A85" s="11" t="s">
        <v>19</v>
      </c>
      <c r="B85" s="7"/>
      <c r="C85" s="7"/>
      <c r="D85" s="7"/>
      <c r="E85" s="11"/>
      <c r="F85" s="7"/>
      <c r="G85" s="7"/>
      <c r="H85" s="7"/>
      <c r="I85" s="11">
        <f>SUM(I79:I83)</f>
        <v>0</v>
      </c>
      <c r="J85" s="11">
        <f>SUM(J79:J83)</f>
        <v>0</v>
      </c>
      <c r="K85" s="11">
        <f t="shared" ref="K85:Q85" si="9">SUM(K79:K84)</f>
        <v>0</v>
      </c>
      <c r="L85" s="11">
        <f t="shared" si="9"/>
        <v>0</v>
      </c>
      <c r="M85" s="11">
        <f t="shared" si="9"/>
        <v>0</v>
      </c>
      <c r="N85" s="11">
        <f t="shared" si="9"/>
        <v>0</v>
      </c>
      <c r="O85" s="11">
        <f t="shared" si="9"/>
        <v>0</v>
      </c>
      <c r="P85" s="11">
        <f t="shared" si="9"/>
        <v>0</v>
      </c>
      <c r="Q85" s="11">
        <f t="shared" si="9"/>
        <v>0</v>
      </c>
      <c r="R85" s="12"/>
      <c r="S85" s="12"/>
      <c r="T85" s="12"/>
      <c r="U85" s="12"/>
      <c r="V85" s="12"/>
      <c r="W85" s="12"/>
      <c r="X85" s="12"/>
      <c r="Y85" s="12"/>
    </row>
    <row r="86" spans="1:25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166" t="s">
        <v>34</v>
      </c>
      <c r="B87" s="1562"/>
      <c r="C87" s="1562"/>
      <c r="D87" s="1562"/>
      <c r="E87" s="1"/>
      <c r="F87" s="1"/>
      <c r="G87" s="1"/>
      <c r="H87" s="1"/>
      <c r="I87" s="1"/>
      <c r="J87" s="1"/>
      <c r="K87" s="1563"/>
      <c r="L87" s="1563"/>
      <c r="M87" s="1563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 ht="18">
      <c r="A88" s="187" t="s">
        <v>35</v>
      </c>
      <c r="B88" s="186" t="s">
        <v>36</v>
      </c>
      <c r="C88" s="239" t="s">
        <v>37</v>
      </c>
      <c r="D88" s="24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230" t="s">
        <v>161</v>
      </c>
      <c r="B89" s="1558" t="s">
        <v>39</v>
      </c>
      <c r="C89" s="1558"/>
      <c r="D89" s="242"/>
      <c r="E89" s="243" t="s">
        <v>40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4" t="s">
        <v>169</v>
      </c>
      <c r="B90" s="1564" t="s">
        <v>41</v>
      </c>
      <c r="C90" s="156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5" t="s">
        <v>42</v>
      </c>
      <c r="B91" s="1565"/>
      <c r="C91" s="156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5" t="s">
        <v>42</v>
      </c>
      <c r="B92" s="1565"/>
      <c r="C92" s="156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>
      <c r="A93" s="5" t="s">
        <v>43</v>
      </c>
      <c r="B93" s="1566"/>
      <c r="C93" s="156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5">
      <c r="A94" s="5" t="s">
        <v>44</v>
      </c>
      <c r="B94" s="1567"/>
      <c r="C94" s="156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6" spans="1:25" ht="23.25" customHeight="1">
      <c r="A96" s="1559" t="s">
        <v>0</v>
      </c>
      <c r="B96" s="1559"/>
      <c r="C96" s="1559"/>
      <c r="D96" s="1559"/>
      <c r="E96" s="1559"/>
      <c r="F96" s="1559"/>
      <c r="G96" s="1067"/>
      <c r="H96" s="7"/>
      <c r="I96" s="1559" t="s">
        <v>1</v>
      </c>
      <c r="J96" s="1559"/>
      <c r="K96" s="1559"/>
      <c r="L96" s="1559"/>
      <c r="M96" s="1559"/>
      <c r="N96" s="1559"/>
      <c r="O96" s="1559"/>
      <c r="P96" s="1559"/>
      <c r="Q96" s="1559"/>
      <c r="R96" s="1560" t="s">
        <v>2</v>
      </c>
      <c r="S96" s="1561"/>
      <c r="T96" s="1560"/>
      <c r="U96" s="1560"/>
      <c r="V96" s="1560"/>
      <c r="W96" s="1560"/>
      <c r="X96" s="1560"/>
      <c r="Y96" s="1560"/>
    </row>
    <row r="97" spans="1:25" ht="26.25">
      <c r="A97" s="8" t="s">
        <v>3</v>
      </c>
      <c r="B97" s="8" t="s">
        <v>4</v>
      </c>
      <c r="C97" s="8" t="s">
        <v>5</v>
      </c>
      <c r="D97" s="8" t="s">
        <v>6</v>
      </c>
      <c r="E97" s="8" t="s">
        <v>7</v>
      </c>
      <c r="F97" s="8" t="s">
        <v>8</v>
      </c>
      <c r="G97" s="8" t="s">
        <v>9</v>
      </c>
      <c r="H97" s="33" t="s">
        <v>10</v>
      </c>
      <c r="I97" s="9" t="s">
        <v>11</v>
      </c>
      <c r="J97" s="9" t="s">
        <v>12</v>
      </c>
      <c r="K97" s="9" t="s">
        <v>13</v>
      </c>
      <c r="L97" s="9" t="s">
        <v>14</v>
      </c>
      <c r="M97" s="9" t="s">
        <v>15</v>
      </c>
      <c r="N97" s="9" t="s">
        <v>16</v>
      </c>
      <c r="O97" s="9" t="s">
        <v>17</v>
      </c>
      <c r="P97" s="10" t="s">
        <v>18</v>
      </c>
      <c r="Q97" s="8" t="s">
        <v>19</v>
      </c>
      <c r="R97" s="8" t="s">
        <v>20</v>
      </c>
      <c r="S97" s="240" t="s">
        <v>21</v>
      </c>
      <c r="T97" s="240" t="s">
        <v>22</v>
      </c>
      <c r="U97" s="8" t="s">
        <v>24</v>
      </c>
      <c r="V97" s="8" t="s">
        <v>25</v>
      </c>
      <c r="W97" s="8" t="s">
        <v>26</v>
      </c>
      <c r="X97" s="8" t="s">
        <v>27</v>
      </c>
      <c r="Y97" s="8" t="s">
        <v>28</v>
      </c>
    </row>
    <row r="98" spans="1:25">
      <c r="A98" s="224"/>
      <c r="B98" s="224"/>
      <c r="C98" s="224"/>
      <c r="D98" s="224"/>
      <c r="E98" s="227"/>
      <c r="F98" s="224"/>
      <c r="G98" s="224"/>
      <c r="H98" s="226"/>
      <c r="I98" s="224"/>
      <c r="J98" s="224"/>
      <c r="K98" s="224"/>
      <c r="L98" s="224"/>
      <c r="M98" s="224"/>
      <c r="N98" s="224"/>
      <c r="O98" s="224"/>
      <c r="P98" s="224"/>
      <c r="Q98" s="14">
        <f t="shared" ref="Q98:Q103" si="10">SUM(I98:P98)</f>
        <v>0</v>
      </c>
      <c r="R98" s="14" t="s">
        <v>30</v>
      </c>
      <c r="S98" s="14" t="s">
        <v>31</v>
      </c>
      <c r="T98" s="14"/>
      <c r="U98" s="228"/>
      <c r="V98" s="16"/>
      <c r="W98" s="16"/>
      <c r="X98" s="16"/>
      <c r="Y98" s="16"/>
    </row>
    <row r="99" spans="1:25">
      <c r="A99" s="224"/>
      <c r="B99" s="224"/>
      <c r="C99" s="224"/>
      <c r="D99" s="224"/>
      <c r="E99" s="227"/>
      <c r="F99" s="224"/>
      <c r="G99" s="224"/>
      <c r="H99" s="226"/>
      <c r="I99" s="224"/>
      <c r="J99" s="224"/>
      <c r="K99" s="224"/>
      <c r="L99" s="224"/>
      <c r="M99" s="224"/>
      <c r="N99" s="224"/>
      <c r="O99" s="224"/>
      <c r="P99" s="224"/>
      <c r="Q99" s="14">
        <f t="shared" si="10"/>
        <v>0</v>
      </c>
      <c r="R99" s="14" t="s">
        <v>30</v>
      </c>
      <c r="S99" s="14" t="s">
        <v>31</v>
      </c>
      <c r="T99" s="14"/>
      <c r="U99" s="228"/>
      <c r="V99" s="16"/>
      <c r="W99" s="16"/>
      <c r="X99" s="16"/>
      <c r="Y99" s="16"/>
    </row>
    <row r="100" spans="1:25">
      <c r="A100" s="224"/>
      <c r="B100" s="224"/>
      <c r="C100" s="224"/>
      <c r="D100" s="224"/>
      <c r="E100" s="227"/>
      <c r="F100" s="224"/>
      <c r="G100" s="224"/>
      <c r="H100" s="226"/>
      <c r="I100" s="224"/>
      <c r="J100" s="224"/>
      <c r="K100" s="224"/>
      <c r="L100" s="224"/>
      <c r="M100" s="224"/>
      <c r="N100" s="224"/>
      <c r="O100" s="224"/>
      <c r="P100" s="224"/>
      <c r="Q100" s="14">
        <f t="shared" si="10"/>
        <v>0</v>
      </c>
      <c r="R100" s="229" t="s">
        <v>32</v>
      </c>
      <c r="S100" s="23" t="s">
        <v>33</v>
      </c>
      <c r="T100" s="14"/>
      <c r="U100" s="228"/>
      <c r="V100" s="16"/>
      <c r="W100" s="16"/>
      <c r="X100" s="16"/>
      <c r="Y100" s="16"/>
    </row>
    <row r="101" spans="1:25">
      <c r="A101" s="224"/>
      <c r="B101" s="224"/>
      <c r="C101" s="224"/>
      <c r="D101" s="224"/>
      <c r="E101" s="227"/>
      <c r="F101" s="224"/>
      <c r="G101" s="224"/>
      <c r="H101" s="226"/>
      <c r="I101" s="224"/>
      <c r="J101" s="224"/>
      <c r="K101" s="224"/>
      <c r="L101" s="224"/>
      <c r="M101" s="224"/>
      <c r="N101" s="224"/>
      <c r="O101" s="224"/>
      <c r="P101" s="224"/>
      <c r="Q101" s="14">
        <f t="shared" si="10"/>
        <v>0</v>
      </c>
      <c r="R101" s="229" t="s">
        <v>32</v>
      </c>
      <c r="S101" s="23" t="s">
        <v>33</v>
      </c>
      <c r="T101" s="14"/>
      <c r="U101" s="228"/>
      <c r="V101" s="16"/>
      <c r="W101" s="16"/>
      <c r="X101" s="16"/>
      <c r="Y101" s="16"/>
    </row>
    <row r="102" spans="1:25">
      <c r="A102" s="224"/>
      <c r="B102" s="224"/>
      <c r="C102" s="224"/>
      <c r="D102" s="224"/>
      <c r="E102" s="227"/>
      <c r="F102" s="224"/>
      <c r="G102" s="224"/>
      <c r="H102" s="226"/>
      <c r="I102" s="224"/>
      <c r="J102" s="224"/>
      <c r="K102" s="224"/>
      <c r="L102" s="224"/>
      <c r="M102" s="224"/>
      <c r="N102" s="224"/>
      <c r="O102" s="224"/>
      <c r="P102" s="224"/>
      <c r="Q102" s="14">
        <f t="shared" si="10"/>
        <v>0</v>
      </c>
      <c r="R102" s="229" t="s">
        <v>32</v>
      </c>
      <c r="S102" s="23" t="s">
        <v>33</v>
      </c>
      <c r="T102" s="14"/>
      <c r="U102" s="228"/>
      <c r="V102" s="16"/>
      <c r="W102" s="16"/>
      <c r="X102" s="16"/>
      <c r="Y102" s="16"/>
    </row>
    <row r="103" spans="1:25">
      <c r="A103" s="15"/>
      <c r="B103" s="15"/>
      <c r="C103" s="15"/>
      <c r="D103" s="15"/>
      <c r="E103" s="15"/>
      <c r="F103" s="15"/>
      <c r="G103" s="15"/>
      <c r="H103" s="37"/>
      <c r="I103" s="15"/>
      <c r="J103" s="15"/>
      <c r="K103" s="15"/>
      <c r="L103" s="15"/>
      <c r="M103" s="15"/>
      <c r="N103" s="15"/>
      <c r="O103" s="15"/>
      <c r="P103" s="15"/>
      <c r="Q103" s="14">
        <f t="shared" si="10"/>
        <v>0</v>
      </c>
      <c r="R103" s="14" t="s">
        <v>30</v>
      </c>
      <c r="S103" s="14" t="s">
        <v>31</v>
      </c>
      <c r="T103" s="14"/>
      <c r="U103" s="16"/>
      <c r="V103" s="16"/>
      <c r="W103" s="16"/>
      <c r="X103" s="16"/>
      <c r="Y103" s="16"/>
    </row>
    <row r="104" spans="1:25">
      <c r="A104" s="11" t="s">
        <v>19</v>
      </c>
      <c r="B104" s="7"/>
      <c r="C104" s="7"/>
      <c r="D104" s="7"/>
      <c r="E104" s="11"/>
      <c r="F104" s="7"/>
      <c r="G104" s="7"/>
      <c r="H104" s="7"/>
      <c r="I104" s="11">
        <f>SUM(I98:I102)</f>
        <v>0</v>
      </c>
      <c r="J104" s="11">
        <f>SUM(J98:J102)</f>
        <v>0</v>
      </c>
      <c r="K104" s="11">
        <f t="shared" ref="K104:Q104" si="11">SUM(K98:K103)</f>
        <v>0</v>
      </c>
      <c r="L104" s="11">
        <f t="shared" si="11"/>
        <v>0</v>
      </c>
      <c r="M104" s="11">
        <f t="shared" si="11"/>
        <v>0</v>
      </c>
      <c r="N104" s="11">
        <f t="shared" si="11"/>
        <v>0</v>
      </c>
      <c r="O104" s="11">
        <f t="shared" si="11"/>
        <v>0</v>
      </c>
      <c r="P104" s="11">
        <f t="shared" si="11"/>
        <v>0</v>
      </c>
      <c r="Q104" s="11">
        <f t="shared" si="11"/>
        <v>0</v>
      </c>
      <c r="R104" s="12"/>
      <c r="S104" s="12"/>
      <c r="T104" s="12"/>
      <c r="U104" s="12"/>
      <c r="V104" s="12"/>
      <c r="W104" s="12"/>
      <c r="X104" s="12"/>
      <c r="Y104" s="12"/>
    </row>
    <row r="105" spans="1:25">
      <c r="A105" s="1"/>
      <c r="B105" s="1"/>
      <c r="C105" s="1"/>
      <c r="D105" s="1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>
      <c r="A106" s="166" t="s">
        <v>34</v>
      </c>
      <c r="B106" s="1562"/>
      <c r="C106" s="1562"/>
      <c r="D106" s="1562"/>
      <c r="E106" s="1"/>
      <c r="F106" s="1"/>
      <c r="G106" s="1"/>
      <c r="H106" s="1"/>
      <c r="I106" s="1"/>
      <c r="J106" s="1"/>
      <c r="K106" s="1563"/>
      <c r="L106" s="1563"/>
      <c r="M106" s="1563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 ht="18">
      <c r="A107" s="187" t="s">
        <v>35</v>
      </c>
      <c r="B107" s="186" t="s">
        <v>36</v>
      </c>
      <c r="C107" s="239" t="s">
        <v>37</v>
      </c>
      <c r="D107" s="24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230" t="s">
        <v>161</v>
      </c>
      <c r="B108" s="1558" t="s">
        <v>39</v>
      </c>
      <c r="C108" s="1558"/>
      <c r="D108" s="242"/>
      <c r="E108" s="243" t="s">
        <v>40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>
      <c r="A109" s="4" t="s">
        <v>169</v>
      </c>
      <c r="B109" s="1564" t="s">
        <v>41</v>
      </c>
      <c r="C109" s="1564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5" t="s">
        <v>42</v>
      </c>
      <c r="B110" s="1565"/>
      <c r="C110" s="156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>
      <c r="A111" s="5" t="s">
        <v>42</v>
      </c>
      <c r="B111" s="1565"/>
      <c r="C111" s="1565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5">
      <c r="A112" s="5" t="s">
        <v>43</v>
      </c>
      <c r="B112" s="1566"/>
      <c r="C112" s="156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5">
      <c r="A113" s="5" t="s">
        <v>44</v>
      </c>
      <c r="B113" s="1567"/>
      <c r="C113" s="1567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5" spans="1:25" ht="23.25" customHeight="1">
      <c r="A115" s="1559" t="s">
        <v>0</v>
      </c>
      <c r="B115" s="1559"/>
      <c r="C115" s="1559"/>
      <c r="D115" s="1559"/>
      <c r="E115" s="1559"/>
      <c r="F115" s="1559"/>
      <c r="G115" s="1067"/>
      <c r="H115" s="7"/>
      <c r="I115" s="1559" t="s">
        <v>1</v>
      </c>
      <c r="J115" s="1559"/>
      <c r="K115" s="1559"/>
      <c r="L115" s="1559"/>
      <c r="M115" s="1559"/>
      <c r="N115" s="1559"/>
      <c r="O115" s="1559"/>
      <c r="P115" s="1559"/>
      <c r="Q115" s="1559"/>
      <c r="R115" s="1560" t="s">
        <v>2</v>
      </c>
      <c r="S115" s="1561"/>
      <c r="T115" s="1560"/>
      <c r="U115" s="1560"/>
      <c r="V115" s="1560"/>
      <c r="W115" s="1560"/>
      <c r="X115" s="1560"/>
      <c r="Y115" s="1560"/>
    </row>
    <row r="116" spans="1:25" ht="26.25">
      <c r="A116" s="8" t="s">
        <v>3</v>
      </c>
      <c r="B116" s="8" t="s">
        <v>4</v>
      </c>
      <c r="C116" s="8" t="s">
        <v>5</v>
      </c>
      <c r="D116" s="8" t="s">
        <v>6</v>
      </c>
      <c r="E116" s="8" t="s">
        <v>7</v>
      </c>
      <c r="F116" s="8" t="s">
        <v>8</v>
      </c>
      <c r="G116" s="8" t="s">
        <v>9</v>
      </c>
      <c r="H116" s="33" t="s">
        <v>10</v>
      </c>
      <c r="I116" s="9" t="s">
        <v>11</v>
      </c>
      <c r="J116" s="9" t="s">
        <v>12</v>
      </c>
      <c r="K116" s="9" t="s">
        <v>13</v>
      </c>
      <c r="L116" s="9" t="s">
        <v>14</v>
      </c>
      <c r="M116" s="9" t="s">
        <v>15</v>
      </c>
      <c r="N116" s="9" t="s">
        <v>16</v>
      </c>
      <c r="O116" s="9" t="s">
        <v>17</v>
      </c>
      <c r="P116" s="10" t="s">
        <v>18</v>
      </c>
      <c r="Q116" s="8" t="s">
        <v>19</v>
      </c>
      <c r="R116" s="8" t="s">
        <v>20</v>
      </c>
      <c r="S116" s="240" t="s">
        <v>21</v>
      </c>
      <c r="T116" s="240" t="s">
        <v>22</v>
      </c>
      <c r="U116" s="8" t="s">
        <v>24</v>
      </c>
      <c r="V116" s="8" t="s">
        <v>25</v>
      </c>
      <c r="W116" s="8" t="s">
        <v>26</v>
      </c>
      <c r="X116" s="8" t="s">
        <v>27</v>
      </c>
      <c r="Y116" s="8" t="s">
        <v>28</v>
      </c>
    </row>
    <row r="117" spans="1:25">
      <c r="A117" s="224"/>
      <c r="B117" s="224"/>
      <c r="C117" s="224"/>
      <c r="D117" s="224"/>
      <c r="E117" s="227"/>
      <c r="F117" s="224"/>
      <c r="G117" s="224"/>
      <c r="H117" s="226"/>
      <c r="I117" s="224"/>
      <c r="J117" s="224"/>
      <c r="K117" s="224"/>
      <c r="L117" s="224"/>
      <c r="M117" s="224"/>
      <c r="N117" s="224"/>
      <c r="O117" s="224"/>
      <c r="P117" s="224"/>
      <c r="Q117" s="14">
        <f t="shared" ref="Q117:Q122" si="12">SUM(I117:P117)</f>
        <v>0</v>
      </c>
      <c r="R117" s="14" t="s">
        <v>30</v>
      </c>
      <c r="S117" s="14" t="s">
        <v>31</v>
      </c>
      <c r="T117" s="14"/>
      <c r="U117" s="228"/>
      <c r="V117" s="16"/>
      <c r="W117" s="16"/>
      <c r="X117" s="16"/>
      <c r="Y117" s="16"/>
    </row>
    <row r="118" spans="1:25">
      <c r="A118" s="224"/>
      <c r="B118" s="224"/>
      <c r="C118" s="224"/>
      <c r="D118" s="224"/>
      <c r="E118" s="227"/>
      <c r="F118" s="224"/>
      <c r="G118" s="224"/>
      <c r="H118" s="226"/>
      <c r="I118" s="224"/>
      <c r="J118" s="224"/>
      <c r="K118" s="224"/>
      <c r="L118" s="224"/>
      <c r="M118" s="224"/>
      <c r="N118" s="224"/>
      <c r="O118" s="224"/>
      <c r="P118" s="224"/>
      <c r="Q118" s="14">
        <f t="shared" si="12"/>
        <v>0</v>
      </c>
      <c r="R118" s="14" t="s">
        <v>30</v>
      </c>
      <c r="S118" s="14" t="s">
        <v>31</v>
      </c>
      <c r="T118" s="14"/>
      <c r="U118" s="228"/>
      <c r="V118" s="16"/>
      <c r="W118" s="16"/>
      <c r="X118" s="16"/>
      <c r="Y118" s="16"/>
    </row>
    <row r="119" spans="1:25">
      <c r="A119" s="224"/>
      <c r="B119" s="224"/>
      <c r="C119" s="224"/>
      <c r="D119" s="224"/>
      <c r="E119" s="227"/>
      <c r="F119" s="224"/>
      <c r="G119" s="224"/>
      <c r="H119" s="226"/>
      <c r="I119" s="224"/>
      <c r="J119" s="224"/>
      <c r="K119" s="224"/>
      <c r="L119" s="224"/>
      <c r="M119" s="224"/>
      <c r="N119" s="224"/>
      <c r="O119" s="224"/>
      <c r="P119" s="224"/>
      <c r="Q119" s="14">
        <f t="shared" si="12"/>
        <v>0</v>
      </c>
      <c r="R119" s="229" t="s">
        <v>32</v>
      </c>
      <c r="S119" s="23" t="s">
        <v>33</v>
      </c>
      <c r="T119" s="14"/>
      <c r="U119" s="228"/>
      <c r="V119" s="16"/>
      <c r="W119" s="16"/>
      <c r="X119" s="16"/>
      <c r="Y119" s="16"/>
    </row>
    <row r="120" spans="1:25">
      <c r="A120" s="224"/>
      <c r="B120" s="224"/>
      <c r="C120" s="224"/>
      <c r="D120" s="224"/>
      <c r="E120" s="227"/>
      <c r="F120" s="224"/>
      <c r="G120" s="224"/>
      <c r="H120" s="226"/>
      <c r="I120" s="224"/>
      <c r="J120" s="224"/>
      <c r="K120" s="224"/>
      <c r="L120" s="224"/>
      <c r="M120" s="224"/>
      <c r="N120" s="224"/>
      <c r="O120" s="224"/>
      <c r="P120" s="224"/>
      <c r="Q120" s="14">
        <f t="shared" si="12"/>
        <v>0</v>
      </c>
      <c r="R120" s="229" t="s">
        <v>32</v>
      </c>
      <c r="S120" s="23" t="s">
        <v>33</v>
      </c>
      <c r="T120" s="14"/>
      <c r="U120" s="228"/>
      <c r="V120" s="16"/>
      <c r="W120" s="16"/>
      <c r="X120" s="16"/>
      <c r="Y120" s="16"/>
    </row>
    <row r="121" spans="1:25">
      <c r="A121" s="224"/>
      <c r="B121" s="224"/>
      <c r="C121" s="224"/>
      <c r="D121" s="224"/>
      <c r="E121" s="227"/>
      <c r="F121" s="224"/>
      <c r="G121" s="224"/>
      <c r="H121" s="226"/>
      <c r="I121" s="224"/>
      <c r="J121" s="224"/>
      <c r="K121" s="224"/>
      <c r="L121" s="224"/>
      <c r="M121" s="224"/>
      <c r="N121" s="224"/>
      <c r="O121" s="224"/>
      <c r="P121" s="224"/>
      <c r="Q121" s="14">
        <f t="shared" si="12"/>
        <v>0</v>
      </c>
      <c r="R121" s="229" t="s">
        <v>32</v>
      </c>
      <c r="S121" s="23" t="s">
        <v>33</v>
      </c>
      <c r="T121" s="14"/>
      <c r="U121" s="228"/>
      <c r="V121" s="16"/>
      <c r="W121" s="16"/>
      <c r="X121" s="16"/>
      <c r="Y121" s="16"/>
    </row>
    <row r="122" spans="1:25">
      <c r="A122" s="15"/>
      <c r="B122" s="15"/>
      <c r="C122" s="15"/>
      <c r="D122" s="15"/>
      <c r="E122" s="15"/>
      <c r="F122" s="15"/>
      <c r="G122" s="15"/>
      <c r="H122" s="37"/>
      <c r="I122" s="15"/>
      <c r="J122" s="15"/>
      <c r="K122" s="15"/>
      <c r="L122" s="15"/>
      <c r="M122" s="15"/>
      <c r="N122" s="15"/>
      <c r="O122" s="15"/>
      <c r="P122" s="15"/>
      <c r="Q122" s="14">
        <f t="shared" si="12"/>
        <v>0</v>
      </c>
      <c r="R122" s="14" t="s">
        <v>30</v>
      </c>
      <c r="S122" s="14" t="s">
        <v>31</v>
      </c>
      <c r="T122" s="14"/>
      <c r="U122" s="16"/>
      <c r="V122" s="16"/>
      <c r="W122" s="16"/>
      <c r="X122" s="16"/>
      <c r="Y122" s="16"/>
    </row>
    <row r="123" spans="1:25">
      <c r="A123" s="11" t="s">
        <v>19</v>
      </c>
      <c r="B123" s="7"/>
      <c r="C123" s="7"/>
      <c r="D123" s="7"/>
      <c r="E123" s="11"/>
      <c r="F123" s="7"/>
      <c r="G123" s="7"/>
      <c r="H123" s="7"/>
      <c r="I123" s="11">
        <f>SUM(I117:I121)</f>
        <v>0</v>
      </c>
      <c r="J123" s="11">
        <f>SUM(J117:J121)</f>
        <v>0</v>
      </c>
      <c r="K123" s="11">
        <f t="shared" ref="K123:Q123" si="13">SUM(K117:K122)</f>
        <v>0</v>
      </c>
      <c r="L123" s="11">
        <f t="shared" si="13"/>
        <v>0</v>
      </c>
      <c r="M123" s="11">
        <f t="shared" si="13"/>
        <v>0</v>
      </c>
      <c r="N123" s="11">
        <f t="shared" si="13"/>
        <v>0</v>
      </c>
      <c r="O123" s="11">
        <f t="shared" si="13"/>
        <v>0</v>
      </c>
      <c r="P123" s="11">
        <f t="shared" si="13"/>
        <v>0</v>
      </c>
      <c r="Q123" s="11">
        <f t="shared" si="13"/>
        <v>0</v>
      </c>
      <c r="R123" s="12"/>
      <c r="S123" s="12"/>
      <c r="T123" s="12"/>
      <c r="U123" s="12"/>
      <c r="V123" s="12"/>
      <c r="W123" s="12"/>
      <c r="X123" s="12"/>
      <c r="Y123" s="12"/>
    </row>
    <row r="124" spans="1:25">
      <c r="A124" s="1"/>
      <c r="B124" s="1"/>
      <c r="C124" s="1"/>
      <c r="D124" s="1"/>
      <c r="E124" s="1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5">
      <c r="A125" s="166" t="s">
        <v>34</v>
      </c>
      <c r="B125" s="1562"/>
      <c r="C125" s="1562"/>
      <c r="D125" s="1562"/>
      <c r="E125" s="1"/>
      <c r="F125" s="1"/>
      <c r="G125" s="1"/>
      <c r="H125" s="1"/>
      <c r="I125" s="1"/>
      <c r="J125" s="1"/>
      <c r="K125" s="1563"/>
      <c r="L125" s="1563"/>
      <c r="M125" s="1563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5" ht="18">
      <c r="A126" s="187" t="s">
        <v>35</v>
      </c>
      <c r="B126" s="186" t="s">
        <v>36</v>
      </c>
      <c r="C126" s="239" t="s">
        <v>37</v>
      </c>
      <c r="D126" s="24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>
      <c r="A127" s="230" t="s">
        <v>161</v>
      </c>
      <c r="B127" s="1558" t="s">
        <v>39</v>
      </c>
      <c r="C127" s="1558"/>
      <c r="D127" s="242"/>
      <c r="E127" s="243" t="s">
        <v>40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5">
      <c r="A128" s="4" t="s">
        <v>169</v>
      </c>
      <c r="B128" s="1564" t="s">
        <v>41</v>
      </c>
      <c r="C128" s="1564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5">
      <c r="A129" s="5" t="s">
        <v>42</v>
      </c>
      <c r="B129" s="1565"/>
      <c r="C129" s="156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5">
      <c r="A130" s="5" t="s">
        <v>42</v>
      </c>
      <c r="B130" s="1565"/>
      <c r="C130" s="1565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5">
      <c r="A131" s="5" t="s">
        <v>43</v>
      </c>
      <c r="B131" s="1566"/>
      <c r="C131" s="156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5">
      <c r="A132" s="5" t="s">
        <v>44</v>
      </c>
      <c r="B132" s="1567"/>
      <c r="C132" s="1567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4" spans="1:25" ht="23.25" customHeight="1">
      <c r="A134" s="1559" t="s">
        <v>0</v>
      </c>
      <c r="B134" s="1559"/>
      <c r="C134" s="1559"/>
      <c r="D134" s="1559"/>
      <c r="E134" s="1559"/>
      <c r="F134" s="1559"/>
      <c r="G134" s="1067"/>
      <c r="H134" s="7"/>
      <c r="I134" s="1559" t="s">
        <v>1</v>
      </c>
      <c r="J134" s="1559"/>
      <c r="K134" s="1559"/>
      <c r="L134" s="1559"/>
      <c r="M134" s="1559"/>
      <c r="N134" s="1559"/>
      <c r="O134" s="1559"/>
      <c r="P134" s="1559"/>
      <c r="Q134" s="1559"/>
      <c r="R134" s="1560" t="s">
        <v>2</v>
      </c>
      <c r="S134" s="1561"/>
      <c r="T134" s="1560"/>
      <c r="U134" s="1560"/>
      <c r="V134" s="1560"/>
      <c r="W134" s="1560"/>
      <c r="X134" s="1560"/>
      <c r="Y134" s="1560"/>
    </row>
    <row r="135" spans="1:25" ht="26.25">
      <c r="A135" s="8" t="s">
        <v>3</v>
      </c>
      <c r="B135" s="8" t="s">
        <v>4</v>
      </c>
      <c r="C135" s="8" t="s">
        <v>5</v>
      </c>
      <c r="D135" s="8" t="s">
        <v>6</v>
      </c>
      <c r="E135" s="8" t="s">
        <v>7</v>
      </c>
      <c r="F135" s="8" t="s">
        <v>8</v>
      </c>
      <c r="G135" s="8" t="s">
        <v>9</v>
      </c>
      <c r="H135" s="33" t="s">
        <v>10</v>
      </c>
      <c r="I135" s="9" t="s">
        <v>11</v>
      </c>
      <c r="J135" s="9" t="s">
        <v>12</v>
      </c>
      <c r="K135" s="9" t="s">
        <v>13</v>
      </c>
      <c r="L135" s="9" t="s">
        <v>14</v>
      </c>
      <c r="M135" s="9" t="s">
        <v>15</v>
      </c>
      <c r="N135" s="9" t="s">
        <v>16</v>
      </c>
      <c r="O135" s="9" t="s">
        <v>17</v>
      </c>
      <c r="P135" s="10" t="s">
        <v>18</v>
      </c>
      <c r="Q135" s="8" t="s">
        <v>19</v>
      </c>
      <c r="R135" s="8" t="s">
        <v>20</v>
      </c>
      <c r="S135" s="240" t="s">
        <v>21</v>
      </c>
      <c r="T135" s="240" t="s">
        <v>22</v>
      </c>
      <c r="U135" s="8" t="s">
        <v>24</v>
      </c>
      <c r="V135" s="8" t="s">
        <v>25</v>
      </c>
      <c r="W135" s="8" t="s">
        <v>26</v>
      </c>
      <c r="X135" s="8" t="s">
        <v>27</v>
      </c>
      <c r="Y135" s="8" t="s">
        <v>28</v>
      </c>
    </row>
    <row r="136" spans="1:25">
      <c r="A136" s="224"/>
      <c r="B136" s="224"/>
      <c r="C136" s="224"/>
      <c r="D136" s="224"/>
      <c r="E136" s="227"/>
      <c r="F136" s="224"/>
      <c r="G136" s="224"/>
      <c r="H136" s="226"/>
      <c r="I136" s="224"/>
      <c r="J136" s="224"/>
      <c r="K136" s="224"/>
      <c r="L136" s="224"/>
      <c r="M136" s="224"/>
      <c r="N136" s="224"/>
      <c r="O136" s="224"/>
      <c r="P136" s="224"/>
      <c r="Q136" s="14">
        <f t="shared" ref="Q136:Q141" si="14">SUM(I136:P136)</f>
        <v>0</v>
      </c>
      <c r="R136" s="14" t="s">
        <v>30</v>
      </c>
      <c r="S136" s="14" t="s">
        <v>31</v>
      </c>
      <c r="T136" s="14"/>
      <c r="U136" s="228"/>
      <c r="V136" s="16"/>
      <c r="W136" s="16"/>
      <c r="X136" s="16"/>
      <c r="Y136" s="16"/>
    </row>
    <row r="137" spans="1:25">
      <c r="A137" s="224"/>
      <c r="B137" s="224"/>
      <c r="C137" s="224"/>
      <c r="D137" s="224"/>
      <c r="E137" s="227"/>
      <c r="F137" s="224"/>
      <c r="G137" s="224"/>
      <c r="H137" s="226"/>
      <c r="I137" s="224"/>
      <c r="J137" s="224"/>
      <c r="K137" s="224"/>
      <c r="L137" s="224"/>
      <c r="M137" s="224"/>
      <c r="N137" s="224"/>
      <c r="O137" s="224"/>
      <c r="P137" s="224"/>
      <c r="Q137" s="14">
        <f t="shared" si="14"/>
        <v>0</v>
      </c>
      <c r="R137" s="14" t="s">
        <v>30</v>
      </c>
      <c r="S137" s="14" t="s">
        <v>31</v>
      </c>
      <c r="T137" s="14"/>
      <c r="U137" s="228"/>
      <c r="V137" s="16"/>
      <c r="W137" s="16"/>
      <c r="X137" s="16"/>
      <c r="Y137" s="16"/>
    </row>
    <row r="138" spans="1:25">
      <c r="A138" s="224"/>
      <c r="B138" s="224"/>
      <c r="C138" s="224"/>
      <c r="D138" s="224"/>
      <c r="E138" s="227"/>
      <c r="F138" s="224"/>
      <c r="G138" s="224"/>
      <c r="H138" s="226"/>
      <c r="I138" s="224"/>
      <c r="J138" s="224"/>
      <c r="K138" s="224"/>
      <c r="L138" s="224"/>
      <c r="M138" s="224"/>
      <c r="N138" s="224"/>
      <c r="O138" s="224"/>
      <c r="P138" s="224"/>
      <c r="Q138" s="14">
        <f t="shared" si="14"/>
        <v>0</v>
      </c>
      <c r="R138" s="229" t="s">
        <v>32</v>
      </c>
      <c r="S138" s="23" t="s">
        <v>33</v>
      </c>
      <c r="T138" s="14"/>
      <c r="U138" s="228"/>
      <c r="V138" s="16"/>
      <c r="W138" s="16"/>
      <c r="X138" s="16"/>
      <c r="Y138" s="16"/>
    </row>
    <row r="139" spans="1:25">
      <c r="A139" s="224"/>
      <c r="B139" s="224"/>
      <c r="C139" s="224"/>
      <c r="D139" s="224"/>
      <c r="E139" s="227"/>
      <c r="F139" s="224"/>
      <c r="G139" s="224"/>
      <c r="H139" s="226"/>
      <c r="I139" s="224"/>
      <c r="J139" s="224"/>
      <c r="K139" s="224"/>
      <c r="L139" s="224"/>
      <c r="M139" s="224"/>
      <c r="N139" s="224"/>
      <c r="O139" s="224"/>
      <c r="P139" s="224"/>
      <c r="Q139" s="14">
        <f t="shared" si="14"/>
        <v>0</v>
      </c>
      <c r="R139" s="229" t="s">
        <v>32</v>
      </c>
      <c r="S139" s="23" t="s">
        <v>33</v>
      </c>
      <c r="T139" s="14"/>
      <c r="U139" s="228"/>
      <c r="V139" s="16"/>
      <c r="W139" s="16"/>
      <c r="X139" s="16"/>
      <c r="Y139" s="16"/>
    </row>
    <row r="140" spans="1:25">
      <c r="A140" s="224"/>
      <c r="B140" s="224"/>
      <c r="C140" s="224"/>
      <c r="D140" s="224"/>
      <c r="E140" s="227"/>
      <c r="F140" s="224"/>
      <c r="G140" s="224"/>
      <c r="H140" s="226"/>
      <c r="I140" s="224"/>
      <c r="J140" s="224"/>
      <c r="K140" s="224"/>
      <c r="L140" s="224"/>
      <c r="M140" s="224"/>
      <c r="N140" s="224"/>
      <c r="O140" s="224"/>
      <c r="P140" s="224"/>
      <c r="Q140" s="14">
        <f t="shared" si="14"/>
        <v>0</v>
      </c>
      <c r="R140" s="229" t="s">
        <v>32</v>
      </c>
      <c r="S140" s="23" t="s">
        <v>33</v>
      </c>
      <c r="T140" s="14"/>
      <c r="U140" s="228"/>
      <c r="V140" s="16"/>
      <c r="W140" s="16"/>
      <c r="X140" s="16"/>
      <c r="Y140" s="16"/>
    </row>
    <row r="141" spans="1:25">
      <c r="A141" s="15"/>
      <c r="B141" s="15"/>
      <c r="C141" s="15"/>
      <c r="D141" s="15"/>
      <c r="E141" s="15"/>
      <c r="F141" s="15"/>
      <c r="G141" s="15"/>
      <c r="H141" s="37"/>
      <c r="I141" s="15"/>
      <c r="J141" s="15"/>
      <c r="K141" s="15"/>
      <c r="L141" s="15"/>
      <c r="M141" s="15"/>
      <c r="N141" s="15"/>
      <c r="O141" s="15"/>
      <c r="P141" s="15"/>
      <c r="Q141" s="14">
        <f t="shared" si="14"/>
        <v>0</v>
      </c>
      <c r="R141" s="14" t="s">
        <v>30</v>
      </c>
      <c r="S141" s="14" t="s">
        <v>31</v>
      </c>
      <c r="T141" s="14"/>
      <c r="U141" s="16"/>
      <c r="V141" s="16"/>
      <c r="W141" s="16"/>
      <c r="X141" s="16"/>
      <c r="Y141" s="16"/>
    </row>
    <row r="142" spans="1:25">
      <c r="A142" s="11" t="s">
        <v>19</v>
      </c>
      <c r="B142" s="7"/>
      <c r="C142" s="7"/>
      <c r="D142" s="7"/>
      <c r="E142" s="11"/>
      <c r="F142" s="7"/>
      <c r="G142" s="7"/>
      <c r="H142" s="7"/>
      <c r="I142" s="11">
        <f>SUM(I136:I140)</f>
        <v>0</v>
      </c>
      <c r="J142" s="11">
        <f>SUM(J136:J140)</f>
        <v>0</v>
      </c>
      <c r="K142" s="11">
        <f t="shared" ref="K142:Q142" si="15">SUM(K136:K141)</f>
        <v>0</v>
      </c>
      <c r="L142" s="11">
        <f t="shared" si="15"/>
        <v>0</v>
      </c>
      <c r="M142" s="11">
        <f t="shared" si="15"/>
        <v>0</v>
      </c>
      <c r="N142" s="11">
        <f t="shared" si="15"/>
        <v>0</v>
      </c>
      <c r="O142" s="11">
        <f t="shared" si="15"/>
        <v>0</v>
      </c>
      <c r="P142" s="11">
        <f t="shared" si="15"/>
        <v>0</v>
      </c>
      <c r="Q142" s="11">
        <f t="shared" si="15"/>
        <v>0</v>
      </c>
      <c r="R142" s="12"/>
      <c r="S142" s="12"/>
      <c r="T142" s="12"/>
      <c r="U142" s="12"/>
      <c r="V142" s="12"/>
      <c r="W142" s="12"/>
      <c r="X142" s="12"/>
      <c r="Y142" s="12"/>
    </row>
    <row r="143" spans="1:25">
      <c r="A143" s="1"/>
      <c r="B143" s="1"/>
      <c r="C143" s="1"/>
      <c r="D143" s="1"/>
      <c r="E143" s="1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5">
      <c r="A144" s="166" t="s">
        <v>34</v>
      </c>
      <c r="B144" s="1562"/>
      <c r="C144" s="1562"/>
      <c r="D144" s="1562"/>
      <c r="E144" s="1"/>
      <c r="F144" s="1"/>
      <c r="G144" s="1"/>
      <c r="H144" s="1"/>
      <c r="I144" s="1"/>
      <c r="J144" s="1"/>
      <c r="K144" s="1563"/>
      <c r="L144" s="1563"/>
      <c r="M144" s="1563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8">
      <c r="A145" s="187" t="s">
        <v>35</v>
      </c>
      <c r="B145" s="186" t="s">
        <v>36</v>
      </c>
      <c r="C145" s="239" t="s">
        <v>37</v>
      </c>
      <c r="D145" s="24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>
      <c r="A146" s="230" t="s">
        <v>161</v>
      </c>
      <c r="B146" s="1558" t="s">
        <v>39</v>
      </c>
      <c r="C146" s="1558"/>
      <c r="D146" s="242"/>
      <c r="E146" s="243" t="s">
        <v>40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>
      <c r="A147" s="4" t="s">
        <v>169</v>
      </c>
      <c r="B147" s="1564" t="s">
        <v>41</v>
      </c>
      <c r="C147" s="156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>
      <c r="A148" s="5" t="s">
        <v>42</v>
      </c>
      <c r="B148" s="1565"/>
      <c r="C148" s="156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>
      <c r="A149" s="5" t="s">
        <v>42</v>
      </c>
      <c r="B149" s="1565"/>
      <c r="C149" s="1565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>
      <c r="A150" s="5" t="s">
        <v>43</v>
      </c>
      <c r="B150" s="1566"/>
      <c r="C150" s="156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>
      <c r="A151" s="5" t="s">
        <v>44</v>
      </c>
      <c r="B151" s="1567"/>
      <c r="C151" s="1567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</sheetData>
  <mergeCells count="88">
    <mergeCell ref="B13:C13"/>
    <mergeCell ref="A1:F1"/>
    <mergeCell ref="I1:Q1"/>
    <mergeCell ref="R1:Y1"/>
    <mergeCell ref="B11:D11"/>
    <mergeCell ref="K11:M11"/>
    <mergeCell ref="B33:C33"/>
    <mergeCell ref="B14:C14"/>
    <mergeCell ref="B15:C15"/>
    <mergeCell ref="B16:C16"/>
    <mergeCell ref="B17:C17"/>
    <mergeCell ref="B18:C18"/>
    <mergeCell ref="A20:F20"/>
    <mergeCell ref="I20:Q20"/>
    <mergeCell ref="R20:Y20"/>
    <mergeCell ref="B30:D30"/>
    <mergeCell ref="K30:M30"/>
    <mergeCell ref="B32:C32"/>
    <mergeCell ref="B34:C34"/>
    <mergeCell ref="B35:C35"/>
    <mergeCell ref="B36:C36"/>
    <mergeCell ref="B37:C37"/>
    <mergeCell ref="A39:F39"/>
    <mergeCell ref="R58:Y58"/>
    <mergeCell ref="R39:Y39"/>
    <mergeCell ref="B49:D49"/>
    <mergeCell ref="K49:M49"/>
    <mergeCell ref="B51:C51"/>
    <mergeCell ref="B52:C52"/>
    <mergeCell ref="B53:C53"/>
    <mergeCell ref="I39:Q39"/>
    <mergeCell ref="B54:C54"/>
    <mergeCell ref="B55:C55"/>
    <mergeCell ref="B56:C56"/>
    <mergeCell ref="A58:F58"/>
    <mergeCell ref="I58:Q58"/>
    <mergeCell ref="B73:C73"/>
    <mergeCell ref="B74:C74"/>
    <mergeCell ref="B75:C75"/>
    <mergeCell ref="A77:F77"/>
    <mergeCell ref="I77:Q77"/>
    <mergeCell ref="B68:D68"/>
    <mergeCell ref="K68:M68"/>
    <mergeCell ref="B70:C70"/>
    <mergeCell ref="B71:C71"/>
    <mergeCell ref="B72:C72"/>
    <mergeCell ref="R77:Y77"/>
    <mergeCell ref="B108:C108"/>
    <mergeCell ref="B89:C89"/>
    <mergeCell ref="B90:C90"/>
    <mergeCell ref="B91:C91"/>
    <mergeCell ref="B92:C92"/>
    <mergeCell ref="B93:C93"/>
    <mergeCell ref="B94:C94"/>
    <mergeCell ref="A96:F96"/>
    <mergeCell ref="I96:Q96"/>
    <mergeCell ref="R96:Y96"/>
    <mergeCell ref="B106:D106"/>
    <mergeCell ref="K106:M106"/>
    <mergeCell ref="B87:D87"/>
    <mergeCell ref="K87:M87"/>
    <mergeCell ref="B128:C128"/>
    <mergeCell ref="B109:C109"/>
    <mergeCell ref="B110:C110"/>
    <mergeCell ref="B111:C111"/>
    <mergeCell ref="B112:C112"/>
    <mergeCell ref="B113:C113"/>
    <mergeCell ref="A115:F115"/>
    <mergeCell ref="I115:Q115"/>
    <mergeCell ref="R115:Y115"/>
    <mergeCell ref="B125:D125"/>
    <mergeCell ref="K125:M125"/>
    <mergeCell ref="B127:C127"/>
    <mergeCell ref="B129:C129"/>
    <mergeCell ref="B130:C130"/>
    <mergeCell ref="B131:C131"/>
    <mergeCell ref="B132:C132"/>
    <mergeCell ref="A134:F134"/>
    <mergeCell ref="B149:C149"/>
    <mergeCell ref="B150:C150"/>
    <mergeCell ref="B151:C151"/>
    <mergeCell ref="R134:Y134"/>
    <mergeCell ref="B144:D144"/>
    <mergeCell ref="K144:M144"/>
    <mergeCell ref="B146:C146"/>
    <mergeCell ref="B147:C147"/>
    <mergeCell ref="B148:C148"/>
    <mergeCell ref="I134:Q1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6E9D9-2122-4BF5-942D-52C602D69BB2}">
  <sheetPr>
    <tabColor rgb="FF0070C0"/>
  </sheetPr>
  <dimension ref="A1:Z19"/>
  <sheetViews>
    <sheetView workbookViewId="0">
      <selection activeCell="G31" sqref="G31"/>
    </sheetView>
  </sheetViews>
  <sheetFormatPr defaultColWidth="11.42578125" defaultRowHeight="15"/>
  <cols>
    <col min="1" max="1" width="25.42578125" customWidth="1"/>
    <col min="2" max="2" width="17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5.7109375" customWidth="1"/>
    <col min="22" max="22" width="16.28515625" customWidth="1"/>
    <col min="23" max="24" width="9.140625"/>
    <col min="25" max="25" width="19" customWidth="1"/>
  </cols>
  <sheetData>
    <row r="1" spans="1:26" ht="23.25">
      <c r="A1" s="1559" t="s">
        <v>155</v>
      </c>
      <c r="B1" s="1559"/>
      <c r="C1" s="1559"/>
      <c r="D1" s="1559"/>
      <c r="E1" s="1559"/>
      <c r="F1" s="1559"/>
      <c r="G1" s="1067"/>
      <c r="H1" s="7"/>
      <c r="I1" s="1559" t="s">
        <v>84</v>
      </c>
      <c r="J1" s="1559"/>
      <c r="K1" s="1559"/>
      <c r="L1" s="1559"/>
      <c r="M1" s="1559"/>
      <c r="N1" s="1559"/>
      <c r="O1" s="1559"/>
      <c r="P1" s="1559"/>
      <c r="Q1" s="1559"/>
      <c r="R1" s="1560" t="s">
        <v>156</v>
      </c>
      <c r="S1" s="1561"/>
      <c r="T1" s="1560"/>
      <c r="U1" s="1560"/>
      <c r="V1" s="1560"/>
      <c r="W1" s="1560"/>
      <c r="X1" s="1560"/>
      <c r="Y1" s="1560"/>
      <c r="Z1" s="1560"/>
    </row>
    <row r="2" spans="1:26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1418" t="s">
        <v>23</v>
      </c>
      <c r="V2" s="8" t="s">
        <v>24</v>
      </c>
      <c r="W2" s="8" t="s">
        <v>25</v>
      </c>
      <c r="X2" s="8" t="s">
        <v>26</v>
      </c>
      <c r="Y2" s="8" t="s">
        <v>27</v>
      </c>
      <c r="Z2" s="8" t="s">
        <v>28</v>
      </c>
    </row>
    <row r="3" spans="1:26">
      <c r="A3" s="224" t="s">
        <v>157</v>
      </c>
      <c r="B3" s="224" t="s">
        <v>92</v>
      </c>
      <c r="C3" s="224" t="s">
        <v>158</v>
      </c>
      <c r="D3" s="224" t="s">
        <v>159</v>
      </c>
      <c r="E3" s="227">
        <v>46282.041666666664</v>
      </c>
      <c r="F3" s="224">
        <v>11.9</v>
      </c>
      <c r="G3" s="224"/>
      <c r="H3" s="226" t="s">
        <v>160</v>
      </c>
      <c r="I3" s="224"/>
      <c r="J3" s="224"/>
      <c r="K3" s="224"/>
      <c r="L3" s="224"/>
      <c r="M3" s="1172">
        <v>119</v>
      </c>
      <c r="N3" s="1172">
        <v>35</v>
      </c>
      <c r="O3" s="1172">
        <v>7</v>
      </c>
      <c r="P3" s="224"/>
      <c r="Q3" s="14">
        <f t="shared" ref="Q3:Q8" si="0">SUM(I3:P3)</f>
        <v>161</v>
      </c>
      <c r="R3" s="229" t="s">
        <v>32</v>
      </c>
      <c r="S3" s="23" t="s">
        <v>33</v>
      </c>
      <c r="T3" s="14"/>
      <c r="U3" s="481">
        <v>46279.416666666664</v>
      </c>
      <c r="V3" s="232" t="s">
        <v>161</v>
      </c>
      <c r="W3" s="16" t="s">
        <v>90</v>
      </c>
      <c r="X3" s="16"/>
      <c r="Y3" s="16" t="s">
        <v>162</v>
      </c>
      <c r="Z3" s="16"/>
    </row>
    <row r="4" spans="1:26">
      <c r="A4" s="224" t="s">
        <v>157</v>
      </c>
      <c r="B4" s="224" t="s">
        <v>134</v>
      </c>
      <c r="C4" s="224" t="s">
        <v>163</v>
      </c>
      <c r="D4" s="224" t="s">
        <v>136</v>
      </c>
      <c r="E4" s="227">
        <v>46282.083333333336</v>
      </c>
      <c r="F4" s="224">
        <v>11.9</v>
      </c>
      <c r="G4" s="224"/>
      <c r="H4" s="226" t="s">
        <v>160</v>
      </c>
      <c r="I4" s="224"/>
      <c r="J4" s="224"/>
      <c r="K4" s="224"/>
      <c r="L4" s="224"/>
      <c r="M4" s="1172">
        <v>118</v>
      </c>
      <c r="N4" s="1172">
        <v>35</v>
      </c>
      <c r="O4" s="1172">
        <v>8</v>
      </c>
      <c r="P4" s="224"/>
      <c r="Q4" s="14">
        <f t="shared" si="0"/>
        <v>161</v>
      </c>
      <c r="R4" s="229" t="s">
        <v>32</v>
      </c>
      <c r="S4" s="23" t="s">
        <v>33</v>
      </c>
      <c r="T4" s="14"/>
      <c r="U4" s="481">
        <v>46276.75</v>
      </c>
      <c r="V4" s="231" t="s">
        <v>100</v>
      </c>
      <c r="W4" s="16" t="s">
        <v>90</v>
      </c>
      <c r="X4" s="16"/>
      <c r="Y4" s="16" t="s">
        <v>164</v>
      </c>
      <c r="Z4" s="16"/>
    </row>
    <row r="5" spans="1:26" ht="25.5">
      <c r="A5" s="224" t="s">
        <v>165</v>
      </c>
      <c r="B5" s="35" t="s">
        <v>166</v>
      </c>
      <c r="C5" s="224" t="s">
        <v>167</v>
      </c>
      <c r="D5" s="224" t="s">
        <v>168</v>
      </c>
      <c r="E5" s="227">
        <v>46281.75</v>
      </c>
      <c r="F5" s="224">
        <v>13.1</v>
      </c>
      <c r="G5" s="224"/>
      <c r="H5" s="226" t="s">
        <v>160</v>
      </c>
      <c r="I5" s="224"/>
      <c r="J5" s="224"/>
      <c r="K5" s="224"/>
      <c r="L5" s="224"/>
      <c r="M5" s="1172">
        <v>134</v>
      </c>
      <c r="N5" s="1172">
        <v>27</v>
      </c>
      <c r="O5" s="1172"/>
      <c r="P5" s="224"/>
      <c r="Q5" s="14">
        <f t="shared" si="0"/>
        <v>161</v>
      </c>
      <c r="R5" s="229" t="s">
        <v>32</v>
      </c>
      <c r="S5" s="23" t="s">
        <v>33</v>
      </c>
      <c r="T5" s="14"/>
      <c r="U5" s="481">
        <v>46276.75</v>
      </c>
      <c r="V5" s="274" t="s">
        <v>169</v>
      </c>
      <c r="W5" s="16" t="s">
        <v>90</v>
      </c>
      <c r="X5" s="16"/>
      <c r="Y5" s="16" t="s">
        <v>170</v>
      </c>
      <c r="Z5" s="16"/>
    </row>
    <row r="6" spans="1:26">
      <c r="A6" s="224" t="s">
        <v>120</v>
      </c>
      <c r="B6" s="224" t="s">
        <v>171</v>
      </c>
      <c r="C6" s="224" t="s">
        <v>172</v>
      </c>
      <c r="D6" s="224" t="s">
        <v>136</v>
      </c>
      <c r="E6" s="227">
        <v>46282.083333333336</v>
      </c>
      <c r="F6" s="224">
        <v>14.8</v>
      </c>
      <c r="G6" s="224"/>
      <c r="H6" s="226" t="s">
        <v>160</v>
      </c>
      <c r="I6" s="224"/>
      <c r="J6" s="224"/>
      <c r="K6" s="224"/>
      <c r="L6" s="224"/>
      <c r="M6" s="1172">
        <v>107</v>
      </c>
      <c r="N6" s="1172">
        <v>27</v>
      </c>
      <c r="O6" s="1172"/>
      <c r="P6" s="224"/>
      <c r="Q6" s="14">
        <f t="shared" si="0"/>
        <v>134</v>
      </c>
      <c r="R6" s="229" t="s">
        <v>32</v>
      </c>
      <c r="S6" s="23" t="s">
        <v>33</v>
      </c>
      <c r="T6" s="14"/>
      <c r="U6" s="1440">
        <v>46276.75</v>
      </c>
      <c r="V6" s="231" t="s">
        <v>100</v>
      </c>
      <c r="W6" s="16" t="s">
        <v>90</v>
      </c>
      <c r="X6" s="16"/>
      <c r="Y6" s="16" t="s">
        <v>164</v>
      </c>
      <c r="Z6" s="16"/>
    </row>
    <row r="7" spans="1:26">
      <c r="A7" s="224" t="s">
        <v>173</v>
      </c>
      <c r="B7" s="224" t="s">
        <v>54</v>
      </c>
      <c r="C7" s="224" t="s">
        <v>174</v>
      </c>
      <c r="D7" s="224" t="s">
        <v>175</v>
      </c>
      <c r="E7" s="227">
        <v>46283.024305555555</v>
      </c>
      <c r="F7" s="224"/>
      <c r="G7" s="224">
        <v>122717</v>
      </c>
      <c r="H7" s="1205" t="s">
        <v>176</v>
      </c>
      <c r="I7" s="224"/>
      <c r="J7" s="224"/>
      <c r="K7" s="224"/>
      <c r="L7" s="224"/>
      <c r="M7" s="1172">
        <v>161</v>
      </c>
      <c r="N7" s="1172"/>
      <c r="O7" s="1172"/>
      <c r="P7" s="224"/>
      <c r="Q7" s="14">
        <f t="shared" si="0"/>
        <v>161</v>
      </c>
      <c r="R7" s="1175" t="s">
        <v>30</v>
      </c>
      <c r="S7" s="1177" t="s">
        <v>33</v>
      </c>
      <c r="T7" s="14"/>
      <c r="U7" s="14"/>
      <c r="V7" s="274" t="s">
        <v>169</v>
      </c>
      <c r="W7" s="16" t="s">
        <v>90</v>
      </c>
      <c r="X7" s="16"/>
      <c r="Y7" s="16" t="s">
        <v>177</v>
      </c>
      <c r="Z7" s="16"/>
    </row>
    <row r="8" spans="1:26">
      <c r="A8" s="15" t="s">
        <v>133</v>
      </c>
      <c r="B8" s="15" t="s">
        <v>134</v>
      </c>
      <c r="C8" s="35" t="s">
        <v>178</v>
      </c>
      <c r="D8" s="15" t="s">
        <v>136</v>
      </c>
      <c r="E8" s="24">
        <v>46282.083333333336</v>
      </c>
      <c r="F8" s="15">
        <v>11.9</v>
      </c>
      <c r="G8" s="15"/>
      <c r="H8" s="37" t="s">
        <v>176</v>
      </c>
      <c r="I8" s="15"/>
      <c r="J8" s="15"/>
      <c r="K8" s="15"/>
      <c r="L8" s="15">
        <v>108</v>
      </c>
      <c r="M8" s="15"/>
      <c r="N8" s="15"/>
      <c r="O8" s="15"/>
      <c r="P8" s="15"/>
      <c r="Q8" s="14">
        <f t="shared" si="0"/>
        <v>108</v>
      </c>
      <c r="R8" s="1176" t="s">
        <v>32</v>
      </c>
      <c r="S8" s="1177" t="s">
        <v>33</v>
      </c>
      <c r="T8" s="14"/>
      <c r="U8" s="1440">
        <v>46276.75</v>
      </c>
      <c r="V8" s="231" t="s">
        <v>100</v>
      </c>
      <c r="W8" s="16" t="s">
        <v>90</v>
      </c>
      <c r="X8" s="16"/>
      <c r="Y8" s="16" t="s">
        <v>164</v>
      </c>
      <c r="Z8" s="16"/>
    </row>
    <row r="9" spans="1:26">
      <c r="A9" s="11" t="s">
        <v>19</v>
      </c>
      <c r="B9" s="7"/>
      <c r="C9" s="7"/>
      <c r="D9" s="7"/>
      <c r="E9" s="11"/>
      <c r="F9" s="7"/>
      <c r="G9" s="7"/>
      <c r="H9" s="7"/>
      <c r="I9" s="11">
        <f t="shared" ref="I9:J9" si="1">SUM(I3:I7)</f>
        <v>0</v>
      </c>
      <c r="J9" s="11">
        <f t="shared" si="1"/>
        <v>0</v>
      </c>
      <c r="K9" s="11">
        <f t="shared" ref="K9:Q9" si="2">SUM(K3:K8)</f>
        <v>0</v>
      </c>
      <c r="L9" s="11">
        <f t="shared" si="2"/>
        <v>108</v>
      </c>
      <c r="M9" s="11">
        <f t="shared" si="2"/>
        <v>639</v>
      </c>
      <c r="N9" s="11">
        <f t="shared" si="2"/>
        <v>124</v>
      </c>
      <c r="O9" s="11">
        <f t="shared" si="2"/>
        <v>15</v>
      </c>
      <c r="P9" s="11">
        <f t="shared" si="2"/>
        <v>0</v>
      </c>
      <c r="Q9" s="11">
        <f t="shared" si="2"/>
        <v>886</v>
      </c>
      <c r="R9" s="12"/>
      <c r="S9" s="12"/>
      <c r="T9" s="12"/>
      <c r="U9" s="12"/>
      <c r="V9" s="12"/>
      <c r="W9" s="12"/>
      <c r="X9" s="12"/>
      <c r="Y9" s="12"/>
      <c r="Z9" s="12"/>
    </row>
    <row r="10" spans="1:26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>
      <c r="A13" s="230" t="s">
        <v>100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>
      <c r="A14" s="4" t="s">
        <v>161</v>
      </c>
      <c r="B14" s="1564" t="s">
        <v>41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>
      <c r="A15" s="373" t="s">
        <v>169</v>
      </c>
      <c r="B15" s="373" t="s">
        <v>179</v>
      </c>
      <c r="C15" s="37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 ht="15" customHeight="1">
      <c r="A16" s="5" t="s">
        <v>42</v>
      </c>
      <c r="B16" s="1565"/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5" t="s">
        <v>43</v>
      </c>
      <c r="B18" s="1566"/>
      <c r="C18" s="156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5" t="s">
        <v>44</v>
      </c>
      <c r="B19" s="1567"/>
      <c r="C19" s="156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</sheetData>
  <mergeCells count="11">
    <mergeCell ref="B14:C14"/>
    <mergeCell ref="B16:C16"/>
    <mergeCell ref="B17:C17"/>
    <mergeCell ref="B18:C18"/>
    <mergeCell ref="B19:C19"/>
    <mergeCell ref="B13:C13"/>
    <mergeCell ref="A1:F1"/>
    <mergeCell ref="I1:Q1"/>
    <mergeCell ref="R1:Z1"/>
    <mergeCell ref="B11:D11"/>
    <mergeCell ref="K11:M1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52276-D518-4BCA-827C-9DF59CED56DB}">
  <sheetPr>
    <tabColor theme="7" tint="0.39997558519241921"/>
  </sheetPr>
  <dimension ref="A1:Y155"/>
  <sheetViews>
    <sheetView topLeftCell="A105" workbookViewId="0">
      <selection activeCell="B61" sqref="B61:B6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12.140625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49" t="s">
        <v>180</v>
      </c>
      <c r="B1" s="1549"/>
      <c r="C1" s="1549"/>
      <c r="D1" s="1549"/>
      <c r="E1" s="1549"/>
      <c r="F1" s="1549"/>
      <c r="G1" s="1208"/>
      <c r="H1" s="1209"/>
      <c r="I1" s="1549" t="s">
        <v>346</v>
      </c>
      <c r="J1" s="1549"/>
      <c r="K1" s="1549"/>
      <c r="L1" s="1549"/>
      <c r="M1" s="1549"/>
      <c r="N1" s="1549"/>
      <c r="O1" s="1549"/>
      <c r="P1" s="1549"/>
      <c r="Q1" s="1549"/>
      <c r="R1" s="1550" t="s">
        <v>347</v>
      </c>
      <c r="S1" s="1551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 ht="25.5">
      <c r="A3" s="1172" t="s">
        <v>698</v>
      </c>
      <c r="B3" s="1172" t="s">
        <v>78</v>
      </c>
      <c r="C3" s="1172" t="s">
        <v>2269</v>
      </c>
      <c r="D3" s="1172" t="s">
        <v>99</v>
      </c>
      <c r="E3" s="1173">
        <v>46211.28125</v>
      </c>
      <c r="F3" s="1172">
        <v>13.3</v>
      </c>
      <c r="G3" s="1172">
        <v>120606</v>
      </c>
      <c r="H3" s="1174" t="s">
        <v>2270</v>
      </c>
      <c r="I3" s="1172"/>
      <c r="J3" s="1172"/>
      <c r="K3" s="1172"/>
      <c r="L3" s="1172"/>
      <c r="M3" s="1172">
        <v>41</v>
      </c>
      <c r="N3" s="1172">
        <v>90</v>
      </c>
      <c r="O3" s="1172">
        <v>30</v>
      </c>
      <c r="P3" s="1172"/>
      <c r="Q3" s="1175">
        <v>161</v>
      </c>
      <c r="R3" s="1176" t="s">
        <v>32</v>
      </c>
      <c r="S3" s="1177" t="s">
        <v>33</v>
      </c>
      <c r="T3" s="1175"/>
      <c r="U3" s="1189" t="s">
        <v>100</v>
      </c>
      <c r="V3" s="1181" t="s">
        <v>90</v>
      </c>
      <c r="W3" s="1181">
        <v>1021217</v>
      </c>
      <c r="X3" s="1181" t="s">
        <v>2271</v>
      </c>
      <c r="Y3" s="1181"/>
    </row>
    <row r="4" spans="1:25" ht="25.5">
      <c r="A4" s="1172" t="s">
        <v>519</v>
      </c>
      <c r="B4" s="1172" t="s">
        <v>78</v>
      </c>
      <c r="C4" s="1172" t="s">
        <v>2272</v>
      </c>
      <c r="D4" s="1172" t="s">
        <v>99</v>
      </c>
      <c r="E4" s="1173">
        <v>46211.28125</v>
      </c>
      <c r="F4" s="1172">
        <v>13.3</v>
      </c>
      <c r="G4" s="1172">
        <v>120608</v>
      </c>
      <c r="H4" s="1174" t="s">
        <v>2273</v>
      </c>
      <c r="I4" s="1172"/>
      <c r="J4" s="1172"/>
      <c r="K4" s="1172"/>
      <c r="L4" s="1172"/>
      <c r="M4" s="1172">
        <v>60</v>
      </c>
      <c r="N4" s="1172">
        <v>60</v>
      </c>
      <c r="O4" s="1172">
        <v>30</v>
      </c>
      <c r="P4" s="1172">
        <v>11</v>
      </c>
      <c r="Q4" s="1175">
        <v>161</v>
      </c>
      <c r="R4" s="1176" t="s">
        <v>32</v>
      </c>
      <c r="S4" s="1177" t="s">
        <v>33</v>
      </c>
      <c r="T4" s="1289" t="b">
        <v>1</v>
      </c>
      <c r="U4" s="1189" t="s">
        <v>100</v>
      </c>
      <c r="V4" s="1181" t="s">
        <v>90</v>
      </c>
      <c r="W4" s="1181">
        <v>1021211</v>
      </c>
      <c r="X4" s="1181" t="s">
        <v>2271</v>
      </c>
      <c r="Y4" s="1181"/>
    </row>
    <row r="5" spans="1:25" ht="25.5">
      <c r="A5" s="1172" t="s">
        <v>863</v>
      </c>
      <c r="B5" s="1172" t="s">
        <v>78</v>
      </c>
      <c r="C5" s="1172" t="s">
        <v>2274</v>
      </c>
      <c r="D5" s="1172" t="s">
        <v>99</v>
      </c>
      <c r="E5" s="1173">
        <v>46211.28125</v>
      </c>
      <c r="F5" s="1172">
        <v>13.3</v>
      </c>
      <c r="G5" s="1172">
        <v>120631</v>
      </c>
      <c r="H5" s="1174" t="s">
        <v>2275</v>
      </c>
      <c r="I5" s="1172"/>
      <c r="J5" s="1172"/>
      <c r="K5" s="1172"/>
      <c r="L5" s="1172"/>
      <c r="M5" s="1172">
        <v>90</v>
      </c>
      <c r="N5" s="1172">
        <v>71</v>
      </c>
      <c r="O5" s="1172">
        <v>0</v>
      </c>
      <c r="P5" s="1172"/>
      <c r="Q5" s="1175">
        <v>161</v>
      </c>
      <c r="R5" s="1176" t="s">
        <v>32</v>
      </c>
      <c r="S5" s="1177" t="s">
        <v>33</v>
      </c>
      <c r="T5" s="1289" t="b">
        <v>1</v>
      </c>
      <c r="U5" s="1189" t="s">
        <v>100</v>
      </c>
      <c r="V5" s="1181" t="s">
        <v>90</v>
      </c>
      <c r="W5" s="1181">
        <v>1021214</v>
      </c>
      <c r="X5" s="1181" t="s">
        <v>2271</v>
      </c>
      <c r="Y5" s="1181"/>
    </row>
    <row r="6" spans="1:25" ht="25.5">
      <c r="A6" s="1172" t="s">
        <v>86</v>
      </c>
      <c r="B6" s="1172" t="s">
        <v>78</v>
      </c>
      <c r="C6" s="1186" t="s">
        <v>2276</v>
      </c>
      <c r="D6" s="1172" t="s">
        <v>2277</v>
      </c>
      <c r="E6" s="1173">
        <v>46211.28125</v>
      </c>
      <c r="F6" s="1172">
        <v>13.3</v>
      </c>
      <c r="G6" s="1172">
        <v>120634</v>
      </c>
      <c r="H6" s="1174" t="s">
        <v>2273</v>
      </c>
      <c r="I6" s="1172"/>
      <c r="J6" s="1172"/>
      <c r="K6" s="1172"/>
      <c r="L6" s="1172"/>
      <c r="M6" s="1172">
        <v>60</v>
      </c>
      <c r="N6" s="1172">
        <v>90</v>
      </c>
      <c r="O6" s="1172">
        <v>11</v>
      </c>
      <c r="P6" s="1172"/>
      <c r="Q6" s="1175">
        <v>161</v>
      </c>
      <c r="R6" s="1176" t="s">
        <v>32</v>
      </c>
      <c r="S6" s="1177" t="s">
        <v>33</v>
      </c>
      <c r="T6" s="1175"/>
      <c r="U6" s="1189" t="s">
        <v>100</v>
      </c>
      <c r="V6" s="1181" t="s">
        <v>90</v>
      </c>
      <c r="W6" s="1181">
        <v>1021215</v>
      </c>
      <c r="X6" s="1181" t="s">
        <v>2271</v>
      </c>
      <c r="Y6" s="1181"/>
    </row>
    <row r="7" spans="1:25">
      <c r="A7" s="1186" t="s">
        <v>111</v>
      </c>
      <c r="B7" s="1186" t="s">
        <v>65</v>
      </c>
      <c r="C7" s="1186" t="s">
        <v>2278</v>
      </c>
      <c r="D7" s="1172" t="s">
        <v>64</v>
      </c>
      <c r="E7" s="1173">
        <v>46211.472222222219</v>
      </c>
      <c r="F7" s="1172">
        <v>18.600000000000001</v>
      </c>
      <c r="G7" s="1172">
        <v>120575</v>
      </c>
      <c r="H7" s="1174" t="s">
        <v>548</v>
      </c>
      <c r="I7" s="1172"/>
      <c r="J7" s="1172"/>
      <c r="K7" s="1172"/>
      <c r="L7" s="1172"/>
      <c r="M7" s="1172">
        <v>161</v>
      </c>
      <c r="N7" s="1172"/>
      <c r="O7" s="1172"/>
      <c r="P7" s="1172"/>
      <c r="Q7" s="1175">
        <v>161</v>
      </c>
      <c r="R7" s="1175" t="s">
        <v>30</v>
      </c>
      <c r="S7" s="1177" t="s">
        <v>33</v>
      </c>
      <c r="T7" s="1175"/>
      <c r="U7" s="1358" t="s">
        <v>169</v>
      </c>
      <c r="V7" s="1181"/>
      <c r="W7" s="1181">
        <v>1021218</v>
      </c>
      <c r="X7" s="1181" t="s">
        <v>2279</v>
      </c>
      <c r="Y7" s="1181"/>
    </row>
    <row r="8" spans="1:25" ht="38.25">
      <c r="A8" s="1178" t="s">
        <v>601</v>
      </c>
      <c r="B8" s="1178" t="s">
        <v>80</v>
      </c>
      <c r="C8" s="1178" t="s">
        <v>2280</v>
      </c>
      <c r="D8" s="1178" t="s">
        <v>117</v>
      </c>
      <c r="E8" s="1179">
        <v>46211.402777777781</v>
      </c>
      <c r="F8" s="1178">
        <v>12.9</v>
      </c>
      <c r="G8" s="1178">
        <v>120609</v>
      </c>
      <c r="H8" s="1205" t="s">
        <v>2281</v>
      </c>
      <c r="I8" s="1178"/>
      <c r="J8" s="1178"/>
      <c r="K8" s="1178"/>
      <c r="L8" s="1178"/>
      <c r="M8" s="1178"/>
      <c r="N8" s="1178">
        <v>30</v>
      </c>
      <c r="O8" s="1178">
        <v>131</v>
      </c>
      <c r="P8" s="1178">
        <v>0</v>
      </c>
      <c r="Q8" s="1175">
        <v>161</v>
      </c>
      <c r="R8" s="1176" t="s">
        <v>32</v>
      </c>
      <c r="S8" s="1177" t="s">
        <v>33</v>
      </c>
      <c r="T8" s="1175"/>
      <c r="U8" s="1189" t="s">
        <v>100</v>
      </c>
      <c r="V8" s="1181" t="s">
        <v>90</v>
      </c>
      <c r="W8" s="1181">
        <v>1021216</v>
      </c>
      <c r="X8" s="1181" t="s">
        <v>2282</v>
      </c>
      <c r="Y8" s="1181"/>
    </row>
    <row r="9" spans="1:25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SUM(I3:I7)</f>
        <v>0</v>
      </c>
      <c r="J9" s="1214">
        <f>SUM(J3:J7)</f>
        <v>0</v>
      </c>
      <c r="K9" s="1214">
        <f t="shared" ref="K9:Q9" si="0">SUM(K3:K8)</f>
        <v>0</v>
      </c>
      <c r="L9" s="1214">
        <f t="shared" si="0"/>
        <v>0</v>
      </c>
      <c r="M9" s="1214">
        <f t="shared" si="0"/>
        <v>412</v>
      </c>
      <c r="N9" s="1214">
        <f t="shared" si="0"/>
        <v>341</v>
      </c>
      <c r="O9" s="1214">
        <f t="shared" si="0"/>
        <v>202</v>
      </c>
      <c r="P9" s="1214">
        <f t="shared" si="0"/>
        <v>11</v>
      </c>
      <c r="Q9" s="1214">
        <f t="shared" si="0"/>
        <v>966</v>
      </c>
      <c r="R9" s="1215"/>
      <c r="S9" s="1215"/>
      <c r="T9" s="1215"/>
      <c r="U9" s="1215"/>
      <c r="V9" s="1215"/>
      <c r="W9" s="1215"/>
      <c r="X9" s="1215"/>
      <c r="Y9" s="1215"/>
    </row>
    <row r="10" spans="1:25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</row>
    <row r="11" spans="1:25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>
      <c r="A13" s="1359" t="s">
        <v>169</v>
      </c>
      <c r="B13" s="1670" t="s">
        <v>39</v>
      </c>
      <c r="C13" s="1670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>
      <c r="A14" s="1194" t="s">
        <v>100</v>
      </c>
      <c r="B14" s="1548" t="s">
        <v>41</v>
      </c>
      <c r="C14" s="1548"/>
      <c r="D14" s="1357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 ht="15" customHeight="1">
      <c r="A15" s="1225" t="s">
        <v>42</v>
      </c>
      <c r="B15" s="1555" t="s">
        <v>566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5">
      <c r="A17" s="1225" t="s">
        <v>43</v>
      </c>
      <c r="B17" s="1556" t="s">
        <v>2283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5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  <row r="19" spans="1:25" ht="26.25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 t="s">
        <v>2284</v>
      </c>
      <c r="V19" s="1216"/>
      <c r="W19" s="1216"/>
      <c r="X19" s="1216"/>
    </row>
    <row r="20" spans="1:25" ht="23.25" customHeight="1">
      <c r="A20" s="1549" t="s">
        <v>194</v>
      </c>
      <c r="B20" s="1549"/>
      <c r="C20" s="1549"/>
      <c r="D20" s="1549"/>
      <c r="E20" s="1549"/>
      <c r="F20" s="1549"/>
      <c r="G20" s="1208"/>
      <c r="H20" s="1209"/>
      <c r="I20" s="1549" t="s">
        <v>346</v>
      </c>
      <c r="J20" s="1549"/>
      <c r="K20" s="1549"/>
      <c r="L20" s="1549"/>
      <c r="M20" s="1549"/>
      <c r="N20" s="1549"/>
      <c r="O20" s="1549"/>
      <c r="P20" s="1549"/>
      <c r="Q20" s="1549"/>
      <c r="R20" s="1550" t="s">
        <v>2285</v>
      </c>
      <c r="S20" s="1551"/>
      <c r="T20" s="1550"/>
      <c r="U20" s="1550"/>
      <c r="V20" s="1550"/>
      <c r="W20" s="1550"/>
      <c r="X20" s="1550"/>
      <c r="Y20" s="1550"/>
    </row>
    <row r="21" spans="1:25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210" t="s">
        <v>24</v>
      </c>
      <c r="V21" s="1210" t="s">
        <v>25</v>
      </c>
      <c r="W21" s="1210" t="s">
        <v>26</v>
      </c>
      <c r="X21" s="1210" t="s">
        <v>27</v>
      </c>
      <c r="Y21" s="1210" t="s">
        <v>28</v>
      </c>
    </row>
    <row r="22" spans="1:25">
      <c r="A22" s="1172" t="s">
        <v>122</v>
      </c>
      <c r="B22" s="1172" t="s">
        <v>62</v>
      </c>
      <c r="C22" s="1172" t="s">
        <v>2286</v>
      </c>
      <c r="D22" s="1172" t="s">
        <v>61</v>
      </c>
      <c r="E22" s="1173">
        <v>46211.770833333336</v>
      </c>
      <c r="F22" s="1172">
        <v>15.3</v>
      </c>
      <c r="G22" s="1172">
        <v>120576</v>
      </c>
      <c r="H22" s="1174" t="s">
        <v>548</v>
      </c>
      <c r="I22" s="1172"/>
      <c r="J22" s="1172"/>
      <c r="K22" s="1172"/>
      <c r="L22" s="1186">
        <v>81</v>
      </c>
      <c r="M22" s="1172"/>
      <c r="N22" s="1172"/>
      <c r="O22" s="1172"/>
      <c r="P22" s="1172"/>
      <c r="Q22" s="1175">
        <f t="shared" ref="Q22" si="1">SUM(I22:P22)</f>
        <v>81</v>
      </c>
      <c r="R22" s="1175" t="s">
        <v>30</v>
      </c>
      <c r="S22" s="1175" t="s">
        <v>31</v>
      </c>
      <c r="T22" s="1175"/>
      <c r="U22" s="1358" t="s">
        <v>169</v>
      </c>
      <c r="V22" s="1181" t="s">
        <v>90</v>
      </c>
      <c r="W22" s="1181">
        <v>1021229</v>
      </c>
      <c r="X22" s="1181" t="s">
        <v>2287</v>
      </c>
      <c r="Y22" s="1181"/>
    </row>
    <row r="23" spans="1:25">
      <c r="A23" s="1172" t="s">
        <v>655</v>
      </c>
      <c r="B23" s="1186" t="s">
        <v>134</v>
      </c>
      <c r="C23" s="1172" t="s">
        <v>2288</v>
      </c>
      <c r="D23" s="1172" t="s">
        <v>136</v>
      </c>
      <c r="E23" s="1173">
        <v>46212.083333333336</v>
      </c>
      <c r="F23" s="1172">
        <v>12.3</v>
      </c>
      <c r="G23" s="1172">
        <v>120638</v>
      </c>
      <c r="H23" s="1174" t="s">
        <v>401</v>
      </c>
      <c r="I23" s="1172"/>
      <c r="J23" s="1172"/>
      <c r="K23" s="1172"/>
      <c r="L23" s="1172"/>
      <c r="M23" s="1186">
        <v>161</v>
      </c>
      <c r="N23" s="1172"/>
      <c r="O23" s="1172"/>
      <c r="P23" s="1172"/>
      <c r="Q23" s="1175">
        <v>161</v>
      </c>
      <c r="R23" s="1176" t="s">
        <v>32</v>
      </c>
      <c r="S23" s="1177" t="s">
        <v>33</v>
      </c>
      <c r="T23" s="1175"/>
      <c r="U23" s="1189" t="s">
        <v>100</v>
      </c>
      <c r="V23" s="1181"/>
      <c r="W23">
        <v>1021230</v>
      </c>
      <c r="X23" s="1181" t="s">
        <v>2289</v>
      </c>
      <c r="Y23" s="1181"/>
    </row>
    <row r="24" spans="1:25" ht="25.5">
      <c r="A24" s="1186" t="s">
        <v>121</v>
      </c>
      <c r="B24" s="1186" t="s">
        <v>92</v>
      </c>
      <c r="C24" s="1186" t="s">
        <v>2290</v>
      </c>
      <c r="D24" s="1172" t="s">
        <v>620</v>
      </c>
      <c r="E24" s="1173">
        <v>46212.958333333336</v>
      </c>
      <c r="F24" s="1172">
        <v>11.9</v>
      </c>
      <c r="G24" s="1172">
        <v>120610</v>
      </c>
      <c r="H24" s="1174" t="s">
        <v>2291</v>
      </c>
      <c r="I24" s="1172"/>
      <c r="J24" s="1172"/>
      <c r="K24" s="1172"/>
      <c r="L24" s="1172"/>
      <c r="M24" s="1186">
        <v>54</v>
      </c>
      <c r="N24" s="1186">
        <v>53</v>
      </c>
      <c r="O24" s="1186">
        <v>54</v>
      </c>
      <c r="P24" s="1172"/>
      <c r="Q24" s="1175">
        <v>161</v>
      </c>
      <c r="R24" s="1176" t="s">
        <v>32</v>
      </c>
      <c r="S24" s="1177" t="s">
        <v>33</v>
      </c>
      <c r="T24" s="1175"/>
      <c r="U24" s="1190" t="s">
        <v>161</v>
      </c>
      <c r="V24" s="1181"/>
      <c r="W24" s="1181">
        <v>1021231</v>
      </c>
      <c r="X24" s="1181" t="s">
        <v>2292</v>
      </c>
      <c r="Y24" s="1181"/>
    </row>
    <row r="25" spans="1:25" ht="25.5">
      <c r="A25" s="1172" t="s">
        <v>86</v>
      </c>
      <c r="B25" s="1172" t="s">
        <v>92</v>
      </c>
      <c r="C25" s="1186" t="s">
        <v>2293</v>
      </c>
      <c r="D25" s="1172" t="s">
        <v>2294</v>
      </c>
      <c r="E25" s="1173">
        <v>46212.597222222219</v>
      </c>
      <c r="F25" s="1172">
        <v>12.7</v>
      </c>
      <c r="G25" s="1172">
        <v>120635</v>
      </c>
      <c r="H25" s="1174" t="s">
        <v>2295</v>
      </c>
      <c r="I25" s="1172"/>
      <c r="J25" s="1172"/>
      <c r="K25" s="1172"/>
      <c r="L25" s="1172"/>
      <c r="M25" s="1186">
        <v>54</v>
      </c>
      <c r="N25" s="1186">
        <v>80</v>
      </c>
      <c r="O25" s="1186">
        <v>27</v>
      </c>
      <c r="P25" s="1172"/>
      <c r="Q25" s="1175">
        <v>161</v>
      </c>
      <c r="R25" s="1176" t="s">
        <v>32</v>
      </c>
      <c r="S25" s="1177" t="s">
        <v>33</v>
      </c>
      <c r="T25" s="1175"/>
      <c r="U25" s="1190" t="s">
        <v>161</v>
      </c>
      <c r="V25" s="1181" t="s">
        <v>90</v>
      </c>
      <c r="W25" s="1181">
        <v>1021232</v>
      </c>
      <c r="X25" s="1181" t="s">
        <v>2296</v>
      </c>
      <c r="Y25" s="1181"/>
    </row>
    <row r="26" spans="1:25" ht="25.5">
      <c r="A26" s="1178" t="s">
        <v>165</v>
      </c>
      <c r="B26" s="1178" t="s">
        <v>707</v>
      </c>
      <c r="C26" s="1178" t="s">
        <v>2297</v>
      </c>
      <c r="D26" s="1178" t="s">
        <v>136</v>
      </c>
      <c r="E26" s="1179">
        <v>46212.8125</v>
      </c>
      <c r="F26" s="1178">
        <v>12.3</v>
      </c>
      <c r="G26" s="1178">
        <v>120611</v>
      </c>
      <c r="H26" s="1174" t="s">
        <v>2298</v>
      </c>
      <c r="I26" s="1178"/>
      <c r="J26" s="1178"/>
      <c r="K26" s="1178"/>
      <c r="L26" s="1178"/>
      <c r="M26" s="1186">
        <v>81</v>
      </c>
      <c r="N26" s="1186">
        <v>80</v>
      </c>
      <c r="O26" s="1178">
        <v>0</v>
      </c>
      <c r="P26" s="1178"/>
      <c r="Q26" s="1175">
        <v>161</v>
      </c>
      <c r="R26" s="1176" t="s">
        <v>32</v>
      </c>
      <c r="S26" s="1177" t="s">
        <v>33</v>
      </c>
      <c r="T26" s="1175"/>
      <c r="U26" s="1189" t="s">
        <v>100</v>
      </c>
      <c r="V26" s="1181" t="s">
        <v>90</v>
      </c>
      <c r="W26" s="1181">
        <v>1021233</v>
      </c>
      <c r="X26" s="1181" t="s">
        <v>2289</v>
      </c>
      <c r="Y26" s="1181"/>
    </row>
    <row r="27" spans="1:25" ht="25.5">
      <c r="A27" s="1178" t="s">
        <v>120</v>
      </c>
      <c r="B27" s="1184" t="s">
        <v>2299</v>
      </c>
      <c r="C27" s="1184" t="s">
        <v>2300</v>
      </c>
      <c r="D27" s="1186" t="s">
        <v>136</v>
      </c>
      <c r="E27" s="1230">
        <v>46213.333333333336</v>
      </c>
      <c r="F27" s="1186">
        <v>12.9</v>
      </c>
      <c r="G27" s="1172">
        <v>120612</v>
      </c>
      <c r="H27" s="1174" t="s">
        <v>2298</v>
      </c>
      <c r="I27" s="1172"/>
      <c r="J27" s="1172"/>
      <c r="K27" s="1172"/>
      <c r="L27" s="1172"/>
      <c r="M27" s="1186">
        <v>81</v>
      </c>
      <c r="N27" s="1186">
        <v>54</v>
      </c>
      <c r="O27" s="1186">
        <v>26</v>
      </c>
      <c r="P27" s="1172"/>
      <c r="Q27" s="1175">
        <v>161</v>
      </c>
      <c r="R27" s="1176" t="s">
        <v>32</v>
      </c>
      <c r="S27" s="1177" t="s">
        <v>33</v>
      </c>
      <c r="T27" s="1289" t="b">
        <v>1</v>
      </c>
      <c r="U27" s="1189" t="s">
        <v>100</v>
      </c>
      <c r="V27" s="1181" t="s">
        <v>90</v>
      </c>
      <c r="W27" s="1181">
        <v>1021234</v>
      </c>
      <c r="X27" s="1181" t="s">
        <v>2289</v>
      </c>
      <c r="Y27" s="1181"/>
    </row>
    <row r="28" spans="1:25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 t="shared" ref="I28:Q28" si="2">SUM(I22:I27)</f>
        <v>0</v>
      </c>
      <c r="J28" s="1214">
        <f t="shared" si="2"/>
        <v>0</v>
      </c>
      <c r="K28" s="1214">
        <f t="shared" si="2"/>
        <v>0</v>
      </c>
      <c r="L28" s="1214">
        <f t="shared" si="2"/>
        <v>81</v>
      </c>
      <c r="M28" s="1214">
        <f t="shared" si="2"/>
        <v>431</v>
      </c>
      <c r="N28" s="1214">
        <f t="shared" si="2"/>
        <v>267</v>
      </c>
      <c r="O28" s="1214">
        <f t="shared" si="2"/>
        <v>107</v>
      </c>
      <c r="P28" s="1214">
        <f t="shared" si="2"/>
        <v>0</v>
      </c>
      <c r="Q28" s="1214">
        <f t="shared" si="2"/>
        <v>886</v>
      </c>
      <c r="R28" s="1215"/>
      <c r="S28" s="1215"/>
      <c r="T28" s="1215"/>
      <c r="U28" s="1215"/>
      <c r="V28" s="1215"/>
      <c r="W28" s="1215"/>
      <c r="X28" s="1215"/>
      <c r="Y28" s="1215"/>
    </row>
    <row r="29" spans="1:25">
      <c r="A29" s="1216"/>
      <c r="B29" s="1216"/>
      <c r="C29" s="1216"/>
      <c r="D29" s="1216"/>
      <c r="E29" s="1216"/>
      <c r="F29" s="1217"/>
      <c r="G29" s="1217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</row>
    <row r="30" spans="1:25">
      <c r="A30" s="1218" t="s">
        <v>34</v>
      </c>
      <c r="B30" s="1552"/>
      <c r="C30" s="1552"/>
      <c r="D30" s="1552"/>
      <c r="E30" s="1216"/>
      <c r="F30" s="1216"/>
      <c r="G30" s="1216"/>
      <c r="H30" s="1216"/>
      <c r="I30" s="1216"/>
      <c r="J30" s="1216"/>
      <c r="K30" s="1553"/>
      <c r="L30" s="1553"/>
      <c r="M30" s="1553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</row>
    <row r="31" spans="1:25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</row>
    <row r="32" spans="1:25" ht="15" customHeight="1">
      <c r="A32" s="1194" t="s">
        <v>100</v>
      </c>
      <c r="B32" s="1548" t="s">
        <v>39</v>
      </c>
      <c r="C32" s="1548"/>
      <c r="D32" s="1223"/>
      <c r="E32" s="1224" t="s">
        <v>40</v>
      </c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</row>
    <row r="33" spans="1:25">
      <c r="A33" s="1359" t="s">
        <v>169</v>
      </c>
      <c r="B33" s="1670" t="s">
        <v>179</v>
      </c>
      <c r="C33" s="1670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</row>
    <row r="34" spans="1:25">
      <c r="A34" s="1195" t="s">
        <v>89</v>
      </c>
      <c r="B34" s="1554" t="s">
        <v>41</v>
      </c>
      <c r="C34" s="1554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</row>
    <row r="35" spans="1:25">
      <c r="A35" s="1225" t="s">
        <v>42</v>
      </c>
      <c r="B35" s="1555" t="s">
        <v>1363</v>
      </c>
      <c r="C35" s="1555"/>
      <c r="D35" s="1216"/>
      <c r="E35" s="1216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</row>
    <row r="36" spans="1:25">
      <c r="A36" s="1225" t="s">
        <v>42</v>
      </c>
      <c r="B36" s="1555"/>
      <c r="C36" s="1555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</row>
    <row r="37" spans="1:25">
      <c r="A37" s="1225" t="s">
        <v>43</v>
      </c>
      <c r="B37" s="1556" t="s">
        <v>2301</v>
      </c>
      <c r="C37" s="1556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</row>
    <row r="38" spans="1:25">
      <c r="A38" s="1225" t="s">
        <v>44</v>
      </c>
      <c r="B38" s="1557"/>
      <c r="C38" s="1557"/>
      <c r="D38" s="1216"/>
      <c r="E38" s="1216"/>
      <c r="F38" s="1216"/>
      <c r="G38" s="1216"/>
      <c r="H38" s="1216"/>
      <c r="I38" s="1216"/>
      <c r="J38" s="1216"/>
      <c r="K38" s="1216"/>
      <c r="L38" s="1216"/>
      <c r="M38" s="1216"/>
      <c r="N38" s="1216"/>
      <c r="O38" s="1216"/>
      <c r="P38" s="1216"/>
      <c r="Q38" s="1216"/>
      <c r="R38" s="1216"/>
      <c r="S38" s="1216"/>
      <c r="T38" s="1216"/>
      <c r="U38" s="1216"/>
      <c r="V38" s="1216"/>
      <c r="W38" s="1216"/>
      <c r="X38" s="1216"/>
    </row>
    <row r="39" spans="1:25">
      <c r="U39" t="s">
        <v>2302</v>
      </c>
    </row>
    <row r="40" spans="1:25" ht="23.25" customHeight="1">
      <c r="A40" s="1549" t="s">
        <v>205</v>
      </c>
      <c r="B40" s="1549"/>
      <c r="C40" s="1549"/>
      <c r="D40" s="1549"/>
      <c r="E40" s="1549"/>
      <c r="F40" s="1549"/>
      <c r="G40" s="1208"/>
      <c r="H40" s="1209"/>
      <c r="I40" s="1549" t="s">
        <v>346</v>
      </c>
      <c r="J40" s="1549"/>
      <c r="K40" s="1549"/>
      <c r="L40" s="1549"/>
      <c r="M40" s="1549"/>
      <c r="N40" s="1549"/>
      <c r="O40" s="1549"/>
      <c r="P40" s="1549"/>
      <c r="Q40" s="1549"/>
      <c r="R40" s="1550" t="s">
        <v>2303</v>
      </c>
      <c r="S40" s="1551"/>
      <c r="T40" s="1550"/>
      <c r="U40" s="1550"/>
      <c r="V40" s="1550"/>
      <c r="W40" s="1550"/>
      <c r="X40" s="1550"/>
      <c r="Y40" s="1550"/>
    </row>
    <row r="41" spans="1:25" ht="26.25">
      <c r="A41" s="1210" t="s">
        <v>3</v>
      </c>
      <c r="B41" s="1210" t="s">
        <v>4</v>
      </c>
      <c r="C41" s="1210" t="s">
        <v>5</v>
      </c>
      <c r="D41" s="1210" t="s">
        <v>6</v>
      </c>
      <c r="E41" s="1210" t="s">
        <v>7</v>
      </c>
      <c r="F41" s="1210" t="s">
        <v>8</v>
      </c>
      <c r="G41" s="1210" t="s">
        <v>9</v>
      </c>
      <c r="H41" s="1211" t="s">
        <v>10</v>
      </c>
      <c r="I41" s="1227" t="s">
        <v>11</v>
      </c>
      <c r="J41" s="1227" t="s">
        <v>12</v>
      </c>
      <c r="K41" s="1227" t="s">
        <v>13</v>
      </c>
      <c r="L41" s="1227" t="s">
        <v>14</v>
      </c>
      <c r="M41" s="1227" t="s">
        <v>15</v>
      </c>
      <c r="N41" s="1227" t="s">
        <v>16</v>
      </c>
      <c r="O41" s="1227" t="s">
        <v>17</v>
      </c>
      <c r="P41" s="1212" t="s">
        <v>18</v>
      </c>
      <c r="Q41" s="1210" t="s">
        <v>19</v>
      </c>
      <c r="R41" s="1210" t="s">
        <v>20</v>
      </c>
      <c r="S41" s="1213" t="s">
        <v>21</v>
      </c>
      <c r="T41" s="1213" t="s">
        <v>22</v>
      </c>
      <c r="U41" s="1210" t="s">
        <v>24</v>
      </c>
      <c r="V41" s="1210" t="s">
        <v>25</v>
      </c>
      <c r="W41" s="1210" t="s">
        <v>26</v>
      </c>
      <c r="X41" s="1210" t="s">
        <v>27</v>
      </c>
      <c r="Y41" s="1210" t="s">
        <v>28</v>
      </c>
    </row>
    <row r="42" spans="1:25">
      <c r="A42" s="1172" t="s">
        <v>119</v>
      </c>
      <c r="B42" s="1172" t="s">
        <v>92</v>
      </c>
      <c r="C42" s="1186" t="s">
        <v>2304</v>
      </c>
      <c r="D42" s="1172" t="s">
        <v>159</v>
      </c>
      <c r="E42" s="1173">
        <v>46212.041666666664</v>
      </c>
      <c r="F42" s="1172">
        <v>11.9</v>
      </c>
      <c r="G42" s="1172">
        <v>120613</v>
      </c>
      <c r="H42" s="1174" t="s">
        <v>2305</v>
      </c>
      <c r="I42" s="1172"/>
      <c r="J42" s="1172"/>
      <c r="K42" s="1172"/>
      <c r="L42" s="1172"/>
      <c r="M42" s="1186">
        <v>90</v>
      </c>
      <c r="N42" s="1186">
        <v>41</v>
      </c>
      <c r="O42" s="1186">
        <v>30</v>
      </c>
      <c r="P42" s="1172"/>
      <c r="Q42" s="1175">
        <f t="shared" ref="Q42:Q47" si="3">I42+J42+K42+L42+M42+N42+O42+P42</f>
        <v>161</v>
      </c>
      <c r="R42" s="1176" t="s">
        <v>32</v>
      </c>
      <c r="S42" s="1177" t="s">
        <v>33</v>
      </c>
      <c r="T42" s="1175"/>
      <c r="U42" s="1190" t="s">
        <v>161</v>
      </c>
      <c r="V42" s="1181" t="s">
        <v>90</v>
      </c>
      <c r="W42" s="1181">
        <v>1021223</v>
      </c>
      <c r="X42" s="1181" t="s">
        <v>2306</v>
      </c>
      <c r="Y42" s="1181"/>
    </row>
    <row r="43" spans="1:25" ht="25.5">
      <c r="A43" s="1186" t="s">
        <v>863</v>
      </c>
      <c r="B43" s="1186" t="s">
        <v>92</v>
      </c>
      <c r="C43" s="1186" t="s">
        <v>2307</v>
      </c>
      <c r="D43" s="1172" t="s">
        <v>159</v>
      </c>
      <c r="E43" s="1173">
        <v>46212.041666666664</v>
      </c>
      <c r="F43" s="1172">
        <v>11.9</v>
      </c>
      <c r="G43" s="1172">
        <v>120633</v>
      </c>
      <c r="H43" s="1174" t="s">
        <v>2248</v>
      </c>
      <c r="I43" s="1172"/>
      <c r="J43" s="1172"/>
      <c r="K43" s="1172"/>
      <c r="L43" s="1172"/>
      <c r="M43" s="1186">
        <v>90</v>
      </c>
      <c r="N43" s="1186">
        <v>60</v>
      </c>
      <c r="O43" s="1186">
        <v>11</v>
      </c>
      <c r="P43" s="1172"/>
      <c r="Q43" s="1175">
        <f t="shared" si="3"/>
        <v>161</v>
      </c>
      <c r="R43" s="1176" t="s">
        <v>32</v>
      </c>
      <c r="S43" s="1177" t="s">
        <v>33</v>
      </c>
      <c r="T43" s="1289" t="b">
        <v>1</v>
      </c>
      <c r="U43" s="1190" t="s">
        <v>161</v>
      </c>
      <c r="V43" s="1181" t="s">
        <v>90</v>
      </c>
      <c r="W43" s="1181">
        <v>1021224</v>
      </c>
      <c r="X43" s="1181" t="s">
        <v>2306</v>
      </c>
      <c r="Y43" s="1181"/>
    </row>
    <row r="44" spans="1:25" ht="25.5">
      <c r="A44" s="1178" t="s">
        <v>157</v>
      </c>
      <c r="B44" s="1178" t="s">
        <v>92</v>
      </c>
      <c r="C44" s="1186" t="s">
        <v>2308</v>
      </c>
      <c r="D44" s="1172" t="s">
        <v>159</v>
      </c>
      <c r="E44" s="1173">
        <v>46212.041666666664</v>
      </c>
      <c r="F44" s="1172">
        <v>11.9</v>
      </c>
      <c r="G44" s="1178">
        <v>120614</v>
      </c>
      <c r="H44" s="1205" t="s">
        <v>2179</v>
      </c>
      <c r="I44" s="1178"/>
      <c r="J44" s="1178"/>
      <c r="K44" s="1178"/>
      <c r="L44" s="1178"/>
      <c r="M44" s="1186">
        <v>60</v>
      </c>
      <c r="N44" s="35">
        <v>90</v>
      </c>
      <c r="O44" s="1186">
        <v>11</v>
      </c>
      <c r="P44" s="1178"/>
      <c r="Q44" s="1175">
        <f t="shared" si="3"/>
        <v>161</v>
      </c>
      <c r="R44" s="1176" t="s">
        <v>32</v>
      </c>
      <c r="S44" s="1177" t="s">
        <v>33</v>
      </c>
      <c r="T44" s="1175"/>
      <c r="U44" s="1190" t="s">
        <v>161</v>
      </c>
      <c r="V44" s="1181" t="s">
        <v>90</v>
      </c>
      <c r="W44" s="1181">
        <v>1021225</v>
      </c>
      <c r="X44" s="1181" t="s">
        <v>2306</v>
      </c>
      <c r="Y44" s="1181"/>
    </row>
    <row r="45" spans="1:25" ht="25.5">
      <c r="A45" s="1172" t="s">
        <v>107</v>
      </c>
      <c r="B45" s="1186" t="s">
        <v>78</v>
      </c>
      <c r="C45" s="1186" t="s">
        <v>2309</v>
      </c>
      <c r="D45" s="1369" t="s">
        <v>88</v>
      </c>
      <c r="E45" s="1173">
        <v>46212.166666666664</v>
      </c>
      <c r="F45" s="1172">
        <v>11.9</v>
      </c>
      <c r="G45" s="1172">
        <v>120615</v>
      </c>
      <c r="H45" s="1174" t="s">
        <v>2298</v>
      </c>
      <c r="I45" s="1172"/>
      <c r="J45" s="1172"/>
      <c r="K45" s="1172"/>
      <c r="L45" s="1172"/>
      <c r="M45" s="1186">
        <v>90</v>
      </c>
      <c r="N45" s="1186">
        <v>41</v>
      </c>
      <c r="O45" s="1186">
        <v>30</v>
      </c>
      <c r="P45" s="1172"/>
      <c r="Q45" s="1175">
        <f t="shared" si="3"/>
        <v>161</v>
      </c>
      <c r="R45" s="1176" t="s">
        <v>32</v>
      </c>
      <c r="S45" s="1177" t="s">
        <v>33</v>
      </c>
      <c r="T45" s="1175"/>
      <c r="U45" s="1190" t="s">
        <v>161</v>
      </c>
      <c r="V45" s="1181" t="s">
        <v>90</v>
      </c>
      <c r="W45" s="1181">
        <v>1021226</v>
      </c>
      <c r="X45" s="1181" t="s">
        <v>2306</v>
      </c>
      <c r="Y45" s="1181"/>
    </row>
    <row r="46" spans="1:25" ht="25.5">
      <c r="A46" s="1172" t="s">
        <v>698</v>
      </c>
      <c r="B46" s="1172" t="s">
        <v>78</v>
      </c>
      <c r="C46" s="1186" t="s">
        <v>2310</v>
      </c>
      <c r="D46" s="1172" t="s">
        <v>88</v>
      </c>
      <c r="E46" s="1173">
        <v>46212.166666666664</v>
      </c>
      <c r="F46" s="1172">
        <v>11.9</v>
      </c>
      <c r="G46" s="1172">
        <v>120616</v>
      </c>
      <c r="H46" s="1174" t="s">
        <v>2311</v>
      </c>
      <c r="I46" s="1172"/>
      <c r="J46" s="1172"/>
      <c r="K46" s="1172"/>
      <c r="L46" s="1172"/>
      <c r="M46" s="1186">
        <v>30</v>
      </c>
      <c r="N46" s="1186">
        <v>101</v>
      </c>
      <c r="O46" s="1186">
        <v>30</v>
      </c>
      <c r="P46" s="1172"/>
      <c r="Q46" s="1175">
        <f t="shared" si="3"/>
        <v>161</v>
      </c>
      <c r="R46" s="1176" t="s">
        <v>32</v>
      </c>
      <c r="S46" s="1177" t="s">
        <v>33</v>
      </c>
      <c r="T46" s="1289" t="b">
        <v>1</v>
      </c>
      <c r="U46" s="1190" t="s">
        <v>161</v>
      </c>
      <c r="V46" s="1181" t="s">
        <v>90</v>
      </c>
      <c r="W46" s="1181">
        <v>1021227</v>
      </c>
      <c r="X46" s="1181" t="s">
        <v>2306</v>
      </c>
      <c r="Y46" s="1181"/>
    </row>
    <row r="47" spans="1:25" ht="25.5">
      <c r="A47" s="1172" t="s">
        <v>863</v>
      </c>
      <c r="B47" s="1172" t="s">
        <v>78</v>
      </c>
      <c r="C47" s="1186" t="s">
        <v>2312</v>
      </c>
      <c r="D47" s="1172" t="s">
        <v>88</v>
      </c>
      <c r="E47" s="1173">
        <v>46212.166666666664</v>
      </c>
      <c r="F47" s="1172">
        <v>11.9</v>
      </c>
      <c r="G47" s="1172">
        <v>120632</v>
      </c>
      <c r="H47" s="1174" t="s">
        <v>2163</v>
      </c>
      <c r="I47" s="1172"/>
      <c r="J47" s="1172"/>
      <c r="K47" s="1172"/>
      <c r="L47" s="1172"/>
      <c r="M47" s="1172">
        <v>0</v>
      </c>
      <c r="N47" s="1186">
        <v>90</v>
      </c>
      <c r="O47" s="1186">
        <v>60</v>
      </c>
      <c r="P47" s="1186">
        <v>11</v>
      </c>
      <c r="Q47" s="1175">
        <f t="shared" si="3"/>
        <v>161</v>
      </c>
      <c r="R47" s="1176" t="s">
        <v>32</v>
      </c>
      <c r="S47" s="1177" t="s">
        <v>33</v>
      </c>
      <c r="T47" s="1289" t="b">
        <v>1</v>
      </c>
      <c r="U47" s="1190" t="s">
        <v>161</v>
      </c>
      <c r="V47" s="1181" t="s">
        <v>90</v>
      </c>
      <c r="W47" s="1181">
        <v>1021228</v>
      </c>
      <c r="X47" s="1181" t="s">
        <v>2306</v>
      </c>
      <c r="Y47" s="1181"/>
    </row>
    <row r="48" spans="1:25">
      <c r="A48" s="1214" t="s">
        <v>19</v>
      </c>
      <c r="B48" s="1209"/>
      <c r="C48" s="1209"/>
      <c r="D48" s="1209"/>
      <c r="E48" s="1214"/>
      <c r="F48" s="1209"/>
      <c r="G48" s="1209"/>
      <c r="H48" s="1209"/>
      <c r="I48" s="1214">
        <f>SUM(I42:I43)</f>
        <v>0</v>
      </c>
      <c r="J48" s="1214">
        <f>SUM(J42:J43)</f>
        <v>0</v>
      </c>
      <c r="K48" s="1214">
        <f t="shared" ref="K48:Q48" si="4">SUM(K42:K47)</f>
        <v>0</v>
      </c>
      <c r="L48" s="1214">
        <f t="shared" si="4"/>
        <v>0</v>
      </c>
      <c r="M48" s="1214">
        <f t="shared" si="4"/>
        <v>360</v>
      </c>
      <c r="N48" s="1214">
        <f t="shared" si="4"/>
        <v>423</v>
      </c>
      <c r="O48" s="1214">
        <f t="shared" si="4"/>
        <v>172</v>
      </c>
      <c r="P48" s="1214">
        <f t="shared" si="4"/>
        <v>11</v>
      </c>
      <c r="Q48" s="1214">
        <f t="shared" si="4"/>
        <v>966</v>
      </c>
      <c r="R48" s="1215"/>
      <c r="S48" s="1215"/>
      <c r="T48" s="1215"/>
      <c r="U48" s="1215"/>
      <c r="V48" s="1215"/>
      <c r="W48" s="1215"/>
      <c r="X48" s="1215"/>
      <c r="Y48" s="1215"/>
    </row>
    <row r="50" spans="1:25">
      <c r="A50" s="1218" t="s">
        <v>34</v>
      </c>
      <c r="B50" s="1552"/>
      <c r="C50" s="1552"/>
      <c r="D50" s="1552"/>
      <c r="E50" s="1216"/>
      <c r="F50" s="1216"/>
      <c r="G50" s="1216"/>
      <c r="H50" s="1216"/>
      <c r="I50" s="1216"/>
      <c r="J50" s="1216"/>
      <c r="K50" s="1553"/>
      <c r="L50" s="1553"/>
      <c r="M50" s="1553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</row>
    <row r="51" spans="1:25" ht="18">
      <c r="A51" s="1220" t="s">
        <v>35</v>
      </c>
      <c r="B51" s="1221" t="s">
        <v>36</v>
      </c>
      <c r="C51" s="1222" t="s">
        <v>37</v>
      </c>
      <c r="D51" s="1219"/>
      <c r="E51" s="1216"/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</row>
    <row r="52" spans="1:25">
      <c r="A52" s="1194"/>
      <c r="B52" s="1548"/>
      <c r="C52" s="1548"/>
      <c r="D52" s="1223"/>
      <c r="E52" s="1224" t="s">
        <v>40</v>
      </c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</row>
    <row r="53" spans="1:25">
      <c r="A53" s="1195" t="s">
        <v>89</v>
      </c>
      <c r="B53" s="1554"/>
      <c r="C53" s="1554"/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</row>
    <row r="54" spans="1:25">
      <c r="A54" s="1225" t="s">
        <v>42</v>
      </c>
      <c r="B54" s="1555" t="s">
        <v>2101</v>
      </c>
      <c r="C54" s="1555"/>
      <c r="D54" s="1216"/>
      <c r="E54" s="1216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</row>
    <row r="55" spans="1:25">
      <c r="A55" s="1225" t="s">
        <v>42</v>
      </c>
      <c r="B55" s="1555"/>
      <c r="C55" s="1555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</row>
    <row r="56" spans="1:25">
      <c r="A56" s="1225" t="s">
        <v>43</v>
      </c>
      <c r="B56" s="1556" t="s">
        <v>2313</v>
      </c>
      <c r="C56" s="1556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</row>
    <row r="57" spans="1:25">
      <c r="A57" s="1225" t="s">
        <v>44</v>
      </c>
      <c r="B57" s="1557"/>
      <c r="C57" s="1557"/>
      <c r="D57" s="1216"/>
      <c r="E57" s="1216"/>
      <c r="F57" s="1216"/>
      <c r="G57" s="1216"/>
      <c r="H57" s="1216"/>
      <c r="I57" s="1216"/>
      <c r="J57" s="1216"/>
      <c r="K57" s="1216"/>
      <c r="L57" s="1216"/>
      <c r="M57" s="1216"/>
      <c r="N57" s="1216"/>
      <c r="O57" s="1216"/>
      <c r="P57" s="1216"/>
      <c r="Q57" s="1216"/>
      <c r="R57" s="1216"/>
      <c r="S57" s="1216"/>
      <c r="T57" s="1216"/>
      <c r="U57" s="1216"/>
      <c r="V57" s="1216"/>
      <c r="W57" s="1216"/>
      <c r="X57" s="1216"/>
    </row>
    <row r="59" spans="1:25" ht="23.25" customHeight="1">
      <c r="A59" s="1549" t="s">
        <v>2314</v>
      </c>
      <c r="B59" s="1549"/>
      <c r="C59" s="1549"/>
      <c r="D59" s="1549"/>
      <c r="E59" s="1549"/>
      <c r="F59" s="1549"/>
      <c r="G59" s="1208"/>
      <c r="H59" s="1209"/>
      <c r="I59" s="1549" t="s">
        <v>2315</v>
      </c>
      <c r="J59" s="1549"/>
      <c r="K59" s="1549"/>
      <c r="L59" s="1549"/>
      <c r="M59" s="1549"/>
      <c r="N59" s="1549"/>
      <c r="O59" s="1549"/>
      <c r="P59" s="1549"/>
      <c r="Q59" s="1549"/>
      <c r="R59" s="1550" t="s">
        <v>2316</v>
      </c>
      <c r="S59" s="1551"/>
      <c r="T59" s="1550"/>
      <c r="U59" s="1550"/>
      <c r="V59" s="1550"/>
      <c r="W59" s="1550"/>
      <c r="X59" s="1550"/>
      <c r="Y59" s="1550"/>
    </row>
    <row r="60" spans="1:25" ht="26.25">
      <c r="A60" s="1210" t="s">
        <v>3</v>
      </c>
      <c r="B60" s="1210" t="s">
        <v>4</v>
      </c>
      <c r="C60" s="1210" t="s">
        <v>5</v>
      </c>
      <c r="D60" s="1210" t="s">
        <v>6</v>
      </c>
      <c r="E60" s="1210" t="s">
        <v>7</v>
      </c>
      <c r="F60" s="1210" t="s">
        <v>8</v>
      </c>
      <c r="G60" s="1210" t="s">
        <v>9</v>
      </c>
      <c r="H60" s="1211" t="s">
        <v>10</v>
      </c>
      <c r="I60" s="1227" t="s">
        <v>11</v>
      </c>
      <c r="J60" s="1227" t="s">
        <v>12</v>
      </c>
      <c r="K60" s="1227" t="s">
        <v>13</v>
      </c>
      <c r="L60" s="1227" t="s">
        <v>14</v>
      </c>
      <c r="M60" s="1227" t="s">
        <v>15</v>
      </c>
      <c r="N60" s="1227" t="s">
        <v>16</v>
      </c>
      <c r="O60" s="1227" t="s">
        <v>17</v>
      </c>
      <c r="P60" s="1212" t="s">
        <v>18</v>
      </c>
      <c r="Q60" s="1210" t="s">
        <v>19</v>
      </c>
      <c r="R60" s="1210" t="s">
        <v>20</v>
      </c>
      <c r="S60" s="1213" t="s">
        <v>21</v>
      </c>
      <c r="T60" s="1213" t="s">
        <v>22</v>
      </c>
      <c r="U60" s="1210" t="s">
        <v>24</v>
      </c>
      <c r="V60" s="1210" t="s">
        <v>25</v>
      </c>
      <c r="W60" s="1210" t="s">
        <v>26</v>
      </c>
      <c r="X60" s="1210" t="s">
        <v>27</v>
      </c>
      <c r="Y60" s="1210" t="s">
        <v>28</v>
      </c>
    </row>
    <row r="61" spans="1:25">
      <c r="A61" s="1186" t="s">
        <v>655</v>
      </c>
      <c r="B61" s="1186" t="s">
        <v>134</v>
      </c>
      <c r="C61" s="1186" t="s">
        <v>2317</v>
      </c>
      <c r="D61" s="1178" t="s">
        <v>136</v>
      </c>
      <c r="E61" s="1179">
        <v>46212.083333333336</v>
      </c>
      <c r="F61" s="1178">
        <v>12.3</v>
      </c>
      <c r="G61" s="1178">
        <v>120639</v>
      </c>
      <c r="H61" s="1174" t="s">
        <v>401</v>
      </c>
      <c r="I61" s="1178"/>
      <c r="J61" s="1178"/>
      <c r="K61" s="1178"/>
      <c r="L61" s="1178"/>
      <c r="M61" s="1186">
        <v>131</v>
      </c>
      <c r="N61" s="1186">
        <v>30</v>
      </c>
      <c r="O61" s="1178"/>
      <c r="P61" s="1178"/>
      <c r="Q61" s="1175">
        <v>161</v>
      </c>
      <c r="R61" s="1175" t="s">
        <v>30</v>
      </c>
      <c r="S61" s="1175" t="s">
        <v>31</v>
      </c>
      <c r="T61" s="1175"/>
      <c r="U61" s="1189" t="s">
        <v>100</v>
      </c>
      <c r="V61" s="1181" t="s">
        <v>90</v>
      </c>
      <c r="W61" s="1181">
        <v>1021235</v>
      </c>
      <c r="X61" s="1181" t="s">
        <v>2289</v>
      </c>
      <c r="Y61" s="1181"/>
    </row>
    <row r="62" spans="1:25" ht="25.5">
      <c r="A62" s="1172" t="s">
        <v>157</v>
      </c>
      <c r="B62" s="1172" t="s">
        <v>134</v>
      </c>
      <c r="C62" s="1186" t="s">
        <v>2318</v>
      </c>
      <c r="D62" s="1172" t="s">
        <v>136</v>
      </c>
      <c r="E62" s="1173">
        <v>46212.083333333336</v>
      </c>
      <c r="F62" s="1172">
        <v>12.3</v>
      </c>
      <c r="G62" s="1172">
        <v>120617</v>
      </c>
      <c r="H62" s="1174" t="s">
        <v>2319</v>
      </c>
      <c r="I62" s="1172"/>
      <c r="J62" s="1172"/>
      <c r="K62" s="1172"/>
      <c r="L62" s="1172"/>
      <c r="M62" s="1172"/>
      <c r="N62" s="1186">
        <v>79</v>
      </c>
      <c r="O62" s="1186">
        <v>41</v>
      </c>
      <c r="P62" s="1186">
        <v>41</v>
      </c>
      <c r="Q62" s="1175">
        <v>161</v>
      </c>
      <c r="R62" s="1176" t="s">
        <v>32</v>
      </c>
      <c r="S62" s="1177" t="s">
        <v>33</v>
      </c>
      <c r="T62" s="1175"/>
      <c r="U62" s="1189" t="s">
        <v>100</v>
      </c>
      <c r="V62" s="1181" t="s">
        <v>90</v>
      </c>
      <c r="W62" s="1181">
        <v>1021236</v>
      </c>
      <c r="X62" s="1181" t="s">
        <v>2289</v>
      </c>
      <c r="Y62" s="1181"/>
    </row>
    <row r="63" spans="1:25">
      <c r="A63" s="1172" t="s">
        <v>398</v>
      </c>
      <c r="B63" s="1172" t="s">
        <v>707</v>
      </c>
      <c r="C63" s="1186" t="s">
        <v>2320</v>
      </c>
      <c r="D63" s="1172" t="s">
        <v>136</v>
      </c>
      <c r="E63" s="1173">
        <v>46212.8125</v>
      </c>
      <c r="F63" s="1172">
        <v>12.9</v>
      </c>
      <c r="G63" s="1172">
        <v>120618</v>
      </c>
      <c r="H63" s="1174" t="s">
        <v>587</v>
      </c>
      <c r="I63" s="1172"/>
      <c r="J63" s="1172"/>
      <c r="K63" s="1172"/>
      <c r="L63" s="1172"/>
      <c r="M63" s="1186">
        <v>30</v>
      </c>
      <c r="N63" s="1186">
        <v>41</v>
      </c>
      <c r="O63" s="1186">
        <v>60</v>
      </c>
      <c r="P63" s="1186">
        <v>30</v>
      </c>
      <c r="Q63" s="1175">
        <v>161</v>
      </c>
      <c r="R63" s="1176" t="s">
        <v>32</v>
      </c>
      <c r="S63" s="1177" t="s">
        <v>33</v>
      </c>
      <c r="T63" s="1175"/>
      <c r="U63" s="1189" t="s">
        <v>100</v>
      </c>
      <c r="V63" s="1181" t="s">
        <v>90</v>
      </c>
      <c r="W63" s="1181">
        <v>1021240</v>
      </c>
      <c r="X63" s="1181" t="s">
        <v>2289</v>
      </c>
      <c r="Y63" s="1181"/>
    </row>
    <row r="64" spans="1:25" ht="25.5">
      <c r="A64" s="1172" t="s">
        <v>120</v>
      </c>
      <c r="B64" s="1172" t="s">
        <v>707</v>
      </c>
      <c r="C64" s="1186" t="s">
        <v>2321</v>
      </c>
      <c r="D64" s="1172" t="s">
        <v>136</v>
      </c>
      <c r="E64" s="1173">
        <v>46213.333333333336</v>
      </c>
      <c r="F64" s="1172">
        <v>12.9</v>
      </c>
      <c r="G64" s="1172">
        <v>120619</v>
      </c>
      <c r="H64" s="1174" t="s">
        <v>2322</v>
      </c>
      <c r="I64" s="1172"/>
      <c r="J64" s="1172"/>
      <c r="K64" s="1172"/>
      <c r="L64" s="1172"/>
      <c r="M64" s="1186">
        <v>60</v>
      </c>
      <c r="N64" s="1186">
        <v>71</v>
      </c>
      <c r="O64" s="1186">
        <v>30</v>
      </c>
      <c r="P64" s="1172"/>
      <c r="Q64" s="1175">
        <v>161</v>
      </c>
      <c r="R64" s="1176" t="s">
        <v>32</v>
      </c>
      <c r="S64" s="1177" t="s">
        <v>33</v>
      </c>
      <c r="T64" s="1289" t="b">
        <v>1</v>
      </c>
      <c r="U64" s="1189" t="s">
        <v>100</v>
      </c>
      <c r="V64" s="1181" t="s">
        <v>90</v>
      </c>
      <c r="W64" s="1181">
        <v>1021237</v>
      </c>
      <c r="X64" s="1181" t="s">
        <v>2289</v>
      </c>
      <c r="Y64" s="1181"/>
    </row>
    <row r="65" spans="1:25" ht="25.5">
      <c r="A65" s="1172" t="s">
        <v>120</v>
      </c>
      <c r="B65" s="1172" t="s">
        <v>707</v>
      </c>
      <c r="C65" s="1186" t="s">
        <v>2323</v>
      </c>
      <c r="D65" s="1172" t="s">
        <v>136</v>
      </c>
      <c r="E65" s="1173">
        <v>46213.333333333336</v>
      </c>
      <c r="F65" s="1172">
        <v>12.9</v>
      </c>
      <c r="G65" s="1172">
        <v>120620</v>
      </c>
      <c r="H65" s="1174" t="s">
        <v>2322</v>
      </c>
      <c r="I65" s="1172"/>
      <c r="J65" s="1172"/>
      <c r="K65" s="1172"/>
      <c r="L65" s="1172"/>
      <c r="M65" s="1186">
        <v>60</v>
      </c>
      <c r="N65" s="1186">
        <v>71</v>
      </c>
      <c r="O65" s="1186">
        <v>30</v>
      </c>
      <c r="P65" s="1172"/>
      <c r="Q65" s="1175">
        <v>161</v>
      </c>
      <c r="R65" s="1176" t="s">
        <v>32</v>
      </c>
      <c r="S65" s="1177" t="s">
        <v>33</v>
      </c>
      <c r="T65" s="1289" t="b">
        <v>1</v>
      </c>
      <c r="U65" s="1189" t="s">
        <v>100</v>
      </c>
      <c r="V65" s="1181" t="s">
        <v>90</v>
      </c>
      <c r="W65" s="1181">
        <v>1021238</v>
      </c>
      <c r="X65" s="1181" t="s">
        <v>2289</v>
      </c>
      <c r="Y65" s="1181"/>
    </row>
    <row r="66" spans="1:25" ht="25.5">
      <c r="A66" s="1172" t="s">
        <v>120</v>
      </c>
      <c r="B66" s="1172" t="s">
        <v>707</v>
      </c>
      <c r="C66" s="1186" t="s">
        <v>2324</v>
      </c>
      <c r="D66" s="1172" t="s">
        <v>136</v>
      </c>
      <c r="E66" s="1173">
        <v>46212.8125</v>
      </c>
      <c r="F66" s="1172">
        <v>12.9</v>
      </c>
      <c r="G66" s="1172">
        <v>120621</v>
      </c>
      <c r="H66" s="1174" t="s">
        <v>2322</v>
      </c>
      <c r="I66" s="1172"/>
      <c r="J66" s="1172"/>
      <c r="K66" s="1172"/>
      <c r="L66" s="1172"/>
      <c r="M66" s="1186">
        <v>60</v>
      </c>
      <c r="N66" s="1186">
        <v>60</v>
      </c>
      <c r="O66" s="1186">
        <v>30</v>
      </c>
      <c r="P66" s="1186">
        <v>11</v>
      </c>
      <c r="Q66" s="1175">
        <v>161</v>
      </c>
      <c r="R66" s="1176" t="s">
        <v>32</v>
      </c>
      <c r="S66" s="1177" t="s">
        <v>33</v>
      </c>
      <c r="T66" s="1289" t="b">
        <v>1</v>
      </c>
      <c r="U66" s="1189" t="s">
        <v>100</v>
      </c>
      <c r="V66" s="1181"/>
      <c r="W66" s="1181">
        <v>1021241</v>
      </c>
      <c r="X66" s="1181" t="s">
        <v>2289</v>
      </c>
      <c r="Y66" s="1181"/>
    </row>
    <row r="67" spans="1:25">
      <c r="A67" s="1214" t="s">
        <v>19</v>
      </c>
      <c r="B67" s="1209"/>
      <c r="C67" s="1209"/>
      <c r="D67" s="1209"/>
      <c r="E67" s="1214"/>
      <c r="F67" s="1209"/>
      <c r="G67" s="1209"/>
      <c r="H67" s="1209"/>
      <c r="I67" s="1214">
        <f>SUM(I61:I65)</f>
        <v>0</v>
      </c>
      <c r="J67" s="1214">
        <f>SUM(J61:J65)</f>
        <v>0</v>
      </c>
      <c r="K67" s="1214">
        <f t="shared" ref="K67:Q67" si="5">SUM(K61:K66)</f>
        <v>0</v>
      </c>
      <c r="L67" s="1214">
        <f t="shared" si="5"/>
        <v>0</v>
      </c>
      <c r="M67" s="1214">
        <f t="shared" si="5"/>
        <v>341</v>
      </c>
      <c r="N67" s="1214">
        <f t="shared" si="5"/>
        <v>352</v>
      </c>
      <c r="O67" s="1214">
        <f t="shared" si="5"/>
        <v>191</v>
      </c>
      <c r="P67" s="1214">
        <f t="shared" si="5"/>
        <v>82</v>
      </c>
      <c r="Q67" s="1214">
        <f t="shared" si="5"/>
        <v>966</v>
      </c>
      <c r="R67" s="1215"/>
      <c r="S67" s="1215"/>
      <c r="T67" s="1215"/>
      <c r="U67" s="1215"/>
      <c r="V67" s="1215"/>
      <c r="W67" s="1215"/>
      <c r="X67" s="1215"/>
      <c r="Y67" s="1215"/>
    </row>
    <row r="68" spans="1:25">
      <c r="A68" s="1216"/>
      <c r="B68" s="1216"/>
      <c r="C68" s="1216"/>
      <c r="D68" s="1216"/>
      <c r="E68" s="1216"/>
      <c r="F68" s="1217"/>
      <c r="G68" s="1217"/>
      <c r="H68" s="1216"/>
      <c r="I68" s="1216"/>
      <c r="J68" s="1216"/>
      <c r="K68" s="1216"/>
      <c r="L68" s="1216"/>
      <c r="M68" s="1216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</row>
    <row r="69" spans="1:25">
      <c r="A69" s="1218" t="s">
        <v>34</v>
      </c>
      <c r="B69" s="1552"/>
      <c r="C69" s="1552"/>
      <c r="D69" s="1552"/>
      <c r="E69" s="1216"/>
      <c r="F69" s="1216"/>
      <c r="G69" s="1216"/>
      <c r="H69" s="1216"/>
      <c r="I69" s="1216"/>
      <c r="J69" s="1216"/>
      <c r="K69" s="1553"/>
      <c r="L69" s="1553"/>
      <c r="M69" s="1553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</row>
    <row r="70" spans="1:25" ht="18">
      <c r="A70" s="1220" t="s">
        <v>35</v>
      </c>
      <c r="B70" s="1221" t="s">
        <v>36</v>
      </c>
      <c r="C70" s="1222" t="s">
        <v>37</v>
      </c>
      <c r="D70" s="1219"/>
      <c r="E70" s="1216"/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</row>
    <row r="71" spans="1:25">
      <c r="A71" s="1194" t="s">
        <v>100</v>
      </c>
      <c r="B71" s="1548" t="s">
        <v>39</v>
      </c>
      <c r="C71" s="1548"/>
      <c r="D71" s="1223"/>
      <c r="E71" s="1224" t="s">
        <v>40</v>
      </c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</row>
    <row r="72" spans="1:25">
      <c r="A72" s="1195"/>
      <c r="B72" s="1554"/>
      <c r="C72" s="1554"/>
      <c r="D72" s="1216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</row>
    <row r="73" spans="1:25">
      <c r="A73" s="1225" t="s">
        <v>42</v>
      </c>
      <c r="B73" s="1555" t="s">
        <v>2325</v>
      </c>
      <c r="C73" s="1555"/>
      <c r="D73" s="1216"/>
      <c r="E73" s="1216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</row>
    <row r="74" spans="1:25">
      <c r="A74" s="1225" t="s">
        <v>42</v>
      </c>
      <c r="B74" s="1613"/>
      <c r="C74" s="1555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</row>
    <row r="75" spans="1:25">
      <c r="A75" s="1225" t="s">
        <v>43</v>
      </c>
      <c r="B75" s="1669" t="s">
        <v>1180</v>
      </c>
      <c r="C75" s="1565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</row>
    <row r="76" spans="1:25">
      <c r="A76" s="1225" t="s">
        <v>44</v>
      </c>
      <c r="B76" s="1557"/>
      <c r="C76" s="1557"/>
      <c r="D76" s="1216"/>
      <c r="E76" s="1216"/>
      <c r="F76" s="1216"/>
      <c r="G76" s="1216"/>
      <c r="H76" s="1216"/>
      <c r="I76" s="1216"/>
      <c r="J76" s="1216"/>
      <c r="K76" s="1216"/>
      <c r="L76" s="1216"/>
      <c r="M76" s="1216"/>
      <c r="N76" s="1216"/>
      <c r="O76" s="1216"/>
      <c r="P76" s="1216"/>
      <c r="Q76" s="1216"/>
      <c r="R76" s="1216"/>
      <c r="S76" s="1216"/>
      <c r="T76" s="1216"/>
      <c r="U76" s="1216"/>
      <c r="V76" s="1216"/>
      <c r="W76" s="1216"/>
      <c r="X76" s="1216"/>
    </row>
    <row r="78" spans="1:25" ht="23.25" customHeight="1">
      <c r="A78" s="1577" t="s">
        <v>83</v>
      </c>
      <c r="B78" s="1577"/>
      <c r="C78" s="1577"/>
      <c r="D78" s="1577"/>
      <c r="E78" s="1577"/>
      <c r="F78" s="1577"/>
      <c r="G78" s="1204"/>
      <c r="H78" s="1188"/>
      <c r="I78" s="1577" t="s">
        <v>577</v>
      </c>
      <c r="J78" s="1577"/>
      <c r="K78" s="1577"/>
      <c r="L78" s="1577"/>
      <c r="M78" s="1577"/>
      <c r="N78" s="1577"/>
      <c r="O78" s="1577"/>
      <c r="P78" s="1577"/>
      <c r="Q78" s="1577"/>
      <c r="R78" s="1575" t="s">
        <v>2326</v>
      </c>
      <c r="S78" s="1576"/>
      <c r="T78" s="1575"/>
      <c r="U78" s="1575"/>
      <c r="V78" s="1575"/>
      <c r="W78" s="1575"/>
      <c r="X78" s="1575"/>
      <c r="Y78" s="1575"/>
    </row>
    <row r="79" spans="1:25" ht="26.25">
      <c r="A79" s="1210" t="s">
        <v>3</v>
      </c>
      <c r="B79" s="1210" t="s">
        <v>4</v>
      </c>
      <c r="C79" s="1210" t="s">
        <v>5</v>
      </c>
      <c r="D79" s="1210" t="s">
        <v>6</v>
      </c>
      <c r="E79" s="1210" t="s">
        <v>7</v>
      </c>
      <c r="F79" s="1210" t="s">
        <v>8</v>
      </c>
      <c r="G79" s="1210" t="s">
        <v>9</v>
      </c>
      <c r="H79" s="1211" t="s">
        <v>10</v>
      </c>
      <c r="I79" s="1227" t="s">
        <v>11</v>
      </c>
      <c r="J79" s="1227" t="s">
        <v>12</v>
      </c>
      <c r="K79" s="1227" t="s">
        <v>13</v>
      </c>
      <c r="L79" s="1227" t="s">
        <v>14</v>
      </c>
      <c r="M79" s="1227" t="s">
        <v>15</v>
      </c>
      <c r="N79" s="1227" t="s">
        <v>16</v>
      </c>
      <c r="O79" s="1227" t="s">
        <v>17</v>
      </c>
      <c r="P79" s="1212" t="s">
        <v>18</v>
      </c>
      <c r="Q79" s="1210" t="s">
        <v>19</v>
      </c>
      <c r="R79" s="1210" t="s">
        <v>20</v>
      </c>
      <c r="S79" s="1213" t="s">
        <v>21</v>
      </c>
      <c r="T79" s="1213" t="s">
        <v>22</v>
      </c>
      <c r="U79" s="1210" t="s">
        <v>24</v>
      </c>
      <c r="V79" s="1210" t="s">
        <v>25</v>
      </c>
      <c r="W79" s="1210" t="s">
        <v>26</v>
      </c>
      <c r="X79" s="1210" t="s">
        <v>27</v>
      </c>
      <c r="Y79" s="1210" t="s">
        <v>28</v>
      </c>
    </row>
    <row r="80" spans="1:25">
      <c r="A80" s="1178" t="s">
        <v>111</v>
      </c>
      <c r="B80" s="1178" t="s">
        <v>65</v>
      </c>
      <c r="C80" s="1178" t="s">
        <v>2327</v>
      </c>
      <c r="D80" s="1178" t="s">
        <v>2010</v>
      </c>
      <c r="E80" s="1179">
        <v>46212.416666666664</v>
      </c>
      <c r="F80" s="1178">
        <v>21.1</v>
      </c>
      <c r="G80" s="1178">
        <v>120577</v>
      </c>
      <c r="H80" s="1205" t="s">
        <v>548</v>
      </c>
      <c r="I80" s="1178"/>
      <c r="J80" s="1178"/>
      <c r="K80" s="1178"/>
      <c r="L80" s="1178"/>
      <c r="M80" s="1178">
        <v>161</v>
      </c>
      <c r="N80" s="1178"/>
      <c r="O80" s="1178"/>
      <c r="P80" s="1178"/>
      <c r="Q80" s="1175">
        <f>SUM(I80:P80)</f>
        <v>161</v>
      </c>
      <c r="R80" s="1175" t="s">
        <v>30</v>
      </c>
      <c r="S80" s="1177" t="s">
        <v>33</v>
      </c>
      <c r="T80" s="1175"/>
      <c r="U80" s="1189" t="s">
        <v>2328</v>
      </c>
      <c r="V80" s="1181" t="s">
        <v>90</v>
      </c>
      <c r="W80" s="1181">
        <v>1021257</v>
      </c>
      <c r="X80" s="1181" t="s">
        <v>2329</v>
      </c>
      <c r="Y80" s="1181"/>
    </row>
    <row r="81" spans="1:25">
      <c r="A81" s="1178" t="s">
        <v>157</v>
      </c>
      <c r="B81" s="1178" t="s">
        <v>1184</v>
      </c>
      <c r="C81" s="1362" t="s">
        <v>2330</v>
      </c>
      <c r="D81" s="1178" t="s">
        <v>758</v>
      </c>
      <c r="E81" s="1179">
        <v>46213.454861111109</v>
      </c>
      <c r="F81" s="1178">
        <v>11.9</v>
      </c>
      <c r="G81" s="1178">
        <v>120622</v>
      </c>
      <c r="H81" s="1205" t="s">
        <v>1029</v>
      </c>
      <c r="I81" s="1178"/>
      <c r="J81" s="1178"/>
      <c r="K81" s="1178"/>
      <c r="L81" s="1178"/>
      <c r="M81" s="1178"/>
      <c r="N81" s="1178">
        <v>101</v>
      </c>
      <c r="O81" s="1178">
        <v>30</v>
      </c>
      <c r="P81" s="1178">
        <v>30</v>
      </c>
      <c r="Q81" s="1175">
        <v>161</v>
      </c>
      <c r="R81" s="1176" t="s">
        <v>32</v>
      </c>
      <c r="S81" s="1177" t="s">
        <v>33</v>
      </c>
      <c r="T81" s="1175"/>
      <c r="U81" s="1190" t="s">
        <v>523</v>
      </c>
      <c r="V81" s="1181" t="s">
        <v>90</v>
      </c>
      <c r="W81" s="1181">
        <v>1021258</v>
      </c>
      <c r="X81" s="1181" t="s">
        <v>2331</v>
      </c>
      <c r="Y81" s="1181"/>
    </row>
    <row r="82" spans="1:25">
      <c r="A82" s="1178" t="s">
        <v>86</v>
      </c>
      <c r="B82" s="1178" t="s">
        <v>1184</v>
      </c>
      <c r="C82" s="1362" t="s">
        <v>2332</v>
      </c>
      <c r="D82" s="1178" t="s">
        <v>758</v>
      </c>
      <c r="E82" s="1179">
        <v>46213.454861111109</v>
      </c>
      <c r="F82" s="1178">
        <v>11.9</v>
      </c>
      <c r="G82" s="1178">
        <v>120636</v>
      </c>
      <c r="H82" s="1205" t="s">
        <v>1029</v>
      </c>
      <c r="I82" s="1178"/>
      <c r="J82" s="1178"/>
      <c r="K82" s="1178"/>
      <c r="L82" s="1178"/>
      <c r="M82" s="1178"/>
      <c r="N82" s="1178">
        <v>90</v>
      </c>
      <c r="O82" s="1178">
        <v>68</v>
      </c>
      <c r="P82" s="1178">
        <v>3</v>
      </c>
      <c r="Q82" s="1175">
        <v>161</v>
      </c>
      <c r="R82" s="1176" t="s">
        <v>32</v>
      </c>
      <c r="S82" s="1177" t="s">
        <v>33</v>
      </c>
      <c r="T82" s="1175"/>
      <c r="U82" s="1190" t="s">
        <v>523</v>
      </c>
      <c r="V82" s="1181" t="s">
        <v>90</v>
      </c>
      <c r="W82" s="1181">
        <v>1021260</v>
      </c>
      <c r="X82" s="1181" t="s">
        <v>2331</v>
      </c>
      <c r="Y82" s="1181"/>
    </row>
    <row r="83" spans="1:25" ht="25.5">
      <c r="A83" s="1178" t="s">
        <v>121</v>
      </c>
      <c r="B83" s="1178" t="s">
        <v>92</v>
      </c>
      <c r="C83" s="1178" t="s">
        <v>2333</v>
      </c>
      <c r="D83" s="1178" t="s">
        <v>620</v>
      </c>
      <c r="E83" s="1179">
        <v>46212.958333333336</v>
      </c>
      <c r="F83" s="1178">
        <v>11.9</v>
      </c>
      <c r="G83" s="1178">
        <v>120623</v>
      </c>
      <c r="H83" s="1205" t="s">
        <v>2334</v>
      </c>
      <c r="I83" s="1178"/>
      <c r="J83" s="1178"/>
      <c r="K83" s="1178"/>
      <c r="L83" s="1178"/>
      <c r="M83" s="1178">
        <v>101</v>
      </c>
      <c r="N83" s="1178">
        <v>60</v>
      </c>
      <c r="O83" s="1178"/>
      <c r="P83" s="1178"/>
      <c r="Q83" s="1175">
        <v>161</v>
      </c>
      <c r="R83" s="1176" t="s">
        <v>32</v>
      </c>
      <c r="S83" s="1177" t="s">
        <v>33</v>
      </c>
      <c r="T83" s="1175"/>
      <c r="U83" s="1190" t="s">
        <v>523</v>
      </c>
      <c r="V83" s="1181" t="s">
        <v>90</v>
      </c>
      <c r="W83" s="1181">
        <v>1021261</v>
      </c>
      <c r="X83" s="1181" t="s">
        <v>2335</v>
      </c>
      <c r="Y83" s="1181"/>
    </row>
    <row r="84" spans="1:25" ht="25.5">
      <c r="A84" s="1178" t="s">
        <v>1303</v>
      </c>
      <c r="B84" s="1178" t="s">
        <v>92</v>
      </c>
      <c r="C84" s="1178" t="s">
        <v>2336</v>
      </c>
      <c r="D84" s="1178" t="s">
        <v>620</v>
      </c>
      <c r="E84" s="1179">
        <v>46212.958333333336</v>
      </c>
      <c r="F84" s="1178">
        <v>11.9</v>
      </c>
      <c r="G84" s="1178">
        <v>120624</v>
      </c>
      <c r="H84" s="1205" t="s">
        <v>2248</v>
      </c>
      <c r="I84" s="1178"/>
      <c r="J84" s="1178"/>
      <c r="K84" s="1178"/>
      <c r="L84" s="1178"/>
      <c r="M84" s="1178">
        <v>71</v>
      </c>
      <c r="N84" s="1178">
        <v>60</v>
      </c>
      <c r="O84" s="1178">
        <v>30</v>
      </c>
      <c r="P84" s="1178"/>
      <c r="Q84" s="1175">
        <v>161</v>
      </c>
      <c r="R84" s="1176" t="s">
        <v>32</v>
      </c>
      <c r="S84" s="1177" t="s">
        <v>33</v>
      </c>
      <c r="T84" s="1175"/>
      <c r="U84" s="1190" t="s">
        <v>523</v>
      </c>
      <c r="V84" s="1181" t="s">
        <v>90</v>
      </c>
      <c r="W84" s="1181">
        <v>1021263</v>
      </c>
      <c r="X84" s="1181" t="s">
        <v>2335</v>
      </c>
      <c r="Y84" s="1181"/>
    </row>
    <row r="85" spans="1:25">
      <c r="A85" s="1178" t="s">
        <v>102</v>
      </c>
      <c r="B85" s="1178" t="s">
        <v>92</v>
      </c>
      <c r="C85" s="1178" t="s">
        <v>2337</v>
      </c>
      <c r="D85" s="1178" t="s">
        <v>1384</v>
      </c>
      <c r="E85" s="1179">
        <v>46213.597222222219</v>
      </c>
      <c r="F85" s="1178">
        <v>12.6</v>
      </c>
      <c r="G85" s="1178">
        <v>120625</v>
      </c>
      <c r="H85" s="1205" t="s">
        <v>284</v>
      </c>
      <c r="I85" s="1178"/>
      <c r="J85" s="1178"/>
      <c r="K85" s="1178"/>
      <c r="L85" s="1178"/>
      <c r="M85" s="1178">
        <v>120</v>
      </c>
      <c r="N85" s="1178">
        <v>41</v>
      </c>
      <c r="O85" s="1178">
        <v>0</v>
      </c>
      <c r="P85" s="1178"/>
      <c r="Q85" s="1175">
        <v>161</v>
      </c>
      <c r="R85" s="1176" t="s">
        <v>32</v>
      </c>
      <c r="S85" s="1177" t="s">
        <v>33</v>
      </c>
      <c r="T85" s="1175"/>
      <c r="U85" s="1190" t="s">
        <v>523</v>
      </c>
      <c r="V85" s="1181" t="s">
        <v>90</v>
      </c>
      <c r="W85" s="1181">
        <v>1021264</v>
      </c>
      <c r="X85" s="1181" t="s">
        <v>2331</v>
      </c>
      <c r="Y85" s="1181"/>
    </row>
    <row r="86" spans="1:25">
      <c r="A86" s="1178"/>
      <c r="B86" s="1178"/>
      <c r="C86" s="1363"/>
      <c r="D86" s="1178"/>
      <c r="E86" s="1179"/>
      <c r="F86" s="1178"/>
      <c r="G86" s="1178"/>
      <c r="H86" s="1205"/>
      <c r="I86" s="1178"/>
      <c r="J86" s="1178"/>
      <c r="K86" s="1178"/>
      <c r="L86" s="1178"/>
      <c r="M86" s="1178"/>
      <c r="N86" s="1178"/>
      <c r="O86" s="1178"/>
      <c r="P86" s="1178"/>
      <c r="Q86" s="1175"/>
      <c r="R86" s="1175"/>
      <c r="S86" s="1175"/>
      <c r="T86" s="1175"/>
      <c r="U86" s="1181"/>
      <c r="V86" s="1181"/>
      <c r="W86" s="1181"/>
      <c r="X86" s="1181"/>
      <c r="Y86" s="1181"/>
    </row>
    <row r="87" spans="1:25">
      <c r="A87" s="1178"/>
      <c r="B87" s="1178"/>
      <c r="C87" s="1178"/>
      <c r="D87" s="1178"/>
      <c r="E87" s="1179"/>
      <c r="F87" s="1178"/>
      <c r="G87" s="1178"/>
      <c r="H87" s="1205"/>
      <c r="I87" s="1178"/>
      <c r="J87" s="1178"/>
      <c r="K87" s="1178"/>
      <c r="L87" s="1178"/>
      <c r="M87" s="1178"/>
      <c r="N87" s="1178"/>
      <c r="O87" s="1178"/>
      <c r="P87" s="1178"/>
      <c r="Q87" s="1175"/>
      <c r="R87" s="1175"/>
      <c r="S87" s="1175"/>
      <c r="T87" s="1175"/>
      <c r="U87" s="1181"/>
      <c r="V87" s="1181"/>
      <c r="W87" s="1181"/>
      <c r="X87" s="1181"/>
      <c r="Y87" s="1181"/>
    </row>
    <row r="88" spans="1:25">
      <c r="A88" s="1214" t="s">
        <v>19</v>
      </c>
      <c r="B88" s="1209"/>
      <c r="C88" s="1209"/>
      <c r="D88" s="1209"/>
      <c r="E88" s="1214"/>
      <c r="F88" s="1209"/>
      <c r="G88" s="1209"/>
      <c r="H88" s="1209"/>
      <c r="I88" s="1214">
        <f>SUM(I80:I84)</f>
        <v>0</v>
      </c>
      <c r="J88" s="1214">
        <f>SUM(J80:J84)</f>
        <v>0</v>
      </c>
      <c r="K88" s="1214">
        <f t="shared" ref="K88:Q88" si="6">SUM(K80:K85)</f>
        <v>0</v>
      </c>
      <c r="L88" s="1214">
        <f t="shared" si="6"/>
        <v>0</v>
      </c>
      <c r="M88" s="1214">
        <f t="shared" si="6"/>
        <v>453</v>
      </c>
      <c r="N88" s="1214">
        <f t="shared" si="6"/>
        <v>352</v>
      </c>
      <c r="O88" s="1214">
        <f t="shared" si="6"/>
        <v>128</v>
      </c>
      <c r="P88" s="1214">
        <f t="shared" si="6"/>
        <v>33</v>
      </c>
      <c r="Q88" s="1214">
        <f t="shared" si="6"/>
        <v>966</v>
      </c>
      <c r="R88" s="1215"/>
      <c r="S88" s="1215"/>
      <c r="T88" s="1215"/>
      <c r="U88" s="1215"/>
      <c r="V88" s="1215"/>
      <c r="W88" s="1215"/>
      <c r="X88" s="1215"/>
      <c r="Y88" s="1215"/>
    </row>
    <row r="89" spans="1:25">
      <c r="A89" s="1216"/>
      <c r="B89" s="1216"/>
      <c r="C89" s="1216"/>
      <c r="D89" s="1216"/>
      <c r="E89" s="1216"/>
      <c r="F89" s="1217"/>
      <c r="G89" s="1217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</row>
    <row r="90" spans="1:25">
      <c r="A90" s="1218" t="s">
        <v>34</v>
      </c>
      <c r="B90" s="1552"/>
      <c r="C90" s="1552"/>
      <c r="D90" s="1552"/>
      <c r="E90" s="1216"/>
      <c r="F90" s="1216"/>
      <c r="G90" s="1216"/>
      <c r="H90" s="1216"/>
      <c r="I90" s="1216"/>
      <c r="J90" s="1216"/>
      <c r="K90" s="1553"/>
      <c r="L90" s="1553"/>
      <c r="M90" s="1553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</row>
    <row r="91" spans="1:25" ht="18">
      <c r="A91" s="1220" t="s">
        <v>35</v>
      </c>
      <c r="B91" s="1221" t="s">
        <v>36</v>
      </c>
      <c r="C91" s="1222" t="s">
        <v>37</v>
      </c>
      <c r="D91" s="1219"/>
      <c r="E91" s="1216"/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</row>
    <row r="92" spans="1:25">
      <c r="A92" s="1194" t="s">
        <v>508</v>
      </c>
      <c r="B92" s="1548" t="s">
        <v>39</v>
      </c>
      <c r="C92" s="1548"/>
      <c r="D92" s="1223"/>
      <c r="E92" s="1224" t="s">
        <v>40</v>
      </c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</row>
    <row r="93" spans="1:25">
      <c r="A93" s="1195" t="s">
        <v>523</v>
      </c>
      <c r="B93" s="1554" t="s">
        <v>41</v>
      </c>
      <c r="C93" s="1554"/>
      <c r="D93" s="1216"/>
      <c r="E93" s="1216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</row>
    <row r="94" spans="1:25">
      <c r="A94" s="1225" t="s">
        <v>42</v>
      </c>
      <c r="B94" s="1555"/>
      <c r="C94" s="1555"/>
      <c r="D94" s="1216"/>
      <c r="E94" s="1216"/>
      <c r="F94" s="1216"/>
      <c r="G94" s="1216"/>
      <c r="H94" s="1216"/>
      <c r="I94" s="1216"/>
      <c r="J94" s="1216"/>
      <c r="K94" s="1216"/>
      <c r="L94" s="1216"/>
      <c r="M94" s="1216"/>
      <c r="N94" s="1216"/>
      <c r="O94" s="1216"/>
      <c r="P94" s="1216"/>
      <c r="Q94" s="1216"/>
      <c r="R94" s="1216"/>
      <c r="S94" s="1216"/>
      <c r="T94" s="1216"/>
      <c r="U94" s="1216"/>
      <c r="V94" s="1216"/>
      <c r="W94" s="1216"/>
      <c r="X94" s="1216"/>
    </row>
    <row r="95" spans="1:25">
      <c r="A95" s="1225" t="s">
        <v>42</v>
      </c>
      <c r="B95" s="1555"/>
      <c r="C95" s="1555"/>
      <c r="F95" s="1216"/>
      <c r="G95" s="1216"/>
      <c r="H95" s="1216"/>
      <c r="I95" s="1216"/>
      <c r="J95" s="1216"/>
      <c r="K95" s="1216"/>
      <c r="L95" s="1216"/>
      <c r="M95" s="1216"/>
      <c r="N95" s="1216"/>
      <c r="O95" s="1216"/>
      <c r="P95" s="1216"/>
      <c r="Q95" s="1216"/>
      <c r="R95" s="1216"/>
      <c r="S95" s="1216"/>
      <c r="T95" s="1216"/>
      <c r="U95" s="1216"/>
      <c r="V95" s="1216"/>
      <c r="W95" s="1216"/>
      <c r="X95" s="1216"/>
    </row>
    <row r="96" spans="1:25">
      <c r="A96" s="1225" t="s">
        <v>43</v>
      </c>
      <c r="B96" s="1556"/>
      <c r="C96" s="1556"/>
      <c r="D96" s="1216"/>
      <c r="E96" s="1216"/>
      <c r="F96" s="1216"/>
      <c r="G96" s="1216"/>
      <c r="H96" s="1216"/>
      <c r="I96" s="1216"/>
      <c r="J96" s="1216"/>
      <c r="K96" s="1216"/>
      <c r="L96" s="1216"/>
      <c r="M96" s="1216"/>
      <c r="N96" s="1216"/>
      <c r="O96" s="1216"/>
      <c r="P96" s="1216"/>
      <c r="Q96" s="1216"/>
      <c r="R96" s="1216"/>
      <c r="S96" s="1216"/>
      <c r="T96" s="1216"/>
      <c r="U96" s="1216"/>
      <c r="V96" s="1216"/>
      <c r="W96" s="1216"/>
      <c r="X96" s="1216"/>
    </row>
    <row r="97" spans="1:25">
      <c r="A97" s="1225" t="s">
        <v>44</v>
      </c>
      <c r="B97" s="1557"/>
      <c r="C97" s="1557"/>
      <c r="D97" s="1216"/>
      <c r="E97" s="1216"/>
      <c r="F97" s="1216"/>
      <c r="G97" s="1216"/>
      <c r="H97" s="1216"/>
      <c r="I97" s="1216"/>
      <c r="J97" s="1216"/>
      <c r="K97" s="1216"/>
      <c r="L97" s="1216"/>
      <c r="M97" s="1216"/>
      <c r="N97" s="1216"/>
      <c r="O97" s="1216"/>
      <c r="P97" s="1216"/>
      <c r="Q97" s="1216"/>
      <c r="R97" s="1216"/>
      <c r="S97" s="1216"/>
      <c r="T97" s="1216"/>
      <c r="U97" s="1216"/>
      <c r="V97" s="1216"/>
      <c r="W97" s="1216"/>
      <c r="X97" s="1216"/>
    </row>
    <row r="99" spans="1:25" ht="23.25" customHeight="1">
      <c r="A99" s="1549" t="s">
        <v>2338</v>
      </c>
      <c r="B99" s="1549"/>
      <c r="C99" s="1549"/>
      <c r="D99" s="1549"/>
      <c r="E99" s="1549"/>
      <c r="F99" s="1549"/>
      <c r="G99" s="1208"/>
      <c r="H99" s="1209"/>
      <c r="I99" s="1549" t="s">
        <v>346</v>
      </c>
      <c r="J99" s="1549"/>
      <c r="K99" s="1549"/>
      <c r="L99" s="1549"/>
      <c r="M99" s="1549"/>
      <c r="N99" s="1549"/>
      <c r="O99" s="1549"/>
      <c r="P99" s="1549"/>
      <c r="Q99" s="1549"/>
      <c r="R99" s="1550" t="s">
        <v>2339</v>
      </c>
      <c r="S99" s="1551"/>
      <c r="T99" s="1550"/>
      <c r="U99" s="1550"/>
      <c r="V99" s="1550"/>
      <c r="W99" s="1550"/>
      <c r="X99" s="1550"/>
      <c r="Y99" s="1550"/>
    </row>
    <row r="100" spans="1:25" ht="26.25">
      <c r="A100" s="1210"/>
      <c r="B100" s="1210" t="s">
        <v>4</v>
      </c>
      <c r="C100" s="1210" t="s">
        <v>5</v>
      </c>
      <c r="D100" s="1210" t="s">
        <v>6</v>
      </c>
      <c r="E100" s="1210" t="s">
        <v>7</v>
      </c>
      <c r="F100" s="1210" t="s">
        <v>8</v>
      </c>
      <c r="G100" s="1210" t="s">
        <v>9</v>
      </c>
      <c r="H100" s="1211" t="s">
        <v>10</v>
      </c>
      <c r="I100" s="1227" t="s">
        <v>11</v>
      </c>
      <c r="J100" s="1227" t="s">
        <v>12</v>
      </c>
      <c r="K100" s="1227" t="s">
        <v>13</v>
      </c>
      <c r="L100" s="1227" t="s">
        <v>14</v>
      </c>
      <c r="M100" s="1227" t="s">
        <v>15</v>
      </c>
      <c r="N100" s="1227" t="s">
        <v>16</v>
      </c>
      <c r="O100" s="1227" t="s">
        <v>17</v>
      </c>
      <c r="P100" s="1212" t="s">
        <v>18</v>
      </c>
      <c r="Q100" s="1210" t="s">
        <v>19</v>
      </c>
      <c r="R100" s="1210" t="s">
        <v>20</v>
      </c>
      <c r="S100" s="1213" t="s">
        <v>21</v>
      </c>
      <c r="T100" s="1213" t="s">
        <v>22</v>
      </c>
      <c r="U100" s="1210" t="s">
        <v>24</v>
      </c>
      <c r="V100" s="1210" t="s">
        <v>25</v>
      </c>
      <c r="W100" s="1210" t="s">
        <v>26</v>
      </c>
      <c r="X100" s="1210" t="s">
        <v>27</v>
      </c>
      <c r="Y100" s="1210" t="s">
        <v>28</v>
      </c>
    </row>
    <row r="101" spans="1:25">
      <c r="A101" s="1172" t="s">
        <v>814</v>
      </c>
      <c r="B101" s="1172" t="s">
        <v>92</v>
      </c>
      <c r="C101" s="1186" t="s">
        <v>2340</v>
      </c>
      <c r="D101" s="1172" t="s">
        <v>620</v>
      </c>
      <c r="E101" s="1173">
        <v>46212.958333333336</v>
      </c>
      <c r="F101" s="1172">
        <v>11.9</v>
      </c>
      <c r="G101" s="1172">
        <v>120626</v>
      </c>
      <c r="H101" s="1174" t="s">
        <v>160</v>
      </c>
      <c r="I101" s="1172"/>
      <c r="J101" s="1172"/>
      <c r="K101" s="1172"/>
      <c r="L101" s="1172"/>
      <c r="M101" s="1186">
        <v>54</v>
      </c>
      <c r="N101" s="1186">
        <v>54</v>
      </c>
      <c r="O101" s="1186">
        <v>53</v>
      </c>
      <c r="P101" s="1172"/>
      <c r="Q101" s="1175">
        <f>K101+L101+M101+N101+O101+P101</f>
        <v>161</v>
      </c>
      <c r="R101" s="1176" t="s">
        <v>32</v>
      </c>
      <c r="S101" s="1177" t="s">
        <v>33</v>
      </c>
      <c r="T101" s="1175"/>
      <c r="U101" s="1190" t="s">
        <v>161</v>
      </c>
      <c r="V101" s="1181" t="s">
        <v>90</v>
      </c>
      <c r="W101" s="1181">
        <v>1021244</v>
      </c>
      <c r="X101" s="1270" t="s">
        <v>2292</v>
      </c>
      <c r="Y101" s="1181"/>
    </row>
    <row r="102" spans="1:25">
      <c r="A102" s="1172" t="s">
        <v>558</v>
      </c>
      <c r="B102" s="1172" t="s">
        <v>92</v>
      </c>
      <c r="C102" s="1186" t="s">
        <v>2341</v>
      </c>
      <c r="D102" s="1172" t="s">
        <v>620</v>
      </c>
      <c r="E102" s="1173">
        <v>46212.958333333336</v>
      </c>
      <c r="F102" s="1172">
        <v>11.9</v>
      </c>
      <c r="G102" s="1172">
        <v>120627</v>
      </c>
      <c r="H102" s="1174" t="s">
        <v>284</v>
      </c>
      <c r="I102" s="1172"/>
      <c r="J102" s="1172"/>
      <c r="K102" s="1172"/>
      <c r="L102" s="1172"/>
      <c r="M102" s="1186">
        <v>81</v>
      </c>
      <c r="N102" s="1186">
        <v>53</v>
      </c>
      <c r="O102" s="1186">
        <v>27</v>
      </c>
      <c r="P102" s="1172"/>
      <c r="Q102" s="1175">
        <f>K102+L102+M102+N102+O102+P102</f>
        <v>161</v>
      </c>
      <c r="R102" s="1176" t="s">
        <v>32</v>
      </c>
      <c r="S102" s="1177" t="s">
        <v>33</v>
      </c>
      <c r="T102" s="1175"/>
      <c r="U102" s="1190" t="s">
        <v>161</v>
      </c>
      <c r="V102" s="1181" t="s">
        <v>90</v>
      </c>
      <c r="W102" s="1181">
        <v>1021248</v>
      </c>
      <c r="X102" s="1181" t="s">
        <v>2292</v>
      </c>
      <c r="Y102" s="1181"/>
    </row>
    <row r="103" spans="1:25" ht="25.5">
      <c r="A103" s="1172" t="s">
        <v>120</v>
      </c>
      <c r="B103" s="1172" t="s">
        <v>92</v>
      </c>
      <c r="C103" s="1186" t="s">
        <v>2342</v>
      </c>
      <c r="D103" s="1172" t="s">
        <v>620</v>
      </c>
      <c r="E103" s="1173">
        <v>46212.958333333336</v>
      </c>
      <c r="F103" s="1172">
        <v>11.9</v>
      </c>
      <c r="G103" s="1172">
        <v>120628</v>
      </c>
      <c r="H103" s="1174" t="s">
        <v>2291</v>
      </c>
      <c r="I103" s="1172"/>
      <c r="J103" s="1172"/>
      <c r="K103" s="1172"/>
      <c r="L103" s="1172"/>
      <c r="M103" s="1186">
        <v>107</v>
      </c>
      <c r="N103" s="1186">
        <v>27</v>
      </c>
      <c r="O103" s="1186">
        <v>27</v>
      </c>
      <c r="P103" s="1172"/>
      <c r="Q103" s="1175">
        <f>K103+L103+M103+N103+O103+P103</f>
        <v>161</v>
      </c>
      <c r="R103" s="1176" t="s">
        <v>32</v>
      </c>
      <c r="S103" s="1177" t="s">
        <v>33</v>
      </c>
      <c r="T103" s="1289" t="b">
        <v>1</v>
      </c>
      <c r="U103" s="1190" t="s">
        <v>161</v>
      </c>
      <c r="V103" s="1181" t="s">
        <v>90</v>
      </c>
      <c r="W103" s="1181">
        <v>1021249</v>
      </c>
      <c r="X103" s="1181" t="s">
        <v>2292</v>
      </c>
      <c r="Y103" s="1181"/>
    </row>
    <row r="104" spans="1:25" ht="25.5">
      <c r="A104" s="1172" t="s">
        <v>121</v>
      </c>
      <c r="B104" s="1172" t="s">
        <v>92</v>
      </c>
      <c r="C104" s="1186" t="s">
        <v>2343</v>
      </c>
      <c r="D104" s="1172" t="s">
        <v>620</v>
      </c>
      <c r="E104" s="1173">
        <v>46212.958333333336</v>
      </c>
      <c r="F104" s="1172">
        <v>11.9</v>
      </c>
      <c r="G104" s="1172">
        <v>120629</v>
      </c>
      <c r="H104" s="1174" t="s">
        <v>2344</v>
      </c>
      <c r="I104" s="1172"/>
      <c r="J104" s="1172"/>
      <c r="K104" s="1172"/>
      <c r="L104" s="1172"/>
      <c r="M104" s="1186">
        <v>81</v>
      </c>
      <c r="N104" s="1186">
        <v>54</v>
      </c>
      <c r="O104" s="1186">
        <v>26</v>
      </c>
      <c r="P104" s="1172"/>
      <c r="Q104" s="1175">
        <f>K104+L104+M104+N104+O104+P104</f>
        <v>161</v>
      </c>
      <c r="R104" s="1176" t="s">
        <v>32</v>
      </c>
      <c r="S104" s="1177" t="s">
        <v>33</v>
      </c>
      <c r="T104" s="1175"/>
      <c r="U104" s="1190" t="s">
        <v>161</v>
      </c>
      <c r="V104" s="1181" t="s">
        <v>90</v>
      </c>
      <c r="W104" s="1181">
        <v>1021246</v>
      </c>
      <c r="X104" s="1270" t="s">
        <v>2292</v>
      </c>
      <c r="Y104" s="1181"/>
    </row>
    <row r="105" spans="1:25">
      <c r="A105" s="1178"/>
      <c r="B105" s="1178"/>
      <c r="C105" s="1172"/>
      <c r="D105" s="1172"/>
      <c r="E105" s="1173"/>
      <c r="F105" s="1172"/>
      <c r="G105" s="1172"/>
      <c r="H105" s="1174"/>
      <c r="I105" s="1172"/>
      <c r="J105" s="1172"/>
      <c r="K105" s="1172"/>
      <c r="L105" s="1172"/>
      <c r="M105" s="1172"/>
      <c r="N105" s="1172"/>
      <c r="O105" s="1172"/>
      <c r="P105" s="1172"/>
      <c r="Q105" s="1175"/>
      <c r="R105" s="1175"/>
      <c r="S105" s="1175"/>
      <c r="T105" s="1370" t="b">
        <v>0</v>
      </c>
      <c r="U105" s="1181"/>
      <c r="V105" s="1181"/>
      <c r="W105" s="1181"/>
      <c r="X105" s="1181"/>
      <c r="Y105" s="1181"/>
    </row>
    <row r="106" spans="1:25">
      <c r="A106" s="1178"/>
      <c r="B106" s="1178"/>
      <c r="C106" s="1178"/>
      <c r="D106" s="1178"/>
      <c r="E106" s="1179"/>
      <c r="F106" s="1178"/>
      <c r="G106" s="1178"/>
      <c r="H106" s="1205"/>
      <c r="I106" s="1178"/>
      <c r="J106" s="1178"/>
      <c r="K106" s="1178"/>
      <c r="L106" s="1178"/>
      <c r="M106" s="1178"/>
      <c r="N106" s="1178"/>
      <c r="O106" s="1178"/>
      <c r="P106" s="1178"/>
      <c r="Q106" s="1175"/>
      <c r="R106" s="1175"/>
      <c r="S106" s="1175"/>
      <c r="T106" s="1175"/>
      <c r="U106" s="1181"/>
      <c r="V106" s="1181"/>
      <c r="W106" s="1181"/>
      <c r="X106" s="1181"/>
      <c r="Y106" s="1181"/>
    </row>
    <row r="107" spans="1:25">
      <c r="A107" s="1214" t="s">
        <v>19</v>
      </c>
      <c r="B107" s="1209"/>
      <c r="C107" s="1209"/>
      <c r="D107" s="1209"/>
      <c r="E107" s="1214"/>
      <c r="F107" s="1209"/>
      <c r="G107" s="1209"/>
      <c r="H107" s="1209"/>
      <c r="I107" s="1214">
        <f t="shared" ref="I107:Q107" si="7">SUM(I101:I106)</f>
        <v>0</v>
      </c>
      <c r="J107" s="1214">
        <f t="shared" si="7"/>
        <v>0</v>
      </c>
      <c r="K107" s="1214">
        <f t="shared" si="7"/>
        <v>0</v>
      </c>
      <c r="L107" s="1214">
        <f t="shared" si="7"/>
        <v>0</v>
      </c>
      <c r="M107" s="1214">
        <f t="shared" si="7"/>
        <v>323</v>
      </c>
      <c r="N107" s="1214">
        <f t="shared" si="7"/>
        <v>188</v>
      </c>
      <c r="O107" s="1214">
        <f t="shared" si="7"/>
        <v>133</v>
      </c>
      <c r="P107" s="1214">
        <f t="shared" si="7"/>
        <v>0</v>
      </c>
      <c r="Q107" s="1214">
        <f t="shared" si="7"/>
        <v>644</v>
      </c>
      <c r="R107" s="1215"/>
      <c r="S107" s="1215"/>
      <c r="T107" s="1215"/>
      <c r="U107" s="1215"/>
      <c r="V107" s="1215"/>
      <c r="W107" s="1215"/>
      <c r="X107" s="1215"/>
      <c r="Y107" s="1215"/>
    </row>
    <row r="108" spans="1:25">
      <c r="A108" s="1216"/>
      <c r="B108" s="1216"/>
      <c r="C108" s="1216"/>
      <c r="D108" s="1216"/>
      <c r="E108" s="1216"/>
      <c r="F108" s="1217"/>
      <c r="G108" s="1217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</row>
    <row r="109" spans="1:25">
      <c r="A109" s="1218" t="s">
        <v>34</v>
      </c>
      <c r="B109" s="1552"/>
      <c r="C109" s="1552"/>
      <c r="D109" s="1552"/>
      <c r="E109" s="1216"/>
      <c r="F109" s="1216"/>
      <c r="G109" s="1216"/>
      <c r="H109" s="1216"/>
      <c r="I109" s="1216"/>
      <c r="J109" s="1216"/>
      <c r="K109" s="1553"/>
      <c r="L109" s="1553"/>
      <c r="M109" s="1553"/>
      <c r="N109" s="1216"/>
      <c r="O109" s="1216"/>
      <c r="P109" s="1216"/>
      <c r="Q109" s="1216"/>
      <c r="R109" s="1216"/>
      <c r="S109" s="1216"/>
      <c r="T109" s="1216"/>
      <c r="U109" s="1216"/>
      <c r="V109" s="1216"/>
      <c r="W109" s="1216"/>
      <c r="X109" s="1216"/>
    </row>
    <row r="110" spans="1:25" ht="18">
      <c r="A110" s="1220" t="s">
        <v>35</v>
      </c>
      <c r="B110" s="1221" t="s">
        <v>36</v>
      </c>
      <c r="C110" s="1222" t="s">
        <v>37</v>
      </c>
      <c r="D110" s="1219"/>
      <c r="E110" s="1216"/>
      <c r="F110" s="1216"/>
      <c r="G110" s="1216"/>
      <c r="H110" s="1216"/>
      <c r="I110" s="1216"/>
      <c r="J110" s="1216"/>
      <c r="K110" s="1216"/>
      <c r="L110" s="1216"/>
      <c r="M110" s="1216"/>
      <c r="N110" s="1216"/>
      <c r="O110" s="1216"/>
      <c r="P110" s="1216"/>
      <c r="Q110" s="1216"/>
      <c r="R110" s="1216"/>
      <c r="S110" s="1216"/>
      <c r="T110" s="1216"/>
      <c r="U110" s="1216"/>
      <c r="V110" s="1216"/>
      <c r="W110" s="1216"/>
      <c r="X110" s="1216"/>
    </row>
    <row r="111" spans="1:25">
      <c r="A111" s="1195" t="s">
        <v>161</v>
      </c>
      <c r="B111" s="1554" t="s">
        <v>39</v>
      </c>
      <c r="C111" s="1554"/>
      <c r="D111" s="1223"/>
      <c r="E111" s="1224" t="s">
        <v>40</v>
      </c>
      <c r="F111" s="1216"/>
      <c r="G111" s="1216"/>
      <c r="H111" s="1216"/>
      <c r="I111" s="1216"/>
      <c r="J111" s="1216"/>
      <c r="K111" s="1216"/>
      <c r="L111" s="1216"/>
      <c r="M111" s="1216"/>
      <c r="N111" s="1216"/>
      <c r="O111" s="1216"/>
      <c r="P111" s="1216"/>
      <c r="Q111" s="1216"/>
      <c r="R111" s="1216"/>
      <c r="S111" s="1216"/>
      <c r="T111" s="1216"/>
      <c r="U111" s="1216"/>
      <c r="V111" s="1216"/>
      <c r="W111" s="1216"/>
      <c r="X111" s="1216"/>
    </row>
    <row r="112" spans="1:25">
      <c r="A112" s="1194" t="s">
        <v>100</v>
      </c>
      <c r="B112" s="1548" t="s">
        <v>41</v>
      </c>
      <c r="C112" s="1548"/>
      <c r="D112" s="1216"/>
      <c r="E112" s="1216"/>
      <c r="F112" s="1216"/>
      <c r="G112" s="1216"/>
      <c r="H112" s="1216"/>
      <c r="I112" s="1216"/>
      <c r="J112" s="1216"/>
      <c r="K112" s="1216"/>
      <c r="L112" s="1216"/>
      <c r="M112" s="1216"/>
      <c r="N112" s="1216"/>
      <c r="O112" s="1216"/>
      <c r="P112" s="1216"/>
      <c r="Q112" s="1216"/>
      <c r="R112" s="1216"/>
      <c r="S112" s="1216"/>
      <c r="T112" s="1216"/>
      <c r="U112" s="1216"/>
      <c r="V112" s="1216"/>
      <c r="W112" s="1216"/>
      <c r="X112" s="1216"/>
    </row>
    <row r="113" spans="1:25">
      <c r="A113" s="1225" t="s">
        <v>42</v>
      </c>
      <c r="B113" s="1555" t="s">
        <v>2345</v>
      </c>
      <c r="C113" s="1555"/>
      <c r="D113" s="1216"/>
      <c r="E113" s="1216"/>
      <c r="F113" s="1216"/>
      <c r="G113" s="1216"/>
      <c r="H113" s="1216"/>
      <c r="I113" s="1216"/>
      <c r="J113" s="1216"/>
      <c r="K113" s="1216"/>
      <c r="L113" s="1216"/>
      <c r="M113" s="1216"/>
      <c r="N113" s="1216"/>
      <c r="O113" s="1216"/>
      <c r="P113" s="1216"/>
      <c r="Q113" s="1216"/>
      <c r="R113" s="1216"/>
      <c r="S113" s="1216"/>
      <c r="T113" s="1216"/>
      <c r="U113" s="1216"/>
      <c r="V113" s="1216"/>
      <c r="W113" s="1216"/>
      <c r="X113" s="1216"/>
    </row>
    <row r="114" spans="1:25">
      <c r="A114" s="1225" t="s">
        <v>42</v>
      </c>
      <c r="B114" s="1555"/>
      <c r="C114" s="1555"/>
      <c r="F114" s="1216"/>
      <c r="G114" s="1216"/>
      <c r="H114" s="1216"/>
      <c r="I114" s="1216"/>
      <c r="J114" s="1216"/>
      <c r="K114" s="1216"/>
      <c r="L114" s="1216"/>
      <c r="M114" s="1216"/>
      <c r="N114" s="1216"/>
      <c r="O114" s="1216"/>
      <c r="P114" s="1216"/>
      <c r="Q114" s="1216"/>
      <c r="R114" s="1216"/>
      <c r="S114" s="1216"/>
      <c r="T114" s="1216"/>
      <c r="U114" s="1216"/>
      <c r="V114" s="1216"/>
      <c r="W114" s="1216"/>
      <c r="X114" s="1216"/>
    </row>
    <row r="115" spans="1:25">
      <c r="A115" s="1225" t="s">
        <v>43</v>
      </c>
      <c r="B115" s="1568" t="s">
        <v>1642</v>
      </c>
      <c r="C115" s="1556"/>
      <c r="D115" s="1216"/>
      <c r="E115" s="1216"/>
      <c r="F115" s="1216"/>
      <c r="G115" s="1216"/>
      <c r="H115" s="1216"/>
      <c r="I115" s="1216"/>
      <c r="J115" s="1216"/>
      <c r="K115" s="1216"/>
      <c r="L115" s="1216"/>
      <c r="M115" s="1216"/>
      <c r="N115" s="1216"/>
      <c r="O115" s="1216"/>
      <c r="P115" s="1216"/>
      <c r="Q115" s="1216"/>
      <c r="R115" s="1216"/>
      <c r="S115" s="1216"/>
      <c r="T115" s="1216"/>
      <c r="U115" s="1216"/>
      <c r="V115" s="1216"/>
      <c r="W115" s="1216"/>
      <c r="X115" s="1216"/>
    </row>
    <row r="116" spans="1:25">
      <c r="A116" s="1225" t="s">
        <v>44</v>
      </c>
      <c r="B116" s="1557"/>
      <c r="C116" s="1557"/>
      <c r="D116" s="1216"/>
      <c r="E116" s="1216"/>
      <c r="F116" s="1216"/>
      <c r="G116" s="1216"/>
      <c r="H116" s="1216"/>
      <c r="I116" s="1216"/>
      <c r="J116" s="1216"/>
      <c r="K116" s="1216"/>
      <c r="L116" s="1216"/>
      <c r="M116" s="1216"/>
      <c r="N116" s="1216"/>
      <c r="O116" s="1216"/>
      <c r="P116" s="1216"/>
      <c r="Q116" s="1216"/>
      <c r="R116" s="1216"/>
      <c r="S116" s="1216"/>
      <c r="T116" s="1216"/>
      <c r="U116" s="1216"/>
      <c r="V116" s="1216"/>
      <c r="W116" s="1216"/>
      <c r="X116" s="1216"/>
    </row>
    <row r="118" spans="1:25" ht="23.25" customHeight="1">
      <c r="A118" s="1549" t="s">
        <v>2346</v>
      </c>
      <c r="B118" s="1549"/>
      <c r="C118" s="1549"/>
      <c r="D118" s="1549"/>
      <c r="E118" s="1549"/>
      <c r="F118" s="1549"/>
      <c r="G118" s="1208"/>
      <c r="H118" s="1209"/>
      <c r="I118" s="1549" t="s">
        <v>346</v>
      </c>
      <c r="J118" s="1549"/>
      <c r="K118" s="1549"/>
      <c r="L118" s="1549"/>
      <c r="M118" s="1549"/>
      <c r="N118" s="1549"/>
      <c r="O118" s="1549"/>
      <c r="P118" s="1549"/>
      <c r="Q118" s="1549"/>
      <c r="R118" s="1550" t="s">
        <v>2347</v>
      </c>
      <c r="S118" s="1551"/>
      <c r="T118" s="1550"/>
      <c r="U118" s="1550"/>
      <c r="V118" s="1550"/>
      <c r="W118" s="1550"/>
      <c r="X118" s="1550"/>
      <c r="Y118" s="1550"/>
    </row>
    <row r="119" spans="1:25" ht="26.25">
      <c r="A119" s="1210" t="s">
        <v>3</v>
      </c>
      <c r="B119" s="1210" t="s">
        <v>4</v>
      </c>
      <c r="C119" s="1210" t="s">
        <v>5</v>
      </c>
      <c r="D119" s="1210" t="s">
        <v>6</v>
      </c>
      <c r="E119" s="1210" t="s">
        <v>7</v>
      </c>
      <c r="F119" s="1210" t="s">
        <v>8</v>
      </c>
      <c r="G119" s="1210" t="s">
        <v>9</v>
      </c>
      <c r="H119" s="1211" t="s">
        <v>10</v>
      </c>
      <c r="I119" s="1227" t="s">
        <v>11</v>
      </c>
      <c r="J119" s="1227" t="s">
        <v>12</v>
      </c>
      <c r="K119" s="1227" t="s">
        <v>13</v>
      </c>
      <c r="L119" s="1227" t="s">
        <v>14</v>
      </c>
      <c r="M119" s="1227" t="s">
        <v>15</v>
      </c>
      <c r="N119" s="1227" t="s">
        <v>16</v>
      </c>
      <c r="O119" s="1227" t="s">
        <v>17</v>
      </c>
      <c r="P119" s="1212" t="s">
        <v>18</v>
      </c>
      <c r="Q119" s="1210" t="s">
        <v>19</v>
      </c>
      <c r="R119" s="1210" t="s">
        <v>20</v>
      </c>
      <c r="S119" s="1213" t="s">
        <v>21</v>
      </c>
      <c r="T119" s="1213" t="s">
        <v>22</v>
      </c>
      <c r="U119" s="1210" t="s">
        <v>24</v>
      </c>
      <c r="V119" s="1210" t="s">
        <v>25</v>
      </c>
      <c r="W119" s="1210" t="s">
        <v>26</v>
      </c>
      <c r="X119" s="1210" t="s">
        <v>27</v>
      </c>
      <c r="Y119" s="1210" t="s">
        <v>28</v>
      </c>
    </row>
    <row r="120" spans="1:25">
      <c r="A120" s="1172" t="s">
        <v>141</v>
      </c>
      <c r="B120" s="1172" t="s">
        <v>69</v>
      </c>
      <c r="C120" s="1186" t="s">
        <v>2348</v>
      </c>
      <c r="D120" s="1172" t="s">
        <v>68</v>
      </c>
      <c r="E120" s="1173">
        <v>46211.798611111109</v>
      </c>
      <c r="F120" s="1172">
        <v>16.899999999999999</v>
      </c>
      <c r="G120" s="1172">
        <v>120581</v>
      </c>
      <c r="H120" s="1174" t="s">
        <v>667</v>
      </c>
      <c r="I120" s="1172"/>
      <c r="J120" s="1172"/>
      <c r="K120" s="1172"/>
      <c r="L120" s="1172"/>
      <c r="M120" s="1186">
        <v>81</v>
      </c>
      <c r="N120" s="1186">
        <v>54</v>
      </c>
      <c r="O120" s="1186">
        <v>26</v>
      </c>
      <c r="P120" s="1172"/>
      <c r="Q120" s="1175">
        <f t="shared" ref="Q120" si="8">SUM(I120:P120)</f>
        <v>161</v>
      </c>
      <c r="R120" s="1175" t="s">
        <v>30</v>
      </c>
      <c r="S120" s="1175" t="s">
        <v>31</v>
      </c>
      <c r="T120" s="1175"/>
      <c r="U120" s="1358" t="s">
        <v>169</v>
      </c>
      <c r="V120" s="1181"/>
      <c r="W120" s="1181">
        <v>1021250</v>
      </c>
      <c r="X120" s="1181" t="s">
        <v>2349</v>
      </c>
      <c r="Y120" s="1181"/>
    </row>
    <row r="121" spans="1:25">
      <c r="A121" s="1172" t="s">
        <v>142</v>
      </c>
      <c r="B121" s="1172" t="s">
        <v>72</v>
      </c>
      <c r="C121" s="1186" t="s">
        <v>2350</v>
      </c>
      <c r="D121" s="1172" t="s">
        <v>71</v>
      </c>
      <c r="E121" s="1173">
        <v>46211.715277777781</v>
      </c>
      <c r="F121" s="1172">
        <v>16.2</v>
      </c>
      <c r="G121" s="1172">
        <v>120582</v>
      </c>
      <c r="H121" s="1174" t="s">
        <v>667</v>
      </c>
      <c r="I121" s="1172"/>
      <c r="J121" s="1172"/>
      <c r="K121" s="1172"/>
      <c r="L121" s="1186">
        <v>27</v>
      </c>
      <c r="M121" s="1186">
        <v>54</v>
      </c>
      <c r="N121" s="1186">
        <v>54</v>
      </c>
      <c r="O121" s="1186">
        <v>26</v>
      </c>
      <c r="P121" s="1172"/>
      <c r="Q121" s="1175">
        <f>SUM(I121:P121)</f>
        <v>161</v>
      </c>
      <c r="R121" s="1175" t="s">
        <v>30</v>
      </c>
      <c r="S121" s="1175" t="s">
        <v>31</v>
      </c>
      <c r="T121" s="1175"/>
      <c r="U121" s="1358" t="s">
        <v>169</v>
      </c>
      <c r="V121" s="1181"/>
      <c r="W121" s="1181">
        <v>1021251</v>
      </c>
      <c r="X121" s="1181" t="s">
        <v>2349</v>
      </c>
      <c r="Y121" s="1181"/>
    </row>
    <row r="122" spans="1:25">
      <c r="A122" s="1172" t="s">
        <v>2351</v>
      </c>
      <c r="B122" s="1172" t="s">
        <v>65</v>
      </c>
      <c r="C122" s="1186" t="s">
        <v>2352</v>
      </c>
      <c r="D122" s="1172" t="s">
        <v>64</v>
      </c>
      <c r="E122" s="1173">
        <v>46213.472222222219</v>
      </c>
      <c r="F122" s="1172">
        <v>17</v>
      </c>
      <c r="G122" s="1172">
        <v>120580</v>
      </c>
      <c r="H122" s="1174" t="s">
        <v>548</v>
      </c>
      <c r="I122" s="1172"/>
      <c r="J122" s="1172"/>
      <c r="K122" s="1172"/>
      <c r="L122" s="1172"/>
      <c r="M122" s="1186">
        <v>161</v>
      </c>
      <c r="N122" s="1172"/>
      <c r="O122" s="1172"/>
      <c r="P122" s="1172"/>
      <c r="Q122" s="1175">
        <f>SUM(I122:P122)</f>
        <v>161</v>
      </c>
      <c r="R122" s="1175" t="s">
        <v>30</v>
      </c>
      <c r="S122" s="1177" t="s">
        <v>33</v>
      </c>
      <c r="T122" s="1175"/>
      <c r="U122" s="1358" t="s">
        <v>169</v>
      </c>
      <c r="V122" s="1181" t="s">
        <v>90</v>
      </c>
      <c r="W122" s="1181">
        <v>1021252</v>
      </c>
      <c r="X122" s="1181" t="s">
        <v>2353</v>
      </c>
      <c r="Y122" s="1181"/>
    </row>
    <row r="123" spans="1:25">
      <c r="A123" s="1178" t="s">
        <v>219</v>
      </c>
      <c r="B123" s="1178" t="s">
        <v>75</v>
      </c>
      <c r="C123" s="1186" t="s">
        <v>2354</v>
      </c>
      <c r="D123" s="1172" t="s">
        <v>74</v>
      </c>
      <c r="E123" s="1173">
        <v>46212.524305555555</v>
      </c>
      <c r="F123" s="1172">
        <v>16.7</v>
      </c>
      <c r="G123" s="1172">
        <v>120574</v>
      </c>
      <c r="H123" s="1174" t="s">
        <v>548</v>
      </c>
      <c r="I123" s="1172"/>
      <c r="J123" s="1172"/>
      <c r="K123" s="1172"/>
      <c r="L123" s="1186">
        <v>54</v>
      </c>
      <c r="M123" s="1172"/>
      <c r="N123" s="1172"/>
      <c r="O123" s="1172"/>
      <c r="P123" s="1172"/>
      <c r="Q123" s="1175">
        <f>SUM(I123:P123)</f>
        <v>54</v>
      </c>
      <c r="R123" s="1175" t="s">
        <v>30</v>
      </c>
      <c r="S123" s="1175" t="s">
        <v>31</v>
      </c>
      <c r="T123" s="1175"/>
      <c r="U123" s="1358" t="s">
        <v>169</v>
      </c>
      <c r="V123" s="1181"/>
      <c r="W123" s="1181">
        <v>1021253</v>
      </c>
      <c r="X123" s="1368" t="s">
        <v>1009</v>
      </c>
      <c r="Y123" s="1181"/>
    </row>
    <row r="124" spans="1:25">
      <c r="A124" s="1172" t="s">
        <v>150</v>
      </c>
      <c r="B124" s="1172" t="s">
        <v>57</v>
      </c>
      <c r="C124" s="1186" t="s">
        <v>2355</v>
      </c>
      <c r="D124" s="1172" t="s">
        <v>56</v>
      </c>
      <c r="E124" s="1173">
        <v>46212.229166666664</v>
      </c>
      <c r="F124" s="1172">
        <v>12.3</v>
      </c>
      <c r="G124" s="1172">
        <v>120579</v>
      </c>
      <c r="H124" s="1174" t="s">
        <v>548</v>
      </c>
      <c r="I124" s="1172"/>
      <c r="J124" s="1172"/>
      <c r="K124" s="1172"/>
      <c r="L124" s="1186">
        <v>108</v>
      </c>
      <c r="M124" s="1172"/>
      <c r="N124" s="1172"/>
      <c r="O124" s="1172"/>
      <c r="P124" s="1172"/>
      <c r="Q124" s="1175">
        <f>SUM(I124:P124)</f>
        <v>108</v>
      </c>
      <c r="R124" s="1175" t="s">
        <v>30</v>
      </c>
      <c r="S124" s="1175" t="s">
        <v>31</v>
      </c>
      <c r="T124" s="1175"/>
      <c r="U124" s="1358" t="s">
        <v>169</v>
      </c>
      <c r="V124" s="1181" t="s">
        <v>90</v>
      </c>
      <c r="W124" s="1181">
        <v>1021254</v>
      </c>
      <c r="X124" s="1181" t="s">
        <v>2356</v>
      </c>
      <c r="Y124" s="1181"/>
    </row>
    <row r="125" spans="1:25" ht="25.5">
      <c r="A125" s="1178" t="s">
        <v>698</v>
      </c>
      <c r="B125" s="1178" t="s">
        <v>78</v>
      </c>
      <c r="C125" s="1186" t="s">
        <v>2357</v>
      </c>
      <c r="D125" s="1172" t="s">
        <v>99</v>
      </c>
      <c r="E125" s="1173">
        <v>46212.28125</v>
      </c>
      <c r="F125" s="1172">
        <v>13.3</v>
      </c>
      <c r="G125" s="1172">
        <v>120630</v>
      </c>
      <c r="H125" s="1174" t="s">
        <v>2248</v>
      </c>
      <c r="I125" s="1172"/>
      <c r="J125" s="1172"/>
      <c r="K125" s="1172"/>
      <c r="L125" s="1172"/>
      <c r="M125" s="1186">
        <v>60</v>
      </c>
      <c r="N125" s="1186">
        <v>60</v>
      </c>
      <c r="O125" s="1186">
        <v>41</v>
      </c>
      <c r="P125" s="1172"/>
      <c r="Q125" s="1175">
        <f>K125+L125+M125+N125+O125+P125</f>
        <v>161</v>
      </c>
      <c r="R125" s="1176" t="s">
        <v>32</v>
      </c>
      <c r="S125" s="1177" t="s">
        <v>33</v>
      </c>
      <c r="T125" s="1289" t="b">
        <v>1</v>
      </c>
      <c r="U125" s="1189" t="s">
        <v>100</v>
      </c>
      <c r="V125" s="1181" t="s">
        <v>90</v>
      </c>
      <c r="W125" s="1181">
        <v>1021255</v>
      </c>
      <c r="X125" s="1181" t="s">
        <v>1009</v>
      </c>
      <c r="Y125" s="1181"/>
    </row>
    <row r="126" spans="1:25">
      <c r="A126" s="1178" t="s">
        <v>152</v>
      </c>
      <c r="B126" s="1178" t="s">
        <v>1255</v>
      </c>
      <c r="C126" s="1186" t="s">
        <v>2358</v>
      </c>
      <c r="D126" s="1178" t="s">
        <v>117</v>
      </c>
      <c r="E126" s="1179">
        <v>46213.763888888891</v>
      </c>
      <c r="F126" s="1178">
        <v>14.8</v>
      </c>
      <c r="G126" s="1178">
        <v>120637</v>
      </c>
      <c r="H126" s="1205" t="s">
        <v>2359</v>
      </c>
      <c r="I126" s="1178"/>
      <c r="J126" s="1178"/>
      <c r="K126" s="1178"/>
      <c r="L126" s="1178"/>
      <c r="M126" s="1186">
        <v>101</v>
      </c>
      <c r="N126" s="1186">
        <v>60</v>
      </c>
      <c r="O126" s="1178"/>
      <c r="P126" s="1178"/>
      <c r="Q126" s="1175">
        <f>K126+L126+M126+N126+O126+P126</f>
        <v>161</v>
      </c>
      <c r="R126" s="1176" t="s">
        <v>32</v>
      </c>
      <c r="S126" s="1177" t="s">
        <v>33</v>
      </c>
      <c r="T126" s="1175"/>
      <c r="U126" s="1189" t="s">
        <v>100</v>
      </c>
      <c r="V126" s="1181" t="s">
        <v>90</v>
      </c>
      <c r="W126" s="1181">
        <v>1021256</v>
      </c>
      <c r="X126" s="1181" t="s">
        <v>2243</v>
      </c>
      <c r="Y126" s="1181"/>
    </row>
    <row r="127" spans="1:25">
      <c r="A127" s="1214" t="s">
        <v>19</v>
      </c>
      <c r="B127" s="1209"/>
      <c r="C127" s="1209"/>
      <c r="D127" s="1209"/>
      <c r="E127" s="1214"/>
      <c r="F127" s="1209"/>
      <c r="G127" s="1209"/>
      <c r="H127" s="1209"/>
      <c r="I127" s="1214">
        <f>SUM(I120:I123)</f>
        <v>0</v>
      </c>
      <c r="J127" s="1214">
        <f>SUM(J120:J123)</f>
        <v>0</v>
      </c>
      <c r="K127" s="1214">
        <f>SUM(K120:K123)</f>
        <v>0</v>
      </c>
      <c r="L127" s="1214">
        <f>SUM(L120:L126)</f>
        <v>189</v>
      </c>
      <c r="M127" s="1214">
        <f>SUM(M120:M126)</f>
        <v>457</v>
      </c>
      <c r="N127" s="1214">
        <f>SUM(N120:N126)</f>
        <v>228</v>
      </c>
      <c r="O127" s="1214">
        <f>SUM(O120:O126)</f>
        <v>93</v>
      </c>
      <c r="P127" s="1214">
        <f>SUM(P120:P123)</f>
        <v>0</v>
      </c>
      <c r="Q127" s="1214">
        <f>SUM(Q120:Q126)</f>
        <v>967</v>
      </c>
      <c r="R127" s="1215"/>
      <c r="S127" s="1215"/>
      <c r="T127" s="1215"/>
      <c r="U127" s="1215"/>
      <c r="V127" s="1215"/>
      <c r="W127" s="1215"/>
      <c r="X127" s="1215"/>
      <c r="Y127" s="1215"/>
    </row>
    <row r="128" spans="1:25">
      <c r="A128" s="1216"/>
      <c r="B128" s="1216"/>
      <c r="C128" s="1216"/>
      <c r="D128" s="1216"/>
      <c r="E128" s="1216"/>
      <c r="F128" s="1217"/>
      <c r="G128" s="1217"/>
      <c r="H128" s="1216"/>
      <c r="I128" s="1216"/>
      <c r="J128" s="1216"/>
      <c r="K128" s="1216"/>
      <c r="L128" s="1216"/>
      <c r="M128" s="1216"/>
      <c r="N128" s="1216"/>
      <c r="O128" s="1216"/>
      <c r="P128" s="1216"/>
      <c r="Q128" s="1216"/>
      <c r="R128" s="1216"/>
      <c r="S128" s="1216"/>
      <c r="T128" s="1216"/>
      <c r="U128" s="1216"/>
      <c r="V128" s="1216"/>
      <c r="W128" s="1216"/>
      <c r="X128" s="1216"/>
    </row>
    <row r="129" spans="1:25">
      <c r="A129" s="1218" t="s">
        <v>34</v>
      </c>
      <c r="B129" s="1552"/>
      <c r="C129" s="1552"/>
      <c r="D129" s="1552"/>
      <c r="E129" s="1216"/>
      <c r="F129" s="1216"/>
      <c r="G129" s="1216"/>
      <c r="H129" s="1216"/>
      <c r="I129" s="1216"/>
      <c r="J129" s="1216"/>
      <c r="K129" s="1553"/>
      <c r="L129" s="1553"/>
      <c r="M129" s="1553"/>
      <c r="N129" s="1216"/>
      <c r="O129" s="1216"/>
      <c r="P129" s="1216"/>
      <c r="Q129" s="1216"/>
      <c r="R129" s="1216"/>
      <c r="S129" s="1216"/>
      <c r="T129" s="1216"/>
      <c r="U129" s="1216"/>
      <c r="V129" s="1216"/>
      <c r="W129" s="1216"/>
      <c r="X129" s="1216"/>
    </row>
    <row r="130" spans="1:25" ht="18">
      <c r="A130" s="1220" t="s">
        <v>35</v>
      </c>
      <c r="B130" s="1221" t="s">
        <v>36</v>
      </c>
      <c r="C130" s="1222" t="s">
        <v>37</v>
      </c>
      <c r="D130" s="1219"/>
      <c r="E130" s="1216"/>
      <c r="F130" s="1216"/>
      <c r="G130" s="1216"/>
      <c r="H130" s="1216"/>
      <c r="I130" s="1216"/>
      <c r="J130" s="1216"/>
      <c r="K130" s="1216"/>
      <c r="L130" s="1216"/>
      <c r="M130" s="1216"/>
      <c r="N130" s="1216"/>
      <c r="O130" s="1216"/>
      <c r="P130" s="1216"/>
      <c r="Q130" s="1216"/>
      <c r="R130" s="1216"/>
      <c r="S130" s="1216"/>
      <c r="T130" s="1216"/>
      <c r="U130" s="1216"/>
      <c r="V130" s="1216"/>
      <c r="W130" s="1216"/>
      <c r="X130" s="1216"/>
    </row>
    <row r="131" spans="1:25">
      <c r="A131" s="1194" t="s">
        <v>100</v>
      </c>
      <c r="B131" s="1548" t="s">
        <v>715</v>
      </c>
      <c r="C131" s="1548"/>
      <c r="D131" s="1223"/>
      <c r="E131" s="1224" t="s">
        <v>40</v>
      </c>
      <c r="F131" s="1216"/>
      <c r="G131" s="1216"/>
      <c r="H131" s="1216"/>
      <c r="I131" s="1216"/>
      <c r="J131" s="1216"/>
      <c r="K131" s="1216"/>
      <c r="L131" s="1216"/>
      <c r="M131" s="1216"/>
      <c r="N131" s="1216"/>
      <c r="O131" s="1216"/>
      <c r="P131" s="1216"/>
      <c r="Q131" s="1216"/>
      <c r="R131" s="1216"/>
      <c r="S131" s="1216"/>
      <c r="T131" s="1216"/>
      <c r="U131" s="1216"/>
      <c r="V131" s="1216"/>
      <c r="W131" s="1216"/>
      <c r="X131" s="1216"/>
    </row>
    <row r="132" spans="1:25">
      <c r="A132" s="1195" t="s">
        <v>169</v>
      </c>
      <c r="B132" s="1554" t="s">
        <v>1096</v>
      </c>
      <c r="C132" s="1554"/>
      <c r="D132" s="1216"/>
      <c r="E132" s="1216"/>
      <c r="F132" s="1216"/>
      <c r="G132" s="1216"/>
      <c r="H132" s="1216"/>
      <c r="I132" s="1216"/>
      <c r="J132" s="1216"/>
      <c r="K132" s="1216"/>
      <c r="L132" s="1216"/>
      <c r="M132" s="1216"/>
      <c r="N132" s="1216"/>
      <c r="O132" s="1216"/>
      <c r="P132" s="1216"/>
      <c r="Q132" s="1216"/>
      <c r="R132" s="1216"/>
      <c r="S132" s="1216"/>
      <c r="T132" s="1216"/>
      <c r="U132" s="1216"/>
      <c r="V132" s="1216"/>
      <c r="W132" s="1216"/>
      <c r="X132" s="1216"/>
    </row>
    <row r="133" spans="1:25">
      <c r="A133" s="1225" t="s">
        <v>42</v>
      </c>
      <c r="B133" s="1555" t="s">
        <v>2360</v>
      </c>
      <c r="C133" s="1555"/>
      <c r="D133" s="1216"/>
      <c r="E133" s="1216"/>
      <c r="F133" s="1216"/>
      <c r="G133" s="1216"/>
      <c r="H133" s="1216"/>
      <c r="I133" s="1216"/>
      <c r="J133" s="1216"/>
      <c r="K133" s="1216"/>
      <c r="L133" s="1216"/>
      <c r="M133" s="1216"/>
      <c r="N133" s="1216"/>
      <c r="O133" s="1216"/>
      <c r="P133" s="1216"/>
      <c r="Q133" s="1216"/>
      <c r="R133" s="1216"/>
      <c r="S133" s="1216"/>
      <c r="T133" s="1216"/>
      <c r="U133" s="1216"/>
      <c r="V133" s="1216"/>
      <c r="W133" s="1216"/>
      <c r="X133" s="1216"/>
    </row>
    <row r="134" spans="1:25">
      <c r="A134" s="1225" t="s">
        <v>42</v>
      </c>
      <c r="B134" s="1555"/>
      <c r="C134" s="1555"/>
      <c r="F134" s="1216"/>
      <c r="G134" s="1216"/>
      <c r="H134" s="1216"/>
      <c r="I134" s="1216"/>
      <c r="J134" s="1216"/>
      <c r="K134" s="1216"/>
      <c r="L134" s="1216"/>
      <c r="M134" s="1216"/>
      <c r="N134" s="1216"/>
      <c r="O134" s="1216"/>
      <c r="P134" s="1216"/>
      <c r="Q134" s="1216"/>
      <c r="R134" s="1216"/>
      <c r="S134" s="1216"/>
      <c r="T134" s="1216"/>
      <c r="U134" s="1216"/>
      <c r="V134" s="1216"/>
      <c r="W134" s="1216"/>
      <c r="X134" s="1216"/>
    </row>
    <row r="135" spans="1:25">
      <c r="A135" s="1225" t="s">
        <v>43</v>
      </c>
      <c r="B135" s="1568" t="s">
        <v>1642</v>
      </c>
      <c r="C135" s="1556"/>
      <c r="D135" s="1216"/>
      <c r="E135" s="1216"/>
      <c r="F135" s="1216"/>
      <c r="G135" s="1216"/>
      <c r="H135" s="1216"/>
      <c r="I135" s="1216"/>
      <c r="J135" s="1216"/>
      <c r="K135" s="1216"/>
      <c r="L135" s="1216"/>
      <c r="M135" s="1216"/>
      <c r="N135" s="1216"/>
      <c r="O135" s="1216"/>
      <c r="P135" s="1216"/>
      <c r="Q135" s="1216"/>
      <c r="R135" s="1216"/>
      <c r="S135" s="1216"/>
      <c r="T135" s="1216"/>
      <c r="U135" s="1216"/>
      <c r="V135" s="1216"/>
      <c r="W135" s="1216"/>
      <c r="X135" s="1216"/>
    </row>
    <row r="136" spans="1:25">
      <c r="A136" s="1225" t="s">
        <v>44</v>
      </c>
      <c r="B136" s="1557"/>
      <c r="C136" s="1557"/>
      <c r="D136" s="1216"/>
      <c r="E136" s="1216"/>
      <c r="F136" s="1216"/>
      <c r="G136" s="1216"/>
      <c r="H136" s="1216"/>
      <c r="I136" s="1216"/>
      <c r="J136" s="1216"/>
      <c r="K136" s="1216"/>
      <c r="L136" s="1216"/>
      <c r="M136" s="1216"/>
      <c r="N136" s="1216"/>
      <c r="O136" s="1216"/>
      <c r="P136" s="1216"/>
      <c r="Q136" s="1216"/>
      <c r="R136" s="1216"/>
      <c r="S136" s="1216"/>
      <c r="T136" s="1216"/>
      <c r="U136" s="1216"/>
      <c r="V136" s="1216"/>
      <c r="W136" s="1216"/>
      <c r="X136" s="1216"/>
    </row>
    <row r="138" spans="1:25" ht="23.25" customHeight="1">
      <c r="A138" s="1588" t="s">
        <v>139</v>
      </c>
      <c r="B138" s="1588"/>
      <c r="C138" s="1588"/>
      <c r="D138" s="1588"/>
      <c r="E138" s="1588"/>
      <c r="F138" s="1588"/>
      <c r="G138" s="1343"/>
      <c r="H138" s="1283"/>
      <c r="I138" s="1588" t="s">
        <v>577</v>
      </c>
      <c r="J138" s="1588"/>
      <c r="K138" s="1588"/>
      <c r="L138" s="1588"/>
      <c r="M138" s="1588"/>
      <c r="N138" s="1588"/>
      <c r="O138" s="1588"/>
      <c r="P138" s="1588"/>
      <c r="Q138" s="1588"/>
      <c r="R138" s="1589" t="s">
        <v>2361</v>
      </c>
      <c r="S138" s="1590"/>
      <c r="T138" s="1589"/>
      <c r="U138" s="1589"/>
      <c r="V138" s="1589"/>
      <c r="W138" s="1589"/>
      <c r="X138" s="1589"/>
      <c r="Y138" s="1589"/>
    </row>
    <row r="139" spans="1:25" ht="26.25">
      <c r="A139" s="1210" t="s">
        <v>3</v>
      </c>
      <c r="B139" s="1210" t="s">
        <v>4</v>
      </c>
      <c r="C139" s="1210" t="s">
        <v>5</v>
      </c>
      <c r="D139" s="1210" t="s">
        <v>6</v>
      </c>
      <c r="E139" s="1210" t="s">
        <v>7</v>
      </c>
      <c r="F139" s="1210" t="s">
        <v>8</v>
      </c>
      <c r="G139" s="1210" t="s">
        <v>9</v>
      </c>
      <c r="H139" s="1211" t="s">
        <v>10</v>
      </c>
      <c r="I139" s="1227" t="s">
        <v>11</v>
      </c>
      <c r="J139" s="1227" t="s">
        <v>12</v>
      </c>
      <c r="K139" s="1227" t="s">
        <v>13</v>
      </c>
      <c r="L139" s="1227" t="s">
        <v>14</v>
      </c>
      <c r="M139" s="1227" t="s">
        <v>15</v>
      </c>
      <c r="N139" s="1227" t="s">
        <v>16</v>
      </c>
      <c r="O139" s="1227" t="s">
        <v>17</v>
      </c>
      <c r="P139" s="1212" t="s">
        <v>18</v>
      </c>
      <c r="Q139" s="1210" t="s">
        <v>19</v>
      </c>
      <c r="R139" s="1210" t="s">
        <v>20</v>
      </c>
      <c r="S139" s="1213" t="s">
        <v>21</v>
      </c>
      <c r="T139" s="1213" t="s">
        <v>22</v>
      </c>
      <c r="U139" s="1210" t="s">
        <v>24</v>
      </c>
      <c r="V139" s="1210" t="s">
        <v>25</v>
      </c>
      <c r="W139" s="1210" t="s">
        <v>26</v>
      </c>
      <c r="X139" s="1210" t="s">
        <v>27</v>
      </c>
      <c r="Y139" s="1210" t="s">
        <v>28</v>
      </c>
    </row>
    <row r="140" spans="1:25">
      <c r="A140" s="1172" t="s">
        <v>173</v>
      </c>
      <c r="B140" s="1172" t="s">
        <v>1015</v>
      </c>
      <c r="C140" s="1366" t="s">
        <v>2362</v>
      </c>
      <c r="D140" s="1172"/>
      <c r="E140" s="1173"/>
      <c r="F140" s="1172"/>
      <c r="G140" s="1172">
        <v>120584</v>
      </c>
      <c r="H140" s="1174" t="s">
        <v>401</v>
      </c>
      <c r="I140" s="1172"/>
      <c r="J140" s="1172"/>
      <c r="K140" s="1172"/>
      <c r="L140" s="1172"/>
      <c r="M140" s="1172">
        <v>161</v>
      </c>
      <c r="N140" s="1172"/>
      <c r="O140" s="1172"/>
      <c r="P140" s="1172"/>
      <c r="Q140" s="1175">
        <f t="shared" ref="Q140" si="9">SUM(I140:P140)</f>
        <v>161</v>
      </c>
      <c r="R140" s="1175" t="s">
        <v>30</v>
      </c>
      <c r="S140" s="1175" t="s">
        <v>31</v>
      </c>
      <c r="T140" s="1175"/>
      <c r="U140" s="1239" t="s">
        <v>573</v>
      </c>
      <c r="V140" s="1181"/>
      <c r="W140" s="1181"/>
      <c r="X140" s="1181" t="s">
        <v>2363</v>
      </c>
      <c r="Y140" s="1181"/>
    </row>
    <row r="141" spans="1:25">
      <c r="A141" s="1172" t="s">
        <v>173</v>
      </c>
      <c r="B141" s="1172" t="s">
        <v>1015</v>
      </c>
      <c r="C141" s="1367" t="s">
        <v>2364</v>
      </c>
      <c r="D141" s="1172"/>
      <c r="E141" s="1173"/>
      <c r="F141" s="1172"/>
      <c r="G141" s="1172">
        <v>120587</v>
      </c>
      <c r="H141" s="1174" t="s">
        <v>401</v>
      </c>
      <c r="I141" s="1172"/>
      <c r="J141" s="1172"/>
      <c r="K141" s="1172"/>
      <c r="L141" s="1172"/>
      <c r="M141" s="1172">
        <v>161</v>
      </c>
      <c r="N141" s="1172"/>
      <c r="O141" s="1172"/>
      <c r="P141" s="1172"/>
      <c r="Q141" s="1175">
        <f>SUM(I141:P141)</f>
        <v>161</v>
      </c>
      <c r="R141" s="1175" t="s">
        <v>30</v>
      </c>
      <c r="S141" s="1175" t="s">
        <v>31</v>
      </c>
      <c r="T141" s="1175"/>
      <c r="U141" s="1239" t="s">
        <v>339</v>
      </c>
      <c r="V141" s="1181"/>
      <c r="W141" s="1181"/>
      <c r="X141" s="1181"/>
      <c r="Y141" s="1181"/>
    </row>
    <row r="142" spans="1:25">
      <c r="A142" s="1172" t="s">
        <v>173</v>
      </c>
      <c r="B142" s="1172" t="s">
        <v>1015</v>
      </c>
      <c r="C142" s="1367" t="s">
        <v>2365</v>
      </c>
      <c r="D142" s="1172"/>
      <c r="E142" s="1173"/>
      <c r="F142" s="1172"/>
      <c r="G142" s="1172">
        <v>120588</v>
      </c>
      <c r="H142" s="1174" t="s">
        <v>401</v>
      </c>
      <c r="I142" s="1172"/>
      <c r="J142" s="1172"/>
      <c r="K142" s="1172"/>
      <c r="L142" s="1172"/>
      <c r="M142" s="1172">
        <v>161</v>
      </c>
      <c r="N142" s="1172"/>
      <c r="O142" s="1172"/>
      <c r="P142" s="1172"/>
      <c r="Q142" s="1175">
        <f>SUM(I142:P142)</f>
        <v>161</v>
      </c>
      <c r="R142" s="1175" t="s">
        <v>30</v>
      </c>
      <c r="S142" s="1175" t="s">
        <v>31</v>
      </c>
      <c r="T142" s="1175"/>
      <c r="U142" s="1239" t="s">
        <v>339</v>
      </c>
      <c r="V142" s="1181"/>
      <c r="W142" s="1181"/>
      <c r="X142" s="1181"/>
      <c r="Y142" s="1181"/>
    </row>
    <row r="143" spans="1:25">
      <c r="A143" s="1172" t="s">
        <v>173</v>
      </c>
      <c r="B143" s="1172" t="s">
        <v>1015</v>
      </c>
      <c r="C143" s="1367" t="s">
        <v>2366</v>
      </c>
      <c r="D143" s="1172"/>
      <c r="E143" s="1173"/>
      <c r="F143" s="1172"/>
      <c r="G143" s="1172">
        <v>120589</v>
      </c>
      <c r="H143" s="1174" t="s">
        <v>401</v>
      </c>
      <c r="I143" s="1172"/>
      <c r="J143" s="1172"/>
      <c r="K143" s="1172"/>
      <c r="L143" s="1172"/>
      <c r="M143" s="1172">
        <v>161</v>
      </c>
      <c r="N143" s="1172"/>
      <c r="O143" s="1172"/>
      <c r="P143" s="1172"/>
      <c r="Q143" s="1175">
        <f>SUM(I143:P143)</f>
        <v>161</v>
      </c>
      <c r="R143" s="1175" t="s">
        <v>30</v>
      </c>
      <c r="S143" s="1175" t="s">
        <v>31</v>
      </c>
      <c r="T143" s="1175"/>
      <c r="U143" s="1239" t="s">
        <v>339</v>
      </c>
      <c r="V143" s="1181"/>
      <c r="W143" s="1181"/>
      <c r="X143" s="1181"/>
      <c r="Y143" s="1181"/>
    </row>
    <row r="144" spans="1:25">
      <c r="A144" s="1172" t="s">
        <v>173</v>
      </c>
      <c r="B144" s="1172" t="s">
        <v>1015</v>
      </c>
      <c r="C144" s="1367" t="s">
        <v>2367</v>
      </c>
      <c r="D144" s="1172"/>
      <c r="E144" s="1173"/>
      <c r="F144" s="1172"/>
      <c r="G144" s="1172">
        <v>120590</v>
      </c>
      <c r="H144" s="1174" t="s">
        <v>401</v>
      </c>
      <c r="I144" s="1172"/>
      <c r="J144" s="1172"/>
      <c r="K144" s="1172"/>
      <c r="L144" s="1172"/>
      <c r="M144" s="1172">
        <v>161</v>
      </c>
      <c r="N144" s="1172"/>
      <c r="O144" s="1172"/>
      <c r="P144" s="1172"/>
      <c r="Q144" s="1175">
        <f>SUM(I144:P144)</f>
        <v>161</v>
      </c>
      <c r="R144" s="1175" t="s">
        <v>30</v>
      </c>
      <c r="S144" s="1175" t="s">
        <v>31</v>
      </c>
      <c r="T144" s="1175"/>
      <c r="U144" s="1239" t="s">
        <v>339</v>
      </c>
      <c r="V144" s="1181"/>
      <c r="W144" s="1181"/>
      <c r="X144" s="1181"/>
      <c r="Y144" s="1181"/>
    </row>
    <row r="145" spans="1:25">
      <c r="A145" s="1172" t="s">
        <v>173</v>
      </c>
      <c r="B145" s="1172" t="s">
        <v>1015</v>
      </c>
      <c r="C145" s="1365" t="s">
        <v>2368</v>
      </c>
      <c r="D145" s="1178"/>
      <c r="E145" s="1178"/>
      <c r="F145" s="1178"/>
      <c r="G145" s="1178">
        <v>120591</v>
      </c>
      <c r="H145" s="1174" t="s">
        <v>401</v>
      </c>
      <c r="I145" s="1178"/>
      <c r="J145" s="1178"/>
      <c r="K145" s="1178"/>
      <c r="L145" s="1178"/>
      <c r="M145" s="1178">
        <v>81</v>
      </c>
      <c r="N145" s="1178"/>
      <c r="O145" s="1178"/>
      <c r="P145" s="1178"/>
      <c r="Q145" s="1175">
        <f>SUM(I145:P145)</f>
        <v>81</v>
      </c>
      <c r="R145" s="1175" t="s">
        <v>30</v>
      </c>
      <c r="S145" s="1175" t="s">
        <v>31</v>
      </c>
      <c r="T145" s="1175"/>
      <c r="U145" s="1239" t="s">
        <v>339</v>
      </c>
      <c r="V145" s="1181"/>
      <c r="W145" s="1181"/>
      <c r="X145" s="1181"/>
      <c r="Y145" s="1181"/>
    </row>
    <row r="146" spans="1:25">
      <c r="A146" s="1214" t="s">
        <v>19</v>
      </c>
      <c r="B146" s="1209"/>
      <c r="C146" s="1209"/>
      <c r="D146" s="1209"/>
      <c r="E146" s="1214"/>
      <c r="F146" s="1209"/>
      <c r="G146" s="1209"/>
      <c r="H146" s="1209"/>
      <c r="I146" s="1214">
        <f>SUM(I140:I144)</f>
        <v>0</v>
      </c>
      <c r="J146" s="1214">
        <f>SUM(J140:J144)</f>
        <v>0</v>
      </c>
      <c r="K146" s="1214">
        <f t="shared" ref="K146:Q146" si="10">SUM(K140:K145)</f>
        <v>0</v>
      </c>
      <c r="L146" s="1214">
        <f t="shared" si="10"/>
        <v>0</v>
      </c>
      <c r="M146" s="1214">
        <f t="shared" si="10"/>
        <v>886</v>
      </c>
      <c r="N146" s="1214">
        <f t="shared" si="10"/>
        <v>0</v>
      </c>
      <c r="O146" s="1214">
        <f t="shared" si="10"/>
        <v>0</v>
      </c>
      <c r="P146" s="1214">
        <f t="shared" si="10"/>
        <v>0</v>
      </c>
      <c r="Q146" s="1214">
        <f t="shared" si="10"/>
        <v>886</v>
      </c>
      <c r="R146" s="1215"/>
      <c r="S146" s="1215"/>
      <c r="T146" s="1215"/>
      <c r="U146" s="1215"/>
      <c r="V146" s="1215"/>
      <c r="W146" s="1215"/>
      <c r="X146" s="1215"/>
      <c r="Y146" s="1215"/>
    </row>
    <row r="147" spans="1:25">
      <c r="A147" s="1216"/>
      <c r="B147" s="1216"/>
      <c r="C147" s="1216"/>
      <c r="D147" s="1216"/>
      <c r="E147" s="1216"/>
      <c r="F147" s="1217"/>
      <c r="G147" s="1217"/>
      <c r="H147" s="1216"/>
      <c r="I147" s="1216"/>
      <c r="J147" s="1216"/>
      <c r="K147" s="1216"/>
      <c r="L147" s="1216"/>
      <c r="M147" s="1216"/>
      <c r="N147" s="1216"/>
      <c r="O147" s="1216"/>
      <c r="P147" s="1216"/>
      <c r="Q147" s="1216"/>
      <c r="R147" s="1216"/>
      <c r="S147" s="1216"/>
      <c r="T147" s="1216"/>
      <c r="U147" s="1216"/>
      <c r="V147" s="1216"/>
      <c r="W147" s="1216"/>
      <c r="X147" s="1216"/>
    </row>
    <row r="148" spans="1:25">
      <c r="A148" s="1218" t="s">
        <v>34</v>
      </c>
      <c r="B148" s="1552"/>
      <c r="C148" s="1552"/>
      <c r="D148" s="1552"/>
      <c r="E148" s="1216"/>
      <c r="F148" s="1216"/>
      <c r="G148" s="1216"/>
      <c r="H148" s="1216"/>
      <c r="I148" s="1216"/>
      <c r="J148" s="1216"/>
      <c r="K148" s="1553"/>
      <c r="L148" s="1553"/>
      <c r="M148" s="1553"/>
      <c r="N148" s="1216"/>
      <c r="O148" s="1216"/>
      <c r="P148" s="1216"/>
      <c r="Q148" s="1216"/>
      <c r="R148" s="1216"/>
      <c r="S148" s="1216"/>
      <c r="T148" s="1216"/>
      <c r="U148" s="1216"/>
      <c r="V148" s="1216"/>
      <c r="W148" s="1216"/>
      <c r="X148" s="1216"/>
    </row>
    <row r="149" spans="1:25" ht="18">
      <c r="A149" s="1220" t="s">
        <v>35</v>
      </c>
      <c r="B149" s="1221" t="s">
        <v>36</v>
      </c>
      <c r="C149" s="1222" t="s">
        <v>37</v>
      </c>
      <c r="D149" s="1219"/>
      <c r="E149" s="1216"/>
      <c r="F149" s="1216"/>
      <c r="G149" s="1216"/>
      <c r="H149" s="1216"/>
      <c r="I149" s="1216"/>
      <c r="J149" s="1216"/>
      <c r="K149" s="1216"/>
      <c r="L149" s="1216"/>
      <c r="M149" s="1216"/>
      <c r="N149" s="1216"/>
      <c r="O149" s="1216"/>
      <c r="P149" s="1216"/>
      <c r="Q149" s="1216"/>
      <c r="R149" s="1216"/>
      <c r="S149" s="1216"/>
      <c r="T149" s="1216"/>
      <c r="U149" s="1216"/>
      <c r="V149" s="1216"/>
      <c r="W149" s="1216"/>
      <c r="X149" s="1216"/>
    </row>
    <row r="150" spans="1:25">
      <c r="A150" s="1194" t="s">
        <v>161</v>
      </c>
      <c r="B150" s="1548" t="s">
        <v>39</v>
      </c>
      <c r="C150" s="1548"/>
      <c r="D150" s="1223"/>
      <c r="E150" s="1224" t="s">
        <v>40</v>
      </c>
      <c r="F150" s="1216"/>
      <c r="G150" s="1216"/>
      <c r="H150" s="1216"/>
      <c r="I150" s="1216"/>
      <c r="J150" s="1216"/>
      <c r="K150" s="1216"/>
      <c r="L150" s="1216"/>
      <c r="M150" s="1216"/>
      <c r="N150" s="1216"/>
      <c r="O150" s="1216"/>
      <c r="P150" s="1216"/>
      <c r="Q150" s="1216"/>
      <c r="R150" s="1216"/>
      <c r="S150" s="1216"/>
      <c r="T150" s="1216"/>
      <c r="U150" s="1216"/>
      <c r="V150" s="1216"/>
      <c r="W150" s="1216"/>
      <c r="X150" s="1216"/>
    </row>
    <row r="151" spans="1:25">
      <c r="A151" s="1195" t="s">
        <v>169</v>
      </c>
      <c r="B151" s="1554" t="s">
        <v>41</v>
      </c>
      <c r="C151" s="1554"/>
      <c r="D151" s="1216"/>
      <c r="E151" s="1216"/>
      <c r="F151" s="1216"/>
      <c r="G151" s="1216"/>
      <c r="H151" s="1216"/>
      <c r="I151" s="1216"/>
      <c r="J151" s="1216"/>
      <c r="K151" s="1216"/>
      <c r="L151" s="1216"/>
      <c r="M151" s="1216"/>
      <c r="N151" s="1216"/>
      <c r="O151" s="1216"/>
      <c r="P151" s="1216"/>
      <c r="Q151" s="1216"/>
      <c r="R151" s="1216"/>
      <c r="S151" s="1216"/>
      <c r="T151" s="1216"/>
      <c r="U151" s="1216"/>
      <c r="V151" s="1216"/>
      <c r="W151" s="1216"/>
      <c r="X151" s="1216"/>
    </row>
    <row r="152" spans="1:25">
      <c r="A152" s="1225" t="s">
        <v>42</v>
      </c>
      <c r="B152" s="1555"/>
      <c r="C152" s="1555"/>
      <c r="D152" s="1216"/>
      <c r="E152" s="1216"/>
      <c r="F152" s="1216"/>
      <c r="G152" s="1216"/>
      <c r="H152" s="1216"/>
      <c r="I152" s="1216"/>
      <c r="J152" s="1216"/>
      <c r="K152" s="1216"/>
      <c r="L152" s="1216"/>
      <c r="M152" s="1216"/>
      <c r="N152" s="1216"/>
      <c r="O152" s="1216"/>
      <c r="P152" s="1216"/>
      <c r="Q152" s="1216"/>
      <c r="R152" s="1216"/>
      <c r="S152" s="1216"/>
      <c r="T152" s="1216"/>
      <c r="U152" s="1216"/>
      <c r="V152" s="1216"/>
      <c r="W152" s="1216"/>
      <c r="X152" s="1216"/>
    </row>
    <row r="153" spans="1:25">
      <c r="A153" s="1225" t="s">
        <v>42</v>
      </c>
      <c r="B153" s="1555"/>
      <c r="C153" s="1555"/>
      <c r="F153" s="1216"/>
      <c r="G153" s="1216"/>
      <c r="H153" s="1216"/>
      <c r="I153" s="1216"/>
      <c r="J153" s="1216"/>
      <c r="K153" s="1216"/>
      <c r="L153" s="1216"/>
      <c r="M153" s="1216"/>
      <c r="N153" s="1216"/>
      <c r="O153" s="1216"/>
      <c r="P153" s="1216"/>
      <c r="Q153" s="1216"/>
      <c r="R153" s="1216"/>
      <c r="S153" s="1216"/>
      <c r="T153" s="1216"/>
      <c r="U153" s="1216"/>
      <c r="V153" s="1216"/>
      <c r="W153" s="1216"/>
      <c r="X153" s="1216"/>
    </row>
    <row r="154" spans="1:25">
      <c r="A154" s="1225" t="s">
        <v>43</v>
      </c>
      <c r="B154" s="1556"/>
      <c r="C154" s="1556"/>
      <c r="D154" s="1216"/>
      <c r="E154" s="1216"/>
      <c r="F154" s="1216"/>
      <c r="G154" s="1216"/>
      <c r="H154" s="1216"/>
      <c r="I154" s="1216"/>
      <c r="J154" s="1216"/>
      <c r="K154" s="1216"/>
      <c r="L154" s="1216"/>
      <c r="M154" s="1216"/>
      <c r="N154" s="1216"/>
      <c r="O154" s="1216"/>
      <c r="P154" s="1216"/>
      <c r="Q154" s="1216"/>
      <c r="R154" s="1216"/>
      <c r="S154" s="1216"/>
      <c r="T154" s="1216"/>
      <c r="U154" s="1216"/>
      <c r="V154" s="1216"/>
      <c r="W154" s="1216"/>
      <c r="X154" s="1216"/>
    </row>
    <row r="155" spans="1:25">
      <c r="A155" s="1225" t="s">
        <v>44</v>
      </c>
      <c r="B155" s="1557"/>
      <c r="C155" s="1557"/>
      <c r="D155" s="1216"/>
      <c r="E155" s="1216"/>
      <c r="F155" s="1216"/>
      <c r="G155" s="1216"/>
      <c r="H155" s="1216"/>
      <c r="I155" s="1216"/>
      <c r="J155" s="1216"/>
      <c r="K155" s="1216"/>
      <c r="L155" s="1216"/>
      <c r="M155" s="1216"/>
      <c r="N155" s="1216"/>
      <c r="O155" s="1216"/>
      <c r="P155" s="1216"/>
      <c r="Q155" s="1216"/>
      <c r="R155" s="1216"/>
      <c r="S155" s="1216"/>
      <c r="T155" s="1216"/>
      <c r="U155" s="1216"/>
      <c r="V155" s="1216"/>
      <c r="W155" s="1216"/>
      <c r="X155" s="1216"/>
    </row>
  </sheetData>
  <mergeCells count="89">
    <mergeCell ref="B34:C34"/>
    <mergeCell ref="B153:C153"/>
    <mergeCell ref="B154:C154"/>
    <mergeCell ref="B155:C155"/>
    <mergeCell ref="R138:Y138"/>
    <mergeCell ref="B148:D148"/>
    <mergeCell ref="K148:M148"/>
    <mergeCell ref="B150:C150"/>
    <mergeCell ref="B151:C151"/>
    <mergeCell ref="B152:C152"/>
    <mergeCell ref="I138:Q138"/>
    <mergeCell ref="B133:C133"/>
    <mergeCell ref="B134:C134"/>
    <mergeCell ref="B135:C135"/>
    <mergeCell ref="B136:C136"/>
    <mergeCell ref="A138:F138"/>
    <mergeCell ref="I118:Q118"/>
    <mergeCell ref="R118:Y118"/>
    <mergeCell ref="B129:D129"/>
    <mergeCell ref="K129:M129"/>
    <mergeCell ref="B131:C131"/>
    <mergeCell ref="B132:C132"/>
    <mergeCell ref="B112:C112"/>
    <mergeCell ref="B113:C113"/>
    <mergeCell ref="B114:C114"/>
    <mergeCell ref="B115:C115"/>
    <mergeCell ref="B116:C116"/>
    <mergeCell ref="A118:F118"/>
    <mergeCell ref="R78:Y78"/>
    <mergeCell ref="B111:C111"/>
    <mergeCell ref="B92:C92"/>
    <mergeCell ref="B93:C93"/>
    <mergeCell ref="B94:C94"/>
    <mergeCell ref="B95:C95"/>
    <mergeCell ref="B96:C96"/>
    <mergeCell ref="B97:C97"/>
    <mergeCell ref="A99:F99"/>
    <mergeCell ref="I99:Q99"/>
    <mergeCell ref="R99:Y99"/>
    <mergeCell ref="B109:D109"/>
    <mergeCell ref="K109:M109"/>
    <mergeCell ref="B90:D90"/>
    <mergeCell ref="K90:M90"/>
    <mergeCell ref="B69:D69"/>
    <mergeCell ref="K69:M69"/>
    <mergeCell ref="B71:C71"/>
    <mergeCell ref="B72:C72"/>
    <mergeCell ref="B73:C73"/>
    <mergeCell ref="B74:C74"/>
    <mergeCell ref="B75:C75"/>
    <mergeCell ref="B76:C76"/>
    <mergeCell ref="A78:F78"/>
    <mergeCell ref="I78:Q78"/>
    <mergeCell ref="R59:Y59"/>
    <mergeCell ref="R40:Y40"/>
    <mergeCell ref="B50:D50"/>
    <mergeCell ref="K50:M50"/>
    <mergeCell ref="B52:C52"/>
    <mergeCell ref="B53:C53"/>
    <mergeCell ref="B54:C54"/>
    <mergeCell ref="I40:Q40"/>
    <mergeCell ref="B55:C55"/>
    <mergeCell ref="B56:C56"/>
    <mergeCell ref="B57:C57"/>
    <mergeCell ref="A59:F59"/>
    <mergeCell ref="I59:Q59"/>
    <mergeCell ref="B35:C35"/>
    <mergeCell ref="B36:C36"/>
    <mergeCell ref="B37:C37"/>
    <mergeCell ref="B38:C38"/>
    <mergeCell ref="A40:F40"/>
    <mergeCell ref="I20:Q20"/>
    <mergeCell ref="R20:Y20"/>
    <mergeCell ref="B30:D30"/>
    <mergeCell ref="K30:M30"/>
    <mergeCell ref="B32:C32"/>
    <mergeCell ref="B33:C33"/>
    <mergeCell ref="B14:C14"/>
    <mergeCell ref="B15:C15"/>
    <mergeCell ref="B16:C16"/>
    <mergeCell ref="B17:C17"/>
    <mergeCell ref="B18:C18"/>
    <mergeCell ref="A20:F20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88E04-03F9-4C63-B5C5-D2B766CF105E}">
  <sheetPr>
    <tabColor theme="9" tint="0.39997558519241921"/>
  </sheetPr>
  <dimension ref="A1:Y153"/>
  <sheetViews>
    <sheetView workbookViewId="0">
      <selection activeCell="T4" sqref="T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/>
    <col min="24" max="24" width="19" customWidth="1"/>
  </cols>
  <sheetData>
    <row r="1" spans="1:25" ht="23.25">
      <c r="A1" s="1559" t="s">
        <v>1332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2369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172" t="s">
        <v>120</v>
      </c>
      <c r="B3" s="1172" t="s">
        <v>1255</v>
      </c>
      <c r="C3" s="1172" t="s">
        <v>2370</v>
      </c>
      <c r="D3" s="1172" t="s">
        <v>117</v>
      </c>
      <c r="E3" s="1230">
        <v>46209.333333333336</v>
      </c>
      <c r="F3" s="1172">
        <v>13.8</v>
      </c>
      <c r="G3" s="1172">
        <v>120530</v>
      </c>
      <c r="H3" s="1174" t="s">
        <v>587</v>
      </c>
      <c r="I3" s="1172"/>
      <c r="J3" s="1172"/>
      <c r="K3" s="1172"/>
      <c r="L3" s="1172"/>
      <c r="M3" s="1074">
        <v>89</v>
      </c>
      <c r="N3" s="1074">
        <v>71</v>
      </c>
      <c r="O3" s="1172"/>
      <c r="P3" s="1172"/>
      <c r="Q3" s="14">
        <f t="shared" ref="Q3:Q8" si="0">SUM(I3:P3)</f>
        <v>160</v>
      </c>
      <c r="R3" s="1176" t="s">
        <v>32</v>
      </c>
      <c r="S3" s="1177" t="s">
        <v>33</v>
      </c>
      <c r="T3" s="1289" t="b">
        <v>1</v>
      </c>
      <c r="U3" s="1190" t="s">
        <v>100</v>
      </c>
      <c r="V3" s="16" t="s">
        <v>90</v>
      </c>
      <c r="W3" s="16">
        <v>1021159</v>
      </c>
      <c r="X3" s="1181" t="s">
        <v>2371</v>
      </c>
      <c r="Y3" s="16"/>
    </row>
    <row r="4" spans="1:25">
      <c r="A4" s="1172" t="s">
        <v>515</v>
      </c>
      <c r="B4" s="1172" t="s">
        <v>1255</v>
      </c>
      <c r="C4" s="1172" t="s">
        <v>2372</v>
      </c>
      <c r="D4" s="1172" t="s">
        <v>117</v>
      </c>
      <c r="E4" s="1230">
        <v>46209.333333333336</v>
      </c>
      <c r="F4" s="1172">
        <v>13.8</v>
      </c>
      <c r="G4" s="1172">
        <v>120531</v>
      </c>
      <c r="H4" s="1174" t="s">
        <v>587</v>
      </c>
      <c r="I4" s="1172"/>
      <c r="J4" s="1172"/>
      <c r="K4" s="1172"/>
      <c r="L4" s="1172"/>
      <c r="M4" s="1186">
        <v>90</v>
      </c>
      <c r="N4" s="1186">
        <v>71</v>
      </c>
      <c r="O4" s="1178"/>
      <c r="P4" s="1172"/>
      <c r="Q4" s="14">
        <f t="shared" si="0"/>
        <v>161</v>
      </c>
      <c r="R4" s="1176" t="s">
        <v>32</v>
      </c>
      <c r="S4" s="1177" t="s">
        <v>33</v>
      </c>
      <c r="T4" s="1175"/>
      <c r="U4" s="1190" t="s">
        <v>100</v>
      </c>
      <c r="V4" s="16" t="s">
        <v>90</v>
      </c>
      <c r="W4" s="16">
        <v>1021160</v>
      </c>
      <c r="X4" s="1181" t="s">
        <v>2371</v>
      </c>
      <c r="Y4" s="16"/>
    </row>
    <row r="5" spans="1:25">
      <c r="A5" s="1172" t="s">
        <v>157</v>
      </c>
      <c r="B5" s="1172" t="s">
        <v>707</v>
      </c>
      <c r="C5" s="1172" t="s">
        <v>2373</v>
      </c>
      <c r="D5" s="1172" t="s">
        <v>136</v>
      </c>
      <c r="E5" s="1173">
        <v>46209.8125</v>
      </c>
      <c r="F5" s="1172">
        <v>12.9</v>
      </c>
      <c r="G5" s="1172">
        <v>120532</v>
      </c>
      <c r="H5" s="1174" t="s">
        <v>1348</v>
      </c>
      <c r="I5" s="1172"/>
      <c r="J5" s="1172"/>
      <c r="K5" s="1172"/>
      <c r="L5" s="1172"/>
      <c r="M5" s="1172"/>
      <c r="N5" s="1172"/>
      <c r="O5" s="1186">
        <v>160</v>
      </c>
      <c r="P5" s="1172"/>
      <c r="Q5" s="14">
        <f t="shared" si="0"/>
        <v>160</v>
      </c>
      <c r="R5" s="1176" t="s">
        <v>32</v>
      </c>
      <c r="S5" s="1177" t="s">
        <v>33</v>
      </c>
      <c r="T5" s="1175"/>
      <c r="U5" s="1190" t="s">
        <v>100</v>
      </c>
      <c r="V5" s="16" t="s">
        <v>90</v>
      </c>
      <c r="W5" s="16">
        <v>1021161</v>
      </c>
      <c r="X5" s="1181" t="s">
        <v>2374</v>
      </c>
      <c r="Y5" s="16"/>
    </row>
    <row r="6" spans="1:25">
      <c r="A6" s="15" t="s">
        <v>120</v>
      </c>
      <c r="B6" s="1186" t="s">
        <v>1255</v>
      </c>
      <c r="C6" s="15" t="s">
        <v>2375</v>
      </c>
      <c r="D6" s="15" t="s">
        <v>117</v>
      </c>
      <c r="E6" s="1179">
        <v>46208.763888888891</v>
      </c>
      <c r="F6" s="15">
        <v>13.8</v>
      </c>
      <c r="G6" s="15">
        <v>120533</v>
      </c>
      <c r="H6" s="37" t="s">
        <v>2376</v>
      </c>
      <c r="I6" s="15"/>
      <c r="J6" s="15"/>
      <c r="K6" s="15"/>
      <c r="L6" s="15"/>
      <c r="M6" s="35">
        <v>90</v>
      </c>
      <c r="N6" s="35">
        <v>71</v>
      </c>
      <c r="O6" s="15"/>
      <c r="P6" s="15"/>
      <c r="Q6" s="14">
        <f t="shared" si="0"/>
        <v>161</v>
      </c>
      <c r="R6" s="1176" t="s">
        <v>32</v>
      </c>
      <c r="S6" s="1177" t="s">
        <v>33</v>
      </c>
      <c r="T6" s="1175"/>
      <c r="U6" s="1190" t="s">
        <v>100</v>
      </c>
      <c r="V6" s="16" t="s">
        <v>90</v>
      </c>
      <c r="W6" s="16">
        <v>1021162</v>
      </c>
      <c r="X6" s="1181" t="s">
        <v>2371</v>
      </c>
      <c r="Y6" s="16"/>
    </row>
    <row r="7" spans="1:25">
      <c r="A7" s="1172" t="s">
        <v>157</v>
      </c>
      <c r="B7" s="1172" t="s">
        <v>134</v>
      </c>
      <c r="C7" s="1186" t="s">
        <v>2377</v>
      </c>
      <c r="D7" s="1172" t="s">
        <v>136</v>
      </c>
      <c r="E7" s="1173">
        <v>46209.083333333336</v>
      </c>
      <c r="F7" s="1172">
        <v>11.9</v>
      </c>
      <c r="G7" s="1172">
        <v>120534</v>
      </c>
      <c r="H7" s="1174" t="s">
        <v>1348</v>
      </c>
      <c r="I7" s="1172"/>
      <c r="J7" s="1172"/>
      <c r="K7" s="1172"/>
      <c r="L7" s="1172"/>
      <c r="M7" s="1172"/>
      <c r="N7" s="1178"/>
      <c r="O7" s="1186">
        <v>161</v>
      </c>
      <c r="P7" s="1172"/>
      <c r="Q7" s="14">
        <f t="shared" si="0"/>
        <v>161</v>
      </c>
      <c r="R7" s="1176" t="s">
        <v>32</v>
      </c>
      <c r="S7" s="1177" t="s">
        <v>33</v>
      </c>
      <c r="T7" s="1175"/>
      <c r="U7" s="1190" t="s">
        <v>100</v>
      </c>
      <c r="V7" s="16" t="s">
        <v>90</v>
      </c>
      <c r="W7" s="16">
        <v>1021163</v>
      </c>
      <c r="X7" s="1181" t="s">
        <v>2374</v>
      </c>
      <c r="Y7" s="16"/>
    </row>
    <row r="8" spans="1:25">
      <c r="A8" s="15" t="s">
        <v>111</v>
      </c>
      <c r="B8" s="15" t="s">
        <v>65</v>
      </c>
      <c r="C8" s="15" t="s">
        <v>2378</v>
      </c>
      <c r="D8" s="15" t="s">
        <v>64</v>
      </c>
      <c r="E8" s="24">
        <v>46208.475694444445</v>
      </c>
      <c r="F8" s="15">
        <v>17</v>
      </c>
      <c r="G8" s="15">
        <v>120523</v>
      </c>
      <c r="H8" s="37"/>
      <c r="I8" s="15"/>
      <c r="J8" s="15"/>
      <c r="K8" s="15"/>
      <c r="L8" s="15"/>
      <c r="M8" s="35">
        <v>161</v>
      </c>
      <c r="N8" s="15"/>
      <c r="O8" s="15"/>
      <c r="P8" s="15"/>
      <c r="Q8" s="14">
        <f t="shared" si="0"/>
        <v>161</v>
      </c>
      <c r="R8" s="1175" t="s">
        <v>30</v>
      </c>
      <c r="S8" s="1177" t="s">
        <v>33</v>
      </c>
      <c r="T8" s="14"/>
      <c r="U8" s="255" t="s">
        <v>169</v>
      </c>
      <c r="V8" s="16" t="s">
        <v>90</v>
      </c>
      <c r="W8" s="16">
        <v>1021164</v>
      </c>
      <c r="X8" s="16" t="s">
        <v>2379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 t="shared" ref="I9:Q9" si="1">SUM(I3:I8)</f>
        <v>0</v>
      </c>
      <c r="J9" s="11">
        <f t="shared" si="1"/>
        <v>0</v>
      </c>
      <c r="K9" s="11">
        <f t="shared" si="1"/>
        <v>0</v>
      </c>
      <c r="L9" s="11">
        <f t="shared" si="1"/>
        <v>0</v>
      </c>
      <c r="M9" s="11">
        <f t="shared" si="1"/>
        <v>430</v>
      </c>
      <c r="N9" s="11">
        <f>SUM(N3:N8)</f>
        <v>213</v>
      </c>
      <c r="O9" s="11">
        <f t="shared" si="1"/>
        <v>321</v>
      </c>
      <c r="P9" s="11">
        <f t="shared" si="1"/>
        <v>0</v>
      </c>
      <c r="Q9" s="11">
        <f t="shared" si="1"/>
        <v>964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57" t="s">
        <v>169</v>
      </c>
      <c r="B13" s="1619" t="s">
        <v>41</v>
      </c>
      <c r="C13" s="1619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100</v>
      </c>
      <c r="B14" s="1564" t="s">
        <v>39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2380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626" t="s">
        <v>1677</v>
      </c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1243</v>
      </c>
      <c r="B20" s="1559"/>
      <c r="C20" s="1559"/>
      <c r="D20" s="1559"/>
      <c r="E20" s="1559"/>
      <c r="F20" s="1559"/>
      <c r="G20" s="1067"/>
      <c r="H20" s="7"/>
      <c r="I20" s="1559" t="s">
        <v>346</v>
      </c>
      <c r="J20" s="1559"/>
      <c r="K20" s="1559"/>
      <c r="L20" s="1559"/>
      <c r="M20" s="1559"/>
      <c r="N20" s="1559"/>
      <c r="O20" s="1559"/>
      <c r="P20" s="1559"/>
      <c r="Q20" s="1559"/>
      <c r="R20" s="1560" t="s">
        <v>2381</v>
      </c>
      <c r="S20" s="1561"/>
      <c r="T20" s="1560"/>
      <c r="U20" s="1560"/>
      <c r="V20" s="1560"/>
      <c r="W20" s="1560"/>
      <c r="X20" s="1560"/>
      <c r="Y20" s="1560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224" t="s">
        <v>2382</v>
      </c>
      <c r="B22" s="35" t="s">
        <v>78</v>
      </c>
      <c r="C22" s="224" t="s">
        <v>2383</v>
      </c>
      <c r="D22" s="224" t="s">
        <v>99</v>
      </c>
      <c r="E22" s="227">
        <v>46209.28125</v>
      </c>
      <c r="F22" s="224">
        <v>13.3</v>
      </c>
      <c r="G22" s="224">
        <v>120551</v>
      </c>
      <c r="H22" s="1174" t="s">
        <v>1029</v>
      </c>
      <c r="I22" s="224"/>
      <c r="J22" s="224"/>
      <c r="K22" s="224"/>
      <c r="L22" s="224"/>
      <c r="M22" s="224"/>
      <c r="N22" s="35">
        <v>101</v>
      </c>
      <c r="O22" s="224">
        <v>30</v>
      </c>
      <c r="P22" s="35">
        <v>30</v>
      </c>
      <c r="Q22" s="14">
        <f t="shared" ref="Q22:Q26" si="2">SUM(I22:P22)</f>
        <v>161</v>
      </c>
      <c r="R22" s="1176" t="s">
        <v>32</v>
      </c>
      <c r="S22" s="1177" t="s">
        <v>33</v>
      </c>
      <c r="T22" s="1289" t="b">
        <v>1</v>
      </c>
      <c r="U22" s="232" t="s">
        <v>100</v>
      </c>
      <c r="V22" s="16" t="s">
        <v>90</v>
      </c>
      <c r="W22" s="16">
        <v>1021182</v>
      </c>
      <c r="X22" s="16" t="s">
        <v>2384</v>
      </c>
      <c r="Y22" s="16"/>
    </row>
    <row r="23" spans="1:25">
      <c r="A23" s="224" t="s">
        <v>219</v>
      </c>
      <c r="B23" s="224" t="s">
        <v>75</v>
      </c>
      <c r="C23" s="224" t="s">
        <v>2385</v>
      </c>
      <c r="D23" s="224" t="s">
        <v>74</v>
      </c>
      <c r="E23" s="227">
        <v>46209.524305555555</v>
      </c>
      <c r="F23" s="224">
        <v>16.7</v>
      </c>
      <c r="G23" s="224">
        <v>120468</v>
      </c>
      <c r="H23" s="226"/>
      <c r="I23" s="224"/>
      <c r="J23" s="224"/>
      <c r="K23" s="224"/>
      <c r="L23" s="35">
        <v>54</v>
      </c>
      <c r="M23" s="224"/>
      <c r="N23" s="224"/>
      <c r="O23" s="224"/>
      <c r="P23" s="224"/>
      <c r="Q23" s="14">
        <f>SUM(I23:P23)</f>
        <v>54</v>
      </c>
      <c r="R23" s="1175" t="s">
        <v>30</v>
      </c>
      <c r="S23" s="1175" t="s">
        <v>31</v>
      </c>
      <c r="T23" s="1175"/>
      <c r="U23" s="255" t="s">
        <v>169</v>
      </c>
      <c r="V23" s="16"/>
      <c r="W23" s="16">
        <v>1021183</v>
      </c>
      <c r="X23" s="1181" t="s">
        <v>2386</v>
      </c>
      <c r="Y23" s="16"/>
    </row>
    <row r="24" spans="1:25" ht="30" customHeight="1">
      <c r="A24" s="224" t="s">
        <v>698</v>
      </c>
      <c r="B24" s="224" t="s">
        <v>78</v>
      </c>
      <c r="C24" s="35" t="s">
        <v>2387</v>
      </c>
      <c r="D24" s="1178" t="s">
        <v>99</v>
      </c>
      <c r="E24" s="1179">
        <v>46209.28125</v>
      </c>
      <c r="F24" s="1178">
        <v>13.3</v>
      </c>
      <c r="G24" s="224">
        <v>120535</v>
      </c>
      <c r="H24" s="1174" t="s">
        <v>2388</v>
      </c>
      <c r="I24" s="224"/>
      <c r="J24" s="224"/>
      <c r="K24" s="224"/>
      <c r="L24" s="224"/>
      <c r="M24" s="35">
        <v>30</v>
      </c>
      <c r="N24" s="272">
        <v>131</v>
      </c>
      <c r="O24" s="224"/>
      <c r="P24" s="224"/>
      <c r="Q24" s="14">
        <f>SUM(I24:P24)</f>
        <v>161</v>
      </c>
      <c r="R24" s="229" t="s">
        <v>32</v>
      </c>
      <c r="S24" s="23" t="s">
        <v>33</v>
      </c>
      <c r="T24" s="1289" t="b">
        <v>1</v>
      </c>
      <c r="U24" s="232" t="s">
        <v>100</v>
      </c>
      <c r="V24" s="16" t="s">
        <v>90</v>
      </c>
      <c r="W24" s="16">
        <v>1021184</v>
      </c>
      <c r="X24" s="1181" t="s">
        <v>2384</v>
      </c>
      <c r="Y24" s="16"/>
    </row>
    <row r="25" spans="1:25" ht="38.25">
      <c r="A25" s="1202" t="s">
        <v>698</v>
      </c>
      <c r="B25" s="1202" t="s">
        <v>78</v>
      </c>
      <c r="C25" s="1186" t="s">
        <v>2389</v>
      </c>
      <c r="D25" s="1202" t="s">
        <v>99</v>
      </c>
      <c r="E25" s="1360">
        <v>46209.28125</v>
      </c>
      <c r="F25" s="1202">
        <v>13.3</v>
      </c>
      <c r="G25" s="1202">
        <v>120536</v>
      </c>
      <c r="H25" s="1361" t="s">
        <v>2388</v>
      </c>
      <c r="I25" s="1202"/>
      <c r="J25" s="1202"/>
      <c r="K25" s="1202"/>
      <c r="L25" s="1202"/>
      <c r="M25" s="1186">
        <v>30</v>
      </c>
      <c r="N25" s="1202">
        <v>101</v>
      </c>
      <c r="O25" s="1202"/>
      <c r="P25" s="1202">
        <v>30</v>
      </c>
      <c r="Q25" s="63">
        <f>SUM(I25:P25)</f>
        <v>161</v>
      </c>
      <c r="R25" s="1176" t="s">
        <v>32</v>
      </c>
      <c r="S25" s="1177" t="s">
        <v>33</v>
      </c>
      <c r="T25" s="1289" t="b">
        <v>1</v>
      </c>
      <c r="U25" s="1190" t="s">
        <v>100</v>
      </c>
      <c r="V25" s="16" t="s">
        <v>90</v>
      </c>
      <c r="W25" s="16">
        <v>1021185</v>
      </c>
      <c r="X25" s="1181" t="s">
        <v>2384</v>
      </c>
      <c r="Y25" s="16"/>
    </row>
    <row r="26" spans="1:25">
      <c r="A26" s="314" t="s">
        <v>157</v>
      </c>
      <c r="B26" s="314" t="s">
        <v>80</v>
      </c>
      <c r="C26" s="314" t="s">
        <v>2390</v>
      </c>
      <c r="D26" s="314" t="s">
        <v>117</v>
      </c>
      <c r="E26" s="315">
        <v>46209.402777777781</v>
      </c>
      <c r="F26" s="314">
        <v>12.3</v>
      </c>
      <c r="G26" s="314">
        <v>120537</v>
      </c>
      <c r="H26" s="316" t="s">
        <v>1999</v>
      </c>
      <c r="I26" s="314"/>
      <c r="J26" s="314"/>
      <c r="K26" s="314"/>
      <c r="L26" s="314"/>
      <c r="M26" s="314"/>
      <c r="N26" s="314">
        <v>51</v>
      </c>
      <c r="O26" s="314">
        <v>110</v>
      </c>
      <c r="P26" s="314" t="s">
        <v>1275</v>
      </c>
      <c r="Q26" s="63">
        <f t="shared" si="2"/>
        <v>161</v>
      </c>
      <c r="R26" s="229" t="s">
        <v>32</v>
      </c>
      <c r="S26" s="23" t="s">
        <v>33</v>
      </c>
      <c r="T26" s="14"/>
      <c r="U26" s="232" t="s">
        <v>100</v>
      </c>
      <c r="V26" s="16" t="s">
        <v>90</v>
      </c>
      <c r="W26" s="16">
        <v>1021186</v>
      </c>
      <c r="X26" s="16" t="s">
        <v>2384</v>
      </c>
      <c r="Y26" s="16"/>
    </row>
    <row r="27" spans="1:25">
      <c r="A27" s="1172" t="s">
        <v>122</v>
      </c>
      <c r="B27" s="1172" t="s">
        <v>62</v>
      </c>
      <c r="C27" s="1172" t="s">
        <v>2391</v>
      </c>
      <c r="D27" s="1172" t="s">
        <v>61</v>
      </c>
      <c r="E27" s="1173">
        <v>46209.770833333336</v>
      </c>
      <c r="F27" s="1172">
        <v>15.3</v>
      </c>
      <c r="G27" s="1172">
        <v>120470</v>
      </c>
      <c r="H27" s="1174"/>
      <c r="I27" s="1172"/>
      <c r="J27" s="1172"/>
      <c r="K27" s="1172"/>
      <c r="L27" s="1186">
        <v>81</v>
      </c>
      <c r="M27" s="1172"/>
      <c r="N27" s="1172"/>
      <c r="O27" s="1172"/>
      <c r="P27" s="1172"/>
      <c r="Q27" s="14">
        <f>SUM(I27:P27)</f>
        <v>81</v>
      </c>
      <c r="R27" s="1175" t="s">
        <v>30</v>
      </c>
      <c r="S27" s="1175" t="s">
        <v>31</v>
      </c>
      <c r="T27" s="14"/>
      <c r="U27" s="1207" t="s">
        <v>169</v>
      </c>
      <c r="V27" s="16" t="s">
        <v>90</v>
      </c>
      <c r="W27" s="16">
        <v>1021187</v>
      </c>
      <c r="X27" s="1181" t="s">
        <v>2392</v>
      </c>
      <c r="Y27" s="16"/>
    </row>
    <row r="28" spans="1:25">
      <c r="A28" s="1178" t="s">
        <v>145</v>
      </c>
      <c r="B28" s="1178" t="s">
        <v>57</v>
      </c>
      <c r="C28" s="1178" t="s">
        <v>2393</v>
      </c>
      <c r="D28" s="1178" t="s">
        <v>56</v>
      </c>
      <c r="E28" s="1179">
        <v>46209.229166666664</v>
      </c>
      <c r="F28" s="1178">
        <v>13.3</v>
      </c>
      <c r="G28" s="1172">
        <v>120528</v>
      </c>
      <c r="H28" s="1174"/>
      <c r="I28" s="1172"/>
      <c r="J28" s="1172"/>
      <c r="K28" s="1186">
        <v>27</v>
      </c>
      <c r="L28" s="1186">
        <v>113</v>
      </c>
      <c r="M28" s="1172"/>
      <c r="N28" s="1172"/>
      <c r="O28" s="1172"/>
      <c r="P28" s="1172"/>
      <c r="Q28" s="14">
        <f>SUM(I28:P28)</f>
        <v>140</v>
      </c>
      <c r="R28" s="1175" t="s">
        <v>30</v>
      </c>
      <c r="S28" s="1175" t="s">
        <v>31</v>
      </c>
      <c r="T28" s="14"/>
      <c r="U28" s="1207" t="s">
        <v>169</v>
      </c>
      <c r="V28" s="16" t="s">
        <v>90</v>
      </c>
      <c r="W28" s="16">
        <v>1021188</v>
      </c>
      <c r="X28" s="1181" t="s">
        <v>2384</v>
      </c>
      <c r="Y28" s="16"/>
    </row>
    <row r="29" spans="1:25">
      <c r="A29" s="11" t="s">
        <v>19</v>
      </c>
      <c r="B29" s="7"/>
      <c r="C29" s="7"/>
      <c r="D29" s="7"/>
      <c r="E29" s="11"/>
      <c r="F29" s="7"/>
      <c r="G29" s="7"/>
      <c r="H29" s="7"/>
      <c r="I29" s="11">
        <f t="shared" ref="I29:J29" si="3">SUM(I22:I26)</f>
        <v>0</v>
      </c>
      <c r="J29" s="11">
        <f t="shared" si="3"/>
        <v>0</v>
      </c>
      <c r="K29" s="11">
        <f>SUM(K22:K28)</f>
        <v>27</v>
      </c>
      <c r="L29" s="11">
        <f>SUM(L22:L28)</f>
        <v>248</v>
      </c>
      <c r="M29" s="11">
        <f t="shared" ref="M29:P29" si="4">SUM(M22:M27)</f>
        <v>60</v>
      </c>
      <c r="N29" s="11">
        <f t="shared" si="4"/>
        <v>384</v>
      </c>
      <c r="O29" s="11">
        <f t="shared" si="4"/>
        <v>140</v>
      </c>
      <c r="P29" s="11">
        <f t="shared" si="4"/>
        <v>60</v>
      </c>
      <c r="Q29" s="11">
        <f>SUM(Q22:Q28)</f>
        <v>919</v>
      </c>
      <c r="R29" s="12"/>
      <c r="S29" s="12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166" t="s">
        <v>34</v>
      </c>
      <c r="B31" s="1562"/>
      <c r="C31" s="1562"/>
      <c r="D31" s="1562"/>
      <c r="E31" s="230" t="s">
        <v>2394</v>
      </c>
      <c r="F31" s="1"/>
      <c r="G31" s="1"/>
      <c r="H31" s="1"/>
      <c r="I31" s="1"/>
      <c r="J31" s="1"/>
      <c r="K31" s="1563"/>
      <c r="L31" s="1563"/>
      <c r="M31" s="156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.75" customHeight="1">
      <c r="A32" s="187" t="s">
        <v>35</v>
      </c>
      <c r="B32" s="186" t="s">
        <v>36</v>
      </c>
      <c r="C32" s="239" t="s">
        <v>37</v>
      </c>
      <c r="D32" s="241"/>
      <c r="E32" s="230" t="s">
        <v>2395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 ht="15" customHeight="1">
      <c r="A33" s="1232" t="s">
        <v>169</v>
      </c>
      <c r="B33" s="1617" t="s">
        <v>39</v>
      </c>
      <c r="C33" s="1617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4" t="s">
        <v>100</v>
      </c>
      <c r="B34" s="1554" t="s">
        <v>41</v>
      </c>
      <c r="C34" s="1554"/>
      <c r="D34" s="1"/>
      <c r="E34" s="1"/>
      <c r="F34" s="1"/>
      <c r="G34" s="1"/>
      <c r="H34" s="1"/>
      <c r="I34" s="1"/>
      <c r="J34" s="1"/>
      <c r="K34" s="1"/>
      <c r="L34" s="24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 t="s">
        <v>549</v>
      </c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42</v>
      </c>
      <c r="B36" s="1565"/>
      <c r="C36" s="156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43</v>
      </c>
      <c r="B37" s="1626" t="s">
        <v>2219</v>
      </c>
      <c r="C37" s="156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5">
      <c r="A38" s="5" t="s">
        <v>44</v>
      </c>
      <c r="B38" s="1567"/>
      <c r="C38" s="156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40" spans="1:25" ht="23.25" customHeight="1">
      <c r="A40" s="1671" t="s">
        <v>1259</v>
      </c>
      <c r="B40" s="1671"/>
      <c r="C40" s="1671"/>
      <c r="D40" s="1671"/>
      <c r="E40" s="1671"/>
      <c r="F40" s="1671"/>
      <c r="G40" s="1347"/>
      <c r="H40" s="488"/>
      <c r="I40" s="1671" t="s">
        <v>2396</v>
      </c>
      <c r="J40" s="1671"/>
      <c r="K40" s="1671"/>
      <c r="L40" s="1671"/>
      <c r="M40" s="1671"/>
      <c r="N40" s="1671"/>
      <c r="O40" s="1671"/>
      <c r="P40" s="1671"/>
      <c r="Q40" s="1671"/>
      <c r="R40" s="1672" t="s">
        <v>2397</v>
      </c>
      <c r="S40" s="1673"/>
      <c r="T40" s="1672"/>
      <c r="U40" s="1672"/>
      <c r="V40" s="1672"/>
      <c r="W40" s="1672"/>
      <c r="X40" s="1672"/>
      <c r="Y40" s="1672"/>
    </row>
    <row r="41" spans="1:25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8" t="s">
        <v>9</v>
      </c>
      <c r="H41" s="33" t="s">
        <v>10</v>
      </c>
      <c r="I41" s="9" t="s">
        <v>11</v>
      </c>
      <c r="J41" s="9" t="s">
        <v>12</v>
      </c>
      <c r="K41" s="9" t="s">
        <v>13</v>
      </c>
      <c r="L41" s="9" t="s">
        <v>14</v>
      </c>
      <c r="M41" s="9" t="s">
        <v>15</v>
      </c>
      <c r="N41" s="9" t="s">
        <v>16</v>
      </c>
      <c r="O41" s="9" t="s">
        <v>17</v>
      </c>
      <c r="P41" s="10" t="s">
        <v>18</v>
      </c>
      <c r="Q41" s="8" t="s">
        <v>19</v>
      </c>
      <c r="R41" s="8" t="s">
        <v>20</v>
      </c>
      <c r="S41" s="240" t="s">
        <v>21</v>
      </c>
      <c r="T41" s="240" t="s">
        <v>22</v>
      </c>
      <c r="U41" s="8" t="s">
        <v>24</v>
      </c>
      <c r="V41" s="8" t="s">
        <v>25</v>
      </c>
      <c r="W41" s="8" t="s">
        <v>26</v>
      </c>
      <c r="X41" s="8" t="s">
        <v>27</v>
      </c>
      <c r="Y41" s="8" t="s">
        <v>28</v>
      </c>
    </row>
    <row r="42" spans="1:25">
      <c r="A42" s="15" t="s">
        <v>2382</v>
      </c>
      <c r="B42" s="15" t="s">
        <v>92</v>
      </c>
      <c r="C42" s="224" t="s">
        <v>2398</v>
      </c>
      <c r="D42" s="224" t="s">
        <v>203</v>
      </c>
      <c r="E42" s="227">
        <v>46210.291666666664</v>
      </c>
      <c r="F42" s="224">
        <v>16</v>
      </c>
      <c r="G42" s="224">
        <v>120553</v>
      </c>
      <c r="H42" s="226" t="s">
        <v>1029</v>
      </c>
      <c r="I42" s="224"/>
      <c r="J42" s="224"/>
      <c r="K42" s="224"/>
      <c r="L42" s="224"/>
      <c r="M42" s="224"/>
      <c r="N42" s="35">
        <v>101</v>
      </c>
      <c r="O42" s="35">
        <v>60</v>
      </c>
      <c r="P42" s="224"/>
      <c r="Q42" s="14">
        <f t="shared" ref="Q42:Q45" si="5">SUM(I42:P42)</f>
        <v>161</v>
      </c>
      <c r="R42" s="1176" t="s">
        <v>32</v>
      </c>
      <c r="S42" s="1177" t="s">
        <v>33</v>
      </c>
      <c r="T42" s="1289" t="b">
        <v>1</v>
      </c>
      <c r="U42" s="228" t="s">
        <v>1495</v>
      </c>
      <c r="V42" s="16" t="s">
        <v>90</v>
      </c>
      <c r="W42" s="16">
        <v>1021172</v>
      </c>
      <c r="X42" s="231" t="s">
        <v>2399</v>
      </c>
      <c r="Y42" s="16"/>
    </row>
    <row r="43" spans="1:25">
      <c r="A43" s="224" t="s">
        <v>137</v>
      </c>
      <c r="B43" s="224" t="s">
        <v>92</v>
      </c>
      <c r="C43" s="224" t="s">
        <v>2400</v>
      </c>
      <c r="D43" s="224" t="s">
        <v>203</v>
      </c>
      <c r="E43" s="227">
        <v>46210.291666666664</v>
      </c>
      <c r="F43" s="224">
        <v>16</v>
      </c>
      <c r="G43" s="224">
        <v>120538</v>
      </c>
      <c r="H43" s="226" t="s">
        <v>2401</v>
      </c>
      <c r="I43" s="224"/>
      <c r="J43" s="224"/>
      <c r="K43" s="224"/>
      <c r="L43" s="224"/>
      <c r="M43" s="224"/>
      <c r="N43" s="35">
        <v>80</v>
      </c>
      <c r="O43" s="35">
        <v>81</v>
      </c>
      <c r="P43" s="224"/>
      <c r="Q43" s="14">
        <f t="shared" si="5"/>
        <v>161</v>
      </c>
      <c r="R43" s="1176" t="s">
        <v>32</v>
      </c>
      <c r="S43" s="1177" t="s">
        <v>33</v>
      </c>
      <c r="T43" s="14"/>
      <c r="U43" s="228" t="s">
        <v>1495</v>
      </c>
      <c r="V43" s="16" t="s">
        <v>90</v>
      </c>
      <c r="W43" s="16">
        <v>1021173</v>
      </c>
      <c r="X43" s="231" t="s">
        <v>2399</v>
      </c>
      <c r="Y43" s="16"/>
    </row>
    <row r="44" spans="1:25">
      <c r="A44" s="224" t="s">
        <v>119</v>
      </c>
      <c r="B44" s="224" t="s">
        <v>92</v>
      </c>
      <c r="C44" s="224" t="s">
        <v>2402</v>
      </c>
      <c r="D44" s="224" t="s">
        <v>203</v>
      </c>
      <c r="E44" s="227">
        <v>46210.291666666664</v>
      </c>
      <c r="F44" s="224">
        <v>16</v>
      </c>
      <c r="G44" s="224">
        <v>120539</v>
      </c>
      <c r="H44" s="226" t="s">
        <v>2403</v>
      </c>
      <c r="I44" s="224"/>
      <c r="J44" s="224"/>
      <c r="K44" s="224"/>
      <c r="L44" s="224"/>
      <c r="M44" s="35">
        <v>90</v>
      </c>
      <c r="N44" s="35">
        <v>60</v>
      </c>
      <c r="O44" s="35">
        <v>11</v>
      </c>
      <c r="P44" s="224"/>
      <c r="Q44" s="14">
        <f t="shared" si="5"/>
        <v>161</v>
      </c>
      <c r="R44" s="229" t="s">
        <v>32</v>
      </c>
      <c r="S44" s="23" t="s">
        <v>33</v>
      </c>
      <c r="T44" s="14"/>
      <c r="U44" s="228" t="s">
        <v>1495</v>
      </c>
      <c r="V44" s="16" t="s">
        <v>90</v>
      </c>
      <c r="W44" s="16">
        <v>1021174</v>
      </c>
      <c r="X44" s="231" t="s">
        <v>2399</v>
      </c>
      <c r="Y44" s="16"/>
    </row>
    <row r="45" spans="1:25">
      <c r="A45" s="224" t="s">
        <v>121</v>
      </c>
      <c r="B45" s="224" t="s">
        <v>92</v>
      </c>
      <c r="C45" s="224" t="s">
        <v>2404</v>
      </c>
      <c r="D45" s="224" t="s">
        <v>203</v>
      </c>
      <c r="E45" s="227">
        <v>46210.291666666664</v>
      </c>
      <c r="F45" s="224">
        <v>16</v>
      </c>
      <c r="G45" s="224">
        <v>120540</v>
      </c>
      <c r="H45" s="226" t="s">
        <v>587</v>
      </c>
      <c r="I45" s="224"/>
      <c r="J45" s="224"/>
      <c r="K45" s="224"/>
      <c r="L45" s="224"/>
      <c r="M45" s="35">
        <v>90</v>
      </c>
      <c r="N45" s="35">
        <v>60</v>
      </c>
      <c r="O45" s="35">
        <v>11</v>
      </c>
      <c r="P45" s="224"/>
      <c r="Q45" s="14">
        <f t="shared" si="5"/>
        <v>161</v>
      </c>
      <c r="R45" s="229" t="s">
        <v>32</v>
      </c>
      <c r="S45" s="23" t="s">
        <v>33</v>
      </c>
      <c r="T45" s="14"/>
      <c r="U45" s="228" t="s">
        <v>1495</v>
      </c>
      <c r="V45" s="16" t="s">
        <v>90</v>
      </c>
      <c r="W45" s="16">
        <v>1021175</v>
      </c>
      <c r="X45" s="231" t="s">
        <v>2399</v>
      </c>
      <c r="Y45" s="16"/>
    </row>
    <row r="46" spans="1:25">
      <c r="A46" s="1186" t="s">
        <v>121</v>
      </c>
      <c r="B46" s="224" t="s">
        <v>92</v>
      </c>
      <c r="C46" s="224" t="s">
        <v>2405</v>
      </c>
      <c r="D46" s="224" t="s">
        <v>203</v>
      </c>
      <c r="E46" s="227">
        <v>46210.291666666664</v>
      </c>
      <c r="F46" s="224">
        <v>16</v>
      </c>
      <c r="G46" s="224">
        <v>120541</v>
      </c>
      <c r="H46" s="226" t="s">
        <v>587</v>
      </c>
      <c r="I46" s="224"/>
      <c r="J46" s="224"/>
      <c r="K46" s="224"/>
      <c r="L46" s="224"/>
      <c r="M46" s="35">
        <v>60</v>
      </c>
      <c r="N46" s="35">
        <v>90</v>
      </c>
      <c r="O46" s="35">
        <v>11</v>
      </c>
      <c r="P46" s="224"/>
      <c r="Q46" s="14">
        <f>SUM(I46:P46)</f>
        <v>161</v>
      </c>
      <c r="R46" s="1176" t="s">
        <v>32</v>
      </c>
      <c r="S46" s="23" t="s">
        <v>33</v>
      </c>
      <c r="T46" s="14"/>
      <c r="U46" s="1239" t="s">
        <v>1495</v>
      </c>
      <c r="V46" s="16" t="s">
        <v>90</v>
      </c>
      <c r="W46" s="16">
        <v>1021176</v>
      </c>
      <c r="X46" s="231" t="s">
        <v>2399</v>
      </c>
      <c r="Y46" s="16"/>
    </row>
    <row r="47" spans="1:25">
      <c r="A47" s="15" t="s">
        <v>2406</v>
      </c>
      <c r="B47" s="15" t="s">
        <v>92</v>
      </c>
      <c r="C47" s="1172" t="s">
        <v>2407</v>
      </c>
      <c r="D47" s="1172" t="s">
        <v>203</v>
      </c>
      <c r="E47" s="1173">
        <v>46210.291666666664</v>
      </c>
      <c r="F47" s="15">
        <v>16</v>
      </c>
      <c r="G47" s="15">
        <v>120542</v>
      </c>
      <c r="H47" s="1174" t="s">
        <v>587</v>
      </c>
      <c r="I47" s="15"/>
      <c r="J47" s="15"/>
      <c r="K47" s="15"/>
      <c r="L47" s="15"/>
      <c r="M47" s="35">
        <v>30</v>
      </c>
      <c r="N47" s="35">
        <v>131</v>
      </c>
      <c r="O47" s="15"/>
      <c r="P47" s="15"/>
      <c r="Q47" s="14">
        <f>SUM(I47:P47)</f>
        <v>161</v>
      </c>
      <c r="R47" s="1176" t="s">
        <v>32</v>
      </c>
      <c r="S47" s="1177" t="s">
        <v>33</v>
      </c>
      <c r="T47" s="14"/>
      <c r="U47" s="1239" t="s">
        <v>1495</v>
      </c>
      <c r="V47" s="16" t="s">
        <v>90</v>
      </c>
      <c r="W47" s="16">
        <v>1021177</v>
      </c>
      <c r="X47" s="231" t="s">
        <v>2399</v>
      </c>
      <c r="Y47" s="16"/>
    </row>
    <row r="48" spans="1:25">
      <c r="A48" s="11" t="s">
        <v>19</v>
      </c>
      <c r="B48" s="7"/>
      <c r="C48" s="7"/>
      <c r="D48" s="7"/>
      <c r="E48" s="11"/>
      <c r="F48" s="7"/>
      <c r="G48" s="7"/>
      <c r="H48" s="7"/>
      <c r="I48" s="11">
        <f>SUM(I42:I46)</f>
        <v>0</v>
      </c>
      <c r="J48" s="11">
        <f>SUM(J42:J46)</f>
        <v>0</v>
      </c>
      <c r="K48" s="11">
        <f t="shared" ref="K48:Q48" si="6">SUM(K42:K47)</f>
        <v>0</v>
      </c>
      <c r="L48" s="11">
        <f t="shared" si="6"/>
        <v>0</v>
      </c>
      <c r="M48" s="11">
        <f t="shared" si="6"/>
        <v>270</v>
      </c>
      <c r="N48" s="11">
        <f t="shared" si="6"/>
        <v>522</v>
      </c>
      <c r="O48" s="11">
        <f t="shared" si="6"/>
        <v>174</v>
      </c>
      <c r="P48" s="11">
        <f t="shared" si="6"/>
        <v>0</v>
      </c>
      <c r="Q48" s="11">
        <f t="shared" si="6"/>
        <v>966</v>
      </c>
      <c r="R48" s="12"/>
      <c r="S48" s="12"/>
      <c r="T48" s="12"/>
      <c r="U48" s="12"/>
      <c r="V48" s="12"/>
      <c r="W48" s="12"/>
      <c r="X48" s="12"/>
      <c r="Y48" s="12"/>
    </row>
    <row r="49" spans="1:25">
      <c r="A49" s="1"/>
      <c r="B49" s="1"/>
      <c r="C49" s="1"/>
      <c r="D49" s="1"/>
      <c r="E49" s="1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"/>
      <c r="K50" s="1563"/>
      <c r="L50" s="1563"/>
      <c r="M50" s="156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230"/>
      <c r="B52" s="1558" t="s">
        <v>2408</v>
      </c>
      <c r="C52" s="1558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4"/>
      <c r="B53" s="1564"/>
      <c r="C53" s="156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674" t="s">
        <v>2409</v>
      </c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42</v>
      </c>
      <c r="B55" s="1565"/>
      <c r="C55" s="156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43</v>
      </c>
      <c r="B56" s="1675" t="s">
        <v>2410</v>
      </c>
      <c r="C56" s="167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5">
      <c r="A57" s="5" t="s">
        <v>44</v>
      </c>
      <c r="B57" s="1567"/>
      <c r="C57" s="156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9" spans="1:25" ht="23.25" customHeight="1">
      <c r="A59" s="1559" t="s">
        <v>1109</v>
      </c>
      <c r="B59" s="1559"/>
      <c r="C59" s="1559"/>
      <c r="D59" s="1559"/>
      <c r="E59" s="1559"/>
      <c r="F59" s="1559"/>
      <c r="G59" s="1067"/>
      <c r="H59" s="7"/>
      <c r="I59" s="1559" t="s">
        <v>2411</v>
      </c>
      <c r="J59" s="1559"/>
      <c r="K59" s="1559"/>
      <c r="L59" s="1559"/>
      <c r="M59" s="1559"/>
      <c r="N59" s="1559"/>
      <c r="O59" s="1559"/>
      <c r="P59" s="1559"/>
      <c r="Q59" s="1559"/>
      <c r="R59" s="1560" t="s">
        <v>2381</v>
      </c>
      <c r="S59" s="1561"/>
      <c r="T59" s="1560"/>
      <c r="U59" s="1560"/>
      <c r="V59" s="1560"/>
      <c r="W59" s="1560"/>
      <c r="X59" s="1560"/>
      <c r="Y59" s="1560"/>
    </row>
    <row r="60" spans="1:25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8" t="s">
        <v>9</v>
      </c>
      <c r="H60" s="33" t="s">
        <v>10</v>
      </c>
      <c r="I60" s="9" t="s">
        <v>11</v>
      </c>
      <c r="J60" s="9" t="s">
        <v>12</v>
      </c>
      <c r="K60" s="9" t="s">
        <v>13</v>
      </c>
      <c r="L60" s="9" t="s">
        <v>14</v>
      </c>
      <c r="M60" s="9" t="s">
        <v>15</v>
      </c>
      <c r="N60" s="9" t="s">
        <v>16</v>
      </c>
      <c r="O60" s="9" t="s">
        <v>17</v>
      </c>
      <c r="P60" s="10" t="s">
        <v>18</v>
      </c>
      <c r="Q60" s="8" t="s">
        <v>19</v>
      </c>
      <c r="R60" s="8" t="s">
        <v>20</v>
      </c>
      <c r="S60" s="240" t="s">
        <v>21</v>
      </c>
      <c r="T60" s="240" t="s">
        <v>22</v>
      </c>
      <c r="U60" s="8" t="s">
        <v>24</v>
      </c>
      <c r="V60" s="8" t="s">
        <v>25</v>
      </c>
      <c r="W60" s="8" t="s">
        <v>26</v>
      </c>
      <c r="X60" s="8" t="s">
        <v>27</v>
      </c>
      <c r="Y60" s="8" t="s">
        <v>28</v>
      </c>
    </row>
    <row r="61" spans="1:25">
      <c r="A61" s="1178" t="s">
        <v>111</v>
      </c>
      <c r="B61" s="1178" t="s">
        <v>65</v>
      </c>
      <c r="C61" s="15" t="s">
        <v>2412</v>
      </c>
      <c r="D61" s="15" t="s">
        <v>64</v>
      </c>
      <c r="E61" s="24">
        <v>46209.475694444445</v>
      </c>
      <c r="F61" s="15">
        <v>17</v>
      </c>
      <c r="G61" s="224">
        <v>120525</v>
      </c>
      <c r="H61" s="226"/>
      <c r="I61" s="224"/>
      <c r="J61" s="224"/>
      <c r="K61" s="224"/>
      <c r="L61" s="224"/>
      <c r="M61" s="35">
        <v>161</v>
      </c>
      <c r="N61" s="224"/>
      <c r="O61" s="224"/>
      <c r="P61" s="224"/>
      <c r="Q61" s="14">
        <f t="shared" ref="Q61:Q65" si="7">SUM(I61:P61)</f>
        <v>161</v>
      </c>
      <c r="R61" s="1175" t="s">
        <v>30</v>
      </c>
      <c r="S61" s="1177" t="s">
        <v>33</v>
      </c>
      <c r="T61" s="14"/>
      <c r="U61" s="1207" t="s">
        <v>169</v>
      </c>
      <c r="V61" s="16" t="s">
        <v>90</v>
      </c>
      <c r="W61" s="16">
        <v>1021190</v>
      </c>
      <c r="X61" s="1181" t="s">
        <v>2413</v>
      </c>
      <c r="Y61" s="16"/>
    </row>
    <row r="62" spans="1:25">
      <c r="A62" s="224" t="s">
        <v>601</v>
      </c>
      <c r="B62" s="224" t="s">
        <v>80</v>
      </c>
      <c r="C62" s="224" t="s">
        <v>2414</v>
      </c>
      <c r="D62" s="224" t="s">
        <v>117</v>
      </c>
      <c r="E62" s="227">
        <v>46209.402777777781</v>
      </c>
      <c r="F62" s="224">
        <v>12.3</v>
      </c>
      <c r="G62" s="224">
        <v>120543</v>
      </c>
      <c r="H62" s="226" t="s">
        <v>1999</v>
      </c>
      <c r="I62" s="224"/>
      <c r="J62" s="224"/>
      <c r="K62" s="224"/>
      <c r="L62" s="224"/>
      <c r="M62" s="224"/>
      <c r="N62" s="224"/>
      <c r="O62" s="15">
        <v>161</v>
      </c>
      <c r="P62" s="224"/>
      <c r="Q62" s="14">
        <f t="shared" si="7"/>
        <v>161</v>
      </c>
      <c r="R62" s="1176" t="s">
        <v>32</v>
      </c>
      <c r="S62" s="1177" t="s">
        <v>33</v>
      </c>
      <c r="T62" s="14"/>
      <c r="U62" s="232" t="s">
        <v>100</v>
      </c>
      <c r="V62" s="16" t="s">
        <v>90</v>
      </c>
      <c r="W62" s="16">
        <v>1021191</v>
      </c>
      <c r="X62" s="16" t="s">
        <v>2384</v>
      </c>
      <c r="Y62" s="16"/>
    </row>
    <row r="63" spans="1:25">
      <c r="A63" s="224" t="s">
        <v>1192</v>
      </c>
      <c r="B63" s="224" t="s">
        <v>80</v>
      </c>
      <c r="C63" s="224" t="s">
        <v>2415</v>
      </c>
      <c r="D63" s="224" t="s">
        <v>117</v>
      </c>
      <c r="E63" s="227">
        <v>46209.402777777781</v>
      </c>
      <c r="F63" s="224">
        <v>12.3</v>
      </c>
      <c r="G63" s="224">
        <v>120544</v>
      </c>
      <c r="H63" s="226" t="s">
        <v>1999</v>
      </c>
      <c r="I63" s="224"/>
      <c r="J63" s="224"/>
      <c r="K63" s="224"/>
      <c r="L63" s="224"/>
      <c r="M63" s="224"/>
      <c r="N63" s="224"/>
      <c r="O63" s="224">
        <v>71</v>
      </c>
      <c r="P63" s="224">
        <v>90</v>
      </c>
      <c r="Q63" s="14">
        <f t="shared" si="7"/>
        <v>161</v>
      </c>
      <c r="R63" s="229" t="s">
        <v>32</v>
      </c>
      <c r="S63" s="23" t="s">
        <v>33</v>
      </c>
      <c r="T63" s="14"/>
      <c r="U63" s="232" t="s">
        <v>100</v>
      </c>
      <c r="V63" s="16" t="s">
        <v>90</v>
      </c>
      <c r="W63" s="16">
        <v>1021192</v>
      </c>
      <c r="X63" s="16" t="s">
        <v>2384</v>
      </c>
      <c r="Y63" s="16"/>
    </row>
    <row r="64" spans="1:25">
      <c r="A64" s="1178" t="s">
        <v>111</v>
      </c>
      <c r="B64" s="15" t="s">
        <v>65</v>
      </c>
      <c r="C64" s="15" t="s">
        <v>2416</v>
      </c>
      <c r="D64" s="15" t="s">
        <v>64</v>
      </c>
      <c r="E64" s="24">
        <v>46210.475694444445</v>
      </c>
      <c r="F64" s="15">
        <v>17</v>
      </c>
      <c r="G64" s="224">
        <v>120526</v>
      </c>
      <c r="H64" s="226"/>
      <c r="I64" s="224"/>
      <c r="J64" s="224"/>
      <c r="K64" s="224"/>
      <c r="L64" s="224"/>
      <c r="M64" s="35">
        <v>161</v>
      </c>
      <c r="N64" s="224"/>
      <c r="O64" s="224"/>
      <c r="P64" s="224"/>
      <c r="Q64" s="14">
        <f t="shared" si="7"/>
        <v>161</v>
      </c>
      <c r="R64" s="1176" t="s">
        <v>32</v>
      </c>
      <c r="S64" s="23" t="s">
        <v>33</v>
      </c>
      <c r="T64" s="14"/>
      <c r="U64" s="1207" t="s">
        <v>169</v>
      </c>
      <c r="V64" s="16" t="s">
        <v>90</v>
      </c>
      <c r="W64" s="16">
        <v>1021193</v>
      </c>
      <c r="X64" s="16" t="s">
        <v>2417</v>
      </c>
      <c r="Y64" s="16"/>
    </row>
    <row r="65" spans="1:25">
      <c r="A65" s="1186" t="s">
        <v>2382</v>
      </c>
      <c r="B65" s="15" t="s">
        <v>78</v>
      </c>
      <c r="C65" s="15" t="s">
        <v>2418</v>
      </c>
      <c r="D65" s="15" t="s">
        <v>99</v>
      </c>
      <c r="E65" s="24">
        <v>46209.28125</v>
      </c>
      <c r="F65" s="15">
        <v>13.3</v>
      </c>
      <c r="G65" s="15">
        <v>120552</v>
      </c>
      <c r="H65" s="37" t="s">
        <v>1029</v>
      </c>
      <c r="I65" s="15"/>
      <c r="J65" s="15"/>
      <c r="K65" s="15"/>
      <c r="L65" s="15"/>
      <c r="M65" s="15"/>
      <c r="N65" s="15">
        <v>101</v>
      </c>
      <c r="O65" s="15">
        <v>60</v>
      </c>
      <c r="P65" s="15"/>
      <c r="Q65" s="14">
        <f t="shared" si="7"/>
        <v>161</v>
      </c>
      <c r="R65" s="1176" t="s">
        <v>32</v>
      </c>
      <c r="S65" s="1177" t="s">
        <v>33</v>
      </c>
      <c r="T65" s="1289" t="b">
        <v>1</v>
      </c>
      <c r="U65" s="232" t="s">
        <v>100</v>
      </c>
      <c r="V65" s="16" t="s">
        <v>90</v>
      </c>
      <c r="W65" s="16">
        <v>1021194</v>
      </c>
      <c r="X65" s="16" t="s">
        <v>2419</v>
      </c>
      <c r="Y65" s="16"/>
    </row>
    <row r="66" spans="1:25" ht="26.25">
      <c r="A66" s="224" t="s">
        <v>918</v>
      </c>
      <c r="B66" s="35" t="s">
        <v>80</v>
      </c>
      <c r="C66" s="35" t="s">
        <v>2420</v>
      </c>
      <c r="D66" s="224" t="s">
        <v>117</v>
      </c>
      <c r="E66" s="227">
        <v>46209.402777777781</v>
      </c>
      <c r="F66" s="224">
        <v>12.3</v>
      </c>
      <c r="G66" s="224">
        <v>120545</v>
      </c>
      <c r="H66" s="226" t="s">
        <v>2232</v>
      </c>
      <c r="I66" s="224"/>
      <c r="J66" s="224"/>
      <c r="K66" s="224"/>
      <c r="L66" s="224"/>
      <c r="M66" s="35">
        <v>30</v>
      </c>
      <c r="N66" s="224">
        <v>120</v>
      </c>
      <c r="O66" s="224">
        <v>11</v>
      </c>
      <c r="P66" s="224"/>
      <c r="Q66" s="15">
        <f t="shared" ref="Q66" si="8">SUM(I66:P66)</f>
        <v>161</v>
      </c>
      <c r="R66" s="229" t="s">
        <v>32</v>
      </c>
      <c r="S66" s="23" t="s">
        <v>33</v>
      </c>
      <c r="T66" s="14"/>
      <c r="U66" s="232" t="s">
        <v>100</v>
      </c>
      <c r="V66" s="16" t="s">
        <v>90</v>
      </c>
      <c r="W66" s="16">
        <v>1021195</v>
      </c>
      <c r="X66" s="16" t="s">
        <v>2419</v>
      </c>
      <c r="Y66" s="16" t="s">
        <v>2421</v>
      </c>
    </row>
    <row r="67" spans="1:25">
      <c r="A67" s="224"/>
      <c r="B67" s="1172"/>
      <c r="C67" s="224"/>
      <c r="D67" s="224"/>
      <c r="E67" s="227"/>
      <c r="F67" s="224"/>
      <c r="G67" s="224"/>
      <c r="H67" s="226"/>
      <c r="I67" s="224"/>
      <c r="J67" s="224"/>
      <c r="K67" s="224"/>
      <c r="L67" s="224"/>
      <c r="M67" s="224"/>
      <c r="N67" s="224"/>
      <c r="O67" s="224"/>
      <c r="P67" s="224"/>
      <c r="Q67" s="14"/>
      <c r="R67" s="1175"/>
      <c r="S67" s="23"/>
      <c r="T67" s="14"/>
      <c r="U67" s="1181"/>
      <c r="V67" s="16"/>
      <c r="W67" s="16"/>
      <c r="X67" s="16"/>
      <c r="Y67" s="16"/>
    </row>
    <row r="68" spans="1:25">
      <c r="A68" s="11" t="s">
        <v>19</v>
      </c>
      <c r="B68" s="7"/>
      <c r="C68" s="7"/>
      <c r="D68" s="7"/>
      <c r="E68" s="11"/>
      <c r="F68" s="7"/>
      <c r="G68" s="7"/>
      <c r="H68" s="7"/>
      <c r="I68" s="11">
        <f>SUM(I61:I64)</f>
        <v>0</v>
      </c>
      <c r="J68" s="11">
        <f>SUM(J61:J64)</f>
        <v>0</v>
      </c>
      <c r="K68" s="11">
        <f t="shared" ref="K68:Q68" si="9">SUM(K61:K66)</f>
        <v>0</v>
      </c>
      <c r="L68" s="11">
        <f t="shared" si="9"/>
        <v>0</v>
      </c>
      <c r="M68" s="11">
        <f t="shared" si="9"/>
        <v>352</v>
      </c>
      <c r="N68" s="11">
        <f t="shared" si="9"/>
        <v>221</v>
      </c>
      <c r="O68" s="11">
        <f t="shared" si="9"/>
        <v>303</v>
      </c>
      <c r="P68" s="11">
        <f t="shared" si="9"/>
        <v>90</v>
      </c>
      <c r="Q68" s="11">
        <f t="shared" si="9"/>
        <v>966</v>
      </c>
      <c r="R68" s="12"/>
      <c r="S68" s="12"/>
      <c r="T68" s="12"/>
      <c r="U68" s="12"/>
      <c r="V68" s="12"/>
      <c r="W68" s="12"/>
      <c r="X68" s="12"/>
      <c r="Y68" s="12"/>
    </row>
    <row r="69" spans="1:25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166" t="s">
        <v>34</v>
      </c>
      <c r="B70" s="1562"/>
      <c r="C70" s="1562"/>
      <c r="D70" s="1562"/>
      <c r="E70" s="1"/>
      <c r="F70" s="1"/>
      <c r="G70" s="1"/>
      <c r="H70" s="1"/>
      <c r="I70" s="1"/>
      <c r="J70" s="1"/>
      <c r="K70" s="1563"/>
      <c r="L70" s="1563"/>
      <c r="M70" s="1563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 ht="18">
      <c r="A71" s="187" t="s">
        <v>35</v>
      </c>
      <c r="B71" s="186" t="s">
        <v>36</v>
      </c>
      <c r="C71" s="239" t="s">
        <v>37</v>
      </c>
      <c r="D71" s="24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1195" t="s">
        <v>100</v>
      </c>
      <c r="B72" s="1554" t="s">
        <v>41</v>
      </c>
      <c r="C72" s="1554"/>
      <c r="D72" s="242"/>
      <c r="E72" s="243" t="s">
        <v>40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1232" t="s">
        <v>169</v>
      </c>
      <c r="B73" s="1617" t="s">
        <v>39</v>
      </c>
      <c r="C73" s="161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42</v>
      </c>
      <c r="B74" s="1565" t="s">
        <v>870</v>
      </c>
      <c r="C74" s="156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5">
      <c r="A75" s="5" t="s">
        <v>42</v>
      </c>
      <c r="B75" s="1565"/>
      <c r="C75" s="156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5">
      <c r="A76" s="5" t="s">
        <v>43</v>
      </c>
      <c r="B76" s="1626" t="s">
        <v>1272</v>
      </c>
      <c r="C76" s="156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5">
      <c r="A77" s="5" t="s">
        <v>44</v>
      </c>
      <c r="B77" s="1567"/>
      <c r="C77" s="156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9" spans="1:25" ht="23.25" customHeight="1">
      <c r="A79" s="1597" t="s">
        <v>2422</v>
      </c>
      <c r="B79" s="1597"/>
      <c r="C79" s="1597"/>
      <c r="D79" s="1597"/>
      <c r="E79" s="1597"/>
      <c r="F79" s="1597"/>
      <c r="G79" s="1353"/>
      <c r="H79" s="325"/>
      <c r="I79" s="1597" t="s">
        <v>577</v>
      </c>
      <c r="J79" s="1597"/>
      <c r="K79" s="1597"/>
      <c r="L79" s="1597"/>
      <c r="M79" s="1597"/>
      <c r="N79" s="1597"/>
      <c r="O79" s="1597"/>
      <c r="P79" s="1597"/>
      <c r="Q79" s="1597"/>
      <c r="R79" s="1595" t="s">
        <v>2423</v>
      </c>
      <c r="S79" s="1596"/>
      <c r="T79" s="1595"/>
      <c r="U79" s="1595"/>
      <c r="V79" s="1595"/>
      <c r="W79" s="1595"/>
      <c r="X79" s="1595"/>
      <c r="Y79" s="1595"/>
    </row>
    <row r="80" spans="1:25" ht="26.25">
      <c r="A80" s="8" t="s">
        <v>3</v>
      </c>
      <c r="B80" s="8" t="s">
        <v>4</v>
      </c>
      <c r="C80" s="8" t="s">
        <v>5</v>
      </c>
      <c r="D80" s="8" t="s">
        <v>6</v>
      </c>
      <c r="E80" s="8" t="s">
        <v>7</v>
      </c>
      <c r="F80" s="8" t="s">
        <v>8</v>
      </c>
      <c r="G80" s="8" t="s">
        <v>9</v>
      </c>
      <c r="H80" s="33" t="s">
        <v>10</v>
      </c>
      <c r="I80" s="9" t="s">
        <v>11</v>
      </c>
      <c r="J80" s="9" t="s">
        <v>12</v>
      </c>
      <c r="K80" s="9" t="s">
        <v>13</v>
      </c>
      <c r="L80" s="9" t="s">
        <v>14</v>
      </c>
      <c r="M80" s="9" t="s">
        <v>15</v>
      </c>
      <c r="N80" s="9" t="s">
        <v>16</v>
      </c>
      <c r="O80" s="9" t="s">
        <v>17</v>
      </c>
      <c r="P80" s="10" t="s">
        <v>18</v>
      </c>
      <c r="Q80" s="8" t="s">
        <v>19</v>
      </c>
      <c r="R80" s="8" t="s">
        <v>20</v>
      </c>
      <c r="S80" s="240" t="s">
        <v>21</v>
      </c>
      <c r="T80" s="240" t="s">
        <v>22</v>
      </c>
      <c r="U80" s="8" t="s">
        <v>24</v>
      </c>
      <c r="V80" s="8" t="s">
        <v>25</v>
      </c>
      <c r="W80" s="8" t="s">
        <v>26</v>
      </c>
      <c r="X80" s="8" t="s">
        <v>27</v>
      </c>
      <c r="Y80" s="8" t="s">
        <v>28</v>
      </c>
    </row>
    <row r="81" spans="1:25">
      <c r="A81" s="224" t="s">
        <v>141</v>
      </c>
      <c r="B81" s="224" t="s">
        <v>69</v>
      </c>
      <c r="C81" s="224" t="s">
        <v>2424</v>
      </c>
      <c r="D81" s="224" t="s">
        <v>1868</v>
      </c>
      <c r="E81" s="227">
        <v>46210.522222222222</v>
      </c>
      <c r="F81" s="224">
        <v>13.3</v>
      </c>
      <c r="G81" s="224">
        <v>120518</v>
      </c>
      <c r="H81" s="226"/>
      <c r="I81" s="224"/>
      <c r="J81" s="224"/>
      <c r="K81" s="224"/>
      <c r="L81" s="224"/>
      <c r="M81" s="224">
        <v>80</v>
      </c>
      <c r="N81" s="224">
        <v>81</v>
      </c>
      <c r="O81" s="224"/>
      <c r="P81" s="224"/>
      <c r="Q81" s="14">
        <f t="shared" ref="Q81:Q86" si="10">SUM(I81:P81)</f>
        <v>161</v>
      </c>
      <c r="R81" s="14" t="s">
        <v>30</v>
      </c>
      <c r="S81" s="14" t="s">
        <v>31</v>
      </c>
      <c r="T81" s="14"/>
      <c r="U81" s="228" t="s">
        <v>523</v>
      </c>
      <c r="V81" s="16"/>
      <c r="W81" s="16">
        <v>1021165</v>
      </c>
      <c r="X81" s="16" t="s">
        <v>2425</v>
      </c>
      <c r="Y81" s="16"/>
    </row>
    <row r="82" spans="1:25">
      <c r="A82" s="224" t="s">
        <v>141</v>
      </c>
      <c r="B82" s="224" t="s">
        <v>69</v>
      </c>
      <c r="C82" s="224" t="s">
        <v>2426</v>
      </c>
      <c r="D82" s="224" t="s">
        <v>2427</v>
      </c>
      <c r="E82" s="227">
        <v>46210.607638888891</v>
      </c>
      <c r="F82" s="224">
        <v>13.3</v>
      </c>
      <c r="G82" s="224">
        <v>120519</v>
      </c>
      <c r="H82" s="226"/>
      <c r="I82" s="224"/>
      <c r="J82" s="224"/>
      <c r="K82" s="224"/>
      <c r="L82" s="224"/>
      <c r="M82" s="224">
        <v>80</v>
      </c>
      <c r="N82" s="224">
        <v>81</v>
      </c>
      <c r="O82" s="224"/>
      <c r="P82" s="224"/>
      <c r="Q82" s="14">
        <f t="shared" si="10"/>
        <v>161</v>
      </c>
      <c r="R82" s="14" t="s">
        <v>30</v>
      </c>
      <c r="S82" s="14" t="s">
        <v>31</v>
      </c>
      <c r="T82" s="14"/>
      <c r="U82" s="228" t="s">
        <v>523</v>
      </c>
      <c r="V82" s="16"/>
      <c r="W82" s="16">
        <v>1021166</v>
      </c>
      <c r="X82" s="16" t="s">
        <v>2425</v>
      </c>
      <c r="Y82" s="16"/>
    </row>
    <row r="83" spans="1:25">
      <c r="A83" s="224" t="s">
        <v>141</v>
      </c>
      <c r="B83" s="224" t="s">
        <v>69</v>
      </c>
      <c r="C83" s="224" t="s">
        <v>2428</v>
      </c>
      <c r="D83" s="224" t="s">
        <v>2429</v>
      </c>
      <c r="E83" s="227" t="s">
        <v>2430</v>
      </c>
      <c r="F83" s="224">
        <v>13.3</v>
      </c>
      <c r="G83" s="224">
        <v>120521</v>
      </c>
      <c r="H83" s="226"/>
      <c r="I83" s="224"/>
      <c r="J83" s="224"/>
      <c r="K83" s="224"/>
      <c r="L83" s="224"/>
      <c r="M83" s="224">
        <v>80</v>
      </c>
      <c r="N83" s="224">
        <v>81</v>
      </c>
      <c r="O83" s="224"/>
      <c r="P83" s="224"/>
      <c r="Q83" s="14">
        <f t="shared" si="10"/>
        <v>161</v>
      </c>
      <c r="R83" s="1175" t="s">
        <v>30</v>
      </c>
      <c r="S83" s="1175" t="s">
        <v>31</v>
      </c>
      <c r="T83" s="14"/>
      <c r="U83" s="228" t="s">
        <v>523</v>
      </c>
      <c r="V83" s="16"/>
      <c r="W83" s="16">
        <v>1021167</v>
      </c>
      <c r="X83" s="16" t="s">
        <v>2425</v>
      </c>
      <c r="Y83" s="16"/>
    </row>
    <row r="84" spans="1:25">
      <c r="A84" s="489" t="s">
        <v>1664</v>
      </c>
      <c r="B84" s="489" t="s">
        <v>1015</v>
      </c>
      <c r="C84" s="35" t="s">
        <v>2431</v>
      </c>
      <c r="D84" s="489" t="s">
        <v>337</v>
      </c>
      <c r="E84" s="493" t="s">
        <v>2432</v>
      </c>
      <c r="F84" s="489"/>
      <c r="G84" s="489">
        <v>120548</v>
      </c>
      <c r="H84" s="494" t="s">
        <v>1348</v>
      </c>
      <c r="I84" s="489"/>
      <c r="J84" s="489"/>
      <c r="K84" s="489"/>
      <c r="L84" s="489"/>
      <c r="M84" s="489"/>
      <c r="N84" s="489"/>
      <c r="O84" s="489">
        <v>108</v>
      </c>
      <c r="P84" s="35">
        <v>53</v>
      </c>
      <c r="Q84" s="279">
        <f t="shared" si="10"/>
        <v>161</v>
      </c>
      <c r="R84" s="1176" t="s">
        <v>32</v>
      </c>
      <c r="S84" s="23" t="s">
        <v>33</v>
      </c>
      <c r="T84" s="14"/>
      <c r="U84" s="228" t="s">
        <v>523</v>
      </c>
      <c r="V84" s="16"/>
      <c r="W84" s="16">
        <v>1021168</v>
      </c>
      <c r="X84" s="16" t="s">
        <v>2433</v>
      </c>
      <c r="Y84" s="16"/>
    </row>
    <row r="85" spans="1:25">
      <c r="A85" s="489" t="s">
        <v>1664</v>
      </c>
      <c r="B85" s="489" t="s">
        <v>1015</v>
      </c>
      <c r="C85" s="489" t="s">
        <v>2434</v>
      </c>
      <c r="D85" s="489" t="s">
        <v>337</v>
      </c>
      <c r="E85" s="493" t="s">
        <v>2435</v>
      </c>
      <c r="F85" s="489"/>
      <c r="G85" s="489">
        <v>120549</v>
      </c>
      <c r="H85" s="494" t="s">
        <v>1348</v>
      </c>
      <c r="I85" s="489"/>
      <c r="J85" s="489"/>
      <c r="K85" s="489"/>
      <c r="L85" s="489"/>
      <c r="M85" s="489"/>
      <c r="N85" s="489"/>
      <c r="O85" s="489">
        <v>108</v>
      </c>
      <c r="P85" s="272">
        <v>53</v>
      </c>
      <c r="Q85" s="279">
        <f t="shared" si="10"/>
        <v>161</v>
      </c>
      <c r="R85" s="1176" t="s">
        <v>32</v>
      </c>
      <c r="S85" s="23" t="s">
        <v>33</v>
      </c>
      <c r="T85" s="14"/>
      <c r="U85" s="228" t="s">
        <v>523</v>
      </c>
      <c r="V85" s="16"/>
      <c r="W85" s="16">
        <v>1021169</v>
      </c>
      <c r="X85" s="16" t="s">
        <v>2433</v>
      </c>
      <c r="Y85" s="16"/>
    </row>
    <row r="86" spans="1:25">
      <c r="A86" s="15"/>
      <c r="B86" s="15"/>
      <c r="C86" s="15"/>
      <c r="D86" s="15"/>
      <c r="E86" s="15"/>
      <c r="F86" s="15"/>
      <c r="G86" s="15"/>
      <c r="H86" s="37"/>
      <c r="I86" s="15"/>
      <c r="J86" s="15"/>
      <c r="K86" s="15"/>
      <c r="L86" s="15"/>
      <c r="M86" s="15"/>
      <c r="N86" s="15"/>
      <c r="O86" s="15"/>
      <c r="P86" s="15"/>
      <c r="Q86" s="14">
        <f t="shared" si="10"/>
        <v>0</v>
      </c>
      <c r="R86" s="14" t="s">
        <v>30</v>
      </c>
      <c r="S86" s="14" t="s">
        <v>31</v>
      </c>
      <c r="T86" s="14"/>
      <c r="U86" s="16"/>
      <c r="V86" s="16"/>
      <c r="W86" s="16"/>
      <c r="X86" s="16"/>
      <c r="Y86" s="16"/>
    </row>
    <row r="87" spans="1:25">
      <c r="A87" s="11" t="s">
        <v>19</v>
      </c>
      <c r="B87" s="7"/>
      <c r="C87" s="7"/>
      <c r="D87" s="7"/>
      <c r="E87" s="11"/>
      <c r="F87" s="7"/>
      <c r="G87" s="7"/>
      <c r="H87" s="7"/>
      <c r="I87" s="11">
        <f>SUM(I81:I85)</f>
        <v>0</v>
      </c>
      <c r="J87" s="11">
        <f>SUM(J81:J85)</f>
        <v>0</v>
      </c>
      <c r="K87" s="11">
        <f t="shared" ref="K87:Q87" si="11">SUM(K81:K86)</f>
        <v>0</v>
      </c>
      <c r="L87" s="11">
        <f t="shared" si="11"/>
        <v>0</v>
      </c>
      <c r="M87" s="11">
        <f t="shared" si="11"/>
        <v>240</v>
      </c>
      <c r="N87" s="11">
        <f t="shared" si="11"/>
        <v>243</v>
      </c>
      <c r="O87" s="11">
        <f t="shared" si="11"/>
        <v>216</v>
      </c>
      <c r="P87" s="11">
        <f t="shared" si="11"/>
        <v>106</v>
      </c>
      <c r="Q87" s="11">
        <f t="shared" si="11"/>
        <v>805</v>
      </c>
      <c r="R87" s="12"/>
      <c r="S87" s="12"/>
      <c r="T87" s="12"/>
      <c r="U87" s="12"/>
      <c r="V87" s="12"/>
      <c r="W87" s="12"/>
      <c r="X87" s="12"/>
      <c r="Y87" s="12"/>
    </row>
    <row r="88" spans="1:25">
      <c r="A88" s="1"/>
      <c r="B88" s="1"/>
      <c r="C88" s="1"/>
      <c r="D88" s="1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166" t="s">
        <v>34</v>
      </c>
      <c r="B89" s="1562"/>
      <c r="C89" s="1562"/>
      <c r="D89" s="1562"/>
      <c r="E89" s="263" t="s">
        <v>1883</v>
      </c>
      <c r="F89" s="1"/>
      <c r="G89" s="1"/>
      <c r="H89" s="1"/>
      <c r="I89" s="1"/>
      <c r="J89" s="1"/>
      <c r="K89" s="1563"/>
      <c r="L89" s="1563"/>
      <c r="M89" s="1563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 ht="18">
      <c r="A90" s="187" t="s">
        <v>35</v>
      </c>
      <c r="B90" s="186" t="s">
        <v>36</v>
      </c>
      <c r="C90" s="239" t="s">
        <v>37</v>
      </c>
      <c r="D90" s="24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230" t="s">
        <v>161</v>
      </c>
      <c r="B91" s="1558" t="s">
        <v>39</v>
      </c>
      <c r="C91" s="1558"/>
      <c r="D91" s="242"/>
      <c r="E91" s="243" t="s">
        <v>40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4" t="s">
        <v>169</v>
      </c>
      <c r="B92" s="1564" t="s">
        <v>41</v>
      </c>
      <c r="C92" s="156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>
      <c r="A93" s="5" t="s">
        <v>42</v>
      </c>
      <c r="B93" s="1565"/>
      <c r="C93" s="156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5">
      <c r="A94" s="5" t="s">
        <v>42</v>
      </c>
      <c r="B94" s="1565"/>
      <c r="C94" s="156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5">
      <c r="A95" s="5" t="s">
        <v>43</v>
      </c>
      <c r="B95" s="1566"/>
      <c r="C95" s="156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5">
      <c r="A96" s="5" t="s">
        <v>44</v>
      </c>
      <c r="B96" s="1567"/>
      <c r="C96" s="1567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8" spans="1:25" ht="23.25" customHeight="1">
      <c r="A98" s="1559" t="s">
        <v>0</v>
      </c>
      <c r="B98" s="1559"/>
      <c r="C98" s="1559"/>
      <c r="D98" s="1559"/>
      <c r="E98" s="1559"/>
      <c r="F98" s="1559"/>
      <c r="G98" s="1067"/>
      <c r="H98" s="7"/>
      <c r="I98" s="1559" t="s">
        <v>1</v>
      </c>
      <c r="J98" s="1559"/>
      <c r="K98" s="1559"/>
      <c r="L98" s="1559"/>
      <c r="M98" s="1559"/>
      <c r="N98" s="1559"/>
      <c r="O98" s="1559"/>
      <c r="P98" s="1559"/>
      <c r="Q98" s="1559"/>
      <c r="R98" s="1560" t="s">
        <v>2</v>
      </c>
      <c r="S98" s="1561"/>
      <c r="T98" s="1560"/>
      <c r="U98" s="1560"/>
      <c r="V98" s="1560"/>
      <c r="W98" s="1560"/>
      <c r="X98" s="1560"/>
      <c r="Y98" s="1560"/>
    </row>
    <row r="99" spans="1:25" ht="26.25">
      <c r="A99" s="8" t="s">
        <v>3</v>
      </c>
      <c r="B99" s="8" t="s">
        <v>4</v>
      </c>
      <c r="C99" s="8" t="s">
        <v>5</v>
      </c>
      <c r="D99" s="8" t="s">
        <v>6</v>
      </c>
      <c r="E99" s="8" t="s">
        <v>7</v>
      </c>
      <c r="F99" s="8" t="s">
        <v>8</v>
      </c>
      <c r="G99" s="8" t="s">
        <v>9</v>
      </c>
      <c r="H99" s="33" t="s">
        <v>10</v>
      </c>
      <c r="I99" s="9" t="s">
        <v>11</v>
      </c>
      <c r="J99" s="9" t="s">
        <v>12</v>
      </c>
      <c r="K99" s="9" t="s">
        <v>13</v>
      </c>
      <c r="L99" s="9" t="s">
        <v>14</v>
      </c>
      <c r="M99" s="9" t="s">
        <v>15</v>
      </c>
      <c r="N99" s="9" t="s">
        <v>16</v>
      </c>
      <c r="O99" s="9" t="s">
        <v>17</v>
      </c>
      <c r="P99" s="10" t="s">
        <v>18</v>
      </c>
      <c r="Q99" s="8" t="s">
        <v>19</v>
      </c>
      <c r="R99" s="8" t="s">
        <v>20</v>
      </c>
      <c r="S99" s="240" t="s">
        <v>21</v>
      </c>
      <c r="T99" s="240" t="s">
        <v>22</v>
      </c>
      <c r="U99" s="8" t="s">
        <v>24</v>
      </c>
      <c r="V99" s="8" t="s">
        <v>25</v>
      </c>
      <c r="W99" s="8" t="s">
        <v>26</v>
      </c>
      <c r="X99" s="8" t="s">
        <v>27</v>
      </c>
      <c r="Y99" s="8" t="s">
        <v>28</v>
      </c>
    </row>
    <row r="100" spans="1:25">
      <c r="A100" s="224"/>
      <c r="B100" s="224"/>
      <c r="C100" s="224"/>
      <c r="D100" s="224"/>
      <c r="E100" s="227"/>
      <c r="F100" s="224"/>
      <c r="G100" s="224"/>
      <c r="H100" s="226"/>
      <c r="I100" s="224"/>
      <c r="J100" s="224"/>
      <c r="K100" s="224"/>
      <c r="L100" s="224"/>
      <c r="M100" s="224"/>
      <c r="N100" s="224"/>
      <c r="O100" s="224"/>
      <c r="P100" s="224"/>
      <c r="Q100" s="14">
        <f t="shared" ref="Q100:Q105" si="12">SUM(I100:P100)</f>
        <v>0</v>
      </c>
      <c r="R100" s="14" t="s">
        <v>30</v>
      </c>
      <c r="S100" s="14" t="s">
        <v>31</v>
      </c>
      <c r="T100" s="14"/>
      <c r="U100" s="228"/>
      <c r="V100" s="16"/>
      <c r="W100" s="16"/>
      <c r="X100" s="16"/>
      <c r="Y100" s="16"/>
    </row>
    <row r="101" spans="1:25">
      <c r="A101" s="224"/>
      <c r="B101" s="224"/>
      <c r="C101" s="224"/>
      <c r="D101" s="224"/>
      <c r="E101" s="227"/>
      <c r="F101" s="224"/>
      <c r="G101" s="224"/>
      <c r="H101" s="226"/>
      <c r="I101" s="224"/>
      <c r="J101" s="224"/>
      <c r="K101" s="224"/>
      <c r="L101" s="224"/>
      <c r="M101" s="224"/>
      <c r="N101" s="224"/>
      <c r="O101" s="224"/>
      <c r="P101" s="224"/>
      <c r="Q101" s="14">
        <f t="shared" si="12"/>
        <v>0</v>
      </c>
      <c r="R101" s="14" t="s">
        <v>30</v>
      </c>
      <c r="S101" s="14" t="s">
        <v>31</v>
      </c>
      <c r="T101" s="14"/>
      <c r="U101" s="228"/>
      <c r="V101" s="16"/>
      <c r="W101" s="16"/>
      <c r="X101" s="16"/>
      <c r="Y101" s="16"/>
    </row>
    <row r="102" spans="1:25">
      <c r="A102" s="224"/>
      <c r="B102" s="224"/>
      <c r="C102" s="224"/>
      <c r="D102" s="224"/>
      <c r="E102" s="227"/>
      <c r="F102" s="224"/>
      <c r="G102" s="224"/>
      <c r="H102" s="226"/>
      <c r="I102" s="224"/>
      <c r="J102" s="224"/>
      <c r="K102" s="224"/>
      <c r="L102" s="224"/>
      <c r="M102" s="224"/>
      <c r="N102" s="224"/>
      <c r="O102" s="224"/>
      <c r="P102" s="224"/>
      <c r="Q102" s="14">
        <f t="shared" si="12"/>
        <v>0</v>
      </c>
      <c r="R102" s="229" t="s">
        <v>32</v>
      </c>
      <c r="S102" s="23" t="s">
        <v>33</v>
      </c>
      <c r="T102" s="14"/>
      <c r="U102" s="228"/>
      <c r="V102" s="16"/>
      <c r="W102" s="16"/>
      <c r="X102" s="16"/>
      <c r="Y102" s="16"/>
    </row>
    <row r="103" spans="1:25">
      <c r="A103" s="224"/>
      <c r="B103" s="224"/>
      <c r="C103" s="224"/>
      <c r="D103" s="224"/>
      <c r="E103" s="227"/>
      <c r="F103" s="224"/>
      <c r="G103" s="224"/>
      <c r="H103" s="226"/>
      <c r="I103" s="224"/>
      <c r="J103" s="224"/>
      <c r="K103" s="224"/>
      <c r="L103" s="224"/>
      <c r="M103" s="224"/>
      <c r="N103" s="224"/>
      <c r="O103" s="224"/>
      <c r="P103" s="224"/>
      <c r="Q103" s="14">
        <f t="shared" si="12"/>
        <v>0</v>
      </c>
      <c r="R103" s="229" t="s">
        <v>32</v>
      </c>
      <c r="S103" s="23" t="s">
        <v>33</v>
      </c>
      <c r="T103" s="14"/>
      <c r="U103" s="228"/>
      <c r="V103" s="16"/>
      <c r="W103" s="16"/>
      <c r="X103" s="16"/>
      <c r="Y103" s="16"/>
    </row>
    <row r="104" spans="1:25">
      <c r="A104" s="224"/>
      <c r="B104" s="224"/>
      <c r="C104" s="224"/>
      <c r="D104" s="224"/>
      <c r="E104" s="227"/>
      <c r="F104" s="224"/>
      <c r="G104" s="224"/>
      <c r="H104" s="226"/>
      <c r="I104" s="224"/>
      <c r="J104" s="224"/>
      <c r="K104" s="224"/>
      <c r="L104" s="224"/>
      <c r="M104" s="224"/>
      <c r="N104" s="224"/>
      <c r="O104" s="224"/>
      <c r="P104" s="224"/>
      <c r="Q104" s="14">
        <f t="shared" si="12"/>
        <v>0</v>
      </c>
      <c r="R104" s="229" t="s">
        <v>32</v>
      </c>
      <c r="S104" s="23" t="s">
        <v>33</v>
      </c>
      <c r="T104" s="14"/>
      <c r="U104" s="228"/>
      <c r="V104" s="16"/>
      <c r="W104" s="16"/>
      <c r="X104" s="16"/>
      <c r="Y104" s="16"/>
    </row>
    <row r="105" spans="1:25">
      <c r="A105" s="15"/>
      <c r="B105" s="15"/>
      <c r="C105" s="15"/>
      <c r="D105" s="15"/>
      <c r="E105" s="15"/>
      <c r="F105" s="15"/>
      <c r="G105" s="15"/>
      <c r="H105" s="37"/>
      <c r="I105" s="15"/>
      <c r="J105" s="15"/>
      <c r="K105" s="15"/>
      <c r="L105" s="15"/>
      <c r="M105" s="15"/>
      <c r="N105" s="15"/>
      <c r="O105" s="15"/>
      <c r="P105" s="15"/>
      <c r="Q105" s="14">
        <f t="shared" si="12"/>
        <v>0</v>
      </c>
      <c r="R105" s="14" t="s">
        <v>30</v>
      </c>
      <c r="S105" s="14" t="s">
        <v>31</v>
      </c>
      <c r="T105" s="14"/>
      <c r="U105" s="16"/>
      <c r="V105" s="16"/>
      <c r="W105" s="16"/>
      <c r="X105" s="16"/>
      <c r="Y105" s="16"/>
    </row>
    <row r="106" spans="1:25">
      <c r="A106" s="11" t="s">
        <v>19</v>
      </c>
      <c r="B106" s="7"/>
      <c r="C106" s="7"/>
      <c r="D106" s="7"/>
      <c r="E106" s="11"/>
      <c r="F106" s="7"/>
      <c r="G106" s="7"/>
      <c r="H106" s="7"/>
      <c r="I106" s="11">
        <f>SUM(I100:I104)</f>
        <v>0</v>
      </c>
      <c r="J106" s="11">
        <f>SUM(J100:J104)</f>
        <v>0</v>
      </c>
      <c r="K106" s="11">
        <f t="shared" ref="K106:Q106" si="13">SUM(K100:K105)</f>
        <v>0</v>
      </c>
      <c r="L106" s="11">
        <f t="shared" si="13"/>
        <v>0</v>
      </c>
      <c r="M106" s="11">
        <f t="shared" si="13"/>
        <v>0</v>
      </c>
      <c r="N106" s="11">
        <f t="shared" si="13"/>
        <v>0</v>
      </c>
      <c r="O106" s="11">
        <f t="shared" si="13"/>
        <v>0</v>
      </c>
      <c r="P106" s="11">
        <f t="shared" si="13"/>
        <v>0</v>
      </c>
      <c r="Q106" s="11">
        <f t="shared" si="13"/>
        <v>0</v>
      </c>
      <c r="R106" s="12"/>
      <c r="S106" s="12"/>
      <c r="T106" s="12"/>
      <c r="U106" s="12"/>
      <c r="V106" s="12"/>
      <c r="W106" s="12"/>
      <c r="X106" s="12"/>
      <c r="Y106" s="12"/>
    </row>
    <row r="107" spans="1:25">
      <c r="A107" s="1"/>
      <c r="B107" s="1"/>
      <c r="C107" s="1"/>
      <c r="D107" s="1"/>
      <c r="E107" s="1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166" t="s">
        <v>34</v>
      </c>
      <c r="B108" s="1562"/>
      <c r="C108" s="1562"/>
      <c r="D108" s="1562"/>
      <c r="E108" s="1"/>
      <c r="F108" s="1"/>
      <c r="G108" s="1"/>
      <c r="H108" s="1"/>
      <c r="I108" s="1"/>
      <c r="J108" s="1"/>
      <c r="K108" s="1563"/>
      <c r="L108" s="1563"/>
      <c r="M108" s="1563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 ht="18">
      <c r="A109" s="187" t="s">
        <v>35</v>
      </c>
      <c r="B109" s="186" t="s">
        <v>36</v>
      </c>
      <c r="C109" s="239" t="s">
        <v>37</v>
      </c>
      <c r="D109" s="24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230" t="s">
        <v>161</v>
      </c>
      <c r="B110" s="1558" t="s">
        <v>39</v>
      </c>
      <c r="C110" s="1558"/>
      <c r="D110" s="242"/>
      <c r="E110" s="243" t="s">
        <v>40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>
      <c r="A111" s="4" t="s">
        <v>169</v>
      </c>
      <c r="B111" s="1564" t="s">
        <v>41</v>
      </c>
      <c r="C111" s="1564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5">
      <c r="A112" s="5" t="s">
        <v>42</v>
      </c>
      <c r="B112" s="1565"/>
      <c r="C112" s="156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5">
      <c r="A113" s="5" t="s">
        <v>42</v>
      </c>
      <c r="B113" s="1565"/>
      <c r="C113" s="156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5">
      <c r="A114" s="5" t="s">
        <v>43</v>
      </c>
      <c r="B114" s="1566"/>
      <c r="C114" s="156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5">
      <c r="A115" s="5" t="s">
        <v>44</v>
      </c>
      <c r="B115" s="1567"/>
      <c r="C115" s="156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7" spans="1:25" ht="23.25" customHeight="1">
      <c r="A117" s="1559" t="s">
        <v>0</v>
      </c>
      <c r="B117" s="1559"/>
      <c r="C117" s="1559"/>
      <c r="D117" s="1559"/>
      <c r="E117" s="1559"/>
      <c r="F117" s="1559"/>
      <c r="G117" s="1067"/>
      <c r="H117" s="7"/>
      <c r="I117" s="1559" t="s">
        <v>1</v>
      </c>
      <c r="J117" s="1559"/>
      <c r="K117" s="1559"/>
      <c r="L117" s="1559"/>
      <c r="M117" s="1559"/>
      <c r="N117" s="1559"/>
      <c r="O117" s="1559"/>
      <c r="P117" s="1559"/>
      <c r="Q117" s="1559"/>
      <c r="R117" s="1560" t="s">
        <v>2</v>
      </c>
      <c r="S117" s="1561"/>
      <c r="T117" s="1560"/>
      <c r="U117" s="1560"/>
      <c r="V117" s="1560"/>
      <c r="W117" s="1560"/>
      <c r="X117" s="1560"/>
      <c r="Y117" s="1560"/>
    </row>
    <row r="118" spans="1:25" ht="26.25">
      <c r="A118" s="8" t="s">
        <v>3</v>
      </c>
      <c r="B118" s="8" t="s">
        <v>4</v>
      </c>
      <c r="C118" s="8" t="s">
        <v>5</v>
      </c>
      <c r="D118" s="8" t="s">
        <v>6</v>
      </c>
      <c r="E118" s="8" t="s">
        <v>7</v>
      </c>
      <c r="F118" s="8" t="s">
        <v>8</v>
      </c>
      <c r="G118" s="8" t="s">
        <v>9</v>
      </c>
      <c r="H118" s="33" t="s">
        <v>10</v>
      </c>
      <c r="I118" s="9" t="s">
        <v>11</v>
      </c>
      <c r="J118" s="9" t="s">
        <v>12</v>
      </c>
      <c r="K118" s="9" t="s">
        <v>13</v>
      </c>
      <c r="L118" s="9" t="s">
        <v>14</v>
      </c>
      <c r="M118" s="9" t="s">
        <v>15</v>
      </c>
      <c r="N118" s="9" t="s">
        <v>16</v>
      </c>
      <c r="O118" s="9" t="s">
        <v>17</v>
      </c>
      <c r="P118" s="10" t="s">
        <v>18</v>
      </c>
      <c r="Q118" s="8" t="s">
        <v>19</v>
      </c>
      <c r="R118" s="8" t="s">
        <v>20</v>
      </c>
      <c r="S118" s="240" t="s">
        <v>21</v>
      </c>
      <c r="T118" s="240" t="s">
        <v>22</v>
      </c>
      <c r="U118" s="8" t="s">
        <v>24</v>
      </c>
      <c r="V118" s="8" t="s">
        <v>25</v>
      </c>
      <c r="W118" s="8" t="s">
        <v>26</v>
      </c>
      <c r="X118" s="8" t="s">
        <v>27</v>
      </c>
      <c r="Y118" s="8" t="s">
        <v>28</v>
      </c>
    </row>
    <row r="119" spans="1:25">
      <c r="A119" s="224"/>
      <c r="B119" s="224"/>
      <c r="C119" s="224"/>
      <c r="D119" s="224"/>
      <c r="E119" s="227"/>
      <c r="F119" s="224"/>
      <c r="G119" s="224"/>
      <c r="H119" s="226"/>
      <c r="I119" s="224"/>
      <c r="J119" s="224"/>
      <c r="K119" s="224"/>
      <c r="L119" s="224"/>
      <c r="M119" s="224"/>
      <c r="N119" s="224"/>
      <c r="O119" s="224"/>
      <c r="P119" s="224"/>
      <c r="Q119" s="14">
        <f t="shared" ref="Q119:Q124" si="14">SUM(I119:P119)</f>
        <v>0</v>
      </c>
      <c r="R119" s="14" t="s">
        <v>30</v>
      </c>
      <c r="S119" s="14" t="s">
        <v>31</v>
      </c>
      <c r="T119" s="14"/>
      <c r="U119" s="228"/>
      <c r="V119" s="16"/>
      <c r="W119" s="16"/>
      <c r="X119" s="16"/>
      <c r="Y119" s="16"/>
    </row>
    <row r="120" spans="1:25">
      <c r="A120" s="224"/>
      <c r="B120" s="224"/>
      <c r="C120" s="224"/>
      <c r="D120" s="224"/>
      <c r="E120" s="227"/>
      <c r="F120" s="224"/>
      <c r="G120" s="224"/>
      <c r="H120" s="226"/>
      <c r="I120" s="224"/>
      <c r="J120" s="224"/>
      <c r="K120" s="224"/>
      <c r="L120" s="224"/>
      <c r="M120" s="224"/>
      <c r="N120" s="224"/>
      <c r="O120" s="224"/>
      <c r="P120" s="224"/>
      <c r="Q120" s="14">
        <f t="shared" si="14"/>
        <v>0</v>
      </c>
      <c r="R120" s="14" t="s">
        <v>30</v>
      </c>
      <c r="S120" s="14" t="s">
        <v>31</v>
      </c>
      <c r="T120" s="14"/>
      <c r="U120" s="228"/>
      <c r="V120" s="16"/>
      <c r="W120" s="16"/>
      <c r="X120" s="16"/>
      <c r="Y120" s="16"/>
    </row>
    <row r="121" spans="1:25">
      <c r="A121" s="224"/>
      <c r="B121" s="224"/>
      <c r="C121" s="224"/>
      <c r="D121" s="224"/>
      <c r="E121" s="227"/>
      <c r="F121" s="224"/>
      <c r="G121" s="224"/>
      <c r="H121" s="226"/>
      <c r="I121" s="224"/>
      <c r="J121" s="224"/>
      <c r="K121" s="224"/>
      <c r="L121" s="224"/>
      <c r="M121" s="224"/>
      <c r="N121" s="224"/>
      <c r="O121" s="224"/>
      <c r="P121" s="224"/>
      <c r="Q121" s="14">
        <f t="shared" si="14"/>
        <v>0</v>
      </c>
      <c r="R121" s="229" t="s">
        <v>32</v>
      </c>
      <c r="S121" s="23" t="s">
        <v>33</v>
      </c>
      <c r="T121" s="14"/>
      <c r="U121" s="228"/>
      <c r="V121" s="16"/>
      <c r="W121" s="16"/>
      <c r="X121" s="16"/>
      <c r="Y121" s="16"/>
    </row>
    <row r="122" spans="1:25">
      <c r="A122" s="224"/>
      <c r="B122" s="224"/>
      <c r="C122" s="224"/>
      <c r="D122" s="224"/>
      <c r="E122" s="227"/>
      <c r="F122" s="224"/>
      <c r="G122" s="224"/>
      <c r="H122" s="226"/>
      <c r="I122" s="224"/>
      <c r="J122" s="224"/>
      <c r="K122" s="224"/>
      <c r="L122" s="224"/>
      <c r="M122" s="224"/>
      <c r="N122" s="224"/>
      <c r="O122" s="224"/>
      <c r="P122" s="224"/>
      <c r="Q122" s="14">
        <f t="shared" si="14"/>
        <v>0</v>
      </c>
      <c r="R122" s="229" t="s">
        <v>32</v>
      </c>
      <c r="S122" s="23" t="s">
        <v>33</v>
      </c>
      <c r="T122" s="14"/>
      <c r="U122" s="228"/>
      <c r="V122" s="16"/>
      <c r="W122" s="16"/>
      <c r="X122" s="16"/>
      <c r="Y122" s="16"/>
    </row>
    <row r="123" spans="1:25">
      <c r="A123" s="224"/>
      <c r="B123" s="224"/>
      <c r="C123" s="224"/>
      <c r="D123" s="224"/>
      <c r="E123" s="227"/>
      <c r="F123" s="224"/>
      <c r="G123" s="224"/>
      <c r="H123" s="226"/>
      <c r="I123" s="224"/>
      <c r="J123" s="224"/>
      <c r="K123" s="224"/>
      <c r="L123" s="224"/>
      <c r="M123" s="224"/>
      <c r="N123" s="224"/>
      <c r="O123" s="224"/>
      <c r="P123" s="224"/>
      <c r="Q123" s="14">
        <f t="shared" si="14"/>
        <v>0</v>
      </c>
      <c r="R123" s="229" t="s">
        <v>32</v>
      </c>
      <c r="S123" s="23" t="s">
        <v>33</v>
      </c>
      <c r="T123" s="14"/>
      <c r="U123" s="228"/>
      <c r="V123" s="16"/>
      <c r="W123" s="16"/>
      <c r="X123" s="16"/>
      <c r="Y123" s="16"/>
    </row>
    <row r="124" spans="1:25">
      <c r="A124" s="15"/>
      <c r="B124" s="15"/>
      <c r="C124" s="15"/>
      <c r="D124" s="15"/>
      <c r="E124" s="15"/>
      <c r="F124" s="15"/>
      <c r="G124" s="15"/>
      <c r="H124" s="37"/>
      <c r="I124" s="15"/>
      <c r="J124" s="15"/>
      <c r="K124" s="15"/>
      <c r="L124" s="15"/>
      <c r="M124" s="15"/>
      <c r="N124" s="15"/>
      <c r="O124" s="15"/>
      <c r="P124" s="15"/>
      <c r="Q124" s="14">
        <f t="shared" si="14"/>
        <v>0</v>
      </c>
      <c r="R124" s="14" t="s">
        <v>30</v>
      </c>
      <c r="S124" s="14" t="s">
        <v>31</v>
      </c>
      <c r="T124" s="14"/>
      <c r="U124" s="16"/>
      <c r="V124" s="16"/>
      <c r="W124" s="16"/>
      <c r="X124" s="16"/>
      <c r="Y124" s="16"/>
    </row>
    <row r="125" spans="1:25">
      <c r="A125" s="11" t="s">
        <v>19</v>
      </c>
      <c r="B125" s="7"/>
      <c r="C125" s="7"/>
      <c r="D125" s="7"/>
      <c r="E125" s="11"/>
      <c r="F125" s="7"/>
      <c r="G125" s="7"/>
      <c r="H125" s="7"/>
      <c r="I125" s="11">
        <f>SUM(I119:I123)</f>
        <v>0</v>
      </c>
      <c r="J125" s="11">
        <f>SUM(J119:J123)</f>
        <v>0</v>
      </c>
      <c r="K125" s="11">
        <f t="shared" ref="K125:Q125" si="15">SUM(K119:K124)</f>
        <v>0</v>
      </c>
      <c r="L125" s="11">
        <f t="shared" si="15"/>
        <v>0</v>
      </c>
      <c r="M125" s="11">
        <f t="shared" si="15"/>
        <v>0</v>
      </c>
      <c r="N125" s="11">
        <f t="shared" si="15"/>
        <v>0</v>
      </c>
      <c r="O125" s="11">
        <f t="shared" si="15"/>
        <v>0</v>
      </c>
      <c r="P125" s="11">
        <f t="shared" si="15"/>
        <v>0</v>
      </c>
      <c r="Q125" s="11">
        <f t="shared" si="15"/>
        <v>0</v>
      </c>
      <c r="R125" s="12"/>
      <c r="S125" s="12"/>
      <c r="T125" s="12"/>
      <c r="U125" s="12"/>
      <c r="V125" s="12"/>
      <c r="W125" s="12"/>
      <c r="X125" s="12"/>
      <c r="Y125" s="12"/>
    </row>
    <row r="126" spans="1:25">
      <c r="A126" s="1"/>
      <c r="B126" s="1"/>
      <c r="C126" s="1"/>
      <c r="D126" s="1"/>
      <c r="E126" s="1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>
      <c r="A127" s="166" t="s">
        <v>34</v>
      </c>
      <c r="B127" s="1562"/>
      <c r="C127" s="1562"/>
      <c r="D127" s="1562"/>
      <c r="E127" s="1"/>
      <c r="F127" s="1"/>
      <c r="G127" s="1"/>
      <c r="H127" s="1"/>
      <c r="I127" s="1"/>
      <c r="J127" s="1"/>
      <c r="K127" s="1563"/>
      <c r="L127" s="1563"/>
      <c r="M127" s="1563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5" ht="18">
      <c r="A128" s="187" t="s">
        <v>35</v>
      </c>
      <c r="B128" s="186" t="s">
        <v>36</v>
      </c>
      <c r="C128" s="239" t="s">
        <v>37</v>
      </c>
      <c r="D128" s="24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5">
      <c r="A129" s="230" t="s">
        <v>161</v>
      </c>
      <c r="B129" s="1558" t="s">
        <v>39</v>
      </c>
      <c r="C129" s="1558"/>
      <c r="D129" s="242"/>
      <c r="E129" s="243" t="s">
        <v>40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5">
      <c r="A130" s="4" t="s">
        <v>169</v>
      </c>
      <c r="B130" s="1564" t="s">
        <v>41</v>
      </c>
      <c r="C130" s="1564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5">
      <c r="A131" s="5" t="s">
        <v>42</v>
      </c>
      <c r="B131" s="1565"/>
      <c r="C131" s="156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5">
      <c r="A132" s="5" t="s">
        <v>42</v>
      </c>
      <c r="B132" s="1565"/>
      <c r="C132" s="1565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5">
      <c r="A133" s="5" t="s">
        <v>43</v>
      </c>
      <c r="B133" s="1566"/>
      <c r="C133" s="156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5">
      <c r="A134" s="5" t="s">
        <v>44</v>
      </c>
      <c r="B134" s="1567"/>
      <c r="C134" s="1567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6" spans="1:25" ht="23.25" customHeight="1">
      <c r="A136" s="1559" t="s">
        <v>0</v>
      </c>
      <c r="B136" s="1559"/>
      <c r="C136" s="1559"/>
      <c r="D136" s="1559"/>
      <c r="E136" s="1559"/>
      <c r="F136" s="1559"/>
      <c r="G136" s="1067"/>
      <c r="H136" s="7"/>
      <c r="I136" s="1559" t="s">
        <v>1</v>
      </c>
      <c r="J136" s="1559"/>
      <c r="K136" s="1559"/>
      <c r="L136" s="1559"/>
      <c r="M136" s="1559"/>
      <c r="N136" s="1559"/>
      <c r="O136" s="1559"/>
      <c r="P136" s="1559"/>
      <c r="Q136" s="1559"/>
      <c r="R136" s="1560" t="s">
        <v>2</v>
      </c>
      <c r="S136" s="1561"/>
      <c r="T136" s="1560"/>
      <c r="U136" s="1560"/>
      <c r="V136" s="1560"/>
      <c r="W136" s="1560"/>
      <c r="X136" s="1560"/>
      <c r="Y136" s="1560"/>
    </row>
    <row r="137" spans="1:25" ht="26.25">
      <c r="A137" s="8" t="s">
        <v>3</v>
      </c>
      <c r="B137" s="8" t="s">
        <v>4</v>
      </c>
      <c r="C137" s="8" t="s">
        <v>5</v>
      </c>
      <c r="D137" s="8" t="s">
        <v>6</v>
      </c>
      <c r="E137" s="8" t="s">
        <v>7</v>
      </c>
      <c r="F137" s="8" t="s">
        <v>8</v>
      </c>
      <c r="G137" s="8" t="s">
        <v>9</v>
      </c>
      <c r="H137" s="33" t="s">
        <v>10</v>
      </c>
      <c r="I137" s="9" t="s">
        <v>11</v>
      </c>
      <c r="J137" s="9" t="s">
        <v>12</v>
      </c>
      <c r="K137" s="9" t="s">
        <v>13</v>
      </c>
      <c r="L137" s="9" t="s">
        <v>14</v>
      </c>
      <c r="M137" s="9" t="s">
        <v>15</v>
      </c>
      <c r="N137" s="9" t="s">
        <v>16</v>
      </c>
      <c r="O137" s="9" t="s">
        <v>17</v>
      </c>
      <c r="P137" s="10" t="s">
        <v>18</v>
      </c>
      <c r="Q137" s="8" t="s">
        <v>19</v>
      </c>
      <c r="R137" s="8" t="s">
        <v>20</v>
      </c>
      <c r="S137" s="240" t="s">
        <v>21</v>
      </c>
      <c r="T137" s="240" t="s">
        <v>22</v>
      </c>
      <c r="U137" s="8" t="s">
        <v>24</v>
      </c>
      <c r="V137" s="8" t="s">
        <v>25</v>
      </c>
      <c r="W137" s="8" t="s">
        <v>26</v>
      </c>
      <c r="X137" s="8" t="s">
        <v>27</v>
      </c>
      <c r="Y137" s="8" t="s">
        <v>28</v>
      </c>
    </row>
    <row r="138" spans="1:25">
      <c r="A138" s="224"/>
      <c r="B138" s="224"/>
      <c r="C138" s="224"/>
      <c r="D138" s="224"/>
      <c r="E138" s="227"/>
      <c r="F138" s="224"/>
      <c r="G138" s="224"/>
      <c r="H138" s="226"/>
      <c r="I138" s="224"/>
      <c r="J138" s="224"/>
      <c r="K138" s="224"/>
      <c r="L138" s="224"/>
      <c r="M138" s="224"/>
      <c r="N138" s="224"/>
      <c r="O138" s="224"/>
      <c r="P138" s="224"/>
      <c r="Q138" s="14">
        <f t="shared" ref="Q138:Q143" si="16">SUM(I138:P138)</f>
        <v>0</v>
      </c>
      <c r="R138" s="14" t="s">
        <v>30</v>
      </c>
      <c r="S138" s="14" t="s">
        <v>31</v>
      </c>
      <c r="T138" s="14"/>
      <c r="U138" s="228"/>
      <c r="V138" s="16"/>
      <c r="W138" s="16"/>
      <c r="X138" s="16"/>
      <c r="Y138" s="16"/>
    </row>
    <row r="139" spans="1:25">
      <c r="A139" s="224"/>
      <c r="B139" s="224"/>
      <c r="C139" s="224"/>
      <c r="D139" s="224"/>
      <c r="E139" s="227"/>
      <c r="F139" s="224"/>
      <c r="G139" s="224"/>
      <c r="H139" s="226"/>
      <c r="I139" s="224"/>
      <c r="J139" s="224"/>
      <c r="K139" s="224"/>
      <c r="L139" s="224"/>
      <c r="M139" s="224"/>
      <c r="N139" s="224"/>
      <c r="O139" s="224"/>
      <c r="P139" s="224"/>
      <c r="Q139" s="14">
        <f t="shared" si="16"/>
        <v>0</v>
      </c>
      <c r="R139" s="14" t="s">
        <v>30</v>
      </c>
      <c r="S139" s="14" t="s">
        <v>31</v>
      </c>
      <c r="T139" s="14"/>
      <c r="U139" s="228"/>
      <c r="V139" s="16"/>
      <c r="W139" s="16"/>
      <c r="X139" s="16"/>
      <c r="Y139" s="16"/>
    </row>
    <row r="140" spans="1:25">
      <c r="A140" s="224"/>
      <c r="B140" s="224"/>
      <c r="C140" s="224"/>
      <c r="D140" s="224"/>
      <c r="E140" s="227"/>
      <c r="F140" s="224"/>
      <c r="G140" s="224"/>
      <c r="H140" s="226"/>
      <c r="I140" s="224"/>
      <c r="J140" s="224"/>
      <c r="K140" s="224"/>
      <c r="L140" s="224"/>
      <c r="M140" s="224"/>
      <c r="N140" s="224"/>
      <c r="O140" s="224"/>
      <c r="P140" s="224"/>
      <c r="Q140" s="14">
        <f t="shared" si="16"/>
        <v>0</v>
      </c>
      <c r="R140" s="229" t="s">
        <v>32</v>
      </c>
      <c r="S140" s="23" t="s">
        <v>33</v>
      </c>
      <c r="T140" s="14"/>
      <c r="U140" s="228"/>
      <c r="V140" s="16"/>
      <c r="W140" s="16"/>
      <c r="X140" s="16"/>
      <c r="Y140" s="16"/>
    </row>
    <row r="141" spans="1:25">
      <c r="A141" s="224"/>
      <c r="B141" s="224"/>
      <c r="C141" s="224"/>
      <c r="D141" s="224"/>
      <c r="E141" s="227"/>
      <c r="F141" s="224"/>
      <c r="G141" s="224"/>
      <c r="H141" s="226"/>
      <c r="I141" s="224"/>
      <c r="J141" s="224"/>
      <c r="K141" s="224"/>
      <c r="L141" s="224"/>
      <c r="M141" s="224"/>
      <c r="N141" s="224"/>
      <c r="O141" s="224"/>
      <c r="P141" s="224"/>
      <c r="Q141" s="14">
        <f t="shared" si="16"/>
        <v>0</v>
      </c>
      <c r="R141" s="229" t="s">
        <v>32</v>
      </c>
      <c r="S141" s="23" t="s">
        <v>33</v>
      </c>
      <c r="T141" s="14"/>
      <c r="U141" s="228"/>
      <c r="V141" s="16"/>
      <c r="W141" s="16"/>
      <c r="X141" s="16"/>
      <c r="Y141" s="16"/>
    </row>
    <row r="142" spans="1:25">
      <c r="A142" s="224"/>
      <c r="B142" s="224"/>
      <c r="C142" s="224"/>
      <c r="D142" s="224"/>
      <c r="E142" s="227"/>
      <c r="F142" s="224"/>
      <c r="G142" s="224"/>
      <c r="H142" s="226"/>
      <c r="I142" s="224"/>
      <c r="J142" s="224"/>
      <c r="K142" s="224"/>
      <c r="L142" s="224"/>
      <c r="M142" s="224"/>
      <c r="N142" s="224"/>
      <c r="O142" s="224"/>
      <c r="P142" s="224"/>
      <c r="Q142" s="14">
        <f t="shared" si="16"/>
        <v>0</v>
      </c>
      <c r="R142" s="229" t="s">
        <v>32</v>
      </c>
      <c r="S142" s="23" t="s">
        <v>33</v>
      </c>
      <c r="T142" s="14"/>
      <c r="U142" s="228"/>
      <c r="V142" s="16"/>
      <c r="W142" s="16"/>
      <c r="X142" s="16"/>
      <c r="Y142" s="16"/>
    </row>
    <row r="143" spans="1:25">
      <c r="A143" s="15"/>
      <c r="B143" s="15"/>
      <c r="C143" s="15"/>
      <c r="D143" s="15"/>
      <c r="E143" s="15"/>
      <c r="F143" s="15"/>
      <c r="G143" s="15"/>
      <c r="H143" s="37"/>
      <c r="I143" s="15"/>
      <c r="J143" s="15"/>
      <c r="K143" s="15"/>
      <c r="L143" s="15"/>
      <c r="M143" s="15"/>
      <c r="N143" s="15"/>
      <c r="O143" s="15"/>
      <c r="P143" s="15"/>
      <c r="Q143" s="14">
        <f t="shared" si="16"/>
        <v>0</v>
      </c>
      <c r="R143" s="14" t="s">
        <v>30</v>
      </c>
      <c r="S143" s="14" t="s">
        <v>31</v>
      </c>
      <c r="T143" s="14"/>
      <c r="U143" s="16"/>
      <c r="V143" s="16"/>
      <c r="W143" s="16"/>
      <c r="X143" s="16"/>
      <c r="Y143" s="16"/>
    </row>
    <row r="144" spans="1:25">
      <c r="A144" s="11" t="s">
        <v>19</v>
      </c>
      <c r="B144" s="7"/>
      <c r="C144" s="7"/>
      <c r="D144" s="7"/>
      <c r="E144" s="11"/>
      <c r="F144" s="7"/>
      <c r="G144" s="7"/>
      <c r="H144" s="7"/>
      <c r="I144" s="11">
        <f>SUM(I138:I142)</f>
        <v>0</v>
      </c>
      <c r="J144" s="11">
        <f>SUM(J138:J142)</f>
        <v>0</v>
      </c>
      <c r="K144" s="11">
        <f t="shared" ref="K144:Q144" si="17">SUM(K138:K143)</f>
        <v>0</v>
      </c>
      <c r="L144" s="11">
        <f t="shared" si="17"/>
        <v>0</v>
      </c>
      <c r="M144" s="11">
        <f t="shared" si="17"/>
        <v>0</v>
      </c>
      <c r="N144" s="11">
        <f t="shared" si="17"/>
        <v>0</v>
      </c>
      <c r="O144" s="11">
        <f t="shared" si="17"/>
        <v>0</v>
      </c>
      <c r="P144" s="11">
        <f t="shared" si="17"/>
        <v>0</v>
      </c>
      <c r="Q144" s="11">
        <f t="shared" si="17"/>
        <v>0</v>
      </c>
      <c r="R144" s="12"/>
      <c r="S144" s="12"/>
      <c r="T144" s="12"/>
      <c r="U144" s="12"/>
      <c r="V144" s="12"/>
      <c r="W144" s="12"/>
      <c r="X144" s="12"/>
      <c r="Y144" s="12"/>
    </row>
    <row r="145" spans="1:24">
      <c r="A145" s="1"/>
      <c r="B145" s="1"/>
      <c r="C145" s="1"/>
      <c r="D145" s="1"/>
      <c r="E145" s="1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>
      <c r="A146" s="166" t="s">
        <v>34</v>
      </c>
      <c r="B146" s="1562"/>
      <c r="C146" s="1562"/>
      <c r="D146" s="1562"/>
      <c r="E146" s="1"/>
      <c r="F146" s="1"/>
      <c r="G146" s="1"/>
      <c r="H146" s="1"/>
      <c r="I146" s="1"/>
      <c r="J146" s="1"/>
      <c r="K146" s="1563"/>
      <c r="L146" s="1563"/>
      <c r="M146" s="1563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8">
      <c r="A147" s="187" t="s">
        <v>35</v>
      </c>
      <c r="B147" s="186" t="s">
        <v>36</v>
      </c>
      <c r="C147" s="239" t="s">
        <v>37</v>
      </c>
      <c r="D147" s="24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>
      <c r="A148" s="230" t="s">
        <v>161</v>
      </c>
      <c r="B148" s="1558" t="s">
        <v>39</v>
      </c>
      <c r="C148" s="1558"/>
      <c r="D148" s="242"/>
      <c r="E148" s="243" t="s">
        <v>40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>
      <c r="A149" s="4" t="s">
        <v>169</v>
      </c>
      <c r="B149" s="1564" t="s">
        <v>41</v>
      </c>
      <c r="C149" s="156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>
      <c r="A150" s="5" t="s">
        <v>42</v>
      </c>
      <c r="B150" s="1565"/>
      <c r="C150" s="156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>
      <c r="A151" s="5" t="s">
        <v>42</v>
      </c>
      <c r="B151" s="1565"/>
      <c r="C151" s="1565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>
      <c r="A152" s="5" t="s">
        <v>43</v>
      </c>
      <c r="B152" s="1566"/>
      <c r="C152" s="156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>
      <c r="A153" s="5" t="s">
        <v>44</v>
      </c>
      <c r="B153" s="1567"/>
      <c r="C153" s="1567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</sheetData>
  <mergeCells count="88">
    <mergeCell ref="B151:C151"/>
    <mergeCell ref="B152:C152"/>
    <mergeCell ref="B153:C153"/>
    <mergeCell ref="R136:Y136"/>
    <mergeCell ref="B146:D146"/>
    <mergeCell ref="K146:M146"/>
    <mergeCell ref="B148:C148"/>
    <mergeCell ref="B149:C149"/>
    <mergeCell ref="B150:C150"/>
    <mergeCell ref="I136:Q136"/>
    <mergeCell ref="B131:C131"/>
    <mergeCell ref="B132:C132"/>
    <mergeCell ref="B133:C133"/>
    <mergeCell ref="B134:C134"/>
    <mergeCell ref="A136:F136"/>
    <mergeCell ref="I117:Q117"/>
    <mergeCell ref="R117:Y117"/>
    <mergeCell ref="B127:D127"/>
    <mergeCell ref="K127:M127"/>
    <mergeCell ref="B129:C129"/>
    <mergeCell ref="B130:C130"/>
    <mergeCell ref="B111:C111"/>
    <mergeCell ref="B112:C112"/>
    <mergeCell ref="B113:C113"/>
    <mergeCell ref="B114:C114"/>
    <mergeCell ref="B115:C115"/>
    <mergeCell ref="A117:F117"/>
    <mergeCell ref="R79:Y79"/>
    <mergeCell ref="B110:C110"/>
    <mergeCell ref="B91:C91"/>
    <mergeCell ref="B92:C92"/>
    <mergeCell ref="B93:C93"/>
    <mergeCell ref="B94:C94"/>
    <mergeCell ref="B95:C95"/>
    <mergeCell ref="B96:C96"/>
    <mergeCell ref="A98:F98"/>
    <mergeCell ref="I98:Q98"/>
    <mergeCell ref="R98:Y98"/>
    <mergeCell ref="B108:D108"/>
    <mergeCell ref="K108:M108"/>
    <mergeCell ref="B89:D89"/>
    <mergeCell ref="K89:M89"/>
    <mergeCell ref="B70:D70"/>
    <mergeCell ref="K70:M70"/>
    <mergeCell ref="B72:C72"/>
    <mergeCell ref="B73:C73"/>
    <mergeCell ref="B74:C74"/>
    <mergeCell ref="B75:C75"/>
    <mergeCell ref="B76:C76"/>
    <mergeCell ref="B77:C77"/>
    <mergeCell ref="A79:F79"/>
    <mergeCell ref="I79:Q79"/>
    <mergeCell ref="R59:Y59"/>
    <mergeCell ref="R40:Y40"/>
    <mergeCell ref="B50:D50"/>
    <mergeCell ref="K50:M50"/>
    <mergeCell ref="B52:C52"/>
    <mergeCell ref="B53:C53"/>
    <mergeCell ref="B54:C54"/>
    <mergeCell ref="I40:Q40"/>
    <mergeCell ref="B55:C55"/>
    <mergeCell ref="B56:C56"/>
    <mergeCell ref="B57:C57"/>
    <mergeCell ref="A59:F59"/>
    <mergeCell ref="I59:Q59"/>
    <mergeCell ref="B35:C35"/>
    <mergeCell ref="B36:C36"/>
    <mergeCell ref="B37:C37"/>
    <mergeCell ref="B38:C38"/>
    <mergeCell ref="A40:F40"/>
    <mergeCell ref="I20:Q20"/>
    <mergeCell ref="R20:Y20"/>
    <mergeCell ref="B31:D31"/>
    <mergeCell ref="K31:M31"/>
    <mergeCell ref="B33:C33"/>
    <mergeCell ref="B34:C34"/>
    <mergeCell ref="B14:C14"/>
    <mergeCell ref="B15:C15"/>
    <mergeCell ref="B16:C16"/>
    <mergeCell ref="B17:C17"/>
    <mergeCell ref="B18:C18"/>
    <mergeCell ref="A20:F20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80C5-E2AC-4CDC-88E4-D1549F3CB50D}">
  <sheetPr>
    <tabColor theme="9" tint="0.39997558519241921"/>
  </sheetPr>
  <dimension ref="A1:Y152"/>
  <sheetViews>
    <sheetView topLeftCell="A30" workbookViewId="0">
      <selection activeCell="S22" sqref="S22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17.140625" customWidth="1"/>
    <col min="9" max="9" width="10.7109375" customWidth="1"/>
    <col min="10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/>
    <col min="24" max="24" width="19" customWidth="1"/>
  </cols>
  <sheetData>
    <row r="1" spans="1:25" ht="23.25">
      <c r="A1" s="1559" t="s">
        <v>394</v>
      </c>
      <c r="B1" s="1559"/>
      <c r="C1" s="1559"/>
      <c r="D1" s="1559"/>
      <c r="E1" s="1559"/>
      <c r="F1" s="1559"/>
      <c r="G1" s="1067"/>
      <c r="H1" s="7"/>
      <c r="I1" s="1559" t="s">
        <v>1244</v>
      </c>
      <c r="J1" s="1559"/>
      <c r="K1" s="1559"/>
      <c r="L1" s="1559"/>
      <c r="M1" s="1559"/>
      <c r="N1" s="1559"/>
      <c r="O1" s="1559"/>
      <c r="P1" s="1559"/>
      <c r="Q1" s="1559"/>
      <c r="R1" s="1560" t="s">
        <v>2436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2437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178" t="s">
        <v>86</v>
      </c>
      <c r="B3" s="1178" t="s">
        <v>2438</v>
      </c>
      <c r="C3" s="1178" t="s">
        <v>2439</v>
      </c>
      <c r="D3" s="1178" t="s">
        <v>94</v>
      </c>
      <c r="E3" s="1179">
        <v>46208.597222222219</v>
      </c>
      <c r="F3" s="1178">
        <v>12.9</v>
      </c>
      <c r="G3" s="1178">
        <v>120507</v>
      </c>
      <c r="H3" s="1205" t="s">
        <v>160</v>
      </c>
      <c r="I3" s="1178"/>
      <c r="J3" s="1178"/>
      <c r="K3" s="1178"/>
      <c r="L3" s="1178"/>
      <c r="M3" s="1178"/>
      <c r="N3" s="1178"/>
      <c r="O3" s="1186">
        <v>71</v>
      </c>
      <c r="P3" s="1186">
        <v>90</v>
      </c>
      <c r="Q3" s="1175">
        <f>SUM(I3:P3)</f>
        <v>161</v>
      </c>
      <c r="R3" s="1176" t="s">
        <v>32</v>
      </c>
      <c r="S3" s="1177" t="s">
        <v>33</v>
      </c>
      <c r="T3" s="1175"/>
      <c r="U3" s="1189" t="s">
        <v>161</v>
      </c>
      <c r="V3" s="16" t="s">
        <v>90</v>
      </c>
      <c r="W3" s="16">
        <v>1021111</v>
      </c>
      <c r="X3" s="1181" t="s">
        <v>2440</v>
      </c>
      <c r="Y3" s="1181"/>
    </row>
    <row r="4" spans="1:25">
      <c r="A4" s="1184" t="s">
        <v>157</v>
      </c>
      <c r="B4" s="1184" t="s">
        <v>80</v>
      </c>
      <c r="C4" s="1186" t="s">
        <v>2441</v>
      </c>
      <c r="D4" s="1184" t="s">
        <v>117</v>
      </c>
      <c r="E4" s="1185">
        <v>46207.402777777781</v>
      </c>
      <c r="F4" s="1184">
        <v>12.3</v>
      </c>
      <c r="G4" s="1184">
        <v>120475</v>
      </c>
      <c r="H4" s="1338" t="s">
        <v>1999</v>
      </c>
      <c r="I4" s="1184"/>
      <c r="J4" s="1184"/>
      <c r="K4" s="1184"/>
      <c r="L4" s="1184"/>
      <c r="M4" s="1184"/>
      <c r="N4" s="1184"/>
      <c r="O4" s="1186">
        <v>71</v>
      </c>
      <c r="P4" s="1186">
        <v>90</v>
      </c>
      <c r="Q4" s="1354">
        <f>SUM(I4:P4)</f>
        <v>161</v>
      </c>
      <c r="R4" s="1176" t="s">
        <v>32</v>
      </c>
      <c r="S4" s="1177" t="s">
        <v>33</v>
      </c>
      <c r="T4" s="1175"/>
      <c r="U4" s="1190" t="s">
        <v>100</v>
      </c>
      <c r="V4" s="16" t="s">
        <v>90</v>
      </c>
      <c r="W4" s="16">
        <v>1021112</v>
      </c>
      <c r="X4" s="1239" t="s">
        <v>2442</v>
      </c>
      <c r="Y4" s="16"/>
    </row>
    <row r="5" spans="1:25">
      <c r="A5" s="1178" t="s">
        <v>102</v>
      </c>
      <c r="B5" s="1178" t="s">
        <v>2443</v>
      </c>
      <c r="C5" s="1172" t="s">
        <v>2444</v>
      </c>
      <c r="D5" s="1172" t="s">
        <v>117</v>
      </c>
      <c r="E5" s="1173">
        <v>46207.833333333336</v>
      </c>
      <c r="F5" s="1172">
        <v>13.8</v>
      </c>
      <c r="G5" s="1178">
        <v>120476</v>
      </c>
      <c r="H5" s="1356" t="s">
        <v>2445</v>
      </c>
      <c r="I5" s="1186">
        <v>161</v>
      </c>
      <c r="J5" s="1178"/>
      <c r="K5" s="1178"/>
      <c r="L5" s="1178"/>
      <c r="M5" s="1178"/>
      <c r="N5" s="1178"/>
      <c r="O5" s="1178"/>
      <c r="P5" s="1178"/>
      <c r="Q5" s="14">
        <f>SUM(I5:P5)</f>
        <v>161</v>
      </c>
      <c r="R5" s="1176" t="s">
        <v>32</v>
      </c>
      <c r="S5" s="1177" t="s">
        <v>33</v>
      </c>
      <c r="T5" s="14"/>
      <c r="U5" s="1190" t="s">
        <v>100</v>
      </c>
      <c r="V5" s="16" t="s">
        <v>90</v>
      </c>
      <c r="W5" s="16">
        <v>1021113</v>
      </c>
      <c r="X5" s="1239" t="s">
        <v>2442</v>
      </c>
      <c r="Y5" s="16"/>
    </row>
    <row r="6" spans="1:25">
      <c r="A6" s="489" t="s">
        <v>1613</v>
      </c>
      <c r="B6" s="1184" t="s">
        <v>1255</v>
      </c>
      <c r="C6" s="35" t="s">
        <v>2446</v>
      </c>
      <c r="D6" s="489" t="s">
        <v>117</v>
      </c>
      <c r="E6" s="493">
        <v>46207.763888888891</v>
      </c>
      <c r="F6" s="489">
        <v>13.8</v>
      </c>
      <c r="G6" s="489">
        <v>120479</v>
      </c>
      <c r="H6" s="494" t="s">
        <v>2447</v>
      </c>
      <c r="I6" s="489"/>
      <c r="J6" s="489"/>
      <c r="K6" s="489"/>
      <c r="L6" s="489"/>
      <c r="M6" s="489"/>
      <c r="N6" s="35">
        <v>90</v>
      </c>
      <c r="O6" s="35">
        <v>41</v>
      </c>
      <c r="P6" s="35">
        <v>30</v>
      </c>
      <c r="Q6" s="279">
        <f>SUM(I6:P6)</f>
        <v>161</v>
      </c>
      <c r="R6" s="229" t="s">
        <v>32</v>
      </c>
      <c r="S6" s="23" t="s">
        <v>33</v>
      </c>
      <c r="T6" s="14"/>
      <c r="U6" s="1190" t="s">
        <v>100</v>
      </c>
      <c r="V6" s="16" t="s">
        <v>90</v>
      </c>
      <c r="W6" s="16">
        <v>1021114</v>
      </c>
      <c r="X6" s="1239" t="s">
        <v>2442</v>
      </c>
      <c r="Y6" s="16"/>
    </row>
    <row r="7" spans="1:25">
      <c r="A7" s="489" t="s">
        <v>519</v>
      </c>
      <c r="B7" s="489" t="s">
        <v>1255</v>
      </c>
      <c r="C7" s="35" t="s">
        <v>2448</v>
      </c>
      <c r="D7" s="489" t="s">
        <v>117</v>
      </c>
      <c r="E7" s="493">
        <v>46207.763888888891</v>
      </c>
      <c r="F7" s="489">
        <v>13.8</v>
      </c>
      <c r="G7" s="489">
        <v>120504</v>
      </c>
      <c r="H7" s="494" t="s">
        <v>160</v>
      </c>
      <c r="I7" s="489"/>
      <c r="J7" s="489"/>
      <c r="K7" s="489"/>
      <c r="L7" s="489"/>
      <c r="M7" s="489"/>
      <c r="N7" s="35">
        <v>60</v>
      </c>
      <c r="O7" s="35">
        <v>41</v>
      </c>
      <c r="P7" s="35">
        <v>60</v>
      </c>
      <c r="Q7" s="279">
        <f t="shared" ref="Q7:Q8" si="0">SUM(I7:P7)</f>
        <v>161</v>
      </c>
      <c r="R7" s="229" t="s">
        <v>32</v>
      </c>
      <c r="S7" s="23" t="s">
        <v>33</v>
      </c>
      <c r="T7" s="1289" t="b">
        <v>1</v>
      </c>
      <c r="U7" s="1190" t="s">
        <v>100</v>
      </c>
      <c r="V7" s="16" t="s">
        <v>90</v>
      </c>
      <c r="W7" s="16">
        <v>1021115</v>
      </c>
      <c r="X7" s="228" t="s">
        <v>2442</v>
      </c>
      <c r="Y7" s="16"/>
    </row>
    <row r="8" spans="1:25">
      <c r="A8" s="489" t="s">
        <v>142</v>
      </c>
      <c r="B8" s="489" t="s">
        <v>72</v>
      </c>
      <c r="C8" s="35" t="s">
        <v>2449</v>
      </c>
      <c r="D8" s="489" t="s">
        <v>71</v>
      </c>
      <c r="E8" s="493">
        <v>46206.715277777781</v>
      </c>
      <c r="F8" s="489">
        <v>16.2</v>
      </c>
      <c r="G8" s="489">
        <v>120478</v>
      </c>
      <c r="H8" s="494" t="s">
        <v>667</v>
      </c>
      <c r="I8" s="489"/>
      <c r="J8" s="489"/>
      <c r="K8" s="489"/>
      <c r="L8" s="489"/>
      <c r="M8" s="35">
        <v>54</v>
      </c>
      <c r="N8" s="35">
        <v>54</v>
      </c>
      <c r="O8" s="35">
        <v>53</v>
      </c>
      <c r="P8" s="489"/>
      <c r="Q8" s="279">
        <f t="shared" si="0"/>
        <v>161</v>
      </c>
      <c r="R8" s="14" t="s">
        <v>30</v>
      </c>
      <c r="S8" s="14" t="s">
        <v>31</v>
      </c>
      <c r="T8" s="14"/>
      <c r="U8" s="255" t="s">
        <v>169</v>
      </c>
      <c r="V8" s="16" t="s">
        <v>90</v>
      </c>
      <c r="W8" s="16">
        <v>1021116</v>
      </c>
      <c r="X8" s="228" t="s">
        <v>2450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161</v>
      </c>
      <c r="J9" s="11">
        <f>SUM(J3:J7)</f>
        <v>0</v>
      </c>
      <c r="K9" s="11">
        <f t="shared" ref="K9:Q9" si="1">SUM(K3:K8)</f>
        <v>0</v>
      </c>
      <c r="L9" s="11">
        <f t="shared" si="1"/>
        <v>0</v>
      </c>
      <c r="M9" s="11">
        <f t="shared" si="1"/>
        <v>54</v>
      </c>
      <c r="N9" s="11">
        <f t="shared" si="1"/>
        <v>204</v>
      </c>
      <c r="O9" s="11">
        <f t="shared" si="1"/>
        <v>277</v>
      </c>
      <c r="P9" s="11">
        <f t="shared" si="1"/>
        <v>270</v>
      </c>
      <c r="Q9" s="11">
        <f t="shared" si="1"/>
        <v>966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263" t="s">
        <v>2451</v>
      </c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1194" t="s">
        <v>161</v>
      </c>
      <c r="B13" s="1548" t="s">
        <v>39</v>
      </c>
      <c r="C13" s="1548"/>
      <c r="D13" s="1223"/>
      <c r="E13" s="1224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1195" t="s">
        <v>100</v>
      </c>
      <c r="B14" s="1554" t="s">
        <v>179</v>
      </c>
      <c r="C14" s="1554"/>
      <c r="D14" s="1216"/>
      <c r="E14" s="121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257" t="s">
        <v>169</v>
      </c>
      <c r="B15" s="1619" t="s">
        <v>41</v>
      </c>
      <c r="C15" s="1619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42</v>
      </c>
      <c r="B16" s="1555" t="s">
        <v>1586</v>
      </c>
      <c r="C16" s="155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43</v>
      </c>
      <c r="B18" s="1566" t="s">
        <v>2452</v>
      </c>
      <c r="C18" s="156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5" t="s">
        <v>44</v>
      </c>
      <c r="B19" s="1567"/>
      <c r="C19" s="156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23.25" customHeight="1">
      <c r="A21" s="1559" t="s">
        <v>415</v>
      </c>
      <c r="B21" s="1559"/>
      <c r="C21" s="1559"/>
      <c r="D21" s="1559"/>
      <c r="E21" s="1559"/>
      <c r="F21" s="1559"/>
      <c r="G21" s="1067"/>
      <c r="H21" s="7"/>
      <c r="I21" s="1559" t="s">
        <v>346</v>
      </c>
      <c r="J21" s="1559"/>
      <c r="K21" s="1559"/>
      <c r="L21" s="1559"/>
      <c r="M21" s="1559"/>
      <c r="N21" s="1559"/>
      <c r="O21" s="1559"/>
      <c r="P21" s="1559"/>
      <c r="Q21" s="1559"/>
      <c r="R21" s="1560" t="s">
        <v>416</v>
      </c>
      <c r="S21" s="1561"/>
      <c r="T21" s="1560"/>
      <c r="U21" s="1560"/>
      <c r="V21" s="1560"/>
      <c r="W21" s="1560"/>
      <c r="X21" s="1560"/>
      <c r="Y21" s="1560"/>
    </row>
    <row r="22" spans="1:25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8" t="s">
        <v>9</v>
      </c>
      <c r="H22" s="33" t="s">
        <v>10</v>
      </c>
      <c r="I22" s="9" t="s">
        <v>2437</v>
      </c>
      <c r="J22" s="9" t="s">
        <v>12</v>
      </c>
      <c r="K22" s="9" t="s">
        <v>13</v>
      </c>
      <c r="L22" s="9" t="s">
        <v>14</v>
      </c>
      <c r="M22" s="9" t="s">
        <v>15</v>
      </c>
      <c r="N22" s="9" t="s">
        <v>16</v>
      </c>
      <c r="O22" s="9" t="s">
        <v>17</v>
      </c>
      <c r="P22" s="10" t="s">
        <v>18</v>
      </c>
      <c r="Q22" s="8" t="s">
        <v>19</v>
      </c>
      <c r="R22" s="8" t="s">
        <v>20</v>
      </c>
      <c r="S22" s="240" t="s">
        <v>21</v>
      </c>
      <c r="T22" s="240" t="s">
        <v>22</v>
      </c>
      <c r="U22" s="8" t="s">
        <v>24</v>
      </c>
      <c r="V22" s="8" t="s">
        <v>25</v>
      </c>
      <c r="W22" s="8" t="s">
        <v>26</v>
      </c>
      <c r="X22" s="8" t="s">
        <v>27</v>
      </c>
      <c r="Y22" s="8" t="s">
        <v>28</v>
      </c>
    </row>
    <row r="23" spans="1:25">
      <c r="A23" s="1184" t="s">
        <v>698</v>
      </c>
      <c r="B23" s="1184" t="s">
        <v>78</v>
      </c>
      <c r="C23" s="1186" t="s">
        <v>2453</v>
      </c>
      <c r="D23" s="1184" t="s">
        <v>99</v>
      </c>
      <c r="E23" s="1185">
        <v>46208.28125</v>
      </c>
      <c r="F23" s="1184">
        <v>13.3</v>
      </c>
      <c r="G23" s="1184">
        <v>120482</v>
      </c>
      <c r="H23" s="1338" t="s">
        <v>160</v>
      </c>
      <c r="I23" s="1184"/>
      <c r="J23" s="1184"/>
      <c r="K23" s="1184"/>
      <c r="L23" s="1184"/>
      <c r="M23" s="1184"/>
      <c r="N23" s="1186">
        <v>60</v>
      </c>
      <c r="O23" s="1186">
        <v>71</v>
      </c>
      <c r="P23" s="1186">
        <v>30</v>
      </c>
      <c r="Q23" s="1354">
        <f>SUM(I23:P23)</f>
        <v>161</v>
      </c>
      <c r="R23" s="1176" t="s">
        <v>32</v>
      </c>
      <c r="S23" s="1177" t="s">
        <v>33</v>
      </c>
      <c r="T23" s="1289" t="b">
        <v>1</v>
      </c>
      <c r="U23" s="1190" t="s">
        <v>100</v>
      </c>
      <c r="V23" s="16" t="s">
        <v>90</v>
      </c>
      <c r="W23" s="16">
        <v>1021138</v>
      </c>
      <c r="X23" s="16" t="s">
        <v>2454</v>
      </c>
      <c r="Y23" s="1181"/>
    </row>
    <row r="24" spans="1:25" ht="26.25">
      <c r="A24" s="224" t="s">
        <v>120</v>
      </c>
      <c r="B24" s="224" t="s">
        <v>1255</v>
      </c>
      <c r="C24" s="35" t="s">
        <v>2455</v>
      </c>
      <c r="D24" s="15" t="s">
        <v>117</v>
      </c>
      <c r="E24" s="271">
        <v>46209.333333333336</v>
      </c>
      <c r="F24" s="15">
        <v>13.8</v>
      </c>
      <c r="G24" s="224">
        <v>120483</v>
      </c>
      <c r="H24" s="226" t="s">
        <v>1348</v>
      </c>
      <c r="I24" s="224"/>
      <c r="J24" s="224"/>
      <c r="K24" s="224"/>
      <c r="L24" s="224"/>
      <c r="M24" s="224"/>
      <c r="N24" s="224"/>
      <c r="O24" s="35">
        <v>101</v>
      </c>
      <c r="P24" s="35">
        <v>60</v>
      </c>
      <c r="Q24" s="14">
        <f t="shared" ref="Q24" si="2">SUM(I24:P24)</f>
        <v>161</v>
      </c>
      <c r="R24" s="1176" t="s">
        <v>32</v>
      </c>
      <c r="S24" s="1177" t="s">
        <v>33</v>
      </c>
      <c r="T24" s="1289" t="b">
        <v>1</v>
      </c>
      <c r="U24" s="232" t="s">
        <v>100</v>
      </c>
      <c r="V24" s="16" t="s">
        <v>90</v>
      </c>
      <c r="W24" s="16">
        <v>1021136</v>
      </c>
      <c r="X24" s="16" t="s">
        <v>2456</v>
      </c>
      <c r="Y24" s="16" t="s">
        <v>2457</v>
      </c>
    </row>
    <row r="25" spans="1:25">
      <c r="A25" s="224" t="s">
        <v>698</v>
      </c>
      <c r="B25" s="224" t="s">
        <v>78</v>
      </c>
      <c r="C25" s="35" t="s">
        <v>2458</v>
      </c>
      <c r="D25" s="15" t="s">
        <v>99</v>
      </c>
      <c r="E25" s="24">
        <v>46208.28125</v>
      </c>
      <c r="F25" s="15">
        <v>13.3</v>
      </c>
      <c r="G25" s="224">
        <v>120484</v>
      </c>
      <c r="H25" s="226" t="s">
        <v>160</v>
      </c>
      <c r="I25" s="224"/>
      <c r="J25" s="224"/>
      <c r="K25" s="224"/>
      <c r="L25" s="224"/>
      <c r="M25" s="224"/>
      <c r="N25" s="35">
        <v>101</v>
      </c>
      <c r="O25" s="35">
        <v>30</v>
      </c>
      <c r="P25" s="35">
        <v>30</v>
      </c>
      <c r="Q25" s="269">
        <f>SUM(I25:P25)</f>
        <v>161</v>
      </c>
      <c r="R25" s="1176" t="s">
        <v>32</v>
      </c>
      <c r="S25" s="1177" t="s">
        <v>33</v>
      </c>
      <c r="T25" s="1289" t="b">
        <v>1</v>
      </c>
      <c r="U25" s="1190" t="s">
        <v>100</v>
      </c>
      <c r="V25" s="16" t="s">
        <v>90</v>
      </c>
      <c r="W25" s="16">
        <v>1021135</v>
      </c>
      <c r="X25" s="16" t="s">
        <v>2454</v>
      </c>
      <c r="Y25" s="16"/>
    </row>
    <row r="26" spans="1:25">
      <c r="A26" s="609" t="s">
        <v>86</v>
      </c>
      <c r="B26" s="609" t="s">
        <v>78</v>
      </c>
      <c r="C26" s="35" t="s">
        <v>2459</v>
      </c>
      <c r="D26" s="609" t="s">
        <v>168</v>
      </c>
      <c r="E26" s="610">
        <v>46208.75</v>
      </c>
      <c r="F26" s="609">
        <v>13.3</v>
      </c>
      <c r="G26" s="609">
        <v>120505</v>
      </c>
      <c r="H26" s="611" t="s">
        <v>1348</v>
      </c>
      <c r="I26" s="609"/>
      <c r="J26" s="609"/>
      <c r="K26" s="609"/>
      <c r="L26" s="609"/>
      <c r="M26" s="609"/>
      <c r="N26" s="609"/>
      <c r="O26" s="35">
        <v>101</v>
      </c>
      <c r="P26" s="35">
        <v>60</v>
      </c>
      <c r="Q26" s="703">
        <f>SUM(I26:P26)</f>
        <v>161</v>
      </c>
      <c r="R26" s="229" t="s">
        <v>32</v>
      </c>
      <c r="S26" s="23" t="s">
        <v>33</v>
      </c>
      <c r="T26" s="1175"/>
      <c r="U26" s="1207" t="s">
        <v>169</v>
      </c>
      <c r="V26" s="16" t="s">
        <v>90</v>
      </c>
      <c r="W26" s="16">
        <v>1021137</v>
      </c>
      <c r="X26" s="16" t="s">
        <v>2460</v>
      </c>
      <c r="Y26" s="16"/>
    </row>
    <row r="27" spans="1:25">
      <c r="A27" s="15" t="s">
        <v>107</v>
      </c>
      <c r="B27" s="1355" t="s">
        <v>78</v>
      </c>
      <c r="C27" s="35" t="s">
        <v>2461</v>
      </c>
      <c r="D27" s="15" t="s">
        <v>168</v>
      </c>
      <c r="E27" s="24">
        <v>46208.75</v>
      </c>
      <c r="F27" s="15">
        <v>13.3</v>
      </c>
      <c r="G27" s="15">
        <v>120485</v>
      </c>
      <c r="H27" s="37" t="s">
        <v>160</v>
      </c>
      <c r="I27" s="15"/>
      <c r="J27" s="15"/>
      <c r="K27" s="15"/>
      <c r="L27" s="15"/>
      <c r="M27" s="15"/>
      <c r="N27" s="35">
        <v>101</v>
      </c>
      <c r="O27" s="35">
        <v>30</v>
      </c>
      <c r="P27" s="35">
        <v>30</v>
      </c>
      <c r="Q27" s="14">
        <f>SUM(I27:P27)</f>
        <v>161</v>
      </c>
      <c r="R27" s="229" t="s">
        <v>32</v>
      </c>
      <c r="S27" s="23" t="s">
        <v>33</v>
      </c>
      <c r="T27" s="1175"/>
      <c r="U27" s="1207" t="s">
        <v>169</v>
      </c>
      <c r="V27" s="16" t="s">
        <v>90</v>
      </c>
      <c r="W27" s="16">
        <v>1021134</v>
      </c>
      <c r="X27" s="16" t="s">
        <v>2460</v>
      </c>
      <c r="Y27" s="16"/>
    </row>
    <row r="28" spans="1:25" ht="26.25">
      <c r="A28" s="1172" t="s">
        <v>120</v>
      </c>
      <c r="B28" s="1172" t="s">
        <v>1255</v>
      </c>
      <c r="C28" s="1186" t="s">
        <v>2462</v>
      </c>
      <c r="D28" s="1172" t="s">
        <v>117</v>
      </c>
      <c r="E28" s="1230">
        <v>46209.333333333336</v>
      </c>
      <c r="F28" s="1172">
        <v>13.8</v>
      </c>
      <c r="G28" s="1172">
        <v>120486</v>
      </c>
      <c r="H28" s="1174" t="s">
        <v>160</v>
      </c>
      <c r="I28" s="1172"/>
      <c r="J28" s="1172"/>
      <c r="K28" s="1172"/>
      <c r="L28" s="1172"/>
      <c r="M28" s="1172"/>
      <c r="N28" s="1186">
        <v>101</v>
      </c>
      <c r="O28" s="1186">
        <v>30</v>
      </c>
      <c r="P28" s="1186">
        <v>30</v>
      </c>
      <c r="Q28" s="1175">
        <f>SUM(I28:P28)</f>
        <v>161</v>
      </c>
      <c r="R28" s="1176" t="s">
        <v>32</v>
      </c>
      <c r="S28" s="1177" t="s">
        <v>33</v>
      </c>
      <c r="T28" s="1289" t="b">
        <v>1</v>
      </c>
      <c r="U28" s="1190" t="s">
        <v>100</v>
      </c>
      <c r="V28" s="16" t="s">
        <v>90</v>
      </c>
      <c r="W28" s="16">
        <v>1021133</v>
      </c>
      <c r="X28" s="1239" t="s">
        <v>2456</v>
      </c>
      <c r="Y28" s="1181" t="s">
        <v>2457</v>
      </c>
    </row>
    <row r="29" spans="1:25">
      <c r="A29" s="11" t="s">
        <v>19</v>
      </c>
      <c r="B29" s="7"/>
      <c r="C29" s="7"/>
      <c r="D29" s="7"/>
      <c r="E29" s="11"/>
      <c r="F29" s="7"/>
      <c r="G29" s="7"/>
      <c r="H29" s="7"/>
      <c r="I29" s="11">
        <f t="shared" ref="I29:Q29" si="3">SUM(I23:I28)</f>
        <v>0</v>
      </c>
      <c r="J29" s="11">
        <f t="shared" si="3"/>
        <v>0</v>
      </c>
      <c r="K29" s="11">
        <f t="shared" si="3"/>
        <v>0</v>
      </c>
      <c r="L29" s="11">
        <f t="shared" si="3"/>
        <v>0</v>
      </c>
      <c r="M29" s="11">
        <f t="shared" si="3"/>
        <v>0</v>
      </c>
      <c r="N29" s="11">
        <f t="shared" si="3"/>
        <v>363</v>
      </c>
      <c r="O29" s="11">
        <f t="shared" si="3"/>
        <v>363</v>
      </c>
      <c r="P29" s="11">
        <f t="shared" si="3"/>
        <v>240</v>
      </c>
      <c r="Q29" s="11">
        <f t="shared" si="3"/>
        <v>966</v>
      </c>
      <c r="R29" s="12"/>
      <c r="S29" s="12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166" t="s">
        <v>34</v>
      </c>
      <c r="B31" s="1562"/>
      <c r="C31" s="1562"/>
      <c r="D31" s="1562"/>
      <c r="E31" s="263" t="s">
        <v>2451</v>
      </c>
      <c r="F31" s="1"/>
      <c r="G31" s="1"/>
      <c r="H31" s="1"/>
      <c r="I31" s="1"/>
      <c r="J31" s="1"/>
      <c r="K31" s="1563"/>
      <c r="L31" s="1563"/>
      <c r="M31" s="156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.75" customHeight="1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 ht="15" customHeight="1">
      <c r="A33" s="1232" t="s">
        <v>169</v>
      </c>
      <c r="B33" s="1617" t="s">
        <v>39</v>
      </c>
      <c r="C33" s="1617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1195" t="s">
        <v>100</v>
      </c>
      <c r="B34" s="1554" t="s">
        <v>41</v>
      </c>
      <c r="C34" s="155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 t="s">
        <v>2463</v>
      </c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42</v>
      </c>
      <c r="B36" s="1565"/>
      <c r="C36" s="156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43</v>
      </c>
      <c r="B37" s="1566" t="s">
        <v>2464</v>
      </c>
      <c r="C37" s="156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5">
      <c r="A38" s="5" t="s">
        <v>44</v>
      </c>
      <c r="B38" s="1567"/>
      <c r="C38" s="156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40" spans="1:25" ht="23.25" customHeight="1">
      <c r="A40" s="1666" t="s">
        <v>1311</v>
      </c>
      <c r="B40" s="1666"/>
      <c r="C40" s="1666"/>
      <c r="D40" s="1666"/>
      <c r="E40" s="1666"/>
      <c r="F40" s="1666"/>
      <c r="G40" s="1097"/>
      <c r="H40" s="270"/>
      <c r="I40" s="1666" t="s">
        <v>577</v>
      </c>
      <c r="J40" s="1666"/>
      <c r="K40" s="1666"/>
      <c r="L40" s="1666"/>
      <c r="M40" s="1666"/>
      <c r="N40" s="1666"/>
      <c r="O40" s="1666"/>
      <c r="P40" s="1666"/>
      <c r="Q40" s="1666"/>
      <c r="R40" s="1667" t="s">
        <v>2465</v>
      </c>
      <c r="S40" s="1668"/>
      <c r="T40" s="1667"/>
      <c r="U40" s="1667"/>
      <c r="V40" s="1667"/>
      <c r="W40" s="1667"/>
      <c r="X40" s="1667"/>
      <c r="Y40" s="1667"/>
    </row>
    <row r="41" spans="1:25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8" t="s">
        <v>9</v>
      </c>
      <c r="H41" s="33" t="s">
        <v>10</v>
      </c>
      <c r="I41" s="9" t="s">
        <v>2437</v>
      </c>
      <c r="J41" s="9" t="s">
        <v>12</v>
      </c>
      <c r="K41" s="9" t="s">
        <v>13</v>
      </c>
      <c r="L41" s="9" t="s">
        <v>14</v>
      </c>
      <c r="M41" s="9" t="s">
        <v>15</v>
      </c>
      <c r="N41" s="9" t="s">
        <v>16</v>
      </c>
      <c r="O41" s="9" t="s">
        <v>17</v>
      </c>
      <c r="P41" s="10" t="s">
        <v>18</v>
      </c>
      <c r="Q41" s="8" t="s">
        <v>19</v>
      </c>
      <c r="R41" s="8" t="s">
        <v>20</v>
      </c>
      <c r="S41" s="240" t="s">
        <v>21</v>
      </c>
      <c r="T41" s="240" t="s">
        <v>22</v>
      </c>
      <c r="U41" s="8" t="s">
        <v>24</v>
      </c>
      <c r="V41" s="8" t="s">
        <v>25</v>
      </c>
      <c r="W41" s="8" t="s">
        <v>26</v>
      </c>
      <c r="X41" s="8" t="s">
        <v>27</v>
      </c>
      <c r="Y41" s="8" t="s">
        <v>28</v>
      </c>
    </row>
    <row r="42" spans="1:25">
      <c r="A42" s="15" t="s">
        <v>558</v>
      </c>
      <c r="B42" s="15" t="s">
        <v>92</v>
      </c>
      <c r="C42" s="15" t="s">
        <v>2466</v>
      </c>
      <c r="D42" s="15" t="s">
        <v>2467</v>
      </c>
      <c r="E42" s="24">
        <v>46209.277777777781</v>
      </c>
      <c r="F42" s="15">
        <v>12.6</v>
      </c>
      <c r="G42" s="224">
        <v>120487</v>
      </c>
      <c r="H42" s="226" t="s">
        <v>2468</v>
      </c>
      <c r="I42" s="224"/>
      <c r="J42" s="224"/>
      <c r="K42" s="224"/>
      <c r="L42" s="224"/>
      <c r="M42" s="224"/>
      <c r="N42" s="35">
        <v>71</v>
      </c>
      <c r="O42" s="35">
        <v>30</v>
      </c>
      <c r="P42" s="35">
        <v>60</v>
      </c>
      <c r="Q42" s="14">
        <f t="shared" ref="Q42:Q47" si="4">SUM(I42:P42)</f>
        <v>161</v>
      </c>
      <c r="R42" s="1176" t="s">
        <v>32</v>
      </c>
      <c r="S42" s="1177" t="s">
        <v>33</v>
      </c>
      <c r="T42" s="14"/>
      <c r="U42" s="231" t="s">
        <v>523</v>
      </c>
      <c r="V42" s="16" t="s">
        <v>90</v>
      </c>
      <c r="W42" s="16">
        <v>1021122</v>
      </c>
      <c r="X42" s="16" t="s">
        <v>2469</v>
      </c>
      <c r="Y42" s="16"/>
    </row>
    <row r="43" spans="1:25">
      <c r="A43" s="15" t="s">
        <v>121</v>
      </c>
      <c r="B43" s="15" t="s">
        <v>92</v>
      </c>
      <c r="C43" s="15" t="s">
        <v>2470</v>
      </c>
      <c r="D43" s="15" t="s">
        <v>2467</v>
      </c>
      <c r="E43" s="24">
        <v>46209.277777777781</v>
      </c>
      <c r="F43" s="15">
        <v>12.6</v>
      </c>
      <c r="G43" s="224">
        <v>120488</v>
      </c>
      <c r="H43" s="226" t="s">
        <v>2468</v>
      </c>
      <c r="I43" s="224"/>
      <c r="J43" s="224"/>
      <c r="K43" s="224"/>
      <c r="L43" s="224"/>
      <c r="M43" s="224"/>
      <c r="N43" s="35">
        <v>71</v>
      </c>
      <c r="O43" s="35">
        <v>90</v>
      </c>
      <c r="P43" s="224"/>
      <c r="Q43" s="14">
        <f t="shared" si="4"/>
        <v>161</v>
      </c>
      <c r="R43" s="1176" t="s">
        <v>32</v>
      </c>
      <c r="S43" s="1177" t="s">
        <v>33</v>
      </c>
      <c r="T43" s="14"/>
      <c r="U43" s="231" t="s">
        <v>523</v>
      </c>
      <c r="V43" s="16" t="s">
        <v>90</v>
      </c>
      <c r="W43" s="16">
        <v>1021123</v>
      </c>
      <c r="X43" s="16" t="s">
        <v>2469</v>
      </c>
      <c r="Y43" s="16"/>
    </row>
    <row r="44" spans="1:25" ht="25.5">
      <c r="A44" s="15" t="s">
        <v>2382</v>
      </c>
      <c r="B44" s="15" t="s">
        <v>2438</v>
      </c>
      <c r="C44" s="15" t="s">
        <v>2471</v>
      </c>
      <c r="D44" s="15" t="s">
        <v>2467</v>
      </c>
      <c r="E44" s="24">
        <v>46209.277777777781</v>
      </c>
      <c r="F44" s="15">
        <v>12.6</v>
      </c>
      <c r="G44" s="15">
        <v>120506</v>
      </c>
      <c r="H44" s="1174" t="s">
        <v>2388</v>
      </c>
      <c r="I44" s="15"/>
      <c r="J44" s="15"/>
      <c r="K44" s="15"/>
      <c r="L44" s="15"/>
      <c r="M44" s="15"/>
      <c r="N44" s="35">
        <v>101</v>
      </c>
      <c r="O44" s="35">
        <v>30</v>
      </c>
      <c r="P44" s="35">
        <v>30</v>
      </c>
      <c r="Q44" s="14">
        <f t="shared" si="4"/>
        <v>161</v>
      </c>
      <c r="R44" s="229" t="s">
        <v>32</v>
      </c>
      <c r="S44" s="23" t="s">
        <v>33</v>
      </c>
      <c r="T44" s="1289" t="b">
        <v>1</v>
      </c>
      <c r="U44" s="231" t="s">
        <v>523</v>
      </c>
      <c r="V44" s="16" t="s">
        <v>90</v>
      </c>
      <c r="W44" s="16">
        <v>1021124</v>
      </c>
      <c r="X44" s="16" t="s">
        <v>2469</v>
      </c>
      <c r="Y44" s="16"/>
    </row>
    <row r="45" spans="1:25">
      <c r="A45" s="15" t="s">
        <v>102</v>
      </c>
      <c r="B45" s="15" t="s">
        <v>92</v>
      </c>
      <c r="C45" s="1178" t="s">
        <v>2472</v>
      </c>
      <c r="D45" s="1178" t="s">
        <v>159</v>
      </c>
      <c r="E45" s="1179">
        <v>46209.958333333336</v>
      </c>
      <c r="F45" s="1178">
        <v>11.4</v>
      </c>
      <c r="G45" s="1172">
        <v>120489</v>
      </c>
      <c r="H45" s="1341" t="s">
        <v>2445</v>
      </c>
      <c r="I45" s="1186">
        <v>161</v>
      </c>
      <c r="J45" s="1172"/>
      <c r="K45" s="1172"/>
      <c r="L45" s="1172"/>
      <c r="M45" s="1172"/>
      <c r="N45" s="1172"/>
      <c r="O45" s="1172"/>
      <c r="P45" s="1172"/>
      <c r="Q45" s="1175">
        <f>SUM(I45:P45)</f>
        <v>161</v>
      </c>
      <c r="R45" s="229" t="s">
        <v>32</v>
      </c>
      <c r="S45" s="23" t="s">
        <v>33</v>
      </c>
      <c r="T45" s="14"/>
      <c r="U45" s="1189" t="s">
        <v>523</v>
      </c>
      <c r="V45" s="16" t="s">
        <v>90</v>
      </c>
      <c r="W45" s="16">
        <v>1021127</v>
      </c>
      <c r="X45" s="1181" t="s">
        <v>2469</v>
      </c>
      <c r="Y45" s="16"/>
    </row>
    <row r="46" spans="1:25">
      <c r="A46" s="15" t="s">
        <v>119</v>
      </c>
      <c r="B46" s="15" t="s">
        <v>92</v>
      </c>
      <c r="C46" s="15" t="s">
        <v>2473</v>
      </c>
      <c r="D46" s="15" t="s">
        <v>2467</v>
      </c>
      <c r="E46" s="24">
        <v>46209.277777777781</v>
      </c>
      <c r="F46" s="15">
        <v>12.6</v>
      </c>
      <c r="G46" s="224">
        <v>120490</v>
      </c>
      <c r="H46" s="1124" t="s">
        <v>1239</v>
      </c>
      <c r="I46" s="224"/>
      <c r="J46" s="224"/>
      <c r="K46" s="224"/>
      <c r="L46" s="224"/>
      <c r="M46" s="35">
        <v>41</v>
      </c>
      <c r="N46" s="35">
        <v>90</v>
      </c>
      <c r="O46" s="35">
        <v>30</v>
      </c>
      <c r="P46" s="224"/>
      <c r="Q46" s="14">
        <f t="shared" si="4"/>
        <v>161</v>
      </c>
      <c r="R46" s="229" t="s">
        <v>32</v>
      </c>
      <c r="S46" s="23" t="s">
        <v>33</v>
      </c>
      <c r="T46" s="14"/>
      <c r="U46" s="231" t="s">
        <v>523</v>
      </c>
      <c r="V46" s="16" t="s">
        <v>90</v>
      </c>
      <c r="W46" s="16">
        <v>1021128</v>
      </c>
      <c r="X46" s="16" t="s">
        <v>2469</v>
      </c>
      <c r="Y46" s="16"/>
    </row>
    <row r="47" spans="1:25">
      <c r="A47" s="15" t="s">
        <v>121</v>
      </c>
      <c r="B47" s="15" t="s">
        <v>92</v>
      </c>
      <c r="C47" s="15" t="s">
        <v>2474</v>
      </c>
      <c r="D47" s="1178" t="s">
        <v>2467</v>
      </c>
      <c r="E47" s="1179">
        <v>46209.277777777781</v>
      </c>
      <c r="F47" s="1178">
        <v>12.6</v>
      </c>
      <c r="G47" s="15">
        <v>120491</v>
      </c>
      <c r="H47" s="1174" t="s">
        <v>2468</v>
      </c>
      <c r="I47" s="15"/>
      <c r="J47" s="15"/>
      <c r="K47" s="15"/>
      <c r="L47" s="15"/>
      <c r="M47" s="15"/>
      <c r="N47" s="35">
        <v>101</v>
      </c>
      <c r="O47" s="35">
        <v>30</v>
      </c>
      <c r="P47" s="35">
        <v>30</v>
      </c>
      <c r="Q47" s="14">
        <f t="shared" si="4"/>
        <v>161</v>
      </c>
      <c r="R47" s="1176" t="s">
        <v>32</v>
      </c>
      <c r="S47" s="1177" t="s">
        <v>33</v>
      </c>
      <c r="T47" s="14"/>
      <c r="U47" s="231" t="s">
        <v>523</v>
      </c>
      <c r="V47" s="16" t="s">
        <v>90</v>
      </c>
      <c r="W47" s="16">
        <v>1021130</v>
      </c>
      <c r="X47" s="16" t="s">
        <v>2469</v>
      </c>
      <c r="Y47" s="16"/>
    </row>
    <row r="48" spans="1:25">
      <c r="A48" s="11" t="s">
        <v>19</v>
      </c>
      <c r="B48" s="7"/>
      <c r="C48" s="7"/>
      <c r="D48" s="7"/>
      <c r="E48" s="11"/>
      <c r="F48" s="7"/>
      <c r="G48" s="7"/>
      <c r="H48" s="7"/>
      <c r="I48" s="11">
        <f>SUM(I42:I46)</f>
        <v>161</v>
      </c>
      <c r="J48" s="11">
        <f>SUM(J42:J46)</f>
        <v>0</v>
      </c>
      <c r="K48" s="11">
        <f t="shared" ref="K48:Q48" si="5">SUM(K42:K47)</f>
        <v>0</v>
      </c>
      <c r="L48" s="11">
        <f t="shared" si="5"/>
        <v>0</v>
      </c>
      <c r="M48" s="11">
        <f t="shared" si="5"/>
        <v>41</v>
      </c>
      <c r="N48" s="11">
        <f>SUM(N42:N47)</f>
        <v>434</v>
      </c>
      <c r="O48" s="11">
        <f>SUM(O42:O47)</f>
        <v>210</v>
      </c>
      <c r="P48" s="11">
        <f>SUM(P42:P47)</f>
        <v>120</v>
      </c>
      <c r="Q48" s="11">
        <f t="shared" si="5"/>
        <v>966</v>
      </c>
      <c r="R48" s="12"/>
      <c r="S48" s="12"/>
      <c r="T48" s="12"/>
      <c r="U48" s="12"/>
      <c r="V48" s="12"/>
      <c r="W48" s="12"/>
      <c r="X48" s="12"/>
      <c r="Y48" s="12"/>
    </row>
    <row r="49" spans="1:25">
      <c r="A49" s="1"/>
      <c r="B49" s="1"/>
      <c r="C49" s="1"/>
      <c r="D49" s="1"/>
      <c r="E49" s="1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166" t="s">
        <v>34</v>
      </c>
      <c r="B50" s="1562"/>
      <c r="C50" s="1562"/>
      <c r="D50" s="1562"/>
      <c r="E50" s="373"/>
      <c r="F50" s="1"/>
      <c r="G50" s="1"/>
      <c r="H50" s="1"/>
      <c r="I50" s="1"/>
      <c r="J50" s="1"/>
      <c r="K50" s="1563"/>
      <c r="L50" s="1563"/>
      <c r="M50" s="156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230" t="s">
        <v>523</v>
      </c>
      <c r="B52" s="1558" t="s">
        <v>39</v>
      </c>
      <c r="C52" s="1558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4"/>
      <c r="B53" s="1564"/>
      <c r="C53" s="156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565" t="s">
        <v>2475</v>
      </c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42</v>
      </c>
      <c r="B55" s="1565"/>
      <c r="C55" s="156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43</v>
      </c>
      <c r="B56" s="1566"/>
      <c r="C56" s="156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5">
      <c r="A57" s="5" t="s">
        <v>44</v>
      </c>
      <c r="B57" s="1567"/>
      <c r="C57" s="156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9" spans="1:25" ht="23.25" customHeight="1">
      <c r="A59" s="1559" t="s">
        <v>1321</v>
      </c>
      <c r="B59" s="1559"/>
      <c r="C59" s="1559"/>
      <c r="D59" s="1559"/>
      <c r="E59" s="1559"/>
      <c r="F59" s="1559"/>
      <c r="G59" s="1067"/>
      <c r="H59" s="7"/>
      <c r="I59" s="1559" t="s">
        <v>346</v>
      </c>
      <c r="J59" s="1559"/>
      <c r="K59" s="1559"/>
      <c r="L59" s="1559"/>
      <c r="M59" s="1559"/>
      <c r="N59" s="1559"/>
      <c r="O59" s="1559"/>
      <c r="P59" s="1559"/>
      <c r="Q59" s="1559"/>
      <c r="R59" s="1560" t="s">
        <v>2476</v>
      </c>
      <c r="S59" s="1561"/>
      <c r="T59" s="1560"/>
      <c r="U59" s="1560"/>
      <c r="V59" s="1560"/>
      <c r="W59" s="1560"/>
      <c r="X59" s="1560"/>
      <c r="Y59" s="1560"/>
    </row>
    <row r="60" spans="1:25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8" t="s">
        <v>9</v>
      </c>
      <c r="H60" s="33" t="s">
        <v>10</v>
      </c>
      <c r="I60" s="9" t="s">
        <v>11</v>
      </c>
      <c r="J60" s="9" t="s">
        <v>12</v>
      </c>
      <c r="K60" s="9" t="s">
        <v>13</v>
      </c>
      <c r="L60" s="9" t="s">
        <v>14</v>
      </c>
      <c r="M60" s="9" t="s">
        <v>15</v>
      </c>
      <c r="N60" s="9" t="s">
        <v>16</v>
      </c>
      <c r="O60" s="9" t="s">
        <v>17</v>
      </c>
      <c r="P60" s="10" t="s">
        <v>18</v>
      </c>
      <c r="Q60" s="8" t="s">
        <v>19</v>
      </c>
      <c r="R60" s="8" t="s">
        <v>20</v>
      </c>
      <c r="S60" s="240" t="s">
        <v>21</v>
      </c>
      <c r="T60" s="240" t="s">
        <v>22</v>
      </c>
      <c r="U60" s="8" t="s">
        <v>24</v>
      </c>
      <c r="V60" s="8" t="s">
        <v>25</v>
      </c>
      <c r="W60" s="8" t="s">
        <v>26</v>
      </c>
      <c r="X60" s="8" t="s">
        <v>27</v>
      </c>
      <c r="Y60" s="8" t="s">
        <v>28</v>
      </c>
    </row>
    <row r="61" spans="1:25">
      <c r="A61" s="224" t="s">
        <v>141</v>
      </c>
      <c r="B61" s="224" t="s">
        <v>69</v>
      </c>
      <c r="C61" s="35" t="s">
        <v>2477</v>
      </c>
      <c r="D61" s="224" t="s">
        <v>68</v>
      </c>
      <c r="E61" s="227">
        <v>46207.798611111109</v>
      </c>
      <c r="F61" s="224">
        <v>16.899999999999999</v>
      </c>
      <c r="G61" s="224">
        <v>120480</v>
      </c>
      <c r="H61" s="226" t="s">
        <v>667</v>
      </c>
      <c r="I61" s="224"/>
      <c r="J61" s="224"/>
      <c r="K61" s="224"/>
      <c r="L61" s="224"/>
      <c r="M61" s="35">
        <v>54</v>
      </c>
      <c r="N61" s="35">
        <v>81</v>
      </c>
      <c r="O61" s="35">
        <v>26</v>
      </c>
      <c r="P61" s="224"/>
      <c r="Q61" s="14">
        <f t="shared" ref="Q61:Q66" si="6">SUM(I61:P61)</f>
        <v>161</v>
      </c>
      <c r="R61" s="14" t="s">
        <v>30</v>
      </c>
      <c r="S61" s="14" t="s">
        <v>31</v>
      </c>
      <c r="T61" s="14"/>
      <c r="U61" s="255" t="s">
        <v>169</v>
      </c>
      <c r="V61" s="16"/>
      <c r="W61" s="16">
        <v>1021142</v>
      </c>
      <c r="X61" s="16" t="s">
        <v>2478</v>
      </c>
      <c r="Y61" s="16"/>
    </row>
    <row r="62" spans="1:25">
      <c r="A62" s="224" t="s">
        <v>165</v>
      </c>
      <c r="B62" s="224" t="s">
        <v>707</v>
      </c>
      <c r="C62" s="35" t="s">
        <v>2479</v>
      </c>
      <c r="D62" s="224" t="s">
        <v>136</v>
      </c>
      <c r="E62" s="227">
        <v>46209.8125</v>
      </c>
      <c r="F62" s="224">
        <v>12.9</v>
      </c>
      <c r="G62" s="224">
        <v>120492</v>
      </c>
      <c r="H62" s="226" t="s">
        <v>2468</v>
      </c>
      <c r="I62" s="224"/>
      <c r="J62" s="224"/>
      <c r="K62" s="224"/>
      <c r="L62" s="224"/>
      <c r="M62" s="224"/>
      <c r="N62" s="35">
        <v>60</v>
      </c>
      <c r="O62" s="35">
        <v>71</v>
      </c>
      <c r="P62" s="35">
        <v>30</v>
      </c>
      <c r="Q62" s="14">
        <f t="shared" si="6"/>
        <v>161</v>
      </c>
      <c r="R62" s="1176" t="s">
        <v>32</v>
      </c>
      <c r="S62" s="1177" t="s">
        <v>33</v>
      </c>
      <c r="T62" s="14"/>
      <c r="U62" s="232" t="s">
        <v>100</v>
      </c>
      <c r="V62" s="16" t="s">
        <v>90</v>
      </c>
      <c r="W62" s="16">
        <v>1021143</v>
      </c>
      <c r="X62" s="228" t="s">
        <v>2480</v>
      </c>
      <c r="Y62" s="16"/>
    </row>
    <row r="63" spans="1:25" ht="38.25">
      <c r="A63" s="224" t="s">
        <v>398</v>
      </c>
      <c r="B63" s="224" t="s">
        <v>707</v>
      </c>
      <c r="C63" s="35" t="s">
        <v>2481</v>
      </c>
      <c r="D63" s="224" t="s">
        <v>136</v>
      </c>
      <c r="E63" s="227">
        <v>46209.8125</v>
      </c>
      <c r="F63" s="224">
        <v>12.9</v>
      </c>
      <c r="G63" s="224">
        <v>120493</v>
      </c>
      <c r="H63" s="226" t="s">
        <v>2482</v>
      </c>
      <c r="I63" s="224"/>
      <c r="J63" s="224"/>
      <c r="K63" s="224"/>
      <c r="L63" s="224"/>
      <c r="M63" s="224"/>
      <c r="N63" s="224"/>
      <c r="O63" s="35">
        <v>71</v>
      </c>
      <c r="P63" s="35">
        <v>90</v>
      </c>
      <c r="Q63" s="14">
        <f t="shared" si="6"/>
        <v>161</v>
      </c>
      <c r="R63" s="229" t="s">
        <v>32</v>
      </c>
      <c r="S63" s="23" t="s">
        <v>33</v>
      </c>
      <c r="T63" s="14"/>
      <c r="U63" s="232" t="s">
        <v>100</v>
      </c>
      <c r="V63" s="16" t="s">
        <v>90</v>
      </c>
      <c r="W63" s="16">
        <v>1021144</v>
      </c>
      <c r="X63" s="1239" t="s">
        <v>2480</v>
      </c>
      <c r="Y63" s="16"/>
    </row>
    <row r="64" spans="1:25">
      <c r="A64" s="224" t="s">
        <v>157</v>
      </c>
      <c r="B64" s="224" t="s">
        <v>1255</v>
      </c>
      <c r="C64" s="35" t="s">
        <v>2483</v>
      </c>
      <c r="D64" s="224" t="s">
        <v>117</v>
      </c>
      <c r="E64" s="227">
        <v>46208.763888888891</v>
      </c>
      <c r="F64" s="224">
        <v>13.8</v>
      </c>
      <c r="G64" s="224">
        <v>120494</v>
      </c>
      <c r="H64" s="226" t="s">
        <v>160</v>
      </c>
      <c r="I64" s="224"/>
      <c r="J64" s="224"/>
      <c r="K64" s="224"/>
      <c r="L64" s="224"/>
      <c r="M64" s="224"/>
      <c r="N64" s="35">
        <v>41</v>
      </c>
      <c r="O64" s="272">
        <v>90</v>
      </c>
      <c r="P64" s="35">
        <v>30</v>
      </c>
      <c r="Q64" s="14">
        <f>SUM(I64:P64)</f>
        <v>161</v>
      </c>
      <c r="R64" s="229" t="s">
        <v>32</v>
      </c>
      <c r="S64" s="23" t="s">
        <v>33</v>
      </c>
      <c r="T64" s="1175"/>
      <c r="U64" s="232" t="s">
        <v>100</v>
      </c>
      <c r="V64" s="16" t="s">
        <v>90</v>
      </c>
      <c r="W64" s="16">
        <v>1021145</v>
      </c>
      <c r="X64" s="1181" t="s">
        <v>2456</v>
      </c>
      <c r="Y64" s="16"/>
    </row>
    <row r="65" spans="1:25" ht="26.25">
      <c r="A65" s="224" t="s">
        <v>655</v>
      </c>
      <c r="B65" s="224" t="s">
        <v>134</v>
      </c>
      <c r="C65" s="35" t="s">
        <v>2484</v>
      </c>
      <c r="D65" s="224" t="s">
        <v>136</v>
      </c>
      <c r="E65" s="227">
        <v>46209.083333333336</v>
      </c>
      <c r="F65" s="224">
        <v>11.9</v>
      </c>
      <c r="G65" s="224">
        <v>120508</v>
      </c>
      <c r="H65" s="496" t="s">
        <v>2485</v>
      </c>
      <c r="I65" s="224"/>
      <c r="J65" s="224"/>
      <c r="K65" s="224"/>
      <c r="L65" s="224"/>
      <c r="M65" s="35">
        <v>71</v>
      </c>
      <c r="N65" s="35">
        <v>90</v>
      </c>
      <c r="O65" s="15"/>
      <c r="P65" s="224"/>
      <c r="Q65" s="14">
        <f t="shared" si="6"/>
        <v>161</v>
      </c>
      <c r="R65" s="229" t="s">
        <v>32</v>
      </c>
      <c r="S65" s="23" t="s">
        <v>33</v>
      </c>
      <c r="T65" s="14"/>
      <c r="U65" s="232" t="s">
        <v>100</v>
      </c>
      <c r="V65" s="16" t="s">
        <v>90</v>
      </c>
      <c r="W65" s="16">
        <v>1021146</v>
      </c>
      <c r="X65" s="16" t="s">
        <v>2480</v>
      </c>
      <c r="Y65" s="16" t="s">
        <v>2486</v>
      </c>
    </row>
    <row r="66" spans="1:25" ht="30.75" customHeight="1">
      <c r="A66" s="15" t="s">
        <v>655</v>
      </c>
      <c r="B66" s="15" t="s">
        <v>134</v>
      </c>
      <c r="C66" s="35" t="s">
        <v>2487</v>
      </c>
      <c r="D66" s="15" t="s">
        <v>136</v>
      </c>
      <c r="E66" s="24">
        <v>46209.083333333336</v>
      </c>
      <c r="F66" s="15">
        <v>11.9</v>
      </c>
      <c r="G66" s="15">
        <v>120509</v>
      </c>
      <c r="H66" s="388" t="s">
        <v>2488</v>
      </c>
      <c r="I66" s="343" t="s">
        <v>2489</v>
      </c>
      <c r="J66" s="15"/>
      <c r="K66" s="15"/>
      <c r="L66" s="15"/>
      <c r="M66" s="35">
        <v>41</v>
      </c>
      <c r="N66" s="15">
        <v>60</v>
      </c>
      <c r="O66" s="35">
        <v>30</v>
      </c>
      <c r="P66" s="35">
        <v>30</v>
      </c>
      <c r="Q66" s="14">
        <f t="shared" si="6"/>
        <v>161</v>
      </c>
      <c r="R66" s="1176" t="s">
        <v>32</v>
      </c>
      <c r="S66" s="1177" t="s">
        <v>33</v>
      </c>
      <c r="T66" s="14"/>
      <c r="U66" s="232" t="s">
        <v>100</v>
      </c>
      <c r="V66" s="16" t="s">
        <v>90</v>
      </c>
      <c r="W66" s="16">
        <v>1021147</v>
      </c>
      <c r="X66" s="16" t="s">
        <v>2480</v>
      </c>
      <c r="Y66" s="16"/>
    </row>
    <row r="67" spans="1:25">
      <c r="A67" s="11" t="s">
        <v>19</v>
      </c>
      <c r="B67" s="7"/>
      <c r="C67" s="7"/>
      <c r="D67" s="7"/>
      <c r="E67" s="11"/>
      <c r="F67" s="7"/>
      <c r="G67" s="7"/>
      <c r="H67" s="7"/>
      <c r="I67" s="11">
        <f>SUM(I61:I65)</f>
        <v>0</v>
      </c>
      <c r="J67" s="11">
        <f>SUM(J61:J65)</f>
        <v>0</v>
      </c>
      <c r="K67" s="11">
        <f t="shared" ref="K67:Q67" si="7">SUM(K61:K66)</f>
        <v>0</v>
      </c>
      <c r="L67" s="11">
        <f t="shared" si="7"/>
        <v>0</v>
      </c>
      <c r="M67" s="11">
        <f t="shared" si="7"/>
        <v>166</v>
      </c>
      <c r="N67" s="11">
        <f t="shared" si="7"/>
        <v>332</v>
      </c>
      <c r="O67" s="11">
        <f t="shared" si="7"/>
        <v>288</v>
      </c>
      <c r="P67" s="11">
        <f t="shared" si="7"/>
        <v>180</v>
      </c>
      <c r="Q67" s="11">
        <f t="shared" si="7"/>
        <v>966</v>
      </c>
      <c r="R67" s="12"/>
      <c r="S67" s="12"/>
      <c r="T67" s="12"/>
      <c r="U67" s="12"/>
      <c r="V67" s="12"/>
      <c r="W67" s="12"/>
      <c r="X67" s="12"/>
      <c r="Y67" s="12"/>
    </row>
    <row r="68" spans="1:25">
      <c r="A68" s="1"/>
      <c r="B68" s="1"/>
      <c r="C68" s="1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"/>
      <c r="K69" s="1563"/>
      <c r="L69" s="1563"/>
      <c r="M69" s="1563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 ht="18">
      <c r="A70" s="187" t="s">
        <v>35</v>
      </c>
      <c r="B70" s="186" t="s">
        <v>36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4" t="s">
        <v>100</v>
      </c>
      <c r="B71" s="1564" t="s">
        <v>39</v>
      </c>
      <c r="C71" s="1564"/>
      <c r="D71" s="242"/>
      <c r="E71" s="243" t="s">
        <v>40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257" t="s">
        <v>169</v>
      </c>
      <c r="B72" s="1619" t="s">
        <v>41</v>
      </c>
      <c r="C72" s="161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42</v>
      </c>
      <c r="B73" s="1565" t="s">
        <v>2490</v>
      </c>
      <c r="C73" s="156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42</v>
      </c>
      <c r="B74" s="1565"/>
      <c r="C74" s="156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5">
      <c r="A75" s="5" t="s">
        <v>43</v>
      </c>
      <c r="B75" s="1566" t="s">
        <v>2491</v>
      </c>
      <c r="C75" s="156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5">
      <c r="A76" s="5" t="s">
        <v>44</v>
      </c>
      <c r="B76" s="1567"/>
      <c r="C76" s="156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8" spans="1:25" ht="23.25" customHeight="1">
      <c r="A78" s="1559" t="s">
        <v>0</v>
      </c>
      <c r="B78" s="1559"/>
      <c r="C78" s="1559"/>
      <c r="D78" s="1559"/>
      <c r="E78" s="1559"/>
      <c r="F78" s="1559"/>
      <c r="G78" s="1067"/>
      <c r="H78" s="7"/>
      <c r="I78" s="1559" t="s">
        <v>1</v>
      </c>
      <c r="J78" s="1559"/>
      <c r="K78" s="1559"/>
      <c r="L78" s="1559"/>
      <c r="M78" s="1559"/>
      <c r="N78" s="1559"/>
      <c r="O78" s="1559"/>
      <c r="P78" s="1559"/>
      <c r="Q78" s="1559"/>
      <c r="R78" s="1560" t="s">
        <v>2</v>
      </c>
      <c r="S78" s="1561"/>
      <c r="T78" s="1560"/>
      <c r="U78" s="1560"/>
      <c r="V78" s="1560"/>
      <c r="W78" s="1560"/>
      <c r="X78" s="1560"/>
      <c r="Y78" s="1560"/>
    </row>
    <row r="79" spans="1:25" ht="26.25">
      <c r="A79" s="8" t="s">
        <v>3</v>
      </c>
      <c r="B79" s="8" t="s">
        <v>4</v>
      </c>
      <c r="C79" s="8" t="s">
        <v>5</v>
      </c>
      <c r="D79" s="8" t="s">
        <v>6</v>
      </c>
      <c r="E79" s="8" t="s">
        <v>7</v>
      </c>
      <c r="F79" s="8" t="s">
        <v>8</v>
      </c>
      <c r="G79" s="8" t="s">
        <v>9</v>
      </c>
      <c r="H79" s="33" t="s">
        <v>10</v>
      </c>
      <c r="I79" s="9" t="s">
        <v>11</v>
      </c>
      <c r="J79" s="9" t="s">
        <v>12</v>
      </c>
      <c r="K79" s="9" t="s">
        <v>13</v>
      </c>
      <c r="L79" s="9" t="s">
        <v>14</v>
      </c>
      <c r="M79" s="9" t="s">
        <v>15</v>
      </c>
      <c r="N79" s="9" t="s">
        <v>16</v>
      </c>
      <c r="O79" s="9" t="s">
        <v>17</v>
      </c>
      <c r="P79" s="10" t="s">
        <v>18</v>
      </c>
      <c r="Q79" s="8" t="s">
        <v>19</v>
      </c>
      <c r="R79" s="8" t="s">
        <v>20</v>
      </c>
      <c r="S79" s="240" t="s">
        <v>21</v>
      </c>
      <c r="T79" s="240" t="s">
        <v>22</v>
      </c>
      <c r="U79" s="8" t="s">
        <v>24</v>
      </c>
      <c r="V79" s="8" t="s">
        <v>25</v>
      </c>
      <c r="W79" s="8" t="s">
        <v>26</v>
      </c>
      <c r="X79" s="8" t="s">
        <v>27</v>
      </c>
      <c r="Y79" s="8" t="s">
        <v>28</v>
      </c>
    </row>
    <row r="80" spans="1:25">
      <c r="A80" s="224"/>
      <c r="B80" s="224"/>
      <c r="C80" s="224"/>
      <c r="D80" s="224"/>
      <c r="E80" s="227"/>
      <c r="F80" s="224"/>
      <c r="G80" s="224"/>
      <c r="H80" s="226"/>
      <c r="I80" s="224"/>
      <c r="J80" s="224"/>
      <c r="K80" s="224"/>
      <c r="L80" s="224"/>
      <c r="M80" s="224"/>
      <c r="N80" s="224"/>
      <c r="O80" s="224"/>
      <c r="P80" s="224"/>
      <c r="Q80" s="14">
        <f t="shared" ref="Q80:Q85" si="8">SUM(I80:P80)</f>
        <v>0</v>
      </c>
      <c r="R80" s="14" t="s">
        <v>30</v>
      </c>
      <c r="S80" s="14" t="s">
        <v>31</v>
      </c>
      <c r="T80" s="14"/>
      <c r="U80" s="228"/>
      <c r="V80" s="16"/>
      <c r="W80" s="16"/>
      <c r="X80" s="16"/>
      <c r="Y80" s="16"/>
    </row>
    <row r="81" spans="1:25">
      <c r="A81" s="224"/>
      <c r="B81" s="224"/>
      <c r="C81" s="224"/>
      <c r="D81" s="224"/>
      <c r="E81" s="227"/>
      <c r="F81" s="224"/>
      <c r="G81" s="224"/>
      <c r="H81" s="226"/>
      <c r="I81" s="224"/>
      <c r="J81" s="224"/>
      <c r="K81" s="224"/>
      <c r="L81" s="224"/>
      <c r="M81" s="224"/>
      <c r="N81" s="224"/>
      <c r="O81" s="224"/>
      <c r="P81" s="224"/>
      <c r="Q81" s="14">
        <f t="shared" si="8"/>
        <v>0</v>
      </c>
      <c r="R81" s="14" t="s">
        <v>30</v>
      </c>
      <c r="S81" s="14" t="s">
        <v>31</v>
      </c>
      <c r="T81" s="14"/>
      <c r="U81" s="228"/>
      <c r="V81" s="16"/>
      <c r="W81" s="16"/>
      <c r="X81" s="16"/>
      <c r="Y81" s="16"/>
    </row>
    <row r="82" spans="1:25">
      <c r="A82" s="224"/>
      <c r="B82" s="224"/>
      <c r="C82" s="224"/>
      <c r="D82" s="224"/>
      <c r="E82" s="227"/>
      <c r="F82" s="224"/>
      <c r="G82" s="224"/>
      <c r="H82" s="226"/>
      <c r="I82" s="224"/>
      <c r="J82" s="224"/>
      <c r="K82" s="224"/>
      <c r="L82" s="224"/>
      <c r="M82" s="224"/>
      <c r="N82" s="224"/>
      <c r="O82" s="224"/>
      <c r="P82" s="224"/>
      <c r="Q82" s="14">
        <f t="shared" si="8"/>
        <v>0</v>
      </c>
      <c r="R82" s="229" t="s">
        <v>32</v>
      </c>
      <c r="S82" s="23" t="s">
        <v>33</v>
      </c>
      <c r="T82" s="14"/>
      <c r="U82" s="228"/>
      <c r="V82" s="16"/>
      <c r="W82" s="16"/>
      <c r="X82" s="16"/>
      <c r="Y82" s="16"/>
    </row>
    <row r="83" spans="1:25">
      <c r="A83" s="224"/>
      <c r="B83" s="224"/>
      <c r="C83" s="224"/>
      <c r="D83" s="224"/>
      <c r="E83" s="227"/>
      <c r="F83" s="224"/>
      <c r="G83" s="224"/>
      <c r="H83" s="226"/>
      <c r="I83" s="224"/>
      <c r="J83" s="224"/>
      <c r="K83" s="224"/>
      <c r="L83" s="224"/>
      <c r="M83" s="224"/>
      <c r="N83" s="224"/>
      <c r="O83" s="224"/>
      <c r="P83" s="224"/>
      <c r="Q83" s="14">
        <f t="shared" si="8"/>
        <v>0</v>
      </c>
      <c r="R83" s="229" t="s">
        <v>32</v>
      </c>
      <c r="S83" s="23" t="s">
        <v>33</v>
      </c>
      <c r="T83" s="14"/>
      <c r="U83" s="228"/>
      <c r="V83" s="16"/>
      <c r="W83" s="16"/>
      <c r="X83" s="16"/>
      <c r="Y83" s="16"/>
    </row>
    <row r="84" spans="1:25">
      <c r="A84" s="224"/>
      <c r="B84" s="224"/>
      <c r="C84" s="224"/>
      <c r="D84" s="224"/>
      <c r="E84" s="227"/>
      <c r="F84" s="224"/>
      <c r="G84" s="224"/>
      <c r="H84" s="226"/>
      <c r="I84" s="224"/>
      <c r="J84" s="224"/>
      <c r="K84" s="224"/>
      <c r="L84" s="224"/>
      <c r="M84" s="224"/>
      <c r="N84" s="224"/>
      <c r="O84" s="224"/>
      <c r="P84" s="224"/>
      <c r="Q84" s="14">
        <f t="shared" si="8"/>
        <v>0</v>
      </c>
      <c r="R84" s="229" t="s">
        <v>32</v>
      </c>
      <c r="S84" s="23" t="s">
        <v>33</v>
      </c>
      <c r="T84" s="14"/>
      <c r="U84" s="228"/>
      <c r="V84" s="16"/>
      <c r="W84" s="16"/>
      <c r="X84" s="16"/>
      <c r="Y84" s="16"/>
    </row>
    <row r="85" spans="1:25">
      <c r="A85" s="15"/>
      <c r="B85" s="15"/>
      <c r="C85" s="15"/>
      <c r="D85" s="15"/>
      <c r="E85" s="15"/>
      <c r="F85" s="15"/>
      <c r="G85" s="15"/>
      <c r="H85" s="37"/>
      <c r="I85" s="15"/>
      <c r="J85" s="15"/>
      <c r="K85" s="15"/>
      <c r="L85" s="15"/>
      <c r="M85" s="15"/>
      <c r="N85" s="15"/>
      <c r="O85" s="15"/>
      <c r="P85" s="15"/>
      <c r="Q85" s="14">
        <f t="shared" si="8"/>
        <v>0</v>
      </c>
      <c r="R85" s="14" t="s">
        <v>30</v>
      </c>
      <c r="S85" s="14" t="s">
        <v>31</v>
      </c>
      <c r="T85" s="14"/>
      <c r="U85" s="16"/>
      <c r="V85" s="16"/>
      <c r="W85" s="16"/>
      <c r="X85" s="16"/>
      <c r="Y85" s="16"/>
    </row>
    <row r="86" spans="1:25">
      <c r="A86" s="11" t="s">
        <v>19</v>
      </c>
      <c r="B86" s="7"/>
      <c r="C86" s="7"/>
      <c r="D86" s="7"/>
      <c r="E86" s="11"/>
      <c r="F86" s="7"/>
      <c r="G86" s="7"/>
      <c r="H86" s="7"/>
      <c r="I86" s="11">
        <f>SUM(I80:I84)</f>
        <v>0</v>
      </c>
      <c r="J86" s="11">
        <f>SUM(J80:J84)</f>
        <v>0</v>
      </c>
      <c r="K86" s="11">
        <f t="shared" ref="K86:Q86" si="9">SUM(K80:K85)</f>
        <v>0</v>
      </c>
      <c r="L86" s="11">
        <f t="shared" si="9"/>
        <v>0</v>
      </c>
      <c r="M86" s="11">
        <f t="shared" si="9"/>
        <v>0</v>
      </c>
      <c r="N86" s="11">
        <f t="shared" si="9"/>
        <v>0</v>
      </c>
      <c r="O86" s="11">
        <f t="shared" si="9"/>
        <v>0</v>
      </c>
      <c r="P86" s="11">
        <f t="shared" si="9"/>
        <v>0</v>
      </c>
      <c r="Q86" s="11">
        <f t="shared" si="9"/>
        <v>0</v>
      </c>
      <c r="R86" s="12"/>
      <c r="S86" s="12"/>
      <c r="T86" s="12"/>
      <c r="U86" s="12"/>
      <c r="V86" s="12"/>
      <c r="W86" s="12"/>
      <c r="X86" s="12"/>
      <c r="Y86" s="12"/>
    </row>
    <row r="87" spans="1:25">
      <c r="A87" s="1"/>
      <c r="B87" s="1"/>
      <c r="C87" s="1"/>
      <c r="D87" s="1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166" t="s">
        <v>34</v>
      </c>
      <c r="B88" s="1562"/>
      <c r="C88" s="1562"/>
      <c r="D88" s="1562"/>
      <c r="E88" s="1"/>
      <c r="F88" s="1"/>
      <c r="G88" s="1"/>
      <c r="H88" s="1"/>
      <c r="I88" s="1"/>
      <c r="J88" s="1"/>
      <c r="K88" s="1563"/>
      <c r="L88" s="1563"/>
      <c r="M88" s="1563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 ht="18">
      <c r="A89" s="187" t="s">
        <v>35</v>
      </c>
      <c r="B89" s="186" t="s">
        <v>36</v>
      </c>
      <c r="C89" s="239" t="s">
        <v>37</v>
      </c>
      <c r="D89" s="24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230" t="s">
        <v>161</v>
      </c>
      <c r="B90" s="1558" t="s">
        <v>39</v>
      </c>
      <c r="C90" s="1558"/>
      <c r="D90" s="242"/>
      <c r="E90" s="243" t="s">
        <v>40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4" t="s">
        <v>169</v>
      </c>
      <c r="B91" s="1564" t="s">
        <v>41</v>
      </c>
      <c r="C91" s="156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5" t="s">
        <v>42</v>
      </c>
      <c r="B92" s="1565"/>
      <c r="C92" s="156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>
      <c r="A93" s="5" t="s">
        <v>42</v>
      </c>
      <c r="B93" s="1565"/>
      <c r="C93" s="156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5">
      <c r="A94" s="5" t="s">
        <v>43</v>
      </c>
      <c r="B94" s="1566"/>
      <c r="C94" s="156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5">
      <c r="A95" s="5" t="s">
        <v>44</v>
      </c>
      <c r="B95" s="1567"/>
      <c r="C95" s="1567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7" spans="1:25" ht="23.25" customHeight="1">
      <c r="A97" s="1559" t="s">
        <v>0</v>
      </c>
      <c r="B97" s="1559"/>
      <c r="C97" s="1559"/>
      <c r="D97" s="1559"/>
      <c r="E97" s="1559"/>
      <c r="F97" s="1559"/>
      <c r="G97" s="1067"/>
      <c r="H97" s="7"/>
      <c r="I97" s="1559" t="s">
        <v>1</v>
      </c>
      <c r="J97" s="1559"/>
      <c r="K97" s="1559"/>
      <c r="L97" s="1559"/>
      <c r="M97" s="1559"/>
      <c r="N97" s="1559"/>
      <c r="O97" s="1559"/>
      <c r="P97" s="1559"/>
      <c r="Q97" s="1559"/>
      <c r="R97" s="1560" t="s">
        <v>2</v>
      </c>
      <c r="S97" s="1561"/>
      <c r="T97" s="1560"/>
      <c r="U97" s="1560"/>
      <c r="V97" s="1560"/>
      <c r="W97" s="1560"/>
      <c r="X97" s="1560"/>
      <c r="Y97" s="1560"/>
    </row>
    <row r="98" spans="1:25" ht="26.25">
      <c r="A98" s="8" t="s">
        <v>3</v>
      </c>
      <c r="B98" s="8" t="s">
        <v>4</v>
      </c>
      <c r="C98" s="8" t="s">
        <v>5</v>
      </c>
      <c r="D98" s="8" t="s">
        <v>6</v>
      </c>
      <c r="E98" s="8" t="s">
        <v>7</v>
      </c>
      <c r="F98" s="8" t="s">
        <v>8</v>
      </c>
      <c r="G98" s="8" t="s">
        <v>9</v>
      </c>
      <c r="H98" s="33" t="s">
        <v>10</v>
      </c>
      <c r="I98" s="9" t="s">
        <v>11</v>
      </c>
      <c r="J98" s="9" t="s">
        <v>12</v>
      </c>
      <c r="K98" s="9" t="s">
        <v>13</v>
      </c>
      <c r="L98" s="9" t="s">
        <v>14</v>
      </c>
      <c r="M98" s="9" t="s">
        <v>15</v>
      </c>
      <c r="N98" s="9" t="s">
        <v>16</v>
      </c>
      <c r="O98" s="9" t="s">
        <v>17</v>
      </c>
      <c r="P98" s="10" t="s">
        <v>18</v>
      </c>
      <c r="Q98" s="8" t="s">
        <v>19</v>
      </c>
      <c r="R98" s="8" t="s">
        <v>20</v>
      </c>
      <c r="S98" s="240" t="s">
        <v>21</v>
      </c>
      <c r="T98" s="240" t="s">
        <v>22</v>
      </c>
      <c r="U98" s="8" t="s">
        <v>24</v>
      </c>
      <c r="V98" s="8" t="s">
        <v>25</v>
      </c>
      <c r="W98" s="8" t="s">
        <v>26</v>
      </c>
      <c r="X98" s="8" t="s">
        <v>27</v>
      </c>
      <c r="Y98" s="8" t="s">
        <v>28</v>
      </c>
    </row>
    <row r="99" spans="1:25">
      <c r="A99" s="224"/>
      <c r="B99" s="224"/>
      <c r="C99" s="224"/>
      <c r="D99" s="224"/>
      <c r="E99" s="227"/>
      <c r="F99" s="224"/>
      <c r="G99" s="224"/>
      <c r="H99" s="226"/>
      <c r="I99" s="224"/>
      <c r="J99" s="224"/>
      <c r="K99" s="224"/>
      <c r="L99" s="224"/>
      <c r="M99" s="224"/>
      <c r="N99" s="224"/>
      <c r="O99" s="224"/>
      <c r="P99" s="224"/>
      <c r="Q99" s="14">
        <f t="shared" ref="Q99:Q104" si="10">SUM(I99:P99)</f>
        <v>0</v>
      </c>
      <c r="R99" s="14" t="s">
        <v>30</v>
      </c>
      <c r="S99" s="14" t="s">
        <v>31</v>
      </c>
      <c r="T99" s="14"/>
      <c r="U99" s="228"/>
      <c r="V99" s="16"/>
      <c r="W99" s="16"/>
      <c r="X99" s="16"/>
      <c r="Y99" s="16"/>
    </row>
    <row r="100" spans="1:25">
      <c r="A100" s="224"/>
      <c r="B100" s="224"/>
      <c r="C100" s="224"/>
      <c r="D100" s="224"/>
      <c r="E100" s="227"/>
      <c r="F100" s="224"/>
      <c r="G100" s="224"/>
      <c r="H100" s="226"/>
      <c r="I100" s="224"/>
      <c r="J100" s="224"/>
      <c r="K100" s="224"/>
      <c r="L100" s="224"/>
      <c r="M100" s="224"/>
      <c r="N100" s="224"/>
      <c r="O100" s="224"/>
      <c r="P100" s="224"/>
      <c r="Q100" s="14">
        <f t="shared" si="10"/>
        <v>0</v>
      </c>
      <c r="R100" s="14" t="s">
        <v>30</v>
      </c>
      <c r="S100" s="14" t="s">
        <v>31</v>
      </c>
      <c r="T100" s="14"/>
      <c r="U100" s="228"/>
      <c r="V100" s="16"/>
      <c r="W100" s="16"/>
      <c r="X100" s="16"/>
      <c r="Y100" s="16"/>
    </row>
    <row r="101" spans="1:25">
      <c r="A101" s="224"/>
      <c r="B101" s="224"/>
      <c r="C101" s="224"/>
      <c r="D101" s="224"/>
      <c r="E101" s="227"/>
      <c r="F101" s="224"/>
      <c r="G101" s="224"/>
      <c r="H101" s="226"/>
      <c r="I101" s="224"/>
      <c r="J101" s="224"/>
      <c r="K101" s="224"/>
      <c r="L101" s="224"/>
      <c r="M101" s="224"/>
      <c r="N101" s="224"/>
      <c r="O101" s="224"/>
      <c r="P101" s="224"/>
      <c r="Q101" s="14">
        <f t="shared" si="10"/>
        <v>0</v>
      </c>
      <c r="R101" s="229" t="s">
        <v>32</v>
      </c>
      <c r="S101" s="23" t="s">
        <v>33</v>
      </c>
      <c r="T101" s="14"/>
      <c r="U101" s="228"/>
      <c r="V101" s="16"/>
      <c r="W101" s="16"/>
      <c r="X101" s="16"/>
      <c r="Y101" s="16"/>
    </row>
    <row r="102" spans="1:25">
      <c r="A102" s="224"/>
      <c r="B102" s="224"/>
      <c r="C102" s="224"/>
      <c r="D102" s="224"/>
      <c r="E102" s="227"/>
      <c r="F102" s="224"/>
      <c r="G102" s="224"/>
      <c r="H102" s="226"/>
      <c r="I102" s="224"/>
      <c r="J102" s="224"/>
      <c r="K102" s="224"/>
      <c r="L102" s="224"/>
      <c r="M102" s="224"/>
      <c r="N102" s="224"/>
      <c r="O102" s="224"/>
      <c r="P102" s="224"/>
      <c r="Q102" s="14">
        <f t="shared" si="10"/>
        <v>0</v>
      </c>
      <c r="R102" s="229" t="s">
        <v>32</v>
      </c>
      <c r="S102" s="23" t="s">
        <v>33</v>
      </c>
      <c r="T102" s="14"/>
      <c r="U102" s="228"/>
      <c r="V102" s="16"/>
      <c r="W102" s="16"/>
      <c r="X102" s="16"/>
      <c r="Y102" s="16"/>
    </row>
    <row r="103" spans="1:25">
      <c r="A103" s="224"/>
      <c r="B103" s="224"/>
      <c r="C103" s="224"/>
      <c r="D103" s="224"/>
      <c r="E103" s="227"/>
      <c r="F103" s="224"/>
      <c r="G103" s="224"/>
      <c r="H103" s="226"/>
      <c r="I103" s="224"/>
      <c r="J103" s="224"/>
      <c r="K103" s="224"/>
      <c r="L103" s="224"/>
      <c r="M103" s="224"/>
      <c r="N103" s="224"/>
      <c r="O103" s="224"/>
      <c r="P103" s="224"/>
      <c r="Q103" s="14">
        <f t="shared" si="10"/>
        <v>0</v>
      </c>
      <c r="R103" s="229" t="s">
        <v>32</v>
      </c>
      <c r="S103" s="23" t="s">
        <v>33</v>
      </c>
      <c r="T103" s="14"/>
      <c r="U103" s="228"/>
      <c r="V103" s="16"/>
      <c r="W103" s="16"/>
      <c r="X103" s="16"/>
      <c r="Y103" s="16"/>
    </row>
    <row r="104" spans="1:25">
      <c r="A104" s="15"/>
      <c r="B104" s="15"/>
      <c r="C104" s="15"/>
      <c r="D104" s="15"/>
      <c r="E104" s="15"/>
      <c r="F104" s="15"/>
      <c r="G104" s="15"/>
      <c r="H104" s="37"/>
      <c r="I104" s="15"/>
      <c r="J104" s="15"/>
      <c r="K104" s="15"/>
      <c r="L104" s="15"/>
      <c r="M104" s="15"/>
      <c r="N104" s="15"/>
      <c r="O104" s="15"/>
      <c r="P104" s="15"/>
      <c r="Q104" s="14">
        <f t="shared" si="10"/>
        <v>0</v>
      </c>
      <c r="R104" s="14" t="s">
        <v>30</v>
      </c>
      <c r="S104" s="14" t="s">
        <v>31</v>
      </c>
      <c r="T104" s="14"/>
      <c r="U104" s="16"/>
      <c r="V104" s="16"/>
      <c r="W104" s="16"/>
      <c r="X104" s="16"/>
      <c r="Y104" s="16"/>
    </row>
    <row r="105" spans="1:25">
      <c r="A105" s="11" t="s">
        <v>19</v>
      </c>
      <c r="B105" s="7"/>
      <c r="C105" s="7"/>
      <c r="D105" s="7"/>
      <c r="E105" s="11"/>
      <c r="F105" s="7"/>
      <c r="G105" s="7"/>
      <c r="H105" s="7"/>
      <c r="I105" s="11">
        <f>SUM(I99:I103)</f>
        <v>0</v>
      </c>
      <c r="J105" s="11">
        <f>SUM(J99:J103)</f>
        <v>0</v>
      </c>
      <c r="K105" s="11">
        <f t="shared" ref="K105:Q105" si="11">SUM(K99:K104)</f>
        <v>0</v>
      </c>
      <c r="L105" s="11">
        <f t="shared" si="11"/>
        <v>0</v>
      </c>
      <c r="M105" s="11">
        <f t="shared" si="11"/>
        <v>0</v>
      </c>
      <c r="N105" s="11">
        <f t="shared" si="11"/>
        <v>0</v>
      </c>
      <c r="O105" s="11">
        <f t="shared" si="11"/>
        <v>0</v>
      </c>
      <c r="P105" s="11">
        <f t="shared" si="11"/>
        <v>0</v>
      </c>
      <c r="Q105" s="11">
        <f t="shared" si="11"/>
        <v>0</v>
      </c>
      <c r="R105" s="12"/>
      <c r="S105" s="12"/>
      <c r="T105" s="12"/>
      <c r="U105" s="12"/>
      <c r="V105" s="12"/>
      <c r="W105" s="12"/>
      <c r="X105" s="12"/>
      <c r="Y105" s="12"/>
    </row>
    <row r="106" spans="1:25">
      <c r="A106" s="1"/>
      <c r="B106" s="1"/>
      <c r="C106" s="1"/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166" t="s">
        <v>34</v>
      </c>
      <c r="B107" s="1562"/>
      <c r="C107" s="1562"/>
      <c r="D107" s="1562"/>
      <c r="E107" s="1"/>
      <c r="F107" s="1"/>
      <c r="G107" s="1"/>
      <c r="H107" s="1"/>
      <c r="I107" s="1"/>
      <c r="J107" s="1"/>
      <c r="K107" s="1563"/>
      <c r="L107" s="1563"/>
      <c r="M107" s="1563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 ht="18">
      <c r="A108" s="187" t="s">
        <v>35</v>
      </c>
      <c r="B108" s="186" t="s">
        <v>36</v>
      </c>
      <c r="C108" s="239" t="s">
        <v>37</v>
      </c>
      <c r="D108" s="24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>
      <c r="A109" s="230" t="s">
        <v>161</v>
      </c>
      <c r="B109" s="1558" t="s">
        <v>39</v>
      </c>
      <c r="C109" s="1558"/>
      <c r="D109" s="242"/>
      <c r="E109" s="243" t="s">
        <v>40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4" t="s">
        <v>169</v>
      </c>
      <c r="B110" s="1564" t="s">
        <v>41</v>
      </c>
      <c r="C110" s="1564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>
      <c r="A111" s="5" t="s">
        <v>42</v>
      </c>
      <c r="B111" s="1565"/>
      <c r="C111" s="156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5">
      <c r="A112" s="5" t="s">
        <v>42</v>
      </c>
      <c r="B112" s="1565"/>
      <c r="C112" s="156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5">
      <c r="A113" s="5" t="s">
        <v>43</v>
      </c>
      <c r="B113" s="1566"/>
      <c r="C113" s="156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5">
      <c r="A114" s="5" t="s">
        <v>44</v>
      </c>
      <c r="B114" s="1567"/>
      <c r="C114" s="1567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6" spans="1:25" ht="23.25" customHeight="1">
      <c r="A116" s="1559" t="s">
        <v>0</v>
      </c>
      <c r="B116" s="1559"/>
      <c r="C116" s="1559"/>
      <c r="D116" s="1559"/>
      <c r="E116" s="1559"/>
      <c r="F116" s="1559"/>
      <c r="G116" s="1067"/>
      <c r="H116" s="7"/>
      <c r="I116" s="1559" t="s">
        <v>1</v>
      </c>
      <c r="J116" s="1559"/>
      <c r="K116" s="1559"/>
      <c r="L116" s="1559"/>
      <c r="M116" s="1559"/>
      <c r="N116" s="1559"/>
      <c r="O116" s="1559"/>
      <c r="P116" s="1559"/>
      <c r="Q116" s="1559"/>
      <c r="R116" s="1560" t="s">
        <v>2</v>
      </c>
      <c r="S116" s="1561"/>
      <c r="T116" s="1560"/>
      <c r="U116" s="1560"/>
      <c r="V116" s="1560"/>
      <c r="W116" s="1560"/>
      <c r="X116" s="1560"/>
      <c r="Y116" s="1560"/>
    </row>
    <row r="117" spans="1:25" ht="26.25">
      <c r="A117" s="8" t="s">
        <v>3</v>
      </c>
      <c r="B117" s="8" t="s">
        <v>4</v>
      </c>
      <c r="C117" s="8" t="s">
        <v>5</v>
      </c>
      <c r="D117" s="8" t="s">
        <v>6</v>
      </c>
      <c r="E117" s="8" t="s">
        <v>7</v>
      </c>
      <c r="F117" s="8" t="s">
        <v>8</v>
      </c>
      <c r="G117" s="8" t="s">
        <v>9</v>
      </c>
      <c r="H117" s="33" t="s">
        <v>10</v>
      </c>
      <c r="I117" s="9" t="s">
        <v>11</v>
      </c>
      <c r="J117" s="9" t="s">
        <v>12</v>
      </c>
      <c r="K117" s="9" t="s">
        <v>13</v>
      </c>
      <c r="L117" s="9" t="s">
        <v>14</v>
      </c>
      <c r="M117" s="9" t="s">
        <v>15</v>
      </c>
      <c r="N117" s="9" t="s">
        <v>16</v>
      </c>
      <c r="O117" s="9" t="s">
        <v>17</v>
      </c>
      <c r="P117" s="10" t="s">
        <v>18</v>
      </c>
      <c r="Q117" s="8" t="s">
        <v>19</v>
      </c>
      <c r="R117" s="8" t="s">
        <v>20</v>
      </c>
      <c r="S117" s="240" t="s">
        <v>21</v>
      </c>
      <c r="T117" s="240" t="s">
        <v>22</v>
      </c>
      <c r="U117" s="8" t="s">
        <v>24</v>
      </c>
      <c r="V117" s="8" t="s">
        <v>25</v>
      </c>
      <c r="W117" s="8" t="s">
        <v>26</v>
      </c>
      <c r="X117" s="8" t="s">
        <v>27</v>
      </c>
      <c r="Y117" s="8" t="s">
        <v>28</v>
      </c>
    </row>
    <row r="118" spans="1:25">
      <c r="A118" s="224"/>
      <c r="B118" s="224"/>
      <c r="C118" s="224"/>
      <c r="D118" s="224"/>
      <c r="E118" s="227"/>
      <c r="F118" s="224"/>
      <c r="G118" s="224"/>
      <c r="H118" s="226"/>
      <c r="I118" s="224"/>
      <c r="J118" s="224"/>
      <c r="K118" s="224"/>
      <c r="L118" s="224"/>
      <c r="M118" s="224"/>
      <c r="N118" s="224"/>
      <c r="O118" s="224"/>
      <c r="P118" s="224"/>
      <c r="Q118" s="14">
        <f t="shared" ref="Q118:Q123" si="12">SUM(I118:P118)</f>
        <v>0</v>
      </c>
      <c r="R118" s="14" t="s">
        <v>30</v>
      </c>
      <c r="S118" s="14" t="s">
        <v>31</v>
      </c>
      <c r="T118" s="14"/>
      <c r="U118" s="228"/>
      <c r="V118" s="16"/>
      <c r="W118" s="16"/>
      <c r="X118" s="16"/>
      <c r="Y118" s="16"/>
    </row>
    <row r="119" spans="1:25">
      <c r="A119" s="224"/>
      <c r="B119" s="224"/>
      <c r="C119" s="224"/>
      <c r="D119" s="224"/>
      <c r="E119" s="227"/>
      <c r="F119" s="224"/>
      <c r="G119" s="224"/>
      <c r="H119" s="226"/>
      <c r="I119" s="224"/>
      <c r="J119" s="224"/>
      <c r="K119" s="224"/>
      <c r="L119" s="224"/>
      <c r="M119" s="224"/>
      <c r="N119" s="224"/>
      <c r="O119" s="224"/>
      <c r="P119" s="224"/>
      <c r="Q119" s="14">
        <f t="shared" si="12"/>
        <v>0</v>
      </c>
      <c r="R119" s="14" t="s">
        <v>30</v>
      </c>
      <c r="S119" s="14" t="s">
        <v>31</v>
      </c>
      <c r="T119" s="14"/>
      <c r="U119" s="228"/>
      <c r="V119" s="16"/>
      <c r="W119" s="16"/>
      <c r="X119" s="16"/>
      <c r="Y119" s="16"/>
    </row>
    <row r="120" spans="1:25">
      <c r="A120" s="224"/>
      <c r="B120" s="224"/>
      <c r="C120" s="224"/>
      <c r="D120" s="224"/>
      <c r="E120" s="227"/>
      <c r="F120" s="224"/>
      <c r="G120" s="224"/>
      <c r="H120" s="226"/>
      <c r="I120" s="224"/>
      <c r="J120" s="224"/>
      <c r="K120" s="224"/>
      <c r="L120" s="224"/>
      <c r="M120" s="224"/>
      <c r="N120" s="224"/>
      <c r="O120" s="224"/>
      <c r="P120" s="224"/>
      <c r="Q120" s="14">
        <f t="shared" si="12"/>
        <v>0</v>
      </c>
      <c r="R120" s="229" t="s">
        <v>32</v>
      </c>
      <c r="S120" s="23" t="s">
        <v>33</v>
      </c>
      <c r="T120" s="14"/>
      <c r="U120" s="228"/>
      <c r="V120" s="16"/>
      <c r="W120" s="16"/>
      <c r="X120" s="16"/>
      <c r="Y120" s="16"/>
    </row>
    <row r="121" spans="1:25">
      <c r="A121" s="224"/>
      <c r="B121" s="224"/>
      <c r="C121" s="224"/>
      <c r="D121" s="224"/>
      <c r="E121" s="227"/>
      <c r="F121" s="224"/>
      <c r="G121" s="224"/>
      <c r="H121" s="226"/>
      <c r="I121" s="224"/>
      <c r="J121" s="224"/>
      <c r="K121" s="224"/>
      <c r="L121" s="224"/>
      <c r="M121" s="224"/>
      <c r="N121" s="224"/>
      <c r="O121" s="224"/>
      <c r="P121" s="224"/>
      <c r="Q121" s="14">
        <f t="shared" si="12"/>
        <v>0</v>
      </c>
      <c r="R121" s="229" t="s">
        <v>32</v>
      </c>
      <c r="S121" s="23" t="s">
        <v>33</v>
      </c>
      <c r="T121" s="14"/>
      <c r="U121" s="228"/>
      <c r="V121" s="16"/>
      <c r="W121" s="16"/>
      <c r="X121" s="16"/>
      <c r="Y121" s="16"/>
    </row>
    <row r="122" spans="1:25">
      <c r="A122" s="224"/>
      <c r="B122" s="224"/>
      <c r="C122" s="224"/>
      <c r="D122" s="224"/>
      <c r="E122" s="227"/>
      <c r="F122" s="224"/>
      <c r="G122" s="224"/>
      <c r="H122" s="226"/>
      <c r="I122" s="224"/>
      <c r="J122" s="224"/>
      <c r="K122" s="224"/>
      <c r="L122" s="224"/>
      <c r="M122" s="224"/>
      <c r="N122" s="224"/>
      <c r="O122" s="224"/>
      <c r="P122" s="224"/>
      <c r="Q122" s="14">
        <f t="shared" si="12"/>
        <v>0</v>
      </c>
      <c r="R122" s="229" t="s">
        <v>32</v>
      </c>
      <c r="S122" s="23" t="s">
        <v>33</v>
      </c>
      <c r="T122" s="14"/>
      <c r="U122" s="228"/>
      <c r="V122" s="16"/>
      <c r="W122" s="16"/>
      <c r="X122" s="16"/>
      <c r="Y122" s="16"/>
    </row>
    <row r="123" spans="1:25">
      <c r="A123" s="15"/>
      <c r="B123" s="15"/>
      <c r="C123" s="15"/>
      <c r="D123" s="15"/>
      <c r="E123" s="15"/>
      <c r="F123" s="15"/>
      <c r="G123" s="15"/>
      <c r="H123" s="37"/>
      <c r="I123" s="15"/>
      <c r="J123" s="15"/>
      <c r="K123" s="15"/>
      <c r="L123" s="15"/>
      <c r="M123" s="15"/>
      <c r="N123" s="15"/>
      <c r="O123" s="15"/>
      <c r="P123" s="15"/>
      <c r="Q123" s="14">
        <f t="shared" si="12"/>
        <v>0</v>
      </c>
      <c r="R123" s="14" t="s">
        <v>30</v>
      </c>
      <c r="S123" s="14" t="s">
        <v>31</v>
      </c>
      <c r="T123" s="14"/>
      <c r="U123" s="16"/>
      <c r="V123" s="16"/>
      <c r="W123" s="16"/>
      <c r="X123" s="16"/>
      <c r="Y123" s="16"/>
    </row>
    <row r="124" spans="1:25">
      <c r="A124" s="11" t="s">
        <v>19</v>
      </c>
      <c r="B124" s="7"/>
      <c r="C124" s="7"/>
      <c r="D124" s="7"/>
      <c r="E124" s="11"/>
      <c r="F124" s="7"/>
      <c r="G124" s="7"/>
      <c r="H124" s="7"/>
      <c r="I124" s="11">
        <f>SUM(I118:I122)</f>
        <v>0</v>
      </c>
      <c r="J124" s="11">
        <f>SUM(J118:J122)</f>
        <v>0</v>
      </c>
      <c r="K124" s="11">
        <f t="shared" ref="K124:Q124" si="13">SUM(K118:K123)</f>
        <v>0</v>
      </c>
      <c r="L124" s="11">
        <f t="shared" si="13"/>
        <v>0</v>
      </c>
      <c r="M124" s="11">
        <f t="shared" si="13"/>
        <v>0</v>
      </c>
      <c r="N124" s="11">
        <f t="shared" si="13"/>
        <v>0</v>
      </c>
      <c r="O124" s="11">
        <f t="shared" si="13"/>
        <v>0</v>
      </c>
      <c r="P124" s="11">
        <f t="shared" si="13"/>
        <v>0</v>
      </c>
      <c r="Q124" s="11">
        <f t="shared" si="13"/>
        <v>0</v>
      </c>
      <c r="R124" s="12"/>
      <c r="S124" s="12"/>
      <c r="T124" s="12"/>
      <c r="U124" s="12"/>
      <c r="V124" s="12"/>
      <c r="W124" s="12"/>
      <c r="X124" s="12"/>
      <c r="Y124" s="12"/>
    </row>
    <row r="125" spans="1:25">
      <c r="A125" s="1"/>
      <c r="B125" s="1"/>
      <c r="C125" s="1"/>
      <c r="D125" s="1"/>
      <c r="E125" s="1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5">
      <c r="A126" s="166" t="s">
        <v>34</v>
      </c>
      <c r="B126" s="1562"/>
      <c r="C126" s="1562"/>
      <c r="D126" s="1562"/>
      <c r="E126" s="1"/>
      <c r="F126" s="1"/>
      <c r="G126" s="1"/>
      <c r="H126" s="1"/>
      <c r="I126" s="1"/>
      <c r="J126" s="1"/>
      <c r="K126" s="1563"/>
      <c r="L126" s="1563"/>
      <c r="M126" s="1563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 ht="18">
      <c r="A127" s="187" t="s">
        <v>35</v>
      </c>
      <c r="B127" s="186" t="s">
        <v>36</v>
      </c>
      <c r="C127" s="239" t="s">
        <v>37</v>
      </c>
      <c r="D127" s="24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5">
      <c r="A128" s="230" t="s">
        <v>161</v>
      </c>
      <c r="B128" s="1558" t="s">
        <v>39</v>
      </c>
      <c r="C128" s="1558"/>
      <c r="D128" s="242"/>
      <c r="E128" s="243" t="s">
        <v>40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5">
      <c r="A129" s="4" t="s">
        <v>169</v>
      </c>
      <c r="B129" s="1564" t="s">
        <v>41</v>
      </c>
      <c r="C129" s="1564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5">
      <c r="A130" s="5" t="s">
        <v>42</v>
      </c>
      <c r="B130" s="1565"/>
      <c r="C130" s="156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5">
      <c r="A131" s="5" t="s">
        <v>42</v>
      </c>
      <c r="B131" s="1565"/>
      <c r="C131" s="1565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5">
      <c r="A132" s="5" t="s">
        <v>43</v>
      </c>
      <c r="B132" s="1566"/>
      <c r="C132" s="156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5">
      <c r="A133" s="5" t="s">
        <v>44</v>
      </c>
      <c r="B133" s="1567"/>
      <c r="C133" s="1567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5" spans="1:25" ht="23.25" customHeight="1">
      <c r="A135" s="1559" t="s">
        <v>0</v>
      </c>
      <c r="B135" s="1559"/>
      <c r="C135" s="1559"/>
      <c r="D135" s="1559"/>
      <c r="E135" s="1559"/>
      <c r="F135" s="1559"/>
      <c r="G135" s="1067"/>
      <c r="H135" s="7"/>
      <c r="I135" s="1559" t="s">
        <v>1</v>
      </c>
      <c r="J135" s="1559"/>
      <c r="K135" s="1559"/>
      <c r="L135" s="1559"/>
      <c r="M135" s="1559"/>
      <c r="N135" s="1559"/>
      <c r="O135" s="1559"/>
      <c r="P135" s="1559"/>
      <c r="Q135" s="1559"/>
      <c r="R135" s="1560" t="s">
        <v>2</v>
      </c>
      <c r="S135" s="1561"/>
      <c r="T135" s="1560"/>
      <c r="U135" s="1560"/>
      <c r="V135" s="1560"/>
      <c r="W135" s="1560"/>
      <c r="X135" s="1560"/>
      <c r="Y135" s="1560"/>
    </row>
    <row r="136" spans="1:25" ht="26.25">
      <c r="A136" s="8" t="s">
        <v>3</v>
      </c>
      <c r="B136" s="8" t="s">
        <v>4</v>
      </c>
      <c r="C136" s="8" t="s">
        <v>5</v>
      </c>
      <c r="D136" s="8" t="s">
        <v>6</v>
      </c>
      <c r="E136" s="8" t="s">
        <v>7</v>
      </c>
      <c r="F136" s="8" t="s">
        <v>8</v>
      </c>
      <c r="G136" s="8" t="s">
        <v>9</v>
      </c>
      <c r="H136" s="33" t="s">
        <v>10</v>
      </c>
      <c r="I136" s="9" t="s">
        <v>11</v>
      </c>
      <c r="J136" s="9" t="s">
        <v>12</v>
      </c>
      <c r="K136" s="9" t="s">
        <v>13</v>
      </c>
      <c r="L136" s="9" t="s">
        <v>14</v>
      </c>
      <c r="M136" s="9" t="s">
        <v>15</v>
      </c>
      <c r="N136" s="9" t="s">
        <v>16</v>
      </c>
      <c r="O136" s="9" t="s">
        <v>17</v>
      </c>
      <c r="P136" s="10" t="s">
        <v>18</v>
      </c>
      <c r="Q136" s="8" t="s">
        <v>19</v>
      </c>
      <c r="R136" s="8" t="s">
        <v>20</v>
      </c>
      <c r="S136" s="240" t="s">
        <v>21</v>
      </c>
      <c r="T136" s="240" t="s">
        <v>22</v>
      </c>
      <c r="U136" s="8" t="s">
        <v>24</v>
      </c>
      <c r="V136" s="8" t="s">
        <v>25</v>
      </c>
      <c r="W136" s="8" t="s">
        <v>26</v>
      </c>
      <c r="X136" s="8" t="s">
        <v>27</v>
      </c>
      <c r="Y136" s="8" t="s">
        <v>28</v>
      </c>
    </row>
    <row r="137" spans="1:25">
      <c r="A137" s="224"/>
      <c r="B137" s="224"/>
      <c r="C137" s="224"/>
      <c r="D137" s="224"/>
      <c r="E137" s="227"/>
      <c r="F137" s="224"/>
      <c r="G137" s="224"/>
      <c r="H137" s="226"/>
      <c r="I137" s="224"/>
      <c r="J137" s="224"/>
      <c r="K137" s="224"/>
      <c r="L137" s="224"/>
      <c r="M137" s="224"/>
      <c r="N137" s="224"/>
      <c r="O137" s="224"/>
      <c r="P137" s="224"/>
      <c r="Q137" s="14">
        <f t="shared" ref="Q137:Q142" si="14">SUM(I137:P137)</f>
        <v>0</v>
      </c>
      <c r="R137" s="14" t="s">
        <v>30</v>
      </c>
      <c r="S137" s="14" t="s">
        <v>31</v>
      </c>
      <c r="T137" s="14"/>
      <c r="U137" s="228"/>
      <c r="V137" s="16"/>
      <c r="W137" s="16"/>
      <c r="X137" s="16"/>
      <c r="Y137" s="16"/>
    </row>
    <row r="138" spans="1:25">
      <c r="A138" s="224"/>
      <c r="B138" s="224"/>
      <c r="C138" s="224"/>
      <c r="D138" s="224"/>
      <c r="E138" s="227"/>
      <c r="F138" s="224"/>
      <c r="G138" s="224"/>
      <c r="H138" s="226"/>
      <c r="I138" s="224"/>
      <c r="J138" s="224"/>
      <c r="K138" s="224"/>
      <c r="L138" s="224"/>
      <c r="M138" s="224"/>
      <c r="N138" s="224"/>
      <c r="O138" s="224"/>
      <c r="P138" s="224"/>
      <c r="Q138" s="14">
        <f t="shared" si="14"/>
        <v>0</v>
      </c>
      <c r="R138" s="14" t="s">
        <v>30</v>
      </c>
      <c r="S138" s="14" t="s">
        <v>31</v>
      </c>
      <c r="T138" s="14"/>
      <c r="U138" s="228"/>
      <c r="V138" s="16"/>
      <c r="W138" s="16"/>
      <c r="X138" s="16"/>
      <c r="Y138" s="16"/>
    </row>
    <row r="139" spans="1:25">
      <c r="A139" s="224"/>
      <c r="B139" s="224"/>
      <c r="C139" s="224"/>
      <c r="D139" s="224"/>
      <c r="E139" s="227"/>
      <c r="F139" s="224"/>
      <c r="G139" s="224"/>
      <c r="H139" s="226"/>
      <c r="I139" s="224"/>
      <c r="J139" s="224"/>
      <c r="K139" s="224"/>
      <c r="L139" s="224"/>
      <c r="M139" s="224"/>
      <c r="N139" s="224"/>
      <c r="O139" s="224"/>
      <c r="P139" s="224"/>
      <c r="Q139" s="14">
        <f t="shared" si="14"/>
        <v>0</v>
      </c>
      <c r="R139" s="229" t="s">
        <v>32</v>
      </c>
      <c r="S139" s="23" t="s">
        <v>33</v>
      </c>
      <c r="T139" s="14"/>
      <c r="U139" s="228"/>
      <c r="V139" s="16"/>
      <c r="W139" s="16"/>
      <c r="X139" s="16"/>
      <c r="Y139" s="16"/>
    </row>
    <row r="140" spans="1:25">
      <c r="A140" s="224"/>
      <c r="B140" s="224"/>
      <c r="C140" s="224"/>
      <c r="D140" s="224"/>
      <c r="E140" s="227"/>
      <c r="F140" s="224"/>
      <c r="G140" s="224"/>
      <c r="H140" s="226"/>
      <c r="I140" s="224"/>
      <c r="J140" s="224"/>
      <c r="K140" s="224"/>
      <c r="L140" s="224"/>
      <c r="M140" s="224"/>
      <c r="N140" s="224"/>
      <c r="O140" s="224"/>
      <c r="P140" s="224"/>
      <c r="Q140" s="14">
        <f t="shared" si="14"/>
        <v>0</v>
      </c>
      <c r="R140" s="229" t="s">
        <v>32</v>
      </c>
      <c r="S140" s="23" t="s">
        <v>33</v>
      </c>
      <c r="T140" s="14"/>
      <c r="U140" s="228"/>
      <c r="V140" s="16"/>
      <c r="W140" s="16"/>
      <c r="X140" s="16"/>
      <c r="Y140" s="16"/>
    </row>
    <row r="141" spans="1:25">
      <c r="A141" s="224"/>
      <c r="B141" s="224"/>
      <c r="C141" s="224"/>
      <c r="D141" s="224"/>
      <c r="E141" s="227"/>
      <c r="F141" s="224"/>
      <c r="G141" s="224"/>
      <c r="H141" s="226"/>
      <c r="I141" s="224"/>
      <c r="J141" s="224"/>
      <c r="K141" s="224"/>
      <c r="L141" s="224"/>
      <c r="M141" s="224"/>
      <c r="N141" s="224"/>
      <c r="O141" s="224"/>
      <c r="P141" s="224"/>
      <c r="Q141" s="14">
        <f t="shared" si="14"/>
        <v>0</v>
      </c>
      <c r="R141" s="229" t="s">
        <v>32</v>
      </c>
      <c r="S141" s="23" t="s">
        <v>33</v>
      </c>
      <c r="T141" s="14"/>
      <c r="U141" s="228"/>
      <c r="V141" s="16"/>
      <c r="W141" s="16"/>
      <c r="X141" s="16"/>
      <c r="Y141" s="16"/>
    </row>
    <row r="142" spans="1:25">
      <c r="A142" s="15"/>
      <c r="B142" s="15"/>
      <c r="C142" s="15"/>
      <c r="D142" s="15"/>
      <c r="E142" s="15"/>
      <c r="F142" s="15"/>
      <c r="G142" s="15"/>
      <c r="H142" s="37"/>
      <c r="I142" s="15"/>
      <c r="J142" s="15"/>
      <c r="K142" s="15"/>
      <c r="L142" s="15"/>
      <c r="M142" s="15"/>
      <c r="N142" s="15"/>
      <c r="O142" s="15"/>
      <c r="P142" s="15"/>
      <c r="Q142" s="14">
        <f t="shared" si="14"/>
        <v>0</v>
      </c>
      <c r="R142" s="14" t="s">
        <v>30</v>
      </c>
      <c r="S142" s="14" t="s">
        <v>31</v>
      </c>
      <c r="T142" s="14"/>
      <c r="U142" s="16"/>
      <c r="V142" s="16"/>
      <c r="W142" s="16"/>
      <c r="X142" s="16"/>
      <c r="Y142" s="16"/>
    </row>
    <row r="143" spans="1:25">
      <c r="A143" s="11" t="s">
        <v>19</v>
      </c>
      <c r="B143" s="7"/>
      <c r="C143" s="7"/>
      <c r="D143" s="7"/>
      <c r="E143" s="11"/>
      <c r="F143" s="7"/>
      <c r="G143" s="7"/>
      <c r="H143" s="7"/>
      <c r="I143" s="11">
        <f>SUM(I137:I141)</f>
        <v>0</v>
      </c>
      <c r="J143" s="11">
        <f>SUM(J137:J141)</f>
        <v>0</v>
      </c>
      <c r="K143" s="11">
        <f t="shared" ref="K143:Q143" si="15">SUM(K137:K142)</f>
        <v>0</v>
      </c>
      <c r="L143" s="11">
        <f t="shared" si="15"/>
        <v>0</v>
      </c>
      <c r="M143" s="11">
        <f t="shared" si="15"/>
        <v>0</v>
      </c>
      <c r="N143" s="11">
        <f t="shared" si="15"/>
        <v>0</v>
      </c>
      <c r="O143" s="11">
        <f t="shared" si="15"/>
        <v>0</v>
      </c>
      <c r="P143" s="11">
        <f t="shared" si="15"/>
        <v>0</v>
      </c>
      <c r="Q143" s="11">
        <f t="shared" si="15"/>
        <v>0</v>
      </c>
      <c r="R143" s="12"/>
      <c r="S143" s="12"/>
      <c r="T143" s="12"/>
      <c r="U143" s="12"/>
      <c r="V143" s="12"/>
      <c r="W143" s="12"/>
      <c r="X143" s="12"/>
      <c r="Y143" s="12"/>
    </row>
    <row r="144" spans="1:25">
      <c r="A144" s="1"/>
      <c r="B144" s="1"/>
      <c r="C144" s="1"/>
      <c r="D144" s="1"/>
      <c r="E144" s="1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>
      <c r="A145" s="166" t="s">
        <v>34</v>
      </c>
      <c r="B145" s="1562"/>
      <c r="C145" s="1562"/>
      <c r="D145" s="1562"/>
      <c r="E145" s="1"/>
      <c r="F145" s="1"/>
      <c r="G145" s="1"/>
      <c r="H145" s="1"/>
      <c r="I145" s="1"/>
      <c r="J145" s="1"/>
      <c r="K145" s="1563"/>
      <c r="L145" s="1563"/>
      <c r="M145" s="1563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8">
      <c r="A146" s="187" t="s">
        <v>35</v>
      </c>
      <c r="B146" s="186" t="s">
        <v>36</v>
      </c>
      <c r="C146" s="239" t="s">
        <v>37</v>
      </c>
      <c r="D146" s="24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>
      <c r="A147" s="230" t="s">
        <v>161</v>
      </c>
      <c r="B147" s="1558" t="s">
        <v>39</v>
      </c>
      <c r="C147" s="1558"/>
      <c r="D147" s="242"/>
      <c r="E147" s="243" t="s">
        <v>40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>
      <c r="A148" s="4" t="s">
        <v>169</v>
      </c>
      <c r="B148" s="1564" t="s">
        <v>41</v>
      </c>
      <c r="C148" s="156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>
      <c r="A149" s="5" t="s">
        <v>42</v>
      </c>
      <c r="B149" s="1565"/>
      <c r="C149" s="156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>
      <c r="A150" s="5" t="s">
        <v>42</v>
      </c>
      <c r="B150" s="1565"/>
      <c r="C150" s="156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>
      <c r="A151" s="5" t="s">
        <v>43</v>
      </c>
      <c r="B151" s="1566"/>
      <c r="C151" s="156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>
      <c r="A152" s="5" t="s">
        <v>44</v>
      </c>
      <c r="B152" s="1567"/>
      <c r="C152" s="1567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</sheetData>
  <mergeCells count="89">
    <mergeCell ref="B13:C13"/>
    <mergeCell ref="B14:C14"/>
    <mergeCell ref="B150:C150"/>
    <mergeCell ref="B151:C151"/>
    <mergeCell ref="B152:C152"/>
    <mergeCell ref="B149:C149"/>
    <mergeCell ref="B130:C130"/>
    <mergeCell ref="B131:C131"/>
    <mergeCell ref="B132:C132"/>
    <mergeCell ref="B133:C133"/>
    <mergeCell ref="B129:C129"/>
    <mergeCell ref="B110:C110"/>
    <mergeCell ref="B111:C111"/>
    <mergeCell ref="B112:C112"/>
    <mergeCell ref="B113:C113"/>
    <mergeCell ref="B114:C114"/>
    <mergeCell ref="R135:Y135"/>
    <mergeCell ref="B145:D145"/>
    <mergeCell ref="K145:M145"/>
    <mergeCell ref="B147:C147"/>
    <mergeCell ref="B148:C148"/>
    <mergeCell ref="I135:Q135"/>
    <mergeCell ref="A135:F135"/>
    <mergeCell ref="I116:Q116"/>
    <mergeCell ref="R116:Y116"/>
    <mergeCell ref="B126:D126"/>
    <mergeCell ref="K126:M126"/>
    <mergeCell ref="B128:C128"/>
    <mergeCell ref="A116:F116"/>
    <mergeCell ref="R78:Y78"/>
    <mergeCell ref="B109:C109"/>
    <mergeCell ref="B90:C90"/>
    <mergeCell ref="B91:C91"/>
    <mergeCell ref="B92:C92"/>
    <mergeCell ref="B93:C93"/>
    <mergeCell ref="B94:C94"/>
    <mergeCell ref="B95:C95"/>
    <mergeCell ref="A97:F97"/>
    <mergeCell ref="I97:Q97"/>
    <mergeCell ref="R97:Y97"/>
    <mergeCell ref="B107:D107"/>
    <mergeCell ref="K107:M107"/>
    <mergeCell ref="B88:D88"/>
    <mergeCell ref="K88:M88"/>
    <mergeCell ref="B69:D69"/>
    <mergeCell ref="K69:M69"/>
    <mergeCell ref="B71:C71"/>
    <mergeCell ref="B72:C72"/>
    <mergeCell ref="B73:C73"/>
    <mergeCell ref="B74:C74"/>
    <mergeCell ref="B75:C75"/>
    <mergeCell ref="B76:C76"/>
    <mergeCell ref="A78:F78"/>
    <mergeCell ref="I78:Q78"/>
    <mergeCell ref="R59:Y59"/>
    <mergeCell ref="R40:Y40"/>
    <mergeCell ref="B50:D50"/>
    <mergeCell ref="K50:M50"/>
    <mergeCell ref="B52:C52"/>
    <mergeCell ref="B53:C53"/>
    <mergeCell ref="B54:C54"/>
    <mergeCell ref="I40:Q40"/>
    <mergeCell ref="B55:C55"/>
    <mergeCell ref="B56:C56"/>
    <mergeCell ref="B57:C57"/>
    <mergeCell ref="A59:F59"/>
    <mergeCell ref="I59:Q59"/>
    <mergeCell ref="B35:C35"/>
    <mergeCell ref="B36:C36"/>
    <mergeCell ref="B37:C37"/>
    <mergeCell ref="B38:C38"/>
    <mergeCell ref="A40:F40"/>
    <mergeCell ref="I21:Q21"/>
    <mergeCell ref="R21:Y21"/>
    <mergeCell ref="B31:D31"/>
    <mergeCell ref="K31:M31"/>
    <mergeCell ref="B33:C33"/>
    <mergeCell ref="B34:C34"/>
    <mergeCell ref="B15:C15"/>
    <mergeCell ref="B16:C16"/>
    <mergeCell ref="B17:C17"/>
    <mergeCell ref="B18:C18"/>
    <mergeCell ref="B19:C19"/>
    <mergeCell ref="A21:F21"/>
    <mergeCell ref="A1:F1"/>
    <mergeCell ref="I1:Q1"/>
    <mergeCell ref="R1:Y1"/>
    <mergeCell ref="B11:D11"/>
    <mergeCell ref="K11:M11"/>
  </mergeCells>
  <pageMargins left="0.7" right="0.7" top="0.75" bottom="0.75" header="0.3" footer="0.3"/>
  <legacy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11883-5312-4C8A-ACFB-86FCA8A74EA0}">
  <sheetPr>
    <tabColor theme="9" tint="0.39997558519241921"/>
  </sheetPr>
  <dimension ref="A1:Z152"/>
  <sheetViews>
    <sheetView topLeftCell="A50" workbookViewId="0">
      <selection activeCell="V66" sqref="V66"/>
    </sheetView>
  </sheetViews>
  <sheetFormatPr defaultColWidth="11.42578125" defaultRowHeight="15"/>
  <cols>
    <col min="1" max="1" width="25.42578125" customWidth="1"/>
    <col min="2" max="2" width="16.4257812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11.28515625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/>
    <col min="24" max="24" width="19" customWidth="1"/>
  </cols>
  <sheetData>
    <row r="1" spans="1:26" ht="23.25">
      <c r="A1" s="1559" t="s">
        <v>345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347</v>
      </c>
      <c r="S1" s="1561"/>
      <c r="T1" s="1560"/>
      <c r="U1" s="1560"/>
      <c r="V1" s="1560"/>
      <c r="W1" s="1560"/>
      <c r="X1" s="1560"/>
      <c r="Y1" s="1560"/>
      <c r="Z1" t="s">
        <v>2492</v>
      </c>
    </row>
    <row r="2" spans="1:26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6">
      <c r="A3" s="224" t="s">
        <v>698</v>
      </c>
      <c r="B3" s="224" t="s">
        <v>78</v>
      </c>
      <c r="C3" s="224" t="s">
        <v>2493</v>
      </c>
      <c r="D3" s="224" t="s">
        <v>99</v>
      </c>
      <c r="E3" s="227">
        <v>46206.28125</v>
      </c>
      <c r="F3" s="224">
        <v>13.3</v>
      </c>
      <c r="G3" s="224">
        <v>120432</v>
      </c>
      <c r="H3" s="226" t="s">
        <v>2494</v>
      </c>
      <c r="I3" s="224"/>
      <c r="J3" s="224"/>
      <c r="K3" s="224"/>
      <c r="L3" s="224"/>
      <c r="M3" s="35">
        <v>60</v>
      </c>
      <c r="N3" s="35">
        <v>60</v>
      </c>
      <c r="O3" s="35">
        <v>30</v>
      </c>
      <c r="P3" s="35">
        <v>11</v>
      </c>
      <c r="Q3" s="14">
        <f t="shared" ref="Q3:Q5" si="0">SUM(I3:P3)</f>
        <v>161</v>
      </c>
      <c r="R3" s="1176" t="s">
        <v>32</v>
      </c>
      <c r="S3" s="1177" t="s">
        <v>33</v>
      </c>
      <c r="T3" s="1289" t="b">
        <v>1</v>
      </c>
      <c r="U3" s="232" t="s">
        <v>100</v>
      </c>
      <c r="V3" s="16" t="s">
        <v>90</v>
      </c>
      <c r="W3" s="16">
        <v>1021045</v>
      </c>
      <c r="X3" s="232" t="s">
        <v>2495</v>
      </c>
      <c r="Y3" s="16"/>
    </row>
    <row r="4" spans="1:26">
      <c r="A4" s="224" t="s">
        <v>698</v>
      </c>
      <c r="B4" s="224" t="s">
        <v>78</v>
      </c>
      <c r="C4" s="224" t="s">
        <v>2496</v>
      </c>
      <c r="D4" s="224" t="s">
        <v>2497</v>
      </c>
      <c r="E4" s="227">
        <v>46206.274305555555</v>
      </c>
      <c r="F4" s="224">
        <v>11.9</v>
      </c>
      <c r="G4" s="224">
        <v>120433</v>
      </c>
      <c r="H4" s="226" t="s">
        <v>2494</v>
      </c>
      <c r="I4" s="224"/>
      <c r="J4" s="224"/>
      <c r="K4" s="224"/>
      <c r="L4" s="224"/>
      <c r="M4" s="35">
        <v>60</v>
      </c>
      <c r="N4" s="35">
        <v>60</v>
      </c>
      <c r="O4" s="35">
        <v>30</v>
      </c>
      <c r="P4" s="35">
        <v>11</v>
      </c>
      <c r="Q4" s="14">
        <f t="shared" si="0"/>
        <v>161</v>
      </c>
      <c r="R4" s="1176" t="s">
        <v>32</v>
      </c>
      <c r="S4" s="1177" t="s">
        <v>33</v>
      </c>
      <c r="T4" s="1289" t="b">
        <v>1</v>
      </c>
      <c r="U4" s="231" t="s">
        <v>161</v>
      </c>
      <c r="V4" s="16" t="s">
        <v>90</v>
      </c>
      <c r="W4" s="16">
        <v>1021047</v>
      </c>
      <c r="X4" s="16" t="s">
        <v>2498</v>
      </c>
      <c r="Y4" s="16"/>
    </row>
    <row r="5" spans="1:26" ht="25.5">
      <c r="A5" s="224" t="s">
        <v>2382</v>
      </c>
      <c r="B5" s="224" t="s">
        <v>78</v>
      </c>
      <c r="C5" s="224" t="s">
        <v>2499</v>
      </c>
      <c r="D5" s="224" t="s">
        <v>99</v>
      </c>
      <c r="E5" s="227">
        <v>46205.28125</v>
      </c>
      <c r="F5" s="224">
        <v>13.3</v>
      </c>
      <c r="G5" s="224">
        <v>120447</v>
      </c>
      <c r="H5" s="226" t="s">
        <v>2388</v>
      </c>
      <c r="I5" s="224"/>
      <c r="J5" s="224"/>
      <c r="K5" s="224"/>
      <c r="L5" s="224"/>
      <c r="M5" s="35">
        <v>60</v>
      </c>
      <c r="N5" s="35">
        <v>60</v>
      </c>
      <c r="O5" s="35">
        <v>30</v>
      </c>
      <c r="P5" s="35">
        <v>11</v>
      </c>
      <c r="Q5" s="14">
        <f t="shared" si="0"/>
        <v>161</v>
      </c>
      <c r="R5" s="229" t="s">
        <v>32</v>
      </c>
      <c r="S5" s="23" t="s">
        <v>33</v>
      </c>
      <c r="T5" s="1289" t="b">
        <v>1</v>
      </c>
      <c r="U5" s="232" t="s">
        <v>100</v>
      </c>
      <c r="V5" s="16" t="s">
        <v>90</v>
      </c>
      <c r="W5" s="16">
        <v>1021048</v>
      </c>
      <c r="X5" s="16" t="s">
        <v>2500</v>
      </c>
      <c r="Y5" s="16"/>
    </row>
    <row r="6" spans="1:26">
      <c r="A6" s="224" t="s">
        <v>698</v>
      </c>
      <c r="B6" s="224" t="s">
        <v>78</v>
      </c>
      <c r="C6" s="224" t="s">
        <v>2501</v>
      </c>
      <c r="D6" s="224" t="s">
        <v>1047</v>
      </c>
      <c r="E6" s="227">
        <v>46206.003472222219</v>
      </c>
      <c r="F6" s="224">
        <v>12.9</v>
      </c>
      <c r="G6" s="224">
        <v>120434</v>
      </c>
      <c r="H6" s="226" t="s">
        <v>2494</v>
      </c>
      <c r="I6" s="224"/>
      <c r="J6" s="224"/>
      <c r="K6" s="224"/>
      <c r="L6" s="224"/>
      <c r="M6" s="35">
        <v>60</v>
      </c>
      <c r="N6" s="35">
        <v>60</v>
      </c>
      <c r="O6" s="35">
        <v>30</v>
      </c>
      <c r="P6" s="35">
        <v>11</v>
      </c>
      <c r="Q6" s="14">
        <v>161</v>
      </c>
      <c r="R6" s="229" t="s">
        <v>32</v>
      </c>
      <c r="S6" s="23" t="s">
        <v>33</v>
      </c>
      <c r="T6" s="1289" t="b">
        <v>1</v>
      </c>
      <c r="U6" s="231" t="s">
        <v>161</v>
      </c>
      <c r="V6" s="16" t="s">
        <v>90</v>
      </c>
      <c r="W6" s="16">
        <v>1021049</v>
      </c>
      <c r="X6" s="16" t="s">
        <v>2502</v>
      </c>
      <c r="Y6" s="16"/>
    </row>
    <row r="7" spans="1:26">
      <c r="A7" s="224" t="s">
        <v>119</v>
      </c>
      <c r="B7" s="224" t="s">
        <v>92</v>
      </c>
      <c r="C7" s="224" t="s">
        <v>2503</v>
      </c>
      <c r="D7" s="224" t="s">
        <v>2504</v>
      </c>
      <c r="E7" s="227">
        <v>46207.083333333336</v>
      </c>
      <c r="F7" s="224">
        <v>11.3</v>
      </c>
      <c r="G7" s="224">
        <v>120449</v>
      </c>
      <c r="H7" s="226" t="s">
        <v>2494</v>
      </c>
      <c r="I7" s="224"/>
      <c r="J7" s="224"/>
      <c r="K7" s="224"/>
      <c r="L7" s="224"/>
      <c r="M7" s="224"/>
      <c r="N7" s="35">
        <v>101</v>
      </c>
      <c r="O7" s="35">
        <v>60</v>
      </c>
      <c r="P7" s="224">
        <v>0</v>
      </c>
      <c r="Q7" s="14">
        <f t="shared" ref="Q7" si="1">SUM(I7:P7)</f>
        <v>161</v>
      </c>
      <c r="R7" s="229" t="s">
        <v>32</v>
      </c>
      <c r="S7" s="23" t="s">
        <v>33</v>
      </c>
      <c r="T7" s="14"/>
      <c r="U7" s="231" t="s">
        <v>161</v>
      </c>
      <c r="V7" s="16" t="s">
        <v>90</v>
      </c>
      <c r="W7" s="16">
        <v>1021051</v>
      </c>
      <c r="X7" s="16" t="s">
        <v>2498</v>
      </c>
      <c r="Y7" s="16"/>
    </row>
    <row r="8" spans="1:26">
      <c r="A8" s="224" t="s">
        <v>121</v>
      </c>
      <c r="B8" s="224" t="s">
        <v>92</v>
      </c>
      <c r="C8" s="224" t="s">
        <v>2505</v>
      </c>
      <c r="D8" s="224" t="s">
        <v>2504</v>
      </c>
      <c r="E8" s="227">
        <v>46207.083333333336</v>
      </c>
      <c r="F8" s="224">
        <v>11.3</v>
      </c>
      <c r="G8" s="224">
        <v>120452</v>
      </c>
      <c r="H8" s="226" t="s">
        <v>2494</v>
      </c>
      <c r="I8" s="224"/>
      <c r="J8" s="224"/>
      <c r="K8" s="224"/>
      <c r="L8" s="224"/>
      <c r="M8" s="35">
        <v>60</v>
      </c>
      <c r="N8" s="35">
        <v>60</v>
      </c>
      <c r="O8" s="35">
        <v>30</v>
      </c>
      <c r="P8" s="35">
        <v>11</v>
      </c>
      <c r="Q8" s="14">
        <f>SUM(I8:P8)</f>
        <v>161</v>
      </c>
      <c r="R8" s="229" t="s">
        <v>32</v>
      </c>
      <c r="S8" s="23" t="s">
        <v>33</v>
      </c>
      <c r="T8" s="14"/>
      <c r="U8" s="231" t="s">
        <v>161</v>
      </c>
      <c r="V8" s="16" t="s">
        <v>90</v>
      </c>
      <c r="W8" s="16">
        <v>1021052</v>
      </c>
      <c r="X8" s="16" t="s">
        <v>2498</v>
      </c>
      <c r="Y8" s="16"/>
    </row>
    <row r="9" spans="1:26">
      <c r="A9" s="11" t="s">
        <v>19</v>
      </c>
      <c r="B9" s="7"/>
      <c r="C9" s="7"/>
      <c r="D9" s="7"/>
      <c r="E9" s="11"/>
      <c r="F9" s="7"/>
      <c r="G9" s="7"/>
      <c r="H9" s="7"/>
      <c r="I9" s="11">
        <f t="shared" ref="I9:L9" si="2">SUM(I3:I8)</f>
        <v>0</v>
      </c>
      <c r="J9" s="11">
        <f t="shared" si="2"/>
        <v>0</v>
      </c>
      <c r="K9" s="11">
        <f t="shared" si="2"/>
        <v>0</v>
      </c>
      <c r="L9" s="11">
        <f t="shared" si="2"/>
        <v>0</v>
      </c>
      <c r="M9" s="11">
        <f>SUM(M3:M8)</f>
        <v>300</v>
      </c>
      <c r="N9" s="11">
        <f t="shared" ref="N9:Q9" si="3">SUM(N3:N8)</f>
        <v>401</v>
      </c>
      <c r="O9" s="11">
        <f t="shared" si="3"/>
        <v>210</v>
      </c>
      <c r="P9" s="11">
        <f t="shared" si="3"/>
        <v>55</v>
      </c>
      <c r="Q9" s="11">
        <f t="shared" si="3"/>
        <v>966</v>
      </c>
      <c r="R9" s="12"/>
      <c r="S9" s="12"/>
      <c r="T9" s="12"/>
      <c r="U9" s="12"/>
      <c r="V9" s="12"/>
      <c r="W9" s="12"/>
      <c r="X9" s="12"/>
      <c r="Y9" s="12"/>
    </row>
    <row r="10" spans="1:26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>
      <c r="A14" s="4" t="s">
        <v>100</v>
      </c>
      <c r="B14" s="1564" t="s">
        <v>41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5" customHeight="1">
      <c r="A15" s="5" t="s">
        <v>42</v>
      </c>
      <c r="B15" s="1565" t="s">
        <v>1363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 t="s">
        <v>2506</v>
      </c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92" t="s">
        <v>360</v>
      </c>
      <c r="B20" s="1592"/>
      <c r="C20" s="1592"/>
      <c r="D20" s="1592"/>
      <c r="E20" s="1592"/>
      <c r="F20" s="1592"/>
      <c r="G20" s="1100"/>
      <c r="H20" s="408"/>
      <c r="I20" s="1592" t="s">
        <v>577</v>
      </c>
      <c r="J20" s="1592"/>
      <c r="K20" s="1592"/>
      <c r="L20" s="1592"/>
      <c r="M20" s="1592"/>
      <c r="N20" s="1592"/>
      <c r="O20" s="1592"/>
      <c r="P20" s="1592"/>
      <c r="Q20" s="1592"/>
      <c r="R20" s="1593" t="s">
        <v>2507</v>
      </c>
      <c r="S20" s="1594"/>
      <c r="T20" s="1593"/>
      <c r="U20" s="1593"/>
      <c r="V20" s="1593"/>
      <c r="W20" s="1593"/>
      <c r="X20" s="1593"/>
      <c r="Y20" s="1593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224" t="s">
        <v>120</v>
      </c>
      <c r="B22" s="224" t="s">
        <v>2508</v>
      </c>
      <c r="C22" s="35" t="s">
        <v>2509</v>
      </c>
      <c r="D22" s="224" t="s">
        <v>1773</v>
      </c>
      <c r="E22" s="227">
        <v>46206.541666666664</v>
      </c>
      <c r="F22" s="224">
        <v>12.8</v>
      </c>
      <c r="G22" s="224">
        <v>120435</v>
      </c>
      <c r="H22" s="226" t="s">
        <v>2494</v>
      </c>
      <c r="I22" s="224"/>
      <c r="J22" s="224"/>
      <c r="K22" s="224"/>
      <c r="L22" s="224"/>
      <c r="M22" s="35">
        <v>60</v>
      </c>
      <c r="N22" s="224">
        <v>71</v>
      </c>
      <c r="O22" s="35">
        <v>30</v>
      </c>
      <c r="P22" s="224">
        <v>0</v>
      </c>
      <c r="Q22" s="14">
        <f t="shared" ref="Q22:Q26" si="4">SUM(I22:P22)</f>
        <v>161</v>
      </c>
      <c r="R22" s="1176" t="s">
        <v>32</v>
      </c>
      <c r="S22" s="1177" t="s">
        <v>33</v>
      </c>
      <c r="T22" s="1289" t="b">
        <v>1</v>
      </c>
      <c r="U22" s="261" t="s">
        <v>508</v>
      </c>
      <c r="V22" s="16"/>
      <c r="W22" s="16">
        <v>1021085</v>
      </c>
      <c r="X22" s="16" t="s">
        <v>2510</v>
      </c>
      <c r="Y22" s="16"/>
    </row>
    <row r="23" spans="1:25">
      <c r="A23" s="224" t="s">
        <v>120</v>
      </c>
      <c r="B23" s="224" t="s">
        <v>2508</v>
      </c>
      <c r="C23" s="35" t="s">
        <v>2511</v>
      </c>
      <c r="D23" s="224" t="s">
        <v>1773</v>
      </c>
      <c r="E23" s="227">
        <v>46206.541666666664</v>
      </c>
      <c r="F23" s="224">
        <v>12.8</v>
      </c>
      <c r="G23" s="224">
        <v>120436</v>
      </c>
      <c r="H23" s="226" t="s">
        <v>2494</v>
      </c>
      <c r="I23" s="224"/>
      <c r="J23" s="224"/>
      <c r="K23" s="224"/>
      <c r="L23" s="224"/>
      <c r="M23" s="35">
        <v>60</v>
      </c>
      <c r="N23" s="35">
        <v>60</v>
      </c>
      <c r="O23" s="35">
        <v>30</v>
      </c>
      <c r="P23" s="35">
        <v>11</v>
      </c>
      <c r="Q23" s="14">
        <f t="shared" si="4"/>
        <v>161</v>
      </c>
      <c r="R23" s="1176" t="s">
        <v>32</v>
      </c>
      <c r="S23" s="1177" t="s">
        <v>33</v>
      </c>
      <c r="T23" s="1289" t="b">
        <v>1</v>
      </c>
      <c r="U23" s="261" t="s">
        <v>508</v>
      </c>
      <c r="V23" s="16"/>
      <c r="W23" s="16">
        <v>1021086</v>
      </c>
      <c r="X23" s="16" t="s">
        <v>2510</v>
      </c>
      <c r="Y23" s="16"/>
    </row>
    <row r="24" spans="1:25">
      <c r="A24" s="224" t="s">
        <v>107</v>
      </c>
      <c r="B24" s="35" t="s">
        <v>2508</v>
      </c>
      <c r="C24" s="35" t="s">
        <v>2512</v>
      </c>
      <c r="D24" s="224" t="s">
        <v>1773</v>
      </c>
      <c r="E24" s="227">
        <v>46206.541666666664</v>
      </c>
      <c r="F24" s="224">
        <v>12.8</v>
      </c>
      <c r="G24" s="224">
        <v>120437</v>
      </c>
      <c r="H24" s="226" t="s">
        <v>2494</v>
      </c>
      <c r="I24" s="224"/>
      <c r="J24" s="224"/>
      <c r="K24" s="224"/>
      <c r="L24" s="224"/>
      <c r="M24" s="35">
        <v>60</v>
      </c>
      <c r="N24" s="35">
        <v>60</v>
      </c>
      <c r="O24" s="35">
        <v>30</v>
      </c>
      <c r="P24" s="35">
        <v>11</v>
      </c>
      <c r="Q24" s="14">
        <f t="shared" si="4"/>
        <v>161</v>
      </c>
      <c r="R24" s="229" t="s">
        <v>32</v>
      </c>
      <c r="S24" s="23" t="s">
        <v>33</v>
      </c>
      <c r="T24" s="14"/>
      <c r="U24" s="261" t="s">
        <v>508</v>
      </c>
      <c r="V24" s="16"/>
      <c r="W24" s="16">
        <v>1021087</v>
      </c>
      <c r="X24" s="16" t="s">
        <v>2510</v>
      </c>
      <c r="Y24" s="16"/>
    </row>
    <row r="25" spans="1:25">
      <c r="A25" s="224" t="s">
        <v>398</v>
      </c>
      <c r="B25" s="1186" t="s">
        <v>2508</v>
      </c>
      <c r="C25" s="35" t="s">
        <v>2513</v>
      </c>
      <c r="D25" s="224" t="s">
        <v>1773</v>
      </c>
      <c r="E25" s="227">
        <v>46206.541666666664</v>
      </c>
      <c r="F25" s="224">
        <v>12.8</v>
      </c>
      <c r="G25" s="224">
        <v>120438</v>
      </c>
      <c r="H25" s="226" t="s">
        <v>2494</v>
      </c>
      <c r="I25" s="224"/>
      <c r="J25" s="224"/>
      <c r="K25" s="224"/>
      <c r="L25" s="224"/>
      <c r="M25" s="35">
        <v>60</v>
      </c>
      <c r="N25" s="35">
        <v>60</v>
      </c>
      <c r="O25" s="35">
        <v>30</v>
      </c>
      <c r="P25" s="35">
        <v>11</v>
      </c>
      <c r="Q25" s="14">
        <f t="shared" si="4"/>
        <v>161</v>
      </c>
      <c r="R25" s="229" t="s">
        <v>32</v>
      </c>
      <c r="S25" s="23" t="s">
        <v>33</v>
      </c>
      <c r="T25" s="14"/>
      <c r="U25" s="261" t="s">
        <v>508</v>
      </c>
      <c r="V25" s="16"/>
      <c r="W25" s="16">
        <v>1021089</v>
      </c>
      <c r="X25" s="16" t="s">
        <v>2510</v>
      </c>
      <c r="Y25" s="16"/>
    </row>
    <row r="26" spans="1:25">
      <c r="A26" s="15" t="s">
        <v>1613</v>
      </c>
      <c r="B26" s="15" t="s">
        <v>1184</v>
      </c>
      <c r="C26" s="35" t="s">
        <v>2514</v>
      </c>
      <c r="D26" s="15" t="s">
        <v>2087</v>
      </c>
      <c r="E26" s="24">
        <v>46206.1875</v>
      </c>
      <c r="F26" s="15">
        <v>12.9</v>
      </c>
      <c r="G26" s="15">
        <v>120440</v>
      </c>
      <c r="H26" s="37" t="s">
        <v>160</v>
      </c>
      <c r="I26" s="15"/>
      <c r="J26" s="15"/>
      <c r="K26" s="15"/>
      <c r="L26" s="15"/>
      <c r="M26" s="15"/>
      <c r="N26" s="35">
        <v>90</v>
      </c>
      <c r="O26" s="35">
        <v>71</v>
      </c>
      <c r="P26" s="15"/>
      <c r="Q26" s="14">
        <f t="shared" si="4"/>
        <v>161</v>
      </c>
      <c r="R26" s="1176" t="s">
        <v>32</v>
      </c>
      <c r="S26" s="1177" t="s">
        <v>33</v>
      </c>
      <c r="T26" s="14"/>
      <c r="U26" s="1329" t="s">
        <v>508</v>
      </c>
      <c r="V26" s="16"/>
      <c r="W26" s="16">
        <v>1021090</v>
      </c>
      <c r="X26" s="16" t="s">
        <v>2510</v>
      </c>
      <c r="Y26" s="16"/>
    </row>
    <row r="27" spans="1:25">
      <c r="A27" s="1198" t="s">
        <v>2515</v>
      </c>
      <c r="B27" s="1198" t="s">
        <v>404</v>
      </c>
      <c r="C27" s="1198" t="s">
        <v>2516</v>
      </c>
      <c r="D27" s="300" t="s">
        <v>1737</v>
      </c>
      <c r="E27" s="301">
        <v>46207.722222222219</v>
      </c>
      <c r="F27" s="300">
        <v>14.5</v>
      </c>
      <c r="G27" s="1198">
        <v>120430</v>
      </c>
      <c r="H27" s="1339" t="s">
        <v>2517</v>
      </c>
      <c r="I27" s="1198"/>
      <c r="J27" s="1198"/>
      <c r="K27" s="1198"/>
      <c r="L27" s="1198"/>
      <c r="M27" s="1198"/>
      <c r="N27" s="1198"/>
      <c r="O27" s="1198"/>
      <c r="P27" s="1198"/>
      <c r="Q27" s="229">
        <f t="shared" ref="Q27" si="5">SUM(I27:P27)</f>
        <v>0</v>
      </c>
      <c r="R27" s="1175" t="s">
        <v>30</v>
      </c>
      <c r="S27" s="1175" t="s">
        <v>31</v>
      </c>
      <c r="T27" s="14"/>
      <c r="U27" s="1189" t="s">
        <v>523</v>
      </c>
      <c r="V27" s="16" t="s">
        <v>90</v>
      </c>
      <c r="W27" s="16"/>
      <c r="X27" s="16" t="s">
        <v>2518</v>
      </c>
      <c r="Y27" s="16"/>
    </row>
    <row r="28" spans="1:25">
      <c r="A28" s="11"/>
      <c r="B28" s="7"/>
      <c r="C28" s="7"/>
      <c r="D28" s="7"/>
      <c r="E28" s="11"/>
      <c r="F28" s="7"/>
      <c r="G28" s="7"/>
      <c r="H28" s="7"/>
      <c r="I28" s="11"/>
      <c r="J28" s="11"/>
      <c r="K28" s="11"/>
      <c r="L28" s="11"/>
      <c r="M28" s="11">
        <f>SUM(M22:M27)</f>
        <v>240</v>
      </c>
      <c r="N28" s="11">
        <f>SUM(N22:N27)</f>
        <v>341</v>
      </c>
      <c r="O28" s="11">
        <f>SUM(O22:O27)</f>
        <v>191</v>
      </c>
      <c r="P28" s="11">
        <f>SUM(P22:P27)</f>
        <v>33</v>
      </c>
      <c r="Q28" s="11">
        <f>SUM(Q22:Q27)</f>
        <v>805</v>
      </c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 t="s">
        <v>523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263" t="s">
        <v>508</v>
      </c>
      <c r="B33" s="1591" t="s">
        <v>41</v>
      </c>
      <c r="C33" s="159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 t="s">
        <v>2519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43</v>
      </c>
      <c r="B36" s="1566"/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5" ht="23.25" customHeight="1">
      <c r="A39" s="1559" t="s">
        <v>1442</v>
      </c>
      <c r="B39" s="1559"/>
      <c r="C39" s="1559"/>
      <c r="D39" s="1559"/>
      <c r="E39" s="1559"/>
      <c r="F39" s="1559"/>
      <c r="G39" s="1067"/>
      <c r="H39" s="7"/>
      <c r="I39" s="1559" t="s">
        <v>999</v>
      </c>
      <c r="J39" s="1559"/>
      <c r="K39" s="1559"/>
      <c r="L39" s="1559"/>
      <c r="M39" s="1559"/>
      <c r="N39" s="1559"/>
      <c r="O39" s="1559"/>
      <c r="P39" s="1559"/>
      <c r="Q39" s="1559"/>
      <c r="R39" s="1560" t="s">
        <v>2520</v>
      </c>
      <c r="S39" s="1561"/>
      <c r="T39" s="1560"/>
      <c r="U39" s="1560"/>
      <c r="V39" s="1560"/>
      <c r="W39" s="1560"/>
      <c r="X39" s="1560"/>
      <c r="Y39" s="1560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8" t="s">
        <v>9</v>
      </c>
      <c r="H40" s="33" t="s">
        <v>10</v>
      </c>
      <c r="I40" s="9" t="s">
        <v>11</v>
      </c>
      <c r="J40" s="9" t="s">
        <v>12</v>
      </c>
      <c r="K40" s="9" t="s">
        <v>13</v>
      </c>
      <c r="L40" s="9" t="s">
        <v>14</v>
      </c>
      <c r="M40" s="9" t="s">
        <v>15</v>
      </c>
      <c r="N40" s="9" t="s">
        <v>16</v>
      </c>
      <c r="O40" s="9" t="s">
        <v>17</v>
      </c>
      <c r="P40" s="10" t="s">
        <v>18</v>
      </c>
      <c r="Q40" s="8" t="s">
        <v>19</v>
      </c>
      <c r="R40" s="8" t="s">
        <v>20</v>
      </c>
      <c r="S40" s="240" t="s">
        <v>21</v>
      </c>
      <c r="T40" s="240" t="s">
        <v>22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224" t="s">
        <v>157</v>
      </c>
      <c r="B41" s="224" t="s">
        <v>134</v>
      </c>
      <c r="C41" s="35" t="s">
        <v>2521</v>
      </c>
      <c r="D41" s="224" t="s">
        <v>2522</v>
      </c>
      <c r="E41" s="227">
        <v>46207.083333333336</v>
      </c>
      <c r="F41" s="224">
        <v>11.9</v>
      </c>
      <c r="G41" s="224">
        <v>120441</v>
      </c>
      <c r="H41" s="226" t="s">
        <v>160</v>
      </c>
      <c r="I41" s="224"/>
      <c r="J41" s="224"/>
      <c r="K41" s="224"/>
      <c r="L41" s="224"/>
      <c r="M41" s="224"/>
      <c r="N41" s="35">
        <v>90</v>
      </c>
      <c r="O41" s="272">
        <v>41</v>
      </c>
      <c r="P41" s="35">
        <v>30</v>
      </c>
      <c r="Q41" s="14">
        <f t="shared" ref="Q41:Q42" si="6">SUM(I41:P41)</f>
        <v>161</v>
      </c>
      <c r="R41" s="229" t="s">
        <v>32</v>
      </c>
      <c r="S41" s="23" t="s">
        <v>33</v>
      </c>
      <c r="T41" s="14"/>
      <c r="U41" s="231" t="s">
        <v>100</v>
      </c>
      <c r="V41" s="16"/>
      <c r="W41" s="16">
        <v>1021075</v>
      </c>
      <c r="X41" s="1348" t="s">
        <v>2523</v>
      </c>
      <c r="Y41" s="16"/>
    </row>
    <row r="42" spans="1:25">
      <c r="A42" s="224" t="s">
        <v>157</v>
      </c>
      <c r="B42" s="224" t="s">
        <v>1255</v>
      </c>
      <c r="C42" s="35" t="s">
        <v>2524</v>
      </c>
      <c r="D42" s="224" t="s">
        <v>117</v>
      </c>
      <c r="E42" s="227">
        <v>46207.763888888891</v>
      </c>
      <c r="F42" s="224">
        <v>13.8</v>
      </c>
      <c r="G42" s="224">
        <v>120442</v>
      </c>
      <c r="H42" s="226" t="s">
        <v>160</v>
      </c>
      <c r="I42" s="224"/>
      <c r="J42" s="224"/>
      <c r="K42" s="224"/>
      <c r="L42" s="224"/>
      <c r="M42" s="224"/>
      <c r="N42" s="35">
        <v>30</v>
      </c>
      <c r="O42" s="35">
        <v>90</v>
      </c>
      <c r="P42" s="224">
        <v>41</v>
      </c>
      <c r="Q42" s="14">
        <f t="shared" si="6"/>
        <v>161</v>
      </c>
      <c r="R42" s="229" t="s">
        <v>32</v>
      </c>
      <c r="S42" s="23" t="s">
        <v>33</v>
      </c>
      <c r="T42" s="14"/>
      <c r="U42" s="231" t="s">
        <v>100</v>
      </c>
      <c r="V42" s="16" t="s">
        <v>90</v>
      </c>
      <c r="W42" s="16">
        <v>1021076</v>
      </c>
      <c r="X42" s="16" t="s">
        <v>2442</v>
      </c>
      <c r="Y42" s="16"/>
    </row>
    <row r="43" spans="1:25">
      <c r="A43" s="224" t="s">
        <v>157</v>
      </c>
      <c r="B43" s="224" t="s">
        <v>80</v>
      </c>
      <c r="C43" s="35" t="s">
        <v>2525</v>
      </c>
      <c r="D43" s="1178" t="s">
        <v>117</v>
      </c>
      <c r="E43" s="1179">
        <v>46206.402777777781</v>
      </c>
      <c r="F43" s="1178">
        <v>12.3</v>
      </c>
      <c r="G43" s="224">
        <v>120443</v>
      </c>
      <c r="H43" s="226" t="s">
        <v>1999</v>
      </c>
      <c r="I43" s="224"/>
      <c r="J43" s="224"/>
      <c r="K43" s="224"/>
      <c r="L43" s="224"/>
      <c r="M43" s="224"/>
      <c r="N43" s="224"/>
      <c r="O43" s="35">
        <v>131</v>
      </c>
      <c r="P43" s="35">
        <v>30</v>
      </c>
      <c r="Q43" s="14">
        <f t="shared" ref="Q43" si="7">SUM(I43:P43)</f>
        <v>161</v>
      </c>
      <c r="R43" s="229" t="s">
        <v>32</v>
      </c>
      <c r="S43" s="23" t="s">
        <v>33</v>
      </c>
      <c r="T43" s="14"/>
      <c r="U43" s="231" t="s">
        <v>100</v>
      </c>
      <c r="V43" s="16" t="s">
        <v>90</v>
      </c>
      <c r="W43" s="16">
        <v>1021077</v>
      </c>
      <c r="X43" s="1348" t="s">
        <v>2526</v>
      </c>
      <c r="Y43" s="16"/>
    </row>
    <row r="44" spans="1:25">
      <c r="A44" s="224" t="s">
        <v>86</v>
      </c>
      <c r="B44" s="224" t="s">
        <v>80</v>
      </c>
      <c r="C44" s="35" t="s">
        <v>2527</v>
      </c>
      <c r="D44" s="224" t="s">
        <v>117</v>
      </c>
      <c r="E44" s="1179">
        <v>46206.402777777781</v>
      </c>
      <c r="F44" s="224">
        <v>12.3</v>
      </c>
      <c r="G44" s="224">
        <v>120450</v>
      </c>
      <c r="H44" s="226" t="s">
        <v>1999</v>
      </c>
      <c r="I44" s="224"/>
      <c r="J44" s="224"/>
      <c r="K44" s="224"/>
      <c r="L44" s="224"/>
      <c r="M44" s="224"/>
      <c r="N44" s="224"/>
      <c r="O44" s="35">
        <v>131</v>
      </c>
      <c r="P44" s="272">
        <v>30</v>
      </c>
      <c r="Q44" s="14">
        <f>SUM(I44:P44)</f>
        <v>161</v>
      </c>
      <c r="R44" s="229" t="s">
        <v>32</v>
      </c>
      <c r="S44" s="23" t="s">
        <v>33</v>
      </c>
      <c r="T44" s="14"/>
      <c r="U44" s="231" t="s">
        <v>100</v>
      </c>
      <c r="V44" s="16" t="s">
        <v>90</v>
      </c>
      <c r="W44" s="16">
        <v>1021078</v>
      </c>
      <c r="X44" s="232" t="s">
        <v>2526</v>
      </c>
      <c r="Y44" s="16"/>
    </row>
    <row r="45" spans="1:25" ht="25.5">
      <c r="A45" s="1172" t="s">
        <v>2528</v>
      </c>
      <c r="B45" s="224" t="s">
        <v>2529</v>
      </c>
      <c r="C45" s="35" t="s">
        <v>2530</v>
      </c>
      <c r="D45" s="224" t="s">
        <v>400</v>
      </c>
      <c r="E45" s="1179">
        <v>46206.75</v>
      </c>
      <c r="F45" s="224">
        <v>13.3</v>
      </c>
      <c r="G45" s="224">
        <v>120454</v>
      </c>
      <c r="H45" s="226" t="s">
        <v>2388</v>
      </c>
      <c r="I45" s="224"/>
      <c r="J45" s="224"/>
      <c r="K45" s="224"/>
      <c r="L45" s="224"/>
      <c r="M45" s="224"/>
      <c r="N45" s="35">
        <v>60</v>
      </c>
      <c r="O45" s="35">
        <v>60</v>
      </c>
      <c r="P45" s="35">
        <v>41</v>
      </c>
      <c r="Q45" s="15">
        <f>SUM(I45:P45)</f>
        <v>161</v>
      </c>
      <c r="R45" s="229" t="s">
        <v>32</v>
      </c>
      <c r="S45" s="23" t="s">
        <v>33</v>
      </c>
      <c r="T45" s="1289" t="b">
        <v>1</v>
      </c>
      <c r="U45" s="255" t="s">
        <v>169</v>
      </c>
      <c r="V45" s="16" t="s">
        <v>90</v>
      </c>
      <c r="W45" s="16">
        <v>1021079</v>
      </c>
      <c r="X45" s="232" t="s">
        <v>2531</v>
      </c>
      <c r="Y45" s="16"/>
    </row>
    <row r="46" spans="1:25">
      <c r="A46" s="1172" t="s">
        <v>120</v>
      </c>
      <c r="B46" s="224" t="s">
        <v>1781</v>
      </c>
      <c r="C46" s="35" t="s">
        <v>2532</v>
      </c>
      <c r="D46" s="224" t="s">
        <v>117</v>
      </c>
      <c r="E46" s="1173">
        <v>46207.833333333336</v>
      </c>
      <c r="F46" s="224">
        <v>13.8</v>
      </c>
      <c r="G46" s="224">
        <v>120444</v>
      </c>
      <c r="H46" s="1174" t="s">
        <v>2494</v>
      </c>
      <c r="I46" s="224"/>
      <c r="J46" s="15"/>
      <c r="K46" s="224"/>
      <c r="L46" s="224"/>
      <c r="M46" s="35">
        <v>90</v>
      </c>
      <c r="N46" s="35">
        <v>60</v>
      </c>
      <c r="O46" s="35">
        <v>11</v>
      </c>
      <c r="P46" s="224"/>
      <c r="Q46" s="1175">
        <f>SUM(I46:P46)</f>
        <v>161</v>
      </c>
      <c r="R46" s="1176" t="s">
        <v>32</v>
      </c>
      <c r="S46" s="1177" t="s">
        <v>33</v>
      </c>
      <c r="T46" s="1289" t="b">
        <v>1</v>
      </c>
      <c r="U46" s="1189" t="s">
        <v>100</v>
      </c>
      <c r="V46" s="16" t="s">
        <v>90</v>
      </c>
      <c r="W46" s="16">
        <v>1021080</v>
      </c>
      <c r="X46" s="1181" t="s">
        <v>2442</v>
      </c>
      <c r="Y46" s="16"/>
    </row>
    <row r="47" spans="1:25">
      <c r="A47" s="11" t="s">
        <v>19</v>
      </c>
      <c r="B47" s="7"/>
      <c r="C47" s="7"/>
      <c r="D47" s="7"/>
      <c r="E47" s="11"/>
      <c r="F47" s="7"/>
      <c r="G47" s="7"/>
      <c r="H47" s="7"/>
      <c r="I47" s="11">
        <f t="shared" ref="I47:L47" si="8">SUM(I41:I45)</f>
        <v>0</v>
      </c>
      <c r="J47" s="11">
        <f t="shared" si="8"/>
        <v>0</v>
      </c>
      <c r="K47" s="11">
        <f t="shared" si="8"/>
        <v>0</v>
      </c>
      <c r="L47" s="11">
        <f t="shared" si="8"/>
        <v>0</v>
      </c>
      <c r="M47" s="11">
        <f>SUM(M41:M46)</f>
        <v>90</v>
      </c>
      <c r="N47" s="11">
        <f>SUM(N41:N46)</f>
        <v>240</v>
      </c>
      <c r="O47" s="11">
        <f>SUM(O41:O46)</f>
        <v>464</v>
      </c>
      <c r="P47" s="11">
        <f>SUM(P41:P46)</f>
        <v>172</v>
      </c>
      <c r="Q47" s="11">
        <f>SUM(Q41:Q46)</f>
        <v>966</v>
      </c>
      <c r="R47" s="12"/>
      <c r="S47" s="12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"/>
      <c r="K49" s="1563"/>
      <c r="L49" s="1563"/>
      <c r="M49" s="156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230" t="s">
        <v>100</v>
      </c>
      <c r="B51" s="1558" t="s">
        <v>41</v>
      </c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257" t="s">
        <v>169</v>
      </c>
      <c r="B52" s="1619" t="s">
        <v>39</v>
      </c>
      <c r="C52" s="1619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42</v>
      </c>
      <c r="B53" s="1565" t="s">
        <v>1034</v>
      </c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565"/>
      <c r="C54" s="156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43</v>
      </c>
      <c r="B55" s="1566" t="s">
        <v>373</v>
      </c>
      <c r="C55" s="156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44</v>
      </c>
      <c r="B56" s="1567"/>
      <c r="C56" s="156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8" spans="1:25" ht="23.25" customHeight="1">
      <c r="A58" s="1679" t="s">
        <v>1277</v>
      </c>
      <c r="B58" s="1679"/>
      <c r="C58" s="1679"/>
      <c r="D58" s="1679"/>
      <c r="E58" s="1679"/>
      <c r="F58" s="1679"/>
      <c r="G58" s="1096"/>
      <c r="H58" s="253"/>
      <c r="I58" s="1679" t="s">
        <v>751</v>
      </c>
      <c r="J58" s="1679"/>
      <c r="K58" s="1679"/>
      <c r="L58" s="1679"/>
      <c r="M58" s="1679"/>
      <c r="N58" s="1679"/>
      <c r="O58" s="1679"/>
      <c r="P58" s="1679"/>
      <c r="Q58" s="1679"/>
      <c r="R58" s="1677" t="s">
        <v>2533</v>
      </c>
      <c r="S58" s="1678"/>
      <c r="T58" s="1677"/>
      <c r="U58" s="1677"/>
      <c r="V58" s="1677"/>
      <c r="W58" s="1677"/>
      <c r="X58" s="1677"/>
      <c r="Y58" s="1677"/>
    </row>
    <row r="59" spans="1:25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8" t="s">
        <v>9</v>
      </c>
      <c r="H59" s="33" t="s">
        <v>10</v>
      </c>
      <c r="I59" s="9" t="s">
        <v>11</v>
      </c>
      <c r="J59" s="9" t="s">
        <v>12</v>
      </c>
      <c r="K59" s="9" t="s">
        <v>13</v>
      </c>
      <c r="L59" s="9" t="s">
        <v>14</v>
      </c>
      <c r="M59" s="9" t="s">
        <v>15</v>
      </c>
      <c r="N59" s="9" t="s">
        <v>16</v>
      </c>
      <c r="O59" s="9" t="s">
        <v>17</v>
      </c>
      <c r="P59" s="10" t="s">
        <v>18</v>
      </c>
      <c r="Q59" s="8" t="s">
        <v>19</v>
      </c>
      <c r="R59" s="8" t="s">
        <v>20</v>
      </c>
      <c r="S59" s="240" t="s">
        <v>21</v>
      </c>
      <c r="T59" s="240" t="s">
        <v>22</v>
      </c>
      <c r="U59" s="8" t="s">
        <v>24</v>
      </c>
      <c r="V59" s="8" t="s">
        <v>25</v>
      </c>
      <c r="W59" s="8" t="s">
        <v>26</v>
      </c>
      <c r="X59" s="8" t="s">
        <v>27</v>
      </c>
      <c r="Y59" s="8" t="s">
        <v>28</v>
      </c>
    </row>
    <row r="60" spans="1:25" ht="25.5">
      <c r="A60" s="224" t="s">
        <v>515</v>
      </c>
      <c r="B60" s="35" t="s">
        <v>2534</v>
      </c>
      <c r="C60" s="576" t="s">
        <v>2535</v>
      </c>
      <c r="D60" s="224" t="s">
        <v>1773</v>
      </c>
      <c r="E60" s="227">
        <v>46206.541666666664</v>
      </c>
      <c r="F60" s="224">
        <v>12.8</v>
      </c>
      <c r="G60" s="224">
        <v>120445</v>
      </c>
      <c r="H60" s="226" t="s">
        <v>160</v>
      </c>
      <c r="I60" s="224"/>
      <c r="J60" s="224"/>
      <c r="K60" s="224"/>
      <c r="L60" s="224"/>
      <c r="M60" s="224"/>
      <c r="N60" s="35">
        <v>104</v>
      </c>
      <c r="O60" s="35">
        <v>46</v>
      </c>
      <c r="P60" s="35">
        <v>11</v>
      </c>
      <c r="Q60" s="14">
        <f t="shared" ref="Q60:Q62" si="9">SUM(I60:P60)</f>
        <v>161</v>
      </c>
      <c r="R60" s="1176" t="s">
        <v>32</v>
      </c>
      <c r="S60" s="1177" t="s">
        <v>33</v>
      </c>
      <c r="T60" s="14"/>
      <c r="U60" s="261" t="s">
        <v>508</v>
      </c>
      <c r="V60" s="16" t="s">
        <v>90</v>
      </c>
      <c r="W60" s="16">
        <v>1021091</v>
      </c>
      <c r="X60" s="16" t="s">
        <v>2510</v>
      </c>
      <c r="Y60" s="16"/>
    </row>
    <row r="61" spans="1:25">
      <c r="A61" s="224" t="s">
        <v>157</v>
      </c>
      <c r="B61" s="224" t="s">
        <v>1255</v>
      </c>
      <c r="C61" s="1172" t="s">
        <v>2536</v>
      </c>
      <c r="D61" s="1172" t="s">
        <v>758</v>
      </c>
      <c r="E61" s="227">
        <v>46207.833333333336</v>
      </c>
      <c r="F61" s="224">
        <v>13.8</v>
      </c>
      <c r="G61" s="224">
        <v>120446</v>
      </c>
      <c r="H61" s="226" t="s">
        <v>160</v>
      </c>
      <c r="I61" s="15"/>
      <c r="J61" s="15"/>
      <c r="K61" s="15"/>
      <c r="L61" s="15"/>
      <c r="M61" s="15"/>
      <c r="N61" s="35">
        <v>108</v>
      </c>
      <c r="O61" s="35">
        <v>53</v>
      </c>
      <c r="P61" s="15"/>
      <c r="Q61" s="14">
        <v>161</v>
      </c>
      <c r="R61" s="1176" t="s">
        <v>32</v>
      </c>
      <c r="S61" s="1177" t="s">
        <v>33</v>
      </c>
      <c r="T61" s="14"/>
      <c r="U61" s="1189" t="s">
        <v>760</v>
      </c>
      <c r="V61" s="16" t="s">
        <v>90</v>
      </c>
      <c r="W61" s="16">
        <v>1021092</v>
      </c>
      <c r="X61" s="16" t="s">
        <v>2510</v>
      </c>
      <c r="Y61" s="16"/>
    </row>
    <row r="62" spans="1:25">
      <c r="A62" s="224" t="s">
        <v>157</v>
      </c>
      <c r="B62" s="224" t="s">
        <v>2537</v>
      </c>
      <c r="C62" s="576" t="s">
        <v>2538</v>
      </c>
      <c r="D62" s="224" t="s">
        <v>1773</v>
      </c>
      <c r="E62" s="227">
        <v>46207.333333333336</v>
      </c>
      <c r="F62" s="224">
        <v>12.8</v>
      </c>
      <c r="G62" s="224">
        <v>120448</v>
      </c>
      <c r="H62" s="226" t="s">
        <v>160</v>
      </c>
      <c r="I62" s="224"/>
      <c r="J62" s="224"/>
      <c r="K62" s="224"/>
      <c r="L62" s="224"/>
      <c r="M62" s="224"/>
      <c r="N62" s="224">
        <v>161</v>
      </c>
      <c r="O62" s="224"/>
      <c r="P62" s="224"/>
      <c r="Q62" s="14">
        <f t="shared" si="9"/>
        <v>161</v>
      </c>
      <c r="R62" s="229" t="s">
        <v>32</v>
      </c>
      <c r="S62" s="23" t="s">
        <v>33</v>
      </c>
      <c r="T62" s="14"/>
      <c r="U62" s="261" t="s">
        <v>508</v>
      </c>
      <c r="V62" s="16" t="s">
        <v>90</v>
      </c>
      <c r="W62" s="16">
        <v>1021093</v>
      </c>
      <c r="X62" s="16" t="s">
        <v>2510</v>
      </c>
      <c r="Y62" s="16"/>
    </row>
    <row r="63" spans="1:25" ht="25.5">
      <c r="A63" s="1172" t="s">
        <v>2382</v>
      </c>
      <c r="B63" s="15" t="s">
        <v>2537</v>
      </c>
      <c r="C63" s="1296" t="s">
        <v>2539</v>
      </c>
      <c r="D63" s="1172" t="s">
        <v>1773</v>
      </c>
      <c r="E63" s="1173">
        <v>46207.333333333336</v>
      </c>
      <c r="F63" s="1172">
        <v>12.8</v>
      </c>
      <c r="G63" s="15">
        <v>120455</v>
      </c>
      <c r="H63" s="37" t="s">
        <v>2388</v>
      </c>
      <c r="I63" s="15"/>
      <c r="J63" s="15"/>
      <c r="K63" s="15"/>
      <c r="L63" s="15"/>
      <c r="M63" s="1186">
        <v>27</v>
      </c>
      <c r="N63" s="1172">
        <v>54</v>
      </c>
      <c r="O63" s="1186">
        <v>53</v>
      </c>
      <c r="P63" s="1186">
        <v>27</v>
      </c>
      <c r="Q63" s="14">
        <v>161</v>
      </c>
      <c r="R63" s="1176" t="s">
        <v>32</v>
      </c>
      <c r="S63" s="1177" t="s">
        <v>33</v>
      </c>
      <c r="T63" s="1289" t="b">
        <v>1</v>
      </c>
      <c r="U63" s="261" t="s">
        <v>508</v>
      </c>
      <c r="V63" s="16" t="s">
        <v>90</v>
      </c>
      <c r="W63" s="16">
        <v>1021094</v>
      </c>
      <c r="X63" s="16" t="s">
        <v>2510</v>
      </c>
      <c r="Y63" s="16"/>
    </row>
    <row r="64" spans="1:25" ht="25.5">
      <c r="A64" s="224" t="s">
        <v>2382</v>
      </c>
      <c r="B64" s="1178" t="s">
        <v>1781</v>
      </c>
      <c r="C64" s="1178" t="s">
        <v>2540</v>
      </c>
      <c r="D64" s="1178" t="s">
        <v>758</v>
      </c>
      <c r="E64" s="1179">
        <v>46207.833333333336</v>
      </c>
      <c r="F64" s="1178">
        <v>13.8</v>
      </c>
      <c r="G64" s="224">
        <v>120453</v>
      </c>
      <c r="H64" s="226" t="s">
        <v>2541</v>
      </c>
      <c r="I64" s="224"/>
      <c r="J64" s="224"/>
      <c r="K64" s="224"/>
      <c r="L64" s="224"/>
      <c r="M64" s="35">
        <v>161</v>
      </c>
      <c r="N64" s="224"/>
      <c r="O64" s="224"/>
      <c r="P64" s="224"/>
      <c r="Q64" s="14">
        <v>161</v>
      </c>
      <c r="R64" s="1176" t="s">
        <v>32</v>
      </c>
      <c r="S64" s="1177" t="s">
        <v>33</v>
      </c>
      <c r="T64" s="1289" t="b">
        <v>1</v>
      </c>
      <c r="U64" s="1189" t="s">
        <v>760</v>
      </c>
      <c r="V64" s="16" t="s">
        <v>90</v>
      </c>
      <c r="W64" s="16">
        <v>1021095</v>
      </c>
      <c r="X64" s="16" t="s">
        <v>2510</v>
      </c>
      <c r="Y64" s="16"/>
    </row>
    <row r="65" spans="1:25">
      <c r="A65" s="15"/>
      <c r="B65" s="15"/>
      <c r="C65" s="15"/>
      <c r="D65" s="15"/>
      <c r="E65" s="24"/>
      <c r="F65" s="15"/>
      <c r="G65" s="15"/>
      <c r="H65" s="37"/>
      <c r="I65" s="15"/>
      <c r="J65" s="15"/>
      <c r="K65" s="15"/>
      <c r="L65" s="15"/>
      <c r="M65" s="15"/>
      <c r="N65" s="15"/>
      <c r="O65" s="15"/>
      <c r="P65" s="15"/>
      <c r="Q65" s="14">
        <f>SUM(I65:P65)</f>
        <v>0</v>
      </c>
      <c r="R65" s="14"/>
      <c r="S65" s="14"/>
      <c r="T65" s="14"/>
      <c r="U65" s="16"/>
      <c r="V65" s="16"/>
      <c r="W65" s="16"/>
      <c r="X65" s="16"/>
      <c r="Y65" s="16"/>
    </row>
    <row r="66" spans="1:25">
      <c r="A66" s="11" t="s">
        <v>19</v>
      </c>
      <c r="B66" s="7"/>
      <c r="C66" s="7"/>
      <c r="D66" s="7"/>
      <c r="E66" s="11"/>
      <c r="F66" s="7"/>
      <c r="G66" s="7"/>
      <c r="H66" s="7"/>
      <c r="I66" s="11">
        <f>SUM(I60:I62)</f>
        <v>0</v>
      </c>
      <c r="J66" s="11">
        <f>SUM(J60:J62)</f>
        <v>0</v>
      </c>
      <c r="K66" s="11">
        <f>SUM(K60:K63)</f>
        <v>0</v>
      </c>
      <c r="L66" s="11">
        <f>SUM(L60:L63)</f>
        <v>0</v>
      </c>
      <c r="M66" s="11">
        <f>SUM(M60:M65)</f>
        <v>188</v>
      </c>
      <c r="N66" s="11">
        <f>SUM(N60:N65)</f>
        <v>427</v>
      </c>
      <c r="O66" s="11">
        <f>SUM(O60:O65)</f>
        <v>152</v>
      </c>
      <c r="P66" s="11">
        <f>SUM(P60:P65)</f>
        <v>38</v>
      </c>
      <c r="Q66" s="11">
        <f>SUM(Q60:Q65)</f>
        <v>805</v>
      </c>
      <c r="R66" s="12"/>
      <c r="S66" s="12"/>
      <c r="T66" s="12"/>
      <c r="U66" s="12"/>
      <c r="V66" s="12"/>
      <c r="W66" s="12"/>
      <c r="X66" s="12"/>
      <c r="Y66" s="12"/>
    </row>
    <row r="67" spans="1:25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"/>
      <c r="K68" s="1563"/>
      <c r="L68" s="1563"/>
      <c r="M68" s="1563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263" t="s">
        <v>508</v>
      </c>
      <c r="B70" s="1591" t="s">
        <v>39</v>
      </c>
      <c r="C70" s="1591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230" t="s">
        <v>760</v>
      </c>
      <c r="B71" s="1558" t="s">
        <v>41</v>
      </c>
      <c r="C71" s="1558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42</v>
      </c>
      <c r="B72" s="1565"/>
      <c r="C72" s="156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42</v>
      </c>
      <c r="B73" s="1565"/>
      <c r="C73" s="156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43</v>
      </c>
      <c r="B74" s="1566"/>
      <c r="C74" s="156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5">
      <c r="A75" s="5" t="s">
        <v>44</v>
      </c>
      <c r="B75" s="1567"/>
      <c r="C75" s="156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7" spans="1:25" ht="23.25" customHeight="1">
      <c r="A77" s="1592" t="s">
        <v>2542</v>
      </c>
      <c r="B77" s="1592"/>
      <c r="C77" s="1592"/>
      <c r="D77" s="1592"/>
      <c r="E77" s="1592"/>
      <c r="F77" s="1592"/>
      <c r="G77" s="1100"/>
      <c r="H77" s="408"/>
      <c r="I77" s="1592" t="s">
        <v>577</v>
      </c>
      <c r="J77" s="1592"/>
      <c r="K77" s="1592"/>
      <c r="L77" s="1592"/>
      <c r="M77" s="1592"/>
      <c r="N77" s="1592"/>
      <c r="O77" s="1592"/>
      <c r="P77" s="1592"/>
      <c r="Q77" s="1592"/>
      <c r="R77" s="1593" t="s">
        <v>2543</v>
      </c>
      <c r="S77" s="1594"/>
      <c r="T77" s="1593"/>
      <c r="U77" s="1593"/>
      <c r="V77" s="1593"/>
      <c r="W77" s="1593"/>
      <c r="X77" s="1593"/>
      <c r="Y77" s="1593"/>
    </row>
    <row r="78" spans="1:25" ht="26.25">
      <c r="A78" s="8" t="s">
        <v>3</v>
      </c>
      <c r="B78" s="8" t="s">
        <v>4</v>
      </c>
      <c r="C78" s="8" t="s">
        <v>5</v>
      </c>
      <c r="D78" s="8" t="s">
        <v>6</v>
      </c>
      <c r="E78" s="8" t="s">
        <v>7</v>
      </c>
      <c r="F78" s="8" t="s">
        <v>8</v>
      </c>
      <c r="G78" s="8" t="s">
        <v>9</v>
      </c>
      <c r="H78" s="33" t="s">
        <v>10</v>
      </c>
      <c r="I78" s="9" t="s">
        <v>11</v>
      </c>
      <c r="J78" s="9" t="s">
        <v>12</v>
      </c>
      <c r="K78" s="9" t="s">
        <v>13</v>
      </c>
      <c r="L78" s="9" t="s">
        <v>14</v>
      </c>
      <c r="M78" s="9" t="s">
        <v>15</v>
      </c>
      <c r="N78" s="9" t="s">
        <v>16</v>
      </c>
      <c r="O78" s="9" t="s">
        <v>17</v>
      </c>
      <c r="P78" s="10" t="s">
        <v>18</v>
      </c>
      <c r="Q78" s="8" t="s">
        <v>19</v>
      </c>
      <c r="R78" s="8" t="s">
        <v>20</v>
      </c>
      <c r="S78" s="240" t="s">
        <v>21</v>
      </c>
      <c r="T78" s="240" t="s">
        <v>22</v>
      </c>
      <c r="U78" s="8" t="s">
        <v>24</v>
      </c>
      <c r="V78" s="8" t="s">
        <v>25</v>
      </c>
      <c r="W78" s="8" t="s">
        <v>26</v>
      </c>
      <c r="X78" s="8" t="s">
        <v>27</v>
      </c>
      <c r="Y78" s="8" t="s">
        <v>28</v>
      </c>
    </row>
    <row r="79" spans="1:25">
      <c r="A79" s="1186" t="s">
        <v>121</v>
      </c>
      <c r="B79" s="1186" t="s">
        <v>92</v>
      </c>
      <c r="C79" s="1296" t="s">
        <v>2544</v>
      </c>
      <c r="D79" s="15" t="s">
        <v>1331</v>
      </c>
      <c r="E79" s="24">
        <v>46207.125</v>
      </c>
      <c r="F79" s="15">
        <v>12.3</v>
      </c>
      <c r="G79" s="1178">
        <v>120451</v>
      </c>
      <c r="H79" s="1174" t="s">
        <v>2494</v>
      </c>
      <c r="I79" s="1178"/>
      <c r="J79" s="1178"/>
      <c r="K79" s="1178"/>
      <c r="L79" s="1178"/>
      <c r="M79" s="1186">
        <v>90</v>
      </c>
      <c r="N79" s="1186">
        <v>71</v>
      </c>
      <c r="O79" s="1178"/>
      <c r="P79" s="1178"/>
      <c r="Q79" s="14">
        <f t="shared" ref="Q79:Q84" si="10">SUM(I79:P79)</f>
        <v>161</v>
      </c>
      <c r="R79" s="1176" t="s">
        <v>32</v>
      </c>
      <c r="S79" s="1177" t="s">
        <v>33</v>
      </c>
      <c r="T79" s="14"/>
      <c r="U79" s="1189" t="s">
        <v>523</v>
      </c>
      <c r="V79" s="16"/>
      <c r="W79" s="16">
        <v>1021065</v>
      </c>
      <c r="X79" s="16" t="s">
        <v>2545</v>
      </c>
      <c r="Y79" s="16"/>
    </row>
    <row r="80" spans="1:25">
      <c r="A80" s="224" t="s">
        <v>141</v>
      </c>
      <c r="B80" s="224" t="s">
        <v>69</v>
      </c>
      <c r="C80" s="224" t="s">
        <v>2546</v>
      </c>
      <c r="D80" s="224" t="s">
        <v>2547</v>
      </c>
      <c r="E80" s="227">
        <v>46207.864583333336</v>
      </c>
      <c r="F80" s="224">
        <v>12.1</v>
      </c>
      <c r="G80" s="224">
        <v>120424</v>
      </c>
      <c r="H80" s="226" t="s">
        <v>667</v>
      </c>
      <c r="I80" s="224"/>
      <c r="J80" s="224"/>
      <c r="K80" s="224"/>
      <c r="L80" s="224"/>
      <c r="M80" s="1186">
        <v>90</v>
      </c>
      <c r="N80" s="1186">
        <v>71</v>
      </c>
      <c r="O80" s="224"/>
      <c r="P80" s="224"/>
      <c r="Q80" s="14">
        <f t="shared" si="10"/>
        <v>161</v>
      </c>
      <c r="R80" s="14" t="s">
        <v>30</v>
      </c>
      <c r="S80" s="14" t="s">
        <v>31</v>
      </c>
      <c r="T80" s="14"/>
      <c r="U80" s="231" t="s">
        <v>523</v>
      </c>
      <c r="V80" s="16" t="s">
        <v>90</v>
      </c>
      <c r="W80" s="16">
        <v>1021067</v>
      </c>
      <c r="X80" s="16" t="s">
        <v>2548</v>
      </c>
      <c r="Y80" s="16"/>
    </row>
    <row r="81" spans="1:25">
      <c r="A81" s="15" t="s">
        <v>141</v>
      </c>
      <c r="B81" s="15" t="s">
        <v>69</v>
      </c>
      <c r="C81" s="15" t="s">
        <v>2549</v>
      </c>
      <c r="D81" s="15" t="s">
        <v>1679</v>
      </c>
      <c r="E81" s="24">
        <v>46207.659722222219</v>
      </c>
      <c r="F81" s="15">
        <v>12.1</v>
      </c>
      <c r="G81" s="224">
        <v>120425</v>
      </c>
      <c r="H81" s="226" t="s">
        <v>667</v>
      </c>
      <c r="I81" s="224"/>
      <c r="J81" s="224"/>
      <c r="K81" s="224"/>
      <c r="L81" s="224"/>
      <c r="M81" s="1186">
        <v>90</v>
      </c>
      <c r="N81" s="1186">
        <v>71</v>
      </c>
      <c r="O81" s="224"/>
      <c r="P81" s="224"/>
      <c r="Q81" s="14">
        <f t="shared" si="10"/>
        <v>161</v>
      </c>
      <c r="R81" s="1175" t="s">
        <v>30</v>
      </c>
      <c r="S81" s="1175" t="s">
        <v>31</v>
      </c>
      <c r="T81" s="14"/>
      <c r="U81" s="231" t="s">
        <v>523</v>
      </c>
      <c r="V81" s="16" t="s">
        <v>90</v>
      </c>
      <c r="W81" s="16">
        <v>1021068</v>
      </c>
      <c r="X81" s="16" t="s">
        <v>2548</v>
      </c>
      <c r="Y81" s="16"/>
    </row>
    <row r="82" spans="1:25">
      <c r="A82" s="15" t="s">
        <v>141</v>
      </c>
      <c r="B82" s="15" t="s">
        <v>69</v>
      </c>
      <c r="C82" s="15" t="s">
        <v>2550</v>
      </c>
      <c r="D82" s="15" t="s">
        <v>1646</v>
      </c>
      <c r="E82" s="24">
        <v>46207.78125</v>
      </c>
      <c r="F82" s="15">
        <v>12.1</v>
      </c>
      <c r="G82" s="224">
        <v>120426</v>
      </c>
      <c r="H82" s="226" t="s">
        <v>667</v>
      </c>
      <c r="I82" s="224"/>
      <c r="J82" s="224"/>
      <c r="K82" s="224"/>
      <c r="L82" s="224"/>
      <c r="M82" s="1186">
        <v>90</v>
      </c>
      <c r="N82" s="1186">
        <v>71</v>
      </c>
      <c r="O82" s="224"/>
      <c r="P82" s="224"/>
      <c r="Q82" s="14">
        <f t="shared" si="10"/>
        <v>161</v>
      </c>
      <c r="R82" s="1175" t="s">
        <v>30</v>
      </c>
      <c r="S82" s="1175" t="s">
        <v>31</v>
      </c>
      <c r="T82" s="14"/>
      <c r="U82" s="231" t="s">
        <v>523</v>
      </c>
      <c r="V82" s="16" t="s">
        <v>90</v>
      </c>
      <c r="W82" s="16">
        <v>1021069</v>
      </c>
      <c r="X82" s="16" t="s">
        <v>2548</v>
      </c>
      <c r="Y82" s="16"/>
    </row>
    <row r="83" spans="1:25">
      <c r="A83" s="15" t="s">
        <v>1664</v>
      </c>
      <c r="B83" s="15" t="s">
        <v>1015</v>
      </c>
      <c r="C83" s="15" t="s">
        <v>2551</v>
      </c>
      <c r="D83" s="15"/>
      <c r="E83" s="24"/>
      <c r="F83" s="15"/>
      <c r="G83" s="15">
        <v>120428</v>
      </c>
      <c r="H83" s="226" t="s">
        <v>2552</v>
      </c>
      <c r="I83" s="224"/>
      <c r="J83" s="224"/>
      <c r="K83" s="224"/>
      <c r="L83" s="224"/>
      <c r="M83" s="1186">
        <v>90</v>
      </c>
      <c r="N83" s="1186">
        <v>71</v>
      </c>
      <c r="O83" s="224"/>
      <c r="P83" s="224"/>
      <c r="Q83" s="14">
        <f t="shared" si="10"/>
        <v>161</v>
      </c>
      <c r="R83" s="1175" t="s">
        <v>30</v>
      </c>
      <c r="S83" s="1175" t="s">
        <v>31</v>
      </c>
      <c r="T83" s="14"/>
      <c r="U83" s="231" t="s">
        <v>523</v>
      </c>
      <c r="V83" s="16" t="s">
        <v>90</v>
      </c>
      <c r="W83" s="16">
        <v>1021070</v>
      </c>
      <c r="X83" s="16" t="s">
        <v>2553</v>
      </c>
      <c r="Y83" s="16"/>
    </row>
    <row r="84" spans="1:25">
      <c r="A84" s="15" t="s">
        <v>1664</v>
      </c>
      <c r="B84" s="1178" t="s">
        <v>1015</v>
      </c>
      <c r="C84" s="15" t="s">
        <v>2554</v>
      </c>
      <c r="D84" s="15"/>
      <c r="E84" s="15"/>
      <c r="F84" s="15"/>
      <c r="G84" s="15">
        <v>120429</v>
      </c>
      <c r="H84" s="37" t="s">
        <v>2552</v>
      </c>
      <c r="I84" s="15"/>
      <c r="J84" s="15"/>
      <c r="K84" s="15"/>
      <c r="L84" s="15"/>
      <c r="M84" s="1186">
        <v>90</v>
      </c>
      <c r="N84" s="1186">
        <v>71</v>
      </c>
      <c r="O84" s="15"/>
      <c r="P84" s="15"/>
      <c r="Q84" s="14">
        <f t="shared" si="10"/>
        <v>161</v>
      </c>
      <c r="R84" s="14" t="s">
        <v>30</v>
      </c>
      <c r="S84" s="14" t="s">
        <v>31</v>
      </c>
      <c r="T84" s="14"/>
      <c r="U84" s="231" t="s">
        <v>523</v>
      </c>
      <c r="V84" s="16" t="s">
        <v>90</v>
      </c>
      <c r="W84" s="16">
        <v>1021071</v>
      </c>
      <c r="X84" s="16" t="s">
        <v>2553</v>
      </c>
      <c r="Y84" s="16"/>
    </row>
    <row r="85" spans="1:25">
      <c r="A85" s="1186"/>
      <c r="B85" s="1186"/>
      <c r="C85" s="1296"/>
      <c r="D85" s="15"/>
      <c r="E85" s="1179"/>
      <c r="F85" s="15"/>
      <c r="G85" s="15"/>
      <c r="H85" s="1174"/>
      <c r="I85" s="15"/>
      <c r="J85" s="15"/>
      <c r="K85" s="15"/>
      <c r="L85" s="15"/>
      <c r="M85" s="15"/>
      <c r="N85" s="15"/>
      <c r="O85" s="15"/>
      <c r="P85" s="15"/>
      <c r="Q85" s="14"/>
      <c r="R85" s="1176"/>
      <c r="S85" s="1177"/>
      <c r="T85" s="14"/>
      <c r="U85" s="1270"/>
      <c r="V85" s="16"/>
      <c r="W85" s="16"/>
      <c r="X85" s="16"/>
      <c r="Y85" s="16"/>
    </row>
    <row r="86" spans="1:25">
      <c r="A86" s="11" t="s">
        <v>19</v>
      </c>
      <c r="B86" s="7"/>
      <c r="C86" s="7"/>
      <c r="D86" s="7"/>
      <c r="E86" s="11"/>
      <c r="F86" s="7"/>
      <c r="G86" s="7"/>
      <c r="H86" s="7"/>
      <c r="I86" s="11">
        <f>SUM(I79:I83)</f>
        <v>0</v>
      </c>
      <c r="J86" s="11">
        <f>SUM(J79:J83)</f>
        <v>0</v>
      </c>
      <c r="K86" s="11">
        <f t="shared" ref="K86:Q86" si="11">SUM(K79:K84)</f>
        <v>0</v>
      </c>
      <c r="L86" s="11">
        <f t="shared" si="11"/>
        <v>0</v>
      </c>
      <c r="M86" s="11">
        <f>SUM(M79:M84)</f>
        <v>540</v>
      </c>
      <c r="N86" s="11">
        <f t="shared" si="11"/>
        <v>426</v>
      </c>
      <c r="O86" s="11">
        <f t="shared" si="11"/>
        <v>0</v>
      </c>
      <c r="P86" s="11">
        <f t="shared" si="11"/>
        <v>0</v>
      </c>
      <c r="Q86" s="11">
        <f t="shared" si="11"/>
        <v>966</v>
      </c>
      <c r="R86" s="12"/>
      <c r="S86" s="12"/>
      <c r="T86" s="12"/>
      <c r="U86" s="12"/>
      <c r="V86" s="12"/>
      <c r="W86" s="12"/>
      <c r="X86" s="12"/>
      <c r="Y86" s="12"/>
    </row>
    <row r="87" spans="1:25">
      <c r="A87" s="1"/>
      <c r="B87" s="1"/>
      <c r="C87" s="1"/>
      <c r="D87" s="1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166" t="s">
        <v>34</v>
      </c>
      <c r="B88" s="1562"/>
      <c r="C88" s="1562"/>
      <c r="D88" s="1562"/>
      <c r="E88" s="1"/>
      <c r="F88" s="1"/>
      <c r="G88" s="1"/>
      <c r="H88" s="1"/>
      <c r="I88" s="1"/>
      <c r="J88" s="1"/>
      <c r="K88" s="1563"/>
      <c r="L88" s="1563"/>
      <c r="M88" s="1563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 ht="18">
      <c r="A89" s="187" t="s">
        <v>35</v>
      </c>
      <c r="B89" s="186" t="s">
        <v>36</v>
      </c>
      <c r="C89" s="239" t="s">
        <v>37</v>
      </c>
      <c r="D89" s="24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230" t="s">
        <v>523</v>
      </c>
      <c r="B90" s="1558" t="s">
        <v>39</v>
      </c>
      <c r="C90" s="1558"/>
      <c r="D90" s="242"/>
      <c r="E90" s="243" t="s">
        <v>40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4"/>
      <c r="B91" s="1564"/>
      <c r="C91" s="156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5" t="s">
        <v>42</v>
      </c>
      <c r="B92" s="1565" t="s">
        <v>2555</v>
      </c>
      <c r="C92" s="156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>
      <c r="A93" s="5" t="s">
        <v>42</v>
      </c>
      <c r="B93" s="1565"/>
      <c r="C93" s="156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5">
      <c r="A94" s="5" t="s">
        <v>43</v>
      </c>
      <c r="B94" s="1566"/>
      <c r="C94" s="156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5">
      <c r="A95" s="5" t="s">
        <v>44</v>
      </c>
      <c r="B95" s="1567"/>
      <c r="C95" s="1567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7" spans="1:25" ht="23.25" customHeight="1">
      <c r="A97" s="1559" t="s">
        <v>0</v>
      </c>
      <c r="B97" s="1559"/>
      <c r="C97" s="1559"/>
      <c r="D97" s="1559"/>
      <c r="E97" s="1559"/>
      <c r="F97" s="1559"/>
      <c r="G97" s="1067"/>
      <c r="H97" s="7"/>
      <c r="I97" s="1559" t="s">
        <v>1</v>
      </c>
      <c r="J97" s="1559"/>
      <c r="K97" s="1559"/>
      <c r="L97" s="1559"/>
      <c r="M97" s="1559"/>
      <c r="N97" s="1559"/>
      <c r="O97" s="1559"/>
      <c r="P97" s="1559"/>
      <c r="Q97" s="1559"/>
      <c r="R97" s="1560" t="s">
        <v>2</v>
      </c>
      <c r="S97" s="1561"/>
      <c r="T97" s="1560"/>
      <c r="U97" s="1560"/>
      <c r="V97" s="1560"/>
      <c r="W97" s="1560"/>
      <c r="X97" s="1560"/>
      <c r="Y97" s="1560"/>
    </row>
    <row r="98" spans="1:25" ht="26.25">
      <c r="A98" s="8" t="s">
        <v>3</v>
      </c>
      <c r="B98" s="8" t="s">
        <v>4</v>
      </c>
      <c r="C98" s="8" t="s">
        <v>5</v>
      </c>
      <c r="D98" s="8" t="s">
        <v>6</v>
      </c>
      <c r="E98" s="8" t="s">
        <v>7</v>
      </c>
      <c r="F98" s="8" t="s">
        <v>8</v>
      </c>
      <c r="G98" s="8" t="s">
        <v>9</v>
      </c>
      <c r="H98" s="33" t="s">
        <v>10</v>
      </c>
      <c r="I98" s="9" t="s">
        <v>11</v>
      </c>
      <c r="J98" s="9" t="s">
        <v>12</v>
      </c>
      <c r="K98" s="9" t="s">
        <v>13</v>
      </c>
      <c r="L98" s="9" t="s">
        <v>14</v>
      </c>
      <c r="M98" s="9" t="s">
        <v>15</v>
      </c>
      <c r="N98" s="9" t="s">
        <v>16</v>
      </c>
      <c r="O98" s="9" t="s">
        <v>17</v>
      </c>
      <c r="P98" s="10" t="s">
        <v>18</v>
      </c>
      <c r="Q98" s="8" t="s">
        <v>19</v>
      </c>
      <c r="R98" s="8" t="s">
        <v>20</v>
      </c>
      <c r="S98" s="240" t="s">
        <v>21</v>
      </c>
      <c r="T98" s="240" t="s">
        <v>22</v>
      </c>
      <c r="U98" s="8" t="s">
        <v>24</v>
      </c>
      <c r="V98" s="8" t="s">
        <v>25</v>
      </c>
      <c r="W98" s="8" t="s">
        <v>26</v>
      </c>
      <c r="X98" s="8" t="s">
        <v>27</v>
      </c>
      <c r="Y98" s="8" t="s">
        <v>28</v>
      </c>
    </row>
    <row r="99" spans="1:25">
      <c r="A99" s="224"/>
      <c r="B99" s="224"/>
      <c r="C99" s="224"/>
      <c r="D99" s="224"/>
      <c r="E99" s="227"/>
      <c r="F99" s="224"/>
      <c r="G99" s="224"/>
      <c r="H99" s="226"/>
      <c r="I99" s="224"/>
      <c r="J99" s="224"/>
      <c r="K99" s="224"/>
      <c r="L99" s="224"/>
      <c r="M99" s="224"/>
      <c r="N99" s="224"/>
      <c r="O99" s="224"/>
      <c r="P99" s="224"/>
      <c r="Q99" s="14">
        <f t="shared" ref="Q99:Q104" si="12">SUM(I99:P99)</f>
        <v>0</v>
      </c>
      <c r="R99" s="14" t="s">
        <v>30</v>
      </c>
      <c r="S99" s="14" t="s">
        <v>31</v>
      </c>
      <c r="T99" s="14"/>
      <c r="U99" s="228"/>
      <c r="V99" s="16"/>
      <c r="W99" s="16"/>
      <c r="X99" s="16"/>
      <c r="Y99" s="16"/>
    </row>
    <row r="100" spans="1:25">
      <c r="A100" s="224"/>
      <c r="B100" s="224"/>
      <c r="C100" s="224"/>
      <c r="D100" s="224"/>
      <c r="E100" s="227"/>
      <c r="F100" s="224"/>
      <c r="G100" s="224"/>
      <c r="H100" s="226"/>
      <c r="I100" s="224"/>
      <c r="J100" s="224"/>
      <c r="K100" s="224"/>
      <c r="L100" s="224"/>
      <c r="M100" s="224"/>
      <c r="N100" s="224"/>
      <c r="O100" s="224"/>
      <c r="P100" s="224"/>
      <c r="Q100" s="14">
        <f t="shared" si="12"/>
        <v>0</v>
      </c>
      <c r="R100" s="14" t="s">
        <v>30</v>
      </c>
      <c r="S100" s="14" t="s">
        <v>31</v>
      </c>
      <c r="T100" s="14"/>
      <c r="U100" s="228"/>
      <c r="V100" s="16"/>
      <c r="W100" s="16"/>
      <c r="X100" s="16"/>
      <c r="Y100" s="16"/>
    </row>
    <row r="101" spans="1:25">
      <c r="A101" s="224"/>
      <c r="B101" s="224"/>
      <c r="C101" s="224"/>
      <c r="D101" s="224"/>
      <c r="E101" s="227"/>
      <c r="F101" s="224"/>
      <c r="G101" s="224"/>
      <c r="H101" s="226"/>
      <c r="I101" s="224"/>
      <c r="J101" s="224"/>
      <c r="K101" s="224"/>
      <c r="L101" s="224"/>
      <c r="M101" s="224"/>
      <c r="N101" s="224"/>
      <c r="O101" s="224"/>
      <c r="P101" s="224"/>
      <c r="Q101" s="14">
        <f t="shared" si="12"/>
        <v>0</v>
      </c>
      <c r="R101" s="229" t="s">
        <v>32</v>
      </c>
      <c r="S101" s="23" t="s">
        <v>33</v>
      </c>
      <c r="T101" s="14"/>
      <c r="U101" s="228"/>
      <c r="V101" s="16"/>
      <c r="W101" s="16"/>
      <c r="X101" s="16"/>
      <c r="Y101" s="16"/>
    </row>
    <row r="102" spans="1:25">
      <c r="A102" s="224"/>
      <c r="B102" s="224"/>
      <c r="C102" s="224"/>
      <c r="D102" s="224"/>
      <c r="E102" s="227"/>
      <c r="F102" s="224"/>
      <c r="G102" s="224"/>
      <c r="H102" s="226"/>
      <c r="I102" s="224"/>
      <c r="J102" s="224"/>
      <c r="K102" s="224"/>
      <c r="L102" s="224"/>
      <c r="M102" s="224"/>
      <c r="N102" s="224"/>
      <c r="O102" s="224"/>
      <c r="P102" s="224"/>
      <c r="Q102" s="14">
        <f t="shared" si="12"/>
        <v>0</v>
      </c>
      <c r="R102" s="229" t="s">
        <v>32</v>
      </c>
      <c r="S102" s="23" t="s">
        <v>33</v>
      </c>
      <c r="T102" s="14"/>
      <c r="U102" s="228"/>
      <c r="V102" s="16"/>
      <c r="W102" s="16"/>
      <c r="X102" s="16"/>
      <c r="Y102" s="16"/>
    </row>
    <row r="103" spans="1:25">
      <c r="A103" s="224"/>
      <c r="B103" s="224"/>
      <c r="C103" s="224"/>
      <c r="D103" s="224"/>
      <c r="E103" s="227"/>
      <c r="F103" s="224"/>
      <c r="G103" s="224"/>
      <c r="H103" s="226"/>
      <c r="I103" s="224"/>
      <c r="J103" s="224"/>
      <c r="K103" s="224"/>
      <c r="L103" s="224"/>
      <c r="M103" s="224"/>
      <c r="N103" s="224"/>
      <c r="O103" s="224"/>
      <c r="P103" s="224"/>
      <c r="Q103" s="14">
        <f t="shared" si="12"/>
        <v>0</v>
      </c>
      <c r="R103" s="229" t="s">
        <v>32</v>
      </c>
      <c r="S103" s="23" t="s">
        <v>33</v>
      </c>
      <c r="T103" s="14"/>
      <c r="U103" s="228"/>
      <c r="V103" s="16"/>
      <c r="W103" s="16"/>
      <c r="X103" s="16"/>
      <c r="Y103" s="16"/>
    </row>
    <row r="104" spans="1:25">
      <c r="A104" s="15"/>
      <c r="B104" s="15"/>
      <c r="C104" s="15"/>
      <c r="D104" s="15"/>
      <c r="E104" s="15"/>
      <c r="F104" s="15"/>
      <c r="G104" s="15"/>
      <c r="H104" s="37"/>
      <c r="I104" s="15"/>
      <c r="J104" s="15"/>
      <c r="K104" s="15"/>
      <c r="L104" s="15"/>
      <c r="M104" s="15"/>
      <c r="N104" s="15"/>
      <c r="O104" s="15"/>
      <c r="P104" s="15"/>
      <c r="Q104" s="14">
        <f t="shared" si="12"/>
        <v>0</v>
      </c>
      <c r="R104" s="14" t="s">
        <v>30</v>
      </c>
      <c r="S104" s="14" t="s">
        <v>31</v>
      </c>
      <c r="T104" s="14"/>
      <c r="U104" s="16"/>
      <c r="V104" s="16"/>
      <c r="W104" s="16"/>
      <c r="X104" s="16"/>
      <c r="Y104" s="16"/>
    </row>
    <row r="105" spans="1:25">
      <c r="A105" s="11" t="s">
        <v>19</v>
      </c>
      <c r="B105" s="7"/>
      <c r="C105" s="7"/>
      <c r="D105" s="7"/>
      <c r="E105" s="11"/>
      <c r="F105" s="7"/>
      <c r="G105" s="7"/>
      <c r="H105" s="7"/>
      <c r="I105" s="11">
        <f>SUM(I99:I103)</f>
        <v>0</v>
      </c>
      <c r="J105" s="11">
        <f>SUM(J99:J103)</f>
        <v>0</v>
      </c>
      <c r="K105" s="11">
        <f t="shared" ref="K105:Q105" si="13">SUM(K99:K104)</f>
        <v>0</v>
      </c>
      <c r="L105" s="11">
        <f t="shared" si="13"/>
        <v>0</v>
      </c>
      <c r="M105" s="11">
        <f t="shared" si="13"/>
        <v>0</v>
      </c>
      <c r="N105" s="11">
        <f t="shared" si="13"/>
        <v>0</v>
      </c>
      <c r="O105" s="11">
        <f t="shared" si="13"/>
        <v>0</v>
      </c>
      <c r="P105" s="11">
        <f t="shared" si="13"/>
        <v>0</v>
      </c>
      <c r="Q105" s="11">
        <f t="shared" si="13"/>
        <v>0</v>
      </c>
      <c r="R105" s="12"/>
      <c r="S105" s="12"/>
      <c r="T105" s="12"/>
      <c r="U105" s="12"/>
      <c r="V105" s="12"/>
      <c r="W105" s="12"/>
      <c r="X105" s="12"/>
      <c r="Y105" s="12"/>
    </row>
    <row r="106" spans="1:25">
      <c r="A106" s="1"/>
      <c r="B106" s="1"/>
      <c r="C106" s="1"/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166" t="s">
        <v>34</v>
      </c>
      <c r="B107" s="1562"/>
      <c r="C107" s="1562"/>
      <c r="D107" s="1562"/>
      <c r="E107" s="1"/>
      <c r="F107" s="1"/>
      <c r="G107" s="1"/>
      <c r="H107" s="1"/>
      <c r="I107" s="1"/>
      <c r="J107" s="1"/>
      <c r="K107" s="1563"/>
      <c r="L107" s="1563"/>
      <c r="M107" s="1563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 ht="18">
      <c r="A108" s="187" t="s">
        <v>35</v>
      </c>
      <c r="B108" s="186" t="s">
        <v>36</v>
      </c>
      <c r="C108" s="239" t="s">
        <v>37</v>
      </c>
      <c r="D108" s="24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>
      <c r="A109" s="230" t="s">
        <v>161</v>
      </c>
      <c r="B109" s="1558" t="s">
        <v>39</v>
      </c>
      <c r="C109" s="1558"/>
      <c r="D109" s="242"/>
      <c r="E109" s="243" t="s">
        <v>40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4" t="s">
        <v>169</v>
      </c>
      <c r="B110" s="1564" t="s">
        <v>41</v>
      </c>
      <c r="C110" s="1564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>
      <c r="A111" s="5" t="s">
        <v>42</v>
      </c>
      <c r="B111" s="1565"/>
      <c r="C111" s="156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5">
      <c r="A112" s="5" t="s">
        <v>42</v>
      </c>
      <c r="B112" s="1565"/>
      <c r="C112" s="156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5">
      <c r="A113" s="5" t="s">
        <v>43</v>
      </c>
      <c r="B113" s="1566"/>
      <c r="C113" s="156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5">
      <c r="A114" s="5" t="s">
        <v>44</v>
      </c>
      <c r="B114" s="1567"/>
      <c r="C114" s="1567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6" spans="1:25" ht="23.25" customHeight="1">
      <c r="A116" s="1559" t="s">
        <v>0</v>
      </c>
      <c r="B116" s="1559"/>
      <c r="C116" s="1559"/>
      <c r="D116" s="1559"/>
      <c r="E116" s="1559"/>
      <c r="F116" s="1559"/>
      <c r="G116" s="1067"/>
      <c r="H116" s="7"/>
      <c r="I116" s="1559" t="s">
        <v>1</v>
      </c>
      <c r="J116" s="1559"/>
      <c r="K116" s="1559"/>
      <c r="L116" s="1559"/>
      <c r="M116" s="1559"/>
      <c r="N116" s="1559"/>
      <c r="O116" s="1559"/>
      <c r="P116" s="1559"/>
      <c r="Q116" s="1559"/>
      <c r="R116" s="1560" t="s">
        <v>2</v>
      </c>
      <c r="S116" s="1561"/>
      <c r="T116" s="1560"/>
      <c r="U116" s="1560"/>
      <c r="V116" s="1560"/>
      <c r="W116" s="1560"/>
      <c r="X116" s="1560"/>
      <c r="Y116" s="1560"/>
    </row>
    <row r="117" spans="1:25" ht="26.25">
      <c r="A117" s="8" t="s">
        <v>3</v>
      </c>
      <c r="B117" s="8" t="s">
        <v>4</v>
      </c>
      <c r="C117" s="8" t="s">
        <v>5</v>
      </c>
      <c r="D117" s="8" t="s">
        <v>6</v>
      </c>
      <c r="E117" s="8" t="s">
        <v>7</v>
      </c>
      <c r="F117" s="8" t="s">
        <v>8</v>
      </c>
      <c r="G117" s="8" t="s">
        <v>9</v>
      </c>
      <c r="H117" s="33" t="s">
        <v>10</v>
      </c>
      <c r="I117" s="9" t="s">
        <v>11</v>
      </c>
      <c r="J117" s="9" t="s">
        <v>12</v>
      </c>
      <c r="K117" s="9" t="s">
        <v>13</v>
      </c>
      <c r="L117" s="9" t="s">
        <v>14</v>
      </c>
      <c r="M117" s="9" t="s">
        <v>15</v>
      </c>
      <c r="N117" s="9" t="s">
        <v>16</v>
      </c>
      <c r="O117" s="9" t="s">
        <v>17</v>
      </c>
      <c r="P117" s="10" t="s">
        <v>18</v>
      </c>
      <c r="Q117" s="8" t="s">
        <v>19</v>
      </c>
      <c r="R117" s="8" t="s">
        <v>20</v>
      </c>
      <c r="S117" s="240" t="s">
        <v>21</v>
      </c>
      <c r="T117" s="240" t="s">
        <v>22</v>
      </c>
      <c r="U117" s="8" t="s">
        <v>24</v>
      </c>
      <c r="V117" s="8" t="s">
        <v>25</v>
      </c>
      <c r="W117" s="8" t="s">
        <v>26</v>
      </c>
      <c r="X117" s="8" t="s">
        <v>27</v>
      </c>
      <c r="Y117" s="8" t="s">
        <v>28</v>
      </c>
    </row>
    <row r="118" spans="1:25">
      <c r="A118" s="224"/>
      <c r="B118" s="224"/>
      <c r="C118" s="224"/>
      <c r="D118" s="224"/>
      <c r="E118" s="227"/>
      <c r="F118" s="224"/>
      <c r="G118" s="224"/>
      <c r="H118" s="226"/>
      <c r="I118" s="224"/>
      <c r="J118" s="224"/>
      <c r="K118" s="224"/>
      <c r="L118" s="224"/>
      <c r="M118" s="224"/>
      <c r="N118" s="224"/>
      <c r="O118" s="224"/>
      <c r="P118" s="224"/>
      <c r="Q118" s="14">
        <f t="shared" ref="Q118:Q123" si="14">SUM(I118:P118)</f>
        <v>0</v>
      </c>
      <c r="R118" s="14" t="s">
        <v>30</v>
      </c>
      <c r="S118" s="14" t="s">
        <v>31</v>
      </c>
      <c r="T118" s="14"/>
      <c r="U118" s="228"/>
      <c r="V118" s="16"/>
      <c r="W118" s="16"/>
      <c r="X118" s="16"/>
      <c r="Y118" s="16"/>
    </row>
    <row r="119" spans="1:25">
      <c r="A119" s="224"/>
      <c r="B119" s="224"/>
      <c r="C119" s="224"/>
      <c r="D119" s="224"/>
      <c r="E119" s="227"/>
      <c r="F119" s="224"/>
      <c r="G119" s="224"/>
      <c r="H119" s="226"/>
      <c r="I119" s="224"/>
      <c r="J119" s="224"/>
      <c r="K119" s="224"/>
      <c r="L119" s="224"/>
      <c r="M119" s="224"/>
      <c r="N119" s="224"/>
      <c r="O119" s="224"/>
      <c r="P119" s="224"/>
      <c r="Q119" s="14">
        <f t="shared" si="14"/>
        <v>0</v>
      </c>
      <c r="R119" s="14" t="s">
        <v>30</v>
      </c>
      <c r="S119" s="14" t="s">
        <v>31</v>
      </c>
      <c r="T119" s="14"/>
      <c r="U119" s="228"/>
      <c r="V119" s="16"/>
      <c r="W119" s="16"/>
      <c r="X119" s="16"/>
      <c r="Y119" s="16"/>
    </row>
    <row r="120" spans="1:25">
      <c r="A120" s="224"/>
      <c r="B120" s="224"/>
      <c r="C120" s="224"/>
      <c r="D120" s="224"/>
      <c r="E120" s="227"/>
      <c r="F120" s="224"/>
      <c r="G120" s="224"/>
      <c r="H120" s="226"/>
      <c r="I120" s="224"/>
      <c r="J120" s="224"/>
      <c r="K120" s="224"/>
      <c r="L120" s="224"/>
      <c r="M120" s="224"/>
      <c r="N120" s="224"/>
      <c r="O120" s="224"/>
      <c r="P120" s="224"/>
      <c r="Q120" s="14">
        <f t="shared" si="14"/>
        <v>0</v>
      </c>
      <c r="R120" s="229" t="s">
        <v>32</v>
      </c>
      <c r="S120" s="23" t="s">
        <v>33</v>
      </c>
      <c r="T120" s="14"/>
      <c r="U120" s="228"/>
      <c r="V120" s="16"/>
      <c r="W120" s="16"/>
      <c r="X120" s="16"/>
      <c r="Y120" s="16"/>
    </row>
    <row r="121" spans="1:25">
      <c r="A121" s="224"/>
      <c r="B121" s="224"/>
      <c r="C121" s="224"/>
      <c r="D121" s="224"/>
      <c r="E121" s="227"/>
      <c r="F121" s="224"/>
      <c r="G121" s="224"/>
      <c r="H121" s="226"/>
      <c r="I121" s="224"/>
      <c r="J121" s="224"/>
      <c r="K121" s="224"/>
      <c r="L121" s="224"/>
      <c r="M121" s="224"/>
      <c r="N121" s="224"/>
      <c r="O121" s="224"/>
      <c r="P121" s="224"/>
      <c r="Q121" s="14">
        <f t="shared" si="14"/>
        <v>0</v>
      </c>
      <c r="R121" s="229" t="s">
        <v>32</v>
      </c>
      <c r="S121" s="23" t="s">
        <v>33</v>
      </c>
      <c r="T121" s="14"/>
      <c r="U121" s="228"/>
      <c r="V121" s="16"/>
      <c r="W121" s="16"/>
      <c r="X121" s="16"/>
      <c r="Y121" s="16"/>
    </row>
    <row r="122" spans="1:25">
      <c r="A122" s="224"/>
      <c r="B122" s="224"/>
      <c r="C122" s="224"/>
      <c r="D122" s="224"/>
      <c r="E122" s="227"/>
      <c r="F122" s="224"/>
      <c r="G122" s="224"/>
      <c r="H122" s="226"/>
      <c r="I122" s="224"/>
      <c r="J122" s="224"/>
      <c r="K122" s="224"/>
      <c r="L122" s="224"/>
      <c r="M122" s="224"/>
      <c r="N122" s="224"/>
      <c r="O122" s="224"/>
      <c r="P122" s="224"/>
      <c r="Q122" s="14">
        <f t="shared" si="14"/>
        <v>0</v>
      </c>
      <c r="R122" s="229" t="s">
        <v>32</v>
      </c>
      <c r="S122" s="23" t="s">
        <v>33</v>
      </c>
      <c r="T122" s="14"/>
      <c r="U122" s="228"/>
      <c r="V122" s="16"/>
      <c r="W122" s="16"/>
      <c r="X122" s="16"/>
      <c r="Y122" s="16"/>
    </row>
    <row r="123" spans="1:25">
      <c r="A123" s="15"/>
      <c r="B123" s="15"/>
      <c r="C123" s="15"/>
      <c r="D123" s="15"/>
      <c r="E123" s="15"/>
      <c r="F123" s="15"/>
      <c r="G123" s="15"/>
      <c r="H123" s="37"/>
      <c r="I123" s="15"/>
      <c r="J123" s="15"/>
      <c r="K123" s="15"/>
      <c r="L123" s="15"/>
      <c r="M123" s="15"/>
      <c r="N123" s="15"/>
      <c r="O123" s="15"/>
      <c r="P123" s="15"/>
      <c r="Q123" s="14">
        <f t="shared" si="14"/>
        <v>0</v>
      </c>
      <c r="R123" s="14" t="s">
        <v>30</v>
      </c>
      <c r="S123" s="14" t="s">
        <v>31</v>
      </c>
      <c r="T123" s="14"/>
      <c r="U123" s="16"/>
      <c r="V123" s="16"/>
      <c r="W123" s="16"/>
      <c r="X123" s="16"/>
      <c r="Y123" s="16"/>
    </row>
    <row r="124" spans="1:25">
      <c r="A124" s="11" t="s">
        <v>19</v>
      </c>
      <c r="B124" s="7"/>
      <c r="C124" s="7"/>
      <c r="D124" s="7"/>
      <c r="E124" s="11"/>
      <c r="F124" s="7"/>
      <c r="G124" s="7"/>
      <c r="H124" s="7"/>
      <c r="I124" s="11">
        <f>SUM(I118:I122)</f>
        <v>0</v>
      </c>
      <c r="J124" s="11">
        <f>SUM(J118:J122)</f>
        <v>0</v>
      </c>
      <c r="K124" s="11">
        <f t="shared" ref="K124:Q124" si="15">SUM(K118:K123)</f>
        <v>0</v>
      </c>
      <c r="L124" s="11">
        <f t="shared" si="15"/>
        <v>0</v>
      </c>
      <c r="M124" s="11">
        <f t="shared" si="15"/>
        <v>0</v>
      </c>
      <c r="N124" s="11">
        <f t="shared" si="15"/>
        <v>0</v>
      </c>
      <c r="O124" s="11">
        <f t="shared" si="15"/>
        <v>0</v>
      </c>
      <c r="P124" s="11">
        <f t="shared" si="15"/>
        <v>0</v>
      </c>
      <c r="Q124" s="11">
        <f t="shared" si="15"/>
        <v>0</v>
      </c>
      <c r="R124" s="12"/>
      <c r="S124" s="12"/>
      <c r="T124" s="12"/>
      <c r="U124" s="12"/>
      <c r="V124" s="12"/>
      <c r="W124" s="12"/>
      <c r="X124" s="12"/>
      <c r="Y124" s="12"/>
    </row>
    <row r="125" spans="1:25">
      <c r="A125" s="1"/>
      <c r="B125" s="1"/>
      <c r="C125" s="1"/>
      <c r="D125" s="1"/>
      <c r="E125" s="1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5">
      <c r="A126" s="166" t="s">
        <v>34</v>
      </c>
      <c r="B126" s="1562"/>
      <c r="C126" s="1562"/>
      <c r="D126" s="1562"/>
      <c r="E126" s="1"/>
      <c r="F126" s="1"/>
      <c r="G126" s="1"/>
      <c r="H126" s="1"/>
      <c r="I126" s="1"/>
      <c r="J126" s="1"/>
      <c r="K126" s="1563"/>
      <c r="L126" s="1563"/>
      <c r="M126" s="1563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 ht="18">
      <c r="A127" s="187" t="s">
        <v>35</v>
      </c>
      <c r="B127" s="186" t="s">
        <v>36</v>
      </c>
      <c r="C127" s="239" t="s">
        <v>37</v>
      </c>
      <c r="D127" s="24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5">
      <c r="A128" s="230" t="s">
        <v>161</v>
      </c>
      <c r="B128" s="1558" t="s">
        <v>39</v>
      </c>
      <c r="C128" s="1558"/>
      <c r="D128" s="242"/>
      <c r="E128" s="243" t="s">
        <v>40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5">
      <c r="A129" s="4" t="s">
        <v>169</v>
      </c>
      <c r="B129" s="1564" t="s">
        <v>41</v>
      </c>
      <c r="C129" s="1564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5">
      <c r="A130" s="5" t="s">
        <v>42</v>
      </c>
      <c r="B130" s="1565"/>
      <c r="C130" s="156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5">
      <c r="A131" s="5" t="s">
        <v>42</v>
      </c>
      <c r="B131" s="1565"/>
      <c r="C131" s="1565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5">
      <c r="A132" s="5" t="s">
        <v>43</v>
      </c>
      <c r="B132" s="1566"/>
      <c r="C132" s="156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5">
      <c r="A133" s="5" t="s">
        <v>44</v>
      </c>
      <c r="B133" s="1567"/>
      <c r="C133" s="1567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5" spans="1:25" ht="23.25" customHeight="1">
      <c r="A135" s="1559" t="s">
        <v>0</v>
      </c>
      <c r="B135" s="1559"/>
      <c r="C135" s="1559"/>
      <c r="D135" s="1559"/>
      <c r="E135" s="1559"/>
      <c r="F135" s="1559"/>
      <c r="G135" s="1067"/>
      <c r="H135" s="7"/>
      <c r="I135" s="1559" t="s">
        <v>1</v>
      </c>
      <c r="J135" s="1559"/>
      <c r="K135" s="1559"/>
      <c r="L135" s="1559"/>
      <c r="M135" s="1559"/>
      <c r="N135" s="1559"/>
      <c r="O135" s="1559"/>
      <c r="P135" s="1559"/>
      <c r="Q135" s="1559"/>
      <c r="R135" s="1560" t="s">
        <v>2</v>
      </c>
      <c r="S135" s="1561"/>
      <c r="T135" s="1560"/>
      <c r="U135" s="1560"/>
      <c r="V135" s="1560"/>
      <c r="W135" s="1560"/>
      <c r="X135" s="1560"/>
      <c r="Y135" s="1560"/>
    </row>
    <row r="136" spans="1:25" ht="26.25">
      <c r="A136" s="8" t="s">
        <v>3</v>
      </c>
      <c r="B136" s="8" t="s">
        <v>4</v>
      </c>
      <c r="C136" s="8" t="s">
        <v>5</v>
      </c>
      <c r="D136" s="8" t="s">
        <v>6</v>
      </c>
      <c r="E136" s="8" t="s">
        <v>7</v>
      </c>
      <c r="F136" s="8" t="s">
        <v>8</v>
      </c>
      <c r="G136" s="8" t="s">
        <v>9</v>
      </c>
      <c r="H136" s="33" t="s">
        <v>10</v>
      </c>
      <c r="I136" s="9" t="s">
        <v>11</v>
      </c>
      <c r="J136" s="9" t="s">
        <v>12</v>
      </c>
      <c r="K136" s="9" t="s">
        <v>13</v>
      </c>
      <c r="L136" s="9" t="s">
        <v>14</v>
      </c>
      <c r="M136" s="9" t="s">
        <v>15</v>
      </c>
      <c r="N136" s="9" t="s">
        <v>16</v>
      </c>
      <c r="O136" s="9" t="s">
        <v>17</v>
      </c>
      <c r="P136" s="10" t="s">
        <v>18</v>
      </c>
      <c r="Q136" s="8" t="s">
        <v>19</v>
      </c>
      <c r="R136" s="8" t="s">
        <v>20</v>
      </c>
      <c r="S136" s="240" t="s">
        <v>21</v>
      </c>
      <c r="T136" s="240" t="s">
        <v>22</v>
      </c>
      <c r="U136" s="8" t="s">
        <v>24</v>
      </c>
      <c r="V136" s="8" t="s">
        <v>25</v>
      </c>
      <c r="W136" s="8" t="s">
        <v>26</v>
      </c>
      <c r="X136" s="8" t="s">
        <v>27</v>
      </c>
      <c r="Y136" s="8" t="s">
        <v>28</v>
      </c>
    </row>
    <row r="137" spans="1:25">
      <c r="A137" s="224"/>
      <c r="B137" s="224"/>
      <c r="C137" s="224"/>
      <c r="D137" s="224"/>
      <c r="E137" s="227"/>
      <c r="F137" s="224"/>
      <c r="G137" s="224"/>
      <c r="H137" s="226"/>
      <c r="I137" s="224"/>
      <c r="J137" s="224"/>
      <c r="K137" s="224"/>
      <c r="L137" s="224"/>
      <c r="M137" s="224"/>
      <c r="N137" s="224"/>
      <c r="O137" s="224"/>
      <c r="P137" s="224"/>
      <c r="Q137" s="14">
        <f t="shared" ref="Q137:Q142" si="16">SUM(I137:P137)</f>
        <v>0</v>
      </c>
      <c r="R137" s="14" t="s">
        <v>30</v>
      </c>
      <c r="S137" s="14" t="s">
        <v>31</v>
      </c>
      <c r="T137" s="14"/>
      <c r="U137" s="228"/>
      <c r="V137" s="16"/>
      <c r="W137" s="16"/>
      <c r="X137" s="16"/>
      <c r="Y137" s="16"/>
    </row>
    <row r="138" spans="1:25">
      <c r="A138" s="224"/>
      <c r="B138" s="224"/>
      <c r="C138" s="224"/>
      <c r="D138" s="224"/>
      <c r="E138" s="227"/>
      <c r="F138" s="224"/>
      <c r="G138" s="224"/>
      <c r="H138" s="226"/>
      <c r="I138" s="224"/>
      <c r="J138" s="224"/>
      <c r="K138" s="224"/>
      <c r="L138" s="224"/>
      <c r="M138" s="224"/>
      <c r="N138" s="224"/>
      <c r="O138" s="224"/>
      <c r="P138" s="224"/>
      <c r="Q138" s="14">
        <f t="shared" si="16"/>
        <v>0</v>
      </c>
      <c r="R138" s="14" t="s">
        <v>30</v>
      </c>
      <c r="S138" s="14" t="s">
        <v>31</v>
      </c>
      <c r="T138" s="14"/>
      <c r="U138" s="228"/>
      <c r="V138" s="16"/>
      <c r="W138" s="16"/>
      <c r="X138" s="16"/>
      <c r="Y138" s="16"/>
    </row>
    <row r="139" spans="1:25">
      <c r="A139" s="224"/>
      <c r="B139" s="224"/>
      <c r="C139" s="224"/>
      <c r="D139" s="224"/>
      <c r="E139" s="227"/>
      <c r="F139" s="224"/>
      <c r="G139" s="224"/>
      <c r="H139" s="226"/>
      <c r="I139" s="224"/>
      <c r="J139" s="224"/>
      <c r="K139" s="224"/>
      <c r="L139" s="224"/>
      <c r="M139" s="224"/>
      <c r="N139" s="224"/>
      <c r="O139" s="224"/>
      <c r="P139" s="224"/>
      <c r="Q139" s="14">
        <f t="shared" si="16"/>
        <v>0</v>
      </c>
      <c r="R139" s="229" t="s">
        <v>32</v>
      </c>
      <c r="S139" s="23" t="s">
        <v>33</v>
      </c>
      <c r="T139" s="14"/>
      <c r="U139" s="228"/>
      <c r="V139" s="16"/>
      <c r="W139" s="16"/>
      <c r="X139" s="16"/>
      <c r="Y139" s="16"/>
    </row>
    <row r="140" spans="1:25">
      <c r="A140" s="224"/>
      <c r="B140" s="224"/>
      <c r="C140" s="224"/>
      <c r="D140" s="224"/>
      <c r="E140" s="227"/>
      <c r="F140" s="224"/>
      <c r="G140" s="224"/>
      <c r="H140" s="226"/>
      <c r="I140" s="224"/>
      <c r="J140" s="224"/>
      <c r="K140" s="224"/>
      <c r="L140" s="224"/>
      <c r="M140" s="224"/>
      <c r="N140" s="224"/>
      <c r="O140" s="224"/>
      <c r="P140" s="224"/>
      <c r="Q140" s="14">
        <f t="shared" si="16"/>
        <v>0</v>
      </c>
      <c r="R140" s="229" t="s">
        <v>32</v>
      </c>
      <c r="S140" s="23" t="s">
        <v>33</v>
      </c>
      <c r="T140" s="14"/>
      <c r="U140" s="228"/>
      <c r="V140" s="16"/>
      <c r="W140" s="16"/>
      <c r="X140" s="16"/>
      <c r="Y140" s="16"/>
    </row>
    <row r="141" spans="1:25">
      <c r="A141" s="224"/>
      <c r="B141" s="224"/>
      <c r="C141" s="224"/>
      <c r="D141" s="224"/>
      <c r="E141" s="227"/>
      <c r="F141" s="224"/>
      <c r="G141" s="224"/>
      <c r="H141" s="226"/>
      <c r="I141" s="224"/>
      <c r="J141" s="224"/>
      <c r="K141" s="224"/>
      <c r="L141" s="224"/>
      <c r="M141" s="224"/>
      <c r="N141" s="224"/>
      <c r="O141" s="224"/>
      <c r="P141" s="224"/>
      <c r="Q141" s="14">
        <f t="shared" si="16"/>
        <v>0</v>
      </c>
      <c r="R141" s="229" t="s">
        <v>32</v>
      </c>
      <c r="S141" s="23" t="s">
        <v>33</v>
      </c>
      <c r="T141" s="14"/>
      <c r="U141" s="228"/>
      <c r="V141" s="16"/>
      <c r="W141" s="16"/>
      <c r="X141" s="16"/>
      <c r="Y141" s="16"/>
    </row>
    <row r="142" spans="1:25">
      <c r="A142" s="15"/>
      <c r="B142" s="15"/>
      <c r="C142" s="15"/>
      <c r="D142" s="15"/>
      <c r="E142" s="15"/>
      <c r="F142" s="15"/>
      <c r="G142" s="15"/>
      <c r="H142" s="37"/>
      <c r="I142" s="15"/>
      <c r="J142" s="15"/>
      <c r="K142" s="15"/>
      <c r="L142" s="15"/>
      <c r="M142" s="15"/>
      <c r="N142" s="15"/>
      <c r="O142" s="15"/>
      <c r="P142" s="15"/>
      <c r="Q142" s="14">
        <f t="shared" si="16"/>
        <v>0</v>
      </c>
      <c r="R142" s="14" t="s">
        <v>30</v>
      </c>
      <c r="S142" s="14" t="s">
        <v>31</v>
      </c>
      <c r="T142" s="14"/>
      <c r="U142" s="16"/>
      <c r="V142" s="16"/>
      <c r="W142" s="16"/>
      <c r="X142" s="16"/>
      <c r="Y142" s="16"/>
    </row>
    <row r="143" spans="1:25">
      <c r="A143" s="11" t="s">
        <v>19</v>
      </c>
      <c r="B143" s="7"/>
      <c r="C143" s="7"/>
      <c r="D143" s="7"/>
      <c r="E143" s="11"/>
      <c r="F143" s="7"/>
      <c r="G143" s="7"/>
      <c r="H143" s="7"/>
      <c r="I143" s="11">
        <f>SUM(I137:I141)</f>
        <v>0</v>
      </c>
      <c r="J143" s="11">
        <f>SUM(J137:J141)</f>
        <v>0</v>
      </c>
      <c r="K143" s="11">
        <f t="shared" ref="K143:Q143" si="17">SUM(K137:K142)</f>
        <v>0</v>
      </c>
      <c r="L143" s="11">
        <f t="shared" si="17"/>
        <v>0</v>
      </c>
      <c r="M143" s="11">
        <f t="shared" si="17"/>
        <v>0</v>
      </c>
      <c r="N143" s="11">
        <f t="shared" si="17"/>
        <v>0</v>
      </c>
      <c r="O143" s="11">
        <f t="shared" si="17"/>
        <v>0</v>
      </c>
      <c r="P143" s="11">
        <f t="shared" si="17"/>
        <v>0</v>
      </c>
      <c r="Q143" s="11">
        <f t="shared" si="17"/>
        <v>0</v>
      </c>
      <c r="R143" s="12"/>
      <c r="S143" s="12"/>
      <c r="T143" s="12"/>
      <c r="U143" s="12"/>
      <c r="V143" s="12"/>
      <c r="W143" s="12"/>
      <c r="X143" s="12"/>
      <c r="Y143" s="12"/>
    </row>
    <row r="144" spans="1:25">
      <c r="A144" s="1"/>
      <c r="B144" s="1"/>
      <c r="C144" s="1"/>
      <c r="D144" s="1"/>
      <c r="E144" s="1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>
      <c r="A145" s="166" t="s">
        <v>34</v>
      </c>
      <c r="B145" s="1562"/>
      <c r="C145" s="1562"/>
      <c r="D145" s="1562"/>
      <c r="E145" s="1"/>
      <c r="F145" s="1"/>
      <c r="G145" s="1"/>
      <c r="H145" s="1"/>
      <c r="I145" s="1"/>
      <c r="J145" s="1"/>
      <c r="K145" s="1563"/>
      <c r="L145" s="1563"/>
      <c r="M145" s="1563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8">
      <c r="A146" s="187" t="s">
        <v>35</v>
      </c>
      <c r="B146" s="186" t="s">
        <v>36</v>
      </c>
      <c r="C146" s="239" t="s">
        <v>37</v>
      </c>
      <c r="D146" s="24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>
      <c r="A147" s="230" t="s">
        <v>161</v>
      </c>
      <c r="B147" s="1558" t="s">
        <v>39</v>
      </c>
      <c r="C147" s="1558"/>
      <c r="D147" s="242"/>
      <c r="E147" s="243" t="s">
        <v>40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>
      <c r="A148" s="4" t="s">
        <v>169</v>
      </c>
      <c r="B148" s="1564" t="s">
        <v>41</v>
      </c>
      <c r="C148" s="156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>
      <c r="A149" s="5" t="s">
        <v>42</v>
      </c>
      <c r="B149" s="1565"/>
      <c r="C149" s="156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>
      <c r="A150" s="5" t="s">
        <v>42</v>
      </c>
      <c r="B150" s="1565"/>
      <c r="C150" s="156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>
      <c r="A151" s="5" t="s">
        <v>43</v>
      </c>
      <c r="B151" s="1566"/>
      <c r="C151" s="156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>
      <c r="A152" s="5" t="s">
        <v>44</v>
      </c>
      <c r="B152" s="1567"/>
      <c r="C152" s="1567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</sheetData>
  <mergeCells count="88">
    <mergeCell ref="B150:C150"/>
    <mergeCell ref="B151:C151"/>
    <mergeCell ref="B152:C152"/>
    <mergeCell ref="R135:Y135"/>
    <mergeCell ref="B145:D145"/>
    <mergeCell ref="K145:M145"/>
    <mergeCell ref="B147:C147"/>
    <mergeCell ref="B148:C148"/>
    <mergeCell ref="B149:C149"/>
    <mergeCell ref="I135:Q135"/>
    <mergeCell ref="B130:C130"/>
    <mergeCell ref="B131:C131"/>
    <mergeCell ref="B132:C132"/>
    <mergeCell ref="B133:C133"/>
    <mergeCell ref="A135:F135"/>
    <mergeCell ref="I116:Q116"/>
    <mergeCell ref="R116:Y116"/>
    <mergeCell ref="B126:D126"/>
    <mergeCell ref="K126:M126"/>
    <mergeCell ref="B128:C128"/>
    <mergeCell ref="B129:C129"/>
    <mergeCell ref="B110:C110"/>
    <mergeCell ref="B111:C111"/>
    <mergeCell ref="B112:C112"/>
    <mergeCell ref="B113:C113"/>
    <mergeCell ref="B114:C114"/>
    <mergeCell ref="A116:F116"/>
    <mergeCell ref="R77:Y77"/>
    <mergeCell ref="B109:C109"/>
    <mergeCell ref="B90:C90"/>
    <mergeCell ref="B91:C91"/>
    <mergeCell ref="B92:C92"/>
    <mergeCell ref="B93:C93"/>
    <mergeCell ref="B94:C94"/>
    <mergeCell ref="B95:C95"/>
    <mergeCell ref="A97:F97"/>
    <mergeCell ref="I97:Q97"/>
    <mergeCell ref="R97:Y97"/>
    <mergeCell ref="B107:D107"/>
    <mergeCell ref="K107:M107"/>
    <mergeCell ref="B88:D88"/>
    <mergeCell ref="K88:M88"/>
    <mergeCell ref="B68:D68"/>
    <mergeCell ref="K68:M68"/>
    <mergeCell ref="B70:C70"/>
    <mergeCell ref="B71:C71"/>
    <mergeCell ref="B72:C72"/>
    <mergeCell ref="B73:C73"/>
    <mergeCell ref="B74:C74"/>
    <mergeCell ref="B75:C75"/>
    <mergeCell ref="A77:F77"/>
    <mergeCell ref="I77:Q77"/>
    <mergeCell ref="R58:Y58"/>
    <mergeCell ref="R39:Y39"/>
    <mergeCell ref="B49:D49"/>
    <mergeCell ref="K49:M49"/>
    <mergeCell ref="B51:C51"/>
    <mergeCell ref="B52:C52"/>
    <mergeCell ref="B53:C53"/>
    <mergeCell ref="I39:Q39"/>
    <mergeCell ref="B54:C54"/>
    <mergeCell ref="B55:C55"/>
    <mergeCell ref="B56:C56"/>
    <mergeCell ref="A58:F58"/>
    <mergeCell ref="I58:Q58"/>
    <mergeCell ref="B34:C34"/>
    <mergeCell ref="B35:C35"/>
    <mergeCell ref="B36:C36"/>
    <mergeCell ref="B37:C37"/>
    <mergeCell ref="A39:F39"/>
    <mergeCell ref="I20:Q20"/>
    <mergeCell ref="R20:Y20"/>
    <mergeCell ref="B30:D30"/>
    <mergeCell ref="K30:M30"/>
    <mergeCell ref="B32:C32"/>
    <mergeCell ref="B33:C33"/>
    <mergeCell ref="B14:C14"/>
    <mergeCell ref="B15:C15"/>
    <mergeCell ref="B16:C16"/>
    <mergeCell ref="B17:C17"/>
    <mergeCell ref="B18:C18"/>
    <mergeCell ref="A20:F20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922CF-8F36-4971-9D5F-0921FB237B91}">
  <sheetPr>
    <tabColor theme="9" tint="0.39997558519241921"/>
  </sheetPr>
  <dimension ref="A1:Z149"/>
  <sheetViews>
    <sheetView workbookViewId="0">
      <selection activeCell="M73" sqref="M73"/>
    </sheetView>
  </sheetViews>
  <sheetFormatPr defaultColWidth="11.42578125" defaultRowHeight="15"/>
  <cols>
    <col min="1" max="1" width="25.42578125" customWidth="1"/>
    <col min="2" max="2" width="14.14062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49" t="s">
        <v>180</v>
      </c>
      <c r="B1" s="1549"/>
      <c r="C1" s="1549"/>
      <c r="D1" s="1549"/>
      <c r="E1" s="1549"/>
      <c r="F1" s="1549"/>
      <c r="G1" s="1208"/>
      <c r="H1" s="1209"/>
      <c r="I1" s="1549" t="s">
        <v>999</v>
      </c>
      <c r="J1" s="1549"/>
      <c r="K1" s="1549"/>
      <c r="L1" s="1549"/>
      <c r="M1" s="1549"/>
      <c r="N1" s="1549"/>
      <c r="O1" s="1549"/>
      <c r="P1" s="1549"/>
      <c r="Q1" s="1549"/>
      <c r="R1" s="1550" t="s">
        <v>347</v>
      </c>
      <c r="S1" s="1551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>
      <c r="A3" s="1178" t="s">
        <v>111</v>
      </c>
      <c r="B3" s="1178" t="s">
        <v>65</v>
      </c>
      <c r="C3" s="1178" t="s">
        <v>2556</v>
      </c>
      <c r="D3" s="1178" t="s">
        <v>64</v>
      </c>
      <c r="E3" s="1179">
        <v>46204.472222222219</v>
      </c>
      <c r="F3" s="1178">
        <v>18.600000000000001</v>
      </c>
      <c r="G3" s="1172">
        <v>120351</v>
      </c>
      <c r="H3" s="1174"/>
      <c r="I3" s="1172"/>
      <c r="J3" s="1172"/>
      <c r="K3" s="1172"/>
      <c r="L3" s="1172"/>
      <c r="M3" s="1186">
        <v>161</v>
      </c>
      <c r="N3" s="1172"/>
      <c r="O3" s="1172"/>
      <c r="P3" s="1172"/>
      <c r="Q3" s="1175">
        <f t="shared" ref="Q3:Q8" si="0">SUM(I3:P3)</f>
        <v>161</v>
      </c>
      <c r="R3" s="1175" t="s">
        <v>30</v>
      </c>
      <c r="S3" s="1177" t="s">
        <v>33</v>
      </c>
      <c r="T3" s="1175"/>
      <c r="U3" s="1207" t="s">
        <v>169</v>
      </c>
      <c r="V3" s="1181" t="s">
        <v>90</v>
      </c>
      <c r="W3" s="1181">
        <v>1020985</v>
      </c>
      <c r="X3" s="1181" t="s">
        <v>2557</v>
      </c>
      <c r="Y3" s="1181"/>
    </row>
    <row r="4" spans="1:25" ht="38.25">
      <c r="A4" s="1172" t="s">
        <v>698</v>
      </c>
      <c r="B4" s="1172" t="s">
        <v>2558</v>
      </c>
      <c r="C4" s="1172" t="s">
        <v>2559</v>
      </c>
      <c r="D4" s="1172" t="s">
        <v>99</v>
      </c>
      <c r="E4" s="1173">
        <v>46204.28125</v>
      </c>
      <c r="F4" s="1172">
        <v>13.3</v>
      </c>
      <c r="G4" s="1172">
        <v>120379</v>
      </c>
      <c r="H4" s="1174" t="s">
        <v>2388</v>
      </c>
      <c r="I4" s="1172"/>
      <c r="J4" s="1172"/>
      <c r="K4" s="1172"/>
      <c r="L4" s="1172"/>
      <c r="M4" s="1186">
        <v>27</v>
      </c>
      <c r="N4" s="1186">
        <v>30</v>
      </c>
      <c r="O4" s="1186">
        <v>104</v>
      </c>
      <c r="P4" s="1172"/>
      <c r="Q4" s="1175">
        <f t="shared" si="0"/>
        <v>161</v>
      </c>
      <c r="R4" s="1176" t="s">
        <v>32</v>
      </c>
      <c r="S4" s="1177" t="s">
        <v>33</v>
      </c>
      <c r="T4" s="1289" t="b">
        <v>1</v>
      </c>
      <c r="U4" s="1190" t="s">
        <v>100</v>
      </c>
      <c r="V4" s="1181" t="s">
        <v>90</v>
      </c>
      <c r="W4" s="1181">
        <v>1020986</v>
      </c>
      <c r="X4" s="1181" t="s">
        <v>2560</v>
      </c>
      <c r="Y4" s="1181"/>
    </row>
    <row r="5" spans="1:25" ht="38.25">
      <c r="A5" s="1172" t="s">
        <v>2561</v>
      </c>
      <c r="B5" s="1172" t="s">
        <v>2558</v>
      </c>
      <c r="C5" s="1172" t="s">
        <v>2562</v>
      </c>
      <c r="D5" s="1172" t="s">
        <v>99</v>
      </c>
      <c r="E5" s="1173">
        <v>46204.28125</v>
      </c>
      <c r="F5" s="1172">
        <v>13.3</v>
      </c>
      <c r="G5" s="1172">
        <v>120380</v>
      </c>
      <c r="H5" s="1174" t="s">
        <v>2388</v>
      </c>
      <c r="I5" s="1172"/>
      <c r="J5" s="1172"/>
      <c r="K5" s="1172"/>
      <c r="L5" s="1172"/>
      <c r="M5" s="1186">
        <v>27</v>
      </c>
      <c r="N5" s="1186">
        <v>74</v>
      </c>
      <c r="O5" s="1186">
        <v>60</v>
      </c>
      <c r="P5" s="1172"/>
      <c r="Q5" s="1175">
        <f t="shared" si="0"/>
        <v>161</v>
      </c>
      <c r="R5" s="1176" t="s">
        <v>32</v>
      </c>
      <c r="S5" s="1177" t="s">
        <v>33</v>
      </c>
      <c r="T5" s="1289" t="b">
        <v>1</v>
      </c>
      <c r="U5" s="1190" t="s">
        <v>100</v>
      </c>
      <c r="V5" s="1181" t="s">
        <v>90</v>
      </c>
      <c r="W5" s="1181">
        <v>1020987</v>
      </c>
      <c r="X5" s="1181" t="s">
        <v>2560</v>
      </c>
      <c r="Y5" s="1181"/>
    </row>
    <row r="6" spans="1:25" ht="38.25">
      <c r="A6" s="1172" t="s">
        <v>519</v>
      </c>
      <c r="B6" s="1172" t="s">
        <v>2558</v>
      </c>
      <c r="C6" s="1172" t="s">
        <v>2563</v>
      </c>
      <c r="D6" s="1172" t="s">
        <v>99</v>
      </c>
      <c r="E6" s="1173">
        <v>46204.28125</v>
      </c>
      <c r="F6" s="1172">
        <v>13.3</v>
      </c>
      <c r="G6" s="1172">
        <v>120408</v>
      </c>
      <c r="H6" s="1174" t="s">
        <v>2388</v>
      </c>
      <c r="I6" s="1172"/>
      <c r="J6" s="1172"/>
      <c r="K6" s="1172"/>
      <c r="L6" s="1172"/>
      <c r="M6" s="1186">
        <v>27</v>
      </c>
      <c r="N6" s="1186">
        <v>90</v>
      </c>
      <c r="O6" s="1186">
        <v>44</v>
      </c>
      <c r="P6" s="1172"/>
      <c r="Q6" s="1175">
        <f t="shared" si="0"/>
        <v>161</v>
      </c>
      <c r="R6" s="1176" t="s">
        <v>32</v>
      </c>
      <c r="S6" s="1177" t="s">
        <v>33</v>
      </c>
      <c r="T6" s="1289" t="b">
        <v>1</v>
      </c>
      <c r="U6" s="1190" t="s">
        <v>100</v>
      </c>
      <c r="V6" s="1181" t="s">
        <v>90</v>
      </c>
      <c r="W6" s="1181">
        <v>1020988</v>
      </c>
      <c r="X6" s="1181" t="s">
        <v>2560</v>
      </c>
      <c r="Y6" s="1181"/>
    </row>
    <row r="7" spans="1:25" ht="38.25">
      <c r="A7" s="1172" t="s">
        <v>86</v>
      </c>
      <c r="B7" s="1172" t="s">
        <v>2564</v>
      </c>
      <c r="C7" s="1172" t="s">
        <v>2565</v>
      </c>
      <c r="D7" s="1172" t="s">
        <v>99</v>
      </c>
      <c r="E7" s="1173">
        <v>46204.28125</v>
      </c>
      <c r="F7" s="1172">
        <v>13.3</v>
      </c>
      <c r="G7" s="1172">
        <v>120409</v>
      </c>
      <c r="H7" s="1174" t="s">
        <v>2388</v>
      </c>
      <c r="I7" s="1172"/>
      <c r="J7" s="1172"/>
      <c r="K7" s="1172"/>
      <c r="L7" s="1172"/>
      <c r="M7" s="1186">
        <v>27</v>
      </c>
      <c r="N7" s="1186">
        <v>90</v>
      </c>
      <c r="O7" s="1186">
        <v>44</v>
      </c>
      <c r="P7" s="1172"/>
      <c r="Q7" s="1175">
        <f t="shared" si="0"/>
        <v>161</v>
      </c>
      <c r="R7" s="1176" t="s">
        <v>32</v>
      </c>
      <c r="S7" s="1177" t="s">
        <v>33</v>
      </c>
      <c r="T7" s="1175"/>
      <c r="U7" s="1190" t="s">
        <v>100</v>
      </c>
      <c r="V7" s="1181" t="s">
        <v>90</v>
      </c>
      <c r="W7" s="1181">
        <v>1020989</v>
      </c>
      <c r="X7" s="1181" t="s">
        <v>2560</v>
      </c>
      <c r="Y7" s="1181"/>
    </row>
    <row r="8" spans="1:25" ht="25.5">
      <c r="A8" s="1178" t="s">
        <v>86</v>
      </c>
      <c r="B8" s="1178" t="s">
        <v>2566</v>
      </c>
      <c r="C8" s="1178" t="s">
        <v>2567</v>
      </c>
      <c r="D8" s="1178" t="s">
        <v>117</v>
      </c>
      <c r="E8" s="1179">
        <v>46204.402777777781</v>
      </c>
      <c r="F8" s="1178">
        <v>11.9</v>
      </c>
      <c r="G8" s="1178">
        <v>120410</v>
      </c>
      <c r="H8" s="1205" t="s">
        <v>1348</v>
      </c>
      <c r="I8" s="1178"/>
      <c r="J8" s="1178"/>
      <c r="K8" s="1178"/>
      <c r="L8" s="1178"/>
      <c r="M8" s="1178"/>
      <c r="N8" s="1178"/>
      <c r="O8" s="1186">
        <v>101</v>
      </c>
      <c r="P8" s="1186">
        <v>60</v>
      </c>
      <c r="Q8" s="1175">
        <f t="shared" si="0"/>
        <v>161</v>
      </c>
      <c r="R8" s="1176" t="s">
        <v>32</v>
      </c>
      <c r="S8" s="1177" t="s">
        <v>33</v>
      </c>
      <c r="T8" s="1175"/>
      <c r="U8" s="1190" t="s">
        <v>100</v>
      </c>
      <c r="V8" s="1181" t="s">
        <v>90</v>
      </c>
      <c r="W8" s="1181">
        <v>1020990</v>
      </c>
      <c r="X8" s="1181" t="s">
        <v>2568</v>
      </c>
      <c r="Y8" s="1181"/>
    </row>
    <row r="9" spans="1:25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SUM(I3:I7)</f>
        <v>0</v>
      </c>
      <c r="J9" s="1214">
        <f>SUM(J3:J7)</f>
        <v>0</v>
      </c>
      <c r="K9" s="1214">
        <f>SUM(K3:K8)</f>
        <v>0</v>
      </c>
      <c r="L9" s="1214">
        <f>SUM(L3:L8)</f>
        <v>0</v>
      </c>
      <c r="M9" s="1214">
        <f>SUM(M3:M8)</f>
        <v>269</v>
      </c>
      <c r="N9" s="1214">
        <f t="shared" ref="N9:P9" si="1">SUM(N3:N8)</f>
        <v>284</v>
      </c>
      <c r="O9" s="1214">
        <f t="shared" si="1"/>
        <v>353</v>
      </c>
      <c r="P9" s="1214">
        <f t="shared" si="1"/>
        <v>60</v>
      </c>
      <c r="Q9" s="1214">
        <f>SUM(Q3:Q8)</f>
        <v>966</v>
      </c>
      <c r="R9" s="1215"/>
      <c r="S9" s="1215"/>
      <c r="T9" s="1215"/>
      <c r="U9" s="1215"/>
      <c r="V9" s="1215"/>
      <c r="W9" s="1215"/>
      <c r="X9" s="1215"/>
      <c r="Y9" s="1215"/>
    </row>
    <row r="10" spans="1:25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</row>
    <row r="11" spans="1:25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>
      <c r="A13" s="1195" t="s">
        <v>100</v>
      </c>
      <c r="B13" s="1554" t="s">
        <v>41</v>
      </c>
      <c r="C13" s="1554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>
      <c r="A14" s="1232" t="s">
        <v>169</v>
      </c>
      <c r="B14" s="1617" t="s">
        <v>39</v>
      </c>
      <c r="C14" s="1617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 ht="15" customHeight="1">
      <c r="A15" s="1225" t="s">
        <v>42</v>
      </c>
      <c r="B15" s="1555" t="s">
        <v>2569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>
      <c r="A16" s="1225" t="s">
        <v>42</v>
      </c>
      <c r="B16" s="1555" t="s">
        <v>2570</v>
      </c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6">
      <c r="A17" s="1225" t="s">
        <v>43</v>
      </c>
      <c r="B17" s="1556"/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6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  <row r="19" spans="1:26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</row>
    <row r="20" spans="1:26" ht="23.25" customHeight="1">
      <c r="A20" s="1549" t="s">
        <v>194</v>
      </c>
      <c r="B20" s="1549"/>
      <c r="C20" s="1549"/>
      <c r="D20" s="1549"/>
      <c r="E20" s="1549"/>
      <c r="F20" s="1549"/>
      <c r="G20" s="1208"/>
      <c r="H20" s="1209"/>
      <c r="I20" s="1549" t="s">
        <v>999</v>
      </c>
      <c r="J20" s="1549"/>
      <c r="K20" s="1549"/>
      <c r="L20" s="1549"/>
      <c r="M20" s="1549"/>
      <c r="N20" s="1549"/>
      <c r="O20" s="1549"/>
      <c r="P20" s="1549"/>
      <c r="Q20" s="1549"/>
      <c r="R20" s="1550" t="s">
        <v>361</v>
      </c>
      <c r="S20" s="1551"/>
      <c r="T20" s="1550"/>
      <c r="U20" s="1550"/>
      <c r="V20" s="1550"/>
      <c r="W20" s="1550"/>
      <c r="X20" s="1550"/>
      <c r="Y20" s="1550"/>
    </row>
    <row r="21" spans="1:26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210" t="s">
        <v>24</v>
      </c>
      <c r="V21" s="1210" t="s">
        <v>25</v>
      </c>
      <c r="W21" s="1210" t="s">
        <v>26</v>
      </c>
      <c r="X21" s="1210" t="s">
        <v>27</v>
      </c>
      <c r="Y21" s="1210" t="s">
        <v>28</v>
      </c>
    </row>
    <row r="22" spans="1:26">
      <c r="A22" s="1172" t="s">
        <v>122</v>
      </c>
      <c r="B22" s="1172" t="s">
        <v>62</v>
      </c>
      <c r="C22" s="1186" t="s">
        <v>2571</v>
      </c>
      <c r="D22" s="1172" t="s">
        <v>61</v>
      </c>
      <c r="E22" s="1191" t="s">
        <v>2572</v>
      </c>
      <c r="F22" s="1172">
        <v>15.3</v>
      </c>
      <c r="G22" s="1172">
        <v>120354</v>
      </c>
      <c r="H22" s="1174" t="s">
        <v>2573</v>
      </c>
      <c r="I22" s="1172"/>
      <c r="J22" s="1172"/>
      <c r="K22" s="1172"/>
      <c r="L22" s="1186">
        <v>81</v>
      </c>
      <c r="M22" s="1172"/>
      <c r="N22" s="1172"/>
      <c r="O22" s="1172"/>
      <c r="P22" s="1172"/>
      <c r="Q22" s="1175">
        <f t="shared" ref="Q22:Q28" si="2">SUM(I22:P22)</f>
        <v>81</v>
      </c>
      <c r="R22" s="1175" t="s">
        <v>30</v>
      </c>
      <c r="S22" s="1175" t="s">
        <v>31</v>
      </c>
      <c r="T22" s="1175"/>
      <c r="U22" s="1207" t="s">
        <v>169</v>
      </c>
      <c r="V22" s="1181"/>
      <c r="W22" s="1181">
        <v>1020999</v>
      </c>
      <c r="X22" s="1181" t="s">
        <v>2574</v>
      </c>
      <c r="Y22" s="1181"/>
      <c r="Z22" t="s">
        <v>2575</v>
      </c>
    </row>
    <row r="23" spans="1:26" ht="38.25">
      <c r="A23" s="1172" t="s">
        <v>2561</v>
      </c>
      <c r="B23" s="1186" t="s">
        <v>78</v>
      </c>
      <c r="C23" s="1186" t="s">
        <v>2576</v>
      </c>
      <c r="D23" s="1172" t="s">
        <v>88</v>
      </c>
      <c r="E23" s="1173">
        <v>46205.041666666664</v>
      </c>
      <c r="F23" s="1172">
        <v>11.9</v>
      </c>
      <c r="G23" s="1172">
        <v>120412</v>
      </c>
      <c r="H23" s="1174" t="s">
        <v>2577</v>
      </c>
      <c r="I23" s="1172"/>
      <c r="J23" s="1172"/>
      <c r="K23" s="1172"/>
      <c r="L23" s="1172"/>
      <c r="M23" s="1186">
        <v>30</v>
      </c>
      <c r="N23" s="1186">
        <v>41</v>
      </c>
      <c r="O23" s="1186">
        <v>90</v>
      </c>
      <c r="P23" s="1172"/>
      <c r="Q23" s="1175">
        <f t="shared" si="2"/>
        <v>161</v>
      </c>
      <c r="R23" s="1176" t="s">
        <v>32</v>
      </c>
      <c r="S23" s="1177" t="s">
        <v>33</v>
      </c>
      <c r="T23" s="1289" t="b">
        <v>1</v>
      </c>
      <c r="U23" s="1189" t="s">
        <v>161</v>
      </c>
      <c r="V23" s="1181" t="s">
        <v>90</v>
      </c>
      <c r="W23" s="1181">
        <v>1020993</v>
      </c>
      <c r="X23" s="1181" t="s">
        <v>2578</v>
      </c>
      <c r="Y23" s="1181"/>
    </row>
    <row r="24" spans="1:26" ht="38.25">
      <c r="A24" s="1172" t="s">
        <v>86</v>
      </c>
      <c r="B24" s="1254" t="s">
        <v>78</v>
      </c>
      <c r="C24" s="1186" t="s">
        <v>2579</v>
      </c>
      <c r="D24" s="1172" t="s">
        <v>88</v>
      </c>
      <c r="E24" s="1173">
        <v>46205.041666666664</v>
      </c>
      <c r="F24" s="1172">
        <v>11.9</v>
      </c>
      <c r="G24" s="1172">
        <v>120411</v>
      </c>
      <c r="H24" s="1174" t="s">
        <v>2577</v>
      </c>
      <c r="I24" s="1172"/>
      <c r="J24" s="1172"/>
      <c r="K24" s="1172"/>
      <c r="L24" s="1172"/>
      <c r="M24" s="1186">
        <v>30</v>
      </c>
      <c r="N24" s="1186">
        <v>90</v>
      </c>
      <c r="O24" s="1186">
        <v>41</v>
      </c>
      <c r="P24" s="1172"/>
      <c r="Q24" s="1175">
        <f t="shared" si="2"/>
        <v>161</v>
      </c>
      <c r="R24" s="1176" t="s">
        <v>32</v>
      </c>
      <c r="S24" s="1177" t="s">
        <v>33</v>
      </c>
      <c r="T24" s="1175"/>
      <c r="U24" s="1189" t="s">
        <v>161</v>
      </c>
      <c r="V24" s="1181" t="s">
        <v>90</v>
      </c>
      <c r="W24" s="1181">
        <v>1020994</v>
      </c>
      <c r="X24" s="1181" t="s">
        <v>2578</v>
      </c>
      <c r="Y24" s="1181"/>
    </row>
    <row r="25" spans="1:26" ht="38.25">
      <c r="A25" s="1172" t="s">
        <v>698</v>
      </c>
      <c r="B25" s="1172" t="s">
        <v>78</v>
      </c>
      <c r="C25" s="1186" t="s">
        <v>2580</v>
      </c>
      <c r="D25" s="1172" t="s">
        <v>99</v>
      </c>
      <c r="E25" s="1173">
        <v>46205.28125</v>
      </c>
      <c r="F25" s="1172">
        <v>13.3</v>
      </c>
      <c r="G25" s="1172">
        <v>120381</v>
      </c>
      <c r="H25" s="1174" t="s">
        <v>2577</v>
      </c>
      <c r="I25" s="1172"/>
      <c r="J25" s="1172"/>
      <c r="K25" s="1172"/>
      <c r="L25" s="1172"/>
      <c r="M25" s="1186">
        <v>30</v>
      </c>
      <c r="N25" s="1186">
        <v>90</v>
      </c>
      <c r="O25" s="1186">
        <v>41</v>
      </c>
      <c r="P25" s="1172"/>
      <c r="Q25" s="1175">
        <f t="shared" si="2"/>
        <v>161</v>
      </c>
      <c r="R25" s="1176" t="s">
        <v>32</v>
      </c>
      <c r="S25" s="1177" t="s">
        <v>33</v>
      </c>
      <c r="T25" s="1289" t="b">
        <v>1</v>
      </c>
      <c r="U25" s="1190" t="s">
        <v>100</v>
      </c>
      <c r="V25" s="1181" t="s">
        <v>90</v>
      </c>
      <c r="W25" s="1181">
        <v>1020995</v>
      </c>
      <c r="X25" s="1181" t="s">
        <v>2500</v>
      </c>
      <c r="Y25" s="1181"/>
    </row>
    <row r="26" spans="1:26">
      <c r="A26" s="1172" t="s">
        <v>2581</v>
      </c>
      <c r="B26" s="1172" t="s">
        <v>80</v>
      </c>
      <c r="C26" s="1186" t="s">
        <v>2582</v>
      </c>
      <c r="D26" s="1172" t="s">
        <v>117</v>
      </c>
      <c r="E26" s="1173">
        <v>46205.402777777781</v>
      </c>
      <c r="F26" s="1172">
        <v>11.9</v>
      </c>
      <c r="G26" s="1172">
        <v>120382</v>
      </c>
      <c r="H26" s="1174" t="s">
        <v>1348</v>
      </c>
      <c r="I26" s="1172"/>
      <c r="J26" s="1172"/>
      <c r="K26" s="1172"/>
      <c r="L26" s="1172"/>
      <c r="M26" s="1172"/>
      <c r="N26" s="1172"/>
      <c r="O26" s="1186">
        <v>90</v>
      </c>
      <c r="P26" s="1186">
        <v>71</v>
      </c>
      <c r="Q26" s="1175">
        <f t="shared" si="2"/>
        <v>161</v>
      </c>
      <c r="R26" s="1176" t="s">
        <v>32</v>
      </c>
      <c r="S26" s="1177" t="s">
        <v>33</v>
      </c>
      <c r="T26" s="1175"/>
      <c r="U26" s="1190" t="s">
        <v>100</v>
      </c>
      <c r="V26" s="1181" t="s">
        <v>90</v>
      </c>
      <c r="W26" s="1181">
        <v>1020996</v>
      </c>
      <c r="X26" s="1181" t="s">
        <v>2583</v>
      </c>
      <c r="Y26" s="1181"/>
    </row>
    <row r="27" spans="1:26" ht="38.25">
      <c r="A27" s="1186" t="s">
        <v>120</v>
      </c>
      <c r="B27" s="1178" t="s">
        <v>707</v>
      </c>
      <c r="C27" s="1186" t="s">
        <v>2584</v>
      </c>
      <c r="D27" s="1172" t="s">
        <v>136</v>
      </c>
      <c r="E27" s="1173">
        <v>46205.083333333336</v>
      </c>
      <c r="F27" s="1172">
        <v>12.9</v>
      </c>
      <c r="G27" s="1172">
        <v>120383</v>
      </c>
      <c r="H27" s="1174" t="s">
        <v>2577</v>
      </c>
      <c r="I27" s="1172"/>
      <c r="J27" s="1172"/>
      <c r="K27" s="1172"/>
      <c r="L27" s="1172"/>
      <c r="M27" s="1186">
        <v>30</v>
      </c>
      <c r="N27" s="1186">
        <v>60</v>
      </c>
      <c r="O27" s="1186">
        <v>41</v>
      </c>
      <c r="P27" s="1186">
        <v>30</v>
      </c>
      <c r="Q27" s="1175">
        <f t="shared" si="2"/>
        <v>161</v>
      </c>
      <c r="R27" s="1176" t="s">
        <v>32</v>
      </c>
      <c r="S27" s="1177" t="s">
        <v>33</v>
      </c>
      <c r="T27" s="1289" t="b">
        <v>1</v>
      </c>
      <c r="U27" s="1190" t="s">
        <v>100</v>
      </c>
      <c r="V27" s="1181" t="s">
        <v>90</v>
      </c>
      <c r="W27" s="1181">
        <v>1020997</v>
      </c>
      <c r="X27" s="1181" t="s">
        <v>2585</v>
      </c>
      <c r="Y27" s="1181"/>
    </row>
    <row r="28" spans="1:26">
      <c r="A28" s="1186" t="s">
        <v>219</v>
      </c>
      <c r="B28" s="1172" t="s">
        <v>75</v>
      </c>
      <c r="C28" s="1186" t="s">
        <v>2586</v>
      </c>
      <c r="D28" s="1172" t="s">
        <v>74</v>
      </c>
      <c r="E28" s="1173">
        <v>46205.524305555555</v>
      </c>
      <c r="F28" s="1172">
        <v>16.7</v>
      </c>
      <c r="G28" s="1172">
        <v>120350</v>
      </c>
      <c r="H28" s="1174"/>
      <c r="I28" s="1172"/>
      <c r="J28" s="1172"/>
      <c r="K28" s="1172"/>
      <c r="L28" s="1186">
        <v>81</v>
      </c>
      <c r="M28" s="1172"/>
      <c r="N28" s="1172"/>
      <c r="O28" s="1172"/>
      <c r="P28" s="1172"/>
      <c r="Q28" s="1175">
        <f t="shared" si="2"/>
        <v>81</v>
      </c>
      <c r="R28" s="1175" t="s">
        <v>30</v>
      </c>
      <c r="S28" s="1175" t="s">
        <v>31</v>
      </c>
      <c r="T28" s="1175"/>
      <c r="U28" s="1207" t="s">
        <v>169</v>
      </c>
      <c r="V28" s="1181"/>
      <c r="W28" s="1181">
        <v>1020998</v>
      </c>
      <c r="X28" s="1181" t="s">
        <v>2587</v>
      </c>
      <c r="Y28" s="1181"/>
    </row>
    <row r="29" spans="1:26">
      <c r="A29" s="1214" t="s">
        <v>19</v>
      </c>
      <c r="B29" s="1209"/>
      <c r="C29" s="1209"/>
      <c r="D29" s="1209"/>
      <c r="E29" s="1214"/>
      <c r="F29" s="1209"/>
      <c r="G29" s="1209"/>
      <c r="H29" s="1209"/>
      <c r="I29" s="1214">
        <f>SUM(I23:I26)</f>
        <v>0</v>
      </c>
      <c r="J29" s="1214">
        <f>SUM(J23:J26)</f>
        <v>0</v>
      </c>
      <c r="K29" s="1214">
        <f>SUM(K23:K27)</f>
        <v>0</v>
      </c>
      <c r="L29" s="1214">
        <f>SUM(L22:L28)</f>
        <v>162</v>
      </c>
      <c r="M29" s="1214">
        <f t="shared" ref="M29:P29" si="3">SUM(M22:M28)</f>
        <v>120</v>
      </c>
      <c r="N29" s="1214">
        <f t="shared" si="3"/>
        <v>281</v>
      </c>
      <c r="O29" s="1214">
        <f t="shared" si="3"/>
        <v>303</v>
      </c>
      <c r="P29" s="1214">
        <f t="shared" si="3"/>
        <v>101</v>
      </c>
      <c r="Q29" s="1214">
        <v>967</v>
      </c>
      <c r="R29" s="1215"/>
      <c r="S29" s="1215"/>
      <c r="T29" s="1215"/>
      <c r="U29" s="1215"/>
      <c r="V29" s="1215"/>
      <c r="W29" s="1215"/>
      <c r="X29" s="1215"/>
      <c r="Y29" s="1215"/>
    </row>
    <row r="30" spans="1:26">
      <c r="A30" s="1216"/>
      <c r="B30" s="1216"/>
      <c r="C30" s="1216"/>
      <c r="D30" s="1216"/>
      <c r="E30" s="1216"/>
      <c r="F30" s="1217"/>
      <c r="G30" s="1217"/>
      <c r="H30" s="1216"/>
      <c r="I30" s="1216"/>
      <c r="J30" s="1216"/>
      <c r="K30" s="1216"/>
      <c r="L30" s="1216"/>
      <c r="M30" s="1216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</row>
    <row r="31" spans="1:26">
      <c r="A31" s="1218" t="s">
        <v>34</v>
      </c>
      <c r="B31" s="1552"/>
      <c r="C31" s="1552"/>
      <c r="D31" s="1552"/>
      <c r="E31" s="1216"/>
      <c r="F31" s="1216"/>
      <c r="G31" s="1216"/>
      <c r="H31" s="1216"/>
      <c r="I31" s="1216"/>
      <c r="J31" s="1216"/>
      <c r="K31" s="1553"/>
      <c r="L31" s="1553"/>
      <c r="M31" s="1553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</row>
    <row r="32" spans="1:26" ht="15.75" customHeight="1">
      <c r="A32" s="1220" t="s">
        <v>35</v>
      </c>
      <c r="B32" s="1221" t="s">
        <v>36</v>
      </c>
      <c r="C32" s="1222" t="s">
        <v>37</v>
      </c>
      <c r="D32" s="1219"/>
      <c r="E32" s="1216"/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</row>
    <row r="33" spans="1:25" ht="15" customHeight="1">
      <c r="A33" s="1194" t="s">
        <v>161</v>
      </c>
      <c r="B33" s="1548" t="s">
        <v>41</v>
      </c>
      <c r="C33" s="1548"/>
      <c r="D33" s="1223"/>
      <c r="E33" s="1224" t="s">
        <v>40</v>
      </c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</row>
    <row r="34" spans="1:25" ht="15" customHeight="1">
      <c r="A34" s="1328" t="s">
        <v>169</v>
      </c>
      <c r="B34" s="1570" t="s">
        <v>2588</v>
      </c>
      <c r="C34" s="1570"/>
      <c r="D34" s="1223"/>
      <c r="E34" s="1224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</row>
    <row r="35" spans="1:25">
      <c r="A35" s="1195" t="s">
        <v>100</v>
      </c>
      <c r="B35" s="1554" t="s">
        <v>39</v>
      </c>
      <c r="C35" s="1554"/>
      <c r="D35" s="1216"/>
      <c r="E35" s="1216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</row>
    <row r="36" spans="1:25">
      <c r="A36" s="1225" t="s">
        <v>42</v>
      </c>
      <c r="B36" s="1555" t="s">
        <v>2380</v>
      </c>
      <c r="C36" s="1555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</row>
    <row r="37" spans="1:25">
      <c r="A37" s="1225" t="s">
        <v>42</v>
      </c>
      <c r="B37" s="1555"/>
      <c r="C37" s="1555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</row>
    <row r="38" spans="1:25">
      <c r="A38" s="1225" t="s">
        <v>43</v>
      </c>
      <c r="B38" s="1556" t="s">
        <v>436</v>
      </c>
      <c r="C38" s="1556"/>
      <c r="D38" s="1216"/>
      <c r="E38" s="1216"/>
      <c r="F38" s="1216"/>
      <c r="G38" s="1216"/>
      <c r="H38" s="1216"/>
      <c r="I38" s="1216"/>
      <c r="J38" s="1216"/>
      <c r="K38" s="1216"/>
      <c r="L38" s="1216"/>
      <c r="M38" s="1216"/>
      <c r="N38" s="1216"/>
      <c r="O38" s="1216"/>
      <c r="P38" s="1216"/>
      <c r="Q38" s="1216"/>
      <c r="R38" s="1216"/>
      <c r="S38" s="1216"/>
      <c r="T38" s="1216"/>
      <c r="U38" s="1216"/>
      <c r="V38" s="1216"/>
      <c r="W38" s="1216"/>
      <c r="X38" s="1216"/>
    </row>
    <row r="39" spans="1:25">
      <c r="A39" s="1225" t="s">
        <v>44</v>
      </c>
      <c r="B39" s="1557"/>
      <c r="C39" s="1557"/>
      <c r="D39" s="1216"/>
      <c r="E39" s="1216"/>
      <c r="F39" s="1216"/>
      <c r="G39" s="1216"/>
      <c r="H39" s="1216"/>
      <c r="I39" s="1216"/>
      <c r="J39" s="1216"/>
      <c r="K39" s="1216"/>
      <c r="L39" s="1216"/>
      <c r="M39" s="1216"/>
      <c r="N39" s="1216"/>
      <c r="O39" s="1216"/>
      <c r="P39" s="1216"/>
      <c r="Q39" s="1216"/>
      <c r="R39" s="1216"/>
      <c r="S39" s="1216"/>
      <c r="T39" s="1216"/>
      <c r="U39" s="1216"/>
      <c r="V39" s="1216"/>
      <c r="W39" s="1216"/>
      <c r="X39" s="1216"/>
    </row>
    <row r="41" spans="1:25" ht="23.25" customHeight="1">
      <c r="A41" s="1549" t="s">
        <v>2589</v>
      </c>
      <c r="B41" s="1549"/>
      <c r="C41" s="1549"/>
      <c r="D41" s="1549"/>
      <c r="E41" s="1549"/>
      <c r="F41" s="1549"/>
      <c r="G41" s="1208"/>
      <c r="H41" s="1209"/>
      <c r="I41" s="1549" t="s">
        <v>999</v>
      </c>
      <c r="J41" s="1549"/>
      <c r="K41" s="1549"/>
      <c r="L41" s="1549"/>
      <c r="M41" s="1549"/>
      <c r="N41" s="1549"/>
      <c r="O41" s="1549"/>
      <c r="P41" s="1549"/>
      <c r="Q41" s="1549"/>
      <c r="R41" s="1550" t="s">
        <v>539</v>
      </c>
      <c r="S41" s="1551"/>
      <c r="T41" s="1550"/>
      <c r="U41" s="1550"/>
      <c r="V41" s="1550"/>
      <c r="W41" s="1550"/>
      <c r="X41" s="1550"/>
      <c r="Y41" s="1550"/>
    </row>
    <row r="42" spans="1:25" ht="26.25">
      <c r="A42" s="1210" t="s">
        <v>3</v>
      </c>
      <c r="B42" s="1210" t="s">
        <v>4</v>
      </c>
      <c r="C42" s="1210" t="s">
        <v>5</v>
      </c>
      <c r="D42" s="1210" t="s">
        <v>6</v>
      </c>
      <c r="E42" s="1210" t="s">
        <v>7</v>
      </c>
      <c r="F42" s="1210" t="s">
        <v>8</v>
      </c>
      <c r="G42" s="1210" t="s">
        <v>9</v>
      </c>
      <c r="H42" s="1211" t="s">
        <v>10</v>
      </c>
      <c r="I42" s="1227" t="s">
        <v>11</v>
      </c>
      <c r="J42" s="1227" t="s">
        <v>12</v>
      </c>
      <c r="K42" s="1227" t="s">
        <v>13</v>
      </c>
      <c r="L42" s="1227" t="s">
        <v>14</v>
      </c>
      <c r="M42" s="1227" t="s">
        <v>15</v>
      </c>
      <c r="N42" s="1227" t="s">
        <v>16</v>
      </c>
      <c r="O42" s="1227" t="s">
        <v>17</v>
      </c>
      <c r="P42" s="1212" t="s">
        <v>18</v>
      </c>
      <c r="Q42" s="1210" t="s">
        <v>19</v>
      </c>
      <c r="R42" s="1210" t="s">
        <v>20</v>
      </c>
      <c r="S42" s="1213" t="s">
        <v>21</v>
      </c>
      <c r="T42" s="1213" t="s">
        <v>22</v>
      </c>
      <c r="U42" s="1210" t="s">
        <v>24</v>
      </c>
      <c r="V42" s="1210" t="s">
        <v>25</v>
      </c>
      <c r="W42" s="1210" t="s">
        <v>26</v>
      </c>
      <c r="X42" s="1210" t="s">
        <v>27</v>
      </c>
      <c r="Y42" s="1210" t="s">
        <v>28</v>
      </c>
    </row>
    <row r="43" spans="1:25">
      <c r="A43" s="1172" t="s">
        <v>119</v>
      </c>
      <c r="B43" s="1172" t="s">
        <v>92</v>
      </c>
      <c r="C43" s="1074" t="s">
        <v>2590</v>
      </c>
      <c r="D43" s="1172" t="s">
        <v>620</v>
      </c>
      <c r="E43" s="1173">
        <v>46205.958333333336</v>
      </c>
      <c r="F43" s="1172">
        <v>11.9</v>
      </c>
      <c r="G43" s="1172">
        <v>120384</v>
      </c>
      <c r="H43" s="1174" t="s">
        <v>740</v>
      </c>
      <c r="I43" s="1172"/>
      <c r="J43" s="1172"/>
      <c r="K43" s="1172"/>
      <c r="L43" s="1172"/>
      <c r="M43" s="1172">
        <v>0</v>
      </c>
      <c r="N43" s="1186">
        <v>90</v>
      </c>
      <c r="O43" s="1186">
        <v>11</v>
      </c>
      <c r="P43" s="1186">
        <v>60</v>
      </c>
      <c r="Q43" s="1175">
        <f t="shared" ref="Q43:Q48" si="4">SUM(I43:P43)</f>
        <v>161</v>
      </c>
      <c r="R43" s="1176" t="s">
        <v>32</v>
      </c>
      <c r="S43" s="1177" t="s">
        <v>33</v>
      </c>
      <c r="T43" s="1175"/>
      <c r="U43" s="1189" t="s">
        <v>161</v>
      </c>
      <c r="V43" s="1181" t="s">
        <v>90</v>
      </c>
      <c r="W43" s="1181">
        <v>1021019</v>
      </c>
      <c r="X43" s="1181" t="s">
        <v>2502</v>
      </c>
      <c r="Y43" s="1181"/>
    </row>
    <row r="44" spans="1:25">
      <c r="A44" s="1172" t="s">
        <v>2561</v>
      </c>
      <c r="B44" s="1172" t="s">
        <v>92</v>
      </c>
      <c r="C44" s="1186" t="s">
        <v>2591</v>
      </c>
      <c r="D44" s="1172" t="s">
        <v>620</v>
      </c>
      <c r="E44" s="1173">
        <v>46205.958333333336</v>
      </c>
      <c r="F44" s="1172">
        <v>11.9</v>
      </c>
      <c r="G44" s="1172">
        <v>120413</v>
      </c>
      <c r="H44" s="1174" t="s">
        <v>740</v>
      </c>
      <c r="I44" s="1172"/>
      <c r="J44" s="1172"/>
      <c r="K44" s="1172"/>
      <c r="L44" s="1172"/>
      <c r="M44" s="1172">
        <v>0</v>
      </c>
      <c r="N44" s="1186">
        <v>41</v>
      </c>
      <c r="O44" s="1186">
        <v>120</v>
      </c>
      <c r="P44" s="1172">
        <v>0</v>
      </c>
      <c r="Q44" s="1175">
        <f t="shared" si="4"/>
        <v>161</v>
      </c>
      <c r="R44" s="1176" t="s">
        <v>32</v>
      </c>
      <c r="S44" s="1177" t="s">
        <v>33</v>
      </c>
      <c r="T44" s="1175"/>
      <c r="U44" s="1189" t="s">
        <v>161</v>
      </c>
      <c r="V44" s="1181" t="s">
        <v>90</v>
      </c>
      <c r="W44" s="1181">
        <v>1021022</v>
      </c>
      <c r="X44" s="1181" t="s">
        <v>2502</v>
      </c>
      <c r="Y44" s="1181"/>
    </row>
    <row r="45" spans="1:25">
      <c r="A45" s="1172" t="s">
        <v>86</v>
      </c>
      <c r="B45" s="1172" t="s">
        <v>92</v>
      </c>
      <c r="C45" s="1186" t="s">
        <v>2592</v>
      </c>
      <c r="D45" s="1172" t="s">
        <v>620</v>
      </c>
      <c r="E45" s="1173">
        <v>46205.958333333336</v>
      </c>
      <c r="F45" s="1172">
        <v>11.9</v>
      </c>
      <c r="G45" s="1172">
        <v>120414</v>
      </c>
      <c r="H45" s="1174" t="s">
        <v>740</v>
      </c>
      <c r="I45" s="1172"/>
      <c r="J45" s="1172"/>
      <c r="K45" s="1172"/>
      <c r="L45" s="1172"/>
      <c r="M45" s="1172">
        <v>0</v>
      </c>
      <c r="N45" s="1172"/>
      <c r="O45" s="1186">
        <v>120</v>
      </c>
      <c r="P45" s="1186">
        <v>41</v>
      </c>
      <c r="Q45" s="1175">
        <f t="shared" si="4"/>
        <v>161</v>
      </c>
      <c r="R45" s="1176" t="s">
        <v>32</v>
      </c>
      <c r="S45" s="1177" t="s">
        <v>33</v>
      </c>
      <c r="T45" s="1175"/>
      <c r="U45" s="1189" t="s">
        <v>161</v>
      </c>
      <c r="V45" s="1181" t="s">
        <v>90</v>
      </c>
      <c r="W45" s="1181">
        <v>1021024</v>
      </c>
      <c r="X45" s="1181" t="s">
        <v>2502</v>
      </c>
      <c r="Y45" s="1181"/>
    </row>
    <row r="46" spans="1:25">
      <c r="A46" s="1172" t="s">
        <v>120</v>
      </c>
      <c r="B46" s="1172" t="s">
        <v>92</v>
      </c>
      <c r="C46" s="1186" t="s">
        <v>2593</v>
      </c>
      <c r="D46" s="1172" t="s">
        <v>620</v>
      </c>
      <c r="E46" s="1173">
        <v>46205.958333333336</v>
      </c>
      <c r="F46" s="1172">
        <v>11.9</v>
      </c>
      <c r="G46" s="1172">
        <v>120385</v>
      </c>
      <c r="H46" s="1174" t="s">
        <v>740</v>
      </c>
      <c r="I46" s="1172"/>
      <c r="J46" s="1172"/>
      <c r="K46" s="1172"/>
      <c r="L46" s="1172"/>
      <c r="M46" s="1172">
        <v>0</v>
      </c>
      <c r="N46" s="1172">
        <v>0</v>
      </c>
      <c r="O46" s="1186">
        <v>120</v>
      </c>
      <c r="P46" s="1186">
        <v>41</v>
      </c>
      <c r="Q46" s="1175">
        <f t="shared" si="4"/>
        <v>161</v>
      </c>
      <c r="R46" s="1176" t="s">
        <v>32</v>
      </c>
      <c r="S46" s="1177" t="s">
        <v>33</v>
      </c>
      <c r="T46" s="1289" t="b">
        <v>1</v>
      </c>
      <c r="U46" s="1189" t="s">
        <v>161</v>
      </c>
      <c r="V46" s="1181" t="s">
        <v>90</v>
      </c>
      <c r="W46" s="1181">
        <v>1021026</v>
      </c>
      <c r="X46" s="1181" t="s">
        <v>2502</v>
      </c>
      <c r="Y46" s="1181"/>
    </row>
    <row r="47" spans="1:25">
      <c r="A47" s="1172" t="s">
        <v>2594</v>
      </c>
      <c r="B47" s="1172" t="s">
        <v>92</v>
      </c>
      <c r="C47" s="1186" t="s">
        <v>2595</v>
      </c>
      <c r="D47" s="1172" t="s">
        <v>620</v>
      </c>
      <c r="E47" s="1173">
        <v>46205.958333333336</v>
      </c>
      <c r="F47" s="1172">
        <v>11.9</v>
      </c>
      <c r="G47" s="1172">
        <v>120386</v>
      </c>
      <c r="H47" s="1174" t="s">
        <v>740</v>
      </c>
      <c r="I47" s="1172"/>
      <c r="J47" s="1172"/>
      <c r="K47" s="1172"/>
      <c r="L47" s="1172"/>
      <c r="M47" s="1186">
        <v>41</v>
      </c>
      <c r="N47" s="1186">
        <v>30</v>
      </c>
      <c r="O47" s="1186">
        <v>90</v>
      </c>
      <c r="P47" s="1172">
        <v>0</v>
      </c>
      <c r="Q47" s="1175">
        <f t="shared" si="4"/>
        <v>161</v>
      </c>
      <c r="R47" s="1176" t="s">
        <v>32</v>
      </c>
      <c r="S47" s="1177" t="s">
        <v>33</v>
      </c>
      <c r="T47" s="1175"/>
      <c r="U47" s="1189" t="s">
        <v>161</v>
      </c>
      <c r="V47" s="1181" t="s">
        <v>90</v>
      </c>
      <c r="W47" s="1181">
        <v>1021028</v>
      </c>
      <c r="X47" s="1181" t="s">
        <v>2502</v>
      </c>
      <c r="Y47" s="1181"/>
    </row>
    <row r="48" spans="1:25">
      <c r="A48" s="1178" t="s">
        <v>558</v>
      </c>
      <c r="B48" s="1178" t="s">
        <v>92</v>
      </c>
      <c r="C48" s="1186" t="s">
        <v>2596</v>
      </c>
      <c r="D48" s="1178" t="s">
        <v>1384</v>
      </c>
      <c r="E48" s="1179">
        <v>46206.597222222219</v>
      </c>
      <c r="F48" s="1178">
        <v>12.9</v>
      </c>
      <c r="G48" s="1178">
        <v>120387</v>
      </c>
      <c r="H48" s="1174" t="s">
        <v>740</v>
      </c>
      <c r="I48" s="1178"/>
      <c r="J48" s="1178"/>
      <c r="K48" s="1178"/>
      <c r="L48" s="1178"/>
      <c r="M48" s="1186">
        <v>60</v>
      </c>
      <c r="N48" s="1186">
        <v>60</v>
      </c>
      <c r="O48" s="1186">
        <v>41</v>
      </c>
      <c r="P48" s="1178"/>
      <c r="Q48" s="1175">
        <f t="shared" si="4"/>
        <v>161</v>
      </c>
      <c r="R48" s="1176" t="s">
        <v>32</v>
      </c>
      <c r="S48" s="1177" t="s">
        <v>33</v>
      </c>
      <c r="T48" s="1175"/>
      <c r="U48" s="1189" t="s">
        <v>161</v>
      </c>
      <c r="V48" s="1181" t="s">
        <v>90</v>
      </c>
      <c r="W48" s="1181">
        <v>1021029</v>
      </c>
      <c r="X48" s="1181" t="s">
        <v>2502</v>
      </c>
      <c r="Y48" s="1181"/>
    </row>
    <row r="49" spans="1:26">
      <c r="A49" s="1214" t="s">
        <v>19</v>
      </c>
      <c r="B49" s="1209"/>
      <c r="C49" s="1209"/>
      <c r="D49" s="1209"/>
      <c r="E49" s="1214"/>
      <c r="F49" s="1209"/>
      <c r="G49" s="1209"/>
      <c r="H49" s="1209"/>
      <c r="I49" s="1214">
        <f>SUM(I43:I47)</f>
        <v>0</v>
      </c>
      <c r="J49" s="1214">
        <f>SUM(J43:J47)</f>
        <v>0</v>
      </c>
      <c r="K49" s="1214">
        <f>SUM(K43:K48)</f>
        <v>0</v>
      </c>
      <c r="L49" s="1214">
        <f>SUM(L43:L48)</f>
        <v>0</v>
      </c>
      <c r="M49" s="1214">
        <f>SUM(M43:M48)</f>
        <v>101</v>
      </c>
      <c r="N49" s="1214">
        <f t="shared" ref="N49:P49" si="5">SUM(N43:N48)</f>
        <v>221</v>
      </c>
      <c r="O49" s="1214">
        <f t="shared" si="5"/>
        <v>502</v>
      </c>
      <c r="P49" s="1214">
        <f t="shared" si="5"/>
        <v>142</v>
      </c>
      <c r="Q49" s="1214">
        <f>SUM(Q43:Q48)</f>
        <v>966</v>
      </c>
      <c r="R49" s="1215"/>
      <c r="S49" s="1215"/>
      <c r="T49" s="1215"/>
      <c r="U49" s="1215"/>
      <c r="V49" s="1215"/>
      <c r="W49" s="1215"/>
      <c r="X49" s="1215"/>
      <c r="Y49" s="1215"/>
    </row>
    <row r="50" spans="1:26">
      <c r="A50" s="1216"/>
      <c r="B50" s="1216"/>
      <c r="C50" s="1216"/>
      <c r="D50" s="1216"/>
      <c r="E50" s="1216"/>
      <c r="F50" s="1217"/>
      <c r="G50" s="1217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</row>
    <row r="51" spans="1:26">
      <c r="A51" s="1218" t="s">
        <v>34</v>
      </c>
      <c r="B51" s="1552"/>
      <c r="C51" s="1552"/>
      <c r="D51" s="1552"/>
      <c r="E51" s="1216"/>
      <c r="F51" s="1216"/>
      <c r="G51" s="1216"/>
      <c r="H51" s="1216"/>
      <c r="I51" s="1216"/>
      <c r="J51" s="1216"/>
      <c r="K51" s="1553"/>
      <c r="L51" s="1553"/>
      <c r="M51" s="1553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</row>
    <row r="52" spans="1:26" ht="18">
      <c r="A52" s="1220" t="s">
        <v>35</v>
      </c>
      <c r="B52" s="1221" t="s">
        <v>36</v>
      </c>
      <c r="C52" s="1222" t="s">
        <v>37</v>
      </c>
      <c r="D52" s="1219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</row>
    <row r="53" spans="1:26">
      <c r="A53" s="1194" t="s">
        <v>161</v>
      </c>
      <c r="B53" s="1548"/>
      <c r="C53" s="1548"/>
      <c r="D53" s="1223"/>
      <c r="E53" s="1224" t="s">
        <v>40</v>
      </c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</row>
    <row r="54" spans="1:26">
      <c r="A54" s="1225" t="s">
        <v>42</v>
      </c>
      <c r="B54" s="1555" t="s">
        <v>2597</v>
      </c>
      <c r="C54" s="1555"/>
      <c r="D54" s="1216"/>
      <c r="E54" s="1216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</row>
    <row r="55" spans="1:26">
      <c r="A55" s="1225" t="s">
        <v>42</v>
      </c>
      <c r="B55" s="1555"/>
      <c r="C55" s="1555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</row>
    <row r="56" spans="1:26">
      <c r="A56" s="1225" t="s">
        <v>43</v>
      </c>
      <c r="B56" s="1556" t="s">
        <v>2598</v>
      </c>
      <c r="C56" s="1556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</row>
    <row r="57" spans="1:26">
      <c r="A57" s="1225" t="s">
        <v>44</v>
      </c>
      <c r="B57" s="1557"/>
      <c r="C57" s="1557"/>
      <c r="D57" s="1216"/>
      <c r="E57" s="1216"/>
      <c r="F57" s="1216"/>
      <c r="G57" s="1216"/>
      <c r="H57" s="1216"/>
      <c r="I57" s="1216"/>
      <c r="J57" s="1216"/>
      <c r="K57" s="1216"/>
      <c r="L57" s="1216"/>
      <c r="M57" s="1216"/>
      <c r="N57" s="1216"/>
      <c r="O57" s="1216"/>
      <c r="P57" s="1216"/>
      <c r="Q57" s="1216"/>
      <c r="R57" s="1216"/>
      <c r="S57" s="1216"/>
      <c r="T57" s="1216"/>
      <c r="U57" s="1216"/>
      <c r="V57" s="1216"/>
      <c r="W57" s="1216"/>
      <c r="X57" s="1216"/>
    </row>
    <row r="59" spans="1:26" ht="23.25" customHeight="1">
      <c r="A59" s="1683" t="s">
        <v>155</v>
      </c>
      <c r="B59" s="1683"/>
      <c r="C59" s="1683"/>
      <c r="D59" s="1683"/>
      <c r="E59" s="1683"/>
      <c r="F59" s="1683"/>
      <c r="G59" s="1330"/>
      <c r="H59" s="1331"/>
      <c r="I59" s="1683" t="s">
        <v>1244</v>
      </c>
      <c r="J59" s="1683"/>
      <c r="K59" s="1683"/>
      <c r="L59" s="1683"/>
      <c r="M59" s="1683"/>
      <c r="N59" s="1683"/>
      <c r="O59" s="1683"/>
      <c r="P59" s="1683"/>
      <c r="Q59" s="1683"/>
      <c r="R59" s="1681" t="s">
        <v>2599</v>
      </c>
      <c r="S59" s="1682"/>
      <c r="T59" s="1681"/>
      <c r="U59" s="1681"/>
      <c r="V59" s="1681"/>
      <c r="W59" s="1681"/>
      <c r="X59" s="1681"/>
      <c r="Y59" s="1681"/>
      <c r="Z59" t="s">
        <v>2600</v>
      </c>
    </row>
    <row r="60" spans="1:26" ht="26.25">
      <c r="A60" s="1210" t="s">
        <v>3</v>
      </c>
      <c r="B60" s="1210" t="s">
        <v>4</v>
      </c>
      <c r="C60" s="1210" t="s">
        <v>5</v>
      </c>
      <c r="D60" s="1210" t="s">
        <v>6</v>
      </c>
      <c r="E60" s="1210" t="s">
        <v>7</v>
      </c>
      <c r="F60" s="1210" t="s">
        <v>8</v>
      </c>
      <c r="G60" s="1210" t="s">
        <v>9</v>
      </c>
      <c r="H60" s="1211" t="s">
        <v>10</v>
      </c>
      <c r="I60" s="1227" t="s">
        <v>11</v>
      </c>
      <c r="J60" s="1227" t="s">
        <v>12</v>
      </c>
      <c r="K60" s="1227" t="s">
        <v>13</v>
      </c>
      <c r="L60" s="1227" t="s">
        <v>14</v>
      </c>
      <c r="M60" s="1227" t="s">
        <v>15</v>
      </c>
      <c r="N60" s="1227" t="s">
        <v>16</v>
      </c>
      <c r="O60" s="1227" t="s">
        <v>17</v>
      </c>
      <c r="P60" s="1212" t="s">
        <v>18</v>
      </c>
      <c r="Q60" s="1210" t="s">
        <v>19</v>
      </c>
      <c r="R60" s="1210" t="s">
        <v>20</v>
      </c>
      <c r="S60" s="1213" t="s">
        <v>21</v>
      </c>
      <c r="T60" s="1213" t="s">
        <v>22</v>
      </c>
      <c r="U60" s="1210" t="s">
        <v>24</v>
      </c>
      <c r="V60" s="1210" t="s">
        <v>25</v>
      </c>
      <c r="W60" s="1210" t="s">
        <v>26</v>
      </c>
      <c r="X60" s="1210" t="s">
        <v>27</v>
      </c>
      <c r="Y60" s="1210" t="s">
        <v>28</v>
      </c>
    </row>
    <row r="61" spans="1:26" ht="38.25">
      <c r="A61" s="1186" t="s">
        <v>152</v>
      </c>
      <c r="B61" s="1178" t="s">
        <v>1255</v>
      </c>
      <c r="C61" s="1186" t="s">
        <v>2601</v>
      </c>
      <c r="D61" s="1178" t="s">
        <v>117</v>
      </c>
      <c r="E61" s="1179">
        <v>46205.763888888891</v>
      </c>
      <c r="F61" s="1178">
        <v>13.8</v>
      </c>
      <c r="G61" s="1178">
        <v>120416</v>
      </c>
      <c r="H61" s="1174" t="s">
        <v>2577</v>
      </c>
      <c r="I61" s="1178"/>
      <c r="J61" s="1178"/>
      <c r="K61" s="1178"/>
      <c r="L61" s="1178"/>
      <c r="M61" s="1186">
        <v>30</v>
      </c>
      <c r="N61" s="1186">
        <v>60</v>
      </c>
      <c r="O61" s="1186">
        <v>71</v>
      </c>
      <c r="P61" s="1178"/>
      <c r="Q61" s="1175">
        <f t="shared" ref="Q61:Q66" si="6">SUM(I61:P61)</f>
        <v>161</v>
      </c>
      <c r="R61" s="1176" t="s">
        <v>32</v>
      </c>
      <c r="S61" s="1177" t="s">
        <v>33</v>
      </c>
      <c r="T61" s="1175"/>
      <c r="U61" s="1190" t="s">
        <v>100</v>
      </c>
      <c r="V61" s="1181" t="s">
        <v>90</v>
      </c>
      <c r="W61" s="1181">
        <v>1021000</v>
      </c>
      <c r="X61" s="1181" t="s">
        <v>2583</v>
      </c>
      <c r="Y61" s="1181"/>
    </row>
    <row r="62" spans="1:26" ht="38.25">
      <c r="A62" s="1186" t="s">
        <v>120</v>
      </c>
      <c r="B62" s="1172" t="s">
        <v>1781</v>
      </c>
      <c r="C62" s="1186" t="s">
        <v>2602</v>
      </c>
      <c r="D62" s="1172" t="s">
        <v>117</v>
      </c>
      <c r="E62" s="1173">
        <v>46206.833333333336</v>
      </c>
      <c r="F62" s="1172">
        <v>13.8</v>
      </c>
      <c r="G62" s="1172">
        <v>120388</v>
      </c>
      <c r="H62" s="1174" t="s">
        <v>2577</v>
      </c>
      <c r="I62" s="1172"/>
      <c r="J62" s="1172"/>
      <c r="K62" s="1172"/>
      <c r="L62" s="1172"/>
      <c r="M62" s="1186">
        <v>30</v>
      </c>
      <c r="N62" s="1186">
        <v>41</v>
      </c>
      <c r="O62" s="1186">
        <v>90</v>
      </c>
      <c r="P62" s="1172"/>
      <c r="Q62" s="1175">
        <f t="shared" si="6"/>
        <v>161</v>
      </c>
      <c r="R62" s="1176" t="s">
        <v>32</v>
      </c>
      <c r="S62" s="1177" t="s">
        <v>33</v>
      </c>
      <c r="T62" s="1289" t="b">
        <v>1</v>
      </c>
      <c r="U62" s="1190" t="s">
        <v>100</v>
      </c>
      <c r="V62" s="1181" t="s">
        <v>90</v>
      </c>
      <c r="W62" s="1181">
        <v>1021001</v>
      </c>
      <c r="X62" s="1181" t="s">
        <v>2603</v>
      </c>
      <c r="Y62" s="1181"/>
    </row>
    <row r="63" spans="1:26" ht="38.25">
      <c r="A63" s="1186" t="s">
        <v>120</v>
      </c>
      <c r="B63" s="1178" t="s">
        <v>707</v>
      </c>
      <c r="C63" s="1186" t="s">
        <v>2604</v>
      </c>
      <c r="D63" s="1172" t="s">
        <v>136</v>
      </c>
      <c r="E63" s="1173">
        <v>46205.8125</v>
      </c>
      <c r="F63" s="1172">
        <v>12.9</v>
      </c>
      <c r="G63" s="1172">
        <v>120389</v>
      </c>
      <c r="H63" s="1174" t="s">
        <v>2577</v>
      </c>
      <c r="I63" s="1172"/>
      <c r="J63" s="1172"/>
      <c r="K63" s="1172"/>
      <c r="L63" s="1172"/>
      <c r="M63" s="1186">
        <v>30</v>
      </c>
      <c r="N63" s="1186">
        <v>30</v>
      </c>
      <c r="O63" s="1186">
        <v>101</v>
      </c>
      <c r="P63" s="1172"/>
      <c r="Q63" s="1175">
        <f t="shared" si="6"/>
        <v>161</v>
      </c>
      <c r="R63" s="1176" t="s">
        <v>32</v>
      </c>
      <c r="S63" s="1177" t="s">
        <v>33</v>
      </c>
      <c r="T63" s="1289" t="b">
        <v>1</v>
      </c>
      <c r="U63" s="1190" t="s">
        <v>100</v>
      </c>
      <c r="V63" s="1181" t="s">
        <v>90</v>
      </c>
      <c r="W63" s="1181">
        <v>1021002</v>
      </c>
      <c r="X63" s="1181" t="s">
        <v>2585</v>
      </c>
      <c r="Y63" s="1181"/>
    </row>
    <row r="64" spans="1:26" ht="38.25">
      <c r="A64" s="1172" t="s">
        <v>515</v>
      </c>
      <c r="B64" s="1178" t="s">
        <v>707</v>
      </c>
      <c r="C64" s="1186" t="s">
        <v>2605</v>
      </c>
      <c r="D64" s="1172" t="s">
        <v>136</v>
      </c>
      <c r="E64" s="1173">
        <v>46205.8125</v>
      </c>
      <c r="F64" s="1172">
        <v>12.9</v>
      </c>
      <c r="G64" s="1172">
        <v>120390</v>
      </c>
      <c r="H64" s="1174" t="s">
        <v>2577</v>
      </c>
      <c r="I64" s="1172"/>
      <c r="J64" s="1172"/>
      <c r="K64" s="1172"/>
      <c r="L64" s="1172"/>
      <c r="M64" s="1186">
        <v>30</v>
      </c>
      <c r="N64" s="1186">
        <v>71</v>
      </c>
      <c r="O64" s="1186">
        <v>60</v>
      </c>
      <c r="P64" s="1172"/>
      <c r="Q64" s="1175">
        <f t="shared" si="6"/>
        <v>161</v>
      </c>
      <c r="R64" s="1176" t="s">
        <v>32</v>
      </c>
      <c r="S64" s="1177" t="s">
        <v>33</v>
      </c>
      <c r="T64" s="1175"/>
      <c r="U64" s="1190" t="s">
        <v>100</v>
      </c>
      <c r="V64" s="1181" t="s">
        <v>90</v>
      </c>
      <c r="W64" s="1181">
        <v>1021003</v>
      </c>
      <c r="X64" s="1181" t="s">
        <v>2585</v>
      </c>
      <c r="Y64" s="1181"/>
    </row>
    <row r="65" spans="1:25" ht="38.25">
      <c r="A65" s="1178" t="s">
        <v>157</v>
      </c>
      <c r="B65" s="1178" t="s">
        <v>1746</v>
      </c>
      <c r="C65" s="1186" t="s">
        <v>2606</v>
      </c>
      <c r="D65" s="1178" t="s">
        <v>136</v>
      </c>
      <c r="E65" s="1179">
        <v>46206.333333333336</v>
      </c>
      <c r="F65" s="1178">
        <v>12.9</v>
      </c>
      <c r="G65" s="1178">
        <v>120391</v>
      </c>
      <c r="H65" s="1174" t="s">
        <v>2577</v>
      </c>
      <c r="I65" s="1178"/>
      <c r="J65" s="1178"/>
      <c r="K65" s="1178"/>
      <c r="L65" s="1178"/>
      <c r="M65" s="1186">
        <v>30</v>
      </c>
      <c r="N65" s="1186">
        <v>90</v>
      </c>
      <c r="O65" s="1186">
        <v>41</v>
      </c>
      <c r="P65" s="1178"/>
      <c r="Q65" s="1175">
        <f t="shared" si="6"/>
        <v>161</v>
      </c>
      <c r="R65" s="1176" t="s">
        <v>32</v>
      </c>
      <c r="S65" s="1177" t="s">
        <v>33</v>
      </c>
      <c r="T65" s="1175"/>
      <c r="U65" s="1190" t="s">
        <v>100</v>
      </c>
      <c r="V65" s="1181" t="s">
        <v>90</v>
      </c>
      <c r="W65" s="1181">
        <v>1021004</v>
      </c>
      <c r="X65" s="1181" t="s">
        <v>2585</v>
      </c>
      <c r="Y65" s="1181"/>
    </row>
    <row r="66" spans="1:25">
      <c r="A66" s="1186" t="s">
        <v>814</v>
      </c>
      <c r="B66" s="1178" t="s">
        <v>92</v>
      </c>
      <c r="C66" s="1186" t="s">
        <v>2607</v>
      </c>
      <c r="D66" s="1178" t="s">
        <v>620</v>
      </c>
      <c r="E66" s="1179">
        <v>46205.958333333336</v>
      </c>
      <c r="F66" s="1178">
        <v>11.9</v>
      </c>
      <c r="G66" s="1178">
        <v>120392</v>
      </c>
      <c r="H66" s="1205" t="s">
        <v>740</v>
      </c>
      <c r="I66" s="1178"/>
      <c r="J66" s="1178"/>
      <c r="K66" s="1178"/>
      <c r="L66" s="1178"/>
      <c r="M66" s="1186">
        <v>60</v>
      </c>
      <c r="N66" s="1186">
        <v>60</v>
      </c>
      <c r="O66" s="1186">
        <v>41</v>
      </c>
      <c r="P66" s="1178"/>
      <c r="Q66" s="1175">
        <f t="shared" si="6"/>
        <v>161</v>
      </c>
      <c r="R66" s="1176" t="s">
        <v>32</v>
      </c>
      <c r="S66" s="1177" t="s">
        <v>33</v>
      </c>
      <c r="T66" s="1175"/>
      <c r="U66" s="1189" t="s">
        <v>161</v>
      </c>
      <c r="V66" s="1181" t="s">
        <v>90</v>
      </c>
      <c r="W66" s="1181">
        <v>1021005</v>
      </c>
      <c r="X66" s="1181" t="s">
        <v>2608</v>
      </c>
      <c r="Y66" s="1181"/>
    </row>
    <row r="67" spans="1:25">
      <c r="A67" s="1214" t="s">
        <v>19</v>
      </c>
      <c r="B67" s="1209"/>
      <c r="C67" s="1209"/>
      <c r="D67" s="1209"/>
      <c r="E67" s="1214"/>
      <c r="F67" s="1209"/>
      <c r="G67" s="1209"/>
      <c r="H67" s="1209"/>
      <c r="I67" s="1214">
        <f>SUM(I63:I66)</f>
        <v>0</v>
      </c>
      <c r="J67" s="1214">
        <f>SUM(J63:J66)</f>
        <v>0</v>
      </c>
      <c r="K67" s="1214">
        <f>SUM(K63:K66)</f>
        <v>0</v>
      </c>
      <c r="L67" s="1214">
        <f>SUM(L63:L66)</f>
        <v>0</v>
      </c>
      <c r="M67" s="1214">
        <f>SUM(M61:M66)</f>
        <v>210</v>
      </c>
      <c r="N67" s="1214">
        <f t="shared" ref="N67:Q67" si="7">SUM(N61:N66)</f>
        <v>352</v>
      </c>
      <c r="O67" s="1214">
        <f t="shared" si="7"/>
        <v>404</v>
      </c>
      <c r="P67" s="1214">
        <f t="shared" si="7"/>
        <v>0</v>
      </c>
      <c r="Q67" s="1214">
        <f t="shared" si="7"/>
        <v>966</v>
      </c>
      <c r="R67" s="1215"/>
      <c r="S67" s="1215"/>
      <c r="T67" s="1215"/>
      <c r="U67" s="1215"/>
      <c r="V67" s="1215"/>
      <c r="W67" s="1215"/>
      <c r="X67" s="1215"/>
      <c r="Y67" s="1215"/>
    </row>
    <row r="68" spans="1:25">
      <c r="A68" s="1216"/>
      <c r="B68" s="1216"/>
      <c r="C68" s="1216"/>
      <c r="D68" s="1216"/>
      <c r="E68" s="1216"/>
      <c r="F68" s="1217"/>
      <c r="G68" s="1217"/>
      <c r="H68" s="1216"/>
      <c r="I68" s="1216"/>
      <c r="J68" s="1216"/>
      <c r="K68" s="1216"/>
      <c r="L68" s="1216"/>
      <c r="M68" s="1216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</row>
    <row r="69" spans="1:25">
      <c r="A69" s="1218" t="s">
        <v>34</v>
      </c>
      <c r="B69" s="1552"/>
      <c r="C69" s="1552"/>
      <c r="D69" s="1552"/>
      <c r="E69" s="1216"/>
      <c r="F69" s="1216"/>
      <c r="G69" s="1216"/>
      <c r="H69" s="1216"/>
      <c r="I69" s="1216"/>
      <c r="J69" s="1216"/>
      <c r="K69" s="1553"/>
      <c r="L69" s="1553"/>
      <c r="M69" s="1553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</row>
    <row r="70" spans="1:25" ht="18">
      <c r="A70" s="1220" t="s">
        <v>35</v>
      </c>
      <c r="B70" s="1221" t="s">
        <v>36</v>
      </c>
      <c r="C70" s="1222" t="s">
        <v>37</v>
      </c>
      <c r="D70" s="1219"/>
      <c r="E70" s="1216"/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</row>
    <row r="71" spans="1:25">
      <c r="A71" s="1194" t="s">
        <v>161</v>
      </c>
      <c r="B71" s="1548" t="s">
        <v>39</v>
      </c>
      <c r="C71" s="1548"/>
      <c r="D71" s="1223"/>
      <c r="E71" s="1224" t="s">
        <v>40</v>
      </c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</row>
    <row r="72" spans="1:25">
      <c r="A72" s="1195" t="s">
        <v>100</v>
      </c>
      <c r="B72" s="1554" t="s">
        <v>41</v>
      </c>
      <c r="C72" s="1554"/>
      <c r="D72" s="1216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</row>
    <row r="73" spans="1:25">
      <c r="A73" s="1225" t="s">
        <v>42</v>
      </c>
      <c r="B73" s="1555" t="s">
        <v>487</v>
      </c>
      <c r="C73" s="1555"/>
      <c r="D73" s="1216"/>
      <c r="E73" s="1216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</row>
    <row r="74" spans="1:25">
      <c r="A74" s="1225" t="s">
        <v>42</v>
      </c>
      <c r="B74" s="1555"/>
      <c r="C74" s="1555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</row>
    <row r="75" spans="1:25">
      <c r="A75" s="1225" t="s">
        <v>43</v>
      </c>
      <c r="B75" s="1556" t="s">
        <v>2609</v>
      </c>
      <c r="C75" s="1556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</row>
    <row r="76" spans="1:25">
      <c r="A76" s="1225" t="s">
        <v>44</v>
      </c>
      <c r="B76" s="1557"/>
      <c r="C76" s="1557"/>
      <c r="D76" s="1216"/>
      <c r="E76" s="1216"/>
      <c r="F76" s="1216"/>
      <c r="G76" s="1216"/>
      <c r="H76" s="1216"/>
      <c r="I76" s="1216"/>
      <c r="J76" s="1216"/>
      <c r="K76" s="1216"/>
      <c r="L76" s="1216"/>
      <c r="M76" s="1216"/>
      <c r="N76" s="1216"/>
      <c r="O76" s="1216"/>
      <c r="P76" s="1216"/>
      <c r="Q76" s="1216"/>
      <c r="R76" s="1216"/>
      <c r="S76" s="1216"/>
      <c r="T76" s="1216"/>
      <c r="U76" s="1216"/>
      <c r="V76" s="1216"/>
      <c r="W76" s="1216"/>
      <c r="X76" s="1216"/>
    </row>
    <row r="78" spans="1:25" ht="23.25" customHeight="1">
      <c r="A78" s="1549" t="s">
        <v>83</v>
      </c>
      <c r="B78" s="1549"/>
      <c r="C78" s="1549"/>
      <c r="D78" s="1549"/>
      <c r="E78" s="1549"/>
      <c r="F78" s="1549"/>
      <c r="G78" s="1208"/>
      <c r="H78" s="1209"/>
      <c r="I78" s="1549" t="s">
        <v>999</v>
      </c>
      <c r="J78" s="1549"/>
      <c r="K78" s="1549"/>
      <c r="L78" s="1549"/>
      <c r="M78" s="1549"/>
      <c r="N78" s="1549"/>
      <c r="O78" s="1549"/>
      <c r="P78" s="1549"/>
      <c r="Q78" s="1549"/>
      <c r="R78" s="1550" t="s">
        <v>2599</v>
      </c>
      <c r="S78" s="1551"/>
      <c r="T78" s="1550"/>
      <c r="U78" s="1550"/>
      <c r="V78" s="1550"/>
      <c r="W78" s="1550"/>
      <c r="X78" s="1550"/>
      <c r="Y78" s="1550"/>
    </row>
    <row r="79" spans="1:25" ht="26.25">
      <c r="A79" s="1210" t="s">
        <v>3</v>
      </c>
      <c r="B79" s="1210" t="s">
        <v>4</v>
      </c>
      <c r="C79" s="1210" t="s">
        <v>5</v>
      </c>
      <c r="D79" s="1210" t="s">
        <v>6</v>
      </c>
      <c r="E79" s="1210" t="s">
        <v>7</v>
      </c>
      <c r="F79" s="1210" t="s">
        <v>8</v>
      </c>
      <c r="G79" s="1210" t="s">
        <v>9</v>
      </c>
      <c r="H79" s="1211" t="s">
        <v>10</v>
      </c>
      <c r="I79" s="1227" t="s">
        <v>11</v>
      </c>
      <c r="J79" s="1227" t="s">
        <v>12</v>
      </c>
      <c r="K79" s="1227" t="s">
        <v>13</v>
      </c>
      <c r="L79" s="1227" t="s">
        <v>14</v>
      </c>
      <c r="M79" s="1227" t="s">
        <v>15</v>
      </c>
      <c r="N79" s="1227" t="s">
        <v>16</v>
      </c>
      <c r="O79" s="1227" t="s">
        <v>17</v>
      </c>
      <c r="P79" s="1212" t="s">
        <v>18</v>
      </c>
      <c r="Q79" s="1210" t="s">
        <v>19</v>
      </c>
      <c r="R79" s="1210" t="s">
        <v>20</v>
      </c>
      <c r="S79" s="1213" t="s">
        <v>21</v>
      </c>
      <c r="T79" s="1213" t="s">
        <v>22</v>
      </c>
      <c r="U79" s="1210" t="s">
        <v>24</v>
      </c>
      <c r="V79" s="1210" t="s">
        <v>25</v>
      </c>
      <c r="W79" s="1210" t="s">
        <v>26</v>
      </c>
      <c r="X79" s="1210" t="s">
        <v>27</v>
      </c>
      <c r="Y79" s="1210" t="s">
        <v>28</v>
      </c>
    </row>
    <row r="80" spans="1:25" ht="38.25">
      <c r="A80" s="1172" t="s">
        <v>120</v>
      </c>
      <c r="B80" s="1172" t="s">
        <v>707</v>
      </c>
      <c r="C80" s="1186" t="s">
        <v>2610</v>
      </c>
      <c r="D80" s="1172" t="s">
        <v>136</v>
      </c>
      <c r="E80" s="1173">
        <v>46205.083333333336</v>
      </c>
      <c r="F80" s="1172">
        <v>12.9</v>
      </c>
      <c r="G80" s="1172">
        <v>120393</v>
      </c>
      <c r="H80" s="1174" t="s">
        <v>2577</v>
      </c>
      <c r="I80" s="1172"/>
      <c r="J80" s="1172"/>
      <c r="K80" s="1172"/>
      <c r="L80" s="1172"/>
      <c r="M80" s="1186">
        <v>30</v>
      </c>
      <c r="N80" s="1186">
        <v>105</v>
      </c>
      <c r="O80" s="1172">
        <v>0</v>
      </c>
      <c r="P80" s="1172"/>
      <c r="Q80" s="1175">
        <f t="shared" ref="Q80:Q85" si="8">SUM(I80:P80)</f>
        <v>135</v>
      </c>
      <c r="R80" s="1176" t="s">
        <v>32</v>
      </c>
      <c r="S80" s="1177" t="s">
        <v>33</v>
      </c>
      <c r="T80" s="1289" t="b">
        <v>1</v>
      </c>
      <c r="U80" s="1190" t="s">
        <v>100</v>
      </c>
      <c r="V80" s="1181" t="s">
        <v>90</v>
      </c>
      <c r="W80" s="1181">
        <v>1021006</v>
      </c>
      <c r="X80" s="1181" t="s">
        <v>2585</v>
      </c>
      <c r="Y80" s="1181"/>
    </row>
    <row r="81" spans="1:25" ht="38.25">
      <c r="A81" s="1172" t="s">
        <v>120</v>
      </c>
      <c r="B81" s="1172" t="s">
        <v>707</v>
      </c>
      <c r="C81" s="1186" t="s">
        <v>2611</v>
      </c>
      <c r="D81" s="1172" t="s">
        <v>136</v>
      </c>
      <c r="E81" s="1173">
        <v>46205.083333333336</v>
      </c>
      <c r="F81" s="1172">
        <v>12.9</v>
      </c>
      <c r="G81" s="1172">
        <v>120394</v>
      </c>
      <c r="H81" s="1174" t="s">
        <v>2577</v>
      </c>
      <c r="I81" s="1172"/>
      <c r="J81" s="1172"/>
      <c r="K81" s="1172"/>
      <c r="L81" s="1172"/>
      <c r="M81" s="1186">
        <v>30</v>
      </c>
      <c r="N81" s="1186">
        <v>57</v>
      </c>
      <c r="O81" s="1186">
        <v>60</v>
      </c>
      <c r="P81" s="1172"/>
      <c r="Q81" s="1175">
        <f t="shared" si="8"/>
        <v>147</v>
      </c>
      <c r="R81" s="1176" t="s">
        <v>32</v>
      </c>
      <c r="S81" s="1177" t="s">
        <v>33</v>
      </c>
      <c r="T81" s="1289" t="b">
        <v>1</v>
      </c>
      <c r="U81" s="1190" t="s">
        <v>100</v>
      </c>
      <c r="V81" s="1181" t="s">
        <v>90</v>
      </c>
      <c r="W81" s="1181">
        <v>1021007</v>
      </c>
      <c r="X81" s="1181" t="s">
        <v>2585</v>
      </c>
      <c r="Y81" s="1181"/>
    </row>
    <row r="82" spans="1:25" ht="38.25">
      <c r="A82" s="1172" t="s">
        <v>157</v>
      </c>
      <c r="B82" s="1172" t="s">
        <v>134</v>
      </c>
      <c r="C82" s="1351" t="s">
        <v>2612</v>
      </c>
      <c r="D82" s="1172" t="s">
        <v>136</v>
      </c>
      <c r="E82" s="1173">
        <v>46205.083333333336</v>
      </c>
      <c r="F82" s="1172">
        <v>12.3</v>
      </c>
      <c r="G82" s="1172">
        <v>120395</v>
      </c>
      <c r="H82" s="1174" t="s">
        <v>2577</v>
      </c>
      <c r="I82" s="1172"/>
      <c r="J82" s="1172"/>
      <c r="K82" s="1172"/>
      <c r="L82" s="1172"/>
      <c r="M82" s="1186">
        <v>30</v>
      </c>
      <c r="N82" s="1186">
        <v>60</v>
      </c>
      <c r="O82" s="1172">
        <v>0</v>
      </c>
      <c r="P82" s="1186">
        <v>60</v>
      </c>
      <c r="Q82" s="1175">
        <f t="shared" si="8"/>
        <v>150</v>
      </c>
      <c r="R82" s="1176" t="s">
        <v>32</v>
      </c>
      <c r="S82" s="1177" t="s">
        <v>33</v>
      </c>
      <c r="T82" s="1175"/>
      <c r="U82" s="1190" t="s">
        <v>100</v>
      </c>
      <c r="V82" s="1181" t="s">
        <v>90</v>
      </c>
      <c r="W82" s="1181">
        <v>1021008</v>
      </c>
      <c r="X82" s="1181" t="s">
        <v>2585</v>
      </c>
      <c r="Y82" s="1181"/>
    </row>
    <row r="83" spans="1:25" ht="38.25">
      <c r="A83" s="1172" t="s">
        <v>157</v>
      </c>
      <c r="B83" s="1344" t="s">
        <v>707</v>
      </c>
      <c r="C83" s="1350" t="s">
        <v>2613</v>
      </c>
      <c r="D83" s="1345" t="s">
        <v>136</v>
      </c>
      <c r="E83" s="1179">
        <v>46205.8125</v>
      </c>
      <c r="F83" s="1172">
        <v>12.9</v>
      </c>
      <c r="G83" s="1172">
        <v>120396</v>
      </c>
      <c r="H83" s="1174" t="s">
        <v>2577</v>
      </c>
      <c r="I83" s="1172"/>
      <c r="J83" s="1172"/>
      <c r="K83" s="1172"/>
      <c r="L83" s="1172"/>
      <c r="M83" s="1172"/>
      <c r="N83" s="1186">
        <v>30</v>
      </c>
      <c r="O83" s="1186">
        <v>30</v>
      </c>
      <c r="P83" s="1186">
        <v>30</v>
      </c>
      <c r="Q83" s="1175">
        <f t="shared" si="8"/>
        <v>90</v>
      </c>
      <c r="R83" s="1176" t="s">
        <v>32</v>
      </c>
      <c r="S83" s="1177" t="s">
        <v>33</v>
      </c>
      <c r="T83" s="1175"/>
      <c r="U83" s="1190" t="s">
        <v>100</v>
      </c>
      <c r="V83" s="1181" t="s">
        <v>90</v>
      </c>
      <c r="W83" s="1181">
        <v>1021009</v>
      </c>
      <c r="X83" s="1181" t="s">
        <v>2614</v>
      </c>
      <c r="Y83" s="1181"/>
    </row>
    <row r="84" spans="1:25" ht="38.25">
      <c r="A84" s="1172" t="s">
        <v>165</v>
      </c>
      <c r="B84" s="1344" t="s">
        <v>707</v>
      </c>
      <c r="C84" s="1350" t="s">
        <v>2615</v>
      </c>
      <c r="D84" s="1345" t="s">
        <v>136</v>
      </c>
      <c r="E84" s="1179">
        <v>46205.8125</v>
      </c>
      <c r="F84" s="1172">
        <v>12.9</v>
      </c>
      <c r="G84" s="1172">
        <v>120397</v>
      </c>
      <c r="H84" s="1174" t="s">
        <v>2577</v>
      </c>
      <c r="I84" s="1172"/>
      <c r="J84" s="1172"/>
      <c r="K84" s="1172"/>
      <c r="L84" s="1172"/>
      <c r="M84" s="1186">
        <v>30</v>
      </c>
      <c r="N84" s="1186">
        <v>117</v>
      </c>
      <c r="O84" s="1186">
        <v>0</v>
      </c>
      <c r="P84" s="1172"/>
      <c r="Q84" s="1175">
        <f t="shared" si="8"/>
        <v>147</v>
      </c>
      <c r="R84" s="1176" t="s">
        <v>32</v>
      </c>
      <c r="S84" s="1177" t="s">
        <v>33</v>
      </c>
      <c r="T84" s="1175"/>
      <c r="U84" s="1190" t="s">
        <v>100</v>
      </c>
      <c r="V84" s="1181" t="s">
        <v>90</v>
      </c>
      <c r="W84" s="1181">
        <v>1021010</v>
      </c>
      <c r="X84" s="1181" t="s">
        <v>2585</v>
      </c>
      <c r="Y84" s="1181"/>
    </row>
    <row r="85" spans="1:25">
      <c r="A85" s="1186" t="s">
        <v>398</v>
      </c>
      <c r="B85" s="1186" t="s">
        <v>707</v>
      </c>
      <c r="C85" s="1352" t="s">
        <v>2616</v>
      </c>
      <c r="D85" s="1172" t="s">
        <v>136</v>
      </c>
      <c r="E85" s="1173">
        <v>46205.8125</v>
      </c>
      <c r="F85" s="1172">
        <v>12.9</v>
      </c>
      <c r="G85" s="1172">
        <v>120398</v>
      </c>
      <c r="H85" s="1174" t="s">
        <v>401</v>
      </c>
      <c r="I85" s="1172"/>
      <c r="J85" s="1172"/>
      <c r="K85" s="1172"/>
      <c r="L85" s="1172"/>
      <c r="M85" s="1186">
        <v>60</v>
      </c>
      <c r="N85" s="1186">
        <v>90</v>
      </c>
      <c r="O85" s="1172"/>
      <c r="P85" s="1178"/>
      <c r="Q85" s="1175">
        <f t="shared" si="8"/>
        <v>150</v>
      </c>
      <c r="R85" s="1176" t="s">
        <v>32</v>
      </c>
      <c r="S85" s="1177" t="s">
        <v>33</v>
      </c>
      <c r="T85" s="1175"/>
      <c r="U85" s="1190" t="s">
        <v>100</v>
      </c>
      <c r="V85" s="1181" t="s">
        <v>90</v>
      </c>
      <c r="W85" s="1181">
        <v>1021011</v>
      </c>
      <c r="X85" s="1181" t="s">
        <v>2617</v>
      </c>
      <c r="Y85" s="1181"/>
    </row>
    <row r="86" spans="1:25">
      <c r="A86" s="1214" t="s">
        <v>19</v>
      </c>
      <c r="B86" s="1209"/>
      <c r="C86" s="1209"/>
      <c r="D86" s="1209"/>
      <c r="E86" s="1214"/>
      <c r="F86" s="1209"/>
      <c r="G86" s="1209"/>
      <c r="H86" s="1209"/>
      <c r="I86" s="1214">
        <f>SUM(I80:I84)</f>
        <v>0</v>
      </c>
      <c r="J86" s="1214">
        <f>SUM(J80:J84)</f>
        <v>0</v>
      </c>
      <c r="K86" s="1214">
        <f>SUM(K80:K85)</f>
        <v>0</v>
      </c>
      <c r="L86" s="1214">
        <f>SUM(L80:L85)</f>
        <v>0</v>
      </c>
      <c r="M86" s="1214">
        <f>SUM(M80:M85)</f>
        <v>180</v>
      </c>
      <c r="N86" s="1214">
        <f t="shared" ref="N86:Q86" si="9">SUM(N80:N85)</f>
        <v>459</v>
      </c>
      <c r="O86" s="1214">
        <f t="shared" si="9"/>
        <v>90</v>
      </c>
      <c r="P86" s="1214">
        <f t="shared" si="9"/>
        <v>90</v>
      </c>
      <c r="Q86" s="1214">
        <f t="shared" si="9"/>
        <v>819</v>
      </c>
      <c r="R86" s="1215"/>
      <c r="S86" s="1215"/>
      <c r="T86" s="1215"/>
      <c r="U86" s="1215"/>
      <c r="V86" s="1215"/>
      <c r="W86" s="1215"/>
      <c r="X86" s="1215"/>
      <c r="Y86" s="1215"/>
    </row>
    <row r="87" spans="1:25">
      <c r="A87" s="1216"/>
      <c r="B87" s="1216"/>
      <c r="C87" s="1216"/>
      <c r="D87" s="1216"/>
      <c r="E87" s="1216"/>
      <c r="F87" s="1217"/>
      <c r="G87" s="1217"/>
      <c r="H87" s="1216"/>
      <c r="I87" s="1216"/>
      <c r="J87" s="1216"/>
      <c r="K87" s="1216"/>
      <c r="L87" s="1216"/>
      <c r="M87" s="1216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</row>
    <row r="88" spans="1:25">
      <c r="A88" s="1218" t="s">
        <v>34</v>
      </c>
      <c r="B88" s="1552"/>
      <c r="C88" s="1552"/>
      <c r="D88" s="1552"/>
      <c r="E88" s="1216"/>
      <c r="F88" s="1216"/>
      <c r="G88" s="1216"/>
      <c r="H88" s="1216"/>
      <c r="I88" s="1216"/>
      <c r="J88" s="1216"/>
      <c r="K88" s="1553"/>
      <c r="L88" s="1553"/>
      <c r="M88" s="1553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</row>
    <row r="89" spans="1:25" ht="18">
      <c r="A89" s="1220" t="s">
        <v>35</v>
      </c>
      <c r="B89" s="1221" t="s">
        <v>36</v>
      </c>
      <c r="C89" s="1222" t="s">
        <v>37</v>
      </c>
      <c r="D89" s="1219"/>
      <c r="E89" s="1216"/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</row>
    <row r="90" spans="1:25">
      <c r="A90" s="1194" t="s">
        <v>100</v>
      </c>
      <c r="B90" s="1548"/>
      <c r="C90" s="1548"/>
      <c r="D90" s="1223"/>
      <c r="E90" s="1224" t="s">
        <v>40</v>
      </c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</row>
    <row r="91" spans="1:25">
      <c r="A91" s="1225" t="s">
        <v>42</v>
      </c>
      <c r="B91" s="1555" t="s">
        <v>1599</v>
      </c>
      <c r="C91" s="1555"/>
      <c r="D91" s="1216"/>
      <c r="E91" s="1216"/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</row>
    <row r="92" spans="1:25">
      <c r="A92" s="1225" t="s">
        <v>42</v>
      </c>
      <c r="B92" s="1555"/>
      <c r="C92" s="1555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</row>
    <row r="93" spans="1:25">
      <c r="A93" s="1225" t="s">
        <v>43</v>
      </c>
      <c r="B93" s="1556" t="s">
        <v>2618</v>
      </c>
      <c r="C93" s="1556"/>
      <c r="D93" s="1216"/>
      <c r="E93" s="1216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</row>
    <row r="94" spans="1:25">
      <c r="A94" s="1225" t="s">
        <v>44</v>
      </c>
      <c r="B94" s="1557"/>
      <c r="C94" s="1557"/>
      <c r="D94" s="1216"/>
      <c r="E94" s="1216"/>
      <c r="F94" s="1216"/>
      <c r="G94" s="1216"/>
      <c r="H94" s="1216"/>
      <c r="I94" s="1216"/>
      <c r="J94" s="1216"/>
      <c r="K94" s="1216"/>
      <c r="L94" s="1216"/>
      <c r="M94" s="1216"/>
      <c r="N94" s="1216"/>
      <c r="O94" s="1216"/>
      <c r="P94" s="1216"/>
      <c r="Q94" s="1216"/>
      <c r="R94" s="1216"/>
      <c r="S94" s="1216"/>
      <c r="T94" s="1216"/>
      <c r="U94" s="1216"/>
      <c r="V94" s="1216"/>
      <c r="W94" s="1216"/>
      <c r="X94" s="1216"/>
    </row>
    <row r="96" spans="1:25" ht="23.25" customHeight="1">
      <c r="A96" s="1588" t="s">
        <v>109</v>
      </c>
      <c r="B96" s="1588"/>
      <c r="C96" s="1588"/>
      <c r="D96" s="1588"/>
      <c r="E96" s="1588"/>
      <c r="F96" s="1588"/>
      <c r="G96" s="1343"/>
      <c r="H96" s="1283"/>
      <c r="I96" s="1588" t="s">
        <v>577</v>
      </c>
      <c r="J96" s="1588"/>
      <c r="K96" s="1588"/>
      <c r="L96" s="1588"/>
      <c r="M96" s="1588"/>
      <c r="N96" s="1588"/>
      <c r="O96" s="1588"/>
      <c r="P96" s="1588"/>
      <c r="Q96" s="1588"/>
      <c r="R96" s="1589" t="s">
        <v>1930</v>
      </c>
      <c r="S96" s="1590"/>
      <c r="T96" s="1589"/>
      <c r="U96" s="1589"/>
      <c r="V96" s="1589"/>
      <c r="W96" s="1589"/>
      <c r="X96" s="1589"/>
      <c r="Y96" s="1589"/>
    </row>
    <row r="97" spans="1:25" ht="26.25">
      <c r="A97" s="1210" t="s">
        <v>3</v>
      </c>
      <c r="B97" s="1210" t="s">
        <v>4</v>
      </c>
      <c r="C97" s="1210" t="s">
        <v>5</v>
      </c>
      <c r="D97" s="1210" t="s">
        <v>6</v>
      </c>
      <c r="E97" s="1210" t="s">
        <v>7</v>
      </c>
      <c r="F97" s="1210" t="s">
        <v>8</v>
      </c>
      <c r="G97" s="1210" t="s">
        <v>9</v>
      </c>
      <c r="H97" s="1211" t="s">
        <v>10</v>
      </c>
      <c r="I97" s="1227" t="s">
        <v>11</v>
      </c>
      <c r="J97" s="1227" t="s">
        <v>12</v>
      </c>
      <c r="K97" s="1227" t="s">
        <v>13</v>
      </c>
      <c r="L97" s="1227" t="s">
        <v>14</v>
      </c>
      <c r="M97" s="1227" t="s">
        <v>15</v>
      </c>
      <c r="N97" s="1227" t="s">
        <v>16</v>
      </c>
      <c r="O97" s="1227" t="s">
        <v>17</v>
      </c>
      <c r="P97" s="1212" t="s">
        <v>18</v>
      </c>
      <c r="Q97" s="1210" t="s">
        <v>19</v>
      </c>
      <c r="R97" s="1210" t="s">
        <v>20</v>
      </c>
      <c r="S97" s="1213" t="s">
        <v>21</v>
      </c>
      <c r="T97" s="1213" t="s">
        <v>22</v>
      </c>
      <c r="U97" s="1210" t="s">
        <v>24</v>
      </c>
      <c r="V97" s="1210" t="s">
        <v>25</v>
      </c>
      <c r="W97" s="1210" t="s">
        <v>26</v>
      </c>
      <c r="X97" s="1210" t="s">
        <v>27</v>
      </c>
      <c r="Y97" s="1210" t="s">
        <v>28</v>
      </c>
    </row>
    <row r="98" spans="1:25" ht="38.25">
      <c r="A98" s="1186" t="s">
        <v>121</v>
      </c>
      <c r="B98" s="1186" t="s">
        <v>92</v>
      </c>
      <c r="C98" s="1186" t="s">
        <v>2619</v>
      </c>
      <c r="D98" s="1228" t="s">
        <v>2294</v>
      </c>
      <c r="E98" s="1349">
        <v>46206.597222222219</v>
      </c>
      <c r="F98" s="1296">
        <v>12.6</v>
      </c>
      <c r="G98" s="1172">
        <v>120399</v>
      </c>
      <c r="H98" s="1174" t="s">
        <v>2620</v>
      </c>
      <c r="I98" s="1172"/>
      <c r="J98" s="1172"/>
      <c r="K98" s="1172"/>
      <c r="L98" s="1172"/>
      <c r="M98" s="1186">
        <v>60</v>
      </c>
      <c r="N98" s="1186">
        <v>90</v>
      </c>
      <c r="O98" s="1186">
        <v>11</v>
      </c>
      <c r="P98" s="1172"/>
      <c r="Q98" s="1175">
        <f t="shared" ref="Q98:Q103" si="10">SUM(I98:P98)</f>
        <v>161</v>
      </c>
      <c r="R98" s="1176" t="s">
        <v>32</v>
      </c>
      <c r="S98" s="1177" t="s">
        <v>33</v>
      </c>
      <c r="T98" s="1175"/>
      <c r="U98" s="1189" t="s">
        <v>2621</v>
      </c>
      <c r="V98" s="1181" t="s">
        <v>90</v>
      </c>
      <c r="W98" s="1181">
        <v>1021035</v>
      </c>
      <c r="X98" s="1190" t="s">
        <v>2622</v>
      </c>
      <c r="Y98" s="1181" t="s">
        <v>2623</v>
      </c>
    </row>
    <row r="99" spans="1:25" ht="38.25" customHeight="1">
      <c r="A99" s="1186" t="s">
        <v>918</v>
      </c>
      <c r="B99" s="1172" t="s">
        <v>1781</v>
      </c>
      <c r="C99" s="1186" t="s">
        <v>2624</v>
      </c>
      <c r="D99" s="1172" t="s">
        <v>758</v>
      </c>
      <c r="E99" s="1173">
        <v>46206.833333333336</v>
      </c>
      <c r="F99" s="1172">
        <v>13.8</v>
      </c>
      <c r="G99" s="1172">
        <v>120400</v>
      </c>
      <c r="H99" s="1174" t="s">
        <v>2620</v>
      </c>
      <c r="I99" s="1172"/>
      <c r="J99" s="1172"/>
      <c r="K99" s="1172"/>
      <c r="L99" s="1172"/>
      <c r="M99" s="1186">
        <v>30</v>
      </c>
      <c r="N99" s="1186">
        <v>101</v>
      </c>
      <c r="O99" s="1186">
        <v>30</v>
      </c>
      <c r="P99" s="1172"/>
      <c r="Q99" s="1175">
        <f t="shared" si="10"/>
        <v>161</v>
      </c>
      <c r="R99" s="1176" t="s">
        <v>32</v>
      </c>
      <c r="S99" s="1177" t="s">
        <v>33</v>
      </c>
      <c r="T99" s="1175"/>
      <c r="U99" s="1189" t="s">
        <v>760</v>
      </c>
      <c r="V99" s="1181" t="s">
        <v>90</v>
      </c>
      <c r="W99" s="1181">
        <v>1021036</v>
      </c>
      <c r="X99" s="1181" t="s">
        <v>2625</v>
      </c>
      <c r="Y99" s="1181"/>
    </row>
    <row r="100" spans="1:25">
      <c r="A100" s="1172" t="s">
        <v>102</v>
      </c>
      <c r="B100" s="1172" t="s">
        <v>92</v>
      </c>
      <c r="C100" s="1186" t="s">
        <v>2626</v>
      </c>
      <c r="D100" s="1172" t="s">
        <v>2294</v>
      </c>
      <c r="E100" s="1173">
        <v>46206.597222222219</v>
      </c>
      <c r="F100" s="1172">
        <v>12.6</v>
      </c>
      <c r="G100" s="1172">
        <v>120401</v>
      </c>
      <c r="H100" s="1174" t="s">
        <v>740</v>
      </c>
      <c r="I100" s="1172"/>
      <c r="J100" s="1172"/>
      <c r="K100" s="1172"/>
      <c r="L100" s="1172"/>
      <c r="M100" s="1186">
        <v>30</v>
      </c>
      <c r="N100" s="1186">
        <v>60</v>
      </c>
      <c r="O100" s="1186">
        <v>71</v>
      </c>
      <c r="P100" s="1172"/>
      <c r="Q100" s="1175">
        <f t="shared" si="10"/>
        <v>161</v>
      </c>
      <c r="R100" s="1176" t="s">
        <v>32</v>
      </c>
      <c r="S100" s="1177" t="s">
        <v>33</v>
      </c>
      <c r="T100" s="1175"/>
      <c r="U100" s="1270" t="s">
        <v>523</v>
      </c>
      <c r="V100" s="1270" t="s">
        <v>90</v>
      </c>
      <c r="W100" s="1270">
        <v>1021037</v>
      </c>
      <c r="X100" s="1270" t="s">
        <v>2622</v>
      </c>
      <c r="Y100" s="1270"/>
    </row>
    <row r="101" spans="1:25" ht="38.25">
      <c r="A101" s="1186" t="s">
        <v>107</v>
      </c>
      <c r="B101" s="1254" t="s">
        <v>78</v>
      </c>
      <c r="C101" s="1186" t="s">
        <v>2627</v>
      </c>
      <c r="D101" s="1178" t="s">
        <v>521</v>
      </c>
      <c r="E101" s="1179">
        <v>46205.680555555555</v>
      </c>
      <c r="F101" s="1178">
        <v>12.3</v>
      </c>
      <c r="G101" s="1178">
        <v>120402</v>
      </c>
      <c r="H101" s="1174" t="s">
        <v>2620</v>
      </c>
      <c r="I101" s="1178"/>
      <c r="J101" s="1178"/>
      <c r="K101" s="1178"/>
      <c r="L101" s="1178"/>
      <c r="M101" s="1186">
        <v>30</v>
      </c>
      <c r="N101" s="1186">
        <v>60</v>
      </c>
      <c r="O101" s="1186">
        <v>71</v>
      </c>
      <c r="P101" s="1178"/>
      <c r="Q101" s="1175">
        <f t="shared" si="10"/>
        <v>161</v>
      </c>
      <c r="R101" s="1176" t="s">
        <v>32</v>
      </c>
      <c r="S101" s="1177" t="s">
        <v>33</v>
      </c>
      <c r="T101" s="1175"/>
      <c r="U101" s="1270" t="s">
        <v>523</v>
      </c>
      <c r="V101" s="1270"/>
      <c r="W101" s="1270">
        <v>1021038</v>
      </c>
      <c r="X101" s="1270" t="s">
        <v>2622</v>
      </c>
      <c r="Y101" s="1270"/>
    </row>
    <row r="102" spans="1:25" ht="38.25">
      <c r="A102" s="1186" t="s">
        <v>2561</v>
      </c>
      <c r="B102" s="1172" t="s">
        <v>92</v>
      </c>
      <c r="C102" s="1186" t="s">
        <v>2628</v>
      </c>
      <c r="D102" s="1172" t="s">
        <v>620</v>
      </c>
      <c r="E102" s="1173">
        <v>46205.958333333336</v>
      </c>
      <c r="F102" s="1172">
        <v>11.9</v>
      </c>
      <c r="G102" s="1172">
        <v>120415</v>
      </c>
      <c r="H102" s="1174" t="s">
        <v>2620</v>
      </c>
      <c r="I102" s="1172"/>
      <c r="J102" s="1172"/>
      <c r="K102" s="1172"/>
      <c r="L102" s="1172"/>
      <c r="M102" s="1186">
        <v>30</v>
      </c>
      <c r="N102" s="1186">
        <v>71</v>
      </c>
      <c r="O102" s="1186">
        <v>60</v>
      </c>
      <c r="P102" s="1172"/>
      <c r="Q102" s="1175">
        <f t="shared" si="10"/>
        <v>161</v>
      </c>
      <c r="R102" s="1176" t="s">
        <v>32</v>
      </c>
      <c r="S102" s="1177" t="s">
        <v>33</v>
      </c>
      <c r="T102" s="1289" t="b">
        <v>1</v>
      </c>
      <c r="U102" s="1270" t="s">
        <v>523</v>
      </c>
      <c r="V102" s="1270" t="s">
        <v>90</v>
      </c>
      <c r="W102" s="1270">
        <v>1021039</v>
      </c>
      <c r="X102" s="1270" t="s">
        <v>2629</v>
      </c>
      <c r="Y102" s="1270"/>
    </row>
    <row r="103" spans="1:25" ht="39">
      <c r="A103" s="1172" t="s">
        <v>2594</v>
      </c>
      <c r="B103" s="1172" t="s">
        <v>92</v>
      </c>
      <c r="C103" s="1186" t="s">
        <v>2630</v>
      </c>
      <c r="D103" s="1172" t="s">
        <v>620</v>
      </c>
      <c r="E103" s="1230">
        <v>46205.958333333336</v>
      </c>
      <c r="F103" s="1172">
        <v>11.9</v>
      </c>
      <c r="G103" s="1172">
        <v>120403</v>
      </c>
      <c r="H103" s="1174" t="s">
        <v>2620</v>
      </c>
      <c r="I103" s="1172"/>
      <c r="J103" s="1172"/>
      <c r="K103" s="1172"/>
      <c r="L103" s="1172"/>
      <c r="M103" s="1186">
        <v>30</v>
      </c>
      <c r="N103" s="1186">
        <v>90</v>
      </c>
      <c r="O103" s="1186">
        <v>41</v>
      </c>
      <c r="P103" s="1172"/>
      <c r="Q103" s="1175">
        <f t="shared" si="10"/>
        <v>161</v>
      </c>
      <c r="R103" s="1176" t="s">
        <v>32</v>
      </c>
      <c r="S103" s="1177" t="s">
        <v>33</v>
      </c>
      <c r="T103" s="1175"/>
      <c r="U103" s="1270" t="s">
        <v>523</v>
      </c>
      <c r="V103" s="1181" t="s">
        <v>90</v>
      </c>
      <c r="W103" s="1181">
        <v>1021040</v>
      </c>
      <c r="X103" s="1181" t="s">
        <v>2631</v>
      </c>
      <c r="Y103" s="1190" t="s">
        <v>2632</v>
      </c>
    </row>
    <row r="104" spans="1:25">
      <c r="A104" s="1214" t="s">
        <v>19</v>
      </c>
      <c r="B104" s="1209"/>
      <c r="C104" s="1209"/>
      <c r="D104" s="1209"/>
      <c r="E104" s="1214"/>
      <c r="F104" s="1209"/>
      <c r="G104" s="1209"/>
      <c r="H104" s="1209"/>
      <c r="I104" s="1214">
        <f>SUM(I98:I101)</f>
        <v>0</v>
      </c>
      <c r="J104" s="1214">
        <f>SUM(J98:J101)</f>
        <v>0</v>
      </c>
      <c r="K104" s="1214">
        <f>SUM(K98:K102)</f>
        <v>0</v>
      </c>
      <c r="L104" s="1214">
        <f>SUM(L98:L102)</f>
        <v>0</v>
      </c>
      <c r="M104" s="1214">
        <f>SUM(M98:M103)</f>
        <v>210</v>
      </c>
      <c r="N104" s="1214">
        <f t="shared" ref="N104:O104" si="11">SUM(N98:N103)</f>
        <v>472</v>
      </c>
      <c r="O104" s="1214">
        <f t="shared" si="11"/>
        <v>284</v>
      </c>
      <c r="P104" s="1214">
        <f>SUM(P98:P103)</f>
        <v>0</v>
      </c>
      <c r="Q104" s="1214">
        <f>SUM(Q98:Q103)</f>
        <v>966</v>
      </c>
      <c r="R104" s="1215"/>
      <c r="S104" s="1215"/>
      <c r="T104" s="1215"/>
      <c r="U104" s="1215"/>
      <c r="V104" s="1215"/>
      <c r="W104" s="1215"/>
      <c r="X104" s="1215"/>
      <c r="Y104" s="1215"/>
    </row>
    <row r="105" spans="1:25">
      <c r="A105" s="1216"/>
      <c r="B105" s="1216"/>
      <c r="C105" s="1216"/>
      <c r="D105" s="1216"/>
      <c r="E105" s="1216"/>
      <c r="F105" s="1217"/>
      <c r="G105" s="1217"/>
      <c r="H105" s="1216"/>
      <c r="I105" s="1216"/>
      <c r="J105" s="1216"/>
      <c r="K105" s="1216"/>
      <c r="L105" s="1216"/>
      <c r="M105" s="1216"/>
      <c r="N105" s="1216"/>
      <c r="O105" s="1216"/>
      <c r="P105" s="1216"/>
      <c r="Q105" s="1216"/>
      <c r="R105" s="1216"/>
      <c r="S105" s="1216"/>
      <c r="T105" s="1216"/>
      <c r="U105" s="1216"/>
      <c r="V105" s="1216"/>
      <c r="W105" s="1216"/>
      <c r="X105" s="1216"/>
    </row>
    <row r="106" spans="1:25">
      <c r="A106" s="1218" t="s">
        <v>34</v>
      </c>
      <c r="B106" s="1552"/>
      <c r="C106" s="1552"/>
      <c r="D106" s="1552"/>
      <c r="E106" s="1216"/>
      <c r="F106" s="1216"/>
      <c r="G106" s="1216"/>
      <c r="H106" s="1216"/>
      <c r="I106" s="1216"/>
      <c r="J106" s="1216"/>
      <c r="K106" s="1553"/>
      <c r="L106" s="1553"/>
      <c r="M106" s="1553"/>
      <c r="N106" s="1216"/>
      <c r="O106" s="1216"/>
      <c r="P106" s="1216"/>
      <c r="Q106" s="1216"/>
      <c r="R106" s="1216"/>
      <c r="S106" s="1216"/>
      <c r="T106" s="1216"/>
      <c r="U106" s="1216"/>
      <c r="V106" s="1216"/>
      <c r="W106" s="1216"/>
      <c r="X106" s="1216"/>
    </row>
    <row r="107" spans="1:25" ht="18">
      <c r="A107" s="1220" t="s">
        <v>35</v>
      </c>
      <c r="B107" s="1221" t="s">
        <v>36</v>
      </c>
      <c r="C107" s="1222" t="s">
        <v>37</v>
      </c>
      <c r="D107" s="1219"/>
      <c r="E107" s="1216"/>
      <c r="F107" s="1216"/>
      <c r="G107" s="1216"/>
      <c r="H107" s="1216"/>
      <c r="I107" s="1216"/>
      <c r="J107" s="1216"/>
      <c r="K107" s="1216"/>
      <c r="L107" s="1216"/>
      <c r="M107" s="1216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</row>
    <row r="108" spans="1:25">
      <c r="A108" s="1346" t="s">
        <v>523</v>
      </c>
      <c r="B108" s="1680" t="s">
        <v>41</v>
      </c>
      <c r="C108" s="1680"/>
      <c r="D108" s="1223"/>
      <c r="E108" s="1224" t="s">
        <v>40</v>
      </c>
      <c r="F108" s="1216"/>
      <c r="G108" s="1216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</row>
    <row r="109" spans="1:25">
      <c r="A109" s="1194" t="s">
        <v>771</v>
      </c>
      <c r="B109" s="1548" t="s">
        <v>2633</v>
      </c>
      <c r="C109" s="1548"/>
      <c r="D109" s="1216"/>
      <c r="E109" s="1216"/>
      <c r="F109" s="1216"/>
      <c r="G109" s="1216"/>
      <c r="H109" s="1216"/>
      <c r="I109" s="1216"/>
      <c r="J109" s="1216"/>
      <c r="K109" s="1216"/>
      <c r="L109" s="1216"/>
      <c r="M109" s="1216"/>
      <c r="N109" s="1216"/>
      <c r="O109" s="1216"/>
      <c r="P109" s="1216"/>
      <c r="Q109" s="1216"/>
      <c r="R109" s="1216"/>
      <c r="S109" s="1216"/>
      <c r="T109" s="1216"/>
      <c r="U109" s="1216"/>
      <c r="V109" s="1216"/>
      <c r="W109" s="1216"/>
      <c r="X109" s="1216"/>
    </row>
    <row r="110" spans="1:25">
      <c r="A110" s="1225" t="s">
        <v>42</v>
      </c>
      <c r="B110" s="1555" t="s">
        <v>2634</v>
      </c>
      <c r="C110" s="1555"/>
      <c r="D110" s="1216"/>
      <c r="E110" s="1216"/>
      <c r="F110" s="1216"/>
      <c r="G110" s="1216"/>
      <c r="H110" s="1216"/>
      <c r="I110" s="1216"/>
      <c r="J110" s="1216"/>
      <c r="K110" s="1216"/>
      <c r="L110" s="1216"/>
      <c r="M110" s="1216"/>
      <c r="N110" s="1216"/>
      <c r="O110" s="1216"/>
      <c r="P110" s="1216"/>
      <c r="Q110" s="1216"/>
      <c r="R110" s="1216"/>
      <c r="S110" s="1216"/>
      <c r="T110" s="1216"/>
      <c r="U110" s="1216"/>
      <c r="V110" s="1216"/>
      <c r="W110" s="1216"/>
      <c r="X110" s="1216"/>
    </row>
    <row r="111" spans="1:25">
      <c r="A111" s="1225" t="s">
        <v>42</v>
      </c>
      <c r="B111" s="1555" t="s">
        <v>2635</v>
      </c>
      <c r="C111" s="1555"/>
      <c r="F111" s="1216"/>
      <c r="G111" s="1216"/>
      <c r="H111" s="1216"/>
      <c r="I111" s="1216"/>
      <c r="J111" s="1216"/>
      <c r="K111" s="1216"/>
      <c r="L111" s="1216"/>
      <c r="M111" s="1216"/>
      <c r="N111" s="1216"/>
      <c r="O111" s="1216"/>
      <c r="P111" s="1216"/>
      <c r="Q111" s="1216"/>
      <c r="R111" s="1216"/>
      <c r="S111" s="1216"/>
      <c r="T111" s="1216"/>
      <c r="U111" s="1216"/>
      <c r="V111" s="1216"/>
      <c r="W111" s="1216"/>
      <c r="X111" s="1216"/>
    </row>
    <row r="112" spans="1:25">
      <c r="A112" s="1225" t="s">
        <v>43</v>
      </c>
      <c r="B112" s="1556"/>
      <c r="C112" s="1556"/>
      <c r="D112" s="1216"/>
      <c r="E112" s="1216"/>
      <c r="F112" s="1216"/>
      <c r="G112" s="1216"/>
      <c r="H112" s="1216"/>
      <c r="I112" s="1216"/>
      <c r="J112" s="1216"/>
      <c r="K112" s="1216"/>
      <c r="L112" s="1216"/>
      <c r="M112" s="1216"/>
      <c r="N112" s="1216"/>
      <c r="O112" s="1216"/>
      <c r="P112" s="1216"/>
      <c r="Q112" s="1216"/>
      <c r="R112" s="1216"/>
      <c r="S112" s="1216"/>
      <c r="T112" s="1216"/>
      <c r="U112" s="1216"/>
      <c r="V112" s="1216"/>
      <c r="W112" s="1216"/>
      <c r="X112" s="1216"/>
    </row>
    <row r="113" spans="1:25">
      <c r="A113" s="1225" t="s">
        <v>44</v>
      </c>
      <c r="B113" s="1557"/>
      <c r="C113" s="1557"/>
      <c r="D113" s="1216"/>
      <c r="E113" s="1216"/>
      <c r="F113" s="1216"/>
      <c r="G113" s="1216"/>
      <c r="H113" s="1216"/>
      <c r="I113" s="1216"/>
      <c r="J113" s="1216"/>
      <c r="K113" s="1216"/>
      <c r="L113" s="1216"/>
      <c r="M113" s="1216"/>
      <c r="N113" s="1216"/>
      <c r="O113" s="1216"/>
      <c r="P113" s="1216"/>
      <c r="Q113" s="1216"/>
      <c r="R113" s="1216"/>
      <c r="S113" s="1216"/>
      <c r="T113" s="1216"/>
      <c r="U113" s="1216"/>
      <c r="V113" s="1216"/>
      <c r="W113" s="1216"/>
      <c r="X113" s="1216"/>
    </row>
    <row r="115" spans="1:25" ht="23.25" customHeight="1">
      <c r="A115" s="1549" t="s">
        <v>128</v>
      </c>
      <c r="B115" s="1549"/>
      <c r="C115" s="1549"/>
      <c r="D115" s="1549"/>
      <c r="E115" s="1549"/>
      <c r="F115" s="1549"/>
      <c r="G115" s="1208"/>
      <c r="H115" s="1209"/>
      <c r="I115" s="1549" t="s">
        <v>999</v>
      </c>
      <c r="J115" s="1549"/>
      <c r="K115" s="1549"/>
      <c r="L115" s="1549"/>
      <c r="M115" s="1549"/>
      <c r="N115" s="1549"/>
      <c r="O115" s="1549"/>
      <c r="P115" s="1549"/>
      <c r="Q115" s="1549"/>
      <c r="R115" s="1550" t="s">
        <v>2636</v>
      </c>
      <c r="S115" s="1551"/>
      <c r="T115" s="1550"/>
      <c r="U115" s="1550"/>
      <c r="V115" s="1550"/>
      <c r="W115" s="1550"/>
      <c r="X115" s="1550"/>
      <c r="Y115" s="1550"/>
    </row>
    <row r="116" spans="1:25" ht="26.25">
      <c r="A116" s="1210" t="s">
        <v>3</v>
      </c>
      <c r="B116" s="1210" t="s">
        <v>4</v>
      </c>
      <c r="C116" s="1210" t="s">
        <v>5</v>
      </c>
      <c r="D116" s="1210" t="s">
        <v>6</v>
      </c>
      <c r="E116" s="1210" t="s">
        <v>7</v>
      </c>
      <c r="F116" s="1210" t="s">
        <v>8</v>
      </c>
      <c r="G116" s="1210" t="s">
        <v>9</v>
      </c>
      <c r="H116" s="1211" t="s">
        <v>10</v>
      </c>
      <c r="I116" s="1227" t="s">
        <v>11</v>
      </c>
      <c r="J116" s="1227" t="s">
        <v>12</v>
      </c>
      <c r="K116" s="1227" t="s">
        <v>13</v>
      </c>
      <c r="L116" s="1227" t="s">
        <v>14</v>
      </c>
      <c r="M116" s="1227" t="s">
        <v>15</v>
      </c>
      <c r="N116" s="1227" t="s">
        <v>16</v>
      </c>
      <c r="O116" s="1227" t="s">
        <v>17</v>
      </c>
      <c r="P116" s="1212" t="s">
        <v>18</v>
      </c>
      <c r="Q116" s="1210" t="s">
        <v>19</v>
      </c>
      <c r="R116" s="1210" t="s">
        <v>20</v>
      </c>
      <c r="S116" s="1213" t="s">
        <v>21</v>
      </c>
      <c r="T116" s="1213" t="s">
        <v>22</v>
      </c>
      <c r="U116" s="1210" t="s">
        <v>24</v>
      </c>
      <c r="V116" s="1210" t="s">
        <v>25</v>
      </c>
      <c r="W116" s="1210" t="s">
        <v>26</v>
      </c>
      <c r="X116" s="1210" t="s">
        <v>27</v>
      </c>
      <c r="Y116" s="1210" t="s">
        <v>28</v>
      </c>
    </row>
    <row r="117" spans="1:25">
      <c r="A117" s="1172" t="s">
        <v>601</v>
      </c>
      <c r="B117" s="1186" t="s">
        <v>80</v>
      </c>
      <c r="C117" s="1186" t="s">
        <v>2637</v>
      </c>
      <c r="D117" s="1178" t="s">
        <v>117</v>
      </c>
      <c r="E117" s="1179">
        <v>46205.402777777781</v>
      </c>
      <c r="F117" s="1178">
        <v>11.9</v>
      </c>
      <c r="G117" s="1172">
        <v>120404</v>
      </c>
      <c r="H117" s="1174" t="s">
        <v>1348</v>
      </c>
      <c r="I117" s="1172"/>
      <c r="J117" s="1172"/>
      <c r="K117" s="1172"/>
      <c r="L117" s="1172"/>
      <c r="M117" s="1172"/>
      <c r="N117" s="1172"/>
      <c r="O117" s="1186">
        <v>80</v>
      </c>
      <c r="P117" s="1186">
        <v>81</v>
      </c>
      <c r="Q117" s="1175">
        <f>SUM(I117:P117)</f>
        <v>161</v>
      </c>
      <c r="R117" s="1176" t="s">
        <v>32</v>
      </c>
      <c r="S117" s="1177" t="s">
        <v>33</v>
      </c>
      <c r="T117" s="1175"/>
      <c r="U117" s="1190" t="s">
        <v>100</v>
      </c>
      <c r="V117" s="1181" t="s">
        <v>90</v>
      </c>
      <c r="W117" s="1181">
        <v>1021020</v>
      </c>
      <c r="X117" s="1181" t="s">
        <v>2583</v>
      </c>
      <c r="Y117" s="1181"/>
    </row>
    <row r="118" spans="1:25">
      <c r="A118" s="1172" t="s">
        <v>601</v>
      </c>
      <c r="B118" s="1186" t="s">
        <v>80</v>
      </c>
      <c r="C118" s="1186" t="s">
        <v>2638</v>
      </c>
      <c r="D118" s="1178" t="s">
        <v>117</v>
      </c>
      <c r="E118" s="1179">
        <v>46205.402777777781</v>
      </c>
      <c r="F118" s="1178">
        <v>11.9</v>
      </c>
      <c r="G118" s="1172">
        <v>120405</v>
      </c>
      <c r="H118" s="1174" t="s">
        <v>1348</v>
      </c>
      <c r="I118" s="1172"/>
      <c r="J118" s="1172"/>
      <c r="K118" s="1172"/>
      <c r="L118" s="1172"/>
      <c r="M118" s="1172"/>
      <c r="N118" s="1172"/>
      <c r="O118" s="1186">
        <v>80</v>
      </c>
      <c r="P118" s="1186">
        <v>81</v>
      </c>
      <c r="Q118" s="1175">
        <f>SUM(I118:P118)</f>
        <v>161</v>
      </c>
      <c r="R118" s="1176" t="s">
        <v>32</v>
      </c>
      <c r="S118" s="1177" t="s">
        <v>33</v>
      </c>
      <c r="T118" s="1175"/>
      <c r="U118" s="1190" t="s">
        <v>100</v>
      </c>
      <c r="V118" s="1181" t="s">
        <v>90</v>
      </c>
      <c r="W118" s="1181">
        <v>1021021</v>
      </c>
      <c r="X118" s="1181" t="s">
        <v>2583</v>
      </c>
      <c r="Y118" s="1181"/>
    </row>
    <row r="119" spans="1:25">
      <c r="A119" s="1172" t="s">
        <v>1192</v>
      </c>
      <c r="B119" s="1186" t="s">
        <v>80</v>
      </c>
      <c r="C119" s="1186" t="s">
        <v>2639</v>
      </c>
      <c r="D119" s="1178" t="s">
        <v>117</v>
      </c>
      <c r="E119" s="1179">
        <v>46205.402777777781</v>
      </c>
      <c r="F119" s="1178">
        <v>11.9</v>
      </c>
      <c r="G119" s="1172">
        <v>120406</v>
      </c>
      <c r="H119" s="1174" t="s">
        <v>1348</v>
      </c>
      <c r="I119" s="1172"/>
      <c r="J119" s="1172"/>
      <c r="K119" s="1172"/>
      <c r="L119" s="1172"/>
      <c r="M119" s="1172"/>
      <c r="N119" s="1172"/>
      <c r="O119" s="1186">
        <v>62</v>
      </c>
      <c r="P119" s="1186">
        <v>99</v>
      </c>
      <c r="Q119" s="1175">
        <f>SUM(I119:P119)</f>
        <v>161</v>
      </c>
      <c r="R119" s="1176" t="s">
        <v>32</v>
      </c>
      <c r="S119" s="1177" t="s">
        <v>33</v>
      </c>
      <c r="T119" s="1175"/>
      <c r="U119" s="1190" t="s">
        <v>100</v>
      </c>
      <c r="V119" s="1181" t="s">
        <v>90</v>
      </c>
      <c r="W119" s="1181">
        <v>1021023</v>
      </c>
      <c r="X119" s="1181" t="s">
        <v>2583</v>
      </c>
      <c r="Y119" s="1181"/>
    </row>
    <row r="120" spans="1:25">
      <c r="A120" s="1172" t="s">
        <v>655</v>
      </c>
      <c r="B120" s="1186" t="s">
        <v>134</v>
      </c>
      <c r="C120" s="1186" t="s">
        <v>2640</v>
      </c>
      <c r="D120" s="1172" t="s">
        <v>136</v>
      </c>
      <c r="E120" s="1173">
        <v>46205.083333333336</v>
      </c>
      <c r="F120" s="1172">
        <v>12.3</v>
      </c>
      <c r="G120" s="1172">
        <v>120417</v>
      </c>
      <c r="H120" s="1174" t="s">
        <v>401</v>
      </c>
      <c r="I120" s="1172"/>
      <c r="J120" s="1172"/>
      <c r="K120" s="1172"/>
      <c r="L120" s="1172"/>
      <c r="M120" s="1186">
        <v>54</v>
      </c>
      <c r="N120" s="1186">
        <v>107</v>
      </c>
      <c r="O120" s="1178"/>
      <c r="P120" s="1172"/>
      <c r="Q120" s="1175">
        <f>SUM(I120:P120)</f>
        <v>161</v>
      </c>
      <c r="R120" s="1176" t="s">
        <v>32</v>
      </c>
      <c r="S120" s="1177" t="s">
        <v>33</v>
      </c>
      <c r="T120" s="1175"/>
      <c r="U120" s="1190" t="s">
        <v>100</v>
      </c>
      <c r="V120" s="1181" t="s">
        <v>90</v>
      </c>
      <c r="W120" s="1181">
        <v>1021025</v>
      </c>
      <c r="X120" s="1181" t="s">
        <v>2614</v>
      </c>
      <c r="Y120" s="1181"/>
    </row>
    <row r="121" spans="1:25">
      <c r="A121" s="1172" t="s">
        <v>655</v>
      </c>
      <c r="B121" s="1186" t="s">
        <v>134</v>
      </c>
      <c r="C121" s="1186" t="s">
        <v>2641</v>
      </c>
      <c r="D121" s="1172" t="s">
        <v>136</v>
      </c>
      <c r="E121" s="1173">
        <v>46205.083333333336</v>
      </c>
      <c r="F121" s="1172">
        <v>12.3</v>
      </c>
      <c r="G121" s="1172">
        <v>120418</v>
      </c>
      <c r="H121" s="1174" t="s">
        <v>401</v>
      </c>
      <c r="I121" s="1172"/>
      <c r="J121" s="1172"/>
      <c r="K121" s="1172"/>
      <c r="L121" s="1172"/>
      <c r="M121" s="1186">
        <v>54</v>
      </c>
      <c r="N121" s="1186">
        <v>107</v>
      </c>
      <c r="O121" s="1172"/>
      <c r="P121" s="1172"/>
      <c r="Q121" s="1175">
        <f>SUM(I121:P121)</f>
        <v>161</v>
      </c>
      <c r="R121" s="1176" t="s">
        <v>32</v>
      </c>
      <c r="S121" s="1177" t="s">
        <v>33</v>
      </c>
      <c r="T121" s="1175"/>
      <c r="U121" s="1190" t="s">
        <v>100</v>
      </c>
      <c r="V121" s="1181" t="s">
        <v>90</v>
      </c>
      <c r="W121" s="1181">
        <v>1021027</v>
      </c>
      <c r="X121" s="1181" t="s">
        <v>2614</v>
      </c>
      <c r="Y121" s="1181"/>
    </row>
    <row r="123" spans="1:25">
      <c r="A123" s="1214" t="s">
        <v>19</v>
      </c>
      <c r="B123" s="1209"/>
      <c r="C123" s="1209"/>
      <c r="D123" s="1209"/>
      <c r="E123" s="1214"/>
      <c r="F123" s="1209"/>
      <c r="G123" s="1209"/>
      <c r="H123" s="1209"/>
      <c r="I123" s="1214">
        <f>SUM(I117:I121)</f>
        <v>0</v>
      </c>
      <c r="J123" s="1214">
        <f>SUM(J117:J121)</f>
        <v>0</v>
      </c>
      <c r="K123" s="1214">
        <f t="shared" ref="K123:Q123" si="12">SUM(K117:K122)</f>
        <v>0</v>
      </c>
      <c r="L123" s="1214">
        <f t="shared" si="12"/>
        <v>0</v>
      </c>
      <c r="M123" s="1214">
        <f t="shared" si="12"/>
        <v>108</v>
      </c>
      <c r="N123" s="1214">
        <f t="shared" si="12"/>
        <v>214</v>
      </c>
      <c r="O123" s="1214">
        <f t="shared" si="12"/>
        <v>222</v>
      </c>
      <c r="P123" s="1214">
        <f t="shared" si="12"/>
        <v>261</v>
      </c>
      <c r="Q123" s="1214">
        <f t="shared" si="12"/>
        <v>805</v>
      </c>
      <c r="R123" s="1215"/>
      <c r="S123" s="1215"/>
      <c r="T123" s="1215"/>
      <c r="U123" s="1215"/>
      <c r="V123" s="1215"/>
      <c r="W123" s="1215"/>
      <c r="X123" s="1215"/>
      <c r="Y123" s="1215"/>
    </row>
    <row r="124" spans="1:25">
      <c r="A124" s="1216"/>
      <c r="B124" s="1216"/>
      <c r="C124" s="1216"/>
      <c r="D124" s="1216"/>
      <c r="E124" s="1216"/>
      <c r="F124" s="1217"/>
      <c r="G124" s="1217"/>
      <c r="H124" s="1216"/>
      <c r="I124" s="1216"/>
      <c r="J124" s="1216"/>
      <c r="K124" s="1216"/>
      <c r="L124" s="1216"/>
      <c r="M124" s="1216"/>
      <c r="N124" s="1216"/>
      <c r="O124" s="1216"/>
      <c r="P124" s="1216"/>
      <c r="Q124" s="1216"/>
      <c r="R124" s="1216"/>
      <c r="S124" s="1216"/>
      <c r="T124" s="1216"/>
      <c r="U124" s="1216"/>
      <c r="V124" s="1216"/>
      <c r="W124" s="1216"/>
      <c r="X124" s="1216"/>
    </row>
    <row r="125" spans="1:25">
      <c r="A125" s="1218" t="s">
        <v>34</v>
      </c>
      <c r="B125" s="1552"/>
      <c r="C125" s="1552"/>
      <c r="D125" s="1552"/>
      <c r="E125" s="1216"/>
      <c r="F125" s="1216"/>
      <c r="G125" s="1216"/>
      <c r="H125" s="1216"/>
      <c r="I125" s="1216"/>
      <c r="J125" s="1216"/>
      <c r="K125" s="1553"/>
      <c r="L125" s="1553"/>
      <c r="M125" s="1553"/>
      <c r="N125" s="1216"/>
      <c r="O125" s="1216"/>
      <c r="P125" s="1216"/>
      <c r="Q125" s="1216"/>
      <c r="R125" s="1216"/>
      <c r="S125" s="1216"/>
      <c r="T125" s="1216"/>
      <c r="U125" s="1216"/>
      <c r="V125" s="1216"/>
      <c r="W125" s="1216"/>
      <c r="X125" s="1216"/>
    </row>
    <row r="126" spans="1:25" ht="18">
      <c r="A126" s="1220" t="s">
        <v>35</v>
      </c>
      <c r="B126" s="1221" t="s">
        <v>36</v>
      </c>
      <c r="C126" s="1222" t="s">
        <v>37</v>
      </c>
      <c r="D126" s="1219"/>
      <c r="E126" s="1216"/>
      <c r="F126" s="1216"/>
      <c r="G126" s="1216"/>
      <c r="H126" s="1216"/>
      <c r="I126" s="1216"/>
      <c r="J126" s="1216"/>
      <c r="K126" s="1216"/>
      <c r="L126" s="1216"/>
      <c r="M126" s="1216"/>
      <c r="N126" s="1216"/>
      <c r="O126" s="1216"/>
      <c r="P126" s="1216"/>
      <c r="Q126" s="1216"/>
      <c r="R126" s="1216"/>
      <c r="S126" s="1216"/>
      <c r="T126" s="1216"/>
      <c r="U126" s="1216"/>
      <c r="V126" s="1216"/>
      <c r="W126" s="1216"/>
      <c r="X126" s="1216"/>
    </row>
    <row r="127" spans="1:25">
      <c r="A127" s="1194" t="s">
        <v>100</v>
      </c>
      <c r="B127" s="1548"/>
      <c r="C127" s="1548"/>
      <c r="D127" s="1223"/>
      <c r="E127" s="1224" t="s">
        <v>40</v>
      </c>
      <c r="F127" s="1216"/>
      <c r="G127" s="1216"/>
      <c r="H127" s="1216"/>
      <c r="I127" s="1216"/>
      <c r="J127" s="1216"/>
      <c r="K127" s="1216"/>
      <c r="L127" s="1216"/>
      <c r="M127" s="1216"/>
      <c r="N127" s="1216"/>
      <c r="O127" s="1216"/>
      <c r="P127" s="1216"/>
      <c r="Q127" s="1216"/>
      <c r="R127" s="1216"/>
      <c r="S127" s="1216"/>
      <c r="T127" s="1216"/>
      <c r="U127" s="1216"/>
      <c r="V127" s="1216"/>
      <c r="W127" s="1216"/>
      <c r="X127" s="1216"/>
    </row>
    <row r="128" spans="1:25">
      <c r="A128" s="1225" t="s">
        <v>42</v>
      </c>
      <c r="B128" s="1555" t="s">
        <v>2642</v>
      </c>
      <c r="C128" s="1555"/>
      <c r="D128" s="1216"/>
      <c r="E128" s="1216"/>
      <c r="F128" s="1216"/>
      <c r="G128" s="1216"/>
      <c r="H128" s="1216"/>
      <c r="I128" s="1216"/>
      <c r="J128" s="1216"/>
      <c r="K128" s="1216"/>
      <c r="L128" s="1216"/>
      <c r="M128" s="1216"/>
      <c r="N128" s="1216"/>
      <c r="O128" s="1216"/>
      <c r="P128" s="1216"/>
      <c r="Q128" s="1216"/>
      <c r="R128" s="1216"/>
      <c r="S128" s="1216"/>
      <c r="T128" s="1216"/>
      <c r="U128" s="1216"/>
      <c r="V128" s="1216"/>
      <c r="W128" s="1216"/>
      <c r="X128" s="1216"/>
    </row>
    <row r="129" spans="1:26">
      <c r="A129" s="1225" t="s">
        <v>42</v>
      </c>
      <c r="B129" s="1555"/>
      <c r="C129" s="1555"/>
      <c r="F129" s="1216"/>
      <c r="G129" s="1216"/>
      <c r="H129" s="1216"/>
      <c r="I129" s="1216"/>
      <c r="J129" s="1216"/>
      <c r="K129" s="1216"/>
      <c r="L129" s="1216"/>
      <c r="M129" s="1216"/>
      <c r="N129" s="1216"/>
      <c r="O129" s="1216"/>
      <c r="P129" s="1216"/>
      <c r="Q129" s="1216"/>
      <c r="R129" s="1216"/>
      <c r="S129" s="1216"/>
      <c r="T129" s="1216"/>
      <c r="U129" s="1216"/>
      <c r="V129" s="1216"/>
      <c r="W129" s="1216"/>
      <c r="X129" s="1216"/>
    </row>
    <row r="130" spans="1:26">
      <c r="A130" s="1225" t="s">
        <v>43</v>
      </c>
      <c r="B130" s="1556" t="s">
        <v>276</v>
      </c>
      <c r="C130" s="1556"/>
      <c r="D130" s="1216"/>
      <c r="E130" s="1216"/>
      <c r="F130" s="1216"/>
      <c r="G130" s="1216"/>
      <c r="H130" s="1216"/>
      <c r="I130" s="1216"/>
      <c r="J130" s="1216"/>
      <c r="K130" s="1216"/>
      <c r="L130" s="1216"/>
      <c r="M130" s="1216"/>
      <c r="N130" s="1216"/>
      <c r="O130" s="1216"/>
      <c r="P130" s="1216"/>
      <c r="Q130" s="1216"/>
      <c r="R130" s="1216"/>
      <c r="S130" s="1216"/>
      <c r="T130" s="1216"/>
      <c r="U130" s="1216"/>
      <c r="V130" s="1216"/>
      <c r="W130" s="1216"/>
      <c r="X130" s="1216"/>
    </row>
    <row r="131" spans="1:26">
      <c r="A131" s="1225" t="s">
        <v>44</v>
      </c>
      <c r="B131" s="1557"/>
      <c r="C131" s="1557"/>
      <c r="D131" s="1216"/>
      <c r="E131" s="1216"/>
      <c r="F131" s="1216"/>
      <c r="G131" s="1216"/>
      <c r="H131" s="1216"/>
      <c r="I131" s="1216"/>
      <c r="J131" s="1216"/>
      <c r="K131" s="1216"/>
      <c r="L131" s="1216"/>
      <c r="M131" s="1216"/>
      <c r="N131" s="1216"/>
      <c r="O131" s="1216"/>
      <c r="P131" s="1216"/>
      <c r="Q131" s="1216"/>
      <c r="R131" s="1216"/>
      <c r="S131" s="1216"/>
      <c r="T131" s="1216"/>
      <c r="U131" s="1216"/>
      <c r="V131" s="1216"/>
      <c r="W131" s="1216"/>
      <c r="X131" s="1216"/>
    </row>
    <row r="133" spans="1:26" ht="23.25" customHeight="1">
      <c r="A133" s="1549" t="s">
        <v>139</v>
      </c>
      <c r="B133" s="1549"/>
      <c r="C133" s="1549"/>
      <c r="D133" s="1549"/>
      <c r="E133" s="1549"/>
      <c r="F133" s="1549"/>
      <c r="G133" s="1208"/>
      <c r="H133" s="1209"/>
      <c r="I133" s="1549" t="s">
        <v>999</v>
      </c>
      <c r="J133" s="1549"/>
      <c r="K133" s="1549"/>
      <c r="L133" s="1549"/>
      <c r="M133" s="1549"/>
      <c r="N133" s="1549"/>
      <c r="O133" s="1549"/>
      <c r="P133" s="1549"/>
      <c r="Q133" s="1549"/>
      <c r="R133" s="1550" t="s">
        <v>2643</v>
      </c>
      <c r="S133" s="1551"/>
      <c r="T133" s="1550"/>
      <c r="U133" s="1550"/>
      <c r="V133" s="1550"/>
      <c r="W133" s="1550"/>
      <c r="X133" s="1550"/>
      <c r="Y133" s="1550"/>
    </row>
    <row r="134" spans="1:26" ht="26.25">
      <c r="A134" s="1210" t="s">
        <v>3</v>
      </c>
      <c r="B134" s="1210" t="s">
        <v>4</v>
      </c>
      <c r="C134" s="1210" t="s">
        <v>5</v>
      </c>
      <c r="D134" s="1210" t="s">
        <v>6</v>
      </c>
      <c r="E134" s="1210" t="s">
        <v>7</v>
      </c>
      <c r="F134" s="1210" t="s">
        <v>8</v>
      </c>
      <c r="G134" s="1210" t="s">
        <v>9</v>
      </c>
      <c r="H134" s="1211" t="s">
        <v>10</v>
      </c>
      <c r="I134" s="1227" t="s">
        <v>11</v>
      </c>
      <c r="J134" s="1227" t="s">
        <v>12</v>
      </c>
      <c r="K134" s="1227" t="s">
        <v>13</v>
      </c>
      <c r="L134" s="1227" t="s">
        <v>14</v>
      </c>
      <c r="M134" s="1227" t="s">
        <v>15</v>
      </c>
      <c r="N134" s="1227" t="s">
        <v>16</v>
      </c>
      <c r="O134" s="1227" t="s">
        <v>17</v>
      </c>
      <c r="P134" s="1212" t="s">
        <v>18</v>
      </c>
      <c r="Q134" s="1210" t="s">
        <v>19</v>
      </c>
      <c r="R134" s="1210" t="s">
        <v>20</v>
      </c>
      <c r="S134" s="1213" t="s">
        <v>21</v>
      </c>
      <c r="T134" s="1213" t="s">
        <v>22</v>
      </c>
      <c r="U134" s="1210" t="s">
        <v>24</v>
      </c>
      <c r="V134" s="1210" t="s">
        <v>25</v>
      </c>
      <c r="W134" s="1210" t="s">
        <v>26</v>
      </c>
      <c r="X134" s="1210" t="s">
        <v>27</v>
      </c>
      <c r="Y134" s="1210" t="s">
        <v>28</v>
      </c>
    </row>
    <row r="135" spans="1:26">
      <c r="A135" s="1172" t="s">
        <v>150</v>
      </c>
      <c r="B135" s="1172" t="s">
        <v>57</v>
      </c>
      <c r="C135" s="1186" t="s">
        <v>2644</v>
      </c>
      <c r="D135" s="1172" t="s">
        <v>56</v>
      </c>
      <c r="E135" s="1191" t="s">
        <v>2645</v>
      </c>
      <c r="F135" s="1172">
        <v>12.3</v>
      </c>
      <c r="G135" s="1172">
        <v>120353</v>
      </c>
      <c r="H135" s="1174"/>
      <c r="I135" s="1172"/>
      <c r="J135" s="1172"/>
      <c r="K135" s="1172"/>
      <c r="L135" s="1186">
        <v>108</v>
      </c>
      <c r="M135" s="1172"/>
      <c r="N135" s="1172"/>
      <c r="O135" s="1172"/>
      <c r="P135" s="1172"/>
      <c r="Q135" s="1175">
        <f>SUM(I135:P135)</f>
        <v>108</v>
      </c>
      <c r="R135" s="1175" t="s">
        <v>30</v>
      </c>
      <c r="S135" s="1175" t="s">
        <v>31</v>
      </c>
      <c r="T135" s="1175"/>
      <c r="U135" s="1207" t="s">
        <v>169</v>
      </c>
      <c r="V135" s="1181"/>
      <c r="W135" s="1181">
        <v>1021030</v>
      </c>
      <c r="X135" s="1181" t="s">
        <v>2646</v>
      </c>
      <c r="Y135" s="1181"/>
    </row>
    <row r="136" spans="1:26">
      <c r="A136" s="1172" t="s">
        <v>157</v>
      </c>
      <c r="B136" s="1172" t="s">
        <v>80</v>
      </c>
      <c r="C136" s="1186" t="s">
        <v>2647</v>
      </c>
      <c r="D136" s="1172" t="s">
        <v>117</v>
      </c>
      <c r="E136" s="1173">
        <v>46205.402777777781</v>
      </c>
      <c r="F136" s="1172">
        <v>11.9</v>
      </c>
      <c r="G136" s="1172">
        <v>120407</v>
      </c>
      <c r="H136" s="1174"/>
      <c r="I136" s="1172"/>
      <c r="J136" s="1172"/>
      <c r="K136" s="1172"/>
      <c r="L136" s="1172"/>
      <c r="M136" s="1172"/>
      <c r="N136" s="1172"/>
      <c r="O136" s="1186">
        <v>80</v>
      </c>
      <c r="P136" s="1186">
        <v>81</v>
      </c>
      <c r="Q136" s="1175">
        <f>SUM(I136:P136)</f>
        <v>161</v>
      </c>
      <c r="R136" s="1176" t="s">
        <v>32</v>
      </c>
      <c r="S136" s="1177" t="s">
        <v>33</v>
      </c>
      <c r="T136" s="1175"/>
      <c r="U136" s="1190" t="s">
        <v>100</v>
      </c>
      <c r="V136" s="1181" t="s">
        <v>90</v>
      </c>
      <c r="W136" s="1181">
        <v>1021031</v>
      </c>
      <c r="X136" s="1181" t="s">
        <v>2583</v>
      </c>
      <c r="Y136" s="1181"/>
      <c r="Z136" t="s">
        <v>2648</v>
      </c>
    </row>
    <row r="137" spans="1:26">
      <c r="A137" s="1178" t="s">
        <v>142</v>
      </c>
      <c r="B137" s="1178" t="s">
        <v>72</v>
      </c>
      <c r="C137" s="1186" t="s">
        <v>2649</v>
      </c>
      <c r="D137" s="1178" t="s">
        <v>71</v>
      </c>
      <c r="E137" s="1179">
        <v>46204.715277777781</v>
      </c>
      <c r="F137" s="1178">
        <v>16.2</v>
      </c>
      <c r="G137" s="1172">
        <v>120348</v>
      </c>
      <c r="H137" s="1174"/>
      <c r="I137" s="1172"/>
      <c r="J137" s="1172"/>
      <c r="K137" s="1172"/>
      <c r="L137" s="1186">
        <v>27</v>
      </c>
      <c r="M137" s="1186">
        <v>54</v>
      </c>
      <c r="N137" s="1186">
        <v>53</v>
      </c>
      <c r="O137" s="1186">
        <v>27</v>
      </c>
      <c r="P137" s="1172"/>
      <c r="Q137" s="1175">
        <f>SUM(I137:P137)</f>
        <v>161</v>
      </c>
      <c r="R137" s="1175" t="s">
        <v>30</v>
      </c>
      <c r="S137" s="1175" t="s">
        <v>31</v>
      </c>
      <c r="T137" s="1175"/>
      <c r="U137" s="1207" t="s">
        <v>169</v>
      </c>
      <c r="V137" s="1181"/>
      <c r="W137" s="1181">
        <v>1021033</v>
      </c>
      <c r="X137" s="1181" t="s">
        <v>2650</v>
      </c>
      <c r="Y137" s="1181" t="s">
        <v>233</v>
      </c>
    </row>
    <row r="138" spans="1:26">
      <c r="A138" s="1178" t="s">
        <v>141</v>
      </c>
      <c r="B138" s="1178" t="s">
        <v>69</v>
      </c>
      <c r="C138" s="1186" t="s">
        <v>2651</v>
      </c>
      <c r="D138" s="1178" t="s">
        <v>68</v>
      </c>
      <c r="E138" s="1179">
        <v>46204.802083333336</v>
      </c>
      <c r="F138" s="1178">
        <v>16.899999999999999</v>
      </c>
      <c r="G138" s="1172">
        <v>120349</v>
      </c>
      <c r="H138" s="1174"/>
      <c r="I138" s="1172"/>
      <c r="J138" s="1172"/>
      <c r="K138" s="1172"/>
      <c r="L138" s="1172"/>
      <c r="M138" s="1186">
        <v>54</v>
      </c>
      <c r="N138" s="1186">
        <v>81</v>
      </c>
      <c r="O138" s="1186">
        <v>26</v>
      </c>
      <c r="P138" s="1172"/>
      <c r="Q138" s="1175">
        <f>SUM(I138:P138)</f>
        <v>161</v>
      </c>
      <c r="R138" s="1175" t="s">
        <v>30</v>
      </c>
      <c r="S138" s="1175" t="s">
        <v>31</v>
      </c>
      <c r="T138" s="1175"/>
      <c r="U138" s="1207" t="s">
        <v>169</v>
      </c>
      <c r="V138" s="1181"/>
      <c r="W138" s="1181">
        <v>1021034</v>
      </c>
      <c r="X138" s="1181" t="s">
        <v>2650</v>
      </c>
      <c r="Y138" s="1181" t="s">
        <v>233</v>
      </c>
    </row>
    <row r="139" spans="1:26">
      <c r="A139" s="1186" t="s">
        <v>113</v>
      </c>
      <c r="B139" s="1186" t="s">
        <v>65</v>
      </c>
      <c r="C139" s="1186" t="s">
        <v>2652</v>
      </c>
      <c r="D139" s="1186" t="s">
        <v>64</v>
      </c>
      <c r="E139" s="1230">
        <v>46206.472222222219</v>
      </c>
      <c r="F139" s="1186">
        <v>17</v>
      </c>
      <c r="G139" s="1178">
        <v>120352</v>
      </c>
      <c r="H139" s="1205"/>
      <c r="I139" s="1178"/>
      <c r="J139" s="1178"/>
      <c r="K139" s="1178"/>
      <c r="L139" s="1178"/>
      <c r="M139" s="1186">
        <v>81</v>
      </c>
      <c r="N139" s="1178"/>
      <c r="O139" s="1178"/>
      <c r="P139" s="1178"/>
      <c r="Q139" s="1175">
        <f>SUM(I139:P139)</f>
        <v>81</v>
      </c>
      <c r="R139" s="1175" t="s">
        <v>30</v>
      </c>
      <c r="S139" s="1177" t="s">
        <v>33</v>
      </c>
      <c r="T139" s="1175"/>
      <c r="U139" s="1207" t="s">
        <v>169</v>
      </c>
      <c r="V139" s="1181"/>
      <c r="W139" s="1181">
        <v>1021032</v>
      </c>
      <c r="X139" s="1181" t="s">
        <v>2653</v>
      </c>
      <c r="Y139" s="1181"/>
    </row>
    <row r="140" spans="1:26">
      <c r="A140" s="1214" t="s">
        <v>19</v>
      </c>
      <c r="B140" s="1209"/>
      <c r="C140" s="1209"/>
      <c r="D140" s="1209"/>
      <c r="E140" s="1214"/>
      <c r="F140" s="1209"/>
      <c r="G140" s="1209"/>
      <c r="H140" s="1209"/>
      <c r="I140" s="1214">
        <f>SUM(I135:I138)</f>
        <v>0</v>
      </c>
      <c r="J140" s="1214">
        <f>SUM(J135:J138)</f>
        <v>0</v>
      </c>
      <c r="K140" s="1214">
        <f t="shared" ref="K140:Q140" si="13">SUM(K135:K139)</f>
        <v>0</v>
      </c>
      <c r="L140" s="1214">
        <f t="shared" si="13"/>
        <v>135</v>
      </c>
      <c r="M140" s="1214">
        <f t="shared" si="13"/>
        <v>189</v>
      </c>
      <c r="N140" s="1214">
        <f t="shared" si="13"/>
        <v>134</v>
      </c>
      <c r="O140" s="1214">
        <f t="shared" si="13"/>
        <v>133</v>
      </c>
      <c r="P140" s="1214">
        <f t="shared" si="13"/>
        <v>81</v>
      </c>
      <c r="Q140" s="1214">
        <f t="shared" si="13"/>
        <v>672</v>
      </c>
      <c r="R140" s="1215"/>
      <c r="S140" s="1215"/>
      <c r="T140" s="1215"/>
      <c r="U140" s="1215"/>
      <c r="V140" s="1215"/>
      <c r="W140" s="1215"/>
      <c r="X140" s="1215"/>
      <c r="Y140" s="1215"/>
    </row>
    <row r="141" spans="1:26">
      <c r="A141" s="1216"/>
      <c r="B141" s="1216"/>
      <c r="C141" s="1216"/>
      <c r="D141" s="1216"/>
      <c r="E141" s="1216"/>
      <c r="F141" s="1217"/>
      <c r="G141" s="1217"/>
      <c r="H141" s="1216"/>
      <c r="I141" s="1216"/>
      <c r="J141" s="1216"/>
      <c r="K141" s="1216"/>
      <c r="L141" s="1216"/>
      <c r="M141" s="1216"/>
      <c r="N141" s="1216"/>
      <c r="O141" s="1216"/>
      <c r="P141" s="1216"/>
      <c r="Q141" s="1216"/>
      <c r="R141" s="1216"/>
      <c r="S141" s="1216"/>
      <c r="T141" s="1216"/>
      <c r="U141" s="1216"/>
      <c r="V141" s="1216"/>
      <c r="W141" s="1216"/>
      <c r="X141" s="1216"/>
    </row>
    <row r="142" spans="1:26">
      <c r="A142" s="1218" t="s">
        <v>34</v>
      </c>
      <c r="B142" s="1552"/>
      <c r="C142" s="1552"/>
      <c r="D142" s="1552"/>
      <c r="E142" s="1216"/>
      <c r="F142" s="1216"/>
      <c r="G142" s="1216"/>
      <c r="H142" s="1216"/>
      <c r="I142" s="1216"/>
      <c r="J142" s="1216"/>
      <c r="K142" s="1553"/>
      <c r="L142" s="1553"/>
      <c r="M142" s="1553"/>
      <c r="N142" s="1216"/>
      <c r="O142" s="1216"/>
      <c r="P142" s="1216"/>
      <c r="Q142" s="1216"/>
      <c r="R142" s="1216"/>
      <c r="S142" s="1216"/>
      <c r="T142" s="1216"/>
      <c r="U142" s="1216"/>
      <c r="V142" s="1216"/>
      <c r="W142" s="1216"/>
      <c r="X142" s="1216"/>
    </row>
    <row r="143" spans="1:26" ht="18">
      <c r="A143" s="1220" t="s">
        <v>35</v>
      </c>
      <c r="B143" s="1221" t="s">
        <v>36</v>
      </c>
      <c r="C143" s="1222" t="s">
        <v>37</v>
      </c>
      <c r="D143" s="1219"/>
      <c r="E143" s="1216"/>
      <c r="F143" s="1216"/>
      <c r="G143" s="1216"/>
      <c r="H143" s="1216"/>
      <c r="I143" s="1216"/>
      <c r="J143" s="1216"/>
      <c r="K143" s="1216"/>
      <c r="L143" s="1216"/>
      <c r="M143" s="1216"/>
      <c r="N143" s="1216"/>
      <c r="O143" s="1216"/>
      <c r="P143" s="1216"/>
      <c r="Q143" s="1216"/>
      <c r="R143" s="1216"/>
      <c r="S143" s="1216"/>
      <c r="T143" s="1216"/>
      <c r="U143" s="1216"/>
      <c r="V143" s="1216"/>
      <c r="W143" s="1216"/>
      <c r="X143" s="1216"/>
    </row>
    <row r="144" spans="1:26">
      <c r="A144" s="1194" t="s">
        <v>100</v>
      </c>
      <c r="B144" s="1548" t="s">
        <v>715</v>
      </c>
      <c r="C144" s="1548"/>
      <c r="D144" s="1223"/>
      <c r="E144" s="1224" t="s">
        <v>40</v>
      </c>
      <c r="F144" s="1216"/>
      <c r="G144" s="1216"/>
      <c r="H144" s="1216"/>
      <c r="I144" s="1216"/>
      <c r="J144" s="1216"/>
      <c r="K144" s="1216"/>
      <c r="L144" s="1216"/>
      <c r="M144" s="1216"/>
      <c r="N144" s="1216"/>
      <c r="O144" s="1216"/>
      <c r="P144" s="1216"/>
      <c r="Q144" s="1216"/>
      <c r="R144" s="1216"/>
      <c r="S144" s="1216"/>
      <c r="T144" s="1216"/>
      <c r="U144" s="1216"/>
      <c r="V144" s="1216"/>
      <c r="W144" s="1216"/>
      <c r="X144" s="1216"/>
    </row>
    <row r="145" spans="1:24">
      <c r="A145" s="1195" t="s">
        <v>169</v>
      </c>
      <c r="B145" s="1554" t="s">
        <v>1096</v>
      </c>
      <c r="C145" s="1554"/>
      <c r="D145" s="1216"/>
      <c r="E145" s="1216"/>
      <c r="F145" s="1216"/>
      <c r="G145" s="1216"/>
      <c r="H145" s="1216"/>
      <c r="I145" s="1216"/>
      <c r="J145" s="1216"/>
      <c r="K145" s="1216"/>
      <c r="L145" s="1216"/>
      <c r="M145" s="1216"/>
      <c r="N145" s="1216"/>
      <c r="O145" s="1216"/>
      <c r="P145" s="1216"/>
      <c r="Q145" s="1216"/>
      <c r="R145" s="1216"/>
      <c r="S145" s="1216"/>
      <c r="T145" s="1216"/>
      <c r="U145" s="1216"/>
      <c r="V145" s="1216"/>
      <c r="W145" s="1216"/>
      <c r="X145" s="1216"/>
    </row>
    <row r="146" spans="1:24">
      <c r="A146" s="1225" t="s">
        <v>42</v>
      </c>
      <c r="B146" s="1555" t="s">
        <v>2654</v>
      </c>
      <c r="C146" s="1555"/>
      <c r="D146" s="1216"/>
      <c r="E146" s="1216"/>
      <c r="F146" s="1216"/>
      <c r="G146" s="1216"/>
      <c r="H146" s="1216"/>
      <c r="I146" s="1216"/>
      <c r="J146" s="1216"/>
      <c r="K146" s="1216"/>
      <c r="L146" s="1216"/>
      <c r="M146" s="1216"/>
      <c r="N146" s="1216"/>
      <c r="O146" s="1216"/>
      <c r="P146" s="1216"/>
      <c r="Q146" s="1216"/>
      <c r="R146" s="1216"/>
      <c r="S146" s="1216"/>
      <c r="T146" s="1216"/>
      <c r="U146" s="1216"/>
      <c r="V146" s="1216"/>
      <c r="W146" s="1216"/>
      <c r="X146" s="1216"/>
    </row>
    <row r="147" spans="1:24">
      <c r="A147" s="1225" t="s">
        <v>42</v>
      </c>
      <c r="B147" s="1555"/>
      <c r="C147" s="1555"/>
      <c r="F147" s="1216"/>
      <c r="G147" s="1216"/>
      <c r="H147" s="1216"/>
      <c r="I147" s="1216"/>
      <c r="J147" s="1216"/>
      <c r="K147" s="1216"/>
      <c r="L147" s="1216"/>
      <c r="M147" s="1216"/>
      <c r="N147" s="1216"/>
      <c r="O147" s="1216"/>
      <c r="P147" s="1216"/>
      <c r="Q147" s="1216"/>
      <c r="R147" s="1216"/>
      <c r="S147" s="1216"/>
      <c r="T147" s="1216"/>
      <c r="U147" s="1216"/>
      <c r="V147" s="1216"/>
      <c r="W147" s="1216"/>
      <c r="X147" s="1216"/>
    </row>
    <row r="148" spans="1:24">
      <c r="A148" s="1225" t="s">
        <v>43</v>
      </c>
      <c r="B148" s="1556" t="s">
        <v>2655</v>
      </c>
      <c r="C148" s="1556"/>
      <c r="D148" s="1216"/>
      <c r="E148" s="1216"/>
      <c r="F148" s="1216"/>
      <c r="G148" s="1216"/>
      <c r="H148" s="1216"/>
      <c r="I148" s="1216"/>
      <c r="J148" s="1216"/>
      <c r="K148" s="1216"/>
      <c r="L148" s="1216"/>
      <c r="M148" s="1216"/>
      <c r="N148" s="1216"/>
      <c r="O148" s="1216"/>
      <c r="P148" s="1216"/>
      <c r="Q148" s="1216"/>
      <c r="R148" s="1216"/>
      <c r="S148" s="1216"/>
      <c r="T148" s="1216"/>
      <c r="U148" s="1216"/>
      <c r="V148" s="1216"/>
      <c r="W148" s="1216"/>
      <c r="X148" s="1216"/>
    </row>
    <row r="149" spans="1:24">
      <c r="A149" s="1225" t="s">
        <v>44</v>
      </c>
      <c r="B149" s="1557"/>
      <c r="C149" s="1557"/>
      <c r="D149" s="1216"/>
      <c r="E149" s="1216"/>
      <c r="F149" s="1216"/>
      <c r="G149" s="1216"/>
      <c r="H149" s="1216"/>
      <c r="I149" s="1216"/>
      <c r="J149" s="1216"/>
      <c r="K149" s="1216"/>
      <c r="L149" s="1216"/>
      <c r="M149" s="1216"/>
      <c r="N149" s="1216"/>
      <c r="O149" s="1216"/>
      <c r="P149" s="1216"/>
      <c r="Q149" s="1216"/>
      <c r="R149" s="1216"/>
      <c r="S149" s="1216"/>
      <c r="T149" s="1216"/>
      <c r="U149" s="1216"/>
      <c r="V149" s="1216"/>
      <c r="W149" s="1216"/>
      <c r="X149" s="1216"/>
    </row>
  </sheetData>
  <mergeCells count="86">
    <mergeCell ref="B13:C13"/>
    <mergeCell ref="A1:F1"/>
    <mergeCell ref="I1:Q1"/>
    <mergeCell ref="R1:Y1"/>
    <mergeCell ref="B11:D11"/>
    <mergeCell ref="K11:M11"/>
    <mergeCell ref="B35:C35"/>
    <mergeCell ref="B14:C14"/>
    <mergeCell ref="B15:C15"/>
    <mergeCell ref="B16:C16"/>
    <mergeCell ref="B17:C17"/>
    <mergeCell ref="B18:C18"/>
    <mergeCell ref="A20:F20"/>
    <mergeCell ref="B34:C34"/>
    <mergeCell ref="I20:Q20"/>
    <mergeCell ref="R20:Y20"/>
    <mergeCell ref="B31:D31"/>
    <mergeCell ref="K31:M31"/>
    <mergeCell ref="B33:C33"/>
    <mergeCell ref="B36:C36"/>
    <mergeCell ref="B37:C37"/>
    <mergeCell ref="B38:C38"/>
    <mergeCell ref="B39:C39"/>
    <mergeCell ref="A41:F41"/>
    <mergeCell ref="R59:Y59"/>
    <mergeCell ref="R41:Y41"/>
    <mergeCell ref="B51:D51"/>
    <mergeCell ref="K51:M51"/>
    <mergeCell ref="B53:C53"/>
    <mergeCell ref="B54:C54"/>
    <mergeCell ref="I41:Q41"/>
    <mergeCell ref="B55:C55"/>
    <mergeCell ref="B56:C56"/>
    <mergeCell ref="B57:C57"/>
    <mergeCell ref="A59:F59"/>
    <mergeCell ref="I59:Q59"/>
    <mergeCell ref="B74:C74"/>
    <mergeCell ref="B75:C75"/>
    <mergeCell ref="B76:C76"/>
    <mergeCell ref="A78:F78"/>
    <mergeCell ref="I78:Q78"/>
    <mergeCell ref="B69:D69"/>
    <mergeCell ref="K69:M69"/>
    <mergeCell ref="B71:C71"/>
    <mergeCell ref="B72:C72"/>
    <mergeCell ref="B73:C73"/>
    <mergeCell ref="R78:Y78"/>
    <mergeCell ref="B108:C108"/>
    <mergeCell ref="B90:C90"/>
    <mergeCell ref="B91:C91"/>
    <mergeCell ref="B92:C92"/>
    <mergeCell ref="B93:C93"/>
    <mergeCell ref="B94:C94"/>
    <mergeCell ref="A96:F96"/>
    <mergeCell ref="I96:Q96"/>
    <mergeCell ref="R96:Y96"/>
    <mergeCell ref="B106:D106"/>
    <mergeCell ref="K106:M106"/>
    <mergeCell ref="B88:D88"/>
    <mergeCell ref="K88:M88"/>
    <mergeCell ref="B109:C109"/>
    <mergeCell ref="B110:C110"/>
    <mergeCell ref="B111:C111"/>
    <mergeCell ref="B112:C112"/>
    <mergeCell ref="B113:C113"/>
    <mergeCell ref="A115:F115"/>
    <mergeCell ref="I115:Q115"/>
    <mergeCell ref="R115:Y115"/>
    <mergeCell ref="B125:D125"/>
    <mergeCell ref="K125:M125"/>
    <mergeCell ref="B127:C127"/>
    <mergeCell ref="B128:C128"/>
    <mergeCell ref="B129:C129"/>
    <mergeCell ref="B130:C130"/>
    <mergeCell ref="B131:C131"/>
    <mergeCell ref="A133:F133"/>
    <mergeCell ref="B147:C147"/>
    <mergeCell ref="B148:C148"/>
    <mergeCell ref="B149:C149"/>
    <mergeCell ref="R133:Y133"/>
    <mergeCell ref="B142:D142"/>
    <mergeCell ref="K142:M142"/>
    <mergeCell ref="B144:C144"/>
    <mergeCell ref="B145:C145"/>
    <mergeCell ref="B146:C146"/>
    <mergeCell ref="I133:Q133"/>
  </mergeCells>
  <pageMargins left="0.7" right="0.7" top="0.75" bottom="0.75" header="0.3" footer="0.3"/>
  <legacy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DA3BB-8F36-4233-B1C1-CE09F7D57DE6}">
  <sheetPr>
    <tabColor rgb="FFFF9900"/>
  </sheetPr>
  <dimension ref="A1:Z146"/>
  <sheetViews>
    <sheetView topLeftCell="A55" workbookViewId="0">
      <selection activeCell="F78" sqref="F7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13.7109375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49" t="s">
        <v>128</v>
      </c>
      <c r="B1" s="1549"/>
      <c r="C1" s="1549"/>
      <c r="D1" s="1549"/>
      <c r="E1" s="1549"/>
      <c r="F1" s="1549"/>
      <c r="G1" s="1208"/>
      <c r="H1" s="1209"/>
      <c r="I1" s="1549" t="s">
        <v>999</v>
      </c>
      <c r="J1" s="1549"/>
      <c r="K1" s="1549"/>
      <c r="L1" s="1549"/>
      <c r="M1" s="1549"/>
      <c r="N1" s="1549"/>
      <c r="O1" s="1549"/>
      <c r="P1" s="1549"/>
      <c r="Q1" s="1549"/>
      <c r="R1" s="1550" t="s">
        <v>2656</v>
      </c>
      <c r="S1" s="1550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2437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>
      <c r="A3" s="1172" t="s">
        <v>142</v>
      </c>
      <c r="B3" s="1172" t="s">
        <v>72</v>
      </c>
      <c r="C3" s="1186" t="s">
        <v>2657</v>
      </c>
      <c r="D3" s="1172" t="s">
        <v>71</v>
      </c>
      <c r="E3" s="1173">
        <v>46199.715277777781</v>
      </c>
      <c r="F3" s="1172">
        <v>16.2</v>
      </c>
      <c r="G3" s="1172">
        <v>120273</v>
      </c>
      <c r="H3" s="1174" t="s">
        <v>2658</v>
      </c>
      <c r="I3" s="1172"/>
      <c r="J3" s="1172"/>
      <c r="K3" s="1172"/>
      <c r="L3" s="1172"/>
      <c r="M3" s="1186">
        <v>54</v>
      </c>
      <c r="N3" s="1186">
        <v>54</v>
      </c>
      <c r="O3" s="1186">
        <v>26</v>
      </c>
      <c r="P3" s="1186">
        <v>27</v>
      </c>
      <c r="Q3" s="1175">
        <f t="shared" ref="Q3:Q7" si="0">SUM(I3:P3)</f>
        <v>161</v>
      </c>
      <c r="R3" s="1175" t="s">
        <v>30</v>
      </c>
      <c r="S3" s="1175" t="s">
        <v>31</v>
      </c>
      <c r="T3" s="1175"/>
      <c r="U3" s="1207" t="s">
        <v>169</v>
      </c>
      <c r="V3" s="1181"/>
      <c r="W3" s="1181">
        <v>1020885</v>
      </c>
      <c r="X3" s="1190" t="s">
        <v>2659</v>
      </c>
      <c r="Y3" s="1181"/>
    </row>
    <row r="4" spans="1:25">
      <c r="A4" s="1178" t="s">
        <v>102</v>
      </c>
      <c r="B4" s="1178" t="s">
        <v>92</v>
      </c>
      <c r="C4" s="1186" t="s">
        <v>2660</v>
      </c>
      <c r="D4" s="1178" t="s">
        <v>491</v>
      </c>
      <c r="E4" s="1179">
        <v>46202.28125</v>
      </c>
      <c r="F4" s="1178">
        <v>13</v>
      </c>
      <c r="G4" s="1178">
        <v>120244</v>
      </c>
      <c r="H4" s="1333" t="s">
        <v>2661</v>
      </c>
      <c r="I4" s="1237">
        <v>161</v>
      </c>
      <c r="J4" s="1178"/>
      <c r="K4" s="1178"/>
      <c r="L4" s="1178"/>
      <c r="M4" s="1178"/>
      <c r="N4" s="1178"/>
      <c r="O4" s="1178"/>
      <c r="P4" s="1178"/>
      <c r="Q4" s="1175">
        <f>SUM(I4:P4)</f>
        <v>161</v>
      </c>
      <c r="R4" s="1176" t="s">
        <v>32</v>
      </c>
      <c r="S4" s="1177" t="s">
        <v>33</v>
      </c>
      <c r="T4" s="1175"/>
      <c r="U4" s="1190" t="s">
        <v>161</v>
      </c>
      <c r="V4" s="1181" t="s">
        <v>90</v>
      </c>
      <c r="W4" s="1181">
        <v>1020886</v>
      </c>
      <c r="X4" s="1190" t="s">
        <v>2662</v>
      </c>
      <c r="Y4" s="1181"/>
    </row>
    <row r="5" spans="1:25">
      <c r="A5" s="1178" t="s">
        <v>119</v>
      </c>
      <c r="B5" s="1178" t="s">
        <v>92</v>
      </c>
      <c r="C5" s="1186" t="s">
        <v>2663</v>
      </c>
      <c r="D5" s="1178" t="s">
        <v>491</v>
      </c>
      <c r="E5" s="1179">
        <v>46202.28125</v>
      </c>
      <c r="F5" s="1178">
        <v>13</v>
      </c>
      <c r="G5" s="1178">
        <v>120245</v>
      </c>
      <c r="H5" s="1205" t="s">
        <v>426</v>
      </c>
      <c r="I5" s="1178"/>
      <c r="J5" s="1178"/>
      <c r="K5" s="1178"/>
      <c r="L5" s="1178"/>
      <c r="M5" s="1178"/>
      <c r="N5" s="1186">
        <v>54</v>
      </c>
      <c r="O5" s="1186">
        <v>54</v>
      </c>
      <c r="P5" s="1186">
        <v>53</v>
      </c>
      <c r="Q5" s="1175">
        <f>SUM(I5:P5)</f>
        <v>161</v>
      </c>
      <c r="R5" s="1176" t="s">
        <v>32</v>
      </c>
      <c r="S5" s="1177" t="s">
        <v>33</v>
      </c>
      <c r="T5" s="1175"/>
      <c r="U5" s="1190" t="s">
        <v>161</v>
      </c>
      <c r="V5" s="1181" t="s">
        <v>90</v>
      </c>
      <c r="W5" s="1181">
        <v>1020888</v>
      </c>
      <c r="X5" s="1190" t="s">
        <v>2662</v>
      </c>
      <c r="Y5" s="1181"/>
    </row>
    <row r="6" spans="1:25">
      <c r="A6" s="1178" t="s">
        <v>120</v>
      </c>
      <c r="B6" s="1178" t="s">
        <v>115</v>
      </c>
      <c r="C6" s="1186" t="s">
        <v>2664</v>
      </c>
      <c r="D6" s="1178" t="s">
        <v>117</v>
      </c>
      <c r="E6" s="1179">
        <v>46200.763888888891</v>
      </c>
      <c r="F6" s="1178">
        <v>13.8</v>
      </c>
      <c r="G6" s="1178">
        <v>120302</v>
      </c>
      <c r="H6" s="1205" t="s">
        <v>1348</v>
      </c>
      <c r="I6" s="1335" t="s">
        <v>2665</v>
      </c>
      <c r="J6" s="1178"/>
      <c r="K6" s="1178"/>
      <c r="L6" s="1178"/>
      <c r="M6" s="1178"/>
      <c r="N6" s="1178"/>
      <c r="O6" s="1178"/>
      <c r="P6" s="1186">
        <v>161</v>
      </c>
      <c r="Q6" s="1175">
        <f>SUM(I6:P6)</f>
        <v>161</v>
      </c>
      <c r="R6" s="1176" t="s">
        <v>32</v>
      </c>
      <c r="S6" s="1177" t="s">
        <v>33</v>
      </c>
      <c r="T6" s="1289" t="b">
        <v>1</v>
      </c>
      <c r="U6" s="1189" t="s">
        <v>100</v>
      </c>
      <c r="V6" s="1181" t="s">
        <v>90</v>
      </c>
      <c r="W6" s="1181">
        <v>1020889</v>
      </c>
      <c r="X6" s="1190" t="s">
        <v>2666</v>
      </c>
      <c r="Y6" s="1181"/>
    </row>
    <row r="7" spans="1:25">
      <c r="A7" s="1172" t="s">
        <v>105</v>
      </c>
      <c r="B7" s="1172" t="s">
        <v>78</v>
      </c>
      <c r="C7" s="1186" t="s">
        <v>2667</v>
      </c>
      <c r="D7" s="1172" t="s">
        <v>2668</v>
      </c>
      <c r="E7" s="1173">
        <v>46201.166666666664</v>
      </c>
      <c r="F7" s="1172">
        <v>11.9</v>
      </c>
      <c r="G7" s="1172">
        <v>120238</v>
      </c>
      <c r="H7" s="1174" t="s">
        <v>160</v>
      </c>
      <c r="I7" s="1172"/>
      <c r="J7" s="1172"/>
      <c r="K7" s="1172"/>
      <c r="L7" s="1172"/>
      <c r="M7" s="1172"/>
      <c r="N7" s="1172">
        <v>0</v>
      </c>
      <c r="O7" s="1172">
        <v>0</v>
      </c>
      <c r="P7" s="1186">
        <v>161</v>
      </c>
      <c r="Q7" s="1175">
        <f t="shared" si="0"/>
        <v>161</v>
      </c>
      <c r="R7" s="1176" t="s">
        <v>32</v>
      </c>
      <c r="S7" s="1177" t="s">
        <v>33</v>
      </c>
      <c r="T7" s="1289" t="b">
        <v>1</v>
      </c>
      <c r="U7" s="1190" t="s">
        <v>161</v>
      </c>
      <c r="V7" s="1181" t="s">
        <v>90</v>
      </c>
      <c r="W7" s="1181">
        <v>1020890</v>
      </c>
      <c r="X7" s="1190" t="s">
        <v>2669</v>
      </c>
      <c r="Y7" s="1181"/>
    </row>
    <row r="8" spans="1:25">
      <c r="A8" s="1178"/>
      <c r="B8" s="1178"/>
      <c r="C8" s="1178"/>
      <c r="D8" s="1172"/>
      <c r="E8" s="1173"/>
      <c r="F8" s="1172"/>
      <c r="G8" s="1178"/>
      <c r="H8" s="1205"/>
      <c r="I8" s="1178"/>
      <c r="J8" s="1178"/>
      <c r="K8" s="1178"/>
      <c r="L8" s="1178"/>
      <c r="M8" s="1178"/>
      <c r="N8" s="1178"/>
      <c r="O8" s="1178"/>
      <c r="P8" s="1178"/>
      <c r="Q8" s="1175"/>
      <c r="R8" s="1176"/>
      <c r="S8" s="1177"/>
      <c r="T8" s="1175"/>
      <c r="U8" s="1181"/>
      <c r="V8" s="1181"/>
      <c r="W8" s="1181"/>
      <c r="X8" s="1181"/>
      <c r="Y8" s="1181"/>
    </row>
    <row r="9" spans="1:25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SUM(I3:I7)</f>
        <v>161</v>
      </c>
      <c r="J9" s="1214">
        <f>SUM(J3:J7)</f>
        <v>0</v>
      </c>
      <c r="K9" s="1214">
        <f t="shared" ref="K9:P9" si="1">SUM(K3:K8)</f>
        <v>0</v>
      </c>
      <c r="L9" s="1214">
        <f t="shared" si="1"/>
        <v>0</v>
      </c>
      <c r="M9" s="1214">
        <f t="shared" si="1"/>
        <v>54</v>
      </c>
      <c r="N9" s="1214">
        <f t="shared" si="1"/>
        <v>108</v>
      </c>
      <c r="O9" s="1214">
        <f t="shared" si="1"/>
        <v>80</v>
      </c>
      <c r="P9" s="1214">
        <f t="shared" si="1"/>
        <v>402</v>
      </c>
      <c r="Q9" s="1214">
        <f>SUM(Q3:Q8)</f>
        <v>805</v>
      </c>
      <c r="R9" s="1215"/>
      <c r="S9" s="1215"/>
      <c r="T9" s="1215"/>
      <c r="U9" s="1215"/>
      <c r="V9" s="1215"/>
      <c r="W9" s="1215"/>
      <c r="X9" s="1215"/>
      <c r="Y9" s="1215"/>
    </row>
    <row r="10" spans="1:25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</row>
    <row r="11" spans="1:25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>
      <c r="A13" s="1195" t="s">
        <v>161</v>
      </c>
      <c r="B13" s="1554" t="s">
        <v>41</v>
      </c>
      <c r="C13" s="1554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>
      <c r="A14" s="1232" t="s">
        <v>169</v>
      </c>
      <c r="B14" s="1617" t="s">
        <v>179</v>
      </c>
      <c r="C14" s="1617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 ht="26.25">
      <c r="A15" s="1194" t="s">
        <v>100</v>
      </c>
      <c r="B15" s="1194" t="s">
        <v>39</v>
      </c>
      <c r="C15" s="1194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 ht="15" customHeight="1">
      <c r="A16" s="1225" t="s">
        <v>42</v>
      </c>
      <c r="B16" s="1555" t="s">
        <v>2670</v>
      </c>
      <c r="C16" s="1555"/>
      <c r="D16" s="1216"/>
      <c r="E16" s="1216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5">
      <c r="A17" s="1225" t="s">
        <v>42</v>
      </c>
      <c r="B17" s="1555"/>
      <c r="C17" s="1555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5">
      <c r="A18" s="1225" t="s">
        <v>43</v>
      </c>
      <c r="B18" s="1556" t="s">
        <v>567</v>
      </c>
      <c r="C18" s="1556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  <row r="19" spans="1:25">
      <c r="A19" s="1225" t="s">
        <v>44</v>
      </c>
      <c r="B19" s="1557"/>
      <c r="C19" s="1557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</row>
    <row r="20" spans="1:25">
      <c r="A20" s="1226"/>
      <c r="B20" s="1216"/>
      <c r="C20" s="1216"/>
      <c r="D20" s="1216"/>
      <c r="E20" s="1216"/>
      <c r="F20" s="1216"/>
      <c r="G20" s="1216"/>
      <c r="H20" s="1216"/>
      <c r="I20" s="1216"/>
      <c r="J20" s="1216"/>
      <c r="K20" s="1216"/>
      <c r="L20" s="1216"/>
      <c r="M20" s="1216"/>
      <c r="N20" s="1216"/>
      <c r="O20" s="1216"/>
      <c r="P20" s="1216"/>
      <c r="Q20" s="1216"/>
      <c r="R20" s="1216"/>
      <c r="S20" s="1216"/>
      <c r="T20" s="1216"/>
      <c r="U20" s="1216"/>
      <c r="V20" s="1216"/>
      <c r="W20" s="1216"/>
      <c r="X20" s="1216"/>
    </row>
    <row r="21" spans="1:25" ht="23.25" customHeight="1">
      <c r="A21" s="1587" t="s">
        <v>139</v>
      </c>
      <c r="B21" s="1587"/>
      <c r="C21" s="1587"/>
      <c r="D21" s="1587"/>
      <c r="E21" s="1587"/>
      <c r="F21" s="1587"/>
      <c r="G21" s="1332"/>
      <c r="H21" s="1270"/>
      <c r="I21" s="1587" t="s">
        <v>959</v>
      </c>
      <c r="J21" s="1587"/>
      <c r="K21" s="1587"/>
      <c r="L21" s="1587"/>
      <c r="M21" s="1587"/>
      <c r="N21" s="1587"/>
      <c r="O21" s="1587"/>
      <c r="P21" s="1587"/>
      <c r="Q21" s="1587"/>
      <c r="R21" s="1585" t="s">
        <v>1874</v>
      </c>
      <c r="S21" s="1585"/>
      <c r="T21" s="1585"/>
      <c r="U21" s="1585"/>
      <c r="V21" s="1585"/>
      <c r="W21" s="1585"/>
      <c r="X21" s="1585"/>
      <c r="Y21" s="1585"/>
    </row>
    <row r="22" spans="1:25" ht="26.25">
      <c r="A22" s="1210" t="s">
        <v>3</v>
      </c>
      <c r="B22" s="1210" t="s">
        <v>4</v>
      </c>
      <c r="C22" s="1210" t="s">
        <v>5</v>
      </c>
      <c r="D22" s="1210" t="s">
        <v>6</v>
      </c>
      <c r="E22" s="1210" t="s">
        <v>7</v>
      </c>
      <c r="F22" s="1210" t="s">
        <v>8</v>
      </c>
      <c r="G22" s="1210" t="s">
        <v>9</v>
      </c>
      <c r="H22" s="1211" t="s">
        <v>10</v>
      </c>
      <c r="I22" s="1227" t="s">
        <v>11</v>
      </c>
      <c r="J22" s="1227" t="s">
        <v>12</v>
      </c>
      <c r="K22" s="1227" t="s">
        <v>13</v>
      </c>
      <c r="L22" s="1227" t="s">
        <v>14</v>
      </c>
      <c r="M22" s="1227" t="s">
        <v>15</v>
      </c>
      <c r="N22" s="1227" t="s">
        <v>16</v>
      </c>
      <c r="O22" s="1227" t="s">
        <v>17</v>
      </c>
      <c r="P22" s="1212" t="s">
        <v>18</v>
      </c>
      <c r="Q22" s="1210" t="s">
        <v>19</v>
      </c>
      <c r="R22" s="1210" t="s">
        <v>20</v>
      </c>
      <c r="S22" s="1213" t="s">
        <v>21</v>
      </c>
      <c r="T22" s="1213" t="s">
        <v>22</v>
      </c>
      <c r="U22" s="1210" t="s">
        <v>24</v>
      </c>
      <c r="V22" s="1210" t="s">
        <v>25</v>
      </c>
      <c r="W22" s="1210" t="s">
        <v>26</v>
      </c>
      <c r="X22" s="1210" t="s">
        <v>27</v>
      </c>
      <c r="Y22" s="1210" t="s">
        <v>28</v>
      </c>
    </row>
    <row r="23" spans="1:25">
      <c r="A23" s="1172" t="s">
        <v>2561</v>
      </c>
      <c r="B23" s="1172" t="s">
        <v>92</v>
      </c>
      <c r="C23" s="1186" t="s">
        <v>2671</v>
      </c>
      <c r="D23" s="1172" t="s">
        <v>2467</v>
      </c>
      <c r="E23" s="1173">
        <v>46202.597222222219</v>
      </c>
      <c r="F23" s="1172">
        <v>12.6</v>
      </c>
      <c r="G23" s="1172">
        <v>120240</v>
      </c>
      <c r="H23" s="1174" t="s">
        <v>160</v>
      </c>
      <c r="I23" s="1178"/>
      <c r="J23" s="1172"/>
      <c r="K23" s="1172"/>
      <c r="L23" s="1172"/>
      <c r="M23" s="1172"/>
      <c r="N23" s="1186">
        <v>30</v>
      </c>
      <c r="O23" s="1186">
        <v>11</v>
      </c>
      <c r="P23" s="1186">
        <v>120</v>
      </c>
      <c r="Q23" s="1175">
        <f t="shared" ref="Q23:Q26" si="2">SUM(I23:P23)</f>
        <v>161</v>
      </c>
      <c r="R23" s="1176" t="s">
        <v>32</v>
      </c>
      <c r="S23" s="1177" t="s">
        <v>33</v>
      </c>
      <c r="T23" s="1289" t="b">
        <v>1</v>
      </c>
      <c r="U23" s="1270" t="s">
        <v>523</v>
      </c>
      <c r="V23" s="1181" t="s">
        <v>90</v>
      </c>
      <c r="W23" s="1181">
        <v>1020943</v>
      </c>
      <c r="X23" s="1181" t="s">
        <v>2672</v>
      </c>
      <c r="Y23" s="1181"/>
    </row>
    <row r="24" spans="1:25">
      <c r="A24" s="1172" t="s">
        <v>2561</v>
      </c>
      <c r="B24" s="1172" t="s">
        <v>92</v>
      </c>
      <c r="C24" s="1186" t="s">
        <v>2673</v>
      </c>
      <c r="D24" s="1172" t="s">
        <v>2467</v>
      </c>
      <c r="E24" s="1173">
        <v>46202.597222222219</v>
      </c>
      <c r="F24" s="1172">
        <v>12.6</v>
      </c>
      <c r="G24" s="1172">
        <v>120241</v>
      </c>
      <c r="H24" s="1174" t="s">
        <v>160</v>
      </c>
      <c r="I24" s="1172"/>
      <c r="J24" s="1172"/>
      <c r="K24" s="1172"/>
      <c r="L24" s="1172"/>
      <c r="M24" s="1172"/>
      <c r="N24" s="1186">
        <v>30</v>
      </c>
      <c r="O24" s="1186">
        <v>11</v>
      </c>
      <c r="P24" s="1186">
        <v>120</v>
      </c>
      <c r="Q24" s="1175">
        <f t="shared" si="2"/>
        <v>161</v>
      </c>
      <c r="R24" s="1176" t="s">
        <v>32</v>
      </c>
      <c r="S24" s="1177" t="s">
        <v>33</v>
      </c>
      <c r="T24" s="1289" t="b">
        <v>1</v>
      </c>
      <c r="U24" s="1270" t="s">
        <v>523</v>
      </c>
      <c r="V24" s="1181" t="s">
        <v>90</v>
      </c>
      <c r="W24" s="1181">
        <v>1020944</v>
      </c>
      <c r="X24" s="1181" t="s">
        <v>2672</v>
      </c>
      <c r="Y24" s="1181"/>
    </row>
    <row r="25" spans="1:25">
      <c r="A25" s="1172" t="s">
        <v>120</v>
      </c>
      <c r="B25" s="1172" t="s">
        <v>92</v>
      </c>
      <c r="C25" s="1186" t="s">
        <v>2674</v>
      </c>
      <c r="D25" s="1172" t="s">
        <v>2467</v>
      </c>
      <c r="E25" s="1173">
        <v>46202.597222222219</v>
      </c>
      <c r="F25" s="1172">
        <v>12.6</v>
      </c>
      <c r="G25" s="1172">
        <v>120242</v>
      </c>
      <c r="H25" s="1174" t="s">
        <v>740</v>
      </c>
      <c r="I25" s="1172"/>
      <c r="J25" s="1172"/>
      <c r="K25" s="1172"/>
      <c r="L25" s="1172"/>
      <c r="M25" s="1186">
        <v>60</v>
      </c>
      <c r="N25" s="1186">
        <v>30</v>
      </c>
      <c r="O25" s="1186">
        <v>11</v>
      </c>
      <c r="P25" s="1186">
        <v>60</v>
      </c>
      <c r="Q25" s="1175">
        <f t="shared" si="2"/>
        <v>161</v>
      </c>
      <c r="R25" s="1176" t="s">
        <v>32</v>
      </c>
      <c r="S25" s="1177" t="s">
        <v>33</v>
      </c>
      <c r="T25" s="1289" t="b">
        <v>1</v>
      </c>
      <c r="U25" s="1270" t="s">
        <v>523</v>
      </c>
      <c r="V25" s="1181" t="s">
        <v>90</v>
      </c>
      <c r="W25" s="1181">
        <v>1020945</v>
      </c>
      <c r="X25" s="1181" t="s">
        <v>2672</v>
      </c>
      <c r="Y25" s="1181"/>
    </row>
    <row r="26" spans="1:25">
      <c r="A26" s="1172" t="s">
        <v>86</v>
      </c>
      <c r="B26" s="1172" t="s">
        <v>92</v>
      </c>
      <c r="C26" s="1186" t="s">
        <v>2675</v>
      </c>
      <c r="D26" s="1172" t="s">
        <v>2467</v>
      </c>
      <c r="E26" s="1173">
        <v>46202.597222222219</v>
      </c>
      <c r="F26" s="1172">
        <v>12.6</v>
      </c>
      <c r="G26" s="1172">
        <v>120243</v>
      </c>
      <c r="H26" s="1174" t="s">
        <v>160</v>
      </c>
      <c r="I26" s="1172"/>
      <c r="J26" s="1172"/>
      <c r="K26" s="1172"/>
      <c r="L26" s="1172"/>
      <c r="M26" s="1172"/>
      <c r="N26" s="1186">
        <v>60</v>
      </c>
      <c r="O26" s="1186">
        <v>11</v>
      </c>
      <c r="P26" s="1186">
        <v>90</v>
      </c>
      <c r="Q26" s="1175">
        <f t="shared" si="2"/>
        <v>161</v>
      </c>
      <c r="R26" s="1176" t="s">
        <v>32</v>
      </c>
      <c r="S26" s="1177" t="s">
        <v>33</v>
      </c>
      <c r="T26" s="1175"/>
      <c r="U26" s="1270" t="s">
        <v>523</v>
      </c>
      <c r="V26" s="1181" t="s">
        <v>90</v>
      </c>
      <c r="W26" s="1181">
        <v>1020946</v>
      </c>
      <c r="X26" s="1181" t="s">
        <v>2672</v>
      </c>
      <c r="Y26" s="1181"/>
    </row>
    <row r="27" spans="1:25">
      <c r="A27" s="1172" t="s">
        <v>157</v>
      </c>
      <c r="B27" s="1172" t="s">
        <v>92</v>
      </c>
      <c r="C27" s="1186" t="s">
        <v>2676</v>
      </c>
      <c r="D27" s="1172" t="s">
        <v>2467</v>
      </c>
      <c r="E27" s="1173">
        <v>46202.597222222219</v>
      </c>
      <c r="F27" s="1172">
        <v>12.6</v>
      </c>
      <c r="G27" s="1172">
        <v>120261</v>
      </c>
      <c r="H27" s="1174" t="s">
        <v>160</v>
      </c>
      <c r="I27" s="1172"/>
      <c r="J27" s="1172"/>
      <c r="K27" s="1172"/>
      <c r="L27" s="1172"/>
      <c r="M27" s="1172"/>
      <c r="N27" s="1186">
        <v>60</v>
      </c>
      <c r="O27" s="1186">
        <v>11</v>
      </c>
      <c r="P27" s="1186">
        <v>90</v>
      </c>
      <c r="Q27" s="1175">
        <f>SUM(I27:P27)</f>
        <v>161</v>
      </c>
      <c r="R27" s="1176" t="s">
        <v>32</v>
      </c>
      <c r="S27" s="1177" t="s">
        <v>33</v>
      </c>
      <c r="T27" s="1175"/>
      <c r="U27" s="1270" t="s">
        <v>523</v>
      </c>
      <c r="V27" s="1181" t="s">
        <v>90</v>
      </c>
      <c r="W27" s="1181">
        <v>1020947</v>
      </c>
      <c r="X27" s="1181" t="s">
        <v>2672</v>
      </c>
      <c r="Y27" s="1181"/>
    </row>
    <row r="28" spans="1:25">
      <c r="A28" s="1172" t="s">
        <v>157</v>
      </c>
      <c r="B28" s="1172" t="s">
        <v>92</v>
      </c>
      <c r="C28" s="1186" t="s">
        <v>2677</v>
      </c>
      <c r="D28" s="1178" t="s">
        <v>620</v>
      </c>
      <c r="E28" s="1179">
        <v>46202.958333333336</v>
      </c>
      <c r="F28" s="1178">
        <v>11.35</v>
      </c>
      <c r="G28" s="1178">
        <v>120262</v>
      </c>
      <c r="H28" s="1205" t="s">
        <v>160</v>
      </c>
      <c r="I28" s="1178"/>
      <c r="J28" s="1178"/>
      <c r="K28" s="1178"/>
      <c r="L28" s="1178"/>
      <c r="M28" s="1178"/>
      <c r="N28" s="1186">
        <v>60</v>
      </c>
      <c r="O28" s="1186">
        <v>11</v>
      </c>
      <c r="P28" s="1186">
        <v>90</v>
      </c>
      <c r="Q28" s="1175">
        <f>SUM(I28:P28)</f>
        <v>161</v>
      </c>
      <c r="R28" s="1176" t="s">
        <v>32</v>
      </c>
      <c r="S28" s="1177" t="s">
        <v>33</v>
      </c>
      <c r="T28" s="1175"/>
      <c r="U28" s="1270" t="s">
        <v>523</v>
      </c>
      <c r="V28" s="1181" t="s">
        <v>90</v>
      </c>
      <c r="W28" s="1181">
        <v>1020948</v>
      </c>
      <c r="X28" s="1181" t="s">
        <v>2672</v>
      </c>
      <c r="Y28" s="1181"/>
    </row>
    <row r="29" spans="1:25">
      <c r="A29" s="1214" t="s">
        <v>19</v>
      </c>
      <c r="B29" s="1209"/>
      <c r="C29" s="1209"/>
      <c r="D29" s="1209"/>
      <c r="E29" s="1214"/>
      <c r="F29" s="1209"/>
      <c r="G29" s="1209"/>
      <c r="H29" s="1209"/>
      <c r="I29" s="1214">
        <f t="shared" ref="I29:Q29" si="3">SUM(I23:I28)</f>
        <v>0</v>
      </c>
      <c r="J29" s="1214">
        <f t="shared" si="3"/>
        <v>0</v>
      </c>
      <c r="K29" s="1214">
        <f t="shared" si="3"/>
        <v>0</v>
      </c>
      <c r="L29" s="1214">
        <f t="shared" si="3"/>
        <v>0</v>
      </c>
      <c r="M29" s="1214">
        <f t="shared" si="3"/>
        <v>60</v>
      </c>
      <c r="N29" s="1214">
        <f t="shared" si="3"/>
        <v>270</v>
      </c>
      <c r="O29" s="1214">
        <f t="shared" si="3"/>
        <v>66</v>
      </c>
      <c r="P29" s="1214">
        <f t="shared" si="3"/>
        <v>570</v>
      </c>
      <c r="Q29" s="1214">
        <f t="shared" si="3"/>
        <v>966</v>
      </c>
      <c r="R29" s="1215"/>
      <c r="S29" s="1215"/>
      <c r="T29" s="1215"/>
      <c r="U29" s="1215"/>
      <c r="V29" s="1215"/>
      <c r="W29" s="1215"/>
      <c r="X29" s="1215"/>
      <c r="Y29" s="1215"/>
    </row>
    <row r="30" spans="1:25">
      <c r="A30" s="1218" t="s">
        <v>34</v>
      </c>
      <c r="B30" s="1552"/>
      <c r="C30" s="1552"/>
      <c r="D30" s="1552"/>
      <c r="E30" s="1216"/>
      <c r="F30" s="1216"/>
      <c r="G30" s="1216"/>
      <c r="H30" s="1216"/>
      <c r="I30" s="1216"/>
      <c r="J30" s="1216"/>
      <c r="K30" s="1553"/>
      <c r="L30" s="1553"/>
      <c r="M30" s="1553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</row>
    <row r="31" spans="1:25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</row>
    <row r="32" spans="1:25" ht="15" customHeight="1">
      <c r="A32" s="1194" t="s">
        <v>161</v>
      </c>
      <c r="B32" s="1548" t="s">
        <v>39</v>
      </c>
      <c r="C32" s="1548"/>
      <c r="D32" s="1223"/>
      <c r="E32" s="1224" t="s">
        <v>40</v>
      </c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</row>
    <row r="33" spans="1:25">
      <c r="A33" s="1195" t="s">
        <v>169</v>
      </c>
      <c r="B33" s="1554" t="s">
        <v>41</v>
      </c>
      <c r="C33" s="1554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</row>
    <row r="34" spans="1:25">
      <c r="A34" s="1225" t="s">
        <v>42</v>
      </c>
      <c r="B34" s="1555"/>
      <c r="C34" s="1555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</row>
    <row r="35" spans="1:25">
      <c r="A35" s="1225" t="s">
        <v>42</v>
      </c>
      <c r="B35" s="1555"/>
      <c r="C35" s="1555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</row>
    <row r="36" spans="1:25">
      <c r="A36" s="1225" t="s">
        <v>43</v>
      </c>
      <c r="B36" s="1556"/>
      <c r="C36" s="155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</row>
    <row r="37" spans="1:25">
      <c r="A37" s="1225" t="s">
        <v>44</v>
      </c>
      <c r="B37" s="1557"/>
      <c r="C37" s="1557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26"/>
      <c r="U37" s="1216"/>
      <c r="V37" s="1216"/>
      <c r="W37" s="1216"/>
      <c r="X37" s="1216"/>
    </row>
    <row r="39" spans="1:25" ht="23.25" customHeight="1">
      <c r="A39" s="1683" t="s">
        <v>345</v>
      </c>
      <c r="B39" s="1683"/>
      <c r="C39" s="1683"/>
      <c r="D39" s="1683"/>
      <c r="E39" s="1683"/>
      <c r="F39" s="1683"/>
      <c r="G39" s="1330"/>
      <c r="H39" s="1331"/>
      <c r="I39" s="1683" t="s">
        <v>999</v>
      </c>
      <c r="J39" s="1683"/>
      <c r="K39" s="1683"/>
      <c r="L39" s="1683"/>
      <c r="M39" s="1683"/>
      <c r="N39" s="1683"/>
      <c r="O39" s="1683"/>
      <c r="P39" s="1683"/>
      <c r="Q39" s="1683"/>
      <c r="R39" s="1681" t="s">
        <v>2678</v>
      </c>
      <c r="S39" s="1681"/>
      <c r="T39" s="1681"/>
      <c r="U39" s="1681"/>
      <c r="V39" s="1681"/>
      <c r="W39" s="1681"/>
      <c r="X39" s="1681"/>
      <c r="Y39" s="1681"/>
    </row>
    <row r="40" spans="1:25" ht="26.25">
      <c r="A40" s="1210" t="s">
        <v>3</v>
      </c>
      <c r="B40" s="1210" t="s">
        <v>4</v>
      </c>
      <c r="C40" s="1210" t="s">
        <v>5</v>
      </c>
      <c r="D40" s="1210" t="s">
        <v>6</v>
      </c>
      <c r="E40" s="1210" t="s">
        <v>7</v>
      </c>
      <c r="F40" s="1210" t="s">
        <v>8</v>
      </c>
      <c r="G40" s="1210" t="s">
        <v>9</v>
      </c>
      <c r="H40" s="1211" t="s">
        <v>10</v>
      </c>
      <c r="I40" s="1227" t="s">
        <v>11</v>
      </c>
      <c r="J40" s="1227" t="s">
        <v>12</v>
      </c>
      <c r="K40" s="1227" t="s">
        <v>13</v>
      </c>
      <c r="L40" s="1227" t="s">
        <v>14</v>
      </c>
      <c r="M40" s="1227" t="s">
        <v>15</v>
      </c>
      <c r="N40" s="1227" t="s">
        <v>16</v>
      </c>
      <c r="O40" s="1227" t="s">
        <v>17</v>
      </c>
      <c r="P40" s="1212" t="s">
        <v>18</v>
      </c>
      <c r="Q40" s="1210" t="s">
        <v>19</v>
      </c>
      <c r="R40" s="1210" t="s">
        <v>20</v>
      </c>
      <c r="S40" s="1213" t="s">
        <v>21</v>
      </c>
      <c r="T40" s="1213" t="s">
        <v>22</v>
      </c>
      <c r="U40" s="1210" t="s">
        <v>24</v>
      </c>
      <c r="V40" s="1210" t="s">
        <v>25</v>
      </c>
      <c r="W40" s="1210" t="s">
        <v>26</v>
      </c>
      <c r="X40" s="1210" t="s">
        <v>27</v>
      </c>
      <c r="Y40" s="1210" t="s">
        <v>28</v>
      </c>
    </row>
    <row r="41" spans="1:25">
      <c r="A41" s="1172" t="s">
        <v>165</v>
      </c>
      <c r="B41" s="1172" t="s">
        <v>2679</v>
      </c>
      <c r="C41" s="1178" t="s">
        <v>2680</v>
      </c>
      <c r="D41" s="1172" t="s">
        <v>136</v>
      </c>
      <c r="E41" s="1173">
        <v>46202.8125</v>
      </c>
      <c r="F41" s="1172">
        <v>11.9</v>
      </c>
      <c r="G41" s="1172">
        <v>120251</v>
      </c>
      <c r="H41" s="1174" t="s">
        <v>2681</v>
      </c>
      <c r="I41" s="1172"/>
      <c r="J41" s="1172"/>
      <c r="K41" s="1172"/>
      <c r="L41" s="1172"/>
      <c r="M41" s="1172"/>
      <c r="N41" s="1172">
        <v>15</v>
      </c>
      <c r="O41" s="1172">
        <v>15</v>
      </c>
      <c r="P41" s="1172">
        <v>131</v>
      </c>
      <c r="Q41" s="1175">
        <f t="shared" ref="Q41:Q46" si="4">SUM(I41:P41)</f>
        <v>161</v>
      </c>
      <c r="R41" s="1176" t="s">
        <v>32</v>
      </c>
      <c r="S41" s="1177" t="s">
        <v>33</v>
      </c>
      <c r="T41" s="1175"/>
      <c r="U41" s="1189" t="s">
        <v>100</v>
      </c>
      <c r="V41" s="1181" t="s">
        <v>90</v>
      </c>
      <c r="W41" s="1181">
        <v>1020908</v>
      </c>
      <c r="X41" s="1181" t="s">
        <v>2682</v>
      </c>
      <c r="Y41" s="1181"/>
    </row>
    <row r="42" spans="1:25">
      <c r="A42" s="1172" t="s">
        <v>2561</v>
      </c>
      <c r="B42" s="1172" t="s">
        <v>2679</v>
      </c>
      <c r="C42" s="1178" t="s">
        <v>2683</v>
      </c>
      <c r="D42" s="1172" t="s">
        <v>136</v>
      </c>
      <c r="E42" s="1173">
        <v>46202.8125</v>
      </c>
      <c r="F42" s="1172">
        <v>11.9</v>
      </c>
      <c r="G42" s="1172">
        <v>120254</v>
      </c>
      <c r="H42" s="1174" t="s">
        <v>548</v>
      </c>
      <c r="I42" s="1172"/>
      <c r="J42" s="1172"/>
      <c r="K42" s="1172"/>
      <c r="L42" s="1172"/>
      <c r="M42" s="1172"/>
      <c r="N42" s="1172">
        <v>54</v>
      </c>
      <c r="O42" s="1172">
        <v>54</v>
      </c>
      <c r="P42" s="1172">
        <v>53</v>
      </c>
      <c r="Q42" s="1175">
        <f t="shared" si="4"/>
        <v>161</v>
      </c>
      <c r="R42" s="1176" t="s">
        <v>32</v>
      </c>
      <c r="S42" s="1177" t="s">
        <v>33</v>
      </c>
      <c r="T42" s="1289" t="b">
        <v>1</v>
      </c>
      <c r="U42" s="1189" t="s">
        <v>100</v>
      </c>
      <c r="V42" s="1181" t="s">
        <v>90</v>
      </c>
      <c r="W42" s="1181">
        <v>1020909</v>
      </c>
      <c r="X42" s="1181" t="s">
        <v>2682</v>
      </c>
      <c r="Y42" s="1181"/>
    </row>
    <row r="43" spans="1:25">
      <c r="A43" s="1172" t="s">
        <v>2561</v>
      </c>
      <c r="B43" s="1172" t="s">
        <v>115</v>
      </c>
      <c r="C43" s="1178" t="s">
        <v>2684</v>
      </c>
      <c r="D43" s="1172" t="s">
        <v>117</v>
      </c>
      <c r="E43" s="1173">
        <v>46201.763888888891</v>
      </c>
      <c r="F43" s="1172">
        <v>13.8</v>
      </c>
      <c r="G43" s="1172">
        <v>120255</v>
      </c>
      <c r="H43" s="1174" t="s">
        <v>548</v>
      </c>
      <c r="I43" s="1172"/>
      <c r="J43" s="1172"/>
      <c r="K43" s="1172"/>
      <c r="L43" s="1172"/>
      <c r="M43" s="1172"/>
      <c r="N43" s="1172">
        <v>54</v>
      </c>
      <c r="O43" s="1172">
        <v>54</v>
      </c>
      <c r="P43" s="1172">
        <v>53</v>
      </c>
      <c r="Q43" s="1175">
        <f t="shared" si="4"/>
        <v>161</v>
      </c>
      <c r="R43" s="1176" t="s">
        <v>32</v>
      </c>
      <c r="S43" s="1177" t="s">
        <v>33</v>
      </c>
      <c r="T43" s="1289" t="b">
        <v>1</v>
      </c>
      <c r="U43" s="1189" t="s">
        <v>100</v>
      </c>
      <c r="V43" s="1181" t="s">
        <v>90</v>
      </c>
      <c r="W43" s="1181">
        <v>1020910</v>
      </c>
      <c r="X43" s="1181" t="s">
        <v>2685</v>
      </c>
      <c r="Y43" s="1181"/>
    </row>
    <row r="44" spans="1:25">
      <c r="A44" s="1172" t="s">
        <v>120</v>
      </c>
      <c r="B44" s="1172" t="s">
        <v>2679</v>
      </c>
      <c r="C44" s="1178" t="s">
        <v>2686</v>
      </c>
      <c r="D44" s="1172" t="s">
        <v>136</v>
      </c>
      <c r="E44" s="1173">
        <v>46202.8125</v>
      </c>
      <c r="F44" s="1172">
        <v>11.9</v>
      </c>
      <c r="G44" s="1172">
        <v>120256</v>
      </c>
      <c r="H44" s="1174" t="s">
        <v>740</v>
      </c>
      <c r="I44" s="1172"/>
      <c r="J44" s="1172"/>
      <c r="K44" s="1172"/>
      <c r="L44" s="1172"/>
      <c r="M44" s="1172"/>
      <c r="N44" s="1172">
        <v>60</v>
      </c>
      <c r="O44" s="1172">
        <v>30</v>
      </c>
      <c r="P44" s="1172">
        <v>71</v>
      </c>
      <c r="Q44" s="1175">
        <f t="shared" si="4"/>
        <v>161</v>
      </c>
      <c r="R44" s="1176" t="s">
        <v>32</v>
      </c>
      <c r="S44" s="1177" t="s">
        <v>33</v>
      </c>
      <c r="T44" s="1289" t="b">
        <v>1</v>
      </c>
      <c r="U44" s="1189" t="s">
        <v>100</v>
      </c>
      <c r="V44" s="1181" t="s">
        <v>90</v>
      </c>
      <c r="W44" s="1181">
        <v>1020911</v>
      </c>
      <c r="X44" s="1181" t="s">
        <v>2682</v>
      </c>
      <c r="Y44" s="1181"/>
    </row>
    <row r="45" spans="1:25">
      <c r="A45" s="1172" t="s">
        <v>120</v>
      </c>
      <c r="B45" s="1172" t="s">
        <v>2679</v>
      </c>
      <c r="C45" s="1178" t="s">
        <v>2687</v>
      </c>
      <c r="D45" s="1172" t="s">
        <v>136</v>
      </c>
      <c r="E45" s="1173">
        <v>46202.8125</v>
      </c>
      <c r="F45" s="1172">
        <v>11.9</v>
      </c>
      <c r="G45" s="1172">
        <v>120257</v>
      </c>
      <c r="H45" s="1174" t="s">
        <v>740</v>
      </c>
      <c r="I45" s="1172"/>
      <c r="J45" s="1172"/>
      <c r="K45" s="1172"/>
      <c r="L45" s="1172"/>
      <c r="M45" s="1172"/>
      <c r="N45" s="1172">
        <v>30</v>
      </c>
      <c r="O45" s="1172">
        <v>30</v>
      </c>
      <c r="P45" s="1172">
        <v>101</v>
      </c>
      <c r="Q45" s="1175">
        <f t="shared" si="4"/>
        <v>161</v>
      </c>
      <c r="R45" s="1176" t="s">
        <v>32</v>
      </c>
      <c r="S45" s="1177" t="s">
        <v>33</v>
      </c>
      <c r="T45" s="1289" t="b">
        <v>1</v>
      </c>
      <c r="U45" s="1189" t="s">
        <v>100</v>
      </c>
      <c r="V45" s="1181" t="s">
        <v>90</v>
      </c>
      <c r="W45" s="1181">
        <v>1020912</v>
      </c>
      <c r="X45" s="1181" t="s">
        <v>2682</v>
      </c>
      <c r="Y45" s="1181"/>
    </row>
    <row r="46" spans="1:25">
      <c r="A46" s="1198" t="s">
        <v>2688</v>
      </c>
      <c r="B46" s="1198" t="s">
        <v>115</v>
      </c>
      <c r="C46" s="1198"/>
      <c r="D46" s="1198"/>
      <c r="E46" s="1199"/>
      <c r="F46" s="1198">
        <v>13.8</v>
      </c>
      <c r="G46" s="1198">
        <v>120258</v>
      </c>
      <c r="H46" s="1339" t="s">
        <v>2689</v>
      </c>
      <c r="I46" s="1198"/>
      <c r="J46" s="1198"/>
      <c r="K46" s="1198"/>
      <c r="L46" s="1198"/>
      <c r="M46" s="1198"/>
      <c r="N46" s="1198"/>
      <c r="O46" s="1198"/>
      <c r="P46" s="1198"/>
      <c r="Q46" s="1176">
        <f t="shared" si="4"/>
        <v>0</v>
      </c>
      <c r="R46" s="1176" t="s">
        <v>32</v>
      </c>
      <c r="S46" s="1176" t="s">
        <v>33</v>
      </c>
      <c r="T46" s="1176"/>
      <c r="U46" s="1201" t="s">
        <v>100</v>
      </c>
      <c r="V46" s="1201" t="s">
        <v>90</v>
      </c>
      <c r="W46" s="1201"/>
      <c r="X46" s="1201" t="s">
        <v>2690</v>
      </c>
      <c r="Y46" s="1181"/>
    </row>
    <row r="47" spans="1:25">
      <c r="A47" s="1214" t="s">
        <v>19</v>
      </c>
      <c r="B47" s="1209"/>
      <c r="C47" s="1209"/>
      <c r="D47" s="1209"/>
      <c r="E47" s="1214"/>
      <c r="F47" s="1209"/>
      <c r="G47" s="1209"/>
      <c r="H47" s="1209"/>
      <c r="I47" s="1214">
        <f>SUM(I41:I45)</f>
        <v>0</v>
      </c>
      <c r="J47" s="1214">
        <f>SUM(J41:J45)</f>
        <v>0</v>
      </c>
      <c r="K47" s="1214">
        <f t="shared" ref="K47:P47" si="5">SUM(K41:K46)</f>
        <v>0</v>
      </c>
      <c r="L47" s="1214">
        <f t="shared" si="5"/>
        <v>0</v>
      </c>
      <c r="M47" s="1214">
        <f t="shared" si="5"/>
        <v>0</v>
      </c>
      <c r="N47" s="1214">
        <f t="shared" si="5"/>
        <v>213</v>
      </c>
      <c r="O47" s="1214">
        <f t="shared" si="5"/>
        <v>183</v>
      </c>
      <c r="P47" s="1214">
        <f t="shared" si="5"/>
        <v>409</v>
      </c>
      <c r="Q47" s="1214">
        <f>SUM(Q41:Q46)</f>
        <v>805</v>
      </c>
      <c r="R47" s="1215"/>
      <c r="S47" s="1215"/>
      <c r="T47" s="1215"/>
      <c r="U47" s="1215"/>
      <c r="V47" s="1215"/>
      <c r="W47" s="1215"/>
      <c r="X47" s="1215"/>
      <c r="Y47" s="1215"/>
    </row>
    <row r="48" spans="1:25">
      <c r="A48" s="1216"/>
      <c r="B48" s="1216"/>
      <c r="C48" s="1216"/>
      <c r="D48" s="1216"/>
      <c r="E48" s="1216"/>
      <c r="F48" s="1217"/>
      <c r="G48" s="1217"/>
      <c r="H48" s="1216"/>
      <c r="I48" s="1216"/>
      <c r="J48" s="1216"/>
      <c r="K48" s="1216"/>
      <c r="L48" s="1216"/>
      <c r="M48" s="1216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</row>
    <row r="49" spans="1:26">
      <c r="A49" s="1218" t="s">
        <v>34</v>
      </c>
      <c r="B49" s="1552"/>
      <c r="C49" s="1552"/>
      <c r="D49" s="1552"/>
      <c r="E49" s="1216"/>
      <c r="F49" s="1216"/>
      <c r="G49" s="1216"/>
      <c r="H49" s="1216"/>
      <c r="I49" s="1216"/>
      <c r="J49" s="1216"/>
      <c r="K49" s="1553"/>
      <c r="L49" s="1553"/>
      <c r="M49" s="1553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</row>
    <row r="50" spans="1:26" ht="18">
      <c r="A50" s="1220" t="s">
        <v>35</v>
      </c>
      <c r="B50" s="1221" t="s">
        <v>36</v>
      </c>
      <c r="C50" s="1222" t="s">
        <v>37</v>
      </c>
      <c r="D50" s="1219"/>
      <c r="E50" s="1216"/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</row>
    <row r="51" spans="1:26">
      <c r="A51" s="1194" t="s">
        <v>100</v>
      </c>
      <c r="B51" s="1548" t="s">
        <v>39</v>
      </c>
      <c r="C51" s="1548"/>
      <c r="D51" s="1223"/>
      <c r="E51" s="1224" t="s">
        <v>40</v>
      </c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</row>
    <row r="52" spans="1:26">
      <c r="A52" s="1225" t="s">
        <v>42</v>
      </c>
      <c r="B52" s="1555" t="s">
        <v>957</v>
      </c>
      <c r="C52" s="1555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</row>
    <row r="53" spans="1:26">
      <c r="A53" s="1225" t="s">
        <v>42</v>
      </c>
      <c r="B53" s="1555"/>
      <c r="C53" s="1555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</row>
    <row r="54" spans="1:26">
      <c r="A54" s="1225" t="s">
        <v>43</v>
      </c>
      <c r="B54" s="1556" t="s">
        <v>2691</v>
      </c>
      <c r="C54" s="1556"/>
      <c r="D54" s="1216"/>
      <c r="E54" s="1216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</row>
    <row r="55" spans="1:26">
      <c r="A55" s="1225" t="s">
        <v>44</v>
      </c>
      <c r="B55" s="1557"/>
      <c r="C55" s="1557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</row>
    <row r="57" spans="1:26" ht="23.25" customHeight="1">
      <c r="A57" s="1549" t="s">
        <v>360</v>
      </c>
      <c r="B57" s="1549"/>
      <c r="C57" s="1549"/>
      <c r="D57" s="1549"/>
      <c r="E57" s="1549"/>
      <c r="F57" s="1549"/>
      <c r="G57" s="1208"/>
      <c r="H57" s="1209"/>
      <c r="I57" s="1549" t="s">
        <v>999</v>
      </c>
      <c r="J57" s="1549"/>
      <c r="K57" s="1549"/>
      <c r="L57" s="1549"/>
      <c r="M57" s="1549"/>
      <c r="N57" s="1549"/>
      <c r="O57" s="1549"/>
      <c r="P57" s="1549"/>
      <c r="Q57" s="1549"/>
      <c r="R57" s="1550" t="s">
        <v>361</v>
      </c>
      <c r="S57" s="1550"/>
      <c r="T57" s="1550"/>
      <c r="U57" s="1550"/>
      <c r="V57" s="1550"/>
      <c r="W57" s="1550"/>
      <c r="X57" s="1550"/>
      <c r="Y57" s="1550"/>
    </row>
    <row r="58" spans="1:26" ht="26.25">
      <c r="A58" s="1210" t="s">
        <v>3</v>
      </c>
      <c r="B58" s="1210" t="s">
        <v>4</v>
      </c>
      <c r="C58" s="1210" t="s">
        <v>5</v>
      </c>
      <c r="D58" s="1210" t="s">
        <v>6</v>
      </c>
      <c r="E58" s="1210" t="s">
        <v>7</v>
      </c>
      <c r="F58" s="1210" t="s">
        <v>8</v>
      </c>
      <c r="G58" s="1210" t="s">
        <v>9</v>
      </c>
      <c r="H58" s="1211" t="s">
        <v>10</v>
      </c>
      <c r="I58" s="1227" t="s">
        <v>11</v>
      </c>
      <c r="J58" s="1227" t="s">
        <v>12</v>
      </c>
      <c r="K58" s="1227" t="s">
        <v>13</v>
      </c>
      <c r="L58" s="1227" t="s">
        <v>14</v>
      </c>
      <c r="M58" s="1227" t="s">
        <v>15</v>
      </c>
      <c r="N58" s="1227" t="s">
        <v>16</v>
      </c>
      <c r="O58" s="1227" t="s">
        <v>17</v>
      </c>
      <c r="P58" s="1212" t="s">
        <v>18</v>
      </c>
      <c r="Q58" s="1210" t="s">
        <v>19</v>
      </c>
      <c r="R58" s="1210" t="s">
        <v>20</v>
      </c>
      <c r="S58" s="1213" t="s">
        <v>21</v>
      </c>
      <c r="T58" s="1213" t="s">
        <v>22</v>
      </c>
      <c r="U58" s="1210" t="s">
        <v>24</v>
      </c>
      <c r="V58" s="1210" t="s">
        <v>25</v>
      </c>
      <c r="W58" s="1210" t="s">
        <v>26</v>
      </c>
      <c r="X58" s="1210" t="s">
        <v>27</v>
      </c>
      <c r="Y58" s="1210" t="s">
        <v>28</v>
      </c>
    </row>
    <row r="59" spans="1:26">
      <c r="A59" s="1172" t="s">
        <v>623</v>
      </c>
      <c r="B59" s="1172" t="s">
        <v>92</v>
      </c>
      <c r="C59" s="1186" t="s">
        <v>2692</v>
      </c>
      <c r="D59" s="1172" t="s">
        <v>94</v>
      </c>
      <c r="E59" s="1173">
        <v>46201.597222222219</v>
      </c>
      <c r="F59" s="1172">
        <v>12.7</v>
      </c>
      <c r="G59" s="1172">
        <v>120259</v>
      </c>
      <c r="H59" s="1174" t="s">
        <v>740</v>
      </c>
      <c r="I59" s="1172"/>
      <c r="J59" s="1172"/>
      <c r="K59" s="1172"/>
      <c r="L59" s="1172"/>
      <c r="M59" s="1186">
        <v>60</v>
      </c>
      <c r="N59" s="1186">
        <v>60</v>
      </c>
      <c r="O59" s="1186">
        <v>41</v>
      </c>
      <c r="P59" s="1172"/>
      <c r="Q59" s="1175">
        <f t="shared" ref="Q59" si="6">SUM(I59:P59)</f>
        <v>161</v>
      </c>
      <c r="R59" s="1176" t="s">
        <v>32</v>
      </c>
      <c r="S59" s="1177" t="s">
        <v>33</v>
      </c>
      <c r="T59" s="1175"/>
      <c r="U59" s="1190" t="s">
        <v>161</v>
      </c>
      <c r="V59" s="1181" t="s">
        <v>90</v>
      </c>
      <c r="W59" s="1181">
        <v>1020902</v>
      </c>
      <c r="X59" s="1190" t="s">
        <v>2669</v>
      </c>
      <c r="Y59" s="1181"/>
    </row>
    <row r="60" spans="1:26">
      <c r="A60" s="1178" t="s">
        <v>86</v>
      </c>
      <c r="B60" s="1178" t="s">
        <v>78</v>
      </c>
      <c r="C60" s="1186" t="s">
        <v>2693</v>
      </c>
      <c r="D60" s="1172" t="s">
        <v>2668</v>
      </c>
      <c r="E60" s="1173">
        <v>46201.166666666664</v>
      </c>
      <c r="F60" s="1172">
        <v>11.9</v>
      </c>
      <c r="G60" s="1178">
        <v>120239</v>
      </c>
      <c r="H60" s="1205" t="s">
        <v>1348</v>
      </c>
      <c r="I60" s="1178"/>
      <c r="J60" s="1178"/>
      <c r="K60" s="1178"/>
      <c r="L60" s="1178"/>
      <c r="M60" s="1178"/>
      <c r="N60" s="1178"/>
      <c r="O60" s="1186">
        <v>90</v>
      </c>
      <c r="P60" s="1186">
        <v>71</v>
      </c>
      <c r="Q60" s="1175">
        <f>SUM(I60:P60)</f>
        <v>161</v>
      </c>
      <c r="R60" s="1176" t="s">
        <v>32</v>
      </c>
      <c r="S60" s="1177" t="s">
        <v>33</v>
      </c>
      <c r="T60" s="1175"/>
      <c r="U60" s="1190" t="s">
        <v>161</v>
      </c>
      <c r="V60" s="1181" t="s">
        <v>90</v>
      </c>
      <c r="W60" s="1181">
        <v>1020903</v>
      </c>
      <c r="X60" s="1190" t="s">
        <v>2669</v>
      </c>
      <c r="Y60" s="1181"/>
    </row>
    <row r="61" spans="1:26">
      <c r="A61" s="1178" t="s">
        <v>403</v>
      </c>
      <c r="B61" s="1178" t="s">
        <v>404</v>
      </c>
      <c r="C61" s="1186" t="s">
        <v>2694</v>
      </c>
      <c r="D61" s="1178" t="s">
        <v>2695</v>
      </c>
      <c r="E61" s="1179">
        <v>46201.163194444445</v>
      </c>
      <c r="F61" s="1178">
        <v>16.3</v>
      </c>
      <c r="G61" s="1172">
        <v>120276</v>
      </c>
      <c r="H61" s="1174" t="s">
        <v>1348</v>
      </c>
      <c r="I61" s="1172"/>
      <c r="J61" s="1172"/>
      <c r="K61" s="1172"/>
      <c r="L61" s="1172"/>
      <c r="M61" s="1172"/>
      <c r="N61" s="1172"/>
      <c r="O61" s="1186">
        <v>101</v>
      </c>
      <c r="P61" s="1186">
        <v>60</v>
      </c>
      <c r="Q61" s="1175">
        <f>SUM(I61:P61)</f>
        <v>161</v>
      </c>
      <c r="R61" s="1176" t="s">
        <v>32</v>
      </c>
      <c r="S61" s="1177" t="s">
        <v>33</v>
      </c>
      <c r="T61" s="1175"/>
      <c r="U61" s="1190" t="s">
        <v>161</v>
      </c>
      <c r="V61" s="1181"/>
      <c r="W61" s="1181">
        <v>1020904</v>
      </c>
      <c r="X61" s="1190" t="s">
        <v>2696</v>
      </c>
      <c r="Y61" s="1181"/>
    </row>
    <row r="62" spans="1:26">
      <c r="A62" s="1178" t="s">
        <v>114</v>
      </c>
      <c r="B62" s="1178" t="s">
        <v>78</v>
      </c>
      <c r="C62" s="1186" t="s">
        <v>2697</v>
      </c>
      <c r="D62" s="1172" t="s">
        <v>2668</v>
      </c>
      <c r="E62" s="1173">
        <v>46201.166666666664</v>
      </c>
      <c r="F62" s="1172">
        <v>11.9</v>
      </c>
      <c r="G62" s="1172">
        <v>120236</v>
      </c>
      <c r="H62" s="1174" t="s">
        <v>160</v>
      </c>
      <c r="I62" s="1335" t="s">
        <v>2665</v>
      </c>
      <c r="J62" s="1172"/>
      <c r="K62" s="1172"/>
      <c r="L62" s="1172"/>
      <c r="M62" s="1178"/>
      <c r="N62" s="1186">
        <v>60</v>
      </c>
      <c r="O62" s="1186">
        <v>60</v>
      </c>
      <c r="P62" s="1186">
        <v>41</v>
      </c>
      <c r="Q62" s="1175">
        <f>SUM(I62:P62)</f>
        <v>161</v>
      </c>
      <c r="R62" s="1176" t="s">
        <v>32</v>
      </c>
      <c r="S62" s="1177" t="s">
        <v>33</v>
      </c>
      <c r="T62" s="1289" t="b">
        <v>1</v>
      </c>
      <c r="U62" s="1190" t="s">
        <v>161</v>
      </c>
      <c r="V62" s="1181" t="s">
        <v>90</v>
      </c>
      <c r="W62" s="1181">
        <v>1020905</v>
      </c>
      <c r="X62" s="1190" t="s">
        <v>2669</v>
      </c>
      <c r="Y62" s="1181"/>
    </row>
    <row r="63" spans="1:26">
      <c r="A63" s="1178" t="s">
        <v>814</v>
      </c>
      <c r="B63" s="1178" t="s">
        <v>92</v>
      </c>
      <c r="C63" s="1186" t="s">
        <v>2698</v>
      </c>
      <c r="D63" s="1178" t="s">
        <v>203</v>
      </c>
      <c r="E63" s="1179">
        <v>46203.291666666664</v>
      </c>
      <c r="F63" s="1178">
        <v>12.6</v>
      </c>
      <c r="G63" s="1178">
        <v>120300</v>
      </c>
      <c r="H63" s="1338" t="s">
        <v>1348</v>
      </c>
      <c r="I63" s="1296" t="s">
        <v>426</v>
      </c>
      <c r="J63" s="1178"/>
      <c r="K63" s="1178"/>
      <c r="L63" s="1178"/>
      <c r="M63" s="1186">
        <v>60</v>
      </c>
      <c r="N63" s="1186">
        <v>50</v>
      </c>
      <c r="O63" s="1178"/>
      <c r="P63" s="1186">
        <v>51</v>
      </c>
      <c r="Q63" s="1175">
        <f>SUM(I63:P63)</f>
        <v>161</v>
      </c>
      <c r="R63" s="1176" t="s">
        <v>32</v>
      </c>
      <c r="S63" s="1177" t="s">
        <v>33</v>
      </c>
      <c r="T63" s="1175"/>
      <c r="U63" s="1190" t="s">
        <v>161</v>
      </c>
      <c r="V63" s="1181" t="s">
        <v>90</v>
      </c>
      <c r="W63" s="1181">
        <v>1020906</v>
      </c>
      <c r="X63" s="1181" t="s">
        <v>2699</v>
      </c>
      <c r="Y63" s="1181"/>
      <c r="Z63" t="s">
        <v>2700</v>
      </c>
    </row>
    <row r="64" spans="1:26">
      <c r="A64" s="1178" t="s">
        <v>105</v>
      </c>
      <c r="B64" s="1178" t="s">
        <v>78</v>
      </c>
      <c r="C64" s="1186" t="s">
        <v>2701</v>
      </c>
      <c r="D64" s="1172" t="s">
        <v>2668</v>
      </c>
      <c r="E64" s="1173">
        <v>46201.166666666664</v>
      </c>
      <c r="F64" s="1172">
        <v>11.9</v>
      </c>
      <c r="G64" s="1172">
        <v>120237</v>
      </c>
      <c r="H64" s="1174" t="s">
        <v>160</v>
      </c>
      <c r="I64" s="1172"/>
      <c r="J64" s="1172"/>
      <c r="K64" s="1172"/>
      <c r="L64" s="1172"/>
      <c r="M64" s="1172"/>
      <c r="N64" s="1186">
        <v>60</v>
      </c>
      <c r="O64" s="1186">
        <v>60</v>
      </c>
      <c r="P64" s="1186">
        <v>41</v>
      </c>
      <c r="Q64" s="1175">
        <f>SUM(I64:P64)</f>
        <v>161</v>
      </c>
      <c r="R64" s="1176" t="s">
        <v>32</v>
      </c>
      <c r="S64" s="1177" t="s">
        <v>33</v>
      </c>
      <c r="T64" s="1289" t="b">
        <v>1</v>
      </c>
      <c r="U64" s="1190" t="s">
        <v>161</v>
      </c>
      <c r="V64" s="1181" t="s">
        <v>90</v>
      </c>
      <c r="W64" s="1181">
        <v>1020907</v>
      </c>
      <c r="X64" s="1190" t="s">
        <v>2669</v>
      </c>
      <c r="Y64" s="1181"/>
    </row>
    <row r="65" spans="1:25">
      <c r="A65" s="1214" t="s">
        <v>19</v>
      </c>
      <c r="B65" s="1209"/>
      <c r="C65" s="1209"/>
      <c r="D65" s="1209"/>
      <c r="E65" s="1214"/>
      <c r="F65" s="1209"/>
      <c r="G65" s="1209"/>
      <c r="H65" s="1209"/>
      <c r="I65" s="1214">
        <f>SUM(I59:I61)</f>
        <v>0</v>
      </c>
      <c r="J65" s="1214">
        <f>SUM(J59:J61)</f>
        <v>0</v>
      </c>
      <c r="K65" s="1214">
        <f>SUM(K59:K61)</f>
        <v>0</v>
      </c>
      <c r="L65" s="1214">
        <f>SUM(L59:L61)</f>
        <v>0</v>
      </c>
      <c r="M65" s="1214">
        <f>SUM(M59:M64)</f>
        <v>120</v>
      </c>
      <c r="N65" s="1214">
        <f>SUM(N59:N64)</f>
        <v>230</v>
      </c>
      <c r="O65" s="1214">
        <f>SUM(O59:O64)</f>
        <v>352</v>
      </c>
      <c r="P65" s="1214">
        <f>SUM(P59:P64)</f>
        <v>264</v>
      </c>
      <c r="Q65" s="1214">
        <f>SUM(Q59:Q64)</f>
        <v>966</v>
      </c>
      <c r="R65" s="1215"/>
      <c r="S65" s="1215"/>
      <c r="T65" s="1215"/>
      <c r="U65" s="1215"/>
      <c r="V65" s="1215"/>
      <c r="W65" s="1215"/>
      <c r="X65" s="1215"/>
      <c r="Y65" s="1215"/>
    </row>
    <row r="66" spans="1:25">
      <c r="A66" s="1216"/>
      <c r="B66" s="1216"/>
      <c r="C66" s="1216"/>
      <c r="D66" s="1216"/>
      <c r="E66" s="1216"/>
      <c r="F66" s="1217"/>
      <c r="G66" s="1217"/>
      <c r="H66" s="1216"/>
      <c r="I66" s="1216"/>
      <c r="J66" s="1216"/>
      <c r="K66" s="1216"/>
      <c r="L66" s="1216"/>
      <c r="M66" s="1216"/>
      <c r="N66" s="1216"/>
      <c r="O66" s="1216"/>
      <c r="P66" s="1216"/>
      <c r="Q66" s="1216"/>
      <c r="R66" s="1216"/>
      <c r="S66" s="1216"/>
      <c r="T66" s="1216"/>
      <c r="U66" s="1216"/>
      <c r="V66" s="1216"/>
      <c r="W66" s="1216"/>
      <c r="X66" s="1216"/>
    </row>
    <row r="67" spans="1:25">
      <c r="A67" s="1218" t="s">
        <v>34</v>
      </c>
      <c r="B67" s="1552"/>
      <c r="C67" s="1552"/>
      <c r="D67" s="1552"/>
      <c r="E67" s="1216"/>
      <c r="F67" s="1216"/>
      <c r="G67" s="1216"/>
      <c r="H67" s="1216"/>
      <c r="I67" s="1216"/>
      <c r="J67" s="1216"/>
      <c r="K67" s="1553"/>
      <c r="L67" s="1553"/>
      <c r="M67" s="1553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</row>
    <row r="68" spans="1:25" ht="18">
      <c r="A68" s="1220" t="s">
        <v>35</v>
      </c>
      <c r="B68" s="1221" t="s">
        <v>36</v>
      </c>
      <c r="C68" s="1222" t="s">
        <v>37</v>
      </c>
      <c r="D68" s="1219"/>
      <c r="E68" s="1216"/>
      <c r="F68" s="1216"/>
      <c r="G68" s="1216"/>
      <c r="H68" s="1216"/>
      <c r="I68" s="1216"/>
      <c r="J68" s="1216"/>
      <c r="K68" s="1216"/>
      <c r="L68" s="1216"/>
      <c r="M68" s="1216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</row>
    <row r="69" spans="1:25">
      <c r="A69" s="1195" t="s">
        <v>161</v>
      </c>
      <c r="B69" s="1554" t="s">
        <v>39</v>
      </c>
      <c r="C69" s="1554"/>
      <c r="D69" s="1223"/>
      <c r="E69" s="1224" t="s">
        <v>40</v>
      </c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</row>
    <row r="70" spans="1:25">
      <c r="A70" s="1225" t="s">
        <v>42</v>
      </c>
      <c r="B70" s="1555" t="s">
        <v>2702</v>
      </c>
      <c r="C70" s="1555"/>
      <c r="D70" s="1216"/>
      <c r="E70" s="1216"/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</row>
    <row r="71" spans="1:25">
      <c r="A71" s="1225" t="s">
        <v>42</v>
      </c>
      <c r="B71" s="1555"/>
      <c r="C71" s="1555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</row>
    <row r="72" spans="1:25">
      <c r="A72" s="1225" t="s">
        <v>43</v>
      </c>
      <c r="B72" s="1556" t="s">
        <v>2703</v>
      </c>
      <c r="C72" s="1556"/>
      <c r="D72" s="1216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</row>
    <row r="73" spans="1:25">
      <c r="A73" s="1225" t="s">
        <v>44</v>
      </c>
      <c r="B73" s="1557"/>
      <c r="C73" s="1557"/>
      <c r="D73" s="1216"/>
      <c r="E73" s="1216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</row>
    <row r="75" spans="1:25" ht="23.25" customHeight="1">
      <c r="A75" s="1549" t="s">
        <v>1442</v>
      </c>
      <c r="B75" s="1549"/>
      <c r="C75" s="1549"/>
      <c r="D75" s="1549"/>
      <c r="E75" s="1549"/>
      <c r="F75" s="1549"/>
      <c r="G75" s="1208"/>
      <c r="H75" s="1209"/>
      <c r="I75" s="1549" t="s">
        <v>999</v>
      </c>
      <c r="J75" s="1549"/>
      <c r="K75" s="1549"/>
      <c r="L75" s="1549"/>
      <c r="M75" s="1549"/>
      <c r="N75" s="1549"/>
      <c r="O75" s="1549"/>
      <c r="P75" s="1549"/>
      <c r="Q75" s="1549"/>
      <c r="R75" s="1550" t="s">
        <v>2704</v>
      </c>
      <c r="S75" s="1550"/>
      <c r="T75" s="1550"/>
      <c r="U75" s="1550"/>
      <c r="V75" s="1550"/>
      <c r="W75" s="1550"/>
      <c r="X75" s="1550"/>
      <c r="Y75" s="1550"/>
    </row>
    <row r="76" spans="1:25" ht="26.25">
      <c r="A76" s="1210" t="s">
        <v>3</v>
      </c>
      <c r="B76" s="1210" t="s">
        <v>4</v>
      </c>
      <c r="C76" s="1210" t="s">
        <v>5</v>
      </c>
      <c r="D76" s="1210" t="s">
        <v>6</v>
      </c>
      <c r="E76" s="1210" t="s">
        <v>7</v>
      </c>
      <c r="F76" s="1210" t="s">
        <v>8</v>
      </c>
      <c r="G76" s="1210" t="s">
        <v>9</v>
      </c>
      <c r="H76" s="1211" t="s">
        <v>10</v>
      </c>
      <c r="I76" s="1227" t="s">
        <v>11</v>
      </c>
      <c r="J76" s="1227" t="s">
        <v>12</v>
      </c>
      <c r="K76" s="1227" t="s">
        <v>13</v>
      </c>
      <c r="L76" s="1227" t="s">
        <v>14</v>
      </c>
      <c r="M76" s="1227" t="s">
        <v>15</v>
      </c>
      <c r="N76" s="1227" t="s">
        <v>16</v>
      </c>
      <c r="O76" s="1227" t="s">
        <v>17</v>
      </c>
      <c r="P76" s="1212" t="s">
        <v>18</v>
      </c>
      <c r="Q76" s="1210" t="s">
        <v>19</v>
      </c>
      <c r="R76" s="1210" t="s">
        <v>20</v>
      </c>
      <c r="S76" s="1213" t="s">
        <v>21</v>
      </c>
      <c r="T76" s="1213" t="s">
        <v>22</v>
      </c>
      <c r="U76" s="1210" t="s">
        <v>24</v>
      </c>
      <c r="V76" s="1210" t="s">
        <v>25</v>
      </c>
      <c r="W76" s="1210" t="s">
        <v>26</v>
      </c>
      <c r="X76" s="1210" t="s">
        <v>27</v>
      </c>
      <c r="Y76" s="1210" t="s">
        <v>28</v>
      </c>
    </row>
    <row r="77" spans="1:25">
      <c r="A77" s="1178" t="s">
        <v>1478</v>
      </c>
      <c r="B77" s="1178" t="s">
        <v>540</v>
      </c>
      <c r="C77" s="1186" t="s">
        <v>2705</v>
      </c>
      <c r="D77" s="1172" t="s">
        <v>136</v>
      </c>
      <c r="E77" s="1173">
        <v>46294.8125</v>
      </c>
      <c r="F77" s="1172">
        <v>11.9</v>
      </c>
      <c r="G77" s="1172">
        <v>120266</v>
      </c>
      <c r="H77" s="1174" t="s">
        <v>1348</v>
      </c>
      <c r="I77" s="1172"/>
      <c r="J77" s="1172"/>
      <c r="K77" s="1172"/>
      <c r="L77" s="1172"/>
      <c r="M77" s="1172"/>
      <c r="N77" s="1172"/>
      <c r="O77" s="1172">
        <v>135</v>
      </c>
      <c r="P77" s="1172">
        <v>26</v>
      </c>
      <c r="Q77" s="1175">
        <f t="shared" ref="Q77:Q80" si="7">SUM(I77:P77)</f>
        <v>161</v>
      </c>
      <c r="R77" s="1176" t="s">
        <v>32</v>
      </c>
      <c r="S77" s="1177" t="s">
        <v>33</v>
      </c>
      <c r="T77" s="1175"/>
      <c r="U77" s="1189" t="s">
        <v>100</v>
      </c>
      <c r="V77" s="1181" t="s">
        <v>90</v>
      </c>
      <c r="W77" s="1181">
        <v>1020913</v>
      </c>
      <c r="X77" s="1181" t="s">
        <v>2706</v>
      </c>
      <c r="Y77" s="1181"/>
    </row>
    <row r="78" spans="1:25">
      <c r="A78" s="1178" t="s">
        <v>403</v>
      </c>
      <c r="B78" s="1178" t="s">
        <v>404</v>
      </c>
      <c r="C78" s="1186" t="s">
        <v>2707</v>
      </c>
      <c r="D78" s="1172" t="s">
        <v>406</v>
      </c>
      <c r="E78" s="1191" t="s">
        <v>2708</v>
      </c>
      <c r="F78" s="1172">
        <v>16.3</v>
      </c>
      <c r="G78" s="1172">
        <v>120275</v>
      </c>
      <c r="H78" s="1174" t="s">
        <v>1348</v>
      </c>
      <c r="I78" s="1172"/>
      <c r="J78" s="1172"/>
      <c r="K78" s="1172"/>
      <c r="L78" s="1172"/>
      <c r="M78" s="1172"/>
      <c r="N78" s="1172"/>
      <c r="O78" s="1172">
        <v>108</v>
      </c>
      <c r="P78" s="1172">
        <v>53</v>
      </c>
      <c r="Q78" s="1175">
        <f>SUM(I78:P78)</f>
        <v>161</v>
      </c>
      <c r="R78" s="1175" t="s">
        <v>30</v>
      </c>
      <c r="S78" s="1175" t="s">
        <v>31</v>
      </c>
      <c r="T78" s="1175"/>
      <c r="U78" s="1189" t="s">
        <v>100</v>
      </c>
      <c r="V78" s="1181" t="s">
        <v>90</v>
      </c>
      <c r="W78" s="1181">
        <v>1020914</v>
      </c>
      <c r="X78" s="1181" t="s">
        <v>2709</v>
      </c>
      <c r="Y78" s="1181"/>
    </row>
    <row r="79" spans="1:25">
      <c r="A79" s="1178" t="s">
        <v>157</v>
      </c>
      <c r="B79" s="1178" t="s">
        <v>652</v>
      </c>
      <c r="C79" s="1186" t="s">
        <v>2710</v>
      </c>
      <c r="D79" s="1172" t="s">
        <v>136</v>
      </c>
      <c r="E79" s="1173">
        <v>46202.083333333336</v>
      </c>
      <c r="F79" s="1172">
        <v>11.9</v>
      </c>
      <c r="G79" s="1172">
        <v>120281</v>
      </c>
      <c r="H79" s="1174" t="s">
        <v>1348</v>
      </c>
      <c r="I79" s="1172"/>
      <c r="J79" s="1172"/>
      <c r="K79" s="1172"/>
      <c r="L79" s="1172"/>
      <c r="M79" s="1172"/>
      <c r="N79" s="1172"/>
      <c r="O79" s="1172">
        <v>30</v>
      </c>
      <c r="P79" s="1172">
        <v>131</v>
      </c>
      <c r="Q79" s="1175">
        <f t="shared" si="7"/>
        <v>161</v>
      </c>
      <c r="R79" s="1176" t="s">
        <v>32</v>
      </c>
      <c r="S79" s="1177" t="s">
        <v>33</v>
      </c>
      <c r="T79" s="1175"/>
      <c r="U79" s="1189" t="s">
        <v>100</v>
      </c>
      <c r="V79" s="1181" t="s">
        <v>90</v>
      </c>
      <c r="W79" s="1181">
        <v>1020915</v>
      </c>
      <c r="X79" s="1181" t="s">
        <v>2682</v>
      </c>
      <c r="Y79" s="1181"/>
    </row>
    <row r="80" spans="1:25">
      <c r="A80" s="1178" t="s">
        <v>133</v>
      </c>
      <c r="B80" s="1178" t="s">
        <v>652</v>
      </c>
      <c r="C80" s="1186" t="s">
        <v>2711</v>
      </c>
      <c r="D80" s="1172" t="s">
        <v>136</v>
      </c>
      <c r="E80" s="1173">
        <v>46202.083333333336</v>
      </c>
      <c r="F80" s="1172">
        <v>11.9</v>
      </c>
      <c r="G80" s="1172">
        <v>120282</v>
      </c>
      <c r="H80" s="1174" t="s">
        <v>2712</v>
      </c>
      <c r="I80" s="1172"/>
      <c r="J80" s="1172"/>
      <c r="K80" s="1172"/>
      <c r="L80" s="1172"/>
      <c r="M80" s="1172"/>
      <c r="N80" s="1172">
        <v>131</v>
      </c>
      <c r="O80" s="1172"/>
      <c r="P80" s="1172">
        <v>30</v>
      </c>
      <c r="Q80" s="1175">
        <f t="shared" si="7"/>
        <v>161</v>
      </c>
      <c r="R80" s="1176" t="s">
        <v>32</v>
      </c>
      <c r="S80" s="1177" t="s">
        <v>33</v>
      </c>
      <c r="T80" s="1175"/>
      <c r="U80" s="1189" t="s">
        <v>100</v>
      </c>
      <c r="V80" s="1181" t="s">
        <v>90</v>
      </c>
      <c r="W80" s="1181">
        <v>1020916</v>
      </c>
      <c r="X80" s="1181" t="s">
        <v>2682</v>
      </c>
      <c r="Y80" s="1181"/>
    </row>
    <row r="81" spans="1:26">
      <c r="A81" s="1178" t="s">
        <v>141</v>
      </c>
      <c r="B81" s="1178" t="s">
        <v>69</v>
      </c>
      <c r="C81" s="1186" t="s">
        <v>2713</v>
      </c>
      <c r="D81" s="1172" t="s">
        <v>68</v>
      </c>
      <c r="E81" s="1173">
        <v>46200.798611111109</v>
      </c>
      <c r="F81" s="1172">
        <v>16.899999999999999</v>
      </c>
      <c r="G81" s="1172">
        <v>120278</v>
      </c>
      <c r="H81" s="1174" t="s">
        <v>2658</v>
      </c>
      <c r="I81" s="1172"/>
      <c r="J81" s="1172"/>
      <c r="K81" s="1172"/>
      <c r="L81" s="1172"/>
      <c r="M81" s="1172">
        <v>30</v>
      </c>
      <c r="N81" s="1172">
        <v>71</v>
      </c>
      <c r="O81" s="1172">
        <v>60</v>
      </c>
      <c r="P81" s="1172"/>
      <c r="Q81" s="1175">
        <f>SUM(I81:P81)</f>
        <v>161</v>
      </c>
      <c r="R81" s="1175" t="s">
        <v>30</v>
      </c>
      <c r="S81" s="1175" t="s">
        <v>31</v>
      </c>
      <c r="T81" s="1175"/>
      <c r="U81" s="1207" t="s">
        <v>169</v>
      </c>
      <c r="V81" s="1181"/>
      <c r="W81" s="1181">
        <v>1020924</v>
      </c>
      <c r="X81" s="1181" t="s">
        <v>2714</v>
      </c>
      <c r="Y81" s="1181"/>
      <c r="Z81" t="s">
        <v>2715</v>
      </c>
    </row>
    <row r="82" spans="1:26">
      <c r="A82" s="1178" t="s">
        <v>111</v>
      </c>
      <c r="B82" s="1178" t="s">
        <v>65</v>
      </c>
      <c r="C82" s="1186" t="s">
        <v>2716</v>
      </c>
      <c r="D82" s="1172" t="s">
        <v>64</v>
      </c>
      <c r="E82" s="1173">
        <v>46201.472222222219</v>
      </c>
      <c r="F82" s="1172">
        <v>17</v>
      </c>
      <c r="G82" s="1172">
        <v>120274</v>
      </c>
      <c r="H82" s="1174" t="s">
        <v>426</v>
      </c>
      <c r="I82" s="1178"/>
      <c r="J82" s="1172"/>
      <c r="K82" s="1172"/>
      <c r="L82" s="1172"/>
      <c r="M82" s="1172">
        <v>161</v>
      </c>
      <c r="N82" s="1172"/>
      <c r="O82" s="1172"/>
      <c r="P82" s="1172"/>
      <c r="Q82" s="1175">
        <f>SUM(I82:P82)</f>
        <v>161</v>
      </c>
      <c r="R82" s="1175" t="s">
        <v>30</v>
      </c>
      <c r="S82" s="1177" t="s">
        <v>33</v>
      </c>
      <c r="T82" s="1175"/>
      <c r="U82" s="1207" t="s">
        <v>169</v>
      </c>
      <c r="V82" s="1181"/>
      <c r="W82" s="1181">
        <v>1020917</v>
      </c>
      <c r="X82" s="1181" t="s">
        <v>2717</v>
      </c>
      <c r="Y82" s="1181"/>
      <c r="Z82" t="s">
        <v>2718</v>
      </c>
    </row>
    <row r="83" spans="1:26">
      <c r="A83" s="1214" t="s">
        <v>19</v>
      </c>
      <c r="B83" s="1209"/>
      <c r="C83" s="1342"/>
      <c r="D83" s="1209"/>
      <c r="E83" s="1214"/>
      <c r="F83" s="1209"/>
      <c r="G83" s="1209"/>
      <c r="H83" s="1209"/>
      <c r="I83" s="1214">
        <f>SUM(I77:I80)</f>
        <v>0</v>
      </c>
      <c r="J83" s="1214">
        <f>SUM(J77:J80)</f>
        <v>0</v>
      </c>
      <c r="K83" s="1214">
        <f t="shared" ref="K83:Q83" si="8">SUM(K77:K82)</f>
        <v>0</v>
      </c>
      <c r="L83" s="1214">
        <f t="shared" si="8"/>
        <v>0</v>
      </c>
      <c r="M83" s="1214">
        <f t="shared" si="8"/>
        <v>191</v>
      </c>
      <c r="N83" s="1214">
        <f t="shared" si="8"/>
        <v>202</v>
      </c>
      <c r="O83" s="1214">
        <f t="shared" si="8"/>
        <v>333</v>
      </c>
      <c r="P83" s="1214">
        <f t="shared" si="8"/>
        <v>240</v>
      </c>
      <c r="Q83" s="1214">
        <f t="shared" si="8"/>
        <v>966</v>
      </c>
      <c r="R83" s="1215"/>
      <c r="S83" s="1215"/>
      <c r="T83" s="1215"/>
      <c r="U83" s="1215"/>
      <c r="V83" s="1215"/>
      <c r="W83" s="1215"/>
      <c r="X83" s="1215"/>
      <c r="Y83" s="1215"/>
    </row>
    <row r="84" spans="1:26">
      <c r="A84" s="1216"/>
      <c r="B84" s="1216"/>
      <c r="C84" s="1216"/>
      <c r="D84" s="1216"/>
      <c r="E84" s="1216"/>
      <c r="F84" s="1217"/>
      <c r="G84" s="1217"/>
      <c r="H84" s="1216"/>
      <c r="I84" s="1216"/>
      <c r="J84" s="1216"/>
      <c r="K84" s="1216"/>
      <c r="L84" s="1216"/>
      <c r="M84" s="1216"/>
      <c r="N84" s="1216"/>
      <c r="O84" s="1216"/>
      <c r="P84" s="1216"/>
      <c r="Q84" s="1216"/>
      <c r="R84" s="1216"/>
      <c r="S84" s="1216"/>
      <c r="T84" s="1216"/>
      <c r="U84" s="1216"/>
      <c r="V84" s="1216"/>
      <c r="W84" s="1216"/>
      <c r="X84" s="1216"/>
    </row>
    <row r="85" spans="1:26">
      <c r="A85" s="1218" t="s">
        <v>34</v>
      </c>
      <c r="B85" s="1552"/>
      <c r="C85" s="1552"/>
      <c r="D85" s="1552"/>
      <c r="E85" s="1216"/>
      <c r="F85" s="1216"/>
      <c r="G85" s="1216"/>
      <c r="H85" s="1216"/>
      <c r="I85" s="1216"/>
      <c r="J85" s="1216"/>
      <c r="K85" s="1553"/>
      <c r="L85" s="1553"/>
      <c r="M85" s="1553"/>
      <c r="N85" s="1216"/>
      <c r="O85" s="1216"/>
      <c r="P85" s="1216"/>
      <c r="Q85" s="1216"/>
      <c r="R85" s="1216"/>
      <c r="S85" s="1216"/>
      <c r="T85" s="1216"/>
      <c r="U85" s="1216"/>
      <c r="V85" s="1216"/>
      <c r="W85" s="1216"/>
      <c r="X85" s="1216"/>
    </row>
    <row r="86" spans="1:26" ht="18">
      <c r="A86" s="1220" t="s">
        <v>35</v>
      </c>
      <c r="B86" s="1221" t="s">
        <v>36</v>
      </c>
      <c r="C86" s="1222" t="s">
        <v>37</v>
      </c>
      <c r="D86" s="1219"/>
      <c r="E86" s="1216"/>
      <c r="F86" s="1216"/>
      <c r="G86" s="1216"/>
      <c r="H86" s="1216"/>
      <c r="I86" s="1216"/>
      <c r="J86" s="1216"/>
      <c r="K86" s="1216"/>
      <c r="L86" s="1216"/>
      <c r="M86" s="1216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</row>
    <row r="87" spans="1:26">
      <c r="A87" s="1194" t="s">
        <v>100</v>
      </c>
      <c r="B87" s="1548" t="s">
        <v>41</v>
      </c>
      <c r="C87" s="1548"/>
      <c r="D87" s="1223"/>
      <c r="E87" s="1224" t="s">
        <v>40</v>
      </c>
      <c r="F87" s="1216"/>
      <c r="G87" s="1216"/>
      <c r="H87" s="1216"/>
      <c r="I87" s="1216"/>
      <c r="J87" s="1216"/>
      <c r="K87" s="1216"/>
      <c r="L87" s="1216"/>
      <c r="M87" s="1216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</row>
    <row r="88" spans="1:26">
      <c r="A88" s="1232" t="s">
        <v>169</v>
      </c>
      <c r="B88" s="1617" t="s">
        <v>39</v>
      </c>
      <c r="C88" s="1617"/>
      <c r="D88" s="1216"/>
      <c r="E88" s="1216"/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</row>
    <row r="89" spans="1:26">
      <c r="A89" s="1225" t="s">
        <v>42</v>
      </c>
      <c r="B89" s="1555" t="s">
        <v>2719</v>
      </c>
      <c r="C89" s="1555"/>
      <c r="D89" s="1216"/>
      <c r="E89" s="1216"/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</row>
    <row r="90" spans="1:26">
      <c r="A90" s="1225" t="s">
        <v>42</v>
      </c>
      <c r="B90" s="1555"/>
      <c r="C90" s="1555"/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</row>
    <row r="91" spans="1:26">
      <c r="A91" s="1225" t="s">
        <v>43</v>
      </c>
      <c r="B91" s="1556" t="s">
        <v>2720</v>
      </c>
      <c r="C91" s="1556"/>
      <c r="D91" s="1216"/>
      <c r="E91" s="1216"/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</row>
    <row r="92" spans="1:26">
      <c r="A92" s="1225" t="s">
        <v>44</v>
      </c>
      <c r="B92" s="1557"/>
      <c r="C92" s="1557"/>
      <c r="D92" s="1216"/>
      <c r="E92" s="1216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</row>
    <row r="94" spans="1:26" ht="23.25" customHeight="1">
      <c r="A94" s="1549" t="s">
        <v>1277</v>
      </c>
      <c r="B94" s="1549"/>
      <c r="C94" s="1549"/>
      <c r="D94" s="1549"/>
      <c r="E94" s="1549"/>
      <c r="F94" s="1549"/>
      <c r="G94" s="1208"/>
      <c r="H94" s="1209"/>
      <c r="I94" s="1549" t="s">
        <v>999</v>
      </c>
      <c r="J94" s="1549"/>
      <c r="K94" s="1549"/>
      <c r="L94" s="1549"/>
      <c r="M94" s="1549"/>
      <c r="N94" s="1549"/>
      <c r="O94" s="1549"/>
      <c r="P94" s="1549"/>
      <c r="Q94" s="1549"/>
      <c r="R94" s="1550" t="s">
        <v>2704</v>
      </c>
      <c r="S94" s="1551"/>
      <c r="T94" s="1550"/>
      <c r="U94" s="1550"/>
      <c r="V94" s="1550"/>
      <c r="W94" s="1550"/>
      <c r="X94" s="1550"/>
      <c r="Y94" s="1550"/>
    </row>
    <row r="95" spans="1:26" ht="26.25">
      <c r="A95" s="1210" t="s">
        <v>3</v>
      </c>
      <c r="B95" s="1210" t="s">
        <v>4</v>
      </c>
      <c r="C95" s="1210" t="s">
        <v>5</v>
      </c>
      <c r="D95" s="1210" t="s">
        <v>6</v>
      </c>
      <c r="E95" s="1210" t="s">
        <v>7</v>
      </c>
      <c r="F95" s="1210" t="s">
        <v>8</v>
      </c>
      <c r="G95" s="1210" t="s">
        <v>9</v>
      </c>
      <c r="H95" s="1211" t="s">
        <v>10</v>
      </c>
      <c r="I95" s="1227" t="s">
        <v>2437</v>
      </c>
      <c r="J95" s="1227" t="s">
        <v>12</v>
      </c>
      <c r="K95" s="1227" t="s">
        <v>13</v>
      </c>
      <c r="L95" s="1227" t="s">
        <v>14</v>
      </c>
      <c r="M95" s="1227" t="s">
        <v>15</v>
      </c>
      <c r="N95" s="1227" t="s">
        <v>16</v>
      </c>
      <c r="O95" s="1227" t="s">
        <v>17</v>
      </c>
      <c r="P95" s="1212" t="s">
        <v>18</v>
      </c>
      <c r="Q95" s="1210" t="s">
        <v>19</v>
      </c>
      <c r="R95" s="1210" t="s">
        <v>20</v>
      </c>
      <c r="S95" s="1213" t="s">
        <v>21</v>
      </c>
      <c r="T95" s="1213" t="s">
        <v>22</v>
      </c>
      <c r="U95" s="1210" t="s">
        <v>24</v>
      </c>
      <c r="V95" s="1210" t="s">
        <v>25</v>
      </c>
      <c r="W95" s="1210" t="s">
        <v>26</v>
      </c>
      <c r="X95" s="1210" t="s">
        <v>27</v>
      </c>
      <c r="Y95" s="1210" t="s">
        <v>28</v>
      </c>
    </row>
    <row r="96" spans="1:26">
      <c r="A96" s="1172" t="s">
        <v>403</v>
      </c>
      <c r="B96" s="1172" t="s">
        <v>404</v>
      </c>
      <c r="C96" s="1186" t="s">
        <v>2721</v>
      </c>
      <c r="D96" s="1172" t="s">
        <v>406</v>
      </c>
      <c r="E96" s="1191" t="s">
        <v>2708</v>
      </c>
      <c r="F96" s="1172">
        <v>16.3</v>
      </c>
      <c r="G96" s="1172">
        <v>120277</v>
      </c>
      <c r="H96" s="1174" t="s">
        <v>1348</v>
      </c>
      <c r="I96" s="1172"/>
      <c r="J96" s="1172"/>
      <c r="K96" s="1172"/>
      <c r="L96" s="1172"/>
      <c r="M96" s="1172"/>
      <c r="N96" s="1172"/>
      <c r="O96" s="1172"/>
      <c r="P96" s="1172">
        <v>161</v>
      </c>
      <c r="Q96" s="1175">
        <f t="shared" ref="Q96:Q98" si="9">SUM(I96:P96)</f>
        <v>161</v>
      </c>
      <c r="R96" s="1175" t="s">
        <v>30</v>
      </c>
      <c r="S96" s="1175" t="s">
        <v>31</v>
      </c>
      <c r="T96" s="1175"/>
      <c r="U96" s="1189" t="s">
        <v>100</v>
      </c>
      <c r="V96" s="1181"/>
      <c r="W96" s="1181">
        <v>1020949</v>
      </c>
      <c r="X96" s="1181" t="s">
        <v>2709</v>
      </c>
      <c r="Y96" s="1181"/>
    </row>
    <row r="97" spans="1:25">
      <c r="A97" s="1172" t="s">
        <v>1770</v>
      </c>
      <c r="B97" s="1172" t="s">
        <v>115</v>
      </c>
      <c r="C97" s="1186" t="s">
        <v>2722</v>
      </c>
      <c r="D97" s="1172" t="s">
        <v>117</v>
      </c>
      <c r="E97" s="1173">
        <v>46201.763888888891</v>
      </c>
      <c r="F97" s="1172">
        <v>13.8</v>
      </c>
      <c r="G97" s="1172">
        <v>120283</v>
      </c>
      <c r="H97" s="1174" t="s">
        <v>160</v>
      </c>
      <c r="I97" s="1172"/>
      <c r="J97" s="1172"/>
      <c r="K97" s="1172"/>
      <c r="L97" s="1172"/>
      <c r="M97" s="1172"/>
      <c r="N97" s="1172">
        <v>0</v>
      </c>
      <c r="O97" s="1172">
        <v>0</v>
      </c>
      <c r="P97" s="1172">
        <v>161</v>
      </c>
      <c r="Q97" s="1175">
        <f t="shared" si="9"/>
        <v>161</v>
      </c>
      <c r="R97" s="1176" t="s">
        <v>32</v>
      </c>
      <c r="S97" s="1177" t="s">
        <v>33</v>
      </c>
      <c r="T97" s="1175"/>
      <c r="U97" s="1189" t="s">
        <v>100</v>
      </c>
      <c r="V97" s="1181" t="s">
        <v>90</v>
      </c>
      <c r="W97" s="1181">
        <v>1020950</v>
      </c>
      <c r="X97" s="1334" t="s">
        <v>2723</v>
      </c>
      <c r="Y97" s="1181"/>
    </row>
    <row r="98" spans="1:25">
      <c r="A98" s="1172" t="s">
        <v>1613</v>
      </c>
      <c r="B98" s="1172" t="s">
        <v>115</v>
      </c>
      <c r="C98" s="1186" t="s">
        <v>2724</v>
      </c>
      <c r="D98" s="1172" t="s">
        <v>117</v>
      </c>
      <c r="E98" s="1173">
        <v>46201.763888888891</v>
      </c>
      <c r="F98" s="1172">
        <v>13.8</v>
      </c>
      <c r="G98" s="1172">
        <v>120284</v>
      </c>
      <c r="H98" s="1174" t="s">
        <v>1348</v>
      </c>
      <c r="I98" s="1172"/>
      <c r="J98" s="1172"/>
      <c r="K98" s="1172"/>
      <c r="L98" s="1172"/>
      <c r="M98" s="1172"/>
      <c r="N98" s="1172"/>
      <c r="O98" s="1172">
        <v>0</v>
      </c>
      <c r="P98" s="1172">
        <v>161</v>
      </c>
      <c r="Q98" s="1175">
        <f t="shared" si="9"/>
        <v>161</v>
      </c>
      <c r="R98" s="1176" t="s">
        <v>32</v>
      </c>
      <c r="S98" s="1177" t="s">
        <v>33</v>
      </c>
      <c r="T98" s="1175"/>
      <c r="U98" s="1189" t="s">
        <v>100</v>
      </c>
      <c r="V98" s="1181" t="s">
        <v>90</v>
      </c>
      <c r="W98" s="1181">
        <v>1020951</v>
      </c>
      <c r="X98" s="1334" t="s">
        <v>2723</v>
      </c>
      <c r="Y98" s="1181"/>
    </row>
    <row r="99" spans="1:25">
      <c r="A99" s="1178" t="s">
        <v>190</v>
      </c>
      <c r="B99" s="1172" t="s">
        <v>80</v>
      </c>
      <c r="C99" s="1186" t="s">
        <v>2725</v>
      </c>
      <c r="D99" s="1172" t="s">
        <v>117</v>
      </c>
      <c r="E99" s="1173">
        <v>46201.402777777781</v>
      </c>
      <c r="F99" s="1172">
        <v>12.3</v>
      </c>
      <c r="G99" s="1172">
        <v>120263</v>
      </c>
      <c r="H99" s="1341" t="s">
        <v>2437</v>
      </c>
      <c r="I99" s="1172">
        <v>161</v>
      </c>
      <c r="J99" s="1172"/>
      <c r="K99" s="1172"/>
      <c r="L99" s="1172"/>
      <c r="M99" s="1172"/>
      <c r="N99" s="1172"/>
      <c r="O99" s="1172"/>
      <c r="P99" s="1172"/>
      <c r="Q99" s="1175">
        <f>SUM(I99:P99)</f>
        <v>161</v>
      </c>
      <c r="R99" s="1176" t="s">
        <v>32</v>
      </c>
      <c r="S99" s="1177" t="s">
        <v>33</v>
      </c>
      <c r="T99" s="1175"/>
      <c r="U99" s="1189" t="s">
        <v>100</v>
      </c>
      <c r="V99" s="1181" t="s">
        <v>90</v>
      </c>
      <c r="W99" s="1181">
        <v>1020952</v>
      </c>
      <c r="X99" s="1181" t="s">
        <v>2726</v>
      </c>
      <c r="Y99" s="1181"/>
    </row>
    <row r="100" spans="1:25">
      <c r="A100" s="1178" t="s">
        <v>190</v>
      </c>
      <c r="B100" s="1178" t="s">
        <v>80</v>
      </c>
      <c r="C100" s="1186" t="s">
        <v>2727</v>
      </c>
      <c r="D100" s="1178" t="s">
        <v>117</v>
      </c>
      <c r="E100" s="1179">
        <v>46201.402777777781</v>
      </c>
      <c r="F100" s="1178">
        <v>12.3</v>
      </c>
      <c r="G100" s="1178">
        <v>120264</v>
      </c>
      <c r="H100" s="1341" t="s">
        <v>2437</v>
      </c>
      <c r="I100" s="1178">
        <v>161</v>
      </c>
      <c r="J100" s="1178"/>
      <c r="K100" s="1178"/>
      <c r="L100" s="1178"/>
      <c r="M100" s="1178"/>
      <c r="N100" s="1178"/>
      <c r="O100" s="1178"/>
      <c r="P100" s="1178"/>
      <c r="Q100" s="1175">
        <f>SUM(I100:P100)</f>
        <v>161</v>
      </c>
      <c r="R100" s="1176" t="s">
        <v>32</v>
      </c>
      <c r="S100" s="1177" t="s">
        <v>33</v>
      </c>
      <c r="T100" s="1175"/>
      <c r="U100" s="1189" t="s">
        <v>100</v>
      </c>
      <c r="V100" s="1181" t="s">
        <v>90</v>
      </c>
      <c r="W100" s="1181">
        <v>1020953</v>
      </c>
      <c r="X100" s="1181" t="s">
        <v>2726</v>
      </c>
      <c r="Y100" s="1181"/>
    </row>
    <row r="101" spans="1:25">
      <c r="A101" s="1214" t="s">
        <v>19</v>
      </c>
      <c r="B101" s="1209"/>
      <c r="C101" s="1209"/>
      <c r="D101" s="1209"/>
      <c r="E101" s="1214"/>
      <c r="F101" s="1209"/>
      <c r="G101" s="1209"/>
      <c r="H101" s="1209"/>
      <c r="I101" s="1214">
        <f t="shared" ref="I101:Q101" si="10">SUM(I96:I100)</f>
        <v>322</v>
      </c>
      <c r="J101" s="1214">
        <f t="shared" si="10"/>
        <v>0</v>
      </c>
      <c r="K101" s="1214">
        <f t="shared" si="10"/>
        <v>0</v>
      </c>
      <c r="L101" s="1214">
        <f t="shared" si="10"/>
        <v>0</v>
      </c>
      <c r="M101" s="1214">
        <f t="shared" si="10"/>
        <v>0</v>
      </c>
      <c r="N101" s="1214">
        <f t="shared" si="10"/>
        <v>0</v>
      </c>
      <c r="O101" s="1214">
        <f t="shared" si="10"/>
        <v>0</v>
      </c>
      <c r="P101" s="1214">
        <f t="shared" si="10"/>
        <v>483</v>
      </c>
      <c r="Q101" s="1214">
        <f t="shared" si="10"/>
        <v>805</v>
      </c>
      <c r="R101" s="1215"/>
      <c r="S101" s="1215"/>
      <c r="T101" s="1215"/>
      <c r="U101" s="1215"/>
      <c r="V101" s="1215"/>
      <c r="W101" s="1215"/>
      <c r="X101" s="1215"/>
      <c r="Y101" s="1215"/>
    </row>
    <row r="102" spans="1:25">
      <c r="A102" s="1216"/>
      <c r="B102" s="1216"/>
      <c r="C102" s="1216"/>
      <c r="D102" s="1216"/>
      <c r="E102" s="1216"/>
      <c r="F102" s="1217"/>
      <c r="G102" s="1217"/>
      <c r="H102" s="1216"/>
      <c r="I102" s="1216"/>
      <c r="J102" s="1216"/>
      <c r="K102" s="1216"/>
      <c r="L102" s="1216"/>
      <c r="M102" s="1216"/>
      <c r="N102" s="1216"/>
      <c r="O102" s="1216"/>
      <c r="P102" s="1216"/>
      <c r="Q102" s="1216"/>
      <c r="R102" s="1216"/>
      <c r="S102" s="1216"/>
      <c r="T102" s="1216"/>
      <c r="U102" s="1216"/>
      <c r="V102" s="1216"/>
      <c r="W102" s="1216"/>
      <c r="X102" s="1216"/>
    </row>
    <row r="103" spans="1:25">
      <c r="A103" s="1218" t="s">
        <v>34</v>
      </c>
      <c r="B103" s="1552"/>
      <c r="C103" s="1552"/>
      <c r="D103" s="1552"/>
      <c r="E103" s="1216"/>
      <c r="F103" s="1216"/>
      <c r="G103" s="1216"/>
      <c r="H103" s="1216"/>
      <c r="I103" s="1216"/>
      <c r="J103" s="1216"/>
      <c r="K103" s="1553"/>
      <c r="L103" s="1553"/>
      <c r="M103" s="1553"/>
      <c r="N103" s="1216"/>
      <c r="O103" s="1216"/>
      <c r="P103" s="1216"/>
      <c r="Q103" s="1216"/>
      <c r="R103" s="1216"/>
      <c r="S103" s="1216"/>
      <c r="T103" s="1216"/>
      <c r="U103" s="1216"/>
      <c r="V103" s="1216"/>
      <c r="W103" s="1216"/>
      <c r="X103" s="1216"/>
    </row>
    <row r="104" spans="1:25" ht="18">
      <c r="A104" s="1220" t="s">
        <v>35</v>
      </c>
      <c r="B104" s="1221" t="s">
        <v>36</v>
      </c>
      <c r="C104" s="1222" t="s">
        <v>37</v>
      </c>
      <c r="D104" s="1219"/>
      <c r="E104" s="1216"/>
      <c r="F104" s="1216"/>
      <c r="G104" s="1216"/>
      <c r="H104" s="1216"/>
      <c r="I104" s="1216"/>
      <c r="J104" s="1216"/>
      <c r="K104" s="1216"/>
      <c r="L104" s="1216"/>
      <c r="M104" s="1216"/>
      <c r="N104" s="1216"/>
      <c r="O104" s="1216"/>
      <c r="P104" s="1216"/>
      <c r="Q104" s="1216"/>
      <c r="R104" s="1216"/>
      <c r="S104" s="1216"/>
      <c r="T104" s="1216"/>
      <c r="U104" s="1216"/>
      <c r="V104" s="1216"/>
      <c r="W104" s="1216"/>
      <c r="X104" s="1216"/>
    </row>
    <row r="105" spans="1:25">
      <c r="A105" s="1194" t="s">
        <v>100</v>
      </c>
      <c r="B105" s="1548" t="s">
        <v>39</v>
      </c>
      <c r="C105" s="1548"/>
      <c r="D105" s="1223"/>
      <c r="E105" s="1224" t="s">
        <v>40</v>
      </c>
      <c r="F105" s="1216"/>
      <c r="G105" s="1216"/>
      <c r="H105" s="1216"/>
      <c r="I105" s="1216"/>
      <c r="J105" s="1216"/>
      <c r="K105" s="1216"/>
      <c r="L105" s="1216"/>
      <c r="M105" s="1216"/>
      <c r="N105" s="1216"/>
      <c r="O105" s="1216"/>
      <c r="P105" s="1216"/>
      <c r="Q105" s="1216"/>
      <c r="R105" s="1216"/>
      <c r="S105" s="1216"/>
      <c r="T105" s="1216"/>
      <c r="U105" s="1216"/>
      <c r="V105" s="1216"/>
      <c r="W105" s="1216"/>
      <c r="X105" s="1216"/>
    </row>
    <row r="106" spans="1:25">
      <c r="A106" s="1225" t="s">
        <v>42</v>
      </c>
      <c r="B106" s="1555" t="s">
        <v>1586</v>
      </c>
      <c r="C106" s="1555"/>
      <c r="D106" s="1216"/>
      <c r="E106" s="1216"/>
      <c r="F106" s="1216"/>
      <c r="G106" s="1216"/>
      <c r="H106" s="1216"/>
      <c r="I106" s="1216"/>
      <c r="J106" s="1216"/>
      <c r="K106" s="1216"/>
      <c r="L106" s="1216"/>
      <c r="M106" s="1216"/>
      <c r="N106" s="1216"/>
      <c r="O106" s="1216"/>
      <c r="P106" s="1216"/>
      <c r="Q106" s="1216"/>
      <c r="R106" s="1216"/>
      <c r="S106" s="1216"/>
      <c r="T106" s="1216"/>
      <c r="U106" s="1216"/>
      <c r="V106" s="1216"/>
      <c r="W106" s="1216"/>
      <c r="X106" s="1216"/>
    </row>
    <row r="107" spans="1:25">
      <c r="A107" s="1225" t="s">
        <v>42</v>
      </c>
      <c r="B107" s="1555"/>
      <c r="C107" s="1555"/>
      <c r="F107" s="1216"/>
      <c r="G107" s="1216"/>
      <c r="H107" s="1216"/>
      <c r="I107" s="1216"/>
      <c r="J107" s="1216"/>
      <c r="K107" s="1216"/>
      <c r="L107" s="1216"/>
      <c r="M107" s="1216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</row>
    <row r="108" spans="1:25">
      <c r="A108" s="1225" t="s">
        <v>43</v>
      </c>
      <c r="B108" s="1556" t="s">
        <v>2728</v>
      </c>
      <c r="C108" s="1556"/>
      <c r="D108" s="1216"/>
      <c r="E108" s="1216"/>
      <c r="F108" s="1216"/>
      <c r="G108" s="1216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</row>
    <row r="109" spans="1:25">
      <c r="A109" s="1225" t="s">
        <v>44</v>
      </c>
      <c r="B109" s="1557"/>
      <c r="C109" s="1557"/>
      <c r="D109" s="1216"/>
      <c r="E109" s="1216"/>
      <c r="F109" s="1216"/>
      <c r="G109" s="1216"/>
      <c r="H109" s="1216"/>
      <c r="I109" s="1216"/>
      <c r="J109" s="1216"/>
      <c r="K109" s="1216"/>
      <c r="L109" s="1216"/>
      <c r="M109" s="1216"/>
      <c r="N109" s="1216"/>
      <c r="O109" s="1216"/>
      <c r="P109" s="1216"/>
      <c r="Q109" s="1216"/>
      <c r="R109" s="1216"/>
      <c r="S109" s="1216"/>
      <c r="T109" s="1216"/>
      <c r="U109" s="1216"/>
      <c r="V109" s="1216"/>
      <c r="W109" s="1216"/>
      <c r="X109" s="1216"/>
    </row>
    <row r="111" spans="1:25" ht="23.25" customHeight="1">
      <c r="A111" s="1549" t="s">
        <v>394</v>
      </c>
      <c r="B111" s="1549"/>
      <c r="C111" s="1549"/>
      <c r="D111" s="1549"/>
      <c r="E111" s="1549"/>
      <c r="F111" s="1549"/>
      <c r="G111" s="1208"/>
      <c r="H111" s="1209"/>
      <c r="I111" s="1549" t="s">
        <v>999</v>
      </c>
      <c r="J111" s="1549"/>
      <c r="K111" s="1549"/>
      <c r="L111" s="1549"/>
      <c r="M111" s="1549"/>
      <c r="N111" s="1549"/>
      <c r="O111" s="1549"/>
      <c r="P111" s="1549"/>
      <c r="Q111" s="1549"/>
      <c r="R111" s="1550" t="s">
        <v>2704</v>
      </c>
      <c r="S111" s="1551"/>
      <c r="T111" s="1550"/>
      <c r="U111" s="1550"/>
      <c r="V111" s="1550"/>
      <c r="W111" s="1550"/>
      <c r="X111" s="1550"/>
      <c r="Y111" s="1550"/>
    </row>
    <row r="112" spans="1:25" ht="26.25">
      <c r="A112" s="1210" t="s">
        <v>3</v>
      </c>
      <c r="B112" s="1210" t="s">
        <v>4</v>
      </c>
      <c r="C112" s="1210" t="s">
        <v>5</v>
      </c>
      <c r="D112" s="1210" t="s">
        <v>6</v>
      </c>
      <c r="E112" s="1210" t="s">
        <v>7</v>
      </c>
      <c r="F112" s="1210" t="s">
        <v>8</v>
      </c>
      <c r="G112" s="1210" t="s">
        <v>9</v>
      </c>
      <c r="H112" s="1211" t="s">
        <v>10</v>
      </c>
      <c r="I112" s="1227" t="s">
        <v>2729</v>
      </c>
      <c r="J112" s="1227" t="s">
        <v>12</v>
      </c>
      <c r="K112" s="1227" t="s">
        <v>13</v>
      </c>
      <c r="L112" s="1227" t="s">
        <v>14</v>
      </c>
      <c r="M112" s="1227" t="s">
        <v>15</v>
      </c>
      <c r="N112" s="1227" t="s">
        <v>16</v>
      </c>
      <c r="O112" s="1227" t="s">
        <v>17</v>
      </c>
      <c r="P112" s="1212" t="s">
        <v>18</v>
      </c>
      <c r="Q112" s="1210" t="s">
        <v>19</v>
      </c>
      <c r="R112" s="1210" t="s">
        <v>20</v>
      </c>
      <c r="S112" s="1213" t="s">
        <v>21</v>
      </c>
      <c r="T112" s="1213" t="s">
        <v>22</v>
      </c>
      <c r="U112" s="1210" t="s">
        <v>24</v>
      </c>
      <c r="V112" s="1210" t="s">
        <v>25</v>
      </c>
      <c r="W112" s="1210" t="s">
        <v>26</v>
      </c>
      <c r="X112" s="1210" t="s">
        <v>27</v>
      </c>
      <c r="Y112" s="1210" t="s">
        <v>28</v>
      </c>
    </row>
    <row r="113" spans="1:26">
      <c r="A113" s="1178" t="s">
        <v>105</v>
      </c>
      <c r="B113" s="1178" t="s">
        <v>78</v>
      </c>
      <c r="C113" s="1186" t="s">
        <v>2730</v>
      </c>
      <c r="D113" s="1178" t="s">
        <v>99</v>
      </c>
      <c r="E113" s="1206">
        <v>46202.28125</v>
      </c>
      <c r="F113" s="1178">
        <v>13.3</v>
      </c>
      <c r="G113" s="1178">
        <v>120267</v>
      </c>
      <c r="H113" s="1205" t="s">
        <v>160</v>
      </c>
      <c r="I113" s="1178"/>
      <c r="J113" s="1178"/>
      <c r="K113" s="1178"/>
      <c r="L113" s="1178"/>
      <c r="M113" s="1178"/>
      <c r="N113" s="1178">
        <v>0</v>
      </c>
      <c r="O113" s="1178">
        <v>0</v>
      </c>
      <c r="P113" s="1178">
        <v>161</v>
      </c>
      <c r="Q113" s="1175">
        <f t="shared" ref="Q113:Q118" si="11">SUM(I113:P113)</f>
        <v>161</v>
      </c>
      <c r="R113" s="1176" t="s">
        <v>32</v>
      </c>
      <c r="S113" s="1177" t="s">
        <v>33</v>
      </c>
      <c r="T113" s="1175"/>
      <c r="U113" s="1189" t="s">
        <v>100</v>
      </c>
      <c r="V113" s="1181" t="s">
        <v>90</v>
      </c>
      <c r="W113" s="1181">
        <v>1020921</v>
      </c>
      <c r="X113" s="1181" t="s">
        <v>2731</v>
      </c>
      <c r="Y113" s="1181"/>
    </row>
    <row r="114" spans="1:26">
      <c r="A114" s="1172" t="s">
        <v>157</v>
      </c>
      <c r="B114" s="1172" t="s">
        <v>80</v>
      </c>
      <c r="C114" s="1172" t="s">
        <v>2732</v>
      </c>
      <c r="D114" s="1172" t="s">
        <v>117</v>
      </c>
      <c r="E114" s="1173">
        <v>46201.402777777781</v>
      </c>
      <c r="F114" s="1172">
        <v>12.3</v>
      </c>
      <c r="G114" s="1172">
        <v>120265</v>
      </c>
      <c r="H114" s="1341" t="s">
        <v>2437</v>
      </c>
      <c r="I114" s="1172"/>
      <c r="J114" s="1172"/>
      <c r="K114" s="1172"/>
      <c r="L114" s="1172"/>
      <c r="M114" s="1172"/>
      <c r="N114" s="1172"/>
      <c r="O114" s="1172"/>
      <c r="P114" s="1172">
        <v>161</v>
      </c>
      <c r="Q114" s="1175">
        <f t="shared" si="11"/>
        <v>161</v>
      </c>
      <c r="R114" s="1176" t="s">
        <v>32</v>
      </c>
      <c r="S114" s="1177" t="s">
        <v>33</v>
      </c>
      <c r="T114" s="1175"/>
      <c r="U114" s="1189" t="s">
        <v>100</v>
      </c>
      <c r="V114" s="1181" t="s">
        <v>90</v>
      </c>
      <c r="W114" s="1181">
        <v>1020931</v>
      </c>
      <c r="X114" s="1181" t="s">
        <v>2723</v>
      </c>
      <c r="Y114" s="1181"/>
      <c r="Z114" t="s">
        <v>2733</v>
      </c>
    </row>
    <row r="115" spans="1:26">
      <c r="A115" s="1172" t="s">
        <v>120</v>
      </c>
      <c r="B115" s="1178" t="s">
        <v>115</v>
      </c>
      <c r="C115" s="1186" t="s">
        <v>2734</v>
      </c>
      <c r="D115" s="1178" t="s">
        <v>117</v>
      </c>
      <c r="E115" s="1179">
        <v>46202.763888888891</v>
      </c>
      <c r="F115" s="1178">
        <v>13.8</v>
      </c>
      <c r="G115" s="1172">
        <v>120303</v>
      </c>
      <c r="H115" s="1174" t="s">
        <v>284</v>
      </c>
      <c r="I115" s="1172"/>
      <c r="J115" s="1172"/>
      <c r="K115" s="1172"/>
      <c r="L115" s="1172"/>
      <c r="M115" s="1172">
        <v>131</v>
      </c>
      <c r="N115" s="1172">
        <v>30</v>
      </c>
      <c r="O115" s="1172">
        <v>0</v>
      </c>
      <c r="P115" s="1172">
        <v>0</v>
      </c>
      <c r="Q115" s="1175">
        <f t="shared" si="11"/>
        <v>161</v>
      </c>
      <c r="R115" s="1176" t="s">
        <v>32</v>
      </c>
      <c r="S115" s="1177" t="s">
        <v>33</v>
      </c>
      <c r="T115" s="1289" t="b">
        <v>1</v>
      </c>
      <c r="U115" s="1189" t="s">
        <v>100</v>
      </c>
      <c r="V115" s="1181" t="s">
        <v>90</v>
      </c>
      <c r="W115" s="1181">
        <v>1020923</v>
      </c>
      <c r="X115" s="1181" t="s">
        <v>2735</v>
      </c>
      <c r="Y115" s="1181"/>
      <c r="Z115" t="s">
        <v>2736</v>
      </c>
    </row>
    <row r="116" spans="1:26">
      <c r="A116" s="1172" t="s">
        <v>120</v>
      </c>
      <c r="B116" s="1172" t="s">
        <v>540</v>
      </c>
      <c r="C116" s="1186" t="s">
        <v>2737</v>
      </c>
      <c r="D116" s="1172" t="s">
        <v>136</v>
      </c>
      <c r="E116" s="1179">
        <v>46202.8125</v>
      </c>
      <c r="F116" s="1172">
        <v>11.9</v>
      </c>
      <c r="G116" s="1172">
        <v>120304</v>
      </c>
      <c r="H116" s="1174" t="s">
        <v>284</v>
      </c>
      <c r="I116" s="1172"/>
      <c r="J116" s="1172"/>
      <c r="K116" s="1172"/>
      <c r="L116" s="1172"/>
      <c r="M116" s="1172">
        <v>131</v>
      </c>
      <c r="N116" s="1172">
        <v>30</v>
      </c>
      <c r="O116" s="1172">
        <v>0</v>
      </c>
      <c r="P116" s="1172">
        <v>0</v>
      </c>
      <c r="Q116" s="1175">
        <f t="shared" si="11"/>
        <v>161</v>
      </c>
      <c r="R116" s="1176" t="s">
        <v>32</v>
      </c>
      <c r="S116" s="1177" t="s">
        <v>33</v>
      </c>
      <c r="T116" s="1289" t="b">
        <v>1</v>
      </c>
      <c r="U116" s="1189" t="s">
        <v>100</v>
      </c>
      <c r="V116" s="1181" t="s">
        <v>90</v>
      </c>
      <c r="W116" s="1181">
        <v>1020926</v>
      </c>
      <c r="X116" s="1181" t="s">
        <v>2735</v>
      </c>
      <c r="Y116" s="1181"/>
      <c r="Z116" t="s">
        <v>2736</v>
      </c>
    </row>
    <row r="117" spans="1:26">
      <c r="A117" s="1172" t="s">
        <v>2561</v>
      </c>
      <c r="B117" s="1172" t="s">
        <v>540</v>
      </c>
      <c r="C117" s="1172" t="s">
        <v>2738</v>
      </c>
      <c r="D117" s="1172" t="s">
        <v>136</v>
      </c>
      <c r="E117" s="1173">
        <v>46202.8125</v>
      </c>
      <c r="F117" s="1172">
        <v>11.9</v>
      </c>
      <c r="G117" s="1172">
        <v>120272</v>
      </c>
      <c r="H117" s="1174" t="s">
        <v>548</v>
      </c>
      <c r="I117" s="1172"/>
      <c r="J117" s="1172"/>
      <c r="K117" s="1172"/>
      <c r="L117" s="1172"/>
      <c r="M117" s="1172"/>
      <c r="N117" s="1172">
        <v>54</v>
      </c>
      <c r="O117" s="1172">
        <v>54</v>
      </c>
      <c r="P117" s="1172">
        <v>53</v>
      </c>
      <c r="Q117" s="1175">
        <f t="shared" si="11"/>
        <v>161</v>
      </c>
      <c r="R117" s="1176" t="s">
        <v>32</v>
      </c>
      <c r="S117" s="1177" t="s">
        <v>33</v>
      </c>
      <c r="T117" s="1175"/>
      <c r="U117" s="1189" t="s">
        <v>100</v>
      </c>
      <c r="V117" s="1181" t="s">
        <v>90</v>
      </c>
      <c r="W117" s="1181">
        <v>1020927</v>
      </c>
      <c r="X117" s="1181" t="s">
        <v>2735</v>
      </c>
      <c r="Y117" s="1181"/>
    </row>
    <row r="118" spans="1:26">
      <c r="A118" s="1172" t="s">
        <v>157</v>
      </c>
      <c r="B118" s="1172" t="s">
        <v>540</v>
      </c>
      <c r="C118" s="1178" t="s">
        <v>2739</v>
      </c>
      <c r="D118" s="1172" t="s">
        <v>136</v>
      </c>
      <c r="E118" s="1173">
        <v>46202.8125</v>
      </c>
      <c r="F118" s="1172">
        <v>11.9</v>
      </c>
      <c r="G118" s="1172">
        <v>120285</v>
      </c>
      <c r="H118" s="1174" t="s">
        <v>1348</v>
      </c>
      <c r="I118" s="1172"/>
      <c r="J118" s="1172"/>
      <c r="K118" s="1172"/>
      <c r="L118" s="1172"/>
      <c r="M118" s="1172"/>
      <c r="N118" s="1172"/>
      <c r="O118" s="1172">
        <v>161</v>
      </c>
      <c r="P118" s="1172">
        <v>0</v>
      </c>
      <c r="Q118" s="1175">
        <f t="shared" si="11"/>
        <v>161</v>
      </c>
      <c r="R118" s="1176" t="s">
        <v>32</v>
      </c>
      <c r="S118" s="1177" t="s">
        <v>33</v>
      </c>
      <c r="T118" s="1175"/>
      <c r="U118" s="1189" t="s">
        <v>100</v>
      </c>
      <c r="V118" s="1181" t="s">
        <v>90</v>
      </c>
      <c r="W118" s="1181">
        <v>1020930</v>
      </c>
      <c r="X118" s="1181" t="s">
        <v>2735</v>
      </c>
      <c r="Y118" s="1181"/>
    </row>
    <row r="119" spans="1:26">
      <c r="A119" s="1214" t="s">
        <v>19</v>
      </c>
      <c r="B119" s="1209"/>
      <c r="C119" s="1209"/>
      <c r="D119" s="1209"/>
      <c r="E119" s="1214"/>
      <c r="F119" s="1209"/>
      <c r="G119" s="1209"/>
      <c r="H119" s="1209"/>
      <c r="I119" s="1214">
        <f>SUM(I113:I117)</f>
        <v>0</v>
      </c>
      <c r="J119" s="1214">
        <f>SUM(J113:J117)</f>
        <v>0</v>
      </c>
      <c r="K119" s="1214">
        <f t="shared" ref="K119:Q119" si="12">SUM(K113:K118)</f>
        <v>0</v>
      </c>
      <c r="L119" s="1214">
        <f t="shared" si="12"/>
        <v>0</v>
      </c>
      <c r="M119" s="1214">
        <f t="shared" si="12"/>
        <v>262</v>
      </c>
      <c r="N119" s="1214">
        <f t="shared" si="12"/>
        <v>114</v>
      </c>
      <c r="O119" s="1214">
        <f t="shared" si="12"/>
        <v>215</v>
      </c>
      <c r="P119" s="1214">
        <f t="shared" si="12"/>
        <v>375</v>
      </c>
      <c r="Q119" s="1214">
        <f t="shared" si="12"/>
        <v>966</v>
      </c>
      <c r="R119" s="1215"/>
      <c r="S119" s="1215"/>
      <c r="T119" s="1215"/>
      <c r="U119" s="1215"/>
      <c r="V119" s="1215"/>
      <c r="W119" s="1215"/>
      <c r="X119" s="1215"/>
      <c r="Y119" s="1215"/>
    </row>
    <row r="120" spans="1:26">
      <c r="A120" s="1216"/>
      <c r="B120" s="1216"/>
      <c r="C120" s="1216"/>
      <c r="D120" s="1216"/>
      <c r="E120" s="1216"/>
      <c r="F120" s="1217"/>
      <c r="G120" s="1217"/>
      <c r="H120" s="1216"/>
      <c r="I120" s="1216"/>
      <c r="J120" s="1216"/>
      <c r="K120" s="1216"/>
      <c r="L120" s="1216"/>
      <c r="M120" s="1216"/>
      <c r="N120" s="1216"/>
      <c r="O120" s="1216"/>
      <c r="P120" s="1216"/>
      <c r="Q120" s="1216"/>
      <c r="R120" s="1216"/>
      <c r="S120" s="1216"/>
      <c r="T120" s="1216"/>
      <c r="U120" s="1216"/>
      <c r="V120" s="1216"/>
      <c r="W120" s="1216"/>
      <c r="X120" s="1216"/>
    </row>
    <row r="121" spans="1:26">
      <c r="A121" s="1218" t="s">
        <v>34</v>
      </c>
      <c r="B121" s="1552"/>
      <c r="C121" s="1552"/>
      <c r="D121" s="1552"/>
      <c r="E121" s="1216"/>
      <c r="F121" s="1216"/>
      <c r="G121" s="1216"/>
      <c r="H121" s="1216"/>
      <c r="I121" s="1216"/>
      <c r="J121" s="1216"/>
      <c r="K121" s="1553"/>
      <c r="L121" s="1553"/>
      <c r="M121" s="1553"/>
      <c r="N121" s="1216"/>
      <c r="O121" s="1216"/>
      <c r="P121" s="1216"/>
      <c r="Q121" s="1216"/>
      <c r="R121" s="1216"/>
      <c r="S121" s="1216"/>
      <c r="T121" s="1216"/>
      <c r="U121" s="1216"/>
      <c r="V121" s="1216"/>
      <c r="W121" s="1216"/>
      <c r="X121" s="1216"/>
    </row>
    <row r="122" spans="1:26" ht="18">
      <c r="A122" s="1220" t="s">
        <v>35</v>
      </c>
      <c r="B122" s="1221" t="s">
        <v>36</v>
      </c>
      <c r="C122" s="1222" t="s">
        <v>37</v>
      </c>
      <c r="D122" s="1219"/>
      <c r="E122" s="1216"/>
      <c r="F122" s="1216"/>
      <c r="G122" s="1216"/>
      <c r="H122" s="1216"/>
      <c r="I122" s="1216"/>
      <c r="J122" s="1216"/>
      <c r="K122" s="1216"/>
      <c r="L122" s="1216"/>
      <c r="M122" s="1216"/>
      <c r="N122" s="1216"/>
      <c r="O122" s="1216"/>
      <c r="P122" s="1216"/>
      <c r="Q122" s="1216"/>
      <c r="R122" s="1216"/>
      <c r="S122" s="1216"/>
      <c r="T122" s="1216"/>
      <c r="U122" s="1216"/>
      <c r="V122" s="1216"/>
      <c r="W122" s="1216"/>
      <c r="X122" s="1216"/>
    </row>
    <row r="123" spans="1:26">
      <c r="A123" s="1194" t="s">
        <v>100</v>
      </c>
      <c r="B123" s="1548" t="s">
        <v>39</v>
      </c>
      <c r="C123" s="1548"/>
      <c r="D123" s="1223"/>
      <c r="E123" s="1224" t="s">
        <v>40</v>
      </c>
      <c r="F123" s="1216"/>
      <c r="G123" s="1216"/>
      <c r="H123" s="1216"/>
      <c r="I123" s="1216"/>
      <c r="J123" s="1216"/>
      <c r="K123" s="1216"/>
      <c r="L123" s="1216"/>
      <c r="M123" s="1216"/>
      <c r="N123" s="1216"/>
      <c r="O123" s="1216"/>
      <c r="P123" s="1216"/>
      <c r="Q123" s="1216"/>
      <c r="R123" s="1216"/>
      <c r="S123" s="1216"/>
      <c r="T123" s="1216"/>
      <c r="U123" s="1216"/>
      <c r="V123" s="1216"/>
      <c r="W123" s="1216"/>
      <c r="X123" s="1216"/>
    </row>
    <row r="124" spans="1:26">
      <c r="A124" s="1225" t="s">
        <v>42</v>
      </c>
      <c r="B124" s="1684" t="s">
        <v>2740</v>
      </c>
      <c r="C124" s="1555"/>
      <c r="D124" s="1216"/>
      <c r="E124" s="1216"/>
      <c r="F124" s="1216"/>
      <c r="G124" s="1216"/>
      <c r="H124" s="1216"/>
      <c r="I124" s="1216"/>
      <c r="J124" s="1216"/>
      <c r="K124" s="1216"/>
      <c r="L124" s="1216"/>
      <c r="M124" s="1216"/>
      <c r="N124" s="1216"/>
      <c r="O124" s="1216"/>
      <c r="P124" s="1216"/>
      <c r="Q124" s="1216"/>
      <c r="R124" s="1216"/>
      <c r="S124" s="1216"/>
      <c r="T124" s="1216"/>
      <c r="U124" s="1216"/>
      <c r="V124" s="1216"/>
      <c r="W124" s="1216"/>
      <c r="X124" s="1216"/>
    </row>
    <row r="125" spans="1:26">
      <c r="A125" s="1225" t="s">
        <v>42</v>
      </c>
      <c r="B125" s="1555"/>
      <c r="C125" s="1555"/>
      <c r="F125" s="1216"/>
      <c r="G125" s="1216"/>
      <c r="H125" s="1216"/>
      <c r="I125" s="1216"/>
      <c r="J125" s="1216"/>
      <c r="K125" s="1216"/>
      <c r="L125" s="1216"/>
      <c r="M125" s="1216"/>
      <c r="N125" s="1216"/>
      <c r="O125" s="1216"/>
      <c r="P125" s="1216"/>
      <c r="Q125" s="1216"/>
      <c r="R125" s="1216"/>
      <c r="S125" s="1216"/>
      <c r="T125" s="1216"/>
      <c r="U125" s="1216"/>
      <c r="V125" s="1216"/>
      <c r="W125" s="1216"/>
      <c r="X125" s="1216"/>
    </row>
    <row r="126" spans="1:26">
      <c r="A126" s="1225" t="s">
        <v>43</v>
      </c>
      <c r="B126" s="1556" t="s">
        <v>2741</v>
      </c>
      <c r="C126" s="1556"/>
      <c r="D126" s="1216"/>
      <c r="E126" s="1216"/>
      <c r="F126" s="1216"/>
      <c r="G126" s="1216"/>
      <c r="H126" s="1216"/>
      <c r="I126" s="1216"/>
      <c r="J126" s="1216"/>
      <c r="K126" s="1216"/>
      <c r="L126" s="1216"/>
      <c r="M126" s="1216"/>
      <c r="N126" s="1216"/>
      <c r="O126" s="1216"/>
      <c r="P126" s="1216"/>
      <c r="Q126" s="1216"/>
      <c r="R126" s="1216"/>
      <c r="S126" s="1216"/>
      <c r="T126" s="1216"/>
      <c r="U126" s="1216"/>
      <c r="V126" s="1216"/>
      <c r="W126" s="1216"/>
      <c r="X126" s="1216"/>
    </row>
    <row r="127" spans="1:26">
      <c r="A127" s="1225" t="s">
        <v>44</v>
      </c>
      <c r="B127" s="1557"/>
      <c r="C127" s="1557"/>
      <c r="D127" s="1216"/>
      <c r="E127" s="1216"/>
      <c r="F127" s="1216"/>
      <c r="G127" s="1216"/>
      <c r="H127" s="1216"/>
      <c r="I127" s="1216"/>
      <c r="J127" s="1216"/>
      <c r="K127" s="1216"/>
      <c r="L127" s="1216"/>
      <c r="M127" s="1216"/>
      <c r="N127" s="1216"/>
      <c r="O127" s="1216"/>
      <c r="P127" s="1216"/>
      <c r="Q127" s="1216"/>
      <c r="R127" s="1216"/>
      <c r="S127" s="1216"/>
      <c r="T127" s="1216"/>
      <c r="U127" s="1216"/>
      <c r="V127" s="1216"/>
      <c r="W127" s="1216"/>
      <c r="X127" s="1216"/>
    </row>
    <row r="129" spans="1:26" ht="23.25" customHeight="1">
      <c r="A129" s="1549" t="s">
        <v>415</v>
      </c>
      <c r="B129" s="1549"/>
      <c r="C129" s="1549"/>
      <c r="D129" s="1549"/>
      <c r="E129" s="1549"/>
      <c r="F129" s="1549"/>
      <c r="G129" s="1208"/>
      <c r="H129" s="1209"/>
      <c r="I129" s="1549" t="s">
        <v>1244</v>
      </c>
      <c r="J129" s="1549"/>
      <c r="K129" s="1549"/>
      <c r="L129" s="1549"/>
      <c r="M129" s="1549"/>
      <c r="N129" s="1549"/>
      <c r="O129" s="1549"/>
      <c r="P129" s="1549"/>
      <c r="Q129" s="1549"/>
      <c r="R129" s="1550" t="s">
        <v>2742</v>
      </c>
      <c r="S129" s="1551"/>
      <c r="T129" s="1550"/>
      <c r="U129" s="1550"/>
      <c r="V129" s="1550"/>
      <c r="W129" s="1550"/>
      <c r="X129" s="1550"/>
      <c r="Y129" s="1550"/>
    </row>
    <row r="130" spans="1:26" ht="26.25">
      <c r="A130" s="1210" t="s">
        <v>3</v>
      </c>
      <c r="B130" s="1210" t="s">
        <v>4</v>
      </c>
      <c r="C130" s="1210" t="s">
        <v>5</v>
      </c>
      <c r="D130" s="1210" t="s">
        <v>6</v>
      </c>
      <c r="E130" s="1210" t="s">
        <v>7</v>
      </c>
      <c r="F130" s="1210" t="s">
        <v>8</v>
      </c>
      <c r="G130" s="1210" t="s">
        <v>9</v>
      </c>
      <c r="H130" s="1211" t="s">
        <v>10</v>
      </c>
      <c r="I130" s="1227" t="s">
        <v>11</v>
      </c>
      <c r="J130" s="1227" t="s">
        <v>12</v>
      </c>
      <c r="K130" s="1227" t="s">
        <v>13</v>
      </c>
      <c r="L130" s="1227" t="s">
        <v>14</v>
      </c>
      <c r="M130" s="1227" t="s">
        <v>15</v>
      </c>
      <c r="N130" s="1227" t="s">
        <v>16</v>
      </c>
      <c r="O130" s="1227" t="s">
        <v>17</v>
      </c>
      <c r="P130" s="1212" t="s">
        <v>18</v>
      </c>
      <c r="Q130" s="1210" t="s">
        <v>19</v>
      </c>
      <c r="R130" s="1210" t="s">
        <v>20</v>
      </c>
      <c r="S130" s="1213" t="s">
        <v>21</v>
      </c>
      <c r="T130" s="1213" t="s">
        <v>22</v>
      </c>
      <c r="U130" s="1210" t="s">
        <v>24</v>
      </c>
      <c r="V130" s="1210" t="s">
        <v>25</v>
      </c>
      <c r="W130" s="1210" t="s">
        <v>26</v>
      </c>
      <c r="X130" s="1210" t="s">
        <v>27</v>
      </c>
      <c r="Y130" s="1210" t="s">
        <v>28</v>
      </c>
    </row>
    <row r="131" spans="1:26">
      <c r="A131" s="1178" t="s">
        <v>120</v>
      </c>
      <c r="B131" s="1178" t="s">
        <v>540</v>
      </c>
      <c r="C131" s="1178" t="s">
        <v>2743</v>
      </c>
      <c r="D131" s="1178" t="s">
        <v>136</v>
      </c>
      <c r="E131" s="1179">
        <v>46202.8125</v>
      </c>
      <c r="F131" s="1178">
        <v>11.9</v>
      </c>
      <c r="G131" s="1178">
        <v>120305</v>
      </c>
      <c r="H131" s="1174" t="s">
        <v>284</v>
      </c>
      <c r="I131" s="1178"/>
      <c r="J131" s="1178"/>
      <c r="K131" s="1178"/>
      <c r="L131" s="1178"/>
      <c r="M131" s="1186">
        <v>110</v>
      </c>
      <c r="N131" s="1178">
        <v>27</v>
      </c>
      <c r="O131" s="1178">
        <v>24</v>
      </c>
      <c r="P131" s="1178">
        <v>0</v>
      </c>
      <c r="Q131" s="1175">
        <f t="shared" ref="Q131:Q136" si="13">SUM(I131:P131)</f>
        <v>161</v>
      </c>
      <c r="R131" s="1176" t="s">
        <v>32</v>
      </c>
      <c r="S131" s="1177" t="s">
        <v>33</v>
      </c>
      <c r="T131" s="1289" t="b">
        <v>1</v>
      </c>
      <c r="U131" s="1189" t="s">
        <v>100</v>
      </c>
      <c r="V131" s="1181" t="s">
        <v>90</v>
      </c>
      <c r="W131" s="1181">
        <v>1020920</v>
      </c>
      <c r="X131" s="1181" t="s">
        <v>2735</v>
      </c>
      <c r="Y131" s="1181"/>
    </row>
    <row r="132" spans="1:26">
      <c r="A132" s="1172" t="s">
        <v>558</v>
      </c>
      <c r="B132" s="1172" t="s">
        <v>92</v>
      </c>
      <c r="C132" s="1172" t="s">
        <v>2744</v>
      </c>
      <c r="D132" s="1172" t="s">
        <v>203</v>
      </c>
      <c r="E132" s="1173">
        <v>46203.291666666664</v>
      </c>
      <c r="F132" s="1172">
        <v>12.6</v>
      </c>
      <c r="G132" s="1172">
        <v>120301</v>
      </c>
      <c r="H132" s="1174" t="s">
        <v>284</v>
      </c>
      <c r="I132" s="1172"/>
      <c r="J132" s="1172"/>
      <c r="K132" s="1172"/>
      <c r="L132" s="1172"/>
      <c r="M132" s="1186">
        <v>107</v>
      </c>
      <c r="N132" s="1172">
        <v>27</v>
      </c>
      <c r="O132" s="1172">
        <v>27</v>
      </c>
      <c r="P132" s="1172">
        <v>0</v>
      </c>
      <c r="Q132" s="1175">
        <f t="shared" si="13"/>
        <v>161</v>
      </c>
      <c r="R132" s="1176" t="s">
        <v>32</v>
      </c>
      <c r="S132" s="1177" t="s">
        <v>33</v>
      </c>
      <c r="T132" s="1175"/>
      <c r="U132" s="1190" t="s">
        <v>161</v>
      </c>
      <c r="V132" s="1181" t="s">
        <v>90</v>
      </c>
      <c r="W132" s="1181">
        <v>1020922</v>
      </c>
      <c r="X132" s="1181" t="s">
        <v>2699</v>
      </c>
      <c r="Y132" s="1181"/>
    </row>
    <row r="133" spans="1:26">
      <c r="A133" s="1178" t="s">
        <v>623</v>
      </c>
      <c r="B133" s="1178" t="s">
        <v>92</v>
      </c>
      <c r="C133" s="1178" t="s">
        <v>2745</v>
      </c>
      <c r="D133" s="1178" t="s">
        <v>203</v>
      </c>
      <c r="E133" s="1179">
        <v>46203.291666666664</v>
      </c>
      <c r="F133" s="1178">
        <v>12.6</v>
      </c>
      <c r="G133" s="1178">
        <v>120270</v>
      </c>
      <c r="H133" s="1174" t="s">
        <v>284</v>
      </c>
      <c r="I133" s="1178"/>
      <c r="J133" s="1178"/>
      <c r="K133" s="1178"/>
      <c r="L133" s="1178"/>
      <c r="M133" s="1178">
        <v>80</v>
      </c>
      <c r="N133" s="1178">
        <v>27</v>
      </c>
      <c r="O133" s="1178">
        <v>27</v>
      </c>
      <c r="P133" s="1178">
        <v>27</v>
      </c>
      <c r="Q133" s="1175">
        <f t="shared" si="13"/>
        <v>161</v>
      </c>
      <c r="R133" s="1176" t="s">
        <v>32</v>
      </c>
      <c r="S133" s="1177" t="s">
        <v>33</v>
      </c>
      <c r="T133" s="1175"/>
      <c r="U133" s="1190" t="s">
        <v>161</v>
      </c>
      <c r="V133" s="1181" t="s">
        <v>90</v>
      </c>
      <c r="W133" s="1181">
        <v>1020925</v>
      </c>
      <c r="X133" s="1181" t="s">
        <v>2699</v>
      </c>
      <c r="Y133" s="1181"/>
      <c r="Z133" t="s">
        <v>2746</v>
      </c>
    </row>
    <row r="134" spans="1:26">
      <c r="A134" s="1172" t="s">
        <v>2561</v>
      </c>
      <c r="B134" s="1172" t="s">
        <v>92</v>
      </c>
      <c r="C134" s="1172" t="s">
        <v>2747</v>
      </c>
      <c r="D134" s="1172" t="s">
        <v>203</v>
      </c>
      <c r="E134" s="1173">
        <v>46203.291666666664</v>
      </c>
      <c r="F134" s="1172">
        <v>12.6</v>
      </c>
      <c r="G134" s="1172">
        <v>120271</v>
      </c>
      <c r="H134" s="1174" t="s">
        <v>284</v>
      </c>
      <c r="I134" s="1172"/>
      <c r="J134" s="1172"/>
      <c r="K134" s="1172"/>
      <c r="L134" s="1172"/>
      <c r="M134" s="1172">
        <v>54</v>
      </c>
      <c r="N134" s="1172">
        <v>53</v>
      </c>
      <c r="O134" s="1172">
        <v>27</v>
      </c>
      <c r="P134" s="1172">
        <v>27</v>
      </c>
      <c r="Q134" s="1175">
        <f t="shared" si="13"/>
        <v>161</v>
      </c>
      <c r="R134" s="1176" t="s">
        <v>32</v>
      </c>
      <c r="S134" s="1177" t="s">
        <v>33</v>
      </c>
      <c r="T134" s="1289" t="b">
        <v>1</v>
      </c>
      <c r="U134" s="1190" t="s">
        <v>161</v>
      </c>
      <c r="V134" s="1181" t="s">
        <v>90</v>
      </c>
      <c r="W134" s="1181">
        <v>1020927</v>
      </c>
      <c r="X134" s="1181" t="s">
        <v>2699</v>
      </c>
      <c r="Y134" s="1181"/>
      <c r="Z134" t="s">
        <v>2746</v>
      </c>
    </row>
    <row r="135" spans="1:26">
      <c r="A135" s="1296" t="s">
        <v>120</v>
      </c>
      <c r="B135" s="1296" t="s">
        <v>115</v>
      </c>
      <c r="C135" s="1340" t="s">
        <v>2748</v>
      </c>
      <c r="D135" s="1296" t="s">
        <v>1300</v>
      </c>
      <c r="E135" s="1336">
        <v>46202.763888888891</v>
      </c>
      <c r="F135" s="1296">
        <v>13.8</v>
      </c>
      <c r="G135" s="1296">
        <v>120306</v>
      </c>
      <c r="H135" s="1337" t="s">
        <v>1918</v>
      </c>
      <c r="I135" s="1296"/>
      <c r="J135" s="1296"/>
      <c r="K135" s="1296"/>
      <c r="L135" s="1296"/>
      <c r="M135" s="1296"/>
      <c r="N135" s="1296"/>
      <c r="O135" s="1296">
        <v>108</v>
      </c>
      <c r="P135" s="1296">
        <v>53</v>
      </c>
      <c r="Q135" s="1298">
        <f t="shared" si="13"/>
        <v>161</v>
      </c>
      <c r="R135" s="1176" t="s">
        <v>32</v>
      </c>
      <c r="S135" s="1177" t="s">
        <v>33</v>
      </c>
      <c r="T135" s="1289" t="b">
        <v>1</v>
      </c>
      <c r="U135" s="1188" t="s">
        <v>508</v>
      </c>
      <c r="V135" s="1181" t="s">
        <v>90</v>
      </c>
      <c r="W135" s="1181">
        <v>1020929</v>
      </c>
      <c r="X135" s="1181" t="s">
        <v>2699</v>
      </c>
      <c r="Y135" s="1181"/>
    </row>
    <row r="136" spans="1:26">
      <c r="A136" s="1296" t="s">
        <v>2749</v>
      </c>
      <c r="B136" s="1172"/>
      <c r="C136" s="1172"/>
      <c r="D136" s="1172"/>
      <c r="E136" s="1173"/>
      <c r="F136" s="1172"/>
      <c r="G136" s="1172"/>
      <c r="H136" s="1174"/>
      <c r="I136" s="1172"/>
      <c r="J136" s="1172"/>
      <c r="K136" s="1172"/>
      <c r="L136" s="1172"/>
      <c r="M136" s="1178"/>
      <c r="N136" s="1172"/>
      <c r="O136" s="1172"/>
      <c r="P136" s="1172"/>
      <c r="Q136" s="1175">
        <f t="shared" si="13"/>
        <v>0</v>
      </c>
      <c r="R136" s="1176" t="s">
        <v>32</v>
      </c>
      <c r="S136" s="1177" t="s">
        <v>33</v>
      </c>
      <c r="T136" s="1175"/>
      <c r="U136" s="1239"/>
      <c r="V136" s="1181"/>
      <c r="W136" s="1181"/>
      <c r="X136" s="1181"/>
      <c r="Y136" s="1181"/>
    </row>
    <row r="137" spans="1:26">
      <c r="A137" s="1214" t="s">
        <v>19</v>
      </c>
      <c r="B137" s="1209"/>
      <c r="C137" s="1209"/>
      <c r="D137" s="1209"/>
      <c r="E137" s="1214"/>
      <c r="F137" s="1209"/>
      <c r="G137" s="1209"/>
      <c r="H137" s="1209"/>
      <c r="I137" s="1214">
        <f>SUM(I131:I135)</f>
        <v>0</v>
      </c>
      <c r="J137" s="1214">
        <f>SUM(J131:J135)</f>
        <v>0</v>
      </c>
      <c r="K137" s="1214">
        <f t="shared" ref="K137:Q137" si="14">SUM(K131:K136)</f>
        <v>0</v>
      </c>
      <c r="L137" s="1214">
        <f t="shared" si="14"/>
        <v>0</v>
      </c>
      <c r="M137" s="1214">
        <f t="shared" si="14"/>
        <v>351</v>
      </c>
      <c r="N137" s="1214">
        <f t="shared" si="14"/>
        <v>134</v>
      </c>
      <c r="O137" s="1214">
        <f t="shared" si="14"/>
        <v>213</v>
      </c>
      <c r="P137" s="1214">
        <f t="shared" si="14"/>
        <v>107</v>
      </c>
      <c r="Q137" s="1214">
        <f t="shared" si="14"/>
        <v>805</v>
      </c>
      <c r="R137" s="1215"/>
      <c r="S137" s="1215"/>
      <c r="T137" s="1215"/>
      <c r="U137" s="1215"/>
      <c r="V137" s="1215"/>
      <c r="W137" s="1215"/>
      <c r="X137" s="1215"/>
      <c r="Y137" s="1215"/>
    </row>
    <row r="138" spans="1:26">
      <c r="A138" s="1216"/>
      <c r="B138" s="1216"/>
      <c r="C138" s="1216"/>
      <c r="D138" s="1216"/>
      <c r="E138" s="1216"/>
      <c r="F138" s="1217"/>
      <c r="G138" s="1217"/>
      <c r="H138" s="1216"/>
      <c r="I138" s="1216"/>
      <c r="J138" s="1216"/>
      <c r="K138" s="1216"/>
      <c r="L138" s="1216"/>
      <c r="M138" s="1216"/>
      <c r="N138" s="1216"/>
      <c r="O138" s="1216"/>
      <c r="P138" s="1216"/>
      <c r="Q138" s="1216"/>
      <c r="R138" s="1216"/>
      <c r="S138" s="1216"/>
      <c r="T138" s="1216"/>
      <c r="U138" s="1216"/>
      <c r="V138" s="1216"/>
      <c r="W138" s="1216"/>
      <c r="X138" s="1216"/>
    </row>
    <row r="139" spans="1:26">
      <c r="A139" s="1218" t="s">
        <v>34</v>
      </c>
      <c r="B139" s="1552"/>
      <c r="C139" s="1552"/>
      <c r="D139" s="1552"/>
      <c r="E139" s="1216"/>
      <c r="F139" s="1216"/>
      <c r="G139" s="1216"/>
      <c r="H139" s="1216"/>
      <c r="I139" s="1216"/>
      <c r="J139" s="1216"/>
      <c r="K139" s="1553"/>
      <c r="L139" s="1553"/>
      <c r="M139" s="1553"/>
      <c r="N139" s="1216"/>
      <c r="O139" s="1216"/>
      <c r="P139" s="1216"/>
      <c r="Q139" s="1216"/>
      <c r="R139" s="1216"/>
      <c r="S139" s="1216"/>
      <c r="T139" s="1216"/>
      <c r="U139" s="1216"/>
      <c r="V139" s="1216"/>
      <c r="W139" s="1216"/>
      <c r="X139" s="1216"/>
    </row>
    <row r="140" spans="1:26" ht="18">
      <c r="A140" s="1220" t="s">
        <v>35</v>
      </c>
      <c r="B140" s="1221" t="s">
        <v>36</v>
      </c>
      <c r="C140" s="1222" t="s">
        <v>37</v>
      </c>
      <c r="D140" s="1219"/>
      <c r="E140" s="1216"/>
      <c r="F140" s="1216"/>
      <c r="G140" s="1216"/>
      <c r="H140" s="1216"/>
      <c r="I140" s="1216"/>
      <c r="J140" s="1216"/>
      <c r="K140" s="1216"/>
      <c r="L140" s="1216"/>
      <c r="M140" s="1216"/>
      <c r="N140" s="1216"/>
      <c r="O140" s="1216"/>
      <c r="P140" s="1216"/>
      <c r="Q140" s="1216"/>
      <c r="R140" s="1216"/>
      <c r="S140" s="1216"/>
      <c r="T140" s="1216"/>
      <c r="U140" s="1216"/>
      <c r="V140" s="1216"/>
      <c r="W140" s="1216"/>
      <c r="X140" s="1216"/>
    </row>
    <row r="141" spans="1:26">
      <c r="A141" s="1194" t="s">
        <v>100</v>
      </c>
      <c r="B141" s="1548" t="s">
        <v>715</v>
      </c>
      <c r="C141" s="1548"/>
      <c r="D141" s="1223"/>
      <c r="E141" s="1224" t="s">
        <v>40</v>
      </c>
      <c r="F141" s="1216"/>
      <c r="G141" s="1216"/>
      <c r="H141" s="1216"/>
      <c r="I141" s="1216"/>
      <c r="J141" s="1216"/>
      <c r="K141" s="1216"/>
      <c r="L141" s="1216"/>
      <c r="M141" s="1216"/>
      <c r="N141" s="1216"/>
      <c r="O141" s="1216"/>
      <c r="P141" s="1216"/>
      <c r="Q141" s="1216"/>
      <c r="R141" s="1216"/>
      <c r="S141" s="1216"/>
      <c r="T141" s="1216"/>
      <c r="U141" s="1216"/>
      <c r="V141" s="1216"/>
      <c r="W141" s="1216"/>
      <c r="X141" s="1216"/>
    </row>
    <row r="142" spans="1:26">
      <c r="A142" s="1195" t="s">
        <v>161</v>
      </c>
      <c r="B142" s="1554" t="s">
        <v>41</v>
      </c>
      <c r="C142" s="1554"/>
      <c r="D142" s="1216"/>
      <c r="E142" s="1216"/>
      <c r="F142" s="1216"/>
      <c r="G142" s="1216"/>
      <c r="H142" s="1216"/>
      <c r="I142" s="1216"/>
      <c r="J142" s="1216"/>
      <c r="K142" s="1216"/>
      <c r="L142" s="1216"/>
      <c r="M142" s="1216"/>
      <c r="N142" s="1216"/>
      <c r="O142" s="1216"/>
      <c r="P142" s="1216"/>
      <c r="Q142" s="1216"/>
      <c r="R142" s="1216"/>
      <c r="S142" s="1216"/>
      <c r="T142" s="1216"/>
      <c r="U142" s="1216"/>
      <c r="V142" s="1216"/>
      <c r="W142" s="1216"/>
      <c r="X142" s="1216"/>
    </row>
    <row r="143" spans="1:26">
      <c r="A143" s="1225" t="s">
        <v>42</v>
      </c>
      <c r="B143" s="1555" t="s">
        <v>1034</v>
      </c>
      <c r="C143" s="1555"/>
      <c r="D143" s="1216"/>
      <c r="E143" s="1216"/>
      <c r="F143" s="1216"/>
      <c r="G143" s="1216"/>
      <c r="H143" s="1216"/>
      <c r="I143" s="1216"/>
      <c r="J143" s="1216"/>
      <c r="K143" s="1216"/>
      <c r="L143" s="1216"/>
      <c r="M143" s="1216"/>
      <c r="N143" s="1216"/>
      <c r="O143" s="1216"/>
      <c r="P143" s="1216"/>
      <c r="Q143" s="1216"/>
      <c r="R143" s="1216"/>
      <c r="S143" s="1216"/>
      <c r="T143" s="1216"/>
      <c r="U143" s="1216"/>
      <c r="V143" s="1216"/>
      <c r="W143" s="1216"/>
      <c r="X143" s="1216"/>
    </row>
    <row r="144" spans="1:26">
      <c r="A144" s="1225" t="s">
        <v>42</v>
      </c>
      <c r="B144" s="1555"/>
      <c r="C144" s="1555"/>
      <c r="F144" s="1216"/>
      <c r="G144" s="1216"/>
      <c r="H144" s="1216"/>
      <c r="I144" s="1216"/>
      <c r="J144" s="1216"/>
      <c r="K144" s="1216"/>
      <c r="L144" s="1216"/>
      <c r="M144" s="1216"/>
      <c r="N144" s="1216"/>
      <c r="O144" s="1216"/>
      <c r="P144" s="1216"/>
      <c r="Q144" s="1216"/>
      <c r="R144" s="1216"/>
      <c r="S144" s="1216"/>
      <c r="T144" s="1216"/>
      <c r="U144" s="1216"/>
      <c r="V144" s="1216"/>
      <c r="W144" s="1216"/>
      <c r="X144" s="1216"/>
    </row>
    <row r="145" spans="1:24">
      <c r="A145" s="1225" t="s">
        <v>43</v>
      </c>
      <c r="B145" s="1556" t="s">
        <v>373</v>
      </c>
      <c r="C145" s="1556"/>
      <c r="D145" s="1216"/>
      <c r="E145" s="1216"/>
      <c r="F145" s="1216"/>
      <c r="G145" s="1216"/>
      <c r="H145" s="1216"/>
      <c r="I145" s="1216"/>
      <c r="J145" s="1216"/>
      <c r="K145" s="1216"/>
      <c r="L145" s="1216"/>
      <c r="M145" s="1216"/>
      <c r="N145" s="1216"/>
      <c r="O145" s="1216"/>
      <c r="P145" s="1216"/>
      <c r="Q145" s="1216"/>
      <c r="R145" s="1216"/>
      <c r="S145" s="1216"/>
      <c r="T145" s="1216"/>
      <c r="U145" s="1216"/>
      <c r="V145" s="1216"/>
      <c r="W145" s="1216"/>
      <c r="X145" s="1216"/>
    </row>
    <row r="146" spans="1:24">
      <c r="A146" s="1225" t="s">
        <v>44</v>
      </c>
      <c r="B146" s="1557"/>
      <c r="C146" s="1557"/>
      <c r="D146" s="1216"/>
      <c r="E146" s="1216"/>
      <c r="F146" s="1216"/>
      <c r="G146" s="1216"/>
      <c r="H146" s="1216"/>
      <c r="I146" s="1216"/>
      <c r="J146" s="1216"/>
      <c r="K146" s="1216"/>
      <c r="L146" s="1216"/>
      <c r="M146" s="1216"/>
      <c r="N146" s="1216"/>
      <c r="O146" s="1216"/>
      <c r="P146" s="1216"/>
      <c r="Q146" s="1216"/>
      <c r="R146" s="1216"/>
      <c r="S146" s="1216"/>
      <c r="T146" s="1216"/>
      <c r="U146" s="1216"/>
      <c r="V146" s="1216"/>
      <c r="W146" s="1216"/>
      <c r="X146" s="1216"/>
    </row>
  </sheetData>
  <mergeCells count="84">
    <mergeCell ref="B124:C124"/>
    <mergeCell ref="B125:C125"/>
    <mergeCell ref="B126:C126"/>
    <mergeCell ref="B127:C127"/>
    <mergeCell ref="I111:Q111"/>
    <mergeCell ref="R111:Y111"/>
    <mergeCell ref="B121:D121"/>
    <mergeCell ref="K121:M121"/>
    <mergeCell ref="B123:C123"/>
    <mergeCell ref="A111:F111"/>
    <mergeCell ref="B106:C106"/>
    <mergeCell ref="B107:C107"/>
    <mergeCell ref="B108:C108"/>
    <mergeCell ref="B109:C109"/>
    <mergeCell ref="I94:Q94"/>
    <mergeCell ref="B105:C105"/>
    <mergeCell ref="R94:Y94"/>
    <mergeCell ref="B103:D103"/>
    <mergeCell ref="K103:M103"/>
    <mergeCell ref="B85:D85"/>
    <mergeCell ref="K85:M85"/>
    <mergeCell ref="B87:C87"/>
    <mergeCell ref="B88:C88"/>
    <mergeCell ref="B89:C89"/>
    <mergeCell ref="B90:C90"/>
    <mergeCell ref="B91:C91"/>
    <mergeCell ref="B92:C92"/>
    <mergeCell ref="A94:F94"/>
    <mergeCell ref="B67:D67"/>
    <mergeCell ref="K67:M67"/>
    <mergeCell ref="B69:C69"/>
    <mergeCell ref="B70:C70"/>
    <mergeCell ref="R75:Y75"/>
    <mergeCell ref="B71:C71"/>
    <mergeCell ref="B72:C72"/>
    <mergeCell ref="B73:C73"/>
    <mergeCell ref="A75:F75"/>
    <mergeCell ref="I75:Q75"/>
    <mergeCell ref="R57:Y57"/>
    <mergeCell ref="R39:Y39"/>
    <mergeCell ref="B49:D49"/>
    <mergeCell ref="K49:M49"/>
    <mergeCell ref="B51:C51"/>
    <mergeCell ref="B52:C52"/>
    <mergeCell ref="I39:Q39"/>
    <mergeCell ref="B53:C53"/>
    <mergeCell ref="B54:C54"/>
    <mergeCell ref="B55:C55"/>
    <mergeCell ref="A57:F57"/>
    <mergeCell ref="I57:Q57"/>
    <mergeCell ref="B34:C34"/>
    <mergeCell ref="B35:C35"/>
    <mergeCell ref="B36:C36"/>
    <mergeCell ref="B37:C37"/>
    <mergeCell ref="A39:F39"/>
    <mergeCell ref="I21:Q21"/>
    <mergeCell ref="R21:Y21"/>
    <mergeCell ref="B30:D30"/>
    <mergeCell ref="K30:M30"/>
    <mergeCell ref="B32:C32"/>
    <mergeCell ref="B33:C33"/>
    <mergeCell ref="B14:C14"/>
    <mergeCell ref="B16:C16"/>
    <mergeCell ref="B17:C17"/>
    <mergeCell ref="B18:C18"/>
    <mergeCell ref="B19:C19"/>
    <mergeCell ref="A21:F21"/>
    <mergeCell ref="B13:C13"/>
    <mergeCell ref="A1:F1"/>
    <mergeCell ref="I1:Q1"/>
    <mergeCell ref="R1:Y1"/>
    <mergeCell ref="B11:D11"/>
    <mergeCell ref="K11:M11"/>
    <mergeCell ref="A129:F129"/>
    <mergeCell ref="I129:Q129"/>
    <mergeCell ref="R129:Y129"/>
    <mergeCell ref="B139:D139"/>
    <mergeCell ref="K139:M139"/>
    <mergeCell ref="B146:C146"/>
    <mergeCell ref="B141:C141"/>
    <mergeCell ref="B142:C142"/>
    <mergeCell ref="B143:C143"/>
    <mergeCell ref="B144:C144"/>
    <mergeCell ref="B145:C145"/>
  </mergeCells>
  <pageMargins left="0.7" right="0.7" top="0.75" bottom="0.75" header="0.3" footer="0.3"/>
  <legacy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EF10-BDE3-4312-909E-74D4925AF6FC}">
  <sheetPr>
    <tabColor rgb="FFFF9900"/>
  </sheetPr>
  <dimension ref="A1:Y18"/>
  <sheetViews>
    <sheetView workbookViewId="0">
      <selection activeCell="B15" sqref="B15:C1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49" t="s">
        <v>109</v>
      </c>
      <c r="B1" s="1549"/>
      <c r="C1" s="1549"/>
      <c r="D1" s="1549"/>
      <c r="E1" s="1549"/>
      <c r="F1" s="1549"/>
      <c r="G1" s="1208"/>
      <c r="H1" s="1209"/>
      <c r="I1" s="1549" t="s">
        <v>999</v>
      </c>
      <c r="J1" s="1549"/>
      <c r="K1" s="1549"/>
      <c r="L1" s="1549"/>
      <c r="M1" s="1549"/>
      <c r="N1" s="1549"/>
      <c r="O1" s="1549"/>
      <c r="P1" s="1549"/>
      <c r="Q1" s="1549"/>
      <c r="R1" s="1550" t="s">
        <v>2750</v>
      </c>
      <c r="S1" s="1551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>
      <c r="A3" s="1186" t="s">
        <v>105</v>
      </c>
      <c r="B3" s="1172" t="s">
        <v>78</v>
      </c>
      <c r="C3" s="1172" t="s">
        <v>2751</v>
      </c>
      <c r="D3" s="1172" t="s">
        <v>88</v>
      </c>
      <c r="E3" s="1173">
        <v>46201.166666666664</v>
      </c>
      <c r="F3" s="1172">
        <v>11.9</v>
      </c>
      <c r="G3" s="1172">
        <v>120230</v>
      </c>
      <c r="H3" s="1174" t="s">
        <v>1348</v>
      </c>
      <c r="I3" s="1172"/>
      <c r="J3" s="1172"/>
      <c r="K3" s="1172"/>
      <c r="L3" s="1172"/>
      <c r="M3" s="1172"/>
      <c r="N3" s="1172"/>
      <c r="O3" s="1172"/>
      <c r="P3" s="1172">
        <v>161</v>
      </c>
      <c r="Q3" s="1175">
        <f t="shared" ref="Q3:Q8" si="0">SUM(I3:P3)</f>
        <v>161</v>
      </c>
      <c r="R3" s="1176" t="s">
        <v>32</v>
      </c>
      <c r="S3" s="1177" t="s">
        <v>33</v>
      </c>
      <c r="T3" s="1289" t="b">
        <v>1</v>
      </c>
      <c r="U3" s="1329" t="s">
        <v>161</v>
      </c>
      <c r="V3" s="1181" t="s">
        <v>90</v>
      </c>
      <c r="W3" s="1181">
        <v>1020872</v>
      </c>
      <c r="X3" s="1181" t="s">
        <v>2752</v>
      </c>
      <c r="Y3" s="1181"/>
    </row>
    <row r="4" spans="1:25">
      <c r="A4" s="1186" t="s">
        <v>105</v>
      </c>
      <c r="B4" s="1172" t="s">
        <v>78</v>
      </c>
      <c r="C4" s="1172" t="s">
        <v>2753</v>
      </c>
      <c r="D4" s="1172" t="s">
        <v>88</v>
      </c>
      <c r="E4" s="1173">
        <v>46201.166666666664</v>
      </c>
      <c r="F4" s="1172">
        <v>11.9</v>
      </c>
      <c r="G4" s="1172">
        <v>120231</v>
      </c>
      <c r="H4" s="1174" t="s">
        <v>1348</v>
      </c>
      <c r="I4" s="1172"/>
      <c r="J4" s="1172"/>
      <c r="K4" s="1172"/>
      <c r="L4" s="1172"/>
      <c r="M4" s="1172"/>
      <c r="N4" s="1172"/>
      <c r="O4" s="1172">
        <v>161</v>
      </c>
      <c r="P4" s="1172">
        <v>0</v>
      </c>
      <c r="Q4" s="1175">
        <f t="shared" si="0"/>
        <v>161</v>
      </c>
      <c r="R4" s="1176" t="s">
        <v>32</v>
      </c>
      <c r="S4" s="1177" t="s">
        <v>33</v>
      </c>
      <c r="T4" s="1289" t="b">
        <v>1</v>
      </c>
      <c r="U4" s="1329" t="s">
        <v>161</v>
      </c>
      <c r="V4" s="1181" t="s">
        <v>90</v>
      </c>
      <c r="W4" s="1181">
        <v>1020873</v>
      </c>
      <c r="X4" s="1181" t="s">
        <v>2752</v>
      </c>
      <c r="Y4" s="1181"/>
    </row>
    <row r="5" spans="1:25">
      <c r="A5" s="1172" t="s">
        <v>515</v>
      </c>
      <c r="B5" s="1172" t="s">
        <v>115</v>
      </c>
      <c r="C5" s="1172" t="s">
        <v>2754</v>
      </c>
      <c r="D5" s="1172" t="s">
        <v>117</v>
      </c>
      <c r="E5" s="1173">
        <v>46200.763888888891</v>
      </c>
      <c r="F5" s="1172">
        <v>13.8</v>
      </c>
      <c r="G5" s="1172">
        <v>120232</v>
      </c>
      <c r="H5" s="1174" t="s">
        <v>160</v>
      </c>
      <c r="I5" s="1172"/>
      <c r="J5" s="1172"/>
      <c r="K5" s="1172"/>
      <c r="L5" s="1172"/>
      <c r="M5" s="1172">
        <v>60</v>
      </c>
      <c r="N5" s="1172">
        <v>70</v>
      </c>
      <c r="O5" s="1172">
        <v>1</v>
      </c>
      <c r="P5" s="1172">
        <v>30</v>
      </c>
      <c r="Q5" s="1175">
        <f t="shared" si="0"/>
        <v>161</v>
      </c>
      <c r="R5" s="1176" t="s">
        <v>32</v>
      </c>
      <c r="S5" s="1177" t="s">
        <v>33</v>
      </c>
      <c r="T5" s="1175"/>
      <c r="U5" s="1189" t="s">
        <v>100</v>
      </c>
      <c r="V5" s="1181" t="s">
        <v>90</v>
      </c>
      <c r="W5" s="1181">
        <v>1020874</v>
      </c>
      <c r="X5" s="1181" t="s">
        <v>2755</v>
      </c>
      <c r="Y5" s="1181"/>
    </row>
    <row r="6" spans="1:25">
      <c r="A6" s="1172" t="s">
        <v>1770</v>
      </c>
      <c r="B6" s="1172" t="s">
        <v>115</v>
      </c>
      <c r="C6" s="1172" t="s">
        <v>2756</v>
      </c>
      <c r="D6" s="1172" t="s">
        <v>117</v>
      </c>
      <c r="E6" s="1173">
        <v>46200.763888888891</v>
      </c>
      <c r="F6" s="1172">
        <v>13.8</v>
      </c>
      <c r="G6" s="1172">
        <v>120233</v>
      </c>
      <c r="H6" s="1174" t="s">
        <v>160</v>
      </c>
      <c r="I6" s="1172"/>
      <c r="J6" s="1172"/>
      <c r="K6" s="1172"/>
      <c r="L6" s="1172"/>
      <c r="M6" s="1172">
        <v>0</v>
      </c>
      <c r="N6" s="1172">
        <v>60</v>
      </c>
      <c r="O6" s="1172">
        <v>30</v>
      </c>
      <c r="P6" s="1172">
        <v>71</v>
      </c>
      <c r="Q6" s="1175">
        <f t="shared" si="0"/>
        <v>161</v>
      </c>
      <c r="R6" s="1176" t="s">
        <v>32</v>
      </c>
      <c r="S6" s="1177" t="s">
        <v>33</v>
      </c>
      <c r="T6" s="1175"/>
      <c r="U6" s="1189" t="s">
        <v>100</v>
      </c>
      <c r="V6" s="1181" t="s">
        <v>90</v>
      </c>
      <c r="W6" s="1181">
        <v>1020876</v>
      </c>
      <c r="X6" s="1181" t="s">
        <v>2755</v>
      </c>
      <c r="Y6" s="1181"/>
    </row>
    <row r="7" spans="1:25" ht="25.5">
      <c r="A7" s="1172" t="s">
        <v>157</v>
      </c>
      <c r="B7" s="1172" t="s">
        <v>115</v>
      </c>
      <c r="C7" s="1172" t="s">
        <v>2757</v>
      </c>
      <c r="D7" s="1172" t="s">
        <v>117</v>
      </c>
      <c r="E7" s="1173">
        <v>46200.763888888891</v>
      </c>
      <c r="F7" s="1172">
        <v>13.8</v>
      </c>
      <c r="G7" s="1172">
        <v>120234</v>
      </c>
      <c r="H7" s="1174" t="s">
        <v>2758</v>
      </c>
      <c r="I7" s="1172"/>
      <c r="J7" s="1172"/>
      <c r="K7" s="1172"/>
      <c r="L7" s="1172"/>
      <c r="M7" s="1172"/>
      <c r="N7" s="1172">
        <v>27</v>
      </c>
      <c r="O7" s="1172">
        <v>63</v>
      </c>
      <c r="P7" s="1172">
        <v>71</v>
      </c>
      <c r="Q7" s="1175">
        <f t="shared" si="0"/>
        <v>161</v>
      </c>
      <c r="R7" s="1176" t="s">
        <v>32</v>
      </c>
      <c r="S7" s="1177" t="s">
        <v>33</v>
      </c>
      <c r="T7" s="1175"/>
      <c r="U7" s="1189" t="s">
        <v>100</v>
      </c>
      <c r="V7" s="1181" t="s">
        <v>90</v>
      </c>
      <c r="W7" s="1181">
        <v>1020877</v>
      </c>
      <c r="X7" s="1181" t="s">
        <v>2755</v>
      </c>
      <c r="Y7" s="1181"/>
    </row>
    <row r="8" spans="1:25">
      <c r="A8" s="1172" t="s">
        <v>157</v>
      </c>
      <c r="B8" s="1172" t="s">
        <v>916</v>
      </c>
      <c r="C8" s="1172" t="s">
        <v>2759</v>
      </c>
      <c r="D8" s="1172" t="s">
        <v>117</v>
      </c>
      <c r="E8" s="1179">
        <v>46200.958333333336</v>
      </c>
      <c r="F8" s="1172">
        <v>13.8</v>
      </c>
      <c r="G8" s="1178">
        <v>120235</v>
      </c>
      <c r="H8" s="1205" t="s">
        <v>1348</v>
      </c>
      <c r="I8" s="1178"/>
      <c r="J8" s="1178"/>
      <c r="K8" s="1178"/>
      <c r="L8" s="1178"/>
      <c r="M8" s="1178"/>
      <c r="N8" s="1178"/>
      <c r="O8" s="1178">
        <v>0</v>
      </c>
      <c r="P8" s="1178">
        <v>161</v>
      </c>
      <c r="Q8" s="1175">
        <f t="shared" si="0"/>
        <v>161</v>
      </c>
      <c r="R8" s="1176" t="s">
        <v>32</v>
      </c>
      <c r="S8" s="1177" t="s">
        <v>33</v>
      </c>
      <c r="T8" s="1175"/>
      <c r="U8" s="1189" t="s">
        <v>100</v>
      </c>
      <c r="V8" s="1181" t="s">
        <v>90</v>
      </c>
      <c r="W8" s="1181">
        <v>1020878</v>
      </c>
      <c r="X8" s="1181" t="s">
        <v>2755</v>
      </c>
      <c r="Y8" s="1181"/>
    </row>
    <row r="9" spans="1:25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SUM(I3:I7)</f>
        <v>0</v>
      </c>
      <c r="J9" s="1214">
        <f>SUM(J3:J7)</f>
        <v>0</v>
      </c>
      <c r="K9" s="1214">
        <f t="shared" ref="K9:Q9" si="1">SUM(K3:K8)</f>
        <v>0</v>
      </c>
      <c r="L9" s="1214">
        <f t="shared" si="1"/>
        <v>0</v>
      </c>
      <c r="M9" s="1214">
        <f t="shared" si="1"/>
        <v>60</v>
      </c>
      <c r="N9" s="1214">
        <f t="shared" si="1"/>
        <v>157</v>
      </c>
      <c r="O9" s="1214">
        <f t="shared" si="1"/>
        <v>255</v>
      </c>
      <c r="P9" s="1214">
        <f t="shared" si="1"/>
        <v>494</v>
      </c>
      <c r="Q9" s="1214">
        <f t="shared" si="1"/>
        <v>966</v>
      </c>
      <c r="R9" s="1215"/>
      <c r="S9" s="1215"/>
      <c r="T9" s="1215"/>
      <c r="U9" s="1215"/>
      <c r="V9" s="1215"/>
      <c r="W9" s="1215"/>
      <c r="X9" s="1215"/>
      <c r="Y9" s="1215"/>
    </row>
    <row r="10" spans="1:25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</row>
    <row r="11" spans="1:25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>
      <c r="A13" s="1328" t="s">
        <v>161</v>
      </c>
      <c r="B13" s="1570" t="s">
        <v>715</v>
      </c>
      <c r="C13" s="1570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>
      <c r="A14" s="1194" t="s">
        <v>100</v>
      </c>
      <c r="B14" s="1548" t="s">
        <v>41</v>
      </c>
      <c r="C14" s="1548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 ht="15" customHeight="1">
      <c r="A15" s="1225" t="s">
        <v>42</v>
      </c>
      <c r="B15" s="1555" t="s">
        <v>2760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4">
      <c r="A17" s="1225" t="s">
        <v>43</v>
      </c>
      <c r="B17" s="1556" t="s">
        <v>2761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4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</sheetData>
  <mergeCells count="11">
    <mergeCell ref="B14:C14"/>
    <mergeCell ref="B15:C15"/>
    <mergeCell ref="B16:C16"/>
    <mergeCell ref="B17:C17"/>
    <mergeCell ref="B18:C18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0265E-962B-40CF-995F-772A342930EB}">
  <sheetPr>
    <tabColor rgb="FFFF9900"/>
  </sheetPr>
  <dimension ref="A1:Z100"/>
  <sheetViews>
    <sheetView workbookViewId="0">
      <selection activeCell="H78" sqref="H7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  <col min="26" max="26" width="11.42578125" style="1326"/>
  </cols>
  <sheetData>
    <row r="1" spans="1:26" ht="23.25">
      <c r="A1" s="1549" t="s">
        <v>180</v>
      </c>
      <c r="B1" s="1549"/>
      <c r="C1" s="1549"/>
      <c r="D1" s="1549"/>
      <c r="E1" s="1549"/>
      <c r="F1" s="1549"/>
      <c r="G1" s="1208"/>
      <c r="H1" s="1209"/>
      <c r="I1" s="1549" t="s">
        <v>84</v>
      </c>
      <c r="J1" s="1549"/>
      <c r="K1" s="1549"/>
      <c r="L1" s="1549"/>
      <c r="M1" s="1549"/>
      <c r="N1" s="1549"/>
      <c r="O1" s="1549"/>
      <c r="P1" s="1549"/>
      <c r="Q1" s="1549"/>
      <c r="R1" s="1550" t="s">
        <v>2762</v>
      </c>
      <c r="S1" s="1551"/>
      <c r="T1" s="1550"/>
      <c r="U1" s="1550"/>
      <c r="V1" s="1550"/>
      <c r="W1" s="1550"/>
      <c r="X1" s="1550"/>
      <c r="Y1" s="1550"/>
      <c r="Z1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  <c r="Z2"/>
    </row>
    <row r="3" spans="1:26">
      <c r="A3" s="1172" t="s">
        <v>86</v>
      </c>
      <c r="B3" s="1172" t="s">
        <v>78</v>
      </c>
      <c r="C3" s="1186" t="s">
        <v>2763</v>
      </c>
      <c r="D3" s="1172" t="s">
        <v>99</v>
      </c>
      <c r="E3" s="1173">
        <v>46197.28125</v>
      </c>
      <c r="F3" s="1172">
        <v>13.3</v>
      </c>
      <c r="G3" s="1172">
        <v>120184</v>
      </c>
      <c r="H3" s="1174" t="s">
        <v>160</v>
      </c>
      <c r="I3" s="1172"/>
      <c r="J3" s="1172"/>
      <c r="K3" s="1172"/>
      <c r="L3" s="1172"/>
      <c r="M3" s="1172"/>
      <c r="N3" s="1186">
        <v>71</v>
      </c>
      <c r="O3" s="1186">
        <v>90</v>
      </c>
      <c r="P3" s="1172"/>
      <c r="Q3" s="1175">
        <f t="shared" ref="Q3:Q8" si="0">SUM(I3:P3)</f>
        <v>161</v>
      </c>
      <c r="R3" s="1176" t="s">
        <v>32</v>
      </c>
      <c r="S3" s="1177" t="s">
        <v>33</v>
      </c>
      <c r="T3" s="1175"/>
      <c r="U3" s="1189" t="s">
        <v>100</v>
      </c>
      <c r="V3" s="1181" t="s">
        <v>90</v>
      </c>
      <c r="W3" s="1181">
        <v>1020805</v>
      </c>
      <c r="X3" s="1181" t="s">
        <v>2764</v>
      </c>
      <c r="Y3" s="1181"/>
      <c r="Z3"/>
    </row>
    <row r="4" spans="1:26">
      <c r="A4" s="1172" t="s">
        <v>114</v>
      </c>
      <c r="B4" s="1172" t="s">
        <v>78</v>
      </c>
      <c r="C4" s="1186" t="s">
        <v>2765</v>
      </c>
      <c r="D4" s="1172" t="s">
        <v>99</v>
      </c>
      <c r="E4" s="1173">
        <v>46197.28125</v>
      </c>
      <c r="F4" s="1172">
        <v>13.3</v>
      </c>
      <c r="G4" s="1172">
        <v>120185</v>
      </c>
      <c r="H4" s="1174" t="s">
        <v>160</v>
      </c>
      <c r="I4" s="1172"/>
      <c r="J4" s="1172"/>
      <c r="K4" s="1172"/>
      <c r="L4" s="1172"/>
      <c r="M4" s="1186">
        <v>30</v>
      </c>
      <c r="N4" s="1186">
        <v>60</v>
      </c>
      <c r="O4" s="1186">
        <v>71</v>
      </c>
      <c r="P4" s="1172"/>
      <c r="Q4" s="1175">
        <f t="shared" si="0"/>
        <v>161</v>
      </c>
      <c r="R4" s="1176" t="s">
        <v>32</v>
      </c>
      <c r="S4" s="1177" t="s">
        <v>33</v>
      </c>
      <c r="T4" s="1289" t="b">
        <v>1</v>
      </c>
      <c r="U4" s="1189" t="s">
        <v>100</v>
      </c>
      <c r="V4" s="1181" t="s">
        <v>90</v>
      </c>
      <c r="W4" s="1181">
        <v>1020806</v>
      </c>
      <c r="X4" s="1181" t="s">
        <v>2764</v>
      </c>
      <c r="Y4" s="1181"/>
      <c r="Z4"/>
    </row>
    <row r="5" spans="1:26">
      <c r="A5" s="1172" t="s">
        <v>105</v>
      </c>
      <c r="B5" s="1172" t="s">
        <v>78</v>
      </c>
      <c r="C5" s="1186" t="s">
        <v>2766</v>
      </c>
      <c r="D5" s="1172" t="s">
        <v>99</v>
      </c>
      <c r="E5" s="1173">
        <v>46197.28125</v>
      </c>
      <c r="F5" s="1172">
        <v>13.3</v>
      </c>
      <c r="G5" s="1172">
        <v>120186</v>
      </c>
      <c r="H5" s="1174" t="s">
        <v>160</v>
      </c>
      <c r="I5" s="1172"/>
      <c r="J5" s="1172"/>
      <c r="K5" s="1172"/>
      <c r="L5" s="1172"/>
      <c r="M5" s="1186">
        <v>30</v>
      </c>
      <c r="N5" s="1186">
        <v>71</v>
      </c>
      <c r="O5" s="1186">
        <v>60</v>
      </c>
      <c r="P5" s="1172"/>
      <c r="Q5" s="1175">
        <f t="shared" si="0"/>
        <v>161</v>
      </c>
      <c r="R5" s="1176" t="s">
        <v>32</v>
      </c>
      <c r="S5" s="1177" t="s">
        <v>33</v>
      </c>
      <c r="T5" s="1289" t="b">
        <v>1</v>
      </c>
      <c r="U5" s="1189" t="s">
        <v>100</v>
      </c>
      <c r="V5" s="1181" t="s">
        <v>90</v>
      </c>
      <c r="W5" s="1181">
        <v>1020807</v>
      </c>
      <c r="X5" s="1181" t="s">
        <v>2764</v>
      </c>
      <c r="Y5" s="1181"/>
      <c r="Z5"/>
    </row>
    <row r="6" spans="1:26">
      <c r="A6" s="1172" t="s">
        <v>2561</v>
      </c>
      <c r="B6" s="1172" t="s">
        <v>78</v>
      </c>
      <c r="C6" s="1186" t="s">
        <v>2767</v>
      </c>
      <c r="D6" s="1172" t="s">
        <v>99</v>
      </c>
      <c r="E6" s="1173">
        <v>46197.28125</v>
      </c>
      <c r="F6" s="1172">
        <v>13.3</v>
      </c>
      <c r="G6" s="1172">
        <v>120187</v>
      </c>
      <c r="H6" s="1174" t="s">
        <v>160</v>
      </c>
      <c r="I6" s="1172"/>
      <c r="J6" s="1172"/>
      <c r="K6" s="1172"/>
      <c r="L6" s="1172"/>
      <c r="M6" s="1186">
        <v>11</v>
      </c>
      <c r="N6" s="1186">
        <v>60</v>
      </c>
      <c r="O6" s="1186">
        <v>60</v>
      </c>
      <c r="P6" s="1186">
        <v>30</v>
      </c>
      <c r="Q6" s="1175">
        <f t="shared" si="0"/>
        <v>161</v>
      </c>
      <c r="R6" s="1176" t="s">
        <v>32</v>
      </c>
      <c r="S6" s="1177" t="s">
        <v>33</v>
      </c>
      <c r="T6" s="1289" t="b">
        <v>1</v>
      </c>
      <c r="U6" s="1189" t="s">
        <v>100</v>
      </c>
      <c r="V6" s="1181" t="s">
        <v>90</v>
      </c>
      <c r="W6" s="1181">
        <v>1020808</v>
      </c>
      <c r="X6" s="1181" t="s">
        <v>2764</v>
      </c>
      <c r="Y6" s="1181"/>
      <c r="Z6"/>
    </row>
    <row r="7" spans="1:26">
      <c r="A7" s="1172" t="s">
        <v>190</v>
      </c>
      <c r="B7" s="1172" t="s">
        <v>80</v>
      </c>
      <c r="C7" s="1186" t="s">
        <v>2768</v>
      </c>
      <c r="D7" s="1172" t="s">
        <v>117</v>
      </c>
      <c r="E7" s="1173">
        <v>46197.402777777781</v>
      </c>
      <c r="F7" s="1172">
        <v>11.9</v>
      </c>
      <c r="G7" s="1172">
        <v>120188</v>
      </c>
      <c r="H7" s="1174" t="s">
        <v>1348</v>
      </c>
      <c r="I7" s="1172"/>
      <c r="J7" s="1172"/>
      <c r="K7" s="1172"/>
      <c r="L7" s="1172"/>
      <c r="M7" s="1172"/>
      <c r="N7" s="1172"/>
      <c r="O7" s="1186">
        <v>71</v>
      </c>
      <c r="P7" s="1186">
        <v>90</v>
      </c>
      <c r="Q7" s="1175">
        <f t="shared" si="0"/>
        <v>161</v>
      </c>
      <c r="R7" s="1176" t="s">
        <v>32</v>
      </c>
      <c r="S7" s="1177" t="s">
        <v>33</v>
      </c>
      <c r="T7" s="1175"/>
      <c r="U7" s="1189" t="s">
        <v>100</v>
      </c>
      <c r="V7" s="1181" t="s">
        <v>90</v>
      </c>
      <c r="W7" s="1181">
        <v>1020809</v>
      </c>
      <c r="X7" s="1181" t="s">
        <v>2769</v>
      </c>
      <c r="Y7" s="1181"/>
      <c r="Z7"/>
    </row>
    <row r="8" spans="1:26">
      <c r="A8" s="1178" t="s">
        <v>111</v>
      </c>
      <c r="B8" s="1178" t="s">
        <v>65</v>
      </c>
      <c r="C8" s="1186" t="s">
        <v>2770</v>
      </c>
      <c r="D8" s="1178" t="s">
        <v>64</v>
      </c>
      <c r="E8" s="1179">
        <v>46197.472222222219</v>
      </c>
      <c r="F8" s="1178">
        <v>18.600000000000001</v>
      </c>
      <c r="G8" s="1178">
        <v>120138</v>
      </c>
      <c r="H8" s="1205" t="s">
        <v>176</v>
      </c>
      <c r="I8" s="1178"/>
      <c r="J8" s="1178"/>
      <c r="K8" s="1178"/>
      <c r="L8" s="1178"/>
      <c r="M8" s="1186">
        <v>161</v>
      </c>
      <c r="N8" s="1178"/>
      <c r="O8" s="1178"/>
      <c r="P8" s="1178"/>
      <c r="Q8" s="1175">
        <f t="shared" si="0"/>
        <v>161</v>
      </c>
      <c r="R8" s="1175" t="s">
        <v>30</v>
      </c>
      <c r="S8" s="1177" t="s">
        <v>33</v>
      </c>
      <c r="T8" s="1175"/>
      <c r="U8" s="1207" t="s">
        <v>169</v>
      </c>
      <c r="V8" s="1181" t="s">
        <v>90</v>
      </c>
      <c r="W8" s="1181">
        <v>1020810</v>
      </c>
      <c r="X8" s="1181" t="s">
        <v>2764</v>
      </c>
      <c r="Y8" s="1181"/>
      <c r="Z8"/>
    </row>
    <row r="9" spans="1:26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SUM(I3:I7)</f>
        <v>0</v>
      </c>
      <c r="J9" s="1214">
        <f>SUM(J3:J7)</f>
        <v>0</v>
      </c>
      <c r="K9" s="1214">
        <f t="shared" ref="K9:Q9" si="1">SUM(K3:K8)</f>
        <v>0</v>
      </c>
      <c r="L9" s="1214">
        <f t="shared" si="1"/>
        <v>0</v>
      </c>
      <c r="M9" s="1214">
        <f t="shared" si="1"/>
        <v>232</v>
      </c>
      <c r="N9" s="1214">
        <f t="shared" si="1"/>
        <v>262</v>
      </c>
      <c r="O9" s="1214">
        <f t="shared" si="1"/>
        <v>352</v>
      </c>
      <c r="P9" s="1214">
        <f t="shared" si="1"/>
        <v>120</v>
      </c>
      <c r="Q9" s="1214">
        <f t="shared" si="1"/>
        <v>966</v>
      </c>
      <c r="R9" s="1215"/>
      <c r="S9" s="1215"/>
      <c r="T9" s="1215"/>
      <c r="U9" s="1215"/>
      <c r="V9" s="1215"/>
      <c r="W9" s="1215"/>
      <c r="X9" s="1215"/>
      <c r="Y9" s="1215"/>
      <c r="Z9"/>
    </row>
    <row r="10" spans="1:26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Z10"/>
    </row>
    <row r="11" spans="1:26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Z11"/>
    </row>
    <row r="12" spans="1:26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Z12"/>
    </row>
    <row r="13" spans="1:26">
      <c r="A13" s="1232" t="s">
        <v>169</v>
      </c>
      <c r="B13" s="1617" t="s">
        <v>39</v>
      </c>
      <c r="C13" s="1617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Z13"/>
    </row>
    <row r="14" spans="1:26">
      <c r="A14" s="1194" t="s">
        <v>100</v>
      </c>
      <c r="B14" s="1548" t="s">
        <v>41</v>
      </c>
      <c r="C14" s="1548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Z14"/>
    </row>
    <row r="15" spans="1:26" ht="15" customHeight="1">
      <c r="A15" s="1225" t="s">
        <v>42</v>
      </c>
      <c r="B15" s="1555" t="s">
        <v>500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Z15"/>
    </row>
    <row r="16" spans="1:26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Z16"/>
    </row>
    <row r="17" spans="1:26">
      <c r="A17" s="1225" t="s">
        <v>43</v>
      </c>
      <c r="B17" s="1556" t="s">
        <v>2771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Z17"/>
    </row>
    <row r="18" spans="1:26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Z18"/>
    </row>
    <row r="19" spans="1:26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Z19"/>
    </row>
    <row r="20" spans="1:26" ht="23.25" customHeight="1">
      <c r="A20" s="1549" t="s">
        <v>194</v>
      </c>
      <c r="B20" s="1549"/>
      <c r="C20" s="1549"/>
      <c r="D20" s="1549"/>
      <c r="E20" s="1549"/>
      <c r="F20" s="1549"/>
      <c r="G20" s="1208"/>
      <c r="H20" s="1209"/>
      <c r="I20" s="1549" t="s">
        <v>84</v>
      </c>
      <c r="J20" s="1549"/>
      <c r="K20" s="1549"/>
      <c r="L20" s="1549"/>
      <c r="M20" s="1549"/>
      <c r="N20" s="1549"/>
      <c r="O20" s="1549"/>
      <c r="P20" s="1549"/>
      <c r="Q20" s="1549"/>
      <c r="R20" s="1550" t="s">
        <v>2772</v>
      </c>
      <c r="S20" s="1551"/>
      <c r="T20" s="1550"/>
      <c r="U20" s="1550"/>
      <c r="V20" s="1550"/>
      <c r="W20" s="1550"/>
      <c r="X20" s="1550"/>
      <c r="Y20" s="1550"/>
      <c r="Z20"/>
    </row>
    <row r="21" spans="1:26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210" t="s">
        <v>24</v>
      </c>
      <c r="V21" s="1210" t="s">
        <v>25</v>
      </c>
      <c r="W21" s="1210" t="s">
        <v>26</v>
      </c>
      <c r="X21" s="1210" t="s">
        <v>27</v>
      </c>
      <c r="Y21" s="1210" t="s">
        <v>28</v>
      </c>
      <c r="Z21"/>
    </row>
    <row r="22" spans="1:26">
      <c r="A22" s="1172" t="s">
        <v>86</v>
      </c>
      <c r="B22" s="1172" t="s">
        <v>92</v>
      </c>
      <c r="C22" s="1186" t="s">
        <v>2773</v>
      </c>
      <c r="D22" s="1172" t="s">
        <v>159</v>
      </c>
      <c r="E22" s="1173">
        <v>46198.041666666664</v>
      </c>
      <c r="F22" s="1172">
        <v>11.9</v>
      </c>
      <c r="G22" s="1172">
        <v>120189</v>
      </c>
      <c r="H22" s="1174" t="s">
        <v>160</v>
      </c>
      <c r="I22" s="1172"/>
      <c r="J22" s="1172"/>
      <c r="K22" s="1172"/>
      <c r="L22" s="1172"/>
      <c r="M22" s="1186">
        <v>11</v>
      </c>
      <c r="N22" s="1186">
        <v>90</v>
      </c>
      <c r="O22" s="1186">
        <v>60</v>
      </c>
      <c r="P22" s="1172"/>
      <c r="Q22" s="1175">
        <f t="shared" ref="Q22:Q27" si="2">SUM(I22:P22)</f>
        <v>161</v>
      </c>
      <c r="R22" s="1176" t="s">
        <v>32</v>
      </c>
      <c r="S22" s="1177" t="s">
        <v>33</v>
      </c>
      <c r="T22" s="1175"/>
      <c r="U22" s="1190" t="s">
        <v>161</v>
      </c>
      <c r="V22" s="1181" t="s">
        <v>90</v>
      </c>
      <c r="W22" s="1181">
        <v>1020811</v>
      </c>
      <c r="X22" s="1181" t="s">
        <v>2774</v>
      </c>
      <c r="Y22" s="1181"/>
      <c r="Z22"/>
    </row>
    <row r="23" spans="1:26">
      <c r="A23" s="1172" t="s">
        <v>2561</v>
      </c>
      <c r="B23" s="1172" t="s">
        <v>92</v>
      </c>
      <c r="C23" s="1186" t="s">
        <v>2775</v>
      </c>
      <c r="D23" s="1172" t="s">
        <v>159</v>
      </c>
      <c r="E23" s="1173">
        <v>46198.041666666664</v>
      </c>
      <c r="F23" s="1172">
        <v>11.9</v>
      </c>
      <c r="G23" s="1172">
        <v>120190</v>
      </c>
      <c r="H23" s="1174" t="s">
        <v>1348</v>
      </c>
      <c r="I23" s="1172"/>
      <c r="J23" s="1172"/>
      <c r="K23" s="1172"/>
      <c r="L23" s="1172"/>
      <c r="M23" s="1186">
        <v>11</v>
      </c>
      <c r="N23" s="1186">
        <v>120</v>
      </c>
      <c r="O23" s="1186">
        <v>30</v>
      </c>
      <c r="P23" s="1172"/>
      <c r="Q23" s="1175">
        <f t="shared" si="2"/>
        <v>161</v>
      </c>
      <c r="R23" s="1176" t="s">
        <v>32</v>
      </c>
      <c r="S23" s="1177" t="s">
        <v>33</v>
      </c>
      <c r="T23" s="1289" t="b">
        <v>1</v>
      </c>
      <c r="U23" s="1190" t="s">
        <v>161</v>
      </c>
      <c r="V23" s="1181" t="s">
        <v>90</v>
      </c>
      <c r="W23" s="1181">
        <v>1020812</v>
      </c>
      <c r="X23" s="1181" t="s">
        <v>2774</v>
      </c>
      <c r="Y23" s="1181"/>
      <c r="Z23"/>
    </row>
    <row r="24" spans="1:26">
      <c r="A24" s="1172" t="s">
        <v>2561</v>
      </c>
      <c r="B24" s="1172" t="s">
        <v>92</v>
      </c>
      <c r="C24" s="1186" t="s">
        <v>2776</v>
      </c>
      <c r="D24" s="1172" t="s">
        <v>159</v>
      </c>
      <c r="E24" s="1173">
        <v>46198.041666666664</v>
      </c>
      <c r="F24" s="1172">
        <v>11.9</v>
      </c>
      <c r="G24" s="1172">
        <v>120191</v>
      </c>
      <c r="H24" s="1174" t="s">
        <v>1348</v>
      </c>
      <c r="I24" s="1172"/>
      <c r="J24" s="1172"/>
      <c r="K24" s="1172"/>
      <c r="L24" s="1172"/>
      <c r="M24" s="1186">
        <v>60</v>
      </c>
      <c r="N24" s="1186">
        <v>71</v>
      </c>
      <c r="O24" s="1186">
        <v>30</v>
      </c>
      <c r="P24" s="1172"/>
      <c r="Q24" s="1175">
        <f t="shared" si="2"/>
        <v>161</v>
      </c>
      <c r="R24" s="1176" t="s">
        <v>32</v>
      </c>
      <c r="S24" s="1177" t="s">
        <v>33</v>
      </c>
      <c r="T24" s="1289" t="b">
        <v>1</v>
      </c>
      <c r="U24" s="1190" t="s">
        <v>161</v>
      </c>
      <c r="V24" s="1181" t="s">
        <v>90</v>
      </c>
      <c r="W24" s="1181">
        <v>1020813</v>
      </c>
      <c r="X24" s="1181" t="s">
        <v>2774</v>
      </c>
      <c r="Y24" s="1181"/>
      <c r="Z24"/>
    </row>
    <row r="25" spans="1:26">
      <c r="A25" s="1178" t="s">
        <v>2777</v>
      </c>
      <c r="B25" s="1178" t="s">
        <v>652</v>
      </c>
      <c r="C25" s="1186" t="s">
        <v>2778</v>
      </c>
      <c r="D25" s="1172" t="s">
        <v>136</v>
      </c>
      <c r="E25" s="1173">
        <v>46198.083333333336</v>
      </c>
      <c r="F25" s="1172">
        <v>11.5</v>
      </c>
      <c r="G25" s="1178">
        <v>120192</v>
      </c>
      <c r="H25" s="1205" t="s">
        <v>401</v>
      </c>
      <c r="I25" s="1178"/>
      <c r="J25" s="1178"/>
      <c r="K25" s="1178"/>
      <c r="L25" s="1178"/>
      <c r="M25" s="1186">
        <v>161</v>
      </c>
      <c r="N25" s="1178"/>
      <c r="O25" s="1178"/>
      <c r="P25" s="1178"/>
      <c r="Q25" s="1175">
        <f t="shared" si="2"/>
        <v>161</v>
      </c>
      <c r="R25" s="1176" t="s">
        <v>32</v>
      </c>
      <c r="S25" s="1177" t="s">
        <v>33</v>
      </c>
      <c r="T25" s="1175"/>
      <c r="U25" s="1189" t="s">
        <v>100</v>
      </c>
      <c r="V25" s="1181" t="s">
        <v>90</v>
      </c>
      <c r="W25" s="1181">
        <v>1020814</v>
      </c>
      <c r="X25" s="1181" t="s">
        <v>2779</v>
      </c>
      <c r="Y25" s="1181"/>
      <c r="Z25"/>
    </row>
    <row r="26" spans="1:26">
      <c r="A26" s="1178" t="s">
        <v>120</v>
      </c>
      <c r="B26" s="1178" t="s">
        <v>652</v>
      </c>
      <c r="C26" s="1186" t="s">
        <v>2780</v>
      </c>
      <c r="D26" s="1178" t="s">
        <v>136</v>
      </c>
      <c r="E26" s="1179">
        <v>46198.083333333336</v>
      </c>
      <c r="F26" s="1178">
        <v>11.5</v>
      </c>
      <c r="G26" s="1172">
        <v>120193</v>
      </c>
      <c r="H26" s="1174" t="s">
        <v>740</v>
      </c>
      <c r="I26" s="1172"/>
      <c r="J26" s="1172"/>
      <c r="K26" s="1172"/>
      <c r="L26" s="1172"/>
      <c r="M26" s="1186">
        <v>41</v>
      </c>
      <c r="N26" s="1186">
        <v>60</v>
      </c>
      <c r="O26" s="1186">
        <v>60</v>
      </c>
      <c r="P26" s="1172"/>
      <c r="Q26" s="1175">
        <f t="shared" si="2"/>
        <v>161</v>
      </c>
      <c r="R26" s="1176" t="s">
        <v>32</v>
      </c>
      <c r="S26" s="1177" t="s">
        <v>33</v>
      </c>
      <c r="T26" s="1289" t="b">
        <v>1</v>
      </c>
      <c r="U26" s="1189" t="s">
        <v>100</v>
      </c>
      <c r="V26" s="1181" t="s">
        <v>90</v>
      </c>
      <c r="W26" s="1181">
        <v>1020815</v>
      </c>
      <c r="X26" s="1181" t="s">
        <v>2779</v>
      </c>
      <c r="Y26" s="1181"/>
      <c r="Z26"/>
    </row>
    <row r="27" spans="1:26" ht="25.5">
      <c r="A27" s="1186" t="s">
        <v>623</v>
      </c>
      <c r="B27" s="1172" t="s">
        <v>92</v>
      </c>
      <c r="C27" s="1186" t="s">
        <v>2781</v>
      </c>
      <c r="D27" s="1172" t="s">
        <v>159</v>
      </c>
      <c r="E27" s="1173">
        <v>46198.041666666664</v>
      </c>
      <c r="F27" s="1172">
        <v>11.9</v>
      </c>
      <c r="G27" s="1172">
        <v>120194</v>
      </c>
      <c r="H27" s="1174" t="s">
        <v>2782</v>
      </c>
      <c r="I27" s="1172"/>
      <c r="J27" s="1172"/>
      <c r="K27" s="1172"/>
      <c r="L27" s="1172"/>
      <c r="M27" s="1186">
        <v>101</v>
      </c>
      <c r="N27" s="1186">
        <v>30</v>
      </c>
      <c r="O27" s="1186">
        <v>30</v>
      </c>
      <c r="P27" s="1172"/>
      <c r="Q27" s="1175">
        <f t="shared" si="2"/>
        <v>161</v>
      </c>
      <c r="R27" s="1176" t="s">
        <v>32</v>
      </c>
      <c r="S27" s="1177" t="s">
        <v>33</v>
      </c>
      <c r="T27" s="1175"/>
      <c r="U27" s="1190" t="s">
        <v>161</v>
      </c>
      <c r="V27" s="1181" t="s">
        <v>90</v>
      </c>
      <c r="W27" s="1181">
        <v>1020816</v>
      </c>
      <c r="X27" s="1181" t="s">
        <v>2774</v>
      </c>
      <c r="Y27" s="1181"/>
      <c r="Z27"/>
    </row>
    <row r="28" spans="1:26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>SUM(I22:I26)</f>
        <v>0</v>
      </c>
      <c r="J28" s="1214">
        <f>SUM(J22:J26)</f>
        <v>0</v>
      </c>
      <c r="K28" s="1214">
        <f t="shared" ref="K28:Q28" si="3">SUM(K22:K27)</f>
        <v>0</v>
      </c>
      <c r="L28" s="1214">
        <f t="shared" si="3"/>
        <v>0</v>
      </c>
      <c r="M28" s="1214">
        <f t="shared" si="3"/>
        <v>385</v>
      </c>
      <c r="N28" s="1214">
        <f t="shared" si="3"/>
        <v>371</v>
      </c>
      <c r="O28" s="1214">
        <f t="shared" si="3"/>
        <v>210</v>
      </c>
      <c r="P28" s="1214">
        <f t="shared" si="3"/>
        <v>0</v>
      </c>
      <c r="Q28" s="1214">
        <f t="shared" si="3"/>
        <v>966</v>
      </c>
      <c r="R28" s="1215"/>
      <c r="S28" s="1215"/>
      <c r="T28" s="1215"/>
      <c r="U28" s="1215"/>
      <c r="V28" s="1215"/>
      <c r="W28" s="1215"/>
      <c r="X28" s="1215"/>
      <c r="Y28" s="1215"/>
      <c r="Z28"/>
    </row>
    <row r="29" spans="1:26">
      <c r="A29" s="1216"/>
      <c r="B29" s="1216"/>
      <c r="C29" s="1216"/>
      <c r="D29" s="1216"/>
      <c r="E29" s="1216"/>
      <c r="F29" s="1217"/>
      <c r="G29" s="1217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  <c r="Z29"/>
    </row>
    <row r="30" spans="1:26">
      <c r="A30" s="1218" t="s">
        <v>34</v>
      </c>
      <c r="B30" s="1552"/>
      <c r="C30" s="1552"/>
      <c r="D30" s="1552"/>
      <c r="E30" s="1216"/>
      <c r="F30" s="1216"/>
      <c r="G30" s="1216"/>
      <c r="H30" s="1216"/>
      <c r="I30" s="1216"/>
      <c r="J30" s="1216"/>
      <c r="K30" s="1216"/>
      <c r="L30" s="1216"/>
      <c r="M30" s="1216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  <c r="Z30"/>
    </row>
    <row r="31" spans="1:26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Z31"/>
    </row>
    <row r="32" spans="1:26" ht="15" customHeight="1">
      <c r="A32" s="1194" t="s">
        <v>100</v>
      </c>
      <c r="B32" s="1548" t="s">
        <v>39</v>
      </c>
      <c r="C32" s="1548"/>
      <c r="D32" s="1223"/>
      <c r="E32" s="1224" t="s">
        <v>40</v>
      </c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Z32"/>
    </row>
    <row r="33" spans="1:26">
      <c r="A33" s="1195" t="s">
        <v>161</v>
      </c>
      <c r="B33" s="1554" t="s">
        <v>41</v>
      </c>
      <c r="C33" s="1554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  <c r="Z33"/>
    </row>
    <row r="34" spans="1:26">
      <c r="A34" s="1225" t="s">
        <v>42</v>
      </c>
      <c r="B34" s="1555" t="s">
        <v>2783</v>
      </c>
      <c r="C34" s="1555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  <c r="Z34"/>
    </row>
    <row r="35" spans="1:26">
      <c r="A35" s="1225" t="s">
        <v>42</v>
      </c>
      <c r="B35" s="1555"/>
      <c r="C35" s="1555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  <c r="Z35"/>
    </row>
    <row r="36" spans="1:26">
      <c r="A36" s="1225" t="s">
        <v>43</v>
      </c>
      <c r="B36" s="1556" t="s">
        <v>2784</v>
      </c>
      <c r="C36" s="155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Z36"/>
    </row>
    <row r="37" spans="1:26">
      <c r="A37" s="1225" t="s">
        <v>44</v>
      </c>
      <c r="B37" s="1557"/>
      <c r="C37" s="1557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  <c r="Z37"/>
    </row>
    <row r="38" spans="1:26">
      <c r="Z38"/>
    </row>
    <row r="39" spans="1:26" ht="23.25" customHeight="1">
      <c r="A39" s="1549" t="s">
        <v>205</v>
      </c>
      <c r="B39" s="1549"/>
      <c r="C39" s="1549"/>
      <c r="D39" s="1549"/>
      <c r="E39" s="1549"/>
      <c r="F39" s="1549"/>
      <c r="G39" s="1208"/>
      <c r="H39" s="1209"/>
      <c r="I39" s="1549" t="s">
        <v>84</v>
      </c>
      <c r="J39" s="1549"/>
      <c r="K39" s="1549"/>
      <c r="L39" s="1549"/>
      <c r="M39" s="1549"/>
      <c r="N39" s="1549"/>
      <c r="O39" s="1549"/>
      <c r="P39" s="1549"/>
      <c r="Q39" s="1549"/>
      <c r="R39" s="1550" t="s">
        <v>2785</v>
      </c>
      <c r="S39" s="1551"/>
      <c r="T39" s="1550"/>
      <c r="U39" s="1550"/>
      <c r="V39" s="1550"/>
      <c r="W39" s="1550"/>
      <c r="X39" s="1550"/>
      <c r="Y39" s="1550"/>
      <c r="Z39"/>
    </row>
    <row r="40" spans="1:26" ht="26.25">
      <c r="A40" s="1210" t="s">
        <v>3</v>
      </c>
      <c r="B40" s="1210" t="s">
        <v>4</v>
      </c>
      <c r="C40" s="1210" t="s">
        <v>5</v>
      </c>
      <c r="D40" s="1210" t="s">
        <v>6</v>
      </c>
      <c r="E40" s="1210" t="s">
        <v>7</v>
      </c>
      <c r="F40" s="1210" t="s">
        <v>8</v>
      </c>
      <c r="G40" s="1210" t="s">
        <v>9</v>
      </c>
      <c r="H40" s="1211" t="s">
        <v>10</v>
      </c>
      <c r="I40" s="1227" t="s">
        <v>11</v>
      </c>
      <c r="J40" s="1227" t="s">
        <v>12</v>
      </c>
      <c r="K40" s="1227" t="s">
        <v>13</v>
      </c>
      <c r="L40" s="1227" t="s">
        <v>14</v>
      </c>
      <c r="M40" s="1227" t="s">
        <v>15</v>
      </c>
      <c r="N40" s="1227" t="s">
        <v>16</v>
      </c>
      <c r="O40" s="1227" t="s">
        <v>17</v>
      </c>
      <c r="P40" s="1212" t="s">
        <v>18</v>
      </c>
      <c r="Q40" s="1210" t="s">
        <v>19</v>
      </c>
      <c r="R40" s="1210" t="s">
        <v>20</v>
      </c>
      <c r="S40" s="1213" t="s">
        <v>21</v>
      </c>
      <c r="T40" s="1213" t="s">
        <v>22</v>
      </c>
      <c r="U40" s="1210" t="s">
        <v>24</v>
      </c>
      <c r="V40" s="1210" t="s">
        <v>25</v>
      </c>
      <c r="W40" s="1210" t="s">
        <v>26</v>
      </c>
      <c r="X40" s="1210" t="s">
        <v>27</v>
      </c>
      <c r="Y40" s="1210" t="s">
        <v>28</v>
      </c>
      <c r="Z40"/>
    </row>
    <row r="41" spans="1:26">
      <c r="A41" s="1172" t="s">
        <v>122</v>
      </c>
      <c r="B41" s="1172" t="s">
        <v>62</v>
      </c>
      <c r="C41" s="1186" t="s">
        <v>2786</v>
      </c>
      <c r="D41" s="1172" t="s">
        <v>61</v>
      </c>
      <c r="E41" s="1191" t="s">
        <v>2787</v>
      </c>
      <c r="F41" s="1172">
        <v>15.3</v>
      </c>
      <c r="G41" s="1172">
        <v>120139</v>
      </c>
      <c r="H41" s="1174" t="s">
        <v>176</v>
      </c>
      <c r="I41" s="1172"/>
      <c r="J41" s="1172"/>
      <c r="K41" s="1172"/>
      <c r="L41" s="1186">
        <v>81</v>
      </c>
      <c r="M41" s="1172"/>
      <c r="N41" s="1172"/>
      <c r="O41" s="1172"/>
      <c r="P41" s="1172"/>
      <c r="Q41" s="1175">
        <f t="shared" ref="Q41:Q47" si="4">SUM(I41:P41)</f>
        <v>81</v>
      </c>
      <c r="R41" s="1175" t="s">
        <v>30</v>
      </c>
      <c r="S41" s="1175" t="s">
        <v>31</v>
      </c>
      <c r="T41" s="1175"/>
      <c r="U41" s="1325" t="s">
        <v>169</v>
      </c>
      <c r="V41" s="1181"/>
      <c r="W41" s="1181">
        <v>1020817</v>
      </c>
      <c r="X41" s="1181" t="s">
        <v>2788</v>
      </c>
      <c r="Y41" s="1181"/>
      <c r="Z41"/>
    </row>
    <row r="42" spans="1:26">
      <c r="A42" s="1172" t="s">
        <v>113</v>
      </c>
      <c r="B42" s="1172" t="s">
        <v>65</v>
      </c>
      <c r="C42" s="1301" t="s">
        <v>2789</v>
      </c>
      <c r="D42" s="1301" t="s">
        <v>2790</v>
      </c>
      <c r="E42" s="1304">
        <v>46199.017361111109</v>
      </c>
      <c r="F42" s="1301">
        <v>17.8</v>
      </c>
      <c r="G42" s="1172">
        <v>120140</v>
      </c>
      <c r="H42" s="1174" t="s">
        <v>176</v>
      </c>
      <c r="I42" s="1172"/>
      <c r="J42" s="1172"/>
      <c r="K42" s="1172"/>
      <c r="L42" s="1172"/>
      <c r="M42" s="1186">
        <v>81</v>
      </c>
      <c r="N42" s="1172"/>
      <c r="O42" s="1172"/>
      <c r="P42" s="1172"/>
      <c r="Q42" s="1175">
        <f t="shared" si="4"/>
        <v>81</v>
      </c>
      <c r="R42" s="1175" t="s">
        <v>30</v>
      </c>
      <c r="S42" s="1177" t="s">
        <v>33</v>
      </c>
      <c r="T42" s="1175"/>
      <c r="U42" s="1190" t="s">
        <v>161</v>
      </c>
      <c r="V42" s="1181" t="s">
        <v>90</v>
      </c>
      <c r="W42" s="1181">
        <v>1020818</v>
      </c>
      <c r="X42" s="1181" t="s">
        <v>2791</v>
      </c>
      <c r="Y42" s="1181"/>
      <c r="Z42"/>
    </row>
    <row r="43" spans="1:26">
      <c r="A43" s="1172" t="s">
        <v>105</v>
      </c>
      <c r="B43" s="1172" t="s">
        <v>78</v>
      </c>
      <c r="C43" s="1186" t="s">
        <v>2792</v>
      </c>
      <c r="D43" s="1172" t="s">
        <v>1047</v>
      </c>
      <c r="E43" s="1173">
        <v>46198.041666666664</v>
      </c>
      <c r="F43" s="1186">
        <v>12.9</v>
      </c>
      <c r="G43" s="1172">
        <v>120195</v>
      </c>
      <c r="H43" s="1174" t="s">
        <v>546</v>
      </c>
      <c r="I43" s="1172"/>
      <c r="J43" s="1172"/>
      <c r="K43" s="1172"/>
      <c r="L43" s="1172"/>
      <c r="M43" s="1186">
        <v>41</v>
      </c>
      <c r="N43" s="1186">
        <v>60</v>
      </c>
      <c r="O43" s="1186">
        <v>60</v>
      </c>
      <c r="P43" s="1172"/>
      <c r="Q43" s="1175">
        <f t="shared" si="4"/>
        <v>161</v>
      </c>
      <c r="R43" s="1176" t="s">
        <v>32</v>
      </c>
      <c r="S43" s="1177" t="s">
        <v>33</v>
      </c>
      <c r="T43" s="1289" t="b">
        <v>1</v>
      </c>
      <c r="U43" s="1190" t="s">
        <v>161</v>
      </c>
      <c r="V43" s="1181" t="s">
        <v>90</v>
      </c>
      <c r="W43" s="1181">
        <v>1020819</v>
      </c>
      <c r="X43" s="1181" t="s">
        <v>2793</v>
      </c>
      <c r="Y43" s="1181"/>
      <c r="Z43"/>
    </row>
    <row r="44" spans="1:26">
      <c r="A44" s="1172" t="s">
        <v>2561</v>
      </c>
      <c r="B44" s="1172" t="s">
        <v>78</v>
      </c>
      <c r="C44" s="1186" t="s">
        <v>2794</v>
      </c>
      <c r="D44" s="1172" t="s">
        <v>88</v>
      </c>
      <c r="E44" s="1173">
        <v>46198.166666666664</v>
      </c>
      <c r="F44" s="1172">
        <v>11.9</v>
      </c>
      <c r="G44" s="1172">
        <v>120196</v>
      </c>
      <c r="H44" s="1174" t="s">
        <v>160</v>
      </c>
      <c r="I44" s="1172"/>
      <c r="J44" s="1172"/>
      <c r="K44" s="1172"/>
      <c r="L44" s="1172"/>
      <c r="M44" s="1186">
        <v>11</v>
      </c>
      <c r="N44" s="1186">
        <v>90</v>
      </c>
      <c r="O44" s="1186">
        <v>60</v>
      </c>
      <c r="P44" s="1172"/>
      <c r="Q44" s="1175">
        <f t="shared" si="4"/>
        <v>161</v>
      </c>
      <c r="R44" s="1176" t="s">
        <v>32</v>
      </c>
      <c r="S44" s="1177" t="s">
        <v>33</v>
      </c>
      <c r="T44" s="1289" t="b">
        <v>1</v>
      </c>
      <c r="U44" s="1190" t="s">
        <v>161</v>
      </c>
      <c r="V44" s="1181" t="s">
        <v>90</v>
      </c>
      <c r="W44" s="1181">
        <v>1020820</v>
      </c>
      <c r="X44" s="1181" t="s">
        <v>2774</v>
      </c>
      <c r="Y44" s="1181"/>
      <c r="Z44"/>
    </row>
    <row r="45" spans="1:26" ht="25.5">
      <c r="A45" s="1172" t="s">
        <v>120</v>
      </c>
      <c r="B45" s="1172" t="s">
        <v>92</v>
      </c>
      <c r="C45" s="1186" t="s">
        <v>2795</v>
      </c>
      <c r="D45" s="1172" t="s">
        <v>620</v>
      </c>
      <c r="E45" s="1173">
        <v>46197.958333333336</v>
      </c>
      <c r="F45" s="1172">
        <v>11.9</v>
      </c>
      <c r="G45" s="1172">
        <v>120197</v>
      </c>
      <c r="H45" s="1174" t="s">
        <v>2782</v>
      </c>
      <c r="I45" s="1172"/>
      <c r="J45" s="1172"/>
      <c r="K45" s="1172"/>
      <c r="L45" s="1172"/>
      <c r="M45" s="1186">
        <v>41</v>
      </c>
      <c r="N45" s="1186">
        <v>60</v>
      </c>
      <c r="O45" s="1237">
        <v>60</v>
      </c>
      <c r="P45" s="1172"/>
      <c r="Q45" s="1175">
        <f t="shared" si="4"/>
        <v>161</v>
      </c>
      <c r="R45" s="1176" t="s">
        <v>32</v>
      </c>
      <c r="S45" s="1177" t="s">
        <v>33</v>
      </c>
      <c r="T45" s="1289" t="b">
        <v>1</v>
      </c>
      <c r="U45" s="1190" t="s">
        <v>161</v>
      </c>
      <c r="V45" s="1181" t="s">
        <v>90</v>
      </c>
      <c r="W45" s="1181">
        <v>1020821</v>
      </c>
      <c r="X45" s="1181" t="s">
        <v>2774</v>
      </c>
      <c r="Y45" s="1181"/>
      <c r="Z45"/>
    </row>
    <row r="46" spans="1:26">
      <c r="A46" s="1172" t="s">
        <v>2777</v>
      </c>
      <c r="B46" s="1172" t="s">
        <v>652</v>
      </c>
      <c r="C46" s="1186" t="s">
        <v>2796</v>
      </c>
      <c r="D46" s="1172" t="s">
        <v>136</v>
      </c>
      <c r="E46" s="1173">
        <v>46198.083333333336</v>
      </c>
      <c r="F46" s="1172">
        <v>11.5</v>
      </c>
      <c r="G46" s="1172">
        <v>120198</v>
      </c>
      <c r="H46" s="1174" t="s">
        <v>401</v>
      </c>
      <c r="I46" s="1172"/>
      <c r="J46" s="1172"/>
      <c r="K46" s="1172"/>
      <c r="L46" s="1172"/>
      <c r="M46" s="1186">
        <v>90</v>
      </c>
      <c r="N46" s="1186">
        <v>71</v>
      </c>
      <c r="O46" s="1172"/>
      <c r="P46" s="1172"/>
      <c r="Q46" s="1175">
        <f t="shared" si="4"/>
        <v>161</v>
      </c>
      <c r="R46" s="1176" t="s">
        <v>32</v>
      </c>
      <c r="S46" s="1177" t="s">
        <v>33</v>
      </c>
      <c r="T46" s="1175"/>
      <c r="U46" s="1189" t="s">
        <v>100</v>
      </c>
      <c r="V46" s="1181" t="s">
        <v>90</v>
      </c>
      <c r="W46" s="1181">
        <v>1020822</v>
      </c>
      <c r="X46" s="1181" t="s">
        <v>2779</v>
      </c>
      <c r="Y46" s="1181"/>
      <c r="Z46"/>
    </row>
    <row r="47" spans="1:26">
      <c r="A47" s="1172" t="s">
        <v>120</v>
      </c>
      <c r="B47" s="1172" t="s">
        <v>652</v>
      </c>
      <c r="C47" s="1186" t="s">
        <v>2797</v>
      </c>
      <c r="D47" s="1172" t="s">
        <v>136</v>
      </c>
      <c r="E47" s="1173">
        <v>46198.083333333336</v>
      </c>
      <c r="F47" s="1172">
        <v>11.5</v>
      </c>
      <c r="G47" s="1172">
        <v>120199</v>
      </c>
      <c r="H47" s="1174" t="s">
        <v>740</v>
      </c>
      <c r="I47" s="1172"/>
      <c r="J47" s="1172"/>
      <c r="K47" s="1172"/>
      <c r="L47" s="1172"/>
      <c r="M47" s="1186">
        <v>41</v>
      </c>
      <c r="N47" s="1237">
        <v>60</v>
      </c>
      <c r="O47" s="1172">
        <v>60</v>
      </c>
      <c r="P47" s="1172"/>
      <c r="Q47" s="1175">
        <f t="shared" si="4"/>
        <v>161</v>
      </c>
      <c r="R47" s="1176" t="s">
        <v>32</v>
      </c>
      <c r="S47" s="1177" t="s">
        <v>33</v>
      </c>
      <c r="T47" s="1289" t="b">
        <v>1</v>
      </c>
      <c r="U47" s="1189" t="s">
        <v>100</v>
      </c>
      <c r="V47" s="1181" t="s">
        <v>90</v>
      </c>
      <c r="W47" s="1181">
        <v>1020823</v>
      </c>
      <c r="X47" s="1181" t="s">
        <v>2779</v>
      </c>
      <c r="Y47" s="1181"/>
      <c r="Z47"/>
    </row>
    <row r="48" spans="1:26">
      <c r="A48" s="1214" t="s">
        <v>19</v>
      </c>
      <c r="B48" s="1209"/>
      <c r="C48" s="1209"/>
      <c r="D48" s="1209"/>
      <c r="E48" s="1214"/>
      <c r="F48" s="1209"/>
      <c r="G48" s="1209"/>
      <c r="H48" s="1209"/>
      <c r="I48" s="1214">
        <f>SUM(I41:I45)</f>
        <v>0</v>
      </c>
      <c r="J48" s="1214">
        <f>SUM(J41:J45)</f>
        <v>0</v>
      </c>
      <c r="K48" s="1214">
        <f t="shared" ref="K48:P48" si="5">SUM(K41:K46)</f>
        <v>0</v>
      </c>
      <c r="L48" s="1214">
        <f t="shared" si="5"/>
        <v>81</v>
      </c>
      <c r="M48" s="1214">
        <f t="shared" si="5"/>
        <v>264</v>
      </c>
      <c r="N48" s="1214">
        <f t="shared" si="5"/>
        <v>281</v>
      </c>
      <c r="O48" s="1214">
        <f t="shared" si="5"/>
        <v>180</v>
      </c>
      <c r="P48" s="1214">
        <f t="shared" si="5"/>
        <v>0</v>
      </c>
      <c r="Q48" s="1214">
        <f>SUM(Q41:Q47)</f>
        <v>967</v>
      </c>
      <c r="R48" s="1215"/>
      <c r="S48" s="1215"/>
      <c r="T48" s="1215"/>
      <c r="U48" s="1215"/>
      <c r="V48" s="1215"/>
      <c r="W48" s="1215"/>
      <c r="X48" s="1215"/>
      <c r="Y48" s="1215"/>
      <c r="Z48"/>
    </row>
    <row r="49" spans="1:26">
      <c r="A49" s="1172"/>
      <c r="B49" s="1172"/>
      <c r="C49" s="1172"/>
      <c r="D49" s="1172"/>
      <c r="E49" s="1173"/>
      <c r="F49" s="1172"/>
      <c r="G49" s="1172"/>
      <c r="H49" s="1174"/>
      <c r="I49" s="1172"/>
      <c r="J49" s="1172"/>
      <c r="K49" s="1172"/>
      <c r="L49" s="1172"/>
      <c r="M49" s="1172"/>
      <c r="N49" s="1172"/>
      <c r="O49" s="1172"/>
      <c r="P49" s="1172"/>
      <c r="Q49" s="1175"/>
      <c r="R49" s="1175"/>
      <c r="S49" s="1175"/>
      <c r="T49" s="1175"/>
      <c r="U49" s="1181"/>
      <c r="V49" s="1181"/>
      <c r="W49" s="1181"/>
      <c r="X49" s="1181"/>
      <c r="Z49"/>
    </row>
    <row r="50" spans="1:26">
      <c r="A50" s="1172"/>
      <c r="B50" s="1172"/>
      <c r="C50" s="1172"/>
      <c r="D50" s="1172"/>
      <c r="E50" s="1173"/>
      <c r="F50" s="1172"/>
      <c r="G50" s="1172"/>
      <c r="H50" s="1174"/>
      <c r="I50" s="1172"/>
      <c r="J50" s="1172"/>
      <c r="K50" s="1172"/>
      <c r="L50" s="1172"/>
      <c r="M50" s="1172"/>
      <c r="N50" s="1172"/>
      <c r="O50" s="1172"/>
      <c r="P50" s="1172"/>
      <c r="Q50" s="1175"/>
      <c r="R50" s="1175"/>
      <c r="S50" s="1175"/>
      <c r="T50" s="1175"/>
      <c r="U50" s="1181"/>
      <c r="V50" s="1181"/>
      <c r="W50" s="1181"/>
      <c r="X50" s="1181"/>
      <c r="Z50"/>
    </row>
    <row r="51" spans="1:26">
      <c r="A51" s="1218" t="s">
        <v>34</v>
      </c>
      <c r="B51" s="1552"/>
      <c r="C51" s="1552"/>
      <c r="D51" s="1552"/>
      <c r="E51" s="1216"/>
      <c r="F51" s="1216"/>
      <c r="G51" s="1216"/>
      <c r="H51" s="1216"/>
      <c r="I51" s="1216"/>
      <c r="J51" s="1216"/>
      <c r="K51" s="1553"/>
      <c r="L51" s="1553"/>
      <c r="M51" s="1553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  <c r="Z51"/>
    </row>
    <row r="52" spans="1:26" ht="18">
      <c r="A52" s="1220" t="s">
        <v>35</v>
      </c>
      <c r="B52" s="1221" t="s">
        <v>36</v>
      </c>
      <c r="C52" s="1222" t="s">
        <v>37</v>
      </c>
      <c r="D52" s="1219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  <c r="Z52"/>
    </row>
    <row r="53" spans="1:26">
      <c r="A53" s="1194" t="s">
        <v>100</v>
      </c>
      <c r="B53" s="1548" t="s">
        <v>39</v>
      </c>
      <c r="C53" s="1548"/>
      <c r="D53" s="1223"/>
      <c r="E53" s="1224" t="s">
        <v>40</v>
      </c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  <c r="Z53"/>
    </row>
    <row r="54" spans="1:26">
      <c r="A54" s="1232" t="s">
        <v>169</v>
      </c>
      <c r="B54" s="1617" t="s">
        <v>179</v>
      </c>
      <c r="C54" s="1617"/>
      <c r="D54" s="1216"/>
      <c r="E54" s="1216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  <c r="Z54"/>
    </row>
    <row r="55" spans="1:26">
      <c r="A55" s="1195" t="s">
        <v>161</v>
      </c>
      <c r="B55" s="1195" t="s">
        <v>41</v>
      </c>
      <c r="C55" s="1195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  <c r="Z55"/>
    </row>
    <row r="56" spans="1:26">
      <c r="A56" s="1225" t="s">
        <v>42</v>
      </c>
      <c r="B56" s="1555" t="s">
        <v>2798</v>
      </c>
      <c r="C56" s="1555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  <c r="Z56"/>
    </row>
    <row r="57" spans="1:26">
      <c r="A57" s="1225" t="s">
        <v>42</v>
      </c>
      <c r="B57" s="1555"/>
      <c r="C57" s="1555"/>
      <c r="F57" s="1216"/>
      <c r="G57" s="1216"/>
      <c r="H57" s="1216"/>
      <c r="I57" s="1216"/>
      <c r="J57" s="1216"/>
      <c r="K57" s="1216"/>
      <c r="L57" s="1216"/>
      <c r="M57" s="1216"/>
      <c r="N57" s="1216"/>
      <c r="O57" s="1216"/>
      <c r="P57" s="1216"/>
      <c r="Q57" s="1216"/>
      <c r="R57" s="1216"/>
      <c r="S57" s="1216"/>
      <c r="T57" s="1216"/>
      <c r="U57" s="1216"/>
      <c r="V57" s="1216"/>
      <c r="W57" s="1216"/>
      <c r="X57" s="1216"/>
      <c r="Z57"/>
    </row>
    <row r="58" spans="1:26">
      <c r="A58" s="1225" t="s">
        <v>43</v>
      </c>
      <c r="B58" s="1556" t="s">
        <v>2799</v>
      </c>
      <c r="C58" s="1556"/>
      <c r="D58" s="1216"/>
      <c r="E58" s="1216"/>
      <c r="F58" s="1216"/>
      <c r="G58" s="1216"/>
      <c r="H58" s="1216"/>
      <c r="I58" s="1216"/>
      <c r="J58" s="1216"/>
      <c r="K58" s="1216"/>
      <c r="L58" s="1216"/>
      <c r="M58" s="1216"/>
      <c r="N58" s="1216"/>
      <c r="O58" s="1216"/>
      <c r="P58" s="1216"/>
      <c r="Q58" s="1216"/>
      <c r="R58" s="1216"/>
      <c r="S58" s="1216"/>
      <c r="T58" s="1216"/>
      <c r="U58" s="1216"/>
      <c r="V58" s="1216"/>
      <c r="W58" s="1216"/>
      <c r="X58" s="1216"/>
      <c r="Z58"/>
    </row>
    <row r="59" spans="1:26">
      <c r="A59" s="1225" t="s">
        <v>44</v>
      </c>
      <c r="B59" s="1557"/>
      <c r="C59" s="1557"/>
      <c r="D59" s="1216"/>
      <c r="E59" s="1216"/>
      <c r="F59" s="1216"/>
      <c r="G59" s="1216"/>
      <c r="H59" s="1216"/>
      <c r="I59" s="1216"/>
      <c r="J59" s="1216"/>
      <c r="K59" s="1216"/>
      <c r="L59" s="1216"/>
      <c r="M59" s="1216"/>
      <c r="N59" s="1216"/>
      <c r="O59" s="1216"/>
      <c r="P59" s="1216"/>
      <c r="Q59" s="1216"/>
      <c r="R59" s="1216"/>
      <c r="S59" s="1216"/>
      <c r="T59" s="1216"/>
      <c r="U59" s="1216"/>
      <c r="V59" s="1216"/>
      <c r="W59" s="1216"/>
      <c r="X59" s="1216"/>
      <c r="Z59"/>
    </row>
    <row r="60" spans="1:26">
      <c r="Z60"/>
    </row>
    <row r="61" spans="1:26" ht="23.25" customHeight="1">
      <c r="A61" s="1549" t="s">
        <v>155</v>
      </c>
      <c r="B61" s="1549"/>
      <c r="C61" s="1549"/>
      <c r="D61" s="1549"/>
      <c r="E61" s="1549"/>
      <c r="F61" s="1549"/>
      <c r="G61" s="1208"/>
      <c r="H61" s="1209"/>
      <c r="I61" s="1549" t="s">
        <v>84</v>
      </c>
      <c r="J61" s="1549"/>
      <c r="K61" s="1549"/>
      <c r="L61" s="1549"/>
      <c r="M61" s="1549"/>
      <c r="N61" s="1549"/>
      <c r="O61" s="1549"/>
      <c r="P61" s="1549"/>
      <c r="Q61" s="1549"/>
      <c r="R61" s="1550" t="s">
        <v>2800</v>
      </c>
      <c r="S61" s="1551"/>
      <c r="T61" s="1550"/>
      <c r="U61" s="1550"/>
      <c r="V61" s="1550"/>
      <c r="W61" s="1550"/>
      <c r="X61" s="1550"/>
      <c r="Y61" s="1550"/>
      <c r="Z61"/>
    </row>
    <row r="62" spans="1:26" ht="26.25">
      <c r="A62" s="1210" t="s">
        <v>3</v>
      </c>
      <c r="B62" s="1210" t="s">
        <v>4</v>
      </c>
      <c r="C62" s="1210" t="s">
        <v>5</v>
      </c>
      <c r="D62" s="1210" t="s">
        <v>6</v>
      </c>
      <c r="E62" s="1210" t="s">
        <v>7</v>
      </c>
      <c r="F62" s="1210" t="s">
        <v>8</v>
      </c>
      <c r="G62" s="1210" t="s">
        <v>9</v>
      </c>
      <c r="H62" s="1211" t="s">
        <v>10</v>
      </c>
      <c r="I62" s="1227" t="s">
        <v>11</v>
      </c>
      <c r="J62" s="1227" t="s">
        <v>12</v>
      </c>
      <c r="K62" s="1227" t="s">
        <v>13</v>
      </c>
      <c r="L62" s="1227" t="s">
        <v>14</v>
      </c>
      <c r="M62" s="1227" t="s">
        <v>15</v>
      </c>
      <c r="N62" s="1227" t="s">
        <v>16</v>
      </c>
      <c r="O62" s="1227" t="s">
        <v>17</v>
      </c>
      <c r="P62" s="1212" t="s">
        <v>18</v>
      </c>
      <c r="Q62" s="1210" t="s">
        <v>19</v>
      </c>
      <c r="R62" s="1210" t="s">
        <v>20</v>
      </c>
      <c r="S62" s="1213" t="s">
        <v>21</v>
      </c>
      <c r="T62" s="1213" t="s">
        <v>22</v>
      </c>
      <c r="U62" s="1210" t="s">
        <v>24</v>
      </c>
      <c r="V62" s="1210" t="s">
        <v>25</v>
      </c>
      <c r="W62" s="1210" t="s">
        <v>26</v>
      </c>
      <c r="X62" s="1210" t="s">
        <v>27</v>
      </c>
      <c r="Y62" s="1210" t="s">
        <v>28</v>
      </c>
      <c r="Z62"/>
    </row>
    <row r="63" spans="1:26" ht="25.5">
      <c r="A63" s="1172" t="s">
        <v>120</v>
      </c>
      <c r="B63" s="1172" t="s">
        <v>92</v>
      </c>
      <c r="C63" s="1186" t="s">
        <v>2801</v>
      </c>
      <c r="D63" s="1172" t="s">
        <v>620</v>
      </c>
      <c r="E63" s="1173">
        <v>46198.958333333336</v>
      </c>
      <c r="F63" s="1172">
        <v>11.9</v>
      </c>
      <c r="G63" s="1172">
        <v>120200</v>
      </c>
      <c r="H63" s="1174" t="s">
        <v>2782</v>
      </c>
      <c r="I63" s="1172"/>
      <c r="J63" s="1172"/>
      <c r="K63" s="1172"/>
      <c r="L63" s="1172"/>
      <c r="M63" s="1186">
        <v>71</v>
      </c>
      <c r="N63" s="1172">
        <v>60</v>
      </c>
      <c r="O63" s="1172">
        <v>30</v>
      </c>
      <c r="P63" s="1172"/>
      <c r="Q63" s="1175">
        <f t="shared" ref="Q63:Q68" si="6">SUM(I63:P63)</f>
        <v>161</v>
      </c>
      <c r="R63" s="1176" t="s">
        <v>32</v>
      </c>
      <c r="S63" s="1177" t="s">
        <v>33</v>
      </c>
      <c r="T63" s="1289" t="b">
        <v>1</v>
      </c>
      <c r="U63" s="1190" t="s">
        <v>161</v>
      </c>
      <c r="V63" s="1181" t="s">
        <v>90</v>
      </c>
      <c r="W63" s="1181">
        <v>1020824</v>
      </c>
      <c r="X63" s="1181" t="s">
        <v>2802</v>
      </c>
      <c r="Y63" s="1181"/>
      <c r="Z63"/>
    </row>
    <row r="64" spans="1:26" ht="25.5">
      <c r="A64" s="1172" t="s">
        <v>119</v>
      </c>
      <c r="B64" s="1172" t="s">
        <v>92</v>
      </c>
      <c r="C64" s="1186" t="s">
        <v>2803</v>
      </c>
      <c r="D64" s="1172" t="s">
        <v>620</v>
      </c>
      <c r="E64" s="1173">
        <v>46198.958333333336</v>
      </c>
      <c r="F64" s="1172">
        <v>11.9</v>
      </c>
      <c r="G64" s="1172">
        <v>120201</v>
      </c>
      <c r="H64" s="1174" t="s">
        <v>2782</v>
      </c>
      <c r="I64" s="1172"/>
      <c r="J64" s="1172"/>
      <c r="K64" s="1172"/>
      <c r="L64" s="1172"/>
      <c r="M64" s="1186">
        <v>71</v>
      </c>
      <c r="N64" s="1172">
        <v>60</v>
      </c>
      <c r="O64" s="1172">
        <v>30</v>
      </c>
      <c r="P64" s="1172"/>
      <c r="Q64" s="1175">
        <f t="shared" si="6"/>
        <v>161</v>
      </c>
      <c r="R64" s="1176" t="s">
        <v>32</v>
      </c>
      <c r="S64" s="1177" t="s">
        <v>33</v>
      </c>
      <c r="T64" s="1175"/>
      <c r="U64" s="1190" t="s">
        <v>161</v>
      </c>
      <c r="V64" s="1181" t="s">
        <v>90</v>
      </c>
      <c r="W64" s="1181">
        <v>1020825</v>
      </c>
      <c r="X64" s="1181" t="s">
        <v>2802</v>
      </c>
      <c r="Y64" s="1181"/>
      <c r="Z64"/>
    </row>
    <row r="65" spans="1:26">
      <c r="A65" s="1178" t="s">
        <v>86</v>
      </c>
      <c r="B65" s="1178" t="s">
        <v>80</v>
      </c>
      <c r="C65" s="1186" t="s">
        <v>2804</v>
      </c>
      <c r="D65" s="1172" t="s">
        <v>117</v>
      </c>
      <c r="E65" s="1173">
        <v>46198.402777777781</v>
      </c>
      <c r="F65" s="1172">
        <v>11.9</v>
      </c>
      <c r="G65" s="1178">
        <v>120202</v>
      </c>
      <c r="H65" s="1205" t="s">
        <v>1348</v>
      </c>
      <c r="I65" s="1178"/>
      <c r="J65" s="1178"/>
      <c r="K65" s="1178"/>
      <c r="L65" s="1178"/>
      <c r="M65" s="1178"/>
      <c r="N65" s="1178"/>
      <c r="O65" s="1178">
        <v>90</v>
      </c>
      <c r="P65" s="1186">
        <v>71</v>
      </c>
      <c r="Q65" s="1175">
        <f t="shared" si="6"/>
        <v>161</v>
      </c>
      <c r="R65" s="1176" t="s">
        <v>32</v>
      </c>
      <c r="S65" s="1177" t="s">
        <v>33</v>
      </c>
      <c r="T65" s="1175"/>
      <c r="U65" s="1189" t="s">
        <v>100</v>
      </c>
      <c r="V65" s="1181" t="s">
        <v>90</v>
      </c>
      <c r="W65" s="1181">
        <v>1020826</v>
      </c>
      <c r="X65" s="1181" t="s">
        <v>2805</v>
      </c>
      <c r="Y65" s="1181"/>
      <c r="Z65"/>
    </row>
    <row r="66" spans="1:26">
      <c r="A66" s="1172" t="s">
        <v>152</v>
      </c>
      <c r="B66" s="1323" t="s">
        <v>2806</v>
      </c>
      <c r="C66" s="1186" t="s">
        <v>2807</v>
      </c>
      <c r="D66" s="1172" t="s">
        <v>117</v>
      </c>
      <c r="E66" s="1173">
        <v>46198.763888888891</v>
      </c>
      <c r="F66" s="1172">
        <v>13.8</v>
      </c>
      <c r="G66" s="1172">
        <v>120206</v>
      </c>
      <c r="H66" s="1174" t="s">
        <v>740</v>
      </c>
      <c r="I66" s="1172"/>
      <c r="J66" s="1172"/>
      <c r="K66" s="1172"/>
      <c r="L66" s="1172"/>
      <c r="M66" s="1237">
        <v>161</v>
      </c>
      <c r="N66" s="1172"/>
      <c r="O66" s="1172"/>
      <c r="P66" s="1172"/>
      <c r="Q66" s="1175">
        <f t="shared" si="6"/>
        <v>161</v>
      </c>
      <c r="R66" s="1176" t="s">
        <v>32</v>
      </c>
      <c r="S66" s="1177" t="s">
        <v>33</v>
      </c>
      <c r="T66" s="1175"/>
      <c r="U66" s="1189" t="s">
        <v>100</v>
      </c>
      <c r="V66" s="1181" t="s">
        <v>90</v>
      </c>
      <c r="W66" s="1181">
        <v>1020827</v>
      </c>
      <c r="X66" s="1181" t="s">
        <v>2805</v>
      </c>
      <c r="Y66" s="1181"/>
      <c r="Z66"/>
    </row>
    <row r="67" spans="1:26" ht="25.5">
      <c r="A67" s="1172" t="s">
        <v>165</v>
      </c>
      <c r="B67" s="1323" t="s">
        <v>2806</v>
      </c>
      <c r="C67" s="1186" t="s">
        <v>2808</v>
      </c>
      <c r="D67" s="1172" t="s">
        <v>117</v>
      </c>
      <c r="E67" s="1173">
        <v>46198.763888888891</v>
      </c>
      <c r="F67" s="1172">
        <v>13.8</v>
      </c>
      <c r="G67" s="1172">
        <v>120207</v>
      </c>
      <c r="H67" s="1174" t="s">
        <v>2782</v>
      </c>
      <c r="I67" s="1172"/>
      <c r="J67" s="1172"/>
      <c r="K67" s="1172"/>
      <c r="L67" s="1172"/>
      <c r="M67" s="1186">
        <v>71</v>
      </c>
      <c r="N67" s="1172">
        <v>60</v>
      </c>
      <c r="O67" s="1172">
        <v>30</v>
      </c>
      <c r="P67" s="1172"/>
      <c r="Q67" s="1175">
        <f t="shared" si="6"/>
        <v>161</v>
      </c>
      <c r="R67" s="1176" t="s">
        <v>32</v>
      </c>
      <c r="S67" s="1177" t="s">
        <v>33</v>
      </c>
      <c r="T67" s="1175"/>
      <c r="U67" s="1189" t="s">
        <v>100</v>
      </c>
      <c r="V67" s="1181" t="s">
        <v>90</v>
      </c>
      <c r="W67" s="1181">
        <v>1020828</v>
      </c>
      <c r="X67" s="1181" t="s">
        <v>2805</v>
      </c>
      <c r="Y67" s="1181"/>
      <c r="Z67"/>
    </row>
    <row r="68" spans="1:26" ht="25.5">
      <c r="A68" s="1178" t="s">
        <v>1121</v>
      </c>
      <c r="B68" s="1324" t="s">
        <v>2806</v>
      </c>
      <c r="C68" s="1186" t="s">
        <v>2809</v>
      </c>
      <c r="D68" s="1172" t="s">
        <v>117</v>
      </c>
      <c r="E68" s="1173">
        <v>46198.763888888891</v>
      </c>
      <c r="F68" s="1178">
        <v>13.8</v>
      </c>
      <c r="G68" s="1178">
        <v>120208</v>
      </c>
      <c r="H68" s="1254" t="s">
        <v>2810</v>
      </c>
      <c r="I68" s="1178"/>
      <c r="J68" s="1178"/>
      <c r="K68" s="1178"/>
      <c r="L68" s="1178"/>
      <c r="M68" s="1237">
        <v>71</v>
      </c>
      <c r="N68" s="1178">
        <v>60</v>
      </c>
      <c r="O68" s="1178">
        <v>30</v>
      </c>
      <c r="P68" s="1178"/>
      <c r="Q68" s="1175">
        <f t="shared" si="6"/>
        <v>161</v>
      </c>
      <c r="R68" s="1176" t="s">
        <v>32</v>
      </c>
      <c r="S68" s="1177" t="s">
        <v>33</v>
      </c>
      <c r="T68" s="1175"/>
      <c r="U68" s="1189" t="s">
        <v>100</v>
      </c>
      <c r="V68" s="1181" t="s">
        <v>90</v>
      </c>
      <c r="W68" s="1181">
        <v>1020829</v>
      </c>
      <c r="X68" s="1181" t="s">
        <v>2805</v>
      </c>
      <c r="Y68" s="1181"/>
      <c r="Z68"/>
    </row>
    <row r="69" spans="1:26">
      <c r="A69" s="1214" t="s">
        <v>19</v>
      </c>
      <c r="B69" s="1209"/>
      <c r="C69" s="1209"/>
      <c r="D69" s="1209"/>
      <c r="E69" s="1214"/>
      <c r="F69" s="1209"/>
      <c r="G69" s="1209"/>
      <c r="H69" s="1209"/>
      <c r="I69" s="1214">
        <f>SUM(I63:I67)</f>
        <v>0</v>
      </c>
      <c r="J69" s="1214">
        <f>SUM(J63:J67)</f>
        <v>0</v>
      </c>
      <c r="K69" s="1214">
        <f t="shared" ref="K69:Q69" si="7">SUM(K63:K68)</f>
        <v>0</v>
      </c>
      <c r="L69" s="1214">
        <f t="shared" si="7"/>
        <v>0</v>
      </c>
      <c r="M69" s="1214">
        <f t="shared" si="7"/>
        <v>445</v>
      </c>
      <c r="N69" s="1214">
        <f t="shared" si="7"/>
        <v>240</v>
      </c>
      <c r="O69" s="1214">
        <f t="shared" si="7"/>
        <v>210</v>
      </c>
      <c r="P69" s="1214">
        <f t="shared" si="7"/>
        <v>71</v>
      </c>
      <c r="Q69" s="1214">
        <f t="shared" si="7"/>
        <v>966</v>
      </c>
      <c r="R69" s="1215"/>
      <c r="S69" s="1215"/>
      <c r="T69" s="1215"/>
      <c r="U69" s="1215"/>
      <c r="V69" s="1215"/>
      <c r="W69" s="1215"/>
      <c r="X69" s="1215"/>
      <c r="Y69" s="1215"/>
      <c r="Z69"/>
    </row>
    <row r="70" spans="1:26">
      <c r="A70" s="1216"/>
      <c r="B70" s="1216"/>
      <c r="C70" s="1216"/>
      <c r="D70" s="1216"/>
      <c r="E70" s="1216"/>
      <c r="F70" s="1217"/>
      <c r="G70" s="1217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  <c r="Z70"/>
    </row>
    <row r="71" spans="1:26">
      <c r="A71" s="1218" t="s">
        <v>34</v>
      </c>
      <c r="B71" s="1552"/>
      <c r="C71" s="1552"/>
      <c r="D71" s="1552"/>
      <c r="E71" s="1216"/>
      <c r="F71" s="1216"/>
      <c r="G71" s="1216"/>
      <c r="H71" s="1216"/>
      <c r="I71" s="1216"/>
      <c r="J71" s="1216"/>
      <c r="K71" s="1553"/>
      <c r="L71" s="1553"/>
      <c r="M71" s="1553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  <c r="Z71"/>
    </row>
    <row r="72" spans="1:26" ht="18">
      <c r="A72" s="1220" t="s">
        <v>35</v>
      </c>
      <c r="B72" s="1221" t="s">
        <v>36</v>
      </c>
      <c r="C72" s="1222" t="s">
        <v>37</v>
      </c>
      <c r="D72" s="1219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  <c r="Z72"/>
    </row>
    <row r="73" spans="1:26">
      <c r="A73" s="1195" t="s">
        <v>161</v>
      </c>
      <c r="B73" s="1554" t="s">
        <v>39</v>
      </c>
      <c r="C73" s="1554"/>
      <c r="D73" s="1223"/>
      <c r="E73" s="1224" t="s">
        <v>40</v>
      </c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  <c r="Z73"/>
    </row>
    <row r="74" spans="1:26">
      <c r="A74" s="1194" t="s">
        <v>100</v>
      </c>
      <c r="B74" s="1548" t="s">
        <v>41</v>
      </c>
      <c r="C74" s="1548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  <c r="Z74"/>
    </row>
    <row r="75" spans="1:26">
      <c r="A75" s="1225" t="s">
        <v>42</v>
      </c>
      <c r="B75" s="1555" t="s">
        <v>2811</v>
      </c>
      <c r="C75" s="1555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  <c r="Z75"/>
    </row>
    <row r="76" spans="1:26">
      <c r="A76" s="1225" t="s">
        <v>42</v>
      </c>
      <c r="B76" s="1555"/>
      <c r="C76" s="1555"/>
      <c r="F76" s="1216"/>
      <c r="G76" s="1216"/>
      <c r="H76" s="1216"/>
      <c r="I76" s="1216"/>
      <c r="J76" s="1216"/>
      <c r="K76" s="1216"/>
      <c r="L76" s="1216"/>
      <c r="M76" s="1216"/>
      <c r="N76" s="1216"/>
      <c r="O76" s="1216"/>
      <c r="P76" s="1216"/>
      <c r="Q76" s="1216"/>
      <c r="R76" s="1216"/>
      <c r="S76" s="1216"/>
      <c r="T76" s="1216"/>
      <c r="U76" s="1216"/>
      <c r="V76" s="1216"/>
      <c r="W76" s="1216"/>
      <c r="X76" s="1216"/>
      <c r="Z76"/>
    </row>
    <row r="77" spans="1:26">
      <c r="A77" s="1225" t="s">
        <v>43</v>
      </c>
      <c r="B77" s="1556" t="s">
        <v>2812</v>
      </c>
      <c r="C77" s="1556"/>
      <c r="D77" s="1216"/>
      <c r="E77" s="1216"/>
      <c r="F77" s="1216"/>
      <c r="G77" s="1216"/>
      <c r="H77" s="1216"/>
      <c r="I77" s="1216"/>
      <c r="J77" s="1216"/>
      <c r="K77" s="1216"/>
      <c r="L77" s="1216"/>
      <c r="M77" s="1216"/>
      <c r="N77" s="1216"/>
      <c r="O77" s="1216"/>
      <c r="P77" s="1216"/>
      <c r="Q77" s="1216"/>
      <c r="R77" s="1216"/>
      <c r="S77" s="1216"/>
      <c r="T77" s="1216"/>
      <c r="U77" s="1216"/>
      <c r="V77" s="1216"/>
      <c r="W77" s="1216"/>
      <c r="X77" s="1216"/>
      <c r="Z77"/>
    </row>
    <row r="78" spans="1:26">
      <c r="A78" s="1225" t="s">
        <v>44</v>
      </c>
      <c r="B78" s="1557"/>
      <c r="C78" s="1557"/>
      <c r="D78" s="1216"/>
      <c r="E78" s="1216"/>
      <c r="F78" s="1216"/>
      <c r="G78" s="1216"/>
      <c r="H78" s="1216"/>
      <c r="I78" s="1216"/>
      <c r="J78" s="1216"/>
      <c r="K78" s="1216"/>
      <c r="L78" s="1216"/>
      <c r="M78" s="1216"/>
      <c r="N78" s="1216"/>
      <c r="O78" s="1216"/>
      <c r="P78" s="1216"/>
      <c r="Q78" s="1216"/>
      <c r="R78" s="1216"/>
      <c r="S78" s="1216"/>
      <c r="T78" s="1216"/>
      <c r="U78" s="1216"/>
      <c r="V78" s="1216"/>
      <c r="W78" s="1216"/>
      <c r="X78" s="1216"/>
      <c r="Z78"/>
    </row>
    <row r="79" spans="1:26">
      <c r="Z79"/>
    </row>
    <row r="80" spans="1:26" ht="23.25" customHeight="1">
      <c r="A80" s="1549" t="s">
        <v>83</v>
      </c>
      <c r="B80" s="1549"/>
      <c r="C80" s="1549"/>
      <c r="D80" s="1549"/>
      <c r="E80" s="1549"/>
      <c r="F80" s="1549"/>
      <c r="G80" s="1208"/>
      <c r="H80" s="1209"/>
      <c r="I80" s="1549" t="s">
        <v>84</v>
      </c>
      <c r="J80" s="1549"/>
      <c r="K80" s="1549"/>
      <c r="L80" s="1549"/>
      <c r="M80" s="1549"/>
      <c r="N80" s="1549"/>
      <c r="O80" s="1549"/>
      <c r="P80" s="1549"/>
      <c r="Q80" s="1549"/>
      <c r="R80" s="1550" t="s">
        <v>2813</v>
      </c>
      <c r="S80" s="1551"/>
      <c r="T80" s="1550"/>
      <c r="U80" s="1550"/>
      <c r="V80" s="1550"/>
      <c r="W80" s="1550"/>
      <c r="X80" s="1550"/>
      <c r="Y80" s="1550"/>
      <c r="Z80"/>
    </row>
    <row r="81" spans="1:26" ht="26.25">
      <c r="A81" s="1210" t="s">
        <v>3</v>
      </c>
      <c r="B81" s="1210" t="s">
        <v>4</v>
      </c>
      <c r="C81" s="1210" t="s">
        <v>5</v>
      </c>
      <c r="D81" s="1210" t="s">
        <v>6</v>
      </c>
      <c r="E81" s="1210" t="s">
        <v>7</v>
      </c>
      <c r="F81" s="1210" t="s">
        <v>8</v>
      </c>
      <c r="G81" s="1210" t="s">
        <v>9</v>
      </c>
      <c r="H81" s="1211" t="s">
        <v>10</v>
      </c>
      <c r="I81" s="1227" t="s">
        <v>2437</v>
      </c>
      <c r="J81" s="1227" t="s">
        <v>12</v>
      </c>
      <c r="K81" s="1227" t="s">
        <v>13</v>
      </c>
      <c r="L81" s="1227" t="s">
        <v>14</v>
      </c>
      <c r="M81" s="1227" t="s">
        <v>15</v>
      </c>
      <c r="N81" s="1227" t="s">
        <v>16</v>
      </c>
      <c r="O81" s="1227" t="s">
        <v>17</v>
      </c>
      <c r="P81" s="1212" t="s">
        <v>18</v>
      </c>
      <c r="Q81" s="1210" t="s">
        <v>19</v>
      </c>
      <c r="R81" s="1210" t="s">
        <v>20</v>
      </c>
      <c r="S81" s="1213" t="s">
        <v>21</v>
      </c>
      <c r="T81" s="1213" t="s">
        <v>22</v>
      </c>
      <c r="U81" s="1210" t="s">
        <v>24</v>
      </c>
      <c r="V81" s="1210" t="s">
        <v>25</v>
      </c>
      <c r="W81" s="1210" t="s">
        <v>26</v>
      </c>
      <c r="X81" s="1210" t="s">
        <v>27</v>
      </c>
      <c r="Y81" s="1210" t="s">
        <v>28</v>
      </c>
      <c r="Z81"/>
    </row>
    <row r="82" spans="1:26">
      <c r="A82" s="1172" t="s">
        <v>142</v>
      </c>
      <c r="B82" s="1172" t="s">
        <v>72</v>
      </c>
      <c r="C82" s="1186" t="s">
        <v>2814</v>
      </c>
      <c r="D82" s="1172" t="s">
        <v>71</v>
      </c>
      <c r="E82" s="1173">
        <v>46197.715277777781</v>
      </c>
      <c r="F82" s="1172">
        <v>16.2</v>
      </c>
      <c r="G82" s="1172">
        <v>120141</v>
      </c>
      <c r="H82" s="1174" t="s">
        <v>2815</v>
      </c>
      <c r="I82" s="1172"/>
      <c r="J82" s="1172"/>
      <c r="K82" s="1172"/>
      <c r="L82" s="1186">
        <v>54</v>
      </c>
      <c r="M82" s="1172">
        <v>47</v>
      </c>
      <c r="N82" s="1172">
        <v>60</v>
      </c>
      <c r="O82" s="1172"/>
      <c r="P82" s="1172"/>
      <c r="Q82" s="1175">
        <f t="shared" ref="Q82:Q87" si="8">SUM(I82:P82)</f>
        <v>161</v>
      </c>
      <c r="R82" s="1175" t="s">
        <v>30</v>
      </c>
      <c r="S82" s="1175" t="s">
        <v>31</v>
      </c>
      <c r="T82" s="1175"/>
      <c r="U82" s="1207" t="s">
        <v>169</v>
      </c>
      <c r="V82" s="1181"/>
      <c r="W82" s="1181">
        <v>1020833</v>
      </c>
      <c r="X82" s="1181" t="s">
        <v>2816</v>
      </c>
      <c r="Y82" s="1181"/>
      <c r="Z82"/>
    </row>
    <row r="83" spans="1:26">
      <c r="A83" s="1172" t="s">
        <v>141</v>
      </c>
      <c r="B83" s="1172" t="s">
        <v>69</v>
      </c>
      <c r="C83" s="1186" t="s">
        <v>2817</v>
      </c>
      <c r="D83" s="1172" t="s">
        <v>68</v>
      </c>
      <c r="E83" s="1173">
        <v>46197.798611111109</v>
      </c>
      <c r="F83" s="1172">
        <v>16.899999999999999</v>
      </c>
      <c r="G83" s="1172">
        <v>120142</v>
      </c>
      <c r="H83" s="1174" t="s">
        <v>2815</v>
      </c>
      <c r="I83" s="1172"/>
      <c r="J83" s="1172"/>
      <c r="K83" s="1172"/>
      <c r="L83" s="1172"/>
      <c r="M83" s="1172">
        <v>54</v>
      </c>
      <c r="N83" s="1172">
        <v>53</v>
      </c>
      <c r="O83" s="1172">
        <v>54</v>
      </c>
      <c r="P83" s="1172"/>
      <c r="Q83" s="1175">
        <f t="shared" si="8"/>
        <v>161</v>
      </c>
      <c r="R83" s="1175" t="s">
        <v>30</v>
      </c>
      <c r="S83" s="1175" t="s">
        <v>31</v>
      </c>
      <c r="T83" s="1175"/>
      <c r="U83" s="1207" t="s">
        <v>169</v>
      </c>
      <c r="V83" s="1181"/>
      <c r="W83" s="1181">
        <v>1020834</v>
      </c>
      <c r="X83" s="1181" t="s">
        <v>2816</v>
      </c>
      <c r="Y83" s="1181"/>
      <c r="Z83"/>
    </row>
    <row r="84" spans="1:26">
      <c r="A84" s="1172" t="s">
        <v>157</v>
      </c>
      <c r="B84" s="1323" t="s">
        <v>2806</v>
      </c>
      <c r="C84" s="1186" t="s">
        <v>2818</v>
      </c>
      <c r="D84" s="1172" t="s">
        <v>117</v>
      </c>
      <c r="E84" s="1173">
        <v>46198.763888888891</v>
      </c>
      <c r="F84" s="1172">
        <v>13.8</v>
      </c>
      <c r="G84" s="1172">
        <v>120209</v>
      </c>
      <c r="H84" s="1174" t="s">
        <v>1348</v>
      </c>
      <c r="I84" s="1172"/>
      <c r="J84" s="1172"/>
      <c r="K84" s="1172"/>
      <c r="L84" s="1172"/>
      <c r="M84" s="1172"/>
      <c r="N84" s="1172"/>
      <c r="O84" s="1172">
        <v>101</v>
      </c>
      <c r="P84" s="1172">
        <v>60</v>
      </c>
      <c r="Q84" s="1175">
        <f t="shared" si="8"/>
        <v>161</v>
      </c>
      <c r="R84" s="1176" t="s">
        <v>32</v>
      </c>
      <c r="S84" s="1177" t="s">
        <v>33</v>
      </c>
      <c r="T84" s="1175"/>
      <c r="U84" s="1189" t="s">
        <v>100</v>
      </c>
      <c r="V84" s="1181" t="s">
        <v>90</v>
      </c>
      <c r="W84" s="1181">
        <v>1020835</v>
      </c>
      <c r="X84" s="1181" t="s">
        <v>2805</v>
      </c>
      <c r="Y84" s="1181"/>
      <c r="Z84"/>
    </row>
    <row r="85" spans="1:26">
      <c r="A85" s="1172" t="s">
        <v>119</v>
      </c>
      <c r="B85" s="1172" t="s">
        <v>92</v>
      </c>
      <c r="C85" s="1186" t="s">
        <v>2819</v>
      </c>
      <c r="D85" s="1172" t="s">
        <v>620</v>
      </c>
      <c r="E85" s="1173">
        <v>46167.958333333336</v>
      </c>
      <c r="F85" s="1172">
        <v>11.9</v>
      </c>
      <c r="G85" s="1172">
        <v>120203</v>
      </c>
      <c r="H85" s="1174" t="s">
        <v>1239</v>
      </c>
      <c r="I85" s="1172"/>
      <c r="J85" s="1172"/>
      <c r="K85" s="1172"/>
      <c r="L85" s="1172"/>
      <c r="M85" s="1172">
        <v>41</v>
      </c>
      <c r="N85" s="1172">
        <v>90</v>
      </c>
      <c r="O85" s="1172">
        <v>30</v>
      </c>
      <c r="P85" s="1172"/>
      <c r="Q85" s="1175">
        <f t="shared" si="8"/>
        <v>161</v>
      </c>
      <c r="R85" s="1176" t="s">
        <v>32</v>
      </c>
      <c r="S85" s="1177" t="s">
        <v>33</v>
      </c>
      <c r="T85" s="1175"/>
      <c r="U85" s="1190" t="s">
        <v>161</v>
      </c>
      <c r="V85" s="1181" t="s">
        <v>90</v>
      </c>
      <c r="W85" s="1181">
        <v>1020836</v>
      </c>
      <c r="X85" s="1181" t="s">
        <v>2802</v>
      </c>
      <c r="Y85" s="1181"/>
      <c r="Z85"/>
    </row>
    <row r="86" spans="1:26">
      <c r="A86" s="1178" t="s">
        <v>190</v>
      </c>
      <c r="B86" s="1178" t="s">
        <v>80</v>
      </c>
      <c r="C86" s="1186" t="s">
        <v>2820</v>
      </c>
      <c r="D86" s="1178" t="s">
        <v>117</v>
      </c>
      <c r="E86" s="1179">
        <v>46198.402777777781</v>
      </c>
      <c r="F86" s="1178">
        <v>11.9</v>
      </c>
      <c r="G86" s="1172">
        <v>120204</v>
      </c>
      <c r="H86" s="1174" t="s">
        <v>1348</v>
      </c>
      <c r="I86" s="1172"/>
      <c r="J86" s="1172"/>
      <c r="K86" s="1172"/>
      <c r="L86" s="1172"/>
      <c r="M86" s="1172"/>
      <c r="N86" s="1172"/>
      <c r="O86" s="1172">
        <v>101</v>
      </c>
      <c r="P86" s="1172">
        <v>60</v>
      </c>
      <c r="Q86" s="1175">
        <f t="shared" si="8"/>
        <v>161</v>
      </c>
      <c r="R86" s="1176" t="s">
        <v>32</v>
      </c>
      <c r="S86" s="1177" t="s">
        <v>33</v>
      </c>
      <c r="T86" s="1175"/>
      <c r="U86" s="1189" t="s">
        <v>100</v>
      </c>
      <c r="V86" s="1181" t="s">
        <v>90</v>
      </c>
      <c r="W86" s="1181">
        <v>1020838</v>
      </c>
      <c r="X86" s="1181" t="s">
        <v>2805</v>
      </c>
      <c r="Y86" s="1181"/>
      <c r="Z86"/>
    </row>
    <row r="87" spans="1:26">
      <c r="A87" s="1178" t="s">
        <v>102</v>
      </c>
      <c r="B87" s="1178" t="s">
        <v>92</v>
      </c>
      <c r="C87" s="1186" t="s">
        <v>2821</v>
      </c>
      <c r="D87" s="1172" t="s">
        <v>620</v>
      </c>
      <c r="E87" s="1173">
        <v>46167.958333333336</v>
      </c>
      <c r="F87" s="1178">
        <v>11.9</v>
      </c>
      <c r="G87" s="1178">
        <v>120205</v>
      </c>
      <c r="H87" s="1205" t="s">
        <v>2822</v>
      </c>
      <c r="I87" s="1178">
        <v>161</v>
      </c>
      <c r="J87" s="1178"/>
      <c r="K87" s="1178"/>
      <c r="L87" s="1178"/>
      <c r="M87" s="1178"/>
      <c r="N87" s="1178"/>
      <c r="O87" s="1178">
        <v>0</v>
      </c>
      <c r="P87" s="1178"/>
      <c r="Q87" s="1175">
        <f t="shared" si="8"/>
        <v>161</v>
      </c>
      <c r="R87" s="1176" t="s">
        <v>32</v>
      </c>
      <c r="S87" s="1177" t="s">
        <v>33</v>
      </c>
      <c r="T87" s="1175"/>
      <c r="U87" s="1190" t="s">
        <v>161</v>
      </c>
      <c r="V87" s="1181" t="s">
        <v>90</v>
      </c>
      <c r="W87" s="1181">
        <v>1020839</v>
      </c>
      <c r="X87" s="1181" t="s">
        <v>2802</v>
      </c>
      <c r="Y87" s="1181"/>
      <c r="Z87"/>
    </row>
    <row r="88" spans="1:26">
      <c r="A88" s="1214" t="s">
        <v>19</v>
      </c>
      <c r="B88" s="1209"/>
      <c r="C88" s="1209"/>
      <c r="D88" s="1209"/>
      <c r="E88" s="1214"/>
      <c r="F88" s="1209"/>
      <c r="G88" s="1209"/>
      <c r="H88" s="1209"/>
      <c r="I88" s="1214">
        <f t="shared" ref="I88:Q88" si="9">SUM(I82:I87)</f>
        <v>161</v>
      </c>
      <c r="J88" s="1214">
        <f t="shared" si="9"/>
        <v>0</v>
      </c>
      <c r="K88" s="1214">
        <f t="shared" si="9"/>
        <v>0</v>
      </c>
      <c r="L88" s="1214">
        <f t="shared" si="9"/>
        <v>54</v>
      </c>
      <c r="M88" s="1214">
        <f t="shared" si="9"/>
        <v>142</v>
      </c>
      <c r="N88" s="1214">
        <f t="shared" si="9"/>
        <v>203</v>
      </c>
      <c r="O88" s="1214">
        <f t="shared" si="9"/>
        <v>286</v>
      </c>
      <c r="P88" s="1214">
        <f t="shared" si="9"/>
        <v>120</v>
      </c>
      <c r="Q88" s="1214">
        <f t="shared" si="9"/>
        <v>966</v>
      </c>
      <c r="R88" s="1215"/>
      <c r="S88" s="1215"/>
      <c r="T88" s="1215"/>
      <c r="U88" s="1215"/>
      <c r="V88" s="1215"/>
      <c r="W88" s="1215"/>
      <c r="X88" s="1215"/>
      <c r="Y88" s="1215"/>
      <c r="Z88"/>
    </row>
    <row r="89" spans="1:26">
      <c r="A89" s="1216"/>
      <c r="B89" s="1216"/>
      <c r="C89" s="1216"/>
      <c r="D89" s="1216"/>
      <c r="E89" s="1216"/>
      <c r="F89" s="1217"/>
      <c r="G89" s="1217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  <c r="Z89"/>
    </row>
    <row r="90" spans="1:26">
      <c r="A90" s="1218" t="s">
        <v>34</v>
      </c>
      <c r="B90" s="1552"/>
      <c r="C90" s="1552"/>
      <c r="D90" s="1552"/>
      <c r="E90" s="1216"/>
      <c r="F90" s="1216"/>
      <c r="G90" s="1216"/>
      <c r="H90" s="1216"/>
      <c r="I90" s="1216"/>
      <c r="J90" s="1216"/>
      <c r="K90" s="1553"/>
      <c r="L90" s="1553"/>
      <c r="M90" s="1553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  <c r="Z90"/>
    </row>
    <row r="91" spans="1:26" ht="18">
      <c r="A91" s="1220" t="s">
        <v>35</v>
      </c>
      <c r="B91" s="1221" t="s">
        <v>36</v>
      </c>
      <c r="C91" s="1222" t="s">
        <v>37</v>
      </c>
      <c r="D91" s="1219"/>
      <c r="E91" s="1216"/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  <c r="Z91"/>
    </row>
    <row r="92" spans="1:26" ht="26.25">
      <c r="A92" s="1195" t="s">
        <v>161</v>
      </c>
      <c r="B92" s="1195" t="s">
        <v>39</v>
      </c>
      <c r="C92" s="1195"/>
      <c r="D92" s="1223"/>
      <c r="E92" s="1224" t="s">
        <v>40</v>
      </c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  <c r="Z92"/>
    </row>
    <row r="93" spans="1:26">
      <c r="A93" s="1194" t="s">
        <v>100</v>
      </c>
      <c r="B93" s="1194" t="s">
        <v>179</v>
      </c>
      <c r="C93" s="1194"/>
      <c r="D93" s="1216"/>
      <c r="E93" s="1216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  <c r="Z93"/>
    </row>
    <row r="94" spans="1:26">
      <c r="A94" s="1232" t="s">
        <v>169</v>
      </c>
      <c r="B94" s="1232" t="s">
        <v>41</v>
      </c>
      <c r="C94" s="1232"/>
      <c r="D94" s="1216"/>
      <c r="E94" s="1216"/>
      <c r="F94" s="1216"/>
      <c r="G94" s="1216"/>
      <c r="H94" s="1216"/>
      <c r="I94" s="1216"/>
      <c r="J94" s="1216"/>
      <c r="K94" s="1216"/>
      <c r="L94" s="1216"/>
      <c r="M94" s="1216"/>
      <c r="N94" s="1216"/>
      <c r="O94" s="1216"/>
      <c r="P94" s="1216"/>
      <c r="Q94" s="1216"/>
      <c r="R94" s="1216"/>
      <c r="S94" s="1216"/>
      <c r="T94" s="1216"/>
      <c r="U94" s="1216"/>
      <c r="V94" s="1216"/>
      <c r="W94" s="1216"/>
      <c r="X94" s="1216"/>
      <c r="Z94"/>
    </row>
    <row r="95" spans="1:26">
      <c r="A95" s="1225" t="s">
        <v>42</v>
      </c>
      <c r="B95" s="1555" t="s">
        <v>2823</v>
      </c>
      <c r="C95" s="1555"/>
      <c r="D95" s="1216"/>
      <c r="E95" s="1216"/>
      <c r="F95" s="1216"/>
      <c r="G95" s="1216"/>
      <c r="H95" s="1216"/>
      <c r="I95" s="1216"/>
      <c r="J95" s="1216"/>
      <c r="K95" s="1216"/>
      <c r="L95" s="1216"/>
      <c r="M95" s="1216"/>
      <c r="N95" s="1216"/>
      <c r="O95" s="1216"/>
      <c r="P95" s="1216"/>
      <c r="Q95" s="1216"/>
      <c r="R95" s="1216"/>
      <c r="S95" s="1216"/>
      <c r="T95" s="1216"/>
      <c r="U95" s="1216"/>
      <c r="V95" s="1216"/>
      <c r="W95" s="1216"/>
      <c r="X95" s="1216"/>
      <c r="Z95"/>
    </row>
    <row r="96" spans="1:26">
      <c r="A96" s="1225" t="s">
        <v>42</v>
      </c>
      <c r="B96" s="1555"/>
      <c r="C96" s="1555"/>
      <c r="F96" s="1216"/>
      <c r="G96" s="1216"/>
      <c r="H96" s="1216"/>
      <c r="I96" s="1216"/>
      <c r="J96" s="1216"/>
      <c r="K96" s="1216"/>
      <c r="L96" s="1216"/>
      <c r="M96" s="1216"/>
      <c r="N96" s="1216"/>
      <c r="O96" s="1216"/>
      <c r="P96" s="1216"/>
      <c r="Q96" s="1216"/>
      <c r="R96" s="1216"/>
      <c r="S96" s="1216"/>
      <c r="T96" s="1216"/>
      <c r="U96" s="1216"/>
      <c r="V96" s="1216"/>
      <c r="W96" s="1216"/>
      <c r="X96" s="1216"/>
      <c r="Z96"/>
    </row>
    <row r="97" spans="1:26">
      <c r="A97" s="1225" t="s">
        <v>43</v>
      </c>
      <c r="B97" s="1556" t="s">
        <v>2824</v>
      </c>
      <c r="C97" s="1556"/>
      <c r="D97" s="1216"/>
      <c r="E97" s="1216"/>
      <c r="F97" s="1216"/>
      <c r="G97" s="1216"/>
      <c r="H97" s="1216"/>
      <c r="I97" s="1216"/>
      <c r="J97" s="1216"/>
      <c r="K97" s="1216"/>
      <c r="L97" s="1216"/>
      <c r="M97" s="1216"/>
      <c r="N97" s="1216"/>
      <c r="O97" s="1216"/>
      <c r="P97" s="1216"/>
      <c r="Q97" s="1216"/>
      <c r="R97" s="1216"/>
      <c r="S97" s="1216"/>
      <c r="T97" s="1216"/>
      <c r="U97" s="1216"/>
      <c r="V97" s="1216"/>
      <c r="W97" s="1216"/>
      <c r="X97" s="1216"/>
      <c r="Z97"/>
    </row>
    <row r="98" spans="1:26">
      <c r="A98" s="1225" t="s">
        <v>44</v>
      </c>
      <c r="B98" s="1557"/>
      <c r="C98" s="1557"/>
      <c r="D98" s="1216"/>
      <c r="E98" s="1216"/>
      <c r="F98" s="1216"/>
      <c r="G98" s="1216"/>
      <c r="H98" s="1216"/>
      <c r="I98" s="1216"/>
      <c r="J98" s="1216"/>
      <c r="K98" s="1216"/>
      <c r="L98" s="1216"/>
      <c r="M98" s="1216"/>
      <c r="N98" s="1216"/>
      <c r="O98" s="1216"/>
      <c r="P98" s="1216"/>
      <c r="Q98" s="1216"/>
      <c r="R98" s="1216"/>
      <c r="S98" s="1216"/>
      <c r="T98" s="1216"/>
      <c r="U98" s="1216"/>
      <c r="V98" s="1216"/>
      <c r="W98" s="1216"/>
      <c r="X98" s="1216"/>
      <c r="Z98"/>
    </row>
    <row r="99" spans="1:26">
      <c r="Z99"/>
    </row>
    <row r="100" spans="1:26">
      <c r="Z100"/>
    </row>
  </sheetData>
  <mergeCells count="51">
    <mergeCell ref="B98:C98"/>
    <mergeCell ref="B77:C77"/>
    <mergeCell ref="B78:C78"/>
    <mergeCell ref="A80:F80"/>
    <mergeCell ref="I80:Q80"/>
    <mergeCell ref="B95:C95"/>
    <mergeCell ref="B96:C96"/>
    <mergeCell ref="B97:C97"/>
    <mergeCell ref="I61:Q61"/>
    <mergeCell ref="R80:Y80"/>
    <mergeCell ref="B90:D90"/>
    <mergeCell ref="K90:M90"/>
    <mergeCell ref="B71:D71"/>
    <mergeCell ref="K71:M71"/>
    <mergeCell ref="B73:C73"/>
    <mergeCell ref="B74:C74"/>
    <mergeCell ref="B75:C75"/>
    <mergeCell ref="B76:C76"/>
    <mergeCell ref="B35:C35"/>
    <mergeCell ref="B36:C36"/>
    <mergeCell ref="B37:C37"/>
    <mergeCell ref="A39:F39"/>
    <mergeCell ref="R61:Y61"/>
    <mergeCell ref="R39:Y39"/>
    <mergeCell ref="B51:D51"/>
    <mergeCell ref="K51:M51"/>
    <mergeCell ref="B53:C53"/>
    <mergeCell ref="B54:C54"/>
    <mergeCell ref="B56:C56"/>
    <mergeCell ref="I39:Q39"/>
    <mergeCell ref="B57:C57"/>
    <mergeCell ref="B58:C58"/>
    <mergeCell ref="B59:C59"/>
    <mergeCell ref="A61:F61"/>
    <mergeCell ref="I20:Q20"/>
    <mergeCell ref="R20:Y20"/>
    <mergeCell ref="B30:D30"/>
    <mergeCell ref="B32:C32"/>
    <mergeCell ref="B34:C34"/>
    <mergeCell ref="B33:C33"/>
    <mergeCell ref="A20:F20"/>
    <mergeCell ref="B14:C14"/>
    <mergeCell ref="B15:C15"/>
    <mergeCell ref="B16:C16"/>
    <mergeCell ref="B17:C17"/>
    <mergeCell ref="B18:C18"/>
    <mergeCell ref="B13:C13"/>
    <mergeCell ref="A1:F1"/>
    <mergeCell ref="I1:Q1"/>
    <mergeCell ref="R1:Y1"/>
    <mergeCell ref="B11:D1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881B-8AFE-466A-ABEC-4B0FED997256}">
  <sheetPr>
    <tabColor rgb="FFFF9900"/>
  </sheetPr>
  <dimension ref="A1:Y18"/>
  <sheetViews>
    <sheetView workbookViewId="0">
      <selection activeCell="H20" sqref="H20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49" t="s">
        <v>2825</v>
      </c>
      <c r="B1" s="1549"/>
      <c r="C1" s="1549"/>
      <c r="D1" s="1549"/>
      <c r="E1" s="1549"/>
      <c r="F1" s="1549"/>
      <c r="G1" s="1208"/>
      <c r="H1" s="1209"/>
      <c r="I1" s="1549" t="s">
        <v>999</v>
      </c>
      <c r="J1" s="1549"/>
      <c r="K1" s="1549"/>
      <c r="L1" s="1549"/>
      <c r="M1" s="1549"/>
      <c r="N1" s="1549"/>
      <c r="O1" s="1549"/>
      <c r="P1" s="1549"/>
      <c r="Q1" s="1549"/>
      <c r="R1" s="1550" t="s">
        <v>2826</v>
      </c>
      <c r="S1" s="1551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>
      <c r="A3" s="1172" t="s">
        <v>157</v>
      </c>
      <c r="B3" s="1172" t="s">
        <v>2827</v>
      </c>
      <c r="C3" s="1186" t="s">
        <v>2828</v>
      </c>
      <c r="D3" s="1172" t="s">
        <v>136</v>
      </c>
      <c r="E3" s="1173">
        <v>46198.083333333336</v>
      </c>
      <c r="F3" s="1172">
        <v>11.5</v>
      </c>
      <c r="G3" s="1172">
        <v>120178</v>
      </c>
      <c r="H3" s="1174" t="s">
        <v>1348</v>
      </c>
      <c r="I3" s="1172"/>
      <c r="J3" s="1172"/>
      <c r="K3" s="1172"/>
      <c r="L3" s="1172"/>
      <c r="M3" s="1172"/>
      <c r="N3" s="1172"/>
      <c r="O3" s="1172"/>
      <c r="P3" s="1186">
        <v>161</v>
      </c>
      <c r="Q3" s="1175">
        <f t="shared" ref="Q3:Q8" si="0">SUM(I3:P3)</f>
        <v>161</v>
      </c>
      <c r="R3" s="1176" t="s">
        <v>32</v>
      </c>
      <c r="S3" s="1177" t="s">
        <v>33</v>
      </c>
      <c r="T3" s="1175"/>
      <c r="U3" s="1239" t="s">
        <v>100</v>
      </c>
      <c r="V3" s="1181" t="s">
        <v>90</v>
      </c>
      <c r="W3" s="1181">
        <v>1020787</v>
      </c>
      <c r="X3" s="1181" t="s">
        <v>2829</v>
      </c>
      <c r="Y3" s="1181"/>
    </row>
    <row r="4" spans="1:25">
      <c r="A4" s="1172" t="s">
        <v>157</v>
      </c>
      <c r="B4" s="1172" t="s">
        <v>2827</v>
      </c>
      <c r="C4" s="1186" t="s">
        <v>2830</v>
      </c>
      <c r="D4" s="1172" t="s">
        <v>136</v>
      </c>
      <c r="E4" s="1173">
        <v>46198.083333333336</v>
      </c>
      <c r="F4" s="1172">
        <v>11.5</v>
      </c>
      <c r="G4" s="1172">
        <v>120179</v>
      </c>
      <c r="H4" s="1174" t="s">
        <v>1348</v>
      </c>
      <c r="I4" s="1172"/>
      <c r="J4" s="1172"/>
      <c r="K4" s="1172"/>
      <c r="L4" s="1172"/>
      <c r="M4" s="1172"/>
      <c r="N4" s="1172"/>
      <c r="O4" s="1186">
        <v>161</v>
      </c>
      <c r="P4" s="1172"/>
      <c r="Q4" s="1175">
        <f t="shared" si="0"/>
        <v>161</v>
      </c>
      <c r="R4" s="1176" t="s">
        <v>32</v>
      </c>
      <c r="S4" s="1177" t="s">
        <v>33</v>
      </c>
      <c r="T4" s="1175"/>
      <c r="U4" s="1239" t="s">
        <v>100</v>
      </c>
      <c r="V4" s="1181" t="s">
        <v>90</v>
      </c>
      <c r="W4" s="1181">
        <v>1020788</v>
      </c>
      <c r="X4" s="1181" t="s">
        <v>2829</v>
      </c>
      <c r="Y4" s="1181"/>
    </row>
    <row r="5" spans="1:25">
      <c r="A5" s="1172" t="s">
        <v>157</v>
      </c>
      <c r="B5" s="1172" t="s">
        <v>92</v>
      </c>
      <c r="C5" s="1186" t="s">
        <v>2831</v>
      </c>
      <c r="D5" s="1172" t="s">
        <v>159</v>
      </c>
      <c r="E5" s="1173">
        <v>46197.041666666664</v>
      </c>
      <c r="F5" s="1172">
        <v>11.9</v>
      </c>
      <c r="G5" s="1172">
        <v>120180</v>
      </c>
      <c r="H5" s="1174" t="s">
        <v>1348</v>
      </c>
      <c r="I5" s="1172"/>
      <c r="J5" s="1172"/>
      <c r="K5" s="1172"/>
      <c r="L5" s="1172"/>
      <c r="M5" s="1172"/>
      <c r="N5" s="1172"/>
      <c r="O5" s="1186">
        <v>161</v>
      </c>
      <c r="P5" s="1172"/>
      <c r="Q5" s="1175">
        <f t="shared" si="0"/>
        <v>161</v>
      </c>
      <c r="R5" s="1176" t="s">
        <v>32</v>
      </c>
      <c r="S5" s="1177" t="s">
        <v>33</v>
      </c>
      <c r="T5" s="1175"/>
      <c r="U5" s="1239" t="s">
        <v>161</v>
      </c>
      <c r="V5" s="1181" t="s">
        <v>90</v>
      </c>
      <c r="W5" s="1181">
        <v>1020789</v>
      </c>
      <c r="X5" s="1181" t="s">
        <v>2832</v>
      </c>
      <c r="Y5" s="1181"/>
    </row>
    <row r="6" spans="1:25">
      <c r="A6" s="1172" t="s">
        <v>157</v>
      </c>
      <c r="B6" s="1172" t="s">
        <v>2833</v>
      </c>
      <c r="C6" s="1186" t="s">
        <v>2834</v>
      </c>
      <c r="D6" s="1172" t="s">
        <v>2835</v>
      </c>
      <c r="E6" s="1173">
        <v>46196.402777777781</v>
      </c>
      <c r="F6" s="1172">
        <v>11.9</v>
      </c>
      <c r="G6" s="1172">
        <v>120183</v>
      </c>
      <c r="H6" s="1174" t="s">
        <v>1348</v>
      </c>
      <c r="I6" s="1172"/>
      <c r="J6" s="1172"/>
      <c r="K6" s="1172"/>
      <c r="L6" s="1172"/>
      <c r="M6" s="1172"/>
      <c r="N6" s="1172"/>
      <c r="O6" s="1186">
        <v>60</v>
      </c>
      <c r="P6" s="1186">
        <v>101</v>
      </c>
      <c r="Q6" s="1175">
        <f t="shared" si="0"/>
        <v>161</v>
      </c>
      <c r="R6" s="1176" t="s">
        <v>32</v>
      </c>
      <c r="S6" s="1177" t="s">
        <v>33</v>
      </c>
      <c r="T6" s="1175"/>
      <c r="U6" s="1239" t="s">
        <v>100</v>
      </c>
      <c r="V6" s="1181" t="s">
        <v>90</v>
      </c>
      <c r="W6" s="1181">
        <v>1020790</v>
      </c>
      <c r="X6" s="1181" t="s">
        <v>2836</v>
      </c>
      <c r="Y6" s="1181"/>
    </row>
    <row r="7" spans="1:25">
      <c r="A7" s="1172" t="s">
        <v>2837</v>
      </c>
      <c r="B7" s="1172" t="s">
        <v>92</v>
      </c>
      <c r="C7" s="1186" t="s">
        <v>2838</v>
      </c>
      <c r="D7" s="1172" t="s">
        <v>159</v>
      </c>
      <c r="E7" s="1173">
        <v>46197.041666666664</v>
      </c>
      <c r="F7" s="1172">
        <v>11.9</v>
      </c>
      <c r="G7" s="1172">
        <v>120181</v>
      </c>
      <c r="H7" s="1174" t="s">
        <v>740</v>
      </c>
      <c r="I7" s="1172"/>
      <c r="J7" s="1172"/>
      <c r="K7" s="1172"/>
      <c r="L7" s="1172"/>
      <c r="M7" s="1186">
        <v>60</v>
      </c>
      <c r="N7" s="1186">
        <v>90</v>
      </c>
      <c r="O7" s="1186">
        <v>11</v>
      </c>
      <c r="P7" s="1172"/>
      <c r="Q7" s="1175">
        <f t="shared" si="0"/>
        <v>161</v>
      </c>
      <c r="R7" s="1176" t="s">
        <v>32</v>
      </c>
      <c r="S7" s="1177" t="s">
        <v>33</v>
      </c>
      <c r="T7" s="1175"/>
      <c r="U7" s="1239" t="s">
        <v>161</v>
      </c>
      <c r="V7" s="1181" t="s">
        <v>90</v>
      </c>
      <c r="W7" s="1181">
        <v>1020791</v>
      </c>
      <c r="X7" s="1181" t="s">
        <v>2832</v>
      </c>
      <c r="Y7" s="1181"/>
    </row>
    <row r="8" spans="1:25">
      <c r="A8" s="1178" t="s">
        <v>2837</v>
      </c>
      <c r="B8" s="1178" t="s">
        <v>92</v>
      </c>
      <c r="C8" s="1186" t="s">
        <v>2839</v>
      </c>
      <c r="D8" s="1178" t="s">
        <v>159</v>
      </c>
      <c r="E8" s="1173">
        <v>46197.041666666664</v>
      </c>
      <c r="F8" s="1178">
        <v>11.9</v>
      </c>
      <c r="G8" s="1327">
        <v>120182</v>
      </c>
      <c r="H8" s="1205" t="s">
        <v>740</v>
      </c>
      <c r="I8" s="1178"/>
      <c r="J8" s="1178"/>
      <c r="K8" s="1178"/>
      <c r="L8" s="1178"/>
      <c r="M8" s="1186">
        <v>30</v>
      </c>
      <c r="N8" s="1186">
        <v>60</v>
      </c>
      <c r="O8" s="1186">
        <v>60</v>
      </c>
      <c r="P8" s="1186">
        <v>11</v>
      </c>
      <c r="Q8" s="1175">
        <f t="shared" si="0"/>
        <v>161</v>
      </c>
      <c r="R8" s="1176" t="s">
        <v>32</v>
      </c>
      <c r="S8" s="1177" t="s">
        <v>33</v>
      </c>
      <c r="T8" s="1175"/>
      <c r="U8" s="1181" t="s">
        <v>161</v>
      </c>
      <c r="V8" s="1181" t="s">
        <v>90</v>
      </c>
      <c r="W8" s="1181">
        <v>1020792</v>
      </c>
      <c r="X8" s="1181" t="s">
        <v>2832</v>
      </c>
      <c r="Y8" s="1181"/>
    </row>
    <row r="9" spans="1:25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SUM(I3:I7)</f>
        <v>0</v>
      </c>
      <c r="J9" s="1214">
        <f>SUM(J3:J7)</f>
        <v>0</v>
      </c>
      <c r="K9" s="1214">
        <f t="shared" ref="K9:Q9" si="1">SUM(K3:K8)</f>
        <v>0</v>
      </c>
      <c r="L9" s="1214">
        <f t="shared" si="1"/>
        <v>0</v>
      </c>
      <c r="M9" s="1214">
        <f t="shared" si="1"/>
        <v>90</v>
      </c>
      <c r="N9" s="1214">
        <f t="shared" si="1"/>
        <v>150</v>
      </c>
      <c r="O9" s="1214">
        <f t="shared" si="1"/>
        <v>453</v>
      </c>
      <c r="P9" s="1214">
        <f t="shared" si="1"/>
        <v>273</v>
      </c>
      <c r="Q9" s="1214">
        <f t="shared" si="1"/>
        <v>966</v>
      </c>
      <c r="R9" s="1215"/>
      <c r="S9" s="1215"/>
      <c r="T9" s="1215"/>
      <c r="U9" s="1215"/>
      <c r="V9" s="1215"/>
      <c r="W9" s="1215"/>
      <c r="X9" s="1215"/>
      <c r="Y9" s="1215"/>
    </row>
    <row r="10" spans="1:25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</row>
    <row r="11" spans="1:25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>
      <c r="A13" s="1194" t="s">
        <v>161</v>
      </c>
      <c r="B13" s="1548" t="s">
        <v>39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>
      <c r="A14" s="1195" t="s">
        <v>100</v>
      </c>
      <c r="B14" s="1554" t="s">
        <v>41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 ht="15" customHeight="1">
      <c r="A15" s="1225" t="s">
        <v>42</v>
      </c>
      <c r="B15" s="1555" t="s">
        <v>2840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4">
      <c r="A17" s="1225" t="s">
        <v>43</v>
      </c>
      <c r="B17" s="1556" t="s">
        <v>2841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4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</sheetData>
  <mergeCells count="11">
    <mergeCell ref="B14:C14"/>
    <mergeCell ref="B15:C15"/>
    <mergeCell ref="B16:C16"/>
    <mergeCell ref="B17:C17"/>
    <mergeCell ref="B18:C18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B9B0-781B-4CBB-B2F3-59E5EFAFF5E4}">
  <sheetPr>
    <tabColor rgb="FF7030A0"/>
  </sheetPr>
  <dimension ref="A1:AB150"/>
  <sheetViews>
    <sheetView topLeftCell="A77" workbookViewId="0">
      <selection activeCell="J69" sqref="J69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49" t="s">
        <v>128</v>
      </c>
      <c r="B1" s="1549"/>
      <c r="C1" s="1549"/>
      <c r="D1" s="1549"/>
      <c r="E1" s="1549"/>
      <c r="F1" s="1549"/>
      <c r="G1" s="1208"/>
      <c r="H1" s="1209"/>
      <c r="I1" s="1549" t="s">
        <v>346</v>
      </c>
      <c r="J1" s="1549"/>
      <c r="K1" s="1549"/>
      <c r="L1" s="1549"/>
      <c r="M1" s="1549"/>
      <c r="N1" s="1549"/>
      <c r="O1" s="1549"/>
      <c r="P1" s="1549"/>
      <c r="Q1" s="1549"/>
      <c r="R1" s="1550" t="s">
        <v>2436</v>
      </c>
      <c r="S1" s="1551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 ht="63.75">
      <c r="A3" s="1172" t="s">
        <v>142</v>
      </c>
      <c r="B3" s="1172" t="s">
        <v>72</v>
      </c>
      <c r="C3" s="1172" t="s">
        <v>2842</v>
      </c>
      <c r="D3" s="1172" t="s">
        <v>71</v>
      </c>
      <c r="E3" s="1173">
        <v>46192.715277777781</v>
      </c>
      <c r="F3" s="1172">
        <v>16.2</v>
      </c>
      <c r="G3" s="1172">
        <v>120075</v>
      </c>
      <c r="H3" s="1174" t="s">
        <v>2843</v>
      </c>
      <c r="I3" s="1172"/>
      <c r="J3" s="1172"/>
      <c r="K3" s="1172"/>
      <c r="L3" s="1186">
        <v>27</v>
      </c>
      <c r="M3" s="1186">
        <v>54</v>
      </c>
      <c r="N3" s="1186">
        <v>54</v>
      </c>
      <c r="O3" s="1186">
        <v>26</v>
      </c>
      <c r="P3" s="1172"/>
      <c r="Q3" s="1175">
        <f t="shared" ref="Q3:Q8" si="0">SUM(I3:P3)</f>
        <v>161</v>
      </c>
      <c r="R3" s="1175" t="s">
        <v>30</v>
      </c>
      <c r="S3" s="1175" t="s">
        <v>31</v>
      </c>
      <c r="T3" s="1175"/>
      <c r="U3" s="1190" t="s">
        <v>169</v>
      </c>
      <c r="V3" s="1181" t="s">
        <v>90</v>
      </c>
      <c r="W3" s="1181">
        <v>1020733</v>
      </c>
      <c r="X3" s="1181" t="s">
        <v>2844</v>
      </c>
      <c r="Y3" s="1181"/>
    </row>
    <row r="4" spans="1:25" ht="63.75">
      <c r="A4" s="1172" t="s">
        <v>142</v>
      </c>
      <c r="B4" s="1172" t="s">
        <v>72</v>
      </c>
      <c r="C4" s="1172" t="s">
        <v>2845</v>
      </c>
      <c r="D4" s="1172" t="s">
        <v>71</v>
      </c>
      <c r="E4" s="1173">
        <v>46192.715277777781</v>
      </c>
      <c r="F4" s="1172">
        <v>16.2</v>
      </c>
      <c r="G4" s="1172">
        <v>120076</v>
      </c>
      <c r="H4" s="1174" t="s">
        <v>2843</v>
      </c>
      <c r="I4" s="1172"/>
      <c r="J4" s="1172"/>
      <c r="K4" s="1172"/>
      <c r="L4" s="1172"/>
      <c r="M4" s="1186">
        <v>30</v>
      </c>
      <c r="N4" s="1186">
        <v>54</v>
      </c>
      <c r="O4" s="1186">
        <v>47</v>
      </c>
      <c r="P4" s="1186">
        <v>30</v>
      </c>
      <c r="Q4" s="1175">
        <f t="shared" si="0"/>
        <v>161</v>
      </c>
      <c r="R4" s="1175" t="s">
        <v>30</v>
      </c>
      <c r="S4" s="1175" t="s">
        <v>31</v>
      </c>
      <c r="T4" s="1175"/>
      <c r="U4" s="1190" t="s">
        <v>169</v>
      </c>
      <c r="V4" s="1181" t="s">
        <v>90</v>
      </c>
      <c r="W4" s="1181">
        <v>1020734</v>
      </c>
      <c r="X4" s="1181" t="s">
        <v>2844</v>
      </c>
      <c r="Y4" s="1181"/>
    </row>
    <row r="5" spans="1:25">
      <c r="A5" s="1178" t="s">
        <v>86</v>
      </c>
      <c r="B5" s="1178" t="s">
        <v>78</v>
      </c>
      <c r="C5" s="1178" t="s">
        <v>2846</v>
      </c>
      <c r="D5" s="1172" t="s">
        <v>88</v>
      </c>
      <c r="E5" s="1173">
        <v>46194.166666666664</v>
      </c>
      <c r="F5" s="1172">
        <v>11.9</v>
      </c>
      <c r="G5" s="1172">
        <v>120084</v>
      </c>
      <c r="H5" s="1174" t="s">
        <v>160</v>
      </c>
      <c r="I5" s="1172"/>
      <c r="J5" s="1172"/>
      <c r="K5" s="1172"/>
      <c r="L5" s="1172"/>
      <c r="M5" s="1172"/>
      <c r="N5" s="1186">
        <v>30</v>
      </c>
      <c r="O5" s="1186">
        <v>71</v>
      </c>
      <c r="P5" s="1186">
        <v>60</v>
      </c>
      <c r="Q5" s="1175">
        <f t="shared" si="0"/>
        <v>161</v>
      </c>
      <c r="R5" s="1176" t="s">
        <v>32</v>
      </c>
      <c r="S5" s="1177" t="s">
        <v>33</v>
      </c>
      <c r="T5" s="1175"/>
      <c r="U5" s="1189" t="s">
        <v>161</v>
      </c>
      <c r="V5" s="1181" t="s">
        <v>90</v>
      </c>
      <c r="W5" s="1181">
        <v>1020735</v>
      </c>
      <c r="X5" s="1181" t="s">
        <v>2847</v>
      </c>
      <c r="Y5" s="1181"/>
    </row>
    <row r="6" spans="1:25">
      <c r="A6" s="1178" t="s">
        <v>105</v>
      </c>
      <c r="B6" s="1178" t="s">
        <v>78</v>
      </c>
      <c r="C6" s="1178" t="s">
        <v>2848</v>
      </c>
      <c r="D6" s="1172" t="s">
        <v>88</v>
      </c>
      <c r="E6" s="1173">
        <v>46194.166666666664</v>
      </c>
      <c r="F6" s="1172">
        <v>11.9</v>
      </c>
      <c r="G6" s="1172">
        <v>120085</v>
      </c>
      <c r="H6" s="1174" t="s">
        <v>160</v>
      </c>
      <c r="I6" s="1172"/>
      <c r="J6" s="1172"/>
      <c r="K6" s="1172"/>
      <c r="L6" s="1172"/>
      <c r="M6" s="1172"/>
      <c r="N6" s="1172"/>
      <c r="O6" s="1186">
        <v>71</v>
      </c>
      <c r="P6" s="1186">
        <v>90</v>
      </c>
      <c r="Q6" s="1175">
        <f t="shared" si="0"/>
        <v>161</v>
      </c>
      <c r="R6" s="1176" t="s">
        <v>32</v>
      </c>
      <c r="S6" s="1177" t="s">
        <v>33</v>
      </c>
      <c r="T6" s="1289" t="b">
        <v>1</v>
      </c>
      <c r="U6" s="1189" t="s">
        <v>161</v>
      </c>
      <c r="V6" s="1181" t="s">
        <v>90</v>
      </c>
      <c r="W6" s="1181">
        <v>1020736</v>
      </c>
      <c r="X6" s="1181" t="s">
        <v>2847</v>
      </c>
      <c r="Y6" s="1181"/>
    </row>
    <row r="7" spans="1:25">
      <c r="A7" s="1178" t="s">
        <v>105</v>
      </c>
      <c r="B7" s="1178" t="s">
        <v>78</v>
      </c>
      <c r="C7" s="1178" t="s">
        <v>2849</v>
      </c>
      <c r="D7" s="1172" t="s">
        <v>88</v>
      </c>
      <c r="E7" s="1173">
        <v>46194.166666666664</v>
      </c>
      <c r="F7" s="1172">
        <v>11.9</v>
      </c>
      <c r="G7" s="1172">
        <v>120086</v>
      </c>
      <c r="H7" s="1174" t="s">
        <v>160</v>
      </c>
      <c r="I7" s="1172"/>
      <c r="J7" s="1172"/>
      <c r="K7" s="1172"/>
      <c r="L7" s="1172"/>
      <c r="M7" s="1172"/>
      <c r="N7" s="1172"/>
      <c r="O7" s="1186">
        <v>60</v>
      </c>
      <c r="P7" s="1186">
        <v>101</v>
      </c>
      <c r="Q7" s="1175">
        <f t="shared" si="0"/>
        <v>161</v>
      </c>
      <c r="R7" s="1176" t="s">
        <v>32</v>
      </c>
      <c r="S7" s="1177" t="s">
        <v>33</v>
      </c>
      <c r="T7" s="1289" t="b">
        <v>1</v>
      </c>
      <c r="U7" s="1189" t="s">
        <v>161</v>
      </c>
      <c r="V7" s="1181" t="s">
        <v>90</v>
      </c>
      <c r="W7" s="1181">
        <v>1020737</v>
      </c>
      <c r="X7" s="1181" t="s">
        <v>2847</v>
      </c>
      <c r="Y7" s="1181"/>
    </row>
    <row r="8" spans="1:25">
      <c r="A8" s="1172" t="s">
        <v>1121</v>
      </c>
      <c r="B8" s="1172" t="s">
        <v>78</v>
      </c>
      <c r="C8" s="1172" t="s">
        <v>2850</v>
      </c>
      <c r="D8" s="1172" t="s">
        <v>88</v>
      </c>
      <c r="E8" s="1173">
        <v>46194.166666666664</v>
      </c>
      <c r="F8" s="1172">
        <v>11.9</v>
      </c>
      <c r="G8" s="1172">
        <v>120087</v>
      </c>
      <c r="H8" s="1174" t="s">
        <v>160</v>
      </c>
      <c r="I8" s="1172"/>
      <c r="J8" s="1172"/>
      <c r="K8" s="1172"/>
      <c r="L8" s="1172"/>
      <c r="M8" s="1172"/>
      <c r="N8" s="1172"/>
      <c r="O8" s="1186">
        <v>71</v>
      </c>
      <c r="P8" s="1186">
        <v>90</v>
      </c>
      <c r="Q8" s="1175">
        <f t="shared" si="0"/>
        <v>161</v>
      </c>
      <c r="R8" s="1176" t="s">
        <v>32</v>
      </c>
      <c r="S8" s="1177" t="s">
        <v>33</v>
      </c>
      <c r="T8" s="1175"/>
      <c r="U8" s="1189" t="s">
        <v>161</v>
      </c>
      <c r="V8" s="1181" t="s">
        <v>90</v>
      </c>
      <c r="W8" s="1181">
        <v>1020738</v>
      </c>
      <c r="X8" s="1181" t="s">
        <v>2847</v>
      </c>
      <c r="Y8" s="1181"/>
    </row>
    <row r="9" spans="1:25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SUM(I3:I7)</f>
        <v>0</v>
      </c>
      <c r="J9" s="1214">
        <f>SUM(J3:J7)</f>
        <v>0</v>
      </c>
      <c r="K9" s="1214">
        <f t="shared" ref="K9:Q9" si="1">SUM(K3:K8)</f>
        <v>0</v>
      </c>
      <c r="L9" s="1214">
        <f t="shared" si="1"/>
        <v>27</v>
      </c>
      <c r="M9" s="1214">
        <f t="shared" si="1"/>
        <v>84</v>
      </c>
      <c r="N9" s="1214">
        <f t="shared" si="1"/>
        <v>138</v>
      </c>
      <c r="O9" s="1214">
        <f t="shared" si="1"/>
        <v>346</v>
      </c>
      <c r="P9" s="1214">
        <f t="shared" si="1"/>
        <v>371</v>
      </c>
      <c r="Q9" s="1214">
        <f t="shared" si="1"/>
        <v>966</v>
      </c>
      <c r="R9" s="1215"/>
      <c r="S9" s="1215"/>
      <c r="T9" s="1215"/>
      <c r="U9" s="1215"/>
      <c r="V9" s="1215"/>
      <c r="W9" s="1215"/>
      <c r="X9" s="1215"/>
      <c r="Y9" s="1215"/>
    </row>
    <row r="10" spans="1:25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</row>
    <row r="11" spans="1:25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>
      <c r="A13" s="1194" t="s">
        <v>161</v>
      </c>
      <c r="B13" s="1548" t="s">
        <v>39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>
      <c r="A14" s="1195" t="s">
        <v>169</v>
      </c>
      <c r="B14" s="1554" t="s">
        <v>41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 ht="15" customHeight="1">
      <c r="A15" s="1225" t="s">
        <v>42</v>
      </c>
      <c r="B15" s="1555" t="s">
        <v>500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5">
      <c r="A17" s="1225" t="s">
        <v>43</v>
      </c>
      <c r="B17" s="1568" t="s">
        <v>2771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5">
      <c r="A18" s="1225" t="s">
        <v>44</v>
      </c>
      <c r="B18" s="1557">
        <v>0.47916666666666669</v>
      </c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  <row r="19" spans="1:25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</row>
    <row r="20" spans="1:25" ht="23.25" customHeight="1">
      <c r="A20" s="1603" t="s">
        <v>139</v>
      </c>
      <c r="B20" s="1603"/>
      <c r="C20" s="1603"/>
      <c r="D20" s="1603"/>
      <c r="E20" s="1603"/>
      <c r="F20" s="1603"/>
      <c r="G20" s="1240"/>
      <c r="H20" s="1241"/>
      <c r="I20" s="1603" t="s">
        <v>577</v>
      </c>
      <c r="J20" s="1603"/>
      <c r="K20" s="1603"/>
      <c r="L20" s="1603"/>
      <c r="M20" s="1603"/>
      <c r="N20" s="1603"/>
      <c r="O20" s="1603"/>
      <c r="P20" s="1603"/>
      <c r="Q20" s="1603"/>
      <c r="R20" s="1604" t="s">
        <v>2851</v>
      </c>
      <c r="S20" s="1605"/>
      <c r="T20" s="1604"/>
      <c r="U20" s="1604"/>
      <c r="V20" s="1604"/>
      <c r="W20" s="1604"/>
      <c r="X20" s="1604"/>
      <c r="Y20" s="1604"/>
    </row>
    <row r="21" spans="1:25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210" t="s">
        <v>24</v>
      </c>
      <c r="V21" s="1210" t="s">
        <v>25</v>
      </c>
      <c r="W21" s="1210" t="s">
        <v>26</v>
      </c>
      <c r="X21" s="1210" t="s">
        <v>27</v>
      </c>
      <c r="Y21" s="1210" t="s">
        <v>28</v>
      </c>
    </row>
    <row r="22" spans="1:25">
      <c r="A22" s="1296" t="s">
        <v>2561</v>
      </c>
      <c r="B22" s="1296" t="s">
        <v>92</v>
      </c>
      <c r="C22" s="1296" t="s">
        <v>2852</v>
      </c>
      <c r="D22" s="1296" t="s">
        <v>491</v>
      </c>
      <c r="E22" s="1297">
        <v>46195.28125</v>
      </c>
      <c r="F22" s="1296">
        <v>12.6</v>
      </c>
      <c r="G22" s="1178">
        <v>120088</v>
      </c>
      <c r="H22" s="1205" t="s">
        <v>160</v>
      </c>
      <c r="I22" s="1178"/>
      <c r="J22" s="1178"/>
      <c r="K22" s="1178"/>
      <c r="L22" s="1178"/>
      <c r="M22" s="1178"/>
      <c r="N22" s="1178"/>
      <c r="O22" s="1178"/>
      <c r="P22" s="1186">
        <v>161</v>
      </c>
      <c r="Q22" s="1175">
        <f t="shared" ref="Q22:Q27" si="2">SUM(I22:P22)</f>
        <v>161</v>
      </c>
      <c r="R22" s="1176" t="s">
        <v>32</v>
      </c>
      <c r="S22" s="1177" t="s">
        <v>33</v>
      </c>
      <c r="T22" s="1298"/>
      <c r="U22" s="1306" t="s">
        <v>523</v>
      </c>
      <c r="V22" s="1270" t="s">
        <v>90</v>
      </c>
      <c r="W22" s="1270">
        <v>1020754</v>
      </c>
      <c r="X22" s="1299" t="s">
        <v>2853</v>
      </c>
      <c r="Y22" s="1270"/>
    </row>
    <row r="23" spans="1:25">
      <c r="A23" s="1296" t="s">
        <v>86</v>
      </c>
      <c r="B23" s="1296" t="s">
        <v>92</v>
      </c>
      <c r="C23" s="1296" t="s">
        <v>2854</v>
      </c>
      <c r="D23" s="1296" t="s">
        <v>491</v>
      </c>
      <c r="E23" s="1297">
        <v>46195.28125</v>
      </c>
      <c r="F23" s="1296">
        <v>12.6</v>
      </c>
      <c r="G23" s="1178">
        <v>120089</v>
      </c>
      <c r="H23" s="1205" t="s">
        <v>160</v>
      </c>
      <c r="I23" s="1178"/>
      <c r="J23" s="1178"/>
      <c r="K23" s="1178"/>
      <c r="L23" s="1178"/>
      <c r="M23" s="1178"/>
      <c r="N23" s="1178"/>
      <c r="O23" s="1178"/>
      <c r="P23" s="1186">
        <v>161</v>
      </c>
      <c r="Q23" s="1175">
        <f t="shared" si="2"/>
        <v>161</v>
      </c>
      <c r="R23" s="1176" t="s">
        <v>32</v>
      </c>
      <c r="S23" s="1177" t="s">
        <v>33</v>
      </c>
      <c r="T23" s="1298"/>
      <c r="U23" s="1306" t="s">
        <v>523</v>
      </c>
      <c r="V23" s="1270" t="s">
        <v>90</v>
      </c>
      <c r="W23" s="1270">
        <v>1020766</v>
      </c>
      <c r="X23" s="1299" t="s">
        <v>2853</v>
      </c>
      <c r="Y23" s="1270"/>
    </row>
    <row r="24" spans="1:25" ht="63.75">
      <c r="A24" s="1178" t="s">
        <v>1090</v>
      </c>
      <c r="B24" s="1178" t="s">
        <v>1091</v>
      </c>
      <c r="C24" s="1178" t="s">
        <v>2855</v>
      </c>
      <c r="D24" s="1178" t="s">
        <v>2856</v>
      </c>
      <c r="E24" s="1179">
        <v>46195.84375</v>
      </c>
      <c r="F24" s="1178">
        <v>14.2</v>
      </c>
      <c r="G24" s="1178">
        <v>120078</v>
      </c>
      <c r="H24" s="1205" t="s">
        <v>2843</v>
      </c>
      <c r="I24" s="1178"/>
      <c r="J24" s="1178"/>
      <c r="K24" s="1178"/>
      <c r="L24" s="1178"/>
      <c r="M24" s="1178"/>
      <c r="N24" s="1186">
        <v>81</v>
      </c>
      <c r="O24" s="1178"/>
      <c r="P24" s="1178"/>
      <c r="Q24" s="1175">
        <f t="shared" si="2"/>
        <v>81</v>
      </c>
      <c r="R24" s="1175" t="s">
        <v>30</v>
      </c>
      <c r="S24" s="1175" t="s">
        <v>31</v>
      </c>
      <c r="T24" s="1255"/>
      <c r="U24" s="1190" t="s">
        <v>2857</v>
      </c>
      <c r="V24" s="1190"/>
      <c r="W24" s="1190">
        <v>1020767</v>
      </c>
      <c r="X24" s="1190" t="s">
        <v>2858</v>
      </c>
      <c r="Y24" s="1190"/>
    </row>
    <row r="25" spans="1:25">
      <c r="A25" s="1296" t="s">
        <v>2561</v>
      </c>
      <c r="B25" s="1296" t="s">
        <v>92</v>
      </c>
      <c r="C25" s="1296" t="s">
        <v>2859</v>
      </c>
      <c r="D25" s="1296" t="s">
        <v>491</v>
      </c>
      <c r="E25" s="1297">
        <v>46195.28125</v>
      </c>
      <c r="F25" s="1296">
        <v>12.6</v>
      </c>
      <c r="G25" s="1178">
        <v>120090</v>
      </c>
      <c r="H25" s="1205" t="s">
        <v>160</v>
      </c>
      <c r="I25" s="1178"/>
      <c r="J25" s="1178"/>
      <c r="K25" s="1178"/>
      <c r="L25" s="1178"/>
      <c r="M25" s="1178"/>
      <c r="N25" s="1178"/>
      <c r="O25" s="1178"/>
      <c r="P25" s="1186">
        <v>161</v>
      </c>
      <c r="Q25" s="1175">
        <f t="shared" si="2"/>
        <v>161</v>
      </c>
      <c r="R25" s="1176" t="s">
        <v>32</v>
      </c>
      <c r="S25" s="1177" t="s">
        <v>33</v>
      </c>
      <c r="T25" s="1289" t="b">
        <v>1</v>
      </c>
      <c r="U25" s="1306" t="s">
        <v>523</v>
      </c>
      <c r="V25" s="1270" t="s">
        <v>90</v>
      </c>
      <c r="W25" s="1270">
        <v>1020768</v>
      </c>
      <c r="X25" s="1270" t="s">
        <v>2860</v>
      </c>
      <c r="Y25" s="1270"/>
    </row>
    <row r="26" spans="1:25">
      <c r="A26" s="1296" t="s">
        <v>102</v>
      </c>
      <c r="B26" s="1296" t="s">
        <v>92</v>
      </c>
      <c r="C26" s="1296" t="s">
        <v>2861</v>
      </c>
      <c r="D26" s="1296" t="s">
        <v>491</v>
      </c>
      <c r="E26" s="1297">
        <v>46195.28125</v>
      </c>
      <c r="F26" s="1296">
        <v>12.6</v>
      </c>
      <c r="G26" s="1178">
        <v>120091</v>
      </c>
      <c r="H26" s="1309" t="s">
        <v>2862</v>
      </c>
      <c r="I26" s="1178"/>
      <c r="J26" s="1178"/>
      <c r="K26" s="1178"/>
      <c r="L26" s="1178"/>
      <c r="M26" s="1178"/>
      <c r="N26" s="1178"/>
      <c r="O26" s="1186">
        <v>81</v>
      </c>
      <c r="P26" s="1186">
        <v>80</v>
      </c>
      <c r="Q26" s="1175">
        <f t="shared" si="2"/>
        <v>161</v>
      </c>
      <c r="R26" s="1176" t="s">
        <v>32</v>
      </c>
      <c r="S26" s="1177" t="s">
        <v>33</v>
      </c>
      <c r="T26" s="1298"/>
      <c r="U26" s="1306" t="s">
        <v>523</v>
      </c>
      <c r="V26" s="1270" t="s">
        <v>90</v>
      </c>
      <c r="W26" s="1270">
        <v>1020769</v>
      </c>
      <c r="X26" s="1299" t="s">
        <v>2853</v>
      </c>
      <c r="Y26" s="1270"/>
    </row>
    <row r="27" spans="1:25" ht="25.5">
      <c r="A27" s="1296" t="s">
        <v>119</v>
      </c>
      <c r="B27" s="1296" t="s">
        <v>92</v>
      </c>
      <c r="C27" s="1296" t="s">
        <v>2863</v>
      </c>
      <c r="D27" s="1296" t="s">
        <v>491</v>
      </c>
      <c r="E27" s="1297">
        <v>46195.28125</v>
      </c>
      <c r="F27" s="1296">
        <v>12.6</v>
      </c>
      <c r="G27" s="1178">
        <v>120092</v>
      </c>
      <c r="H27" s="1205" t="s">
        <v>2864</v>
      </c>
      <c r="I27" s="1178"/>
      <c r="J27" s="1178"/>
      <c r="K27" s="1178"/>
      <c r="L27" s="1178"/>
      <c r="M27" s="1178"/>
      <c r="N27" s="1186">
        <v>27</v>
      </c>
      <c r="O27" s="1186">
        <v>53</v>
      </c>
      <c r="P27" s="1186">
        <v>81</v>
      </c>
      <c r="Q27" s="1175">
        <f t="shared" si="2"/>
        <v>161</v>
      </c>
      <c r="R27" s="1176" t="s">
        <v>32</v>
      </c>
      <c r="S27" s="1177" t="s">
        <v>33</v>
      </c>
      <c r="T27" s="1298"/>
      <c r="U27" s="1306" t="s">
        <v>523</v>
      </c>
      <c r="V27" s="1270" t="s">
        <v>90</v>
      </c>
      <c r="W27" s="1270">
        <v>1020770</v>
      </c>
      <c r="X27" s="1299" t="s">
        <v>2853</v>
      </c>
      <c r="Y27" s="1270"/>
    </row>
    <row r="28" spans="1:25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>SUM(I22:I26)</f>
        <v>0</v>
      </c>
      <c r="J28" s="1214">
        <f>SUM(J22:J26)</f>
        <v>0</v>
      </c>
      <c r="K28" s="1214">
        <f t="shared" ref="K28:Q28" si="3">SUM(K22:K27)</f>
        <v>0</v>
      </c>
      <c r="L28" s="1214">
        <f t="shared" si="3"/>
        <v>0</v>
      </c>
      <c r="M28" s="1214">
        <f t="shared" si="3"/>
        <v>0</v>
      </c>
      <c r="N28" s="1214">
        <f t="shared" si="3"/>
        <v>108</v>
      </c>
      <c r="O28" s="1214">
        <f t="shared" si="3"/>
        <v>134</v>
      </c>
      <c r="P28" s="1214">
        <f t="shared" si="3"/>
        <v>644</v>
      </c>
      <c r="Q28" s="1214">
        <f t="shared" si="3"/>
        <v>886</v>
      </c>
      <c r="R28" s="1215"/>
      <c r="S28" s="1215"/>
      <c r="T28" s="1215"/>
      <c r="U28" s="1215"/>
      <c r="V28" s="1215"/>
      <c r="W28" s="1215"/>
      <c r="X28" s="1215"/>
      <c r="Y28" s="1215"/>
    </row>
    <row r="29" spans="1:25">
      <c r="A29" s="1216"/>
      <c r="B29" s="1216"/>
      <c r="C29" s="1216"/>
      <c r="D29" s="1216"/>
      <c r="E29" s="1216"/>
      <c r="F29" s="1217"/>
      <c r="G29" s="1217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</row>
    <row r="30" spans="1:25">
      <c r="A30" s="1218" t="s">
        <v>34</v>
      </c>
      <c r="B30" s="1552"/>
      <c r="C30" s="1552"/>
      <c r="D30" s="1552"/>
      <c r="E30" s="1216"/>
      <c r="F30" s="1216"/>
      <c r="G30" s="1216"/>
      <c r="H30" s="1216"/>
      <c r="I30" s="1216"/>
      <c r="J30" s="1216"/>
      <c r="K30" s="1553"/>
      <c r="L30" s="1553"/>
      <c r="M30" s="1553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</row>
    <row r="31" spans="1:25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</row>
    <row r="32" spans="1:25" ht="15" customHeight="1">
      <c r="A32" s="1194" t="s">
        <v>2865</v>
      </c>
      <c r="B32" s="1548" t="s">
        <v>1096</v>
      </c>
      <c r="C32" s="1548"/>
      <c r="D32" s="1223"/>
      <c r="E32" s="1224" t="s">
        <v>40</v>
      </c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</row>
    <row r="33" spans="1:25">
      <c r="A33" s="1195" t="s">
        <v>2866</v>
      </c>
      <c r="B33" s="1554" t="s">
        <v>715</v>
      </c>
      <c r="C33" s="1554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</row>
    <row r="34" spans="1:25">
      <c r="A34" s="1225" t="s">
        <v>42</v>
      </c>
      <c r="B34" s="1555"/>
      <c r="C34" s="1555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</row>
    <row r="35" spans="1:25">
      <c r="A35" s="1225" t="s">
        <v>42</v>
      </c>
      <c r="B35" s="1555"/>
      <c r="C35" s="1555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</row>
    <row r="36" spans="1:25">
      <c r="A36" s="1225" t="s">
        <v>43</v>
      </c>
      <c r="B36" s="1556"/>
      <c r="C36" s="155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</row>
    <row r="37" spans="1:25">
      <c r="A37" s="1225" t="s">
        <v>44</v>
      </c>
      <c r="B37" s="1557"/>
      <c r="C37" s="1557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</row>
    <row r="39" spans="1:25" ht="23.25" customHeight="1">
      <c r="A39" s="1689" t="s">
        <v>345</v>
      </c>
      <c r="B39" s="1689"/>
      <c r="C39" s="1689"/>
      <c r="D39" s="1689"/>
      <c r="E39" s="1689"/>
      <c r="F39" s="1689"/>
      <c r="G39" s="1307"/>
      <c r="H39" s="1264"/>
      <c r="I39" s="1689" t="s">
        <v>2867</v>
      </c>
      <c r="J39" s="1689"/>
      <c r="K39" s="1689"/>
      <c r="L39" s="1689"/>
      <c r="M39" s="1689"/>
      <c r="N39" s="1689"/>
      <c r="O39" s="1689"/>
      <c r="P39" s="1689"/>
      <c r="Q39" s="1689"/>
      <c r="R39" s="1687" t="s">
        <v>2868</v>
      </c>
      <c r="S39" s="1688"/>
      <c r="T39" s="1687"/>
      <c r="U39" s="1687"/>
      <c r="V39" s="1687"/>
      <c r="W39" s="1687"/>
      <c r="X39" s="1687"/>
      <c r="Y39" s="1687"/>
    </row>
    <row r="40" spans="1:25" ht="26.25">
      <c r="A40" s="1210" t="s">
        <v>3</v>
      </c>
      <c r="B40" s="1210" t="s">
        <v>4</v>
      </c>
      <c r="C40" s="1210" t="s">
        <v>5</v>
      </c>
      <c r="D40" s="1210" t="s">
        <v>6</v>
      </c>
      <c r="E40" s="1210" t="s">
        <v>7</v>
      </c>
      <c r="F40" s="1210" t="s">
        <v>8</v>
      </c>
      <c r="G40" s="1210" t="s">
        <v>9</v>
      </c>
      <c r="H40" s="1211" t="s">
        <v>10</v>
      </c>
      <c r="I40" s="1227" t="s">
        <v>11</v>
      </c>
      <c r="J40" s="1227" t="s">
        <v>12</v>
      </c>
      <c r="K40" s="1227" t="s">
        <v>13</v>
      </c>
      <c r="L40" s="1227" t="s">
        <v>14</v>
      </c>
      <c r="M40" s="1227" t="s">
        <v>15</v>
      </c>
      <c r="N40" s="1227" t="s">
        <v>16</v>
      </c>
      <c r="O40" s="1227" t="s">
        <v>17</v>
      </c>
      <c r="P40" s="1212" t="s">
        <v>18</v>
      </c>
      <c r="Q40" s="1210" t="s">
        <v>19</v>
      </c>
      <c r="R40" s="1210" t="s">
        <v>20</v>
      </c>
      <c r="S40" s="1213" t="s">
        <v>21</v>
      </c>
      <c r="T40" s="1213" t="s">
        <v>22</v>
      </c>
      <c r="U40" s="1210" t="s">
        <v>24</v>
      </c>
      <c r="V40" s="1210" t="s">
        <v>25</v>
      </c>
      <c r="W40" s="1210" t="s">
        <v>26</v>
      </c>
      <c r="X40" s="1210" t="s">
        <v>27</v>
      </c>
      <c r="Y40" s="1210" t="s">
        <v>28</v>
      </c>
    </row>
    <row r="41" spans="1:25">
      <c r="A41" s="1172" t="s">
        <v>120</v>
      </c>
      <c r="B41" s="1172" t="s">
        <v>829</v>
      </c>
      <c r="C41" s="1172" t="s">
        <v>2869</v>
      </c>
      <c r="D41" s="1172" t="s">
        <v>1773</v>
      </c>
      <c r="E41" s="1173">
        <v>46195.444444444445</v>
      </c>
      <c r="F41" s="1186">
        <v>12.9</v>
      </c>
      <c r="G41" s="1172">
        <v>120093</v>
      </c>
      <c r="H41" s="1174" t="s">
        <v>160</v>
      </c>
      <c r="I41" s="1172"/>
      <c r="J41" s="1172"/>
      <c r="K41" s="1172"/>
      <c r="L41" s="1172"/>
      <c r="M41" s="1172"/>
      <c r="N41" s="1172"/>
      <c r="O41" s="1172"/>
      <c r="P41" s="1186">
        <v>161</v>
      </c>
      <c r="Q41" s="1175">
        <f t="shared" ref="Q41:Q46" si="4">SUM(I41:P41)</f>
        <v>161</v>
      </c>
      <c r="R41" s="1176" t="s">
        <v>32</v>
      </c>
      <c r="S41" s="1177" t="s">
        <v>33</v>
      </c>
      <c r="T41" s="1289" t="b">
        <v>1</v>
      </c>
      <c r="U41" s="1239" t="s">
        <v>2870</v>
      </c>
      <c r="V41" s="1181" t="s">
        <v>90</v>
      </c>
      <c r="W41" s="1181">
        <v>1020742</v>
      </c>
      <c r="X41" s="1255" t="s">
        <v>2871</v>
      </c>
      <c r="Y41" s="1181"/>
    </row>
    <row r="42" spans="1:25">
      <c r="A42" s="1172" t="s">
        <v>120</v>
      </c>
      <c r="B42" s="1172" t="s">
        <v>829</v>
      </c>
      <c r="C42" s="1172" t="s">
        <v>2872</v>
      </c>
      <c r="D42" s="1172" t="s">
        <v>1773</v>
      </c>
      <c r="E42" s="1173">
        <v>46195.444444444445</v>
      </c>
      <c r="F42" s="1186">
        <v>12.9</v>
      </c>
      <c r="G42" s="1172">
        <v>120094</v>
      </c>
      <c r="H42" s="1174" t="s">
        <v>160</v>
      </c>
      <c r="I42" s="1172"/>
      <c r="J42" s="1172"/>
      <c r="K42" s="1172"/>
      <c r="L42" s="1172"/>
      <c r="M42" s="1172"/>
      <c r="N42" s="1172"/>
      <c r="O42" s="1172"/>
      <c r="P42" s="1186">
        <v>161</v>
      </c>
      <c r="Q42" s="1175">
        <f t="shared" si="4"/>
        <v>161</v>
      </c>
      <c r="R42" s="1176" t="s">
        <v>32</v>
      </c>
      <c r="S42" s="1177" t="s">
        <v>33</v>
      </c>
      <c r="T42" s="1289" t="b">
        <v>1</v>
      </c>
      <c r="U42" s="1239" t="s">
        <v>2870</v>
      </c>
      <c r="V42" s="1181" t="s">
        <v>90</v>
      </c>
      <c r="W42" s="1181">
        <v>1020743</v>
      </c>
      <c r="X42" s="1255" t="s">
        <v>2871</v>
      </c>
      <c r="Y42" s="1181"/>
    </row>
    <row r="43" spans="1:25">
      <c r="A43" s="1172" t="s">
        <v>120</v>
      </c>
      <c r="B43" s="1172" t="s">
        <v>829</v>
      </c>
      <c r="C43" s="1172" t="s">
        <v>2873</v>
      </c>
      <c r="D43" s="1172" t="s">
        <v>1773</v>
      </c>
      <c r="E43" s="1173">
        <v>46195.444444444445</v>
      </c>
      <c r="F43" s="1186">
        <v>12.9</v>
      </c>
      <c r="G43" s="1172">
        <v>120095</v>
      </c>
      <c r="H43" s="1174" t="s">
        <v>160</v>
      </c>
      <c r="I43" s="1172"/>
      <c r="J43" s="1172"/>
      <c r="K43" s="1172"/>
      <c r="L43" s="1172"/>
      <c r="M43" s="1172"/>
      <c r="N43" s="1172"/>
      <c r="O43" s="1172"/>
      <c r="P43" s="1186">
        <v>161</v>
      </c>
      <c r="Q43" s="1175">
        <f t="shared" si="4"/>
        <v>161</v>
      </c>
      <c r="R43" s="1176" t="s">
        <v>32</v>
      </c>
      <c r="S43" s="1177" t="s">
        <v>33</v>
      </c>
      <c r="T43" s="1289" t="b">
        <v>1</v>
      </c>
      <c r="U43" s="1239" t="s">
        <v>2870</v>
      </c>
      <c r="V43" s="1181" t="s">
        <v>90</v>
      </c>
      <c r="W43" s="1181">
        <v>1020744</v>
      </c>
      <c r="X43" s="1255" t="s">
        <v>2871</v>
      </c>
      <c r="Y43" s="1181"/>
    </row>
    <row r="44" spans="1:25">
      <c r="A44" s="1172" t="s">
        <v>165</v>
      </c>
      <c r="B44" s="1172" t="s">
        <v>829</v>
      </c>
      <c r="C44" s="1172" t="s">
        <v>2874</v>
      </c>
      <c r="D44" s="1172" t="s">
        <v>1773</v>
      </c>
      <c r="E44" s="1173">
        <v>46195.444444444445</v>
      </c>
      <c r="F44" s="1186">
        <v>12.9</v>
      </c>
      <c r="G44" s="1172">
        <v>120096</v>
      </c>
      <c r="H44" s="1174" t="s">
        <v>160</v>
      </c>
      <c r="I44" s="1172"/>
      <c r="J44" s="1172"/>
      <c r="K44" s="1172"/>
      <c r="L44" s="1172"/>
      <c r="M44" s="1172"/>
      <c r="N44" s="1172"/>
      <c r="O44" s="1172"/>
      <c r="P44" s="1186">
        <v>161</v>
      </c>
      <c r="Q44" s="1175">
        <f t="shared" si="4"/>
        <v>161</v>
      </c>
      <c r="R44" s="1176" t="s">
        <v>32</v>
      </c>
      <c r="S44" s="1177" t="s">
        <v>33</v>
      </c>
      <c r="T44" s="1175"/>
      <c r="U44" s="1239" t="s">
        <v>2870</v>
      </c>
      <c r="V44" s="1181" t="s">
        <v>90</v>
      </c>
      <c r="W44" s="1181">
        <v>1020745</v>
      </c>
      <c r="X44" s="1255" t="s">
        <v>2871</v>
      </c>
      <c r="Y44" s="1181"/>
    </row>
    <row r="45" spans="1:25">
      <c r="A45" s="1172" t="s">
        <v>114</v>
      </c>
      <c r="B45" s="1172" t="s">
        <v>829</v>
      </c>
      <c r="C45" s="1172" t="s">
        <v>2875</v>
      </c>
      <c r="D45" s="1172" t="s">
        <v>1773</v>
      </c>
      <c r="E45" s="1173">
        <v>46195.444444444445</v>
      </c>
      <c r="F45" s="1186">
        <v>12.9</v>
      </c>
      <c r="G45" s="1172">
        <v>120097</v>
      </c>
      <c r="H45" s="1174" t="s">
        <v>160</v>
      </c>
      <c r="I45" s="1172"/>
      <c r="J45" s="1172"/>
      <c r="K45" s="1172"/>
      <c r="L45" s="1172"/>
      <c r="M45" s="1172"/>
      <c r="N45" s="1172"/>
      <c r="O45" s="1172"/>
      <c r="P45" s="1186">
        <v>161</v>
      </c>
      <c r="Q45" s="1175">
        <f t="shared" si="4"/>
        <v>161</v>
      </c>
      <c r="R45" s="1176" t="s">
        <v>32</v>
      </c>
      <c r="S45" s="1177" t="s">
        <v>33</v>
      </c>
      <c r="T45" s="1289" t="b">
        <v>1</v>
      </c>
      <c r="U45" s="1239" t="s">
        <v>2870</v>
      </c>
      <c r="V45" s="1181" t="s">
        <v>90</v>
      </c>
      <c r="W45" s="1181">
        <v>1020746</v>
      </c>
      <c r="X45" s="1255" t="s">
        <v>2871</v>
      </c>
      <c r="Y45" s="1181"/>
    </row>
    <row r="46" spans="1:25">
      <c r="A46" s="1178" t="s">
        <v>1770</v>
      </c>
      <c r="B46" s="1172" t="s">
        <v>829</v>
      </c>
      <c r="C46" s="1178" t="s">
        <v>2876</v>
      </c>
      <c r="D46" s="1172" t="s">
        <v>1773</v>
      </c>
      <c r="E46" s="1173">
        <v>46195.444444444445</v>
      </c>
      <c r="F46" s="1186">
        <v>12.9</v>
      </c>
      <c r="G46" s="1178">
        <v>120098</v>
      </c>
      <c r="H46" s="1174" t="s">
        <v>160</v>
      </c>
      <c r="I46" s="1178"/>
      <c r="J46" s="1178"/>
      <c r="K46" s="1178"/>
      <c r="L46" s="1178"/>
      <c r="M46" s="1178"/>
      <c r="N46" s="1178"/>
      <c r="O46" s="1178"/>
      <c r="P46" s="1186">
        <v>161</v>
      </c>
      <c r="Q46" s="1175">
        <f t="shared" si="4"/>
        <v>161</v>
      </c>
      <c r="R46" s="1176" t="s">
        <v>32</v>
      </c>
      <c r="S46" s="1177" t="s">
        <v>33</v>
      </c>
      <c r="T46" s="1175"/>
      <c r="U46" s="1239" t="s">
        <v>2870</v>
      </c>
      <c r="V46" s="1181" t="s">
        <v>90</v>
      </c>
      <c r="W46" s="1181">
        <v>1020747</v>
      </c>
      <c r="X46" s="1255" t="s">
        <v>2871</v>
      </c>
      <c r="Y46" s="1181"/>
    </row>
    <row r="47" spans="1:25">
      <c r="A47" s="1214" t="s">
        <v>19</v>
      </c>
      <c r="B47" s="1209"/>
      <c r="C47" s="1209"/>
      <c r="D47" s="1209"/>
      <c r="E47" s="1214"/>
      <c r="F47" s="1209"/>
      <c r="G47" s="1209"/>
      <c r="H47" s="1209"/>
      <c r="I47" s="1214">
        <f>SUM(I41:I45)</f>
        <v>0</v>
      </c>
      <c r="J47" s="1214">
        <f>SUM(J41:J45)</f>
        <v>0</v>
      </c>
      <c r="K47" s="1214">
        <f t="shared" ref="K47:Q47" si="5">SUM(K41:K46)</f>
        <v>0</v>
      </c>
      <c r="L47" s="1214">
        <f t="shared" si="5"/>
        <v>0</v>
      </c>
      <c r="M47" s="1214">
        <f t="shared" si="5"/>
        <v>0</v>
      </c>
      <c r="N47" s="1214">
        <f t="shared" si="5"/>
        <v>0</v>
      </c>
      <c r="O47" s="1214">
        <f t="shared" si="5"/>
        <v>0</v>
      </c>
      <c r="P47" s="1214">
        <f t="shared" si="5"/>
        <v>966</v>
      </c>
      <c r="Q47" s="1214">
        <f t="shared" si="5"/>
        <v>966</v>
      </c>
      <c r="R47" s="1215"/>
      <c r="S47" s="1215"/>
      <c r="T47" s="1215"/>
      <c r="U47" s="1215"/>
      <c r="V47" s="1215"/>
      <c r="W47" s="1215"/>
      <c r="X47" s="1215"/>
      <c r="Y47" s="1215"/>
    </row>
    <row r="48" spans="1:25">
      <c r="A48" s="1216"/>
      <c r="B48" s="1216"/>
      <c r="C48" s="1216"/>
      <c r="D48" s="1216"/>
      <c r="E48" s="1216"/>
      <c r="F48" s="1217"/>
      <c r="G48" s="1217"/>
      <c r="H48" s="1216"/>
      <c r="I48" s="1216"/>
      <c r="J48" s="1216"/>
      <c r="K48" s="1216"/>
      <c r="L48" s="1216"/>
      <c r="M48" s="1216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</row>
    <row r="49" spans="1:25">
      <c r="A49" s="1218" t="s">
        <v>34</v>
      </c>
      <c r="B49" s="1552"/>
      <c r="C49" s="1552"/>
      <c r="D49" s="1552"/>
      <c r="E49" s="1216"/>
      <c r="F49" s="1216"/>
      <c r="G49" s="1216"/>
      <c r="H49" s="1216"/>
      <c r="I49" s="1216"/>
      <c r="J49" s="1216"/>
      <c r="K49" s="1553"/>
      <c r="L49" s="1553"/>
      <c r="M49" s="1553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</row>
    <row r="50" spans="1:25" ht="18">
      <c r="A50" s="1220" t="s">
        <v>35</v>
      </c>
      <c r="B50" s="1221" t="s">
        <v>36</v>
      </c>
      <c r="C50" s="1222" t="s">
        <v>37</v>
      </c>
      <c r="D50" s="1219"/>
      <c r="E50" s="1216"/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</row>
    <row r="51" spans="1:25">
      <c r="A51" s="1194" t="s">
        <v>2870</v>
      </c>
      <c r="B51" s="1548"/>
      <c r="C51" s="1548"/>
      <c r="D51" s="1223"/>
      <c r="E51" s="1224" t="s">
        <v>40</v>
      </c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</row>
    <row r="52" spans="1:25">
      <c r="A52" s="1195"/>
      <c r="B52" s="1554"/>
      <c r="C52" s="1554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</row>
    <row r="53" spans="1:25">
      <c r="A53" s="1225" t="s">
        <v>42</v>
      </c>
      <c r="B53" s="1620" t="s">
        <v>2877</v>
      </c>
      <c r="C53" s="1555"/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</row>
    <row r="54" spans="1:25">
      <c r="A54" s="1225" t="s">
        <v>42</v>
      </c>
      <c r="B54" s="1555"/>
      <c r="C54" s="1555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</row>
    <row r="55" spans="1:25">
      <c r="A55" s="1225" t="s">
        <v>43</v>
      </c>
      <c r="B55" s="1556"/>
      <c r="C55" s="1556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</row>
    <row r="56" spans="1:25">
      <c r="A56" s="1225" t="s">
        <v>44</v>
      </c>
      <c r="B56" s="1557" t="s">
        <v>2878</v>
      </c>
      <c r="C56" s="1557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</row>
    <row r="58" spans="1:25" ht="23.25" customHeight="1">
      <c r="A58" s="1549" t="s">
        <v>360</v>
      </c>
      <c r="B58" s="1549"/>
      <c r="C58" s="1549"/>
      <c r="D58" s="1549"/>
      <c r="E58" s="1549"/>
      <c r="F58" s="1549"/>
      <c r="G58" s="1208"/>
      <c r="H58" s="1209"/>
      <c r="I58" s="1549" t="s">
        <v>346</v>
      </c>
      <c r="J58" s="1549"/>
      <c r="K58" s="1549"/>
      <c r="L58" s="1549"/>
      <c r="M58" s="1549"/>
      <c r="N58" s="1549"/>
      <c r="O58" s="1549"/>
      <c r="P58" s="1549"/>
      <c r="Q58" s="1549"/>
      <c r="R58" s="1550" t="s">
        <v>2879</v>
      </c>
      <c r="S58" s="1551"/>
      <c r="T58" s="1550"/>
      <c r="U58" s="1550"/>
      <c r="V58" s="1550"/>
      <c r="W58" s="1550"/>
      <c r="X58" s="1550"/>
      <c r="Y58" s="1550"/>
    </row>
    <row r="59" spans="1:25" ht="26.25">
      <c r="A59" s="1210" t="s">
        <v>3</v>
      </c>
      <c r="B59" s="1210" t="s">
        <v>4</v>
      </c>
      <c r="C59" s="1210" t="s">
        <v>5</v>
      </c>
      <c r="D59" s="1210" t="s">
        <v>6</v>
      </c>
      <c r="E59" s="1210" t="s">
        <v>7</v>
      </c>
      <c r="F59" s="1210" t="s">
        <v>8</v>
      </c>
      <c r="G59" s="1210" t="s">
        <v>9</v>
      </c>
      <c r="H59" s="1211" t="s">
        <v>10</v>
      </c>
      <c r="I59" s="1227" t="s">
        <v>11</v>
      </c>
      <c r="J59" s="1227" t="s">
        <v>12</v>
      </c>
      <c r="K59" s="1227" t="s">
        <v>13</v>
      </c>
      <c r="L59" s="1227" t="s">
        <v>14</v>
      </c>
      <c r="M59" s="1227" t="s">
        <v>15</v>
      </c>
      <c r="N59" s="1227" t="s">
        <v>16</v>
      </c>
      <c r="O59" s="1227" t="s">
        <v>17</v>
      </c>
      <c r="P59" s="1212" t="s">
        <v>18</v>
      </c>
      <c r="Q59" s="1210" t="s">
        <v>19</v>
      </c>
      <c r="R59" s="1210" t="s">
        <v>20</v>
      </c>
      <c r="S59" s="1213" t="s">
        <v>21</v>
      </c>
      <c r="T59" s="1213" t="s">
        <v>22</v>
      </c>
      <c r="U59" s="1210" t="s">
        <v>24</v>
      </c>
      <c r="V59" s="1210" t="s">
        <v>25</v>
      </c>
      <c r="W59" s="1210" t="s">
        <v>26</v>
      </c>
      <c r="X59" s="1210" t="s">
        <v>27</v>
      </c>
      <c r="Y59" s="1210" t="s">
        <v>28</v>
      </c>
    </row>
    <row r="60" spans="1:25">
      <c r="A60" s="1186" t="s">
        <v>190</v>
      </c>
      <c r="B60" s="1186" t="s">
        <v>80</v>
      </c>
      <c r="C60" s="1186" t="s">
        <v>2880</v>
      </c>
      <c r="D60" s="1172" t="s">
        <v>117</v>
      </c>
      <c r="E60" s="1173">
        <v>46194.40625</v>
      </c>
      <c r="F60" s="1186">
        <v>12.3</v>
      </c>
      <c r="G60" s="1172">
        <v>120099</v>
      </c>
      <c r="H60" s="1174" t="s">
        <v>1348</v>
      </c>
      <c r="I60" s="1172"/>
      <c r="J60" s="1172"/>
      <c r="K60" s="1172"/>
      <c r="L60" s="1172"/>
      <c r="M60" s="1172"/>
      <c r="N60" s="1172"/>
      <c r="O60" s="1186">
        <v>53</v>
      </c>
      <c r="P60" s="1172">
        <v>108</v>
      </c>
      <c r="Q60" s="1175">
        <f t="shared" ref="Q60:Q65" si="6">SUM(I60:P60)</f>
        <v>161</v>
      </c>
      <c r="R60" s="1176" t="s">
        <v>32</v>
      </c>
      <c r="S60" s="1177" t="s">
        <v>33</v>
      </c>
      <c r="T60" s="1175"/>
      <c r="U60" s="1311" t="s">
        <v>100</v>
      </c>
      <c r="V60" s="1181" t="s">
        <v>90</v>
      </c>
      <c r="W60" s="1181">
        <v>1020748</v>
      </c>
      <c r="X60" s="1181" t="s">
        <v>2881</v>
      </c>
      <c r="Y60" s="1181"/>
    </row>
    <row r="61" spans="1:25">
      <c r="A61" s="1172" t="s">
        <v>145</v>
      </c>
      <c r="B61" s="1172" t="s">
        <v>57</v>
      </c>
      <c r="C61" s="1172" t="s">
        <v>2882</v>
      </c>
      <c r="D61" s="1172" t="s">
        <v>56</v>
      </c>
      <c r="E61" s="1173">
        <v>46194.229166666664</v>
      </c>
      <c r="F61" s="1172">
        <v>12.3</v>
      </c>
      <c r="G61" s="1172">
        <v>120080</v>
      </c>
      <c r="H61" s="1174" t="s">
        <v>176</v>
      </c>
      <c r="I61" s="1172"/>
      <c r="J61" s="1172"/>
      <c r="K61" s="1172"/>
      <c r="L61" s="1172">
        <v>81</v>
      </c>
      <c r="M61" s="1172"/>
      <c r="N61" s="1172"/>
      <c r="O61" s="1172"/>
      <c r="P61" s="1172"/>
      <c r="Q61" s="1175">
        <f t="shared" si="6"/>
        <v>81</v>
      </c>
      <c r="R61" s="1175" t="s">
        <v>30</v>
      </c>
      <c r="S61" s="1175" t="s">
        <v>31</v>
      </c>
      <c r="T61" s="1175"/>
      <c r="U61" s="1189" t="s">
        <v>169</v>
      </c>
      <c r="V61" s="1181" t="s">
        <v>90</v>
      </c>
      <c r="W61" s="1181">
        <v>1020749</v>
      </c>
      <c r="X61" s="1181" t="s">
        <v>2883</v>
      </c>
      <c r="Y61" s="1181"/>
    </row>
    <row r="62" spans="1:25">
      <c r="A62" s="1186" t="s">
        <v>918</v>
      </c>
      <c r="B62" s="1186" t="s">
        <v>2884</v>
      </c>
      <c r="C62" s="1186" t="s">
        <v>2885</v>
      </c>
      <c r="D62" s="1186" t="s">
        <v>117</v>
      </c>
      <c r="E62" s="1230">
        <v>46194.958333333336</v>
      </c>
      <c r="F62" s="1186">
        <v>13.8</v>
      </c>
      <c r="G62" s="1178">
        <v>120100</v>
      </c>
      <c r="H62" s="1178" t="s">
        <v>160</v>
      </c>
      <c r="I62" s="1178"/>
      <c r="J62" s="1178"/>
      <c r="K62" s="1178"/>
      <c r="L62" s="1178"/>
      <c r="M62" s="1178"/>
      <c r="N62" s="1178"/>
      <c r="O62" s="1186">
        <v>80</v>
      </c>
      <c r="P62" s="1178">
        <v>81</v>
      </c>
      <c r="Q62" s="1175">
        <f t="shared" si="6"/>
        <v>161</v>
      </c>
      <c r="R62" s="1176" t="s">
        <v>32</v>
      </c>
      <c r="S62" s="1177" t="s">
        <v>33</v>
      </c>
      <c r="T62" s="1255"/>
      <c r="U62" s="1311" t="s">
        <v>100</v>
      </c>
      <c r="V62" s="1190" t="s">
        <v>90</v>
      </c>
      <c r="W62" s="1190">
        <v>1020750</v>
      </c>
      <c r="X62" s="1310" t="s">
        <v>2886</v>
      </c>
      <c r="Y62" s="1190"/>
    </row>
    <row r="63" spans="1:25">
      <c r="A63" s="1186" t="s">
        <v>190</v>
      </c>
      <c r="B63" s="1186" t="s">
        <v>80</v>
      </c>
      <c r="C63" s="1172" t="s">
        <v>2887</v>
      </c>
      <c r="D63" s="1172" t="s">
        <v>117</v>
      </c>
      <c r="E63" s="1173">
        <v>46194.40625</v>
      </c>
      <c r="F63" s="1172">
        <v>12.3</v>
      </c>
      <c r="G63" s="1172">
        <v>120101</v>
      </c>
      <c r="H63" s="1174" t="s">
        <v>1348</v>
      </c>
      <c r="I63" s="1172"/>
      <c r="J63" s="1172"/>
      <c r="K63" s="1172"/>
      <c r="L63" s="1172"/>
      <c r="M63" s="1172"/>
      <c r="N63" s="1172"/>
      <c r="O63" s="1186">
        <v>53</v>
      </c>
      <c r="P63" s="1172">
        <v>108</v>
      </c>
      <c r="Q63" s="1175">
        <f t="shared" si="6"/>
        <v>161</v>
      </c>
      <c r="R63" s="1176" t="s">
        <v>32</v>
      </c>
      <c r="S63" s="1177" t="s">
        <v>33</v>
      </c>
      <c r="T63" s="1175"/>
      <c r="U63" s="1311" t="s">
        <v>100</v>
      </c>
      <c r="V63" s="1181" t="s">
        <v>90</v>
      </c>
      <c r="W63" s="1181">
        <v>1020751</v>
      </c>
      <c r="X63" s="1181" t="s">
        <v>2881</v>
      </c>
      <c r="Y63" s="1181"/>
    </row>
    <row r="64" spans="1:25" ht="39">
      <c r="A64" s="1172" t="s">
        <v>120</v>
      </c>
      <c r="B64" s="1172" t="s">
        <v>2888</v>
      </c>
      <c r="C64" s="1172" t="s">
        <v>2889</v>
      </c>
      <c r="D64" s="1172" t="s">
        <v>117</v>
      </c>
      <c r="E64" s="1173">
        <v>46194.861111111109</v>
      </c>
      <c r="F64" s="1186">
        <v>13.8</v>
      </c>
      <c r="G64" s="1172">
        <v>120102</v>
      </c>
      <c r="H64" s="1174" t="s">
        <v>160</v>
      </c>
      <c r="I64" s="1172"/>
      <c r="J64" s="1172"/>
      <c r="K64" s="1172"/>
      <c r="L64" s="1172"/>
      <c r="M64" s="1172"/>
      <c r="N64" s="1186">
        <v>27</v>
      </c>
      <c r="O64" s="1186">
        <v>53</v>
      </c>
      <c r="P64" s="1172">
        <v>81</v>
      </c>
      <c r="Q64" s="1175">
        <f t="shared" si="6"/>
        <v>161</v>
      </c>
      <c r="R64" s="1176" t="s">
        <v>32</v>
      </c>
      <c r="S64" s="1177" t="s">
        <v>33</v>
      </c>
      <c r="T64" s="1289" t="b">
        <v>1</v>
      </c>
      <c r="U64" s="1311" t="s">
        <v>100</v>
      </c>
      <c r="V64" s="1181" t="s">
        <v>90</v>
      </c>
      <c r="W64" s="1181">
        <v>1020752</v>
      </c>
      <c r="X64" s="1181" t="s">
        <v>2886</v>
      </c>
      <c r="Y64" s="1190" t="s">
        <v>2890</v>
      </c>
    </row>
    <row r="65" spans="1:28" ht="26.25">
      <c r="A65" s="1178" t="s">
        <v>133</v>
      </c>
      <c r="B65" s="1178" t="s">
        <v>134</v>
      </c>
      <c r="C65" s="1178" t="s">
        <v>2891</v>
      </c>
      <c r="D65" s="1178" t="s">
        <v>2892</v>
      </c>
      <c r="E65" s="1179">
        <v>46195.083333333336</v>
      </c>
      <c r="F65" s="1178">
        <v>11.3</v>
      </c>
      <c r="G65" s="1178">
        <v>120103</v>
      </c>
      <c r="H65" s="1308" t="s">
        <v>2893</v>
      </c>
      <c r="I65" s="1178"/>
      <c r="J65" s="1178"/>
      <c r="K65" s="1178"/>
      <c r="L65" s="1178"/>
      <c r="M65" s="1186">
        <v>27</v>
      </c>
      <c r="N65" s="1186">
        <v>104</v>
      </c>
      <c r="O65" s="1186">
        <v>30</v>
      </c>
      <c r="P65" s="1178"/>
      <c r="Q65" s="1175">
        <f t="shared" si="6"/>
        <v>161</v>
      </c>
      <c r="R65" s="1176" t="s">
        <v>32</v>
      </c>
      <c r="S65" s="1177" t="s">
        <v>33</v>
      </c>
      <c r="T65" s="1175"/>
      <c r="U65" s="1311" t="s">
        <v>100</v>
      </c>
      <c r="V65" s="1181" t="s">
        <v>90</v>
      </c>
      <c r="W65" s="1181">
        <v>1020753</v>
      </c>
      <c r="X65" s="1181" t="s">
        <v>2894</v>
      </c>
      <c r="Y65" s="1181"/>
    </row>
    <row r="66" spans="1:28">
      <c r="A66" s="1214" t="s">
        <v>19</v>
      </c>
      <c r="B66" s="1209"/>
      <c r="C66" s="1209"/>
      <c r="D66" s="1209"/>
      <c r="E66" s="1214"/>
      <c r="F66" s="1209"/>
      <c r="G66" s="1209"/>
      <c r="H66" s="1209"/>
      <c r="I66" s="1214">
        <f>SUM(I60:I64)</f>
        <v>0</v>
      </c>
      <c r="J66" s="1214">
        <f>SUM(J60:J64)</f>
        <v>0</v>
      </c>
      <c r="K66" s="1214">
        <f t="shared" ref="K66:Q66" si="7">SUM(K60:K65)</f>
        <v>0</v>
      </c>
      <c r="L66" s="1214">
        <f t="shared" si="7"/>
        <v>81</v>
      </c>
      <c r="M66" s="1214">
        <f t="shared" si="7"/>
        <v>27</v>
      </c>
      <c r="N66" s="1214">
        <f t="shared" si="7"/>
        <v>131</v>
      </c>
      <c r="O66" s="1214">
        <f t="shared" si="7"/>
        <v>269</v>
      </c>
      <c r="P66" s="1214">
        <f t="shared" si="7"/>
        <v>378</v>
      </c>
      <c r="Q66" s="1214">
        <f t="shared" si="7"/>
        <v>886</v>
      </c>
      <c r="R66" s="1215"/>
      <c r="S66" s="1215"/>
      <c r="T66" s="1215"/>
      <c r="U66" s="1215"/>
      <c r="V66" s="1215"/>
      <c r="W66" s="1215"/>
      <c r="X66" s="1215"/>
      <c r="Y66" s="1215"/>
    </row>
    <row r="67" spans="1:28">
      <c r="A67" s="1216"/>
      <c r="B67" s="1216"/>
      <c r="C67" s="1216"/>
      <c r="D67" s="1216"/>
      <c r="E67" s="1216"/>
      <c r="F67" s="1217"/>
      <c r="G67" s="1217"/>
      <c r="H67" s="1216"/>
      <c r="I67" s="1216"/>
      <c r="J67" s="1216"/>
      <c r="K67" s="1216"/>
      <c r="L67" s="1216"/>
      <c r="M67" s="1216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</row>
    <row r="68" spans="1:28">
      <c r="A68" s="1218" t="s">
        <v>34</v>
      </c>
      <c r="B68" s="1552"/>
      <c r="C68" s="1552"/>
      <c r="D68" s="1552"/>
      <c r="E68" s="1216"/>
      <c r="F68" s="1216"/>
      <c r="G68" s="1216"/>
      <c r="H68" s="1216"/>
      <c r="I68" s="1216"/>
      <c r="J68" s="1216"/>
      <c r="K68" s="1553"/>
      <c r="L68" s="1553"/>
      <c r="M68" s="1553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</row>
    <row r="69" spans="1:28" ht="18">
      <c r="A69" s="1220" t="s">
        <v>35</v>
      </c>
      <c r="B69" s="1221" t="s">
        <v>36</v>
      </c>
      <c r="C69" s="1222" t="s">
        <v>37</v>
      </c>
      <c r="D69" s="1219"/>
      <c r="E69" s="1216"/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</row>
    <row r="70" spans="1:28">
      <c r="A70" s="1194" t="s">
        <v>169</v>
      </c>
      <c r="B70" s="1548" t="s">
        <v>41</v>
      </c>
      <c r="C70" s="1548"/>
      <c r="D70" s="1223"/>
      <c r="E70" s="1224" t="s">
        <v>40</v>
      </c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</row>
    <row r="71" spans="1:28">
      <c r="A71" s="1312" t="s">
        <v>100</v>
      </c>
      <c r="B71" s="1686" t="s">
        <v>39</v>
      </c>
      <c r="C71" s="1686"/>
      <c r="D71" s="1216"/>
      <c r="E71" s="1216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</row>
    <row r="72" spans="1:28">
      <c r="A72" s="1225" t="s">
        <v>42</v>
      </c>
      <c r="B72" s="1555" t="s">
        <v>2760</v>
      </c>
      <c r="C72" s="1555"/>
      <c r="D72" s="1216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</row>
    <row r="73" spans="1:28">
      <c r="A73" s="1225" t="s">
        <v>42</v>
      </c>
      <c r="B73" s="1555"/>
      <c r="C73" s="1555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</row>
    <row r="74" spans="1:28">
      <c r="A74" s="1225" t="s">
        <v>43</v>
      </c>
      <c r="B74" s="1556" t="s">
        <v>2761</v>
      </c>
      <c r="C74" s="1556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</row>
    <row r="75" spans="1:28">
      <c r="A75" s="1225" t="s">
        <v>44</v>
      </c>
      <c r="B75" s="1557"/>
      <c r="C75" s="1557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</row>
    <row r="77" spans="1:28" ht="23.25" customHeight="1">
      <c r="A77" s="1549" t="s">
        <v>1442</v>
      </c>
      <c r="B77" s="1549"/>
      <c r="C77" s="1549"/>
      <c r="D77" s="1549"/>
      <c r="E77" s="1549"/>
      <c r="F77" s="1549"/>
      <c r="G77" s="1208"/>
      <c r="H77" s="1209"/>
      <c r="I77" s="1549" t="s">
        <v>346</v>
      </c>
      <c r="J77" s="1549"/>
      <c r="K77" s="1549"/>
      <c r="L77" s="1549"/>
      <c r="M77" s="1549"/>
      <c r="N77" s="1549"/>
      <c r="O77" s="1549"/>
      <c r="P77" s="1549"/>
      <c r="Q77" s="1549"/>
      <c r="R77" s="1550" t="s">
        <v>2895</v>
      </c>
      <c r="S77" s="1551"/>
      <c r="T77" s="1550"/>
      <c r="U77" s="1550"/>
      <c r="V77" s="1550"/>
      <c r="W77" s="1550"/>
      <c r="X77" s="1550"/>
      <c r="Y77" s="1550"/>
    </row>
    <row r="78" spans="1:28" ht="26.25">
      <c r="A78" s="1210" t="s">
        <v>3</v>
      </c>
      <c r="B78" s="1210" t="s">
        <v>4</v>
      </c>
      <c r="C78" s="1210" t="s">
        <v>5</v>
      </c>
      <c r="D78" s="1210" t="s">
        <v>6</v>
      </c>
      <c r="E78" s="1210" t="s">
        <v>7</v>
      </c>
      <c r="F78" s="1210" t="s">
        <v>8</v>
      </c>
      <c r="G78" s="1210" t="s">
        <v>9</v>
      </c>
      <c r="H78" s="1211" t="s">
        <v>10</v>
      </c>
      <c r="I78" s="1227" t="s">
        <v>11</v>
      </c>
      <c r="J78" s="1227" t="s">
        <v>12</v>
      </c>
      <c r="K78" s="1227" t="s">
        <v>13</v>
      </c>
      <c r="L78" s="1227" t="s">
        <v>14</v>
      </c>
      <c r="M78" s="1227" t="s">
        <v>15</v>
      </c>
      <c r="N78" s="1227" t="s">
        <v>16</v>
      </c>
      <c r="O78" s="1227" t="s">
        <v>17</v>
      </c>
      <c r="P78" s="1212" t="s">
        <v>18</v>
      </c>
      <c r="Q78" s="1210" t="s">
        <v>19</v>
      </c>
      <c r="R78" s="1210" t="s">
        <v>20</v>
      </c>
      <c r="S78" s="1213" t="s">
        <v>21</v>
      </c>
      <c r="T78" s="1213" t="s">
        <v>22</v>
      </c>
      <c r="U78" s="1210" t="s">
        <v>24</v>
      </c>
      <c r="V78" s="1210" t="s">
        <v>25</v>
      </c>
      <c r="W78" s="1210" t="s">
        <v>26</v>
      </c>
      <c r="X78" s="1210" t="s">
        <v>27</v>
      </c>
      <c r="Y78" s="1210" t="s">
        <v>28</v>
      </c>
    </row>
    <row r="79" spans="1:28" s="134" customFormat="1">
      <c r="A79" s="1186" t="s">
        <v>111</v>
      </c>
      <c r="B79" s="1186" t="s">
        <v>65</v>
      </c>
      <c r="C79" s="1186" t="s">
        <v>2896</v>
      </c>
      <c r="D79" s="1172" t="s">
        <v>64</v>
      </c>
      <c r="E79" s="1173">
        <v>46194.472222222219</v>
      </c>
      <c r="F79" s="1172">
        <v>17</v>
      </c>
      <c r="G79" s="1172">
        <v>120077</v>
      </c>
      <c r="H79" s="1174" t="s">
        <v>176</v>
      </c>
      <c r="I79" s="1172"/>
      <c r="J79" s="1172"/>
      <c r="K79" s="1172"/>
      <c r="L79" s="1172"/>
      <c r="M79" s="1186">
        <v>159</v>
      </c>
      <c r="N79" s="1172"/>
      <c r="O79" s="1172"/>
      <c r="P79" s="1172"/>
      <c r="Q79" s="1175">
        <f t="shared" ref="Q79:Q84" si="8">SUM(I79:P79)</f>
        <v>159</v>
      </c>
      <c r="R79" s="1175" t="s">
        <v>30</v>
      </c>
      <c r="S79" s="1177" t="s">
        <v>33</v>
      </c>
      <c r="T79" s="1175"/>
      <c r="U79" s="1189" t="s">
        <v>169</v>
      </c>
      <c r="V79" s="1181" t="s">
        <v>90</v>
      </c>
      <c r="W79" s="1181">
        <v>1020755</v>
      </c>
      <c r="X79" s="1181" t="s">
        <v>2897</v>
      </c>
      <c r="Y79" s="1181"/>
      <c r="Z79"/>
      <c r="AA79"/>
      <c r="AB79"/>
    </row>
    <row r="80" spans="1:28" ht="63.75">
      <c r="A80" s="1172" t="s">
        <v>141</v>
      </c>
      <c r="B80" s="1172" t="s">
        <v>69</v>
      </c>
      <c r="C80" s="1172" t="s">
        <v>2898</v>
      </c>
      <c r="D80" s="1172" t="s">
        <v>68</v>
      </c>
      <c r="E80" s="1173">
        <v>46193.798611111109</v>
      </c>
      <c r="F80" s="1172">
        <v>16.899999999999999</v>
      </c>
      <c r="G80" s="1172">
        <v>120079</v>
      </c>
      <c r="H80" s="1174" t="s">
        <v>2843</v>
      </c>
      <c r="I80" s="1172"/>
      <c r="J80" s="1172"/>
      <c r="K80" s="1172"/>
      <c r="L80" s="1172"/>
      <c r="M80" s="1186">
        <v>54</v>
      </c>
      <c r="N80" s="1186">
        <v>81</v>
      </c>
      <c r="O80" s="1186">
        <v>26</v>
      </c>
      <c r="P80" s="1172"/>
      <c r="Q80" s="1175">
        <f t="shared" si="8"/>
        <v>161</v>
      </c>
      <c r="R80" s="1175" t="s">
        <v>30</v>
      </c>
      <c r="S80" s="1175" t="s">
        <v>31</v>
      </c>
      <c r="T80" s="1175"/>
      <c r="U80" s="1189" t="s">
        <v>169</v>
      </c>
      <c r="V80" s="1181" t="s">
        <v>90</v>
      </c>
      <c r="W80" s="1181">
        <v>1020756</v>
      </c>
      <c r="X80" s="1181" t="s">
        <v>2899</v>
      </c>
      <c r="Y80" s="1181"/>
    </row>
    <row r="81" spans="1:26">
      <c r="A81" s="1186" t="s">
        <v>190</v>
      </c>
      <c r="B81" s="1186" t="s">
        <v>80</v>
      </c>
      <c r="C81" s="1172" t="s">
        <v>2900</v>
      </c>
      <c r="D81" s="1172" t="s">
        <v>117</v>
      </c>
      <c r="E81" s="1173">
        <v>46194.40625</v>
      </c>
      <c r="F81" s="1172">
        <v>12.3</v>
      </c>
      <c r="G81" s="1172">
        <v>120104</v>
      </c>
      <c r="H81" s="1309" t="s">
        <v>2862</v>
      </c>
      <c r="I81" s="1172"/>
      <c r="J81" s="1172"/>
      <c r="K81" s="1172"/>
      <c r="L81" s="1172"/>
      <c r="M81" s="1172"/>
      <c r="N81" s="1172"/>
      <c r="O81" s="1172">
        <v>0</v>
      </c>
      <c r="P81" s="1186">
        <v>161</v>
      </c>
      <c r="Q81" s="1175">
        <f t="shared" si="8"/>
        <v>161</v>
      </c>
      <c r="R81" s="1176" t="s">
        <v>32</v>
      </c>
      <c r="S81" s="1177" t="s">
        <v>33</v>
      </c>
      <c r="T81" s="1175"/>
      <c r="U81" s="1311" t="s">
        <v>100</v>
      </c>
      <c r="V81" s="1181" t="s">
        <v>90</v>
      </c>
      <c r="W81" s="1181">
        <v>1020757</v>
      </c>
      <c r="X81" s="1181" t="s">
        <v>2881</v>
      </c>
      <c r="Y81" s="1181"/>
    </row>
    <row r="82" spans="1:26">
      <c r="A82" s="1186" t="s">
        <v>157</v>
      </c>
      <c r="B82" s="1186" t="s">
        <v>80</v>
      </c>
      <c r="C82" s="1172" t="s">
        <v>2901</v>
      </c>
      <c r="D82" s="1172" t="s">
        <v>117</v>
      </c>
      <c r="E82" s="1173">
        <v>46194.40625</v>
      </c>
      <c r="F82" s="1172">
        <v>12.3</v>
      </c>
      <c r="G82" s="1172">
        <v>120105</v>
      </c>
      <c r="H82" s="1174" t="s">
        <v>1348</v>
      </c>
      <c r="I82" s="1172"/>
      <c r="J82" s="1172"/>
      <c r="K82" s="1172"/>
      <c r="L82" s="1172"/>
      <c r="M82" s="1172"/>
      <c r="N82" s="1172"/>
      <c r="O82" s="1186">
        <v>60</v>
      </c>
      <c r="P82" s="1186">
        <v>101</v>
      </c>
      <c r="Q82" s="1175">
        <f t="shared" si="8"/>
        <v>161</v>
      </c>
      <c r="R82" s="1176" t="s">
        <v>32</v>
      </c>
      <c r="S82" s="1177" t="s">
        <v>33</v>
      </c>
      <c r="T82" s="1175"/>
      <c r="U82" s="1311" t="s">
        <v>100</v>
      </c>
      <c r="V82" s="1181" t="s">
        <v>90</v>
      </c>
      <c r="W82" s="1181">
        <v>1020758</v>
      </c>
      <c r="X82" s="1181" t="s">
        <v>2881</v>
      </c>
      <c r="Y82" s="1181"/>
    </row>
    <row r="83" spans="1:26" ht="39">
      <c r="A83" s="1178" t="s">
        <v>2561</v>
      </c>
      <c r="B83" s="1186" t="s">
        <v>2902</v>
      </c>
      <c r="C83" s="1186" t="s">
        <v>2903</v>
      </c>
      <c r="D83" s="1178" t="s">
        <v>117</v>
      </c>
      <c r="E83" s="1173">
        <v>46194.763888888891</v>
      </c>
      <c r="F83" s="1186">
        <v>13.8</v>
      </c>
      <c r="G83" s="1178">
        <v>120106</v>
      </c>
      <c r="H83" s="1205" t="s">
        <v>160</v>
      </c>
      <c r="I83" s="1178"/>
      <c r="J83" s="1178"/>
      <c r="K83" s="1178"/>
      <c r="L83" s="1178"/>
      <c r="M83" s="1178"/>
      <c r="N83" s="1186">
        <v>59</v>
      </c>
      <c r="O83" s="1186">
        <v>71</v>
      </c>
      <c r="P83" s="1186">
        <v>30</v>
      </c>
      <c r="Q83" s="1175">
        <f t="shared" si="8"/>
        <v>160</v>
      </c>
      <c r="R83" s="1176" t="s">
        <v>32</v>
      </c>
      <c r="S83" s="1177" t="s">
        <v>33</v>
      </c>
      <c r="T83" s="1289" t="b">
        <v>1</v>
      </c>
      <c r="U83" s="1311" t="s">
        <v>100</v>
      </c>
      <c r="V83" s="1181" t="s">
        <v>90</v>
      </c>
      <c r="W83" s="1181">
        <v>1020759</v>
      </c>
      <c r="X83" s="1181" t="s">
        <v>2886</v>
      </c>
      <c r="Y83" s="1190" t="s">
        <v>2904</v>
      </c>
      <c r="Z83" t="s">
        <v>128</v>
      </c>
    </row>
    <row r="84" spans="1:26" ht="39">
      <c r="A84" s="1178" t="s">
        <v>558</v>
      </c>
      <c r="B84" s="1178" t="s">
        <v>2905</v>
      </c>
      <c r="C84" s="1178" t="s">
        <v>2906</v>
      </c>
      <c r="D84" s="1178" t="s">
        <v>117</v>
      </c>
      <c r="E84" s="1173">
        <v>46194.958333333336</v>
      </c>
      <c r="F84" s="1186">
        <v>13.8</v>
      </c>
      <c r="G84" s="1178">
        <v>120119</v>
      </c>
      <c r="H84" s="1205" t="s">
        <v>160</v>
      </c>
      <c r="I84" s="1178"/>
      <c r="J84" s="1178"/>
      <c r="K84" s="1178"/>
      <c r="L84" s="1178"/>
      <c r="M84" s="1178"/>
      <c r="N84" s="1186">
        <v>30</v>
      </c>
      <c r="O84" s="1186">
        <v>60</v>
      </c>
      <c r="P84" s="1186">
        <v>71</v>
      </c>
      <c r="Q84" s="1175">
        <f t="shared" si="8"/>
        <v>161</v>
      </c>
      <c r="R84" s="1176" t="s">
        <v>32</v>
      </c>
      <c r="S84" s="1177" t="s">
        <v>33</v>
      </c>
      <c r="T84" s="1175"/>
      <c r="U84" s="1311" t="s">
        <v>100</v>
      </c>
      <c r="V84" s="1181" t="s">
        <v>90</v>
      </c>
      <c r="W84" s="1181">
        <v>1020760</v>
      </c>
      <c r="X84" s="1181" t="s">
        <v>2886</v>
      </c>
      <c r="Y84" s="1190" t="s">
        <v>2907</v>
      </c>
    </row>
    <row r="85" spans="1:26">
      <c r="A85" s="1214" t="s">
        <v>19</v>
      </c>
      <c r="B85" s="1209"/>
      <c r="C85" s="1209"/>
      <c r="D85" s="1209"/>
      <c r="E85" s="1214"/>
      <c r="F85" s="1209"/>
      <c r="G85" s="1209"/>
      <c r="H85" s="1209"/>
      <c r="I85" s="1214">
        <f>SUM(I79:I83)</f>
        <v>0</v>
      </c>
      <c r="J85" s="1214">
        <f>SUM(J79:J83)</f>
        <v>0</v>
      </c>
      <c r="K85" s="1214">
        <f t="shared" ref="K85:Q85" si="9">SUM(K79:K84)</f>
        <v>0</v>
      </c>
      <c r="L85" s="1214">
        <f t="shared" si="9"/>
        <v>0</v>
      </c>
      <c r="M85" s="1214">
        <f t="shared" si="9"/>
        <v>213</v>
      </c>
      <c r="N85" s="1214">
        <f t="shared" si="9"/>
        <v>170</v>
      </c>
      <c r="O85" s="1214">
        <f t="shared" si="9"/>
        <v>217</v>
      </c>
      <c r="P85" s="1214">
        <f t="shared" si="9"/>
        <v>363</v>
      </c>
      <c r="Q85" s="1214">
        <f t="shared" si="9"/>
        <v>963</v>
      </c>
      <c r="R85" s="1215"/>
      <c r="S85" s="1215"/>
      <c r="T85" s="1215"/>
      <c r="U85" s="1215"/>
      <c r="V85" s="1215"/>
      <c r="W85" s="1215"/>
      <c r="X85" s="1215"/>
      <c r="Y85" s="1215"/>
    </row>
    <row r="86" spans="1:26">
      <c r="A86" s="1216"/>
      <c r="B86" s="1216"/>
      <c r="C86" s="1216"/>
      <c r="D86" s="1216"/>
      <c r="E86" s="1216"/>
      <c r="F86" s="1217"/>
      <c r="G86" s="1217"/>
      <c r="H86" s="1216"/>
      <c r="I86" s="1216"/>
      <c r="J86" s="1216"/>
      <c r="K86" s="1216"/>
      <c r="L86" s="1216"/>
      <c r="M86" s="1216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</row>
    <row r="87" spans="1:26">
      <c r="A87" s="1218" t="s">
        <v>34</v>
      </c>
      <c r="B87" s="1552"/>
      <c r="C87" s="1552"/>
      <c r="D87" s="1552"/>
      <c r="E87" s="1216"/>
      <c r="F87" s="1216"/>
      <c r="G87" s="1216"/>
      <c r="H87" s="1216"/>
      <c r="I87" s="1216"/>
      <c r="J87" s="1216"/>
      <c r="K87" s="1553"/>
      <c r="L87" s="1553"/>
      <c r="M87" s="1553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</row>
    <row r="88" spans="1:26" ht="18">
      <c r="A88" s="1220" t="s">
        <v>35</v>
      </c>
      <c r="B88" s="1221" t="s">
        <v>36</v>
      </c>
      <c r="C88" s="1222" t="s">
        <v>37</v>
      </c>
      <c r="D88" s="1219"/>
      <c r="E88" s="1216"/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</row>
    <row r="89" spans="1:26">
      <c r="A89" s="1194" t="s">
        <v>169</v>
      </c>
      <c r="B89" s="1548" t="s">
        <v>41</v>
      </c>
      <c r="C89" s="1548"/>
      <c r="D89" s="1223"/>
      <c r="E89" s="1224" t="s">
        <v>40</v>
      </c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</row>
    <row r="90" spans="1:26">
      <c r="A90" s="1312" t="s">
        <v>100</v>
      </c>
      <c r="B90" s="1685" t="s">
        <v>39</v>
      </c>
      <c r="C90" s="1685"/>
      <c r="D90" s="1216"/>
      <c r="E90" s="1216"/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</row>
    <row r="91" spans="1:26">
      <c r="A91" s="1225" t="s">
        <v>42</v>
      </c>
      <c r="B91" s="1555" t="s">
        <v>2908</v>
      </c>
      <c r="C91" s="1555"/>
      <c r="D91" s="1216"/>
      <c r="E91" s="1216"/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</row>
    <row r="92" spans="1:26">
      <c r="A92" s="1225" t="s">
        <v>42</v>
      </c>
      <c r="B92" s="1555"/>
      <c r="C92" s="1555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</row>
    <row r="93" spans="1:26">
      <c r="A93" s="1225" t="s">
        <v>43</v>
      </c>
      <c r="B93" s="1556" t="s">
        <v>330</v>
      </c>
      <c r="C93" s="1556"/>
      <c r="D93" s="1216"/>
      <c r="E93" s="1216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</row>
    <row r="94" spans="1:26">
      <c r="A94" s="1225" t="s">
        <v>44</v>
      </c>
      <c r="B94" s="1557"/>
      <c r="C94" s="1557"/>
      <c r="D94" s="1216"/>
      <c r="E94" s="1216"/>
      <c r="F94" s="1216"/>
      <c r="G94" s="1216"/>
      <c r="H94" s="1216"/>
      <c r="I94" s="1216"/>
      <c r="J94" s="1216"/>
      <c r="K94" s="1216"/>
      <c r="L94" s="1216"/>
      <c r="M94" s="1216"/>
      <c r="N94" s="1216"/>
      <c r="O94" s="1216"/>
      <c r="P94" s="1216"/>
      <c r="Q94" s="1216"/>
      <c r="R94" s="1216"/>
      <c r="S94" s="1216"/>
      <c r="T94" s="1216"/>
      <c r="U94" s="1216"/>
      <c r="V94" s="1216"/>
      <c r="W94" s="1216"/>
      <c r="X94" s="1216"/>
    </row>
    <row r="96" spans="1:26" ht="23.25" customHeight="1">
      <c r="A96" s="1549" t="s">
        <v>2909</v>
      </c>
      <c r="B96" s="1549"/>
      <c r="C96" s="1549"/>
      <c r="D96" s="1549"/>
      <c r="E96" s="1549"/>
      <c r="F96" s="1549"/>
      <c r="G96" s="1208"/>
      <c r="H96" s="1209"/>
      <c r="I96" s="1549" t="s">
        <v>346</v>
      </c>
      <c r="J96" s="1549"/>
      <c r="K96" s="1549"/>
      <c r="L96" s="1549"/>
      <c r="M96" s="1549"/>
      <c r="N96" s="1549"/>
      <c r="O96" s="1549"/>
      <c r="P96" s="1549"/>
      <c r="Q96" s="1549"/>
      <c r="R96" s="1550" t="s">
        <v>2910</v>
      </c>
      <c r="S96" s="1551"/>
      <c r="T96" s="1550"/>
      <c r="U96" s="1550"/>
      <c r="V96" s="1550"/>
      <c r="W96" s="1550"/>
      <c r="X96" s="1550"/>
      <c r="Y96" s="1550"/>
    </row>
    <row r="97" spans="1:25" ht="26.25">
      <c r="A97" s="1210" t="s">
        <v>3</v>
      </c>
      <c r="B97" s="1210" t="s">
        <v>4</v>
      </c>
      <c r="C97" s="1210" t="s">
        <v>5</v>
      </c>
      <c r="D97" s="1210" t="s">
        <v>6</v>
      </c>
      <c r="E97" s="1210" t="s">
        <v>7</v>
      </c>
      <c r="F97" s="1210" t="s">
        <v>8</v>
      </c>
      <c r="G97" s="1210" t="s">
        <v>9</v>
      </c>
      <c r="H97" s="1211" t="s">
        <v>10</v>
      </c>
      <c r="I97" s="1227" t="s">
        <v>11</v>
      </c>
      <c r="J97" s="1227" t="s">
        <v>12</v>
      </c>
      <c r="K97" s="1227" t="s">
        <v>13</v>
      </c>
      <c r="L97" s="1227" t="s">
        <v>14</v>
      </c>
      <c r="M97" s="1227" t="s">
        <v>15</v>
      </c>
      <c r="N97" s="1227" t="s">
        <v>16</v>
      </c>
      <c r="O97" s="1227" t="s">
        <v>17</v>
      </c>
      <c r="P97" s="1212" t="s">
        <v>18</v>
      </c>
      <c r="Q97" s="1210" t="s">
        <v>19</v>
      </c>
      <c r="R97" s="1210" t="s">
        <v>20</v>
      </c>
      <c r="S97" s="1213" t="s">
        <v>21</v>
      </c>
      <c r="T97" s="1213" t="s">
        <v>22</v>
      </c>
      <c r="U97" s="1210" t="s">
        <v>24</v>
      </c>
      <c r="V97" s="1210" t="s">
        <v>25</v>
      </c>
      <c r="W97" s="1210" t="s">
        <v>26</v>
      </c>
      <c r="X97" s="1210" t="s">
        <v>27</v>
      </c>
      <c r="Y97" s="1210" t="s">
        <v>28</v>
      </c>
    </row>
    <row r="98" spans="1:25" ht="39">
      <c r="A98" s="1172" t="s">
        <v>937</v>
      </c>
      <c r="B98" s="1172" t="s">
        <v>2911</v>
      </c>
      <c r="C98" s="1172" t="s">
        <v>2912</v>
      </c>
      <c r="D98" s="1172" t="s">
        <v>117</v>
      </c>
      <c r="E98" s="1173">
        <v>46195.763888888891</v>
      </c>
      <c r="F98" s="1172">
        <v>13.8</v>
      </c>
      <c r="G98" s="1172">
        <v>120108</v>
      </c>
      <c r="H98" s="1174" t="s">
        <v>160</v>
      </c>
      <c r="I98" s="1172"/>
      <c r="J98" s="1172"/>
      <c r="K98" s="1172"/>
      <c r="L98" s="1172"/>
      <c r="M98" s="1172"/>
      <c r="N98" s="1172"/>
      <c r="O98" s="1186">
        <v>53</v>
      </c>
      <c r="P98" s="1186">
        <v>108</v>
      </c>
      <c r="Q98" s="1175">
        <f>SUM(I98:P98)</f>
        <v>161</v>
      </c>
      <c r="R98" s="1176" t="s">
        <v>32</v>
      </c>
      <c r="S98" s="1177" t="s">
        <v>33</v>
      </c>
      <c r="T98" s="1175"/>
      <c r="U98" s="1189"/>
      <c r="V98" s="1181" t="s">
        <v>90</v>
      </c>
      <c r="W98" s="1181">
        <v>1020761</v>
      </c>
      <c r="X98" s="1181" t="s">
        <v>2913</v>
      </c>
      <c r="Y98" s="1190" t="s">
        <v>2914</v>
      </c>
    </row>
    <row r="99" spans="1:25" ht="25.5">
      <c r="A99" s="1172" t="s">
        <v>133</v>
      </c>
      <c r="B99" s="1172" t="s">
        <v>652</v>
      </c>
      <c r="C99" s="1172" t="s">
        <v>2915</v>
      </c>
      <c r="D99" s="1172" t="s">
        <v>2892</v>
      </c>
      <c r="E99" s="1179">
        <v>46195.083333333336</v>
      </c>
      <c r="F99" s="1172">
        <v>11.3</v>
      </c>
      <c r="G99" s="1172">
        <v>120110</v>
      </c>
      <c r="H99" s="1174" t="s">
        <v>2893</v>
      </c>
      <c r="I99" s="1172"/>
      <c r="J99" s="1172"/>
      <c r="K99" s="1172"/>
      <c r="L99" s="1172"/>
      <c r="M99" s="1186">
        <v>27</v>
      </c>
      <c r="N99" s="1186">
        <v>63</v>
      </c>
      <c r="O99" s="1186">
        <v>65</v>
      </c>
      <c r="P99" s="1172"/>
      <c r="Q99" s="1175">
        <f>SUM(I99:P99)</f>
        <v>155</v>
      </c>
      <c r="R99" s="1176" t="s">
        <v>32</v>
      </c>
      <c r="S99" s="1177" t="s">
        <v>33</v>
      </c>
      <c r="T99" s="1175"/>
      <c r="U99" s="1189" t="s">
        <v>100</v>
      </c>
      <c r="V99" s="1181" t="s">
        <v>90</v>
      </c>
      <c r="W99" s="1181">
        <v>1020762</v>
      </c>
      <c r="X99" s="1181" t="s">
        <v>2916</v>
      </c>
      <c r="Y99" s="1181"/>
    </row>
    <row r="100" spans="1:25" ht="39">
      <c r="A100" s="1172" t="s">
        <v>1141</v>
      </c>
      <c r="B100" s="1172" t="s">
        <v>2917</v>
      </c>
      <c r="C100" s="1172" t="s">
        <v>2918</v>
      </c>
      <c r="D100" s="1172" t="s">
        <v>117</v>
      </c>
      <c r="E100" s="1173">
        <v>46195.958333333336</v>
      </c>
      <c r="F100" s="1172">
        <v>13.8</v>
      </c>
      <c r="G100" s="1172">
        <v>120111</v>
      </c>
      <c r="H100" s="1174" t="s">
        <v>1348</v>
      </c>
      <c r="I100" s="1172"/>
      <c r="J100" s="1172"/>
      <c r="K100" s="1172"/>
      <c r="L100" s="1172"/>
      <c r="M100" s="1172"/>
      <c r="N100" s="1172"/>
      <c r="O100" s="1186">
        <v>53</v>
      </c>
      <c r="P100" s="1186">
        <v>108</v>
      </c>
      <c r="Q100" s="1175">
        <f>SUM(I100:P100)</f>
        <v>161</v>
      </c>
      <c r="R100" s="1176" t="s">
        <v>32</v>
      </c>
      <c r="S100" s="1177" t="s">
        <v>33</v>
      </c>
      <c r="T100" s="1175"/>
      <c r="U100" s="1189" t="s">
        <v>100</v>
      </c>
      <c r="V100" s="1181" t="s">
        <v>90</v>
      </c>
      <c r="W100" s="1181">
        <v>1020763</v>
      </c>
      <c r="X100" s="1181" t="s">
        <v>2913</v>
      </c>
      <c r="Y100" s="1190" t="s">
        <v>2919</v>
      </c>
    </row>
    <row r="101" spans="1:25">
      <c r="A101" s="1172" t="s">
        <v>1192</v>
      </c>
      <c r="B101" s="1172" t="s">
        <v>80</v>
      </c>
      <c r="C101" s="1172" t="s">
        <v>2920</v>
      </c>
      <c r="D101" s="1172" t="s">
        <v>117</v>
      </c>
      <c r="E101" s="1173">
        <v>46195.402777777781</v>
      </c>
      <c r="F101" s="1172">
        <v>12.3</v>
      </c>
      <c r="G101" s="1172">
        <v>120112</v>
      </c>
      <c r="H101" s="1174" t="s">
        <v>1348</v>
      </c>
      <c r="I101" s="1172"/>
      <c r="J101" s="1172"/>
      <c r="K101" s="1172"/>
      <c r="L101" s="1172"/>
      <c r="M101" s="1172"/>
      <c r="N101" s="1172"/>
      <c r="O101" s="1172"/>
      <c r="P101" s="1186">
        <v>161</v>
      </c>
      <c r="Q101" s="1175">
        <f>SUM(I101:P101)</f>
        <v>161</v>
      </c>
      <c r="R101" s="1176" t="s">
        <v>32</v>
      </c>
      <c r="S101" s="1177" t="s">
        <v>33</v>
      </c>
      <c r="T101" s="1175"/>
      <c r="U101" s="1189" t="s">
        <v>100</v>
      </c>
      <c r="V101" s="1181" t="s">
        <v>90</v>
      </c>
      <c r="W101" s="1181">
        <v>1020764</v>
      </c>
      <c r="X101" s="1181" t="s">
        <v>2913</v>
      </c>
      <c r="Y101" s="1181"/>
    </row>
    <row r="102" spans="1:25" ht="39">
      <c r="A102" s="1172" t="s">
        <v>918</v>
      </c>
      <c r="B102" s="1172" t="s">
        <v>2884</v>
      </c>
      <c r="C102" s="1172" t="s">
        <v>2921</v>
      </c>
      <c r="D102" s="1172" t="s">
        <v>117</v>
      </c>
      <c r="E102" s="1173">
        <v>46195.958333333336</v>
      </c>
      <c r="F102" s="1172">
        <v>13.8</v>
      </c>
      <c r="G102" s="1172">
        <v>120118</v>
      </c>
      <c r="H102" s="1174" t="s">
        <v>160</v>
      </c>
      <c r="I102" s="1172"/>
      <c r="J102" s="1172"/>
      <c r="K102" s="1172"/>
      <c r="L102" s="1172"/>
      <c r="M102" s="1172"/>
      <c r="N102" s="1172"/>
      <c r="O102" s="1186">
        <v>134</v>
      </c>
      <c r="P102" s="1186">
        <v>27</v>
      </c>
      <c r="Q102" s="1175">
        <f>SUM(I102:P102)</f>
        <v>161</v>
      </c>
      <c r="R102" s="1176" t="s">
        <v>32</v>
      </c>
      <c r="S102" s="1177" t="s">
        <v>33</v>
      </c>
      <c r="T102" s="1175"/>
      <c r="U102" s="1189" t="s">
        <v>100</v>
      </c>
      <c r="V102" s="1181" t="s">
        <v>90</v>
      </c>
      <c r="W102" s="1181">
        <v>1020765</v>
      </c>
      <c r="X102" s="1181" t="s">
        <v>2913</v>
      </c>
      <c r="Y102" s="1190" t="s">
        <v>2919</v>
      </c>
    </row>
    <row r="103" spans="1:25">
      <c r="A103" s="1214" t="s">
        <v>19</v>
      </c>
      <c r="B103" s="1209"/>
      <c r="C103" s="1209"/>
      <c r="D103" s="1209"/>
      <c r="E103" s="1214"/>
      <c r="F103" s="1209"/>
      <c r="G103" s="1209"/>
      <c r="H103" s="1209"/>
      <c r="I103" s="1214">
        <f t="shared" ref="I103:Q103" si="10">SUM(I98:I102)</f>
        <v>0</v>
      </c>
      <c r="J103" s="1214">
        <f t="shared" si="10"/>
        <v>0</v>
      </c>
      <c r="K103" s="1214">
        <f t="shared" si="10"/>
        <v>0</v>
      </c>
      <c r="L103" s="1214">
        <f t="shared" si="10"/>
        <v>0</v>
      </c>
      <c r="M103" s="1214">
        <f t="shared" si="10"/>
        <v>27</v>
      </c>
      <c r="N103" s="1214">
        <f t="shared" si="10"/>
        <v>63</v>
      </c>
      <c r="O103" s="1214">
        <f t="shared" si="10"/>
        <v>305</v>
      </c>
      <c r="P103" s="1214">
        <f t="shared" si="10"/>
        <v>404</v>
      </c>
      <c r="Q103" s="1214">
        <f t="shared" si="10"/>
        <v>799</v>
      </c>
      <c r="R103" s="1215"/>
      <c r="S103" s="1215"/>
      <c r="T103" s="1215"/>
      <c r="U103" s="1215"/>
      <c r="V103" s="1215"/>
      <c r="W103" s="1215"/>
      <c r="X103" s="1215"/>
      <c r="Y103" s="1215"/>
    </row>
    <row r="104" spans="1:25">
      <c r="A104" s="1216"/>
      <c r="B104" s="1216"/>
      <c r="C104" s="1216"/>
      <c r="D104" s="1216"/>
      <c r="E104" s="1216"/>
      <c r="F104" s="1217"/>
      <c r="G104" s="1217"/>
      <c r="H104" s="1216"/>
      <c r="I104" s="1216"/>
      <c r="J104" s="1216"/>
      <c r="K104" s="1216"/>
      <c r="L104" s="1216"/>
      <c r="M104" s="1216"/>
      <c r="N104" s="1216"/>
      <c r="O104" s="1216"/>
      <c r="P104" s="1216"/>
      <c r="Q104" s="1216"/>
      <c r="R104" s="1216"/>
      <c r="S104" s="1216"/>
      <c r="T104" s="1216"/>
      <c r="U104" s="1216"/>
      <c r="V104" s="1216"/>
      <c r="W104" s="1216"/>
      <c r="X104" s="1216"/>
    </row>
    <row r="105" spans="1:25">
      <c r="A105" s="1218" t="s">
        <v>34</v>
      </c>
      <c r="B105" s="1552"/>
      <c r="C105" s="1552"/>
      <c r="D105" s="1552"/>
      <c r="E105" s="1216"/>
      <c r="F105" s="1216"/>
      <c r="G105" s="1216"/>
      <c r="H105" s="1216"/>
      <c r="I105" s="1216"/>
      <c r="J105" s="1216"/>
      <c r="K105" s="1553"/>
      <c r="L105" s="1553"/>
      <c r="M105" s="1553"/>
      <c r="N105" s="1216"/>
      <c r="O105" s="1216"/>
      <c r="P105" s="1216"/>
      <c r="Q105" s="1216"/>
      <c r="R105" s="1216"/>
      <c r="S105" s="1216"/>
      <c r="T105" s="1216"/>
      <c r="U105" s="1216"/>
      <c r="V105" s="1216"/>
      <c r="W105" s="1216"/>
      <c r="X105" s="1216"/>
    </row>
    <row r="106" spans="1:25" ht="18">
      <c r="A106" s="1220" t="s">
        <v>35</v>
      </c>
      <c r="B106" s="1221" t="s">
        <v>36</v>
      </c>
      <c r="C106" s="1222" t="s">
        <v>37</v>
      </c>
      <c r="D106" s="1219"/>
      <c r="E106" s="1216"/>
      <c r="F106" s="1216"/>
      <c r="G106" s="1216"/>
      <c r="H106" s="1216"/>
      <c r="I106" s="1216"/>
      <c r="J106" s="1216"/>
      <c r="K106" s="1216"/>
      <c r="L106" s="1216"/>
      <c r="M106" s="1216"/>
      <c r="N106" s="1216"/>
      <c r="O106" s="1216"/>
      <c r="P106" s="1216"/>
      <c r="Q106" s="1216"/>
      <c r="R106" s="1216"/>
      <c r="S106" s="1216"/>
      <c r="T106" s="1216"/>
      <c r="U106" s="1216"/>
      <c r="V106" s="1216"/>
      <c r="W106" s="1216"/>
      <c r="X106" s="1216"/>
    </row>
    <row r="107" spans="1:25">
      <c r="A107" s="1194" t="s">
        <v>100</v>
      </c>
      <c r="B107" s="1548"/>
      <c r="C107" s="1548"/>
      <c r="D107" s="1223"/>
      <c r="E107" s="1224" t="s">
        <v>40</v>
      </c>
      <c r="F107" s="1216"/>
      <c r="G107" s="1216"/>
      <c r="H107" s="1216"/>
      <c r="I107" s="1216"/>
      <c r="J107" s="1216"/>
      <c r="K107" s="1216"/>
      <c r="L107" s="1216"/>
      <c r="M107" s="1216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</row>
    <row r="108" spans="1:25">
      <c r="A108" s="1195"/>
      <c r="B108" s="1554"/>
      <c r="C108" s="1554"/>
      <c r="D108" s="1216"/>
      <c r="E108" s="1216"/>
      <c r="F108" s="1216"/>
      <c r="G108" s="1216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</row>
    <row r="109" spans="1:25">
      <c r="A109" s="1225" t="s">
        <v>42</v>
      </c>
      <c r="B109" s="1555" t="s">
        <v>549</v>
      </c>
      <c r="C109" s="1555"/>
      <c r="D109" s="1216"/>
      <c r="E109" s="1216"/>
      <c r="F109" s="1216"/>
      <c r="G109" s="1216"/>
      <c r="H109" s="1216"/>
      <c r="I109" s="1216"/>
      <c r="J109" s="1216"/>
      <c r="K109" s="1216"/>
      <c r="L109" s="1216"/>
      <c r="M109" s="1216"/>
      <c r="N109" s="1216"/>
      <c r="O109" s="1216"/>
      <c r="P109" s="1216"/>
      <c r="Q109" s="1216"/>
      <c r="R109" s="1216"/>
      <c r="S109" s="1216"/>
      <c r="T109" s="1216"/>
      <c r="U109" s="1216"/>
      <c r="V109" s="1216"/>
      <c r="W109" s="1216"/>
      <c r="X109" s="1216"/>
    </row>
    <row r="110" spans="1:25">
      <c r="A110" s="1225" t="s">
        <v>42</v>
      </c>
      <c r="B110" s="1555"/>
      <c r="C110" s="1555"/>
      <c r="F110" s="1216"/>
      <c r="G110" s="1216"/>
      <c r="H110" s="1216"/>
      <c r="I110" s="1216"/>
      <c r="J110" s="1216"/>
      <c r="K110" s="1216"/>
      <c r="L110" s="1216"/>
      <c r="M110" s="1216"/>
      <c r="N110" s="1216"/>
      <c r="O110" s="1216"/>
      <c r="P110" s="1216"/>
      <c r="Q110" s="1216"/>
      <c r="R110" s="1216"/>
      <c r="S110" s="1216"/>
      <c r="T110" s="1216"/>
      <c r="U110" s="1216"/>
      <c r="V110" s="1216"/>
      <c r="W110" s="1216"/>
      <c r="X110" s="1216"/>
    </row>
    <row r="111" spans="1:25">
      <c r="A111" s="1225" t="s">
        <v>43</v>
      </c>
      <c r="B111" s="1556" t="s">
        <v>2922</v>
      </c>
      <c r="C111" s="1556"/>
      <c r="D111" s="1216"/>
      <c r="E111" s="1216"/>
      <c r="F111" s="1216"/>
      <c r="G111" s="1216"/>
      <c r="H111" s="1216"/>
      <c r="I111" s="1216"/>
      <c r="J111" s="1216"/>
      <c r="K111" s="1216"/>
      <c r="L111" s="1216"/>
      <c r="M111" s="1216"/>
      <c r="N111" s="1216"/>
      <c r="O111" s="1216"/>
      <c r="P111" s="1216"/>
      <c r="Q111" s="1216"/>
      <c r="R111" s="1216"/>
      <c r="S111" s="1216"/>
      <c r="T111" s="1216"/>
      <c r="U111" s="1216"/>
      <c r="V111" s="1216"/>
      <c r="W111" s="1216"/>
      <c r="X111" s="1216"/>
    </row>
    <row r="112" spans="1:25">
      <c r="A112" s="1225" t="s">
        <v>44</v>
      </c>
      <c r="B112" s="1557"/>
      <c r="C112" s="1557"/>
      <c r="D112" s="1216"/>
      <c r="E112" s="1216"/>
      <c r="F112" s="1216"/>
      <c r="G112" s="1216"/>
      <c r="H112" s="1216"/>
      <c r="I112" s="1216"/>
      <c r="J112" s="1216"/>
      <c r="K112" s="1216"/>
      <c r="L112" s="1216"/>
      <c r="M112" s="1216"/>
      <c r="N112" s="1216"/>
      <c r="O112" s="1216"/>
      <c r="P112" s="1216"/>
      <c r="Q112" s="1216"/>
      <c r="R112" s="1216"/>
      <c r="S112" s="1216"/>
      <c r="T112" s="1216"/>
      <c r="U112" s="1216"/>
      <c r="V112" s="1216"/>
      <c r="W112" s="1216"/>
      <c r="X112" s="1216"/>
    </row>
    <row r="114" spans="1:25" ht="23.25" customHeight="1">
      <c r="A114" s="1549" t="s">
        <v>0</v>
      </c>
      <c r="B114" s="1549"/>
      <c r="C114" s="1549"/>
      <c r="D114" s="1549"/>
      <c r="E114" s="1549"/>
      <c r="F114" s="1549"/>
      <c r="G114" s="1208"/>
      <c r="H114" s="1209"/>
      <c r="I114" s="1549" t="s">
        <v>1</v>
      </c>
      <c r="J114" s="1549"/>
      <c r="K114" s="1549"/>
      <c r="L114" s="1549"/>
      <c r="M114" s="1549"/>
      <c r="N114" s="1549"/>
      <c r="O114" s="1549"/>
      <c r="P114" s="1549"/>
      <c r="Q114" s="1549"/>
      <c r="R114" s="1550" t="s">
        <v>2</v>
      </c>
      <c r="S114" s="1551"/>
      <c r="T114" s="1550"/>
      <c r="U114" s="1550"/>
      <c r="V114" s="1550"/>
      <c r="W114" s="1550"/>
      <c r="X114" s="1550"/>
      <c r="Y114" s="1550"/>
    </row>
    <row r="115" spans="1:25" ht="26.25">
      <c r="A115" s="1210" t="s">
        <v>3</v>
      </c>
      <c r="B115" s="1210" t="s">
        <v>4</v>
      </c>
      <c r="C115" s="1210" t="s">
        <v>5</v>
      </c>
      <c r="D115" s="1210" t="s">
        <v>6</v>
      </c>
      <c r="E115" s="1210" t="s">
        <v>7</v>
      </c>
      <c r="F115" s="1210" t="s">
        <v>8</v>
      </c>
      <c r="G115" s="1210" t="s">
        <v>9</v>
      </c>
      <c r="H115" s="1211" t="s">
        <v>10</v>
      </c>
      <c r="I115" s="1227" t="s">
        <v>11</v>
      </c>
      <c r="J115" s="1227" t="s">
        <v>12</v>
      </c>
      <c r="K115" s="1227" t="s">
        <v>13</v>
      </c>
      <c r="L115" s="1227" t="s">
        <v>14</v>
      </c>
      <c r="M115" s="1227" t="s">
        <v>15</v>
      </c>
      <c r="N115" s="1227" t="s">
        <v>16</v>
      </c>
      <c r="O115" s="1227" t="s">
        <v>17</v>
      </c>
      <c r="P115" s="1212" t="s">
        <v>18</v>
      </c>
      <c r="Q115" s="1210" t="s">
        <v>19</v>
      </c>
      <c r="R115" s="1210" t="s">
        <v>20</v>
      </c>
      <c r="S115" s="1213" t="s">
        <v>21</v>
      </c>
      <c r="T115" s="1213" t="s">
        <v>22</v>
      </c>
      <c r="U115" s="1210" t="s">
        <v>24</v>
      </c>
      <c r="V115" s="1210" t="s">
        <v>25</v>
      </c>
      <c r="W115" s="1210" t="s">
        <v>26</v>
      </c>
      <c r="X115" s="1210" t="s">
        <v>27</v>
      </c>
      <c r="Y115" s="1210" t="s">
        <v>28</v>
      </c>
    </row>
    <row r="116" spans="1:25">
      <c r="A116" s="1172"/>
      <c r="B116" s="1172"/>
      <c r="C116" s="1172"/>
      <c r="D116" s="1172"/>
      <c r="E116" s="1173"/>
      <c r="F116" s="1172"/>
      <c r="G116" s="1172"/>
      <c r="H116" s="1174"/>
      <c r="I116" s="1172"/>
      <c r="J116" s="1172"/>
      <c r="K116" s="1172"/>
      <c r="L116" s="1172"/>
      <c r="M116" s="1172"/>
      <c r="N116" s="1172"/>
      <c r="O116" s="1172"/>
      <c r="P116" s="1172"/>
      <c r="Q116" s="1175">
        <f t="shared" ref="Q116:Q121" si="11">SUM(I116:P116)</f>
        <v>0</v>
      </c>
      <c r="R116" s="1175" t="s">
        <v>30</v>
      </c>
      <c r="S116" s="1175" t="s">
        <v>31</v>
      </c>
      <c r="T116" s="1175"/>
      <c r="U116" s="1239"/>
      <c r="V116" s="1181"/>
      <c r="W116" s="1181"/>
      <c r="X116" s="1181"/>
      <c r="Y116" s="1181"/>
    </row>
    <row r="117" spans="1:25">
      <c r="A117" s="1172"/>
      <c r="B117" s="1172"/>
      <c r="C117" s="1172"/>
      <c r="D117" s="1172"/>
      <c r="E117" s="1173"/>
      <c r="F117" s="1172"/>
      <c r="G117" s="1172"/>
      <c r="H117" s="1174"/>
      <c r="I117" s="1172"/>
      <c r="J117" s="1172"/>
      <c r="K117" s="1172"/>
      <c r="L117" s="1172"/>
      <c r="M117" s="1172"/>
      <c r="N117" s="1172"/>
      <c r="O117" s="1172"/>
      <c r="P117" s="1172"/>
      <c r="Q117" s="1175">
        <f t="shared" si="11"/>
        <v>0</v>
      </c>
      <c r="R117" s="1175" t="s">
        <v>30</v>
      </c>
      <c r="S117" s="1175" t="s">
        <v>31</v>
      </c>
      <c r="T117" s="1175"/>
      <c r="U117" s="1239"/>
      <c r="V117" s="1181"/>
      <c r="W117" s="1181"/>
      <c r="X117" s="1181"/>
      <c r="Y117" s="1181"/>
    </row>
    <row r="118" spans="1:25">
      <c r="A118" s="1172"/>
      <c r="B118" s="1172"/>
      <c r="C118" s="1172"/>
      <c r="D118" s="1172"/>
      <c r="E118" s="1173"/>
      <c r="F118" s="1172"/>
      <c r="G118" s="1172"/>
      <c r="H118" s="1174"/>
      <c r="I118" s="1172"/>
      <c r="J118" s="1172"/>
      <c r="K118" s="1172"/>
      <c r="L118" s="1172"/>
      <c r="M118" s="1172"/>
      <c r="N118" s="1172"/>
      <c r="O118" s="1172"/>
      <c r="P118" s="1172"/>
      <c r="Q118" s="1175">
        <f t="shared" si="11"/>
        <v>0</v>
      </c>
      <c r="R118" s="1176" t="s">
        <v>32</v>
      </c>
      <c r="S118" s="1177" t="s">
        <v>33</v>
      </c>
      <c r="T118" s="1175"/>
      <c r="U118" s="1239"/>
      <c r="V118" s="1181"/>
      <c r="W118" s="1181"/>
      <c r="X118" s="1181"/>
      <c r="Y118" s="1181"/>
    </row>
    <row r="119" spans="1:25">
      <c r="A119" s="1172"/>
      <c r="B119" s="1172"/>
      <c r="C119" s="1172"/>
      <c r="D119" s="1172"/>
      <c r="E119" s="1173"/>
      <c r="F119" s="1172"/>
      <c r="G119" s="1172"/>
      <c r="H119" s="1174"/>
      <c r="I119" s="1172"/>
      <c r="J119" s="1172"/>
      <c r="K119" s="1172"/>
      <c r="L119" s="1172"/>
      <c r="M119" s="1172"/>
      <c r="N119" s="1172"/>
      <c r="O119" s="1172"/>
      <c r="P119" s="1172"/>
      <c r="Q119" s="1175">
        <f t="shared" si="11"/>
        <v>0</v>
      </c>
      <c r="R119" s="1176" t="s">
        <v>32</v>
      </c>
      <c r="S119" s="1177" t="s">
        <v>33</v>
      </c>
      <c r="T119" s="1175"/>
      <c r="U119" s="1239"/>
      <c r="V119" s="1181"/>
      <c r="W119" s="1181"/>
      <c r="X119" s="1181"/>
      <c r="Y119" s="1181"/>
    </row>
    <row r="120" spans="1:25">
      <c r="A120" s="1172"/>
      <c r="B120" s="1172"/>
      <c r="C120" s="1172"/>
      <c r="D120" s="1172"/>
      <c r="E120" s="1173"/>
      <c r="F120" s="1172"/>
      <c r="G120" s="1172"/>
      <c r="H120" s="1174"/>
      <c r="I120" s="1172"/>
      <c r="J120" s="1172"/>
      <c r="K120" s="1172"/>
      <c r="L120" s="1172"/>
      <c r="M120" s="1172"/>
      <c r="N120" s="1172"/>
      <c r="O120" s="1172"/>
      <c r="P120" s="1172"/>
      <c r="Q120" s="1175">
        <f t="shared" si="11"/>
        <v>0</v>
      </c>
      <c r="R120" s="1176" t="s">
        <v>32</v>
      </c>
      <c r="S120" s="1177" t="s">
        <v>33</v>
      </c>
      <c r="T120" s="1175"/>
      <c r="U120" s="1239"/>
      <c r="V120" s="1181"/>
      <c r="W120" s="1181"/>
      <c r="X120" s="1181"/>
      <c r="Y120" s="1181"/>
    </row>
    <row r="121" spans="1:25">
      <c r="A121" s="1178"/>
      <c r="B121" s="1178"/>
      <c r="C121" s="1178"/>
      <c r="D121" s="1178"/>
      <c r="E121" s="1178"/>
      <c r="F121" s="1178"/>
      <c r="G121" s="1178"/>
      <c r="H121" s="1205"/>
      <c r="I121" s="1178"/>
      <c r="J121" s="1178"/>
      <c r="K121" s="1178"/>
      <c r="L121" s="1178"/>
      <c r="M121" s="1178"/>
      <c r="N121" s="1178"/>
      <c r="O121" s="1178"/>
      <c r="P121" s="1178"/>
      <c r="Q121" s="1175">
        <f t="shared" si="11"/>
        <v>0</v>
      </c>
      <c r="R121" s="1175" t="s">
        <v>30</v>
      </c>
      <c r="S121" s="1175" t="s">
        <v>31</v>
      </c>
      <c r="T121" s="1175"/>
      <c r="U121" s="1181"/>
      <c r="V121" s="1181"/>
      <c r="W121" s="1181"/>
      <c r="X121" s="1181"/>
      <c r="Y121" s="1181"/>
    </row>
    <row r="122" spans="1:25">
      <c r="A122" s="1214" t="s">
        <v>19</v>
      </c>
      <c r="B122" s="1209"/>
      <c r="C122" s="1209"/>
      <c r="D122" s="1209"/>
      <c r="E122" s="1214"/>
      <c r="F122" s="1209"/>
      <c r="G122" s="1209"/>
      <c r="H122" s="1209"/>
      <c r="I122" s="1214">
        <f>SUM(I116:I120)</f>
        <v>0</v>
      </c>
      <c r="J122" s="1214">
        <f>SUM(J116:J120)</f>
        <v>0</v>
      </c>
      <c r="K122" s="1214">
        <f t="shared" ref="K122:Q122" si="12">SUM(K116:K121)</f>
        <v>0</v>
      </c>
      <c r="L122" s="1214">
        <f t="shared" si="12"/>
        <v>0</v>
      </c>
      <c r="M122" s="1214">
        <f t="shared" si="12"/>
        <v>0</v>
      </c>
      <c r="N122" s="1214">
        <f t="shared" si="12"/>
        <v>0</v>
      </c>
      <c r="O122" s="1214">
        <f t="shared" si="12"/>
        <v>0</v>
      </c>
      <c r="P122" s="1214">
        <f t="shared" si="12"/>
        <v>0</v>
      </c>
      <c r="Q122" s="1214">
        <f t="shared" si="12"/>
        <v>0</v>
      </c>
      <c r="R122" s="1215"/>
      <c r="S122" s="1215"/>
      <c r="T122" s="1215"/>
      <c r="U122" s="1215"/>
      <c r="V122" s="1215"/>
      <c r="W122" s="1215"/>
      <c r="X122" s="1215"/>
      <c r="Y122" s="1215"/>
    </row>
    <row r="123" spans="1:25">
      <c r="A123" s="1216"/>
      <c r="B123" s="1216"/>
      <c r="C123" s="1216"/>
      <c r="D123" s="1216"/>
      <c r="E123" s="1216"/>
      <c r="F123" s="1217"/>
      <c r="G123" s="1217"/>
      <c r="H123" s="1216"/>
      <c r="I123" s="1216"/>
      <c r="J123" s="1216"/>
      <c r="K123" s="1216"/>
      <c r="L123" s="1216"/>
      <c r="M123" s="1216"/>
      <c r="N123" s="1216"/>
      <c r="O123" s="1216"/>
      <c r="P123" s="1216"/>
      <c r="Q123" s="1216"/>
      <c r="R123" s="1216"/>
      <c r="S123" s="1216"/>
      <c r="T123" s="1216"/>
      <c r="U123" s="1216"/>
      <c r="V123" s="1216"/>
      <c r="W123" s="1216"/>
      <c r="X123" s="1216"/>
    </row>
    <row r="124" spans="1:25">
      <c r="A124" s="1218" t="s">
        <v>34</v>
      </c>
      <c r="B124" s="1552"/>
      <c r="C124" s="1552"/>
      <c r="D124" s="1552"/>
      <c r="E124" s="1216"/>
      <c r="F124" s="1216"/>
      <c r="G124" s="1216"/>
      <c r="H124" s="1216"/>
      <c r="I124" s="1216"/>
      <c r="J124" s="1216"/>
      <c r="K124" s="1553"/>
      <c r="L124" s="1553"/>
      <c r="M124" s="1553"/>
      <c r="N124" s="1216"/>
      <c r="O124" s="1216"/>
      <c r="P124" s="1216"/>
      <c r="Q124" s="1216"/>
      <c r="R124" s="1216"/>
      <c r="S124" s="1216"/>
      <c r="T124" s="1216"/>
      <c r="U124" s="1216"/>
      <c r="V124" s="1216"/>
      <c r="W124" s="1216"/>
      <c r="X124" s="1216"/>
    </row>
    <row r="125" spans="1:25" ht="18">
      <c r="A125" s="1220" t="s">
        <v>35</v>
      </c>
      <c r="B125" s="1221" t="s">
        <v>36</v>
      </c>
      <c r="C125" s="1222" t="s">
        <v>37</v>
      </c>
      <c r="D125" s="1219"/>
      <c r="E125" s="1216"/>
      <c r="F125" s="1216"/>
      <c r="G125" s="1216"/>
      <c r="H125" s="1216"/>
      <c r="I125" s="1216"/>
      <c r="J125" s="1216"/>
      <c r="K125" s="1216"/>
      <c r="L125" s="1216"/>
      <c r="M125" s="1216"/>
      <c r="N125" s="1216"/>
      <c r="O125" s="1216"/>
      <c r="P125" s="1216"/>
      <c r="Q125" s="1216"/>
      <c r="R125" s="1216"/>
      <c r="S125" s="1216"/>
      <c r="T125" s="1216"/>
      <c r="U125" s="1216"/>
      <c r="V125" s="1216"/>
      <c r="W125" s="1216"/>
      <c r="X125" s="1216"/>
    </row>
    <row r="126" spans="1:25">
      <c r="A126" s="1194" t="s">
        <v>161</v>
      </c>
      <c r="B126" s="1548" t="s">
        <v>39</v>
      </c>
      <c r="C126" s="1548"/>
      <c r="D126" s="1223"/>
      <c r="E126" s="1224" t="s">
        <v>40</v>
      </c>
      <c r="F126" s="1216"/>
      <c r="G126" s="1216"/>
      <c r="H126" s="1216"/>
      <c r="I126" s="1216"/>
      <c r="J126" s="1216"/>
      <c r="K126" s="1216"/>
      <c r="L126" s="1216"/>
      <c r="M126" s="1216"/>
      <c r="N126" s="1216"/>
      <c r="O126" s="1216"/>
      <c r="P126" s="1216"/>
      <c r="Q126" s="1216"/>
      <c r="R126" s="1216"/>
      <c r="S126" s="1216"/>
      <c r="T126" s="1216"/>
      <c r="U126" s="1216"/>
      <c r="V126" s="1216"/>
      <c r="W126" s="1216"/>
      <c r="X126" s="1216"/>
    </row>
    <row r="127" spans="1:25">
      <c r="A127" s="1195" t="s">
        <v>169</v>
      </c>
      <c r="B127" s="1554" t="s">
        <v>41</v>
      </c>
      <c r="C127" s="1554"/>
      <c r="D127" s="1216"/>
      <c r="E127" s="1216"/>
      <c r="F127" s="1216"/>
      <c r="G127" s="1216"/>
      <c r="H127" s="1216"/>
      <c r="I127" s="1216"/>
      <c r="J127" s="1216"/>
      <c r="K127" s="1216"/>
      <c r="L127" s="1216"/>
      <c r="M127" s="1216"/>
      <c r="N127" s="1216"/>
      <c r="O127" s="1216"/>
      <c r="P127" s="1216"/>
      <c r="Q127" s="1216"/>
      <c r="R127" s="1216"/>
      <c r="S127" s="1216"/>
      <c r="T127" s="1216"/>
      <c r="U127" s="1216"/>
      <c r="V127" s="1216"/>
      <c r="W127" s="1216"/>
      <c r="X127" s="1216"/>
    </row>
    <row r="128" spans="1:25">
      <c r="A128" s="1225" t="s">
        <v>42</v>
      </c>
      <c r="B128" s="1555"/>
      <c r="C128" s="1555"/>
      <c r="D128" s="1216"/>
      <c r="E128" s="1216"/>
      <c r="F128" s="1216"/>
      <c r="G128" s="1216"/>
      <c r="H128" s="1216"/>
      <c r="I128" s="1216"/>
      <c r="J128" s="1216"/>
      <c r="K128" s="1216"/>
      <c r="L128" s="1216"/>
      <c r="M128" s="1216"/>
      <c r="N128" s="1216"/>
      <c r="O128" s="1216"/>
      <c r="P128" s="1216"/>
      <c r="Q128" s="1216"/>
      <c r="R128" s="1216"/>
      <c r="S128" s="1216"/>
      <c r="T128" s="1216"/>
      <c r="U128" s="1216"/>
      <c r="V128" s="1216"/>
      <c r="W128" s="1216"/>
      <c r="X128" s="1216"/>
    </row>
    <row r="129" spans="1:25">
      <c r="A129" s="1225" t="s">
        <v>42</v>
      </c>
      <c r="B129" s="1555"/>
      <c r="C129" s="1555"/>
      <c r="F129" s="1216"/>
      <c r="G129" s="1216"/>
      <c r="H129" s="1216"/>
      <c r="I129" s="1216"/>
      <c r="J129" s="1216"/>
      <c r="K129" s="1216"/>
      <c r="L129" s="1216"/>
      <c r="M129" s="1216"/>
      <c r="N129" s="1216"/>
      <c r="O129" s="1216"/>
      <c r="P129" s="1216"/>
      <c r="Q129" s="1216"/>
      <c r="R129" s="1216"/>
      <c r="S129" s="1216"/>
      <c r="T129" s="1216"/>
      <c r="U129" s="1216"/>
      <c r="V129" s="1216"/>
      <c r="W129" s="1216"/>
      <c r="X129" s="1216"/>
    </row>
    <row r="130" spans="1:25">
      <c r="A130" s="1225" t="s">
        <v>43</v>
      </c>
      <c r="B130" s="1556"/>
      <c r="C130" s="1556"/>
      <c r="D130" s="1216"/>
      <c r="E130" s="1216"/>
      <c r="F130" s="1216"/>
      <c r="G130" s="1216"/>
      <c r="H130" s="1216"/>
      <c r="I130" s="1216"/>
      <c r="J130" s="1216"/>
      <c r="K130" s="1216"/>
      <c r="L130" s="1216"/>
      <c r="M130" s="1216"/>
      <c r="N130" s="1216"/>
      <c r="O130" s="1216"/>
      <c r="P130" s="1216"/>
      <c r="Q130" s="1216"/>
      <c r="R130" s="1216"/>
      <c r="S130" s="1216"/>
      <c r="T130" s="1216"/>
      <c r="U130" s="1216"/>
      <c r="V130" s="1216"/>
      <c r="W130" s="1216"/>
      <c r="X130" s="1216"/>
    </row>
    <row r="131" spans="1:25">
      <c r="A131" s="1225" t="s">
        <v>44</v>
      </c>
      <c r="B131" s="1557"/>
      <c r="C131" s="1557"/>
      <c r="D131" s="1216"/>
      <c r="E131" s="1216"/>
      <c r="F131" s="1216"/>
      <c r="G131" s="1216"/>
      <c r="H131" s="1216"/>
      <c r="I131" s="1216"/>
      <c r="J131" s="1216"/>
      <c r="K131" s="1216"/>
      <c r="L131" s="1216"/>
      <c r="M131" s="1216"/>
      <c r="N131" s="1216"/>
      <c r="O131" s="1216"/>
      <c r="P131" s="1216"/>
      <c r="Q131" s="1216"/>
      <c r="R131" s="1216"/>
      <c r="S131" s="1216"/>
      <c r="T131" s="1216"/>
      <c r="U131" s="1216"/>
      <c r="V131" s="1216"/>
      <c r="W131" s="1216"/>
      <c r="X131" s="1216"/>
    </row>
    <row r="133" spans="1:25" ht="23.25" customHeight="1">
      <c r="A133" s="1549" t="s">
        <v>0</v>
      </c>
      <c r="B133" s="1549"/>
      <c r="C133" s="1549"/>
      <c r="D133" s="1549"/>
      <c r="E133" s="1549"/>
      <c r="F133" s="1549"/>
      <c r="G133" s="1208"/>
      <c r="H133" s="1209"/>
      <c r="I133" s="1549" t="s">
        <v>1</v>
      </c>
      <c r="J133" s="1549"/>
      <c r="K133" s="1549"/>
      <c r="L133" s="1549"/>
      <c r="M133" s="1549"/>
      <c r="N133" s="1549"/>
      <c r="O133" s="1549"/>
      <c r="P133" s="1549"/>
      <c r="Q133" s="1549"/>
      <c r="R133" s="1550" t="s">
        <v>2</v>
      </c>
      <c r="S133" s="1551"/>
      <c r="T133" s="1550"/>
      <c r="U133" s="1550"/>
      <c r="V133" s="1550"/>
      <c r="W133" s="1550"/>
      <c r="X133" s="1550"/>
      <c r="Y133" s="1550"/>
    </row>
    <row r="134" spans="1:25" ht="26.25">
      <c r="A134" s="1210" t="s">
        <v>3</v>
      </c>
      <c r="B134" s="1210" t="s">
        <v>4</v>
      </c>
      <c r="C134" s="1210" t="s">
        <v>5</v>
      </c>
      <c r="D134" s="1210" t="s">
        <v>6</v>
      </c>
      <c r="E134" s="1210" t="s">
        <v>7</v>
      </c>
      <c r="F134" s="1210" t="s">
        <v>8</v>
      </c>
      <c r="G134" s="1210" t="s">
        <v>9</v>
      </c>
      <c r="H134" s="1211" t="s">
        <v>10</v>
      </c>
      <c r="I134" s="1227" t="s">
        <v>11</v>
      </c>
      <c r="J134" s="1227" t="s">
        <v>12</v>
      </c>
      <c r="K134" s="1227" t="s">
        <v>13</v>
      </c>
      <c r="L134" s="1227" t="s">
        <v>14</v>
      </c>
      <c r="M134" s="1227" t="s">
        <v>15</v>
      </c>
      <c r="N134" s="1227" t="s">
        <v>16</v>
      </c>
      <c r="O134" s="1227" t="s">
        <v>17</v>
      </c>
      <c r="P134" s="1212" t="s">
        <v>18</v>
      </c>
      <c r="Q134" s="1210" t="s">
        <v>19</v>
      </c>
      <c r="R134" s="1210" t="s">
        <v>20</v>
      </c>
      <c r="S134" s="1213" t="s">
        <v>21</v>
      </c>
      <c r="T134" s="1213" t="s">
        <v>22</v>
      </c>
      <c r="U134" s="1210" t="s">
        <v>24</v>
      </c>
      <c r="V134" s="1210" t="s">
        <v>25</v>
      </c>
      <c r="W134" s="1210" t="s">
        <v>26</v>
      </c>
      <c r="X134" s="1210" t="s">
        <v>27</v>
      </c>
      <c r="Y134" s="1210" t="s">
        <v>28</v>
      </c>
    </row>
    <row r="135" spans="1:25">
      <c r="A135" s="1172"/>
      <c r="B135" s="1172"/>
      <c r="C135" s="1172"/>
      <c r="D135" s="1172"/>
      <c r="E135" s="1173"/>
      <c r="F135" s="1172"/>
      <c r="G135" s="1172"/>
      <c r="H135" s="1174"/>
      <c r="I135" s="1172"/>
      <c r="J135" s="1172"/>
      <c r="K135" s="1172"/>
      <c r="L135" s="1172"/>
      <c r="M135" s="1172"/>
      <c r="N135" s="1172"/>
      <c r="O135" s="1172"/>
      <c r="P135" s="1172"/>
      <c r="Q135" s="1175">
        <f t="shared" ref="Q135:Q140" si="13">SUM(I135:P135)</f>
        <v>0</v>
      </c>
      <c r="R135" s="1175" t="s">
        <v>30</v>
      </c>
      <c r="S135" s="1175" t="s">
        <v>31</v>
      </c>
      <c r="T135" s="1175"/>
      <c r="U135" s="1239"/>
      <c r="V135" s="1181"/>
      <c r="W135" s="1181"/>
      <c r="X135" s="1181"/>
      <c r="Y135" s="1181"/>
    </row>
    <row r="136" spans="1:25">
      <c r="A136" s="1172"/>
      <c r="B136" s="1172"/>
      <c r="C136" s="1172"/>
      <c r="D136" s="1172"/>
      <c r="E136" s="1173"/>
      <c r="F136" s="1172"/>
      <c r="G136" s="1172"/>
      <c r="H136" s="1174"/>
      <c r="I136" s="1172"/>
      <c r="J136" s="1172"/>
      <c r="K136" s="1172"/>
      <c r="L136" s="1172"/>
      <c r="M136" s="1172"/>
      <c r="N136" s="1172"/>
      <c r="O136" s="1172"/>
      <c r="P136" s="1172"/>
      <c r="Q136" s="1175">
        <f t="shared" si="13"/>
        <v>0</v>
      </c>
      <c r="R136" s="1175" t="s">
        <v>30</v>
      </c>
      <c r="S136" s="1175" t="s">
        <v>31</v>
      </c>
      <c r="T136" s="1175"/>
      <c r="U136" s="1239"/>
      <c r="V136" s="1181"/>
      <c r="W136" s="1181"/>
      <c r="X136" s="1181"/>
      <c r="Y136" s="1181"/>
    </row>
    <row r="137" spans="1:25">
      <c r="A137" s="1172"/>
      <c r="B137" s="1172"/>
      <c r="C137" s="1172"/>
      <c r="D137" s="1172"/>
      <c r="E137" s="1173"/>
      <c r="F137" s="1172"/>
      <c r="G137" s="1172"/>
      <c r="H137" s="1174"/>
      <c r="I137" s="1172"/>
      <c r="J137" s="1172"/>
      <c r="K137" s="1172"/>
      <c r="L137" s="1172"/>
      <c r="M137" s="1172"/>
      <c r="N137" s="1172"/>
      <c r="O137" s="1172"/>
      <c r="P137" s="1172"/>
      <c r="Q137" s="1175">
        <f t="shared" si="13"/>
        <v>0</v>
      </c>
      <c r="R137" s="1176" t="s">
        <v>32</v>
      </c>
      <c r="S137" s="1177" t="s">
        <v>33</v>
      </c>
      <c r="T137" s="1175"/>
      <c r="U137" s="1239"/>
      <c r="V137" s="1181"/>
      <c r="W137" s="1181"/>
      <c r="X137" s="1181"/>
      <c r="Y137" s="1181"/>
    </row>
    <row r="138" spans="1:25">
      <c r="A138" s="1172"/>
      <c r="B138" s="1172"/>
      <c r="C138" s="1172"/>
      <c r="D138" s="1172"/>
      <c r="E138" s="1173"/>
      <c r="F138" s="1172"/>
      <c r="G138" s="1172"/>
      <c r="H138" s="1174"/>
      <c r="I138" s="1172"/>
      <c r="J138" s="1172"/>
      <c r="K138" s="1172"/>
      <c r="L138" s="1172"/>
      <c r="M138" s="1172"/>
      <c r="N138" s="1172"/>
      <c r="O138" s="1172"/>
      <c r="P138" s="1172"/>
      <c r="Q138" s="1175">
        <f t="shared" si="13"/>
        <v>0</v>
      </c>
      <c r="R138" s="1176" t="s">
        <v>32</v>
      </c>
      <c r="S138" s="1177" t="s">
        <v>33</v>
      </c>
      <c r="T138" s="1175"/>
      <c r="U138" s="1239"/>
      <c r="V138" s="1181"/>
      <c r="W138" s="1181"/>
      <c r="X138" s="1181"/>
      <c r="Y138" s="1181"/>
    </row>
    <row r="139" spans="1:25">
      <c r="A139" s="1172"/>
      <c r="B139" s="1172"/>
      <c r="C139" s="1172"/>
      <c r="D139" s="1172"/>
      <c r="E139" s="1173"/>
      <c r="F139" s="1172"/>
      <c r="G139" s="1172"/>
      <c r="H139" s="1174"/>
      <c r="I139" s="1172"/>
      <c r="J139" s="1172"/>
      <c r="K139" s="1172"/>
      <c r="L139" s="1172"/>
      <c r="M139" s="1172"/>
      <c r="N139" s="1172"/>
      <c r="O139" s="1172"/>
      <c r="P139" s="1172"/>
      <c r="Q139" s="1175">
        <f t="shared" si="13"/>
        <v>0</v>
      </c>
      <c r="R139" s="1176" t="s">
        <v>32</v>
      </c>
      <c r="S139" s="1177" t="s">
        <v>33</v>
      </c>
      <c r="T139" s="1175"/>
      <c r="U139" s="1239"/>
      <c r="V139" s="1181"/>
      <c r="W139" s="1181"/>
      <c r="X139" s="1181"/>
      <c r="Y139" s="1181"/>
    </row>
    <row r="140" spans="1:25">
      <c r="A140" s="1178"/>
      <c r="B140" s="1178"/>
      <c r="C140" s="1178"/>
      <c r="D140" s="1178"/>
      <c r="E140" s="1178"/>
      <c r="F140" s="1178"/>
      <c r="G140" s="1178"/>
      <c r="H140" s="1205"/>
      <c r="I140" s="1178"/>
      <c r="J140" s="1178"/>
      <c r="K140" s="1178"/>
      <c r="L140" s="1178"/>
      <c r="M140" s="1178"/>
      <c r="N140" s="1178"/>
      <c r="O140" s="1178"/>
      <c r="P140" s="1178"/>
      <c r="Q140" s="1175">
        <f t="shared" si="13"/>
        <v>0</v>
      </c>
      <c r="R140" s="1175" t="s">
        <v>30</v>
      </c>
      <c r="S140" s="1175" t="s">
        <v>31</v>
      </c>
      <c r="T140" s="1175"/>
      <c r="U140" s="1181"/>
      <c r="V140" s="1181"/>
      <c r="W140" s="1181"/>
      <c r="X140" s="1181"/>
      <c r="Y140" s="1181"/>
    </row>
    <row r="141" spans="1:25">
      <c r="A141" s="1214" t="s">
        <v>19</v>
      </c>
      <c r="B141" s="1209"/>
      <c r="C141" s="1209"/>
      <c r="D141" s="1209"/>
      <c r="E141" s="1214"/>
      <c r="F141" s="1209"/>
      <c r="G141" s="1209"/>
      <c r="H141" s="1209"/>
      <c r="I141" s="1214">
        <f>SUM(I135:I139)</f>
        <v>0</v>
      </c>
      <c r="J141" s="1214">
        <f>SUM(J135:J139)</f>
        <v>0</v>
      </c>
      <c r="K141" s="1214">
        <f t="shared" ref="K141:Q141" si="14">SUM(K135:K140)</f>
        <v>0</v>
      </c>
      <c r="L141" s="1214">
        <f t="shared" si="14"/>
        <v>0</v>
      </c>
      <c r="M141" s="1214">
        <f t="shared" si="14"/>
        <v>0</v>
      </c>
      <c r="N141" s="1214">
        <f t="shared" si="14"/>
        <v>0</v>
      </c>
      <c r="O141" s="1214">
        <f t="shared" si="14"/>
        <v>0</v>
      </c>
      <c r="P141" s="1214">
        <f t="shared" si="14"/>
        <v>0</v>
      </c>
      <c r="Q141" s="1214">
        <f t="shared" si="14"/>
        <v>0</v>
      </c>
      <c r="R141" s="1215"/>
      <c r="S141" s="1215"/>
      <c r="T141" s="1215"/>
      <c r="U141" s="1215"/>
      <c r="V141" s="1215"/>
      <c r="W141" s="1215"/>
      <c r="X141" s="1215"/>
      <c r="Y141" s="1215"/>
    </row>
    <row r="142" spans="1:25">
      <c r="A142" s="1216"/>
      <c r="B142" s="1216"/>
      <c r="C142" s="1216"/>
      <c r="D142" s="1216"/>
      <c r="E142" s="1216"/>
      <c r="F142" s="1217"/>
      <c r="G142" s="1217"/>
      <c r="H142" s="1216"/>
      <c r="I142" s="1216"/>
      <c r="J142" s="1216"/>
      <c r="K142" s="1216"/>
      <c r="L142" s="1216"/>
      <c r="M142" s="1216"/>
      <c r="N142" s="1216"/>
      <c r="O142" s="1216"/>
      <c r="P142" s="1216"/>
      <c r="Q142" s="1216"/>
      <c r="R142" s="1216"/>
      <c r="S142" s="1216"/>
      <c r="T142" s="1216"/>
      <c r="U142" s="1216"/>
      <c r="V142" s="1216"/>
      <c r="W142" s="1216"/>
      <c r="X142" s="1216"/>
    </row>
    <row r="143" spans="1:25">
      <c r="A143" s="1218" t="s">
        <v>34</v>
      </c>
      <c r="B143" s="1552"/>
      <c r="C143" s="1552"/>
      <c r="D143" s="1552"/>
      <c r="E143" s="1216"/>
      <c r="F143" s="1216"/>
      <c r="G143" s="1216"/>
      <c r="H143" s="1216"/>
      <c r="I143" s="1216"/>
      <c r="J143" s="1216"/>
      <c r="K143" s="1553"/>
      <c r="L143" s="1553"/>
      <c r="M143" s="1553"/>
      <c r="N143" s="1216"/>
      <c r="O143" s="1216"/>
      <c r="P143" s="1216"/>
      <c r="Q143" s="1216"/>
      <c r="R143" s="1216"/>
      <c r="S143" s="1216"/>
      <c r="T143" s="1216"/>
      <c r="U143" s="1216"/>
      <c r="V143" s="1216"/>
      <c r="W143" s="1216"/>
      <c r="X143" s="1216"/>
    </row>
    <row r="144" spans="1:25" ht="18">
      <c r="A144" s="1220" t="s">
        <v>35</v>
      </c>
      <c r="B144" s="1221" t="s">
        <v>36</v>
      </c>
      <c r="C144" s="1222" t="s">
        <v>37</v>
      </c>
      <c r="D144" s="1219"/>
      <c r="E144" s="1216"/>
      <c r="F144" s="1216"/>
      <c r="G144" s="1216"/>
      <c r="H144" s="1216"/>
      <c r="I144" s="1216"/>
      <c r="J144" s="1216"/>
      <c r="K144" s="1216"/>
      <c r="L144" s="1216"/>
      <c r="M144" s="1216"/>
      <c r="N144" s="1216"/>
      <c r="O144" s="1216"/>
      <c r="P144" s="1216"/>
      <c r="Q144" s="1216"/>
      <c r="R144" s="1216"/>
      <c r="S144" s="1216"/>
      <c r="T144" s="1216"/>
      <c r="U144" s="1216"/>
      <c r="V144" s="1216"/>
      <c r="W144" s="1216"/>
      <c r="X144" s="1216"/>
    </row>
    <row r="145" spans="1:24">
      <c r="A145" s="1194" t="s">
        <v>161</v>
      </c>
      <c r="B145" s="1548" t="s">
        <v>39</v>
      </c>
      <c r="C145" s="1548"/>
      <c r="D145" s="1223"/>
      <c r="E145" s="1224" t="s">
        <v>40</v>
      </c>
      <c r="F145" s="1216"/>
      <c r="G145" s="1216"/>
      <c r="H145" s="1216"/>
      <c r="I145" s="1216"/>
      <c r="J145" s="1216"/>
      <c r="K145" s="1216"/>
      <c r="L145" s="1216"/>
      <c r="M145" s="1216"/>
      <c r="N145" s="1216"/>
      <c r="O145" s="1216"/>
      <c r="P145" s="1216"/>
      <c r="Q145" s="1216"/>
      <c r="R145" s="1216"/>
      <c r="S145" s="1216"/>
      <c r="T145" s="1216"/>
      <c r="U145" s="1216"/>
      <c r="V145" s="1216"/>
      <c r="W145" s="1216"/>
      <c r="X145" s="1216"/>
    </row>
    <row r="146" spans="1:24">
      <c r="A146" s="1195" t="s">
        <v>169</v>
      </c>
      <c r="B146" s="1554" t="s">
        <v>41</v>
      </c>
      <c r="C146" s="1554"/>
      <c r="D146" s="1216"/>
      <c r="E146" s="1216"/>
      <c r="F146" s="1216"/>
      <c r="G146" s="1216"/>
      <c r="H146" s="1216"/>
      <c r="I146" s="1216"/>
      <c r="J146" s="1216"/>
      <c r="K146" s="1216"/>
      <c r="L146" s="1216"/>
      <c r="M146" s="1216"/>
      <c r="N146" s="1216"/>
      <c r="O146" s="1216"/>
      <c r="P146" s="1216"/>
      <c r="Q146" s="1216"/>
      <c r="R146" s="1216"/>
      <c r="S146" s="1216"/>
      <c r="T146" s="1216"/>
      <c r="U146" s="1216"/>
      <c r="V146" s="1216"/>
      <c r="W146" s="1216"/>
      <c r="X146" s="1216"/>
    </row>
    <row r="147" spans="1:24">
      <c r="A147" s="1225" t="s">
        <v>42</v>
      </c>
      <c r="B147" s="1555"/>
      <c r="C147" s="1555"/>
      <c r="D147" s="1216"/>
      <c r="E147" s="1216"/>
      <c r="F147" s="1216"/>
      <c r="G147" s="1216"/>
      <c r="H147" s="1216"/>
      <c r="I147" s="1216"/>
      <c r="J147" s="1216"/>
      <c r="K147" s="1216"/>
      <c r="L147" s="1216"/>
      <c r="M147" s="1216"/>
      <c r="N147" s="1216"/>
      <c r="O147" s="1216"/>
      <c r="P147" s="1216"/>
      <c r="Q147" s="1216"/>
      <c r="R147" s="1216"/>
      <c r="S147" s="1216"/>
      <c r="T147" s="1216"/>
      <c r="U147" s="1216"/>
      <c r="V147" s="1216"/>
      <c r="W147" s="1216"/>
      <c r="X147" s="1216"/>
    </row>
    <row r="148" spans="1:24">
      <c r="A148" s="1225" t="s">
        <v>42</v>
      </c>
      <c r="B148" s="1555"/>
      <c r="C148" s="1555"/>
      <c r="F148" s="1216"/>
      <c r="G148" s="1216"/>
      <c r="H148" s="1216"/>
      <c r="I148" s="1216"/>
      <c r="J148" s="1216"/>
      <c r="K148" s="1216"/>
      <c r="L148" s="1216"/>
      <c r="M148" s="1216"/>
      <c r="N148" s="1216"/>
      <c r="O148" s="1216"/>
      <c r="P148" s="1216"/>
      <c r="Q148" s="1216"/>
      <c r="R148" s="1216"/>
      <c r="S148" s="1216"/>
      <c r="T148" s="1216"/>
      <c r="U148" s="1216"/>
      <c r="V148" s="1216"/>
      <c r="W148" s="1216"/>
      <c r="X148" s="1216"/>
    </row>
    <row r="149" spans="1:24">
      <c r="A149" s="1225" t="s">
        <v>43</v>
      </c>
      <c r="B149" s="1556"/>
      <c r="C149" s="1556"/>
      <c r="D149" s="1216"/>
      <c r="E149" s="1216"/>
      <c r="F149" s="1216"/>
      <c r="G149" s="1216"/>
      <c r="H149" s="1216"/>
      <c r="I149" s="1216"/>
      <c r="J149" s="1216"/>
      <c r="K149" s="1216"/>
      <c r="L149" s="1216"/>
      <c r="M149" s="1216"/>
      <c r="N149" s="1216"/>
      <c r="O149" s="1216"/>
      <c r="P149" s="1216"/>
      <c r="Q149" s="1216"/>
      <c r="R149" s="1216"/>
      <c r="S149" s="1216"/>
      <c r="T149" s="1216"/>
      <c r="U149" s="1216"/>
      <c r="V149" s="1216"/>
      <c r="W149" s="1216"/>
      <c r="X149" s="1216"/>
    </row>
    <row r="150" spans="1:24">
      <c r="A150" s="1225" t="s">
        <v>44</v>
      </c>
      <c r="B150" s="1557"/>
      <c r="C150" s="1557"/>
      <c r="D150" s="1216"/>
      <c r="E150" s="1216"/>
      <c r="F150" s="1216"/>
      <c r="G150" s="1216"/>
      <c r="H150" s="1216"/>
      <c r="I150" s="1216"/>
      <c r="J150" s="1216"/>
      <c r="K150" s="1216"/>
      <c r="L150" s="1216"/>
      <c r="M150" s="1216"/>
      <c r="N150" s="1216"/>
      <c r="O150" s="1216"/>
      <c r="P150" s="1216"/>
      <c r="Q150" s="1216"/>
      <c r="R150" s="1216"/>
      <c r="S150" s="1216"/>
      <c r="T150" s="1216"/>
      <c r="U150" s="1216"/>
      <c r="V150" s="1216"/>
      <c r="W150" s="1216"/>
      <c r="X150" s="1216"/>
    </row>
  </sheetData>
  <mergeCells count="87">
    <mergeCell ref="B13:C13"/>
    <mergeCell ref="A1:F1"/>
    <mergeCell ref="I1:Q1"/>
    <mergeCell ref="R1:Y1"/>
    <mergeCell ref="B11:D11"/>
    <mergeCell ref="B33:C33"/>
    <mergeCell ref="B14:C14"/>
    <mergeCell ref="B15:C15"/>
    <mergeCell ref="B16:C16"/>
    <mergeCell ref="B17:C17"/>
    <mergeCell ref="B18:C18"/>
    <mergeCell ref="A20:F20"/>
    <mergeCell ref="I20:Q20"/>
    <mergeCell ref="R20:Y20"/>
    <mergeCell ref="B30:D30"/>
    <mergeCell ref="K30:M30"/>
    <mergeCell ref="B32:C32"/>
    <mergeCell ref="B34:C34"/>
    <mergeCell ref="B35:C35"/>
    <mergeCell ref="B36:C36"/>
    <mergeCell ref="B37:C37"/>
    <mergeCell ref="A39:F39"/>
    <mergeCell ref="R58:Y58"/>
    <mergeCell ref="R39:Y39"/>
    <mergeCell ref="B49:D49"/>
    <mergeCell ref="K49:M49"/>
    <mergeCell ref="B51:C51"/>
    <mergeCell ref="B52:C52"/>
    <mergeCell ref="B53:C53"/>
    <mergeCell ref="I39:Q39"/>
    <mergeCell ref="B54:C54"/>
    <mergeCell ref="B55:C55"/>
    <mergeCell ref="B56:C56"/>
    <mergeCell ref="A58:F58"/>
    <mergeCell ref="I58:Q58"/>
    <mergeCell ref="B73:C73"/>
    <mergeCell ref="B74:C74"/>
    <mergeCell ref="B75:C75"/>
    <mergeCell ref="A77:F77"/>
    <mergeCell ref="I77:Q77"/>
    <mergeCell ref="B68:D68"/>
    <mergeCell ref="K68:M68"/>
    <mergeCell ref="B70:C70"/>
    <mergeCell ref="B71:C71"/>
    <mergeCell ref="B72:C72"/>
    <mergeCell ref="R77:Y77"/>
    <mergeCell ref="B107:C107"/>
    <mergeCell ref="B89:C89"/>
    <mergeCell ref="B90:C90"/>
    <mergeCell ref="B91:C91"/>
    <mergeCell ref="B92:C92"/>
    <mergeCell ref="B93:C93"/>
    <mergeCell ref="B94:C94"/>
    <mergeCell ref="A96:F96"/>
    <mergeCell ref="I96:Q96"/>
    <mergeCell ref="R96:Y96"/>
    <mergeCell ref="B105:D105"/>
    <mergeCell ref="K105:M105"/>
    <mergeCell ref="B87:D87"/>
    <mergeCell ref="K87:M87"/>
    <mergeCell ref="B127:C127"/>
    <mergeCell ref="B108:C108"/>
    <mergeCell ref="B109:C109"/>
    <mergeCell ref="B110:C110"/>
    <mergeCell ref="B111:C111"/>
    <mergeCell ref="B112:C112"/>
    <mergeCell ref="A114:F114"/>
    <mergeCell ref="I114:Q114"/>
    <mergeCell ref="R114:Y114"/>
    <mergeCell ref="B124:D124"/>
    <mergeCell ref="K124:M124"/>
    <mergeCell ref="B126:C126"/>
    <mergeCell ref="B128:C128"/>
    <mergeCell ref="B129:C129"/>
    <mergeCell ref="B130:C130"/>
    <mergeCell ref="B131:C131"/>
    <mergeCell ref="A133:F133"/>
    <mergeCell ref="B148:C148"/>
    <mergeCell ref="B149:C149"/>
    <mergeCell ref="B150:C150"/>
    <mergeCell ref="R133:Y133"/>
    <mergeCell ref="B143:D143"/>
    <mergeCell ref="K143:M143"/>
    <mergeCell ref="B145:C145"/>
    <mergeCell ref="B146:C146"/>
    <mergeCell ref="B147:C147"/>
    <mergeCell ref="I133:Q1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E3E69-2BBC-4538-A7F8-CCEED5F0D484}">
  <sheetPr>
    <tabColor rgb="FF0070C0"/>
  </sheetPr>
  <dimension ref="A1:Z58"/>
  <sheetViews>
    <sheetView tabSelected="1" topLeftCell="A22" workbookViewId="0">
      <selection activeCell="C47" sqref="C4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8.140625" customWidth="1"/>
    <col min="22" max="22" width="16.28515625" customWidth="1"/>
    <col min="23" max="24" width="9.140625" bestFit="1" customWidth="1"/>
    <col min="25" max="25" width="20" customWidth="1"/>
    <col min="26" max="26" width="11.85546875" customWidth="1"/>
  </cols>
  <sheetData>
    <row r="1" spans="1:26" ht="23.25">
      <c r="A1" s="1549" t="s">
        <v>180</v>
      </c>
      <c r="B1" s="1549"/>
      <c r="C1" s="1549"/>
      <c r="D1" s="1549"/>
      <c r="E1" s="1549"/>
      <c r="F1" s="1549"/>
      <c r="G1" s="1208"/>
      <c r="H1" s="1209"/>
      <c r="I1" s="1549" t="s">
        <v>84</v>
      </c>
      <c r="J1" s="1549"/>
      <c r="K1" s="1549"/>
      <c r="L1" s="1549"/>
      <c r="M1" s="1549"/>
      <c r="N1" s="1549"/>
      <c r="O1" s="1549"/>
      <c r="P1" s="1549"/>
      <c r="Q1" s="1549"/>
      <c r="R1" s="1550" t="s">
        <v>181</v>
      </c>
      <c r="S1" s="1551"/>
      <c r="T1" s="1550"/>
      <c r="U1" s="1550"/>
      <c r="V1" s="1550"/>
      <c r="W1" s="1550"/>
      <c r="X1" s="1550"/>
      <c r="Y1" s="1550"/>
      <c r="Z1" s="1550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23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>
      <c r="A3" s="1172" t="s">
        <v>111</v>
      </c>
      <c r="B3" s="1172" t="s">
        <v>65</v>
      </c>
      <c r="C3" s="1172" t="s">
        <v>182</v>
      </c>
      <c r="D3" s="1172" t="s">
        <v>64</v>
      </c>
      <c r="E3" s="1173">
        <v>46281.472222222219</v>
      </c>
      <c r="F3" s="1172">
        <v>18.600000000000001</v>
      </c>
      <c r="G3" s="1172">
        <v>122694</v>
      </c>
      <c r="H3" s="1174"/>
      <c r="I3" s="1172"/>
      <c r="J3" s="1172"/>
      <c r="K3" s="1172"/>
      <c r="L3" s="1172"/>
      <c r="M3" s="1172">
        <v>161</v>
      </c>
      <c r="N3" s="1172"/>
      <c r="O3" s="1172"/>
      <c r="P3" s="1172"/>
      <c r="Q3" s="1175">
        <f>SUM(I3:P3)</f>
        <v>161</v>
      </c>
      <c r="R3" s="1175" t="s">
        <v>30</v>
      </c>
      <c r="S3" s="1177" t="s">
        <v>33</v>
      </c>
      <c r="T3" s="1175"/>
      <c r="U3" s="1440">
        <v>46273.666666666664</v>
      </c>
      <c r="V3" s="1239" t="s">
        <v>169</v>
      </c>
      <c r="W3" s="1181" t="s">
        <v>90</v>
      </c>
      <c r="X3" s="1181"/>
      <c r="Y3" s="1181" t="s">
        <v>183</v>
      </c>
      <c r="Z3" s="1181"/>
    </row>
    <row r="4" spans="1:26" ht="38.25">
      <c r="A4" s="1172" t="s">
        <v>120</v>
      </c>
      <c r="B4" s="1172" t="s">
        <v>78</v>
      </c>
      <c r="C4" s="1172" t="s">
        <v>184</v>
      </c>
      <c r="D4" s="1172" t="s">
        <v>99</v>
      </c>
      <c r="E4" s="1173">
        <v>46281.277777777781</v>
      </c>
      <c r="F4" s="1172">
        <v>13.3</v>
      </c>
      <c r="G4" s="1172"/>
      <c r="H4" s="1174" t="s">
        <v>185</v>
      </c>
      <c r="I4" s="1172"/>
      <c r="J4" s="1172"/>
      <c r="K4" s="1172"/>
      <c r="L4" s="1172"/>
      <c r="M4" s="1172">
        <v>121</v>
      </c>
      <c r="N4" s="1172">
        <v>33</v>
      </c>
      <c r="O4" s="1172">
        <v>6</v>
      </c>
      <c r="P4" s="1172">
        <v>1</v>
      </c>
      <c r="Q4" s="1175">
        <f>SUM(I4:P4)</f>
        <v>161</v>
      </c>
      <c r="R4" s="1176" t="s">
        <v>32</v>
      </c>
      <c r="S4" s="1177" t="s">
        <v>33</v>
      </c>
      <c r="T4" s="1175"/>
      <c r="U4" s="1440">
        <v>46274.5</v>
      </c>
      <c r="V4" s="1239" t="s">
        <v>100</v>
      </c>
      <c r="W4" s="1181" t="s">
        <v>90</v>
      </c>
      <c r="X4" s="1181"/>
      <c r="Y4" s="1181" t="s">
        <v>186</v>
      </c>
      <c r="Z4" s="1181"/>
    </row>
    <row r="5" spans="1:26" ht="38.25">
      <c r="A5" s="1172" t="s">
        <v>105</v>
      </c>
      <c r="B5" s="1172" t="s">
        <v>78</v>
      </c>
      <c r="C5" s="1172" t="s">
        <v>187</v>
      </c>
      <c r="D5" s="1172" t="s">
        <v>99</v>
      </c>
      <c r="E5" s="1173">
        <v>46281.277777777781</v>
      </c>
      <c r="F5" s="1172">
        <v>13.3</v>
      </c>
      <c r="G5" s="1172"/>
      <c r="H5" s="1174" t="s">
        <v>188</v>
      </c>
      <c r="I5" s="1172"/>
      <c r="J5" s="1172"/>
      <c r="K5" s="1172"/>
      <c r="L5" s="1172"/>
      <c r="M5" s="1172">
        <v>125</v>
      </c>
      <c r="N5" s="1172">
        <v>30</v>
      </c>
      <c r="O5" s="1172">
        <v>6</v>
      </c>
      <c r="P5" s="1172"/>
      <c r="Q5" s="1175">
        <f>SUM(I5:P5)</f>
        <v>161</v>
      </c>
      <c r="R5" s="1176" t="s">
        <v>32</v>
      </c>
      <c r="S5" s="1177" t="s">
        <v>33</v>
      </c>
      <c r="T5" s="1454" t="b">
        <v>1</v>
      </c>
      <c r="U5" s="1440">
        <v>46274.5</v>
      </c>
      <c r="V5" s="1239" t="s">
        <v>100</v>
      </c>
      <c r="W5" s="1181" t="s">
        <v>90</v>
      </c>
      <c r="X5" s="1181"/>
      <c r="Y5" s="1181" t="s">
        <v>186</v>
      </c>
      <c r="Z5" s="1181"/>
    </row>
    <row r="6" spans="1:26" ht="38.25">
      <c r="A6" s="1172" t="s">
        <v>114</v>
      </c>
      <c r="B6" s="1172" t="s">
        <v>78</v>
      </c>
      <c r="C6" s="1172" t="s">
        <v>189</v>
      </c>
      <c r="D6" s="1172" t="s">
        <v>99</v>
      </c>
      <c r="E6" s="1173">
        <v>46281.277777777781</v>
      </c>
      <c r="F6" s="1172">
        <v>13.3</v>
      </c>
      <c r="G6" s="1172"/>
      <c r="H6" s="1174" t="s">
        <v>188</v>
      </c>
      <c r="I6" s="1172"/>
      <c r="J6" s="1172"/>
      <c r="K6" s="1172"/>
      <c r="L6" s="1172"/>
      <c r="M6" s="1172">
        <v>125</v>
      </c>
      <c r="N6" s="1172">
        <v>30</v>
      </c>
      <c r="O6" s="1172">
        <v>6</v>
      </c>
      <c r="P6" s="1172"/>
      <c r="Q6" s="1175">
        <f>SUM(I6:P6)</f>
        <v>161</v>
      </c>
      <c r="R6" s="1176" t="s">
        <v>32</v>
      </c>
      <c r="S6" s="1177" t="s">
        <v>33</v>
      </c>
      <c r="T6" s="1454" t="b">
        <v>1</v>
      </c>
      <c r="U6" s="1440">
        <v>46274.5</v>
      </c>
      <c r="V6" s="1239" t="s">
        <v>100</v>
      </c>
      <c r="W6" s="1181" t="s">
        <v>90</v>
      </c>
      <c r="X6" s="1181"/>
      <c r="Y6" s="1181" t="s">
        <v>186</v>
      </c>
      <c r="Z6" s="1181"/>
    </row>
    <row r="7" spans="1:26" ht="38.25">
      <c r="A7" s="1172" t="s">
        <v>190</v>
      </c>
      <c r="B7" s="1172" t="s">
        <v>80</v>
      </c>
      <c r="C7" s="1172" t="s">
        <v>191</v>
      </c>
      <c r="D7" s="1172" t="s">
        <v>117</v>
      </c>
      <c r="E7" s="1173">
        <v>46281.402777777781</v>
      </c>
      <c r="F7" s="1172">
        <v>12.3</v>
      </c>
      <c r="G7" s="1172"/>
      <c r="H7" s="1174" t="s">
        <v>192</v>
      </c>
      <c r="I7" s="1172"/>
      <c r="J7" s="1172"/>
      <c r="K7" s="1172"/>
      <c r="L7" s="1172"/>
      <c r="M7" s="1172">
        <v>110</v>
      </c>
      <c r="N7" s="1172">
        <v>40</v>
      </c>
      <c r="O7" s="1172">
        <v>10</v>
      </c>
      <c r="P7" s="1172">
        <v>1</v>
      </c>
      <c r="Q7" s="1175">
        <f>SUM(I7:P7)</f>
        <v>161</v>
      </c>
      <c r="R7" s="1176" t="s">
        <v>32</v>
      </c>
      <c r="S7" s="1177" t="s">
        <v>33</v>
      </c>
      <c r="T7" s="1175"/>
      <c r="U7" s="1440">
        <v>46274.5</v>
      </c>
      <c r="V7" s="1239" t="s">
        <v>100</v>
      </c>
      <c r="W7" s="1181" t="s">
        <v>90</v>
      </c>
      <c r="X7" s="1181"/>
      <c r="Y7" s="1181" t="s">
        <v>193</v>
      </c>
      <c r="Z7" s="1181"/>
    </row>
    <row r="8" spans="1:26">
      <c r="A8" s="1214" t="s">
        <v>19</v>
      </c>
      <c r="B8" s="1209"/>
      <c r="C8" s="1209"/>
      <c r="D8" s="1209"/>
      <c r="E8" s="1214"/>
      <c r="F8" s="1209"/>
      <c r="G8" s="1209"/>
      <c r="H8" s="1209"/>
      <c r="I8" s="1214">
        <f t="shared" ref="I8:Q8" si="0">SUM(I3:I7)</f>
        <v>0</v>
      </c>
      <c r="J8" s="1214">
        <f t="shared" si="0"/>
        <v>0</v>
      </c>
      <c r="K8" s="1214">
        <f t="shared" si="0"/>
        <v>0</v>
      </c>
      <c r="L8" s="1214">
        <f t="shared" si="0"/>
        <v>0</v>
      </c>
      <c r="M8" s="1214">
        <f t="shared" si="0"/>
        <v>642</v>
      </c>
      <c r="N8" s="1214">
        <f t="shared" si="0"/>
        <v>133</v>
      </c>
      <c r="O8" s="1214">
        <f t="shared" si="0"/>
        <v>28</v>
      </c>
      <c r="P8" s="1214">
        <f t="shared" si="0"/>
        <v>2</v>
      </c>
      <c r="Q8" s="1214">
        <f t="shared" si="0"/>
        <v>805</v>
      </c>
      <c r="R8" s="1215"/>
      <c r="S8" s="1215"/>
      <c r="T8" s="1215"/>
      <c r="U8" s="1215"/>
      <c r="V8" s="1215"/>
      <c r="W8" s="1215"/>
      <c r="X8" s="1215"/>
      <c r="Y8" s="1215"/>
      <c r="Z8" s="1215"/>
    </row>
    <row r="9" spans="1:26">
      <c r="A9" s="1216"/>
      <c r="B9" s="1216"/>
      <c r="C9" s="1216"/>
      <c r="D9" s="1216"/>
      <c r="E9" s="1216"/>
      <c r="F9" s="1217"/>
      <c r="G9" s="1217"/>
      <c r="H9" s="1216"/>
      <c r="I9" s="1216"/>
      <c r="J9" s="1216"/>
      <c r="K9" s="1216"/>
      <c r="L9" s="1216"/>
      <c r="M9" s="1216"/>
      <c r="N9" s="1216"/>
      <c r="O9" s="1216"/>
      <c r="P9" s="1216"/>
      <c r="Q9" s="1216"/>
      <c r="R9" s="1216"/>
      <c r="S9" s="1216"/>
      <c r="T9" s="1216"/>
      <c r="U9" s="1216"/>
      <c r="V9" s="1216"/>
      <c r="W9" s="1216"/>
      <c r="X9" s="1216"/>
      <c r="Y9" s="1216"/>
    </row>
    <row r="10" spans="1:26">
      <c r="A10" s="1218" t="s">
        <v>34</v>
      </c>
      <c r="B10" s="1552"/>
      <c r="C10" s="1552"/>
      <c r="D10" s="1552"/>
      <c r="E10" s="1216"/>
      <c r="F10" s="1216"/>
      <c r="G10" s="1216"/>
      <c r="H10" s="1216"/>
      <c r="I10" s="1216"/>
      <c r="J10" s="1216"/>
      <c r="K10" s="1553"/>
      <c r="L10" s="1553"/>
      <c r="M10" s="1553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Y10" s="1216"/>
    </row>
    <row r="11" spans="1:26" ht="18">
      <c r="A11" s="1220" t="s">
        <v>35</v>
      </c>
      <c r="B11" s="1221" t="s">
        <v>36</v>
      </c>
      <c r="C11" s="1222" t="s">
        <v>37</v>
      </c>
      <c r="D11" s="1219"/>
      <c r="E11" s="1216"/>
      <c r="F11" s="1216"/>
      <c r="G11" s="1216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>
      <c r="A12" s="1194" t="s">
        <v>169</v>
      </c>
      <c r="B12" s="1548" t="s">
        <v>39</v>
      </c>
      <c r="C12" s="1548"/>
      <c r="D12" s="1223"/>
      <c r="E12" s="1224" t="s">
        <v>40</v>
      </c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6">
      <c r="A13" s="1195" t="s">
        <v>100</v>
      </c>
      <c r="B13" s="1554" t="s">
        <v>41</v>
      </c>
      <c r="C13" s="1554"/>
      <c r="D13" s="1216"/>
      <c r="E13" s="1216"/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 ht="15" customHeight="1">
      <c r="A14" s="1225" t="s">
        <v>42</v>
      </c>
      <c r="B14" s="1555"/>
      <c r="C14" s="1555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>
      <c r="A15" s="1225" t="s">
        <v>42</v>
      </c>
      <c r="B15" s="1555"/>
      <c r="C15" s="1555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>
      <c r="A16" s="1225" t="s">
        <v>43</v>
      </c>
      <c r="B16" s="1556"/>
      <c r="C16" s="1556"/>
      <c r="D16" s="1216"/>
      <c r="E16" s="1216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6">
      <c r="A17" s="1225" t="s">
        <v>44</v>
      </c>
      <c r="B17" s="1557"/>
      <c r="C17" s="1557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6">
      <c r="A18" s="1226"/>
      <c r="B18" s="1216"/>
      <c r="C18" s="1216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19" spans="1:26" ht="23.25" customHeight="1">
      <c r="A19" s="1549" t="s">
        <v>194</v>
      </c>
      <c r="B19" s="1549"/>
      <c r="C19" s="1549"/>
      <c r="D19" s="1549"/>
      <c r="E19" s="1549"/>
      <c r="F19" s="1549"/>
      <c r="G19" s="1208"/>
      <c r="H19" s="1209"/>
      <c r="I19" s="1549" t="s">
        <v>84</v>
      </c>
      <c r="J19" s="1549"/>
      <c r="K19" s="1549"/>
      <c r="L19" s="1549"/>
      <c r="M19" s="1549"/>
      <c r="N19" s="1549"/>
      <c r="O19" s="1549"/>
      <c r="P19" s="1549"/>
      <c r="Q19" s="1549"/>
      <c r="R19" s="1550" t="s">
        <v>110</v>
      </c>
      <c r="S19" s="1551"/>
      <c r="T19" s="1550"/>
      <c r="U19" s="1550"/>
      <c r="V19" s="1550"/>
      <c r="W19" s="1550"/>
      <c r="X19" s="1550"/>
      <c r="Y19" s="1550"/>
      <c r="Z19" s="1550"/>
    </row>
    <row r="20" spans="1:26" ht="26.25">
      <c r="A20" s="1210" t="s">
        <v>3</v>
      </c>
      <c r="B20" s="1210" t="s">
        <v>4</v>
      </c>
      <c r="C20" s="1210" t="s">
        <v>5</v>
      </c>
      <c r="D20" s="1210" t="s">
        <v>6</v>
      </c>
      <c r="E20" s="1210" t="s">
        <v>7</v>
      </c>
      <c r="F20" s="1210" t="s">
        <v>8</v>
      </c>
      <c r="G20" s="1210" t="s">
        <v>9</v>
      </c>
      <c r="H20" s="1211" t="s">
        <v>10</v>
      </c>
      <c r="I20" s="1227" t="s">
        <v>11</v>
      </c>
      <c r="J20" s="1227" t="s">
        <v>12</v>
      </c>
      <c r="K20" s="1227" t="s">
        <v>13</v>
      </c>
      <c r="L20" s="1227" t="s">
        <v>14</v>
      </c>
      <c r="M20" s="1227" t="s">
        <v>15</v>
      </c>
      <c r="N20" s="1227" t="s">
        <v>16</v>
      </c>
      <c r="O20" s="1227" t="s">
        <v>17</v>
      </c>
      <c r="P20" s="1212" t="s">
        <v>18</v>
      </c>
      <c r="Q20" s="1210" t="s">
        <v>19</v>
      </c>
      <c r="R20" s="1210" t="s">
        <v>20</v>
      </c>
      <c r="S20" s="1213" t="s">
        <v>21</v>
      </c>
      <c r="T20" s="1213" t="s">
        <v>22</v>
      </c>
      <c r="U20" s="1419" t="s">
        <v>23</v>
      </c>
      <c r="V20" s="1210" t="s">
        <v>24</v>
      </c>
      <c r="W20" s="1210" t="s">
        <v>25</v>
      </c>
      <c r="X20" s="1210" t="s">
        <v>26</v>
      </c>
      <c r="Y20" s="1210" t="s">
        <v>27</v>
      </c>
      <c r="Z20" s="1210" t="s">
        <v>28</v>
      </c>
    </row>
    <row r="21" spans="1:26" ht="38.25">
      <c r="A21" s="1172" t="s">
        <v>119</v>
      </c>
      <c r="B21" s="1172" t="s">
        <v>92</v>
      </c>
      <c r="C21" s="1172" t="s">
        <v>195</v>
      </c>
      <c r="D21" s="1172" t="s">
        <v>159</v>
      </c>
      <c r="E21" s="1173">
        <v>46282.041666666664</v>
      </c>
      <c r="F21" s="1172">
        <v>11.9</v>
      </c>
      <c r="G21" s="1172"/>
      <c r="H21" s="1174" t="s">
        <v>188</v>
      </c>
      <c r="I21" s="1172"/>
      <c r="J21" s="1172"/>
      <c r="K21" s="1172"/>
      <c r="L21" s="1172"/>
      <c r="M21" s="1172">
        <v>122</v>
      </c>
      <c r="N21" s="1172">
        <v>35</v>
      </c>
      <c r="O21" s="1172">
        <v>4</v>
      </c>
      <c r="P21" s="1172"/>
      <c r="Q21" s="1175">
        <f t="shared" ref="Q21:Q26" si="1">SUM(I21:P21)</f>
        <v>161</v>
      </c>
      <c r="R21" s="1176" t="s">
        <v>32</v>
      </c>
      <c r="S21" s="1177" t="s">
        <v>33</v>
      </c>
      <c r="T21" s="1175"/>
      <c r="U21" s="1440">
        <v>46279.416666666664</v>
      </c>
      <c r="V21" s="1239" t="s">
        <v>161</v>
      </c>
      <c r="W21" s="1181" t="s">
        <v>90</v>
      </c>
      <c r="X21" s="1181"/>
      <c r="Y21" s="1181" t="s">
        <v>162</v>
      </c>
      <c r="Z21" s="1181"/>
    </row>
    <row r="22" spans="1:26" ht="38.25">
      <c r="A22" s="1172" t="s">
        <v>102</v>
      </c>
      <c r="B22" s="1172" t="s">
        <v>92</v>
      </c>
      <c r="C22" s="1172" t="s">
        <v>196</v>
      </c>
      <c r="D22" s="1172" t="s">
        <v>159</v>
      </c>
      <c r="E22" s="1173">
        <v>46282.041666666664</v>
      </c>
      <c r="F22" s="1172">
        <v>11.9</v>
      </c>
      <c r="G22" s="1172"/>
      <c r="H22" s="1174" t="s">
        <v>197</v>
      </c>
      <c r="I22" s="1172"/>
      <c r="J22" s="1172"/>
      <c r="K22" s="1172"/>
      <c r="L22" s="1172"/>
      <c r="M22" s="1172">
        <v>132</v>
      </c>
      <c r="N22" s="1172">
        <v>27</v>
      </c>
      <c r="O22" s="1172">
        <v>2</v>
      </c>
      <c r="P22" s="1172"/>
      <c r="Q22" s="1175">
        <f t="shared" si="1"/>
        <v>161</v>
      </c>
      <c r="R22" s="1176" t="s">
        <v>32</v>
      </c>
      <c r="S22" s="1177" t="s">
        <v>33</v>
      </c>
      <c r="T22" s="1175"/>
      <c r="U22" s="1440">
        <v>46279.416666666664</v>
      </c>
      <c r="V22" s="1239" t="s">
        <v>161</v>
      </c>
      <c r="W22" s="1181" t="s">
        <v>90</v>
      </c>
      <c r="X22" s="1181"/>
      <c r="Y22" s="1181" t="s">
        <v>162</v>
      </c>
      <c r="Z22" s="1181"/>
    </row>
    <row r="23" spans="1:26" ht="38.25">
      <c r="A23" s="1172" t="s">
        <v>121</v>
      </c>
      <c r="B23" s="1172" t="s">
        <v>92</v>
      </c>
      <c r="C23" s="1172" t="s">
        <v>198</v>
      </c>
      <c r="D23" s="1172" t="s">
        <v>159</v>
      </c>
      <c r="E23" s="1173">
        <v>46282.041666666664</v>
      </c>
      <c r="F23" s="1172">
        <v>11.9</v>
      </c>
      <c r="G23" s="1172"/>
      <c r="H23" s="1174" t="s">
        <v>188</v>
      </c>
      <c r="I23" s="1172"/>
      <c r="J23" s="1172"/>
      <c r="K23" s="1172"/>
      <c r="L23" s="1172"/>
      <c r="M23" s="1172">
        <v>127</v>
      </c>
      <c r="N23" s="1172">
        <v>30</v>
      </c>
      <c r="O23" s="1172">
        <v>4</v>
      </c>
      <c r="P23" s="1172"/>
      <c r="Q23" s="1175">
        <f t="shared" si="1"/>
        <v>161</v>
      </c>
      <c r="R23" s="1176" t="s">
        <v>32</v>
      </c>
      <c r="S23" s="1177" t="s">
        <v>33</v>
      </c>
      <c r="T23" s="1175"/>
      <c r="U23" s="1440">
        <v>46279.416666666664</v>
      </c>
      <c r="V23" s="1239" t="s">
        <v>161</v>
      </c>
      <c r="W23" s="1181" t="s">
        <v>90</v>
      </c>
      <c r="X23" s="1181"/>
      <c r="Y23" s="1181" t="s">
        <v>162</v>
      </c>
      <c r="Z23" s="1181"/>
    </row>
    <row r="24" spans="1:26" ht="38.25">
      <c r="A24" s="1355" t="s">
        <v>120</v>
      </c>
      <c r="B24" s="1355" t="s">
        <v>92</v>
      </c>
      <c r="C24" s="1172" t="s">
        <v>199</v>
      </c>
      <c r="D24" s="1172" t="s">
        <v>159</v>
      </c>
      <c r="E24" s="1173">
        <v>46282.041666666664</v>
      </c>
      <c r="F24" s="1172">
        <v>11.9</v>
      </c>
      <c r="G24" s="1172"/>
      <c r="H24" s="1174" t="s">
        <v>188</v>
      </c>
      <c r="I24" s="1172"/>
      <c r="J24" s="1172"/>
      <c r="K24" s="1172"/>
      <c r="L24" s="1172"/>
      <c r="M24" s="1172">
        <v>127</v>
      </c>
      <c r="N24" s="1172">
        <v>30</v>
      </c>
      <c r="O24" s="1172">
        <v>4</v>
      </c>
      <c r="P24" s="1172"/>
      <c r="Q24" s="1175">
        <f t="shared" si="1"/>
        <v>161</v>
      </c>
      <c r="R24" s="1176" t="s">
        <v>32</v>
      </c>
      <c r="S24" s="1177" t="s">
        <v>33</v>
      </c>
      <c r="T24" s="1454" t="b">
        <v>1</v>
      </c>
      <c r="U24" s="1440">
        <v>46279.416666666664</v>
      </c>
      <c r="V24" s="1239" t="s">
        <v>161</v>
      </c>
      <c r="W24" s="1181" t="s">
        <v>90</v>
      </c>
      <c r="X24" s="1181"/>
      <c r="Y24" s="1181" t="s">
        <v>162</v>
      </c>
      <c r="Z24" s="1181"/>
    </row>
    <row r="25" spans="1:26" ht="38.25">
      <c r="A25" s="1172" t="s">
        <v>133</v>
      </c>
      <c r="B25" s="1172" t="s">
        <v>134</v>
      </c>
      <c r="C25" s="1172" t="s">
        <v>200</v>
      </c>
      <c r="D25" s="1172" t="s">
        <v>136</v>
      </c>
      <c r="E25" s="1173">
        <v>46282.083333333336</v>
      </c>
      <c r="F25" s="1172">
        <v>11.9</v>
      </c>
      <c r="G25" s="1172"/>
      <c r="H25" s="1174" t="s">
        <v>188</v>
      </c>
      <c r="I25" s="1172"/>
      <c r="J25" s="1172"/>
      <c r="K25" s="1172"/>
      <c r="L25" s="1172"/>
      <c r="M25" s="1172">
        <v>129</v>
      </c>
      <c r="N25" s="1172">
        <v>30</v>
      </c>
      <c r="O25" s="1172">
        <v>2</v>
      </c>
      <c r="P25" s="1172"/>
      <c r="Q25" s="1175">
        <f t="shared" si="1"/>
        <v>161</v>
      </c>
      <c r="R25" s="1176" t="s">
        <v>32</v>
      </c>
      <c r="S25" s="1177" t="s">
        <v>33</v>
      </c>
      <c r="T25" s="1175"/>
      <c r="U25" s="1440">
        <v>46276.75</v>
      </c>
      <c r="V25" s="1239" t="s">
        <v>100</v>
      </c>
      <c r="W25" s="1181" t="s">
        <v>90</v>
      </c>
      <c r="X25" s="1181"/>
      <c r="Y25" s="1181" t="s">
        <v>201</v>
      </c>
      <c r="Z25" s="1181"/>
    </row>
    <row r="26" spans="1:26">
      <c r="A26" s="1172" t="s">
        <v>113</v>
      </c>
      <c r="B26" s="1172" t="s">
        <v>65</v>
      </c>
      <c r="C26" s="1172" t="s">
        <v>202</v>
      </c>
      <c r="D26" s="1172" t="s">
        <v>203</v>
      </c>
      <c r="E26" s="1173">
        <v>46281.979166666664</v>
      </c>
      <c r="F26" s="1172">
        <v>17.3</v>
      </c>
      <c r="G26" s="1172">
        <v>122700</v>
      </c>
      <c r="H26" s="1174"/>
      <c r="I26" s="1172"/>
      <c r="J26" s="1172"/>
      <c r="K26" s="1172"/>
      <c r="L26" s="1172"/>
      <c r="M26" s="1172">
        <v>54</v>
      </c>
      <c r="N26" s="1172"/>
      <c r="O26" s="1172"/>
      <c r="P26" s="1172"/>
      <c r="Q26" s="1175">
        <f t="shared" si="1"/>
        <v>54</v>
      </c>
      <c r="R26" s="1175" t="s">
        <v>30</v>
      </c>
      <c r="S26" s="1177" t="s">
        <v>33</v>
      </c>
      <c r="T26" s="1175"/>
      <c r="U26" s="1440">
        <v>46276.666666666664</v>
      </c>
      <c r="V26" s="1239" t="s">
        <v>161</v>
      </c>
      <c r="W26" s="1181" t="s">
        <v>90</v>
      </c>
      <c r="X26" s="1181"/>
      <c r="Y26" s="1239" t="s">
        <v>204</v>
      </c>
      <c r="Z26" s="1181"/>
    </row>
    <row r="27" spans="1:26">
      <c r="A27" s="1172"/>
      <c r="B27" s="1172"/>
      <c r="C27" s="1172"/>
      <c r="D27" s="1172"/>
      <c r="E27" s="1173"/>
      <c r="F27" s="1172"/>
      <c r="G27" s="1172"/>
      <c r="H27" s="1174"/>
      <c r="I27" s="1172"/>
      <c r="J27" s="1172"/>
      <c r="K27" s="1172"/>
      <c r="L27" s="1172"/>
      <c r="M27" s="1172"/>
      <c r="N27" s="1172"/>
      <c r="O27" s="1172"/>
      <c r="P27" s="1172"/>
      <c r="Q27" s="1175"/>
      <c r="R27" s="1175"/>
      <c r="S27" s="1175"/>
      <c r="T27" s="1175"/>
      <c r="U27" s="1503"/>
      <c r="V27" s="1239"/>
      <c r="W27" s="1181"/>
      <c r="X27" s="1181"/>
      <c r="Y27" s="1190"/>
      <c r="Z27" s="1181"/>
    </row>
    <row r="28" spans="1:26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>SUM(I21:I25)</f>
        <v>0</v>
      </c>
      <c r="J28" s="1214">
        <f>SUM(J21:J25)</f>
        <v>0</v>
      </c>
      <c r="K28" s="1214">
        <f t="shared" ref="K28:Q28" si="2">SUM(K21:K26)</f>
        <v>0</v>
      </c>
      <c r="L28" s="1214">
        <f t="shared" si="2"/>
        <v>0</v>
      </c>
      <c r="M28" s="1214">
        <f t="shared" si="2"/>
        <v>691</v>
      </c>
      <c r="N28" s="1214">
        <f t="shared" si="2"/>
        <v>152</v>
      </c>
      <c r="O28" s="1214">
        <f t="shared" si="2"/>
        <v>16</v>
      </c>
      <c r="P28" s="1214">
        <f t="shared" si="2"/>
        <v>0</v>
      </c>
      <c r="Q28" s="1214">
        <f>SUM(Q21:Q27)</f>
        <v>859</v>
      </c>
      <c r="R28" s="1215"/>
      <c r="S28" s="1215"/>
      <c r="T28" s="1215"/>
      <c r="U28" s="1215"/>
      <c r="V28" s="1215"/>
      <c r="W28" s="1215"/>
      <c r="X28" s="1215"/>
      <c r="Y28" s="1215"/>
      <c r="Z28" s="1215"/>
    </row>
    <row r="29" spans="1:26">
      <c r="A29" s="1216"/>
      <c r="B29" s="1216"/>
      <c r="C29" s="1216"/>
      <c r="D29" s="1216"/>
      <c r="E29" s="1216"/>
      <c r="F29" s="1217"/>
      <c r="G29" s="1217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  <c r="Y29" s="1216"/>
    </row>
    <row r="30" spans="1:26">
      <c r="A30" s="1218" t="s">
        <v>34</v>
      </c>
      <c r="B30" s="1552"/>
      <c r="C30" s="1552"/>
      <c r="D30" s="1552"/>
      <c r="E30" s="1216"/>
      <c r="F30" s="1216"/>
      <c r="G30" s="1216"/>
      <c r="H30" s="1216"/>
      <c r="I30" s="1216"/>
      <c r="J30" s="1216"/>
      <c r="K30" s="1553"/>
      <c r="L30" s="1553"/>
      <c r="M30" s="1553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  <c r="Y30" s="1216"/>
    </row>
    <row r="31" spans="1:26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</row>
    <row r="32" spans="1:26" ht="15" customHeight="1">
      <c r="A32" s="1194" t="s">
        <v>38</v>
      </c>
      <c r="B32" s="1548" t="s">
        <v>39</v>
      </c>
      <c r="C32" s="1548"/>
      <c r="D32" s="1223"/>
      <c r="E32" s="1224" t="s">
        <v>40</v>
      </c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</row>
    <row r="33" spans="1:26">
      <c r="A33" s="1195" t="s">
        <v>38</v>
      </c>
      <c r="B33" s="1554" t="s">
        <v>41</v>
      </c>
      <c r="C33" s="1554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  <c r="Y33" s="1216"/>
    </row>
    <row r="34" spans="1:26">
      <c r="A34" s="1225" t="s">
        <v>42</v>
      </c>
      <c r="B34" s="1555"/>
      <c r="C34" s="1555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  <c r="Y34" s="1216"/>
    </row>
    <row r="35" spans="1:26">
      <c r="A35" s="1225" t="s">
        <v>42</v>
      </c>
      <c r="B35" s="1555"/>
      <c r="C35" s="1555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  <c r="Y35" s="1216"/>
    </row>
    <row r="36" spans="1:26">
      <c r="A36" s="1225" t="s">
        <v>43</v>
      </c>
      <c r="B36" s="1556"/>
      <c r="C36" s="155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</row>
    <row r="37" spans="1:26">
      <c r="A37" s="1225" t="s">
        <v>44</v>
      </c>
      <c r="B37" s="1557"/>
      <c r="C37" s="1557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  <c r="Y37" s="1216"/>
    </row>
    <row r="39" spans="1:26" ht="23.25" customHeight="1">
      <c r="A39" s="1549" t="s">
        <v>205</v>
      </c>
      <c r="B39" s="1549"/>
      <c r="C39" s="1549"/>
      <c r="D39" s="1549"/>
      <c r="E39" s="1549"/>
      <c r="F39" s="1549"/>
      <c r="G39" s="1208"/>
      <c r="H39" s="1209"/>
      <c r="I39" s="1549" t="s">
        <v>84</v>
      </c>
      <c r="J39" s="1549"/>
      <c r="K39" s="1549"/>
      <c r="L39" s="1549"/>
      <c r="M39" s="1549"/>
      <c r="N39" s="1549"/>
      <c r="O39" s="1549"/>
      <c r="P39" s="1549"/>
      <c r="Q39" s="1549"/>
      <c r="R39" s="1550" t="s">
        <v>206</v>
      </c>
      <c r="S39" s="1551"/>
      <c r="T39" s="1550"/>
      <c r="U39" s="1550"/>
      <c r="V39" s="1550"/>
      <c r="W39" s="1550"/>
      <c r="X39" s="1550"/>
      <c r="Y39" s="1550"/>
      <c r="Z39" s="1550"/>
    </row>
    <row r="40" spans="1:26" ht="26.25">
      <c r="A40" s="1210" t="s">
        <v>3</v>
      </c>
      <c r="B40" s="1210" t="s">
        <v>4</v>
      </c>
      <c r="C40" s="1210" t="s">
        <v>5</v>
      </c>
      <c r="D40" s="1210" t="s">
        <v>6</v>
      </c>
      <c r="E40" s="1210" t="s">
        <v>7</v>
      </c>
      <c r="F40" s="1210" t="s">
        <v>8</v>
      </c>
      <c r="G40" s="1210" t="s">
        <v>9</v>
      </c>
      <c r="H40" s="1211" t="s">
        <v>10</v>
      </c>
      <c r="I40" s="1227" t="s">
        <v>11</v>
      </c>
      <c r="J40" s="1227" t="s">
        <v>12</v>
      </c>
      <c r="K40" s="1227" t="s">
        <v>13</v>
      </c>
      <c r="L40" s="1227" t="s">
        <v>14</v>
      </c>
      <c r="M40" s="1227" t="s">
        <v>15</v>
      </c>
      <c r="N40" s="1227" t="s">
        <v>16</v>
      </c>
      <c r="O40" s="1227" t="s">
        <v>17</v>
      </c>
      <c r="P40" s="1212" t="s">
        <v>18</v>
      </c>
      <c r="Q40" s="1210" t="s">
        <v>19</v>
      </c>
      <c r="R40" s="1210" t="s">
        <v>20</v>
      </c>
      <c r="S40" s="1213" t="s">
        <v>21</v>
      </c>
      <c r="T40" s="1213" t="s">
        <v>22</v>
      </c>
      <c r="U40" s="1419" t="s">
        <v>23</v>
      </c>
      <c r="V40" s="1210" t="s">
        <v>24</v>
      </c>
      <c r="W40" s="1210" t="s">
        <v>25</v>
      </c>
      <c r="X40" s="1210" t="s">
        <v>26</v>
      </c>
      <c r="Y40" s="1210" t="s">
        <v>27</v>
      </c>
      <c r="Z40" s="1210" t="s">
        <v>28</v>
      </c>
    </row>
    <row r="41" spans="1:26">
      <c r="A41" s="1172" t="s">
        <v>111</v>
      </c>
      <c r="B41" s="1172" t="s">
        <v>65</v>
      </c>
      <c r="C41" s="1172" t="s">
        <v>207</v>
      </c>
      <c r="D41" s="1172" t="s">
        <v>64</v>
      </c>
      <c r="E41" s="1173">
        <v>46282.472222222219</v>
      </c>
      <c r="F41" s="1172">
        <v>17</v>
      </c>
      <c r="G41" s="1172">
        <v>122699</v>
      </c>
      <c r="H41" s="1174"/>
      <c r="I41" s="1172"/>
      <c r="J41" s="1172"/>
      <c r="K41" s="1172"/>
      <c r="L41" s="1172"/>
      <c r="M41" s="1172">
        <v>161</v>
      </c>
      <c r="N41" s="1172"/>
      <c r="O41" s="1172"/>
      <c r="P41" s="1172"/>
      <c r="Q41" s="1175">
        <f t="shared" ref="Q41:Q47" si="3">SUM(I41:P41)</f>
        <v>161</v>
      </c>
      <c r="R41" s="1175" t="s">
        <v>30</v>
      </c>
      <c r="S41" s="1177" t="s">
        <v>33</v>
      </c>
      <c r="T41" s="1175"/>
      <c r="U41" s="1440">
        <v>46279.5</v>
      </c>
      <c r="V41" s="1239" t="s">
        <v>126</v>
      </c>
      <c r="W41" s="1181" t="s">
        <v>90</v>
      </c>
      <c r="X41" s="1181"/>
      <c r="Y41" s="1181" t="s">
        <v>208</v>
      </c>
      <c r="Z41" s="1181"/>
    </row>
    <row r="42" spans="1:26" ht="38.25">
      <c r="A42" s="1178" t="s">
        <v>120</v>
      </c>
      <c r="B42" s="1178" t="s">
        <v>134</v>
      </c>
      <c r="C42" s="1178" t="s">
        <v>209</v>
      </c>
      <c r="D42" s="1178" t="s">
        <v>136</v>
      </c>
      <c r="E42" s="1179">
        <v>46282.083333333336</v>
      </c>
      <c r="F42" s="1178">
        <v>11.9</v>
      </c>
      <c r="G42" s="1178"/>
      <c r="H42" s="1205" t="s">
        <v>188</v>
      </c>
      <c r="I42" s="1178"/>
      <c r="J42" s="1178"/>
      <c r="K42" s="1178"/>
      <c r="L42" s="1178"/>
      <c r="M42" s="1178">
        <v>132</v>
      </c>
      <c r="N42" s="1178">
        <v>25</v>
      </c>
      <c r="O42" s="1178">
        <v>4</v>
      </c>
      <c r="P42" s="1178"/>
      <c r="Q42" s="1175">
        <f t="shared" si="3"/>
        <v>161</v>
      </c>
      <c r="R42" s="1176" t="s">
        <v>32</v>
      </c>
      <c r="S42" s="1177" t="s">
        <v>33</v>
      </c>
      <c r="T42" s="1454" t="b">
        <v>1</v>
      </c>
      <c r="U42" s="1440">
        <v>46276.75</v>
      </c>
      <c r="V42" s="1239" t="s">
        <v>161</v>
      </c>
      <c r="W42" s="1181" t="s">
        <v>90</v>
      </c>
      <c r="X42" s="1181"/>
      <c r="Y42" s="1190" t="s">
        <v>210</v>
      </c>
      <c r="Z42" s="1181"/>
    </row>
    <row r="43" spans="1:26">
      <c r="A43" s="1172" t="s">
        <v>122</v>
      </c>
      <c r="B43" s="1172" t="s">
        <v>62</v>
      </c>
      <c r="C43" s="1172" t="s">
        <v>211</v>
      </c>
      <c r="D43" s="1172" t="s">
        <v>61</v>
      </c>
      <c r="E43" s="1173">
        <v>46281.770833333336</v>
      </c>
      <c r="F43" s="1172">
        <v>15.3</v>
      </c>
      <c r="G43" s="1172">
        <v>122701</v>
      </c>
      <c r="H43" s="1174"/>
      <c r="I43" s="1172"/>
      <c r="J43" s="1172"/>
      <c r="K43" s="1172"/>
      <c r="L43" s="1172">
        <v>81</v>
      </c>
      <c r="M43" s="1172"/>
      <c r="N43" s="1172"/>
      <c r="O43" s="1172"/>
      <c r="P43" s="1172"/>
      <c r="Q43" s="1175">
        <f>SUM(I43:P43)</f>
        <v>81</v>
      </c>
      <c r="R43" s="1175" t="s">
        <v>30</v>
      </c>
      <c r="S43" s="1175" t="s">
        <v>31</v>
      </c>
      <c r="T43" s="1175"/>
      <c r="U43" s="1503" t="s">
        <v>212</v>
      </c>
      <c r="V43" s="1239" t="s">
        <v>126</v>
      </c>
      <c r="W43" s="1181" t="s">
        <v>90</v>
      </c>
      <c r="X43" s="1181"/>
      <c r="Y43" s="1190" t="s">
        <v>213</v>
      </c>
      <c r="Z43" s="1181" t="s">
        <v>214</v>
      </c>
    </row>
    <row r="44" spans="1:26">
      <c r="A44" s="1172" t="s">
        <v>141</v>
      </c>
      <c r="B44" s="1172" t="s">
        <v>69</v>
      </c>
      <c r="C44" s="1172" t="s">
        <v>215</v>
      </c>
      <c r="D44" s="1172" t="s">
        <v>68</v>
      </c>
      <c r="E44" s="1173">
        <v>46281.798611111109</v>
      </c>
      <c r="F44" s="1172">
        <v>16.899999999999999</v>
      </c>
      <c r="G44" s="1172">
        <v>122702</v>
      </c>
      <c r="H44" s="1174"/>
      <c r="I44" s="1172"/>
      <c r="J44" s="1172"/>
      <c r="K44" s="1172"/>
      <c r="L44" s="1172">
        <v>54</v>
      </c>
      <c r="M44" s="1172">
        <v>81</v>
      </c>
      <c r="N44" s="1172">
        <v>26</v>
      </c>
      <c r="O44" s="1172"/>
      <c r="P44" s="1172"/>
      <c r="Q44" s="1175">
        <f t="shared" si="3"/>
        <v>161</v>
      </c>
      <c r="R44" s="1175" t="s">
        <v>30</v>
      </c>
      <c r="S44" s="1175" t="s">
        <v>31</v>
      </c>
      <c r="T44" s="1175"/>
      <c r="U44" s="1517" t="s">
        <v>216</v>
      </c>
      <c r="V44" s="1239" t="s">
        <v>126</v>
      </c>
      <c r="W44" s="1181" t="s">
        <v>90</v>
      </c>
      <c r="X44" s="1181"/>
      <c r="Y44" s="1181" t="s">
        <v>217</v>
      </c>
      <c r="Z44" s="1181"/>
    </row>
    <row r="45" spans="1:26">
      <c r="A45" s="1172" t="s">
        <v>142</v>
      </c>
      <c r="B45" s="1172" t="s">
        <v>72</v>
      </c>
      <c r="C45" s="1172" t="s">
        <v>218</v>
      </c>
      <c r="D45" s="1172" t="s">
        <v>71</v>
      </c>
      <c r="E45" s="1173">
        <v>46282.715277777781</v>
      </c>
      <c r="F45" s="1172">
        <v>16.2</v>
      </c>
      <c r="G45" s="1172">
        <v>122703</v>
      </c>
      <c r="H45" s="1174"/>
      <c r="I45" s="1172"/>
      <c r="J45" s="1172"/>
      <c r="K45" s="1172"/>
      <c r="L45" s="1172">
        <v>54</v>
      </c>
      <c r="M45" s="1172">
        <v>81</v>
      </c>
      <c r="N45" s="1172">
        <v>26</v>
      </c>
      <c r="O45" s="1172"/>
      <c r="P45" s="1172"/>
      <c r="Q45" s="1175">
        <f t="shared" si="3"/>
        <v>161</v>
      </c>
      <c r="R45" s="1175" t="s">
        <v>30</v>
      </c>
      <c r="S45" s="1175" t="s">
        <v>31</v>
      </c>
      <c r="T45" s="1175"/>
      <c r="U45" s="1517" t="s">
        <v>216</v>
      </c>
      <c r="V45" s="1239" t="s">
        <v>126</v>
      </c>
      <c r="W45" s="1181" t="s">
        <v>90</v>
      </c>
      <c r="X45" s="1181"/>
      <c r="Y45" s="1181" t="s">
        <v>217</v>
      </c>
      <c r="Z45" s="1181"/>
    </row>
    <row r="46" spans="1:26">
      <c r="A46" s="1172" t="s">
        <v>219</v>
      </c>
      <c r="B46" s="1172" t="s">
        <v>75</v>
      </c>
      <c r="C46" s="1172" t="s">
        <v>220</v>
      </c>
      <c r="D46" s="1172" t="s">
        <v>221</v>
      </c>
      <c r="E46" s="1173">
        <v>46282.791666666664</v>
      </c>
      <c r="F46" s="1172">
        <v>16.2</v>
      </c>
      <c r="G46" s="1172">
        <v>122705</v>
      </c>
      <c r="H46" s="1174"/>
      <c r="I46" s="1172"/>
      <c r="J46" s="1172"/>
      <c r="K46" s="1172"/>
      <c r="L46" s="1172">
        <v>54</v>
      </c>
      <c r="M46" s="1172"/>
      <c r="N46" s="1172"/>
      <c r="O46" s="1172"/>
      <c r="P46" s="1172"/>
      <c r="Q46" s="1175">
        <f t="shared" si="3"/>
        <v>54</v>
      </c>
      <c r="R46" s="1175" t="s">
        <v>30</v>
      </c>
      <c r="S46" s="1175" t="s">
        <v>31</v>
      </c>
      <c r="T46" s="1175"/>
      <c r="U46" s="1440">
        <v>46280.666666666664</v>
      </c>
      <c r="V46" s="1239" t="s">
        <v>126</v>
      </c>
      <c r="W46" s="1181" t="s">
        <v>222</v>
      </c>
      <c r="X46" s="1181"/>
      <c r="Y46" s="1181" t="s">
        <v>223</v>
      </c>
      <c r="Z46" s="1181"/>
    </row>
    <row r="47" spans="1:26" ht="38.25">
      <c r="A47" s="1178" t="s">
        <v>152</v>
      </c>
      <c r="B47" s="1178" t="s">
        <v>224</v>
      </c>
      <c r="C47" s="1178" t="s">
        <v>225</v>
      </c>
      <c r="D47" s="1178" t="s">
        <v>136</v>
      </c>
      <c r="E47" s="1179">
        <v>46282.8125</v>
      </c>
      <c r="F47" s="1178">
        <v>14.8</v>
      </c>
      <c r="G47" s="1178"/>
      <c r="H47" s="1205" t="s">
        <v>226</v>
      </c>
      <c r="I47" s="1178"/>
      <c r="J47" s="1178"/>
      <c r="K47" s="1178"/>
      <c r="L47" s="1178"/>
      <c r="M47" s="1178">
        <v>122</v>
      </c>
      <c r="N47" s="1178">
        <v>36</v>
      </c>
      <c r="O47" s="1178">
        <v>3</v>
      </c>
      <c r="P47" s="1178"/>
      <c r="Q47" s="1175">
        <f t="shared" si="3"/>
        <v>161</v>
      </c>
      <c r="R47" s="1176" t="s">
        <v>32</v>
      </c>
      <c r="S47" s="1177" t="s">
        <v>33</v>
      </c>
      <c r="T47" s="1175"/>
      <c r="U47" s="1440">
        <v>46276.75</v>
      </c>
      <c r="V47" s="1181" t="s">
        <v>100</v>
      </c>
      <c r="W47" s="1181" t="s">
        <v>90</v>
      </c>
      <c r="X47" s="1181"/>
      <c r="Y47" s="1181" t="s">
        <v>164</v>
      </c>
      <c r="Z47" s="1181"/>
    </row>
    <row r="48" spans="1:26">
      <c r="A48" s="1172"/>
      <c r="B48" s="1172"/>
      <c r="C48" s="1172"/>
      <c r="D48" s="1172"/>
      <c r="E48" s="1173"/>
      <c r="F48" s="1172"/>
      <c r="G48" s="1172"/>
      <c r="H48" s="1174"/>
      <c r="I48" s="1172"/>
      <c r="J48" s="1172"/>
      <c r="K48" s="1172"/>
      <c r="L48" s="1172"/>
      <c r="M48" s="1172"/>
      <c r="N48" s="1172"/>
      <c r="O48" s="1172"/>
      <c r="P48" s="1172"/>
      <c r="Q48" s="1175"/>
      <c r="R48" s="1175"/>
      <c r="S48" s="1175"/>
      <c r="T48" s="1175"/>
      <c r="U48" s="1503"/>
      <c r="V48" s="1239"/>
      <c r="W48" s="1181"/>
      <c r="X48" s="1181"/>
      <c r="Y48" s="1190"/>
      <c r="Z48" s="1181"/>
    </row>
    <row r="49" spans="1:26">
      <c r="A49" s="1214" t="s">
        <v>19</v>
      </c>
      <c r="B49" s="1209"/>
      <c r="C49" s="1209"/>
      <c r="D49" s="1209"/>
      <c r="E49" s="1214"/>
      <c r="F49" s="1209"/>
      <c r="G49" s="1209"/>
      <c r="H49" s="1209"/>
      <c r="I49" s="1214">
        <f>SUM(I41:I46)</f>
        <v>0</v>
      </c>
      <c r="J49" s="1214">
        <f>SUM(J41:J46)</f>
        <v>0</v>
      </c>
      <c r="K49" s="1214">
        <f t="shared" ref="K49:Q49" si="4">SUM(K41:K47)</f>
        <v>0</v>
      </c>
      <c r="L49" s="1214">
        <f t="shared" si="4"/>
        <v>243</v>
      </c>
      <c r="M49" s="1214">
        <f t="shared" si="4"/>
        <v>577</v>
      </c>
      <c r="N49" s="1214">
        <f t="shared" si="4"/>
        <v>113</v>
      </c>
      <c r="O49" s="1214">
        <f t="shared" si="4"/>
        <v>7</v>
      </c>
      <c r="P49" s="1214">
        <f t="shared" si="4"/>
        <v>0</v>
      </c>
      <c r="Q49" s="1214">
        <f t="shared" si="4"/>
        <v>940</v>
      </c>
      <c r="R49" s="1215"/>
      <c r="S49" s="1215"/>
      <c r="T49" s="1215"/>
      <c r="U49" s="1215"/>
      <c r="V49" s="1215"/>
      <c r="W49" s="1215"/>
      <c r="X49" s="1215"/>
      <c r="Y49" s="1215"/>
      <c r="Z49" s="1215"/>
    </row>
    <row r="50" spans="1:26">
      <c r="A50" s="1216"/>
      <c r="B50" s="1216"/>
      <c r="C50" s="1216"/>
      <c r="D50" s="1216"/>
      <c r="E50" s="1216"/>
      <c r="F50" s="1217"/>
      <c r="G50" s="1217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  <c r="Y50" s="1216"/>
    </row>
    <row r="51" spans="1:26">
      <c r="A51" s="1218" t="s">
        <v>34</v>
      </c>
      <c r="B51" s="1552"/>
      <c r="C51" s="1552"/>
      <c r="D51" s="1552"/>
      <c r="E51" s="1216"/>
      <c r="F51" s="1216"/>
      <c r="G51" s="1216"/>
      <c r="H51" s="1216"/>
      <c r="I51" s="1216"/>
      <c r="J51" s="1216"/>
      <c r="K51" s="1553"/>
      <c r="L51" s="1553"/>
      <c r="M51" s="1553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  <c r="Y51" s="1216"/>
    </row>
    <row r="52" spans="1:26" ht="18">
      <c r="A52" s="1220" t="s">
        <v>35</v>
      </c>
      <c r="B52" s="1221" t="s">
        <v>36</v>
      </c>
      <c r="C52" s="1222" t="s">
        <v>37</v>
      </c>
      <c r="D52" s="1219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  <c r="Y52" s="1216"/>
    </row>
    <row r="53" spans="1:26" ht="15" customHeight="1">
      <c r="A53" s="1194" t="s">
        <v>38</v>
      </c>
      <c r="B53" s="1548" t="s">
        <v>39</v>
      </c>
      <c r="C53" s="1548"/>
      <c r="D53" s="1223"/>
      <c r="E53" s="1224" t="s">
        <v>40</v>
      </c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  <c r="Y53" s="1216"/>
    </row>
    <row r="54" spans="1:26">
      <c r="A54" s="1195" t="s">
        <v>38</v>
      </c>
      <c r="B54" s="1554" t="s">
        <v>41</v>
      </c>
      <c r="C54" s="1554"/>
      <c r="D54" s="1216"/>
      <c r="E54" s="1216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  <c r="Y54" s="1216"/>
    </row>
    <row r="55" spans="1:26">
      <c r="A55" s="1225" t="s">
        <v>42</v>
      </c>
      <c r="B55" s="1555"/>
      <c r="C55" s="1555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  <c r="Y55" s="1216"/>
    </row>
    <row r="56" spans="1:26">
      <c r="A56" s="1225" t="s">
        <v>42</v>
      </c>
      <c r="B56" s="1555"/>
      <c r="C56" s="1555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  <c r="Y56" s="1216"/>
    </row>
    <row r="57" spans="1:26">
      <c r="A57" s="1225" t="s">
        <v>43</v>
      </c>
      <c r="B57" s="1556"/>
      <c r="C57" s="1556"/>
      <c r="D57" s="1216"/>
      <c r="E57" s="1216"/>
      <c r="F57" s="1216"/>
      <c r="G57" s="1216"/>
      <c r="H57" s="1216"/>
      <c r="I57" s="1216"/>
      <c r="J57" s="1216"/>
      <c r="K57" s="1216"/>
      <c r="L57" s="1216"/>
      <c r="M57" s="1216"/>
      <c r="N57" s="1216"/>
      <c r="O57" s="1216"/>
      <c r="P57" s="1216"/>
      <c r="Q57" s="1216"/>
      <c r="R57" s="1216"/>
      <c r="S57" s="1216"/>
      <c r="T57" s="1216"/>
      <c r="U57" s="1216"/>
      <c r="V57" s="1216"/>
      <c r="W57" s="1216"/>
      <c r="X57" s="1216"/>
      <c r="Y57" s="1216"/>
    </row>
    <row r="58" spans="1:26">
      <c r="A58" s="1225" t="s">
        <v>44</v>
      </c>
      <c r="B58" s="1557"/>
      <c r="C58" s="1557"/>
      <c r="D58" s="1216"/>
      <c r="E58" s="1216"/>
      <c r="F58" s="1216"/>
      <c r="G58" s="1216"/>
      <c r="H58" s="1216"/>
      <c r="I58" s="1216"/>
      <c r="J58" s="1216"/>
      <c r="K58" s="1216"/>
      <c r="L58" s="1216"/>
      <c r="M58" s="1216"/>
      <c r="N58" s="1216"/>
      <c r="O58" s="1216"/>
      <c r="P58" s="1216"/>
      <c r="Q58" s="1216"/>
      <c r="R58" s="1216"/>
      <c r="S58" s="1216"/>
      <c r="T58" s="1216"/>
      <c r="U58" s="1216"/>
      <c r="V58" s="1216"/>
      <c r="W58" s="1216"/>
      <c r="X58" s="1216"/>
      <c r="Y58" s="1216"/>
    </row>
  </sheetData>
  <mergeCells count="33">
    <mergeCell ref="R39:Z39"/>
    <mergeCell ref="B51:D51"/>
    <mergeCell ref="K51:M51"/>
    <mergeCell ref="B53:C53"/>
    <mergeCell ref="B54:C54"/>
    <mergeCell ref="B55:C55"/>
    <mergeCell ref="I39:Q39"/>
    <mergeCell ref="B56:C56"/>
    <mergeCell ref="B57:C57"/>
    <mergeCell ref="B58:C58"/>
    <mergeCell ref="B34:C34"/>
    <mergeCell ref="B35:C35"/>
    <mergeCell ref="B36:C36"/>
    <mergeCell ref="B37:C37"/>
    <mergeCell ref="A39:F39"/>
    <mergeCell ref="I19:Q19"/>
    <mergeCell ref="R19:Z19"/>
    <mergeCell ref="B30:D30"/>
    <mergeCell ref="K30:M30"/>
    <mergeCell ref="B32:C32"/>
    <mergeCell ref="B33:C33"/>
    <mergeCell ref="B13:C13"/>
    <mergeCell ref="B14:C14"/>
    <mergeCell ref="B15:C15"/>
    <mergeCell ref="B16:C16"/>
    <mergeCell ref="B17:C17"/>
    <mergeCell ref="A19:F19"/>
    <mergeCell ref="B12:C12"/>
    <mergeCell ref="A1:F1"/>
    <mergeCell ref="I1:Q1"/>
    <mergeCell ref="R1:Z1"/>
    <mergeCell ref="B10:D10"/>
    <mergeCell ref="K10:M10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176E5-0AEF-4FBB-B600-7CE0B7AD08FB}">
  <sheetPr>
    <tabColor rgb="FF7030A0"/>
  </sheetPr>
  <dimension ref="A1:Y155"/>
  <sheetViews>
    <sheetView topLeftCell="D1" workbookViewId="0">
      <selection activeCell="J128" sqref="J12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1067"/>
      <c r="H1" s="7"/>
      <c r="I1" s="1559" t="s">
        <v>446</v>
      </c>
      <c r="J1" s="1559"/>
      <c r="K1" s="1559"/>
      <c r="L1" s="1559"/>
      <c r="M1" s="1559"/>
      <c r="N1" s="1559"/>
      <c r="O1" s="1559"/>
      <c r="P1" s="1559"/>
      <c r="Q1" s="1559"/>
      <c r="R1" s="1560" t="s">
        <v>2923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172" t="s">
        <v>105</v>
      </c>
      <c r="B3" s="224" t="s">
        <v>78</v>
      </c>
      <c r="C3" s="224" t="s">
        <v>2924</v>
      </c>
      <c r="D3" s="224" t="s">
        <v>99</v>
      </c>
      <c r="E3" s="227">
        <v>46190.28125</v>
      </c>
      <c r="F3" s="224">
        <v>13.3</v>
      </c>
      <c r="G3" s="224">
        <v>120019</v>
      </c>
      <c r="H3" s="226" t="s">
        <v>160</v>
      </c>
      <c r="I3" s="224"/>
      <c r="J3" s="224"/>
      <c r="K3" s="224"/>
      <c r="L3" s="224"/>
      <c r="M3" s="224"/>
      <c r="N3" s="35">
        <v>60</v>
      </c>
      <c r="O3" s="35">
        <v>71</v>
      </c>
      <c r="P3" s="35">
        <v>30</v>
      </c>
      <c r="Q3" s="14">
        <v>161</v>
      </c>
      <c r="R3" s="1176" t="s">
        <v>32</v>
      </c>
      <c r="S3" s="1177" t="s">
        <v>33</v>
      </c>
      <c r="T3" s="1289" t="b">
        <v>1</v>
      </c>
      <c r="U3" s="231" t="s">
        <v>100</v>
      </c>
      <c r="V3" s="16" t="s">
        <v>90</v>
      </c>
      <c r="W3" s="16">
        <v>1020620</v>
      </c>
      <c r="X3" s="16" t="s">
        <v>2925</v>
      </c>
      <c r="Y3" s="16"/>
    </row>
    <row r="4" spans="1:25">
      <c r="A4" s="1172" t="s">
        <v>86</v>
      </c>
      <c r="B4" s="224" t="s">
        <v>78</v>
      </c>
      <c r="C4" s="224" t="s">
        <v>2926</v>
      </c>
      <c r="D4" s="224" t="s">
        <v>99</v>
      </c>
      <c r="E4" s="227">
        <v>46190.28125</v>
      </c>
      <c r="F4" s="224">
        <v>13.3</v>
      </c>
      <c r="G4" s="224">
        <v>120020</v>
      </c>
      <c r="H4" s="226" t="s">
        <v>160</v>
      </c>
      <c r="I4" s="224"/>
      <c r="J4" s="224"/>
      <c r="K4" s="224"/>
      <c r="L4" s="224"/>
      <c r="M4" s="224"/>
      <c r="N4" s="224"/>
      <c r="O4" s="224"/>
      <c r="P4" s="35">
        <v>161</v>
      </c>
      <c r="Q4" s="14">
        <v>161</v>
      </c>
      <c r="R4" s="1176" t="s">
        <v>32</v>
      </c>
      <c r="S4" s="1177" t="s">
        <v>33</v>
      </c>
      <c r="T4" s="14"/>
      <c r="U4" s="231" t="s">
        <v>100</v>
      </c>
      <c r="V4" s="16" t="s">
        <v>90</v>
      </c>
      <c r="W4" s="16">
        <v>1020621</v>
      </c>
      <c r="X4" s="16" t="s">
        <v>2925</v>
      </c>
      <c r="Y4" s="16"/>
    </row>
    <row r="5" spans="1:25">
      <c r="A5" s="1172" t="s">
        <v>114</v>
      </c>
      <c r="B5" s="224" t="s">
        <v>78</v>
      </c>
      <c r="C5" s="224" t="s">
        <v>2927</v>
      </c>
      <c r="D5" s="224" t="s">
        <v>99</v>
      </c>
      <c r="E5" s="227">
        <v>46190.28125</v>
      </c>
      <c r="F5" s="224">
        <v>13.3</v>
      </c>
      <c r="G5" s="224">
        <v>120021</v>
      </c>
      <c r="H5" s="226" t="s">
        <v>2928</v>
      </c>
      <c r="I5" s="224"/>
      <c r="J5" s="224"/>
      <c r="K5" s="224"/>
      <c r="L5" s="224"/>
      <c r="M5" s="224"/>
      <c r="N5" s="224"/>
      <c r="O5" s="224"/>
      <c r="P5" s="35">
        <v>161</v>
      </c>
      <c r="Q5" s="14">
        <v>161</v>
      </c>
      <c r="R5" s="229" t="s">
        <v>32</v>
      </c>
      <c r="S5" s="23" t="s">
        <v>33</v>
      </c>
      <c r="T5" s="1289" t="b">
        <v>1</v>
      </c>
      <c r="U5" s="231" t="s">
        <v>100</v>
      </c>
      <c r="V5" s="16" t="s">
        <v>90</v>
      </c>
      <c r="W5" s="16">
        <v>1020622</v>
      </c>
      <c r="X5" s="16" t="s">
        <v>2925</v>
      </c>
      <c r="Y5" s="16"/>
    </row>
    <row r="6" spans="1:25">
      <c r="A6" s="1172" t="s">
        <v>86</v>
      </c>
      <c r="B6" s="1172" t="s">
        <v>80</v>
      </c>
      <c r="C6" s="224" t="s">
        <v>2929</v>
      </c>
      <c r="D6" s="224" t="s">
        <v>117</v>
      </c>
      <c r="E6" s="227">
        <v>46190.402777777781</v>
      </c>
      <c r="F6" s="224">
        <v>11.9</v>
      </c>
      <c r="G6" s="224">
        <v>120022</v>
      </c>
      <c r="H6" s="226" t="s">
        <v>2930</v>
      </c>
      <c r="I6" s="224"/>
      <c r="J6" s="224"/>
      <c r="K6" s="224"/>
      <c r="L6" s="224"/>
      <c r="M6" s="224"/>
      <c r="N6" s="224"/>
      <c r="O6" s="224"/>
      <c r="P6" s="35">
        <v>161</v>
      </c>
      <c r="Q6" s="14">
        <v>161</v>
      </c>
      <c r="R6" s="1176" t="s">
        <v>32</v>
      </c>
      <c r="S6" s="1177" t="s">
        <v>33</v>
      </c>
      <c r="T6" s="14"/>
      <c r="U6" s="231" t="s">
        <v>100</v>
      </c>
      <c r="V6" s="16" t="s">
        <v>90</v>
      </c>
      <c r="W6" s="16">
        <v>1020623</v>
      </c>
      <c r="X6" s="1239" t="s">
        <v>2931</v>
      </c>
      <c r="Y6" s="16"/>
    </row>
    <row r="7" spans="1:25">
      <c r="A7" s="1296" t="s">
        <v>111</v>
      </c>
      <c r="B7" s="1296" t="s">
        <v>65</v>
      </c>
      <c r="C7" s="576" t="s">
        <v>2932</v>
      </c>
      <c r="D7" s="576" t="s">
        <v>64</v>
      </c>
      <c r="E7" s="1302">
        <v>46190.472222222219</v>
      </c>
      <c r="F7" s="576">
        <v>18.600000000000001</v>
      </c>
      <c r="G7" s="576">
        <v>119992</v>
      </c>
      <c r="H7" s="37"/>
      <c r="I7" s="15"/>
      <c r="J7" s="15"/>
      <c r="K7" s="15"/>
      <c r="L7" s="15"/>
      <c r="M7" s="35">
        <v>80</v>
      </c>
      <c r="N7" s="35">
        <v>81</v>
      </c>
      <c r="O7" s="15"/>
      <c r="P7" s="15"/>
      <c r="Q7" s="14">
        <f t="shared" ref="Q7" si="0">SUM(I7:P7)</f>
        <v>161</v>
      </c>
      <c r="R7" s="14" t="s">
        <v>30</v>
      </c>
      <c r="S7" s="1177" t="s">
        <v>33</v>
      </c>
      <c r="T7" s="14"/>
      <c r="U7" s="255" t="s">
        <v>2933</v>
      </c>
      <c r="V7" s="16" t="s">
        <v>90</v>
      </c>
      <c r="W7" s="16">
        <v>1020627</v>
      </c>
      <c r="X7" s="16" t="s">
        <v>2925</v>
      </c>
      <c r="Y7" s="16"/>
    </row>
    <row r="8" spans="1:25" ht="25.5">
      <c r="A8" s="1172" t="s">
        <v>2934</v>
      </c>
      <c r="B8" s="1172" t="s">
        <v>92</v>
      </c>
      <c r="C8" s="1172" t="s">
        <v>2935</v>
      </c>
      <c r="D8" s="1172" t="s">
        <v>620</v>
      </c>
      <c r="E8" s="1173">
        <v>46191.958333333336</v>
      </c>
      <c r="F8" s="1172">
        <v>11.9</v>
      </c>
      <c r="G8" s="1172">
        <v>120023</v>
      </c>
      <c r="H8" s="1174" t="s">
        <v>2928</v>
      </c>
      <c r="I8" s="1303" t="s">
        <v>2936</v>
      </c>
      <c r="J8" s="1303" t="s">
        <v>2937</v>
      </c>
      <c r="K8" s="1172"/>
      <c r="L8" s="1172"/>
      <c r="M8" s="1172"/>
      <c r="N8" s="1172"/>
      <c r="O8" s="1172"/>
      <c r="P8" s="1186">
        <v>161</v>
      </c>
      <c r="Q8" s="1175">
        <v>161</v>
      </c>
      <c r="R8" s="1176" t="s">
        <v>32</v>
      </c>
      <c r="S8" s="1177" t="s">
        <v>33</v>
      </c>
      <c r="T8" s="1175"/>
      <c r="U8" s="1190" t="s">
        <v>161</v>
      </c>
      <c r="V8" s="1181" t="s">
        <v>90</v>
      </c>
      <c r="W8" s="1181">
        <v>1020624</v>
      </c>
      <c r="X8" s="1181" t="s">
        <v>2938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Q9" si="1">SUM(K3:K8)</f>
        <v>0</v>
      </c>
      <c r="L9" s="11">
        <f t="shared" si="1"/>
        <v>0</v>
      </c>
      <c r="M9" s="11">
        <f t="shared" si="1"/>
        <v>80</v>
      </c>
      <c r="N9" s="11">
        <f t="shared" si="1"/>
        <v>141</v>
      </c>
      <c r="O9" s="11">
        <f t="shared" si="1"/>
        <v>71</v>
      </c>
      <c r="P9" s="11">
        <f t="shared" si="1"/>
        <v>674</v>
      </c>
      <c r="Q9" s="11">
        <f t="shared" si="1"/>
        <v>966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57" t="s">
        <v>169</v>
      </c>
      <c r="B13" s="1619" t="s">
        <v>2939</v>
      </c>
      <c r="C13" s="1619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30" t="s">
        <v>100</v>
      </c>
      <c r="B14" s="1558" t="s">
        <v>41</v>
      </c>
      <c r="C14" s="1558"/>
      <c r="D14" s="1"/>
      <c r="E14" s="1"/>
      <c r="F14" s="1" t="s">
        <v>832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4" t="s">
        <v>161</v>
      </c>
      <c r="B15" s="4" t="s">
        <v>715</v>
      </c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42</v>
      </c>
      <c r="B16" s="1555" t="s">
        <v>1034</v>
      </c>
      <c r="C16" s="155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43</v>
      </c>
      <c r="B18" s="1556" t="s">
        <v>2940</v>
      </c>
      <c r="C18" s="1556"/>
      <c r="D18" s="1"/>
      <c r="E18" s="1"/>
      <c r="F18" s="1"/>
      <c r="G18" s="63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5" t="s">
        <v>44</v>
      </c>
      <c r="B19" s="1567"/>
      <c r="C19" s="156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23.25" customHeight="1">
      <c r="A21" s="1559" t="s">
        <v>194</v>
      </c>
      <c r="B21" s="1559"/>
      <c r="C21" s="1559"/>
      <c r="D21" s="1559"/>
      <c r="E21" s="1559"/>
      <c r="F21" s="1559"/>
      <c r="G21" s="1067"/>
      <c r="H21" s="7"/>
      <c r="I21" s="1549" t="s">
        <v>446</v>
      </c>
      <c r="J21" s="1549"/>
      <c r="K21" s="1549"/>
      <c r="L21" s="1549"/>
      <c r="M21" s="1549"/>
      <c r="N21" s="1549"/>
      <c r="O21" s="1549"/>
      <c r="P21" s="1549"/>
      <c r="Q21" s="1549"/>
      <c r="R21" s="1560" t="s">
        <v>2772</v>
      </c>
      <c r="S21" s="1561"/>
      <c r="T21" s="1560"/>
      <c r="U21" s="1560"/>
      <c r="V21" s="1560"/>
      <c r="W21" s="1560"/>
      <c r="X21" s="1560"/>
      <c r="Y21" s="1560"/>
    </row>
    <row r="22" spans="1:25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8" t="s">
        <v>9</v>
      </c>
      <c r="H22" s="33" t="s">
        <v>10</v>
      </c>
      <c r="I22" s="9" t="s">
        <v>11</v>
      </c>
      <c r="J22" s="9" t="s">
        <v>12</v>
      </c>
      <c r="K22" s="9" t="s">
        <v>13</v>
      </c>
      <c r="L22" s="9" t="s">
        <v>14</v>
      </c>
      <c r="M22" s="9" t="s">
        <v>15</v>
      </c>
      <c r="N22" s="9" t="s">
        <v>16</v>
      </c>
      <c r="O22" s="9" t="s">
        <v>17</v>
      </c>
      <c r="P22" s="10" t="s">
        <v>18</v>
      </c>
      <c r="Q22" s="8" t="s">
        <v>19</v>
      </c>
      <c r="R22" s="8" t="s">
        <v>20</v>
      </c>
      <c r="S22" s="240" t="s">
        <v>21</v>
      </c>
      <c r="T22" s="240" t="s">
        <v>22</v>
      </c>
      <c r="U22" s="8" t="s">
        <v>24</v>
      </c>
      <c r="V22" s="8" t="s">
        <v>25</v>
      </c>
      <c r="W22" s="8" t="s">
        <v>26</v>
      </c>
      <c r="X22" s="8" t="s">
        <v>27</v>
      </c>
      <c r="Y22" s="8" t="s">
        <v>28</v>
      </c>
    </row>
    <row r="23" spans="1:25">
      <c r="A23" s="1172" t="s">
        <v>190</v>
      </c>
      <c r="B23" s="1172" t="s">
        <v>80</v>
      </c>
      <c r="C23" s="1172" t="s">
        <v>2941</v>
      </c>
      <c r="D23" s="1172" t="s">
        <v>117</v>
      </c>
      <c r="E23" s="1173">
        <v>46192.402777777781</v>
      </c>
      <c r="F23" s="1172">
        <v>11.9</v>
      </c>
      <c r="G23" s="1172">
        <v>120045</v>
      </c>
      <c r="H23" s="1174" t="s">
        <v>2930</v>
      </c>
      <c r="I23" s="1172"/>
      <c r="J23" s="1172"/>
      <c r="K23" s="1172"/>
      <c r="L23" s="1172"/>
      <c r="M23" s="1172"/>
      <c r="N23" s="1172"/>
      <c r="O23" s="1172"/>
      <c r="P23" s="1186">
        <v>161</v>
      </c>
      <c r="Q23" s="1175">
        <v>161</v>
      </c>
      <c r="R23" s="1176" t="s">
        <v>32</v>
      </c>
      <c r="S23" s="1177" t="s">
        <v>33</v>
      </c>
      <c r="T23" s="1175"/>
      <c r="U23" s="1189" t="s">
        <v>100</v>
      </c>
      <c r="V23" s="1181" t="s">
        <v>90</v>
      </c>
      <c r="W23" s="1181">
        <v>1020629</v>
      </c>
      <c r="X23" s="1239" t="s">
        <v>2942</v>
      </c>
      <c r="Y23" s="1181"/>
    </row>
    <row r="24" spans="1:25">
      <c r="A24" s="1172" t="s">
        <v>2561</v>
      </c>
      <c r="B24" s="1172" t="s">
        <v>92</v>
      </c>
      <c r="C24" s="224" t="s">
        <v>2943</v>
      </c>
      <c r="D24" s="224" t="s">
        <v>159</v>
      </c>
      <c r="E24" s="227">
        <v>46191.041666666664</v>
      </c>
      <c r="F24" s="224">
        <v>11.9</v>
      </c>
      <c r="G24" s="224">
        <v>120024</v>
      </c>
      <c r="H24" s="226" t="s">
        <v>160</v>
      </c>
      <c r="I24" s="224"/>
      <c r="J24" s="224"/>
      <c r="K24" s="224"/>
      <c r="L24" s="224"/>
      <c r="M24" s="224"/>
      <c r="N24" s="224"/>
      <c r="O24" s="224"/>
      <c r="P24" s="35">
        <v>161</v>
      </c>
      <c r="Q24" s="14">
        <v>161</v>
      </c>
      <c r="R24" s="1176" t="s">
        <v>32</v>
      </c>
      <c r="S24" s="1177" t="s">
        <v>33</v>
      </c>
      <c r="T24" s="1289" t="b">
        <v>1</v>
      </c>
      <c r="U24" s="232" t="s">
        <v>161</v>
      </c>
      <c r="V24" s="16" t="s">
        <v>90</v>
      </c>
      <c r="W24" s="16">
        <v>1020630</v>
      </c>
      <c r="X24" s="1181" t="s">
        <v>2938</v>
      </c>
      <c r="Y24" s="16"/>
    </row>
    <row r="25" spans="1:25">
      <c r="A25" s="1172" t="s">
        <v>1121</v>
      </c>
      <c r="B25" s="1172" t="s">
        <v>78</v>
      </c>
      <c r="C25" s="1178" t="s">
        <v>2944</v>
      </c>
      <c r="D25" s="1178" t="s">
        <v>932</v>
      </c>
      <c r="E25" s="1179">
        <v>46191.003472222219</v>
      </c>
      <c r="F25" s="1178">
        <v>12.7</v>
      </c>
      <c r="G25" s="1178">
        <v>120025</v>
      </c>
      <c r="H25" s="1174" t="s">
        <v>2928</v>
      </c>
      <c r="I25" s="1178"/>
      <c r="J25" s="1178"/>
      <c r="K25" s="1178"/>
      <c r="L25" s="1178"/>
      <c r="M25" s="1178"/>
      <c r="N25" s="1178"/>
      <c r="O25" s="1178"/>
      <c r="P25" s="1186">
        <v>161</v>
      </c>
      <c r="Q25" s="14">
        <v>161</v>
      </c>
      <c r="R25" s="1176" t="s">
        <v>32</v>
      </c>
      <c r="S25" s="1177" t="s">
        <v>33</v>
      </c>
      <c r="T25" s="14"/>
      <c r="U25" s="1190" t="s">
        <v>161</v>
      </c>
      <c r="V25" s="16" t="s">
        <v>90</v>
      </c>
      <c r="W25" s="16">
        <v>1020631</v>
      </c>
      <c r="X25" s="1181" t="s">
        <v>2945</v>
      </c>
      <c r="Y25" s="16"/>
    </row>
    <row r="26" spans="1:25">
      <c r="A26" s="1172" t="s">
        <v>86</v>
      </c>
      <c r="B26" s="1172" t="s">
        <v>92</v>
      </c>
      <c r="C26" s="224" t="s">
        <v>2946</v>
      </c>
      <c r="D26" s="224" t="s">
        <v>159</v>
      </c>
      <c r="E26" s="227">
        <v>46191.041666666664</v>
      </c>
      <c r="F26" s="224">
        <v>11.9</v>
      </c>
      <c r="G26" s="224">
        <v>120026</v>
      </c>
      <c r="H26" s="226" t="s">
        <v>160</v>
      </c>
      <c r="I26" s="224"/>
      <c r="J26" s="224"/>
      <c r="K26" s="224"/>
      <c r="L26" s="224"/>
      <c r="M26" s="224"/>
      <c r="N26" s="224"/>
      <c r="O26" s="224"/>
      <c r="P26" s="35">
        <v>161</v>
      </c>
      <c r="Q26" s="14">
        <v>161</v>
      </c>
      <c r="R26" s="229" t="s">
        <v>32</v>
      </c>
      <c r="S26" s="23" t="s">
        <v>33</v>
      </c>
      <c r="T26" s="14"/>
      <c r="U26" s="232" t="s">
        <v>161</v>
      </c>
      <c r="V26" s="16" t="s">
        <v>90</v>
      </c>
      <c r="W26" s="16">
        <v>1020632</v>
      </c>
      <c r="X26" s="16" t="s">
        <v>2938</v>
      </c>
      <c r="Y26" s="16"/>
    </row>
    <row r="27" spans="1:25">
      <c r="A27" s="1172" t="s">
        <v>102</v>
      </c>
      <c r="B27" s="1172" t="s">
        <v>92</v>
      </c>
      <c r="C27" s="224" t="s">
        <v>2947</v>
      </c>
      <c r="D27" s="224" t="s">
        <v>159</v>
      </c>
      <c r="E27" s="227">
        <v>46191.041666666664</v>
      </c>
      <c r="F27" s="224">
        <v>11.9</v>
      </c>
      <c r="G27" s="224">
        <v>120027</v>
      </c>
      <c r="H27" s="1300" t="s">
        <v>2437</v>
      </c>
      <c r="I27" s="224"/>
      <c r="J27" s="224"/>
      <c r="K27" s="224"/>
      <c r="L27" s="224"/>
      <c r="M27" s="224"/>
      <c r="N27" s="224"/>
      <c r="O27" s="35">
        <v>60</v>
      </c>
      <c r="P27" s="35">
        <v>101</v>
      </c>
      <c r="Q27" s="14">
        <v>161</v>
      </c>
      <c r="R27" s="229" t="s">
        <v>32</v>
      </c>
      <c r="S27" s="23" t="s">
        <v>33</v>
      </c>
      <c r="T27" s="14"/>
      <c r="U27" s="232" t="s">
        <v>161</v>
      </c>
      <c r="V27" s="16" t="s">
        <v>90</v>
      </c>
      <c r="W27" s="16">
        <v>1020633</v>
      </c>
      <c r="X27" s="16" t="s">
        <v>2938</v>
      </c>
      <c r="Y27" s="16"/>
    </row>
    <row r="28" spans="1:25">
      <c r="A28" s="1178" t="s">
        <v>119</v>
      </c>
      <c r="B28" s="1178" t="s">
        <v>92</v>
      </c>
      <c r="C28" s="15" t="s">
        <v>2948</v>
      </c>
      <c r="D28" s="1172" t="s">
        <v>159</v>
      </c>
      <c r="E28" s="1173">
        <v>46191.041666666664</v>
      </c>
      <c r="F28" s="1172">
        <v>11.9</v>
      </c>
      <c r="G28" s="15">
        <v>120028</v>
      </c>
      <c r="H28" s="37" t="s">
        <v>1866</v>
      </c>
      <c r="I28" s="15"/>
      <c r="J28" s="15"/>
      <c r="K28" s="15"/>
      <c r="L28" s="15"/>
      <c r="M28" s="15"/>
      <c r="N28" s="35">
        <v>71</v>
      </c>
      <c r="O28" s="35">
        <v>90</v>
      </c>
      <c r="P28" s="15"/>
      <c r="Q28" s="14">
        <v>161</v>
      </c>
      <c r="R28" s="1176" t="s">
        <v>32</v>
      </c>
      <c r="S28" s="1177" t="s">
        <v>33</v>
      </c>
      <c r="T28" s="14"/>
      <c r="U28" s="1190" t="s">
        <v>161</v>
      </c>
      <c r="V28" s="16" t="s">
        <v>90</v>
      </c>
      <c r="W28" s="16">
        <v>1020634</v>
      </c>
      <c r="X28" s="16" t="s">
        <v>2938</v>
      </c>
      <c r="Y28" s="16"/>
    </row>
    <row r="29" spans="1:25">
      <c r="A29" s="11" t="s">
        <v>19</v>
      </c>
      <c r="B29" s="7"/>
      <c r="C29" s="7"/>
      <c r="D29" s="7"/>
      <c r="E29" s="11"/>
      <c r="F29" s="7"/>
      <c r="G29" s="7"/>
      <c r="H29" s="7"/>
      <c r="I29" s="11">
        <f>SUM(I23:I27)</f>
        <v>0</v>
      </c>
      <c r="J29" s="11">
        <f>SUM(J23:J27)</f>
        <v>0</v>
      </c>
      <c r="K29" s="11">
        <f t="shared" ref="K29:Q29" si="2">SUM(K23:K28)</f>
        <v>0</v>
      </c>
      <c r="L29" s="11">
        <f t="shared" si="2"/>
        <v>0</v>
      </c>
      <c r="M29" s="11">
        <f t="shared" si="2"/>
        <v>0</v>
      </c>
      <c r="N29" s="11">
        <f t="shared" si="2"/>
        <v>71</v>
      </c>
      <c r="O29" s="11">
        <f t="shared" si="2"/>
        <v>150</v>
      </c>
      <c r="P29" s="11">
        <f t="shared" si="2"/>
        <v>745</v>
      </c>
      <c r="Q29" s="11">
        <f t="shared" si="2"/>
        <v>966</v>
      </c>
      <c r="R29" s="12"/>
      <c r="S29" s="12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"/>
      <c r="K31" s="1563"/>
      <c r="L31" s="1563"/>
      <c r="M31" s="156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.75" customHeight="1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 ht="15.75" customHeight="1">
      <c r="A33" s="1194" t="s">
        <v>100</v>
      </c>
      <c r="B33" s="1548" t="s">
        <v>715</v>
      </c>
      <c r="C33" s="1548"/>
      <c r="D33" s="84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 ht="15" customHeight="1">
      <c r="A34" s="4" t="s">
        <v>161</v>
      </c>
      <c r="B34" s="1564" t="s">
        <v>1096</v>
      </c>
      <c r="C34" s="1564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 t="s">
        <v>309</v>
      </c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42</v>
      </c>
      <c r="B36" s="1565"/>
      <c r="C36" s="156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43</v>
      </c>
      <c r="B37" s="1566" t="s">
        <v>310</v>
      </c>
      <c r="C37" s="156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5">
      <c r="A38" s="5" t="s">
        <v>44</v>
      </c>
      <c r="B38" s="1567"/>
      <c r="C38" s="156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40" spans="1:25" ht="23.25" customHeight="1">
      <c r="A40" s="1559" t="s">
        <v>205</v>
      </c>
      <c r="B40" s="1559"/>
      <c r="C40" s="1559"/>
      <c r="D40" s="1559"/>
      <c r="E40" s="1559"/>
      <c r="F40" s="1559"/>
      <c r="G40" s="1067"/>
      <c r="H40" s="7"/>
      <c r="I40" s="1549" t="s">
        <v>446</v>
      </c>
      <c r="J40" s="1549"/>
      <c r="K40" s="1549"/>
      <c r="L40" s="1549"/>
      <c r="M40" s="1549"/>
      <c r="N40" s="1549"/>
      <c r="O40" s="1549"/>
      <c r="P40" s="1549"/>
      <c r="Q40" s="1549"/>
      <c r="R40" s="1550" t="s">
        <v>2949</v>
      </c>
      <c r="S40" s="1551"/>
      <c r="T40" s="1550"/>
      <c r="U40" s="1550"/>
      <c r="V40" s="1550"/>
      <c r="W40" s="1550"/>
      <c r="X40" s="1550"/>
      <c r="Y40" s="1550"/>
    </row>
    <row r="41" spans="1:25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8" t="s">
        <v>9</v>
      </c>
      <c r="H41" s="33" t="s">
        <v>10</v>
      </c>
      <c r="I41" s="9" t="s">
        <v>11</v>
      </c>
      <c r="J41" s="9" t="s">
        <v>12</v>
      </c>
      <c r="K41" s="9" t="s">
        <v>13</v>
      </c>
      <c r="L41" s="9" t="s">
        <v>14</v>
      </c>
      <c r="M41" s="9" t="s">
        <v>15</v>
      </c>
      <c r="N41" s="9" t="s">
        <v>16</v>
      </c>
      <c r="O41" s="9" t="s">
        <v>17</v>
      </c>
      <c r="P41" s="10" t="s">
        <v>18</v>
      </c>
      <c r="Q41" s="8" t="s">
        <v>19</v>
      </c>
      <c r="R41" s="8" t="s">
        <v>20</v>
      </c>
      <c r="S41" s="240" t="s">
        <v>21</v>
      </c>
      <c r="T41" s="240" t="s">
        <v>22</v>
      </c>
      <c r="U41" s="8" t="s">
        <v>24</v>
      </c>
      <c r="V41" s="8" t="s">
        <v>25</v>
      </c>
      <c r="W41" s="8" t="s">
        <v>26</v>
      </c>
      <c r="X41" s="8" t="s">
        <v>27</v>
      </c>
      <c r="Y41" s="8" t="s">
        <v>28</v>
      </c>
    </row>
    <row r="42" spans="1:25">
      <c r="A42" s="1172" t="s">
        <v>122</v>
      </c>
      <c r="B42" s="1172" t="s">
        <v>62</v>
      </c>
      <c r="C42" s="224" t="s">
        <v>2950</v>
      </c>
      <c r="D42" s="224" t="s">
        <v>61</v>
      </c>
      <c r="E42" s="227">
        <v>46190.760416666664</v>
      </c>
      <c r="F42" s="224">
        <v>15.3</v>
      </c>
      <c r="G42" s="224">
        <v>119994</v>
      </c>
      <c r="H42" s="226"/>
      <c r="I42" s="224"/>
      <c r="J42" s="224"/>
      <c r="K42" s="224"/>
      <c r="L42" s="35">
        <v>81</v>
      </c>
      <c r="M42" s="224"/>
      <c r="N42" s="224"/>
      <c r="O42" s="224"/>
      <c r="P42" s="224"/>
      <c r="Q42" s="14">
        <f t="shared" ref="Q42" si="3">SUM(I42:P42)</f>
        <v>81</v>
      </c>
      <c r="R42" s="14" t="s">
        <v>30</v>
      </c>
      <c r="S42" s="14" t="s">
        <v>31</v>
      </c>
      <c r="T42" s="14"/>
      <c r="U42" s="255" t="s">
        <v>169</v>
      </c>
      <c r="V42" s="16" t="s">
        <v>90</v>
      </c>
      <c r="W42" s="16">
        <v>1020635</v>
      </c>
      <c r="X42" s="16" t="s">
        <v>2951</v>
      </c>
      <c r="Y42" s="16"/>
    </row>
    <row r="43" spans="1:25">
      <c r="A43" s="1172" t="s">
        <v>133</v>
      </c>
      <c r="B43" s="1172" t="s">
        <v>134</v>
      </c>
      <c r="C43" s="224" t="s">
        <v>2952</v>
      </c>
      <c r="D43" s="224" t="s">
        <v>136</v>
      </c>
      <c r="E43" s="227">
        <v>46191.083333333336</v>
      </c>
      <c r="F43" s="224">
        <v>11.5</v>
      </c>
      <c r="G43" s="224">
        <v>120029</v>
      </c>
      <c r="H43" s="1174" t="s">
        <v>2953</v>
      </c>
      <c r="I43" s="224"/>
      <c r="J43" s="224"/>
      <c r="K43" s="224"/>
      <c r="L43" s="224"/>
      <c r="M43" s="224"/>
      <c r="N43" s="35">
        <v>80</v>
      </c>
      <c r="O43" s="35">
        <v>81</v>
      </c>
      <c r="P43" s="224"/>
      <c r="Q43" s="14">
        <v>161</v>
      </c>
      <c r="R43" s="1176" t="s">
        <v>32</v>
      </c>
      <c r="S43" s="1177" t="s">
        <v>33</v>
      </c>
      <c r="T43" s="14"/>
      <c r="U43" s="231" t="s">
        <v>100</v>
      </c>
      <c r="V43" s="16" t="s">
        <v>90</v>
      </c>
      <c r="W43" s="16">
        <v>1020636</v>
      </c>
      <c r="X43" s="16" t="s">
        <v>2954</v>
      </c>
      <c r="Y43" s="16"/>
    </row>
    <row r="44" spans="1:25" ht="25.5">
      <c r="A44" s="1172" t="s">
        <v>2561</v>
      </c>
      <c r="B44" s="1172" t="s">
        <v>2955</v>
      </c>
      <c r="C44" s="224" t="s">
        <v>2956</v>
      </c>
      <c r="D44" s="224" t="s">
        <v>136</v>
      </c>
      <c r="E44" s="227">
        <v>46191.083333333336</v>
      </c>
      <c r="F44" s="224">
        <v>11.5</v>
      </c>
      <c r="G44" s="224">
        <v>120030</v>
      </c>
      <c r="H44" s="226" t="s">
        <v>160</v>
      </c>
      <c r="I44" s="224"/>
      <c r="J44" s="224"/>
      <c r="K44" s="224"/>
      <c r="L44" s="224"/>
      <c r="M44" s="224"/>
      <c r="N44" s="224"/>
      <c r="O44" s="224"/>
      <c r="P44" s="35">
        <v>161</v>
      </c>
      <c r="Q44" s="14">
        <v>161</v>
      </c>
      <c r="R44" s="1176" t="s">
        <v>32</v>
      </c>
      <c r="S44" s="1177" t="s">
        <v>33</v>
      </c>
      <c r="T44" s="1289" t="b">
        <v>1</v>
      </c>
      <c r="U44" s="1189" t="s">
        <v>100</v>
      </c>
      <c r="V44" s="16" t="s">
        <v>90</v>
      </c>
      <c r="W44" s="16">
        <v>1020627</v>
      </c>
      <c r="X44" s="1181" t="s">
        <v>2957</v>
      </c>
      <c r="Y44" s="16"/>
    </row>
    <row r="45" spans="1:25">
      <c r="A45" s="1172" t="s">
        <v>133</v>
      </c>
      <c r="B45" s="1172" t="s">
        <v>134</v>
      </c>
      <c r="C45" s="1172" t="s">
        <v>2958</v>
      </c>
      <c r="D45" s="1172" t="s">
        <v>136</v>
      </c>
      <c r="E45" s="1173">
        <v>46191.083333333336</v>
      </c>
      <c r="F45" s="1172">
        <v>11.5</v>
      </c>
      <c r="G45" s="1172">
        <v>120031</v>
      </c>
      <c r="H45" s="1174" t="s">
        <v>548</v>
      </c>
      <c r="I45" s="1172"/>
      <c r="J45" s="1172"/>
      <c r="K45" s="1172"/>
      <c r="L45" s="1172"/>
      <c r="M45" s="1172"/>
      <c r="N45" s="1186">
        <v>132</v>
      </c>
      <c r="O45" s="1186">
        <v>27</v>
      </c>
      <c r="P45" s="1172"/>
      <c r="Q45" s="14">
        <v>161</v>
      </c>
      <c r="R45" s="1176" t="s">
        <v>32</v>
      </c>
      <c r="S45" s="1177" t="s">
        <v>33</v>
      </c>
      <c r="T45" s="14"/>
      <c r="U45" s="1189" t="s">
        <v>100</v>
      </c>
      <c r="V45" s="16" t="s">
        <v>90</v>
      </c>
      <c r="W45" s="16">
        <v>1020638</v>
      </c>
      <c r="X45" s="16" t="s">
        <v>2954</v>
      </c>
      <c r="Y45" s="16"/>
    </row>
    <row r="46" spans="1:25">
      <c r="A46" s="1172" t="s">
        <v>120</v>
      </c>
      <c r="B46" s="1172" t="s">
        <v>134</v>
      </c>
      <c r="C46" s="1172" t="s">
        <v>2959</v>
      </c>
      <c r="D46" s="1172" t="s">
        <v>136</v>
      </c>
      <c r="E46" s="1173">
        <v>46191.083333333336</v>
      </c>
      <c r="F46" s="1172">
        <v>11.5</v>
      </c>
      <c r="G46" s="1172">
        <v>120032</v>
      </c>
      <c r="H46" s="1174" t="s">
        <v>284</v>
      </c>
      <c r="I46" s="1172"/>
      <c r="J46" s="1172"/>
      <c r="K46" s="1172"/>
      <c r="L46" s="1172"/>
      <c r="M46" s="1172"/>
      <c r="N46" s="1172"/>
      <c r="O46" s="1186">
        <v>80</v>
      </c>
      <c r="P46" s="1186">
        <v>80</v>
      </c>
      <c r="Q46" s="14">
        <v>161</v>
      </c>
      <c r="R46" s="1176" t="s">
        <v>32</v>
      </c>
      <c r="S46" s="1177" t="s">
        <v>33</v>
      </c>
      <c r="T46" s="1289" t="b">
        <v>1</v>
      </c>
      <c r="U46" s="1189" t="s">
        <v>100</v>
      </c>
      <c r="V46" s="16" t="s">
        <v>90</v>
      </c>
      <c r="W46" s="16">
        <v>1020639</v>
      </c>
      <c r="X46" s="16" t="s">
        <v>2954</v>
      </c>
      <c r="Y46" s="16"/>
    </row>
    <row r="47" spans="1:25">
      <c r="A47" s="1178" t="s">
        <v>120</v>
      </c>
      <c r="B47" s="1172" t="s">
        <v>134</v>
      </c>
      <c r="C47" s="15" t="s">
        <v>2960</v>
      </c>
      <c r="D47" s="1172" t="s">
        <v>136</v>
      </c>
      <c r="E47" s="1173">
        <v>46191.083333333336</v>
      </c>
      <c r="F47" s="1172">
        <v>11.5</v>
      </c>
      <c r="G47" s="15">
        <v>120033</v>
      </c>
      <c r="H47" s="37" t="s">
        <v>284</v>
      </c>
      <c r="I47" s="15"/>
      <c r="J47" s="15"/>
      <c r="K47" s="15"/>
      <c r="L47" s="15"/>
      <c r="M47" s="15"/>
      <c r="N47" s="15"/>
      <c r="O47" s="35">
        <v>81</v>
      </c>
      <c r="P47" s="35">
        <v>80</v>
      </c>
      <c r="Q47" s="14">
        <v>161</v>
      </c>
      <c r="R47" s="1176" t="s">
        <v>32</v>
      </c>
      <c r="S47" s="1177" t="s">
        <v>33</v>
      </c>
      <c r="T47" s="1289" t="b">
        <v>1</v>
      </c>
      <c r="U47" s="1189" t="s">
        <v>100</v>
      </c>
      <c r="V47" s="16" t="s">
        <v>90</v>
      </c>
      <c r="W47" s="16">
        <v>1020640</v>
      </c>
      <c r="X47" s="16" t="s">
        <v>2954</v>
      </c>
      <c r="Y47" s="16"/>
    </row>
    <row r="48" spans="1:25">
      <c r="A48" s="11" t="s">
        <v>19</v>
      </c>
      <c r="B48" s="7"/>
      <c r="C48" s="7"/>
      <c r="D48" s="7"/>
      <c r="E48" s="11"/>
      <c r="F48" s="7"/>
      <c r="G48" s="7"/>
      <c r="H48" s="7"/>
      <c r="I48" s="11">
        <f t="shared" ref="I48:Q48" si="4">SUM(I42:I47)</f>
        <v>0</v>
      </c>
      <c r="J48" s="11">
        <f t="shared" si="4"/>
        <v>0</v>
      </c>
      <c r="K48" s="11">
        <f t="shared" si="4"/>
        <v>0</v>
      </c>
      <c r="L48" s="11">
        <f t="shared" si="4"/>
        <v>81</v>
      </c>
      <c r="M48" s="11">
        <f t="shared" si="4"/>
        <v>0</v>
      </c>
      <c r="N48" s="11">
        <f t="shared" si="4"/>
        <v>212</v>
      </c>
      <c r="O48" s="11">
        <f t="shared" si="4"/>
        <v>269</v>
      </c>
      <c r="P48" s="11">
        <f t="shared" si="4"/>
        <v>321</v>
      </c>
      <c r="Q48" s="11">
        <f t="shared" si="4"/>
        <v>886</v>
      </c>
      <c r="R48" s="12"/>
      <c r="S48" s="12"/>
      <c r="T48" s="12"/>
      <c r="U48" s="12"/>
      <c r="V48" s="12"/>
      <c r="W48" s="12"/>
      <c r="X48" s="12"/>
      <c r="Y48" s="12"/>
    </row>
    <row r="49" spans="1:25">
      <c r="A49" s="1"/>
      <c r="B49" s="1"/>
      <c r="C49" s="1"/>
      <c r="D49" s="1"/>
      <c r="E49" s="1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"/>
      <c r="K50" s="1563"/>
      <c r="L50" s="1563"/>
      <c r="M50" s="156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230" t="s">
        <v>100</v>
      </c>
      <c r="B52" s="1558" t="s">
        <v>39</v>
      </c>
      <c r="C52" s="1558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257" t="s">
        <v>169</v>
      </c>
      <c r="B53" s="1619" t="s">
        <v>41</v>
      </c>
      <c r="C53" s="161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565" t="s">
        <v>566</v>
      </c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42</v>
      </c>
      <c r="B55" s="1565"/>
      <c r="C55" s="156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43</v>
      </c>
      <c r="B56" s="1566" t="s">
        <v>567</v>
      </c>
      <c r="C56" s="156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5">
      <c r="A57" s="5" t="s">
        <v>44</v>
      </c>
      <c r="B57" s="1567"/>
      <c r="C57" s="156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9" spans="1:25" ht="23.25" customHeight="1">
      <c r="A59" s="1559" t="s">
        <v>155</v>
      </c>
      <c r="B59" s="1559"/>
      <c r="C59" s="1559"/>
      <c r="D59" s="1559"/>
      <c r="E59" s="1559"/>
      <c r="F59" s="1559"/>
      <c r="G59" s="1067"/>
      <c r="H59" s="7"/>
      <c r="I59" s="1549" t="s">
        <v>446</v>
      </c>
      <c r="J59" s="1549"/>
      <c r="K59" s="1549"/>
      <c r="L59" s="1549"/>
      <c r="M59" s="1549"/>
      <c r="N59" s="1549"/>
      <c r="O59" s="1549"/>
      <c r="P59" s="1549"/>
      <c r="Q59" s="1549"/>
      <c r="R59" s="1560" t="s">
        <v>2643</v>
      </c>
      <c r="S59" s="1561"/>
      <c r="T59" s="1560"/>
      <c r="U59" s="1560"/>
      <c r="V59" s="1560"/>
      <c r="W59" s="1560"/>
      <c r="X59" s="1560"/>
      <c r="Y59" s="1560"/>
    </row>
    <row r="60" spans="1:25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8" t="s">
        <v>9</v>
      </c>
      <c r="H60" s="33" t="s">
        <v>10</v>
      </c>
      <c r="I60" s="9" t="s">
        <v>11</v>
      </c>
      <c r="J60" s="9" t="s">
        <v>12</v>
      </c>
      <c r="K60" s="9" t="s">
        <v>13</v>
      </c>
      <c r="L60" s="9" t="s">
        <v>14</v>
      </c>
      <c r="M60" s="9" t="s">
        <v>15</v>
      </c>
      <c r="N60" s="9" t="s">
        <v>16</v>
      </c>
      <c r="O60" s="9" t="s">
        <v>17</v>
      </c>
      <c r="P60" s="10" t="s">
        <v>18</v>
      </c>
      <c r="Q60" s="8" t="s">
        <v>19</v>
      </c>
      <c r="R60" s="8" t="s">
        <v>20</v>
      </c>
      <c r="S60" s="240" t="s">
        <v>21</v>
      </c>
      <c r="T60" s="240" t="s">
        <v>22</v>
      </c>
      <c r="U60" s="8" t="s">
        <v>24</v>
      </c>
      <c r="V60" s="8" t="s">
        <v>25</v>
      </c>
      <c r="W60" s="8" t="s">
        <v>26</v>
      </c>
      <c r="X60" s="8" t="s">
        <v>27</v>
      </c>
      <c r="Y60" s="8" t="s">
        <v>28</v>
      </c>
    </row>
    <row r="61" spans="1:25">
      <c r="A61" s="1172" t="s">
        <v>150</v>
      </c>
      <c r="B61" s="1172" t="s">
        <v>57</v>
      </c>
      <c r="C61" s="224" t="s">
        <v>2961</v>
      </c>
      <c r="D61" s="224" t="s">
        <v>56</v>
      </c>
      <c r="E61" s="227">
        <v>46191.229166666664</v>
      </c>
      <c r="F61" s="224">
        <v>12.3</v>
      </c>
      <c r="G61" s="224">
        <v>120002</v>
      </c>
      <c r="H61" s="226"/>
      <c r="I61" s="224"/>
      <c r="J61" s="224"/>
      <c r="K61" s="224"/>
      <c r="L61" s="224">
        <v>81</v>
      </c>
      <c r="M61" s="224"/>
      <c r="N61" s="224"/>
      <c r="O61" s="224"/>
      <c r="P61" s="224"/>
      <c r="Q61" s="14">
        <f>SUM(I61:P61)</f>
        <v>81</v>
      </c>
      <c r="R61" s="1175" t="s">
        <v>30</v>
      </c>
      <c r="S61" s="1175" t="s">
        <v>31</v>
      </c>
      <c r="T61" s="14"/>
      <c r="U61" s="1207" t="s">
        <v>169</v>
      </c>
      <c r="V61" s="16" t="s">
        <v>90</v>
      </c>
      <c r="W61" s="16">
        <v>1020666</v>
      </c>
      <c r="X61" s="16" t="s">
        <v>2962</v>
      </c>
      <c r="Y61" s="16"/>
    </row>
    <row r="62" spans="1:25">
      <c r="A62" s="1172" t="s">
        <v>2934</v>
      </c>
      <c r="B62" s="1172" t="s">
        <v>92</v>
      </c>
      <c r="C62" s="224" t="s">
        <v>2963</v>
      </c>
      <c r="D62" s="224" t="s">
        <v>159</v>
      </c>
      <c r="E62" s="227">
        <v>46192.041666666664</v>
      </c>
      <c r="F62" s="224">
        <v>11.9</v>
      </c>
      <c r="G62" s="224">
        <v>120034</v>
      </c>
      <c r="H62" s="226" t="s">
        <v>2964</v>
      </c>
      <c r="I62" s="224"/>
      <c r="J62" s="224"/>
      <c r="K62" s="224"/>
      <c r="L62" s="224"/>
      <c r="M62" s="224"/>
      <c r="N62" s="224"/>
      <c r="O62" s="224"/>
      <c r="P62" s="224">
        <v>161</v>
      </c>
      <c r="Q62" s="14">
        <v>161</v>
      </c>
      <c r="R62" s="1176" t="s">
        <v>32</v>
      </c>
      <c r="S62" s="1177" t="s">
        <v>33</v>
      </c>
      <c r="T62" s="14"/>
      <c r="U62" s="1190" t="s">
        <v>161</v>
      </c>
      <c r="V62" s="16" t="s">
        <v>90</v>
      </c>
      <c r="W62" s="16">
        <v>1020667</v>
      </c>
      <c r="X62" s="1181" t="s">
        <v>2965</v>
      </c>
      <c r="Y62" s="16"/>
    </row>
    <row r="63" spans="1:25">
      <c r="A63" s="1172" t="s">
        <v>119</v>
      </c>
      <c r="B63" s="1172" t="s">
        <v>92</v>
      </c>
      <c r="C63" s="224" t="s">
        <v>2966</v>
      </c>
      <c r="D63" s="224" t="s">
        <v>620</v>
      </c>
      <c r="E63" s="227">
        <v>46191.958333333336</v>
      </c>
      <c r="F63" s="224">
        <v>11.9</v>
      </c>
      <c r="G63" s="224">
        <v>120035</v>
      </c>
      <c r="H63" s="226" t="s">
        <v>2967</v>
      </c>
      <c r="I63" s="224"/>
      <c r="J63" s="224"/>
      <c r="K63" s="224"/>
      <c r="L63" s="224"/>
      <c r="M63" s="224"/>
      <c r="N63" s="224"/>
      <c r="O63" s="224"/>
      <c r="P63" s="224">
        <v>161</v>
      </c>
      <c r="Q63" s="14">
        <v>161</v>
      </c>
      <c r="R63" s="1176" t="s">
        <v>32</v>
      </c>
      <c r="S63" s="1177" t="s">
        <v>33</v>
      </c>
      <c r="T63" s="14"/>
      <c r="U63" s="232" t="s">
        <v>161</v>
      </c>
      <c r="V63" s="16" t="s">
        <v>90</v>
      </c>
      <c r="W63" s="16">
        <v>1020668</v>
      </c>
      <c r="X63" s="16" t="s">
        <v>2965</v>
      </c>
      <c r="Y63" s="16"/>
    </row>
    <row r="64" spans="1:25">
      <c r="A64" s="1172" t="s">
        <v>2561</v>
      </c>
      <c r="B64" s="1172" t="s">
        <v>92</v>
      </c>
      <c r="C64" s="224" t="s">
        <v>2968</v>
      </c>
      <c r="D64" s="224" t="s">
        <v>620</v>
      </c>
      <c r="E64" s="227">
        <v>46191.958333333336</v>
      </c>
      <c r="F64" s="224">
        <v>11.9</v>
      </c>
      <c r="G64" s="224">
        <v>120036</v>
      </c>
      <c r="H64" s="226" t="s">
        <v>1866</v>
      </c>
      <c r="I64" s="224"/>
      <c r="J64" s="224"/>
      <c r="K64" s="224"/>
      <c r="L64" s="224"/>
      <c r="M64" s="224"/>
      <c r="N64" s="224"/>
      <c r="O64" s="224"/>
      <c r="P64" s="224">
        <v>161</v>
      </c>
      <c r="Q64" s="14">
        <v>161</v>
      </c>
      <c r="R64" s="1176" t="s">
        <v>32</v>
      </c>
      <c r="S64" s="1177" t="s">
        <v>33</v>
      </c>
      <c r="T64" s="1289" t="b">
        <v>1</v>
      </c>
      <c r="U64" s="232" t="s">
        <v>161</v>
      </c>
      <c r="V64" s="16" t="s">
        <v>90</v>
      </c>
      <c r="W64" s="16">
        <v>1020669</v>
      </c>
      <c r="X64" s="16" t="s">
        <v>2965</v>
      </c>
      <c r="Y64" s="16"/>
    </row>
    <row r="65" spans="1:25">
      <c r="A65" s="1172" t="s">
        <v>142</v>
      </c>
      <c r="B65" s="1172" t="s">
        <v>72</v>
      </c>
      <c r="C65" s="224" t="s">
        <v>2969</v>
      </c>
      <c r="D65" s="224" t="s">
        <v>71</v>
      </c>
      <c r="E65" s="227">
        <v>46190.715277777781</v>
      </c>
      <c r="F65" s="224">
        <v>16.2</v>
      </c>
      <c r="G65" s="224">
        <v>119996</v>
      </c>
      <c r="H65" s="226"/>
      <c r="I65" s="224"/>
      <c r="J65" s="224"/>
      <c r="K65" s="224"/>
      <c r="L65" s="224">
        <v>54</v>
      </c>
      <c r="M65" s="35">
        <v>54</v>
      </c>
      <c r="N65" s="224">
        <v>53</v>
      </c>
      <c r="O65" s="224"/>
      <c r="P65" s="224"/>
      <c r="Q65" s="14">
        <f>SUM(I65:P65)</f>
        <v>161</v>
      </c>
      <c r="R65" s="1175" t="s">
        <v>30</v>
      </c>
      <c r="S65" s="1175" t="s">
        <v>31</v>
      </c>
      <c r="T65" s="14"/>
      <c r="U65" s="255" t="s">
        <v>169</v>
      </c>
      <c r="V65" s="16" t="s">
        <v>90</v>
      </c>
      <c r="W65" s="16">
        <v>1020670</v>
      </c>
      <c r="X65" s="16" t="s">
        <v>2970</v>
      </c>
      <c r="Y65" s="16"/>
    </row>
    <row r="66" spans="1:25">
      <c r="A66" s="1172" t="s">
        <v>141</v>
      </c>
      <c r="B66" s="1172" t="s">
        <v>69</v>
      </c>
      <c r="C66" s="1172" t="s">
        <v>2971</v>
      </c>
      <c r="D66" s="1172" t="s">
        <v>68</v>
      </c>
      <c r="E66" s="1173">
        <v>46190.798611111109</v>
      </c>
      <c r="F66" s="1172">
        <v>16.899999999999999</v>
      </c>
      <c r="G66" s="1172">
        <v>119999</v>
      </c>
      <c r="H66" s="1174"/>
      <c r="I66" s="1172"/>
      <c r="J66" s="1172"/>
      <c r="K66" s="1172"/>
      <c r="L66" s="1172"/>
      <c r="M66" s="1186">
        <v>27</v>
      </c>
      <c r="N66" s="1172">
        <v>80</v>
      </c>
      <c r="O66" s="1186">
        <v>54</v>
      </c>
      <c r="P66" s="1172"/>
      <c r="Q66" s="14">
        <f>SUM(I66:P66)</f>
        <v>161</v>
      </c>
      <c r="R66" s="1175" t="s">
        <v>30</v>
      </c>
      <c r="S66" s="1175" t="s">
        <v>31</v>
      </c>
      <c r="T66" s="14"/>
      <c r="U66" s="1207" t="s">
        <v>169</v>
      </c>
      <c r="V66" s="16" t="s">
        <v>90</v>
      </c>
      <c r="W66" s="16">
        <v>1020671</v>
      </c>
      <c r="X66" s="16" t="s">
        <v>2970</v>
      </c>
      <c r="Y66" s="16"/>
    </row>
    <row r="67" spans="1:25">
      <c r="A67" s="1172" t="s">
        <v>113</v>
      </c>
      <c r="B67" s="1172" t="s">
        <v>65</v>
      </c>
      <c r="C67" s="1186" t="s">
        <v>2972</v>
      </c>
      <c r="D67" s="1172" t="s">
        <v>64</v>
      </c>
      <c r="E67" s="1173">
        <v>46191.472222222219</v>
      </c>
      <c r="F67" s="1172">
        <v>17</v>
      </c>
      <c r="G67" s="1172">
        <v>120004</v>
      </c>
      <c r="H67" s="1174"/>
      <c r="I67" s="1172"/>
      <c r="J67" s="1172"/>
      <c r="K67" s="1172"/>
      <c r="L67" s="1172"/>
      <c r="M67" s="1172">
        <v>81</v>
      </c>
      <c r="N67" s="1172"/>
      <c r="O67" s="1172"/>
      <c r="P67" s="1172"/>
      <c r="Q67" s="14">
        <v>81</v>
      </c>
      <c r="R67" s="1175" t="s">
        <v>30</v>
      </c>
      <c r="S67" s="1175" t="s">
        <v>33</v>
      </c>
      <c r="T67" s="14"/>
      <c r="U67" s="1207" t="s">
        <v>169</v>
      </c>
      <c r="V67" s="16" t="s">
        <v>90</v>
      </c>
      <c r="W67" s="16">
        <v>1020672</v>
      </c>
      <c r="X67" s="16" t="s">
        <v>2973</v>
      </c>
      <c r="Y67" s="16"/>
    </row>
    <row r="68" spans="1:25">
      <c r="A68" s="11" t="s">
        <v>19</v>
      </c>
      <c r="B68" s="7"/>
      <c r="C68" s="7"/>
      <c r="D68" s="7"/>
      <c r="E68" s="11"/>
      <c r="F68" s="7"/>
      <c r="G68" s="7"/>
      <c r="H68" s="7"/>
      <c r="I68" s="11">
        <f>SUM(I61:I65)</f>
        <v>0</v>
      </c>
      <c r="J68" s="11">
        <f>SUM(J61:J65)</f>
        <v>0</v>
      </c>
      <c r="K68" s="11">
        <f>SUM(K61:K66)</f>
        <v>0</v>
      </c>
      <c r="L68" s="11">
        <f>SUM(L61:L66)</f>
        <v>135</v>
      </c>
      <c r="M68" s="11">
        <f>SUM(M65:M67)</f>
        <v>162</v>
      </c>
      <c r="N68" s="11">
        <f>SUM(N61:N66)</f>
        <v>133</v>
      </c>
      <c r="O68" s="11">
        <f>SUM(O61:O66)</f>
        <v>54</v>
      </c>
      <c r="P68" s="11">
        <f>SUM(P61:P66)</f>
        <v>483</v>
      </c>
      <c r="Q68" s="11">
        <f>SUM(Q61:Q67)</f>
        <v>967</v>
      </c>
      <c r="R68" s="12"/>
      <c r="S68" s="12"/>
      <c r="T68" s="12"/>
      <c r="U68" s="12"/>
      <c r="V68" s="12"/>
      <c r="W68" s="12"/>
      <c r="X68" s="12"/>
      <c r="Y68" s="12"/>
    </row>
    <row r="69" spans="1:25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166" t="s">
        <v>34</v>
      </c>
      <c r="B70" s="1562"/>
      <c r="C70" s="1562"/>
      <c r="D70" s="1562"/>
      <c r="E70" s="1"/>
      <c r="F70" s="1"/>
      <c r="G70" s="1"/>
      <c r="H70" s="1"/>
      <c r="I70" s="1"/>
      <c r="J70" s="1"/>
      <c r="K70" s="1563"/>
      <c r="L70" s="1563"/>
      <c r="M70" s="1563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 ht="18">
      <c r="A71" s="187" t="s">
        <v>35</v>
      </c>
      <c r="B71" s="186" t="s">
        <v>36</v>
      </c>
      <c r="C71" s="239" t="s">
        <v>37</v>
      </c>
      <c r="D71" s="24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4" t="s">
        <v>161</v>
      </c>
      <c r="B72" s="1564" t="s">
        <v>39</v>
      </c>
      <c r="C72" s="1564"/>
      <c r="D72" s="242"/>
      <c r="E72" s="243" t="s">
        <v>40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257" t="s">
        <v>169</v>
      </c>
      <c r="B73" s="1619" t="s">
        <v>41</v>
      </c>
      <c r="C73" s="161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42</v>
      </c>
      <c r="B74" s="1565" t="s">
        <v>2974</v>
      </c>
      <c r="C74" s="156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5">
      <c r="A75" s="5" t="s">
        <v>42</v>
      </c>
      <c r="B75" s="1565"/>
      <c r="C75" s="156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5">
      <c r="A76" s="5" t="s">
        <v>43</v>
      </c>
      <c r="B76" s="1566" t="s">
        <v>2975</v>
      </c>
      <c r="C76" s="156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5">
      <c r="A77" s="5" t="s">
        <v>44</v>
      </c>
      <c r="B77" s="1567"/>
      <c r="C77" s="156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5">
      <c r="A78" s="1268"/>
      <c r="B78" s="1690"/>
      <c r="C78" s="1690"/>
      <c r="D78" s="1216"/>
      <c r="E78" s="1216"/>
      <c r="F78" s="1216"/>
      <c r="G78" s="1216"/>
      <c r="H78" s="1216"/>
      <c r="I78" s="1216"/>
      <c r="J78" s="1216"/>
      <c r="K78" s="1216"/>
      <c r="L78" s="1216"/>
      <c r="M78" s="1216"/>
      <c r="N78" s="1216"/>
      <c r="O78" s="1216"/>
      <c r="P78" s="1216"/>
      <c r="Q78" s="1216"/>
      <c r="R78" s="1216"/>
      <c r="S78" s="1216"/>
      <c r="T78" s="1216"/>
      <c r="U78" s="1216"/>
      <c r="V78" s="1216"/>
      <c r="W78" s="1216"/>
      <c r="X78" s="1216"/>
    </row>
    <row r="79" spans="1:25" ht="23.25" customHeight="1">
      <c r="A79" s="1559" t="s">
        <v>2976</v>
      </c>
      <c r="B79" s="1559"/>
      <c r="C79" s="1559"/>
      <c r="D79" s="1559"/>
      <c r="E79" s="1559"/>
      <c r="F79" s="1559"/>
      <c r="G79" s="1067"/>
      <c r="H79" s="7"/>
      <c r="I79" s="1549" t="s">
        <v>446</v>
      </c>
      <c r="J79" s="1549"/>
      <c r="K79" s="1549"/>
      <c r="L79" s="1549"/>
      <c r="M79" s="1549"/>
      <c r="N79" s="1549"/>
      <c r="O79" s="1549"/>
      <c r="P79" s="1549"/>
      <c r="Q79" s="1549"/>
      <c r="R79" s="1560" t="s">
        <v>2285</v>
      </c>
      <c r="S79" s="1561"/>
      <c r="T79" s="1560"/>
      <c r="U79" s="1560"/>
      <c r="V79" s="1560"/>
      <c r="W79" s="1560"/>
      <c r="X79" s="1560"/>
      <c r="Y79" s="1560"/>
    </row>
    <row r="80" spans="1:25" ht="26.25">
      <c r="A80" s="8" t="s">
        <v>3</v>
      </c>
      <c r="B80" s="8" t="s">
        <v>4</v>
      </c>
      <c r="C80" s="8" t="s">
        <v>5</v>
      </c>
      <c r="D80" s="8" t="s">
        <v>6</v>
      </c>
      <c r="E80" s="8" t="s">
        <v>7</v>
      </c>
      <c r="F80" s="8" t="s">
        <v>8</v>
      </c>
      <c r="G80" s="8" t="s">
        <v>9</v>
      </c>
      <c r="H80" s="33" t="s">
        <v>10</v>
      </c>
      <c r="I80" s="9" t="s">
        <v>11</v>
      </c>
      <c r="J80" s="9" t="s">
        <v>12</v>
      </c>
      <c r="K80" s="9" t="s">
        <v>13</v>
      </c>
      <c r="L80" s="9" t="s">
        <v>14</v>
      </c>
      <c r="M80" s="9" t="s">
        <v>15</v>
      </c>
      <c r="N80" s="9" t="s">
        <v>16</v>
      </c>
      <c r="O80" s="9" t="s">
        <v>17</v>
      </c>
      <c r="P80" s="10" t="s">
        <v>18</v>
      </c>
      <c r="Q80" s="8" t="s">
        <v>19</v>
      </c>
      <c r="R80" s="8" t="s">
        <v>20</v>
      </c>
      <c r="S80" s="240" t="s">
        <v>21</v>
      </c>
      <c r="T80" s="240" t="s">
        <v>22</v>
      </c>
      <c r="U80" s="8" t="s">
        <v>24</v>
      </c>
      <c r="V80" s="8" t="s">
        <v>25</v>
      </c>
      <c r="W80" s="8" t="s">
        <v>26</v>
      </c>
      <c r="X80" s="8" t="s">
        <v>27</v>
      </c>
      <c r="Y80" s="8" t="s">
        <v>28</v>
      </c>
    </row>
    <row r="81" spans="1:25">
      <c r="A81" s="1172" t="s">
        <v>157</v>
      </c>
      <c r="B81" s="1172" t="s">
        <v>134</v>
      </c>
      <c r="C81" s="224" t="s">
        <v>2977</v>
      </c>
      <c r="D81" s="224" t="s">
        <v>136</v>
      </c>
      <c r="E81" s="227">
        <v>46191.083333333336</v>
      </c>
      <c r="F81" s="224">
        <v>11.5</v>
      </c>
      <c r="G81" s="224">
        <v>120037</v>
      </c>
      <c r="H81" s="226" t="s">
        <v>2930</v>
      </c>
      <c r="I81" s="224"/>
      <c r="J81" s="224"/>
      <c r="K81" s="224"/>
      <c r="L81" s="224"/>
      <c r="M81" s="224"/>
      <c r="N81" s="224"/>
      <c r="O81" s="224"/>
      <c r="P81" s="35">
        <v>159</v>
      </c>
      <c r="Q81" s="14">
        <v>161</v>
      </c>
      <c r="R81" s="1176" t="s">
        <v>32</v>
      </c>
      <c r="S81" s="1177" t="s">
        <v>33</v>
      </c>
      <c r="T81" s="14"/>
      <c r="U81" s="1189" t="s">
        <v>100</v>
      </c>
      <c r="V81" s="16" t="s">
        <v>90</v>
      </c>
      <c r="W81" s="16">
        <v>1020641</v>
      </c>
      <c r="X81" s="1287" t="s">
        <v>2954</v>
      </c>
      <c r="Y81" s="16"/>
    </row>
    <row r="82" spans="1:25">
      <c r="A82" s="1172" t="s">
        <v>157</v>
      </c>
      <c r="B82" s="1172" t="s">
        <v>92</v>
      </c>
      <c r="C82" s="224" t="s">
        <v>2978</v>
      </c>
      <c r="D82" s="224" t="s">
        <v>159</v>
      </c>
      <c r="E82" s="227">
        <v>46192.041666666664</v>
      </c>
      <c r="F82" s="224">
        <v>11.9</v>
      </c>
      <c r="G82" s="224">
        <v>120038</v>
      </c>
      <c r="H82" s="226" t="s">
        <v>2930</v>
      </c>
      <c r="I82" s="224"/>
      <c r="J82" s="224"/>
      <c r="K82" s="224"/>
      <c r="L82" s="224"/>
      <c r="M82" s="224"/>
      <c r="N82" s="224"/>
      <c r="O82" s="224"/>
      <c r="P82" s="35">
        <v>161</v>
      </c>
      <c r="Q82" s="14">
        <v>161</v>
      </c>
      <c r="R82" s="1176" t="s">
        <v>32</v>
      </c>
      <c r="S82" s="1177" t="s">
        <v>33</v>
      </c>
      <c r="T82" s="14"/>
      <c r="U82" s="232" t="s">
        <v>161</v>
      </c>
      <c r="V82" s="16" t="s">
        <v>90</v>
      </c>
      <c r="W82" s="16">
        <v>1020642</v>
      </c>
      <c r="X82" s="16" t="s">
        <v>2965</v>
      </c>
      <c r="Y82" s="16"/>
    </row>
    <row r="83" spans="1:25">
      <c r="A83" s="1172" t="s">
        <v>105</v>
      </c>
      <c r="B83" s="1172" t="s">
        <v>78</v>
      </c>
      <c r="C83" s="224" t="s">
        <v>2979</v>
      </c>
      <c r="D83" s="224" t="s">
        <v>168</v>
      </c>
      <c r="E83" s="227">
        <v>46190.756944444445</v>
      </c>
      <c r="F83" s="224">
        <v>13.9</v>
      </c>
      <c r="G83" s="224">
        <v>120039</v>
      </c>
      <c r="H83" s="226" t="s">
        <v>160</v>
      </c>
      <c r="I83" s="224"/>
      <c r="J83" s="224"/>
      <c r="K83" s="224"/>
      <c r="L83" s="224"/>
      <c r="M83" s="224"/>
      <c r="N83" s="224"/>
      <c r="O83" s="224"/>
      <c r="P83" s="35">
        <v>160</v>
      </c>
      <c r="Q83" s="14">
        <v>161</v>
      </c>
      <c r="R83" s="1176" t="s">
        <v>32</v>
      </c>
      <c r="S83" s="1177" t="s">
        <v>33</v>
      </c>
      <c r="T83" s="1289" t="b">
        <v>1</v>
      </c>
      <c r="U83" s="1207" t="s">
        <v>169</v>
      </c>
      <c r="V83" s="16" t="s">
        <v>90</v>
      </c>
      <c r="W83" s="16">
        <v>1020643</v>
      </c>
      <c r="X83" s="1181" t="s">
        <v>2980</v>
      </c>
      <c r="Y83" s="1181"/>
    </row>
    <row r="84" spans="1:25" ht="25.5">
      <c r="A84" s="1172" t="s">
        <v>165</v>
      </c>
      <c r="B84" s="1172" t="s">
        <v>2955</v>
      </c>
      <c r="C84" s="1172" t="s">
        <v>2981</v>
      </c>
      <c r="D84" s="1172" t="s">
        <v>136</v>
      </c>
      <c r="E84" s="1173">
        <v>46191.083333333336</v>
      </c>
      <c r="F84" s="1172">
        <v>11.5</v>
      </c>
      <c r="G84" s="1172">
        <v>120040</v>
      </c>
      <c r="H84" s="1174" t="s">
        <v>2930</v>
      </c>
      <c r="I84" s="1172"/>
      <c r="J84" s="1172"/>
      <c r="K84" s="1172"/>
      <c r="L84" s="1172"/>
      <c r="M84" s="1172"/>
      <c r="N84" s="1172"/>
      <c r="O84" s="1172"/>
      <c r="P84" s="1186">
        <v>157</v>
      </c>
      <c r="Q84" s="1175">
        <v>161</v>
      </c>
      <c r="R84" s="1176" t="s">
        <v>32</v>
      </c>
      <c r="S84" s="1177" t="s">
        <v>33</v>
      </c>
      <c r="T84" s="1175"/>
      <c r="U84" s="1189" t="s">
        <v>100</v>
      </c>
      <c r="V84" s="1181" t="s">
        <v>90</v>
      </c>
      <c r="W84" s="1181">
        <v>1020644</v>
      </c>
      <c r="X84" s="1287" t="s">
        <v>2954</v>
      </c>
      <c r="Y84" s="1181"/>
    </row>
    <row r="85" spans="1:25">
      <c r="A85" s="1172" t="s">
        <v>102</v>
      </c>
      <c r="B85" s="1172" t="s">
        <v>92</v>
      </c>
      <c r="C85" s="1178" t="s">
        <v>2982</v>
      </c>
      <c r="D85" s="1178" t="s">
        <v>1384</v>
      </c>
      <c r="E85" s="1179">
        <v>46191.430555555555</v>
      </c>
      <c r="F85" s="1178">
        <v>12.7</v>
      </c>
      <c r="G85" s="1178">
        <v>120041</v>
      </c>
      <c r="H85" s="1300" t="s">
        <v>2437</v>
      </c>
      <c r="I85" s="1178"/>
      <c r="J85" s="1178"/>
      <c r="K85" s="1178"/>
      <c r="L85" s="1178"/>
      <c r="M85" s="1178"/>
      <c r="N85" s="1178"/>
      <c r="O85" s="1186">
        <v>71</v>
      </c>
      <c r="P85" s="1186">
        <v>89</v>
      </c>
      <c r="Q85" s="14">
        <v>161</v>
      </c>
      <c r="R85" s="1176" t="s">
        <v>32</v>
      </c>
      <c r="S85" s="1177" t="s">
        <v>33</v>
      </c>
      <c r="T85" s="14"/>
      <c r="U85" s="1190" t="s">
        <v>161</v>
      </c>
      <c r="V85" s="16" t="s">
        <v>90</v>
      </c>
      <c r="W85" s="16">
        <v>1020645</v>
      </c>
      <c r="X85" s="1181" t="s">
        <v>2983</v>
      </c>
      <c r="Y85" s="16"/>
    </row>
    <row r="86" spans="1:25" ht="25.5">
      <c r="A86" s="1178" t="s">
        <v>937</v>
      </c>
      <c r="B86" s="1178" t="s">
        <v>2984</v>
      </c>
      <c r="C86" s="15" t="s">
        <v>2985</v>
      </c>
      <c r="D86" s="15" t="s">
        <v>136</v>
      </c>
      <c r="E86" s="24">
        <v>46191.083333333336</v>
      </c>
      <c r="F86" s="15">
        <v>11.5</v>
      </c>
      <c r="G86" s="15">
        <v>120046</v>
      </c>
      <c r="H86" s="319" t="s">
        <v>2437</v>
      </c>
      <c r="I86" s="224"/>
      <c r="J86" s="224"/>
      <c r="K86" s="224"/>
      <c r="L86" s="224"/>
      <c r="M86" s="224"/>
      <c r="N86" s="224"/>
      <c r="O86" s="224"/>
      <c r="P86" s="35">
        <v>157</v>
      </c>
      <c r="Q86" s="14">
        <v>161</v>
      </c>
      <c r="R86" s="1176" t="s">
        <v>32</v>
      </c>
      <c r="S86" s="1177" t="s">
        <v>33</v>
      </c>
      <c r="T86" s="14"/>
      <c r="U86" s="1189" t="s">
        <v>100</v>
      </c>
      <c r="V86" s="1181" t="s">
        <v>90</v>
      </c>
      <c r="W86" s="1181">
        <v>1020646</v>
      </c>
      <c r="X86" s="1287" t="s">
        <v>2954</v>
      </c>
      <c r="Y86" s="16"/>
    </row>
    <row r="87" spans="1:25">
      <c r="A87" s="11" t="s">
        <v>19</v>
      </c>
      <c r="B87" s="7"/>
      <c r="C87" s="7"/>
      <c r="D87" s="7"/>
      <c r="E87" s="11"/>
      <c r="F87" s="7"/>
      <c r="G87" s="7"/>
      <c r="H87" s="7"/>
      <c r="I87" s="11">
        <f>SUM(I81:I84)</f>
        <v>0</v>
      </c>
      <c r="J87" s="11">
        <f>SUM(J81:J84)</f>
        <v>0</v>
      </c>
      <c r="K87" s="11">
        <f t="shared" ref="K87:Q87" si="5">SUM(K81:K86)</f>
        <v>0</v>
      </c>
      <c r="L87" s="11">
        <f t="shared" si="5"/>
        <v>0</v>
      </c>
      <c r="M87" s="11">
        <f t="shared" si="5"/>
        <v>0</v>
      </c>
      <c r="N87" s="11">
        <f t="shared" si="5"/>
        <v>0</v>
      </c>
      <c r="O87" s="11">
        <f t="shared" si="5"/>
        <v>71</v>
      </c>
      <c r="P87" s="11">
        <f t="shared" si="5"/>
        <v>883</v>
      </c>
      <c r="Q87" s="11">
        <f t="shared" si="5"/>
        <v>966</v>
      </c>
      <c r="R87" s="12"/>
      <c r="S87" s="12"/>
      <c r="T87" s="12"/>
      <c r="U87" s="12"/>
      <c r="V87" s="12"/>
      <c r="W87" s="12"/>
      <c r="X87" s="12"/>
      <c r="Y87" s="12"/>
    </row>
    <row r="89" spans="1:25">
      <c r="A89" s="166" t="s">
        <v>34</v>
      </c>
      <c r="B89" s="1562"/>
      <c r="C89" s="1562"/>
      <c r="D89" s="1562"/>
      <c r="E89" s="1"/>
      <c r="F89" s="1"/>
      <c r="G89" s="1"/>
      <c r="H89" s="1"/>
      <c r="I89" s="1"/>
      <c r="J89" s="1"/>
      <c r="K89" s="1563"/>
      <c r="L89" s="1563"/>
      <c r="M89" s="1563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 ht="18">
      <c r="A90" s="187" t="s">
        <v>35</v>
      </c>
      <c r="B90" s="186" t="s">
        <v>36</v>
      </c>
      <c r="C90" s="239" t="s">
        <v>37</v>
      </c>
      <c r="D90" s="24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4" t="s">
        <v>161</v>
      </c>
      <c r="B91" s="1564" t="s">
        <v>39</v>
      </c>
      <c r="C91" s="1564"/>
      <c r="D91" s="242"/>
      <c r="E91" s="243" t="s">
        <v>40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230" t="s">
        <v>100</v>
      </c>
      <c r="B92" s="1558" t="s">
        <v>179</v>
      </c>
      <c r="C92" s="155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>
      <c r="A93" s="466" t="s">
        <v>169</v>
      </c>
      <c r="B93" s="466" t="s">
        <v>41</v>
      </c>
      <c r="C93" s="46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5">
      <c r="A94" s="5" t="s">
        <v>42</v>
      </c>
      <c r="B94" s="1565" t="s">
        <v>2569</v>
      </c>
      <c r="C94" s="156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5">
      <c r="A95" s="5" t="s">
        <v>42</v>
      </c>
      <c r="B95" s="1565"/>
      <c r="C95" s="1565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5">
      <c r="A96" s="5" t="s">
        <v>43</v>
      </c>
      <c r="B96" s="1566" t="s">
        <v>2570</v>
      </c>
      <c r="C96" s="156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5">
      <c r="A97" s="5" t="s">
        <v>44</v>
      </c>
      <c r="B97" s="1567"/>
      <c r="C97" s="1567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9" spans="1:25" ht="23.25" customHeight="1">
      <c r="A99" s="1549" t="s">
        <v>109</v>
      </c>
      <c r="B99" s="1549"/>
      <c r="C99" s="1549"/>
      <c r="D99" s="1549"/>
      <c r="E99" s="1549"/>
      <c r="F99" s="1549"/>
      <c r="G99" s="1067"/>
      <c r="H99" s="7"/>
      <c r="I99" s="1549" t="s">
        <v>446</v>
      </c>
      <c r="J99" s="1549"/>
      <c r="K99" s="1549"/>
      <c r="L99" s="1549"/>
      <c r="M99" s="1549"/>
      <c r="N99" s="1549"/>
      <c r="O99" s="1549"/>
      <c r="P99" s="1549"/>
      <c r="Q99" s="1549"/>
      <c r="R99" s="1550" t="s">
        <v>2986</v>
      </c>
      <c r="S99" s="1551"/>
      <c r="T99" s="1550"/>
      <c r="U99" s="1550"/>
      <c r="V99" s="1550"/>
      <c r="W99" s="1550"/>
      <c r="X99" s="1550"/>
      <c r="Y99" s="1550"/>
    </row>
    <row r="100" spans="1:25" ht="26.25">
      <c r="A100" s="8" t="s">
        <v>3</v>
      </c>
      <c r="B100" s="8" t="s">
        <v>4</v>
      </c>
      <c r="C100" s="8" t="s">
        <v>5</v>
      </c>
      <c r="D100" s="8" t="s">
        <v>6</v>
      </c>
      <c r="E100" s="8" t="s">
        <v>7</v>
      </c>
      <c r="F100" s="8" t="s">
        <v>8</v>
      </c>
      <c r="G100" s="8" t="s">
        <v>9</v>
      </c>
      <c r="H100" s="33" t="s">
        <v>10</v>
      </c>
      <c r="I100" s="9" t="s">
        <v>11</v>
      </c>
      <c r="J100" s="9" t="s">
        <v>12</v>
      </c>
      <c r="K100" s="9" t="s">
        <v>13</v>
      </c>
      <c r="L100" s="9" t="s">
        <v>14</v>
      </c>
      <c r="M100" s="9" t="s">
        <v>15</v>
      </c>
      <c r="N100" s="9" t="s">
        <v>16</v>
      </c>
      <c r="O100" s="9" t="s">
        <v>17</v>
      </c>
      <c r="P100" s="10" t="s">
        <v>18</v>
      </c>
      <c r="Q100" s="8" t="s">
        <v>19</v>
      </c>
      <c r="R100" s="8" t="s">
        <v>20</v>
      </c>
      <c r="S100" s="240" t="s">
        <v>21</v>
      </c>
      <c r="T100" s="240" t="s">
        <v>22</v>
      </c>
      <c r="U100" s="8" t="s">
        <v>24</v>
      </c>
      <c r="V100" s="8" t="s">
        <v>25</v>
      </c>
      <c r="W100" s="8" t="s">
        <v>26</v>
      </c>
      <c r="X100" s="8" t="s">
        <v>27</v>
      </c>
      <c r="Y100" s="8" t="s">
        <v>28</v>
      </c>
    </row>
    <row r="101" spans="1:25">
      <c r="A101" s="1172" t="s">
        <v>120</v>
      </c>
      <c r="B101" s="1172" t="s">
        <v>92</v>
      </c>
      <c r="C101" s="224" t="s">
        <v>2987</v>
      </c>
      <c r="D101" s="224" t="s">
        <v>620</v>
      </c>
      <c r="E101" s="227">
        <v>46191.958333333336</v>
      </c>
      <c r="F101" s="224">
        <v>11.9</v>
      </c>
      <c r="G101" s="224">
        <v>120043</v>
      </c>
      <c r="H101" s="226" t="s">
        <v>587</v>
      </c>
      <c r="I101" s="224"/>
      <c r="J101" s="224"/>
      <c r="K101" s="224"/>
      <c r="L101" s="224"/>
      <c r="M101" s="224"/>
      <c r="N101" s="224"/>
      <c r="O101" s="224"/>
      <c r="P101" s="35">
        <v>157</v>
      </c>
      <c r="Q101" s="14">
        <f>P101</f>
        <v>157</v>
      </c>
      <c r="R101" s="1176" t="s">
        <v>32</v>
      </c>
      <c r="S101" s="1177" t="s">
        <v>33</v>
      </c>
      <c r="T101" s="1289" t="b">
        <v>1</v>
      </c>
      <c r="U101" s="232" t="s">
        <v>161</v>
      </c>
      <c r="V101" s="16" t="s">
        <v>90</v>
      </c>
      <c r="W101" s="16">
        <v>1020652</v>
      </c>
      <c r="X101" s="16" t="s">
        <v>2965</v>
      </c>
      <c r="Y101" s="16"/>
    </row>
    <row r="102" spans="1:25">
      <c r="A102" s="1178" t="s">
        <v>120</v>
      </c>
      <c r="B102" s="1178" t="s">
        <v>92</v>
      </c>
      <c r="C102" s="1178" t="s">
        <v>2988</v>
      </c>
      <c r="D102" s="224" t="s">
        <v>620</v>
      </c>
      <c r="E102" s="227">
        <v>46191.958333333336</v>
      </c>
      <c r="F102" s="1178">
        <v>11.9</v>
      </c>
      <c r="G102" s="1178">
        <v>120044</v>
      </c>
      <c r="H102" s="1174" t="s">
        <v>587</v>
      </c>
      <c r="I102" s="1178"/>
      <c r="J102" s="1178"/>
      <c r="K102" s="1178"/>
      <c r="L102" s="1178"/>
      <c r="M102" s="1178"/>
      <c r="N102" s="1178"/>
      <c r="O102" s="1178"/>
      <c r="P102" s="1186">
        <v>161</v>
      </c>
      <c r="Q102" s="14">
        <v>161</v>
      </c>
      <c r="R102" s="1176" t="s">
        <v>32</v>
      </c>
      <c r="S102" s="1177" t="s">
        <v>33</v>
      </c>
      <c r="T102" s="1289" t="b">
        <v>1</v>
      </c>
      <c r="U102" s="1190" t="s">
        <v>161</v>
      </c>
      <c r="V102" s="16" t="s">
        <v>90</v>
      </c>
      <c r="W102" s="16">
        <v>1020653</v>
      </c>
      <c r="X102" s="16" t="s">
        <v>2965</v>
      </c>
      <c r="Y102" s="16"/>
    </row>
    <row r="103" spans="1:25">
      <c r="A103" s="1301" t="s">
        <v>111</v>
      </c>
      <c r="B103" s="1301" t="s">
        <v>65</v>
      </c>
      <c r="C103" s="1301" t="s">
        <v>2989</v>
      </c>
      <c r="D103" s="1301" t="s">
        <v>64</v>
      </c>
      <c r="E103" s="1304">
        <v>46192.472222222219</v>
      </c>
      <c r="F103" s="1301">
        <v>21.2</v>
      </c>
      <c r="G103" s="1301">
        <v>119993</v>
      </c>
      <c r="H103" s="1205" t="s">
        <v>2573</v>
      </c>
      <c r="I103" s="15"/>
      <c r="J103" s="15"/>
      <c r="K103" s="15"/>
      <c r="L103" s="15"/>
      <c r="M103" s="35">
        <v>159</v>
      </c>
      <c r="N103" s="15"/>
      <c r="O103" s="15"/>
      <c r="P103" s="15"/>
      <c r="Q103" s="14">
        <f>SUM(I103:P103)</f>
        <v>159</v>
      </c>
      <c r="R103" s="1175" t="s">
        <v>30</v>
      </c>
      <c r="S103" s="1177" t="s">
        <v>33</v>
      </c>
      <c r="T103" s="14"/>
      <c r="U103" s="1207" t="s">
        <v>169</v>
      </c>
      <c r="V103" s="16" t="s">
        <v>90</v>
      </c>
      <c r="W103" s="16">
        <v>1020655</v>
      </c>
      <c r="X103" s="1181" t="s">
        <v>2990</v>
      </c>
      <c r="Y103" s="16"/>
    </row>
    <row r="104" spans="1:25">
      <c r="A104" s="224" t="s">
        <v>190</v>
      </c>
      <c r="B104" s="224" t="s">
        <v>80</v>
      </c>
      <c r="C104" s="224" t="s">
        <v>2991</v>
      </c>
      <c r="D104" s="224" t="s">
        <v>117</v>
      </c>
      <c r="E104" s="227">
        <v>46192.402777777781</v>
      </c>
      <c r="F104" s="224">
        <v>11.9</v>
      </c>
      <c r="G104" s="224">
        <v>120047</v>
      </c>
      <c r="H104" s="319" t="s">
        <v>2437</v>
      </c>
      <c r="I104" s="224"/>
      <c r="J104" s="224"/>
      <c r="K104" s="224"/>
      <c r="L104" s="224"/>
      <c r="M104" s="224"/>
      <c r="N104" s="224"/>
      <c r="O104" s="35">
        <v>69</v>
      </c>
      <c r="P104" s="35">
        <v>90</v>
      </c>
      <c r="Q104" s="14">
        <f>P104+O104</f>
        <v>159</v>
      </c>
      <c r="R104" s="229" t="s">
        <v>32</v>
      </c>
      <c r="S104" s="23" t="s">
        <v>33</v>
      </c>
      <c r="T104" s="14"/>
      <c r="U104" s="231" t="s">
        <v>100</v>
      </c>
      <c r="V104" s="16" t="s">
        <v>90</v>
      </c>
      <c r="W104" s="16">
        <v>1020656</v>
      </c>
      <c r="X104" s="16" t="s">
        <v>2992</v>
      </c>
      <c r="Y104" s="16"/>
    </row>
    <row r="105" spans="1:25">
      <c r="A105" s="1172" t="s">
        <v>190</v>
      </c>
      <c r="B105" s="1172" t="s">
        <v>80</v>
      </c>
      <c r="C105" s="224" t="s">
        <v>2993</v>
      </c>
      <c r="D105" s="224" t="s">
        <v>117</v>
      </c>
      <c r="E105" s="227">
        <v>46192.402777777781</v>
      </c>
      <c r="F105" s="224">
        <v>11.9</v>
      </c>
      <c r="G105" s="224">
        <v>120048</v>
      </c>
      <c r="H105" s="226" t="s">
        <v>2930</v>
      </c>
      <c r="I105" s="224"/>
      <c r="J105" s="224"/>
      <c r="K105" s="224"/>
      <c r="L105" s="224"/>
      <c r="M105" s="224"/>
      <c r="N105" s="224"/>
      <c r="O105" s="224"/>
      <c r="P105" s="35">
        <v>161</v>
      </c>
      <c r="Q105" s="14">
        <v>161</v>
      </c>
      <c r="R105" s="1176" t="s">
        <v>32</v>
      </c>
      <c r="S105" s="1177" t="s">
        <v>33</v>
      </c>
      <c r="T105" s="14"/>
      <c r="U105" s="231" t="s">
        <v>100</v>
      </c>
      <c r="V105" s="16" t="s">
        <v>90</v>
      </c>
      <c r="W105" s="16">
        <v>1020657</v>
      </c>
      <c r="X105" s="1239" t="s">
        <v>2992</v>
      </c>
      <c r="Y105" s="16"/>
    </row>
    <row r="106" spans="1:25">
      <c r="A106" s="1178" t="s">
        <v>190</v>
      </c>
      <c r="B106" s="1178" t="s">
        <v>80</v>
      </c>
      <c r="C106" s="15" t="s">
        <v>2994</v>
      </c>
      <c r="D106" s="15" t="s">
        <v>117</v>
      </c>
      <c r="E106" s="24">
        <v>46192.402777777781</v>
      </c>
      <c r="F106" s="15">
        <v>11.9</v>
      </c>
      <c r="G106" s="15">
        <v>120042</v>
      </c>
      <c r="H106" s="1300" t="s">
        <v>2437</v>
      </c>
      <c r="I106" s="224"/>
      <c r="J106" s="224"/>
      <c r="K106" s="224"/>
      <c r="L106" s="224"/>
      <c r="M106" s="224"/>
      <c r="N106" s="224"/>
      <c r="O106" s="35">
        <v>30</v>
      </c>
      <c r="P106" s="35">
        <v>128</v>
      </c>
      <c r="Q106" s="14">
        <f>O106+P106</f>
        <v>158</v>
      </c>
      <c r="R106" s="1176" t="s">
        <v>32</v>
      </c>
      <c r="S106" s="1177" t="s">
        <v>33</v>
      </c>
      <c r="T106" s="14"/>
      <c r="U106" s="1189" t="s">
        <v>100</v>
      </c>
      <c r="V106" s="1181" t="s">
        <v>90</v>
      </c>
      <c r="W106" s="1181">
        <v>1020658</v>
      </c>
      <c r="X106" s="1239" t="s">
        <v>2942</v>
      </c>
      <c r="Y106" s="16"/>
    </row>
    <row r="107" spans="1:25">
      <c r="A107" s="11" t="s">
        <v>19</v>
      </c>
      <c r="B107" s="7"/>
      <c r="C107" s="7"/>
      <c r="D107" s="7"/>
      <c r="E107" s="11"/>
      <c r="F107" s="7"/>
      <c r="G107" s="7"/>
      <c r="H107" s="7"/>
      <c r="I107" s="11">
        <f t="shared" ref="I107:Q107" si="6">SUM(I101:I106)</f>
        <v>0</v>
      </c>
      <c r="J107" s="11">
        <f t="shared" si="6"/>
        <v>0</v>
      </c>
      <c r="K107" s="11">
        <f t="shared" si="6"/>
        <v>0</v>
      </c>
      <c r="L107" s="11">
        <f t="shared" si="6"/>
        <v>0</v>
      </c>
      <c r="M107" s="11">
        <f t="shared" si="6"/>
        <v>159</v>
      </c>
      <c r="N107" s="11">
        <f t="shared" si="6"/>
        <v>0</v>
      </c>
      <c r="O107" s="11">
        <f t="shared" si="6"/>
        <v>99</v>
      </c>
      <c r="P107" s="11">
        <f t="shared" si="6"/>
        <v>697</v>
      </c>
      <c r="Q107" s="11">
        <f t="shared" si="6"/>
        <v>955</v>
      </c>
      <c r="R107" s="12"/>
      <c r="S107" s="12"/>
      <c r="T107" s="12"/>
      <c r="U107" s="12"/>
      <c r="V107" s="12"/>
      <c r="W107" s="12"/>
      <c r="X107" s="12"/>
      <c r="Y107" s="12"/>
    </row>
    <row r="109" spans="1:25">
      <c r="A109" s="166" t="s">
        <v>34</v>
      </c>
      <c r="B109" s="1562"/>
      <c r="C109" s="1562"/>
      <c r="D109" s="1562"/>
      <c r="E109" s="1"/>
      <c r="F109" s="1"/>
      <c r="G109" s="1"/>
      <c r="H109" s="1"/>
      <c r="I109" s="1"/>
      <c r="J109" s="1"/>
      <c r="K109" s="1563"/>
      <c r="L109" s="1563"/>
      <c r="M109" s="1563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 ht="18">
      <c r="A110" s="187" t="s">
        <v>35</v>
      </c>
      <c r="B110" s="186" t="s">
        <v>36</v>
      </c>
      <c r="C110" s="239" t="s">
        <v>37</v>
      </c>
      <c r="D110" s="24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>
      <c r="A111" s="230" t="s">
        <v>100</v>
      </c>
      <c r="B111" s="1558" t="s">
        <v>39</v>
      </c>
      <c r="C111" s="1558"/>
      <c r="D111" s="242"/>
      <c r="E111" s="243" t="s">
        <v>40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5">
      <c r="A112" s="4" t="s">
        <v>161</v>
      </c>
      <c r="B112" s="4" t="s">
        <v>179</v>
      </c>
      <c r="C112" s="4"/>
      <c r="D112" s="2"/>
      <c r="E112" s="4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5">
      <c r="A113" s="257" t="s">
        <v>169</v>
      </c>
      <c r="B113" s="1619" t="s">
        <v>41</v>
      </c>
      <c r="C113" s="1619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5">
      <c r="A114" s="5" t="s">
        <v>42</v>
      </c>
      <c r="B114" s="1565" t="s">
        <v>2995</v>
      </c>
      <c r="C114" s="156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5">
      <c r="A115" s="5" t="s">
        <v>42</v>
      </c>
      <c r="B115" s="1565"/>
      <c r="C115" s="156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5">
      <c r="A116" s="5" t="s">
        <v>43</v>
      </c>
      <c r="B116" s="1566" t="s">
        <v>2996</v>
      </c>
      <c r="C116" s="156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5">
      <c r="A117" s="5" t="s">
        <v>44</v>
      </c>
      <c r="B117" s="1567"/>
      <c r="C117" s="1567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9" spans="1:25" ht="23.25" customHeight="1">
      <c r="A119" s="1559" t="s">
        <v>2997</v>
      </c>
      <c r="B119" s="1559"/>
      <c r="C119" s="1559"/>
      <c r="D119" s="1559"/>
      <c r="E119" s="1559"/>
      <c r="F119" s="1559"/>
      <c r="G119" s="1067"/>
      <c r="H119" s="7"/>
      <c r="I119" s="1559" t="s">
        <v>959</v>
      </c>
      <c r="J119" s="1559"/>
      <c r="K119" s="1559"/>
      <c r="L119" s="1559"/>
      <c r="M119" s="1559"/>
      <c r="N119" s="1559"/>
      <c r="O119" s="1559"/>
      <c r="P119" s="1559"/>
      <c r="Q119" s="1559"/>
      <c r="R119" s="1560" t="s">
        <v>311</v>
      </c>
      <c r="S119" s="1561"/>
      <c r="T119" s="1560"/>
      <c r="U119" s="1560"/>
      <c r="V119" s="1560"/>
      <c r="W119" s="1560"/>
      <c r="X119" s="1560"/>
      <c r="Y119" s="1560"/>
    </row>
    <row r="120" spans="1:25" ht="26.25">
      <c r="A120" s="8" t="s">
        <v>3</v>
      </c>
      <c r="B120" s="8" t="s">
        <v>4</v>
      </c>
      <c r="C120" s="8" t="s">
        <v>5</v>
      </c>
      <c r="D120" s="8" t="s">
        <v>6</v>
      </c>
      <c r="E120" s="8" t="s">
        <v>7</v>
      </c>
      <c r="F120" s="8" t="s">
        <v>8</v>
      </c>
      <c r="G120" s="8" t="s">
        <v>9</v>
      </c>
      <c r="H120" s="33" t="s">
        <v>10</v>
      </c>
      <c r="I120" s="9" t="s">
        <v>11</v>
      </c>
      <c r="J120" s="9" t="s">
        <v>12</v>
      </c>
      <c r="K120" s="9" t="s">
        <v>13</v>
      </c>
      <c r="L120" s="9" t="s">
        <v>14</v>
      </c>
      <c r="M120" s="9" t="s">
        <v>15</v>
      </c>
      <c r="N120" s="9" t="s">
        <v>16</v>
      </c>
      <c r="O120" s="9" t="s">
        <v>17</v>
      </c>
      <c r="P120" s="10" t="s">
        <v>18</v>
      </c>
      <c r="Q120" s="8" t="s">
        <v>19</v>
      </c>
      <c r="R120" s="8" t="s">
        <v>20</v>
      </c>
      <c r="S120" s="240" t="s">
        <v>21</v>
      </c>
      <c r="T120" s="240" t="s">
        <v>22</v>
      </c>
      <c r="U120" s="8" t="s">
        <v>24</v>
      </c>
      <c r="V120" s="8" t="s">
        <v>25</v>
      </c>
      <c r="W120" s="8" t="s">
        <v>26</v>
      </c>
      <c r="X120" s="8" t="s">
        <v>27</v>
      </c>
      <c r="Y120" s="8" t="s">
        <v>28</v>
      </c>
    </row>
    <row r="121" spans="1:25">
      <c r="A121" s="224" t="s">
        <v>157</v>
      </c>
      <c r="B121" s="224" t="s">
        <v>1184</v>
      </c>
      <c r="C121" s="224" t="s">
        <v>2998</v>
      </c>
      <c r="D121" s="224" t="s">
        <v>2087</v>
      </c>
      <c r="E121" s="227">
        <v>46192.166666666664</v>
      </c>
      <c r="F121" s="224">
        <v>12.6</v>
      </c>
      <c r="G121" s="224">
        <v>120059</v>
      </c>
      <c r="H121" s="226" t="s">
        <v>1348</v>
      </c>
      <c r="I121" s="224"/>
      <c r="J121" s="224"/>
      <c r="K121" s="224"/>
      <c r="L121" s="224"/>
      <c r="M121" s="224"/>
      <c r="N121" s="1305"/>
      <c r="O121" s="1305" t="s">
        <v>2999</v>
      </c>
      <c r="P121" s="35">
        <v>160</v>
      </c>
      <c r="Q121" s="14">
        <f t="shared" ref="Q121:Q126" si="7">SUM(I121:P121)</f>
        <v>160</v>
      </c>
      <c r="R121" s="1176" t="s">
        <v>32</v>
      </c>
      <c r="S121" s="1177" t="s">
        <v>33</v>
      </c>
      <c r="T121" s="14"/>
      <c r="U121" s="231" t="s">
        <v>508</v>
      </c>
      <c r="V121" s="16" t="s">
        <v>90</v>
      </c>
      <c r="W121" s="16">
        <v>1020673</v>
      </c>
      <c r="X121" s="16"/>
      <c r="Y121" s="16"/>
    </row>
    <row r="122" spans="1:25">
      <c r="A122" s="35" t="s">
        <v>157</v>
      </c>
      <c r="B122" s="35" t="s">
        <v>1184</v>
      </c>
      <c r="C122" s="35" t="s">
        <v>3000</v>
      </c>
      <c r="D122" s="35" t="s">
        <v>2087</v>
      </c>
      <c r="E122" s="271">
        <v>46192.166666666664</v>
      </c>
      <c r="F122" s="35">
        <v>12.6</v>
      </c>
      <c r="G122" s="224">
        <v>120060</v>
      </c>
      <c r="H122" s="226" t="s">
        <v>1348</v>
      </c>
      <c r="I122" s="224"/>
      <c r="J122" s="224"/>
      <c r="K122" s="224"/>
      <c r="L122" s="224"/>
      <c r="M122" s="224"/>
      <c r="N122" s="1305"/>
      <c r="O122" s="1305" t="s">
        <v>2999</v>
      </c>
      <c r="P122" s="35">
        <v>161</v>
      </c>
      <c r="Q122" s="14">
        <f t="shared" si="7"/>
        <v>161</v>
      </c>
      <c r="R122" s="1176" t="s">
        <v>32</v>
      </c>
      <c r="S122" s="1177" t="s">
        <v>33</v>
      </c>
      <c r="T122" s="14"/>
      <c r="U122" s="1189" t="s">
        <v>508</v>
      </c>
      <c r="V122" s="16" t="s">
        <v>90</v>
      </c>
      <c r="W122" s="16">
        <v>1020674</v>
      </c>
      <c r="X122" s="16"/>
      <c r="Y122" s="16"/>
    </row>
    <row r="123" spans="1:25">
      <c r="A123" s="224" t="s">
        <v>157</v>
      </c>
      <c r="B123" s="224" t="s">
        <v>92</v>
      </c>
      <c r="C123" s="35" t="s">
        <v>3001</v>
      </c>
      <c r="D123" s="224" t="s">
        <v>1331</v>
      </c>
      <c r="E123" s="227">
        <v>46193.083333333336</v>
      </c>
      <c r="F123" s="224">
        <v>12.4</v>
      </c>
      <c r="G123" s="224">
        <v>120061</v>
      </c>
      <c r="H123" s="226" t="s">
        <v>1348</v>
      </c>
      <c r="I123" s="224"/>
      <c r="J123" s="224"/>
      <c r="K123" s="224"/>
      <c r="L123" s="224"/>
      <c r="M123" s="224"/>
      <c r="N123" s="1305"/>
      <c r="O123" s="1305" t="s">
        <v>2999</v>
      </c>
      <c r="P123" s="35">
        <v>159</v>
      </c>
      <c r="Q123" s="14">
        <f t="shared" si="7"/>
        <v>159</v>
      </c>
      <c r="R123" s="229" t="s">
        <v>32</v>
      </c>
      <c r="S123" s="23" t="s">
        <v>33</v>
      </c>
      <c r="T123" s="14"/>
      <c r="U123" s="232" t="s">
        <v>523</v>
      </c>
      <c r="V123" s="16" t="s">
        <v>90</v>
      </c>
      <c r="W123" s="16">
        <v>1020675</v>
      </c>
      <c r="X123" s="16"/>
      <c r="Y123" s="16"/>
    </row>
    <row r="124" spans="1:25">
      <c r="A124" s="224" t="s">
        <v>2837</v>
      </c>
      <c r="B124" s="224" t="s">
        <v>92</v>
      </c>
      <c r="C124" s="224" t="s">
        <v>3002</v>
      </c>
      <c r="D124" s="224" t="s">
        <v>1331</v>
      </c>
      <c r="E124" s="227">
        <v>46193.083333333336</v>
      </c>
      <c r="F124" s="224">
        <v>12.4</v>
      </c>
      <c r="G124" s="224">
        <v>120062</v>
      </c>
      <c r="H124" s="226" t="s">
        <v>160</v>
      </c>
      <c r="I124" s="224"/>
      <c r="J124" s="224"/>
      <c r="K124" s="224"/>
      <c r="L124" s="224"/>
      <c r="M124" s="224"/>
      <c r="N124" s="1305" t="s">
        <v>2999</v>
      </c>
      <c r="O124" s="1305" t="s">
        <v>2999</v>
      </c>
      <c r="P124" s="35">
        <v>160</v>
      </c>
      <c r="Q124" s="14">
        <f t="shared" si="7"/>
        <v>160</v>
      </c>
      <c r="R124" s="229" t="s">
        <v>32</v>
      </c>
      <c r="S124" s="23" t="s">
        <v>33</v>
      </c>
      <c r="T124" s="14"/>
      <c r="U124" s="232" t="s">
        <v>523</v>
      </c>
      <c r="V124" s="16" t="s">
        <v>90</v>
      </c>
      <c r="W124" s="16">
        <v>1020677</v>
      </c>
      <c r="X124" s="16"/>
      <c r="Y124" s="16"/>
    </row>
    <row r="125" spans="1:25" ht="25.5">
      <c r="A125" s="224" t="s">
        <v>105</v>
      </c>
      <c r="B125" s="224" t="s">
        <v>78</v>
      </c>
      <c r="C125" s="224" t="s">
        <v>3003</v>
      </c>
      <c r="D125" s="224" t="s">
        <v>1407</v>
      </c>
      <c r="E125" s="227" t="s">
        <v>3004</v>
      </c>
      <c r="F125" s="224">
        <v>11.9</v>
      </c>
      <c r="G125" s="224">
        <v>120063</v>
      </c>
      <c r="H125" s="226" t="s">
        <v>160</v>
      </c>
      <c r="I125" s="224"/>
      <c r="J125" s="224"/>
      <c r="K125" s="224"/>
      <c r="L125" s="224"/>
      <c r="M125" s="224"/>
      <c r="N125" s="1305" t="s">
        <v>2999</v>
      </c>
      <c r="O125" s="1305" t="s">
        <v>2999</v>
      </c>
      <c r="P125" s="35">
        <v>160</v>
      </c>
      <c r="Q125" s="14">
        <f t="shared" si="7"/>
        <v>160</v>
      </c>
      <c r="R125" s="229" t="s">
        <v>32</v>
      </c>
      <c r="S125" s="23" t="s">
        <v>33</v>
      </c>
      <c r="T125" s="1289" t="b">
        <v>1</v>
      </c>
      <c r="U125" s="231" t="s">
        <v>508</v>
      </c>
      <c r="V125" s="16" t="s">
        <v>90</v>
      </c>
      <c r="W125" s="16">
        <v>1020678</v>
      </c>
      <c r="X125" s="16"/>
      <c r="Y125" s="16"/>
    </row>
    <row r="126" spans="1:25" ht="25.5">
      <c r="A126" s="1172" t="s">
        <v>105</v>
      </c>
      <c r="B126" s="15" t="s">
        <v>78</v>
      </c>
      <c r="C126" s="15" t="s">
        <v>3005</v>
      </c>
      <c r="D126" s="15" t="s">
        <v>1407</v>
      </c>
      <c r="E126" s="1173" t="s">
        <v>3004</v>
      </c>
      <c r="F126" s="15">
        <v>11.9</v>
      </c>
      <c r="G126" s="15">
        <v>120064</v>
      </c>
      <c r="H126" s="1174" t="s">
        <v>160</v>
      </c>
      <c r="I126" s="15"/>
      <c r="J126" s="15"/>
      <c r="K126" s="15"/>
      <c r="L126" s="15"/>
      <c r="M126" s="15"/>
      <c r="N126" s="1002" t="s">
        <v>2999</v>
      </c>
      <c r="O126" s="1002" t="s">
        <v>2999</v>
      </c>
      <c r="P126" s="35">
        <v>159</v>
      </c>
      <c r="Q126" s="14">
        <f t="shared" si="7"/>
        <v>159</v>
      </c>
      <c r="R126" s="1176" t="s">
        <v>32</v>
      </c>
      <c r="S126" s="1177" t="s">
        <v>33</v>
      </c>
      <c r="T126" s="1289" t="b">
        <v>1</v>
      </c>
      <c r="U126" s="231" t="s">
        <v>508</v>
      </c>
      <c r="V126" s="16" t="s">
        <v>90</v>
      </c>
      <c r="W126" s="16">
        <v>1020679</v>
      </c>
      <c r="X126" s="16"/>
      <c r="Y126" s="16"/>
    </row>
    <row r="127" spans="1:25">
      <c r="A127" s="11" t="s">
        <v>19</v>
      </c>
      <c r="B127" s="7"/>
      <c r="C127" s="7"/>
      <c r="D127" s="7"/>
      <c r="E127" s="11"/>
      <c r="F127" s="7"/>
      <c r="G127" s="7"/>
      <c r="H127" s="7"/>
      <c r="I127" s="11">
        <f>SUM(I121:I125)</f>
        <v>0</v>
      </c>
      <c r="J127" s="11">
        <f>SUM(J121:J125)</f>
        <v>0</v>
      </c>
      <c r="K127" s="11">
        <f t="shared" ref="K127:Q127" si="8">SUM(K121:K126)</f>
        <v>0</v>
      </c>
      <c r="L127" s="11">
        <f t="shared" si="8"/>
        <v>0</v>
      </c>
      <c r="M127" s="11">
        <f t="shared" si="8"/>
        <v>0</v>
      </c>
      <c r="N127" s="11">
        <f t="shared" si="8"/>
        <v>0</v>
      </c>
      <c r="O127" s="11">
        <f t="shared" si="8"/>
        <v>0</v>
      </c>
      <c r="P127" s="11">
        <f t="shared" si="8"/>
        <v>959</v>
      </c>
      <c r="Q127" s="11">
        <f t="shared" si="8"/>
        <v>959</v>
      </c>
      <c r="R127" s="12"/>
      <c r="S127" s="12"/>
      <c r="T127" s="12"/>
      <c r="U127" s="12"/>
      <c r="V127" s="12"/>
      <c r="W127" s="12"/>
      <c r="X127" s="12"/>
      <c r="Y127" s="12"/>
    </row>
    <row r="128" spans="1:25">
      <c r="A128" s="1"/>
      <c r="B128" s="1"/>
      <c r="C128" s="1"/>
      <c r="D128" s="1"/>
      <c r="E128" s="1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5">
      <c r="A129" s="166" t="s">
        <v>34</v>
      </c>
      <c r="B129" s="1562"/>
      <c r="C129" s="1562"/>
      <c r="D129" s="1562"/>
      <c r="E129" s="1"/>
      <c r="F129" s="1"/>
      <c r="G129" s="1"/>
      <c r="H129" s="1"/>
      <c r="I129" s="1"/>
      <c r="J129" s="1"/>
      <c r="K129" s="1563"/>
      <c r="L129" s="1563"/>
      <c r="M129" s="1563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5" ht="18">
      <c r="A130" s="187" t="s">
        <v>35</v>
      </c>
      <c r="B130" s="186" t="s">
        <v>36</v>
      </c>
      <c r="C130" s="239" t="s">
        <v>37</v>
      </c>
      <c r="D130" s="24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5">
      <c r="A131" s="230" t="s">
        <v>508</v>
      </c>
      <c r="B131" s="1558" t="s">
        <v>39</v>
      </c>
      <c r="C131" s="1558"/>
      <c r="D131" s="242"/>
      <c r="E131" s="243" t="s">
        <v>40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5">
      <c r="A132" s="4" t="s">
        <v>523</v>
      </c>
      <c r="B132" s="1564" t="s">
        <v>41</v>
      </c>
      <c r="C132" s="1564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5">
      <c r="A133" s="5" t="s">
        <v>42</v>
      </c>
      <c r="B133" s="1565"/>
      <c r="C133" s="156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5">
      <c r="A134" s="5" t="s">
        <v>42</v>
      </c>
      <c r="B134" s="1565"/>
      <c r="C134" s="1565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5">
      <c r="A135" s="5" t="s">
        <v>43</v>
      </c>
      <c r="B135" s="1566"/>
      <c r="C135" s="156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5">
      <c r="A136" s="5" t="s">
        <v>44</v>
      </c>
      <c r="B136" s="1567"/>
      <c r="C136" s="1567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8" spans="1:25" ht="23.25" customHeight="1">
      <c r="A138" s="1559" t="s">
        <v>3006</v>
      </c>
      <c r="B138" s="1559"/>
      <c r="C138" s="1559"/>
      <c r="D138" s="1559"/>
      <c r="E138" s="1559"/>
      <c r="F138" s="1559"/>
      <c r="G138" s="1067"/>
      <c r="H138" s="7"/>
      <c r="I138" s="1559" t="s">
        <v>1244</v>
      </c>
      <c r="J138" s="1559"/>
      <c r="K138" s="1559"/>
      <c r="L138" s="1559"/>
      <c r="M138" s="1559"/>
      <c r="N138" s="1559"/>
      <c r="O138" s="1559"/>
      <c r="P138" s="1559"/>
      <c r="Q138" s="1559"/>
      <c r="R138" s="1560" t="s">
        <v>3007</v>
      </c>
      <c r="S138" s="1561"/>
      <c r="T138" s="1560"/>
      <c r="U138" s="1560"/>
      <c r="V138" s="1560"/>
      <c r="W138" s="1560"/>
      <c r="X138" s="1560"/>
      <c r="Y138" s="1560"/>
    </row>
    <row r="139" spans="1:25" ht="26.25">
      <c r="A139" s="8" t="s">
        <v>3</v>
      </c>
      <c r="B139" s="8" t="s">
        <v>4</v>
      </c>
      <c r="C139" s="8" t="s">
        <v>5</v>
      </c>
      <c r="D139" s="8" t="s">
        <v>6</v>
      </c>
      <c r="E139" s="8" t="s">
        <v>7</v>
      </c>
      <c r="F139" s="8" t="s">
        <v>8</v>
      </c>
      <c r="G139" s="8" t="s">
        <v>9</v>
      </c>
      <c r="H139" s="33" t="s">
        <v>10</v>
      </c>
      <c r="I139" s="9" t="s">
        <v>11</v>
      </c>
      <c r="J139" s="9" t="s">
        <v>12</v>
      </c>
      <c r="K139" s="9" t="s">
        <v>13</v>
      </c>
      <c r="L139" s="9" t="s">
        <v>14</v>
      </c>
      <c r="M139" s="9" t="s">
        <v>15</v>
      </c>
      <c r="N139" s="9" t="s">
        <v>16</v>
      </c>
      <c r="O139" s="9" t="s">
        <v>17</v>
      </c>
      <c r="P139" s="10" t="s">
        <v>18</v>
      </c>
      <c r="Q139" s="8" t="s">
        <v>19</v>
      </c>
      <c r="R139" s="8" t="s">
        <v>20</v>
      </c>
      <c r="S139" s="240" t="s">
        <v>21</v>
      </c>
      <c r="T139" s="240" t="s">
        <v>22</v>
      </c>
      <c r="U139" s="8" t="s">
        <v>24</v>
      </c>
      <c r="V139" s="8" t="s">
        <v>25</v>
      </c>
      <c r="W139" s="8" t="s">
        <v>26</v>
      </c>
      <c r="X139" s="8" t="s">
        <v>27</v>
      </c>
      <c r="Y139" s="8" t="s">
        <v>28</v>
      </c>
    </row>
    <row r="140" spans="1:25">
      <c r="A140" s="224" t="s">
        <v>157</v>
      </c>
      <c r="B140" s="224" t="s">
        <v>134</v>
      </c>
      <c r="C140" s="224" t="s">
        <v>3008</v>
      </c>
      <c r="D140" s="224" t="s">
        <v>136</v>
      </c>
      <c r="E140" s="227">
        <v>46191.083333333336</v>
      </c>
      <c r="F140" s="224">
        <v>11.5</v>
      </c>
      <c r="G140" s="224">
        <v>120065</v>
      </c>
      <c r="H140" s="226" t="s">
        <v>1348</v>
      </c>
      <c r="I140" s="224"/>
      <c r="J140" s="224"/>
      <c r="K140" s="224"/>
      <c r="L140" s="224"/>
      <c r="M140" s="224"/>
      <c r="N140" s="1305"/>
      <c r="O140" s="1305" t="s">
        <v>2999</v>
      </c>
      <c r="P140" s="224">
        <v>161</v>
      </c>
      <c r="Q140" s="14">
        <f t="shared" ref="Q140:Q144" si="9">SUM(I140:P140)</f>
        <v>161</v>
      </c>
      <c r="R140" s="1176" t="s">
        <v>32</v>
      </c>
      <c r="S140" s="1177" t="s">
        <v>33</v>
      </c>
      <c r="T140" s="14"/>
      <c r="U140" s="232" t="s">
        <v>100</v>
      </c>
      <c r="V140" s="16" t="s">
        <v>90</v>
      </c>
      <c r="W140" s="16">
        <v>1020660</v>
      </c>
      <c r="X140" s="16" t="s">
        <v>3009</v>
      </c>
      <c r="Y140" s="16"/>
    </row>
    <row r="141" spans="1:25" ht="38.25">
      <c r="A141" s="224" t="s">
        <v>157</v>
      </c>
      <c r="B141" s="35" t="s">
        <v>3010</v>
      </c>
      <c r="C141" s="224" t="s">
        <v>3011</v>
      </c>
      <c r="D141" s="224" t="s">
        <v>136</v>
      </c>
      <c r="E141" s="227">
        <v>46191.083333333336</v>
      </c>
      <c r="F141" s="224">
        <v>11.5</v>
      </c>
      <c r="G141" s="224">
        <v>120066</v>
      </c>
      <c r="H141" s="226" t="s">
        <v>1348</v>
      </c>
      <c r="I141" s="224"/>
      <c r="J141" s="224"/>
      <c r="K141" s="224"/>
      <c r="L141" s="224"/>
      <c r="M141" s="224"/>
      <c r="N141" s="1305"/>
      <c r="O141" s="1305" t="s">
        <v>2999</v>
      </c>
      <c r="P141" s="224">
        <v>161</v>
      </c>
      <c r="Q141" s="14">
        <f t="shared" si="9"/>
        <v>161</v>
      </c>
      <c r="R141" s="1176" t="s">
        <v>32</v>
      </c>
      <c r="S141" s="1177" t="s">
        <v>33</v>
      </c>
      <c r="T141" s="14"/>
      <c r="U141" s="232" t="s">
        <v>100</v>
      </c>
      <c r="V141" s="16" t="s">
        <v>90</v>
      </c>
      <c r="W141" s="16">
        <v>1020662</v>
      </c>
      <c r="X141" s="16" t="s">
        <v>3009</v>
      </c>
      <c r="Y141" s="16"/>
    </row>
    <row r="142" spans="1:25">
      <c r="A142" s="224" t="s">
        <v>105</v>
      </c>
      <c r="B142" s="224" t="s">
        <v>78</v>
      </c>
      <c r="C142" s="224" t="s">
        <v>3012</v>
      </c>
      <c r="D142" s="224" t="s">
        <v>168</v>
      </c>
      <c r="E142" s="227">
        <v>46192.75</v>
      </c>
      <c r="F142" s="224">
        <v>13.9</v>
      </c>
      <c r="G142" s="224">
        <v>120068</v>
      </c>
      <c r="H142" s="226" t="s">
        <v>160</v>
      </c>
      <c r="I142" s="224"/>
      <c r="J142" s="224"/>
      <c r="K142" s="224"/>
      <c r="L142" s="224"/>
      <c r="M142" s="224"/>
      <c r="N142" s="1305" t="s">
        <v>2999</v>
      </c>
      <c r="O142" s="1305" t="s">
        <v>2999</v>
      </c>
      <c r="P142" s="224">
        <v>161</v>
      </c>
      <c r="Q142" s="14">
        <f t="shared" si="9"/>
        <v>161</v>
      </c>
      <c r="R142" s="229" t="s">
        <v>32</v>
      </c>
      <c r="S142" s="23" t="s">
        <v>33</v>
      </c>
      <c r="T142" s="1289" t="b">
        <v>1</v>
      </c>
      <c r="U142" s="261" t="s">
        <v>169</v>
      </c>
      <c r="V142" s="16" t="s">
        <v>90</v>
      </c>
      <c r="W142" s="16">
        <v>1020663</v>
      </c>
      <c r="X142" s="16" t="s">
        <v>3013</v>
      </c>
      <c r="Y142" s="16"/>
    </row>
    <row r="143" spans="1:25">
      <c r="A143" s="224" t="s">
        <v>105</v>
      </c>
      <c r="B143" s="224" t="s">
        <v>78</v>
      </c>
      <c r="C143" s="224" t="s">
        <v>3014</v>
      </c>
      <c r="D143" s="224" t="s">
        <v>168</v>
      </c>
      <c r="E143" s="227">
        <v>46192.75</v>
      </c>
      <c r="F143" s="224">
        <v>13.9</v>
      </c>
      <c r="G143" s="224">
        <v>120069</v>
      </c>
      <c r="H143" s="226" t="s">
        <v>160</v>
      </c>
      <c r="I143" s="224"/>
      <c r="J143" s="224"/>
      <c r="K143" s="224"/>
      <c r="L143" s="224"/>
      <c r="M143" s="224"/>
      <c r="N143" s="1305" t="s">
        <v>2999</v>
      </c>
      <c r="O143" s="1305" t="s">
        <v>2999</v>
      </c>
      <c r="P143" s="224">
        <v>161</v>
      </c>
      <c r="Q143" s="14">
        <f t="shared" si="9"/>
        <v>161</v>
      </c>
      <c r="R143" s="229" t="s">
        <v>32</v>
      </c>
      <c r="S143" s="23" t="s">
        <v>33</v>
      </c>
      <c r="T143" s="1289" t="b">
        <v>1</v>
      </c>
      <c r="U143" s="261" t="s">
        <v>169</v>
      </c>
      <c r="V143" s="16" t="s">
        <v>90</v>
      </c>
      <c r="W143" s="16">
        <v>1020664</v>
      </c>
      <c r="X143" s="16" t="s">
        <v>3013</v>
      </c>
      <c r="Y143" s="16"/>
    </row>
    <row r="144" spans="1:25">
      <c r="A144" s="224" t="s">
        <v>105</v>
      </c>
      <c r="B144" s="224" t="s">
        <v>78</v>
      </c>
      <c r="C144" s="224" t="s">
        <v>3015</v>
      </c>
      <c r="D144" s="224" t="s">
        <v>1047</v>
      </c>
      <c r="E144" s="227">
        <v>46193.003472222219</v>
      </c>
      <c r="F144" s="224">
        <v>12.7</v>
      </c>
      <c r="G144" s="224">
        <v>120070</v>
      </c>
      <c r="H144" s="226" t="s">
        <v>160</v>
      </c>
      <c r="I144" s="224"/>
      <c r="J144" s="224"/>
      <c r="K144" s="224"/>
      <c r="L144" s="224"/>
      <c r="M144" s="224"/>
      <c r="N144" s="1305" t="s">
        <v>2999</v>
      </c>
      <c r="O144" s="1305" t="s">
        <v>2999</v>
      </c>
      <c r="P144" s="224">
        <v>161</v>
      </c>
      <c r="Q144" s="14">
        <f t="shared" si="9"/>
        <v>161</v>
      </c>
      <c r="R144" s="229" t="s">
        <v>32</v>
      </c>
      <c r="S144" s="23" t="s">
        <v>33</v>
      </c>
      <c r="T144" s="1289" t="b">
        <v>1</v>
      </c>
      <c r="U144" s="231" t="s">
        <v>161</v>
      </c>
      <c r="V144" s="16" t="s">
        <v>90</v>
      </c>
      <c r="W144" s="16">
        <v>1020665</v>
      </c>
      <c r="X144" s="16" t="s">
        <v>2983</v>
      </c>
      <c r="Y144" s="16"/>
    </row>
    <row r="145" spans="1:25">
      <c r="A145" s="11" t="s">
        <v>19</v>
      </c>
      <c r="B145" s="7"/>
      <c r="C145" s="7"/>
      <c r="D145" s="7"/>
      <c r="E145" s="11"/>
      <c r="F145" s="7"/>
      <c r="G145" s="7"/>
      <c r="H145" s="7"/>
      <c r="I145" s="11">
        <f t="shared" ref="I145:Q145" si="10">SUM(I140:I144)</f>
        <v>0</v>
      </c>
      <c r="J145" s="11">
        <f t="shared" si="10"/>
        <v>0</v>
      </c>
      <c r="K145" s="11">
        <f t="shared" si="10"/>
        <v>0</v>
      </c>
      <c r="L145" s="11">
        <f t="shared" si="10"/>
        <v>0</v>
      </c>
      <c r="M145" s="11">
        <f t="shared" si="10"/>
        <v>0</v>
      </c>
      <c r="N145" s="11">
        <f t="shared" si="10"/>
        <v>0</v>
      </c>
      <c r="O145" s="11">
        <f t="shared" si="10"/>
        <v>0</v>
      </c>
      <c r="P145" s="11">
        <f t="shared" si="10"/>
        <v>805</v>
      </c>
      <c r="Q145" s="11">
        <f t="shared" si="10"/>
        <v>805</v>
      </c>
      <c r="R145" s="12"/>
      <c r="S145" s="12"/>
      <c r="T145" s="12"/>
      <c r="U145" s="12"/>
      <c r="V145" s="12"/>
      <c r="W145" s="12"/>
      <c r="X145" s="12"/>
      <c r="Y145" s="12"/>
    </row>
    <row r="146" spans="1:25">
      <c r="A146" s="1"/>
      <c r="B146" s="1"/>
      <c r="C146" s="1"/>
      <c r="D146" s="1"/>
      <c r="E146" s="1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5">
      <c r="A147" s="166" t="s">
        <v>34</v>
      </c>
      <c r="B147" s="1562"/>
      <c r="C147" s="1562"/>
      <c r="D147" s="1562"/>
      <c r="E147" s="1"/>
      <c r="F147" s="1"/>
      <c r="G147" s="1"/>
      <c r="H147" s="1"/>
      <c r="I147" s="1"/>
      <c r="J147" s="1"/>
      <c r="K147" s="1563"/>
      <c r="L147" s="1563"/>
      <c r="M147" s="1563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5" ht="18">
      <c r="A148" s="187" t="s">
        <v>35</v>
      </c>
      <c r="B148" s="186" t="s">
        <v>36</v>
      </c>
      <c r="C148" s="239" t="s">
        <v>37</v>
      </c>
      <c r="D148" s="24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5">
      <c r="A149" s="230" t="s">
        <v>161</v>
      </c>
      <c r="B149" s="1558" t="s">
        <v>179</v>
      </c>
      <c r="C149" s="1558"/>
      <c r="D149" s="242"/>
      <c r="E149" s="243" t="s">
        <v>40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5" ht="26.25">
      <c r="A150" s="263" t="s">
        <v>126</v>
      </c>
      <c r="B150" s="263" t="s">
        <v>39</v>
      </c>
      <c r="C150" s="263"/>
      <c r="D150" s="242"/>
      <c r="E150" s="24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5">
      <c r="A151" s="4" t="s">
        <v>100</v>
      </c>
      <c r="B151" s="1564" t="s">
        <v>41</v>
      </c>
      <c r="C151" s="1564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5">
      <c r="A152" s="5" t="s">
        <v>42</v>
      </c>
      <c r="B152" s="1565" t="s">
        <v>3016</v>
      </c>
      <c r="C152" s="156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5">
      <c r="A153" s="5" t="s">
        <v>42</v>
      </c>
      <c r="B153" s="1565"/>
      <c r="C153" s="1565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5">
      <c r="A154" s="5" t="s">
        <v>43</v>
      </c>
      <c r="B154" s="1566"/>
      <c r="C154" s="156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5">
      <c r="A155" s="5" t="s">
        <v>44</v>
      </c>
      <c r="B155" s="1567" t="s">
        <v>2152</v>
      </c>
      <c r="C155" s="1567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</sheetData>
  <mergeCells count="89">
    <mergeCell ref="B153:C153"/>
    <mergeCell ref="B154:C154"/>
    <mergeCell ref="B155:C155"/>
    <mergeCell ref="R138:Y138"/>
    <mergeCell ref="B147:D147"/>
    <mergeCell ref="K147:M147"/>
    <mergeCell ref="B149:C149"/>
    <mergeCell ref="B151:C151"/>
    <mergeCell ref="B152:C152"/>
    <mergeCell ref="I138:Q138"/>
    <mergeCell ref="B133:C133"/>
    <mergeCell ref="B134:C134"/>
    <mergeCell ref="B135:C135"/>
    <mergeCell ref="B136:C136"/>
    <mergeCell ref="A138:F138"/>
    <mergeCell ref="I119:Q119"/>
    <mergeCell ref="R119:Y119"/>
    <mergeCell ref="B129:D129"/>
    <mergeCell ref="K129:M129"/>
    <mergeCell ref="B131:C131"/>
    <mergeCell ref="B132:C132"/>
    <mergeCell ref="B113:C113"/>
    <mergeCell ref="B114:C114"/>
    <mergeCell ref="B115:C115"/>
    <mergeCell ref="B116:C116"/>
    <mergeCell ref="B117:C117"/>
    <mergeCell ref="A119:F119"/>
    <mergeCell ref="R79:Y79"/>
    <mergeCell ref="B111:C111"/>
    <mergeCell ref="B91:C91"/>
    <mergeCell ref="B92:C92"/>
    <mergeCell ref="B94:C94"/>
    <mergeCell ref="B95:C95"/>
    <mergeCell ref="B96:C96"/>
    <mergeCell ref="B97:C97"/>
    <mergeCell ref="A99:F99"/>
    <mergeCell ref="I99:Q99"/>
    <mergeCell ref="R99:Y99"/>
    <mergeCell ref="B109:D109"/>
    <mergeCell ref="K109:M109"/>
    <mergeCell ref="B89:D89"/>
    <mergeCell ref="K89:M89"/>
    <mergeCell ref="B77:C77"/>
    <mergeCell ref="A79:F79"/>
    <mergeCell ref="I79:Q79"/>
    <mergeCell ref="B70:D70"/>
    <mergeCell ref="K70:M70"/>
    <mergeCell ref="B72:C72"/>
    <mergeCell ref="B73:C73"/>
    <mergeCell ref="B74:C74"/>
    <mergeCell ref="B78:C78"/>
    <mergeCell ref="B76:C76"/>
    <mergeCell ref="R59:Y59"/>
    <mergeCell ref="R40:Y40"/>
    <mergeCell ref="B50:D50"/>
    <mergeCell ref="K50:M50"/>
    <mergeCell ref="B52:C52"/>
    <mergeCell ref="B53:C53"/>
    <mergeCell ref="B54:C54"/>
    <mergeCell ref="I40:Q40"/>
    <mergeCell ref="B55:C55"/>
    <mergeCell ref="B56:C56"/>
    <mergeCell ref="B57:C57"/>
    <mergeCell ref="A59:F59"/>
    <mergeCell ref="I59:Q59"/>
    <mergeCell ref="R21:Y21"/>
    <mergeCell ref="B31:D31"/>
    <mergeCell ref="K31:M31"/>
    <mergeCell ref="B34:C34"/>
    <mergeCell ref="B35:C35"/>
    <mergeCell ref="B33:C33"/>
    <mergeCell ref="R1:Y1"/>
    <mergeCell ref="B11:D11"/>
    <mergeCell ref="K11:M11"/>
    <mergeCell ref="B14:C14"/>
    <mergeCell ref="B16:C16"/>
    <mergeCell ref="B13:C13"/>
    <mergeCell ref="A1:F1"/>
    <mergeCell ref="I1:Q1"/>
    <mergeCell ref="B17:C17"/>
    <mergeCell ref="B18:C18"/>
    <mergeCell ref="B19:C19"/>
    <mergeCell ref="A21:F21"/>
    <mergeCell ref="I21:Q21"/>
    <mergeCell ref="B36:C36"/>
    <mergeCell ref="B37:C37"/>
    <mergeCell ref="B38:C38"/>
    <mergeCell ref="A40:F40"/>
    <mergeCell ref="B75:C7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18AB2-80D6-4439-A331-D3A5C32D386C}">
  <sheetPr>
    <tabColor rgb="FFF7E1E1"/>
  </sheetPr>
  <dimension ref="A1:Y89"/>
  <sheetViews>
    <sheetView workbookViewId="0">
      <selection activeCell="G22" sqref="G22:G2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38.5703125" customWidth="1"/>
    <col min="22" max="23" width="9.140625" bestFit="1" customWidth="1"/>
    <col min="24" max="24" width="19" customWidth="1"/>
    <col min="25" max="25" width="17.5703125" customWidth="1"/>
  </cols>
  <sheetData>
    <row r="1" spans="1:25" ht="23.25">
      <c r="A1" s="1549" t="s">
        <v>1442</v>
      </c>
      <c r="B1" s="1549"/>
      <c r="C1" s="1549"/>
      <c r="D1" s="1549"/>
      <c r="E1" s="1549"/>
      <c r="F1" s="1549"/>
      <c r="G1" s="1208"/>
      <c r="H1" s="1209"/>
      <c r="I1" s="1549" t="s">
        <v>999</v>
      </c>
      <c r="J1" s="1549"/>
      <c r="K1" s="1549"/>
      <c r="L1" s="1549"/>
      <c r="M1" s="1549"/>
      <c r="N1" s="1549"/>
      <c r="O1" s="1549"/>
      <c r="P1" s="1549"/>
      <c r="Q1" s="1549"/>
      <c r="R1" s="1550" t="s">
        <v>347</v>
      </c>
      <c r="S1" s="1550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>
      <c r="A3" s="1172" t="s">
        <v>105</v>
      </c>
      <c r="B3" s="1172" t="s">
        <v>78</v>
      </c>
      <c r="C3" s="1172" t="s">
        <v>3017</v>
      </c>
      <c r="D3" s="1172" t="s">
        <v>88</v>
      </c>
      <c r="E3" s="1173">
        <v>46187.166666666664</v>
      </c>
      <c r="F3" s="1172">
        <v>11.9</v>
      </c>
      <c r="G3" s="1172">
        <v>119904</v>
      </c>
      <c r="H3" s="1174" t="s">
        <v>160</v>
      </c>
      <c r="I3" s="1172"/>
      <c r="J3" s="1172"/>
      <c r="K3" s="1172"/>
      <c r="L3" s="1172"/>
      <c r="M3" s="1172">
        <v>80</v>
      </c>
      <c r="N3" s="1172">
        <v>54</v>
      </c>
      <c r="O3" s="1172">
        <v>27</v>
      </c>
      <c r="P3" s="1172"/>
      <c r="Q3" s="1175">
        <f t="shared" ref="Q3:Q7" si="0">SUM(I3:P3)</f>
        <v>161</v>
      </c>
      <c r="R3" s="1176" t="s">
        <v>32</v>
      </c>
      <c r="S3" s="1177" t="s">
        <v>33</v>
      </c>
      <c r="T3" s="1289" t="b">
        <v>1</v>
      </c>
      <c r="U3" s="1189" t="s">
        <v>161</v>
      </c>
      <c r="V3" s="1181" t="s">
        <v>90</v>
      </c>
      <c r="W3" s="1181">
        <v>1020544</v>
      </c>
      <c r="X3" s="1181" t="s">
        <v>3018</v>
      </c>
      <c r="Y3" s="1181" t="s">
        <v>3019</v>
      </c>
    </row>
    <row r="4" spans="1:25">
      <c r="A4" s="1172" t="s">
        <v>86</v>
      </c>
      <c r="B4" s="1172" t="s">
        <v>78</v>
      </c>
      <c r="C4" s="1172" t="s">
        <v>3020</v>
      </c>
      <c r="D4" s="1172" t="s">
        <v>88</v>
      </c>
      <c r="E4" s="1173">
        <v>46187.166666666664</v>
      </c>
      <c r="F4" s="1172">
        <v>11.9</v>
      </c>
      <c r="G4" s="1172">
        <v>119905</v>
      </c>
      <c r="H4" s="1174" t="s">
        <v>160</v>
      </c>
      <c r="I4" s="1172"/>
      <c r="J4" s="1172"/>
      <c r="K4" s="1172"/>
      <c r="L4" s="1172"/>
      <c r="M4" s="1172">
        <v>80</v>
      </c>
      <c r="N4" s="1172">
        <v>54</v>
      </c>
      <c r="O4" s="1172">
        <v>27</v>
      </c>
      <c r="P4" s="1172"/>
      <c r="Q4" s="1175">
        <f t="shared" si="0"/>
        <v>161</v>
      </c>
      <c r="R4" s="1176" t="s">
        <v>32</v>
      </c>
      <c r="S4" s="1177" t="s">
        <v>33</v>
      </c>
      <c r="T4" s="1175"/>
      <c r="U4" s="1189" t="s">
        <v>161</v>
      </c>
      <c r="V4" s="1181" t="s">
        <v>90</v>
      </c>
      <c r="W4" s="1181">
        <v>1020545</v>
      </c>
      <c r="X4" s="1181" t="s">
        <v>3018</v>
      </c>
      <c r="Y4" s="1181" t="s">
        <v>3019</v>
      </c>
    </row>
    <row r="5" spans="1:25">
      <c r="A5" s="1186" t="s">
        <v>2561</v>
      </c>
      <c r="B5" s="1186" t="s">
        <v>92</v>
      </c>
      <c r="C5" s="1186" t="s">
        <v>3021</v>
      </c>
      <c r="D5" s="1172" t="s">
        <v>94</v>
      </c>
      <c r="E5" s="1173">
        <v>46187.625</v>
      </c>
      <c r="F5" s="1172">
        <v>12.95</v>
      </c>
      <c r="G5" s="1172">
        <v>119907</v>
      </c>
      <c r="H5" s="1174" t="s">
        <v>160</v>
      </c>
      <c r="I5" s="1172"/>
      <c r="J5" s="1172"/>
      <c r="K5" s="1172"/>
      <c r="L5" s="1172"/>
      <c r="M5" s="1172">
        <v>27</v>
      </c>
      <c r="N5" s="1172">
        <v>134</v>
      </c>
      <c r="O5" s="1172"/>
      <c r="P5" s="1172"/>
      <c r="Q5" s="1175">
        <f t="shared" si="0"/>
        <v>161</v>
      </c>
      <c r="R5" s="1176" t="s">
        <v>32</v>
      </c>
      <c r="S5" s="1177" t="s">
        <v>33</v>
      </c>
      <c r="T5" s="1289" t="b">
        <v>1</v>
      </c>
      <c r="U5" s="1189" t="s">
        <v>161</v>
      </c>
      <c r="V5" s="1181" t="s">
        <v>90</v>
      </c>
      <c r="W5" s="1181">
        <v>1020546</v>
      </c>
      <c r="X5" s="1181" t="s">
        <v>3022</v>
      </c>
      <c r="Y5" s="1181" t="s">
        <v>3023</v>
      </c>
    </row>
    <row r="6" spans="1:25" ht="25.5">
      <c r="A6" s="1178" t="s">
        <v>120</v>
      </c>
      <c r="B6" s="1178" t="s">
        <v>78</v>
      </c>
      <c r="C6" s="1172" t="s">
        <v>3024</v>
      </c>
      <c r="D6" s="1178" t="s">
        <v>88</v>
      </c>
      <c r="E6" s="1179">
        <v>46187.166666666664</v>
      </c>
      <c r="F6" s="1178">
        <v>11.9</v>
      </c>
      <c r="G6" s="1178">
        <v>119908</v>
      </c>
      <c r="H6" s="1205" t="s">
        <v>2305</v>
      </c>
      <c r="I6" s="1178"/>
      <c r="J6" s="1178"/>
      <c r="K6" s="1178"/>
      <c r="L6" s="1178"/>
      <c r="M6" s="1178">
        <v>108</v>
      </c>
      <c r="N6" s="1178">
        <v>53</v>
      </c>
      <c r="O6" s="1178"/>
      <c r="P6" s="1178"/>
      <c r="Q6" s="1175">
        <f t="shared" si="0"/>
        <v>161</v>
      </c>
      <c r="R6" s="1176" t="s">
        <v>32</v>
      </c>
      <c r="S6" s="1177" t="s">
        <v>33</v>
      </c>
      <c r="T6" s="1289" t="b">
        <v>1</v>
      </c>
      <c r="U6" s="1189" t="s">
        <v>161</v>
      </c>
      <c r="V6" s="1181" t="s">
        <v>90</v>
      </c>
      <c r="W6" s="1181">
        <v>1020547</v>
      </c>
      <c r="X6" s="1181" t="s">
        <v>3018</v>
      </c>
      <c r="Y6" s="1181" t="s">
        <v>3019</v>
      </c>
    </row>
    <row r="7" spans="1:25">
      <c r="A7" s="1172" t="s">
        <v>111</v>
      </c>
      <c r="B7" s="1172" t="s">
        <v>65</v>
      </c>
      <c r="C7" s="1172" t="s">
        <v>3025</v>
      </c>
      <c r="D7" s="1172" t="s">
        <v>64</v>
      </c>
      <c r="E7" s="1173">
        <v>46186.472222222219</v>
      </c>
      <c r="F7" s="1172">
        <v>17</v>
      </c>
      <c r="G7" s="1172">
        <v>119919</v>
      </c>
      <c r="H7" s="1174"/>
      <c r="I7" s="1172"/>
      <c r="J7" s="1172"/>
      <c r="K7" s="1172"/>
      <c r="L7" s="1172"/>
      <c r="M7" s="1172">
        <v>161</v>
      </c>
      <c r="N7" s="1172"/>
      <c r="O7" s="1172"/>
      <c r="P7" s="1172"/>
      <c r="Q7" s="1175">
        <f t="shared" si="0"/>
        <v>161</v>
      </c>
      <c r="R7" s="1175" t="s">
        <v>30</v>
      </c>
      <c r="S7" s="1177" t="s">
        <v>33</v>
      </c>
      <c r="T7" s="1175"/>
      <c r="U7" s="1207" t="s">
        <v>169</v>
      </c>
      <c r="V7" s="1181" t="s">
        <v>90</v>
      </c>
      <c r="W7" s="1181">
        <v>1020548</v>
      </c>
      <c r="X7" s="1181" t="s">
        <v>3026</v>
      </c>
      <c r="Y7" s="1252" t="s">
        <v>3027</v>
      </c>
    </row>
    <row r="8" spans="1:25">
      <c r="A8" s="1172" t="s">
        <v>122</v>
      </c>
      <c r="B8" s="1172" t="s">
        <v>62</v>
      </c>
      <c r="C8" s="1172" t="s">
        <v>3028</v>
      </c>
      <c r="D8" s="1172" t="s">
        <v>61</v>
      </c>
      <c r="E8" s="1173">
        <v>46186.770833333336</v>
      </c>
      <c r="F8" s="1172">
        <v>15.3</v>
      </c>
      <c r="G8" s="1172">
        <v>119920</v>
      </c>
      <c r="H8" s="1174"/>
      <c r="I8" s="1172"/>
      <c r="J8" s="1172"/>
      <c r="K8" s="1172"/>
      <c r="L8" s="1172">
        <v>81</v>
      </c>
      <c r="M8" s="1172"/>
      <c r="N8" s="1172"/>
      <c r="O8" s="1172"/>
      <c r="P8" s="1172"/>
      <c r="Q8" s="1175">
        <f>SUM(I8:P8)</f>
        <v>81</v>
      </c>
      <c r="R8" s="1175" t="s">
        <v>30</v>
      </c>
      <c r="S8" s="14" t="s">
        <v>31</v>
      </c>
      <c r="T8" s="1175"/>
      <c r="U8" s="1207" t="s">
        <v>169</v>
      </c>
      <c r="V8" s="1181"/>
      <c r="W8" s="1181">
        <v>1020549</v>
      </c>
      <c r="X8" s="1181" t="s">
        <v>3029</v>
      </c>
      <c r="Y8" s="1252"/>
    </row>
    <row r="9" spans="1:25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SUM(I3:I5)</f>
        <v>0</v>
      </c>
      <c r="J9" s="1214">
        <f>SUM(J3:J5)</f>
        <v>0</v>
      </c>
      <c r="K9" s="1214">
        <f>SUM(K3:K6)</f>
        <v>0</v>
      </c>
      <c r="L9" s="1214">
        <f>SUM(L3:L8)</f>
        <v>81</v>
      </c>
      <c r="M9" s="1214">
        <f>SUM(M3:M7)</f>
        <v>456</v>
      </c>
      <c r="N9" s="1214">
        <f>SUM(N3:N7)</f>
        <v>295</v>
      </c>
      <c r="O9" s="1214">
        <f>SUM(O3:O7)</f>
        <v>54</v>
      </c>
      <c r="P9" s="1214">
        <f>SUM(P3:P6)</f>
        <v>0</v>
      </c>
      <c r="Q9" s="1214">
        <f>SUM(Q3:Q8)</f>
        <v>886</v>
      </c>
      <c r="R9" s="1215"/>
      <c r="S9" s="1215"/>
      <c r="T9" s="1215"/>
      <c r="U9" s="1215"/>
      <c r="V9" s="1215"/>
      <c r="W9" s="1215"/>
      <c r="X9" s="1215"/>
      <c r="Y9" s="1215"/>
    </row>
    <row r="10" spans="1:25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</row>
    <row r="11" spans="1:25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>
      <c r="A13" s="1194" t="s">
        <v>161</v>
      </c>
      <c r="B13" s="1548" t="s">
        <v>39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>
      <c r="A14" s="1232" t="s">
        <v>169</v>
      </c>
      <c r="B14" s="1617" t="s">
        <v>41</v>
      </c>
      <c r="C14" s="1617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 ht="15" customHeight="1">
      <c r="A15" s="1225" t="s">
        <v>42</v>
      </c>
      <c r="B15" s="1555" t="s">
        <v>870</v>
      </c>
      <c r="C15" s="1555"/>
      <c r="D15" s="1216"/>
      <c r="F15" s="122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5">
      <c r="A17" s="1225" t="s">
        <v>43</v>
      </c>
      <c r="B17" s="1556" t="s">
        <v>871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5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  <row r="19" spans="1:25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</row>
    <row r="20" spans="1:25" ht="23.25" customHeight="1">
      <c r="A20" s="1630" t="s">
        <v>1277</v>
      </c>
      <c r="B20" s="1630"/>
      <c r="C20" s="1630"/>
      <c r="D20" s="1630"/>
      <c r="E20" s="1630"/>
      <c r="F20" s="1630"/>
      <c r="G20" s="1290"/>
      <c r="H20" s="1291"/>
      <c r="I20" s="1630" t="s">
        <v>502</v>
      </c>
      <c r="J20" s="1630"/>
      <c r="K20" s="1630"/>
      <c r="L20" s="1630"/>
      <c r="M20" s="1630"/>
      <c r="N20" s="1630"/>
      <c r="O20" s="1630"/>
      <c r="P20" s="1630"/>
      <c r="Q20" s="1630"/>
      <c r="R20" s="1631" t="s">
        <v>3030</v>
      </c>
      <c r="S20" s="1632"/>
      <c r="T20" s="1631"/>
      <c r="U20" s="1631"/>
      <c r="V20" s="1631"/>
      <c r="W20" s="1631"/>
      <c r="X20" s="1631"/>
      <c r="Y20" s="1631"/>
    </row>
    <row r="21" spans="1:25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210" t="s">
        <v>24</v>
      </c>
      <c r="V21" s="1210" t="s">
        <v>25</v>
      </c>
      <c r="W21" s="1210" t="s">
        <v>26</v>
      </c>
      <c r="X21" s="1210" t="s">
        <v>27</v>
      </c>
      <c r="Y21" s="1210" t="s">
        <v>28</v>
      </c>
    </row>
    <row r="22" spans="1:25" ht="25.5">
      <c r="A22" s="1172" t="s">
        <v>119</v>
      </c>
      <c r="B22" s="1196" t="s">
        <v>92</v>
      </c>
      <c r="C22" s="1196" t="s">
        <v>3031</v>
      </c>
      <c r="D22" s="1196" t="s">
        <v>2467</v>
      </c>
      <c r="E22" s="1173">
        <v>46188.597222222219</v>
      </c>
      <c r="F22" s="1172">
        <v>12.6</v>
      </c>
      <c r="G22" s="1172">
        <v>119932</v>
      </c>
      <c r="H22" s="1174" t="s">
        <v>2305</v>
      </c>
      <c r="I22" s="1172"/>
      <c r="J22" s="1172"/>
      <c r="K22" s="1172"/>
      <c r="L22" s="1172"/>
      <c r="M22" s="1172">
        <v>71</v>
      </c>
      <c r="N22" s="1172">
        <v>60</v>
      </c>
      <c r="O22" s="1172">
        <v>30</v>
      </c>
      <c r="P22" s="1172"/>
      <c r="Q22" s="1175">
        <f t="shared" ref="Q22:Q27" si="1">SUM(I22:P22)</f>
        <v>161</v>
      </c>
      <c r="R22" s="1176" t="s">
        <v>32</v>
      </c>
      <c r="S22" s="1177" t="s">
        <v>33</v>
      </c>
      <c r="T22" s="1175"/>
      <c r="U22" s="1188" t="s">
        <v>523</v>
      </c>
      <c r="V22" s="1181" t="s">
        <v>90</v>
      </c>
      <c r="W22" s="1181">
        <v>1020557</v>
      </c>
      <c r="X22" s="1181" t="s">
        <v>3032</v>
      </c>
      <c r="Y22" s="1181" t="s">
        <v>3033</v>
      </c>
    </row>
    <row r="23" spans="1:25">
      <c r="A23" s="1172" t="s">
        <v>86</v>
      </c>
      <c r="B23" s="1196" t="s">
        <v>92</v>
      </c>
      <c r="C23" s="1196" t="s">
        <v>3034</v>
      </c>
      <c r="D23" s="1196" t="s">
        <v>2467</v>
      </c>
      <c r="E23" s="1173">
        <v>46188.597222222219</v>
      </c>
      <c r="F23" s="1172">
        <v>12.6</v>
      </c>
      <c r="G23" s="1172">
        <v>119934</v>
      </c>
      <c r="H23" s="1174" t="s">
        <v>160</v>
      </c>
      <c r="I23" s="1172"/>
      <c r="J23" s="1172"/>
      <c r="K23" s="1172"/>
      <c r="L23" s="1172"/>
      <c r="M23" s="1172">
        <v>60</v>
      </c>
      <c r="N23" s="1172">
        <v>101</v>
      </c>
      <c r="O23" s="1172"/>
      <c r="P23" s="1172"/>
      <c r="Q23" s="1175">
        <f t="shared" si="1"/>
        <v>161</v>
      </c>
      <c r="R23" s="1176" t="s">
        <v>32</v>
      </c>
      <c r="S23" s="1177" t="s">
        <v>33</v>
      </c>
      <c r="T23" s="1175"/>
      <c r="U23" s="1188" t="s">
        <v>523</v>
      </c>
      <c r="V23" s="1181" t="s">
        <v>90</v>
      </c>
      <c r="W23" s="1181">
        <v>1020558</v>
      </c>
      <c r="X23" s="1181" t="s">
        <v>3032</v>
      </c>
      <c r="Y23" s="1181" t="s">
        <v>3033</v>
      </c>
    </row>
    <row r="24" spans="1:25">
      <c r="A24" s="1172" t="s">
        <v>102</v>
      </c>
      <c r="B24" s="1196" t="s">
        <v>92</v>
      </c>
      <c r="C24" s="1196" t="s">
        <v>3035</v>
      </c>
      <c r="D24" s="1196" t="s">
        <v>2467</v>
      </c>
      <c r="E24" s="1173">
        <v>46188.597222222219</v>
      </c>
      <c r="F24" s="1172">
        <v>12.6</v>
      </c>
      <c r="G24" s="1172">
        <v>119935</v>
      </c>
      <c r="H24" s="1174" t="s">
        <v>2928</v>
      </c>
      <c r="I24" s="1172"/>
      <c r="J24" s="1172"/>
      <c r="K24" s="1172"/>
      <c r="L24" s="1172"/>
      <c r="M24" s="1172">
        <v>101</v>
      </c>
      <c r="N24" s="1172">
        <v>60</v>
      </c>
      <c r="O24" s="1172"/>
      <c r="P24" s="1172"/>
      <c r="Q24" s="1175">
        <f t="shared" si="1"/>
        <v>161</v>
      </c>
      <c r="R24" s="1176" t="s">
        <v>32</v>
      </c>
      <c r="S24" s="1177" t="s">
        <v>33</v>
      </c>
      <c r="T24" s="1175"/>
      <c r="U24" s="1188" t="s">
        <v>523</v>
      </c>
      <c r="V24" s="1181" t="s">
        <v>90</v>
      </c>
      <c r="W24" s="1181">
        <v>1020559</v>
      </c>
      <c r="X24" s="1181" t="s">
        <v>3032</v>
      </c>
      <c r="Y24" s="1181" t="s">
        <v>3033</v>
      </c>
    </row>
    <row r="25" spans="1:25">
      <c r="A25" s="1186" t="s">
        <v>2561</v>
      </c>
      <c r="B25" s="1196" t="s">
        <v>92</v>
      </c>
      <c r="C25" s="1196" t="s">
        <v>3036</v>
      </c>
      <c r="D25" s="1196" t="s">
        <v>2467</v>
      </c>
      <c r="E25" s="1173">
        <v>46188.597222222219</v>
      </c>
      <c r="F25" s="1172">
        <v>12.6</v>
      </c>
      <c r="G25" s="1172">
        <v>119936</v>
      </c>
      <c r="H25" s="1174" t="s">
        <v>3037</v>
      </c>
      <c r="I25" s="1172"/>
      <c r="J25" s="1172"/>
      <c r="K25" s="1172"/>
      <c r="L25" s="1172"/>
      <c r="M25" s="1172">
        <v>60</v>
      </c>
      <c r="N25" s="1172">
        <v>90</v>
      </c>
      <c r="O25" s="1172">
        <v>11</v>
      </c>
      <c r="P25" s="1172"/>
      <c r="Q25" s="1175">
        <f t="shared" si="1"/>
        <v>161</v>
      </c>
      <c r="R25" s="1176" t="s">
        <v>32</v>
      </c>
      <c r="S25" s="1177" t="s">
        <v>33</v>
      </c>
      <c r="T25" s="1289" t="b">
        <v>1</v>
      </c>
      <c r="U25" s="1188" t="s">
        <v>523</v>
      </c>
      <c r="V25" s="1181" t="s">
        <v>90</v>
      </c>
      <c r="W25" s="1181">
        <v>1020560</v>
      </c>
      <c r="X25" s="1181" t="s">
        <v>3032</v>
      </c>
      <c r="Y25" s="1181" t="s">
        <v>3033</v>
      </c>
    </row>
    <row r="26" spans="1:25">
      <c r="A26" s="1186" t="s">
        <v>918</v>
      </c>
      <c r="B26" s="1186" t="s">
        <v>92</v>
      </c>
      <c r="C26" s="1186" t="s">
        <v>3038</v>
      </c>
      <c r="D26" s="1178" t="s">
        <v>2467</v>
      </c>
      <c r="E26" s="1179">
        <v>46188.597222222219</v>
      </c>
      <c r="F26" s="1178">
        <v>12.6</v>
      </c>
      <c r="G26" s="1178">
        <v>119937</v>
      </c>
      <c r="H26" s="1205" t="s">
        <v>3039</v>
      </c>
      <c r="I26" s="1178"/>
      <c r="J26" s="1178"/>
      <c r="K26" s="1178"/>
      <c r="L26" s="1178"/>
      <c r="M26" s="1178">
        <v>30</v>
      </c>
      <c r="N26" s="1178">
        <v>131</v>
      </c>
      <c r="O26" s="1178"/>
      <c r="P26" s="1178"/>
      <c r="Q26" s="1175">
        <f t="shared" si="1"/>
        <v>161</v>
      </c>
      <c r="R26" s="1176" t="s">
        <v>32</v>
      </c>
      <c r="S26" s="1177" t="s">
        <v>33</v>
      </c>
      <c r="T26" s="1175"/>
      <c r="U26" s="1188" t="s">
        <v>523</v>
      </c>
      <c r="V26" s="1181" t="s">
        <v>90</v>
      </c>
      <c r="W26" s="1181">
        <v>1020561</v>
      </c>
      <c r="X26" s="1181" t="s">
        <v>3032</v>
      </c>
      <c r="Y26" s="1181" t="s">
        <v>3033</v>
      </c>
    </row>
    <row r="27" spans="1:25">
      <c r="A27" s="1178" t="s">
        <v>3040</v>
      </c>
      <c r="B27" s="1196" t="s">
        <v>1015</v>
      </c>
      <c r="C27" s="1196" t="s">
        <v>3041</v>
      </c>
      <c r="D27" s="1196"/>
      <c r="E27" s="1179"/>
      <c r="F27" s="1178"/>
      <c r="G27" s="1178">
        <v>119950</v>
      </c>
      <c r="H27" s="1205" t="s">
        <v>3042</v>
      </c>
      <c r="I27" s="1178"/>
      <c r="J27" s="1178"/>
      <c r="K27" s="1178"/>
      <c r="L27" s="1178"/>
      <c r="M27" s="1178">
        <v>131</v>
      </c>
      <c r="N27" s="1178">
        <v>30</v>
      </c>
      <c r="O27" s="1178"/>
      <c r="P27" s="1178"/>
      <c r="Q27" s="1175">
        <f t="shared" si="1"/>
        <v>161</v>
      </c>
      <c r="R27" s="1176" t="s">
        <v>32</v>
      </c>
      <c r="S27" s="1177" t="s">
        <v>33</v>
      </c>
      <c r="T27" s="1175"/>
      <c r="U27" s="1188" t="s">
        <v>523</v>
      </c>
      <c r="V27" s="1181"/>
      <c r="W27" s="1181">
        <v>1020562</v>
      </c>
      <c r="X27" s="1181" t="s">
        <v>3043</v>
      </c>
      <c r="Y27" s="1181"/>
    </row>
    <row r="28" spans="1:25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>SUM(I22:I26)</f>
        <v>0</v>
      </c>
      <c r="J28" s="1214">
        <f>SUM(J22:J26)</f>
        <v>0</v>
      </c>
      <c r="K28" s="1214">
        <f t="shared" ref="K28:Q28" si="2">SUM(K22:K27)</f>
        <v>0</v>
      </c>
      <c r="L28" s="1214">
        <f t="shared" si="2"/>
        <v>0</v>
      </c>
      <c r="M28" s="1214">
        <f t="shared" si="2"/>
        <v>453</v>
      </c>
      <c r="N28" s="1214">
        <f t="shared" si="2"/>
        <v>472</v>
      </c>
      <c r="O28" s="1214">
        <f t="shared" si="2"/>
        <v>41</v>
      </c>
      <c r="P28" s="1214">
        <f t="shared" si="2"/>
        <v>0</v>
      </c>
      <c r="Q28" s="1214">
        <f t="shared" si="2"/>
        <v>966</v>
      </c>
      <c r="R28" s="1215"/>
      <c r="S28" s="1215"/>
      <c r="T28" s="1215"/>
      <c r="U28" s="1215"/>
      <c r="V28" s="1215"/>
      <c r="W28" s="1215"/>
      <c r="X28" s="1215"/>
      <c r="Y28" s="1215"/>
    </row>
    <row r="29" spans="1:25">
      <c r="A29" s="1216"/>
      <c r="B29" s="1216"/>
      <c r="C29" s="1216"/>
      <c r="D29" s="1216"/>
      <c r="E29" s="1216"/>
      <c r="F29" s="1217"/>
      <c r="G29" s="1217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</row>
    <row r="30" spans="1:25">
      <c r="A30" s="1218" t="s">
        <v>34</v>
      </c>
      <c r="B30" s="1552"/>
      <c r="C30" s="1552"/>
      <c r="D30" s="1552"/>
      <c r="E30" s="1216"/>
      <c r="F30" s="1216"/>
      <c r="G30" s="1216"/>
      <c r="H30" s="1216"/>
      <c r="I30" s="1216"/>
      <c r="J30" s="1216"/>
      <c r="K30" s="1553"/>
      <c r="L30" s="1553"/>
      <c r="M30" s="1553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</row>
    <row r="31" spans="1:25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</row>
    <row r="32" spans="1:25" ht="15" customHeight="1">
      <c r="A32" s="1293" t="s">
        <v>523</v>
      </c>
      <c r="B32" s="1655" t="s">
        <v>39</v>
      </c>
      <c r="C32" s="1655"/>
      <c r="D32" s="1223"/>
      <c r="E32" s="1224" t="s">
        <v>40</v>
      </c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</row>
    <row r="33" spans="1:25">
      <c r="A33" s="1225" t="s">
        <v>42</v>
      </c>
      <c r="B33" s="1555"/>
      <c r="C33" s="1555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</row>
    <row r="34" spans="1:25">
      <c r="A34" s="1225" t="s">
        <v>42</v>
      </c>
      <c r="B34" s="1555"/>
      <c r="C34" s="1555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</row>
    <row r="35" spans="1:25">
      <c r="A35" s="1225" t="s">
        <v>43</v>
      </c>
      <c r="B35" s="1556"/>
      <c r="C35" s="1556"/>
      <c r="D35" s="1216"/>
      <c r="E35" s="1216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</row>
    <row r="36" spans="1:25">
      <c r="A36" s="1225" t="s">
        <v>44</v>
      </c>
      <c r="B36" s="1557"/>
      <c r="C36" s="1557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</row>
    <row r="38" spans="1:25" ht="23.25" customHeight="1">
      <c r="A38" s="1572" t="s">
        <v>394</v>
      </c>
      <c r="B38" s="1572"/>
      <c r="C38" s="1572"/>
      <c r="D38" s="1572"/>
      <c r="E38" s="1572"/>
      <c r="F38" s="1572"/>
      <c r="G38" s="1292"/>
      <c r="H38" s="1189"/>
      <c r="I38" s="1572" t="s">
        <v>3044</v>
      </c>
      <c r="J38" s="1572"/>
      <c r="K38" s="1572"/>
      <c r="L38" s="1572"/>
      <c r="M38" s="1572"/>
      <c r="N38" s="1572"/>
      <c r="O38" s="1572"/>
      <c r="P38" s="1572"/>
      <c r="Q38" s="1572"/>
      <c r="R38" s="1614" t="s">
        <v>3045</v>
      </c>
      <c r="S38" s="1615"/>
      <c r="T38" s="1614"/>
      <c r="U38" s="1614"/>
      <c r="V38" s="1614"/>
      <c r="W38" s="1614"/>
      <c r="X38" s="1614"/>
      <c r="Y38" s="1614"/>
    </row>
    <row r="39" spans="1:25" ht="26.25">
      <c r="A39" s="1210" t="s">
        <v>3</v>
      </c>
      <c r="B39" s="1210" t="s">
        <v>4</v>
      </c>
      <c r="C39" s="1210" t="s">
        <v>5</v>
      </c>
      <c r="D39" s="1210" t="s">
        <v>6</v>
      </c>
      <c r="E39" s="1210" t="s">
        <v>7</v>
      </c>
      <c r="F39" s="1210" t="s">
        <v>8</v>
      </c>
      <c r="G39" s="1210" t="s">
        <v>9</v>
      </c>
      <c r="H39" s="1211" t="s">
        <v>10</v>
      </c>
      <c r="I39" s="1227" t="s">
        <v>11</v>
      </c>
      <c r="J39" s="1227" t="s">
        <v>12</v>
      </c>
      <c r="K39" s="1227" t="s">
        <v>13</v>
      </c>
      <c r="L39" s="1227" t="s">
        <v>14</v>
      </c>
      <c r="M39" s="1227" t="s">
        <v>15</v>
      </c>
      <c r="N39" s="1227" t="s">
        <v>16</v>
      </c>
      <c r="O39" s="1227" t="s">
        <v>17</v>
      </c>
      <c r="P39" s="1212" t="s">
        <v>18</v>
      </c>
      <c r="Q39" s="1210" t="s">
        <v>19</v>
      </c>
      <c r="R39" s="1210" t="s">
        <v>20</v>
      </c>
      <c r="S39" s="1213" t="s">
        <v>21</v>
      </c>
      <c r="T39" s="1213" t="s">
        <v>22</v>
      </c>
      <c r="U39" s="1210" t="s">
        <v>24</v>
      </c>
      <c r="V39" s="1210" t="s">
        <v>25</v>
      </c>
      <c r="W39" s="1210" t="s">
        <v>26</v>
      </c>
      <c r="X39" s="1210" t="s">
        <v>27</v>
      </c>
      <c r="Y39" s="1210" t="s">
        <v>28</v>
      </c>
    </row>
    <row r="40" spans="1:25" ht="25.5">
      <c r="A40" s="1186" t="s">
        <v>165</v>
      </c>
      <c r="B40" s="1186" t="s">
        <v>78</v>
      </c>
      <c r="C40" s="1172" t="s">
        <v>3046</v>
      </c>
      <c r="D40" s="1172" t="s">
        <v>337</v>
      </c>
      <c r="E40" s="1173">
        <v>46188.506944444445</v>
      </c>
      <c r="F40" s="1172">
        <v>13.9</v>
      </c>
      <c r="G40" s="1172">
        <v>119909</v>
      </c>
      <c r="H40" s="1174" t="s">
        <v>3047</v>
      </c>
      <c r="I40" s="1172"/>
      <c r="J40" s="1172"/>
      <c r="K40" s="1172"/>
      <c r="L40" s="1172"/>
      <c r="M40" s="1172">
        <v>80</v>
      </c>
      <c r="N40" s="1172">
        <v>54</v>
      </c>
      <c r="O40" s="1172">
        <v>27</v>
      </c>
      <c r="P40" s="1172"/>
      <c r="Q40" s="1175">
        <f>SUM(I40:P40)</f>
        <v>161</v>
      </c>
      <c r="R40" s="1176" t="s">
        <v>32</v>
      </c>
      <c r="S40" s="1177" t="s">
        <v>33</v>
      </c>
      <c r="T40" s="1175"/>
      <c r="U40" s="1239" t="s">
        <v>3048</v>
      </c>
      <c r="V40" s="1181" t="s">
        <v>90</v>
      </c>
      <c r="W40" s="1181">
        <v>1020577</v>
      </c>
      <c r="X40" s="1181"/>
      <c r="Y40" s="1181" t="s">
        <v>3049</v>
      </c>
    </row>
    <row r="41" spans="1:25">
      <c r="A41" s="1172" t="s">
        <v>190</v>
      </c>
      <c r="B41" s="1172" t="s">
        <v>2833</v>
      </c>
      <c r="C41" s="1172" t="s">
        <v>3050</v>
      </c>
      <c r="D41" s="1172" t="s">
        <v>758</v>
      </c>
      <c r="E41" s="1173">
        <v>46188.416666666664</v>
      </c>
      <c r="F41" s="1172">
        <v>13.9</v>
      </c>
      <c r="G41" s="1172">
        <v>119910</v>
      </c>
      <c r="H41" s="1174" t="s">
        <v>3051</v>
      </c>
      <c r="I41" s="1172"/>
      <c r="J41" s="1172"/>
      <c r="K41" s="1172"/>
      <c r="L41" s="1172"/>
      <c r="M41" s="1172"/>
      <c r="N41" s="1172"/>
      <c r="O41" s="1172">
        <v>134</v>
      </c>
      <c r="P41" s="1172">
        <v>27</v>
      </c>
      <c r="Q41" s="1175">
        <f>SUM(I41:P41)</f>
        <v>161</v>
      </c>
      <c r="R41" s="1176" t="s">
        <v>32</v>
      </c>
      <c r="S41" s="1177" t="s">
        <v>33</v>
      </c>
      <c r="T41" s="1175"/>
      <c r="U41" s="1239" t="s">
        <v>3048</v>
      </c>
      <c r="V41" s="1181" t="s">
        <v>90</v>
      </c>
      <c r="W41" s="1181">
        <v>1020578</v>
      </c>
      <c r="X41" s="1181"/>
      <c r="Y41" s="1181" t="s">
        <v>3049</v>
      </c>
    </row>
    <row r="42" spans="1:25">
      <c r="A42" s="1172" t="s">
        <v>157</v>
      </c>
      <c r="B42" s="1172" t="s">
        <v>2833</v>
      </c>
      <c r="C42" s="1172" t="s">
        <v>3052</v>
      </c>
      <c r="D42" s="1172" t="s">
        <v>758</v>
      </c>
      <c r="E42" s="1173">
        <v>46188.416666666664</v>
      </c>
      <c r="F42" s="1172">
        <v>13.9</v>
      </c>
      <c r="G42" s="1172">
        <v>119911</v>
      </c>
      <c r="H42" s="1174" t="s">
        <v>3051</v>
      </c>
      <c r="I42" s="1172"/>
      <c r="J42" s="1172"/>
      <c r="K42" s="1172"/>
      <c r="L42" s="1172"/>
      <c r="M42" s="1172"/>
      <c r="N42" s="1172"/>
      <c r="O42" s="1172">
        <v>134</v>
      </c>
      <c r="P42" s="1172">
        <v>27</v>
      </c>
      <c r="Q42" s="1175">
        <f>SUM(I42:P42)</f>
        <v>161</v>
      </c>
      <c r="R42" s="1176" t="s">
        <v>32</v>
      </c>
      <c r="S42" s="1177" t="s">
        <v>33</v>
      </c>
      <c r="T42" s="1175"/>
      <c r="U42" s="1239" t="s">
        <v>3048</v>
      </c>
      <c r="V42" s="1181" t="s">
        <v>90</v>
      </c>
      <c r="W42" s="1181">
        <v>1020579</v>
      </c>
      <c r="X42" s="1181"/>
      <c r="Y42" s="1181" t="s">
        <v>3049</v>
      </c>
    </row>
    <row r="43" spans="1:25">
      <c r="A43" s="1186" t="s">
        <v>1770</v>
      </c>
      <c r="B43" s="1186" t="s">
        <v>78</v>
      </c>
      <c r="C43" s="1196" t="s">
        <v>3053</v>
      </c>
      <c r="D43" s="1196" t="s">
        <v>1285</v>
      </c>
      <c r="E43" s="1179">
        <v>46188.513888888891</v>
      </c>
      <c r="F43" s="1178">
        <v>13.9</v>
      </c>
      <c r="G43" s="1178">
        <v>119912</v>
      </c>
      <c r="H43" s="1205" t="s">
        <v>2928</v>
      </c>
      <c r="I43" s="1178"/>
      <c r="J43" s="1178"/>
      <c r="K43" s="1178"/>
      <c r="L43" s="1178"/>
      <c r="M43" s="1178">
        <v>54</v>
      </c>
      <c r="N43" s="1178">
        <v>107</v>
      </c>
      <c r="O43" s="1178"/>
      <c r="P43" s="1178"/>
      <c r="Q43" s="1175">
        <f>SUM(I43:P43)</f>
        <v>161</v>
      </c>
      <c r="R43" s="1176" t="s">
        <v>32</v>
      </c>
      <c r="S43" s="1177" t="s">
        <v>33</v>
      </c>
      <c r="T43" s="1175"/>
      <c r="U43" s="1239" t="s">
        <v>3048</v>
      </c>
      <c r="V43" s="1181" t="s">
        <v>90</v>
      </c>
      <c r="W43" s="1181">
        <v>1020580</v>
      </c>
      <c r="X43" s="1181"/>
      <c r="Y43" s="1181" t="s">
        <v>3049</v>
      </c>
    </row>
    <row r="44" spans="1:25" ht="51">
      <c r="A44" s="1172" t="s">
        <v>133</v>
      </c>
      <c r="B44" s="1172" t="s">
        <v>652</v>
      </c>
      <c r="C44" s="1172" t="s">
        <v>3054</v>
      </c>
      <c r="D44" s="1172" t="s">
        <v>3055</v>
      </c>
      <c r="E44" s="1173">
        <v>46188.274305555555</v>
      </c>
      <c r="F44" s="1172">
        <v>13.9</v>
      </c>
      <c r="G44" s="1172">
        <v>119913</v>
      </c>
      <c r="H44" s="1174" t="s">
        <v>3056</v>
      </c>
      <c r="I44" s="1172"/>
      <c r="J44" s="1172"/>
      <c r="K44" s="1172"/>
      <c r="L44" s="1172"/>
      <c r="M44" s="1172">
        <v>54</v>
      </c>
      <c r="N44" s="1172">
        <v>81</v>
      </c>
      <c r="O44" s="1172">
        <v>26</v>
      </c>
      <c r="P44" s="1172"/>
      <c r="Q44" s="1175">
        <f>SUM(I44:P44)</f>
        <v>161</v>
      </c>
      <c r="R44" s="1176" t="s">
        <v>32</v>
      </c>
      <c r="S44" s="1177" t="s">
        <v>33</v>
      </c>
      <c r="T44" s="1175"/>
      <c r="U44" s="1239" t="s">
        <v>3048</v>
      </c>
      <c r="V44" s="1181" t="s">
        <v>90</v>
      </c>
      <c r="W44" s="1181">
        <v>119913</v>
      </c>
      <c r="X44" s="1181"/>
      <c r="Y44" s="1181" t="s">
        <v>3049</v>
      </c>
    </row>
    <row r="45" spans="1:25">
      <c r="A45" s="1178"/>
      <c r="B45" s="1178"/>
      <c r="C45" s="1178"/>
      <c r="D45" s="1178"/>
      <c r="E45" s="1178"/>
      <c r="F45" s="1178"/>
      <c r="G45" s="1178"/>
      <c r="H45" s="1205"/>
      <c r="I45" s="1178"/>
      <c r="J45" s="1178"/>
      <c r="K45" s="1178"/>
      <c r="L45" s="1178"/>
      <c r="M45" s="1178"/>
      <c r="N45" s="1178"/>
      <c r="O45" s="1178"/>
      <c r="P45" s="1178"/>
      <c r="Q45" s="1175"/>
      <c r="R45" s="1175"/>
      <c r="S45" s="1175"/>
      <c r="T45" s="1175"/>
      <c r="U45" s="1181"/>
      <c r="V45" s="1181"/>
      <c r="W45" s="1181"/>
      <c r="X45" s="1181"/>
      <c r="Y45" s="1181"/>
    </row>
    <row r="46" spans="1:25">
      <c r="A46" s="1214" t="s">
        <v>19</v>
      </c>
      <c r="B46" s="1209"/>
      <c r="C46" s="1209"/>
      <c r="D46" s="1209"/>
      <c r="E46" s="1214"/>
      <c r="F46" s="1209"/>
      <c r="G46" s="1209"/>
      <c r="H46" s="1209"/>
      <c r="I46" s="1214">
        <f>SUM(I40:I44)</f>
        <v>0</v>
      </c>
      <c r="J46" s="1214">
        <f>SUM(J40:J44)</f>
        <v>0</v>
      </c>
      <c r="K46" s="1214">
        <f t="shared" ref="K46:Q46" si="3">SUM(K40:K45)</f>
        <v>0</v>
      </c>
      <c r="L46" s="1214">
        <f t="shared" si="3"/>
        <v>0</v>
      </c>
      <c r="M46" s="1214">
        <f t="shared" si="3"/>
        <v>188</v>
      </c>
      <c r="N46" s="1214">
        <f t="shared" si="3"/>
        <v>242</v>
      </c>
      <c r="O46" s="1214">
        <f t="shared" si="3"/>
        <v>321</v>
      </c>
      <c r="P46" s="1214">
        <f t="shared" si="3"/>
        <v>54</v>
      </c>
      <c r="Q46" s="1214">
        <f t="shared" si="3"/>
        <v>805</v>
      </c>
      <c r="R46" s="1215"/>
      <c r="S46" s="1215"/>
      <c r="T46" s="1215"/>
      <c r="U46" s="1215"/>
      <c r="V46" s="1215"/>
      <c r="W46" s="1215"/>
      <c r="X46" s="1215"/>
      <c r="Y46" s="1215"/>
    </row>
    <row r="47" spans="1:25">
      <c r="A47" s="1216"/>
      <c r="B47" s="1216"/>
      <c r="C47" s="1216"/>
      <c r="D47" s="1216"/>
      <c r="E47" s="1216"/>
      <c r="F47" s="1217"/>
      <c r="G47" s="1217"/>
      <c r="H47" s="1216"/>
      <c r="I47" s="1216"/>
      <c r="J47" s="1216"/>
      <c r="K47" s="1216"/>
      <c r="L47" s="1216"/>
      <c r="M47" s="1216"/>
      <c r="N47" s="1216"/>
      <c r="O47" s="1216"/>
      <c r="P47" s="1216"/>
      <c r="Q47" s="1216"/>
      <c r="R47" s="1216"/>
      <c r="S47" s="1216"/>
      <c r="T47" s="1216"/>
      <c r="U47" s="1216"/>
      <c r="V47" s="1216"/>
      <c r="W47" s="1216"/>
      <c r="X47" s="1216"/>
    </row>
    <row r="48" spans="1:25">
      <c r="A48" s="1218" t="s">
        <v>34</v>
      </c>
      <c r="B48" s="1552"/>
      <c r="C48" s="1552"/>
      <c r="D48" s="1552"/>
      <c r="E48" s="1216"/>
      <c r="F48" s="1216"/>
      <c r="G48" s="1216"/>
      <c r="H48" s="1216"/>
      <c r="I48" s="1216"/>
      <c r="J48" s="1216"/>
      <c r="K48" s="1553"/>
      <c r="L48" s="1553"/>
      <c r="M48" s="1553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</row>
    <row r="49" spans="1:25" ht="18">
      <c r="A49" s="1220" t="s">
        <v>35</v>
      </c>
      <c r="B49" s="1221" t="s">
        <v>36</v>
      </c>
      <c r="C49" s="1222" t="s">
        <v>37</v>
      </c>
      <c r="D49" s="1219"/>
      <c r="E49" s="1216"/>
      <c r="F49" s="1216"/>
      <c r="G49" s="1216"/>
      <c r="H49" s="1216"/>
      <c r="I49" s="1216"/>
      <c r="J49" s="1216"/>
      <c r="K49" s="1216"/>
      <c r="L49" s="1216"/>
      <c r="M49" s="1216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</row>
    <row r="50" spans="1:25">
      <c r="A50" s="1194" t="s">
        <v>3048</v>
      </c>
      <c r="B50" s="1548"/>
      <c r="C50" s="1548"/>
      <c r="D50" s="1223"/>
      <c r="E50" s="1224" t="s">
        <v>40</v>
      </c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</row>
    <row r="51" spans="1:25">
      <c r="A51" s="1225" t="s">
        <v>42</v>
      </c>
      <c r="B51" s="1691" t="s">
        <v>3057</v>
      </c>
      <c r="C51" s="1555"/>
      <c r="D51" s="1216"/>
      <c r="E51" s="1216"/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</row>
    <row r="52" spans="1:25">
      <c r="A52" s="1225" t="s">
        <v>42</v>
      </c>
      <c r="B52" s="1555"/>
      <c r="C52" s="1555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</row>
    <row r="53" spans="1:25">
      <c r="A53" s="1225" t="s">
        <v>43</v>
      </c>
      <c r="B53" s="1556"/>
      <c r="C53" s="1556"/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</row>
    <row r="54" spans="1:25">
      <c r="A54" s="1225" t="s">
        <v>44</v>
      </c>
      <c r="B54" s="1557"/>
      <c r="C54" s="1557"/>
      <c r="D54" s="1216"/>
      <c r="E54" s="1216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</row>
    <row r="56" spans="1:25" ht="23.25" customHeight="1">
      <c r="A56" s="1549" t="s">
        <v>415</v>
      </c>
      <c r="B56" s="1549"/>
      <c r="C56" s="1549"/>
      <c r="D56" s="1549"/>
      <c r="E56" s="1549"/>
      <c r="F56" s="1549"/>
      <c r="G56" s="1208"/>
      <c r="H56" s="1209"/>
      <c r="I56" s="1549" t="s">
        <v>999</v>
      </c>
      <c r="J56" s="1549"/>
      <c r="K56" s="1549"/>
      <c r="L56" s="1549"/>
      <c r="M56" s="1549"/>
      <c r="N56" s="1549"/>
      <c r="O56" s="1549"/>
      <c r="P56" s="1549"/>
      <c r="Q56" s="1549"/>
      <c r="R56" s="1560" t="s">
        <v>3058</v>
      </c>
      <c r="S56" s="1561"/>
      <c r="T56" s="1560"/>
      <c r="U56" s="1560"/>
      <c r="V56" s="1560"/>
      <c r="W56" s="1560"/>
      <c r="X56" s="1560"/>
      <c r="Y56" s="1560"/>
    </row>
    <row r="57" spans="1:25" ht="26.25">
      <c r="A57" s="1210" t="s">
        <v>3</v>
      </c>
      <c r="B57" s="1210" t="s">
        <v>4</v>
      </c>
      <c r="C57" s="1210" t="s">
        <v>5</v>
      </c>
      <c r="D57" s="1210" t="s">
        <v>6</v>
      </c>
      <c r="E57" s="1210" t="s">
        <v>7</v>
      </c>
      <c r="F57" s="1210" t="s">
        <v>8</v>
      </c>
      <c r="G57" s="1210" t="s">
        <v>9</v>
      </c>
      <c r="H57" s="1211" t="s">
        <v>10</v>
      </c>
      <c r="I57" s="1227" t="s">
        <v>11</v>
      </c>
      <c r="J57" s="1227" t="s">
        <v>12</v>
      </c>
      <c r="K57" s="1227" t="s">
        <v>13</v>
      </c>
      <c r="L57" s="1227" t="s">
        <v>14</v>
      </c>
      <c r="M57" s="1227" t="s">
        <v>15</v>
      </c>
      <c r="N57" s="1227" t="s">
        <v>16</v>
      </c>
      <c r="O57" s="1227" t="s">
        <v>17</v>
      </c>
      <c r="P57" s="1212" t="s">
        <v>18</v>
      </c>
      <c r="Q57" s="1210" t="s">
        <v>19</v>
      </c>
      <c r="R57" s="1210" t="s">
        <v>20</v>
      </c>
      <c r="S57" s="1213" t="s">
        <v>21</v>
      </c>
      <c r="T57" s="1213" t="s">
        <v>22</v>
      </c>
      <c r="U57" s="1210" t="s">
        <v>24</v>
      </c>
      <c r="V57" s="1210" t="s">
        <v>25</v>
      </c>
      <c r="W57" s="1210" t="s">
        <v>26</v>
      </c>
      <c r="X57" s="1210" t="s">
        <v>27</v>
      </c>
      <c r="Y57" s="1210" t="s">
        <v>28</v>
      </c>
    </row>
    <row r="58" spans="1:25">
      <c r="A58" s="1172" t="s">
        <v>150</v>
      </c>
      <c r="B58" s="1172" t="s">
        <v>57</v>
      </c>
      <c r="C58" s="1172" t="s">
        <v>3059</v>
      </c>
      <c r="D58" s="1172" t="s">
        <v>56</v>
      </c>
      <c r="E58" s="1173">
        <v>46187.229166666664</v>
      </c>
      <c r="F58" s="1172">
        <v>12.3</v>
      </c>
      <c r="G58" s="1172">
        <v>119900</v>
      </c>
      <c r="H58" s="1174"/>
      <c r="I58" s="1172"/>
      <c r="J58" s="1172"/>
      <c r="K58" s="1172">
        <v>18</v>
      </c>
      <c r="L58" s="1172">
        <v>143</v>
      </c>
      <c r="M58" s="1172"/>
      <c r="N58" s="1172"/>
      <c r="O58" s="1172"/>
      <c r="P58" s="1172"/>
      <c r="Q58" s="1175">
        <f t="shared" ref="Q58:Q63" si="4">SUM(I58:P58)</f>
        <v>161</v>
      </c>
      <c r="R58" s="1175" t="s">
        <v>30</v>
      </c>
      <c r="S58" s="1175" t="s">
        <v>31</v>
      </c>
      <c r="T58" s="1175"/>
      <c r="U58" s="1207" t="s">
        <v>169</v>
      </c>
      <c r="V58" s="1181"/>
      <c r="W58" s="1181">
        <v>1020569</v>
      </c>
      <c r="X58" s="1181" t="s">
        <v>3060</v>
      </c>
      <c r="Y58" s="1181"/>
    </row>
    <row r="59" spans="1:25">
      <c r="A59" s="1172" t="s">
        <v>145</v>
      </c>
      <c r="B59" s="1172" t="s">
        <v>57</v>
      </c>
      <c r="C59" s="1172" t="s">
        <v>3061</v>
      </c>
      <c r="D59" s="1172" t="s">
        <v>56</v>
      </c>
      <c r="E59" s="1173">
        <v>46187.229166666664</v>
      </c>
      <c r="F59" s="1172">
        <v>12.3</v>
      </c>
      <c r="G59" s="1172">
        <v>119902</v>
      </c>
      <c r="H59" s="1174"/>
      <c r="I59" s="1172"/>
      <c r="J59" s="1172"/>
      <c r="K59" s="1172">
        <v>27</v>
      </c>
      <c r="L59" s="1172">
        <v>108</v>
      </c>
      <c r="M59" s="1172"/>
      <c r="N59" s="1172"/>
      <c r="O59" s="1172"/>
      <c r="P59" s="1172"/>
      <c r="Q59" s="1175">
        <f t="shared" si="4"/>
        <v>135</v>
      </c>
      <c r="R59" s="1175" t="s">
        <v>30</v>
      </c>
      <c r="S59" s="1175" t="s">
        <v>31</v>
      </c>
      <c r="T59" s="1175"/>
      <c r="U59" s="1207" t="s">
        <v>169</v>
      </c>
      <c r="V59" s="1181"/>
      <c r="W59" s="1181">
        <v>1020570</v>
      </c>
      <c r="X59" s="1181" t="s">
        <v>3060</v>
      </c>
      <c r="Y59" s="1181"/>
    </row>
    <row r="60" spans="1:25">
      <c r="A60" s="1186" t="s">
        <v>114</v>
      </c>
      <c r="B60" s="1186" t="s">
        <v>78</v>
      </c>
      <c r="C60" s="1172" t="s">
        <v>3062</v>
      </c>
      <c r="D60" s="1172" t="s">
        <v>168</v>
      </c>
      <c r="E60" s="1173">
        <v>46187.75</v>
      </c>
      <c r="F60" s="1172">
        <v>13.9</v>
      </c>
      <c r="G60" s="1172">
        <v>119929</v>
      </c>
      <c r="H60" s="1174" t="s">
        <v>2964</v>
      </c>
      <c r="I60" s="1172"/>
      <c r="J60" s="1172"/>
      <c r="K60" s="1172"/>
      <c r="L60" s="1172"/>
      <c r="M60" s="1172">
        <v>80</v>
      </c>
      <c r="N60" s="1172">
        <v>81</v>
      </c>
      <c r="O60" s="1172">
        <v>0</v>
      </c>
      <c r="P60" s="1172"/>
      <c r="Q60" s="1175">
        <f t="shared" si="4"/>
        <v>161</v>
      </c>
      <c r="R60" s="1176" t="s">
        <v>32</v>
      </c>
      <c r="S60" s="1177" t="s">
        <v>33</v>
      </c>
      <c r="T60" s="1289" t="b">
        <v>1</v>
      </c>
      <c r="U60" s="1207" t="s">
        <v>169</v>
      </c>
      <c r="V60" s="1181" t="s">
        <v>90</v>
      </c>
      <c r="W60" s="1181">
        <v>1020571</v>
      </c>
      <c r="X60" s="1181" t="s">
        <v>3063</v>
      </c>
      <c r="Y60" s="1181" t="s">
        <v>3019</v>
      </c>
    </row>
    <row r="61" spans="1:25">
      <c r="A61" s="35" t="s">
        <v>86</v>
      </c>
      <c r="B61" s="35" t="s">
        <v>2833</v>
      </c>
      <c r="C61" s="224" t="s">
        <v>3064</v>
      </c>
      <c r="D61" s="224" t="s">
        <v>117</v>
      </c>
      <c r="E61" s="227">
        <v>46188.402777777781</v>
      </c>
      <c r="F61" s="224">
        <v>11.9</v>
      </c>
      <c r="G61" s="224">
        <v>119930</v>
      </c>
      <c r="H61" s="226" t="s">
        <v>3051</v>
      </c>
      <c r="I61" s="224"/>
      <c r="J61" s="224"/>
      <c r="K61" s="224"/>
      <c r="L61" s="224"/>
      <c r="M61" s="224"/>
      <c r="N61" s="224"/>
      <c r="O61" s="224">
        <v>134</v>
      </c>
      <c r="P61" s="224">
        <v>27</v>
      </c>
      <c r="Q61" s="14">
        <f t="shared" si="4"/>
        <v>161</v>
      </c>
      <c r="R61" s="229" t="s">
        <v>32</v>
      </c>
      <c r="S61" s="23" t="s">
        <v>33</v>
      </c>
      <c r="T61" s="14"/>
      <c r="U61" s="232" t="s">
        <v>100</v>
      </c>
      <c r="V61" s="16" t="s">
        <v>90</v>
      </c>
      <c r="W61" s="16">
        <v>1020572</v>
      </c>
      <c r="X61" s="16" t="s">
        <v>3065</v>
      </c>
      <c r="Y61" s="16"/>
    </row>
    <row r="62" spans="1:25">
      <c r="A62" s="35" t="s">
        <v>2561</v>
      </c>
      <c r="B62" s="35" t="s">
        <v>78</v>
      </c>
      <c r="C62" s="224" t="s">
        <v>3066</v>
      </c>
      <c r="D62" s="224" t="s">
        <v>168</v>
      </c>
      <c r="E62" s="227">
        <v>46187.75</v>
      </c>
      <c r="F62" s="224">
        <v>13.9</v>
      </c>
      <c r="G62" s="224">
        <v>119931</v>
      </c>
      <c r="H62" s="226" t="s">
        <v>3037</v>
      </c>
      <c r="I62" s="224"/>
      <c r="J62" s="224"/>
      <c r="K62" s="224"/>
      <c r="L62" s="224"/>
      <c r="M62" s="224">
        <v>80</v>
      </c>
      <c r="N62" s="224">
        <v>54</v>
      </c>
      <c r="O62" s="224">
        <v>27</v>
      </c>
      <c r="P62" s="224"/>
      <c r="Q62" s="14">
        <f t="shared" si="4"/>
        <v>161</v>
      </c>
      <c r="R62" s="229" t="s">
        <v>32</v>
      </c>
      <c r="S62" s="23" t="s">
        <v>33</v>
      </c>
      <c r="T62" s="1294" t="b">
        <v>1</v>
      </c>
      <c r="U62" s="255" t="s">
        <v>169</v>
      </c>
      <c r="V62" s="16" t="s">
        <v>90</v>
      </c>
      <c r="W62" s="16">
        <v>1020573</v>
      </c>
      <c r="X62" s="16" t="s">
        <v>3063</v>
      </c>
      <c r="Y62" s="16"/>
    </row>
    <row r="63" spans="1:25">
      <c r="A63" s="224" t="s">
        <v>219</v>
      </c>
      <c r="B63" s="224" t="s">
        <v>75</v>
      </c>
      <c r="C63" s="224" t="s">
        <v>3067</v>
      </c>
      <c r="D63" s="224" t="s">
        <v>74</v>
      </c>
      <c r="E63" s="227">
        <v>46187.524305555555</v>
      </c>
      <c r="F63" s="224">
        <v>18.2</v>
      </c>
      <c r="G63" s="224">
        <v>119901</v>
      </c>
      <c r="H63" s="226"/>
      <c r="I63" s="224"/>
      <c r="J63" s="224"/>
      <c r="K63" s="224"/>
      <c r="L63" s="224">
        <v>54</v>
      </c>
      <c r="M63" s="224"/>
      <c r="N63" s="224"/>
      <c r="O63" s="224"/>
      <c r="P63" s="224"/>
      <c r="Q63" s="14">
        <f t="shared" si="4"/>
        <v>54</v>
      </c>
      <c r="R63" s="14" t="s">
        <v>30</v>
      </c>
      <c r="S63" s="14" t="s">
        <v>31</v>
      </c>
      <c r="T63" s="14"/>
      <c r="U63" s="255" t="s">
        <v>169</v>
      </c>
      <c r="V63" s="16"/>
      <c r="W63" s="16">
        <v>1020574</v>
      </c>
      <c r="X63" s="16" t="s">
        <v>3068</v>
      </c>
      <c r="Y63" s="16"/>
    </row>
    <row r="64" spans="1:25">
      <c r="A64" s="1214" t="s">
        <v>19</v>
      </c>
      <c r="B64" s="1209"/>
      <c r="C64" s="1209"/>
      <c r="D64" s="1209"/>
      <c r="E64" s="1214"/>
      <c r="F64" s="1209"/>
      <c r="G64" s="1209"/>
      <c r="H64" s="1209"/>
      <c r="I64" s="1214">
        <f>SUM(I58:I59)</f>
        <v>0</v>
      </c>
      <c r="J64" s="1214">
        <f>SUM(J58:J59)</f>
        <v>0</v>
      </c>
      <c r="K64" s="1214">
        <f t="shared" ref="K64:Q64" si="5">SUM(K58:K63)</f>
        <v>45</v>
      </c>
      <c r="L64" s="1214">
        <f t="shared" si="5"/>
        <v>305</v>
      </c>
      <c r="M64" s="1214">
        <f t="shared" si="5"/>
        <v>160</v>
      </c>
      <c r="N64" s="1214">
        <f t="shared" si="5"/>
        <v>135</v>
      </c>
      <c r="O64" s="1214">
        <f t="shared" si="5"/>
        <v>161</v>
      </c>
      <c r="P64" s="1214">
        <f t="shared" si="5"/>
        <v>27</v>
      </c>
      <c r="Q64" s="1214">
        <f t="shared" si="5"/>
        <v>833</v>
      </c>
      <c r="R64" s="1215"/>
      <c r="S64" s="1215"/>
      <c r="T64" s="1215"/>
      <c r="U64" s="1215"/>
      <c r="V64" s="1215"/>
      <c r="W64" s="1215"/>
      <c r="X64" s="1215"/>
      <c r="Y64" s="1215"/>
    </row>
    <row r="65" spans="1:25">
      <c r="A65" s="1216"/>
      <c r="B65" s="1216"/>
      <c r="C65" s="1216"/>
      <c r="D65" s="1216"/>
      <c r="E65" s="1216"/>
      <c r="F65" s="1217"/>
      <c r="G65" s="1217"/>
      <c r="H65" s="1216"/>
      <c r="I65" s="1216"/>
      <c r="J65" s="1216"/>
      <c r="K65" s="1216"/>
      <c r="L65" s="1216"/>
      <c r="M65" s="1216"/>
      <c r="N65" s="1216"/>
      <c r="O65" s="1216"/>
      <c r="P65" s="1216"/>
      <c r="Q65" s="1216"/>
      <c r="R65" s="1216"/>
      <c r="S65" s="1216"/>
      <c r="T65" s="1216"/>
      <c r="U65" s="1216"/>
      <c r="V65" s="1216"/>
      <c r="W65" s="1216"/>
      <c r="X65" s="1216"/>
    </row>
    <row r="66" spans="1:25">
      <c r="A66" s="1218" t="s">
        <v>34</v>
      </c>
      <c r="B66" s="1552"/>
      <c r="C66" s="1552"/>
      <c r="D66" s="1552"/>
      <c r="E66" s="1216"/>
      <c r="F66" s="1216"/>
      <c r="G66" s="1216"/>
      <c r="H66" s="1216"/>
      <c r="I66" s="1216"/>
      <c r="J66" s="1216"/>
      <c r="K66" s="1553"/>
      <c r="L66" s="1553"/>
      <c r="M66" s="1553"/>
      <c r="N66" s="1216"/>
      <c r="O66" s="1216"/>
      <c r="P66" s="1216"/>
      <c r="Q66" s="1216"/>
      <c r="R66" s="1216"/>
      <c r="S66" s="1216"/>
      <c r="T66" s="1216"/>
      <c r="U66" s="1216"/>
      <c r="V66" s="1216"/>
      <c r="W66" s="1216"/>
      <c r="X66" s="1216"/>
    </row>
    <row r="67" spans="1:25" ht="18">
      <c r="A67" s="1220" t="s">
        <v>35</v>
      </c>
      <c r="B67" s="1221" t="s">
        <v>36</v>
      </c>
      <c r="C67" s="1222" t="s">
        <v>37</v>
      </c>
      <c r="D67" s="1219"/>
      <c r="E67" s="1216"/>
      <c r="F67" s="1216"/>
      <c r="G67" s="1216"/>
      <c r="H67" s="1216"/>
      <c r="I67" s="1216"/>
      <c r="J67" s="1216"/>
      <c r="K67" s="1216"/>
      <c r="L67" s="1216"/>
      <c r="M67" s="1216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</row>
    <row r="68" spans="1:25">
      <c r="A68" s="1232" t="s">
        <v>169</v>
      </c>
      <c r="B68" s="1617" t="s">
        <v>41</v>
      </c>
      <c r="C68" s="1617"/>
      <c r="D68" s="1223"/>
      <c r="E68" s="1224" t="s">
        <v>40</v>
      </c>
      <c r="F68" s="1216"/>
      <c r="G68" s="1216"/>
      <c r="H68" s="1216"/>
      <c r="I68" s="1216"/>
      <c r="J68" s="1216"/>
      <c r="K68" s="1216"/>
      <c r="L68" s="1216"/>
      <c r="M68" s="1216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</row>
    <row r="69" spans="1:25">
      <c r="A69" s="1195" t="s">
        <v>100</v>
      </c>
      <c r="B69" s="1554" t="s">
        <v>39</v>
      </c>
      <c r="C69" s="1554"/>
      <c r="D69" s="1216"/>
      <c r="E69" s="1216"/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</row>
    <row r="70" spans="1:25">
      <c r="A70" s="1225" t="s">
        <v>42</v>
      </c>
      <c r="B70" s="1555" t="s">
        <v>3069</v>
      </c>
      <c r="C70" s="1555"/>
      <c r="D70" s="1216"/>
      <c r="E70" s="1216"/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</row>
    <row r="71" spans="1:25">
      <c r="A71" s="1225" t="s">
        <v>42</v>
      </c>
      <c r="B71" s="1555"/>
      <c r="C71" s="1555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</row>
    <row r="72" spans="1:25">
      <c r="A72" s="1225" t="s">
        <v>43</v>
      </c>
      <c r="B72" s="1556" t="s">
        <v>3070</v>
      </c>
      <c r="C72" s="1556"/>
      <c r="D72" s="1216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</row>
    <row r="73" spans="1:25">
      <c r="A73" s="1225" t="s">
        <v>44</v>
      </c>
      <c r="B73" s="1557"/>
      <c r="C73" s="1557"/>
      <c r="D73" s="1216"/>
      <c r="E73" s="1216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</row>
    <row r="75" spans="1:25" ht="23.25" customHeight="1">
      <c r="A75" s="1618" t="s">
        <v>3071</v>
      </c>
      <c r="B75" s="1618"/>
      <c r="C75" s="1618"/>
      <c r="D75" s="1618"/>
      <c r="E75" s="1618"/>
      <c r="F75" s="1618"/>
      <c r="G75" s="1295"/>
      <c r="H75" s="1201"/>
      <c r="I75" s="1618" t="s">
        <v>346</v>
      </c>
      <c r="J75" s="1618"/>
      <c r="K75" s="1618"/>
      <c r="L75" s="1618"/>
      <c r="M75" s="1618"/>
      <c r="N75" s="1618"/>
      <c r="O75" s="1618"/>
      <c r="P75" s="1618"/>
      <c r="Q75" s="1618"/>
      <c r="R75" s="1692" t="s">
        <v>3058</v>
      </c>
      <c r="S75" s="1693"/>
      <c r="T75" s="1692"/>
      <c r="U75" s="1692"/>
      <c r="V75" s="1692"/>
      <c r="W75" s="1692"/>
      <c r="X75" s="1692"/>
      <c r="Y75" s="1692"/>
    </row>
    <row r="76" spans="1:25" ht="26.25">
      <c r="A76" s="1210" t="s">
        <v>3</v>
      </c>
      <c r="B76" s="1210" t="s">
        <v>4</v>
      </c>
      <c r="C76" s="1210" t="s">
        <v>5</v>
      </c>
      <c r="D76" s="1210" t="s">
        <v>6</v>
      </c>
      <c r="E76" s="1210" t="s">
        <v>7</v>
      </c>
      <c r="F76" s="1210" t="s">
        <v>8</v>
      </c>
      <c r="G76" s="1210" t="s">
        <v>9</v>
      </c>
      <c r="H76" s="1211" t="s">
        <v>10</v>
      </c>
      <c r="I76" s="1227" t="s">
        <v>11</v>
      </c>
      <c r="J76" s="1227" t="s">
        <v>12</v>
      </c>
      <c r="K76" s="1227" t="s">
        <v>13</v>
      </c>
      <c r="L76" s="1227" t="s">
        <v>14</v>
      </c>
      <c r="M76" s="1227" t="s">
        <v>15</v>
      </c>
      <c r="N76" s="1227" t="s">
        <v>16</v>
      </c>
      <c r="O76" s="1227" t="s">
        <v>17</v>
      </c>
      <c r="P76" s="1212" t="s">
        <v>18</v>
      </c>
      <c r="Q76" s="1210" t="s">
        <v>19</v>
      </c>
      <c r="R76" s="1210" t="s">
        <v>20</v>
      </c>
      <c r="S76" s="1213" t="s">
        <v>21</v>
      </c>
      <c r="T76" s="1213" t="s">
        <v>22</v>
      </c>
      <c r="U76" s="1210" t="s">
        <v>24</v>
      </c>
      <c r="V76" s="1210" t="s">
        <v>25</v>
      </c>
      <c r="W76" s="1210" t="s">
        <v>26</v>
      </c>
      <c r="X76" s="1210" t="s">
        <v>27</v>
      </c>
      <c r="Y76" s="1210" t="s">
        <v>28</v>
      </c>
    </row>
    <row r="77" spans="1:25">
      <c r="A77" s="1186"/>
      <c r="B77" s="1186"/>
      <c r="C77" s="1172"/>
      <c r="D77" s="1172"/>
      <c r="E77" s="1173"/>
      <c r="F77" s="1172"/>
      <c r="G77" s="1172"/>
      <c r="H77" s="1174"/>
      <c r="I77" s="1172"/>
      <c r="J77" s="1172"/>
      <c r="K77" s="1172"/>
      <c r="L77" s="1172"/>
      <c r="M77" s="1172"/>
      <c r="N77" s="1172"/>
      <c r="O77" s="1172"/>
      <c r="P77" s="1172"/>
      <c r="Q77" s="1175"/>
      <c r="R77" s="1176"/>
      <c r="S77" s="1177"/>
      <c r="T77" s="1175"/>
      <c r="U77" s="1190"/>
      <c r="V77" s="1181"/>
      <c r="W77" s="1181"/>
      <c r="X77" s="1181"/>
      <c r="Y77" s="1181"/>
    </row>
    <row r="78" spans="1:25">
      <c r="A78" s="1186"/>
      <c r="B78" s="1186"/>
      <c r="C78" s="1172"/>
      <c r="D78" s="1172"/>
      <c r="E78" s="1173"/>
      <c r="F78" s="1172"/>
      <c r="G78" s="1172"/>
      <c r="H78" s="1174"/>
      <c r="I78" s="1172"/>
      <c r="J78" s="1172"/>
      <c r="K78" s="1172"/>
      <c r="L78" s="1172"/>
      <c r="M78" s="1172"/>
      <c r="N78" s="1172"/>
      <c r="O78" s="1172"/>
      <c r="P78" s="1172"/>
      <c r="Q78" s="1175"/>
      <c r="R78" s="1176"/>
      <c r="S78" s="1177"/>
      <c r="T78" s="1289" t="b">
        <v>0</v>
      </c>
      <c r="U78" s="1207"/>
      <c r="V78" s="1181"/>
      <c r="W78" s="1181"/>
      <c r="X78" s="1181"/>
      <c r="Y78" s="1181"/>
    </row>
    <row r="79" spans="1:25">
      <c r="A79" s="1172"/>
      <c r="B79" s="1172"/>
      <c r="C79" s="1172"/>
      <c r="D79" s="1172"/>
      <c r="E79" s="1173"/>
      <c r="F79" s="1172"/>
      <c r="G79" s="1172"/>
      <c r="H79" s="1174"/>
      <c r="I79" s="1172"/>
      <c r="J79" s="1172"/>
      <c r="K79" s="1172"/>
      <c r="L79" s="1172"/>
      <c r="M79" s="1172"/>
      <c r="N79" s="1172"/>
      <c r="O79" s="1172"/>
      <c r="P79" s="1172"/>
      <c r="Q79" s="1175"/>
      <c r="R79" s="1175"/>
      <c r="S79" s="1175"/>
      <c r="T79" s="1175"/>
      <c r="U79" s="1207"/>
      <c r="V79" s="1181"/>
      <c r="W79" s="1181"/>
      <c r="X79" s="1181"/>
      <c r="Y79" s="1181"/>
    </row>
    <row r="80" spans="1:25">
      <c r="A80" s="1214" t="s">
        <v>19</v>
      </c>
      <c r="B80" s="1209"/>
      <c r="C80" s="1209"/>
      <c r="D80" s="1209"/>
      <c r="E80" s="1214"/>
      <c r="F80" s="1209"/>
      <c r="G80" s="1209"/>
      <c r="H80" s="1209"/>
      <c r="I80" s="1214">
        <f>SUM(I77:I77)</f>
        <v>0</v>
      </c>
      <c r="J80" s="1214">
        <f>SUM(J77:J77)</f>
        <v>0</v>
      </c>
      <c r="K80" s="1214">
        <f>SUM(K77:K77)</f>
        <v>0</v>
      </c>
      <c r="L80" s="1214">
        <f t="shared" ref="L80:Q80" si="6">SUM(L77:L79)</f>
        <v>0</v>
      </c>
      <c r="M80" s="1214">
        <f t="shared" si="6"/>
        <v>0</v>
      </c>
      <c r="N80" s="1214">
        <f t="shared" si="6"/>
        <v>0</v>
      </c>
      <c r="O80" s="1214">
        <f t="shared" si="6"/>
        <v>0</v>
      </c>
      <c r="P80" s="1214">
        <f t="shared" si="6"/>
        <v>0</v>
      </c>
      <c r="Q80" s="1214">
        <f t="shared" si="6"/>
        <v>0</v>
      </c>
      <c r="R80" s="1215"/>
      <c r="S80" s="1215"/>
      <c r="T80" s="1215"/>
      <c r="U80" s="1215"/>
      <c r="V80" s="1215"/>
      <c r="W80" s="1215"/>
      <c r="X80" s="1215"/>
      <c r="Y80" s="1215"/>
    </row>
    <row r="81" spans="1:24">
      <c r="A81" s="1216"/>
      <c r="B81" s="1216"/>
      <c r="C81" s="1216"/>
      <c r="D81" s="1216"/>
      <c r="E81" s="1216"/>
      <c r="F81" s="1217"/>
      <c r="G81" s="1217"/>
      <c r="H81" s="1216"/>
      <c r="I81" s="1216"/>
      <c r="J81" s="1216"/>
      <c r="K81" s="1216"/>
      <c r="L81" s="1216"/>
      <c r="M81" s="1216"/>
      <c r="N81" s="1216"/>
      <c r="O81" s="1216"/>
      <c r="P81" s="1216"/>
      <c r="Q81" s="1216"/>
      <c r="R81" s="1216"/>
      <c r="S81" s="1216"/>
      <c r="T81" s="1216"/>
      <c r="U81" s="1216"/>
      <c r="V81" s="1216"/>
      <c r="W81" s="1216"/>
      <c r="X81" s="1216"/>
    </row>
    <row r="82" spans="1:24">
      <c r="A82" s="1218" t="s">
        <v>34</v>
      </c>
      <c r="B82" s="1552"/>
      <c r="C82" s="1552"/>
      <c r="D82" s="1552"/>
      <c r="E82" s="1216"/>
      <c r="F82" s="1216"/>
      <c r="G82" s="1216"/>
      <c r="H82" s="1216"/>
      <c r="I82" s="1216"/>
      <c r="J82" s="1216"/>
      <c r="K82" s="1553"/>
      <c r="L82" s="1553"/>
      <c r="M82" s="1553"/>
      <c r="N82" s="1216"/>
      <c r="O82" s="1216"/>
      <c r="P82" s="1216"/>
      <c r="Q82" s="1216"/>
      <c r="R82" s="1216"/>
      <c r="S82" s="1216"/>
      <c r="T82" s="1216"/>
      <c r="U82" s="1216"/>
      <c r="V82" s="1216"/>
      <c r="W82" s="1216"/>
      <c r="X82" s="1216"/>
    </row>
    <row r="83" spans="1:24" ht="18">
      <c r="A83" s="1220" t="s">
        <v>35</v>
      </c>
      <c r="B83" s="1221" t="s">
        <v>36</v>
      </c>
      <c r="C83" s="1222" t="s">
        <v>37</v>
      </c>
      <c r="D83" s="1219"/>
      <c r="E83" s="1216"/>
      <c r="F83" s="1216"/>
      <c r="G83" s="1216"/>
      <c r="H83" s="1216"/>
      <c r="I83" s="1216"/>
      <c r="J83" s="1216"/>
      <c r="K83" s="1216"/>
      <c r="L83" s="1216"/>
      <c r="M83" s="1216"/>
      <c r="N83" s="1216"/>
      <c r="O83" s="1216"/>
      <c r="P83" s="1216"/>
      <c r="Q83" s="1216"/>
      <c r="R83" s="1216"/>
      <c r="S83" s="1216"/>
      <c r="T83" s="1216"/>
      <c r="U83" s="1216"/>
      <c r="V83" s="1216"/>
      <c r="W83" s="1216"/>
      <c r="X83" s="1216"/>
    </row>
    <row r="84" spans="1:24">
      <c r="A84" s="1232" t="s">
        <v>169</v>
      </c>
      <c r="B84" s="1617" t="s">
        <v>39</v>
      </c>
      <c r="C84" s="1617"/>
      <c r="D84" s="1223"/>
      <c r="E84" s="1224" t="s">
        <v>40</v>
      </c>
      <c r="F84" s="1216"/>
      <c r="G84" s="1216"/>
      <c r="H84" s="1216"/>
      <c r="I84" s="1216"/>
      <c r="J84" s="1216"/>
      <c r="K84" s="1216"/>
      <c r="L84" s="1216"/>
      <c r="M84" s="1216"/>
      <c r="N84" s="1216"/>
      <c r="O84" s="1216"/>
      <c r="P84" s="1216"/>
      <c r="Q84" s="1216"/>
      <c r="R84" s="1216"/>
      <c r="S84" s="1216"/>
      <c r="T84" s="1216"/>
      <c r="U84" s="1216"/>
      <c r="V84" s="1216"/>
      <c r="W84" s="1216"/>
      <c r="X84" s="1216"/>
    </row>
    <row r="85" spans="1:24">
      <c r="A85" s="1195" t="s">
        <v>100</v>
      </c>
      <c r="B85" s="1554" t="s">
        <v>41</v>
      </c>
      <c r="C85" s="1554"/>
      <c r="D85" s="1216"/>
      <c r="E85" s="1216"/>
      <c r="F85" s="1216"/>
      <c r="G85" s="1216"/>
      <c r="H85" s="1216"/>
      <c r="I85" s="1216"/>
      <c r="J85" s="1216"/>
      <c r="K85" s="1216"/>
      <c r="L85" s="1216"/>
      <c r="M85" s="1216"/>
      <c r="N85" s="1216"/>
      <c r="O85" s="1216"/>
      <c r="P85" s="1216"/>
      <c r="Q85" s="1216"/>
      <c r="R85" s="1216"/>
      <c r="S85" s="1216"/>
      <c r="T85" s="1216"/>
      <c r="U85" s="1216"/>
      <c r="V85" s="1216"/>
      <c r="W85" s="1216"/>
      <c r="X85" s="1216"/>
    </row>
    <row r="86" spans="1:24">
      <c r="A86" s="1225" t="s">
        <v>42</v>
      </c>
      <c r="B86" s="1555" t="s">
        <v>1363</v>
      </c>
      <c r="C86" s="1555"/>
      <c r="D86" s="1216"/>
      <c r="E86" s="1216"/>
      <c r="F86" s="1216"/>
      <c r="G86" s="1216"/>
      <c r="H86" s="1216"/>
      <c r="I86" s="1216"/>
      <c r="J86" s="1216"/>
      <c r="K86" s="1216"/>
      <c r="L86" s="1216"/>
      <c r="M86" s="1216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</row>
    <row r="87" spans="1:24">
      <c r="A87" s="1225" t="s">
        <v>42</v>
      </c>
      <c r="B87" s="1555"/>
      <c r="C87" s="1555"/>
      <c r="F87" s="1216"/>
      <c r="G87" s="1216"/>
      <c r="H87" s="1216"/>
      <c r="I87" s="1216"/>
      <c r="J87" s="1216"/>
      <c r="K87" s="1216"/>
      <c r="L87" s="1216"/>
      <c r="M87" s="1216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</row>
    <row r="88" spans="1:24">
      <c r="A88" s="1225" t="s">
        <v>43</v>
      </c>
      <c r="B88" s="1556" t="s">
        <v>3072</v>
      </c>
      <c r="C88" s="1556"/>
      <c r="D88" s="1216"/>
      <c r="E88" s="1216"/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</row>
    <row r="89" spans="1:24">
      <c r="A89" s="1225" t="s">
        <v>44</v>
      </c>
      <c r="B89" s="1557"/>
      <c r="C89" s="1557"/>
      <c r="D89" s="1216"/>
      <c r="E89" s="1216"/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</row>
  </sheetData>
  <mergeCells count="53">
    <mergeCell ref="R75:Y75"/>
    <mergeCell ref="B84:C84"/>
    <mergeCell ref="B85:C85"/>
    <mergeCell ref="B86:C86"/>
    <mergeCell ref="B87:C87"/>
    <mergeCell ref="B88:C88"/>
    <mergeCell ref="B89:C89"/>
    <mergeCell ref="B82:D82"/>
    <mergeCell ref="K82:M82"/>
    <mergeCell ref="B66:D66"/>
    <mergeCell ref="K66:M66"/>
    <mergeCell ref="B68:C68"/>
    <mergeCell ref="B69:C69"/>
    <mergeCell ref="B70:C70"/>
    <mergeCell ref="B71:C71"/>
    <mergeCell ref="B72:C72"/>
    <mergeCell ref="B73:C73"/>
    <mergeCell ref="A75:F75"/>
    <mergeCell ref="I75:Q75"/>
    <mergeCell ref="R56:Y56"/>
    <mergeCell ref="R38:Y38"/>
    <mergeCell ref="B48:D48"/>
    <mergeCell ref="K48:M48"/>
    <mergeCell ref="B50:C50"/>
    <mergeCell ref="B51:C51"/>
    <mergeCell ref="I38:Q38"/>
    <mergeCell ref="B52:C52"/>
    <mergeCell ref="B53:C53"/>
    <mergeCell ref="B54:C54"/>
    <mergeCell ref="A56:F56"/>
    <mergeCell ref="I56:Q56"/>
    <mergeCell ref="B33:C33"/>
    <mergeCell ref="B34:C34"/>
    <mergeCell ref="B35:C35"/>
    <mergeCell ref="B36:C36"/>
    <mergeCell ref="A38:F38"/>
    <mergeCell ref="I20:Q20"/>
    <mergeCell ref="R20:Y20"/>
    <mergeCell ref="B30:D30"/>
    <mergeCell ref="K30:M30"/>
    <mergeCell ref="B32:C32"/>
    <mergeCell ref="A20:F20"/>
    <mergeCell ref="B14:C14"/>
    <mergeCell ref="B15:C15"/>
    <mergeCell ref="B16:C16"/>
    <mergeCell ref="B17:C17"/>
    <mergeCell ref="B18:C18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99BBF-3816-4564-9052-BA32A4751815}">
  <sheetPr>
    <tabColor rgb="FFF7E1E1"/>
  </sheetPr>
  <dimension ref="A1:Y17"/>
  <sheetViews>
    <sheetView workbookViewId="0">
      <selection activeCell="W7" sqref="W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49" t="s">
        <v>360</v>
      </c>
      <c r="B1" s="1549"/>
      <c r="C1" s="1549"/>
      <c r="D1" s="1549"/>
      <c r="E1" s="1549"/>
      <c r="F1" s="1549"/>
      <c r="G1" s="1208"/>
      <c r="H1" s="1209"/>
      <c r="I1" s="1549" t="s">
        <v>84</v>
      </c>
      <c r="J1" s="1549"/>
      <c r="K1" s="1549"/>
      <c r="L1" s="1549"/>
      <c r="M1" s="1549"/>
      <c r="N1" s="1549"/>
      <c r="O1" s="1549"/>
      <c r="P1" s="1549"/>
      <c r="Q1" s="1549"/>
      <c r="R1" s="1550" t="s">
        <v>3073</v>
      </c>
      <c r="S1" s="1551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 ht="25.5">
      <c r="A3" s="1172" t="s">
        <v>105</v>
      </c>
      <c r="B3" s="1172" t="s">
        <v>78</v>
      </c>
      <c r="C3" s="1172" t="s">
        <v>3074</v>
      </c>
      <c r="D3" s="1172" t="s">
        <v>88</v>
      </c>
      <c r="E3" s="1173">
        <v>46187.166666666664</v>
      </c>
      <c r="F3" s="1172">
        <v>11.9</v>
      </c>
      <c r="G3" s="1172">
        <v>119897</v>
      </c>
      <c r="H3" s="1174" t="s">
        <v>3075</v>
      </c>
      <c r="I3" s="1172"/>
      <c r="J3" s="1172"/>
      <c r="K3" s="1172"/>
      <c r="L3" s="1172"/>
      <c r="M3" s="1172"/>
      <c r="N3" s="1186">
        <v>161</v>
      </c>
      <c r="O3" s="1172"/>
      <c r="P3" s="1172"/>
      <c r="Q3" s="1175">
        <f>SUM(I3:P3)</f>
        <v>161</v>
      </c>
      <c r="R3" s="1176" t="s">
        <v>32</v>
      </c>
      <c r="S3" s="1177" t="s">
        <v>33</v>
      </c>
      <c r="T3" s="1289" t="b">
        <v>1</v>
      </c>
      <c r="U3" s="1190" t="s">
        <v>161</v>
      </c>
      <c r="V3" s="1181" t="s">
        <v>90</v>
      </c>
      <c r="W3" s="1181">
        <v>1020532</v>
      </c>
      <c r="X3" s="1181" t="s">
        <v>3018</v>
      </c>
      <c r="Y3" s="1181"/>
    </row>
    <row r="4" spans="1:25">
      <c r="A4" s="1172" t="s">
        <v>120</v>
      </c>
      <c r="B4" s="1172" t="s">
        <v>78</v>
      </c>
      <c r="C4" s="1172" t="s">
        <v>3076</v>
      </c>
      <c r="D4" s="1172" t="s">
        <v>88</v>
      </c>
      <c r="E4" s="1173">
        <v>46187.166666666664</v>
      </c>
      <c r="F4" s="1172">
        <v>11.9</v>
      </c>
      <c r="G4" s="1172">
        <v>119898</v>
      </c>
      <c r="H4" s="1174" t="s">
        <v>3077</v>
      </c>
      <c r="I4" s="1172"/>
      <c r="J4" s="1172"/>
      <c r="K4" s="1172"/>
      <c r="L4" s="1172"/>
      <c r="M4" s="1186">
        <v>54</v>
      </c>
      <c r="N4" s="1186">
        <v>81</v>
      </c>
      <c r="O4" s="1186">
        <v>26</v>
      </c>
      <c r="P4" s="1172"/>
      <c r="Q4" s="1175">
        <f>SUM(I4:P4)</f>
        <v>161</v>
      </c>
      <c r="R4" s="1176" t="s">
        <v>32</v>
      </c>
      <c r="S4" s="1177" t="s">
        <v>33</v>
      </c>
      <c r="T4" s="1289" t="b">
        <v>1</v>
      </c>
      <c r="U4" s="1190" t="s">
        <v>161</v>
      </c>
      <c r="V4" s="1181" t="s">
        <v>90</v>
      </c>
      <c r="W4" s="1181">
        <v>1020533</v>
      </c>
      <c r="X4" s="1181" t="s">
        <v>3018</v>
      </c>
      <c r="Y4" s="1181"/>
    </row>
    <row r="5" spans="1:25" ht="34.5" customHeight="1">
      <c r="A5" s="1172" t="s">
        <v>2561</v>
      </c>
      <c r="B5" s="1172" t="s">
        <v>92</v>
      </c>
      <c r="C5" s="1172" t="s">
        <v>3078</v>
      </c>
      <c r="D5" s="1172" t="s">
        <v>94</v>
      </c>
      <c r="E5" s="1173">
        <v>46187.649305555555</v>
      </c>
      <c r="F5" s="1172">
        <v>12.95</v>
      </c>
      <c r="G5" s="1172">
        <v>119899</v>
      </c>
      <c r="H5" s="1174" t="s">
        <v>3079</v>
      </c>
      <c r="I5" s="1172"/>
      <c r="J5" s="1172"/>
      <c r="K5" s="1172"/>
      <c r="L5" s="1172"/>
      <c r="M5" s="1186">
        <v>26</v>
      </c>
      <c r="N5" s="1186">
        <v>54</v>
      </c>
      <c r="O5" s="1186">
        <v>81</v>
      </c>
      <c r="P5" s="1172"/>
      <c r="Q5" s="1175">
        <f>SUM(I5:P5)</f>
        <v>161</v>
      </c>
      <c r="R5" s="1176" t="s">
        <v>32</v>
      </c>
      <c r="S5" s="1177" t="s">
        <v>33</v>
      </c>
      <c r="T5" s="1289" t="b">
        <v>1</v>
      </c>
      <c r="U5" s="1190" t="s">
        <v>161</v>
      </c>
      <c r="V5" s="1181" t="s">
        <v>90</v>
      </c>
      <c r="W5" s="1181">
        <v>1020534</v>
      </c>
      <c r="X5" s="1287" t="s">
        <v>3080</v>
      </c>
      <c r="Y5" s="1181"/>
    </row>
    <row r="6" spans="1:25">
      <c r="A6" s="1178" t="s">
        <v>462</v>
      </c>
      <c r="B6" s="1178" t="s">
        <v>404</v>
      </c>
      <c r="C6" s="1172" t="s">
        <v>3081</v>
      </c>
      <c r="D6" s="1172" t="s">
        <v>406</v>
      </c>
      <c r="E6" s="1173">
        <v>46188.604166666664</v>
      </c>
      <c r="F6" s="1172">
        <v>16.3</v>
      </c>
      <c r="G6" s="1178">
        <v>119914</v>
      </c>
      <c r="H6" s="1205"/>
      <c r="I6" s="1178"/>
      <c r="J6" s="1178"/>
      <c r="K6" s="1178"/>
      <c r="L6" s="1178"/>
      <c r="M6" s="1178"/>
      <c r="N6" s="1178"/>
      <c r="O6" s="1186">
        <v>135</v>
      </c>
      <c r="P6" s="1186">
        <v>26</v>
      </c>
      <c r="Q6" s="1175">
        <f>SUM(I6:P6)</f>
        <v>161</v>
      </c>
      <c r="R6" s="1175" t="s">
        <v>30</v>
      </c>
      <c r="S6" s="1175" t="s">
        <v>31</v>
      </c>
      <c r="T6" s="1175"/>
      <c r="U6" s="1189" t="s">
        <v>100</v>
      </c>
      <c r="V6" s="1181" t="s">
        <v>660</v>
      </c>
      <c r="W6" s="1181">
        <v>1020535</v>
      </c>
      <c r="X6" s="1181" t="s">
        <v>3082</v>
      </c>
      <c r="Y6" s="1181"/>
    </row>
    <row r="7" spans="1:25">
      <c r="A7" s="1214" t="s">
        <v>19</v>
      </c>
      <c r="B7" s="1209"/>
      <c r="C7" s="1209"/>
      <c r="D7" s="1209"/>
      <c r="E7" s="1214"/>
      <c r="F7" s="1209"/>
      <c r="G7" s="1209"/>
      <c r="H7" s="1209"/>
      <c r="I7" s="1214">
        <f>SUM(I3:I5)</f>
        <v>0</v>
      </c>
      <c r="J7" s="1214">
        <f>SUM(J3:J5)</f>
        <v>0</v>
      </c>
      <c r="K7" s="1214">
        <f t="shared" ref="K7:Q7" si="0">SUM(K3:K6)</f>
        <v>0</v>
      </c>
      <c r="L7" s="1214">
        <f t="shared" si="0"/>
        <v>0</v>
      </c>
      <c r="M7" s="1214">
        <f t="shared" si="0"/>
        <v>80</v>
      </c>
      <c r="N7" s="1214">
        <f t="shared" si="0"/>
        <v>296</v>
      </c>
      <c r="O7" s="1214">
        <f t="shared" si="0"/>
        <v>242</v>
      </c>
      <c r="P7" s="1214">
        <f t="shared" si="0"/>
        <v>26</v>
      </c>
      <c r="Q7" s="1214">
        <f t="shared" si="0"/>
        <v>644</v>
      </c>
      <c r="R7" s="1215"/>
      <c r="S7" s="1215"/>
      <c r="T7" s="1215"/>
      <c r="U7" s="1215"/>
      <c r="V7" s="1215"/>
      <c r="W7" s="1215"/>
      <c r="X7" s="1215"/>
      <c r="Y7" s="1215"/>
    </row>
    <row r="8" spans="1:25">
      <c r="A8" s="1216"/>
      <c r="B8" s="1216"/>
      <c r="C8" s="1216"/>
      <c r="D8" s="1216"/>
      <c r="E8" s="1216"/>
      <c r="F8" s="1217"/>
      <c r="G8" s="1217"/>
      <c r="H8" s="1216"/>
      <c r="I8" s="1216"/>
      <c r="J8" s="1216"/>
      <c r="K8" s="1216"/>
      <c r="L8" s="1216"/>
      <c r="M8" s="1216"/>
      <c r="N8" s="1216"/>
      <c r="O8" s="1216"/>
      <c r="P8" s="1216"/>
      <c r="Q8" s="1216"/>
      <c r="R8" s="1216"/>
      <c r="S8" s="1216"/>
      <c r="T8" s="1216"/>
      <c r="U8" s="1216"/>
      <c r="V8" s="1216"/>
      <c r="W8" s="1216"/>
      <c r="X8" s="1216"/>
    </row>
    <row r="9" spans="1:25">
      <c r="A9" s="1218" t="s">
        <v>34</v>
      </c>
      <c r="B9" s="1552"/>
      <c r="C9" s="1552"/>
      <c r="D9" s="1552"/>
      <c r="E9" s="1216"/>
      <c r="F9" s="1216"/>
      <c r="G9" s="1216"/>
      <c r="H9" s="1216"/>
      <c r="I9" s="1216"/>
      <c r="J9" s="1216"/>
      <c r="K9" s="1553"/>
      <c r="L9" s="1553"/>
      <c r="M9" s="1553"/>
      <c r="N9" s="1216"/>
      <c r="O9" s="1216"/>
      <c r="P9" s="1216"/>
      <c r="Q9" s="1216"/>
      <c r="R9" s="1216"/>
      <c r="S9" s="1216"/>
      <c r="T9" s="1216"/>
      <c r="U9" s="1216"/>
      <c r="V9" s="1216"/>
      <c r="W9" s="1216"/>
      <c r="X9" s="1216"/>
    </row>
    <row r="10" spans="1:25" ht="18">
      <c r="A10" s="1220" t="s">
        <v>35</v>
      </c>
      <c r="B10" s="1221" t="s">
        <v>36</v>
      </c>
      <c r="C10" s="1222" t="s">
        <v>37</v>
      </c>
      <c r="D10" s="1219"/>
      <c r="E10" s="1216"/>
      <c r="F10" s="1216"/>
      <c r="G10" s="1216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</row>
    <row r="11" spans="1:25">
      <c r="A11" s="1194" t="s">
        <v>100</v>
      </c>
      <c r="B11" s="1548" t="s">
        <v>39</v>
      </c>
      <c r="C11" s="1548"/>
      <c r="D11" s="1223"/>
      <c r="E11" s="1224" t="s">
        <v>40</v>
      </c>
      <c r="F11" s="1216"/>
      <c r="G11" s="1216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>
      <c r="A12" s="1195" t="s">
        <v>161</v>
      </c>
      <c r="B12" s="1554" t="s">
        <v>3083</v>
      </c>
      <c r="C12" s="1554"/>
      <c r="D12" s="1216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 ht="15" customHeight="1">
      <c r="A13" s="1225" t="s">
        <v>42</v>
      </c>
      <c r="B13" s="1555" t="s">
        <v>2702</v>
      </c>
      <c r="C13" s="1555"/>
      <c r="D13" s="1216"/>
      <c r="E13" s="1216"/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>
      <c r="A14" s="1225" t="s">
        <v>42</v>
      </c>
      <c r="B14" s="1555"/>
      <c r="C14" s="1555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>
      <c r="A15" s="1225" t="s">
        <v>43</v>
      </c>
      <c r="B15" s="1556" t="s">
        <v>3084</v>
      </c>
      <c r="C15" s="1556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>
      <c r="A16" s="1225" t="s">
        <v>44</v>
      </c>
      <c r="B16" s="1557"/>
      <c r="C16" s="1557"/>
      <c r="D16" s="1216"/>
      <c r="E16" s="1216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4">
      <c r="A17" s="1226"/>
      <c r="B17" s="1216"/>
      <c r="C17" s="121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</sheetData>
  <mergeCells count="11">
    <mergeCell ref="B12:C12"/>
    <mergeCell ref="B13:C13"/>
    <mergeCell ref="B14:C14"/>
    <mergeCell ref="B15:C15"/>
    <mergeCell ref="B16:C16"/>
    <mergeCell ref="B11:C11"/>
    <mergeCell ref="A1:F1"/>
    <mergeCell ref="I1:Q1"/>
    <mergeCell ref="R1:Y1"/>
    <mergeCell ref="B9:D9"/>
    <mergeCell ref="K9:M9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C01A8-BD06-4A37-A7A2-7060454E2C45}">
  <sheetPr>
    <tabColor rgb="FFF7E1E1"/>
  </sheetPr>
  <dimension ref="A1:Y150"/>
  <sheetViews>
    <sheetView workbookViewId="0">
      <selection activeCell="Q13" sqref="Q1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49" t="s">
        <v>139</v>
      </c>
      <c r="B1" s="1549"/>
      <c r="C1" s="1549"/>
      <c r="D1" s="1549"/>
      <c r="E1" s="1549"/>
      <c r="F1" s="1549"/>
      <c r="G1" s="1208"/>
      <c r="H1" s="1209"/>
      <c r="I1" s="1549" t="s">
        <v>84</v>
      </c>
      <c r="J1" s="1549"/>
      <c r="K1" s="1549"/>
      <c r="L1" s="1549"/>
      <c r="M1" s="1549"/>
      <c r="N1" s="1549"/>
      <c r="O1" s="1549"/>
      <c r="P1" s="1549"/>
      <c r="Q1" s="1549"/>
      <c r="R1" s="1550" t="s">
        <v>3085</v>
      </c>
      <c r="S1" s="1551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>
      <c r="A3" s="1172" t="s">
        <v>2561</v>
      </c>
      <c r="B3" s="1172" t="s">
        <v>78</v>
      </c>
      <c r="C3" s="1172" t="s">
        <v>3086</v>
      </c>
      <c r="D3" s="1172" t="s">
        <v>88</v>
      </c>
      <c r="E3" s="1173">
        <v>46186.041666666664</v>
      </c>
      <c r="F3" s="1172">
        <v>11.9</v>
      </c>
      <c r="G3" s="1172">
        <v>119863</v>
      </c>
      <c r="H3" s="1285" t="s">
        <v>3087</v>
      </c>
      <c r="I3" s="1172"/>
      <c r="J3" s="1172"/>
      <c r="K3" s="1172"/>
      <c r="L3" s="1172"/>
      <c r="M3" s="1172">
        <v>81</v>
      </c>
      <c r="N3" s="1172">
        <v>80</v>
      </c>
      <c r="O3" s="1172"/>
      <c r="P3" s="1172"/>
      <c r="Q3" s="1175">
        <f>SUM(I3:P3)</f>
        <v>161</v>
      </c>
      <c r="R3" s="1176" t="s">
        <v>32</v>
      </c>
      <c r="S3" s="1177" t="s">
        <v>33</v>
      </c>
      <c r="T3" s="1183" t="b">
        <v>1</v>
      </c>
      <c r="U3" s="1190" t="s">
        <v>161</v>
      </c>
      <c r="V3" s="1181" t="s">
        <v>90</v>
      </c>
      <c r="W3" s="1181">
        <v>1020490</v>
      </c>
      <c r="X3" s="1181" t="s">
        <v>3088</v>
      </c>
      <c r="Y3" s="1181"/>
    </row>
    <row r="4" spans="1:25" ht="25.5">
      <c r="A4" s="1172" t="s">
        <v>120</v>
      </c>
      <c r="B4" s="1172" t="s">
        <v>78</v>
      </c>
      <c r="C4" s="1172" t="s">
        <v>3089</v>
      </c>
      <c r="D4" s="1172" t="s">
        <v>88</v>
      </c>
      <c r="E4" s="1173">
        <v>46186.041666666664</v>
      </c>
      <c r="F4" s="1172">
        <v>11.9</v>
      </c>
      <c r="G4" s="1172">
        <v>119864</v>
      </c>
      <c r="H4" s="1174" t="s">
        <v>2305</v>
      </c>
      <c r="I4" s="1172"/>
      <c r="J4" s="1172"/>
      <c r="K4" s="1172"/>
      <c r="L4" s="1172"/>
      <c r="M4" s="1172">
        <v>107</v>
      </c>
      <c r="N4" s="1172">
        <v>54</v>
      </c>
      <c r="O4" s="1172"/>
      <c r="P4" s="1172"/>
      <c r="Q4" s="1175">
        <f>SUM(I4:P4)</f>
        <v>161</v>
      </c>
      <c r="R4" s="1176" t="s">
        <v>32</v>
      </c>
      <c r="S4" s="1177" t="s">
        <v>33</v>
      </c>
      <c r="T4" s="1183" t="b">
        <v>1</v>
      </c>
      <c r="U4" s="1190" t="s">
        <v>161</v>
      </c>
      <c r="V4" s="1181" t="s">
        <v>90</v>
      </c>
      <c r="W4" s="1181">
        <v>1020491</v>
      </c>
      <c r="X4" s="1181" t="s">
        <v>3088</v>
      </c>
      <c r="Y4" s="1181"/>
    </row>
    <row r="5" spans="1:25" ht="38.25">
      <c r="A5" s="1172" t="s">
        <v>137</v>
      </c>
      <c r="B5" s="1172" t="s">
        <v>2833</v>
      </c>
      <c r="C5" s="1172" t="s">
        <v>3090</v>
      </c>
      <c r="D5" s="1178" t="s">
        <v>117</v>
      </c>
      <c r="E5" s="1179">
        <v>46185.402777777781</v>
      </c>
      <c r="F5" s="1178">
        <v>11.9</v>
      </c>
      <c r="G5" s="1178">
        <v>119865</v>
      </c>
      <c r="H5" s="1205" t="s">
        <v>3091</v>
      </c>
      <c r="I5" s="1178"/>
      <c r="J5" s="1178"/>
      <c r="K5" s="1178"/>
      <c r="L5" s="1178"/>
      <c r="M5" s="1178"/>
      <c r="N5" s="1178">
        <v>81</v>
      </c>
      <c r="O5" s="1178">
        <v>74</v>
      </c>
      <c r="P5" s="1178">
        <v>6</v>
      </c>
      <c r="Q5" s="1175">
        <f>SUM(I5:P5)</f>
        <v>161</v>
      </c>
      <c r="R5" s="1176" t="s">
        <v>32</v>
      </c>
      <c r="S5" s="1177" t="s">
        <v>33</v>
      </c>
      <c r="T5" s="1175"/>
      <c r="U5" s="1189" t="s">
        <v>100</v>
      </c>
      <c r="V5" s="1181" t="s">
        <v>90</v>
      </c>
      <c r="W5" s="1181">
        <v>1020493</v>
      </c>
      <c r="X5" s="1181" t="s">
        <v>3092</v>
      </c>
      <c r="Y5" s="1181"/>
    </row>
    <row r="6" spans="1:25">
      <c r="A6" s="1172" t="s">
        <v>119</v>
      </c>
      <c r="B6" s="1172" t="s">
        <v>92</v>
      </c>
      <c r="C6" s="1172" t="s">
        <v>3093</v>
      </c>
      <c r="D6" s="1178" t="s">
        <v>159</v>
      </c>
      <c r="E6" s="1173">
        <v>46185.041666666664</v>
      </c>
      <c r="F6" s="1172">
        <v>11.9</v>
      </c>
      <c r="G6" s="1172">
        <v>119866</v>
      </c>
      <c r="H6" s="1174" t="s">
        <v>3094</v>
      </c>
      <c r="I6" s="1172"/>
      <c r="J6" s="1172"/>
      <c r="K6" s="1172"/>
      <c r="L6" s="1172"/>
      <c r="M6" s="1172">
        <v>161</v>
      </c>
      <c r="N6" s="1172"/>
      <c r="O6" s="1172"/>
      <c r="P6" s="1172"/>
      <c r="Q6" s="1175">
        <f>SUM(I6:P6)</f>
        <v>161</v>
      </c>
      <c r="R6" s="1176" t="s">
        <v>32</v>
      </c>
      <c r="S6" s="1177" t="s">
        <v>33</v>
      </c>
      <c r="T6" s="1175"/>
      <c r="U6" s="1190" t="s">
        <v>161</v>
      </c>
      <c r="V6" s="1181" t="s">
        <v>90</v>
      </c>
      <c r="W6" s="1181">
        <v>1020494</v>
      </c>
      <c r="X6" s="1181" t="s">
        <v>3095</v>
      </c>
      <c r="Y6" s="1181"/>
    </row>
    <row r="7" spans="1:25" ht="25.5">
      <c r="A7" s="1172" t="s">
        <v>120</v>
      </c>
      <c r="B7" s="1172" t="s">
        <v>92</v>
      </c>
      <c r="C7" s="1172" t="s">
        <v>3096</v>
      </c>
      <c r="D7" s="1178" t="s">
        <v>159</v>
      </c>
      <c r="E7" s="1173">
        <v>46185.041666666664</v>
      </c>
      <c r="F7" s="1172">
        <v>11.9</v>
      </c>
      <c r="G7" s="1172">
        <v>119868</v>
      </c>
      <c r="H7" s="1174" t="s">
        <v>2305</v>
      </c>
      <c r="I7" s="1172"/>
      <c r="J7" s="1172"/>
      <c r="K7" s="1172"/>
      <c r="L7" s="1172"/>
      <c r="M7" s="1172">
        <v>161</v>
      </c>
      <c r="N7" s="1172"/>
      <c r="O7" s="1172"/>
      <c r="P7" s="1172"/>
      <c r="Q7" s="1175">
        <f>SUM(I7:P7)</f>
        <v>161</v>
      </c>
      <c r="R7" s="1176" t="s">
        <v>32</v>
      </c>
      <c r="S7" s="1177" t="s">
        <v>33</v>
      </c>
      <c r="T7" s="1289" t="b">
        <v>1</v>
      </c>
      <c r="U7" s="1190" t="s">
        <v>161</v>
      </c>
      <c r="V7" s="1181" t="s">
        <v>90</v>
      </c>
      <c r="W7" s="1181">
        <v>1020495</v>
      </c>
      <c r="X7" s="1181" t="s">
        <v>3095</v>
      </c>
      <c r="Y7" s="1181"/>
    </row>
    <row r="8" spans="1:25">
      <c r="A8" s="1214" t="s">
        <v>19</v>
      </c>
      <c r="B8" s="1209"/>
      <c r="C8" s="1209"/>
      <c r="D8" s="1209"/>
      <c r="E8" s="1214"/>
      <c r="F8" s="1209"/>
      <c r="G8" s="1209"/>
      <c r="H8" s="1209"/>
      <c r="I8" s="1214">
        <f>SUM(I3:I6)</f>
        <v>0</v>
      </c>
      <c r="J8" s="1214">
        <f>SUM(J3:J6)</f>
        <v>0</v>
      </c>
      <c r="K8" s="1214">
        <f t="shared" ref="K8:Q8" si="0">SUM(K3:K7)</f>
        <v>0</v>
      </c>
      <c r="L8" s="1214">
        <f t="shared" si="0"/>
        <v>0</v>
      </c>
      <c r="M8" s="1214">
        <f t="shared" si="0"/>
        <v>510</v>
      </c>
      <c r="N8" s="1214">
        <f t="shared" si="0"/>
        <v>215</v>
      </c>
      <c r="O8" s="1214">
        <f t="shared" si="0"/>
        <v>74</v>
      </c>
      <c r="P8" s="1214">
        <f t="shared" si="0"/>
        <v>6</v>
      </c>
      <c r="Q8" s="1214">
        <f t="shared" si="0"/>
        <v>805</v>
      </c>
      <c r="R8" s="1215"/>
      <c r="S8" s="1215"/>
      <c r="T8" s="1215"/>
      <c r="U8" s="1215"/>
      <c r="V8" s="1215"/>
      <c r="W8" s="1215"/>
      <c r="X8" s="1215"/>
      <c r="Y8" s="1215"/>
    </row>
    <row r="9" spans="1:25">
      <c r="A9" s="1216"/>
      <c r="B9" s="1216"/>
      <c r="C9" s="1216"/>
      <c r="D9" s="1216"/>
      <c r="E9" s="1216"/>
      <c r="F9" s="1217"/>
      <c r="G9" s="1217"/>
      <c r="H9" s="1216"/>
      <c r="I9" s="1216"/>
      <c r="J9" s="1216"/>
      <c r="K9" s="1216"/>
      <c r="L9" s="1216"/>
      <c r="M9" s="1216"/>
      <c r="N9" s="1216"/>
      <c r="O9" s="1216"/>
      <c r="P9" s="1216"/>
      <c r="Q9" s="1216"/>
      <c r="R9" s="1216"/>
      <c r="S9" s="1216"/>
      <c r="T9" s="1216"/>
      <c r="U9" s="1216"/>
      <c r="V9" s="1216"/>
      <c r="W9" s="1216"/>
      <c r="X9" s="1216"/>
    </row>
    <row r="10" spans="1:25">
      <c r="A10" s="1218" t="s">
        <v>34</v>
      </c>
      <c r="B10" s="1552"/>
      <c r="C10" s="1552"/>
      <c r="D10" s="1552"/>
      <c r="E10" s="1216"/>
      <c r="F10" s="1216"/>
      <c r="G10" s="1216"/>
      <c r="H10" s="1216"/>
      <c r="I10" s="1216"/>
      <c r="J10" s="1216"/>
      <c r="K10" s="1553"/>
      <c r="L10" s="1553"/>
      <c r="M10" s="1553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</row>
    <row r="11" spans="1:25" ht="18">
      <c r="A11" s="1220" t="s">
        <v>35</v>
      </c>
      <c r="B11" s="1221" t="s">
        <v>36</v>
      </c>
      <c r="C11" s="1222" t="s">
        <v>37</v>
      </c>
      <c r="D11" s="1219"/>
      <c r="E11" s="1216"/>
      <c r="F11" s="1216"/>
      <c r="G11" s="1216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>
      <c r="A12" s="1194" t="s">
        <v>100</v>
      </c>
      <c r="B12" s="1548" t="s">
        <v>39</v>
      </c>
      <c r="C12" s="1548"/>
      <c r="D12" s="1223"/>
      <c r="E12" s="1224" t="s">
        <v>40</v>
      </c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>
      <c r="A13" s="1195" t="s">
        <v>161</v>
      </c>
      <c r="B13" s="1554" t="s">
        <v>41</v>
      </c>
      <c r="C13" s="1554"/>
      <c r="D13" s="1216"/>
      <c r="E13" s="1216"/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 ht="15" customHeight="1">
      <c r="A14" s="1225" t="s">
        <v>42</v>
      </c>
      <c r="B14" s="1555" t="s">
        <v>3097</v>
      </c>
      <c r="C14" s="1555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>
      <c r="A15" s="1225" t="s">
        <v>42</v>
      </c>
      <c r="B15" s="1555"/>
      <c r="C15" s="1555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>
      <c r="A16" s="1225" t="s">
        <v>43</v>
      </c>
      <c r="B16" s="1556" t="s">
        <v>3098</v>
      </c>
      <c r="C16" s="1556"/>
      <c r="D16" s="1216"/>
      <c r="E16" s="1216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5">
      <c r="A17" s="1225" t="s">
        <v>44</v>
      </c>
      <c r="B17" s="1557"/>
      <c r="C17" s="1557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5">
      <c r="A18" s="1226"/>
      <c r="B18" s="1216"/>
      <c r="C18" s="1216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  <row r="19" spans="1:25" ht="23.25" customHeight="1">
      <c r="A19" s="1603" t="s">
        <v>345</v>
      </c>
      <c r="B19" s="1603"/>
      <c r="C19" s="1603"/>
      <c r="D19" s="1603"/>
      <c r="E19" s="1603"/>
      <c r="F19" s="1603"/>
      <c r="G19" s="1240"/>
      <c r="H19" s="1241"/>
      <c r="I19" s="1603" t="s">
        <v>1126</v>
      </c>
      <c r="J19" s="1603"/>
      <c r="K19" s="1603"/>
      <c r="L19" s="1603"/>
      <c r="M19" s="1603"/>
      <c r="N19" s="1603"/>
      <c r="O19" s="1603"/>
      <c r="P19" s="1603"/>
      <c r="Q19" s="1603"/>
      <c r="R19" s="1604" t="s">
        <v>3099</v>
      </c>
      <c r="S19" s="1605"/>
      <c r="T19" s="1604"/>
      <c r="U19" s="1604"/>
      <c r="V19" s="1604"/>
      <c r="W19" s="1604"/>
      <c r="X19" s="1604"/>
      <c r="Y19" s="1604"/>
    </row>
    <row r="20" spans="1:25" ht="26.25">
      <c r="A20" s="1210" t="s">
        <v>3</v>
      </c>
      <c r="B20" s="1210" t="s">
        <v>4</v>
      </c>
      <c r="C20" s="1210" t="s">
        <v>5</v>
      </c>
      <c r="D20" s="1210" t="s">
        <v>6</v>
      </c>
      <c r="E20" s="1210" t="s">
        <v>7</v>
      </c>
      <c r="F20" s="1210" t="s">
        <v>8</v>
      </c>
      <c r="G20" s="1210" t="s">
        <v>9</v>
      </c>
      <c r="H20" s="1211" t="s">
        <v>10</v>
      </c>
      <c r="I20" s="1227" t="s">
        <v>11</v>
      </c>
      <c r="J20" s="1227" t="s">
        <v>12</v>
      </c>
      <c r="K20" s="1227" t="s">
        <v>13</v>
      </c>
      <c r="L20" s="1227" t="s">
        <v>14</v>
      </c>
      <c r="M20" s="1227" t="s">
        <v>15</v>
      </c>
      <c r="N20" s="1227" t="s">
        <v>16</v>
      </c>
      <c r="O20" s="1227" t="s">
        <v>17</v>
      </c>
      <c r="P20" s="1212" t="s">
        <v>18</v>
      </c>
      <c r="Q20" s="1210" t="s">
        <v>19</v>
      </c>
      <c r="R20" s="1210" t="s">
        <v>20</v>
      </c>
      <c r="S20" s="1213" t="s">
        <v>21</v>
      </c>
      <c r="T20" s="1213" t="s">
        <v>22</v>
      </c>
      <c r="U20" s="1210" t="s">
        <v>24</v>
      </c>
      <c r="V20" s="1210" t="s">
        <v>25</v>
      </c>
      <c r="W20" s="1210" t="s">
        <v>26</v>
      </c>
      <c r="X20" s="1210" t="s">
        <v>27</v>
      </c>
      <c r="Y20" s="1210" t="s">
        <v>28</v>
      </c>
    </row>
    <row r="21" spans="1:25">
      <c r="A21" s="1178" t="s">
        <v>698</v>
      </c>
      <c r="B21" s="1178" t="s">
        <v>78</v>
      </c>
      <c r="C21" s="1178" t="s">
        <v>3100</v>
      </c>
      <c r="D21" s="1178" t="s">
        <v>521</v>
      </c>
      <c r="E21" s="1179">
        <v>46185.704861111109</v>
      </c>
      <c r="F21" s="1178">
        <v>12.3</v>
      </c>
      <c r="G21" s="1172">
        <v>119870</v>
      </c>
      <c r="H21" s="1174" t="s">
        <v>3101</v>
      </c>
      <c r="I21" s="1172"/>
      <c r="J21" s="1172"/>
      <c r="K21" s="1172"/>
      <c r="L21" s="1172"/>
      <c r="M21" s="1172">
        <v>0</v>
      </c>
      <c r="N21" s="1172">
        <v>71</v>
      </c>
      <c r="O21" s="1172">
        <v>60</v>
      </c>
      <c r="P21" s="1172">
        <v>30</v>
      </c>
      <c r="Q21" s="1175">
        <f t="shared" ref="Q21:Q26" si="1">SUM(I21:P21)</f>
        <v>161</v>
      </c>
      <c r="R21" s="1176" t="s">
        <v>32</v>
      </c>
      <c r="S21" s="1177" t="s">
        <v>33</v>
      </c>
      <c r="T21" s="1289" t="b">
        <v>1</v>
      </c>
      <c r="U21" s="1270" t="s">
        <v>755</v>
      </c>
      <c r="V21" s="1181" t="s">
        <v>90</v>
      </c>
      <c r="W21" s="1181">
        <v>1020511</v>
      </c>
      <c r="X21" s="1181" t="s">
        <v>3102</v>
      </c>
      <c r="Y21" s="1181"/>
    </row>
    <row r="22" spans="1:25" ht="25.5">
      <c r="A22" s="1178" t="s">
        <v>120</v>
      </c>
      <c r="B22" s="1178" t="s">
        <v>78</v>
      </c>
      <c r="C22" s="1178" t="s">
        <v>3103</v>
      </c>
      <c r="D22" s="1178" t="s">
        <v>521</v>
      </c>
      <c r="E22" s="1179">
        <v>46185.704861111109</v>
      </c>
      <c r="F22" s="1178">
        <v>12.3</v>
      </c>
      <c r="G22" s="1172">
        <v>119871</v>
      </c>
      <c r="H22" s="1174" t="s">
        <v>2305</v>
      </c>
      <c r="I22" s="1172"/>
      <c r="J22" s="1172"/>
      <c r="K22" s="1172"/>
      <c r="L22" s="1172"/>
      <c r="M22" s="1172">
        <v>41</v>
      </c>
      <c r="N22" s="1172">
        <v>60</v>
      </c>
      <c r="O22" s="1172">
        <v>60</v>
      </c>
      <c r="P22" s="1172"/>
      <c r="Q22" s="1175">
        <f t="shared" si="1"/>
        <v>161</v>
      </c>
      <c r="R22" s="1176" t="s">
        <v>32</v>
      </c>
      <c r="S22" s="1177" t="s">
        <v>33</v>
      </c>
      <c r="T22" s="1289" t="b">
        <v>1</v>
      </c>
      <c r="U22" s="1270" t="s">
        <v>755</v>
      </c>
      <c r="V22" s="1181" t="s">
        <v>90</v>
      </c>
      <c r="W22" s="1181">
        <v>1020512</v>
      </c>
      <c r="X22" s="1181" t="s">
        <v>3102</v>
      </c>
      <c r="Y22" s="1181"/>
    </row>
    <row r="23" spans="1:25">
      <c r="A23" s="1178" t="s">
        <v>558</v>
      </c>
      <c r="B23" s="1178" t="s">
        <v>92</v>
      </c>
      <c r="C23" s="1178" t="s">
        <v>3104</v>
      </c>
      <c r="D23" s="1178" t="s">
        <v>1331</v>
      </c>
      <c r="E23" s="1179">
        <v>46186.041666666664</v>
      </c>
      <c r="F23" s="1178">
        <v>12.3</v>
      </c>
      <c r="G23" s="1172">
        <v>119873</v>
      </c>
      <c r="H23" s="1205" t="s">
        <v>740</v>
      </c>
      <c r="I23" s="1172"/>
      <c r="J23" s="1172"/>
      <c r="K23" s="1172"/>
      <c r="L23" s="1172"/>
      <c r="M23" s="1172">
        <v>161</v>
      </c>
      <c r="N23" s="1172"/>
      <c r="O23" s="1172"/>
      <c r="P23" s="1172"/>
      <c r="Q23" s="1175">
        <f t="shared" si="1"/>
        <v>161</v>
      </c>
      <c r="R23" s="1176" t="s">
        <v>32</v>
      </c>
      <c r="S23" s="1177" t="s">
        <v>33</v>
      </c>
      <c r="T23" s="1175"/>
      <c r="U23" s="1270" t="s">
        <v>755</v>
      </c>
      <c r="V23" s="1181" t="s">
        <v>90</v>
      </c>
      <c r="W23" s="1181">
        <v>1020513</v>
      </c>
      <c r="X23" s="1181" t="s">
        <v>3102</v>
      </c>
      <c r="Y23" s="1181"/>
    </row>
    <row r="24" spans="1:25">
      <c r="A24" s="1178" t="s">
        <v>2561</v>
      </c>
      <c r="B24" s="1178" t="s">
        <v>92</v>
      </c>
      <c r="C24" s="1178" t="s">
        <v>3105</v>
      </c>
      <c r="D24" s="1178" t="s">
        <v>1331</v>
      </c>
      <c r="E24" s="1179">
        <v>46186.041666666664</v>
      </c>
      <c r="F24" s="1178">
        <v>12.3</v>
      </c>
      <c r="G24" s="1172">
        <v>119874</v>
      </c>
      <c r="H24" s="1285" t="s">
        <v>3037</v>
      </c>
      <c r="I24" s="1172"/>
      <c r="J24" s="1172"/>
      <c r="K24" s="1172"/>
      <c r="L24" s="1172"/>
      <c r="M24" s="1172">
        <v>0</v>
      </c>
      <c r="N24" s="1172">
        <v>0</v>
      </c>
      <c r="O24" s="1172">
        <v>150</v>
      </c>
      <c r="P24" s="1172">
        <v>11</v>
      </c>
      <c r="Q24" s="1175">
        <f t="shared" si="1"/>
        <v>161</v>
      </c>
      <c r="R24" s="1176" t="s">
        <v>32</v>
      </c>
      <c r="S24" s="1177" t="s">
        <v>33</v>
      </c>
      <c r="T24" s="1289" t="b">
        <v>1</v>
      </c>
      <c r="U24" s="1270" t="s">
        <v>755</v>
      </c>
      <c r="V24" s="1181" t="s">
        <v>90</v>
      </c>
      <c r="W24" s="1181">
        <v>1020514</v>
      </c>
      <c r="X24" s="1181" t="s">
        <v>3102</v>
      </c>
      <c r="Y24" s="1181"/>
    </row>
    <row r="25" spans="1:25">
      <c r="A25" s="1172" t="s">
        <v>1664</v>
      </c>
      <c r="B25" s="1172" t="s">
        <v>1015</v>
      </c>
      <c r="C25" s="1172" t="s">
        <v>3106</v>
      </c>
      <c r="D25" s="1178"/>
      <c r="E25" s="1179"/>
      <c r="F25" s="1178"/>
      <c r="G25" s="1178">
        <v>119862</v>
      </c>
      <c r="H25" s="1205" t="s">
        <v>740</v>
      </c>
      <c r="I25" s="1178"/>
      <c r="J25" s="1178"/>
      <c r="K25" s="1178"/>
      <c r="L25" s="1178"/>
      <c r="M25" s="1178">
        <v>161</v>
      </c>
      <c r="N25" s="1178"/>
      <c r="O25" s="1178"/>
      <c r="P25" s="1178"/>
      <c r="Q25" s="1175">
        <f t="shared" si="1"/>
        <v>161</v>
      </c>
      <c r="R25" s="1176" t="s">
        <v>32</v>
      </c>
      <c r="S25" s="1177" t="s">
        <v>33</v>
      </c>
      <c r="T25" s="1175"/>
      <c r="U25" s="1233" t="s">
        <v>508</v>
      </c>
      <c r="V25" s="1181"/>
      <c r="W25" s="1181">
        <v>1020515</v>
      </c>
      <c r="X25" s="1181" t="s">
        <v>3107</v>
      </c>
      <c r="Y25" s="1181"/>
    </row>
    <row r="26" spans="1:25">
      <c r="A26" s="1172" t="s">
        <v>1664</v>
      </c>
      <c r="B26" s="1172" t="s">
        <v>1015</v>
      </c>
      <c r="C26" s="1172" t="s">
        <v>3108</v>
      </c>
      <c r="D26" s="1178"/>
      <c r="E26" s="1179"/>
      <c r="F26" s="1178"/>
      <c r="G26" s="1178">
        <v>119862</v>
      </c>
      <c r="H26" s="1205" t="s">
        <v>740</v>
      </c>
      <c r="I26" s="1178"/>
      <c r="J26" s="1178"/>
      <c r="K26" s="1178"/>
      <c r="L26" s="1178"/>
      <c r="M26" s="1178">
        <v>161</v>
      </c>
      <c r="N26" s="1178"/>
      <c r="O26" s="1178"/>
      <c r="P26" s="1178"/>
      <c r="Q26" s="1175">
        <f t="shared" si="1"/>
        <v>161</v>
      </c>
      <c r="R26" s="1176" t="s">
        <v>32</v>
      </c>
      <c r="S26" s="1177" t="s">
        <v>33</v>
      </c>
      <c r="T26" s="1175"/>
      <c r="U26" s="1233" t="s">
        <v>508</v>
      </c>
      <c r="V26" s="1181"/>
      <c r="W26" s="1181">
        <v>1020515</v>
      </c>
      <c r="X26" s="1181" t="s">
        <v>3107</v>
      </c>
      <c r="Y26" s="1181"/>
    </row>
    <row r="27" spans="1:25">
      <c r="A27" s="1214" t="s">
        <v>19</v>
      </c>
      <c r="B27" s="1209"/>
      <c r="C27" s="1209"/>
      <c r="D27" s="1209"/>
      <c r="E27" s="1214"/>
      <c r="F27" s="1209"/>
      <c r="G27" s="1209"/>
      <c r="H27" s="1209"/>
      <c r="I27" s="1214">
        <f>SUM(I21:I25)</f>
        <v>0</v>
      </c>
      <c r="J27" s="1214">
        <f>SUM(J21:J25)</f>
        <v>0</v>
      </c>
      <c r="K27" s="1214">
        <f t="shared" ref="K27:Q27" si="2">SUM(K21:K26)</f>
        <v>0</v>
      </c>
      <c r="L27" s="1214">
        <f t="shared" si="2"/>
        <v>0</v>
      </c>
      <c r="M27" s="1214">
        <f t="shared" si="2"/>
        <v>524</v>
      </c>
      <c r="N27" s="1214">
        <f t="shared" si="2"/>
        <v>131</v>
      </c>
      <c r="O27" s="1214">
        <f t="shared" si="2"/>
        <v>270</v>
      </c>
      <c r="P27" s="1214">
        <f t="shared" si="2"/>
        <v>41</v>
      </c>
      <c r="Q27" s="1214">
        <f t="shared" si="2"/>
        <v>966</v>
      </c>
      <c r="R27" s="1215"/>
      <c r="S27" s="1215"/>
      <c r="T27" s="1215"/>
      <c r="U27" s="1215"/>
      <c r="V27" s="1215"/>
      <c r="W27" s="1215"/>
      <c r="X27" s="1215"/>
      <c r="Y27" s="1215"/>
    </row>
    <row r="28" spans="1:25">
      <c r="A28" s="1216"/>
      <c r="B28" s="1216"/>
      <c r="C28" s="1216"/>
      <c r="D28" s="1216"/>
      <c r="E28" s="1216"/>
      <c r="F28" s="1217"/>
      <c r="G28" s="1217"/>
      <c r="H28" s="1216"/>
      <c r="I28" s="1216"/>
      <c r="J28" s="1216"/>
      <c r="K28" s="1216"/>
      <c r="L28" s="1216"/>
      <c r="M28" s="1216"/>
      <c r="N28" s="1216"/>
      <c r="O28" s="1216"/>
      <c r="P28" s="1216"/>
      <c r="Q28" s="1216"/>
      <c r="R28" s="1216"/>
      <c r="S28" s="1216"/>
      <c r="T28" s="1216"/>
      <c r="U28" s="1216"/>
      <c r="V28" s="1216"/>
      <c r="W28" s="1216"/>
      <c r="X28" s="1216"/>
    </row>
    <row r="29" spans="1:25">
      <c r="A29" s="1218" t="s">
        <v>34</v>
      </c>
      <c r="B29" s="1552"/>
      <c r="C29" s="1552"/>
      <c r="D29" s="1552"/>
      <c r="E29" s="1216"/>
      <c r="F29" s="1216"/>
      <c r="G29" s="1216"/>
      <c r="H29" s="1216"/>
      <c r="I29" s="1216"/>
      <c r="J29" s="1216"/>
      <c r="K29" s="1553"/>
      <c r="L29" s="1553"/>
      <c r="M29" s="1553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</row>
    <row r="30" spans="1:25" ht="15.75" customHeight="1">
      <c r="A30" s="1220" t="s">
        <v>35</v>
      </c>
      <c r="B30" s="1221" t="s">
        <v>36</v>
      </c>
      <c r="C30" s="1222" t="s">
        <v>37</v>
      </c>
      <c r="D30" s="1219"/>
      <c r="E30" s="1216"/>
      <c r="F30" s="1216"/>
      <c r="G30" s="1216"/>
      <c r="H30" s="1216"/>
      <c r="I30" s="1216"/>
      <c r="J30" s="1216"/>
      <c r="K30" s="1216"/>
      <c r="L30" s="1216"/>
      <c r="M30" s="1216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</row>
    <row r="31" spans="1:25" ht="15" customHeight="1">
      <c r="A31" s="1234" t="s">
        <v>508</v>
      </c>
      <c r="B31" s="1695" t="s">
        <v>39</v>
      </c>
      <c r="C31" s="1695"/>
      <c r="D31" s="1223"/>
      <c r="E31" s="1224" t="s">
        <v>40</v>
      </c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</row>
    <row r="32" spans="1:25">
      <c r="A32" s="1286" t="s">
        <v>523</v>
      </c>
      <c r="B32" s="1694" t="s">
        <v>41</v>
      </c>
      <c r="C32" s="1694"/>
      <c r="D32" s="1216"/>
      <c r="E32" s="1216"/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</row>
    <row r="33" spans="1:25">
      <c r="A33" s="1225" t="s">
        <v>42</v>
      </c>
      <c r="B33" s="1555"/>
      <c r="C33" s="1555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</row>
    <row r="34" spans="1:25">
      <c r="A34" s="1225" t="s">
        <v>42</v>
      </c>
      <c r="B34" s="1555"/>
      <c r="C34" s="1555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</row>
    <row r="35" spans="1:25">
      <c r="A35" s="1225" t="s">
        <v>43</v>
      </c>
      <c r="B35" s="1556"/>
      <c r="C35" s="1556"/>
      <c r="D35" s="1216"/>
      <c r="E35" s="1216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</row>
    <row r="36" spans="1:25">
      <c r="A36" s="1225" t="s">
        <v>44</v>
      </c>
      <c r="B36" s="1557"/>
      <c r="C36" s="1557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</row>
    <row r="38" spans="1:25" ht="23.25" customHeight="1">
      <c r="A38" s="1549"/>
      <c r="B38" s="1549"/>
      <c r="C38" s="1549"/>
      <c r="D38" s="1549"/>
      <c r="E38" s="1549"/>
      <c r="F38" s="1549"/>
      <c r="G38" s="1208"/>
      <c r="H38" s="1209"/>
      <c r="I38" s="1549" t="s">
        <v>1</v>
      </c>
      <c r="J38" s="1549"/>
      <c r="K38" s="1549"/>
      <c r="L38" s="1549"/>
      <c r="M38" s="1549"/>
      <c r="N38" s="1549"/>
      <c r="O38" s="1549"/>
      <c r="P38" s="1549"/>
      <c r="Q38" s="1549"/>
      <c r="R38" s="1550" t="s">
        <v>2</v>
      </c>
      <c r="S38" s="1551"/>
      <c r="T38" s="1550"/>
      <c r="U38" s="1550"/>
      <c r="V38" s="1550"/>
      <c r="W38" s="1550"/>
      <c r="X38" s="1550"/>
      <c r="Y38" s="1550"/>
    </row>
    <row r="39" spans="1:25" ht="26.25">
      <c r="A39" s="1210" t="s">
        <v>3</v>
      </c>
      <c r="B39" s="1210" t="s">
        <v>4</v>
      </c>
      <c r="C39" s="1210" t="s">
        <v>5</v>
      </c>
      <c r="D39" s="1210" t="s">
        <v>6</v>
      </c>
      <c r="E39" s="1210" t="s">
        <v>7</v>
      </c>
      <c r="F39" s="1210" t="s">
        <v>8</v>
      </c>
      <c r="G39" s="1210" t="s">
        <v>9</v>
      </c>
      <c r="H39" s="1211" t="s">
        <v>10</v>
      </c>
      <c r="I39" s="1227" t="s">
        <v>11</v>
      </c>
      <c r="J39" s="1227" t="s">
        <v>12</v>
      </c>
      <c r="K39" s="1227" t="s">
        <v>13</v>
      </c>
      <c r="L39" s="1227" t="s">
        <v>14</v>
      </c>
      <c r="M39" s="1227" t="s">
        <v>15</v>
      </c>
      <c r="N39" s="1227" t="s">
        <v>16</v>
      </c>
      <c r="O39" s="1227" t="s">
        <v>17</v>
      </c>
      <c r="P39" s="1212" t="s">
        <v>18</v>
      </c>
      <c r="Q39" s="1210" t="s">
        <v>19</v>
      </c>
      <c r="R39" s="1210" t="s">
        <v>20</v>
      </c>
      <c r="S39" s="1213" t="s">
        <v>21</v>
      </c>
      <c r="T39" s="1213" t="s">
        <v>22</v>
      </c>
      <c r="U39" s="1210" t="s">
        <v>24</v>
      </c>
      <c r="V39" s="1210" t="s">
        <v>25</v>
      </c>
      <c r="W39" s="1210" t="s">
        <v>26</v>
      </c>
      <c r="X39" s="1210" t="s">
        <v>27</v>
      </c>
      <c r="Y39" s="1210" t="s">
        <v>28</v>
      </c>
    </row>
    <row r="40" spans="1:25">
      <c r="A40" s="1172"/>
      <c r="B40" s="1172"/>
      <c r="C40" s="1172"/>
      <c r="D40" s="1172"/>
      <c r="E40" s="1173"/>
      <c r="F40" s="1172"/>
      <c r="G40" s="1172"/>
      <c r="H40" s="1174"/>
      <c r="I40" s="1172"/>
      <c r="J40" s="1172"/>
      <c r="K40" s="1172"/>
      <c r="L40" s="1172"/>
      <c r="M40" s="1172"/>
      <c r="N40" s="1172"/>
      <c r="O40" s="1172"/>
      <c r="P40" s="1172"/>
      <c r="Q40" s="1175">
        <f t="shared" ref="Q40:Q45" si="3">SUM(I40:P40)</f>
        <v>0</v>
      </c>
      <c r="R40" s="1175" t="s">
        <v>30</v>
      </c>
      <c r="S40" s="1175" t="s">
        <v>31</v>
      </c>
      <c r="T40" s="1175"/>
      <c r="U40" s="1239"/>
      <c r="V40" s="1181"/>
      <c r="W40" s="1181"/>
      <c r="X40" s="1181"/>
      <c r="Y40" s="1181"/>
    </row>
    <row r="41" spans="1:25">
      <c r="A41" s="1172"/>
      <c r="B41" s="1172"/>
      <c r="C41" s="1172"/>
      <c r="D41" s="1172"/>
      <c r="E41" s="1173"/>
      <c r="F41" s="1172"/>
      <c r="G41" s="1172"/>
      <c r="H41" s="1174"/>
      <c r="I41" s="1172"/>
      <c r="J41" s="1172"/>
      <c r="K41" s="1172"/>
      <c r="L41" s="1172"/>
      <c r="M41" s="1172"/>
      <c r="N41" s="1172"/>
      <c r="O41" s="1172"/>
      <c r="P41" s="1172"/>
      <c r="Q41" s="1175">
        <f t="shared" si="3"/>
        <v>0</v>
      </c>
      <c r="R41" s="1175" t="s">
        <v>30</v>
      </c>
      <c r="S41" s="1175" t="s">
        <v>31</v>
      </c>
      <c r="T41" s="1175"/>
      <c r="U41" s="1239"/>
      <c r="V41" s="1181"/>
      <c r="W41" s="1181"/>
      <c r="X41" s="1181"/>
      <c r="Y41" s="1181"/>
    </row>
    <row r="42" spans="1:25">
      <c r="A42" s="1172"/>
      <c r="B42" s="1172"/>
      <c r="C42" s="1172"/>
      <c r="D42" s="1172"/>
      <c r="E42" s="1173"/>
      <c r="F42" s="1172"/>
      <c r="G42" s="1172"/>
      <c r="H42" s="1174"/>
      <c r="I42" s="1172"/>
      <c r="J42" s="1172"/>
      <c r="K42" s="1172"/>
      <c r="L42" s="1172"/>
      <c r="M42" s="1172"/>
      <c r="N42" s="1172"/>
      <c r="O42" s="1172"/>
      <c r="P42" s="1172"/>
      <c r="Q42" s="1175">
        <f t="shared" si="3"/>
        <v>0</v>
      </c>
      <c r="R42" s="1176" t="s">
        <v>32</v>
      </c>
      <c r="S42" s="1177" t="s">
        <v>33</v>
      </c>
      <c r="T42" s="1175"/>
      <c r="U42" s="1239"/>
      <c r="V42" s="1181"/>
      <c r="W42" s="1181"/>
      <c r="X42" s="1181"/>
      <c r="Y42" s="1181"/>
    </row>
    <row r="43" spans="1:25">
      <c r="A43" s="1172"/>
      <c r="B43" s="1172"/>
      <c r="C43" s="1172"/>
      <c r="D43" s="1172"/>
      <c r="E43" s="1173"/>
      <c r="F43" s="1172"/>
      <c r="G43" s="1172"/>
      <c r="H43" s="1174"/>
      <c r="I43" s="1172"/>
      <c r="J43" s="1172"/>
      <c r="K43" s="1172"/>
      <c r="L43" s="1172"/>
      <c r="M43" s="1172"/>
      <c r="N43" s="1172"/>
      <c r="O43" s="1172"/>
      <c r="P43" s="1172"/>
      <c r="Q43" s="1175">
        <f t="shared" si="3"/>
        <v>0</v>
      </c>
      <c r="R43" s="1176" t="s">
        <v>32</v>
      </c>
      <c r="S43" s="1177" t="s">
        <v>33</v>
      </c>
      <c r="T43" s="1175"/>
      <c r="U43" s="1239"/>
      <c r="V43" s="1181"/>
      <c r="W43" s="1181"/>
      <c r="X43" s="1181"/>
      <c r="Y43" s="1181"/>
    </row>
    <row r="44" spans="1:25">
      <c r="A44" s="1172"/>
      <c r="B44" s="1172"/>
      <c r="C44" s="1172"/>
      <c r="D44" s="1172"/>
      <c r="E44" s="1173"/>
      <c r="F44" s="1172"/>
      <c r="G44" s="1172"/>
      <c r="H44" s="1174"/>
      <c r="I44" s="1172"/>
      <c r="J44" s="1172"/>
      <c r="K44" s="1172"/>
      <c r="L44" s="1172"/>
      <c r="M44" s="1172"/>
      <c r="N44" s="1172"/>
      <c r="O44" s="1172"/>
      <c r="P44" s="1172"/>
      <c r="Q44" s="1175">
        <f t="shared" si="3"/>
        <v>0</v>
      </c>
      <c r="R44" s="1176" t="s">
        <v>32</v>
      </c>
      <c r="S44" s="1177" t="s">
        <v>33</v>
      </c>
      <c r="T44" s="1175"/>
      <c r="U44" s="1239"/>
      <c r="V44" s="1181"/>
      <c r="W44" s="1181"/>
      <c r="X44" s="1181"/>
      <c r="Y44" s="1181"/>
    </row>
    <row r="45" spans="1:25">
      <c r="A45" s="1178"/>
      <c r="B45" s="1178"/>
      <c r="C45" s="1178"/>
      <c r="D45" s="1178"/>
      <c r="E45" s="1178"/>
      <c r="F45" s="1178"/>
      <c r="G45" s="1178"/>
      <c r="H45" s="1205"/>
      <c r="I45" s="1178"/>
      <c r="J45" s="1178"/>
      <c r="K45" s="1178"/>
      <c r="L45" s="1178"/>
      <c r="M45" s="1178"/>
      <c r="N45" s="1178"/>
      <c r="O45" s="1178"/>
      <c r="P45" s="1178"/>
      <c r="Q45" s="1175">
        <f t="shared" si="3"/>
        <v>0</v>
      </c>
      <c r="R45" s="1175" t="s">
        <v>30</v>
      </c>
      <c r="S45" s="1175" t="s">
        <v>31</v>
      </c>
      <c r="T45" s="1175"/>
      <c r="U45" s="1181"/>
      <c r="V45" s="1181"/>
      <c r="W45" s="1181"/>
      <c r="X45" s="1181"/>
      <c r="Y45" s="1181"/>
    </row>
    <row r="46" spans="1:25">
      <c r="A46" s="1214" t="s">
        <v>19</v>
      </c>
      <c r="B46" s="1209"/>
      <c r="C46" s="1209"/>
      <c r="D46" s="1209"/>
      <c r="E46" s="1214"/>
      <c r="F46" s="1209"/>
      <c r="G46" s="1209"/>
      <c r="H46" s="1209"/>
      <c r="I46" s="1214">
        <f>SUM(I40:I44)</f>
        <v>0</v>
      </c>
      <c r="J46" s="1214">
        <f>SUM(J40:J44)</f>
        <v>0</v>
      </c>
      <c r="K46" s="1214">
        <f t="shared" ref="K46:Q46" si="4">SUM(K40:K45)</f>
        <v>0</v>
      </c>
      <c r="L46" s="1214">
        <f t="shared" si="4"/>
        <v>0</v>
      </c>
      <c r="M46" s="1214">
        <f t="shared" si="4"/>
        <v>0</v>
      </c>
      <c r="N46" s="1214">
        <f t="shared" si="4"/>
        <v>0</v>
      </c>
      <c r="O46" s="1214">
        <f t="shared" si="4"/>
        <v>0</v>
      </c>
      <c r="P46" s="1214">
        <f t="shared" si="4"/>
        <v>0</v>
      </c>
      <c r="Q46" s="1214">
        <f t="shared" si="4"/>
        <v>0</v>
      </c>
      <c r="R46" s="1215"/>
      <c r="S46" s="1215"/>
      <c r="T46" s="1215"/>
      <c r="U46" s="1215"/>
      <c r="V46" s="1215"/>
      <c r="W46" s="1215"/>
      <c r="X46" s="1215"/>
      <c r="Y46" s="1215"/>
    </row>
    <row r="47" spans="1:25">
      <c r="A47" s="1216"/>
      <c r="B47" s="1216"/>
      <c r="C47" s="1216"/>
      <c r="D47" s="1216"/>
      <c r="E47" s="1216"/>
      <c r="F47" s="1217"/>
      <c r="G47" s="1217"/>
      <c r="H47" s="1216"/>
      <c r="I47" s="1216"/>
      <c r="J47" s="1216"/>
      <c r="K47" s="1216"/>
      <c r="L47" s="1216"/>
      <c r="M47" s="1216"/>
      <c r="N47" s="1216"/>
      <c r="O47" s="1216"/>
      <c r="P47" s="1216"/>
      <c r="Q47" s="1216"/>
      <c r="R47" s="1216"/>
      <c r="S47" s="1216"/>
      <c r="T47" s="1216"/>
      <c r="U47" s="1216"/>
      <c r="V47" s="1216"/>
      <c r="W47" s="1216"/>
      <c r="X47" s="1216"/>
    </row>
    <row r="48" spans="1:25">
      <c r="A48" s="1218" t="s">
        <v>34</v>
      </c>
      <c r="B48" s="1552"/>
      <c r="C48" s="1552"/>
      <c r="D48" s="1552"/>
      <c r="E48" s="1216"/>
      <c r="F48" s="1216"/>
      <c r="G48" s="1216"/>
      <c r="H48" s="1216"/>
      <c r="I48" s="1216"/>
      <c r="J48" s="1216"/>
      <c r="K48" s="1553"/>
      <c r="L48" s="1553"/>
      <c r="M48" s="1553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</row>
    <row r="49" spans="1:25" ht="18">
      <c r="A49" s="1220" t="s">
        <v>35</v>
      </c>
      <c r="B49" s="1221" t="s">
        <v>36</v>
      </c>
      <c r="C49" s="1222" t="s">
        <v>37</v>
      </c>
      <c r="D49" s="1219"/>
      <c r="E49" s="1216"/>
      <c r="F49" s="1216"/>
      <c r="G49" s="1216"/>
      <c r="H49" s="1216"/>
      <c r="I49" s="1216"/>
      <c r="J49" s="1216"/>
      <c r="K49" s="1216"/>
      <c r="L49" s="1216"/>
      <c r="M49" s="1216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</row>
    <row r="50" spans="1:25">
      <c r="A50" s="1194" t="s">
        <v>161</v>
      </c>
      <c r="B50" s="1548" t="s">
        <v>39</v>
      </c>
      <c r="C50" s="1548"/>
      <c r="D50" s="1223"/>
      <c r="E50" s="1224" t="s">
        <v>40</v>
      </c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</row>
    <row r="51" spans="1:25">
      <c r="A51" s="1195" t="s">
        <v>169</v>
      </c>
      <c r="B51" s="1554" t="s">
        <v>41</v>
      </c>
      <c r="C51" s="1554"/>
      <c r="D51" s="1216"/>
      <c r="E51" s="1216"/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</row>
    <row r="52" spans="1:25">
      <c r="A52" s="1225" t="s">
        <v>42</v>
      </c>
      <c r="B52" s="1555"/>
      <c r="C52" s="1555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</row>
    <row r="53" spans="1:25">
      <c r="A53" s="1225" t="s">
        <v>42</v>
      </c>
      <c r="B53" s="1555"/>
      <c r="C53" s="1555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</row>
    <row r="54" spans="1:25">
      <c r="A54" s="1225" t="s">
        <v>43</v>
      </c>
      <c r="B54" s="1556"/>
      <c r="C54" s="1556"/>
      <c r="D54" s="1216"/>
      <c r="E54" s="1216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</row>
    <row r="55" spans="1:25">
      <c r="A55" s="1225" t="s">
        <v>44</v>
      </c>
      <c r="B55" s="1557"/>
      <c r="C55" s="1557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</row>
    <row r="57" spans="1:25" ht="23.25" customHeight="1">
      <c r="A57" s="1549"/>
      <c r="B57" s="1549"/>
      <c r="C57" s="1549"/>
      <c r="D57" s="1549"/>
      <c r="E57" s="1549"/>
      <c r="F57" s="1549"/>
      <c r="G57" s="1208"/>
      <c r="H57" s="1209"/>
      <c r="I57" s="1549" t="s">
        <v>1</v>
      </c>
      <c r="J57" s="1549"/>
      <c r="K57" s="1549"/>
      <c r="L57" s="1549"/>
      <c r="M57" s="1549"/>
      <c r="N57" s="1549"/>
      <c r="O57" s="1549"/>
      <c r="P57" s="1549"/>
      <c r="Q57" s="1549"/>
      <c r="R57" s="1550" t="s">
        <v>2</v>
      </c>
      <c r="S57" s="1551"/>
      <c r="T57" s="1550"/>
      <c r="U57" s="1550"/>
      <c r="V57" s="1550"/>
      <c r="W57" s="1550"/>
      <c r="X57" s="1550"/>
      <c r="Y57" s="1550"/>
    </row>
    <row r="58" spans="1:25" ht="26.25">
      <c r="A58" s="1210" t="s">
        <v>3</v>
      </c>
      <c r="B58" s="1210" t="s">
        <v>4</v>
      </c>
      <c r="C58" s="1210" t="s">
        <v>5</v>
      </c>
      <c r="D58" s="1210" t="s">
        <v>6</v>
      </c>
      <c r="E58" s="1210" t="s">
        <v>7</v>
      </c>
      <c r="F58" s="1210" t="s">
        <v>8</v>
      </c>
      <c r="G58" s="1210" t="s">
        <v>9</v>
      </c>
      <c r="H58" s="1211" t="s">
        <v>10</v>
      </c>
      <c r="I58" s="1227" t="s">
        <v>11</v>
      </c>
      <c r="J58" s="1227" t="s">
        <v>12</v>
      </c>
      <c r="K58" s="1227" t="s">
        <v>13</v>
      </c>
      <c r="L58" s="1227" t="s">
        <v>14</v>
      </c>
      <c r="M58" s="1227" t="s">
        <v>15</v>
      </c>
      <c r="N58" s="1227" t="s">
        <v>16</v>
      </c>
      <c r="O58" s="1227" t="s">
        <v>17</v>
      </c>
      <c r="P58" s="1212" t="s">
        <v>18</v>
      </c>
      <c r="Q58" s="1210" t="s">
        <v>19</v>
      </c>
      <c r="R58" s="1210" t="s">
        <v>20</v>
      </c>
      <c r="S58" s="1213" t="s">
        <v>21</v>
      </c>
      <c r="T58" s="1213" t="s">
        <v>22</v>
      </c>
      <c r="U58" s="1210" t="s">
        <v>24</v>
      </c>
      <c r="V58" s="1210" t="s">
        <v>25</v>
      </c>
      <c r="W58" s="1210" t="s">
        <v>26</v>
      </c>
      <c r="X58" s="1210" t="s">
        <v>27</v>
      </c>
      <c r="Y58" s="1210" t="s">
        <v>28</v>
      </c>
    </row>
    <row r="59" spans="1:25">
      <c r="A59" s="1172"/>
      <c r="B59" s="1172"/>
      <c r="C59" s="1172"/>
      <c r="D59" s="1172"/>
      <c r="E59" s="1173"/>
      <c r="F59" s="1172"/>
      <c r="G59" s="1172"/>
      <c r="H59" s="1174"/>
      <c r="I59" s="1172"/>
      <c r="J59" s="1172"/>
      <c r="K59" s="1172"/>
      <c r="L59" s="1172"/>
      <c r="M59" s="1172"/>
      <c r="N59" s="1172"/>
      <c r="O59" s="1172"/>
      <c r="P59" s="1172"/>
      <c r="Q59" s="1175">
        <f t="shared" ref="Q59:Q64" si="5">SUM(I59:P59)</f>
        <v>0</v>
      </c>
      <c r="R59" s="1175" t="s">
        <v>30</v>
      </c>
      <c r="S59" s="1175" t="s">
        <v>31</v>
      </c>
      <c r="T59" s="1175"/>
      <c r="U59" s="1239"/>
      <c r="V59" s="1181"/>
      <c r="W59" s="1181"/>
      <c r="X59" s="1181"/>
      <c r="Y59" s="1181"/>
    </row>
    <row r="60" spans="1:25">
      <c r="A60" s="1172"/>
      <c r="B60" s="1172"/>
      <c r="C60" s="1172"/>
      <c r="D60" s="1172"/>
      <c r="E60" s="1173"/>
      <c r="F60" s="1172"/>
      <c r="G60" s="1172"/>
      <c r="H60" s="1174"/>
      <c r="I60" s="1172"/>
      <c r="J60" s="1172"/>
      <c r="K60" s="1172"/>
      <c r="L60" s="1172"/>
      <c r="M60" s="1172"/>
      <c r="N60" s="1172"/>
      <c r="O60" s="1172"/>
      <c r="P60" s="1172"/>
      <c r="Q60" s="1175">
        <f t="shared" si="5"/>
        <v>0</v>
      </c>
      <c r="R60" s="1175" t="s">
        <v>30</v>
      </c>
      <c r="S60" s="1175" t="s">
        <v>31</v>
      </c>
      <c r="T60" s="1175"/>
      <c r="U60" s="1239"/>
      <c r="V60" s="1181"/>
      <c r="W60" s="1181"/>
      <c r="X60" s="1181"/>
      <c r="Y60" s="1181"/>
    </row>
    <row r="61" spans="1:25">
      <c r="A61" s="1172"/>
      <c r="B61" s="1172"/>
      <c r="C61" s="1172"/>
      <c r="D61" s="1172"/>
      <c r="E61" s="1173"/>
      <c r="F61" s="1172"/>
      <c r="G61" s="1172"/>
      <c r="H61" s="1174"/>
      <c r="I61" s="1172"/>
      <c r="J61" s="1172"/>
      <c r="K61" s="1172"/>
      <c r="L61" s="1172"/>
      <c r="M61" s="1172"/>
      <c r="N61" s="1172"/>
      <c r="O61" s="1172"/>
      <c r="P61" s="1172"/>
      <c r="Q61" s="1175">
        <f t="shared" si="5"/>
        <v>0</v>
      </c>
      <c r="R61" s="1176" t="s">
        <v>32</v>
      </c>
      <c r="S61" s="1177" t="s">
        <v>33</v>
      </c>
      <c r="T61" s="1175"/>
      <c r="U61" s="1239"/>
      <c r="V61" s="1181"/>
      <c r="W61" s="1181"/>
      <c r="X61" s="1181"/>
      <c r="Y61" s="1181"/>
    </row>
    <row r="62" spans="1:25">
      <c r="A62" s="1172"/>
      <c r="B62" s="1172"/>
      <c r="C62" s="1172"/>
      <c r="D62" s="1172"/>
      <c r="E62" s="1173"/>
      <c r="F62" s="1172"/>
      <c r="G62" s="1172"/>
      <c r="H62" s="1174"/>
      <c r="I62" s="1172"/>
      <c r="J62" s="1172"/>
      <c r="K62" s="1172"/>
      <c r="L62" s="1172"/>
      <c r="M62" s="1172"/>
      <c r="N62" s="1172"/>
      <c r="O62" s="1172"/>
      <c r="P62" s="1172"/>
      <c r="Q62" s="1175">
        <f t="shared" si="5"/>
        <v>0</v>
      </c>
      <c r="R62" s="1176" t="s">
        <v>32</v>
      </c>
      <c r="S62" s="1177" t="s">
        <v>33</v>
      </c>
      <c r="T62" s="1175"/>
      <c r="U62" s="1239"/>
      <c r="V62" s="1181"/>
      <c r="W62" s="1181"/>
      <c r="X62" s="1181"/>
      <c r="Y62" s="1181"/>
    </row>
    <row r="63" spans="1:25">
      <c r="A63" s="1172"/>
      <c r="B63" s="1172"/>
      <c r="C63" s="1172"/>
      <c r="D63" s="1172"/>
      <c r="E63" s="1173"/>
      <c r="F63" s="1172"/>
      <c r="G63" s="1172"/>
      <c r="H63" s="1174"/>
      <c r="I63" s="1172"/>
      <c r="J63" s="1172"/>
      <c r="K63" s="1172"/>
      <c r="L63" s="1172"/>
      <c r="M63" s="1172"/>
      <c r="N63" s="1172"/>
      <c r="O63" s="1172"/>
      <c r="P63" s="1172"/>
      <c r="Q63" s="1175">
        <f t="shared" si="5"/>
        <v>0</v>
      </c>
      <c r="R63" s="1176" t="s">
        <v>32</v>
      </c>
      <c r="S63" s="1177" t="s">
        <v>33</v>
      </c>
      <c r="T63" s="1175"/>
      <c r="U63" s="1239"/>
      <c r="V63" s="1181"/>
      <c r="W63" s="1181"/>
      <c r="X63" s="1181"/>
      <c r="Y63" s="1181"/>
    </row>
    <row r="64" spans="1:25">
      <c r="A64" s="1178"/>
      <c r="B64" s="1178"/>
      <c r="C64" s="1178"/>
      <c r="D64" s="1178"/>
      <c r="E64" s="1178"/>
      <c r="F64" s="1178"/>
      <c r="G64" s="1178"/>
      <c r="H64" s="1205"/>
      <c r="I64" s="1178"/>
      <c r="J64" s="1178"/>
      <c r="K64" s="1178"/>
      <c r="L64" s="1178"/>
      <c r="M64" s="1178"/>
      <c r="N64" s="1178"/>
      <c r="O64" s="1178"/>
      <c r="P64" s="1178"/>
      <c r="Q64" s="1175">
        <f t="shared" si="5"/>
        <v>0</v>
      </c>
      <c r="R64" s="1175" t="s">
        <v>30</v>
      </c>
      <c r="S64" s="1175" t="s">
        <v>31</v>
      </c>
      <c r="T64" s="1175"/>
      <c r="U64" s="1181"/>
      <c r="V64" s="1181"/>
      <c r="W64" s="1181"/>
      <c r="X64" s="1181"/>
      <c r="Y64" s="1181"/>
    </row>
    <row r="65" spans="1:25">
      <c r="A65" s="1214" t="s">
        <v>19</v>
      </c>
      <c r="B65" s="1209"/>
      <c r="C65" s="1209"/>
      <c r="D65" s="1209"/>
      <c r="E65" s="1214"/>
      <c r="F65" s="1209"/>
      <c r="G65" s="1209"/>
      <c r="H65" s="1209"/>
      <c r="I65" s="1214">
        <f>SUM(I59:I63)</f>
        <v>0</v>
      </c>
      <c r="J65" s="1214">
        <f>SUM(J59:J63)</f>
        <v>0</v>
      </c>
      <c r="K65" s="1214">
        <f t="shared" ref="K65:Q65" si="6">SUM(K59:K64)</f>
        <v>0</v>
      </c>
      <c r="L65" s="1214">
        <f t="shared" si="6"/>
        <v>0</v>
      </c>
      <c r="M65" s="1214">
        <f t="shared" si="6"/>
        <v>0</v>
      </c>
      <c r="N65" s="1214">
        <f t="shared" si="6"/>
        <v>0</v>
      </c>
      <c r="O65" s="1214">
        <f t="shared" si="6"/>
        <v>0</v>
      </c>
      <c r="P65" s="1214">
        <f t="shared" si="6"/>
        <v>0</v>
      </c>
      <c r="Q65" s="1214">
        <f t="shared" si="6"/>
        <v>0</v>
      </c>
      <c r="R65" s="1215"/>
      <c r="S65" s="1215"/>
      <c r="T65" s="1215"/>
      <c r="U65" s="1215"/>
      <c r="V65" s="1215"/>
      <c r="W65" s="1215"/>
      <c r="X65" s="1215"/>
      <c r="Y65" s="1215"/>
    </row>
    <row r="66" spans="1:25">
      <c r="A66" s="1216"/>
      <c r="B66" s="1216"/>
      <c r="C66" s="1216"/>
      <c r="D66" s="1216"/>
      <c r="E66" s="1216"/>
      <c r="F66" s="1217"/>
      <c r="G66" s="1217"/>
      <c r="H66" s="1216"/>
      <c r="I66" s="1216"/>
      <c r="J66" s="1216"/>
      <c r="K66" s="1216"/>
      <c r="L66" s="1216"/>
      <c r="M66" s="1216"/>
      <c r="N66" s="1216"/>
      <c r="O66" s="1216"/>
      <c r="P66" s="1216"/>
      <c r="Q66" s="1216"/>
      <c r="R66" s="1216"/>
      <c r="S66" s="1216"/>
      <c r="T66" s="1216"/>
      <c r="U66" s="1216"/>
      <c r="V66" s="1216"/>
      <c r="W66" s="1216"/>
      <c r="X66" s="1216"/>
    </row>
    <row r="67" spans="1:25">
      <c r="A67" s="1218" t="s">
        <v>34</v>
      </c>
      <c r="B67" s="1552"/>
      <c r="C67" s="1552"/>
      <c r="D67" s="1552"/>
      <c r="E67" s="1216"/>
      <c r="F67" s="1216"/>
      <c r="G67" s="1216"/>
      <c r="H67" s="1216"/>
      <c r="I67" s="1216"/>
      <c r="J67" s="1216"/>
      <c r="K67" s="1553"/>
      <c r="L67" s="1553"/>
      <c r="M67" s="1553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</row>
    <row r="68" spans="1:25" ht="18">
      <c r="A68" s="1220" t="s">
        <v>35</v>
      </c>
      <c r="B68" s="1221" t="s">
        <v>36</v>
      </c>
      <c r="C68" s="1222" t="s">
        <v>37</v>
      </c>
      <c r="D68" s="1219"/>
      <c r="E68" s="1216"/>
      <c r="F68" s="1216"/>
      <c r="G68" s="1216"/>
      <c r="H68" s="1216"/>
      <c r="I68" s="1216"/>
      <c r="J68" s="1216"/>
      <c r="K68" s="1216"/>
      <c r="L68" s="1216"/>
      <c r="M68" s="1216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</row>
    <row r="69" spans="1:25">
      <c r="A69" s="1194" t="s">
        <v>161</v>
      </c>
      <c r="B69" s="1548" t="s">
        <v>39</v>
      </c>
      <c r="C69" s="1548"/>
      <c r="D69" s="1223"/>
      <c r="E69" s="1224" t="s">
        <v>40</v>
      </c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</row>
    <row r="70" spans="1:25">
      <c r="A70" s="1195" t="s">
        <v>169</v>
      </c>
      <c r="B70" s="1554" t="s">
        <v>41</v>
      </c>
      <c r="C70" s="1554"/>
      <c r="D70" s="1216"/>
      <c r="E70" s="1216"/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</row>
    <row r="71" spans="1:25">
      <c r="A71" s="1225" t="s">
        <v>42</v>
      </c>
      <c r="B71" s="1555"/>
      <c r="C71" s="1555"/>
      <c r="D71" s="1216"/>
      <c r="E71" s="1216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</row>
    <row r="72" spans="1:25">
      <c r="A72" s="1225" t="s">
        <v>42</v>
      </c>
      <c r="B72" s="1555"/>
      <c r="C72" s="1555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</row>
    <row r="73" spans="1:25">
      <c r="A73" s="1225" t="s">
        <v>43</v>
      </c>
      <c r="B73" s="1556"/>
      <c r="C73" s="1556"/>
      <c r="D73" s="1216"/>
      <c r="E73" s="1216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</row>
    <row r="74" spans="1:25">
      <c r="A74" s="1225" t="s">
        <v>44</v>
      </c>
      <c r="B74" s="1557"/>
      <c r="C74" s="1557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</row>
    <row r="76" spans="1:25" ht="23.25" customHeight="1">
      <c r="A76" s="1549" t="s">
        <v>0</v>
      </c>
      <c r="B76" s="1549"/>
      <c r="C76" s="1549"/>
      <c r="D76" s="1549"/>
      <c r="E76" s="1549"/>
      <c r="F76" s="1549"/>
      <c r="G76" s="1208"/>
      <c r="H76" s="1209"/>
      <c r="I76" s="1549" t="s">
        <v>1</v>
      </c>
      <c r="J76" s="1549"/>
      <c r="K76" s="1549"/>
      <c r="L76" s="1549"/>
      <c r="M76" s="1549"/>
      <c r="N76" s="1549"/>
      <c r="O76" s="1549"/>
      <c r="P76" s="1549"/>
      <c r="Q76" s="1549"/>
      <c r="R76" s="1550" t="s">
        <v>2</v>
      </c>
      <c r="S76" s="1551"/>
      <c r="T76" s="1550"/>
      <c r="U76" s="1550"/>
      <c r="V76" s="1550"/>
      <c r="W76" s="1550"/>
      <c r="X76" s="1550"/>
      <c r="Y76" s="1550"/>
    </row>
    <row r="77" spans="1:25" ht="26.25">
      <c r="A77" s="1210" t="s">
        <v>3</v>
      </c>
      <c r="B77" s="1210" t="s">
        <v>4</v>
      </c>
      <c r="C77" s="1210" t="s">
        <v>5</v>
      </c>
      <c r="D77" s="1210" t="s">
        <v>6</v>
      </c>
      <c r="E77" s="1210" t="s">
        <v>7</v>
      </c>
      <c r="F77" s="1210" t="s">
        <v>8</v>
      </c>
      <c r="G77" s="1210" t="s">
        <v>9</v>
      </c>
      <c r="H77" s="1211" t="s">
        <v>10</v>
      </c>
      <c r="I77" s="1227" t="s">
        <v>11</v>
      </c>
      <c r="J77" s="1227" t="s">
        <v>12</v>
      </c>
      <c r="K77" s="1227" t="s">
        <v>13</v>
      </c>
      <c r="L77" s="1227" t="s">
        <v>14</v>
      </c>
      <c r="M77" s="1227" t="s">
        <v>15</v>
      </c>
      <c r="N77" s="1227" t="s">
        <v>16</v>
      </c>
      <c r="O77" s="1227" t="s">
        <v>17</v>
      </c>
      <c r="P77" s="1212" t="s">
        <v>18</v>
      </c>
      <c r="Q77" s="1210" t="s">
        <v>19</v>
      </c>
      <c r="R77" s="1210" t="s">
        <v>20</v>
      </c>
      <c r="S77" s="1213" t="s">
        <v>21</v>
      </c>
      <c r="T77" s="1213" t="s">
        <v>22</v>
      </c>
      <c r="U77" s="1210" t="s">
        <v>24</v>
      </c>
      <c r="V77" s="1210" t="s">
        <v>25</v>
      </c>
      <c r="W77" s="1210" t="s">
        <v>26</v>
      </c>
      <c r="X77" s="1210" t="s">
        <v>27</v>
      </c>
      <c r="Y77" s="1210" t="s">
        <v>28</v>
      </c>
    </row>
    <row r="78" spans="1:25">
      <c r="A78" s="1172"/>
      <c r="B78" s="1172"/>
      <c r="C78" s="1172"/>
      <c r="D78" s="1172"/>
      <c r="E78" s="1173"/>
      <c r="F78" s="1172"/>
      <c r="G78" s="1172"/>
      <c r="H78" s="1174"/>
      <c r="I78" s="1172"/>
      <c r="J78" s="1172"/>
      <c r="K78" s="1172"/>
      <c r="L78" s="1172"/>
      <c r="M78" s="1172"/>
      <c r="N78" s="1172"/>
      <c r="O78" s="1172"/>
      <c r="P78" s="1172"/>
      <c r="Q78" s="1175">
        <f t="shared" ref="Q78:Q83" si="7">SUM(I78:P78)</f>
        <v>0</v>
      </c>
      <c r="R78" s="1175" t="s">
        <v>30</v>
      </c>
      <c r="S78" s="1175" t="s">
        <v>31</v>
      </c>
      <c r="T78" s="1175"/>
      <c r="U78" s="1239"/>
      <c r="V78" s="1181"/>
      <c r="W78" s="1181"/>
      <c r="X78" s="1181"/>
      <c r="Y78" s="1181"/>
    </row>
    <row r="79" spans="1:25">
      <c r="A79" s="1172"/>
      <c r="B79" s="1172"/>
      <c r="C79" s="1172"/>
      <c r="D79" s="1172"/>
      <c r="E79" s="1173"/>
      <c r="F79" s="1172"/>
      <c r="G79" s="1172"/>
      <c r="H79" s="1174"/>
      <c r="I79" s="1172"/>
      <c r="J79" s="1172"/>
      <c r="K79" s="1172"/>
      <c r="L79" s="1172"/>
      <c r="M79" s="1172"/>
      <c r="N79" s="1172"/>
      <c r="O79" s="1172"/>
      <c r="P79" s="1172"/>
      <c r="Q79" s="1175">
        <f t="shared" si="7"/>
        <v>0</v>
      </c>
      <c r="R79" s="1175" t="s">
        <v>30</v>
      </c>
      <c r="S79" s="1175" t="s">
        <v>31</v>
      </c>
      <c r="T79" s="1175"/>
      <c r="U79" s="1239"/>
      <c r="V79" s="1181"/>
      <c r="W79" s="1181"/>
      <c r="X79" s="1181"/>
      <c r="Y79" s="1181"/>
    </row>
    <row r="80" spans="1:25">
      <c r="A80" s="1172"/>
      <c r="B80" s="1172"/>
      <c r="C80" s="1172"/>
      <c r="D80" s="1172"/>
      <c r="E80" s="1173"/>
      <c r="F80" s="1172"/>
      <c r="G80" s="1172"/>
      <c r="H80" s="1174"/>
      <c r="I80" s="1172"/>
      <c r="J80" s="1172"/>
      <c r="K80" s="1172"/>
      <c r="L80" s="1172"/>
      <c r="M80" s="1172"/>
      <c r="N80" s="1172"/>
      <c r="O80" s="1172"/>
      <c r="P80" s="1172"/>
      <c r="Q80" s="1175">
        <f t="shared" si="7"/>
        <v>0</v>
      </c>
      <c r="R80" s="1176" t="s">
        <v>32</v>
      </c>
      <c r="S80" s="1177" t="s">
        <v>33</v>
      </c>
      <c r="T80" s="1175"/>
      <c r="U80" s="1239"/>
      <c r="V80" s="1181"/>
      <c r="W80" s="1181"/>
      <c r="X80" s="1181"/>
      <c r="Y80" s="1181"/>
    </row>
    <row r="81" spans="1:25">
      <c r="A81" s="1172"/>
      <c r="B81" s="1172"/>
      <c r="C81" s="1172"/>
      <c r="D81" s="1172"/>
      <c r="E81" s="1173"/>
      <c r="F81" s="1172"/>
      <c r="G81" s="1172"/>
      <c r="H81" s="1174"/>
      <c r="I81" s="1172"/>
      <c r="J81" s="1172"/>
      <c r="K81" s="1172"/>
      <c r="L81" s="1172"/>
      <c r="M81" s="1172"/>
      <c r="N81" s="1172"/>
      <c r="O81" s="1172"/>
      <c r="P81" s="1172"/>
      <c r="Q81" s="1175">
        <f t="shared" si="7"/>
        <v>0</v>
      </c>
      <c r="R81" s="1176" t="s">
        <v>32</v>
      </c>
      <c r="S81" s="1177" t="s">
        <v>33</v>
      </c>
      <c r="T81" s="1175"/>
      <c r="U81" s="1239"/>
      <c r="V81" s="1181"/>
      <c r="W81" s="1181"/>
      <c r="X81" s="1181"/>
      <c r="Y81" s="1181"/>
    </row>
    <row r="82" spans="1:25">
      <c r="A82" s="1172"/>
      <c r="B82" s="1172"/>
      <c r="C82" s="1172"/>
      <c r="D82" s="1172"/>
      <c r="E82" s="1173"/>
      <c r="F82" s="1172"/>
      <c r="G82" s="1172"/>
      <c r="H82" s="1174"/>
      <c r="I82" s="1172"/>
      <c r="J82" s="1172"/>
      <c r="K82" s="1172"/>
      <c r="L82" s="1172"/>
      <c r="M82" s="1172"/>
      <c r="N82" s="1172"/>
      <c r="O82" s="1172"/>
      <c r="P82" s="1172"/>
      <c r="Q82" s="1175">
        <f t="shared" si="7"/>
        <v>0</v>
      </c>
      <c r="R82" s="1176" t="s">
        <v>32</v>
      </c>
      <c r="S82" s="1177" t="s">
        <v>33</v>
      </c>
      <c r="T82" s="1175"/>
      <c r="U82" s="1239"/>
      <c r="V82" s="1181"/>
      <c r="W82" s="1181"/>
      <c r="X82" s="1181"/>
      <c r="Y82" s="1181"/>
    </row>
    <row r="83" spans="1:25">
      <c r="A83" s="1178"/>
      <c r="B83" s="1178"/>
      <c r="C83" s="1178"/>
      <c r="D83" s="1178"/>
      <c r="E83" s="1178"/>
      <c r="F83" s="1178"/>
      <c r="G83" s="1178"/>
      <c r="H83" s="1205"/>
      <c r="I83" s="1178"/>
      <c r="J83" s="1178"/>
      <c r="K83" s="1178"/>
      <c r="L83" s="1178"/>
      <c r="M83" s="1178"/>
      <c r="N83" s="1178"/>
      <c r="O83" s="1178"/>
      <c r="P83" s="1178"/>
      <c r="Q83" s="1175">
        <f t="shared" si="7"/>
        <v>0</v>
      </c>
      <c r="R83" s="1175" t="s">
        <v>30</v>
      </c>
      <c r="S83" s="1175" t="s">
        <v>31</v>
      </c>
      <c r="T83" s="1175"/>
      <c r="U83" s="1181"/>
      <c r="V83" s="1181"/>
      <c r="W83" s="1181"/>
      <c r="X83" s="1181"/>
      <c r="Y83" s="1181"/>
    </row>
    <row r="84" spans="1:25">
      <c r="A84" s="1214" t="s">
        <v>19</v>
      </c>
      <c r="B84" s="1209"/>
      <c r="C84" s="1209"/>
      <c r="D84" s="1209"/>
      <c r="E84" s="1214"/>
      <c r="F84" s="1209"/>
      <c r="G84" s="1209"/>
      <c r="H84" s="1209"/>
      <c r="I84" s="1214">
        <f>SUM(I78:I82)</f>
        <v>0</v>
      </c>
      <c r="J84" s="1214">
        <f>SUM(J78:J82)</f>
        <v>0</v>
      </c>
      <c r="K84" s="1214">
        <f t="shared" ref="K84:Q84" si="8">SUM(K78:K83)</f>
        <v>0</v>
      </c>
      <c r="L84" s="1214">
        <f t="shared" si="8"/>
        <v>0</v>
      </c>
      <c r="M84" s="1214">
        <f t="shared" si="8"/>
        <v>0</v>
      </c>
      <c r="N84" s="1214">
        <f t="shared" si="8"/>
        <v>0</v>
      </c>
      <c r="O84" s="1214">
        <f t="shared" si="8"/>
        <v>0</v>
      </c>
      <c r="P84" s="1214">
        <f t="shared" si="8"/>
        <v>0</v>
      </c>
      <c r="Q84" s="1214">
        <f t="shared" si="8"/>
        <v>0</v>
      </c>
      <c r="R84" s="1215"/>
      <c r="S84" s="1215"/>
      <c r="T84" s="1215"/>
      <c r="U84" s="1215"/>
      <c r="V84" s="1215"/>
      <c r="W84" s="1215"/>
      <c r="X84" s="1215"/>
      <c r="Y84" s="1215"/>
    </row>
    <row r="85" spans="1:25">
      <c r="A85" s="1216"/>
      <c r="B85" s="1216"/>
      <c r="C85" s="1216"/>
      <c r="D85" s="1216"/>
      <c r="E85" s="1216"/>
      <c r="F85" s="1217"/>
      <c r="G85" s="1217"/>
      <c r="H85" s="1216"/>
      <c r="I85" s="1216"/>
      <c r="J85" s="1216"/>
      <c r="K85" s="1216"/>
      <c r="L85" s="1216"/>
      <c r="M85" s="1216"/>
      <c r="N85" s="1216"/>
      <c r="O85" s="1216"/>
      <c r="P85" s="1216"/>
      <c r="Q85" s="1216"/>
      <c r="R85" s="1216"/>
      <c r="S85" s="1216"/>
      <c r="T85" s="1216"/>
      <c r="U85" s="1216"/>
      <c r="V85" s="1216"/>
      <c r="W85" s="1216"/>
      <c r="X85" s="1216"/>
    </row>
    <row r="86" spans="1:25">
      <c r="A86" s="1218" t="s">
        <v>34</v>
      </c>
      <c r="B86" s="1552"/>
      <c r="C86" s="1552"/>
      <c r="D86" s="1552"/>
      <c r="E86" s="1216"/>
      <c r="F86" s="1216"/>
      <c r="G86" s="1216"/>
      <c r="H86" s="1216"/>
      <c r="I86" s="1216"/>
      <c r="J86" s="1216"/>
      <c r="K86" s="1553"/>
      <c r="L86" s="1553"/>
      <c r="M86" s="1553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</row>
    <row r="87" spans="1:25" ht="18">
      <c r="A87" s="1220" t="s">
        <v>35</v>
      </c>
      <c r="B87" s="1221" t="s">
        <v>36</v>
      </c>
      <c r="C87" s="1222" t="s">
        <v>37</v>
      </c>
      <c r="D87" s="1219"/>
      <c r="E87" s="1216"/>
      <c r="F87" s="1216"/>
      <c r="G87" s="1216"/>
      <c r="H87" s="1216"/>
      <c r="I87" s="1216"/>
      <c r="J87" s="1216"/>
      <c r="K87" s="1216"/>
      <c r="L87" s="1216"/>
      <c r="M87" s="1216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</row>
    <row r="88" spans="1:25">
      <c r="A88" s="1194" t="s">
        <v>161</v>
      </c>
      <c r="B88" s="1548" t="s">
        <v>39</v>
      </c>
      <c r="C88" s="1548"/>
      <c r="D88" s="1223"/>
      <c r="E88" s="1224" t="s">
        <v>40</v>
      </c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</row>
    <row r="89" spans="1:25">
      <c r="A89" s="1195" t="s">
        <v>169</v>
      </c>
      <c r="B89" s="1554" t="s">
        <v>41</v>
      </c>
      <c r="C89" s="1554"/>
      <c r="D89" s="1216"/>
      <c r="E89" s="1216"/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</row>
    <row r="90" spans="1:25">
      <c r="A90" s="1225" t="s">
        <v>42</v>
      </c>
      <c r="B90" s="1555"/>
      <c r="C90" s="1555"/>
      <c r="D90" s="1216"/>
      <c r="E90" s="1216"/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</row>
    <row r="91" spans="1:25">
      <c r="A91" s="1225" t="s">
        <v>42</v>
      </c>
      <c r="B91" s="1555"/>
      <c r="C91" s="1555"/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</row>
    <row r="92" spans="1:25">
      <c r="A92" s="1225" t="s">
        <v>43</v>
      </c>
      <c r="B92" s="1556"/>
      <c r="C92" s="1556"/>
      <c r="D92" s="1216"/>
      <c r="E92" s="1216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</row>
    <row r="93" spans="1:25">
      <c r="A93" s="1225" t="s">
        <v>44</v>
      </c>
      <c r="B93" s="1557"/>
      <c r="C93" s="1557"/>
      <c r="D93" s="1216"/>
      <c r="E93" s="1216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</row>
    <row r="95" spans="1:25" ht="23.25" customHeight="1">
      <c r="A95" s="1549" t="s">
        <v>0</v>
      </c>
      <c r="B95" s="1549"/>
      <c r="C95" s="1549"/>
      <c r="D95" s="1549"/>
      <c r="E95" s="1549"/>
      <c r="F95" s="1549"/>
      <c r="G95" s="1208"/>
      <c r="H95" s="1209"/>
      <c r="I95" s="1549" t="s">
        <v>1</v>
      </c>
      <c r="J95" s="1549"/>
      <c r="K95" s="1549"/>
      <c r="L95" s="1549"/>
      <c r="M95" s="1549"/>
      <c r="N95" s="1549"/>
      <c r="O95" s="1549"/>
      <c r="P95" s="1549"/>
      <c r="Q95" s="1549"/>
      <c r="R95" s="1550" t="s">
        <v>2</v>
      </c>
      <c r="S95" s="1551"/>
      <c r="T95" s="1550"/>
      <c r="U95" s="1550"/>
      <c r="V95" s="1550"/>
      <c r="W95" s="1550"/>
      <c r="X95" s="1550"/>
      <c r="Y95" s="1550"/>
    </row>
    <row r="96" spans="1:25" ht="26.25">
      <c r="A96" s="1210" t="s">
        <v>3</v>
      </c>
      <c r="B96" s="1210" t="s">
        <v>4</v>
      </c>
      <c r="C96" s="1210" t="s">
        <v>5</v>
      </c>
      <c r="D96" s="1210" t="s">
        <v>6</v>
      </c>
      <c r="E96" s="1210" t="s">
        <v>7</v>
      </c>
      <c r="F96" s="1210" t="s">
        <v>8</v>
      </c>
      <c r="G96" s="1210" t="s">
        <v>9</v>
      </c>
      <c r="H96" s="1211" t="s">
        <v>10</v>
      </c>
      <c r="I96" s="1227" t="s">
        <v>11</v>
      </c>
      <c r="J96" s="1227" t="s">
        <v>12</v>
      </c>
      <c r="K96" s="1227" t="s">
        <v>13</v>
      </c>
      <c r="L96" s="1227" t="s">
        <v>14</v>
      </c>
      <c r="M96" s="1227" t="s">
        <v>15</v>
      </c>
      <c r="N96" s="1227" t="s">
        <v>16</v>
      </c>
      <c r="O96" s="1227" t="s">
        <v>17</v>
      </c>
      <c r="P96" s="1212" t="s">
        <v>18</v>
      </c>
      <c r="Q96" s="1210" t="s">
        <v>19</v>
      </c>
      <c r="R96" s="1210" t="s">
        <v>20</v>
      </c>
      <c r="S96" s="1213" t="s">
        <v>21</v>
      </c>
      <c r="T96" s="1213" t="s">
        <v>22</v>
      </c>
      <c r="U96" s="1210" t="s">
        <v>24</v>
      </c>
      <c r="V96" s="1210" t="s">
        <v>25</v>
      </c>
      <c r="W96" s="1210" t="s">
        <v>26</v>
      </c>
      <c r="X96" s="1210" t="s">
        <v>27</v>
      </c>
      <c r="Y96" s="1210" t="s">
        <v>28</v>
      </c>
    </row>
    <row r="97" spans="1:25">
      <c r="A97" s="1172"/>
      <c r="B97" s="1172"/>
      <c r="C97" s="1172"/>
      <c r="D97" s="1172"/>
      <c r="E97" s="1173"/>
      <c r="F97" s="1172"/>
      <c r="G97" s="1172"/>
      <c r="H97" s="1174"/>
      <c r="I97" s="1172"/>
      <c r="J97" s="1172"/>
      <c r="K97" s="1172"/>
      <c r="L97" s="1172"/>
      <c r="M97" s="1172"/>
      <c r="N97" s="1172"/>
      <c r="O97" s="1172"/>
      <c r="P97" s="1172"/>
      <c r="Q97" s="1175">
        <f t="shared" ref="Q97:Q102" si="9">SUM(I97:P97)</f>
        <v>0</v>
      </c>
      <c r="R97" s="1175" t="s">
        <v>30</v>
      </c>
      <c r="S97" s="1175" t="s">
        <v>31</v>
      </c>
      <c r="T97" s="1175"/>
      <c r="U97" s="1239"/>
      <c r="V97" s="1181"/>
      <c r="W97" s="1181"/>
      <c r="X97" s="1181"/>
      <c r="Y97" s="1181"/>
    </row>
    <row r="98" spans="1:25">
      <c r="A98" s="1172"/>
      <c r="B98" s="1172"/>
      <c r="C98" s="1172"/>
      <c r="D98" s="1172"/>
      <c r="E98" s="1173"/>
      <c r="F98" s="1172"/>
      <c r="G98" s="1172"/>
      <c r="H98" s="1174"/>
      <c r="I98" s="1172"/>
      <c r="J98" s="1172"/>
      <c r="K98" s="1172"/>
      <c r="L98" s="1172"/>
      <c r="M98" s="1172"/>
      <c r="N98" s="1172"/>
      <c r="O98" s="1172"/>
      <c r="P98" s="1172"/>
      <c r="Q98" s="1175">
        <f t="shared" si="9"/>
        <v>0</v>
      </c>
      <c r="R98" s="1175" t="s">
        <v>30</v>
      </c>
      <c r="S98" s="1175" t="s">
        <v>31</v>
      </c>
      <c r="T98" s="1175"/>
      <c r="U98" s="1239"/>
      <c r="V98" s="1181"/>
      <c r="W98" s="1181"/>
      <c r="X98" s="1181"/>
      <c r="Y98" s="1181"/>
    </row>
    <row r="99" spans="1:25">
      <c r="A99" s="1172"/>
      <c r="B99" s="1172"/>
      <c r="C99" s="1172"/>
      <c r="D99" s="1172"/>
      <c r="E99" s="1173"/>
      <c r="F99" s="1172"/>
      <c r="G99" s="1172"/>
      <c r="H99" s="1174"/>
      <c r="I99" s="1172"/>
      <c r="J99" s="1172"/>
      <c r="K99" s="1172"/>
      <c r="L99" s="1172"/>
      <c r="M99" s="1172"/>
      <c r="N99" s="1172"/>
      <c r="O99" s="1172"/>
      <c r="P99" s="1172"/>
      <c r="Q99" s="1175">
        <f t="shared" si="9"/>
        <v>0</v>
      </c>
      <c r="R99" s="1176" t="s">
        <v>32</v>
      </c>
      <c r="S99" s="1177" t="s">
        <v>33</v>
      </c>
      <c r="T99" s="1175"/>
      <c r="U99" s="1239"/>
      <c r="V99" s="1181"/>
      <c r="W99" s="1181"/>
      <c r="X99" s="1181"/>
      <c r="Y99" s="1181"/>
    </row>
    <row r="100" spans="1:25">
      <c r="A100" s="1172"/>
      <c r="B100" s="1172"/>
      <c r="C100" s="1172"/>
      <c r="D100" s="1172"/>
      <c r="E100" s="1173"/>
      <c r="F100" s="1172"/>
      <c r="G100" s="1172"/>
      <c r="H100" s="1174"/>
      <c r="I100" s="1172"/>
      <c r="J100" s="1172"/>
      <c r="K100" s="1172"/>
      <c r="L100" s="1172"/>
      <c r="M100" s="1172"/>
      <c r="N100" s="1172"/>
      <c r="O100" s="1172"/>
      <c r="P100" s="1172"/>
      <c r="Q100" s="1175">
        <f t="shared" si="9"/>
        <v>0</v>
      </c>
      <c r="R100" s="1176" t="s">
        <v>32</v>
      </c>
      <c r="S100" s="1177" t="s">
        <v>33</v>
      </c>
      <c r="T100" s="1175"/>
      <c r="U100" s="1239"/>
      <c r="V100" s="1181"/>
      <c r="W100" s="1181"/>
      <c r="X100" s="1181"/>
      <c r="Y100" s="1181"/>
    </row>
    <row r="101" spans="1:25">
      <c r="A101" s="1172"/>
      <c r="B101" s="1172"/>
      <c r="C101" s="1172"/>
      <c r="D101" s="1172"/>
      <c r="E101" s="1173"/>
      <c r="F101" s="1172"/>
      <c r="G101" s="1172"/>
      <c r="H101" s="1174"/>
      <c r="I101" s="1172"/>
      <c r="J101" s="1172"/>
      <c r="K101" s="1172"/>
      <c r="L101" s="1172"/>
      <c r="M101" s="1172"/>
      <c r="N101" s="1172"/>
      <c r="O101" s="1172"/>
      <c r="P101" s="1172"/>
      <c r="Q101" s="1175">
        <f t="shared" si="9"/>
        <v>0</v>
      </c>
      <c r="R101" s="1176" t="s">
        <v>32</v>
      </c>
      <c r="S101" s="1177" t="s">
        <v>33</v>
      </c>
      <c r="T101" s="1175"/>
      <c r="U101" s="1239"/>
      <c r="V101" s="1181"/>
      <c r="W101" s="1181"/>
      <c r="X101" s="1181"/>
      <c r="Y101" s="1181"/>
    </row>
    <row r="102" spans="1:25">
      <c r="A102" s="1178"/>
      <c r="B102" s="1178"/>
      <c r="C102" s="1178"/>
      <c r="D102" s="1178"/>
      <c r="E102" s="1178"/>
      <c r="F102" s="1178"/>
      <c r="G102" s="1178"/>
      <c r="H102" s="1205"/>
      <c r="I102" s="1178"/>
      <c r="J102" s="1178"/>
      <c r="K102" s="1178"/>
      <c r="L102" s="1178"/>
      <c r="M102" s="1178"/>
      <c r="N102" s="1178"/>
      <c r="O102" s="1178"/>
      <c r="P102" s="1178"/>
      <c r="Q102" s="1175">
        <f t="shared" si="9"/>
        <v>0</v>
      </c>
      <c r="R102" s="1175" t="s">
        <v>30</v>
      </c>
      <c r="S102" s="1175" t="s">
        <v>31</v>
      </c>
      <c r="T102" s="1175"/>
      <c r="U102" s="1181"/>
      <c r="V102" s="1181"/>
      <c r="W102" s="1181"/>
      <c r="X102" s="1181"/>
      <c r="Y102" s="1181"/>
    </row>
    <row r="103" spans="1:25">
      <c r="A103" s="1214" t="s">
        <v>19</v>
      </c>
      <c r="B103" s="1209"/>
      <c r="C103" s="1209"/>
      <c r="D103" s="1209"/>
      <c r="E103" s="1214"/>
      <c r="F103" s="1209"/>
      <c r="G103" s="1209"/>
      <c r="H103" s="1209"/>
      <c r="I103" s="1214">
        <f>SUM(I97:I101)</f>
        <v>0</v>
      </c>
      <c r="J103" s="1214">
        <f>SUM(J97:J101)</f>
        <v>0</v>
      </c>
      <c r="K103" s="1214">
        <f t="shared" ref="K103:Q103" si="10">SUM(K97:K102)</f>
        <v>0</v>
      </c>
      <c r="L103" s="1214">
        <f t="shared" si="10"/>
        <v>0</v>
      </c>
      <c r="M103" s="1214">
        <f t="shared" si="10"/>
        <v>0</v>
      </c>
      <c r="N103" s="1214">
        <f t="shared" si="10"/>
        <v>0</v>
      </c>
      <c r="O103" s="1214">
        <f t="shared" si="10"/>
        <v>0</v>
      </c>
      <c r="P103" s="1214">
        <f t="shared" si="10"/>
        <v>0</v>
      </c>
      <c r="Q103" s="1214">
        <f t="shared" si="10"/>
        <v>0</v>
      </c>
      <c r="R103" s="1215"/>
      <c r="S103" s="1215"/>
      <c r="T103" s="1215"/>
      <c r="U103" s="1215"/>
      <c r="V103" s="1215"/>
      <c r="W103" s="1215"/>
      <c r="X103" s="1215"/>
      <c r="Y103" s="1215"/>
    </row>
    <row r="104" spans="1:25">
      <c r="A104" s="1216"/>
      <c r="B104" s="1216"/>
      <c r="C104" s="1216"/>
      <c r="D104" s="1216"/>
      <c r="E104" s="1216"/>
      <c r="F104" s="1217"/>
      <c r="G104" s="1217"/>
      <c r="H104" s="1216"/>
      <c r="I104" s="1216"/>
      <c r="J104" s="1216"/>
      <c r="K104" s="1216"/>
      <c r="L104" s="1216"/>
      <c r="M104" s="1216"/>
      <c r="N104" s="1216"/>
      <c r="O104" s="1216"/>
      <c r="P104" s="1216"/>
      <c r="Q104" s="1216"/>
      <c r="R104" s="1216"/>
      <c r="S104" s="1216"/>
      <c r="T104" s="1216"/>
      <c r="U104" s="1216"/>
      <c r="V104" s="1216"/>
      <c r="W104" s="1216"/>
      <c r="X104" s="1216"/>
    </row>
    <row r="105" spans="1:25">
      <c r="A105" s="1218" t="s">
        <v>34</v>
      </c>
      <c r="B105" s="1552"/>
      <c r="C105" s="1552"/>
      <c r="D105" s="1552"/>
      <c r="E105" s="1216"/>
      <c r="F105" s="1216"/>
      <c r="G105" s="1216"/>
      <c r="H105" s="1216"/>
      <c r="I105" s="1216"/>
      <c r="J105" s="1216"/>
      <c r="K105" s="1553"/>
      <c r="L105" s="1553"/>
      <c r="M105" s="1553"/>
      <c r="N105" s="1216"/>
      <c r="O105" s="1216"/>
      <c r="P105" s="1216"/>
      <c r="Q105" s="1216"/>
      <c r="R105" s="1216"/>
      <c r="S105" s="1216"/>
      <c r="T105" s="1216"/>
      <c r="U105" s="1216"/>
      <c r="V105" s="1216"/>
      <c r="W105" s="1216"/>
      <c r="X105" s="1216"/>
    </row>
    <row r="106" spans="1:25" ht="18">
      <c r="A106" s="1220" t="s">
        <v>35</v>
      </c>
      <c r="B106" s="1221" t="s">
        <v>36</v>
      </c>
      <c r="C106" s="1222" t="s">
        <v>37</v>
      </c>
      <c r="D106" s="1219"/>
      <c r="E106" s="1216"/>
      <c r="F106" s="1216"/>
      <c r="G106" s="1216"/>
      <c r="H106" s="1216"/>
      <c r="I106" s="1216"/>
      <c r="J106" s="1216"/>
      <c r="K106" s="1216"/>
      <c r="L106" s="1216"/>
      <c r="M106" s="1216"/>
      <c r="N106" s="1216"/>
      <c r="O106" s="1216"/>
      <c r="P106" s="1216"/>
      <c r="Q106" s="1216"/>
      <c r="R106" s="1216"/>
      <c r="S106" s="1216"/>
      <c r="T106" s="1216"/>
      <c r="U106" s="1216"/>
      <c r="V106" s="1216"/>
      <c r="W106" s="1216"/>
      <c r="X106" s="1216"/>
    </row>
    <row r="107" spans="1:25">
      <c r="A107" s="1194" t="s">
        <v>161</v>
      </c>
      <c r="B107" s="1548" t="s">
        <v>39</v>
      </c>
      <c r="C107" s="1548"/>
      <c r="D107" s="1223"/>
      <c r="E107" s="1224" t="s">
        <v>40</v>
      </c>
      <c r="F107" s="1216"/>
      <c r="G107" s="1216"/>
      <c r="H107" s="1216"/>
      <c r="I107" s="1216"/>
      <c r="J107" s="1216"/>
      <c r="K107" s="1216"/>
      <c r="L107" s="1216"/>
      <c r="M107" s="1216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</row>
    <row r="108" spans="1:25">
      <c r="A108" s="1195" t="s">
        <v>169</v>
      </c>
      <c r="B108" s="1554" t="s">
        <v>41</v>
      </c>
      <c r="C108" s="1554"/>
      <c r="D108" s="1216"/>
      <c r="E108" s="1216"/>
      <c r="F108" s="1216"/>
      <c r="G108" s="1216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</row>
    <row r="109" spans="1:25">
      <c r="A109" s="1225" t="s">
        <v>42</v>
      </c>
      <c r="B109" s="1555"/>
      <c r="C109" s="1555"/>
      <c r="D109" s="1216"/>
      <c r="E109" s="1216"/>
      <c r="F109" s="1216"/>
      <c r="G109" s="1216"/>
      <c r="H109" s="1216"/>
      <c r="I109" s="1216"/>
      <c r="J109" s="1216"/>
      <c r="K109" s="1216"/>
      <c r="L109" s="1216"/>
      <c r="M109" s="1216"/>
      <c r="N109" s="1216"/>
      <c r="O109" s="1216"/>
      <c r="P109" s="1216"/>
      <c r="Q109" s="1216"/>
      <c r="R109" s="1216"/>
      <c r="S109" s="1216"/>
      <c r="T109" s="1216"/>
      <c r="U109" s="1216"/>
      <c r="V109" s="1216"/>
      <c r="W109" s="1216"/>
      <c r="X109" s="1216"/>
    </row>
    <row r="110" spans="1:25">
      <c r="A110" s="1225" t="s">
        <v>42</v>
      </c>
      <c r="B110" s="1555"/>
      <c r="C110" s="1555"/>
      <c r="F110" s="1216"/>
      <c r="G110" s="1216"/>
      <c r="H110" s="1216"/>
      <c r="I110" s="1216"/>
      <c r="J110" s="1216"/>
      <c r="K110" s="1216"/>
      <c r="L110" s="1216"/>
      <c r="M110" s="1216"/>
      <c r="N110" s="1216"/>
      <c r="O110" s="1216"/>
      <c r="P110" s="1216"/>
      <c r="Q110" s="1216"/>
      <c r="R110" s="1216"/>
      <c r="S110" s="1216"/>
      <c r="T110" s="1216"/>
      <c r="U110" s="1216"/>
      <c r="V110" s="1216"/>
      <c r="W110" s="1216"/>
      <c r="X110" s="1216"/>
    </row>
    <row r="111" spans="1:25">
      <c r="A111" s="1225" t="s">
        <v>43</v>
      </c>
      <c r="B111" s="1556"/>
      <c r="C111" s="1556"/>
      <c r="D111" s="1216"/>
      <c r="E111" s="1216"/>
      <c r="F111" s="1216"/>
      <c r="G111" s="1216"/>
      <c r="H111" s="1216"/>
      <c r="I111" s="1216"/>
      <c r="J111" s="1216"/>
      <c r="K111" s="1216"/>
      <c r="L111" s="1216"/>
      <c r="M111" s="1216"/>
      <c r="N111" s="1216"/>
      <c r="O111" s="1216"/>
      <c r="P111" s="1216"/>
      <c r="Q111" s="1216"/>
      <c r="R111" s="1216"/>
      <c r="S111" s="1216"/>
      <c r="T111" s="1216"/>
      <c r="U111" s="1216"/>
      <c r="V111" s="1216"/>
      <c r="W111" s="1216"/>
      <c r="X111" s="1216"/>
    </row>
    <row r="112" spans="1:25">
      <c r="A112" s="1225" t="s">
        <v>44</v>
      </c>
      <c r="B112" s="1557"/>
      <c r="C112" s="1557"/>
      <c r="D112" s="1216"/>
      <c r="E112" s="1216"/>
      <c r="F112" s="1216"/>
      <c r="G112" s="1216"/>
      <c r="H112" s="1216"/>
      <c r="I112" s="1216"/>
      <c r="J112" s="1216"/>
      <c r="K112" s="1216"/>
      <c r="L112" s="1216"/>
      <c r="M112" s="1216"/>
      <c r="N112" s="1216"/>
      <c r="O112" s="1216"/>
      <c r="P112" s="1216"/>
      <c r="Q112" s="1216"/>
      <c r="R112" s="1216"/>
      <c r="S112" s="1216"/>
      <c r="T112" s="1216"/>
      <c r="U112" s="1216"/>
      <c r="V112" s="1216"/>
      <c r="W112" s="1216"/>
      <c r="X112" s="1216"/>
    </row>
    <row r="114" spans="1:25" ht="23.25" customHeight="1">
      <c r="A114" s="1549" t="s">
        <v>0</v>
      </c>
      <c r="B114" s="1549"/>
      <c r="C114" s="1549"/>
      <c r="D114" s="1549"/>
      <c r="E114" s="1549"/>
      <c r="F114" s="1549"/>
      <c r="G114" s="1208"/>
      <c r="H114" s="1209"/>
      <c r="I114" s="1549" t="s">
        <v>1</v>
      </c>
      <c r="J114" s="1549"/>
      <c r="K114" s="1549"/>
      <c r="L114" s="1549"/>
      <c r="M114" s="1549"/>
      <c r="N114" s="1549"/>
      <c r="O114" s="1549"/>
      <c r="P114" s="1549"/>
      <c r="Q114" s="1549"/>
      <c r="R114" s="1550" t="s">
        <v>2</v>
      </c>
      <c r="S114" s="1551"/>
      <c r="T114" s="1550"/>
      <c r="U114" s="1550"/>
      <c r="V114" s="1550"/>
      <c r="W114" s="1550"/>
      <c r="X114" s="1550"/>
      <c r="Y114" s="1550"/>
    </row>
    <row r="115" spans="1:25" ht="26.25">
      <c r="A115" s="1210" t="s">
        <v>3</v>
      </c>
      <c r="B115" s="1210" t="s">
        <v>4</v>
      </c>
      <c r="C115" s="1210" t="s">
        <v>5</v>
      </c>
      <c r="D115" s="1210" t="s">
        <v>6</v>
      </c>
      <c r="E115" s="1210" t="s">
        <v>7</v>
      </c>
      <c r="F115" s="1210" t="s">
        <v>8</v>
      </c>
      <c r="G115" s="1210" t="s">
        <v>9</v>
      </c>
      <c r="H115" s="1211" t="s">
        <v>10</v>
      </c>
      <c r="I115" s="1227" t="s">
        <v>11</v>
      </c>
      <c r="J115" s="1227" t="s">
        <v>12</v>
      </c>
      <c r="K115" s="1227" t="s">
        <v>13</v>
      </c>
      <c r="L115" s="1227" t="s">
        <v>14</v>
      </c>
      <c r="M115" s="1227" t="s">
        <v>15</v>
      </c>
      <c r="N115" s="1227" t="s">
        <v>16</v>
      </c>
      <c r="O115" s="1227" t="s">
        <v>17</v>
      </c>
      <c r="P115" s="1212" t="s">
        <v>18</v>
      </c>
      <c r="Q115" s="1210" t="s">
        <v>19</v>
      </c>
      <c r="R115" s="1210" t="s">
        <v>20</v>
      </c>
      <c r="S115" s="1213" t="s">
        <v>21</v>
      </c>
      <c r="T115" s="1213" t="s">
        <v>22</v>
      </c>
      <c r="U115" s="1210" t="s">
        <v>24</v>
      </c>
      <c r="V115" s="1210" t="s">
        <v>25</v>
      </c>
      <c r="W115" s="1210" t="s">
        <v>26</v>
      </c>
      <c r="X115" s="1210" t="s">
        <v>27</v>
      </c>
      <c r="Y115" s="1210" t="s">
        <v>28</v>
      </c>
    </row>
    <row r="116" spans="1:25">
      <c r="A116" s="1172"/>
      <c r="B116" s="1172"/>
      <c r="C116" s="1172"/>
      <c r="D116" s="1172"/>
      <c r="E116" s="1173"/>
      <c r="F116" s="1172"/>
      <c r="G116" s="1172"/>
      <c r="H116" s="1174"/>
      <c r="I116" s="1172"/>
      <c r="J116" s="1172"/>
      <c r="K116" s="1172"/>
      <c r="L116" s="1172"/>
      <c r="M116" s="1172"/>
      <c r="N116" s="1172"/>
      <c r="O116" s="1172"/>
      <c r="P116" s="1172"/>
      <c r="Q116" s="1175">
        <f t="shared" ref="Q116:Q121" si="11">SUM(I116:P116)</f>
        <v>0</v>
      </c>
      <c r="R116" s="1175" t="s">
        <v>30</v>
      </c>
      <c r="S116" s="1175" t="s">
        <v>31</v>
      </c>
      <c r="T116" s="1175"/>
      <c r="U116" s="1239"/>
      <c r="V116" s="1181"/>
      <c r="W116" s="1181"/>
      <c r="X116" s="1181"/>
      <c r="Y116" s="1181"/>
    </row>
    <row r="117" spans="1:25">
      <c r="A117" s="1172"/>
      <c r="B117" s="1172"/>
      <c r="C117" s="1172"/>
      <c r="D117" s="1172"/>
      <c r="E117" s="1173"/>
      <c r="F117" s="1172"/>
      <c r="G117" s="1172"/>
      <c r="H117" s="1174"/>
      <c r="I117" s="1172"/>
      <c r="J117" s="1172"/>
      <c r="K117" s="1172"/>
      <c r="L117" s="1172"/>
      <c r="M117" s="1172"/>
      <c r="N117" s="1172"/>
      <c r="O117" s="1172"/>
      <c r="P117" s="1172"/>
      <c r="Q117" s="1175">
        <f t="shared" si="11"/>
        <v>0</v>
      </c>
      <c r="R117" s="1175" t="s">
        <v>30</v>
      </c>
      <c r="S117" s="1175" t="s">
        <v>31</v>
      </c>
      <c r="T117" s="1175"/>
      <c r="U117" s="1239"/>
      <c r="V117" s="1181"/>
      <c r="W117" s="1181"/>
      <c r="X117" s="1181"/>
      <c r="Y117" s="1181"/>
    </row>
    <row r="118" spans="1:25">
      <c r="A118" s="1172"/>
      <c r="B118" s="1172"/>
      <c r="C118" s="1172"/>
      <c r="D118" s="1172"/>
      <c r="E118" s="1173"/>
      <c r="F118" s="1172"/>
      <c r="G118" s="1172"/>
      <c r="H118" s="1174"/>
      <c r="I118" s="1172"/>
      <c r="J118" s="1172"/>
      <c r="K118" s="1172"/>
      <c r="L118" s="1172"/>
      <c r="M118" s="1172"/>
      <c r="N118" s="1172"/>
      <c r="O118" s="1172"/>
      <c r="P118" s="1172"/>
      <c r="Q118" s="1175">
        <f t="shared" si="11"/>
        <v>0</v>
      </c>
      <c r="R118" s="1176" t="s">
        <v>32</v>
      </c>
      <c r="S118" s="1177" t="s">
        <v>33</v>
      </c>
      <c r="T118" s="1175"/>
      <c r="U118" s="1239"/>
      <c r="V118" s="1181"/>
      <c r="W118" s="1181"/>
      <c r="X118" s="1181"/>
      <c r="Y118" s="1181"/>
    </row>
    <row r="119" spans="1:25">
      <c r="A119" s="1172"/>
      <c r="B119" s="1172"/>
      <c r="C119" s="1172"/>
      <c r="D119" s="1172"/>
      <c r="E119" s="1173"/>
      <c r="F119" s="1172"/>
      <c r="G119" s="1172"/>
      <c r="H119" s="1174"/>
      <c r="I119" s="1172"/>
      <c r="J119" s="1172"/>
      <c r="K119" s="1172"/>
      <c r="L119" s="1172"/>
      <c r="M119" s="1172"/>
      <c r="N119" s="1172"/>
      <c r="O119" s="1172"/>
      <c r="P119" s="1172"/>
      <c r="Q119" s="1175">
        <f t="shared" si="11"/>
        <v>0</v>
      </c>
      <c r="R119" s="1176" t="s">
        <v>32</v>
      </c>
      <c r="S119" s="1177" t="s">
        <v>33</v>
      </c>
      <c r="T119" s="1175"/>
      <c r="U119" s="1239"/>
      <c r="V119" s="1181"/>
      <c r="W119" s="1181"/>
      <c r="X119" s="1181"/>
      <c r="Y119" s="1181"/>
    </row>
    <row r="120" spans="1:25">
      <c r="A120" s="1172"/>
      <c r="B120" s="1172"/>
      <c r="C120" s="1172"/>
      <c r="D120" s="1172"/>
      <c r="E120" s="1173"/>
      <c r="F120" s="1172"/>
      <c r="G120" s="1172"/>
      <c r="H120" s="1174"/>
      <c r="I120" s="1172"/>
      <c r="J120" s="1172"/>
      <c r="K120" s="1172"/>
      <c r="L120" s="1172"/>
      <c r="M120" s="1172"/>
      <c r="N120" s="1172"/>
      <c r="O120" s="1172"/>
      <c r="P120" s="1172"/>
      <c r="Q120" s="1175">
        <f t="shared" si="11"/>
        <v>0</v>
      </c>
      <c r="R120" s="1176" t="s">
        <v>32</v>
      </c>
      <c r="S120" s="1177" t="s">
        <v>33</v>
      </c>
      <c r="T120" s="1175"/>
      <c r="U120" s="1239"/>
      <c r="V120" s="1181"/>
      <c r="W120" s="1181"/>
      <c r="X120" s="1181"/>
      <c r="Y120" s="1181"/>
    </row>
    <row r="121" spans="1:25">
      <c r="A121" s="1178"/>
      <c r="B121" s="1178"/>
      <c r="C121" s="1178"/>
      <c r="D121" s="1178"/>
      <c r="E121" s="1178"/>
      <c r="F121" s="1178"/>
      <c r="G121" s="1178"/>
      <c r="H121" s="1205"/>
      <c r="I121" s="1178"/>
      <c r="J121" s="1178"/>
      <c r="K121" s="1178"/>
      <c r="L121" s="1178"/>
      <c r="M121" s="1178"/>
      <c r="N121" s="1178"/>
      <c r="O121" s="1178"/>
      <c r="P121" s="1178"/>
      <c r="Q121" s="1175">
        <f t="shared" si="11"/>
        <v>0</v>
      </c>
      <c r="R121" s="1175" t="s">
        <v>30</v>
      </c>
      <c r="S121" s="1175" t="s">
        <v>31</v>
      </c>
      <c r="T121" s="1175"/>
      <c r="U121" s="1181"/>
      <c r="V121" s="1181"/>
      <c r="W121" s="1181"/>
      <c r="X121" s="1181"/>
      <c r="Y121" s="1181"/>
    </row>
    <row r="122" spans="1:25">
      <c r="A122" s="1214" t="s">
        <v>19</v>
      </c>
      <c r="B122" s="1209"/>
      <c r="C122" s="1209"/>
      <c r="D122" s="1209"/>
      <c r="E122" s="1214"/>
      <c r="F122" s="1209"/>
      <c r="G122" s="1209"/>
      <c r="H122" s="1209"/>
      <c r="I122" s="1214">
        <f>SUM(I116:I120)</f>
        <v>0</v>
      </c>
      <c r="J122" s="1214">
        <f>SUM(J116:J120)</f>
        <v>0</v>
      </c>
      <c r="K122" s="1214">
        <f t="shared" ref="K122:Q122" si="12">SUM(K116:K121)</f>
        <v>0</v>
      </c>
      <c r="L122" s="1214">
        <f t="shared" si="12"/>
        <v>0</v>
      </c>
      <c r="M122" s="1214">
        <f t="shared" si="12"/>
        <v>0</v>
      </c>
      <c r="N122" s="1214">
        <f t="shared" si="12"/>
        <v>0</v>
      </c>
      <c r="O122" s="1214">
        <f t="shared" si="12"/>
        <v>0</v>
      </c>
      <c r="P122" s="1214">
        <f t="shared" si="12"/>
        <v>0</v>
      </c>
      <c r="Q122" s="1214">
        <f t="shared" si="12"/>
        <v>0</v>
      </c>
      <c r="R122" s="1215"/>
      <c r="S122" s="1215"/>
      <c r="T122" s="1215"/>
      <c r="U122" s="1215"/>
      <c r="V122" s="1215"/>
      <c r="W122" s="1215"/>
      <c r="X122" s="1215"/>
      <c r="Y122" s="1215"/>
    </row>
    <row r="123" spans="1:25">
      <c r="A123" s="1216"/>
      <c r="B123" s="1216"/>
      <c r="C123" s="1216"/>
      <c r="D123" s="1216"/>
      <c r="E123" s="1216"/>
      <c r="F123" s="1217"/>
      <c r="G123" s="1217"/>
      <c r="H123" s="1216"/>
      <c r="I123" s="1216"/>
      <c r="J123" s="1216"/>
      <c r="K123" s="1216"/>
      <c r="L123" s="1216"/>
      <c r="M123" s="1216"/>
      <c r="N123" s="1216"/>
      <c r="O123" s="1216"/>
      <c r="P123" s="1216"/>
      <c r="Q123" s="1216"/>
      <c r="R123" s="1216"/>
      <c r="S123" s="1216"/>
      <c r="T123" s="1216"/>
      <c r="U123" s="1216"/>
      <c r="V123" s="1216"/>
      <c r="W123" s="1216"/>
      <c r="X123" s="1216"/>
    </row>
    <row r="124" spans="1:25">
      <c r="A124" s="1218" t="s">
        <v>34</v>
      </c>
      <c r="B124" s="1552"/>
      <c r="C124" s="1552"/>
      <c r="D124" s="1552"/>
      <c r="E124" s="1216"/>
      <c r="F124" s="1216"/>
      <c r="G124" s="1216"/>
      <c r="H124" s="1216"/>
      <c r="I124" s="1216"/>
      <c r="J124" s="1216"/>
      <c r="K124" s="1553"/>
      <c r="L124" s="1553"/>
      <c r="M124" s="1553"/>
      <c r="N124" s="1216"/>
      <c r="O124" s="1216"/>
      <c r="P124" s="1216"/>
      <c r="Q124" s="1216"/>
      <c r="R124" s="1216"/>
      <c r="S124" s="1216"/>
      <c r="T124" s="1216"/>
      <c r="U124" s="1216"/>
      <c r="V124" s="1216"/>
      <c r="W124" s="1216"/>
      <c r="X124" s="1216"/>
    </row>
    <row r="125" spans="1:25" ht="18">
      <c r="A125" s="1220" t="s">
        <v>35</v>
      </c>
      <c r="B125" s="1221" t="s">
        <v>36</v>
      </c>
      <c r="C125" s="1222" t="s">
        <v>37</v>
      </c>
      <c r="D125" s="1219"/>
      <c r="E125" s="1216"/>
      <c r="F125" s="1216"/>
      <c r="G125" s="1216"/>
      <c r="H125" s="1216"/>
      <c r="I125" s="1216"/>
      <c r="J125" s="1216"/>
      <c r="K125" s="1216"/>
      <c r="L125" s="1216"/>
      <c r="M125" s="1216"/>
      <c r="N125" s="1216"/>
      <c r="O125" s="1216"/>
      <c r="P125" s="1216"/>
      <c r="Q125" s="1216"/>
      <c r="R125" s="1216"/>
      <c r="S125" s="1216"/>
      <c r="T125" s="1216"/>
      <c r="U125" s="1216"/>
      <c r="V125" s="1216"/>
      <c r="W125" s="1216"/>
      <c r="X125" s="1216"/>
    </row>
    <row r="126" spans="1:25">
      <c r="A126" s="1194" t="s">
        <v>161</v>
      </c>
      <c r="B126" s="1548" t="s">
        <v>39</v>
      </c>
      <c r="C126" s="1548"/>
      <c r="D126" s="1223"/>
      <c r="E126" s="1224" t="s">
        <v>40</v>
      </c>
      <c r="F126" s="1216"/>
      <c r="G126" s="1216"/>
      <c r="H126" s="1216"/>
      <c r="I126" s="1216"/>
      <c r="J126" s="1216"/>
      <c r="K126" s="1216"/>
      <c r="L126" s="1216"/>
      <c r="M126" s="1216"/>
      <c r="N126" s="1216"/>
      <c r="O126" s="1216"/>
      <c r="P126" s="1216"/>
      <c r="Q126" s="1216"/>
      <c r="R126" s="1216"/>
      <c r="S126" s="1216"/>
      <c r="T126" s="1216"/>
      <c r="U126" s="1216"/>
      <c r="V126" s="1216"/>
      <c r="W126" s="1216"/>
      <c r="X126" s="1216"/>
    </row>
    <row r="127" spans="1:25">
      <c r="A127" s="1195" t="s">
        <v>169</v>
      </c>
      <c r="B127" s="1554" t="s">
        <v>41</v>
      </c>
      <c r="C127" s="1554"/>
      <c r="D127" s="1216"/>
      <c r="E127" s="1216"/>
      <c r="F127" s="1216"/>
      <c r="G127" s="1216"/>
      <c r="H127" s="1216"/>
      <c r="I127" s="1216"/>
      <c r="J127" s="1216"/>
      <c r="K127" s="1216"/>
      <c r="L127" s="1216"/>
      <c r="M127" s="1216"/>
      <c r="N127" s="1216"/>
      <c r="O127" s="1216"/>
      <c r="P127" s="1216"/>
      <c r="Q127" s="1216"/>
      <c r="R127" s="1216"/>
      <c r="S127" s="1216"/>
      <c r="T127" s="1216"/>
      <c r="U127" s="1216"/>
      <c r="V127" s="1216"/>
      <c r="W127" s="1216"/>
      <c r="X127" s="1216"/>
    </row>
    <row r="128" spans="1:25">
      <c r="A128" s="1225" t="s">
        <v>42</v>
      </c>
      <c r="B128" s="1555"/>
      <c r="C128" s="1555"/>
      <c r="D128" s="1216"/>
      <c r="E128" s="1216"/>
      <c r="F128" s="1216"/>
      <c r="G128" s="1216"/>
      <c r="H128" s="1216"/>
      <c r="I128" s="1216"/>
      <c r="J128" s="1216"/>
      <c r="K128" s="1216"/>
      <c r="L128" s="1216"/>
      <c r="M128" s="1216"/>
      <c r="N128" s="1216"/>
      <c r="O128" s="1216"/>
      <c r="P128" s="1216"/>
      <c r="Q128" s="1216"/>
      <c r="R128" s="1216"/>
      <c r="S128" s="1216"/>
      <c r="T128" s="1216"/>
      <c r="U128" s="1216"/>
      <c r="V128" s="1216"/>
      <c r="W128" s="1216"/>
      <c r="X128" s="1216"/>
    </row>
    <row r="129" spans="1:25">
      <c r="A129" s="1225" t="s">
        <v>42</v>
      </c>
      <c r="B129" s="1555"/>
      <c r="C129" s="1555"/>
      <c r="F129" s="1216"/>
      <c r="G129" s="1216"/>
      <c r="H129" s="1216"/>
      <c r="I129" s="1216"/>
      <c r="J129" s="1216"/>
      <c r="K129" s="1216"/>
      <c r="L129" s="1216"/>
      <c r="M129" s="1216"/>
      <c r="N129" s="1216"/>
      <c r="O129" s="1216"/>
      <c r="P129" s="1216"/>
      <c r="Q129" s="1216"/>
      <c r="R129" s="1216"/>
      <c r="S129" s="1216"/>
      <c r="T129" s="1216"/>
      <c r="U129" s="1216"/>
      <c r="V129" s="1216"/>
      <c r="W129" s="1216"/>
      <c r="X129" s="1216"/>
    </row>
    <row r="130" spans="1:25">
      <c r="A130" s="1225" t="s">
        <v>43</v>
      </c>
      <c r="B130" s="1556"/>
      <c r="C130" s="1556"/>
      <c r="D130" s="1216"/>
      <c r="E130" s="1216"/>
      <c r="F130" s="1216"/>
      <c r="G130" s="1216"/>
      <c r="H130" s="1216"/>
      <c r="I130" s="1216"/>
      <c r="J130" s="1216"/>
      <c r="K130" s="1216"/>
      <c r="L130" s="1216"/>
      <c r="M130" s="1216"/>
      <c r="N130" s="1216"/>
      <c r="O130" s="1216"/>
      <c r="P130" s="1216"/>
      <c r="Q130" s="1216"/>
      <c r="R130" s="1216"/>
      <c r="S130" s="1216"/>
      <c r="T130" s="1216"/>
      <c r="U130" s="1216"/>
      <c r="V130" s="1216"/>
      <c r="W130" s="1216"/>
      <c r="X130" s="1216"/>
    </row>
    <row r="131" spans="1:25">
      <c r="A131" s="1225" t="s">
        <v>44</v>
      </c>
      <c r="B131" s="1557"/>
      <c r="C131" s="1557"/>
      <c r="D131" s="1216"/>
      <c r="E131" s="1216"/>
      <c r="F131" s="1216"/>
      <c r="G131" s="1216"/>
      <c r="H131" s="1216"/>
      <c r="I131" s="1216"/>
      <c r="J131" s="1216"/>
      <c r="K131" s="1216"/>
      <c r="L131" s="1216"/>
      <c r="M131" s="1216"/>
      <c r="N131" s="1216"/>
      <c r="O131" s="1216"/>
      <c r="P131" s="1216"/>
      <c r="Q131" s="1216"/>
      <c r="R131" s="1216"/>
      <c r="S131" s="1216"/>
      <c r="T131" s="1216"/>
      <c r="U131" s="1216"/>
      <c r="V131" s="1216"/>
      <c r="W131" s="1216"/>
      <c r="X131" s="1216"/>
    </row>
    <row r="133" spans="1:25" ht="23.25" customHeight="1">
      <c r="A133" s="1549" t="s">
        <v>0</v>
      </c>
      <c r="B133" s="1549"/>
      <c r="C133" s="1549"/>
      <c r="D133" s="1549"/>
      <c r="E133" s="1549"/>
      <c r="F133" s="1549"/>
      <c r="G133" s="1208"/>
      <c r="H133" s="1209"/>
      <c r="I133" s="1549" t="s">
        <v>1</v>
      </c>
      <c r="J133" s="1549"/>
      <c r="K133" s="1549"/>
      <c r="L133" s="1549"/>
      <c r="M133" s="1549"/>
      <c r="N133" s="1549"/>
      <c r="O133" s="1549"/>
      <c r="P133" s="1549"/>
      <c r="Q133" s="1549"/>
      <c r="R133" s="1550" t="s">
        <v>2</v>
      </c>
      <c r="S133" s="1551"/>
      <c r="T133" s="1550"/>
      <c r="U133" s="1550"/>
      <c r="V133" s="1550"/>
      <c r="W133" s="1550"/>
      <c r="X133" s="1550"/>
      <c r="Y133" s="1550"/>
    </row>
    <row r="134" spans="1:25" ht="26.25">
      <c r="A134" s="1210" t="s">
        <v>3</v>
      </c>
      <c r="B134" s="1210" t="s">
        <v>4</v>
      </c>
      <c r="C134" s="1210" t="s">
        <v>5</v>
      </c>
      <c r="D134" s="1210" t="s">
        <v>6</v>
      </c>
      <c r="E134" s="1210" t="s">
        <v>7</v>
      </c>
      <c r="F134" s="1210" t="s">
        <v>8</v>
      </c>
      <c r="G134" s="1210" t="s">
        <v>9</v>
      </c>
      <c r="H134" s="1211" t="s">
        <v>10</v>
      </c>
      <c r="I134" s="1227" t="s">
        <v>11</v>
      </c>
      <c r="J134" s="1227" t="s">
        <v>12</v>
      </c>
      <c r="K134" s="1227" t="s">
        <v>13</v>
      </c>
      <c r="L134" s="1227" t="s">
        <v>14</v>
      </c>
      <c r="M134" s="1227" t="s">
        <v>15</v>
      </c>
      <c r="N134" s="1227" t="s">
        <v>16</v>
      </c>
      <c r="O134" s="1227" t="s">
        <v>17</v>
      </c>
      <c r="P134" s="1212" t="s">
        <v>18</v>
      </c>
      <c r="Q134" s="1210" t="s">
        <v>19</v>
      </c>
      <c r="R134" s="1210" t="s">
        <v>20</v>
      </c>
      <c r="S134" s="1213" t="s">
        <v>21</v>
      </c>
      <c r="T134" s="1213" t="s">
        <v>22</v>
      </c>
      <c r="U134" s="1210" t="s">
        <v>24</v>
      </c>
      <c r="V134" s="1210" t="s">
        <v>25</v>
      </c>
      <c r="W134" s="1210" t="s">
        <v>26</v>
      </c>
      <c r="X134" s="1210" t="s">
        <v>27</v>
      </c>
      <c r="Y134" s="1210" t="s">
        <v>28</v>
      </c>
    </row>
    <row r="135" spans="1:25">
      <c r="A135" s="1172"/>
      <c r="B135" s="1172"/>
      <c r="C135" s="1172"/>
      <c r="D135" s="1172"/>
      <c r="E135" s="1173"/>
      <c r="F135" s="1172"/>
      <c r="G135" s="1172"/>
      <c r="H135" s="1174"/>
      <c r="I135" s="1172"/>
      <c r="J135" s="1172"/>
      <c r="K135" s="1172"/>
      <c r="L135" s="1172"/>
      <c r="M135" s="1172"/>
      <c r="N135" s="1172"/>
      <c r="O135" s="1172"/>
      <c r="P135" s="1172"/>
      <c r="Q135" s="1175">
        <f t="shared" ref="Q135:Q140" si="13">SUM(I135:P135)</f>
        <v>0</v>
      </c>
      <c r="R135" s="1175" t="s">
        <v>30</v>
      </c>
      <c r="S135" s="1175" t="s">
        <v>31</v>
      </c>
      <c r="T135" s="1175"/>
      <c r="U135" s="1239"/>
      <c r="V135" s="1181"/>
      <c r="W135" s="1181"/>
      <c r="X135" s="1181"/>
      <c r="Y135" s="1181"/>
    </row>
    <row r="136" spans="1:25">
      <c r="A136" s="1172"/>
      <c r="B136" s="1172"/>
      <c r="C136" s="1172"/>
      <c r="D136" s="1172"/>
      <c r="E136" s="1173"/>
      <c r="F136" s="1172"/>
      <c r="G136" s="1172"/>
      <c r="H136" s="1174"/>
      <c r="I136" s="1172"/>
      <c r="J136" s="1172"/>
      <c r="K136" s="1172"/>
      <c r="L136" s="1172"/>
      <c r="M136" s="1172"/>
      <c r="N136" s="1172"/>
      <c r="O136" s="1172"/>
      <c r="P136" s="1172"/>
      <c r="Q136" s="1175">
        <f t="shared" si="13"/>
        <v>0</v>
      </c>
      <c r="R136" s="1175" t="s">
        <v>30</v>
      </c>
      <c r="S136" s="1175" t="s">
        <v>31</v>
      </c>
      <c r="T136" s="1175"/>
      <c r="U136" s="1239"/>
      <c r="V136" s="1181"/>
      <c r="W136" s="1181"/>
      <c r="X136" s="1181"/>
      <c r="Y136" s="1181"/>
    </row>
    <row r="137" spans="1:25">
      <c r="A137" s="1172"/>
      <c r="B137" s="1172"/>
      <c r="C137" s="1172"/>
      <c r="D137" s="1172"/>
      <c r="E137" s="1173"/>
      <c r="F137" s="1172"/>
      <c r="G137" s="1172"/>
      <c r="H137" s="1174"/>
      <c r="I137" s="1172"/>
      <c r="J137" s="1172"/>
      <c r="K137" s="1172"/>
      <c r="L137" s="1172"/>
      <c r="M137" s="1172"/>
      <c r="N137" s="1172"/>
      <c r="O137" s="1172"/>
      <c r="P137" s="1172"/>
      <c r="Q137" s="1175">
        <f t="shared" si="13"/>
        <v>0</v>
      </c>
      <c r="R137" s="1176" t="s">
        <v>32</v>
      </c>
      <c r="S137" s="1177" t="s">
        <v>33</v>
      </c>
      <c r="T137" s="1175"/>
      <c r="U137" s="1239"/>
      <c r="V137" s="1181"/>
      <c r="W137" s="1181"/>
      <c r="X137" s="1181"/>
      <c r="Y137" s="1181"/>
    </row>
    <row r="138" spans="1:25">
      <c r="A138" s="1172"/>
      <c r="B138" s="1172"/>
      <c r="C138" s="1172"/>
      <c r="D138" s="1172"/>
      <c r="E138" s="1173"/>
      <c r="F138" s="1172"/>
      <c r="G138" s="1172"/>
      <c r="H138" s="1174"/>
      <c r="I138" s="1172"/>
      <c r="J138" s="1172"/>
      <c r="K138" s="1172"/>
      <c r="L138" s="1172"/>
      <c r="M138" s="1172"/>
      <c r="N138" s="1172"/>
      <c r="O138" s="1172"/>
      <c r="P138" s="1172"/>
      <c r="Q138" s="1175">
        <f t="shared" si="13"/>
        <v>0</v>
      </c>
      <c r="R138" s="1176" t="s">
        <v>32</v>
      </c>
      <c r="S138" s="1177" t="s">
        <v>33</v>
      </c>
      <c r="T138" s="1175"/>
      <c r="U138" s="1239"/>
      <c r="V138" s="1181"/>
      <c r="W138" s="1181"/>
      <c r="X138" s="1181"/>
      <c r="Y138" s="1181"/>
    </row>
    <row r="139" spans="1:25">
      <c r="A139" s="1172"/>
      <c r="B139" s="1172"/>
      <c r="C139" s="1172"/>
      <c r="D139" s="1172"/>
      <c r="E139" s="1173"/>
      <c r="F139" s="1172"/>
      <c r="G139" s="1172"/>
      <c r="H139" s="1174"/>
      <c r="I139" s="1172"/>
      <c r="J139" s="1172"/>
      <c r="K139" s="1172"/>
      <c r="L139" s="1172"/>
      <c r="M139" s="1172"/>
      <c r="N139" s="1172"/>
      <c r="O139" s="1172"/>
      <c r="P139" s="1172"/>
      <c r="Q139" s="1175">
        <f t="shared" si="13"/>
        <v>0</v>
      </c>
      <c r="R139" s="1176" t="s">
        <v>32</v>
      </c>
      <c r="S139" s="1177" t="s">
        <v>33</v>
      </c>
      <c r="T139" s="1175"/>
      <c r="U139" s="1239"/>
      <c r="V139" s="1181"/>
      <c r="W139" s="1181"/>
      <c r="X139" s="1181"/>
      <c r="Y139" s="1181"/>
    </row>
    <row r="140" spans="1:25">
      <c r="A140" s="1178"/>
      <c r="B140" s="1178"/>
      <c r="C140" s="1178"/>
      <c r="D140" s="1178"/>
      <c r="E140" s="1178"/>
      <c r="F140" s="1178"/>
      <c r="G140" s="1178"/>
      <c r="H140" s="1205"/>
      <c r="I140" s="1178"/>
      <c r="J140" s="1178"/>
      <c r="K140" s="1178"/>
      <c r="L140" s="1178"/>
      <c r="M140" s="1178"/>
      <c r="N140" s="1178"/>
      <c r="O140" s="1178"/>
      <c r="P140" s="1178"/>
      <c r="Q140" s="1175">
        <f t="shared" si="13"/>
        <v>0</v>
      </c>
      <c r="R140" s="1175" t="s">
        <v>30</v>
      </c>
      <c r="S140" s="1175" t="s">
        <v>31</v>
      </c>
      <c r="T140" s="1175"/>
      <c r="U140" s="1181"/>
      <c r="V140" s="1181"/>
      <c r="W140" s="1181"/>
      <c r="X140" s="1181"/>
      <c r="Y140" s="1181"/>
    </row>
    <row r="141" spans="1:25">
      <c r="A141" s="1214" t="s">
        <v>19</v>
      </c>
      <c r="B141" s="1209"/>
      <c r="C141" s="1209"/>
      <c r="D141" s="1209"/>
      <c r="E141" s="1214"/>
      <c r="F141" s="1209"/>
      <c r="G141" s="1209"/>
      <c r="H141" s="1209"/>
      <c r="I141" s="1214">
        <f>SUM(I135:I139)</f>
        <v>0</v>
      </c>
      <c r="J141" s="1214">
        <f>SUM(J135:J139)</f>
        <v>0</v>
      </c>
      <c r="K141" s="1214">
        <f t="shared" ref="K141:Q141" si="14">SUM(K135:K140)</f>
        <v>0</v>
      </c>
      <c r="L141" s="1214">
        <f t="shared" si="14"/>
        <v>0</v>
      </c>
      <c r="M141" s="1214">
        <f t="shared" si="14"/>
        <v>0</v>
      </c>
      <c r="N141" s="1214">
        <f t="shared" si="14"/>
        <v>0</v>
      </c>
      <c r="O141" s="1214">
        <f t="shared" si="14"/>
        <v>0</v>
      </c>
      <c r="P141" s="1214">
        <f t="shared" si="14"/>
        <v>0</v>
      </c>
      <c r="Q141" s="1214">
        <f t="shared" si="14"/>
        <v>0</v>
      </c>
      <c r="R141" s="1215"/>
      <c r="S141" s="1215"/>
      <c r="T141" s="1215"/>
      <c r="U141" s="1215"/>
      <c r="V141" s="1215"/>
      <c r="W141" s="1215"/>
      <c r="X141" s="1215"/>
      <c r="Y141" s="1215"/>
    </row>
    <row r="142" spans="1:25">
      <c r="A142" s="1216"/>
      <c r="B142" s="1216"/>
      <c r="C142" s="1216"/>
      <c r="D142" s="1216"/>
      <c r="E142" s="1216"/>
      <c r="F142" s="1217"/>
      <c r="G142" s="1217"/>
      <c r="H142" s="1216"/>
      <c r="I142" s="1216"/>
      <c r="J142" s="1216"/>
      <c r="K142" s="1216"/>
      <c r="L142" s="1216"/>
      <c r="M142" s="1216"/>
      <c r="N142" s="1216"/>
      <c r="O142" s="1216"/>
      <c r="P142" s="1216"/>
      <c r="Q142" s="1216"/>
      <c r="R142" s="1216"/>
      <c r="S142" s="1216"/>
      <c r="T142" s="1216"/>
      <c r="U142" s="1216"/>
      <c r="V142" s="1216"/>
      <c r="W142" s="1216"/>
      <c r="X142" s="1216"/>
    </row>
    <row r="143" spans="1:25">
      <c r="A143" s="1218" t="s">
        <v>34</v>
      </c>
      <c r="B143" s="1552"/>
      <c r="C143" s="1552"/>
      <c r="D143" s="1552"/>
      <c r="E143" s="1216"/>
      <c r="F143" s="1216"/>
      <c r="G143" s="1216"/>
      <c r="H143" s="1216"/>
      <c r="I143" s="1216"/>
      <c r="J143" s="1216"/>
      <c r="K143" s="1553"/>
      <c r="L143" s="1553"/>
      <c r="M143" s="1553"/>
      <c r="N143" s="1216"/>
      <c r="O143" s="1216"/>
      <c r="P143" s="1216"/>
      <c r="Q143" s="1216"/>
      <c r="R143" s="1216"/>
      <c r="S143" s="1216"/>
      <c r="T143" s="1216"/>
      <c r="U143" s="1216"/>
      <c r="V143" s="1216"/>
      <c r="W143" s="1216"/>
      <c r="X143" s="1216"/>
    </row>
    <row r="144" spans="1:25" ht="18">
      <c r="A144" s="1220" t="s">
        <v>35</v>
      </c>
      <c r="B144" s="1221" t="s">
        <v>36</v>
      </c>
      <c r="C144" s="1222" t="s">
        <v>37</v>
      </c>
      <c r="D144" s="1219"/>
      <c r="E144" s="1216"/>
      <c r="F144" s="1216"/>
      <c r="G144" s="1216"/>
      <c r="H144" s="1216"/>
      <c r="I144" s="1216"/>
      <c r="J144" s="1216"/>
      <c r="K144" s="1216"/>
      <c r="L144" s="1216"/>
      <c r="M144" s="1216"/>
      <c r="N144" s="1216"/>
      <c r="O144" s="1216"/>
      <c r="P144" s="1216"/>
      <c r="Q144" s="1216"/>
      <c r="R144" s="1216"/>
      <c r="S144" s="1216"/>
      <c r="T144" s="1216"/>
      <c r="U144" s="1216"/>
      <c r="V144" s="1216"/>
      <c r="W144" s="1216"/>
      <c r="X144" s="1216"/>
    </row>
    <row r="145" spans="1:24">
      <c r="A145" s="1194" t="s">
        <v>161</v>
      </c>
      <c r="B145" s="1548" t="s">
        <v>39</v>
      </c>
      <c r="C145" s="1548"/>
      <c r="D145" s="1223"/>
      <c r="E145" s="1224" t="s">
        <v>40</v>
      </c>
      <c r="F145" s="1216"/>
      <c r="G145" s="1216"/>
      <c r="H145" s="1216"/>
      <c r="I145" s="1216"/>
      <c r="J145" s="1216"/>
      <c r="K145" s="1216"/>
      <c r="L145" s="1216"/>
      <c r="M145" s="1216"/>
      <c r="N145" s="1216"/>
      <c r="O145" s="1216"/>
      <c r="P145" s="1216"/>
      <c r="Q145" s="1216"/>
      <c r="R145" s="1216"/>
      <c r="S145" s="1216"/>
      <c r="T145" s="1216"/>
      <c r="U145" s="1216"/>
      <c r="V145" s="1216"/>
      <c r="W145" s="1216"/>
      <c r="X145" s="1216"/>
    </row>
    <row r="146" spans="1:24">
      <c r="A146" s="1195" t="s">
        <v>169</v>
      </c>
      <c r="B146" s="1554" t="s">
        <v>41</v>
      </c>
      <c r="C146" s="1554"/>
      <c r="D146" s="1216"/>
      <c r="E146" s="1216"/>
      <c r="F146" s="1216"/>
      <c r="G146" s="1216"/>
      <c r="H146" s="1216"/>
      <c r="I146" s="1216"/>
      <c r="J146" s="1216"/>
      <c r="K146" s="1216"/>
      <c r="L146" s="1216"/>
      <c r="M146" s="1216"/>
      <c r="N146" s="1216"/>
      <c r="O146" s="1216"/>
      <c r="P146" s="1216"/>
      <c r="Q146" s="1216"/>
      <c r="R146" s="1216"/>
      <c r="S146" s="1216"/>
      <c r="T146" s="1216"/>
      <c r="U146" s="1216"/>
      <c r="V146" s="1216"/>
      <c r="W146" s="1216"/>
      <c r="X146" s="1216"/>
    </row>
    <row r="147" spans="1:24">
      <c r="A147" s="1225" t="s">
        <v>42</v>
      </c>
      <c r="B147" s="1555"/>
      <c r="C147" s="1555"/>
      <c r="D147" s="1216"/>
      <c r="E147" s="1216"/>
      <c r="F147" s="1216"/>
      <c r="G147" s="1216"/>
      <c r="H147" s="1216"/>
      <c r="I147" s="1216"/>
      <c r="J147" s="1216"/>
      <c r="K147" s="1216"/>
      <c r="L147" s="1216"/>
      <c r="M147" s="1216"/>
      <c r="N147" s="1216"/>
      <c r="O147" s="1216"/>
      <c r="P147" s="1216"/>
      <c r="Q147" s="1216"/>
      <c r="R147" s="1216"/>
      <c r="S147" s="1216"/>
      <c r="T147" s="1216"/>
      <c r="U147" s="1216"/>
      <c r="V147" s="1216"/>
      <c r="W147" s="1216"/>
      <c r="X147" s="1216"/>
    </row>
    <row r="148" spans="1:24">
      <c r="A148" s="1225" t="s">
        <v>42</v>
      </c>
      <c r="B148" s="1555"/>
      <c r="C148" s="1555"/>
      <c r="F148" s="1216"/>
      <c r="G148" s="1216"/>
      <c r="H148" s="1216"/>
      <c r="I148" s="1216"/>
      <c r="J148" s="1216"/>
      <c r="K148" s="1216"/>
      <c r="L148" s="1216"/>
      <c r="M148" s="1216"/>
      <c r="N148" s="1216"/>
      <c r="O148" s="1216"/>
      <c r="P148" s="1216"/>
      <c r="Q148" s="1216"/>
      <c r="R148" s="1216"/>
      <c r="S148" s="1216"/>
      <c r="T148" s="1216"/>
      <c r="U148" s="1216"/>
      <c r="V148" s="1216"/>
      <c r="W148" s="1216"/>
      <c r="X148" s="1216"/>
    </row>
    <row r="149" spans="1:24">
      <c r="A149" s="1225" t="s">
        <v>43</v>
      </c>
      <c r="B149" s="1556"/>
      <c r="C149" s="1556"/>
      <c r="D149" s="1216"/>
      <c r="E149" s="1216"/>
      <c r="F149" s="1216"/>
      <c r="G149" s="1216"/>
      <c r="H149" s="1216"/>
      <c r="I149" s="1216"/>
      <c r="J149" s="1216"/>
      <c r="K149" s="1216"/>
      <c r="L149" s="1216"/>
      <c r="M149" s="1216"/>
      <c r="N149" s="1216"/>
      <c r="O149" s="1216"/>
      <c r="P149" s="1216"/>
      <c r="Q149" s="1216"/>
      <c r="R149" s="1216"/>
      <c r="S149" s="1216"/>
      <c r="T149" s="1216"/>
      <c r="U149" s="1216"/>
      <c r="V149" s="1216"/>
      <c r="W149" s="1216"/>
      <c r="X149" s="1216"/>
    </row>
    <row r="150" spans="1:24">
      <c r="A150" s="1225" t="s">
        <v>44</v>
      </c>
      <c r="B150" s="1557"/>
      <c r="C150" s="1557"/>
      <c r="D150" s="1216"/>
      <c r="E150" s="1216"/>
      <c r="F150" s="1216"/>
      <c r="G150" s="1216"/>
      <c r="H150" s="1216"/>
      <c r="I150" s="1216"/>
      <c r="J150" s="1216"/>
      <c r="K150" s="1216"/>
      <c r="L150" s="1216"/>
      <c r="M150" s="1216"/>
      <c r="N150" s="1216"/>
      <c r="O150" s="1216"/>
      <c r="P150" s="1216"/>
      <c r="Q150" s="1216"/>
      <c r="R150" s="1216"/>
      <c r="S150" s="1216"/>
      <c r="T150" s="1216"/>
      <c r="U150" s="1216"/>
      <c r="V150" s="1216"/>
      <c r="W150" s="1216"/>
      <c r="X150" s="1216"/>
    </row>
  </sheetData>
  <mergeCells count="88">
    <mergeCell ref="B148:C148"/>
    <mergeCell ref="B149:C149"/>
    <mergeCell ref="B150:C150"/>
    <mergeCell ref="R133:Y133"/>
    <mergeCell ref="B143:D143"/>
    <mergeCell ref="K143:M143"/>
    <mergeCell ref="B145:C145"/>
    <mergeCell ref="B146:C146"/>
    <mergeCell ref="B147:C147"/>
    <mergeCell ref="I133:Q133"/>
    <mergeCell ref="B128:C128"/>
    <mergeCell ref="B129:C129"/>
    <mergeCell ref="B130:C130"/>
    <mergeCell ref="B131:C131"/>
    <mergeCell ref="A133:F133"/>
    <mergeCell ref="I114:Q114"/>
    <mergeCell ref="R114:Y114"/>
    <mergeCell ref="B124:D124"/>
    <mergeCell ref="K124:M124"/>
    <mergeCell ref="B126:C126"/>
    <mergeCell ref="B127:C127"/>
    <mergeCell ref="B108:C108"/>
    <mergeCell ref="B109:C109"/>
    <mergeCell ref="B110:C110"/>
    <mergeCell ref="B111:C111"/>
    <mergeCell ref="B112:C112"/>
    <mergeCell ref="A114:F114"/>
    <mergeCell ref="R76:Y76"/>
    <mergeCell ref="B107:C107"/>
    <mergeCell ref="B88:C88"/>
    <mergeCell ref="B89:C89"/>
    <mergeCell ref="B90:C90"/>
    <mergeCell ref="B91:C91"/>
    <mergeCell ref="B92:C92"/>
    <mergeCell ref="B93:C93"/>
    <mergeCell ref="A95:F95"/>
    <mergeCell ref="I95:Q95"/>
    <mergeCell ref="R95:Y95"/>
    <mergeCell ref="B105:D105"/>
    <mergeCell ref="K105:M105"/>
    <mergeCell ref="B86:D86"/>
    <mergeCell ref="K86:M86"/>
    <mergeCell ref="B67:D67"/>
    <mergeCell ref="K67:M67"/>
    <mergeCell ref="B69:C69"/>
    <mergeCell ref="B70:C70"/>
    <mergeCell ref="B71:C71"/>
    <mergeCell ref="B72:C72"/>
    <mergeCell ref="B73:C73"/>
    <mergeCell ref="B74:C74"/>
    <mergeCell ref="A76:F76"/>
    <mergeCell ref="I76:Q76"/>
    <mergeCell ref="R57:Y57"/>
    <mergeCell ref="R38:Y38"/>
    <mergeCell ref="B48:D48"/>
    <mergeCell ref="K48:M48"/>
    <mergeCell ref="B50:C50"/>
    <mergeCell ref="B51:C51"/>
    <mergeCell ref="B52:C52"/>
    <mergeCell ref="I38:Q38"/>
    <mergeCell ref="B53:C53"/>
    <mergeCell ref="B54:C54"/>
    <mergeCell ref="B55:C55"/>
    <mergeCell ref="A57:F57"/>
    <mergeCell ref="I57:Q57"/>
    <mergeCell ref="B33:C33"/>
    <mergeCell ref="B34:C34"/>
    <mergeCell ref="B35:C35"/>
    <mergeCell ref="B36:C36"/>
    <mergeCell ref="A38:F38"/>
    <mergeCell ref="I19:Q19"/>
    <mergeCell ref="R19:Y19"/>
    <mergeCell ref="B29:D29"/>
    <mergeCell ref="K29:M29"/>
    <mergeCell ref="B31:C31"/>
    <mergeCell ref="B32:C32"/>
    <mergeCell ref="B13:C13"/>
    <mergeCell ref="B14:C14"/>
    <mergeCell ref="B15:C15"/>
    <mergeCell ref="B16:C16"/>
    <mergeCell ref="B17:C17"/>
    <mergeCell ref="A19:F19"/>
    <mergeCell ref="B12:C12"/>
    <mergeCell ref="A1:F1"/>
    <mergeCell ref="I1:Q1"/>
    <mergeCell ref="R1:Y1"/>
    <mergeCell ref="B10:D10"/>
    <mergeCell ref="K10:M10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80639-E865-4DD7-B5A8-7581C30EC1B8}">
  <sheetPr>
    <tabColor rgb="FFF7E1E1"/>
  </sheetPr>
  <dimension ref="A1:Z77"/>
  <sheetViews>
    <sheetView topLeftCell="A47" zoomScale="85" zoomScaleNormal="85" workbookViewId="0">
      <selection activeCell="F4" sqref="F4:F6"/>
    </sheetView>
  </sheetViews>
  <sheetFormatPr defaultColWidth="11.42578125" defaultRowHeight="15"/>
  <cols>
    <col min="1" max="1" width="25.42578125" customWidth="1"/>
    <col min="2" max="2" width="11.85546875" customWidth="1"/>
    <col min="3" max="3" width="25.42578125" customWidth="1"/>
    <col min="4" max="4" width="12.42578125" customWidth="1"/>
    <col min="5" max="5" width="18.7109375" customWidth="1"/>
    <col min="6" max="6" width="11.7109375" bestFit="1" customWidth="1"/>
    <col min="7" max="7" width="9.140625" customWidth="1"/>
    <col min="8" max="8" width="17.28515625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/>
    <col min="24" max="24" width="19" customWidth="1"/>
  </cols>
  <sheetData>
    <row r="1" spans="1:25" ht="23.25">
      <c r="A1" s="1559" t="s">
        <v>155</v>
      </c>
      <c r="B1" s="1559"/>
      <c r="C1" s="1559"/>
      <c r="D1" s="1559"/>
      <c r="E1" s="1559"/>
      <c r="F1" s="1559"/>
      <c r="G1" s="1067"/>
      <c r="H1" s="7"/>
      <c r="I1" s="1559" t="s">
        <v>84</v>
      </c>
      <c r="J1" s="1559"/>
      <c r="K1" s="1559"/>
      <c r="L1" s="1559"/>
      <c r="M1" s="1559"/>
      <c r="N1" s="1559"/>
      <c r="O1" s="1559"/>
      <c r="P1" s="1559"/>
      <c r="Q1" s="1559"/>
      <c r="R1" s="1560" t="s">
        <v>347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111</v>
      </c>
      <c r="B3" s="224" t="s">
        <v>65</v>
      </c>
      <c r="C3" s="224" t="s">
        <v>3109</v>
      </c>
      <c r="D3" s="224" t="s">
        <v>64</v>
      </c>
      <c r="E3" s="227">
        <v>46183.472222222219</v>
      </c>
      <c r="F3" s="224">
        <v>18.600000000000001</v>
      </c>
      <c r="G3" s="224">
        <v>119771</v>
      </c>
      <c r="H3" s="226"/>
      <c r="I3" s="224"/>
      <c r="J3" s="224"/>
      <c r="K3" s="224"/>
      <c r="L3" s="224"/>
      <c r="M3" s="35">
        <v>161</v>
      </c>
      <c r="N3" s="224"/>
      <c r="O3" s="224"/>
      <c r="P3" s="224"/>
      <c r="Q3" s="14">
        <f t="shared" ref="Q3:Q7" si="0">SUM(I3:P3)</f>
        <v>161</v>
      </c>
      <c r="R3" s="14" t="s">
        <v>30</v>
      </c>
      <c r="S3" s="1177" t="s">
        <v>33</v>
      </c>
      <c r="T3" s="14"/>
      <c r="U3" s="255" t="s">
        <v>169</v>
      </c>
      <c r="V3" s="16" t="s">
        <v>90</v>
      </c>
      <c r="W3" s="16">
        <v>1020443</v>
      </c>
      <c r="X3" s="16" t="s">
        <v>3110</v>
      </c>
      <c r="Y3" s="16"/>
    </row>
    <row r="4" spans="1:25">
      <c r="A4" s="224" t="s">
        <v>105</v>
      </c>
      <c r="B4" s="224" t="s">
        <v>78</v>
      </c>
      <c r="C4" s="224" t="s">
        <v>3111</v>
      </c>
      <c r="D4" s="224" t="s">
        <v>99</v>
      </c>
      <c r="E4" s="227">
        <v>46183.277777777781</v>
      </c>
      <c r="F4" s="224">
        <v>12.2</v>
      </c>
      <c r="G4" s="224">
        <v>119830</v>
      </c>
      <c r="H4" s="226" t="s">
        <v>160</v>
      </c>
      <c r="I4" s="224"/>
      <c r="J4" s="224"/>
      <c r="K4" s="224"/>
      <c r="L4" s="224"/>
      <c r="M4" s="224"/>
      <c r="N4" s="35">
        <v>53</v>
      </c>
      <c r="O4" s="35">
        <v>54</v>
      </c>
      <c r="P4" s="35">
        <v>54</v>
      </c>
      <c r="Q4" s="14">
        <f t="shared" si="0"/>
        <v>161</v>
      </c>
      <c r="R4" s="1176" t="s">
        <v>32</v>
      </c>
      <c r="S4" s="1177" t="s">
        <v>33</v>
      </c>
      <c r="T4" s="1183" t="b">
        <v>1</v>
      </c>
      <c r="U4" s="231" t="s">
        <v>100</v>
      </c>
      <c r="V4" s="16" t="s">
        <v>90</v>
      </c>
      <c r="W4" s="16">
        <v>1020440</v>
      </c>
      <c r="X4" s="16" t="s">
        <v>3110</v>
      </c>
      <c r="Y4" s="16"/>
    </row>
    <row r="5" spans="1:25">
      <c r="A5" s="224" t="s">
        <v>120</v>
      </c>
      <c r="B5" s="224" t="s">
        <v>78</v>
      </c>
      <c r="C5" s="224" t="s">
        <v>3112</v>
      </c>
      <c r="D5" s="224" t="s">
        <v>99</v>
      </c>
      <c r="E5" s="227">
        <v>46183.277777777781</v>
      </c>
      <c r="F5" s="224">
        <v>12.2</v>
      </c>
      <c r="G5" s="224">
        <v>119831</v>
      </c>
      <c r="H5" s="226" t="s">
        <v>2141</v>
      </c>
      <c r="I5" s="224"/>
      <c r="J5" s="224"/>
      <c r="K5" s="224"/>
      <c r="L5" s="224"/>
      <c r="M5" s="35">
        <v>27</v>
      </c>
      <c r="N5" s="35">
        <v>81</v>
      </c>
      <c r="O5" s="35">
        <v>53</v>
      </c>
      <c r="P5" s="224"/>
      <c r="Q5" s="14">
        <f t="shared" si="0"/>
        <v>161</v>
      </c>
      <c r="R5" s="229" t="s">
        <v>32</v>
      </c>
      <c r="S5" s="1177" t="s">
        <v>33</v>
      </c>
      <c r="T5" s="1183" t="b">
        <v>1</v>
      </c>
      <c r="U5" s="231" t="s">
        <v>100</v>
      </c>
      <c r="V5" s="16" t="s">
        <v>90</v>
      </c>
      <c r="W5" s="16">
        <v>1020441</v>
      </c>
      <c r="X5" s="16" t="s">
        <v>3110</v>
      </c>
      <c r="Y5" s="16"/>
    </row>
    <row r="6" spans="1:25">
      <c r="A6" s="224" t="s">
        <v>114</v>
      </c>
      <c r="B6" s="224" t="s">
        <v>78</v>
      </c>
      <c r="C6" s="224" t="s">
        <v>3113</v>
      </c>
      <c r="D6" s="224" t="s">
        <v>99</v>
      </c>
      <c r="E6" s="227">
        <v>46183.277777777781</v>
      </c>
      <c r="F6" s="224">
        <v>12.2</v>
      </c>
      <c r="G6" s="224">
        <v>119832</v>
      </c>
      <c r="H6" s="226" t="s">
        <v>1918</v>
      </c>
      <c r="I6" s="224"/>
      <c r="J6" s="224"/>
      <c r="K6" s="224"/>
      <c r="L6" s="224"/>
      <c r="M6" s="224"/>
      <c r="N6" s="224"/>
      <c r="O6" s="35">
        <v>107</v>
      </c>
      <c r="P6" s="35">
        <v>54</v>
      </c>
      <c r="Q6" s="14">
        <f t="shared" si="0"/>
        <v>161</v>
      </c>
      <c r="R6" s="229" t="s">
        <v>32</v>
      </c>
      <c r="S6" s="23" t="s">
        <v>33</v>
      </c>
      <c r="T6" s="1183" t="b">
        <v>1</v>
      </c>
      <c r="U6" s="231" t="s">
        <v>100</v>
      </c>
      <c r="V6" s="16" t="s">
        <v>90</v>
      </c>
      <c r="W6" s="16">
        <v>1020442</v>
      </c>
      <c r="X6" s="16" t="s">
        <v>3110</v>
      </c>
      <c r="Y6" s="16"/>
    </row>
    <row r="7" spans="1:25">
      <c r="A7" s="1172" t="s">
        <v>111</v>
      </c>
      <c r="B7" s="1172" t="s">
        <v>65</v>
      </c>
      <c r="C7" s="1172" t="s">
        <v>3114</v>
      </c>
      <c r="D7" s="1178" t="s">
        <v>64</v>
      </c>
      <c r="E7" s="1179">
        <v>46183.472222222219</v>
      </c>
      <c r="F7" s="1178">
        <v>17</v>
      </c>
      <c r="G7" s="1178">
        <v>119773</v>
      </c>
      <c r="H7" s="1205"/>
      <c r="I7" s="1178"/>
      <c r="J7" s="1178"/>
      <c r="K7" s="1178"/>
      <c r="L7" s="1178"/>
      <c r="M7" s="1186">
        <v>161</v>
      </c>
      <c r="N7" s="1178"/>
      <c r="O7" s="1178"/>
      <c r="P7" s="1178"/>
      <c r="Q7" s="14">
        <f t="shared" si="0"/>
        <v>161</v>
      </c>
      <c r="R7" s="1175" t="s">
        <v>30</v>
      </c>
      <c r="S7" s="1177" t="s">
        <v>33</v>
      </c>
      <c r="T7" s="14"/>
      <c r="U7" s="1207" t="s">
        <v>169</v>
      </c>
      <c r="V7" s="16" t="s">
        <v>90</v>
      </c>
      <c r="W7" s="16">
        <v>1020444</v>
      </c>
      <c r="X7" s="16" t="s">
        <v>3110</v>
      </c>
      <c r="Y7" s="16"/>
    </row>
    <row r="8" spans="1:25">
      <c r="A8" s="1172" t="s">
        <v>113</v>
      </c>
      <c r="B8" s="1172" t="s">
        <v>65</v>
      </c>
      <c r="C8" s="1172" t="s">
        <v>3115</v>
      </c>
      <c r="D8" s="1172" t="s">
        <v>64</v>
      </c>
      <c r="E8" s="1173">
        <v>46183.472222222219</v>
      </c>
      <c r="F8" s="1172">
        <v>17</v>
      </c>
      <c r="G8" s="1172">
        <v>119774</v>
      </c>
      <c r="H8" s="1174"/>
      <c r="I8" s="1172"/>
      <c r="J8" s="1172"/>
      <c r="K8" s="1172"/>
      <c r="L8" s="1172"/>
      <c r="M8" s="1186">
        <v>81</v>
      </c>
      <c r="N8" s="1172"/>
      <c r="O8" s="1172"/>
      <c r="P8" s="1172"/>
      <c r="Q8" s="14">
        <f>SUM(I8:P8)</f>
        <v>81</v>
      </c>
      <c r="R8" s="1175" t="s">
        <v>30</v>
      </c>
      <c r="S8" s="1177" t="s">
        <v>33</v>
      </c>
      <c r="T8" s="14"/>
      <c r="U8" s="1207" t="s">
        <v>169</v>
      </c>
      <c r="V8" s="16" t="s">
        <v>90</v>
      </c>
      <c r="W8" s="16">
        <v>1020445</v>
      </c>
      <c r="X8" s="16" t="s">
        <v>3116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Q9" si="1">SUM(K3:K8)</f>
        <v>0</v>
      </c>
      <c r="L9" s="11">
        <f t="shared" si="1"/>
        <v>0</v>
      </c>
      <c r="M9" s="11">
        <f t="shared" si="1"/>
        <v>430</v>
      </c>
      <c r="N9" s="11">
        <f t="shared" si="1"/>
        <v>134</v>
      </c>
      <c r="O9" s="11">
        <f t="shared" si="1"/>
        <v>214</v>
      </c>
      <c r="P9" s="11">
        <f t="shared" si="1"/>
        <v>108</v>
      </c>
      <c r="Q9" s="11">
        <f t="shared" si="1"/>
        <v>886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57" t="s">
        <v>169</v>
      </c>
      <c r="B13" s="1619" t="s">
        <v>39</v>
      </c>
      <c r="C13" s="1619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30" t="s">
        <v>100</v>
      </c>
      <c r="B14" s="1558" t="s">
        <v>41</v>
      </c>
      <c r="C14" s="15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3117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/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55" t="s">
        <v>3118</v>
      </c>
      <c r="C18" s="155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83</v>
      </c>
      <c r="B20" s="1559"/>
      <c r="C20" s="1559"/>
      <c r="D20" s="1559"/>
      <c r="E20" s="1559"/>
      <c r="F20" s="1559"/>
      <c r="G20" s="1067"/>
      <c r="H20" s="7"/>
      <c r="I20" s="1559" t="s">
        <v>84</v>
      </c>
      <c r="J20" s="1559"/>
      <c r="K20" s="1559"/>
      <c r="L20" s="1559"/>
      <c r="M20" s="1559"/>
      <c r="N20" s="1559"/>
      <c r="O20" s="1559"/>
      <c r="P20" s="1559"/>
      <c r="Q20" s="1559"/>
      <c r="R20" s="1560" t="s">
        <v>3119</v>
      </c>
      <c r="S20" s="1561"/>
      <c r="T20" s="1560"/>
      <c r="U20" s="1560"/>
      <c r="V20" s="1560"/>
      <c r="W20" s="1560"/>
      <c r="X20" s="1560"/>
      <c r="Y20" s="1560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224" t="s">
        <v>814</v>
      </c>
      <c r="B22" s="224" t="s">
        <v>92</v>
      </c>
      <c r="C22" s="224" t="s">
        <v>3120</v>
      </c>
      <c r="D22" s="224" t="s">
        <v>159</v>
      </c>
      <c r="E22" s="227">
        <v>46184.041666666664</v>
      </c>
      <c r="F22" s="224">
        <v>11.9</v>
      </c>
      <c r="G22" s="224">
        <v>119833</v>
      </c>
      <c r="H22" s="226" t="s">
        <v>3121</v>
      </c>
      <c r="I22" s="224"/>
      <c r="J22" s="224"/>
      <c r="K22" s="224"/>
      <c r="L22" s="224"/>
      <c r="M22" s="224"/>
      <c r="N22" s="35">
        <v>101</v>
      </c>
      <c r="O22" s="35">
        <v>60</v>
      </c>
      <c r="P22" s="224"/>
      <c r="Q22" s="14">
        <f t="shared" ref="Q22:Q26" si="2">SUM(I22:P22)</f>
        <v>161</v>
      </c>
      <c r="R22" s="1176" t="s">
        <v>32</v>
      </c>
      <c r="S22" s="1177" t="s">
        <v>33</v>
      </c>
      <c r="T22" s="14"/>
      <c r="U22" s="232" t="s">
        <v>161</v>
      </c>
      <c r="V22" s="16" t="s">
        <v>90</v>
      </c>
      <c r="W22" s="16">
        <v>1020451</v>
      </c>
      <c r="X22" s="16" t="s">
        <v>3122</v>
      </c>
      <c r="Y22" s="16"/>
    </row>
    <row r="23" spans="1:25">
      <c r="A23" s="224" t="s">
        <v>119</v>
      </c>
      <c r="B23" s="224" t="s">
        <v>92</v>
      </c>
      <c r="C23" s="224" t="s">
        <v>3123</v>
      </c>
      <c r="D23" s="224" t="s">
        <v>159</v>
      </c>
      <c r="E23" s="227">
        <v>46184.041666666664</v>
      </c>
      <c r="F23" s="224">
        <v>11.9</v>
      </c>
      <c r="G23" s="224">
        <v>119834</v>
      </c>
      <c r="H23" s="226" t="s">
        <v>3124</v>
      </c>
      <c r="I23" s="224"/>
      <c r="J23" s="224"/>
      <c r="K23" s="224"/>
      <c r="L23" s="224"/>
      <c r="M23" s="224"/>
      <c r="N23" s="35">
        <v>71</v>
      </c>
      <c r="O23" s="35">
        <v>90</v>
      </c>
      <c r="P23" s="224"/>
      <c r="Q23" s="14">
        <f t="shared" si="2"/>
        <v>161</v>
      </c>
      <c r="R23" s="1176" t="s">
        <v>32</v>
      </c>
      <c r="S23" s="1177" t="s">
        <v>33</v>
      </c>
      <c r="T23" s="14"/>
      <c r="U23" s="232" t="s">
        <v>161</v>
      </c>
      <c r="V23" s="16" t="s">
        <v>90</v>
      </c>
      <c r="W23" s="16">
        <v>1020452</v>
      </c>
      <c r="X23" s="16" t="s">
        <v>3122</v>
      </c>
      <c r="Y23" s="16"/>
    </row>
    <row r="24" spans="1:25">
      <c r="A24" s="224" t="s">
        <v>102</v>
      </c>
      <c r="B24" s="224" t="s">
        <v>92</v>
      </c>
      <c r="C24" s="224" t="s">
        <v>3125</v>
      </c>
      <c r="D24" s="224" t="s">
        <v>159</v>
      </c>
      <c r="E24" s="227">
        <v>46184.041666666664</v>
      </c>
      <c r="F24" s="224">
        <v>11.9</v>
      </c>
      <c r="G24" s="224">
        <v>119835</v>
      </c>
      <c r="H24" s="226" t="s">
        <v>3121</v>
      </c>
      <c r="I24" s="224"/>
      <c r="J24" s="224"/>
      <c r="K24" s="224"/>
      <c r="L24" s="224"/>
      <c r="M24" s="224"/>
      <c r="N24" s="35">
        <v>60</v>
      </c>
      <c r="O24" s="35">
        <v>71</v>
      </c>
      <c r="P24" s="35">
        <v>30</v>
      </c>
      <c r="Q24" s="14">
        <f t="shared" si="2"/>
        <v>161</v>
      </c>
      <c r="R24" s="229" t="s">
        <v>32</v>
      </c>
      <c r="S24" s="23" t="s">
        <v>33</v>
      </c>
      <c r="T24" s="1175"/>
      <c r="U24" s="232" t="s">
        <v>161</v>
      </c>
      <c r="V24" s="16" t="s">
        <v>90</v>
      </c>
      <c r="W24" s="16">
        <v>1020453</v>
      </c>
      <c r="X24" s="16" t="s">
        <v>3122</v>
      </c>
      <c r="Y24" s="16"/>
    </row>
    <row r="25" spans="1:25">
      <c r="A25" s="224" t="s">
        <v>2561</v>
      </c>
      <c r="B25" s="224" t="s">
        <v>92</v>
      </c>
      <c r="C25" s="224" t="s">
        <v>3126</v>
      </c>
      <c r="D25" s="224" t="s">
        <v>159</v>
      </c>
      <c r="E25" s="227">
        <v>46184.041666666664</v>
      </c>
      <c r="F25" s="224">
        <v>11.9</v>
      </c>
      <c r="G25" s="224">
        <v>119836</v>
      </c>
      <c r="H25" s="226" t="s">
        <v>548</v>
      </c>
      <c r="I25" s="224"/>
      <c r="J25" s="224"/>
      <c r="K25" s="224"/>
      <c r="L25" s="224"/>
      <c r="M25" s="224"/>
      <c r="N25" s="35">
        <v>54</v>
      </c>
      <c r="O25" s="35">
        <v>54</v>
      </c>
      <c r="P25" s="35">
        <v>53</v>
      </c>
      <c r="Q25" s="14">
        <f t="shared" si="2"/>
        <v>161</v>
      </c>
      <c r="R25" s="229" t="s">
        <v>32</v>
      </c>
      <c r="S25" s="23" t="s">
        <v>33</v>
      </c>
      <c r="T25" s="1183" t="b">
        <v>1</v>
      </c>
      <c r="U25" s="232" t="s">
        <v>161</v>
      </c>
      <c r="V25" s="16" t="s">
        <v>90</v>
      </c>
      <c r="W25" s="16">
        <v>1020454</v>
      </c>
      <c r="X25" s="16" t="s">
        <v>3122</v>
      </c>
      <c r="Y25" s="16"/>
    </row>
    <row r="26" spans="1:25">
      <c r="A26" s="224" t="s">
        <v>120</v>
      </c>
      <c r="B26" s="224" t="s">
        <v>92</v>
      </c>
      <c r="C26" s="224" t="s">
        <v>3127</v>
      </c>
      <c r="D26" s="224" t="s">
        <v>159</v>
      </c>
      <c r="E26" s="227">
        <v>46184.041666666664</v>
      </c>
      <c r="F26" s="224">
        <v>11.9</v>
      </c>
      <c r="G26" s="224">
        <v>119837</v>
      </c>
      <c r="H26" s="226" t="s">
        <v>2141</v>
      </c>
      <c r="I26" s="224"/>
      <c r="J26" s="224"/>
      <c r="K26" s="224"/>
      <c r="L26" s="224"/>
      <c r="M26" s="224"/>
      <c r="N26" s="35">
        <v>90</v>
      </c>
      <c r="O26" s="35">
        <v>60</v>
      </c>
      <c r="P26" s="35">
        <v>11</v>
      </c>
      <c r="Q26" s="14">
        <f t="shared" si="2"/>
        <v>161</v>
      </c>
      <c r="R26" s="229" t="s">
        <v>32</v>
      </c>
      <c r="S26" s="23" t="s">
        <v>33</v>
      </c>
      <c r="T26" s="1183" t="b">
        <v>1</v>
      </c>
      <c r="U26" s="232" t="s">
        <v>161</v>
      </c>
      <c r="V26" s="16" t="s">
        <v>90</v>
      </c>
      <c r="W26" s="16">
        <v>1020455</v>
      </c>
      <c r="X26" s="16" t="s">
        <v>3122</v>
      </c>
      <c r="Y26" s="16"/>
    </row>
    <row r="27" spans="1:25">
      <c r="A27" s="1172" t="s">
        <v>3128</v>
      </c>
      <c r="B27" s="1172" t="s">
        <v>80</v>
      </c>
      <c r="C27" s="1172" t="s">
        <v>3129</v>
      </c>
      <c r="D27" s="1172" t="s">
        <v>117</v>
      </c>
      <c r="E27" s="1173">
        <v>46183.402777777781</v>
      </c>
      <c r="F27" s="1172">
        <v>11.9</v>
      </c>
      <c r="G27" s="1172">
        <v>119838</v>
      </c>
      <c r="H27" s="1174" t="s">
        <v>1348</v>
      </c>
      <c r="I27" s="1172"/>
      <c r="J27" s="1172"/>
      <c r="K27" s="1172"/>
      <c r="L27" s="1172"/>
      <c r="M27" s="1172"/>
      <c r="N27" s="1172"/>
      <c r="O27" s="1186">
        <v>28</v>
      </c>
      <c r="P27" s="1186">
        <v>59</v>
      </c>
      <c r="Q27" s="14">
        <f>SUM(I27:P27)</f>
        <v>87</v>
      </c>
      <c r="R27" s="1176" t="s">
        <v>32</v>
      </c>
      <c r="S27" s="1177" t="s">
        <v>33</v>
      </c>
      <c r="T27" s="1183" t="b">
        <v>1</v>
      </c>
      <c r="U27" s="1189" t="s">
        <v>100</v>
      </c>
      <c r="V27" s="16" t="s">
        <v>90</v>
      </c>
      <c r="W27" s="16">
        <v>1020456</v>
      </c>
      <c r="X27" s="16" t="s">
        <v>3130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7"/>
      <c r="I28" s="11">
        <f>SUM(I22:I26)</f>
        <v>0</v>
      </c>
      <c r="J28" s="11">
        <f>SUM(J22:J26)</f>
        <v>0</v>
      </c>
      <c r="K28" s="11">
        <f t="shared" ref="K28:Q28" si="3">SUM(K22:K27)</f>
        <v>0</v>
      </c>
      <c r="L28" s="11">
        <f t="shared" si="3"/>
        <v>0</v>
      </c>
      <c r="M28" s="11">
        <f t="shared" si="3"/>
        <v>0</v>
      </c>
      <c r="N28" s="11">
        <f t="shared" si="3"/>
        <v>376</v>
      </c>
      <c r="O28" s="11">
        <f t="shared" si="3"/>
        <v>363</v>
      </c>
      <c r="P28" s="11">
        <f t="shared" si="3"/>
        <v>153</v>
      </c>
      <c r="Q28" s="11">
        <f t="shared" si="3"/>
        <v>892</v>
      </c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246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4" t="s">
        <v>161</v>
      </c>
      <c r="B32" s="1564" t="s">
        <v>39</v>
      </c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6">
      <c r="A33" s="230" t="s">
        <v>100</v>
      </c>
      <c r="B33" s="1558" t="s">
        <v>41</v>
      </c>
      <c r="C33" s="155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6">
      <c r="A34" s="5" t="s">
        <v>42</v>
      </c>
      <c r="B34" s="1565" t="s">
        <v>2597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6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6">
      <c r="A36" s="5" t="s">
        <v>43</v>
      </c>
      <c r="B36" s="1566"/>
      <c r="C36" s="1566"/>
      <c r="D36" s="1"/>
      <c r="E36" s="1"/>
      <c r="F36" s="1"/>
      <c r="G36" s="1"/>
      <c r="H36" s="1">
        <v>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6">
      <c r="A37" s="5" t="s">
        <v>44</v>
      </c>
      <c r="B37" s="1567" t="s">
        <v>3131</v>
      </c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6" ht="23.25" customHeight="1">
      <c r="A39" s="1559" t="s">
        <v>109</v>
      </c>
      <c r="B39" s="1559"/>
      <c r="C39" s="1559"/>
      <c r="D39" s="1559"/>
      <c r="E39" s="1559"/>
      <c r="F39" s="1559"/>
      <c r="G39" s="1067"/>
      <c r="H39" s="7"/>
      <c r="I39" s="1559" t="s">
        <v>84</v>
      </c>
      <c r="J39" s="1559"/>
      <c r="K39" s="1559"/>
      <c r="L39" s="1559"/>
      <c r="M39" s="1559"/>
      <c r="N39" s="1559"/>
      <c r="O39" s="1559"/>
      <c r="P39" s="1559"/>
      <c r="Q39" s="1559"/>
      <c r="R39" s="1560" t="s">
        <v>2785</v>
      </c>
      <c r="S39" s="1561"/>
      <c r="T39" s="1560"/>
      <c r="U39" s="1560"/>
      <c r="V39" s="1560"/>
      <c r="W39" s="1560"/>
      <c r="X39" s="1560"/>
      <c r="Y39" s="1560"/>
    </row>
    <row r="40" spans="1:26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8" t="s">
        <v>9</v>
      </c>
      <c r="H40" s="33" t="s">
        <v>10</v>
      </c>
      <c r="I40" s="9" t="s">
        <v>11</v>
      </c>
      <c r="J40" s="9" t="s">
        <v>12</v>
      </c>
      <c r="K40" s="9" t="s">
        <v>13</v>
      </c>
      <c r="L40" s="9" t="s">
        <v>14</v>
      </c>
      <c r="M40" s="9" t="s">
        <v>15</v>
      </c>
      <c r="N40" s="9" t="s">
        <v>16</v>
      </c>
      <c r="O40" s="9" t="s">
        <v>17</v>
      </c>
      <c r="P40" s="10" t="s">
        <v>18</v>
      </c>
      <c r="Q40" s="8" t="s">
        <v>19</v>
      </c>
      <c r="R40" s="8" t="s">
        <v>20</v>
      </c>
      <c r="S40" s="240" t="s">
        <v>21</v>
      </c>
      <c r="T40" s="240" t="s">
        <v>22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6">
      <c r="A41" s="1172" t="s">
        <v>2561</v>
      </c>
      <c r="B41" s="1172" t="s">
        <v>78</v>
      </c>
      <c r="C41" s="1172" t="s">
        <v>3132</v>
      </c>
      <c r="D41" s="1172" t="s">
        <v>168</v>
      </c>
      <c r="E41" s="1173">
        <v>46183.75</v>
      </c>
      <c r="F41" s="1172">
        <v>13.9</v>
      </c>
      <c r="G41" s="1172">
        <v>119839</v>
      </c>
      <c r="H41" s="1285" t="s">
        <v>548</v>
      </c>
      <c r="I41" s="1172"/>
      <c r="J41" s="1172"/>
      <c r="K41" s="1172"/>
      <c r="L41" s="1172"/>
      <c r="M41" s="1172"/>
      <c r="N41" s="1186">
        <v>107</v>
      </c>
      <c r="O41" s="1186">
        <v>27</v>
      </c>
      <c r="P41" s="1186">
        <v>27</v>
      </c>
      <c r="Q41" s="280">
        <f t="shared" ref="Q41:Q46" si="4">SUM(I41:P41)</f>
        <v>161</v>
      </c>
      <c r="R41" s="1176" t="s">
        <v>32</v>
      </c>
      <c r="S41" s="1177" t="s">
        <v>33</v>
      </c>
      <c r="T41" s="1183" t="b">
        <v>1</v>
      </c>
      <c r="U41" s="1207" t="s">
        <v>169</v>
      </c>
      <c r="V41" s="228" t="s">
        <v>90</v>
      </c>
      <c r="W41" s="228">
        <v>1020458</v>
      </c>
      <c r="X41" s="228" t="s">
        <v>3133</v>
      </c>
      <c r="Y41" s="228"/>
      <c r="Z41" t="s">
        <v>3134</v>
      </c>
    </row>
    <row r="42" spans="1:26">
      <c r="A42" s="1178" t="s">
        <v>86</v>
      </c>
      <c r="B42" s="1178" t="s">
        <v>78</v>
      </c>
      <c r="C42" s="1178" t="s">
        <v>3135</v>
      </c>
      <c r="D42" s="1178" t="s">
        <v>1047</v>
      </c>
      <c r="E42" s="1230">
        <v>46184.041666666664</v>
      </c>
      <c r="F42" s="1178">
        <v>12.7</v>
      </c>
      <c r="G42" s="1178">
        <v>119840</v>
      </c>
      <c r="H42" s="1205" t="s">
        <v>160</v>
      </c>
      <c r="I42" s="1178"/>
      <c r="J42" s="1178"/>
      <c r="K42" s="1178"/>
      <c r="L42" s="1178"/>
      <c r="M42" s="1178"/>
      <c r="N42" s="1186">
        <v>30</v>
      </c>
      <c r="O42" s="1186">
        <v>14</v>
      </c>
      <c r="P42" s="1186">
        <v>117</v>
      </c>
      <c r="Q42" s="14">
        <f t="shared" si="4"/>
        <v>161</v>
      </c>
      <c r="R42" s="1176" t="s">
        <v>32</v>
      </c>
      <c r="S42" s="1177" t="s">
        <v>33</v>
      </c>
      <c r="T42" s="14"/>
      <c r="U42" s="1190" t="s">
        <v>161</v>
      </c>
      <c r="V42" s="16" t="s">
        <v>90</v>
      </c>
      <c r="W42" s="16">
        <v>1020459</v>
      </c>
      <c r="X42" s="16" t="s">
        <v>3136</v>
      </c>
      <c r="Y42" s="16"/>
    </row>
    <row r="43" spans="1:26">
      <c r="A43" s="15" t="s">
        <v>165</v>
      </c>
      <c r="B43" s="15" t="s">
        <v>78</v>
      </c>
      <c r="C43" s="15" t="s">
        <v>3137</v>
      </c>
      <c r="D43" s="15" t="s">
        <v>88</v>
      </c>
      <c r="E43" s="24">
        <v>46185.041666666664</v>
      </c>
      <c r="F43" s="15">
        <v>11.9</v>
      </c>
      <c r="G43" s="224">
        <v>119841</v>
      </c>
      <c r="H43" s="226" t="s">
        <v>160</v>
      </c>
      <c r="I43" s="224"/>
      <c r="J43" s="224"/>
      <c r="K43" s="224"/>
      <c r="L43" s="224"/>
      <c r="M43" s="224"/>
      <c r="N43" s="35">
        <v>161</v>
      </c>
      <c r="O43" s="224"/>
      <c r="P43" s="224"/>
      <c r="Q43" s="14">
        <f t="shared" si="4"/>
        <v>161</v>
      </c>
      <c r="R43" s="229" t="s">
        <v>32</v>
      </c>
      <c r="S43" s="23" t="s">
        <v>33</v>
      </c>
      <c r="T43" s="14"/>
      <c r="U43" s="232" t="s">
        <v>161</v>
      </c>
      <c r="V43" s="16" t="s">
        <v>90</v>
      </c>
      <c r="W43" s="16">
        <v>1020460</v>
      </c>
      <c r="X43" s="232" t="s">
        <v>3138</v>
      </c>
      <c r="Y43" s="16"/>
    </row>
    <row r="44" spans="1:26" ht="25.5">
      <c r="A44" s="1178" t="s">
        <v>120</v>
      </c>
      <c r="B44" s="1178" t="s">
        <v>652</v>
      </c>
      <c r="C44" s="1178" t="s">
        <v>3139</v>
      </c>
      <c r="D44" s="1178" t="s">
        <v>2892</v>
      </c>
      <c r="E44" s="1179">
        <v>46184.288194444445</v>
      </c>
      <c r="F44" s="1178">
        <v>11.3</v>
      </c>
      <c r="G44" s="1172">
        <v>119842</v>
      </c>
      <c r="H44" s="1174" t="s">
        <v>3140</v>
      </c>
      <c r="I44" s="1172"/>
      <c r="J44" s="1172"/>
      <c r="K44" s="1172"/>
      <c r="L44" s="1172"/>
      <c r="M44" s="1186">
        <v>30</v>
      </c>
      <c r="N44" s="1186">
        <v>30</v>
      </c>
      <c r="O44" s="1186">
        <v>101</v>
      </c>
      <c r="P44" s="1172"/>
      <c r="Q44" s="1175">
        <f>SUM(I44:P44)</f>
        <v>161</v>
      </c>
      <c r="R44" s="1176" t="s">
        <v>32</v>
      </c>
      <c r="S44" s="1177" t="s">
        <v>33</v>
      </c>
      <c r="T44" s="1183" t="b">
        <v>1</v>
      </c>
      <c r="U44" s="1189" t="s">
        <v>100</v>
      </c>
      <c r="V44" s="1181" t="s">
        <v>90</v>
      </c>
      <c r="W44" s="1181">
        <v>1020461</v>
      </c>
      <c r="X44" s="1181" t="s">
        <v>3141</v>
      </c>
      <c r="Y44" s="1181"/>
    </row>
    <row r="45" spans="1:26">
      <c r="A45" s="224" t="s">
        <v>133</v>
      </c>
      <c r="B45" s="224" t="s">
        <v>652</v>
      </c>
      <c r="C45" s="224" t="s">
        <v>3142</v>
      </c>
      <c r="D45" s="224" t="s">
        <v>2892</v>
      </c>
      <c r="E45" s="227">
        <v>46184.288194444445</v>
      </c>
      <c r="F45" s="224">
        <v>11.3</v>
      </c>
      <c r="G45" s="224">
        <v>119843</v>
      </c>
      <c r="H45" s="226" t="s">
        <v>3143</v>
      </c>
      <c r="I45" s="224"/>
      <c r="J45" s="224"/>
      <c r="K45" s="224"/>
      <c r="L45" s="224"/>
      <c r="M45" s="35">
        <v>30</v>
      </c>
      <c r="N45" s="35">
        <v>60</v>
      </c>
      <c r="O45" s="35">
        <v>71</v>
      </c>
      <c r="P45" s="224"/>
      <c r="Q45" s="14">
        <f t="shared" si="4"/>
        <v>161</v>
      </c>
      <c r="R45" s="229" t="s">
        <v>32</v>
      </c>
      <c r="S45" s="23" t="s">
        <v>33</v>
      </c>
      <c r="T45" s="14"/>
      <c r="U45" s="231" t="s">
        <v>100</v>
      </c>
      <c r="V45" s="16" t="s">
        <v>90</v>
      </c>
      <c r="W45" s="16">
        <v>1020462</v>
      </c>
      <c r="X45" s="16" t="s">
        <v>3141</v>
      </c>
      <c r="Y45" s="16"/>
    </row>
    <row r="46" spans="1:26">
      <c r="A46" s="15" t="s">
        <v>133</v>
      </c>
      <c r="B46" s="15" t="s">
        <v>652</v>
      </c>
      <c r="C46" s="15" t="s">
        <v>3144</v>
      </c>
      <c r="D46" s="15" t="s">
        <v>2892</v>
      </c>
      <c r="E46" s="1173">
        <v>46184.288194444445</v>
      </c>
      <c r="F46" s="15">
        <v>11.3</v>
      </c>
      <c r="G46" s="15">
        <v>119844</v>
      </c>
      <c r="H46" s="1174" t="s">
        <v>3143</v>
      </c>
      <c r="I46" s="15"/>
      <c r="J46" s="15"/>
      <c r="K46" s="15"/>
      <c r="L46" s="15"/>
      <c r="M46" s="35">
        <v>30</v>
      </c>
      <c r="N46" s="35">
        <v>60</v>
      </c>
      <c r="O46" s="35">
        <v>71</v>
      </c>
      <c r="P46" s="15"/>
      <c r="Q46" s="14">
        <f t="shared" si="4"/>
        <v>161</v>
      </c>
      <c r="R46" s="1176" t="s">
        <v>32</v>
      </c>
      <c r="S46" s="1177" t="s">
        <v>33</v>
      </c>
      <c r="T46" s="14"/>
      <c r="U46" s="231" t="s">
        <v>100</v>
      </c>
      <c r="V46" s="16" t="s">
        <v>90</v>
      </c>
      <c r="W46" s="16">
        <v>1020463</v>
      </c>
      <c r="X46" s="16" t="s">
        <v>3141</v>
      </c>
      <c r="Y46" s="16"/>
    </row>
    <row r="47" spans="1:26">
      <c r="A47" s="11" t="s">
        <v>19</v>
      </c>
      <c r="B47" s="7"/>
      <c r="C47" s="7"/>
      <c r="D47" s="7"/>
      <c r="E47" s="11"/>
      <c r="F47" s="7"/>
      <c r="G47" s="7"/>
      <c r="H47" s="7"/>
      <c r="I47" s="11">
        <f>SUM(I41:I45)</f>
        <v>0</v>
      </c>
      <c r="J47" s="11">
        <f>SUM(J41:J45)</f>
        <v>0</v>
      </c>
      <c r="K47" s="11">
        <f t="shared" ref="K47:Q47" si="5">SUM(K41:K46)</f>
        <v>0</v>
      </c>
      <c r="L47" s="11">
        <f t="shared" si="5"/>
        <v>0</v>
      </c>
      <c r="M47" s="11">
        <f t="shared" si="5"/>
        <v>90</v>
      </c>
      <c r="N47" s="11">
        <f t="shared" si="5"/>
        <v>448</v>
      </c>
      <c r="O47" s="11">
        <f t="shared" si="5"/>
        <v>284</v>
      </c>
      <c r="P47" s="11">
        <f t="shared" si="5"/>
        <v>144</v>
      </c>
      <c r="Q47" s="11">
        <f t="shared" si="5"/>
        <v>966</v>
      </c>
      <c r="R47" s="12"/>
      <c r="S47" s="12"/>
      <c r="T47" s="12"/>
      <c r="U47" s="12"/>
      <c r="V47" s="12"/>
      <c r="W47" s="12"/>
      <c r="X47" s="12"/>
      <c r="Y47" s="12"/>
    </row>
    <row r="48" spans="1:26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6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"/>
      <c r="K49" s="1563"/>
      <c r="L49" s="1563"/>
      <c r="M49" s="156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6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6">
      <c r="A51" s="230" t="s">
        <v>100</v>
      </c>
      <c r="B51" s="1558" t="s">
        <v>39</v>
      </c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6">
      <c r="A52" s="257" t="s">
        <v>169</v>
      </c>
      <c r="B52" s="257" t="s">
        <v>179</v>
      </c>
      <c r="C52" s="257"/>
      <c r="D52" s="242"/>
      <c r="E52" s="24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6">
      <c r="A53" s="4" t="s">
        <v>161</v>
      </c>
      <c r="B53" s="1564" t="s">
        <v>41</v>
      </c>
      <c r="C53" s="156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6">
      <c r="A54" s="5" t="s">
        <v>42</v>
      </c>
      <c r="B54" s="1565" t="s">
        <v>2823</v>
      </c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6">
      <c r="A55" s="5" t="s">
        <v>42</v>
      </c>
      <c r="B55" s="1565"/>
      <c r="C55" s="1565"/>
      <c r="E55" s="14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6">
      <c r="A56" s="5" t="s">
        <v>43</v>
      </c>
      <c r="B56" s="1566"/>
      <c r="C56" s="156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6">
      <c r="A57" s="5" t="s">
        <v>44</v>
      </c>
      <c r="B57" s="1567" t="s">
        <v>3145</v>
      </c>
      <c r="C57" s="156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9" spans="1:26" ht="23.25" customHeight="1">
      <c r="A59" s="1559" t="s">
        <v>128</v>
      </c>
      <c r="B59" s="1559"/>
      <c r="C59" s="1559"/>
      <c r="D59" s="1559"/>
      <c r="E59" s="1559"/>
      <c r="F59" s="1559"/>
      <c r="G59" s="1067"/>
      <c r="H59" s="7"/>
      <c r="I59" s="1559" t="s">
        <v>346</v>
      </c>
      <c r="J59" s="1559"/>
      <c r="K59" s="1559"/>
      <c r="L59" s="1559"/>
      <c r="M59" s="1559"/>
      <c r="N59" s="1559"/>
      <c r="O59" s="1559"/>
      <c r="P59" s="1559"/>
      <c r="Q59" s="1559"/>
      <c r="R59" s="1560" t="s">
        <v>2643</v>
      </c>
      <c r="S59" s="1561"/>
      <c r="T59" s="1560"/>
      <c r="U59" s="1560"/>
      <c r="V59" s="1560"/>
      <c r="W59" s="1560"/>
      <c r="X59" s="1560"/>
      <c r="Y59" s="1560"/>
    </row>
    <row r="60" spans="1:26" ht="33.75" customHeight="1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8" t="s">
        <v>9</v>
      </c>
      <c r="H60" s="33" t="s">
        <v>10</v>
      </c>
      <c r="I60" s="9" t="s">
        <v>11</v>
      </c>
      <c r="J60" s="9" t="s">
        <v>12</v>
      </c>
      <c r="K60" s="9" t="s">
        <v>13</v>
      </c>
      <c r="L60" s="9" t="s">
        <v>14</v>
      </c>
      <c r="M60" s="9" t="s">
        <v>15</v>
      </c>
      <c r="N60" s="9" t="s">
        <v>16</v>
      </c>
      <c r="O60" s="9" t="s">
        <v>17</v>
      </c>
      <c r="P60" s="10" t="s">
        <v>18</v>
      </c>
      <c r="Q60" s="8" t="s">
        <v>19</v>
      </c>
      <c r="R60" s="8" t="s">
        <v>20</v>
      </c>
      <c r="S60" s="240" t="s">
        <v>21</v>
      </c>
      <c r="T60" s="240" t="s">
        <v>22</v>
      </c>
      <c r="U60" s="8" t="s">
        <v>24</v>
      </c>
      <c r="V60" s="8" t="s">
        <v>25</v>
      </c>
      <c r="W60" s="8" t="s">
        <v>26</v>
      </c>
      <c r="X60" s="8" t="s">
        <v>27</v>
      </c>
      <c r="Y60" s="8" t="s">
        <v>28</v>
      </c>
    </row>
    <row r="61" spans="1:26" ht="24" customHeight="1">
      <c r="A61" s="1178" t="s">
        <v>86</v>
      </c>
      <c r="B61" s="1178" t="s">
        <v>92</v>
      </c>
      <c r="C61" s="1178" t="s">
        <v>3146</v>
      </c>
      <c r="D61" s="1178" t="s">
        <v>620</v>
      </c>
      <c r="E61" s="1179">
        <v>46184.958333333336</v>
      </c>
      <c r="F61" s="1178">
        <v>11.9</v>
      </c>
      <c r="G61" s="1178">
        <v>119845</v>
      </c>
      <c r="H61" s="1205" t="s">
        <v>160</v>
      </c>
      <c r="I61" s="1178"/>
      <c r="J61" s="1178"/>
      <c r="K61" s="1178"/>
      <c r="L61" s="1178"/>
      <c r="M61" s="1178"/>
      <c r="N61" s="1178"/>
      <c r="O61" s="1186">
        <v>150</v>
      </c>
      <c r="P61" s="1186">
        <v>11</v>
      </c>
      <c r="Q61" s="14">
        <f>SUM(I61:P61)</f>
        <v>161</v>
      </c>
      <c r="R61" s="1176" t="s">
        <v>32</v>
      </c>
      <c r="S61" s="1177" t="s">
        <v>33</v>
      </c>
      <c r="T61" s="14"/>
      <c r="U61" s="1190" t="s">
        <v>161</v>
      </c>
      <c r="V61" s="16" t="s">
        <v>90</v>
      </c>
      <c r="W61" s="16">
        <v>1020473</v>
      </c>
      <c r="X61" s="1188" t="s">
        <v>3138</v>
      </c>
      <c r="Y61" s="16"/>
      <c r="Z61" s="1282"/>
    </row>
    <row r="62" spans="1:26">
      <c r="A62" s="224" t="s">
        <v>150</v>
      </c>
      <c r="B62" s="224" t="s">
        <v>57</v>
      </c>
      <c r="C62" s="224" t="s">
        <v>3147</v>
      </c>
      <c r="D62" s="224" t="s">
        <v>56</v>
      </c>
      <c r="E62" s="227">
        <v>46184.229166666664</v>
      </c>
      <c r="F62" s="224">
        <v>12.3</v>
      </c>
      <c r="G62" s="224">
        <v>119775</v>
      </c>
      <c r="H62" s="226"/>
      <c r="I62" s="224"/>
      <c r="J62" s="224"/>
      <c r="K62" s="224"/>
      <c r="L62" s="35">
        <v>108</v>
      </c>
      <c r="M62" s="224"/>
      <c r="N62" s="224"/>
      <c r="O62" s="224"/>
      <c r="P62" s="224"/>
      <c r="Q62" s="14">
        <f t="shared" ref="Q62:Q63" si="6">SUM(I62:P62)</f>
        <v>108</v>
      </c>
      <c r="R62" s="14" t="s">
        <v>30</v>
      </c>
      <c r="S62" s="14" t="s">
        <v>31</v>
      </c>
      <c r="T62" s="14"/>
      <c r="U62" s="255" t="s">
        <v>169</v>
      </c>
      <c r="V62" s="16" t="s">
        <v>90</v>
      </c>
      <c r="W62" s="16">
        <v>1020474</v>
      </c>
      <c r="X62" s="325" t="s">
        <v>3148</v>
      </c>
      <c r="Y62" s="16"/>
    </row>
    <row r="63" spans="1:26">
      <c r="A63" s="1172" t="s">
        <v>157</v>
      </c>
      <c r="B63" s="1172" t="s">
        <v>3149</v>
      </c>
      <c r="C63" s="224" t="s">
        <v>3150</v>
      </c>
      <c r="D63" s="224" t="s">
        <v>117</v>
      </c>
      <c r="E63" s="227">
        <v>46185.402777777781</v>
      </c>
      <c r="F63" s="224">
        <v>11.9</v>
      </c>
      <c r="G63" s="224">
        <v>119846</v>
      </c>
      <c r="H63" s="226" t="s">
        <v>1348</v>
      </c>
      <c r="I63" s="224"/>
      <c r="J63" s="224"/>
      <c r="K63" s="224"/>
      <c r="L63" s="224"/>
      <c r="M63" s="224"/>
      <c r="N63" s="224"/>
      <c r="O63" s="35">
        <v>27</v>
      </c>
      <c r="P63" s="35">
        <v>134</v>
      </c>
      <c r="Q63" s="14">
        <f t="shared" si="6"/>
        <v>161</v>
      </c>
      <c r="R63" s="229" t="s">
        <v>32</v>
      </c>
      <c r="S63" s="23" t="s">
        <v>33</v>
      </c>
      <c r="T63" s="14"/>
      <c r="U63" s="231" t="s">
        <v>100</v>
      </c>
      <c r="V63" s="16" t="s">
        <v>90</v>
      </c>
      <c r="W63" s="16">
        <v>1020475</v>
      </c>
      <c r="X63" s="325" t="s">
        <v>3151</v>
      </c>
      <c r="Y63" s="16"/>
    </row>
    <row r="64" spans="1:26">
      <c r="A64" s="1186" t="s">
        <v>120</v>
      </c>
      <c r="B64" s="1186" t="s">
        <v>78</v>
      </c>
      <c r="C64" s="1186" t="s">
        <v>3152</v>
      </c>
      <c r="D64" s="1172" t="s">
        <v>932</v>
      </c>
      <c r="E64" s="1173">
        <v>46185.041666666664</v>
      </c>
      <c r="F64" s="1172">
        <v>12.7</v>
      </c>
      <c r="G64" s="1172">
        <v>119847</v>
      </c>
      <c r="H64" s="1174" t="s">
        <v>2141</v>
      </c>
      <c r="I64" s="1172"/>
      <c r="J64" s="1172"/>
      <c r="K64" s="1172"/>
      <c r="L64" s="1172"/>
      <c r="M64" s="1172"/>
      <c r="N64" s="1172"/>
      <c r="O64" s="1186">
        <v>161</v>
      </c>
      <c r="P64" s="1172"/>
      <c r="Q64" s="1281">
        <f>SUM(I64:P64)</f>
        <v>161</v>
      </c>
      <c r="R64" s="1176" t="s">
        <v>32</v>
      </c>
      <c r="S64" s="1177" t="s">
        <v>33</v>
      </c>
      <c r="T64" s="1183" t="b">
        <v>1</v>
      </c>
      <c r="U64" s="1190" t="s">
        <v>161</v>
      </c>
      <c r="V64" s="1239" t="s">
        <v>90</v>
      </c>
      <c r="W64" s="1239">
        <v>1020476</v>
      </c>
      <c r="X64" s="1283" t="s">
        <v>3153</v>
      </c>
      <c r="Y64" s="1239"/>
    </row>
    <row r="65" spans="1:26">
      <c r="A65" s="1172" t="s">
        <v>3128</v>
      </c>
      <c r="B65" s="1172" t="s">
        <v>2833</v>
      </c>
      <c r="C65" s="1172" t="s">
        <v>3154</v>
      </c>
      <c r="D65" s="1172" t="s">
        <v>117</v>
      </c>
      <c r="E65" s="1173">
        <v>46185.402777777781</v>
      </c>
      <c r="F65" s="1172">
        <v>11.9</v>
      </c>
      <c r="G65" s="1172">
        <v>119848</v>
      </c>
      <c r="H65" s="1174" t="s">
        <v>1348</v>
      </c>
      <c r="I65" s="1172"/>
      <c r="J65" s="1172"/>
      <c r="K65" s="1172"/>
      <c r="L65" s="1172"/>
      <c r="M65" s="1172"/>
      <c r="N65" s="1172"/>
      <c r="O65" s="1172"/>
      <c r="P65" s="1186">
        <v>161</v>
      </c>
      <c r="Q65" s="280">
        <f>SUM(I65:P65)</f>
        <v>161</v>
      </c>
      <c r="R65" s="1176" t="s">
        <v>32</v>
      </c>
      <c r="S65" s="1177" t="s">
        <v>33</v>
      </c>
      <c r="T65" s="280"/>
      <c r="U65" s="1189" t="s">
        <v>100</v>
      </c>
      <c r="V65" s="228" t="s">
        <v>90</v>
      </c>
      <c r="W65" s="228">
        <v>100477</v>
      </c>
      <c r="X65" s="228" t="s">
        <v>3151</v>
      </c>
      <c r="Y65" s="228"/>
      <c r="Z65" s="1282"/>
    </row>
    <row r="66" spans="1:26">
      <c r="A66" s="272" t="s">
        <v>403</v>
      </c>
      <c r="B66" s="15" t="s">
        <v>404</v>
      </c>
      <c r="C66" s="15" t="s">
        <v>3155</v>
      </c>
      <c r="D66" s="15" t="s">
        <v>406</v>
      </c>
      <c r="E66" s="24">
        <v>46185.604166666664</v>
      </c>
      <c r="F66" s="15">
        <v>16.3</v>
      </c>
      <c r="G66" s="15">
        <v>119777</v>
      </c>
      <c r="H66" s="37" t="s">
        <v>1348</v>
      </c>
      <c r="I66" s="15"/>
      <c r="J66" s="15"/>
      <c r="K66" s="15"/>
      <c r="L66" s="15"/>
      <c r="M66" s="15"/>
      <c r="N66" s="15"/>
      <c r="O66" s="35">
        <v>161</v>
      </c>
      <c r="P66" s="15"/>
      <c r="Q66" s="14">
        <v>161</v>
      </c>
      <c r="R66" s="14" t="s">
        <v>30</v>
      </c>
      <c r="S66" s="14" t="s">
        <v>31</v>
      </c>
      <c r="T66" s="14"/>
      <c r="U66" s="231" t="s">
        <v>100</v>
      </c>
      <c r="V66" s="16" t="s">
        <v>1693</v>
      </c>
      <c r="W66" s="16">
        <v>1020478</v>
      </c>
      <c r="X66" s="325" t="s">
        <v>3156</v>
      </c>
      <c r="Y66" s="16"/>
    </row>
    <row r="67" spans="1:26">
      <c r="A67" s="11" t="s">
        <v>19</v>
      </c>
      <c r="B67" s="7"/>
      <c r="C67" s="7"/>
      <c r="D67" s="7"/>
      <c r="E67" s="11"/>
      <c r="F67" s="7"/>
      <c r="G67" s="7"/>
      <c r="H67" s="7"/>
      <c r="I67" s="11">
        <f>SUM(I61:I64)</f>
        <v>0</v>
      </c>
      <c r="J67" s="11">
        <f>SUM(J61:J64)</f>
        <v>0</v>
      </c>
      <c r="K67" s="11">
        <f>SUM(K61:K64)</f>
        <v>0</v>
      </c>
      <c r="L67" s="11">
        <f>SUM(L61:L64)</f>
        <v>108</v>
      </c>
      <c r="M67" s="11">
        <f>SUM(M61:M64)</f>
        <v>0</v>
      </c>
      <c r="N67" s="11">
        <f>SUM(N61:N66)</f>
        <v>0</v>
      </c>
      <c r="O67" s="11">
        <f>SUM(O61:O66)</f>
        <v>499</v>
      </c>
      <c r="P67" s="11">
        <f>SUM(P61:P66)</f>
        <v>306</v>
      </c>
      <c r="Q67" s="11">
        <f>SUM(Q61:Q66)</f>
        <v>913</v>
      </c>
      <c r="R67" s="12"/>
      <c r="S67" s="12"/>
      <c r="T67" s="12"/>
      <c r="U67" s="12"/>
      <c r="V67" s="12"/>
      <c r="W67" s="12"/>
      <c r="X67" s="12"/>
      <c r="Y67" s="12"/>
    </row>
    <row r="68" spans="1:26">
      <c r="A68" s="1"/>
      <c r="B68" s="1"/>
      <c r="C68" s="1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6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"/>
      <c r="K69" s="1563"/>
      <c r="L69" s="1563"/>
      <c r="M69" s="1563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6" ht="18">
      <c r="A70" s="187" t="s">
        <v>35</v>
      </c>
      <c r="B70" s="186" t="s">
        <v>36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6">
      <c r="A71" s="4" t="s">
        <v>161</v>
      </c>
      <c r="B71" s="1564" t="s">
        <v>39</v>
      </c>
      <c r="C71" s="1564"/>
      <c r="D71" s="242"/>
      <c r="E71" s="243" t="s">
        <v>40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6">
      <c r="A72" s="230" t="s">
        <v>100</v>
      </c>
      <c r="B72" s="230" t="s">
        <v>179</v>
      </c>
      <c r="C72" s="230"/>
      <c r="D72" s="242"/>
      <c r="E72" s="24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6">
      <c r="A73" s="257" t="s">
        <v>169</v>
      </c>
      <c r="B73" s="1619" t="s">
        <v>41</v>
      </c>
      <c r="C73" s="1619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6">
      <c r="A74" s="5" t="s">
        <v>42</v>
      </c>
      <c r="B74" s="1565" t="s">
        <v>1034</v>
      </c>
      <c r="C74" s="156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6">
      <c r="A75" s="5" t="s">
        <v>42</v>
      </c>
      <c r="B75" s="1565"/>
      <c r="C75" s="156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6">
      <c r="A76" s="5" t="s">
        <v>43</v>
      </c>
      <c r="B76" s="1566"/>
      <c r="C76" s="156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6">
      <c r="A77" s="5" t="s">
        <v>44</v>
      </c>
      <c r="B77" s="1567" t="s">
        <v>3157</v>
      </c>
      <c r="C77" s="156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</sheetData>
  <mergeCells count="44">
    <mergeCell ref="B13:C13"/>
    <mergeCell ref="A1:F1"/>
    <mergeCell ref="I1:Q1"/>
    <mergeCell ref="R1:Y1"/>
    <mergeCell ref="B11:D11"/>
    <mergeCell ref="K11:M11"/>
    <mergeCell ref="B33:C33"/>
    <mergeCell ref="B14:C14"/>
    <mergeCell ref="B15:C15"/>
    <mergeCell ref="B16:C16"/>
    <mergeCell ref="B17:C17"/>
    <mergeCell ref="B18:C18"/>
    <mergeCell ref="A20:F20"/>
    <mergeCell ref="I20:Q20"/>
    <mergeCell ref="R20:Y20"/>
    <mergeCell ref="B30:D30"/>
    <mergeCell ref="K30:M30"/>
    <mergeCell ref="B32:C32"/>
    <mergeCell ref="B34:C34"/>
    <mergeCell ref="B35:C35"/>
    <mergeCell ref="B36:C36"/>
    <mergeCell ref="B37:C37"/>
    <mergeCell ref="A39:F39"/>
    <mergeCell ref="R59:Y59"/>
    <mergeCell ref="R39:Y39"/>
    <mergeCell ref="B49:D49"/>
    <mergeCell ref="K49:M49"/>
    <mergeCell ref="B51:C51"/>
    <mergeCell ref="B53:C53"/>
    <mergeCell ref="B54:C54"/>
    <mergeCell ref="I39:Q39"/>
    <mergeCell ref="B55:C55"/>
    <mergeCell ref="B56:C56"/>
    <mergeCell ref="B57:C57"/>
    <mergeCell ref="A59:F59"/>
    <mergeCell ref="I59:Q59"/>
    <mergeCell ref="B75:C75"/>
    <mergeCell ref="B76:C76"/>
    <mergeCell ref="B77:C77"/>
    <mergeCell ref="B69:D69"/>
    <mergeCell ref="K69:M69"/>
    <mergeCell ref="B71:C71"/>
    <mergeCell ref="B73:C73"/>
    <mergeCell ref="B74:C7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D89B4-79CF-4D24-9D8E-1DA2EC7F0684}">
  <sheetPr>
    <tabColor rgb="FFF7E1E1"/>
  </sheetPr>
  <dimension ref="A1:Z136"/>
  <sheetViews>
    <sheetView topLeftCell="A8" workbookViewId="0">
      <selection activeCell="E35" sqref="E3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/>
    <col min="24" max="24" width="19" customWidth="1"/>
  </cols>
  <sheetData>
    <row r="1" spans="1:26" ht="23.25">
      <c r="A1" s="1559" t="s">
        <v>180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3158</v>
      </c>
      <c r="S1" s="1561"/>
      <c r="T1" s="1560"/>
      <c r="U1" s="1560"/>
      <c r="V1" s="1560"/>
      <c r="W1" s="1560"/>
      <c r="X1" s="1560"/>
      <c r="Y1" s="1560"/>
    </row>
    <row r="2" spans="1:26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6">
      <c r="A3" s="224" t="s">
        <v>105</v>
      </c>
      <c r="B3" s="224" t="s">
        <v>78</v>
      </c>
      <c r="C3" s="35" t="s">
        <v>3159</v>
      </c>
      <c r="D3" s="224" t="s">
        <v>99</v>
      </c>
      <c r="E3" s="227">
        <v>46182.277777777781</v>
      </c>
      <c r="F3" s="224">
        <v>12.2</v>
      </c>
      <c r="G3" s="224">
        <v>119815</v>
      </c>
      <c r="H3" s="226" t="s">
        <v>740</v>
      </c>
      <c r="I3" s="224"/>
      <c r="J3" s="224"/>
      <c r="K3" s="224"/>
      <c r="L3" s="224"/>
      <c r="M3" s="224"/>
      <c r="N3" s="35">
        <v>101</v>
      </c>
      <c r="O3" s="35">
        <v>60</v>
      </c>
      <c r="P3" s="224"/>
      <c r="Q3" s="14">
        <f t="shared" ref="Q3:Q8" si="0">SUM(M3:P3)</f>
        <v>161</v>
      </c>
      <c r="R3" s="1176" t="s">
        <v>32</v>
      </c>
      <c r="S3" s="1177" t="s">
        <v>33</v>
      </c>
      <c r="T3" s="1183" t="b">
        <v>1</v>
      </c>
      <c r="U3" s="232" t="s">
        <v>100</v>
      </c>
      <c r="V3" s="16" t="s">
        <v>90</v>
      </c>
      <c r="W3" s="16">
        <v>1020408</v>
      </c>
      <c r="X3" s="16" t="s">
        <v>3160</v>
      </c>
      <c r="Y3" s="16"/>
    </row>
    <row r="4" spans="1:26">
      <c r="A4" s="224" t="s">
        <v>120</v>
      </c>
      <c r="B4" s="224" t="s">
        <v>78</v>
      </c>
      <c r="C4" s="35" t="s">
        <v>3161</v>
      </c>
      <c r="D4" s="224" t="s">
        <v>99</v>
      </c>
      <c r="E4" s="227">
        <v>46182.277777777781</v>
      </c>
      <c r="F4" s="224">
        <v>12.2</v>
      </c>
      <c r="G4" s="224">
        <v>119816</v>
      </c>
      <c r="H4" s="226" t="s">
        <v>740</v>
      </c>
      <c r="I4" s="224"/>
      <c r="J4" s="224"/>
      <c r="K4" s="224"/>
      <c r="L4" s="224"/>
      <c r="M4" s="224"/>
      <c r="N4" s="35">
        <v>71</v>
      </c>
      <c r="O4" s="35">
        <v>90</v>
      </c>
      <c r="P4" s="224"/>
      <c r="Q4" s="14">
        <f t="shared" si="0"/>
        <v>161</v>
      </c>
      <c r="R4" s="1176" t="s">
        <v>32</v>
      </c>
      <c r="S4" s="1177" t="s">
        <v>33</v>
      </c>
      <c r="T4" s="1183" t="b">
        <v>1</v>
      </c>
      <c r="U4" s="232" t="s">
        <v>100</v>
      </c>
      <c r="V4" s="16" t="s">
        <v>90</v>
      </c>
      <c r="W4" s="16">
        <v>1020409</v>
      </c>
      <c r="X4" s="16" t="s">
        <v>3160</v>
      </c>
      <c r="Y4" s="16"/>
    </row>
    <row r="5" spans="1:26">
      <c r="A5" s="224" t="s">
        <v>107</v>
      </c>
      <c r="B5" s="224" t="s">
        <v>78</v>
      </c>
      <c r="C5" s="35" t="s">
        <v>3162</v>
      </c>
      <c r="D5" s="224" t="s">
        <v>99</v>
      </c>
      <c r="E5" s="227">
        <v>46182.277777777781</v>
      </c>
      <c r="F5" s="224">
        <v>12.2</v>
      </c>
      <c r="G5" s="224">
        <v>119817</v>
      </c>
      <c r="H5" s="226" t="s">
        <v>160</v>
      </c>
      <c r="I5" s="224"/>
      <c r="J5" s="224"/>
      <c r="K5" s="224"/>
      <c r="L5" s="224"/>
      <c r="M5" s="224"/>
      <c r="N5" s="35">
        <v>30</v>
      </c>
      <c r="O5" s="35">
        <v>131</v>
      </c>
      <c r="P5" s="224"/>
      <c r="Q5" s="14">
        <f t="shared" si="0"/>
        <v>161</v>
      </c>
      <c r="R5" s="229" t="s">
        <v>32</v>
      </c>
      <c r="S5" s="23" t="s">
        <v>33</v>
      </c>
      <c r="T5" s="14"/>
      <c r="U5" s="232" t="s">
        <v>100</v>
      </c>
      <c r="V5" s="16" t="s">
        <v>90</v>
      </c>
      <c r="W5" s="16">
        <v>1020410</v>
      </c>
      <c r="X5" s="16" t="s">
        <v>3160</v>
      </c>
      <c r="Y5" s="16"/>
    </row>
    <row r="6" spans="1:26">
      <c r="A6" s="224" t="s">
        <v>120</v>
      </c>
      <c r="B6" s="224" t="s">
        <v>78</v>
      </c>
      <c r="C6" s="35" t="s">
        <v>3163</v>
      </c>
      <c r="D6" s="224" t="s">
        <v>932</v>
      </c>
      <c r="E6" s="227">
        <v>46183.003472222219</v>
      </c>
      <c r="F6" s="224">
        <v>12.7</v>
      </c>
      <c r="G6" s="224">
        <v>119818</v>
      </c>
      <c r="H6" s="226" t="s">
        <v>740</v>
      </c>
      <c r="I6" s="224"/>
      <c r="J6" s="224"/>
      <c r="K6" s="224"/>
      <c r="L6" s="224"/>
      <c r="M6" s="35">
        <v>30</v>
      </c>
      <c r="N6" s="35">
        <v>41</v>
      </c>
      <c r="O6" s="35">
        <v>60</v>
      </c>
      <c r="P6" s="35">
        <v>30</v>
      </c>
      <c r="Q6" s="14">
        <f t="shared" si="0"/>
        <v>161</v>
      </c>
      <c r="R6" s="229" t="s">
        <v>32</v>
      </c>
      <c r="S6" s="23" t="s">
        <v>33</v>
      </c>
      <c r="T6" s="1183" t="b">
        <v>1</v>
      </c>
      <c r="U6" s="415" t="s">
        <v>161</v>
      </c>
      <c r="V6" s="16" t="s">
        <v>90</v>
      </c>
      <c r="W6" s="16">
        <v>1020411</v>
      </c>
      <c r="X6" s="16" t="s">
        <v>3164</v>
      </c>
      <c r="Y6" s="16"/>
    </row>
    <row r="7" spans="1:26">
      <c r="A7" s="224" t="s">
        <v>111</v>
      </c>
      <c r="B7" s="224" t="s">
        <v>65</v>
      </c>
      <c r="C7" s="35" t="s">
        <v>3165</v>
      </c>
      <c r="D7" s="224" t="s">
        <v>64</v>
      </c>
      <c r="E7" s="227">
        <v>46182.472222222219</v>
      </c>
      <c r="F7" s="224">
        <v>17</v>
      </c>
      <c r="G7" s="224">
        <v>119769</v>
      </c>
      <c r="H7" s="226"/>
      <c r="I7" s="224"/>
      <c r="J7" s="224"/>
      <c r="K7" s="224"/>
      <c r="L7" s="224"/>
      <c r="M7" s="35">
        <v>161</v>
      </c>
      <c r="N7" s="224"/>
      <c r="O7" s="224"/>
      <c r="P7" s="224"/>
      <c r="Q7" s="14">
        <f t="shared" si="0"/>
        <v>161</v>
      </c>
      <c r="R7" s="1175" t="s">
        <v>30</v>
      </c>
      <c r="S7" s="23" t="s">
        <v>33</v>
      </c>
      <c r="T7" s="14"/>
      <c r="U7" s="434" t="s">
        <v>169</v>
      </c>
      <c r="V7" s="16" t="s">
        <v>90</v>
      </c>
      <c r="W7" s="16">
        <v>1020412</v>
      </c>
      <c r="X7" s="16" t="s">
        <v>3166</v>
      </c>
      <c r="Y7" s="16"/>
      <c r="Z7" s="1274"/>
    </row>
    <row r="8" spans="1:26">
      <c r="A8" s="1178" t="s">
        <v>119</v>
      </c>
      <c r="B8" s="1178" t="s">
        <v>92</v>
      </c>
      <c r="C8" s="1186" t="s">
        <v>3167</v>
      </c>
      <c r="D8" s="1172" t="s">
        <v>159</v>
      </c>
      <c r="E8" s="227">
        <v>46183.041666666664</v>
      </c>
      <c r="F8" s="1172">
        <v>11.9</v>
      </c>
      <c r="G8" s="1172">
        <v>119819</v>
      </c>
      <c r="H8" s="1174" t="s">
        <v>160</v>
      </c>
      <c r="I8" s="1172"/>
      <c r="J8" s="1172"/>
      <c r="K8" s="1172"/>
      <c r="L8" s="1172"/>
      <c r="M8" s="1172"/>
      <c r="N8" s="1186">
        <v>11</v>
      </c>
      <c r="O8" s="1186">
        <v>90</v>
      </c>
      <c r="P8" s="1186">
        <v>60</v>
      </c>
      <c r="Q8" s="14">
        <f t="shared" si="0"/>
        <v>161</v>
      </c>
      <c r="R8" s="1176" t="s">
        <v>32</v>
      </c>
      <c r="S8" s="1177" t="s">
        <v>33</v>
      </c>
      <c r="T8" s="14"/>
      <c r="U8" s="1280" t="s">
        <v>161</v>
      </c>
      <c r="V8" s="16" t="s">
        <v>90</v>
      </c>
      <c r="W8" s="16">
        <v>1020413</v>
      </c>
      <c r="X8" s="16" t="s">
        <v>3168</v>
      </c>
      <c r="Y8" s="16"/>
    </row>
    <row r="9" spans="1:26">
      <c r="A9" s="11" t="s">
        <v>19</v>
      </c>
      <c r="B9" s="7"/>
      <c r="C9" s="7"/>
      <c r="D9" s="7"/>
      <c r="E9" s="11"/>
      <c r="F9" s="7"/>
      <c r="G9" s="7"/>
      <c r="H9" s="7"/>
      <c r="I9" s="11">
        <f t="shared" ref="I9:J9" si="1">SUM(I3:I7)</f>
        <v>0</v>
      </c>
      <c r="J9" s="11">
        <f t="shared" si="1"/>
        <v>0</v>
      </c>
      <c r="K9" s="11">
        <f t="shared" ref="K9:Q9" si="2">SUM(K3:K8)</f>
        <v>0</v>
      </c>
      <c r="L9" s="11">
        <f t="shared" si="2"/>
        <v>0</v>
      </c>
      <c r="M9" s="11">
        <f t="shared" si="2"/>
        <v>191</v>
      </c>
      <c r="N9" s="11">
        <f t="shared" si="2"/>
        <v>254</v>
      </c>
      <c r="O9" s="11">
        <f t="shared" si="2"/>
        <v>431</v>
      </c>
      <c r="P9" s="11">
        <f t="shared" si="2"/>
        <v>90</v>
      </c>
      <c r="Q9" s="11">
        <f t="shared" si="2"/>
        <v>966</v>
      </c>
      <c r="R9" s="12"/>
      <c r="S9" s="12"/>
      <c r="T9" s="12"/>
      <c r="U9" s="12"/>
      <c r="V9" s="12"/>
      <c r="W9" s="12"/>
      <c r="X9" s="12"/>
      <c r="Y9" s="12"/>
    </row>
    <row r="10" spans="1:26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>
      <c r="A14" s="4" t="s">
        <v>100</v>
      </c>
      <c r="B14" s="1564" t="s">
        <v>41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>
      <c r="A15" s="394" t="s">
        <v>169</v>
      </c>
      <c r="B15" s="394" t="s">
        <v>179</v>
      </c>
      <c r="C15" s="39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 ht="15" customHeight="1">
      <c r="A16" s="5" t="s">
        <v>42</v>
      </c>
      <c r="B16" s="1565" t="s">
        <v>487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 t="s">
        <v>832</v>
      </c>
      <c r="T16" s="1"/>
      <c r="U16" s="1"/>
      <c r="V16" s="1"/>
      <c r="W16" s="1"/>
      <c r="X16" s="1"/>
    </row>
    <row r="17" spans="1:25">
      <c r="A17" s="5" t="s">
        <v>42</v>
      </c>
      <c r="B17" s="1565"/>
      <c r="C17" s="156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43</v>
      </c>
      <c r="B18" s="1566" t="s">
        <v>3169</v>
      </c>
      <c r="C18" s="156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5" t="s">
        <v>44</v>
      </c>
      <c r="B19" s="1567"/>
      <c r="C19" s="156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23.25" customHeight="1">
      <c r="A21" s="1598" t="s">
        <v>194</v>
      </c>
      <c r="B21" s="1598"/>
      <c r="C21" s="1598"/>
      <c r="D21" s="1598"/>
      <c r="E21" s="1598"/>
      <c r="F21" s="1598"/>
      <c r="G21" s="1277"/>
      <c r="H21" s="1278"/>
      <c r="I21" s="1598" t="s">
        <v>346</v>
      </c>
      <c r="J21" s="1598"/>
      <c r="K21" s="1598"/>
      <c r="L21" s="1598"/>
      <c r="M21" s="1598"/>
      <c r="N21" s="1598"/>
      <c r="O21" s="1598"/>
      <c r="P21" s="1598"/>
      <c r="Q21" s="1598"/>
      <c r="R21" s="1599" t="s">
        <v>3170</v>
      </c>
      <c r="S21" s="1600"/>
      <c r="T21" s="1599"/>
      <c r="U21" s="1599"/>
      <c r="V21" s="1599"/>
      <c r="W21" s="1599"/>
      <c r="X21" s="1599"/>
      <c r="Y21" s="1599"/>
    </row>
    <row r="22" spans="1:25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8" t="s">
        <v>9</v>
      </c>
      <c r="H22" s="33" t="s">
        <v>10</v>
      </c>
      <c r="I22" s="9" t="s">
        <v>11</v>
      </c>
      <c r="J22" s="9" t="s">
        <v>12</v>
      </c>
      <c r="K22" s="9" t="s">
        <v>13</v>
      </c>
      <c r="L22" s="9" t="s">
        <v>14</v>
      </c>
      <c r="M22" s="9" t="s">
        <v>15</v>
      </c>
      <c r="N22" s="9" t="s">
        <v>16</v>
      </c>
      <c r="O22" s="9" t="s">
        <v>17</v>
      </c>
      <c r="P22" s="10" t="s">
        <v>18</v>
      </c>
      <c r="Q22" s="8" t="s">
        <v>19</v>
      </c>
      <c r="R22" s="8" t="s">
        <v>20</v>
      </c>
      <c r="S22" s="240" t="s">
        <v>21</v>
      </c>
      <c r="T22" s="240" t="s">
        <v>22</v>
      </c>
      <c r="U22" s="8" t="s">
        <v>24</v>
      </c>
      <c r="V22" s="8" t="s">
        <v>25</v>
      </c>
      <c r="W22" s="8" t="s">
        <v>26</v>
      </c>
      <c r="X22" s="8" t="s">
        <v>27</v>
      </c>
      <c r="Y22" s="8" t="s">
        <v>28</v>
      </c>
    </row>
    <row r="23" spans="1:25">
      <c r="A23" s="1172" t="s">
        <v>141</v>
      </c>
      <c r="B23" s="1172" t="s">
        <v>69</v>
      </c>
      <c r="C23" s="1186" t="s">
        <v>3171</v>
      </c>
      <c r="D23" s="224" t="s">
        <v>68</v>
      </c>
      <c r="E23" s="227">
        <v>46183.798611111109</v>
      </c>
      <c r="F23" s="224">
        <v>16.899999999999999</v>
      </c>
      <c r="G23" s="224">
        <v>119799</v>
      </c>
      <c r="H23" s="226"/>
      <c r="I23" s="224"/>
      <c r="J23" s="224"/>
      <c r="K23" s="224"/>
      <c r="L23" s="224"/>
      <c r="M23" s="35">
        <v>81</v>
      </c>
      <c r="N23" s="35">
        <v>80</v>
      </c>
      <c r="O23" s="224"/>
      <c r="P23" s="224"/>
      <c r="Q23" s="14">
        <f t="shared" ref="Q23:Q28" si="3">SUM(I23:P23)</f>
        <v>161</v>
      </c>
      <c r="R23" s="1175" t="s">
        <v>30</v>
      </c>
      <c r="S23" s="1175" t="s">
        <v>31</v>
      </c>
      <c r="T23" s="14"/>
      <c r="U23" s="835" t="s">
        <v>169</v>
      </c>
      <c r="V23" s="16"/>
      <c r="W23" s="16">
        <v>1020415</v>
      </c>
      <c r="X23" s="16" t="s">
        <v>3172</v>
      </c>
      <c r="Y23" s="16"/>
    </row>
    <row r="24" spans="1:25">
      <c r="A24" s="1172" t="s">
        <v>122</v>
      </c>
      <c r="B24" s="1172" t="s">
        <v>62</v>
      </c>
      <c r="C24" s="1186" t="s">
        <v>3173</v>
      </c>
      <c r="D24" s="224" t="s">
        <v>61</v>
      </c>
      <c r="E24" s="227">
        <v>46183.770833333336</v>
      </c>
      <c r="F24" s="224">
        <v>15.3</v>
      </c>
      <c r="G24" s="224">
        <v>119770</v>
      </c>
      <c r="H24" s="226"/>
      <c r="I24" s="224"/>
      <c r="J24" s="224"/>
      <c r="K24" s="224"/>
      <c r="L24" s="35">
        <v>81</v>
      </c>
      <c r="M24" s="224"/>
      <c r="N24" s="224"/>
      <c r="O24" s="224"/>
      <c r="P24" s="224"/>
      <c r="Q24" s="14">
        <f t="shared" si="3"/>
        <v>81</v>
      </c>
      <c r="R24" s="1175" t="s">
        <v>30</v>
      </c>
      <c r="S24" s="1175" t="s">
        <v>31</v>
      </c>
      <c r="T24" s="14"/>
      <c r="U24" s="835" t="s">
        <v>169</v>
      </c>
      <c r="V24" s="16"/>
      <c r="W24" s="16">
        <v>1020416</v>
      </c>
      <c r="X24" s="16" t="s">
        <v>3174</v>
      </c>
      <c r="Y24" s="16"/>
    </row>
    <row r="25" spans="1:25">
      <c r="A25" s="1172" t="s">
        <v>142</v>
      </c>
      <c r="B25" s="1172" t="s">
        <v>72</v>
      </c>
      <c r="C25" s="1186" t="s">
        <v>3175</v>
      </c>
      <c r="D25" s="224" t="s">
        <v>71</v>
      </c>
      <c r="E25" s="227">
        <v>46183.715277777781</v>
      </c>
      <c r="F25" s="224">
        <v>16.2</v>
      </c>
      <c r="G25" s="224">
        <v>119800</v>
      </c>
      <c r="H25" s="226"/>
      <c r="I25" s="224"/>
      <c r="J25" s="224"/>
      <c r="K25" s="224"/>
      <c r="L25" s="35">
        <v>80</v>
      </c>
      <c r="M25" s="35">
        <v>81</v>
      </c>
      <c r="N25" s="224"/>
      <c r="O25" s="224"/>
      <c r="P25" s="224"/>
      <c r="Q25" s="14">
        <f t="shared" si="3"/>
        <v>161</v>
      </c>
      <c r="R25" s="1175" t="s">
        <v>30</v>
      </c>
      <c r="S25" s="1175" t="s">
        <v>31</v>
      </c>
      <c r="T25" s="14"/>
      <c r="U25" s="835" t="s">
        <v>169</v>
      </c>
      <c r="V25" s="16"/>
      <c r="W25" s="16">
        <v>1020417</v>
      </c>
      <c r="X25" s="16" t="s">
        <v>3148</v>
      </c>
      <c r="Y25" s="16"/>
    </row>
    <row r="26" spans="1:25">
      <c r="A26" s="1178" t="s">
        <v>120</v>
      </c>
      <c r="B26" s="1178" t="s">
        <v>92</v>
      </c>
      <c r="C26" s="1186" t="s">
        <v>3176</v>
      </c>
      <c r="D26" s="1178" t="s">
        <v>159</v>
      </c>
      <c r="E26" s="1179">
        <v>46183.041666666664</v>
      </c>
      <c r="F26" s="1178">
        <v>11.9</v>
      </c>
      <c r="G26" s="1178">
        <v>119820</v>
      </c>
      <c r="H26" s="1205" t="s">
        <v>740</v>
      </c>
      <c r="I26" s="1178"/>
      <c r="J26" s="1178"/>
      <c r="K26" s="1178"/>
      <c r="L26" s="1178"/>
      <c r="M26" s="1178"/>
      <c r="N26" s="1186">
        <v>27</v>
      </c>
      <c r="O26" s="1186">
        <v>80</v>
      </c>
      <c r="P26" s="1186">
        <v>54</v>
      </c>
      <c r="Q26" s="1175">
        <f t="shared" si="3"/>
        <v>161</v>
      </c>
      <c r="R26" s="1176" t="s">
        <v>32</v>
      </c>
      <c r="S26" s="1177" t="s">
        <v>33</v>
      </c>
      <c r="T26" s="1183" t="b">
        <v>1</v>
      </c>
      <c r="U26" s="1190" t="s">
        <v>161</v>
      </c>
      <c r="V26" s="1181" t="s">
        <v>90</v>
      </c>
      <c r="W26" s="1181">
        <v>1020418</v>
      </c>
      <c r="X26" s="1181" t="s">
        <v>3168</v>
      </c>
      <c r="Y26" s="1181"/>
    </row>
    <row r="27" spans="1:25">
      <c r="A27" s="1178" t="s">
        <v>120</v>
      </c>
      <c r="B27" s="1178" t="s">
        <v>78</v>
      </c>
      <c r="C27" s="1186" t="s">
        <v>3177</v>
      </c>
      <c r="D27" s="1178" t="s">
        <v>932</v>
      </c>
      <c r="E27" s="1179">
        <v>46183.003472222219</v>
      </c>
      <c r="F27" s="1178">
        <v>12.7</v>
      </c>
      <c r="G27" s="224">
        <v>119821</v>
      </c>
      <c r="H27" s="226" t="s">
        <v>740</v>
      </c>
      <c r="I27" s="224"/>
      <c r="J27" s="224"/>
      <c r="K27" s="224"/>
      <c r="L27" s="224"/>
      <c r="M27" s="224"/>
      <c r="N27" s="35">
        <v>27</v>
      </c>
      <c r="O27" s="35">
        <v>80</v>
      </c>
      <c r="P27" s="35">
        <v>54</v>
      </c>
      <c r="Q27" s="14">
        <f t="shared" si="3"/>
        <v>161</v>
      </c>
      <c r="R27" s="1176" t="s">
        <v>32</v>
      </c>
      <c r="S27" s="1177" t="s">
        <v>33</v>
      </c>
      <c r="T27" s="1183" t="b">
        <v>1</v>
      </c>
      <c r="U27" s="1190" t="s">
        <v>161</v>
      </c>
      <c r="V27" s="1181" t="s">
        <v>90</v>
      </c>
      <c r="W27" s="1181">
        <v>1020419</v>
      </c>
      <c r="X27" s="1181" t="s">
        <v>3168</v>
      </c>
      <c r="Y27" s="16"/>
    </row>
    <row r="28" spans="1:25" ht="26.25">
      <c r="A28" s="1178" t="s">
        <v>157</v>
      </c>
      <c r="B28" s="1178" t="s">
        <v>92</v>
      </c>
      <c r="C28" s="1186" t="s">
        <v>3178</v>
      </c>
      <c r="D28" s="1178" t="s">
        <v>88</v>
      </c>
      <c r="E28" s="1179" t="s">
        <v>3179</v>
      </c>
      <c r="F28" s="1178">
        <v>11.9</v>
      </c>
      <c r="G28" s="224">
        <v>119822</v>
      </c>
      <c r="H28" s="1284" t="s">
        <v>3180</v>
      </c>
      <c r="I28" s="224"/>
      <c r="J28" s="224"/>
      <c r="K28" s="224"/>
      <c r="L28" s="224"/>
      <c r="M28" s="224"/>
      <c r="N28" s="224"/>
      <c r="O28" s="224"/>
      <c r="P28" s="272">
        <v>161</v>
      </c>
      <c r="Q28" s="1175">
        <f t="shared" si="3"/>
        <v>161</v>
      </c>
      <c r="R28" s="1176" t="s">
        <v>32</v>
      </c>
      <c r="S28" s="1177" t="s">
        <v>33</v>
      </c>
      <c r="T28" s="14"/>
      <c r="U28" s="1190" t="s">
        <v>161</v>
      </c>
      <c r="V28" s="1190" t="s">
        <v>90</v>
      </c>
      <c r="W28" s="1190">
        <v>1020420</v>
      </c>
      <c r="X28" s="1181" t="s">
        <v>3168</v>
      </c>
      <c r="Y28" s="16"/>
    </row>
    <row r="29" spans="1:25">
      <c r="A29" s="11" t="s">
        <v>19</v>
      </c>
      <c r="B29" s="7"/>
      <c r="C29" s="7"/>
      <c r="D29" s="7"/>
      <c r="E29" s="11"/>
      <c r="F29" s="7"/>
      <c r="G29" s="7"/>
      <c r="H29" s="7"/>
      <c r="I29" s="11">
        <f ca="1">SUM(I23:I46)</f>
        <v>0</v>
      </c>
      <c r="J29" s="11">
        <f ca="1">SUM(J23:J46)</f>
        <v>0</v>
      </c>
      <c r="K29" s="11">
        <f>SUM(K23:K27)</f>
        <v>0</v>
      </c>
      <c r="L29" s="11">
        <f>SUM(L23:L27)</f>
        <v>161</v>
      </c>
      <c r="M29" s="11">
        <f>SUM(M23:M27)</f>
        <v>162</v>
      </c>
      <c r="N29" s="11">
        <f>SUM(N23:N27)</f>
        <v>134</v>
      </c>
      <c r="O29" s="11">
        <f>SUM(O23:O27)</f>
        <v>160</v>
      </c>
      <c r="P29" s="11">
        <f>SUM(P23:P28)</f>
        <v>269</v>
      </c>
      <c r="Q29" s="11">
        <f>SUM(Q23:Q28)</f>
        <v>886</v>
      </c>
      <c r="R29" s="12"/>
      <c r="S29" s="12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"/>
      <c r="K31" s="1563"/>
      <c r="L31" s="1563"/>
      <c r="M31" s="156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.75" customHeight="1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6" ht="15" customHeight="1">
      <c r="A33" s="230" t="s">
        <v>169</v>
      </c>
      <c r="B33" s="1558" t="s">
        <v>39</v>
      </c>
      <c r="C33" s="1558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6">
      <c r="A34" s="4" t="s">
        <v>161</v>
      </c>
      <c r="B34" s="1564" t="s">
        <v>41</v>
      </c>
      <c r="C34" s="1564"/>
      <c r="D34" s="1"/>
      <c r="E34" s="1"/>
      <c r="F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6">
      <c r="A35" s="5" t="s">
        <v>42</v>
      </c>
      <c r="B35" s="1565" t="s">
        <v>3181</v>
      </c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6">
      <c r="A36" s="5" t="s">
        <v>42</v>
      </c>
      <c r="B36" s="1565"/>
      <c r="C36" s="156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6">
      <c r="A37" s="5" t="s">
        <v>43</v>
      </c>
      <c r="B37" s="1566" t="s">
        <v>3182</v>
      </c>
      <c r="C37" s="156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6">
      <c r="A38" s="5" t="s">
        <v>44</v>
      </c>
      <c r="B38" s="1567"/>
      <c r="C38" s="156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40" spans="1:26" ht="23.25" customHeight="1">
      <c r="A40" s="1696" t="s">
        <v>205</v>
      </c>
      <c r="B40" s="1696"/>
      <c r="C40" s="1696"/>
      <c r="D40" s="1696"/>
      <c r="E40" s="1696"/>
      <c r="F40" s="1696"/>
      <c r="G40" s="1127"/>
      <c r="H40" s="1128"/>
      <c r="I40" s="1696" t="s">
        <v>751</v>
      </c>
      <c r="J40" s="1696"/>
      <c r="K40" s="1696"/>
      <c r="L40" s="1696"/>
      <c r="M40" s="1696"/>
      <c r="N40" s="1696"/>
      <c r="O40" s="1696"/>
      <c r="P40" s="1696"/>
      <c r="Q40" s="1696"/>
      <c r="R40" s="1697" t="s">
        <v>3183</v>
      </c>
      <c r="S40" s="1698"/>
      <c r="T40" s="1697"/>
      <c r="U40" s="1697"/>
      <c r="V40" s="1697"/>
      <c r="W40" s="1697"/>
      <c r="X40" s="1697"/>
      <c r="Y40" s="1697"/>
    </row>
    <row r="41" spans="1:26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8" t="s">
        <v>9</v>
      </c>
      <c r="H41" s="33" t="s">
        <v>10</v>
      </c>
      <c r="I41" s="9" t="s">
        <v>11</v>
      </c>
      <c r="J41" s="9" t="s">
        <v>12</v>
      </c>
      <c r="K41" s="9" t="s">
        <v>13</v>
      </c>
      <c r="L41" s="9" t="s">
        <v>14</v>
      </c>
      <c r="M41" s="9" t="s">
        <v>15</v>
      </c>
      <c r="N41" s="9" t="s">
        <v>16</v>
      </c>
      <c r="O41" s="9" t="s">
        <v>17</v>
      </c>
      <c r="P41" s="10" t="s">
        <v>18</v>
      </c>
      <c r="Q41" s="8" t="s">
        <v>19</v>
      </c>
      <c r="R41" s="8" t="s">
        <v>20</v>
      </c>
      <c r="S41" s="240" t="s">
        <v>21</v>
      </c>
      <c r="T41" s="240" t="s">
        <v>22</v>
      </c>
      <c r="U41" s="8" t="s">
        <v>24</v>
      </c>
      <c r="V41" s="8" t="s">
        <v>25</v>
      </c>
      <c r="W41" s="8" t="s">
        <v>26</v>
      </c>
      <c r="X41" s="8" t="s">
        <v>27</v>
      </c>
      <c r="Y41" s="8" t="s">
        <v>28</v>
      </c>
    </row>
    <row r="42" spans="1:26">
      <c r="A42" s="1178" t="s">
        <v>918</v>
      </c>
      <c r="B42" s="1178" t="s">
        <v>92</v>
      </c>
      <c r="C42" s="35" t="s">
        <v>3184</v>
      </c>
      <c r="D42" s="15" t="s">
        <v>620</v>
      </c>
      <c r="E42" s="24">
        <v>46183.958333333336</v>
      </c>
      <c r="F42" s="15">
        <v>11.9</v>
      </c>
      <c r="G42" s="224">
        <v>119823</v>
      </c>
      <c r="H42" s="226" t="s">
        <v>160</v>
      </c>
      <c r="I42" s="224"/>
      <c r="J42" s="224"/>
      <c r="K42" s="224"/>
      <c r="L42" s="224"/>
      <c r="M42" s="224"/>
      <c r="N42" s="35">
        <v>71</v>
      </c>
      <c r="O42" s="35">
        <v>60</v>
      </c>
      <c r="P42" s="35">
        <v>30</v>
      </c>
      <c r="Q42" s="1175">
        <f t="shared" ref="Q42:Q47" si="4">SUM(I42:P42)</f>
        <v>161</v>
      </c>
      <c r="R42" s="1176" t="s">
        <v>32</v>
      </c>
      <c r="S42" s="1177" t="s">
        <v>33</v>
      </c>
      <c r="T42" s="14"/>
      <c r="U42" s="232" t="s">
        <v>523</v>
      </c>
      <c r="V42" s="16" t="s">
        <v>90</v>
      </c>
      <c r="W42" s="16">
        <v>1020429</v>
      </c>
      <c r="X42" s="16" t="s">
        <v>3185</v>
      </c>
      <c r="Y42" s="16"/>
    </row>
    <row r="43" spans="1:26">
      <c r="A43" s="1178" t="s">
        <v>1770</v>
      </c>
      <c r="B43" s="1178" t="s">
        <v>78</v>
      </c>
      <c r="C43" s="1186" t="s">
        <v>3186</v>
      </c>
      <c r="D43" s="1178" t="s">
        <v>521</v>
      </c>
      <c r="E43" s="1179">
        <v>46183.704861111109</v>
      </c>
      <c r="F43" s="1178">
        <v>12.3</v>
      </c>
      <c r="G43" s="224">
        <v>119824</v>
      </c>
      <c r="H43" s="226" t="s">
        <v>740</v>
      </c>
      <c r="I43" s="224"/>
      <c r="J43" s="224"/>
      <c r="K43" s="224"/>
      <c r="L43" s="224"/>
      <c r="M43" s="224"/>
      <c r="N43" s="35">
        <v>41</v>
      </c>
      <c r="O43" s="35">
        <v>60</v>
      </c>
      <c r="P43" s="35">
        <v>60</v>
      </c>
      <c r="Q43" s="1175">
        <f t="shared" si="4"/>
        <v>161</v>
      </c>
      <c r="R43" s="229" t="s">
        <v>32</v>
      </c>
      <c r="S43" s="23" t="s">
        <v>33</v>
      </c>
      <c r="T43" s="14"/>
      <c r="U43" s="1190" t="s">
        <v>755</v>
      </c>
      <c r="V43" s="1181" t="s">
        <v>90</v>
      </c>
      <c r="W43" s="1181">
        <v>1020430</v>
      </c>
      <c r="X43" s="1190" t="s">
        <v>3187</v>
      </c>
      <c r="Y43" s="16"/>
    </row>
    <row r="44" spans="1:26">
      <c r="A44" s="1172" t="s">
        <v>3188</v>
      </c>
      <c r="B44" s="1172" t="s">
        <v>1184</v>
      </c>
      <c r="C44" s="35" t="s">
        <v>3189</v>
      </c>
      <c r="D44" s="224" t="s">
        <v>2087</v>
      </c>
      <c r="E44" s="227">
        <v>46183.166666666664</v>
      </c>
      <c r="F44" s="224">
        <v>12.6</v>
      </c>
      <c r="G44" s="224">
        <v>119825</v>
      </c>
      <c r="H44" s="226" t="s">
        <v>1348</v>
      </c>
      <c r="I44" s="224"/>
      <c r="J44" s="224"/>
      <c r="K44" s="224"/>
      <c r="L44" s="224"/>
      <c r="M44" s="224"/>
      <c r="N44" s="224"/>
      <c r="O44" s="35">
        <v>71</v>
      </c>
      <c r="P44" s="35">
        <v>90</v>
      </c>
      <c r="Q44" s="1175">
        <f t="shared" si="4"/>
        <v>161</v>
      </c>
      <c r="R44" s="229" t="s">
        <v>32</v>
      </c>
      <c r="S44" s="23" t="s">
        <v>33</v>
      </c>
      <c r="T44" s="14"/>
      <c r="U44" s="231" t="s">
        <v>508</v>
      </c>
      <c r="V44" s="16" t="s">
        <v>90</v>
      </c>
      <c r="W44" s="16">
        <v>1020431</v>
      </c>
      <c r="X44" s="16" t="s">
        <v>3190</v>
      </c>
      <c r="Y44" s="16"/>
    </row>
    <row r="45" spans="1:26">
      <c r="A45" s="1172" t="s">
        <v>157</v>
      </c>
      <c r="B45" s="1172" t="s">
        <v>1184</v>
      </c>
      <c r="C45" s="35" t="s">
        <v>3191</v>
      </c>
      <c r="D45" s="224" t="s">
        <v>2087</v>
      </c>
      <c r="E45" s="227">
        <v>46183.166666666664</v>
      </c>
      <c r="F45" s="224">
        <v>12.6</v>
      </c>
      <c r="G45" s="224">
        <v>119826</v>
      </c>
      <c r="H45" s="226" t="s">
        <v>176</v>
      </c>
      <c r="I45" s="224"/>
      <c r="J45" s="224"/>
      <c r="K45" s="224"/>
      <c r="L45" s="224"/>
      <c r="M45" s="224"/>
      <c r="N45" s="224"/>
      <c r="O45" s="224"/>
      <c r="P45" s="35">
        <v>161</v>
      </c>
      <c r="Q45" s="1175">
        <f t="shared" si="4"/>
        <v>161</v>
      </c>
      <c r="R45" s="229" t="s">
        <v>32</v>
      </c>
      <c r="S45" s="23" t="s">
        <v>33</v>
      </c>
      <c r="T45" s="14"/>
      <c r="U45" s="231" t="s">
        <v>508</v>
      </c>
      <c r="V45" s="16" t="s">
        <v>90</v>
      </c>
      <c r="W45" s="16">
        <v>1020432</v>
      </c>
      <c r="X45" s="16" t="s">
        <v>3190</v>
      </c>
      <c r="Y45" s="16"/>
    </row>
    <row r="46" spans="1:26">
      <c r="A46" s="1178" t="s">
        <v>1192</v>
      </c>
      <c r="B46" s="1178" t="s">
        <v>1184</v>
      </c>
      <c r="C46" s="1186" t="s">
        <v>3192</v>
      </c>
      <c r="D46" s="1178" t="s">
        <v>2087</v>
      </c>
      <c r="E46" s="1179">
        <v>46183.166666666664</v>
      </c>
      <c r="F46" s="1178">
        <v>12.6</v>
      </c>
      <c r="G46" s="1172">
        <v>119827</v>
      </c>
      <c r="H46" s="1174" t="s">
        <v>3193</v>
      </c>
      <c r="I46" s="1172"/>
      <c r="J46" s="1172"/>
      <c r="K46" s="1172"/>
      <c r="L46" s="1172"/>
      <c r="M46" s="1172"/>
      <c r="N46" s="1172"/>
      <c r="O46" s="1186">
        <v>71</v>
      </c>
      <c r="P46" s="1186">
        <v>90</v>
      </c>
      <c r="Q46" s="1175">
        <f t="shared" si="4"/>
        <v>161</v>
      </c>
      <c r="R46" s="1176" t="s">
        <v>32</v>
      </c>
      <c r="S46" s="1177" t="s">
        <v>33</v>
      </c>
      <c r="T46" s="1175"/>
      <c r="U46" s="1189" t="s">
        <v>508</v>
      </c>
      <c r="V46" s="1181" t="s">
        <v>90</v>
      </c>
      <c r="W46" s="1181">
        <v>1020433</v>
      </c>
      <c r="X46" s="1181" t="s">
        <v>3190</v>
      </c>
      <c r="Y46" s="1181"/>
      <c r="Z46" s="1082"/>
    </row>
    <row r="47" spans="1:26">
      <c r="A47" s="1172" t="s">
        <v>152</v>
      </c>
      <c r="B47" s="1172" t="s">
        <v>78</v>
      </c>
      <c r="C47" s="1186" t="s">
        <v>3194</v>
      </c>
      <c r="D47" s="1172" t="s">
        <v>521</v>
      </c>
      <c r="E47" s="1173">
        <v>46183.704861111109</v>
      </c>
      <c r="F47" s="1172">
        <v>12.3</v>
      </c>
      <c r="G47" s="224">
        <v>119828</v>
      </c>
      <c r="H47" s="226" t="s">
        <v>740</v>
      </c>
      <c r="I47" s="224"/>
      <c r="J47" s="224"/>
      <c r="K47" s="224"/>
      <c r="L47" s="224"/>
      <c r="M47" s="1186">
        <v>27</v>
      </c>
      <c r="N47" s="1186">
        <v>54</v>
      </c>
      <c r="O47" s="1186">
        <v>53</v>
      </c>
      <c r="P47" s="35">
        <v>27</v>
      </c>
      <c r="Q47" s="1175">
        <f t="shared" si="4"/>
        <v>161</v>
      </c>
      <c r="R47" s="1176" t="s">
        <v>32</v>
      </c>
      <c r="S47" s="1177" t="s">
        <v>33</v>
      </c>
      <c r="T47" s="14"/>
      <c r="U47" s="232" t="s">
        <v>755</v>
      </c>
      <c r="V47" s="16" t="s">
        <v>90</v>
      </c>
      <c r="W47" s="16">
        <v>1020434</v>
      </c>
      <c r="X47" s="232" t="s">
        <v>3187</v>
      </c>
      <c r="Y47" s="16"/>
    </row>
    <row r="48" spans="1:26">
      <c r="A48" s="1178"/>
      <c r="B48" s="1178"/>
      <c r="C48" s="1178"/>
      <c r="D48" s="1178"/>
      <c r="E48" s="1179"/>
      <c r="F48" s="1178"/>
      <c r="G48" s="1178"/>
      <c r="H48" s="1205"/>
      <c r="I48" s="1178"/>
      <c r="J48" s="1178"/>
      <c r="K48" s="1178"/>
      <c r="L48" s="1178"/>
      <c r="M48" s="1178"/>
      <c r="N48" s="1178"/>
      <c r="O48" s="1178"/>
      <c r="P48" s="1178"/>
      <c r="Q48" s="1175"/>
      <c r="R48" s="1175"/>
      <c r="S48" s="1175"/>
      <c r="T48" s="1175"/>
      <c r="U48" s="1181"/>
      <c r="V48" s="1181"/>
      <c r="W48" s="1181"/>
      <c r="X48" s="1181"/>
      <c r="Y48" s="1181"/>
    </row>
    <row r="49" spans="1:25">
      <c r="A49" s="11" t="s">
        <v>19</v>
      </c>
      <c r="B49" s="7"/>
      <c r="C49" s="7"/>
      <c r="D49" s="7"/>
      <c r="E49" s="11"/>
      <c r="F49" s="7"/>
      <c r="G49" s="7"/>
      <c r="H49" s="7"/>
      <c r="I49" s="11">
        <f>SUM(I42:I46)</f>
        <v>0</v>
      </c>
      <c r="J49" s="11">
        <f>SUM(J42:J46)</f>
        <v>0</v>
      </c>
      <c r="K49" s="11">
        <f t="shared" ref="K49:Q49" si="5">SUM(K42:K48)</f>
        <v>0</v>
      </c>
      <c r="L49" s="11">
        <f t="shared" si="5"/>
        <v>0</v>
      </c>
      <c r="M49" s="11">
        <f t="shared" si="5"/>
        <v>27</v>
      </c>
      <c r="N49" s="11">
        <f t="shared" si="5"/>
        <v>166</v>
      </c>
      <c r="O49" s="11">
        <f t="shared" si="5"/>
        <v>315</v>
      </c>
      <c r="P49" s="11">
        <f t="shared" si="5"/>
        <v>458</v>
      </c>
      <c r="Q49" s="11">
        <f t="shared" si="5"/>
        <v>966</v>
      </c>
      <c r="R49" s="12"/>
      <c r="S49" s="12"/>
      <c r="T49" s="12"/>
      <c r="U49" s="12"/>
      <c r="V49" s="12"/>
      <c r="W49" s="12"/>
      <c r="X49" s="12"/>
      <c r="Y49" s="12"/>
    </row>
    <row r="50" spans="1:25">
      <c r="A50" s="1"/>
      <c r="B50" s="1"/>
      <c r="C50" s="1"/>
      <c r="D50" s="1"/>
      <c r="E50" s="1"/>
      <c r="F50" s="2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"/>
      <c r="K51" s="1563"/>
      <c r="L51" s="1563"/>
      <c r="M51" s="1563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230" t="s">
        <v>508</v>
      </c>
      <c r="B53" s="1558" t="s">
        <v>39</v>
      </c>
      <c r="C53" s="1558"/>
      <c r="D53" s="242"/>
      <c r="E53" s="243" t="s">
        <v>40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4" t="s">
        <v>523</v>
      </c>
      <c r="B54" s="1564" t="s">
        <v>41</v>
      </c>
      <c r="C54" s="156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42</v>
      </c>
      <c r="B55" s="1565"/>
      <c r="C55" s="156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42</v>
      </c>
      <c r="B56" s="1565"/>
      <c r="C56" s="156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5">
      <c r="A57" s="5" t="s">
        <v>43</v>
      </c>
      <c r="B57" s="1566"/>
      <c r="C57" s="1566"/>
      <c r="D57" s="1"/>
      <c r="E57" s="1"/>
      <c r="F57" s="1"/>
      <c r="G57" s="128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5">
      <c r="A58" s="5" t="s">
        <v>44</v>
      </c>
      <c r="B58" s="1567"/>
      <c r="C58" s="156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60" spans="1:25" ht="23.25" customHeight="1">
      <c r="A60" s="1559"/>
      <c r="B60" s="1559"/>
      <c r="C60" s="1559"/>
      <c r="D60" s="1559"/>
      <c r="E60" s="1559"/>
      <c r="F60" s="1559"/>
      <c r="G60" s="1067"/>
      <c r="H60" s="7"/>
      <c r="I60" s="1559"/>
      <c r="J60" s="1559"/>
      <c r="K60" s="1559"/>
      <c r="L60" s="1559"/>
      <c r="M60" s="1559"/>
      <c r="N60" s="1559"/>
      <c r="O60" s="1559"/>
      <c r="P60" s="1559"/>
      <c r="Q60" s="1559"/>
      <c r="R60" s="1560" t="s">
        <v>2</v>
      </c>
      <c r="S60" s="1561"/>
      <c r="T60" s="1560"/>
      <c r="U60" s="1560"/>
      <c r="V60" s="1560"/>
      <c r="W60" s="1560"/>
      <c r="X60" s="1560"/>
      <c r="Y60" s="1560"/>
    </row>
    <row r="61" spans="1:25" ht="26.25">
      <c r="A61" s="8" t="s">
        <v>3</v>
      </c>
      <c r="B61" s="8" t="s">
        <v>4</v>
      </c>
      <c r="C61" s="8" t="s">
        <v>5</v>
      </c>
      <c r="D61" s="8" t="s">
        <v>6</v>
      </c>
      <c r="E61" s="8" t="s">
        <v>7</v>
      </c>
      <c r="F61" s="8" t="s">
        <v>8</v>
      </c>
      <c r="G61" s="8" t="s">
        <v>9</v>
      </c>
      <c r="H61" s="33" t="s">
        <v>10</v>
      </c>
      <c r="I61" s="9" t="s">
        <v>11</v>
      </c>
      <c r="J61" s="9" t="s">
        <v>12</v>
      </c>
      <c r="K61" s="9" t="s">
        <v>13</v>
      </c>
      <c r="L61" s="9" t="s">
        <v>14</v>
      </c>
      <c r="M61" s="9" t="s">
        <v>15</v>
      </c>
      <c r="N61" s="9" t="s">
        <v>16</v>
      </c>
      <c r="O61" s="9" t="s">
        <v>17</v>
      </c>
      <c r="P61" s="10" t="s">
        <v>18</v>
      </c>
      <c r="Q61" s="8" t="s">
        <v>19</v>
      </c>
      <c r="R61" s="8" t="s">
        <v>20</v>
      </c>
      <c r="S61" s="240" t="s">
        <v>21</v>
      </c>
      <c r="T61" s="240" t="s">
        <v>22</v>
      </c>
      <c r="U61" s="8" t="s">
        <v>24</v>
      </c>
      <c r="V61" s="8" t="s">
        <v>25</v>
      </c>
      <c r="W61" s="8" t="s">
        <v>26</v>
      </c>
      <c r="X61" s="8" t="s">
        <v>27</v>
      </c>
      <c r="Y61" s="8" t="s">
        <v>28</v>
      </c>
    </row>
    <row r="62" spans="1:25">
      <c r="A62" s="35"/>
      <c r="B62" s="35"/>
      <c r="C62" s="224"/>
      <c r="D62" s="224"/>
      <c r="E62" s="227"/>
      <c r="F62" s="224"/>
      <c r="G62" s="224"/>
      <c r="H62" s="226"/>
      <c r="I62" s="224"/>
      <c r="J62" s="224"/>
      <c r="K62" s="224"/>
      <c r="L62" s="224"/>
      <c r="M62" s="224"/>
      <c r="N62" s="224"/>
      <c r="O62" s="224"/>
      <c r="P62" s="224"/>
      <c r="Q62" s="14">
        <f t="shared" ref="Q62:Q69" si="6">SUM(I62:P62)</f>
        <v>0</v>
      </c>
      <c r="R62" s="14" t="s">
        <v>30</v>
      </c>
      <c r="S62" s="14" t="s">
        <v>31</v>
      </c>
      <c r="T62" s="14"/>
      <c r="U62" s="228"/>
      <c r="V62" s="16"/>
      <c r="W62" s="16"/>
      <c r="X62" s="16"/>
      <c r="Y62" s="16"/>
    </row>
    <row r="63" spans="1:25">
      <c r="A63" s="35"/>
      <c r="B63" s="35"/>
      <c r="C63" s="224"/>
      <c r="D63" s="224"/>
      <c r="E63" s="227"/>
      <c r="F63" s="224"/>
      <c r="G63" s="224"/>
      <c r="H63" s="226"/>
      <c r="I63" s="224"/>
      <c r="J63" s="224"/>
      <c r="K63" s="224"/>
      <c r="L63" s="224"/>
      <c r="M63" s="224"/>
      <c r="N63" s="224"/>
      <c r="O63" s="224"/>
      <c r="P63" s="224"/>
      <c r="Q63" s="14">
        <f t="shared" si="6"/>
        <v>0</v>
      </c>
      <c r="R63" s="14" t="s">
        <v>30</v>
      </c>
      <c r="S63" s="14" t="s">
        <v>31</v>
      </c>
      <c r="T63" s="14"/>
      <c r="U63" s="228"/>
      <c r="V63" s="16"/>
      <c r="W63" s="16"/>
      <c r="X63" s="16"/>
      <c r="Y63" s="16"/>
    </row>
    <row r="64" spans="1:25">
      <c r="A64" s="224"/>
      <c r="B64" s="224"/>
      <c r="C64" s="224"/>
      <c r="D64" s="224"/>
      <c r="E64" s="227"/>
      <c r="F64" s="224"/>
      <c r="G64" s="224"/>
      <c r="H64" s="226"/>
      <c r="I64" s="224"/>
      <c r="J64" s="224"/>
      <c r="K64" s="224"/>
      <c r="L64" s="224"/>
      <c r="M64" s="224"/>
      <c r="N64" s="224"/>
      <c r="O64" s="224"/>
      <c r="P64" s="224"/>
      <c r="Q64" s="14">
        <f t="shared" si="6"/>
        <v>0</v>
      </c>
      <c r="R64" s="229" t="s">
        <v>32</v>
      </c>
      <c r="S64" s="23" t="s">
        <v>33</v>
      </c>
      <c r="T64" s="14"/>
      <c r="U64" s="228"/>
      <c r="V64" s="16"/>
      <c r="W64" s="16"/>
      <c r="X64" s="16"/>
      <c r="Y64" s="16"/>
    </row>
    <row r="65" spans="1:25">
      <c r="A65" s="224"/>
      <c r="B65" s="224"/>
      <c r="C65" s="224"/>
      <c r="D65" s="224"/>
      <c r="E65" s="227"/>
      <c r="F65" s="224"/>
      <c r="G65" s="224"/>
      <c r="H65" s="226"/>
      <c r="I65" s="224"/>
      <c r="J65" s="224"/>
      <c r="K65" s="224"/>
      <c r="L65" s="224"/>
      <c r="M65" s="224"/>
      <c r="N65" s="224"/>
      <c r="O65" s="224"/>
      <c r="P65" s="224"/>
      <c r="Q65" s="14"/>
      <c r="R65" s="229"/>
      <c r="S65" s="23"/>
      <c r="T65" s="14"/>
      <c r="U65" s="228"/>
      <c r="V65" s="16"/>
      <c r="W65" s="16"/>
      <c r="X65" s="16"/>
      <c r="Y65" s="16"/>
    </row>
    <row r="66" spans="1:25">
      <c r="A66" s="224"/>
      <c r="B66" s="224"/>
      <c r="C66" s="224"/>
      <c r="D66" s="224"/>
      <c r="E66" s="227"/>
      <c r="F66" s="224"/>
      <c r="G66" s="224"/>
      <c r="H66" s="226"/>
      <c r="I66" s="224"/>
      <c r="J66" s="224"/>
      <c r="K66" s="224"/>
      <c r="L66" s="224"/>
      <c r="M66" s="224"/>
      <c r="N66" s="224"/>
      <c r="O66" s="224"/>
      <c r="P66" s="224"/>
      <c r="Q66" s="14">
        <f t="shared" si="6"/>
        <v>0</v>
      </c>
      <c r="R66" s="229" t="s">
        <v>32</v>
      </c>
      <c r="S66" s="23" t="s">
        <v>33</v>
      </c>
      <c r="T66" s="14"/>
      <c r="U66" s="228"/>
      <c r="V66" s="16"/>
      <c r="W66" s="16"/>
      <c r="X66" s="16"/>
      <c r="Y66" s="16"/>
    </row>
    <row r="67" spans="1:25">
      <c r="A67" s="224"/>
      <c r="B67" s="224"/>
      <c r="C67" s="224"/>
      <c r="D67" s="224"/>
      <c r="E67" s="227"/>
      <c r="F67" s="224"/>
      <c r="G67" s="224"/>
      <c r="H67" s="226"/>
      <c r="I67" s="224"/>
      <c r="J67" s="224"/>
      <c r="K67" s="224"/>
      <c r="L67" s="224"/>
      <c r="M67" s="224"/>
      <c r="N67" s="224"/>
      <c r="O67" s="224"/>
      <c r="P67" s="224"/>
      <c r="Q67" s="14"/>
      <c r="R67" s="229"/>
      <c r="S67" s="23"/>
      <c r="T67" s="14"/>
      <c r="U67" s="228"/>
      <c r="V67" s="16"/>
      <c r="W67" s="16"/>
      <c r="X67" s="16"/>
      <c r="Y67" s="16"/>
    </row>
    <row r="68" spans="1:25">
      <c r="A68" s="224"/>
      <c r="B68" s="224"/>
      <c r="C68" s="224"/>
      <c r="D68" s="224"/>
      <c r="E68" s="227"/>
      <c r="F68" s="224"/>
      <c r="G68" s="224"/>
      <c r="H68" s="226"/>
      <c r="I68" s="224"/>
      <c r="J68" s="224"/>
      <c r="K68" s="224"/>
      <c r="L68" s="224"/>
      <c r="M68" s="224"/>
      <c r="N68" s="224"/>
      <c r="O68" s="224"/>
      <c r="P68" s="224"/>
      <c r="Q68" s="14">
        <f t="shared" si="6"/>
        <v>0</v>
      </c>
      <c r="R68" s="229" t="s">
        <v>32</v>
      </c>
      <c r="S68" s="23" t="s">
        <v>33</v>
      </c>
      <c r="T68" s="14"/>
      <c r="U68" s="228"/>
      <c r="V68" s="16"/>
      <c r="W68" s="16"/>
      <c r="X68" s="16"/>
      <c r="Y68" s="16"/>
    </row>
    <row r="69" spans="1:25">
      <c r="A69" s="15"/>
      <c r="B69" s="15"/>
      <c r="C69" s="15"/>
      <c r="D69" s="15"/>
      <c r="E69" s="15"/>
      <c r="F69" s="15"/>
      <c r="G69" s="15"/>
      <c r="H69" s="37"/>
      <c r="I69" s="15"/>
      <c r="J69" s="15"/>
      <c r="K69" s="15"/>
      <c r="L69" s="15"/>
      <c r="M69" s="15"/>
      <c r="N69" s="15"/>
      <c r="O69" s="15"/>
      <c r="P69" s="15"/>
      <c r="Q69" s="14">
        <f t="shared" si="6"/>
        <v>0</v>
      </c>
      <c r="R69" s="14" t="s">
        <v>30</v>
      </c>
      <c r="S69" s="14" t="s">
        <v>31</v>
      </c>
      <c r="T69" s="14"/>
      <c r="U69" s="16"/>
      <c r="V69" s="16"/>
      <c r="W69" s="16"/>
      <c r="X69" s="16"/>
      <c r="Y69" s="16"/>
    </row>
    <row r="70" spans="1:25">
      <c r="A70" s="11" t="s">
        <v>19</v>
      </c>
      <c r="B70" s="7"/>
      <c r="C70" s="7"/>
      <c r="D70" s="7"/>
      <c r="E70" s="11"/>
      <c r="F70" s="7"/>
      <c r="G70" s="7"/>
      <c r="H70" s="7"/>
      <c r="I70" s="11">
        <f>SUM(I62:I68)</f>
        <v>0</v>
      </c>
      <c r="J70" s="11">
        <f>SUM(J62:J68)</f>
        <v>0</v>
      </c>
      <c r="K70" s="11">
        <f t="shared" ref="K70:Q70" si="7">SUM(K62:K69)</f>
        <v>0</v>
      </c>
      <c r="L70" s="11">
        <f t="shared" si="7"/>
        <v>0</v>
      </c>
      <c r="M70" s="11">
        <f t="shared" si="7"/>
        <v>0</v>
      </c>
      <c r="N70" s="11">
        <f t="shared" si="7"/>
        <v>0</v>
      </c>
      <c r="O70" s="11">
        <f t="shared" si="7"/>
        <v>0</v>
      </c>
      <c r="P70" s="11">
        <f t="shared" si="7"/>
        <v>0</v>
      </c>
      <c r="Q70" s="11">
        <f t="shared" si="7"/>
        <v>0</v>
      </c>
      <c r="R70" s="12"/>
      <c r="S70" s="12"/>
      <c r="T70" s="12"/>
      <c r="U70" s="12"/>
      <c r="V70" s="12"/>
      <c r="W70" s="12"/>
      <c r="X70" s="12"/>
      <c r="Y70" s="12"/>
    </row>
    <row r="71" spans="1:25">
      <c r="A71" s="1"/>
      <c r="B71" s="1"/>
      <c r="C71" s="1"/>
      <c r="D71" s="1"/>
      <c r="E71" s="1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166" t="s">
        <v>34</v>
      </c>
      <c r="B72" s="1562"/>
      <c r="C72" s="1562"/>
      <c r="D72" s="1562"/>
      <c r="E72" s="1"/>
      <c r="F72" s="1"/>
      <c r="G72" s="1"/>
      <c r="H72" s="1"/>
      <c r="I72" s="1"/>
      <c r="J72" s="1"/>
      <c r="K72" s="1563"/>
      <c r="L72" s="1563"/>
      <c r="M72" s="1563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 ht="18">
      <c r="A73" s="187" t="s">
        <v>35</v>
      </c>
      <c r="B73" s="186" t="s">
        <v>36</v>
      </c>
      <c r="C73" s="239" t="s">
        <v>37</v>
      </c>
      <c r="D73" s="24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230" t="s">
        <v>161</v>
      </c>
      <c r="B74" s="1558" t="s">
        <v>39</v>
      </c>
      <c r="C74" s="1558"/>
      <c r="D74" s="242"/>
      <c r="E74" s="243" t="s">
        <v>40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5">
      <c r="A75" s="4" t="s">
        <v>169</v>
      </c>
      <c r="B75" s="1564" t="s">
        <v>41</v>
      </c>
      <c r="C75" s="156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5">
      <c r="A76" s="5" t="s">
        <v>42</v>
      </c>
      <c r="B76" s="1565"/>
      <c r="C76" s="156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5">
      <c r="A77" s="5" t="s">
        <v>42</v>
      </c>
      <c r="B77" s="1565"/>
      <c r="C77" s="156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5">
      <c r="A78" s="5" t="s">
        <v>43</v>
      </c>
      <c r="B78" s="1566"/>
      <c r="C78" s="156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5">
      <c r="A79" s="5" t="s">
        <v>44</v>
      </c>
      <c r="B79" s="1567"/>
      <c r="C79" s="156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1" spans="1:25" ht="23.25" customHeight="1">
      <c r="A81" s="1559" t="s">
        <v>0</v>
      </c>
      <c r="B81" s="1559"/>
      <c r="C81" s="1559"/>
      <c r="D81" s="1559"/>
      <c r="E81" s="1559"/>
      <c r="F81" s="1559"/>
      <c r="G81" s="1067"/>
      <c r="H81" s="7"/>
      <c r="I81" s="1559" t="s">
        <v>1</v>
      </c>
      <c r="J81" s="1559"/>
      <c r="K81" s="1559"/>
      <c r="L81" s="1559"/>
      <c r="M81" s="1559"/>
      <c r="N81" s="1559"/>
      <c r="O81" s="1559"/>
      <c r="P81" s="1559"/>
      <c r="Q81" s="1559"/>
      <c r="R81" s="1560" t="s">
        <v>2</v>
      </c>
      <c r="S81" s="1561"/>
      <c r="T81" s="1560"/>
      <c r="U81" s="1560"/>
      <c r="V81" s="1560"/>
      <c r="W81" s="1560"/>
      <c r="X81" s="1560"/>
      <c r="Y81" s="1560"/>
    </row>
    <row r="82" spans="1:25" ht="26.25">
      <c r="A82" s="8" t="s">
        <v>3</v>
      </c>
      <c r="B82" s="8" t="s">
        <v>4</v>
      </c>
      <c r="C82" s="8" t="s">
        <v>5</v>
      </c>
      <c r="D82" s="8" t="s">
        <v>6</v>
      </c>
      <c r="E82" s="8" t="s">
        <v>7</v>
      </c>
      <c r="F82" s="8" t="s">
        <v>8</v>
      </c>
      <c r="G82" s="8" t="s">
        <v>9</v>
      </c>
      <c r="H82" s="33" t="s">
        <v>10</v>
      </c>
      <c r="I82" s="9" t="s">
        <v>11</v>
      </c>
      <c r="J82" s="9" t="s">
        <v>12</v>
      </c>
      <c r="K82" s="9" t="s">
        <v>13</v>
      </c>
      <c r="L82" s="9" t="s">
        <v>14</v>
      </c>
      <c r="M82" s="9" t="s">
        <v>15</v>
      </c>
      <c r="N82" s="9" t="s">
        <v>16</v>
      </c>
      <c r="O82" s="9" t="s">
        <v>17</v>
      </c>
      <c r="P82" s="10" t="s">
        <v>18</v>
      </c>
      <c r="Q82" s="8" t="s">
        <v>19</v>
      </c>
      <c r="R82" s="8" t="s">
        <v>20</v>
      </c>
      <c r="S82" s="240" t="s">
        <v>21</v>
      </c>
      <c r="T82" s="240" t="s">
        <v>22</v>
      </c>
      <c r="U82" s="8" t="s">
        <v>24</v>
      </c>
      <c r="V82" s="8" t="s">
        <v>25</v>
      </c>
      <c r="W82" s="8" t="s">
        <v>26</v>
      </c>
      <c r="X82" s="8" t="s">
        <v>27</v>
      </c>
      <c r="Y82" s="8" t="s">
        <v>28</v>
      </c>
    </row>
    <row r="83" spans="1:25">
      <c r="A83" s="224"/>
      <c r="B83" s="224"/>
      <c r="C83" s="224"/>
      <c r="D83" s="224"/>
      <c r="E83" s="227"/>
      <c r="F83" s="224"/>
      <c r="G83" s="224"/>
      <c r="H83" s="226"/>
      <c r="I83" s="224"/>
      <c r="J83" s="224"/>
      <c r="K83" s="224"/>
      <c r="L83" s="224"/>
      <c r="M83" s="224"/>
      <c r="N83" s="224"/>
      <c r="O83" s="224"/>
      <c r="P83" s="224"/>
      <c r="Q83" s="14">
        <f t="shared" ref="Q83:Q88" si="8">SUM(I83:P83)</f>
        <v>0</v>
      </c>
      <c r="R83" s="14" t="s">
        <v>30</v>
      </c>
      <c r="S83" s="14" t="s">
        <v>31</v>
      </c>
      <c r="T83" s="14"/>
      <c r="U83" s="228"/>
      <c r="V83" s="16"/>
      <c r="W83" s="16"/>
      <c r="X83" s="16"/>
      <c r="Y83" s="16"/>
    </row>
    <row r="84" spans="1:25">
      <c r="A84" s="224"/>
      <c r="B84" s="224"/>
      <c r="C84" s="224"/>
      <c r="D84" s="224"/>
      <c r="E84" s="227"/>
      <c r="F84" s="224"/>
      <c r="G84" s="224"/>
      <c r="H84" s="226"/>
      <c r="I84" s="224"/>
      <c r="J84" s="224"/>
      <c r="K84" s="224"/>
      <c r="L84" s="224"/>
      <c r="M84" s="224"/>
      <c r="N84" s="224"/>
      <c r="O84" s="224"/>
      <c r="P84" s="224"/>
      <c r="Q84" s="14">
        <f t="shared" si="8"/>
        <v>0</v>
      </c>
      <c r="R84" s="14" t="s">
        <v>30</v>
      </c>
      <c r="S84" s="14" t="s">
        <v>31</v>
      </c>
      <c r="T84" s="14"/>
      <c r="U84" s="228"/>
      <c r="V84" s="16"/>
      <c r="W84" s="16"/>
      <c r="X84" s="16"/>
      <c r="Y84" s="16"/>
    </row>
    <row r="85" spans="1:25">
      <c r="A85" s="224"/>
      <c r="B85" s="224"/>
      <c r="C85" s="224"/>
      <c r="D85" s="224"/>
      <c r="E85" s="227"/>
      <c r="F85" s="224"/>
      <c r="G85" s="224"/>
      <c r="H85" s="226"/>
      <c r="I85" s="224"/>
      <c r="J85" s="224"/>
      <c r="K85" s="224"/>
      <c r="L85" s="224"/>
      <c r="M85" s="224"/>
      <c r="N85" s="224"/>
      <c r="O85" s="224"/>
      <c r="P85" s="224"/>
      <c r="Q85" s="14">
        <f t="shared" si="8"/>
        <v>0</v>
      </c>
      <c r="R85" s="229" t="s">
        <v>32</v>
      </c>
      <c r="S85" s="23" t="s">
        <v>33</v>
      </c>
      <c r="T85" s="14"/>
      <c r="U85" s="228"/>
      <c r="V85" s="16"/>
      <c r="W85" s="16"/>
      <c r="X85" s="16"/>
      <c r="Y85" s="16"/>
    </row>
    <row r="86" spans="1:25">
      <c r="A86" s="224"/>
      <c r="B86" s="224"/>
      <c r="C86" s="224"/>
      <c r="D86" s="224"/>
      <c r="E86" s="227"/>
      <c r="F86" s="224"/>
      <c r="G86" s="224"/>
      <c r="H86" s="226"/>
      <c r="I86" s="224"/>
      <c r="J86" s="224"/>
      <c r="K86" s="224"/>
      <c r="L86" s="224"/>
      <c r="M86" s="224"/>
      <c r="N86" s="224"/>
      <c r="O86" s="224"/>
      <c r="P86" s="224"/>
      <c r="Q86" s="14">
        <f t="shared" si="8"/>
        <v>0</v>
      </c>
      <c r="R86" s="229" t="s">
        <v>32</v>
      </c>
      <c r="S86" s="23" t="s">
        <v>33</v>
      </c>
      <c r="T86" s="14"/>
      <c r="U86" s="228"/>
      <c r="V86" s="16"/>
      <c r="W86" s="16"/>
      <c r="X86" s="16"/>
      <c r="Y86" s="16"/>
    </row>
    <row r="87" spans="1:25">
      <c r="A87" s="224"/>
      <c r="B87" s="224"/>
      <c r="C87" s="224"/>
      <c r="D87" s="224"/>
      <c r="E87" s="227"/>
      <c r="F87" s="224"/>
      <c r="G87" s="224"/>
      <c r="H87" s="226"/>
      <c r="I87" s="224"/>
      <c r="J87" s="224"/>
      <c r="K87" s="224"/>
      <c r="L87" s="224"/>
      <c r="M87" s="224"/>
      <c r="N87" s="224"/>
      <c r="O87" s="224"/>
      <c r="P87" s="224"/>
      <c r="Q87" s="14">
        <f t="shared" si="8"/>
        <v>0</v>
      </c>
      <c r="R87" s="229" t="s">
        <v>32</v>
      </c>
      <c r="S87" s="23" t="s">
        <v>33</v>
      </c>
      <c r="T87" s="14"/>
      <c r="U87" s="228"/>
      <c r="V87" s="16"/>
      <c r="W87" s="16"/>
      <c r="X87" s="16"/>
      <c r="Y87" s="16"/>
    </row>
    <row r="88" spans="1:25">
      <c r="A88" s="15"/>
      <c r="B88" s="15"/>
      <c r="C88" s="15"/>
      <c r="D88" s="15"/>
      <c r="E88" s="15"/>
      <c r="F88" s="15"/>
      <c r="G88" s="15"/>
      <c r="H88" s="37"/>
      <c r="I88" s="15"/>
      <c r="J88" s="15"/>
      <c r="K88" s="15"/>
      <c r="L88" s="15"/>
      <c r="M88" s="15"/>
      <c r="N88" s="15"/>
      <c r="O88" s="15"/>
      <c r="P88" s="15"/>
      <c r="Q88" s="14">
        <f t="shared" si="8"/>
        <v>0</v>
      </c>
      <c r="R88" s="14" t="s">
        <v>30</v>
      </c>
      <c r="S88" s="14" t="s">
        <v>31</v>
      </c>
      <c r="T88" s="14"/>
      <c r="U88" s="16"/>
      <c r="V88" s="16"/>
      <c r="W88" s="16"/>
      <c r="X88" s="16"/>
      <c r="Y88" s="16"/>
    </row>
    <row r="89" spans="1:25">
      <c r="A89" s="11" t="s">
        <v>19</v>
      </c>
      <c r="B89" s="7"/>
      <c r="C89" s="7"/>
      <c r="D89" s="7"/>
      <c r="E89" s="11"/>
      <c r="F89" s="7"/>
      <c r="G89" s="7"/>
      <c r="H89" s="7"/>
      <c r="I89" s="11">
        <f>SUM(I83:I87)</f>
        <v>0</v>
      </c>
      <c r="J89" s="11">
        <f>SUM(J83:J87)</f>
        <v>0</v>
      </c>
      <c r="K89" s="11">
        <f t="shared" ref="K89:Q89" si="9">SUM(K83:K88)</f>
        <v>0</v>
      </c>
      <c r="L89" s="11">
        <f t="shared" si="9"/>
        <v>0</v>
      </c>
      <c r="M89" s="11">
        <f t="shared" si="9"/>
        <v>0</v>
      </c>
      <c r="N89" s="11">
        <f t="shared" si="9"/>
        <v>0</v>
      </c>
      <c r="O89" s="11">
        <f t="shared" si="9"/>
        <v>0</v>
      </c>
      <c r="P89" s="11">
        <f t="shared" si="9"/>
        <v>0</v>
      </c>
      <c r="Q89" s="11">
        <f t="shared" si="9"/>
        <v>0</v>
      </c>
      <c r="R89" s="12"/>
      <c r="S89" s="12"/>
      <c r="T89" s="12"/>
      <c r="U89" s="12"/>
      <c r="V89" s="12"/>
      <c r="W89" s="12"/>
      <c r="X89" s="12"/>
      <c r="Y89" s="12"/>
    </row>
    <row r="90" spans="1:25">
      <c r="A90" s="1"/>
      <c r="B90" s="1"/>
      <c r="C90" s="1"/>
      <c r="D90" s="1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166" t="s">
        <v>34</v>
      </c>
      <c r="B91" s="1562"/>
      <c r="C91" s="1562"/>
      <c r="D91" s="1562"/>
      <c r="E91" s="1"/>
      <c r="F91" s="1"/>
      <c r="G91" s="1"/>
      <c r="H91" s="1"/>
      <c r="I91" s="1"/>
      <c r="J91" s="1"/>
      <c r="K91" s="1563"/>
      <c r="L91" s="1563"/>
      <c r="M91" s="1563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 ht="18">
      <c r="A92" s="187" t="s">
        <v>35</v>
      </c>
      <c r="B92" s="186" t="s">
        <v>36</v>
      </c>
      <c r="C92" s="239" t="s">
        <v>37</v>
      </c>
      <c r="D92" s="24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>
      <c r="A93" s="230" t="s">
        <v>161</v>
      </c>
      <c r="B93" s="1558" t="s">
        <v>39</v>
      </c>
      <c r="C93" s="1558"/>
      <c r="D93" s="242"/>
      <c r="E93" s="243" t="s">
        <v>40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5">
      <c r="A94" s="4" t="s">
        <v>169</v>
      </c>
      <c r="B94" s="1564" t="s">
        <v>41</v>
      </c>
      <c r="C94" s="1564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5">
      <c r="A95" s="5" t="s">
        <v>42</v>
      </c>
      <c r="B95" s="1565"/>
      <c r="C95" s="156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5">
      <c r="A96" s="5" t="s">
        <v>42</v>
      </c>
      <c r="B96" s="1565"/>
      <c r="C96" s="1565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5">
      <c r="A97" s="5" t="s">
        <v>43</v>
      </c>
      <c r="B97" s="1566"/>
      <c r="C97" s="156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5">
      <c r="A98" s="5" t="s">
        <v>44</v>
      </c>
      <c r="B98" s="1567"/>
      <c r="C98" s="1567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100" spans="1:25" ht="23.25" customHeight="1">
      <c r="A100" s="1559" t="s">
        <v>0</v>
      </c>
      <c r="B100" s="1559"/>
      <c r="C100" s="1559"/>
      <c r="D100" s="1559"/>
      <c r="E100" s="1559"/>
      <c r="F100" s="1559"/>
      <c r="G100" s="1067"/>
      <c r="H100" s="7"/>
      <c r="I100" s="1559" t="s">
        <v>1</v>
      </c>
      <c r="J100" s="1559"/>
      <c r="K100" s="1559"/>
      <c r="L100" s="1559"/>
      <c r="M100" s="1559"/>
      <c r="N100" s="1559"/>
      <c r="O100" s="1559"/>
      <c r="P100" s="1559"/>
      <c r="Q100" s="1559"/>
      <c r="R100" s="1560" t="s">
        <v>2</v>
      </c>
      <c r="S100" s="1561"/>
      <c r="T100" s="1560"/>
      <c r="U100" s="1560"/>
      <c r="V100" s="1560"/>
      <c r="W100" s="1560"/>
      <c r="X100" s="1560"/>
      <c r="Y100" s="1560"/>
    </row>
    <row r="101" spans="1:25" ht="26.25">
      <c r="A101" s="8" t="s">
        <v>3</v>
      </c>
      <c r="B101" s="8" t="s">
        <v>4</v>
      </c>
      <c r="C101" s="8" t="s">
        <v>5</v>
      </c>
      <c r="D101" s="8" t="s">
        <v>6</v>
      </c>
      <c r="E101" s="8" t="s">
        <v>7</v>
      </c>
      <c r="F101" s="8" t="s">
        <v>8</v>
      </c>
      <c r="G101" s="8" t="s">
        <v>9</v>
      </c>
      <c r="H101" s="33" t="s">
        <v>10</v>
      </c>
      <c r="I101" s="9" t="s">
        <v>11</v>
      </c>
      <c r="J101" s="9" t="s">
        <v>12</v>
      </c>
      <c r="K101" s="9" t="s">
        <v>13</v>
      </c>
      <c r="L101" s="9" t="s">
        <v>14</v>
      </c>
      <c r="M101" s="9" t="s">
        <v>15</v>
      </c>
      <c r="N101" s="9" t="s">
        <v>16</v>
      </c>
      <c r="O101" s="9" t="s">
        <v>17</v>
      </c>
      <c r="P101" s="10" t="s">
        <v>18</v>
      </c>
      <c r="Q101" s="8" t="s">
        <v>19</v>
      </c>
      <c r="R101" s="8" t="s">
        <v>20</v>
      </c>
      <c r="S101" s="240" t="s">
        <v>21</v>
      </c>
      <c r="T101" s="240" t="s">
        <v>22</v>
      </c>
      <c r="U101" s="8" t="s">
        <v>24</v>
      </c>
      <c r="V101" s="8" t="s">
        <v>25</v>
      </c>
      <c r="W101" s="8" t="s">
        <v>26</v>
      </c>
      <c r="X101" s="8" t="s">
        <v>27</v>
      </c>
      <c r="Y101" s="8" t="s">
        <v>28</v>
      </c>
    </row>
    <row r="102" spans="1:25">
      <c r="A102" s="224"/>
      <c r="B102" s="224"/>
      <c r="C102" s="224"/>
      <c r="D102" s="224"/>
      <c r="E102" s="227"/>
      <c r="F102" s="224"/>
      <c r="G102" s="224"/>
      <c r="H102" s="226"/>
      <c r="I102" s="224"/>
      <c r="J102" s="224"/>
      <c r="K102" s="224"/>
      <c r="L102" s="224"/>
      <c r="M102" s="224"/>
      <c r="N102" s="224"/>
      <c r="O102" s="224"/>
      <c r="P102" s="224"/>
      <c r="Q102" s="14">
        <f t="shared" ref="Q102:Q107" si="10">SUM(I102:P102)</f>
        <v>0</v>
      </c>
      <c r="R102" s="14" t="s">
        <v>30</v>
      </c>
      <c r="S102" s="14" t="s">
        <v>31</v>
      </c>
      <c r="T102" s="14"/>
      <c r="U102" s="228"/>
      <c r="V102" s="16"/>
      <c r="W102" s="16"/>
      <c r="X102" s="16"/>
      <c r="Y102" s="16"/>
    </row>
    <row r="103" spans="1:25">
      <c r="A103" s="224"/>
      <c r="B103" s="224"/>
      <c r="C103" s="224"/>
      <c r="D103" s="224"/>
      <c r="E103" s="227"/>
      <c r="F103" s="224"/>
      <c r="G103" s="224"/>
      <c r="H103" s="226"/>
      <c r="I103" s="224"/>
      <c r="J103" s="224"/>
      <c r="K103" s="224"/>
      <c r="L103" s="224"/>
      <c r="M103" s="224"/>
      <c r="N103" s="224"/>
      <c r="O103" s="224"/>
      <c r="P103" s="224"/>
      <c r="Q103" s="14">
        <f t="shared" si="10"/>
        <v>0</v>
      </c>
      <c r="R103" s="14" t="s">
        <v>30</v>
      </c>
      <c r="S103" s="14" t="s">
        <v>31</v>
      </c>
      <c r="T103" s="14"/>
      <c r="U103" s="228"/>
      <c r="V103" s="16"/>
      <c r="W103" s="16"/>
      <c r="X103" s="16"/>
      <c r="Y103" s="16"/>
    </row>
    <row r="104" spans="1:25">
      <c r="A104" s="224"/>
      <c r="B104" s="224"/>
      <c r="C104" s="224"/>
      <c r="D104" s="224"/>
      <c r="E104" s="227"/>
      <c r="F104" s="224"/>
      <c r="G104" s="224"/>
      <c r="H104" s="226"/>
      <c r="I104" s="224"/>
      <c r="J104" s="224"/>
      <c r="K104" s="224"/>
      <c r="L104" s="224"/>
      <c r="M104" s="224"/>
      <c r="N104" s="224"/>
      <c r="O104" s="224"/>
      <c r="P104" s="224"/>
      <c r="Q104" s="14">
        <f t="shared" si="10"/>
        <v>0</v>
      </c>
      <c r="R104" s="229" t="s">
        <v>32</v>
      </c>
      <c r="S104" s="23" t="s">
        <v>33</v>
      </c>
      <c r="T104" s="14"/>
      <c r="U104" s="228"/>
      <c r="V104" s="16"/>
      <c r="W104" s="16"/>
      <c r="X104" s="16"/>
      <c r="Y104" s="16"/>
    </row>
    <row r="105" spans="1:25">
      <c r="A105" s="224"/>
      <c r="B105" s="224"/>
      <c r="C105" s="224"/>
      <c r="D105" s="224"/>
      <c r="E105" s="227"/>
      <c r="F105" s="224"/>
      <c r="G105" s="224"/>
      <c r="H105" s="226"/>
      <c r="I105" s="224"/>
      <c r="J105" s="224"/>
      <c r="K105" s="224"/>
      <c r="L105" s="224"/>
      <c r="M105" s="224"/>
      <c r="N105" s="224"/>
      <c r="O105" s="224"/>
      <c r="P105" s="224"/>
      <c r="Q105" s="14">
        <f t="shared" si="10"/>
        <v>0</v>
      </c>
      <c r="R105" s="229" t="s">
        <v>32</v>
      </c>
      <c r="S105" s="23" t="s">
        <v>33</v>
      </c>
      <c r="T105" s="14"/>
      <c r="U105" s="228"/>
      <c r="V105" s="16"/>
      <c r="W105" s="16"/>
      <c r="X105" s="16"/>
      <c r="Y105" s="16"/>
    </row>
    <row r="106" spans="1:25">
      <c r="A106" s="224"/>
      <c r="B106" s="224"/>
      <c r="C106" s="224"/>
      <c r="D106" s="224"/>
      <c r="E106" s="227"/>
      <c r="F106" s="224"/>
      <c r="G106" s="224"/>
      <c r="H106" s="226"/>
      <c r="I106" s="224"/>
      <c r="J106" s="224"/>
      <c r="K106" s="224"/>
      <c r="L106" s="224"/>
      <c r="M106" s="224"/>
      <c r="N106" s="224"/>
      <c r="O106" s="224"/>
      <c r="P106" s="224"/>
      <c r="Q106" s="14">
        <f t="shared" si="10"/>
        <v>0</v>
      </c>
      <c r="R106" s="229" t="s">
        <v>32</v>
      </c>
      <c r="S106" s="23" t="s">
        <v>33</v>
      </c>
      <c r="T106" s="14"/>
      <c r="U106" s="228"/>
      <c r="V106" s="16"/>
      <c r="W106" s="16"/>
      <c r="X106" s="16"/>
      <c r="Y106" s="16"/>
    </row>
    <row r="107" spans="1:25">
      <c r="A107" s="15"/>
      <c r="B107" s="15"/>
      <c r="C107" s="15"/>
      <c r="D107" s="15"/>
      <c r="E107" s="15"/>
      <c r="F107" s="15"/>
      <c r="G107" s="15"/>
      <c r="H107" s="37"/>
      <c r="I107" s="15"/>
      <c r="J107" s="15"/>
      <c r="K107" s="15"/>
      <c r="L107" s="15"/>
      <c r="M107" s="15"/>
      <c r="N107" s="15"/>
      <c r="O107" s="15"/>
      <c r="P107" s="15"/>
      <c r="Q107" s="14">
        <f t="shared" si="10"/>
        <v>0</v>
      </c>
      <c r="R107" s="14" t="s">
        <v>30</v>
      </c>
      <c r="S107" s="14" t="s">
        <v>31</v>
      </c>
      <c r="T107" s="14"/>
      <c r="U107" s="16"/>
      <c r="V107" s="16"/>
      <c r="W107" s="16"/>
      <c r="X107" s="16"/>
      <c r="Y107" s="16"/>
    </row>
    <row r="108" spans="1:25">
      <c r="A108" s="11" t="s">
        <v>19</v>
      </c>
      <c r="B108" s="7"/>
      <c r="C108" s="7"/>
      <c r="D108" s="7"/>
      <c r="E108" s="11"/>
      <c r="F108" s="7"/>
      <c r="G108" s="7"/>
      <c r="H108" s="7"/>
      <c r="I108" s="11">
        <f>SUM(I102:I106)</f>
        <v>0</v>
      </c>
      <c r="J108" s="11">
        <f>SUM(J102:J106)</f>
        <v>0</v>
      </c>
      <c r="K108" s="11">
        <f t="shared" ref="K108:Q108" si="11">SUM(K102:K107)</f>
        <v>0</v>
      </c>
      <c r="L108" s="11">
        <f t="shared" si="11"/>
        <v>0</v>
      </c>
      <c r="M108" s="11">
        <f t="shared" si="11"/>
        <v>0</v>
      </c>
      <c r="N108" s="11">
        <f t="shared" si="11"/>
        <v>0</v>
      </c>
      <c r="O108" s="11">
        <f t="shared" si="11"/>
        <v>0</v>
      </c>
      <c r="P108" s="11">
        <f t="shared" si="11"/>
        <v>0</v>
      </c>
      <c r="Q108" s="11">
        <f t="shared" si="11"/>
        <v>0</v>
      </c>
      <c r="R108" s="12"/>
      <c r="S108" s="12"/>
      <c r="T108" s="12"/>
      <c r="U108" s="12"/>
      <c r="V108" s="12"/>
      <c r="W108" s="12"/>
      <c r="X108" s="12"/>
      <c r="Y108" s="12"/>
    </row>
    <row r="109" spans="1:25">
      <c r="A109" s="1"/>
      <c r="B109" s="1"/>
      <c r="C109" s="1"/>
      <c r="D109" s="1"/>
      <c r="E109" s="1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166" t="s">
        <v>34</v>
      </c>
      <c r="B110" s="1562"/>
      <c r="C110" s="1562"/>
      <c r="D110" s="1562"/>
      <c r="E110" s="1"/>
      <c r="F110" s="1"/>
      <c r="G110" s="1"/>
      <c r="H110" s="1"/>
      <c r="I110" s="1"/>
      <c r="J110" s="1"/>
      <c r="K110" s="1563"/>
      <c r="L110" s="1563"/>
      <c r="M110" s="1563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 ht="18">
      <c r="A111" s="187" t="s">
        <v>35</v>
      </c>
      <c r="B111" s="186" t="s">
        <v>36</v>
      </c>
      <c r="C111" s="239" t="s">
        <v>37</v>
      </c>
      <c r="D111" s="24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5">
      <c r="A112" s="230" t="s">
        <v>161</v>
      </c>
      <c r="B112" s="1558" t="s">
        <v>39</v>
      </c>
      <c r="C112" s="1558"/>
      <c r="D112" s="242"/>
      <c r="E112" s="243" t="s">
        <v>40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5">
      <c r="A113" s="4" t="s">
        <v>169</v>
      </c>
      <c r="B113" s="1564" t="s">
        <v>41</v>
      </c>
      <c r="C113" s="1564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5">
      <c r="A114" s="5" t="s">
        <v>42</v>
      </c>
      <c r="B114" s="1565"/>
      <c r="C114" s="156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5">
      <c r="A115" s="5" t="s">
        <v>42</v>
      </c>
      <c r="B115" s="1565"/>
      <c r="C115" s="156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5">
      <c r="A116" s="5" t="s">
        <v>43</v>
      </c>
      <c r="B116" s="1566"/>
      <c r="C116" s="156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5">
      <c r="A117" s="5" t="s">
        <v>44</v>
      </c>
      <c r="B117" s="1567"/>
      <c r="C117" s="1567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9" spans="1:25" ht="23.25" customHeight="1">
      <c r="A119" s="1559" t="s">
        <v>0</v>
      </c>
      <c r="B119" s="1559"/>
      <c r="C119" s="1559"/>
      <c r="D119" s="1559"/>
      <c r="E119" s="1559"/>
      <c r="F119" s="1559"/>
      <c r="G119" s="1067"/>
      <c r="H119" s="7"/>
      <c r="I119" s="1559" t="s">
        <v>1</v>
      </c>
      <c r="J119" s="1559"/>
      <c r="K119" s="1559"/>
      <c r="L119" s="1559"/>
      <c r="M119" s="1559"/>
      <c r="N119" s="1559"/>
      <c r="O119" s="1559"/>
      <c r="P119" s="1559"/>
      <c r="Q119" s="1559"/>
      <c r="R119" s="1560" t="s">
        <v>2</v>
      </c>
      <c r="S119" s="1561"/>
      <c r="T119" s="1560"/>
      <c r="U119" s="1560"/>
      <c r="V119" s="1560"/>
      <c r="W119" s="1560"/>
      <c r="X119" s="1560"/>
      <c r="Y119" s="1560"/>
    </row>
    <row r="120" spans="1:25" ht="26.25">
      <c r="A120" s="8" t="s">
        <v>3</v>
      </c>
      <c r="B120" s="8" t="s">
        <v>4</v>
      </c>
      <c r="C120" s="8" t="s">
        <v>5</v>
      </c>
      <c r="D120" s="8" t="s">
        <v>6</v>
      </c>
      <c r="E120" s="8" t="s">
        <v>7</v>
      </c>
      <c r="F120" s="8" t="s">
        <v>8</v>
      </c>
      <c r="G120" s="8" t="s">
        <v>9</v>
      </c>
      <c r="H120" s="33" t="s">
        <v>10</v>
      </c>
      <c r="I120" s="9" t="s">
        <v>11</v>
      </c>
      <c r="J120" s="9" t="s">
        <v>12</v>
      </c>
      <c r="K120" s="9" t="s">
        <v>13</v>
      </c>
      <c r="L120" s="9" t="s">
        <v>14</v>
      </c>
      <c r="M120" s="9" t="s">
        <v>15</v>
      </c>
      <c r="N120" s="9" t="s">
        <v>16</v>
      </c>
      <c r="O120" s="9" t="s">
        <v>17</v>
      </c>
      <c r="P120" s="10" t="s">
        <v>18</v>
      </c>
      <c r="Q120" s="8" t="s">
        <v>19</v>
      </c>
      <c r="R120" s="8" t="s">
        <v>20</v>
      </c>
      <c r="S120" s="240" t="s">
        <v>21</v>
      </c>
      <c r="T120" s="240" t="s">
        <v>22</v>
      </c>
      <c r="U120" s="8" t="s">
        <v>24</v>
      </c>
      <c r="V120" s="8" t="s">
        <v>25</v>
      </c>
      <c r="W120" s="8" t="s">
        <v>26</v>
      </c>
      <c r="X120" s="8" t="s">
        <v>27</v>
      </c>
      <c r="Y120" s="8" t="s">
        <v>28</v>
      </c>
    </row>
    <row r="121" spans="1:25">
      <c r="A121" s="224"/>
      <c r="B121" s="224"/>
      <c r="C121" s="224"/>
      <c r="D121" s="224"/>
      <c r="E121" s="227"/>
      <c r="F121" s="224"/>
      <c r="G121" s="224"/>
      <c r="H121" s="226"/>
      <c r="I121" s="224"/>
      <c r="J121" s="224"/>
      <c r="K121" s="224"/>
      <c r="L121" s="224"/>
      <c r="M121" s="224"/>
      <c r="N121" s="224"/>
      <c r="O121" s="224"/>
      <c r="P121" s="224"/>
      <c r="Q121" s="14">
        <f t="shared" ref="Q121:Q126" si="12">SUM(I121:P121)</f>
        <v>0</v>
      </c>
      <c r="R121" s="14" t="s">
        <v>30</v>
      </c>
      <c r="S121" s="14" t="s">
        <v>31</v>
      </c>
      <c r="T121" s="14"/>
      <c r="U121" s="228"/>
      <c r="V121" s="16"/>
      <c r="W121" s="16"/>
      <c r="X121" s="16"/>
      <c r="Y121" s="16"/>
    </row>
    <row r="122" spans="1:25">
      <c r="A122" s="224"/>
      <c r="B122" s="224"/>
      <c r="C122" s="224"/>
      <c r="D122" s="224"/>
      <c r="E122" s="227"/>
      <c r="F122" s="224"/>
      <c r="G122" s="224"/>
      <c r="H122" s="226"/>
      <c r="I122" s="224"/>
      <c r="J122" s="224"/>
      <c r="K122" s="224"/>
      <c r="L122" s="224"/>
      <c r="M122" s="224"/>
      <c r="N122" s="224"/>
      <c r="O122" s="224"/>
      <c r="P122" s="224"/>
      <c r="Q122" s="14">
        <f t="shared" si="12"/>
        <v>0</v>
      </c>
      <c r="R122" s="14" t="s">
        <v>30</v>
      </c>
      <c r="S122" s="14" t="s">
        <v>31</v>
      </c>
      <c r="T122" s="14"/>
      <c r="U122" s="228"/>
      <c r="V122" s="16"/>
      <c r="W122" s="16"/>
      <c r="X122" s="16"/>
      <c r="Y122" s="16"/>
    </row>
    <row r="123" spans="1:25">
      <c r="A123" s="224"/>
      <c r="B123" s="224"/>
      <c r="C123" s="224"/>
      <c r="D123" s="224"/>
      <c r="E123" s="227"/>
      <c r="F123" s="224"/>
      <c r="G123" s="224"/>
      <c r="H123" s="226"/>
      <c r="I123" s="224"/>
      <c r="J123" s="224"/>
      <c r="K123" s="224"/>
      <c r="L123" s="224"/>
      <c r="M123" s="224"/>
      <c r="N123" s="224"/>
      <c r="O123" s="224"/>
      <c r="P123" s="224"/>
      <c r="Q123" s="14">
        <f t="shared" si="12"/>
        <v>0</v>
      </c>
      <c r="R123" s="229" t="s">
        <v>32</v>
      </c>
      <c r="S123" s="23" t="s">
        <v>33</v>
      </c>
      <c r="T123" s="14"/>
      <c r="U123" s="228"/>
      <c r="V123" s="16"/>
      <c r="W123" s="16"/>
      <c r="X123" s="16"/>
      <c r="Y123" s="16"/>
    </row>
    <row r="124" spans="1:25">
      <c r="A124" s="224"/>
      <c r="B124" s="224"/>
      <c r="C124" s="224"/>
      <c r="D124" s="224"/>
      <c r="E124" s="227"/>
      <c r="F124" s="224"/>
      <c r="G124" s="224"/>
      <c r="H124" s="226"/>
      <c r="I124" s="224"/>
      <c r="J124" s="224"/>
      <c r="K124" s="224"/>
      <c r="L124" s="224"/>
      <c r="M124" s="224"/>
      <c r="N124" s="224"/>
      <c r="O124" s="224"/>
      <c r="P124" s="224"/>
      <c r="Q124" s="14">
        <f t="shared" si="12"/>
        <v>0</v>
      </c>
      <c r="R124" s="229" t="s">
        <v>32</v>
      </c>
      <c r="S124" s="23" t="s">
        <v>33</v>
      </c>
      <c r="T124" s="14"/>
      <c r="U124" s="228"/>
      <c r="V124" s="16"/>
      <c r="W124" s="16"/>
      <c r="X124" s="16"/>
      <c r="Y124" s="16"/>
    </row>
    <row r="125" spans="1:25">
      <c r="A125" s="224"/>
      <c r="B125" s="224"/>
      <c r="C125" s="224"/>
      <c r="D125" s="224"/>
      <c r="E125" s="227"/>
      <c r="F125" s="224"/>
      <c r="G125" s="224"/>
      <c r="H125" s="226"/>
      <c r="I125" s="224"/>
      <c r="J125" s="224"/>
      <c r="K125" s="224"/>
      <c r="L125" s="224"/>
      <c r="M125" s="224"/>
      <c r="N125" s="224"/>
      <c r="O125" s="224"/>
      <c r="P125" s="224"/>
      <c r="Q125" s="14">
        <f t="shared" si="12"/>
        <v>0</v>
      </c>
      <c r="R125" s="229" t="s">
        <v>32</v>
      </c>
      <c r="S125" s="23" t="s">
        <v>33</v>
      </c>
      <c r="T125" s="14"/>
      <c r="U125" s="228"/>
      <c r="V125" s="16"/>
      <c r="W125" s="16"/>
      <c r="X125" s="16"/>
      <c r="Y125" s="16"/>
    </row>
    <row r="126" spans="1:25">
      <c r="A126" s="15"/>
      <c r="B126" s="15"/>
      <c r="C126" s="15"/>
      <c r="D126" s="15"/>
      <c r="E126" s="15"/>
      <c r="F126" s="15"/>
      <c r="G126" s="15"/>
      <c r="H126" s="37"/>
      <c r="I126" s="15"/>
      <c r="J126" s="15"/>
      <c r="K126" s="15"/>
      <c r="L126" s="15"/>
      <c r="M126" s="15"/>
      <c r="N126" s="15"/>
      <c r="O126" s="15"/>
      <c r="P126" s="15"/>
      <c r="Q126" s="14">
        <f t="shared" si="12"/>
        <v>0</v>
      </c>
      <c r="R126" s="14" t="s">
        <v>30</v>
      </c>
      <c r="S126" s="14" t="s">
        <v>31</v>
      </c>
      <c r="T126" s="14"/>
      <c r="U126" s="16"/>
      <c r="V126" s="16"/>
      <c r="W126" s="16"/>
      <c r="X126" s="16"/>
      <c r="Y126" s="16"/>
    </row>
    <row r="127" spans="1:25">
      <c r="A127" s="11" t="s">
        <v>19</v>
      </c>
      <c r="B127" s="7"/>
      <c r="C127" s="7"/>
      <c r="D127" s="7"/>
      <c r="E127" s="11"/>
      <c r="F127" s="7"/>
      <c r="G127" s="7"/>
      <c r="H127" s="7"/>
      <c r="I127" s="11">
        <f>SUM(I121:I125)</f>
        <v>0</v>
      </c>
      <c r="J127" s="11">
        <f>SUM(J121:J125)</f>
        <v>0</v>
      </c>
      <c r="K127" s="11">
        <f t="shared" ref="K127:Q127" si="13">SUM(K121:K126)</f>
        <v>0</v>
      </c>
      <c r="L127" s="11">
        <f t="shared" si="13"/>
        <v>0</v>
      </c>
      <c r="M127" s="11">
        <f t="shared" si="13"/>
        <v>0</v>
      </c>
      <c r="N127" s="11">
        <f t="shared" si="13"/>
        <v>0</v>
      </c>
      <c r="O127" s="11">
        <f t="shared" si="13"/>
        <v>0</v>
      </c>
      <c r="P127" s="11">
        <f t="shared" si="13"/>
        <v>0</v>
      </c>
      <c r="Q127" s="11">
        <f t="shared" si="13"/>
        <v>0</v>
      </c>
      <c r="R127" s="12"/>
      <c r="S127" s="12"/>
      <c r="T127" s="12"/>
      <c r="U127" s="12"/>
      <c r="V127" s="12"/>
      <c r="W127" s="12"/>
      <c r="X127" s="12"/>
      <c r="Y127" s="12"/>
    </row>
    <row r="128" spans="1:25">
      <c r="A128" s="1"/>
      <c r="B128" s="1"/>
      <c r="C128" s="1"/>
      <c r="D128" s="1"/>
      <c r="E128" s="1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>
      <c r="A129" s="166" t="s">
        <v>34</v>
      </c>
      <c r="B129" s="1562"/>
      <c r="C129" s="1562"/>
      <c r="D129" s="1562"/>
      <c r="E129" s="1"/>
      <c r="F129" s="1"/>
      <c r="G129" s="1"/>
      <c r="H129" s="1"/>
      <c r="I129" s="1"/>
      <c r="J129" s="1"/>
      <c r="K129" s="1563"/>
      <c r="L129" s="1563"/>
      <c r="M129" s="1563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8">
      <c r="A130" s="187" t="s">
        <v>35</v>
      </c>
      <c r="B130" s="186" t="s">
        <v>36</v>
      </c>
      <c r="C130" s="239" t="s">
        <v>37</v>
      </c>
      <c r="D130" s="24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>
      <c r="A131" s="230" t="s">
        <v>161</v>
      </c>
      <c r="B131" s="1558" t="s">
        <v>39</v>
      </c>
      <c r="C131" s="1558"/>
      <c r="D131" s="242"/>
      <c r="E131" s="243" t="s">
        <v>40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>
      <c r="A132" s="4" t="s">
        <v>169</v>
      </c>
      <c r="B132" s="1564" t="s">
        <v>41</v>
      </c>
      <c r="C132" s="1564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>
      <c r="A133" s="5" t="s">
        <v>42</v>
      </c>
      <c r="B133" s="1565"/>
      <c r="C133" s="156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>
      <c r="A134" s="5" t="s">
        <v>42</v>
      </c>
      <c r="B134" s="1565"/>
      <c r="C134" s="1565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>
      <c r="A135" s="5" t="s">
        <v>43</v>
      </c>
      <c r="B135" s="1566"/>
      <c r="C135" s="156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>
      <c r="A136" s="5" t="s">
        <v>44</v>
      </c>
      <c r="B136" s="1567"/>
      <c r="C136" s="1567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</sheetData>
  <mergeCells count="77">
    <mergeCell ref="B13:C13"/>
    <mergeCell ref="A1:F1"/>
    <mergeCell ref="I1:Q1"/>
    <mergeCell ref="R1:Y1"/>
    <mergeCell ref="B11:D11"/>
    <mergeCell ref="K11:M11"/>
    <mergeCell ref="B34:C34"/>
    <mergeCell ref="B14:C14"/>
    <mergeCell ref="B16:C16"/>
    <mergeCell ref="B17:C17"/>
    <mergeCell ref="B18:C18"/>
    <mergeCell ref="B19:C19"/>
    <mergeCell ref="A21:F21"/>
    <mergeCell ref="I21:Q21"/>
    <mergeCell ref="R21:Y21"/>
    <mergeCell ref="B31:D31"/>
    <mergeCell ref="K31:M31"/>
    <mergeCell ref="B33:C33"/>
    <mergeCell ref="B35:C35"/>
    <mergeCell ref="B36:C36"/>
    <mergeCell ref="B37:C37"/>
    <mergeCell ref="B38:C38"/>
    <mergeCell ref="A40:F40"/>
    <mergeCell ref="R40:Y40"/>
    <mergeCell ref="B51:D51"/>
    <mergeCell ref="K51:M51"/>
    <mergeCell ref="B53:C53"/>
    <mergeCell ref="B54:C54"/>
    <mergeCell ref="B55:C55"/>
    <mergeCell ref="I40:Q40"/>
    <mergeCell ref="B56:C56"/>
    <mergeCell ref="B57:C57"/>
    <mergeCell ref="B58:C58"/>
    <mergeCell ref="A60:F60"/>
    <mergeCell ref="I60:Q60"/>
    <mergeCell ref="R60:Y60"/>
    <mergeCell ref="B93:C93"/>
    <mergeCell ref="B74:C74"/>
    <mergeCell ref="B75:C75"/>
    <mergeCell ref="B76:C76"/>
    <mergeCell ref="B77:C77"/>
    <mergeCell ref="B78:C78"/>
    <mergeCell ref="B79:C79"/>
    <mergeCell ref="A81:F81"/>
    <mergeCell ref="I81:Q81"/>
    <mergeCell ref="R81:Y81"/>
    <mergeCell ref="B91:D91"/>
    <mergeCell ref="K91:M91"/>
    <mergeCell ref="B72:D72"/>
    <mergeCell ref="K72:M72"/>
    <mergeCell ref="B113:C113"/>
    <mergeCell ref="B94:C94"/>
    <mergeCell ref="B95:C95"/>
    <mergeCell ref="B96:C96"/>
    <mergeCell ref="B97:C97"/>
    <mergeCell ref="B98:C98"/>
    <mergeCell ref="A100:F100"/>
    <mergeCell ref="I100:Q100"/>
    <mergeCell ref="R100:Y100"/>
    <mergeCell ref="B110:D110"/>
    <mergeCell ref="K110:M110"/>
    <mergeCell ref="B112:C112"/>
    <mergeCell ref="B114:C114"/>
    <mergeCell ref="B115:C115"/>
    <mergeCell ref="B116:C116"/>
    <mergeCell ref="B117:C117"/>
    <mergeCell ref="A119:F119"/>
    <mergeCell ref="B134:C134"/>
    <mergeCell ref="B135:C135"/>
    <mergeCell ref="B136:C136"/>
    <mergeCell ref="R119:Y119"/>
    <mergeCell ref="B129:D129"/>
    <mergeCell ref="K129:M129"/>
    <mergeCell ref="B131:C131"/>
    <mergeCell ref="B132:C132"/>
    <mergeCell ref="B133:C133"/>
    <mergeCell ref="I119:Q119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8BE64-16B6-4558-A99F-07E5441B6230}">
  <sheetPr>
    <tabColor rgb="FF92D050"/>
  </sheetPr>
  <dimension ref="A1:Z154"/>
  <sheetViews>
    <sheetView topLeftCell="A47" workbookViewId="0">
      <selection activeCell="K92" sqref="K92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13.42578125" customWidth="1"/>
    <col min="8" max="8" width="9.140625" bestFit="1" customWidth="1"/>
    <col min="9" max="9" width="7.42578125" customWidth="1"/>
    <col min="10" max="10" width="14.85546875" customWidth="1"/>
    <col min="11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/>
    <col min="24" max="24" width="19" customWidth="1"/>
  </cols>
  <sheetData>
    <row r="1" spans="1:25" ht="23.25">
      <c r="A1" s="1559" t="s">
        <v>109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2656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1078</v>
      </c>
      <c r="B3" s="15" t="s">
        <v>72</v>
      </c>
      <c r="C3" s="35" t="s">
        <v>3195</v>
      </c>
      <c r="D3" s="15" t="s">
        <v>71</v>
      </c>
      <c r="E3" s="24">
        <v>46178.715277777781</v>
      </c>
      <c r="F3" s="15">
        <v>16.2</v>
      </c>
      <c r="G3" s="224">
        <v>119698</v>
      </c>
      <c r="H3" s="226"/>
      <c r="I3" s="224"/>
      <c r="J3" s="224"/>
      <c r="K3" s="224"/>
      <c r="L3" s="35">
        <v>81</v>
      </c>
      <c r="M3" s="35">
        <v>81</v>
      </c>
      <c r="N3" s="35">
        <v>108</v>
      </c>
      <c r="O3" s="35">
        <v>52</v>
      </c>
      <c r="P3" s="224"/>
      <c r="Q3" s="14">
        <f t="shared" ref="Q3:Q7" si="0">SUM(I3:P3)</f>
        <v>322</v>
      </c>
      <c r="R3" s="14" t="s">
        <v>30</v>
      </c>
      <c r="S3" s="14" t="s">
        <v>31</v>
      </c>
      <c r="T3" s="14"/>
      <c r="U3" s="255" t="s">
        <v>126</v>
      </c>
      <c r="V3" s="16"/>
      <c r="W3" s="16">
        <v>1020335</v>
      </c>
      <c r="X3" s="313" t="s">
        <v>3196</v>
      </c>
      <c r="Y3" s="16"/>
    </row>
    <row r="4" spans="1:25">
      <c r="A4" s="224" t="s">
        <v>120</v>
      </c>
      <c r="B4" s="224" t="s">
        <v>78</v>
      </c>
      <c r="C4" s="35" t="s">
        <v>3197</v>
      </c>
      <c r="D4" s="224" t="s">
        <v>88</v>
      </c>
      <c r="E4" s="227">
        <v>46180.166666666664</v>
      </c>
      <c r="F4" s="224">
        <v>11.9</v>
      </c>
      <c r="G4" s="224">
        <v>119723</v>
      </c>
      <c r="H4" s="226" t="s">
        <v>3198</v>
      </c>
      <c r="I4" s="224"/>
      <c r="J4" s="224"/>
      <c r="K4" s="224"/>
      <c r="L4" s="224"/>
      <c r="M4" s="35">
        <v>60</v>
      </c>
      <c r="N4" s="35">
        <v>71</v>
      </c>
      <c r="O4" s="35">
        <v>30</v>
      </c>
      <c r="P4" s="224"/>
      <c r="Q4" s="14">
        <f t="shared" si="0"/>
        <v>161</v>
      </c>
      <c r="R4" s="1176" t="s">
        <v>32</v>
      </c>
      <c r="S4" s="1177" t="s">
        <v>33</v>
      </c>
      <c r="T4" s="1092" t="b">
        <v>1</v>
      </c>
      <c r="U4" s="232" t="s">
        <v>161</v>
      </c>
      <c r="V4" s="16" t="s">
        <v>90</v>
      </c>
      <c r="W4" s="16">
        <v>1020331</v>
      </c>
      <c r="X4" s="16" t="s">
        <v>3199</v>
      </c>
      <c r="Y4" s="16"/>
    </row>
    <row r="5" spans="1:25">
      <c r="A5" s="224" t="s">
        <v>698</v>
      </c>
      <c r="B5" s="224" t="s">
        <v>78</v>
      </c>
      <c r="C5" s="35" t="s">
        <v>3200</v>
      </c>
      <c r="D5" s="224" t="s">
        <v>88</v>
      </c>
      <c r="E5" s="227">
        <v>46180.166666666664</v>
      </c>
      <c r="F5" s="224">
        <v>11.9</v>
      </c>
      <c r="G5" s="224">
        <v>119724</v>
      </c>
      <c r="H5" s="226" t="s">
        <v>160</v>
      </c>
      <c r="I5" s="224"/>
      <c r="J5" s="224"/>
      <c r="K5" s="224"/>
      <c r="L5" s="224"/>
      <c r="M5" s="224"/>
      <c r="N5" s="35">
        <v>131</v>
      </c>
      <c r="O5" s="35">
        <v>30</v>
      </c>
      <c r="P5" s="224"/>
      <c r="Q5" s="14">
        <f t="shared" si="0"/>
        <v>161</v>
      </c>
      <c r="R5" s="229" t="s">
        <v>32</v>
      </c>
      <c r="S5" s="23" t="s">
        <v>33</v>
      </c>
      <c r="T5" s="1092" t="b">
        <v>1</v>
      </c>
      <c r="U5" s="232" t="s">
        <v>161</v>
      </c>
      <c r="V5" s="16" t="s">
        <v>90</v>
      </c>
      <c r="W5" s="16">
        <v>1020332</v>
      </c>
      <c r="X5" s="16" t="s">
        <v>3199</v>
      </c>
      <c r="Y5" s="16"/>
    </row>
    <row r="6" spans="1:25" ht="25.5">
      <c r="A6" s="224" t="s">
        <v>519</v>
      </c>
      <c r="B6" s="224" t="s">
        <v>78</v>
      </c>
      <c r="C6" s="35" t="s">
        <v>3201</v>
      </c>
      <c r="D6" s="224" t="s">
        <v>88</v>
      </c>
      <c r="E6" s="227">
        <v>46180.166666666664</v>
      </c>
      <c r="F6" s="224">
        <v>11.9</v>
      </c>
      <c r="G6" s="224">
        <v>119725</v>
      </c>
      <c r="H6" s="226" t="s">
        <v>3202</v>
      </c>
      <c r="I6" s="224"/>
      <c r="J6" s="224"/>
      <c r="K6" s="224"/>
      <c r="L6" s="224"/>
      <c r="M6" s="35">
        <v>41</v>
      </c>
      <c r="N6" s="35">
        <v>60</v>
      </c>
      <c r="O6" s="35">
        <v>30</v>
      </c>
      <c r="P6" s="35">
        <v>30</v>
      </c>
      <c r="Q6" s="14">
        <f t="shared" si="0"/>
        <v>161</v>
      </c>
      <c r="R6" s="229" t="s">
        <v>32</v>
      </c>
      <c r="S6" s="23" t="s">
        <v>33</v>
      </c>
      <c r="T6" s="1092" t="b">
        <v>1</v>
      </c>
      <c r="U6" s="232" t="s">
        <v>161</v>
      </c>
      <c r="V6" s="16" t="s">
        <v>90</v>
      </c>
      <c r="W6" s="16">
        <v>1020333</v>
      </c>
      <c r="X6" s="16" t="s">
        <v>3199</v>
      </c>
      <c r="Y6" s="16"/>
    </row>
    <row r="7" spans="1:25" ht="38.25">
      <c r="A7" s="224" t="s">
        <v>2561</v>
      </c>
      <c r="B7" s="224" t="s">
        <v>92</v>
      </c>
      <c r="C7" s="35" t="s">
        <v>3203</v>
      </c>
      <c r="D7" s="224" t="s">
        <v>491</v>
      </c>
      <c r="E7" s="227">
        <v>46181.28125</v>
      </c>
      <c r="F7" s="224">
        <v>12.95</v>
      </c>
      <c r="G7" s="224">
        <v>119726</v>
      </c>
      <c r="H7" s="226" t="s">
        <v>3204</v>
      </c>
      <c r="I7" s="224"/>
      <c r="J7" s="224"/>
      <c r="K7" s="224"/>
      <c r="L7" s="224"/>
      <c r="M7" s="224"/>
      <c r="N7" s="35">
        <v>71</v>
      </c>
      <c r="O7" s="35">
        <v>30</v>
      </c>
      <c r="P7" s="35">
        <v>60</v>
      </c>
      <c r="Q7" s="14">
        <f t="shared" si="0"/>
        <v>161</v>
      </c>
      <c r="R7" s="229" t="s">
        <v>32</v>
      </c>
      <c r="S7" s="23" t="s">
        <v>33</v>
      </c>
      <c r="T7" s="1092" t="b">
        <v>1</v>
      </c>
      <c r="U7" s="232" t="s">
        <v>161</v>
      </c>
      <c r="V7" s="16" t="s">
        <v>90</v>
      </c>
      <c r="W7" s="16">
        <v>1020334</v>
      </c>
      <c r="X7" s="16" t="s">
        <v>3205</v>
      </c>
      <c r="Y7" s="16"/>
    </row>
    <row r="8" spans="1:25">
      <c r="A8" s="11" t="s">
        <v>19</v>
      </c>
      <c r="B8" s="7"/>
      <c r="C8" s="7"/>
      <c r="D8" s="7"/>
      <c r="E8" s="11"/>
      <c r="F8" s="7"/>
      <c r="G8" s="7"/>
      <c r="H8" s="7"/>
      <c r="I8" s="11">
        <f>SUM(I3:I6)</f>
        <v>0</v>
      </c>
      <c r="J8" s="11">
        <f>SUM(J3:J6)</f>
        <v>0</v>
      </c>
      <c r="K8" s="11">
        <f t="shared" ref="K8:Q8" si="1">SUM(K3:K7)</f>
        <v>0</v>
      </c>
      <c r="L8" s="11">
        <f t="shared" si="1"/>
        <v>81</v>
      </c>
      <c r="M8" s="11">
        <f t="shared" si="1"/>
        <v>182</v>
      </c>
      <c r="N8" s="11">
        <f t="shared" si="1"/>
        <v>441</v>
      </c>
      <c r="O8" s="11">
        <f t="shared" si="1"/>
        <v>172</v>
      </c>
      <c r="P8" s="11">
        <f t="shared" si="1"/>
        <v>90</v>
      </c>
      <c r="Q8" s="11">
        <f t="shared" si="1"/>
        <v>966</v>
      </c>
      <c r="R8" s="12"/>
      <c r="S8" s="12"/>
      <c r="T8" s="12"/>
      <c r="U8" s="12"/>
      <c r="V8" s="12"/>
      <c r="W8" s="12"/>
      <c r="X8" s="12"/>
      <c r="Y8" s="12"/>
    </row>
    <row r="9" spans="1:25">
      <c r="A9" s="1"/>
      <c r="B9" s="1"/>
      <c r="C9" s="1"/>
      <c r="D9" s="1"/>
      <c r="E9" s="1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>
      <c r="A10" s="166" t="s">
        <v>34</v>
      </c>
      <c r="B10" s="1562"/>
      <c r="C10" s="1562"/>
      <c r="D10" s="1562"/>
      <c r="E10" s="263"/>
      <c r="F10" s="1"/>
      <c r="G10" s="1"/>
      <c r="H10" s="1"/>
      <c r="I10" s="1"/>
      <c r="J10" s="1"/>
      <c r="K10" s="1563"/>
      <c r="L10" s="1563"/>
      <c r="M10" s="156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257" t="s">
        <v>169</v>
      </c>
      <c r="B12" s="1619" t="s">
        <v>39</v>
      </c>
      <c r="C12" s="1619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161</v>
      </c>
      <c r="B13" s="1564" t="s">
        <v>41</v>
      </c>
      <c r="C13" s="156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808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 t="s">
        <v>3206</v>
      </c>
      <c r="C16" s="156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/>
      <c r="C17" s="156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128</v>
      </c>
      <c r="B19" s="1559"/>
      <c r="C19" s="1559"/>
      <c r="D19" s="1559"/>
      <c r="E19" s="1559"/>
      <c r="F19" s="1559"/>
      <c r="G19" s="1067"/>
      <c r="H19" s="7"/>
      <c r="I19" s="1559" t="s">
        <v>346</v>
      </c>
      <c r="J19" s="1559"/>
      <c r="K19" s="1559"/>
      <c r="L19" s="1559"/>
      <c r="M19" s="1559"/>
      <c r="N19" s="1559"/>
      <c r="O19" s="1559"/>
      <c r="P19" s="1559"/>
      <c r="Q19" s="1559"/>
      <c r="R19" s="1560" t="s">
        <v>361</v>
      </c>
      <c r="S19" s="1561"/>
      <c r="T19" s="1560"/>
      <c r="U19" s="1560"/>
      <c r="V19" s="1560"/>
      <c r="W19" s="1560"/>
      <c r="X19" s="1560"/>
      <c r="Y19" s="1560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8" t="s">
        <v>9</v>
      </c>
      <c r="H20" s="33" t="s">
        <v>10</v>
      </c>
      <c r="I20" s="9" t="s">
        <v>11</v>
      </c>
      <c r="J20" s="9" t="s">
        <v>12</v>
      </c>
      <c r="K20" s="9" t="s">
        <v>13</v>
      </c>
      <c r="L20" s="9" t="s">
        <v>14</v>
      </c>
      <c r="M20" s="9" t="s">
        <v>15</v>
      </c>
      <c r="N20" s="9" t="s">
        <v>16</v>
      </c>
      <c r="O20" s="9" t="s">
        <v>17</v>
      </c>
      <c r="P20" s="10" t="s">
        <v>18</v>
      </c>
      <c r="Q20" s="8" t="s">
        <v>19</v>
      </c>
      <c r="R20" s="8" t="s">
        <v>20</v>
      </c>
      <c r="S20" s="240" t="s">
        <v>21</v>
      </c>
      <c r="T20" s="240" t="s">
        <v>22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224" t="s">
        <v>86</v>
      </c>
      <c r="B21" s="224" t="s">
        <v>92</v>
      </c>
      <c r="C21" s="35" t="s">
        <v>3207</v>
      </c>
      <c r="D21" s="224" t="s">
        <v>94</v>
      </c>
      <c r="E21" s="227">
        <v>46180.649305555555</v>
      </c>
      <c r="F21" s="224">
        <v>12.95</v>
      </c>
      <c r="G21" s="224">
        <v>119727</v>
      </c>
      <c r="H21" s="226" t="s">
        <v>160</v>
      </c>
      <c r="I21" s="224"/>
      <c r="J21" s="224"/>
      <c r="K21" s="224"/>
      <c r="L21" s="224"/>
      <c r="M21" s="224"/>
      <c r="N21" s="35">
        <v>48</v>
      </c>
      <c r="O21" s="35">
        <v>53</v>
      </c>
      <c r="P21" s="35">
        <v>60</v>
      </c>
      <c r="Q21" s="14">
        <f t="shared" ref="Q21:Q26" si="2">SUM(I21:P21)</f>
        <v>161</v>
      </c>
      <c r="R21" s="1176" t="s">
        <v>32</v>
      </c>
      <c r="S21" s="1177" t="s">
        <v>33</v>
      </c>
      <c r="T21" s="14"/>
      <c r="U21" s="232" t="s">
        <v>161</v>
      </c>
      <c r="V21" s="16" t="s">
        <v>90</v>
      </c>
      <c r="W21" s="16">
        <v>1020347</v>
      </c>
      <c r="X21" s="16" t="s">
        <v>3208</v>
      </c>
      <c r="Y21" s="16"/>
    </row>
    <row r="22" spans="1:25">
      <c r="A22" s="224" t="s">
        <v>119</v>
      </c>
      <c r="B22" s="224" t="s">
        <v>92</v>
      </c>
      <c r="C22" s="35" t="s">
        <v>3209</v>
      </c>
      <c r="D22" s="224" t="s">
        <v>586</v>
      </c>
      <c r="E22" s="227">
        <v>46180.131944444445</v>
      </c>
      <c r="F22" s="224">
        <v>12.95</v>
      </c>
      <c r="G22" s="224">
        <v>119728</v>
      </c>
      <c r="H22" s="1271" t="s">
        <v>3210</v>
      </c>
      <c r="I22" s="224"/>
      <c r="J22" s="224"/>
      <c r="K22" s="224"/>
      <c r="L22" s="224"/>
      <c r="M22" s="224"/>
      <c r="N22" s="35">
        <v>135</v>
      </c>
      <c r="O22" s="35">
        <v>26</v>
      </c>
      <c r="P22" s="224"/>
      <c r="Q22" s="14">
        <f t="shared" si="2"/>
        <v>161</v>
      </c>
      <c r="R22" s="1176" t="s">
        <v>32</v>
      </c>
      <c r="S22" s="1177" t="s">
        <v>33</v>
      </c>
      <c r="T22" s="14"/>
      <c r="U22" s="232" t="s">
        <v>161</v>
      </c>
      <c r="V22" s="16" t="s">
        <v>90</v>
      </c>
      <c r="W22" s="16">
        <v>1020348</v>
      </c>
      <c r="X22" s="16" t="s">
        <v>3208</v>
      </c>
      <c r="Y22" s="16"/>
    </row>
    <row r="23" spans="1:25">
      <c r="A23" s="15" t="s">
        <v>122</v>
      </c>
      <c r="B23" s="15" t="s">
        <v>62</v>
      </c>
      <c r="C23" s="35" t="s">
        <v>3211</v>
      </c>
      <c r="D23" s="15" t="s">
        <v>61</v>
      </c>
      <c r="E23" s="24">
        <v>46179.770833333336</v>
      </c>
      <c r="F23" s="15">
        <v>15.3</v>
      </c>
      <c r="G23" s="224">
        <v>119697</v>
      </c>
      <c r="H23" s="226"/>
      <c r="I23" s="224"/>
      <c r="J23" s="224"/>
      <c r="K23" s="224"/>
      <c r="L23" s="35">
        <v>81</v>
      </c>
      <c r="M23" s="224"/>
      <c r="N23" s="224"/>
      <c r="O23" s="224"/>
      <c r="P23" s="224"/>
      <c r="Q23" s="14">
        <f>SUM(I23:P23)</f>
        <v>81</v>
      </c>
      <c r="R23" s="14" t="s">
        <v>30</v>
      </c>
      <c r="S23" s="14" t="s">
        <v>31</v>
      </c>
      <c r="T23" s="14"/>
      <c r="U23" s="255" t="s">
        <v>169</v>
      </c>
      <c r="V23" s="16" t="s">
        <v>90</v>
      </c>
      <c r="W23" s="16">
        <v>1020349</v>
      </c>
      <c r="X23" s="16" t="s">
        <v>3212</v>
      </c>
      <c r="Y23" s="16"/>
    </row>
    <row r="24" spans="1:25" ht="38.25">
      <c r="A24" s="226" t="s">
        <v>2561</v>
      </c>
      <c r="B24" s="226" t="s">
        <v>78</v>
      </c>
      <c r="C24" s="388" t="s">
        <v>3213</v>
      </c>
      <c r="D24" s="226" t="s">
        <v>88</v>
      </c>
      <c r="E24" s="1276">
        <v>46180.166666666664</v>
      </c>
      <c r="F24" s="224">
        <v>11.9</v>
      </c>
      <c r="G24" s="224">
        <v>119729</v>
      </c>
      <c r="H24" s="226" t="s">
        <v>3204</v>
      </c>
      <c r="I24" s="224"/>
      <c r="J24" s="224"/>
      <c r="K24" s="224"/>
      <c r="L24" s="224"/>
      <c r="M24" s="224"/>
      <c r="N24" s="35">
        <v>108</v>
      </c>
      <c r="O24" s="35">
        <v>27</v>
      </c>
      <c r="P24" s="35">
        <v>26</v>
      </c>
      <c r="Q24" s="14">
        <f t="shared" ref="Q24:Q25" si="3">SUM(I24:P24)</f>
        <v>161</v>
      </c>
      <c r="R24" s="229" t="s">
        <v>32</v>
      </c>
      <c r="S24" s="23" t="s">
        <v>33</v>
      </c>
      <c r="T24" s="1092" t="b">
        <v>1</v>
      </c>
      <c r="U24" s="232" t="s">
        <v>161</v>
      </c>
      <c r="V24" s="16" t="s">
        <v>90</v>
      </c>
      <c r="W24" s="16">
        <v>1020350</v>
      </c>
      <c r="X24" s="16" t="s">
        <v>3199</v>
      </c>
      <c r="Y24" s="16"/>
    </row>
    <row r="25" spans="1:25" ht="25.5">
      <c r="A25" s="633" t="s">
        <v>398</v>
      </c>
      <c r="B25" s="633" t="s">
        <v>78</v>
      </c>
      <c r="C25" s="35" t="s">
        <v>3214</v>
      </c>
      <c r="D25" s="224" t="s">
        <v>3215</v>
      </c>
      <c r="E25" s="227">
        <v>46180.086805555555</v>
      </c>
      <c r="F25" s="224">
        <v>12.7</v>
      </c>
      <c r="G25" s="224">
        <v>119694</v>
      </c>
      <c r="H25" s="226" t="s">
        <v>3216</v>
      </c>
      <c r="I25" s="224"/>
      <c r="J25" s="224"/>
      <c r="K25" s="224"/>
      <c r="L25" s="224"/>
      <c r="M25" s="35">
        <v>54</v>
      </c>
      <c r="N25" s="35">
        <v>54</v>
      </c>
      <c r="O25" s="35">
        <v>53</v>
      </c>
      <c r="P25" s="224"/>
      <c r="Q25" s="14">
        <f t="shared" si="3"/>
        <v>161</v>
      </c>
      <c r="R25" s="1176" t="s">
        <v>32</v>
      </c>
      <c r="S25" s="1177" t="s">
        <v>33</v>
      </c>
      <c r="T25" s="14"/>
      <c r="U25" s="232" t="s">
        <v>161</v>
      </c>
      <c r="V25" s="16" t="s">
        <v>90</v>
      </c>
      <c r="W25" s="16">
        <v>1020351</v>
      </c>
      <c r="X25" s="16" t="s">
        <v>3217</v>
      </c>
      <c r="Y25" s="16"/>
    </row>
    <row r="26" spans="1:25">
      <c r="A26" s="1205" t="s">
        <v>86</v>
      </c>
      <c r="B26" s="1205" t="s">
        <v>78</v>
      </c>
      <c r="C26" s="1254" t="s">
        <v>3218</v>
      </c>
      <c r="D26" s="1205" t="s">
        <v>88</v>
      </c>
      <c r="E26" s="1275">
        <v>46149.166666666664</v>
      </c>
      <c r="F26" s="1178">
        <v>11.9</v>
      </c>
      <c r="G26" s="1178">
        <v>119730</v>
      </c>
      <c r="H26" s="1174" t="s">
        <v>160</v>
      </c>
      <c r="I26" s="1178"/>
      <c r="J26" s="1178"/>
      <c r="K26" s="1178"/>
      <c r="L26" s="1178"/>
      <c r="M26" s="1178"/>
      <c r="N26" s="1237">
        <v>74</v>
      </c>
      <c r="O26" s="1186">
        <v>27</v>
      </c>
      <c r="P26" s="1186">
        <v>60</v>
      </c>
      <c r="Q26" s="1175">
        <f t="shared" si="2"/>
        <v>161</v>
      </c>
      <c r="R26" s="1176" t="s">
        <v>32</v>
      </c>
      <c r="S26" s="1177" t="s">
        <v>33</v>
      </c>
      <c r="T26" s="14"/>
      <c r="U26" s="1190" t="s">
        <v>161</v>
      </c>
      <c r="V26" s="16" t="s">
        <v>90</v>
      </c>
      <c r="W26" s="16">
        <v>1020352</v>
      </c>
      <c r="X26" s="16" t="s">
        <v>3199</v>
      </c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7"/>
      <c r="I27" s="11">
        <f t="shared" ref="I27:J27" si="4">SUM(I21:I25)</f>
        <v>0</v>
      </c>
      <c r="J27" s="11">
        <f t="shared" si="4"/>
        <v>0</v>
      </c>
      <c r="K27" s="11">
        <f t="shared" ref="K27:P27" si="5">SUM(K21:K26)</f>
        <v>0</v>
      </c>
      <c r="L27" s="11">
        <f t="shared" si="5"/>
        <v>81</v>
      </c>
      <c r="M27" s="11">
        <f t="shared" si="5"/>
        <v>54</v>
      </c>
      <c r="N27" s="11">
        <f t="shared" si="5"/>
        <v>419</v>
      </c>
      <c r="O27" s="11">
        <f t="shared" si="5"/>
        <v>186</v>
      </c>
      <c r="P27" s="11">
        <f t="shared" si="5"/>
        <v>146</v>
      </c>
      <c r="Q27" s="11">
        <f>SUM(Q21:Q26)</f>
        <v>886</v>
      </c>
      <c r="R27" s="12"/>
      <c r="S27" s="12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>
      <c r="X29" s="16"/>
    </row>
    <row r="30" spans="1:25">
      <c r="A30" s="1269"/>
      <c r="B30" s="459"/>
      <c r="C30" s="459"/>
      <c r="D30" s="459"/>
      <c r="E30" s="460"/>
      <c r="F30" s="459"/>
      <c r="G30" s="459"/>
      <c r="H30" s="461"/>
      <c r="I30" s="459"/>
      <c r="J30" s="459"/>
      <c r="K30" s="459"/>
      <c r="L30" s="459"/>
      <c r="M30" s="459"/>
      <c r="N30" s="459"/>
      <c r="O30" s="459"/>
      <c r="P30" s="459"/>
      <c r="Q30" s="462"/>
      <c r="R30" s="1268"/>
      <c r="S30" s="1268"/>
      <c r="T30" s="462"/>
      <c r="U30" s="43"/>
      <c r="V30" s="43"/>
      <c r="W30" s="43"/>
      <c r="X30" s="43"/>
      <c r="Y30" s="43"/>
    </row>
    <row r="31" spans="1:25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"/>
      <c r="K31" s="1563"/>
      <c r="L31" s="1563"/>
      <c r="M31" s="156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.75" customHeight="1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6" ht="15" customHeight="1">
      <c r="A33" s="257" t="s">
        <v>169</v>
      </c>
      <c r="B33" s="1619" t="s">
        <v>39</v>
      </c>
      <c r="C33" s="1619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6">
      <c r="A34" s="4" t="s">
        <v>161</v>
      </c>
      <c r="B34" s="1564" t="s">
        <v>41</v>
      </c>
      <c r="C34" s="156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6">
      <c r="A35" s="5" t="s">
        <v>42</v>
      </c>
      <c r="B35" s="1565" t="s">
        <v>1034</v>
      </c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6">
      <c r="A36" s="5" t="s">
        <v>42</v>
      </c>
      <c r="B36" s="1565"/>
      <c r="C36" s="156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6">
      <c r="A37" s="5" t="s">
        <v>43</v>
      </c>
      <c r="B37" s="1566" t="s">
        <v>2940</v>
      </c>
      <c r="C37" s="156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6">
      <c r="A38" s="5" t="s">
        <v>44</v>
      </c>
      <c r="B38" s="1567"/>
      <c r="C38" s="156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40" spans="1:26" ht="23.25" customHeight="1">
      <c r="A40" s="1702" t="s">
        <v>139</v>
      </c>
      <c r="B40" s="1702"/>
      <c r="C40" s="1702"/>
      <c r="D40" s="1702"/>
      <c r="E40" s="1702"/>
      <c r="F40" s="1702"/>
      <c r="G40" s="1259"/>
      <c r="H40" s="333"/>
      <c r="I40" s="1702" t="s">
        <v>577</v>
      </c>
      <c r="J40" s="1702"/>
      <c r="K40" s="1702"/>
      <c r="L40" s="1702"/>
      <c r="M40" s="1702"/>
      <c r="N40" s="1702"/>
      <c r="O40" s="1702"/>
      <c r="P40" s="1702"/>
      <c r="Q40" s="1702"/>
      <c r="R40" s="1699" t="s">
        <v>3219</v>
      </c>
      <c r="S40" s="1700"/>
      <c r="T40" s="1699"/>
      <c r="U40" s="1699"/>
      <c r="V40" s="1699"/>
      <c r="W40" s="1699"/>
      <c r="X40" s="1699"/>
      <c r="Y40" s="1699"/>
    </row>
    <row r="41" spans="1:26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8" t="s">
        <v>9</v>
      </c>
      <c r="H41" s="33" t="s">
        <v>10</v>
      </c>
      <c r="I41" s="9" t="s">
        <v>11</v>
      </c>
      <c r="J41" s="9" t="s">
        <v>12</v>
      </c>
      <c r="K41" s="9" t="s">
        <v>13</v>
      </c>
      <c r="L41" s="9" t="s">
        <v>14</v>
      </c>
      <c r="M41" s="9" t="s">
        <v>15</v>
      </c>
      <c r="N41" s="9" t="s">
        <v>16</v>
      </c>
      <c r="O41" s="9" t="s">
        <v>17</v>
      </c>
      <c r="P41" s="10" t="s">
        <v>18</v>
      </c>
      <c r="Q41" s="8" t="s">
        <v>19</v>
      </c>
      <c r="R41" s="8" t="s">
        <v>20</v>
      </c>
      <c r="S41" s="240" t="s">
        <v>21</v>
      </c>
      <c r="T41" s="240" t="s">
        <v>22</v>
      </c>
      <c r="U41" s="8" t="s">
        <v>24</v>
      </c>
      <c r="V41" s="8" t="s">
        <v>25</v>
      </c>
      <c r="W41" s="8" t="s">
        <v>26</v>
      </c>
      <c r="X41" s="8" t="s">
        <v>27</v>
      </c>
      <c r="Y41" s="8" t="s">
        <v>28</v>
      </c>
    </row>
    <row r="42" spans="1:26">
      <c r="A42" s="1172" t="s">
        <v>601</v>
      </c>
      <c r="B42" s="1172" t="s">
        <v>80</v>
      </c>
      <c r="C42" s="1186" t="s">
        <v>3220</v>
      </c>
      <c r="D42" s="1172" t="s">
        <v>1300</v>
      </c>
      <c r="E42" s="1173">
        <v>46181.559027777781</v>
      </c>
      <c r="F42" s="1172">
        <v>11.5</v>
      </c>
      <c r="G42" s="1172">
        <v>119731</v>
      </c>
      <c r="H42" s="1174" t="s">
        <v>1348</v>
      </c>
      <c r="I42" s="1172"/>
      <c r="J42" s="1172"/>
      <c r="K42" s="1172"/>
      <c r="L42" s="1172"/>
      <c r="M42" s="1172"/>
      <c r="N42" s="1172"/>
      <c r="O42" s="1186">
        <v>71</v>
      </c>
      <c r="P42" s="1186">
        <v>90</v>
      </c>
      <c r="Q42" s="14">
        <f t="shared" ref="Q42:Q45" si="6">SUM(I42:P42)</f>
        <v>161</v>
      </c>
      <c r="R42" s="229" t="s">
        <v>32</v>
      </c>
      <c r="S42" s="23" t="s">
        <v>33</v>
      </c>
      <c r="T42" s="14"/>
      <c r="U42" s="1270" t="s">
        <v>508</v>
      </c>
      <c r="V42" s="1181" t="s">
        <v>90</v>
      </c>
      <c r="W42" s="1181">
        <v>1020373</v>
      </c>
      <c r="X42" s="1181" t="s">
        <v>3221</v>
      </c>
      <c r="Y42" s="16"/>
    </row>
    <row r="43" spans="1:26">
      <c r="A43" s="224" t="s">
        <v>655</v>
      </c>
      <c r="B43" s="224" t="s">
        <v>134</v>
      </c>
      <c r="C43" s="1186" t="s">
        <v>3222</v>
      </c>
      <c r="D43" s="224" t="s">
        <v>3223</v>
      </c>
      <c r="E43" s="227">
        <v>46181.267361111109</v>
      </c>
      <c r="F43" s="224">
        <v>14.3</v>
      </c>
      <c r="G43" s="224">
        <v>119732</v>
      </c>
      <c r="H43" s="226" t="s">
        <v>3224</v>
      </c>
      <c r="I43" s="224"/>
      <c r="J43" s="224"/>
      <c r="K43" s="224"/>
      <c r="L43" s="224"/>
      <c r="M43" s="35">
        <v>81</v>
      </c>
      <c r="N43" s="35">
        <v>54</v>
      </c>
      <c r="O43" s="35">
        <v>26</v>
      </c>
      <c r="P43" s="224"/>
      <c r="Q43" s="14">
        <f t="shared" si="6"/>
        <v>161</v>
      </c>
      <c r="R43" s="229" t="s">
        <v>32</v>
      </c>
      <c r="S43" s="23" t="s">
        <v>33</v>
      </c>
      <c r="T43" s="14"/>
      <c r="U43" s="1270" t="s">
        <v>508</v>
      </c>
      <c r="V43" s="16" t="s">
        <v>90</v>
      </c>
      <c r="W43" s="16">
        <v>1020375</v>
      </c>
      <c r="X43" s="16" t="s">
        <v>3225</v>
      </c>
      <c r="Y43" s="16"/>
    </row>
    <row r="44" spans="1:26">
      <c r="A44" s="1178" t="s">
        <v>141</v>
      </c>
      <c r="B44" s="1178" t="s">
        <v>69</v>
      </c>
      <c r="C44" s="1186" t="s">
        <v>3226</v>
      </c>
      <c r="D44" s="1178" t="s">
        <v>3227</v>
      </c>
      <c r="E44" s="1179">
        <v>46180.802083333336</v>
      </c>
      <c r="F44" s="1178">
        <v>15.7</v>
      </c>
      <c r="G44" s="1172">
        <v>119700</v>
      </c>
      <c r="H44" s="1174"/>
      <c r="I44" s="1172"/>
      <c r="J44" s="1172"/>
      <c r="K44" s="1172"/>
      <c r="L44" s="1172"/>
      <c r="M44" s="1279">
        <v>161</v>
      </c>
      <c r="N44" s="1272"/>
      <c r="O44" s="1272"/>
      <c r="P44" s="1172"/>
      <c r="Q44" s="1175">
        <f t="shared" si="6"/>
        <v>161</v>
      </c>
      <c r="R44" s="1175" t="s">
        <v>30</v>
      </c>
      <c r="S44" s="1175" t="s">
        <v>31</v>
      </c>
      <c r="T44" s="1175"/>
      <c r="U44" s="232" t="s">
        <v>755</v>
      </c>
      <c r="V44" s="1181" t="s">
        <v>660</v>
      </c>
      <c r="W44" s="1181">
        <v>1020377</v>
      </c>
      <c r="X44" s="1181" t="s">
        <v>3228</v>
      </c>
      <c r="Y44" s="1181"/>
      <c r="Z44" s="1178"/>
    </row>
    <row r="45" spans="1:26">
      <c r="A45" s="15" t="s">
        <v>141</v>
      </c>
      <c r="B45" s="15" t="s">
        <v>69</v>
      </c>
      <c r="C45" s="35" t="s">
        <v>3229</v>
      </c>
      <c r="D45" s="1178" t="s">
        <v>1679</v>
      </c>
      <c r="E45" s="1179">
        <v>46181.659722222219</v>
      </c>
      <c r="F45" s="1178">
        <v>12.3</v>
      </c>
      <c r="G45" s="15">
        <v>119701</v>
      </c>
      <c r="H45" s="226"/>
      <c r="I45" s="224"/>
      <c r="J45" s="224"/>
      <c r="K45" s="224"/>
      <c r="L45" s="224"/>
      <c r="M45" s="35">
        <v>161</v>
      </c>
      <c r="N45" s="224"/>
      <c r="O45" s="224"/>
      <c r="P45" s="224"/>
      <c r="Q45" s="14">
        <f t="shared" si="6"/>
        <v>161</v>
      </c>
      <c r="R45" s="14" t="s">
        <v>30</v>
      </c>
      <c r="S45" s="14" t="s">
        <v>31</v>
      </c>
      <c r="T45" s="14"/>
      <c r="U45" s="1190" t="s">
        <v>755</v>
      </c>
      <c r="V45" s="1181" t="s">
        <v>660</v>
      </c>
      <c r="W45" s="16">
        <v>1020378</v>
      </c>
      <c r="X45" s="1181" t="s">
        <v>3228</v>
      </c>
      <c r="Y45" s="16"/>
    </row>
    <row r="46" spans="1:26">
      <c r="A46" s="15" t="s">
        <v>141</v>
      </c>
      <c r="B46" s="15" t="s">
        <v>69</v>
      </c>
      <c r="C46" s="35" t="s">
        <v>3230</v>
      </c>
      <c r="D46" s="15" t="s">
        <v>1652</v>
      </c>
      <c r="E46" s="1179">
        <v>46181.527777777781</v>
      </c>
      <c r="F46" s="15">
        <v>12.3</v>
      </c>
      <c r="G46" s="224">
        <v>119702</v>
      </c>
      <c r="H46" s="226"/>
      <c r="I46" s="224"/>
      <c r="J46" s="224"/>
      <c r="K46" s="224"/>
      <c r="L46" s="224"/>
      <c r="M46" s="224"/>
      <c r="N46" s="35">
        <v>161</v>
      </c>
      <c r="O46" s="224"/>
      <c r="P46" s="224"/>
      <c r="Q46" s="14">
        <f>SUM(I46:P46)</f>
        <v>161</v>
      </c>
      <c r="R46" s="14" t="s">
        <v>30</v>
      </c>
      <c r="S46" s="14" t="s">
        <v>31</v>
      </c>
      <c r="T46" s="14"/>
      <c r="U46" s="1190" t="s">
        <v>755</v>
      </c>
      <c r="V46" s="1181" t="s">
        <v>660</v>
      </c>
      <c r="W46" s="16">
        <v>1020379</v>
      </c>
      <c r="X46" s="1181" t="s">
        <v>3228</v>
      </c>
      <c r="Y46" s="16"/>
    </row>
    <row r="47" spans="1:26">
      <c r="A47" s="15" t="s">
        <v>141</v>
      </c>
      <c r="B47" s="15" t="s">
        <v>72</v>
      </c>
      <c r="C47" s="35" t="s">
        <v>3231</v>
      </c>
      <c r="D47" s="15" t="s">
        <v>754</v>
      </c>
      <c r="E47" s="24">
        <v>46181.868055555555</v>
      </c>
      <c r="F47" s="15">
        <v>13.8</v>
      </c>
      <c r="G47" s="15">
        <v>119703</v>
      </c>
      <c r="H47" s="37"/>
      <c r="I47" s="15"/>
      <c r="J47" s="15"/>
      <c r="K47" s="15"/>
      <c r="L47" s="15"/>
      <c r="M47" s="15"/>
      <c r="N47" s="15"/>
      <c r="O47" s="35">
        <v>161</v>
      </c>
      <c r="P47" s="15"/>
      <c r="Q47" s="14">
        <f>SUM(I47:P47)</f>
        <v>161</v>
      </c>
      <c r="R47" s="14" t="s">
        <v>30</v>
      </c>
      <c r="S47" s="14" t="s">
        <v>31</v>
      </c>
      <c r="T47" s="14"/>
      <c r="U47" s="232" t="s">
        <v>755</v>
      </c>
      <c r="V47" s="1181" t="s">
        <v>660</v>
      </c>
      <c r="W47" s="16">
        <v>1020380</v>
      </c>
      <c r="X47" s="1181" t="s">
        <v>3228</v>
      </c>
      <c r="Y47" s="16"/>
    </row>
    <row r="48" spans="1:26">
      <c r="A48" s="11" t="s">
        <v>19</v>
      </c>
      <c r="B48" s="7"/>
      <c r="C48" s="7"/>
      <c r="D48" s="7"/>
      <c r="E48" s="11"/>
      <c r="F48" s="7"/>
      <c r="G48" s="7"/>
      <c r="H48" s="7"/>
      <c r="I48" s="11">
        <f>SUM(I42:I46)</f>
        <v>0</v>
      </c>
      <c r="J48" s="11">
        <f>SUM(J42:J46)</f>
        <v>0</v>
      </c>
      <c r="K48" s="11">
        <f t="shared" ref="K48:Q48" si="7">SUM(K42:K47)</f>
        <v>0</v>
      </c>
      <c r="L48" s="11">
        <f t="shared" si="7"/>
        <v>0</v>
      </c>
      <c r="M48" s="11">
        <f t="shared" si="7"/>
        <v>403</v>
      </c>
      <c r="N48" s="11">
        <f t="shared" si="7"/>
        <v>215</v>
      </c>
      <c r="O48" s="11">
        <f t="shared" si="7"/>
        <v>258</v>
      </c>
      <c r="P48" s="11">
        <f t="shared" si="7"/>
        <v>90</v>
      </c>
      <c r="Q48" s="11">
        <f t="shared" si="7"/>
        <v>966</v>
      </c>
      <c r="R48" s="12"/>
      <c r="S48" s="12"/>
      <c r="T48" s="12"/>
      <c r="U48" s="12"/>
      <c r="V48" s="12"/>
      <c r="W48" s="12"/>
      <c r="X48" s="12"/>
      <c r="Y48" s="12"/>
    </row>
    <row r="49" spans="1:25">
      <c r="A49" s="1"/>
      <c r="B49" s="1"/>
      <c r="C49" s="1"/>
      <c r="D49" s="1"/>
      <c r="E49" s="1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"/>
      <c r="K50" s="1563"/>
      <c r="L50" s="1563"/>
      <c r="M50" s="156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1273" t="s">
        <v>508</v>
      </c>
      <c r="B52" s="1701" t="s">
        <v>39</v>
      </c>
      <c r="C52" s="1701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4" t="s">
        <v>523</v>
      </c>
      <c r="B53" s="1564" t="s">
        <v>41</v>
      </c>
      <c r="C53" s="156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565"/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42</v>
      </c>
      <c r="B55" s="1565"/>
      <c r="C55" s="156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43</v>
      </c>
      <c r="B56" s="1566"/>
      <c r="C56" s="1566"/>
      <c r="D56" s="1"/>
      <c r="E56" s="1"/>
      <c r="F56" s="1226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5">
      <c r="A57" s="5" t="s">
        <v>44</v>
      </c>
      <c r="B57" s="1567"/>
      <c r="C57" s="156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9" spans="1:25" ht="23.25" customHeight="1">
      <c r="A59" s="1592" t="s">
        <v>345</v>
      </c>
      <c r="B59" s="1592"/>
      <c r="C59" s="1592"/>
      <c r="D59" s="1592"/>
      <c r="E59" s="1592"/>
      <c r="F59" s="1592"/>
      <c r="G59" s="1100"/>
      <c r="H59" s="408"/>
      <c r="I59" s="1592" t="s">
        <v>959</v>
      </c>
      <c r="J59" s="1592"/>
      <c r="K59" s="1592"/>
      <c r="L59" s="1592"/>
      <c r="M59" s="1592"/>
      <c r="N59" s="1592"/>
      <c r="O59" s="1592"/>
      <c r="P59" s="1592"/>
      <c r="Q59" s="1592"/>
      <c r="R59" s="1593" t="s">
        <v>3232</v>
      </c>
      <c r="S59" s="1594"/>
      <c r="T59" s="1593"/>
      <c r="U59" s="1593"/>
      <c r="V59" s="1593"/>
      <c r="W59" s="1593"/>
      <c r="X59" s="1593"/>
      <c r="Y59" s="1593"/>
    </row>
    <row r="60" spans="1:25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8" t="s">
        <v>9</v>
      </c>
      <c r="H60" s="33" t="s">
        <v>10</v>
      </c>
      <c r="I60" s="9" t="s">
        <v>11</v>
      </c>
      <c r="J60" s="9" t="s">
        <v>12</v>
      </c>
      <c r="K60" s="9" t="s">
        <v>13</v>
      </c>
      <c r="L60" s="9" t="s">
        <v>14</v>
      </c>
      <c r="M60" s="9" t="s">
        <v>15</v>
      </c>
      <c r="N60" s="9" t="s">
        <v>16</v>
      </c>
      <c r="O60" s="9" t="s">
        <v>17</v>
      </c>
      <c r="P60" s="10" t="s">
        <v>18</v>
      </c>
      <c r="Q60" s="8" t="s">
        <v>19</v>
      </c>
      <c r="R60" s="8" t="s">
        <v>20</v>
      </c>
      <c r="S60" s="240" t="s">
        <v>21</v>
      </c>
      <c r="T60" s="240" t="s">
        <v>22</v>
      </c>
      <c r="U60" s="8" t="s">
        <v>24</v>
      </c>
      <c r="V60" s="8" t="s">
        <v>25</v>
      </c>
      <c r="W60" s="8" t="s">
        <v>26</v>
      </c>
      <c r="X60" s="8" t="s">
        <v>27</v>
      </c>
      <c r="Y60" s="8" t="s">
        <v>28</v>
      </c>
    </row>
    <row r="61" spans="1:25">
      <c r="A61" s="15" t="s">
        <v>403</v>
      </c>
      <c r="B61" s="15" t="s">
        <v>404</v>
      </c>
      <c r="C61" s="35" t="s">
        <v>3233</v>
      </c>
      <c r="D61" s="15" t="s">
        <v>3234</v>
      </c>
      <c r="E61" s="24">
        <v>46181.677083333336</v>
      </c>
      <c r="F61" s="15">
        <v>13.9</v>
      </c>
      <c r="G61" s="224">
        <v>119705</v>
      </c>
      <c r="H61" s="226" t="s">
        <v>1348</v>
      </c>
      <c r="I61" s="224"/>
      <c r="J61" s="224"/>
      <c r="K61" s="224"/>
      <c r="L61" s="224"/>
      <c r="M61" s="224"/>
      <c r="N61" s="224"/>
      <c r="O61" s="35">
        <v>90</v>
      </c>
      <c r="P61" s="35">
        <v>71</v>
      </c>
      <c r="Q61" s="14">
        <f t="shared" ref="Q61:Q64" si="8">SUM(I61:P61)</f>
        <v>161</v>
      </c>
      <c r="R61" s="14" t="s">
        <v>30</v>
      </c>
      <c r="S61" s="14" t="s">
        <v>31</v>
      </c>
      <c r="T61" s="14"/>
      <c r="U61" s="232" t="s">
        <v>3235</v>
      </c>
      <c r="V61" s="16"/>
      <c r="W61" s="16">
        <v>1020364</v>
      </c>
      <c r="X61" s="16" t="s">
        <v>3236</v>
      </c>
      <c r="Y61" s="16"/>
    </row>
    <row r="62" spans="1:25">
      <c r="A62" s="15" t="s">
        <v>1090</v>
      </c>
      <c r="B62" s="15" t="s">
        <v>1091</v>
      </c>
      <c r="C62" s="35" t="s">
        <v>3237</v>
      </c>
      <c r="D62" s="15" t="s">
        <v>1963</v>
      </c>
      <c r="E62" s="24">
        <v>46181.871527777781</v>
      </c>
      <c r="F62" s="15">
        <v>15.2</v>
      </c>
      <c r="G62" s="224">
        <v>119707</v>
      </c>
      <c r="H62" s="226"/>
      <c r="I62" s="224"/>
      <c r="J62" s="224"/>
      <c r="K62" s="224"/>
      <c r="L62" s="224"/>
      <c r="M62" s="224"/>
      <c r="N62" s="35">
        <v>81</v>
      </c>
      <c r="O62" s="224"/>
      <c r="P62" s="224"/>
      <c r="Q62" s="14">
        <f t="shared" si="8"/>
        <v>81</v>
      </c>
      <c r="R62" s="14" t="s">
        <v>30</v>
      </c>
      <c r="S62" s="14" t="s">
        <v>31</v>
      </c>
      <c r="T62" s="14"/>
      <c r="U62" s="232" t="s">
        <v>3238</v>
      </c>
      <c r="V62" s="16"/>
      <c r="W62" s="16">
        <v>1020365</v>
      </c>
      <c r="X62" s="16" t="s">
        <v>3239</v>
      </c>
      <c r="Y62" s="16"/>
    </row>
    <row r="63" spans="1:25">
      <c r="A63" s="224" t="s">
        <v>558</v>
      </c>
      <c r="B63" s="224" t="s">
        <v>92</v>
      </c>
      <c r="C63" s="35" t="s">
        <v>3240</v>
      </c>
      <c r="D63" s="224" t="s">
        <v>2467</v>
      </c>
      <c r="E63" s="227">
        <v>46181.597222222219</v>
      </c>
      <c r="F63" s="224">
        <v>12.95</v>
      </c>
      <c r="G63" s="224">
        <v>119735</v>
      </c>
      <c r="H63" s="226" t="s">
        <v>2928</v>
      </c>
      <c r="I63" s="224"/>
      <c r="J63" s="224"/>
      <c r="K63" s="224"/>
      <c r="L63" s="224"/>
      <c r="M63" s="224"/>
      <c r="N63" s="35">
        <v>60</v>
      </c>
      <c r="O63" s="35">
        <v>71</v>
      </c>
      <c r="P63" s="35">
        <v>30</v>
      </c>
      <c r="Q63" s="14">
        <f t="shared" si="8"/>
        <v>161</v>
      </c>
      <c r="R63" s="229" t="s">
        <v>32</v>
      </c>
      <c r="S63" s="23" t="s">
        <v>33</v>
      </c>
      <c r="T63" s="14"/>
      <c r="U63" s="232" t="s">
        <v>523</v>
      </c>
      <c r="V63" s="228" t="s">
        <v>90</v>
      </c>
      <c r="W63" s="228">
        <v>1020366</v>
      </c>
      <c r="X63" s="228" t="s">
        <v>3239</v>
      </c>
      <c r="Y63" s="16"/>
    </row>
    <row r="64" spans="1:25">
      <c r="A64" s="224" t="s">
        <v>102</v>
      </c>
      <c r="B64" s="224" t="s">
        <v>92</v>
      </c>
      <c r="C64" s="35" t="s">
        <v>3241</v>
      </c>
      <c r="D64" s="224" t="s">
        <v>2467</v>
      </c>
      <c r="E64" s="227">
        <v>46181.597222222219</v>
      </c>
      <c r="F64" s="224">
        <v>12.95</v>
      </c>
      <c r="G64" s="224">
        <v>119736</v>
      </c>
      <c r="H64" s="226" t="s">
        <v>2928</v>
      </c>
      <c r="I64" s="224"/>
      <c r="J64" s="224"/>
      <c r="K64" s="224"/>
      <c r="L64" s="224"/>
      <c r="M64" s="35">
        <v>60</v>
      </c>
      <c r="N64" s="35">
        <v>60</v>
      </c>
      <c r="O64" s="35">
        <v>41</v>
      </c>
      <c r="P64" s="224"/>
      <c r="Q64" s="14">
        <f t="shared" si="8"/>
        <v>161</v>
      </c>
      <c r="R64" s="229" t="s">
        <v>32</v>
      </c>
      <c r="S64" s="23" t="s">
        <v>33</v>
      </c>
      <c r="T64" s="14"/>
      <c r="U64" s="232" t="s">
        <v>523</v>
      </c>
      <c r="V64" s="228" t="s">
        <v>90</v>
      </c>
      <c r="W64" s="228">
        <v>1020367</v>
      </c>
      <c r="X64" s="228" t="s">
        <v>3239</v>
      </c>
      <c r="Y64" s="16"/>
    </row>
    <row r="65" spans="1:25">
      <c r="A65" s="609" t="s">
        <v>788</v>
      </c>
      <c r="B65" s="15" t="s">
        <v>789</v>
      </c>
      <c r="C65" s="35" t="s">
        <v>3242</v>
      </c>
      <c r="D65" s="15" t="s">
        <v>3243</v>
      </c>
      <c r="E65" s="24">
        <v>46181.798611111109</v>
      </c>
      <c r="F65" s="15">
        <v>13.5</v>
      </c>
      <c r="G65" s="15">
        <v>119671</v>
      </c>
      <c r="H65" s="37"/>
      <c r="I65" s="15"/>
      <c r="J65" s="609">
        <v>322</v>
      </c>
      <c r="K65" s="15"/>
      <c r="L65" s="15"/>
      <c r="M65" s="15"/>
      <c r="N65" s="15"/>
      <c r="O65" s="15"/>
      <c r="P65" s="15"/>
      <c r="Q65" s="14">
        <v>322</v>
      </c>
      <c r="R65" s="14" t="s">
        <v>30</v>
      </c>
      <c r="S65" s="14" t="s">
        <v>31</v>
      </c>
      <c r="T65" s="14"/>
      <c r="U65" s="231" t="s">
        <v>760</v>
      </c>
      <c r="V65" s="16"/>
      <c r="W65" s="16">
        <v>1020369</v>
      </c>
      <c r="X65" s="16" t="s">
        <v>3244</v>
      </c>
      <c r="Y65" s="16"/>
    </row>
    <row r="66" spans="1:25">
      <c r="A66" s="15" t="s">
        <v>141</v>
      </c>
      <c r="B66" s="15" t="s">
        <v>3245</v>
      </c>
      <c r="C66" s="35" t="s">
        <v>3246</v>
      </c>
      <c r="D66" s="15" t="s">
        <v>3247</v>
      </c>
      <c r="E66" s="24">
        <v>46180.704861111109</v>
      </c>
      <c r="F66" s="15">
        <v>15.6</v>
      </c>
      <c r="G66" s="15">
        <v>119708</v>
      </c>
      <c r="H66" s="37"/>
      <c r="I66" s="15"/>
      <c r="J66" s="15"/>
      <c r="K66" s="15"/>
      <c r="L66" s="15"/>
      <c r="M66" s="15"/>
      <c r="N66" s="15"/>
      <c r="O66" s="15"/>
      <c r="P66" s="35">
        <v>44</v>
      </c>
      <c r="Q66" s="14">
        <f>SUM(I66:P66)</f>
        <v>44</v>
      </c>
      <c r="R66" s="14" t="s">
        <v>30</v>
      </c>
      <c r="S66" s="14" t="s">
        <v>31</v>
      </c>
      <c r="T66" s="14"/>
      <c r="U66" s="232" t="s">
        <v>523</v>
      </c>
      <c r="V66" s="16"/>
      <c r="W66" s="16">
        <v>1020370</v>
      </c>
      <c r="X66" s="16" t="s">
        <v>3228</v>
      </c>
      <c r="Y66" s="16"/>
    </row>
    <row r="67" spans="1:25">
      <c r="A67" s="15"/>
      <c r="B67" s="15"/>
      <c r="C67" s="15"/>
      <c r="D67" s="15"/>
      <c r="E67" s="15"/>
      <c r="F67" s="15"/>
      <c r="G67" s="15"/>
      <c r="H67" s="37"/>
      <c r="I67" s="15"/>
      <c r="J67" s="15"/>
      <c r="K67" s="15"/>
      <c r="L67" s="15"/>
      <c r="M67" s="15"/>
      <c r="N67" s="15"/>
      <c r="O67" s="15"/>
      <c r="P67" s="15"/>
      <c r="Q67" s="14"/>
      <c r="R67" s="14"/>
      <c r="S67" s="14"/>
      <c r="T67" s="14"/>
      <c r="U67" s="16"/>
      <c r="V67" s="16"/>
      <c r="W67" s="16"/>
      <c r="X67" s="16"/>
      <c r="Y67" s="16"/>
    </row>
    <row r="68" spans="1:25">
      <c r="A68" s="11" t="s">
        <v>19</v>
      </c>
      <c r="B68" s="7"/>
      <c r="C68" s="7"/>
      <c r="D68" s="7"/>
      <c r="E68" s="11"/>
      <c r="F68" s="7"/>
      <c r="G68" s="7"/>
      <c r="H68" s="7"/>
      <c r="I68" s="11">
        <f>SUM(I61:I65)</f>
        <v>0</v>
      </c>
      <c r="J68" s="11">
        <f>SUM(J61:J65)</f>
        <v>322</v>
      </c>
      <c r="K68" s="11">
        <f t="shared" ref="K68:Q68" si="9">SUM(K61:K66)</f>
        <v>0</v>
      </c>
      <c r="L68" s="11">
        <f t="shared" si="9"/>
        <v>0</v>
      </c>
      <c r="M68" s="11">
        <f t="shared" si="9"/>
        <v>60</v>
      </c>
      <c r="N68" s="11">
        <f t="shared" si="9"/>
        <v>201</v>
      </c>
      <c r="O68" s="11">
        <f t="shared" si="9"/>
        <v>202</v>
      </c>
      <c r="P68" s="11">
        <f t="shared" si="9"/>
        <v>145</v>
      </c>
      <c r="Q68" s="11">
        <f t="shared" si="9"/>
        <v>930</v>
      </c>
      <c r="R68" s="12"/>
      <c r="S68" s="12"/>
      <c r="T68" s="12"/>
      <c r="U68" s="12"/>
      <c r="V68" s="12"/>
      <c r="W68" s="12"/>
      <c r="X68" s="12"/>
      <c r="Y68" s="12"/>
    </row>
    <row r="69" spans="1:25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166" t="s">
        <v>34</v>
      </c>
      <c r="B70" s="1562"/>
      <c r="C70" s="1562"/>
      <c r="D70" s="1562"/>
      <c r="E70" s="1"/>
      <c r="F70" s="1"/>
      <c r="G70" s="1"/>
      <c r="H70" s="1"/>
      <c r="I70" s="1"/>
      <c r="J70" s="1"/>
      <c r="K70" s="1563"/>
      <c r="L70" s="1563"/>
      <c r="M70" s="1563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 ht="18">
      <c r="A71" s="187" t="s">
        <v>35</v>
      </c>
      <c r="B71" s="186" t="s">
        <v>36</v>
      </c>
      <c r="C71" s="239" t="s">
        <v>37</v>
      </c>
      <c r="D71" s="24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230" t="s">
        <v>379</v>
      </c>
      <c r="B72" s="1558" t="s">
        <v>39</v>
      </c>
      <c r="C72" s="1558"/>
      <c r="D72" s="242"/>
      <c r="E72" s="243" t="s">
        <v>40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4" t="s">
        <v>523</v>
      </c>
      <c r="B73" s="1564" t="s">
        <v>41</v>
      </c>
      <c r="C73" s="156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42</v>
      </c>
      <c r="B74" s="1565"/>
      <c r="C74" s="156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5">
      <c r="A75" s="5" t="s">
        <v>42</v>
      </c>
      <c r="B75" s="1565"/>
      <c r="C75" s="156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5">
      <c r="A76" s="5" t="s">
        <v>43</v>
      </c>
      <c r="B76" s="1566"/>
      <c r="C76" s="156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5">
      <c r="A77" s="5" t="s">
        <v>44</v>
      </c>
      <c r="B77" s="1567"/>
      <c r="C77" s="156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9" spans="1:25" ht="23.25" customHeight="1">
      <c r="A79" s="1559" t="s">
        <v>360</v>
      </c>
      <c r="B79" s="1559"/>
      <c r="C79" s="1559"/>
      <c r="D79" s="1559"/>
      <c r="E79" s="1559"/>
      <c r="F79" s="1559"/>
      <c r="G79" s="1067"/>
      <c r="H79" s="7"/>
      <c r="I79" s="1559" t="s">
        <v>346</v>
      </c>
      <c r="J79" s="1559"/>
      <c r="K79" s="1559"/>
      <c r="L79" s="1559"/>
      <c r="M79" s="1559"/>
      <c r="N79" s="1559"/>
      <c r="O79" s="1559"/>
      <c r="P79" s="1559"/>
      <c r="Q79" s="1559"/>
      <c r="R79" s="1560" t="s">
        <v>625</v>
      </c>
      <c r="S79" s="1561"/>
      <c r="T79" s="1560"/>
      <c r="U79" s="1560"/>
      <c r="V79" s="1560"/>
      <c r="W79" s="1560"/>
      <c r="X79" s="1560"/>
      <c r="Y79" s="1560"/>
    </row>
    <row r="80" spans="1:25" ht="26.25">
      <c r="A80" s="8" t="s">
        <v>3</v>
      </c>
      <c r="B80" s="8" t="s">
        <v>4</v>
      </c>
      <c r="C80" s="8" t="s">
        <v>5</v>
      </c>
      <c r="D80" s="8" t="s">
        <v>6</v>
      </c>
      <c r="E80" s="8" t="s">
        <v>7</v>
      </c>
      <c r="F80" s="8" t="s">
        <v>8</v>
      </c>
      <c r="G80" s="8" t="s">
        <v>9</v>
      </c>
      <c r="H80" s="33" t="s">
        <v>10</v>
      </c>
      <c r="I80" s="9" t="s">
        <v>11</v>
      </c>
      <c r="J80" s="9" t="s">
        <v>12</v>
      </c>
      <c r="K80" s="9" t="s">
        <v>13</v>
      </c>
      <c r="L80" s="9" t="s">
        <v>14</v>
      </c>
      <c r="M80" s="9" t="s">
        <v>15</v>
      </c>
      <c r="N80" s="9" t="s">
        <v>16</v>
      </c>
      <c r="O80" s="9" t="s">
        <v>17</v>
      </c>
      <c r="P80" s="10" t="s">
        <v>18</v>
      </c>
      <c r="Q80" s="8" t="s">
        <v>19</v>
      </c>
      <c r="R80" s="8" t="s">
        <v>20</v>
      </c>
      <c r="S80" s="240" t="s">
        <v>21</v>
      </c>
      <c r="T80" s="240" t="s">
        <v>22</v>
      </c>
      <c r="U80" s="8" t="s">
        <v>24</v>
      </c>
      <c r="V80" s="8" t="s">
        <v>25</v>
      </c>
      <c r="W80" s="8" t="s">
        <v>26</v>
      </c>
      <c r="X80" s="8" t="s">
        <v>27</v>
      </c>
      <c r="Y80" s="8" t="s">
        <v>28</v>
      </c>
    </row>
    <row r="81" spans="1:25">
      <c r="A81" s="633" t="s">
        <v>165</v>
      </c>
      <c r="B81" s="633" t="s">
        <v>78</v>
      </c>
      <c r="C81" s="35" t="s">
        <v>3248</v>
      </c>
      <c r="D81" s="224" t="s">
        <v>99</v>
      </c>
      <c r="E81" s="227">
        <v>46181.277777777781</v>
      </c>
      <c r="F81" s="224">
        <v>12.2</v>
      </c>
      <c r="G81" s="224">
        <v>119684</v>
      </c>
      <c r="H81" s="226" t="s">
        <v>3249</v>
      </c>
      <c r="I81" s="224"/>
      <c r="J81" s="224"/>
      <c r="K81" s="224"/>
      <c r="L81" s="224"/>
      <c r="M81" s="35">
        <v>81</v>
      </c>
      <c r="N81" s="35">
        <v>54</v>
      </c>
      <c r="O81" s="35">
        <v>26</v>
      </c>
      <c r="P81" s="224"/>
      <c r="Q81" s="14">
        <f t="shared" ref="Q81:Q87" si="10">SUM(I81:P81)</f>
        <v>161</v>
      </c>
      <c r="R81" s="229" t="s">
        <v>32</v>
      </c>
      <c r="S81" s="23" t="s">
        <v>33</v>
      </c>
      <c r="T81" s="14"/>
      <c r="U81" s="231" t="s">
        <v>100</v>
      </c>
      <c r="V81" s="16" t="s">
        <v>90</v>
      </c>
      <c r="W81" s="16">
        <v>1020356</v>
      </c>
      <c r="X81" s="16" t="s">
        <v>3250</v>
      </c>
      <c r="Y81" s="16"/>
    </row>
    <row r="82" spans="1:25">
      <c r="A82" s="15" t="s">
        <v>150</v>
      </c>
      <c r="B82" s="15" t="s">
        <v>57</v>
      </c>
      <c r="C82" s="35" t="s">
        <v>3251</v>
      </c>
      <c r="D82" s="15" t="s">
        <v>56</v>
      </c>
      <c r="E82" s="24">
        <v>46180.229166666664</v>
      </c>
      <c r="F82" s="15">
        <v>12.3</v>
      </c>
      <c r="G82" s="224">
        <v>119695</v>
      </c>
      <c r="H82" s="226"/>
      <c r="I82" s="224"/>
      <c r="J82" s="224"/>
      <c r="K82" s="224"/>
      <c r="L82" s="35">
        <v>108</v>
      </c>
      <c r="M82" s="224"/>
      <c r="N82" s="224"/>
      <c r="O82" s="224"/>
      <c r="P82" s="224"/>
      <c r="Q82" s="14">
        <f t="shared" si="10"/>
        <v>108</v>
      </c>
      <c r="R82" s="1175" t="s">
        <v>30</v>
      </c>
      <c r="S82" s="14" t="s">
        <v>31</v>
      </c>
      <c r="T82" s="14"/>
      <c r="U82" s="255" t="s">
        <v>169</v>
      </c>
      <c r="V82" s="16" t="s">
        <v>90</v>
      </c>
      <c r="W82" s="16">
        <v>1020357</v>
      </c>
      <c r="X82" s="16" t="s">
        <v>3252</v>
      </c>
      <c r="Y82" s="16"/>
    </row>
    <row r="83" spans="1:25">
      <c r="A83" s="15" t="s">
        <v>145</v>
      </c>
      <c r="B83" s="15" t="s">
        <v>57</v>
      </c>
      <c r="C83" s="35" t="s">
        <v>3253</v>
      </c>
      <c r="D83" s="15" t="s">
        <v>56</v>
      </c>
      <c r="E83" s="254" t="s">
        <v>3254</v>
      </c>
      <c r="F83" s="15">
        <v>12.3</v>
      </c>
      <c r="G83" s="15">
        <v>119696</v>
      </c>
      <c r="H83" s="37"/>
      <c r="I83" s="15"/>
      <c r="J83" s="15"/>
      <c r="K83" s="35">
        <v>45</v>
      </c>
      <c r="L83" s="35">
        <v>63</v>
      </c>
      <c r="M83" s="15"/>
      <c r="N83" s="15"/>
      <c r="O83" s="15"/>
      <c r="P83" s="15"/>
      <c r="Q83" s="14">
        <f t="shared" si="10"/>
        <v>108</v>
      </c>
      <c r="R83" s="14" t="s">
        <v>30</v>
      </c>
      <c r="S83" s="14" t="s">
        <v>31</v>
      </c>
      <c r="T83" s="14"/>
      <c r="U83" s="255" t="s">
        <v>169</v>
      </c>
      <c r="V83" s="16"/>
      <c r="W83" s="16">
        <v>1020358</v>
      </c>
      <c r="X83" s="313" t="s">
        <v>3252</v>
      </c>
      <c r="Y83" s="16"/>
    </row>
    <row r="84" spans="1:25">
      <c r="A84" s="224" t="s">
        <v>219</v>
      </c>
      <c r="B84" s="224" t="s">
        <v>75</v>
      </c>
      <c r="C84" s="35" t="s">
        <v>3255</v>
      </c>
      <c r="D84" s="224" t="s">
        <v>74</v>
      </c>
      <c r="E84" s="227">
        <v>46180.524305555555</v>
      </c>
      <c r="F84" s="224">
        <v>18.2</v>
      </c>
      <c r="G84" s="224">
        <v>119682</v>
      </c>
      <c r="H84" s="226"/>
      <c r="I84" s="224"/>
      <c r="J84" s="224"/>
      <c r="K84" s="224"/>
      <c r="L84" s="35">
        <v>54</v>
      </c>
      <c r="M84" s="224"/>
      <c r="N84" s="224"/>
      <c r="O84" s="224"/>
      <c r="P84" s="224"/>
      <c r="Q84" s="14">
        <f t="shared" si="10"/>
        <v>54</v>
      </c>
      <c r="R84" s="14" t="s">
        <v>30</v>
      </c>
      <c r="S84" s="14" t="s">
        <v>31</v>
      </c>
      <c r="T84" s="14"/>
      <c r="U84" s="255" t="s">
        <v>169</v>
      </c>
      <c r="V84" s="16"/>
      <c r="W84" s="16">
        <v>1020359</v>
      </c>
      <c r="X84" s="16" t="s">
        <v>3256</v>
      </c>
      <c r="Y84" s="16"/>
    </row>
    <row r="85" spans="1:25" ht="25.5">
      <c r="A85" s="224" t="s">
        <v>157</v>
      </c>
      <c r="B85" s="224" t="s">
        <v>80</v>
      </c>
      <c r="C85" s="35" t="s">
        <v>3257</v>
      </c>
      <c r="D85" s="224" t="s">
        <v>117</v>
      </c>
      <c r="E85" s="227">
        <v>46181.402777777781</v>
      </c>
      <c r="F85" s="224">
        <v>11.9</v>
      </c>
      <c r="G85" s="224">
        <v>119737</v>
      </c>
      <c r="H85" s="226" t="s">
        <v>3258</v>
      </c>
      <c r="I85" s="224"/>
      <c r="J85" s="224"/>
      <c r="K85" s="224"/>
      <c r="L85" s="224"/>
      <c r="M85" s="224"/>
      <c r="N85" s="224"/>
      <c r="O85" s="224">
        <v>71</v>
      </c>
      <c r="P85" s="35">
        <v>90</v>
      </c>
      <c r="Q85" s="14">
        <f t="shared" si="10"/>
        <v>161</v>
      </c>
      <c r="R85" s="229" t="s">
        <v>32</v>
      </c>
      <c r="S85" s="23" t="s">
        <v>33</v>
      </c>
      <c r="T85" s="14"/>
      <c r="U85" s="231" t="s">
        <v>100</v>
      </c>
      <c r="V85" s="16" t="s">
        <v>90</v>
      </c>
      <c r="W85" s="16">
        <v>1020360</v>
      </c>
      <c r="X85" s="16" t="s">
        <v>3259</v>
      </c>
      <c r="Y85" s="16"/>
    </row>
    <row r="86" spans="1:25">
      <c r="A86" s="15" t="s">
        <v>111</v>
      </c>
      <c r="B86" s="15" t="s">
        <v>65</v>
      </c>
      <c r="C86" s="35" t="s">
        <v>3260</v>
      </c>
      <c r="D86" s="15" t="s">
        <v>64</v>
      </c>
      <c r="E86" s="24">
        <v>46180.472222222219</v>
      </c>
      <c r="F86" s="15">
        <v>17</v>
      </c>
      <c r="G86" s="15">
        <v>119757</v>
      </c>
      <c r="H86" s="37"/>
      <c r="I86" s="15"/>
      <c r="J86" s="15"/>
      <c r="K86" s="15"/>
      <c r="L86" s="15"/>
      <c r="M86" s="15">
        <v>161</v>
      </c>
      <c r="N86" s="15"/>
      <c r="O86" s="15"/>
      <c r="P86" s="15"/>
      <c r="Q86" s="14">
        <f t="shared" si="10"/>
        <v>161</v>
      </c>
      <c r="R86" s="14" t="s">
        <v>30</v>
      </c>
      <c r="S86" s="1177" t="s">
        <v>33</v>
      </c>
      <c r="T86" s="14"/>
      <c r="U86" s="255" t="s">
        <v>169</v>
      </c>
      <c r="V86" s="16" t="s">
        <v>90</v>
      </c>
      <c r="W86" s="16">
        <v>1020361</v>
      </c>
      <c r="X86" s="16" t="s">
        <v>3256</v>
      </c>
      <c r="Y86" s="16"/>
    </row>
    <row r="87" spans="1:25">
      <c r="A87" s="15" t="s">
        <v>141</v>
      </c>
      <c r="B87" s="15" t="s">
        <v>69</v>
      </c>
      <c r="C87" s="35" t="s">
        <v>3261</v>
      </c>
      <c r="D87" s="15" t="s">
        <v>68</v>
      </c>
      <c r="E87" s="24">
        <v>46179.798611111109</v>
      </c>
      <c r="F87" s="15">
        <v>16.899999999999999</v>
      </c>
      <c r="G87" s="224">
        <v>119709</v>
      </c>
      <c r="H87" s="226"/>
      <c r="I87" s="224"/>
      <c r="J87" s="224"/>
      <c r="K87" s="224"/>
      <c r="L87" s="224"/>
      <c r="M87" s="224">
        <v>54</v>
      </c>
      <c r="N87" s="224">
        <v>80</v>
      </c>
      <c r="O87" s="224">
        <v>27</v>
      </c>
      <c r="P87" s="224"/>
      <c r="Q87" s="14">
        <f t="shared" si="10"/>
        <v>161</v>
      </c>
      <c r="R87" s="14" t="s">
        <v>30</v>
      </c>
      <c r="S87" s="14" t="s">
        <v>31</v>
      </c>
      <c r="T87" s="14"/>
      <c r="U87" s="255" t="s">
        <v>169</v>
      </c>
      <c r="V87" s="16"/>
      <c r="W87" s="16">
        <v>1020362</v>
      </c>
      <c r="X87" s="313" t="s">
        <v>3256</v>
      </c>
      <c r="Y87" s="16"/>
    </row>
    <row r="88" spans="1:25">
      <c r="A88" s="11" t="s">
        <v>19</v>
      </c>
      <c r="B88" s="7"/>
      <c r="C88" s="7"/>
      <c r="D88" s="7"/>
      <c r="E88" s="11"/>
      <c r="F88" s="7"/>
      <c r="G88" s="7"/>
      <c r="H88" s="7"/>
      <c r="I88" s="11">
        <f>SUM(I81:I85)</f>
        <v>0</v>
      </c>
      <c r="J88" s="11">
        <f>SUM(J81:J85)</f>
        <v>0</v>
      </c>
      <c r="K88" s="11">
        <f t="shared" ref="K88:Q88" si="11">SUM(K81:K87)</f>
        <v>45</v>
      </c>
      <c r="L88" s="11">
        <f t="shared" si="11"/>
        <v>225</v>
      </c>
      <c r="M88" s="11">
        <f t="shared" si="11"/>
        <v>296</v>
      </c>
      <c r="N88" s="11">
        <f t="shared" si="11"/>
        <v>134</v>
      </c>
      <c r="O88" s="11">
        <f t="shared" si="11"/>
        <v>124</v>
      </c>
      <c r="P88" s="11">
        <f t="shared" si="11"/>
        <v>90</v>
      </c>
      <c r="Q88" s="11">
        <f t="shared" si="11"/>
        <v>914</v>
      </c>
      <c r="R88" s="12"/>
      <c r="S88" s="12"/>
      <c r="T88" s="12"/>
      <c r="U88" s="12"/>
      <c r="V88" s="12"/>
      <c r="W88" s="12"/>
      <c r="X88" s="12"/>
      <c r="Y88" s="12"/>
    </row>
    <row r="89" spans="1:25">
      <c r="A89" s="1"/>
      <c r="B89" s="1"/>
      <c r="C89" s="1"/>
      <c r="D89" s="1"/>
      <c r="E89" s="1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166" t="s">
        <v>34</v>
      </c>
      <c r="B90" s="1562"/>
      <c r="C90" s="1562"/>
      <c r="D90" s="1562"/>
      <c r="E90" s="1"/>
      <c r="F90" s="1"/>
      <c r="G90" s="1"/>
      <c r="H90" s="1"/>
      <c r="I90" s="1"/>
      <c r="J90" s="1"/>
      <c r="K90" s="1563"/>
      <c r="L90" s="1563"/>
      <c r="M90" s="1563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 ht="18">
      <c r="A91" s="187" t="s">
        <v>35</v>
      </c>
      <c r="B91" s="186" t="s">
        <v>36</v>
      </c>
      <c r="C91" s="239" t="s">
        <v>37</v>
      </c>
      <c r="D91" s="24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230" t="s">
        <v>100</v>
      </c>
      <c r="B92" s="1558" t="s">
        <v>39</v>
      </c>
      <c r="C92" s="1558"/>
      <c r="D92" s="242"/>
      <c r="E92" s="243" t="s">
        <v>40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>
      <c r="A93" s="257" t="s">
        <v>169</v>
      </c>
      <c r="B93" s="1619" t="s">
        <v>41</v>
      </c>
      <c r="C93" s="1619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5">
      <c r="A94" s="5" t="s">
        <v>42</v>
      </c>
      <c r="B94" s="1565" t="s">
        <v>854</v>
      </c>
      <c r="C94" s="156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5">
      <c r="A95" s="5" t="s">
        <v>42</v>
      </c>
      <c r="B95" s="1565"/>
      <c r="C95" s="1565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5">
      <c r="A96" s="5" t="s">
        <v>43</v>
      </c>
      <c r="B96" s="1566" t="s">
        <v>3262</v>
      </c>
      <c r="C96" s="156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5">
      <c r="A97" s="5" t="s">
        <v>44</v>
      </c>
      <c r="B97" s="1567"/>
      <c r="C97" s="1567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9" spans="1:25" ht="23.25" customHeight="1">
      <c r="A99" s="1559" t="s">
        <v>0</v>
      </c>
      <c r="B99" s="1559"/>
      <c r="C99" s="1559"/>
      <c r="D99" s="1559"/>
      <c r="E99" s="1559"/>
      <c r="F99" s="1559"/>
      <c r="G99" s="1067"/>
      <c r="H99" s="7"/>
      <c r="I99" s="1559" t="s">
        <v>1</v>
      </c>
      <c r="J99" s="1559"/>
      <c r="K99" s="1559"/>
      <c r="L99" s="1559"/>
      <c r="M99" s="1559"/>
      <c r="N99" s="1559"/>
      <c r="O99" s="1559"/>
      <c r="P99" s="1559"/>
      <c r="Q99" s="1559"/>
      <c r="R99" s="1560" t="s">
        <v>2</v>
      </c>
      <c r="S99" s="1561"/>
      <c r="T99" s="1560"/>
      <c r="U99" s="1560"/>
      <c r="V99" s="1560"/>
      <c r="W99" s="1560"/>
      <c r="X99" s="1560"/>
      <c r="Y99" s="1560"/>
    </row>
    <row r="100" spans="1:25" ht="26.25">
      <c r="A100" s="8" t="s">
        <v>3</v>
      </c>
      <c r="B100" s="8" t="s">
        <v>4</v>
      </c>
      <c r="C100" s="8" t="s">
        <v>5</v>
      </c>
      <c r="D100" s="8" t="s">
        <v>6</v>
      </c>
      <c r="E100" s="8" t="s">
        <v>7</v>
      </c>
      <c r="F100" s="8" t="s">
        <v>8</v>
      </c>
      <c r="G100" s="8" t="s">
        <v>9</v>
      </c>
      <c r="H100" s="33" t="s">
        <v>10</v>
      </c>
      <c r="I100" s="9" t="s">
        <v>11</v>
      </c>
      <c r="J100" s="9" t="s">
        <v>12</v>
      </c>
      <c r="K100" s="9" t="s">
        <v>13</v>
      </c>
      <c r="L100" s="9" t="s">
        <v>14</v>
      </c>
      <c r="M100" s="9" t="s">
        <v>15</v>
      </c>
      <c r="N100" s="9" t="s">
        <v>16</v>
      </c>
      <c r="O100" s="9" t="s">
        <v>17</v>
      </c>
      <c r="P100" s="10" t="s">
        <v>18</v>
      </c>
      <c r="Q100" s="8" t="s">
        <v>19</v>
      </c>
      <c r="R100" s="8" t="s">
        <v>20</v>
      </c>
      <c r="S100" s="240" t="s">
        <v>21</v>
      </c>
      <c r="T100" s="240" t="s">
        <v>22</v>
      </c>
      <c r="U100" s="8" t="s">
        <v>24</v>
      </c>
      <c r="V100" s="8" t="s">
        <v>25</v>
      </c>
      <c r="W100" s="8" t="s">
        <v>26</v>
      </c>
      <c r="X100" s="8" t="s">
        <v>27</v>
      </c>
      <c r="Y100" s="8" t="s">
        <v>28</v>
      </c>
    </row>
    <row r="101" spans="1:25">
      <c r="A101" s="224"/>
      <c r="B101" s="224"/>
      <c r="C101" s="224"/>
      <c r="D101" s="224"/>
      <c r="E101" s="227"/>
      <c r="F101" s="224"/>
      <c r="G101" s="224"/>
      <c r="H101" s="226"/>
      <c r="I101" s="224"/>
      <c r="J101" s="224"/>
      <c r="K101" s="224"/>
      <c r="L101" s="224"/>
      <c r="M101" s="224"/>
      <c r="N101" s="224"/>
      <c r="O101" s="224"/>
      <c r="P101" s="224"/>
      <c r="Q101" s="14">
        <f t="shared" ref="Q101:Q106" si="12">SUM(I101:P101)</f>
        <v>0</v>
      </c>
      <c r="R101" s="14" t="s">
        <v>30</v>
      </c>
      <c r="S101" s="14" t="s">
        <v>31</v>
      </c>
      <c r="T101" s="14"/>
      <c r="U101" s="228"/>
      <c r="V101" s="16"/>
      <c r="W101" s="16"/>
      <c r="X101" s="16"/>
      <c r="Y101" s="16"/>
    </row>
    <row r="102" spans="1:25">
      <c r="A102" s="224"/>
      <c r="B102" s="224"/>
      <c r="C102" s="224"/>
      <c r="D102" s="224"/>
      <c r="E102" s="227"/>
      <c r="F102" s="224"/>
      <c r="G102" s="224"/>
      <c r="H102" s="226"/>
      <c r="I102" s="224"/>
      <c r="J102" s="224"/>
      <c r="K102" s="224"/>
      <c r="L102" s="224"/>
      <c r="M102" s="224"/>
      <c r="N102" s="224"/>
      <c r="O102" s="224"/>
      <c r="P102" s="224"/>
      <c r="Q102" s="14">
        <f t="shared" si="12"/>
        <v>0</v>
      </c>
      <c r="R102" s="14" t="s">
        <v>30</v>
      </c>
      <c r="S102" s="14" t="s">
        <v>31</v>
      </c>
      <c r="T102" s="14"/>
      <c r="U102" s="228"/>
      <c r="V102" s="16"/>
      <c r="W102" s="16"/>
      <c r="X102" s="16"/>
      <c r="Y102" s="16"/>
    </row>
    <row r="103" spans="1:25">
      <c r="A103" s="224"/>
      <c r="B103" s="224"/>
      <c r="C103" s="224"/>
      <c r="D103" s="224"/>
      <c r="E103" s="227"/>
      <c r="F103" s="224"/>
      <c r="G103" s="224"/>
      <c r="H103" s="226"/>
      <c r="I103" s="224"/>
      <c r="J103" s="224"/>
      <c r="K103" s="224"/>
      <c r="L103" s="224"/>
      <c r="M103" s="224"/>
      <c r="N103" s="224"/>
      <c r="O103" s="224"/>
      <c r="P103" s="224"/>
      <c r="Q103" s="14">
        <f t="shared" si="12"/>
        <v>0</v>
      </c>
      <c r="R103" s="229" t="s">
        <v>32</v>
      </c>
      <c r="S103" s="23" t="s">
        <v>33</v>
      </c>
      <c r="T103" s="14"/>
      <c r="U103" s="228"/>
      <c r="V103" s="16"/>
      <c r="W103" s="16"/>
      <c r="X103" s="16"/>
      <c r="Y103" s="16"/>
    </row>
    <row r="104" spans="1:25">
      <c r="A104" s="224"/>
      <c r="B104" s="224"/>
      <c r="C104" s="224"/>
      <c r="D104" s="224"/>
      <c r="E104" s="227"/>
      <c r="F104" s="224"/>
      <c r="G104" s="224"/>
      <c r="H104" s="226"/>
      <c r="I104" s="224"/>
      <c r="J104" s="224"/>
      <c r="K104" s="224"/>
      <c r="L104" s="224"/>
      <c r="M104" s="224"/>
      <c r="N104" s="224"/>
      <c r="O104" s="224"/>
      <c r="P104" s="224"/>
      <c r="Q104" s="14">
        <f t="shared" si="12"/>
        <v>0</v>
      </c>
      <c r="R104" s="229" t="s">
        <v>32</v>
      </c>
      <c r="S104" s="23" t="s">
        <v>33</v>
      </c>
      <c r="T104" s="14"/>
      <c r="U104" s="228"/>
      <c r="V104" s="16"/>
      <c r="W104" s="16"/>
      <c r="X104" s="16"/>
      <c r="Y104" s="16"/>
    </row>
    <row r="105" spans="1:25">
      <c r="A105" s="224"/>
      <c r="B105" s="224"/>
      <c r="C105" s="224"/>
      <c r="D105" s="224"/>
      <c r="E105" s="227"/>
      <c r="F105" s="224"/>
      <c r="G105" s="224"/>
      <c r="H105" s="226"/>
      <c r="I105" s="224"/>
      <c r="J105" s="224"/>
      <c r="K105" s="224"/>
      <c r="L105" s="224"/>
      <c r="M105" s="224"/>
      <c r="N105" s="224"/>
      <c r="O105" s="224"/>
      <c r="P105" s="224"/>
      <c r="Q105" s="14">
        <f t="shared" si="12"/>
        <v>0</v>
      </c>
      <c r="R105" s="229" t="s">
        <v>32</v>
      </c>
      <c r="S105" s="23" t="s">
        <v>33</v>
      </c>
      <c r="T105" s="14"/>
      <c r="U105" s="228"/>
      <c r="V105" s="16"/>
      <c r="W105" s="16"/>
      <c r="X105" s="16"/>
      <c r="Y105" s="16"/>
    </row>
    <row r="106" spans="1:25">
      <c r="A106" s="15"/>
      <c r="B106" s="15"/>
      <c r="C106" s="15"/>
      <c r="D106" s="15"/>
      <c r="E106" s="15"/>
      <c r="F106" s="15"/>
      <c r="G106" s="15"/>
      <c r="H106" s="37"/>
      <c r="I106" s="15"/>
      <c r="J106" s="15"/>
      <c r="K106" s="15"/>
      <c r="L106" s="15"/>
      <c r="M106" s="15"/>
      <c r="N106" s="15"/>
      <c r="O106" s="15"/>
      <c r="P106" s="15"/>
      <c r="Q106" s="14">
        <f t="shared" si="12"/>
        <v>0</v>
      </c>
      <c r="R106" s="14" t="s">
        <v>30</v>
      </c>
      <c r="S106" s="14" t="s">
        <v>31</v>
      </c>
      <c r="T106" s="14"/>
      <c r="U106" s="16"/>
      <c r="V106" s="16"/>
      <c r="W106" s="16"/>
      <c r="X106" s="16"/>
      <c r="Y106" s="16"/>
    </row>
    <row r="107" spans="1:25">
      <c r="A107" s="11" t="s">
        <v>19</v>
      </c>
      <c r="B107" s="7"/>
      <c r="C107" s="7"/>
      <c r="D107" s="7"/>
      <c r="E107" s="11"/>
      <c r="F107" s="7"/>
      <c r="G107" s="7"/>
      <c r="H107" s="7"/>
      <c r="I107" s="11">
        <f>SUM(I101:I105)</f>
        <v>0</v>
      </c>
      <c r="J107" s="11">
        <f>SUM(J101:J105)</f>
        <v>0</v>
      </c>
      <c r="K107" s="11">
        <f t="shared" ref="K107:Q107" si="13">SUM(K101:K106)</f>
        <v>0</v>
      </c>
      <c r="L107" s="11">
        <f t="shared" si="13"/>
        <v>0</v>
      </c>
      <c r="M107" s="11">
        <f t="shared" si="13"/>
        <v>0</v>
      </c>
      <c r="N107" s="11">
        <f t="shared" si="13"/>
        <v>0</v>
      </c>
      <c r="O107" s="11">
        <f t="shared" si="13"/>
        <v>0</v>
      </c>
      <c r="P107" s="11">
        <f t="shared" si="13"/>
        <v>0</v>
      </c>
      <c r="Q107" s="11">
        <f t="shared" si="13"/>
        <v>0</v>
      </c>
      <c r="R107" s="12"/>
      <c r="S107" s="12"/>
      <c r="T107" s="12"/>
      <c r="U107" s="12"/>
      <c r="V107" s="12"/>
      <c r="W107" s="12"/>
      <c r="X107" s="12"/>
      <c r="Y107" s="12"/>
    </row>
    <row r="108" spans="1:25">
      <c r="A108" s="1"/>
      <c r="B108" s="1"/>
      <c r="C108" s="1"/>
      <c r="D108" s="1"/>
      <c r="E108" s="1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>
      <c r="A109" s="166" t="s">
        <v>34</v>
      </c>
      <c r="B109" s="1562"/>
      <c r="C109" s="1562"/>
      <c r="D109" s="1562"/>
      <c r="E109" s="1"/>
      <c r="F109" s="1"/>
      <c r="G109" s="1"/>
      <c r="H109" s="1"/>
      <c r="I109" s="1"/>
      <c r="J109" s="1"/>
      <c r="K109" s="1563"/>
      <c r="L109" s="1563"/>
      <c r="M109" s="1563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 ht="18">
      <c r="A110" s="187" t="s">
        <v>35</v>
      </c>
      <c r="B110" s="186" t="s">
        <v>36</v>
      </c>
      <c r="C110" s="239" t="s">
        <v>37</v>
      </c>
      <c r="D110" s="24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>
      <c r="A111" s="230" t="s">
        <v>161</v>
      </c>
      <c r="B111" s="1558" t="s">
        <v>39</v>
      </c>
      <c r="C111" s="1558"/>
      <c r="D111" s="242"/>
      <c r="E111" s="243" t="s">
        <v>40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5">
      <c r="A112" s="4" t="s">
        <v>169</v>
      </c>
      <c r="B112" s="1564" t="s">
        <v>41</v>
      </c>
      <c r="C112" s="1564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5">
      <c r="A113" s="5" t="s">
        <v>42</v>
      </c>
      <c r="B113" s="1565"/>
      <c r="C113" s="156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5">
      <c r="A114" s="5" t="s">
        <v>42</v>
      </c>
      <c r="B114" s="1565"/>
      <c r="C114" s="156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5">
      <c r="A115" s="5" t="s">
        <v>43</v>
      </c>
      <c r="B115" s="1566"/>
      <c r="C115" s="156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5">
      <c r="A116" s="5" t="s">
        <v>44</v>
      </c>
      <c r="B116" s="1567"/>
      <c r="C116" s="1567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8" spans="1:25" ht="23.25" customHeight="1">
      <c r="A118" s="1559" t="s">
        <v>0</v>
      </c>
      <c r="B118" s="1559"/>
      <c r="C118" s="1559"/>
      <c r="D118" s="1559"/>
      <c r="E118" s="1559"/>
      <c r="F118" s="1559"/>
      <c r="G118" s="1067"/>
      <c r="H118" s="7"/>
      <c r="I118" s="1559" t="s">
        <v>1</v>
      </c>
      <c r="J118" s="1559"/>
      <c r="K118" s="1559"/>
      <c r="L118" s="1559"/>
      <c r="M118" s="1559"/>
      <c r="N118" s="1559"/>
      <c r="O118" s="1559"/>
      <c r="P118" s="1559"/>
      <c r="Q118" s="1559"/>
      <c r="R118" s="1560" t="s">
        <v>2</v>
      </c>
      <c r="S118" s="1561"/>
      <c r="T118" s="1560"/>
      <c r="U118" s="1560"/>
      <c r="V118" s="1560"/>
      <c r="W118" s="1560"/>
      <c r="X118" s="1560"/>
      <c r="Y118" s="1560"/>
    </row>
    <row r="119" spans="1:25" ht="26.25">
      <c r="A119" s="8" t="s">
        <v>3</v>
      </c>
      <c r="B119" s="8" t="s">
        <v>4</v>
      </c>
      <c r="C119" s="8" t="s">
        <v>5</v>
      </c>
      <c r="D119" s="8" t="s">
        <v>6</v>
      </c>
      <c r="E119" s="8" t="s">
        <v>7</v>
      </c>
      <c r="F119" s="8" t="s">
        <v>8</v>
      </c>
      <c r="G119" s="8" t="s">
        <v>9</v>
      </c>
      <c r="H119" s="33" t="s">
        <v>10</v>
      </c>
      <c r="I119" s="9" t="s">
        <v>11</v>
      </c>
      <c r="J119" s="9" t="s">
        <v>12</v>
      </c>
      <c r="K119" s="9" t="s">
        <v>13</v>
      </c>
      <c r="L119" s="9" t="s">
        <v>14</v>
      </c>
      <c r="M119" s="9" t="s">
        <v>15</v>
      </c>
      <c r="N119" s="9" t="s">
        <v>16</v>
      </c>
      <c r="O119" s="9" t="s">
        <v>17</v>
      </c>
      <c r="P119" s="10" t="s">
        <v>18</v>
      </c>
      <c r="Q119" s="8" t="s">
        <v>19</v>
      </c>
      <c r="R119" s="8" t="s">
        <v>20</v>
      </c>
      <c r="S119" s="240" t="s">
        <v>21</v>
      </c>
      <c r="T119" s="240" t="s">
        <v>22</v>
      </c>
      <c r="U119" s="8" t="s">
        <v>24</v>
      </c>
      <c r="V119" s="8" t="s">
        <v>25</v>
      </c>
      <c r="W119" s="8" t="s">
        <v>26</v>
      </c>
      <c r="X119" s="8" t="s">
        <v>27</v>
      </c>
      <c r="Y119" s="8" t="s">
        <v>28</v>
      </c>
    </row>
    <row r="120" spans="1:25">
      <c r="A120" s="224"/>
      <c r="B120" s="224"/>
      <c r="C120" s="224"/>
      <c r="D120" s="224"/>
      <c r="E120" s="227"/>
      <c r="F120" s="224"/>
      <c r="G120" s="224"/>
      <c r="H120" s="226"/>
      <c r="I120" s="224"/>
      <c r="J120" s="224"/>
      <c r="K120" s="224"/>
      <c r="L120" s="224"/>
      <c r="M120" s="224"/>
      <c r="N120" s="224"/>
      <c r="O120" s="224"/>
      <c r="P120" s="224"/>
      <c r="Q120" s="14">
        <f t="shared" ref="Q120:Q125" si="14">SUM(I120:P120)</f>
        <v>0</v>
      </c>
      <c r="R120" s="14" t="s">
        <v>30</v>
      </c>
      <c r="S120" s="14" t="s">
        <v>31</v>
      </c>
      <c r="T120" s="14"/>
      <c r="U120" s="228"/>
      <c r="V120" s="16"/>
      <c r="W120" s="16"/>
      <c r="X120" s="16"/>
      <c r="Y120" s="16"/>
    </row>
    <row r="121" spans="1:25">
      <c r="A121" s="224"/>
      <c r="B121" s="224"/>
      <c r="C121" s="224"/>
      <c r="D121" s="224"/>
      <c r="E121" s="227"/>
      <c r="F121" s="224"/>
      <c r="G121" s="224"/>
      <c r="H121" s="226"/>
      <c r="I121" s="224"/>
      <c r="J121" s="224"/>
      <c r="K121" s="224"/>
      <c r="L121" s="224"/>
      <c r="M121" s="224"/>
      <c r="N121" s="224"/>
      <c r="O121" s="224"/>
      <c r="P121" s="224"/>
      <c r="Q121" s="14">
        <f t="shared" si="14"/>
        <v>0</v>
      </c>
      <c r="R121" s="14" t="s">
        <v>30</v>
      </c>
      <c r="S121" s="14" t="s">
        <v>31</v>
      </c>
      <c r="T121" s="14"/>
      <c r="U121" s="228"/>
      <c r="V121" s="16"/>
      <c r="W121" s="16"/>
      <c r="X121" s="16"/>
      <c r="Y121" s="16"/>
    </row>
    <row r="122" spans="1:25">
      <c r="A122" s="224"/>
      <c r="B122" s="224"/>
      <c r="C122" s="224"/>
      <c r="D122" s="224"/>
      <c r="E122" s="227"/>
      <c r="F122" s="224"/>
      <c r="G122" s="224"/>
      <c r="H122" s="226"/>
      <c r="I122" s="224"/>
      <c r="J122" s="224"/>
      <c r="K122" s="224"/>
      <c r="L122" s="224"/>
      <c r="M122" s="224"/>
      <c r="N122" s="224"/>
      <c r="O122" s="224"/>
      <c r="P122" s="224"/>
      <c r="Q122" s="14">
        <f t="shared" si="14"/>
        <v>0</v>
      </c>
      <c r="R122" s="229" t="s">
        <v>32</v>
      </c>
      <c r="S122" s="23" t="s">
        <v>33</v>
      </c>
      <c r="T122" s="14"/>
      <c r="U122" s="228"/>
      <c r="V122" s="16"/>
      <c r="W122" s="16"/>
      <c r="X122" s="16"/>
      <c r="Y122" s="16"/>
    </row>
    <row r="123" spans="1:25">
      <c r="A123" s="224"/>
      <c r="B123" s="224"/>
      <c r="C123" s="224"/>
      <c r="D123" s="224"/>
      <c r="E123" s="227"/>
      <c r="F123" s="224"/>
      <c r="G123" s="224"/>
      <c r="H123" s="226"/>
      <c r="I123" s="224"/>
      <c r="J123" s="224"/>
      <c r="K123" s="224"/>
      <c r="L123" s="224"/>
      <c r="M123" s="224"/>
      <c r="N123" s="224"/>
      <c r="O123" s="224"/>
      <c r="P123" s="224"/>
      <c r="Q123" s="14">
        <f t="shared" si="14"/>
        <v>0</v>
      </c>
      <c r="R123" s="229" t="s">
        <v>32</v>
      </c>
      <c r="S123" s="23" t="s">
        <v>33</v>
      </c>
      <c r="T123" s="14"/>
      <c r="U123" s="228"/>
      <c r="V123" s="16"/>
      <c r="W123" s="16"/>
      <c r="X123" s="16"/>
      <c r="Y123" s="16"/>
    </row>
    <row r="124" spans="1:25">
      <c r="A124" s="224"/>
      <c r="B124" s="224"/>
      <c r="C124" s="224"/>
      <c r="D124" s="224"/>
      <c r="E124" s="227"/>
      <c r="F124" s="224"/>
      <c r="G124" s="224"/>
      <c r="H124" s="226"/>
      <c r="I124" s="224"/>
      <c r="J124" s="224"/>
      <c r="K124" s="224"/>
      <c r="L124" s="224"/>
      <c r="M124" s="224"/>
      <c r="N124" s="224"/>
      <c r="O124" s="224"/>
      <c r="P124" s="224"/>
      <c r="Q124" s="14">
        <f t="shared" si="14"/>
        <v>0</v>
      </c>
      <c r="R124" s="229" t="s">
        <v>32</v>
      </c>
      <c r="S124" s="23" t="s">
        <v>33</v>
      </c>
      <c r="T124" s="14"/>
      <c r="U124" s="228"/>
      <c r="V124" s="16"/>
      <c r="W124" s="16"/>
      <c r="X124" s="16"/>
      <c r="Y124" s="16"/>
    </row>
    <row r="125" spans="1:25">
      <c r="A125" s="15"/>
      <c r="B125" s="15"/>
      <c r="C125" s="15"/>
      <c r="D125" s="15"/>
      <c r="E125" s="15"/>
      <c r="F125" s="15"/>
      <c r="G125" s="15"/>
      <c r="H125" s="37"/>
      <c r="I125" s="15"/>
      <c r="J125" s="15"/>
      <c r="K125" s="15"/>
      <c r="L125" s="15"/>
      <c r="M125" s="15"/>
      <c r="N125" s="15"/>
      <c r="O125" s="15"/>
      <c r="P125" s="15"/>
      <c r="Q125" s="14">
        <f t="shared" si="14"/>
        <v>0</v>
      </c>
      <c r="R125" s="14" t="s">
        <v>30</v>
      </c>
      <c r="S125" s="14" t="s">
        <v>31</v>
      </c>
      <c r="T125" s="14"/>
      <c r="U125" s="16"/>
      <c r="V125" s="16"/>
      <c r="W125" s="16"/>
      <c r="X125" s="16"/>
      <c r="Y125" s="16"/>
    </row>
    <row r="126" spans="1:25">
      <c r="A126" s="11" t="s">
        <v>19</v>
      </c>
      <c r="B126" s="7"/>
      <c r="C126" s="7"/>
      <c r="D126" s="7"/>
      <c r="E126" s="11"/>
      <c r="F126" s="7"/>
      <c r="G126" s="7"/>
      <c r="H126" s="7"/>
      <c r="I126" s="11">
        <f>SUM(I120:I124)</f>
        <v>0</v>
      </c>
      <c r="J126" s="11">
        <f>SUM(J120:J124)</f>
        <v>0</v>
      </c>
      <c r="K126" s="11">
        <f t="shared" ref="K126:Q126" si="15">SUM(K120:K125)</f>
        <v>0</v>
      </c>
      <c r="L126" s="11">
        <f t="shared" si="15"/>
        <v>0</v>
      </c>
      <c r="M126" s="11">
        <f t="shared" si="15"/>
        <v>0</v>
      </c>
      <c r="N126" s="11">
        <f t="shared" si="15"/>
        <v>0</v>
      </c>
      <c r="O126" s="11">
        <f t="shared" si="15"/>
        <v>0</v>
      </c>
      <c r="P126" s="11">
        <f t="shared" si="15"/>
        <v>0</v>
      </c>
      <c r="Q126" s="11">
        <f t="shared" si="15"/>
        <v>0</v>
      </c>
      <c r="R126" s="12"/>
      <c r="S126" s="12"/>
      <c r="T126" s="12"/>
      <c r="U126" s="12"/>
      <c r="V126" s="12"/>
      <c r="W126" s="12"/>
      <c r="X126" s="12"/>
      <c r="Y126" s="12"/>
    </row>
    <row r="127" spans="1:25">
      <c r="A127" s="1"/>
      <c r="B127" s="1"/>
      <c r="C127" s="1"/>
      <c r="D127" s="1"/>
      <c r="E127" s="1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5">
      <c r="A128" s="166" t="s">
        <v>34</v>
      </c>
      <c r="B128" s="1562"/>
      <c r="C128" s="1562"/>
      <c r="D128" s="1562"/>
      <c r="E128" s="1"/>
      <c r="F128" s="1"/>
      <c r="G128" s="1"/>
      <c r="H128" s="1"/>
      <c r="I128" s="1"/>
      <c r="J128" s="1"/>
      <c r="K128" s="1563"/>
      <c r="L128" s="1563"/>
      <c r="M128" s="1563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5" ht="18">
      <c r="A129" s="187" t="s">
        <v>35</v>
      </c>
      <c r="B129" s="186" t="s">
        <v>36</v>
      </c>
      <c r="C129" s="239" t="s">
        <v>37</v>
      </c>
      <c r="D129" s="24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5">
      <c r="A130" s="230" t="s">
        <v>161</v>
      </c>
      <c r="B130" s="1558" t="s">
        <v>39</v>
      </c>
      <c r="C130" s="1558"/>
      <c r="D130" s="242"/>
      <c r="E130" s="243" t="s">
        <v>40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5">
      <c r="A131" s="4" t="s">
        <v>169</v>
      </c>
      <c r="B131" s="1564" t="s">
        <v>41</v>
      </c>
      <c r="C131" s="1564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5">
      <c r="A132" s="5" t="s">
        <v>42</v>
      </c>
      <c r="B132" s="1565"/>
      <c r="C132" s="156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5">
      <c r="A133" s="5" t="s">
        <v>42</v>
      </c>
      <c r="B133" s="1565"/>
      <c r="C133" s="1565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5">
      <c r="A134" s="5" t="s">
        <v>43</v>
      </c>
      <c r="B134" s="1566"/>
      <c r="C134" s="156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5">
      <c r="A135" s="5" t="s">
        <v>44</v>
      </c>
      <c r="B135" s="1567"/>
      <c r="C135" s="1567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7" spans="1:25" ht="23.25" customHeight="1">
      <c r="A137" s="1559" t="s">
        <v>0</v>
      </c>
      <c r="B137" s="1559"/>
      <c r="C137" s="1559"/>
      <c r="D137" s="1559"/>
      <c r="E137" s="1559"/>
      <c r="F137" s="1559"/>
      <c r="G137" s="1067"/>
      <c r="H137" s="7"/>
      <c r="I137" s="1559" t="s">
        <v>1</v>
      </c>
      <c r="J137" s="1559"/>
      <c r="K137" s="1559"/>
      <c r="L137" s="1559"/>
      <c r="M137" s="1559"/>
      <c r="N137" s="1559"/>
      <c r="O137" s="1559"/>
      <c r="P137" s="1559"/>
      <c r="Q137" s="1559"/>
      <c r="R137" s="1560" t="s">
        <v>2</v>
      </c>
      <c r="S137" s="1561"/>
      <c r="T137" s="1560"/>
      <c r="U137" s="1560"/>
      <c r="V137" s="1560"/>
      <c r="W137" s="1560"/>
      <c r="X137" s="1560"/>
      <c r="Y137" s="1560"/>
    </row>
    <row r="138" spans="1:25" ht="26.25">
      <c r="A138" s="8" t="s">
        <v>3</v>
      </c>
      <c r="B138" s="8" t="s">
        <v>4</v>
      </c>
      <c r="C138" s="8" t="s">
        <v>5</v>
      </c>
      <c r="D138" s="8" t="s">
        <v>6</v>
      </c>
      <c r="E138" s="8" t="s">
        <v>7</v>
      </c>
      <c r="F138" s="8" t="s">
        <v>8</v>
      </c>
      <c r="G138" s="8" t="s">
        <v>9</v>
      </c>
      <c r="H138" s="33" t="s">
        <v>10</v>
      </c>
      <c r="I138" s="9" t="s">
        <v>11</v>
      </c>
      <c r="J138" s="9" t="s">
        <v>12</v>
      </c>
      <c r="K138" s="9" t="s">
        <v>13</v>
      </c>
      <c r="L138" s="9" t="s">
        <v>14</v>
      </c>
      <c r="M138" s="9" t="s">
        <v>15</v>
      </c>
      <c r="N138" s="9" t="s">
        <v>16</v>
      </c>
      <c r="O138" s="9" t="s">
        <v>17</v>
      </c>
      <c r="P138" s="10" t="s">
        <v>18</v>
      </c>
      <c r="Q138" s="8" t="s">
        <v>19</v>
      </c>
      <c r="R138" s="8" t="s">
        <v>20</v>
      </c>
      <c r="S138" s="240" t="s">
        <v>21</v>
      </c>
      <c r="T138" s="240" t="s">
        <v>22</v>
      </c>
      <c r="U138" s="8" t="s">
        <v>24</v>
      </c>
      <c r="V138" s="8" t="s">
        <v>25</v>
      </c>
      <c r="W138" s="8" t="s">
        <v>26</v>
      </c>
      <c r="X138" s="8" t="s">
        <v>27</v>
      </c>
      <c r="Y138" s="8" t="s">
        <v>28</v>
      </c>
    </row>
    <row r="139" spans="1:25">
      <c r="A139" s="224"/>
      <c r="B139" s="224"/>
      <c r="C139" s="224"/>
      <c r="D139" s="224"/>
      <c r="E139" s="227"/>
      <c r="F139" s="224"/>
      <c r="G139" s="224"/>
      <c r="H139" s="226"/>
      <c r="I139" s="224"/>
      <c r="J139" s="224"/>
      <c r="K139" s="224"/>
      <c r="L139" s="224"/>
      <c r="M139" s="224"/>
      <c r="N139" s="224"/>
      <c r="O139" s="224"/>
      <c r="P139" s="224"/>
      <c r="Q139" s="14">
        <f t="shared" ref="Q139:Q144" si="16">SUM(I139:P139)</f>
        <v>0</v>
      </c>
      <c r="R139" s="14" t="s">
        <v>30</v>
      </c>
      <c r="S139" s="14" t="s">
        <v>31</v>
      </c>
      <c r="T139" s="14"/>
      <c r="U139" s="228"/>
      <c r="V139" s="16"/>
      <c r="W139" s="16"/>
      <c r="X139" s="16"/>
      <c r="Y139" s="16"/>
    </row>
    <row r="140" spans="1:25">
      <c r="A140" s="224"/>
      <c r="B140" s="224"/>
      <c r="C140" s="224"/>
      <c r="D140" s="224"/>
      <c r="E140" s="227"/>
      <c r="F140" s="224"/>
      <c r="G140" s="224"/>
      <c r="H140" s="226"/>
      <c r="I140" s="224"/>
      <c r="J140" s="224"/>
      <c r="K140" s="224"/>
      <c r="L140" s="224"/>
      <c r="M140" s="224"/>
      <c r="N140" s="224"/>
      <c r="O140" s="224"/>
      <c r="P140" s="224"/>
      <c r="Q140" s="14">
        <f t="shared" si="16"/>
        <v>0</v>
      </c>
      <c r="R140" s="14" t="s">
        <v>30</v>
      </c>
      <c r="S140" s="14" t="s">
        <v>31</v>
      </c>
      <c r="T140" s="14"/>
      <c r="U140" s="228"/>
      <c r="V140" s="16"/>
      <c r="W140" s="16"/>
      <c r="X140" s="16"/>
      <c r="Y140" s="16"/>
    </row>
    <row r="141" spans="1:25">
      <c r="A141" s="224"/>
      <c r="B141" s="224"/>
      <c r="C141" s="224"/>
      <c r="D141" s="224"/>
      <c r="E141" s="227"/>
      <c r="F141" s="224"/>
      <c r="G141" s="224"/>
      <c r="H141" s="226"/>
      <c r="I141" s="224"/>
      <c r="J141" s="224"/>
      <c r="K141" s="224"/>
      <c r="L141" s="224"/>
      <c r="M141" s="224"/>
      <c r="N141" s="224"/>
      <c r="O141" s="224"/>
      <c r="P141" s="224"/>
      <c r="Q141" s="14">
        <f t="shared" si="16"/>
        <v>0</v>
      </c>
      <c r="R141" s="229" t="s">
        <v>32</v>
      </c>
      <c r="S141" s="23" t="s">
        <v>33</v>
      </c>
      <c r="T141" s="14"/>
      <c r="U141" s="228"/>
      <c r="V141" s="16"/>
      <c r="W141" s="16"/>
      <c r="X141" s="16"/>
      <c r="Y141" s="16"/>
    </row>
    <row r="142" spans="1:25">
      <c r="A142" s="224"/>
      <c r="B142" s="224"/>
      <c r="C142" s="224"/>
      <c r="D142" s="224"/>
      <c r="E142" s="227"/>
      <c r="F142" s="224"/>
      <c r="G142" s="224"/>
      <c r="H142" s="226"/>
      <c r="I142" s="224"/>
      <c r="J142" s="224"/>
      <c r="K142" s="224"/>
      <c r="L142" s="224"/>
      <c r="M142" s="224"/>
      <c r="N142" s="224"/>
      <c r="O142" s="224"/>
      <c r="P142" s="224"/>
      <c r="Q142" s="14">
        <f t="shared" si="16"/>
        <v>0</v>
      </c>
      <c r="R142" s="229" t="s">
        <v>32</v>
      </c>
      <c r="S142" s="23" t="s">
        <v>33</v>
      </c>
      <c r="T142" s="14"/>
      <c r="U142" s="228"/>
      <c r="V142" s="16"/>
      <c r="W142" s="16"/>
      <c r="X142" s="16"/>
      <c r="Y142" s="16"/>
    </row>
    <row r="143" spans="1:25">
      <c r="A143" s="224"/>
      <c r="B143" s="224"/>
      <c r="C143" s="224"/>
      <c r="D143" s="224"/>
      <c r="E143" s="227"/>
      <c r="F143" s="224"/>
      <c r="G143" s="224"/>
      <c r="H143" s="226"/>
      <c r="I143" s="224"/>
      <c r="J143" s="224"/>
      <c r="K143" s="224"/>
      <c r="L143" s="224"/>
      <c r="M143" s="224"/>
      <c r="N143" s="224"/>
      <c r="O143" s="224"/>
      <c r="P143" s="224"/>
      <c r="Q143" s="14">
        <f t="shared" si="16"/>
        <v>0</v>
      </c>
      <c r="R143" s="229" t="s">
        <v>32</v>
      </c>
      <c r="S143" s="23" t="s">
        <v>33</v>
      </c>
      <c r="T143" s="14"/>
      <c r="U143" s="228"/>
      <c r="V143" s="16"/>
      <c r="W143" s="16"/>
      <c r="X143" s="16"/>
      <c r="Y143" s="16"/>
    </row>
    <row r="144" spans="1:25">
      <c r="A144" s="15"/>
      <c r="B144" s="15"/>
      <c r="C144" s="15"/>
      <c r="D144" s="15"/>
      <c r="E144" s="15"/>
      <c r="F144" s="15"/>
      <c r="G144" s="15"/>
      <c r="H144" s="37"/>
      <c r="I144" s="15"/>
      <c r="J144" s="15"/>
      <c r="K144" s="15"/>
      <c r="L144" s="15"/>
      <c r="M144" s="15"/>
      <c r="N144" s="15"/>
      <c r="O144" s="15"/>
      <c r="P144" s="15"/>
      <c r="Q144" s="14">
        <f t="shared" si="16"/>
        <v>0</v>
      </c>
      <c r="R144" s="14" t="s">
        <v>30</v>
      </c>
      <c r="S144" s="14" t="s">
        <v>31</v>
      </c>
      <c r="T144" s="14"/>
      <c r="U144" s="16"/>
      <c r="V144" s="16"/>
      <c r="W144" s="16"/>
      <c r="X144" s="16"/>
      <c r="Y144" s="16"/>
    </row>
    <row r="145" spans="1:25">
      <c r="A145" s="11" t="s">
        <v>19</v>
      </c>
      <c r="B145" s="7"/>
      <c r="C145" s="7"/>
      <c r="D145" s="7"/>
      <c r="E145" s="11"/>
      <c r="F145" s="7"/>
      <c r="G145" s="7"/>
      <c r="H145" s="7"/>
      <c r="I145" s="11">
        <f>SUM(I139:I143)</f>
        <v>0</v>
      </c>
      <c r="J145" s="11">
        <f>SUM(J139:J143)</f>
        <v>0</v>
      </c>
      <c r="K145" s="11">
        <f t="shared" ref="K145:Q145" si="17">SUM(K139:K144)</f>
        <v>0</v>
      </c>
      <c r="L145" s="11">
        <f t="shared" si="17"/>
        <v>0</v>
      </c>
      <c r="M145" s="11">
        <f t="shared" si="17"/>
        <v>0</v>
      </c>
      <c r="N145" s="11">
        <f t="shared" si="17"/>
        <v>0</v>
      </c>
      <c r="O145" s="11">
        <f t="shared" si="17"/>
        <v>0</v>
      </c>
      <c r="P145" s="11">
        <f t="shared" si="17"/>
        <v>0</v>
      </c>
      <c r="Q145" s="11">
        <f t="shared" si="17"/>
        <v>0</v>
      </c>
      <c r="R145" s="12"/>
      <c r="S145" s="12"/>
      <c r="T145" s="12"/>
      <c r="U145" s="12"/>
      <c r="V145" s="12"/>
      <c r="W145" s="12"/>
      <c r="X145" s="12"/>
      <c r="Y145" s="12"/>
    </row>
    <row r="146" spans="1:25">
      <c r="A146" s="1"/>
      <c r="B146" s="1"/>
      <c r="C146" s="1"/>
      <c r="D146" s="1"/>
      <c r="E146" s="1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5">
      <c r="A147" s="166" t="s">
        <v>34</v>
      </c>
      <c r="B147" s="1562"/>
      <c r="C147" s="1562"/>
      <c r="D147" s="1562"/>
      <c r="E147" s="1"/>
      <c r="F147" s="1"/>
      <c r="G147" s="1"/>
      <c r="H147" s="1"/>
      <c r="I147" s="1"/>
      <c r="J147" s="1"/>
      <c r="K147" s="1563"/>
      <c r="L147" s="1563"/>
      <c r="M147" s="1563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5" ht="18">
      <c r="A148" s="187" t="s">
        <v>35</v>
      </c>
      <c r="B148" s="186" t="s">
        <v>36</v>
      </c>
      <c r="C148" s="239" t="s">
        <v>37</v>
      </c>
      <c r="D148" s="24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5">
      <c r="A149" s="230" t="s">
        <v>161</v>
      </c>
      <c r="B149" s="1558" t="s">
        <v>39</v>
      </c>
      <c r="C149" s="1558"/>
      <c r="D149" s="242"/>
      <c r="E149" s="243" t="s">
        <v>40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5">
      <c r="A150" s="4" t="s">
        <v>169</v>
      </c>
      <c r="B150" s="1564" t="s">
        <v>41</v>
      </c>
      <c r="C150" s="1564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5">
      <c r="A151" s="5" t="s">
        <v>42</v>
      </c>
      <c r="B151" s="1565"/>
      <c r="C151" s="156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5">
      <c r="A152" s="5" t="s">
        <v>42</v>
      </c>
      <c r="B152" s="1565"/>
      <c r="C152" s="1565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5">
      <c r="A153" s="5" t="s">
        <v>43</v>
      </c>
      <c r="B153" s="1566"/>
      <c r="C153" s="156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5">
      <c r="A154" s="5" t="s">
        <v>44</v>
      </c>
      <c r="B154" s="1567"/>
      <c r="C154" s="1567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</sheetData>
  <mergeCells count="88">
    <mergeCell ref="B12:C12"/>
    <mergeCell ref="A1:F1"/>
    <mergeCell ref="I1:Q1"/>
    <mergeCell ref="R1:Y1"/>
    <mergeCell ref="B10:D10"/>
    <mergeCell ref="K10:M10"/>
    <mergeCell ref="B34:C34"/>
    <mergeCell ref="B13:C13"/>
    <mergeCell ref="B14:C14"/>
    <mergeCell ref="B15:C15"/>
    <mergeCell ref="B16:C16"/>
    <mergeCell ref="B17:C17"/>
    <mergeCell ref="A19:F19"/>
    <mergeCell ref="I19:Q19"/>
    <mergeCell ref="R19:Y19"/>
    <mergeCell ref="B31:D31"/>
    <mergeCell ref="K31:M31"/>
    <mergeCell ref="B33:C33"/>
    <mergeCell ref="B35:C35"/>
    <mergeCell ref="B36:C36"/>
    <mergeCell ref="B37:C37"/>
    <mergeCell ref="B38:C38"/>
    <mergeCell ref="A40:F40"/>
    <mergeCell ref="R59:Y59"/>
    <mergeCell ref="R40:Y40"/>
    <mergeCell ref="B50:D50"/>
    <mergeCell ref="K50:M50"/>
    <mergeCell ref="B52:C52"/>
    <mergeCell ref="B53:C53"/>
    <mergeCell ref="B54:C54"/>
    <mergeCell ref="I40:Q40"/>
    <mergeCell ref="B55:C55"/>
    <mergeCell ref="B56:C56"/>
    <mergeCell ref="B57:C57"/>
    <mergeCell ref="A59:F59"/>
    <mergeCell ref="I59:Q59"/>
    <mergeCell ref="B75:C75"/>
    <mergeCell ref="B76:C76"/>
    <mergeCell ref="B77:C77"/>
    <mergeCell ref="A79:F79"/>
    <mergeCell ref="I79:Q79"/>
    <mergeCell ref="B70:D70"/>
    <mergeCell ref="K70:M70"/>
    <mergeCell ref="B72:C72"/>
    <mergeCell ref="B73:C73"/>
    <mergeCell ref="B74:C74"/>
    <mergeCell ref="R79:Y79"/>
    <mergeCell ref="B111:C111"/>
    <mergeCell ref="B92:C92"/>
    <mergeCell ref="B93:C93"/>
    <mergeCell ref="B94:C94"/>
    <mergeCell ref="B95:C95"/>
    <mergeCell ref="B96:C96"/>
    <mergeCell ref="B97:C97"/>
    <mergeCell ref="A99:F99"/>
    <mergeCell ref="I99:Q99"/>
    <mergeCell ref="R99:Y99"/>
    <mergeCell ref="B109:D109"/>
    <mergeCell ref="K109:M109"/>
    <mergeCell ref="B90:D90"/>
    <mergeCell ref="K90:M90"/>
    <mergeCell ref="B131:C131"/>
    <mergeCell ref="B112:C112"/>
    <mergeCell ref="B113:C113"/>
    <mergeCell ref="B114:C114"/>
    <mergeCell ref="B115:C115"/>
    <mergeCell ref="B116:C116"/>
    <mergeCell ref="A118:F118"/>
    <mergeCell ref="I118:Q118"/>
    <mergeCell ref="R118:Y118"/>
    <mergeCell ref="B128:D128"/>
    <mergeCell ref="K128:M128"/>
    <mergeCell ref="B130:C130"/>
    <mergeCell ref="B132:C132"/>
    <mergeCell ref="B133:C133"/>
    <mergeCell ref="B134:C134"/>
    <mergeCell ref="B135:C135"/>
    <mergeCell ref="A137:F137"/>
    <mergeCell ref="B152:C152"/>
    <mergeCell ref="B153:C153"/>
    <mergeCell ref="B154:C154"/>
    <mergeCell ref="R137:Y137"/>
    <mergeCell ref="B147:D147"/>
    <mergeCell ref="K147:M147"/>
    <mergeCell ref="B149:C149"/>
    <mergeCell ref="B150:C150"/>
    <mergeCell ref="B151:C151"/>
    <mergeCell ref="I137:Q13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F9E8C-DA7B-49DF-936F-426B1C82B814}">
  <sheetPr>
    <tabColor rgb="FF92D050"/>
  </sheetPr>
  <dimension ref="A1:AC94"/>
  <sheetViews>
    <sheetView zoomScale="85" zoomScaleNormal="85" workbookViewId="0">
      <selection activeCell="E22" sqref="E22:E2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/>
    <col min="24" max="24" width="19" customWidth="1"/>
  </cols>
  <sheetData>
    <row r="1" spans="1:26" ht="23.25">
      <c r="A1" s="1559" t="s">
        <v>180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347</v>
      </c>
      <c r="S1" s="1561"/>
      <c r="T1" s="1560"/>
      <c r="U1" s="1560"/>
      <c r="V1" s="1560"/>
      <c r="W1" s="1560"/>
      <c r="X1" s="1560"/>
      <c r="Y1" s="1560"/>
    </row>
    <row r="2" spans="1:26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6">
      <c r="A3" s="15" t="s">
        <v>111</v>
      </c>
      <c r="B3" s="15" t="s">
        <v>65</v>
      </c>
      <c r="C3" s="35" t="s">
        <v>3263</v>
      </c>
      <c r="D3" s="15" t="s">
        <v>64</v>
      </c>
      <c r="E3" s="24">
        <v>46176.472222222219</v>
      </c>
      <c r="F3" s="15">
        <v>18.600000000000001</v>
      </c>
      <c r="G3" s="224">
        <v>119597</v>
      </c>
      <c r="H3" s="226"/>
      <c r="I3" s="224"/>
      <c r="J3" s="224"/>
      <c r="K3" s="224"/>
      <c r="L3" s="224"/>
      <c r="M3" s="35">
        <v>161</v>
      </c>
      <c r="N3" s="224"/>
      <c r="O3" s="224"/>
      <c r="P3" s="224"/>
      <c r="Q3" s="14">
        <f t="shared" ref="Q3:Q8" si="0">SUM(I3:P3)</f>
        <v>161</v>
      </c>
      <c r="R3" s="14" t="s">
        <v>30</v>
      </c>
      <c r="S3" s="1177" t="s">
        <v>33</v>
      </c>
      <c r="T3" s="14"/>
      <c r="U3" s="255" t="s">
        <v>169</v>
      </c>
      <c r="V3" s="16" t="s">
        <v>90</v>
      </c>
      <c r="W3" s="16">
        <v>1020256</v>
      </c>
      <c r="X3" s="16" t="s">
        <v>3264</v>
      </c>
      <c r="Y3" s="16"/>
    </row>
    <row r="4" spans="1:26">
      <c r="A4" s="35" t="s">
        <v>698</v>
      </c>
      <c r="B4" s="224" t="s">
        <v>78</v>
      </c>
      <c r="C4" s="35" t="s">
        <v>3265</v>
      </c>
      <c r="D4" s="224" t="s">
        <v>99</v>
      </c>
      <c r="E4" s="227">
        <v>46176.277777777781</v>
      </c>
      <c r="F4" s="224">
        <v>12.2</v>
      </c>
      <c r="G4" s="224">
        <v>119634</v>
      </c>
      <c r="H4" s="226" t="s">
        <v>740</v>
      </c>
      <c r="I4" s="224"/>
      <c r="J4" s="224"/>
      <c r="K4" s="224"/>
      <c r="L4" s="224"/>
      <c r="M4" s="35">
        <v>90</v>
      </c>
      <c r="N4" s="35">
        <v>71</v>
      </c>
      <c r="O4" s="224"/>
      <c r="P4" s="224"/>
      <c r="Q4" s="14">
        <f t="shared" si="0"/>
        <v>161</v>
      </c>
      <c r="R4" s="1176" t="s">
        <v>32</v>
      </c>
      <c r="S4" s="1177" t="s">
        <v>33</v>
      </c>
      <c r="T4" s="14"/>
      <c r="U4" s="231" t="s">
        <v>100</v>
      </c>
      <c r="V4" s="16" t="s">
        <v>90</v>
      </c>
      <c r="W4" s="16">
        <v>1020258</v>
      </c>
      <c r="X4" s="16" t="s">
        <v>3266</v>
      </c>
      <c r="Y4" s="16"/>
    </row>
    <row r="5" spans="1:26">
      <c r="A5" s="224" t="s">
        <v>2561</v>
      </c>
      <c r="B5" s="224" t="s">
        <v>78</v>
      </c>
      <c r="C5" s="35" t="s">
        <v>3267</v>
      </c>
      <c r="D5" s="224" t="s">
        <v>99</v>
      </c>
      <c r="E5" s="227">
        <v>46176.277777777781</v>
      </c>
      <c r="F5" s="224">
        <v>12.2</v>
      </c>
      <c r="G5" s="224">
        <v>119635</v>
      </c>
      <c r="H5" s="226" t="s">
        <v>160</v>
      </c>
      <c r="I5" s="224"/>
      <c r="J5" s="224"/>
      <c r="K5" s="224"/>
      <c r="L5" s="224"/>
      <c r="M5" s="35">
        <v>60</v>
      </c>
      <c r="N5" s="35">
        <v>71</v>
      </c>
      <c r="O5" s="35">
        <v>30</v>
      </c>
      <c r="P5" s="224"/>
      <c r="Q5" s="14">
        <f t="shared" si="0"/>
        <v>161</v>
      </c>
      <c r="R5" s="229" t="s">
        <v>32</v>
      </c>
      <c r="S5" s="23" t="s">
        <v>33</v>
      </c>
      <c r="T5" s="14"/>
      <c r="U5" s="231" t="s">
        <v>100</v>
      </c>
      <c r="V5" s="16" t="s">
        <v>90</v>
      </c>
      <c r="W5" s="16">
        <v>1020259</v>
      </c>
      <c r="X5" s="16" t="s">
        <v>3266</v>
      </c>
      <c r="Y5" s="16"/>
    </row>
    <row r="6" spans="1:26">
      <c r="A6" s="224" t="s">
        <v>3188</v>
      </c>
      <c r="B6" s="224" t="s">
        <v>78</v>
      </c>
      <c r="C6" s="35" t="s">
        <v>3268</v>
      </c>
      <c r="D6" s="224" t="s">
        <v>99</v>
      </c>
      <c r="E6" s="227">
        <v>46176.277777777781</v>
      </c>
      <c r="F6" s="224">
        <v>12.2</v>
      </c>
      <c r="G6" s="224">
        <v>119636</v>
      </c>
      <c r="H6" s="226" t="s">
        <v>160</v>
      </c>
      <c r="I6" s="224"/>
      <c r="J6" s="224"/>
      <c r="K6" s="224"/>
      <c r="L6" s="224"/>
      <c r="M6" s="224"/>
      <c r="N6" s="35">
        <v>90</v>
      </c>
      <c r="O6" s="35">
        <v>71</v>
      </c>
      <c r="P6" s="224"/>
      <c r="Q6" s="14">
        <f t="shared" si="0"/>
        <v>161</v>
      </c>
      <c r="R6" s="229" t="s">
        <v>32</v>
      </c>
      <c r="S6" s="23" t="s">
        <v>33</v>
      </c>
      <c r="T6" s="14"/>
      <c r="U6" s="231" t="s">
        <v>100</v>
      </c>
      <c r="V6" s="16" t="s">
        <v>90</v>
      </c>
      <c r="W6" s="16">
        <v>1020260</v>
      </c>
      <c r="X6" s="16" t="s">
        <v>3266</v>
      </c>
      <c r="Y6" s="16"/>
    </row>
    <row r="7" spans="1:26">
      <c r="A7" s="224" t="s">
        <v>3188</v>
      </c>
      <c r="B7" s="224" t="s">
        <v>80</v>
      </c>
      <c r="C7" s="35" t="s">
        <v>3269</v>
      </c>
      <c r="D7" s="224" t="s">
        <v>117</v>
      </c>
      <c r="E7" s="227">
        <v>46176.402777777781</v>
      </c>
      <c r="F7" s="224">
        <v>11.9</v>
      </c>
      <c r="G7" s="224">
        <v>119637</v>
      </c>
      <c r="H7" s="226" t="s">
        <v>1348</v>
      </c>
      <c r="I7" s="224"/>
      <c r="J7" s="224"/>
      <c r="K7" s="224"/>
      <c r="L7" s="224"/>
      <c r="M7" s="224"/>
      <c r="N7" s="224"/>
      <c r="O7" s="35">
        <v>131</v>
      </c>
      <c r="P7" s="35">
        <v>30</v>
      </c>
      <c r="Q7" s="14">
        <f t="shared" si="0"/>
        <v>161</v>
      </c>
      <c r="R7" s="229" t="s">
        <v>32</v>
      </c>
      <c r="S7" s="23" t="s">
        <v>33</v>
      </c>
      <c r="T7" s="14"/>
      <c r="U7" s="231" t="s">
        <v>100</v>
      </c>
      <c r="V7" s="16" t="s">
        <v>90</v>
      </c>
      <c r="W7" s="16">
        <v>1020261</v>
      </c>
      <c r="X7" s="16" t="s">
        <v>3270</v>
      </c>
      <c r="Y7" s="16"/>
    </row>
    <row r="8" spans="1:26" ht="38.25">
      <c r="A8" s="224" t="s">
        <v>133</v>
      </c>
      <c r="B8" s="224" t="s">
        <v>2827</v>
      </c>
      <c r="C8" s="35" t="s">
        <v>3271</v>
      </c>
      <c r="D8" s="224" t="s">
        <v>134</v>
      </c>
      <c r="E8" s="227">
        <v>46177.288194444445</v>
      </c>
      <c r="F8" s="224">
        <v>11.5</v>
      </c>
      <c r="G8" s="224">
        <v>119638</v>
      </c>
      <c r="H8" s="226" t="s">
        <v>3272</v>
      </c>
      <c r="I8" s="224"/>
      <c r="J8" s="224"/>
      <c r="K8" s="224"/>
      <c r="L8" s="224"/>
      <c r="M8" s="35">
        <v>71</v>
      </c>
      <c r="N8" s="35">
        <v>30</v>
      </c>
      <c r="O8" s="35">
        <v>60</v>
      </c>
      <c r="P8" s="224"/>
      <c r="Q8" s="14">
        <f t="shared" si="0"/>
        <v>161</v>
      </c>
      <c r="R8" s="229" t="s">
        <v>32</v>
      </c>
      <c r="S8" s="23" t="s">
        <v>33</v>
      </c>
      <c r="T8" s="14"/>
      <c r="U8" s="231" t="s">
        <v>100</v>
      </c>
      <c r="V8" s="16" t="s">
        <v>90</v>
      </c>
      <c r="W8" s="16">
        <v>1020263</v>
      </c>
      <c r="X8" s="228" t="s">
        <v>3273</v>
      </c>
      <c r="Y8" s="16"/>
    </row>
    <row r="9" spans="1:26">
      <c r="A9" s="11" t="s">
        <v>19</v>
      </c>
      <c r="B9" s="7"/>
      <c r="C9" s="7"/>
      <c r="D9" s="7"/>
      <c r="E9" s="11"/>
      <c r="F9" s="7"/>
      <c r="G9" s="7"/>
      <c r="H9" s="7"/>
      <c r="I9" s="11">
        <f t="shared" ref="I9:J9" si="1">SUM(I3:I7)</f>
        <v>0</v>
      </c>
      <c r="J9" s="11">
        <f t="shared" si="1"/>
        <v>0</v>
      </c>
      <c r="K9" s="11">
        <f t="shared" ref="K9:Q9" si="2">SUM(K3:K8)</f>
        <v>0</v>
      </c>
      <c r="L9" s="11">
        <f t="shared" si="2"/>
        <v>0</v>
      </c>
      <c r="M9" s="11">
        <f t="shared" si="2"/>
        <v>382</v>
      </c>
      <c r="N9" s="11">
        <f t="shared" si="2"/>
        <v>262</v>
      </c>
      <c r="O9" s="11">
        <f t="shared" si="2"/>
        <v>292</v>
      </c>
      <c r="P9" s="11">
        <f t="shared" si="2"/>
        <v>30</v>
      </c>
      <c r="Q9" s="11">
        <f t="shared" si="2"/>
        <v>966</v>
      </c>
      <c r="R9" s="12"/>
      <c r="S9" s="12"/>
      <c r="T9" s="12"/>
      <c r="U9" s="12"/>
      <c r="V9" s="12"/>
      <c r="W9" s="12"/>
      <c r="X9" s="12"/>
      <c r="Y9" s="12"/>
    </row>
    <row r="10" spans="1:26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Z12" s="141"/>
    </row>
    <row r="13" spans="1:26">
      <c r="A13" s="257" t="s">
        <v>169</v>
      </c>
      <c r="B13" s="1619" t="s">
        <v>39</v>
      </c>
      <c r="C13" s="1619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>
      <c r="A14" s="230" t="s">
        <v>100</v>
      </c>
      <c r="B14" s="1558" t="s">
        <v>41</v>
      </c>
      <c r="C14" s="15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5" customHeight="1">
      <c r="A15" s="5" t="s">
        <v>42</v>
      </c>
      <c r="B15" s="1565" t="s">
        <v>870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9">
      <c r="A17" s="5" t="s">
        <v>43</v>
      </c>
      <c r="B17" s="1566" t="s">
        <v>871</v>
      </c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9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9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9" ht="23.25" customHeight="1">
      <c r="A20" s="1702" t="s">
        <v>194</v>
      </c>
      <c r="B20" s="1702"/>
      <c r="C20" s="1702"/>
      <c r="D20" s="1702"/>
      <c r="E20" s="1702"/>
      <c r="F20" s="1702"/>
      <c r="G20" s="1259"/>
      <c r="H20" s="333"/>
      <c r="I20" s="1702" t="s">
        <v>959</v>
      </c>
      <c r="J20" s="1702"/>
      <c r="K20" s="1702"/>
      <c r="L20" s="1702"/>
      <c r="M20" s="1702"/>
      <c r="N20" s="1702"/>
      <c r="O20" s="1702"/>
      <c r="P20" s="1702"/>
      <c r="Q20" s="1702"/>
      <c r="R20" s="1699" t="s">
        <v>3274</v>
      </c>
      <c r="S20" s="1700"/>
      <c r="T20" s="1699"/>
      <c r="U20" s="1699"/>
      <c r="V20" s="1699"/>
      <c r="W20" s="1699"/>
      <c r="X20" s="1699"/>
      <c r="Y20" s="1699"/>
    </row>
    <row r="21" spans="1:29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  <c r="AC21" s="141"/>
    </row>
    <row r="22" spans="1:29">
      <c r="A22" s="224" t="s">
        <v>120</v>
      </c>
      <c r="B22" s="224" t="s">
        <v>78</v>
      </c>
      <c r="C22" s="35" t="s">
        <v>3275</v>
      </c>
      <c r="D22" s="224" t="s">
        <v>526</v>
      </c>
      <c r="E22" s="227">
        <v>46178.041666666664</v>
      </c>
      <c r="F22" s="224">
        <v>12.4</v>
      </c>
      <c r="G22" s="224">
        <v>119639</v>
      </c>
      <c r="H22" s="226" t="s">
        <v>740</v>
      </c>
      <c r="I22" s="224"/>
      <c r="J22" s="224"/>
      <c r="K22" s="224"/>
      <c r="L22" s="224"/>
      <c r="M22" s="35">
        <v>108</v>
      </c>
      <c r="N22" s="35">
        <v>27</v>
      </c>
      <c r="O22" s="35">
        <v>26</v>
      </c>
      <c r="P22" s="224"/>
      <c r="Q22" s="14">
        <f t="shared" ref="Q22:Q25" si="3">SUM(I22:P22)</f>
        <v>161</v>
      </c>
      <c r="R22" s="1176" t="s">
        <v>32</v>
      </c>
      <c r="S22" s="1177" t="s">
        <v>33</v>
      </c>
      <c r="T22" s="14"/>
      <c r="U22" s="231" t="s">
        <v>523</v>
      </c>
      <c r="V22" s="16" t="s">
        <v>90</v>
      </c>
      <c r="W22" s="16">
        <v>1020275</v>
      </c>
      <c r="X22" s="16" t="s">
        <v>3276</v>
      </c>
      <c r="Y22" s="16"/>
    </row>
    <row r="23" spans="1:29">
      <c r="A23" s="224" t="s">
        <v>3277</v>
      </c>
      <c r="B23" s="224" t="s">
        <v>78</v>
      </c>
      <c r="C23" s="35" t="s">
        <v>3278</v>
      </c>
      <c r="D23" s="224" t="s">
        <v>526</v>
      </c>
      <c r="E23" s="227">
        <v>46178.041666666664</v>
      </c>
      <c r="F23" s="224">
        <v>12.4</v>
      </c>
      <c r="G23" s="224">
        <v>119640</v>
      </c>
      <c r="H23" s="226" t="s">
        <v>740</v>
      </c>
      <c r="I23" s="224"/>
      <c r="J23" s="224"/>
      <c r="K23" s="224"/>
      <c r="L23" s="224"/>
      <c r="M23" s="35">
        <v>108</v>
      </c>
      <c r="N23" s="35">
        <v>27</v>
      </c>
      <c r="O23" s="35">
        <v>26</v>
      </c>
      <c r="P23" s="224"/>
      <c r="Q23" s="14">
        <f t="shared" si="3"/>
        <v>161</v>
      </c>
      <c r="R23" s="1176" t="s">
        <v>32</v>
      </c>
      <c r="S23" s="1177" t="s">
        <v>33</v>
      </c>
      <c r="T23" s="14"/>
      <c r="U23" s="231" t="s">
        <v>523</v>
      </c>
      <c r="V23" s="16" t="s">
        <v>90</v>
      </c>
      <c r="W23" s="16">
        <v>1020276</v>
      </c>
      <c r="X23" s="16" t="s">
        <v>3276</v>
      </c>
      <c r="Y23" s="16"/>
    </row>
    <row r="24" spans="1:29">
      <c r="A24" s="35" t="s">
        <v>867</v>
      </c>
      <c r="B24" s="224" t="s">
        <v>78</v>
      </c>
      <c r="C24" s="1267" t="s">
        <v>3279</v>
      </c>
      <c r="D24" s="224" t="s">
        <v>1047</v>
      </c>
      <c r="E24" s="227">
        <v>46178.041666666664</v>
      </c>
      <c r="F24" s="224">
        <v>12.4</v>
      </c>
      <c r="G24" s="224">
        <v>119641</v>
      </c>
      <c r="H24" s="226" t="s">
        <v>160</v>
      </c>
      <c r="I24" s="224"/>
      <c r="J24" s="224"/>
      <c r="K24" s="224"/>
      <c r="L24" s="224"/>
      <c r="M24" s="35">
        <v>54</v>
      </c>
      <c r="N24" s="35">
        <v>54</v>
      </c>
      <c r="O24" s="35">
        <v>53</v>
      </c>
      <c r="P24" s="224"/>
      <c r="Q24" s="14">
        <f t="shared" si="3"/>
        <v>161</v>
      </c>
      <c r="R24" s="229" t="s">
        <v>32</v>
      </c>
      <c r="S24" s="23" t="s">
        <v>33</v>
      </c>
      <c r="T24" s="14"/>
      <c r="U24" s="231" t="s">
        <v>523</v>
      </c>
      <c r="V24" s="16" t="s">
        <v>90</v>
      </c>
      <c r="W24" s="16">
        <v>1020277</v>
      </c>
      <c r="X24" s="16" t="s">
        <v>3276</v>
      </c>
      <c r="Y24" s="16"/>
    </row>
    <row r="25" spans="1:29">
      <c r="A25" s="224" t="s">
        <v>102</v>
      </c>
      <c r="B25" s="224" t="s">
        <v>92</v>
      </c>
      <c r="C25" s="35" t="s">
        <v>3280</v>
      </c>
      <c r="D25" s="224" t="s">
        <v>2294</v>
      </c>
      <c r="E25" s="227">
        <v>46178.826388888891</v>
      </c>
      <c r="F25" s="224">
        <v>12.95</v>
      </c>
      <c r="G25" s="224">
        <v>119642</v>
      </c>
      <c r="H25" s="226" t="s">
        <v>740</v>
      </c>
      <c r="I25" s="224"/>
      <c r="J25" s="224"/>
      <c r="K25" s="224"/>
      <c r="L25" s="224"/>
      <c r="M25" s="35">
        <v>108</v>
      </c>
      <c r="N25" s="35">
        <v>27</v>
      </c>
      <c r="O25" s="35">
        <v>26</v>
      </c>
      <c r="P25" s="224"/>
      <c r="Q25" s="14">
        <f t="shared" si="3"/>
        <v>161</v>
      </c>
      <c r="R25" s="229" t="s">
        <v>32</v>
      </c>
      <c r="S25" s="23" t="s">
        <v>33</v>
      </c>
      <c r="T25" s="14"/>
      <c r="U25" s="231" t="s">
        <v>523</v>
      </c>
      <c r="V25" s="16" t="s">
        <v>90</v>
      </c>
      <c r="W25" s="16">
        <v>1020278</v>
      </c>
      <c r="X25" s="16" t="s">
        <v>3276</v>
      </c>
      <c r="Y25" s="16"/>
    </row>
    <row r="27" spans="1:29">
      <c r="A27" s="11" t="s">
        <v>19</v>
      </c>
      <c r="B27" s="7"/>
      <c r="C27" s="7"/>
      <c r="D27" s="7"/>
      <c r="E27" s="11"/>
      <c r="F27" s="7"/>
      <c r="G27" s="7"/>
      <c r="H27" s="7"/>
      <c r="I27" s="11">
        <f t="shared" ref="I27:Q27" si="4">SUM(I22:I25)</f>
        <v>0</v>
      </c>
      <c r="J27" s="11">
        <f t="shared" si="4"/>
        <v>0</v>
      </c>
      <c r="K27" s="11">
        <f t="shared" si="4"/>
        <v>0</v>
      </c>
      <c r="L27" s="11">
        <f t="shared" si="4"/>
        <v>0</v>
      </c>
      <c r="M27" s="11">
        <f t="shared" si="4"/>
        <v>378</v>
      </c>
      <c r="N27" s="11">
        <f t="shared" si="4"/>
        <v>135</v>
      </c>
      <c r="O27" s="11">
        <f t="shared" si="4"/>
        <v>131</v>
      </c>
      <c r="P27" s="11">
        <f t="shared" si="4"/>
        <v>0</v>
      </c>
      <c r="Q27" s="11">
        <f t="shared" si="4"/>
        <v>644</v>
      </c>
      <c r="R27" s="12"/>
      <c r="S27" s="12"/>
      <c r="T27" s="12"/>
      <c r="U27" s="12"/>
      <c r="V27" s="12"/>
      <c r="W27" s="12"/>
      <c r="X27" s="12"/>
      <c r="Y27" s="12"/>
    </row>
    <row r="28" spans="1:29">
      <c r="A28" s="1"/>
      <c r="B28" s="1"/>
      <c r="C28" s="1"/>
      <c r="D28" s="1"/>
      <c r="E28" s="1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9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"/>
      <c r="K29" s="1563"/>
      <c r="L29" s="1563"/>
      <c r="M29" s="156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9" ht="15.75" customHeight="1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9" ht="15" customHeight="1">
      <c r="A31" s="230" t="s">
        <v>3281</v>
      </c>
      <c r="B31" s="1558"/>
      <c r="C31" s="1558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9">
      <c r="A32" s="4" t="s">
        <v>3282</v>
      </c>
      <c r="B32" s="1564"/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6">
      <c r="A33" s="5" t="s">
        <v>42</v>
      </c>
      <c r="B33" s="1565" t="s">
        <v>3283</v>
      </c>
      <c r="C33" s="15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6">
      <c r="A34" s="5" t="s">
        <v>42</v>
      </c>
      <c r="B34" s="1565"/>
      <c r="C34" s="156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6">
      <c r="A35" s="5" t="s">
        <v>43</v>
      </c>
      <c r="B35" s="1566"/>
      <c r="C35" s="156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6">
      <c r="A36" s="5" t="s">
        <v>44</v>
      </c>
      <c r="B36" s="1567"/>
      <c r="C36" s="156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8" spans="1:26" ht="23.25" customHeight="1">
      <c r="A38" s="1559" t="s">
        <v>205</v>
      </c>
      <c r="B38" s="1559"/>
      <c r="C38" s="1559"/>
      <c r="D38" s="1559"/>
      <c r="E38" s="1559"/>
      <c r="F38" s="1559"/>
      <c r="G38" s="1067"/>
      <c r="H38" s="7"/>
      <c r="I38" s="1559" t="s">
        <v>346</v>
      </c>
      <c r="J38" s="1559"/>
      <c r="K38" s="1559"/>
      <c r="L38" s="1559"/>
      <c r="M38" s="1559"/>
      <c r="N38" s="1559"/>
      <c r="O38" s="1559"/>
      <c r="P38" s="1559"/>
      <c r="Q38" s="1559"/>
      <c r="R38" s="1560" t="s">
        <v>2868</v>
      </c>
      <c r="S38" s="1561"/>
      <c r="T38" s="1560"/>
      <c r="U38" s="1560"/>
      <c r="V38" s="1560"/>
      <c r="W38" s="1560"/>
      <c r="X38" s="1560"/>
      <c r="Y38" s="1560"/>
    </row>
    <row r="39" spans="1:26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8" t="s">
        <v>9</v>
      </c>
      <c r="H39" s="33" t="s">
        <v>10</v>
      </c>
      <c r="I39" s="9" t="s">
        <v>11</v>
      </c>
      <c r="J39" s="9" t="s">
        <v>12</v>
      </c>
      <c r="K39" s="9" t="s">
        <v>13</v>
      </c>
      <c r="L39" s="9" t="s">
        <v>14</v>
      </c>
      <c r="M39" s="9" t="s">
        <v>15</v>
      </c>
      <c r="N39" s="9" t="s">
        <v>16</v>
      </c>
      <c r="O39" s="9" t="s">
        <v>17</v>
      </c>
      <c r="P39" s="10" t="s">
        <v>18</v>
      </c>
      <c r="Q39" s="8" t="s">
        <v>19</v>
      </c>
      <c r="R39" s="8" t="s">
        <v>20</v>
      </c>
      <c r="S39" s="240" t="s">
        <v>21</v>
      </c>
      <c r="T39" s="240" t="s">
        <v>22</v>
      </c>
      <c r="U39" s="8" t="s">
        <v>24</v>
      </c>
      <c r="V39" s="8" t="s">
        <v>25</v>
      </c>
      <c r="W39" s="8" t="s">
        <v>26</v>
      </c>
      <c r="X39" s="8" t="s">
        <v>27</v>
      </c>
      <c r="Y39" s="8" t="s">
        <v>28</v>
      </c>
    </row>
    <row r="40" spans="1:26">
      <c r="A40" s="15" t="s">
        <v>122</v>
      </c>
      <c r="B40" s="15" t="s">
        <v>62</v>
      </c>
      <c r="C40" s="35" t="s">
        <v>3284</v>
      </c>
      <c r="D40" s="15" t="s">
        <v>61</v>
      </c>
      <c r="E40" s="24">
        <v>46176.770833333336</v>
      </c>
      <c r="F40" s="15">
        <v>15.3</v>
      </c>
      <c r="G40" s="224">
        <v>119599</v>
      </c>
      <c r="H40" s="226"/>
      <c r="I40" s="224"/>
      <c r="J40" s="224"/>
      <c r="K40" s="224"/>
      <c r="L40" s="35">
        <v>81</v>
      </c>
      <c r="M40" s="224"/>
      <c r="N40" s="224"/>
      <c r="O40" s="224"/>
      <c r="P40" s="224"/>
      <c r="Q40" s="14">
        <f t="shared" ref="Q40:Q46" si="5">SUM(I40:P40)</f>
        <v>81</v>
      </c>
      <c r="R40" s="14" t="s">
        <v>30</v>
      </c>
      <c r="S40" s="14" t="s">
        <v>31</v>
      </c>
      <c r="T40" s="14"/>
      <c r="U40" s="255" t="s">
        <v>169</v>
      </c>
      <c r="V40" s="16" t="s">
        <v>90</v>
      </c>
      <c r="W40" s="16">
        <v>1020268</v>
      </c>
      <c r="X40" s="16" t="s">
        <v>3285</v>
      </c>
      <c r="Y40" s="737"/>
    </row>
    <row r="41" spans="1:26">
      <c r="A41" s="15" t="s">
        <v>113</v>
      </c>
      <c r="B41" s="15" t="s">
        <v>65</v>
      </c>
      <c r="C41" s="35" t="s">
        <v>3286</v>
      </c>
      <c r="D41" s="15" t="s">
        <v>203</v>
      </c>
      <c r="E41" s="24">
        <v>46145.979166666664</v>
      </c>
      <c r="F41" s="15">
        <v>18.399999999999999</v>
      </c>
      <c r="G41" s="224">
        <v>119600</v>
      </c>
      <c r="H41" s="226"/>
      <c r="I41" s="224"/>
      <c r="J41" s="224"/>
      <c r="K41" s="224"/>
      <c r="L41" s="224"/>
      <c r="M41" s="35">
        <v>81</v>
      </c>
      <c r="N41" s="224"/>
      <c r="O41" s="224"/>
      <c r="P41" s="224"/>
      <c r="Q41" s="14">
        <f t="shared" si="5"/>
        <v>81</v>
      </c>
      <c r="R41" s="1175" t="s">
        <v>30</v>
      </c>
      <c r="S41" s="23" t="s">
        <v>33</v>
      </c>
      <c r="T41" s="14"/>
      <c r="U41" s="232" t="s">
        <v>161</v>
      </c>
      <c r="V41" s="16" t="s">
        <v>90</v>
      </c>
      <c r="W41" s="16">
        <v>1020269</v>
      </c>
      <c r="X41" s="992" t="s">
        <v>3287</v>
      </c>
      <c r="Y41" s="733"/>
      <c r="Z41" s="1"/>
    </row>
    <row r="42" spans="1:26">
      <c r="A42" s="224" t="s">
        <v>814</v>
      </c>
      <c r="B42" s="224" t="s">
        <v>92</v>
      </c>
      <c r="C42" s="35" t="s">
        <v>3288</v>
      </c>
      <c r="D42" s="224" t="s">
        <v>159</v>
      </c>
      <c r="E42" s="227">
        <v>46177.041666666664</v>
      </c>
      <c r="F42" s="224">
        <v>11.9</v>
      </c>
      <c r="G42" s="224">
        <v>119644</v>
      </c>
      <c r="H42" s="226" t="s">
        <v>740</v>
      </c>
      <c r="I42" s="224"/>
      <c r="J42" s="224"/>
      <c r="K42" s="224"/>
      <c r="L42" s="224"/>
      <c r="M42" s="35">
        <v>131</v>
      </c>
      <c r="N42" s="35">
        <v>30</v>
      </c>
      <c r="O42" s="224"/>
      <c r="P42" s="224"/>
      <c r="Q42" s="14">
        <f t="shared" si="5"/>
        <v>161</v>
      </c>
      <c r="R42" s="229" t="s">
        <v>32</v>
      </c>
      <c r="S42" s="23" t="s">
        <v>33</v>
      </c>
      <c r="T42" s="14"/>
      <c r="U42" s="232" t="s">
        <v>161</v>
      </c>
      <c r="V42" s="16" t="s">
        <v>90</v>
      </c>
      <c r="W42" s="16">
        <v>1020271</v>
      </c>
      <c r="X42" s="228" t="s">
        <v>3289</v>
      </c>
      <c r="Y42" s="535"/>
    </row>
    <row r="43" spans="1:26">
      <c r="A43" s="224" t="s">
        <v>867</v>
      </c>
      <c r="B43" s="224" t="s">
        <v>92</v>
      </c>
      <c r="C43" s="35" t="s">
        <v>3290</v>
      </c>
      <c r="D43" s="224" t="s">
        <v>159</v>
      </c>
      <c r="E43" s="227">
        <v>46177.041666666664</v>
      </c>
      <c r="F43" s="224">
        <v>11.9</v>
      </c>
      <c r="G43" s="224">
        <v>119645</v>
      </c>
      <c r="H43" s="226" t="s">
        <v>740</v>
      </c>
      <c r="I43" s="224"/>
      <c r="J43" s="224"/>
      <c r="K43" s="224"/>
      <c r="L43" s="224"/>
      <c r="M43" s="35">
        <v>101</v>
      </c>
      <c r="N43" s="35">
        <v>30</v>
      </c>
      <c r="O43" s="35">
        <v>30</v>
      </c>
      <c r="P43" s="224"/>
      <c r="Q43" s="14">
        <f t="shared" si="5"/>
        <v>161</v>
      </c>
      <c r="R43" s="229" t="s">
        <v>32</v>
      </c>
      <c r="S43" s="23" t="s">
        <v>33</v>
      </c>
      <c r="T43" s="14"/>
      <c r="U43" s="232" t="s">
        <v>161</v>
      </c>
      <c r="V43" s="16" t="s">
        <v>90</v>
      </c>
      <c r="W43" s="16">
        <v>1020272</v>
      </c>
      <c r="X43" s="16" t="s">
        <v>3289</v>
      </c>
      <c r="Y43" s="16"/>
    </row>
    <row r="44" spans="1:26">
      <c r="A44" s="224" t="s">
        <v>2561</v>
      </c>
      <c r="B44" s="224" t="s">
        <v>92</v>
      </c>
      <c r="C44" s="35" t="s">
        <v>3291</v>
      </c>
      <c r="D44" s="224" t="s">
        <v>159</v>
      </c>
      <c r="E44" s="227">
        <v>46177.041666666664</v>
      </c>
      <c r="F44" s="224">
        <v>11.9</v>
      </c>
      <c r="G44" s="224">
        <v>119646</v>
      </c>
      <c r="H44" s="226" t="s">
        <v>160</v>
      </c>
      <c r="I44" s="224"/>
      <c r="J44" s="224"/>
      <c r="K44" s="224"/>
      <c r="L44" s="224"/>
      <c r="M44" s="35">
        <v>11</v>
      </c>
      <c r="N44" s="35">
        <v>60</v>
      </c>
      <c r="O44" s="35">
        <v>60</v>
      </c>
      <c r="P44" s="35">
        <v>30</v>
      </c>
      <c r="Q44" s="14">
        <f>SUM(I44:P44)</f>
        <v>161</v>
      </c>
      <c r="R44" s="229" t="s">
        <v>32</v>
      </c>
      <c r="S44" s="23" t="s">
        <v>33</v>
      </c>
      <c r="T44" s="14"/>
      <c r="U44" s="232" t="s">
        <v>161</v>
      </c>
      <c r="V44" s="16" t="s">
        <v>90</v>
      </c>
      <c r="W44" s="16">
        <v>1020274</v>
      </c>
      <c r="X44" s="16" t="s">
        <v>3289</v>
      </c>
      <c r="Y44" s="16"/>
    </row>
    <row r="45" spans="1:26">
      <c r="A45" s="224" t="s">
        <v>3188</v>
      </c>
      <c r="B45" s="224" t="s">
        <v>92</v>
      </c>
      <c r="C45" s="35" t="s">
        <v>3292</v>
      </c>
      <c r="D45" s="224" t="s">
        <v>159</v>
      </c>
      <c r="E45" s="227">
        <v>46177.041666666664</v>
      </c>
      <c r="F45" s="224">
        <v>11.9</v>
      </c>
      <c r="G45" s="224">
        <v>119647</v>
      </c>
      <c r="H45" s="226" t="s">
        <v>160</v>
      </c>
      <c r="I45" s="224"/>
      <c r="J45" s="224"/>
      <c r="K45" s="224"/>
      <c r="L45" s="224"/>
      <c r="M45" s="35">
        <v>30</v>
      </c>
      <c r="N45" s="35">
        <v>101</v>
      </c>
      <c r="O45" s="224"/>
      <c r="P45" s="35">
        <v>30</v>
      </c>
      <c r="Q45" s="14">
        <f>SUM(I45:P45)</f>
        <v>161</v>
      </c>
      <c r="R45" s="229" t="s">
        <v>32</v>
      </c>
      <c r="S45" s="23" t="s">
        <v>33</v>
      </c>
      <c r="T45" s="14"/>
      <c r="U45" s="232" t="s">
        <v>161</v>
      </c>
      <c r="V45" s="16" t="s">
        <v>90</v>
      </c>
      <c r="W45" s="16">
        <v>1020273</v>
      </c>
      <c r="X45" s="16" t="s">
        <v>3289</v>
      </c>
      <c r="Y45" s="16"/>
    </row>
    <row r="46" spans="1:26">
      <c r="A46" s="15" t="s">
        <v>3293</v>
      </c>
      <c r="B46" s="15" t="s">
        <v>92</v>
      </c>
      <c r="C46" s="35" t="s">
        <v>3294</v>
      </c>
      <c r="D46" s="1172" t="s">
        <v>159</v>
      </c>
      <c r="E46" s="1173">
        <v>46177.041666666664</v>
      </c>
      <c r="F46" s="1172">
        <v>11.9</v>
      </c>
      <c r="G46" s="15">
        <v>119648</v>
      </c>
      <c r="H46" s="388" t="s">
        <v>3295</v>
      </c>
      <c r="I46" s="15"/>
      <c r="J46" s="15"/>
      <c r="K46" s="15"/>
      <c r="L46" s="15"/>
      <c r="M46" s="35">
        <v>45</v>
      </c>
      <c r="N46" s="35">
        <v>101</v>
      </c>
      <c r="O46" s="15">
        <v>0</v>
      </c>
      <c r="P46" s="35">
        <v>15</v>
      </c>
      <c r="Q46" s="14">
        <f t="shared" si="5"/>
        <v>161</v>
      </c>
      <c r="R46" s="1176" t="s">
        <v>32</v>
      </c>
      <c r="S46" s="1177" t="s">
        <v>33</v>
      </c>
      <c r="T46" s="14"/>
      <c r="U46" s="1190" t="s">
        <v>161</v>
      </c>
      <c r="V46" s="16" t="s">
        <v>90</v>
      </c>
      <c r="W46" s="16">
        <v>1020270</v>
      </c>
      <c r="X46" s="16" t="s">
        <v>3289</v>
      </c>
      <c r="Y46" s="16"/>
    </row>
    <row r="47" spans="1:26">
      <c r="A47" s="11" t="s">
        <v>19</v>
      </c>
      <c r="B47" s="7"/>
      <c r="C47" s="7"/>
      <c r="D47" s="7"/>
      <c r="E47" s="11"/>
      <c r="F47" s="7"/>
      <c r="G47" s="7"/>
      <c r="H47" s="7"/>
      <c r="I47" s="11">
        <f>SUM(I40:I43)</f>
        <v>0</v>
      </c>
      <c r="J47" s="11">
        <f>SUM(J40:J43)</f>
        <v>0</v>
      </c>
      <c r="K47" s="11">
        <f t="shared" ref="K47:Q47" si="6">SUM(K40:K46)</f>
        <v>0</v>
      </c>
      <c r="L47" s="11">
        <f t="shared" si="6"/>
        <v>81</v>
      </c>
      <c r="M47" s="11">
        <f t="shared" si="6"/>
        <v>399</v>
      </c>
      <c r="N47" s="11">
        <f t="shared" si="6"/>
        <v>322</v>
      </c>
      <c r="O47" s="11">
        <f t="shared" si="6"/>
        <v>90</v>
      </c>
      <c r="P47" s="11">
        <f t="shared" si="6"/>
        <v>75</v>
      </c>
      <c r="Q47" s="11">
        <f t="shared" si="6"/>
        <v>967</v>
      </c>
      <c r="R47" s="12"/>
      <c r="S47" s="12"/>
      <c r="T47" s="12"/>
      <c r="U47" s="12"/>
      <c r="V47" s="12"/>
      <c r="W47" s="12"/>
      <c r="X47" s="12"/>
      <c r="Y47" s="12"/>
    </row>
    <row r="48" spans="1:26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7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"/>
      <c r="K49" s="1563"/>
      <c r="L49" s="1563"/>
      <c r="M49" s="156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7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7">
      <c r="A51" s="257" t="s">
        <v>169</v>
      </c>
      <c r="B51" s="1619" t="s">
        <v>39</v>
      </c>
      <c r="C51" s="1619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7">
      <c r="A52" s="4" t="s">
        <v>161</v>
      </c>
      <c r="B52" s="1564" t="s">
        <v>41</v>
      </c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7">
      <c r="A53" s="5" t="s">
        <v>42</v>
      </c>
      <c r="B53" s="1565" t="s">
        <v>309</v>
      </c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7">
      <c r="A54" s="5" t="s">
        <v>42</v>
      </c>
      <c r="B54" s="1565"/>
      <c r="C54" s="156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7">
      <c r="A55" s="5" t="s">
        <v>43</v>
      </c>
      <c r="B55" s="1566" t="s">
        <v>3296</v>
      </c>
      <c r="C55" s="156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7">
      <c r="A56" s="5" t="s">
        <v>44</v>
      </c>
      <c r="B56" s="1567"/>
      <c r="C56" s="156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8" spans="1:27" ht="23.25" customHeight="1">
      <c r="A58" s="1705" t="s">
        <v>3297</v>
      </c>
      <c r="B58" s="1705"/>
      <c r="C58" s="1705"/>
      <c r="D58" s="1705"/>
      <c r="E58" s="1705"/>
      <c r="F58" s="1705"/>
      <c r="G58" s="1260"/>
      <c r="H58" s="294"/>
      <c r="I58" s="1705" t="s">
        <v>346</v>
      </c>
      <c r="J58" s="1705"/>
      <c r="K58" s="1705"/>
      <c r="L58" s="1705"/>
      <c r="M58" s="1705"/>
      <c r="N58" s="1705"/>
      <c r="O58" s="1705"/>
      <c r="P58" s="1705"/>
      <c r="Q58" s="1705"/>
      <c r="R58" s="1703" t="s">
        <v>2643</v>
      </c>
      <c r="S58" s="1704"/>
      <c r="T58" s="1703"/>
      <c r="U58" s="1703"/>
      <c r="V58" s="1703"/>
      <c r="W58" s="1703"/>
      <c r="X58" s="1703"/>
      <c r="Y58" s="1703"/>
    </row>
    <row r="59" spans="1:27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8" t="s">
        <v>9</v>
      </c>
      <c r="H59" s="33" t="s">
        <v>10</v>
      </c>
      <c r="I59" s="9" t="s">
        <v>11</v>
      </c>
      <c r="J59" s="9" t="s">
        <v>12</v>
      </c>
      <c r="K59" s="9" t="s">
        <v>13</v>
      </c>
      <c r="L59" s="9" t="s">
        <v>14</v>
      </c>
      <c r="M59" s="9" t="s">
        <v>15</v>
      </c>
      <c r="N59" s="9" t="s">
        <v>16</v>
      </c>
      <c r="O59" s="9" t="s">
        <v>17</v>
      </c>
      <c r="P59" s="10" t="s">
        <v>18</v>
      </c>
      <c r="Q59" s="8" t="s">
        <v>19</v>
      </c>
      <c r="R59" s="8" t="s">
        <v>20</v>
      </c>
      <c r="S59" s="240" t="s">
        <v>21</v>
      </c>
      <c r="T59" s="240" t="s">
        <v>22</v>
      </c>
      <c r="U59" s="8" t="s">
        <v>24</v>
      </c>
      <c r="V59" s="8" t="s">
        <v>25</v>
      </c>
      <c r="W59" s="8" t="s">
        <v>26</v>
      </c>
      <c r="X59" s="8" t="s">
        <v>27</v>
      </c>
      <c r="Y59" s="8" t="s">
        <v>28</v>
      </c>
    </row>
    <row r="60" spans="1:27">
      <c r="A60" s="224" t="s">
        <v>120</v>
      </c>
      <c r="B60" s="224" t="s">
        <v>92</v>
      </c>
      <c r="C60" s="35" t="s">
        <v>3298</v>
      </c>
      <c r="D60" s="224" t="s">
        <v>159</v>
      </c>
      <c r="E60" s="227">
        <v>46178.041666666664</v>
      </c>
      <c r="F60" s="224">
        <v>11.9</v>
      </c>
      <c r="G60" s="224">
        <v>119649</v>
      </c>
      <c r="H60" s="226" t="s">
        <v>740</v>
      </c>
      <c r="I60" s="224"/>
      <c r="J60" s="224"/>
      <c r="K60" s="224"/>
      <c r="L60" s="224"/>
      <c r="M60" s="224">
        <v>161</v>
      </c>
      <c r="N60" s="224">
        <v>0</v>
      </c>
      <c r="O60" s="224"/>
      <c r="P60" s="224"/>
      <c r="Q60" s="14">
        <f t="shared" ref="Q60:Q65" si="7">SUM(I60:P60)</f>
        <v>161</v>
      </c>
      <c r="R60" s="1176" t="s">
        <v>32</v>
      </c>
      <c r="S60" s="1177" t="s">
        <v>33</v>
      </c>
      <c r="T60" s="14"/>
      <c r="U60" s="232" t="s">
        <v>161</v>
      </c>
      <c r="V60" s="16" t="s">
        <v>90</v>
      </c>
      <c r="W60" s="16">
        <v>1020297</v>
      </c>
      <c r="X60" s="16" t="s">
        <v>3299</v>
      </c>
      <c r="Y60" s="16"/>
    </row>
    <row r="61" spans="1:27">
      <c r="A61" s="224" t="s">
        <v>3300</v>
      </c>
      <c r="B61" s="224" t="s">
        <v>92</v>
      </c>
      <c r="C61" s="35" t="s">
        <v>3301</v>
      </c>
      <c r="D61" s="224" t="s">
        <v>159</v>
      </c>
      <c r="E61" s="227">
        <v>46178.041666666664</v>
      </c>
      <c r="F61" s="224">
        <v>11.9</v>
      </c>
      <c r="G61" s="224">
        <v>119650</v>
      </c>
      <c r="H61" s="226" t="s">
        <v>740</v>
      </c>
      <c r="I61" s="224"/>
      <c r="J61" s="224"/>
      <c r="K61" s="224"/>
      <c r="L61" s="224"/>
      <c r="M61" s="224">
        <v>161</v>
      </c>
      <c r="N61" s="224">
        <v>0</v>
      </c>
      <c r="O61" s="224"/>
      <c r="P61" s="224"/>
      <c r="Q61" s="14">
        <f t="shared" si="7"/>
        <v>161</v>
      </c>
      <c r="R61" s="1176" t="s">
        <v>32</v>
      </c>
      <c r="S61" s="1177" t="s">
        <v>33</v>
      </c>
      <c r="T61" s="14"/>
      <c r="U61" s="232" t="s">
        <v>161</v>
      </c>
      <c r="V61" s="16" t="s">
        <v>90</v>
      </c>
      <c r="W61" s="16">
        <v>1020298</v>
      </c>
      <c r="X61" s="16" t="s">
        <v>3299</v>
      </c>
      <c r="Y61" s="16"/>
    </row>
    <row r="62" spans="1:27">
      <c r="A62" s="1172" t="s">
        <v>114</v>
      </c>
      <c r="B62" s="35" t="s">
        <v>78</v>
      </c>
      <c r="C62" s="48" t="s">
        <v>3302</v>
      </c>
      <c r="D62" s="15" t="s">
        <v>932</v>
      </c>
      <c r="E62" s="1173">
        <v>46178.003472222219</v>
      </c>
      <c r="F62" s="15">
        <v>12.7</v>
      </c>
      <c r="G62" s="1172">
        <v>119651</v>
      </c>
      <c r="H62" s="1174" t="s">
        <v>3303</v>
      </c>
      <c r="I62" s="1172"/>
      <c r="J62" s="1172"/>
      <c r="K62" s="1172"/>
      <c r="L62" s="1172"/>
      <c r="M62" s="1172">
        <v>30</v>
      </c>
      <c r="N62" s="1172"/>
      <c r="O62" s="1172">
        <v>101</v>
      </c>
      <c r="P62" s="1172">
        <v>30</v>
      </c>
      <c r="Q62" s="14">
        <f>SUM(I62:P62)</f>
        <v>161</v>
      </c>
      <c r="R62" s="1176" t="s">
        <v>32</v>
      </c>
      <c r="S62" s="1177" t="s">
        <v>33</v>
      </c>
      <c r="T62" s="14"/>
      <c r="U62" s="232" t="s">
        <v>161</v>
      </c>
      <c r="V62" s="16" t="s">
        <v>90</v>
      </c>
      <c r="W62" s="16">
        <v>1020299</v>
      </c>
      <c r="X62" s="228" t="s">
        <v>3299</v>
      </c>
      <c r="Y62" s="16"/>
    </row>
    <row r="63" spans="1:27">
      <c r="A63" s="224" t="s">
        <v>137</v>
      </c>
      <c r="B63" s="224" t="s">
        <v>92</v>
      </c>
      <c r="C63" s="35" t="s">
        <v>3304</v>
      </c>
      <c r="D63" s="224" t="s">
        <v>159</v>
      </c>
      <c r="E63" s="227">
        <v>46178.041666666664</v>
      </c>
      <c r="F63" s="224">
        <v>11.9</v>
      </c>
      <c r="G63" s="224">
        <v>119652</v>
      </c>
      <c r="H63" s="226" t="s">
        <v>160</v>
      </c>
      <c r="I63" s="224"/>
      <c r="J63" s="224"/>
      <c r="K63" s="224"/>
      <c r="L63" s="224"/>
      <c r="M63" s="224">
        <v>30</v>
      </c>
      <c r="N63" s="224">
        <v>0</v>
      </c>
      <c r="O63" s="224">
        <v>30</v>
      </c>
      <c r="P63" s="224">
        <v>101</v>
      </c>
      <c r="Q63" s="14">
        <f t="shared" si="7"/>
        <v>161</v>
      </c>
      <c r="R63" s="229" t="s">
        <v>32</v>
      </c>
      <c r="S63" s="23" t="s">
        <v>33</v>
      </c>
      <c r="T63" s="14"/>
      <c r="U63" s="232" t="s">
        <v>161</v>
      </c>
      <c r="V63" s="16" t="s">
        <v>90</v>
      </c>
      <c r="W63" s="16">
        <v>1020300</v>
      </c>
      <c r="X63" s="16" t="s">
        <v>3299</v>
      </c>
      <c r="Y63" s="16"/>
    </row>
    <row r="64" spans="1:27">
      <c r="A64" s="384" t="s">
        <v>121</v>
      </c>
      <c r="B64" s="384" t="s">
        <v>92</v>
      </c>
      <c r="C64" s="35" t="s">
        <v>3305</v>
      </c>
      <c r="D64" s="384" t="s">
        <v>159</v>
      </c>
      <c r="E64" s="385">
        <v>46178.041666666664</v>
      </c>
      <c r="F64" s="384">
        <v>11.9</v>
      </c>
      <c r="G64" s="384">
        <v>119654</v>
      </c>
      <c r="H64" s="1265" t="s">
        <v>740</v>
      </c>
      <c r="I64" s="384"/>
      <c r="J64" s="384"/>
      <c r="K64" s="384"/>
      <c r="L64" s="384"/>
      <c r="M64" s="384">
        <v>0</v>
      </c>
      <c r="N64" s="384">
        <v>120</v>
      </c>
      <c r="O64" s="384">
        <v>41</v>
      </c>
      <c r="P64" s="384"/>
      <c r="Q64" s="663">
        <f t="shared" si="7"/>
        <v>161</v>
      </c>
      <c r="R64" s="229" t="s">
        <v>32</v>
      </c>
      <c r="S64" s="663" t="s">
        <v>33</v>
      </c>
      <c r="T64" s="663"/>
      <c r="U64" s="232" t="s">
        <v>161</v>
      </c>
      <c r="V64" s="542" t="s">
        <v>90</v>
      </c>
      <c r="W64" s="542">
        <v>1020301</v>
      </c>
      <c r="X64" s="542" t="s">
        <v>3299</v>
      </c>
      <c r="Y64" s="542"/>
      <c r="Z64" s="1266" t="s">
        <v>3306</v>
      </c>
      <c r="AA64" s="1266"/>
    </row>
    <row r="65" spans="1:25">
      <c r="A65" s="224" t="s">
        <v>2561</v>
      </c>
      <c r="B65" s="224" t="s">
        <v>92</v>
      </c>
      <c r="C65" s="35" t="s">
        <v>3307</v>
      </c>
      <c r="D65" s="224" t="s">
        <v>159</v>
      </c>
      <c r="E65" s="227">
        <v>46178.041666666664</v>
      </c>
      <c r="F65" s="224">
        <v>11.9</v>
      </c>
      <c r="G65" s="224">
        <v>119653</v>
      </c>
      <c r="H65" s="226" t="s">
        <v>160</v>
      </c>
      <c r="I65" s="224"/>
      <c r="J65" s="224"/>
      <c r="K65" s="224"/>
      <c r="L65" s="224"/>
      <c r="M65" s="224"/>
      <c r="N65" s="224">
        <v>0</v>
      </c>
      <c r="O65" s="224">
        <v>0</v>
      </c>
      <c r="P65" s="224">
        <v>161</v>
      </c>
      <c r="Q65" s="14">
        <f t="shared" si="7"/>
        <v>161</v>
      </c>
      <c r="R65" s="229" t="s">
        <v>32</v>
      </c>
      <c r="S65" s="23" t="s">
        <v>33</v>
      </c>
      <c r="T65" s="14"/>
      <c r="U65" s="232" t="s">
        <v>161</v>
      </c>
      <c r="V65" s="16" t="s">
        <v>90</v>
      </c>
      <c r="W65" s="16">
        <v>1020302</v>
      </c>
      <c r="X65" s="16" t="s">
        <v>3299</v>
      </c>
      <c r="Y65" s="16"/>
    </row>
    <row r="66" spans="1:25">
      <c r="A66" s="11" t="s">
        <v>19</v>
      </c>
      <c r="B66" s="7"/>
      <c r="C66" s="7"/>
      <c r="D66" s="7"/>
      <c r="E66" s="11"/>
      <c r="F66" s="7"/>
      <c r="G66" s="7"/>
      <c r="H66" s="7"/>
      <c r="I66" s="11">
        <f t="shared" ref="I66:Q66" si="8">SUM(I60:I65)</f>
        <v>0</v>
      </c>
      <c r="J66" s="11">
        <f t="shared" si="8"/>
        <v>0</v>
      </c>
      <c r="K66" s="11">
        <f t="shared" si="8"/>
        <v>0</v>
      </c>
      <c r="L66" s="11">
        <f t="shared" si="8"/>
        <v>0</v>
      </c>
      <c r="M66" s="11">
        <f t="shared" si="8"/>
        <v>382</v>
      </c>
      <c r="N66" s="11">
        <f t="shared" si="8"/>
        <v>120</v>
      </c>
      <c r="O66" s="11">
        <f t="shared" si="8"/>
        <v>172</v>
      </c>
      <c r="P66" s="11">
        <f t="shared" si="8"/>
        <v>292</v>
      </c>
      <c r="Q66" s="11">
        <f t="shared" si="8"/>
        <v>966</v>
      </c>
      <c r="R66" s="12"/>
      <c r="S66" s="12"/>
      <c r="T66" s="12"/>
      <c r="U66" s="12"/>
      <c r="V66" s="12"/>
      <c r="W66" s="12"/>
      <c r="X66" s="12"/>
      <c r="Y66" s="12"/>
    </row>
    <row r="67" spans="1:25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"/>
      <c r="K68" s="1563"/>
      <c r="L68" s="1563"/>
      <c r="M68" s="1563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4" t="s">
        <v>161</v>
      </c>
      <c r="B70" s="1564" t="s">
        <v>39</v>
      </c>
      <c r="C70" s="1564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42</v>
      </c>
      <c r="B71" s="1565" t="s">
        <v>500</v>
      </c>
      <c r="C71" s="156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42</v>
      </c>
      <c r="B72" s="1565"/>
      <c r="C72" s="156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43</v>
      </c>
      <c r="B73" s="1566" t="s">
        <v>902</v>
      </c>
      <c r="C73" s="156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44</v>
      </c>
      <c r="B74" s="1567"/>
      <c r="C74" s="156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6" spans="1:25" ht="23.25" customHeight="1">
      <c r="A76" s="1559" t="s">
        <v>83</v>
      </c>
      <c r="B76" s="1559"/>
      <c r="C76" s="1559"/>
      <c r="D76" s="1559"/>
      <c r="E76" s="1559"/>
      <c r="F76" s="1559"/>
      <c r="G76" s="1067"/>
      <c r="H76" s="7"/>
      <c r="I76" s="1559" t="s">
        <v>346</v>
      </c>
      <c r="J76" s="1559"/>
      <c r="K76" s="1559"/>
      <c r="L76" s="1559"/>
      <c r="M76" s="1559"/>
      <c r="N76" s="1559"/>
      <c r="O76" s="1559"/>
      <c r="P76" s="1559"/>
      <c r="Q76" s="1559"/>
      <c r="R76" s="1560" t="s">
        <v>2643</v>
      </c>
      <c r="S76" s="1561"/>
      <c r="T76" s="1560"/>
      <c r="U76" s="1560"/>
      <c r="V76" s="1560"/>
      <c r="W76" s="1560"/>
      <c r="X76" s="1560"/>
      <c r="Y76" s="1560"/>
    </row>
    <row r="77" spans="1:25" ht="26.25">
      <c r="A77" s="8" t="s">
        <v>3</v>
      </c>
      <c r="B77" s="8" t="s">
        <v>4</v>
      </c>
      <c r="C77" s="8" t="s">
        <v>5</v>
      </c>
      <c r="D77" s="8" t="s">
        <v>6</v>
      </c>
      <c r="E77" s="8" t="s">
        <v>7</v>
      </c>
      <c r="F77" s="8" t="s">
        <v>8</v>
      </c>
      <c r="G77" s="8" t="s">
        <v>9</v>
      </c>
      <c r="H77" s="33" t="s">
        <v>10</v>
      </c>
      <c r="I77" s="9" t="s">
        <v>11</v>
      </c>
      <c r="J77" s="9" t="s">
        <v>12</v>
      </c>
      <c r="K77" s="9" t="s">
        <v>13</v>
      </c>
      <c r="L77" s="9" t="s">
        <v>14</v>
      </c>
      <c r="M77" s="9" t="s">
        <v>15</v>
      </c>
      <c r="N77" s="9" t="s">
        <v>16</v>
      </c>
      <c r="O77" s="9" t="s">
        <v>17</v>
      </c>
      <c r="P77" s="10" t="s">
        <v>18</v>
      </c>
      <c r="Q77" s="8" t="s">
        <v>19</v>
      </c>
      <c r="R77" s="8" t="s">
        <v>20</v>
      </c>
      <c r="S77" s="240" t="s">
        <v>21</v>
      </c>
      <c r="T77" s="240" t="s">
        <v>22</v>
      </c>
      <c r="U77" s="8" t="s">
        <v>24</v>
      </c>
      <c r="V77" s="8" t="s">
        <v>25</v>
      </c>
      <c r="W77" s="8" t="s">
        <v>26</v>
      </c>
      <c r="X77" s="8" t="s">
        <v>27</v>
      </c>
      <c r="Y77" s="8" t="s">
        <v>28</v>
      </c>
    </row>
    <row r="78" spans="1:25">
      <c r="A78" s="15" t="s">
        <v>141</v>
      </c>
      <c r="B78" s="15" t="s">
        <v>69</v>
      </c>
      <c r="C78" s="35" t="s">
        <v>3308</v>
      </c>
      <c r="D78" s="15" t="s">
        <v>68</v>
      </c>
      <c r="E78" s="24">
        <v>46176.798611111109</v>
      </c>
      <c r="F78" s="15">
        <v>16.899999999999999</v>
      </c>
      <c r="G78" s="224">
        <v>119602</v>
      </c>
      <c r="H78" s="226" t="s">
        <v>3309</v>
      </c>
      <c r="I78" s="224"/>
      <c r="J78" s="224"/>
      <c r="K78" s="224"/>
      <c r="L78" s="224"/>
      <c r="M78" s="272">
        <v>54</v>
      </c>
      <c r="N78" s="224">
        <v>80</v>
      </c>
      <c r="O78" s="224">
        <v>27</v>
      </c>
      <c r="P78" s="224"/>
      <c r="Q78" s="14">
        <f t="shared" ref="Q78:Q84" si="9">SUM(I78:P78)</f>
        <v>161</v>
      </c>
      <c r="R78" s="14" t="s">
        <v>30</v>
      </c>
      <c r="S78" s="14" t="s">
        <v>31</v>
      </c>
      <c r="T78" s="14"/>
      <c r="U78" s="255" t="s">
        <v>169</v>
      </c>
      <c r="V78" s="16"/>
      <c r="W78" s="16">
        <v>1020285</v>
      </c>
      <c r="X78" s="313">
        <v>46176.458333333336</v>
      </c>
      <c r="Y78" s="16" t="s">
        <v>832</v>
      </c>
    </row>
    <row r="79" spans="1:25">
      <c r="A79" s="15" t="s">
        <v>1078</v>
      </c>
      <c r="B79" s="15" t="s">
        <v>72</v>
      </c>
      <c r="C79" s="35" t="s">
        <v>3310</v>
      </c>
      <c r="D79" s="15" t="s">
        <v>71</v>
      </c>
      <c r="E79" s="24">
        <v>46177.715277777781</v>
      </c>
      <c r="F79" s="15">
        <v>16.2</v>
      </c>
      <c r="G79" s="224">
        <v>119603</v>
      </c>
      <c r="H79" s="226" t="s">
        <v>3309</v>
      </c>
      <c r="I79" s="224"/>
      <c r="J79" s="224"/>
      <c r="K79" s="224"/>
      <c r="L79" s="224"/>
      <c r="M79" s="224">
        <v>54</v>
      </c>
      <c r="N79" s="224">
        <v>80</v>
      </c>
      <c r="O79" s="224">
        <v>27</v>
      </c>
      <c r="P79" s="224"/>
      <c r="Q79" s="14">
        <f t="shared" si="9"/>
        <v>161</v>
      </c>
      <c r="R79" s="14" t="s">
        <v>30</v>
      </c>
      <c r="S79" s="14" t="s">
        <v>31</v>
      </c>
      <c r="T79" s="14"/>
      <c r="U79" s="255" t="s">
        <v>169</v>
      </c>
      <c r="V79" s="16"/>
      <c r="W79" s="16">
        <v>1020286</v>
      </c>
      <c r="X79" s="313">
        <v>46177.458333333336</v>
      </c>
      <c r="Y79" s="16"/>
    </row>
    <row r="80" spans="1:25">
      <c r="A80" s="15" t="s">
        <v>150</v>
      </c>
      <c r="B80" s="15" t="s">
        <v>57</v>
      </c>
      <c r="C80" s="35" t="s">
        <v>3311</v>
      </c>
      <c r="D80" s="15" t="s">
        <v>56</v>
      </c>
      <c r="E80" s="24">
        <v>46177.229166666664</v>
      </c>
      <c r="F80" s="15">
        <v>12.3</v>
      </c>
      <c r="G80" s="224">
        <v>119598</v>
      </c>
      <c r="H80" s="226" t="s">
        <v>3309</v>
      </c>
      <c r="I80" s="224"/>
      <c r="J80" s="224"/>
      <c r="K80" s="224"/>
      <c r="L80" s="35">
        <v>108</v>
      </c>
      <c r="M80" s="224"/>
      <c r="N80" s="224"/>
      <c r="O80" s="224"/>
      <c r="P80" s="224"/>
      <c r="Q80" s="14">
        <f t="shared" si="9"/>
        <v>108</v>
      </c>
      <c r="R80" s="14" t="s">
        <v>30</v>
      </c>
      <c r="S80" s="14" t="s">
        <v>31</v>
      </c>
      <c r="T80" s="14"/>
      <c r="U80" s="255" t="s">
        <v>169</v>
      </c>
      <c r="V80" s="16" t="s">
        <v>90</v>
      </c>
      <c r="W80" s="16">
        <v>1020287</v>
      </c>
      <c r="X80" s="228" t="s">
        <v>3312</v>
      </c>
      <c r="Y80" s="16"/>
    </row>
    <row r="81" spans="1:26">
      <c r="A81" s="15" t="s">
        <v>219</v>
      </c>
      <c r="B81" s="15" t="s">
        <v>75</v>
      </c>
      <c r="C81" s="35" t="s">
        <v>3313</v>
      </c>
      <c r="D81" s="15" t="s">
        <v>74</v>
      </c>
      <c r="E81" s="24">
        <v>46177.524305555555</v>
      </c>
      <c r="F81" s="15">
        <v>18.2</v>
      </c>
      <c r="G81" s="224">
        <v>119601</v>
      </c>
      <c r="H81" s="226" t="s">
        <v>3309</v>
      </c>
      <c r="I81" s="224"/>
      <c r="J81" s="224"/>
      <c r="K81" s="224"/>
      <c r="L81" s="35">
        <v>54</v>
      </c>
      <c r="M81" s="224"/>
      <c r="N81" s="224"/>
      <c r="O81" s="224"/>
      <c r="P81" s="224"/>
      <c r="Q81" s="14">
        <f t="shared" si="9"/>
        <v>54</v>
      </c>
      <c r="R81" s="1175" t="s">
        <v>30</v>
      </c>
      <c r="S81" s="1175" t="s">
        <v>31</v>
      </c>
      <c r="T81" s="14"/>
      <c r="U81" s="255" t="s">
        <v>169</v>
      </c>
      <c r="V81" s="16"/>
      <c r="W81" s="16">
        <v>1020288</v>
      </c>
      <c r="X81" s="228" t="s">
        <v>3314</v>
      </c>
      <c r="Y81" s="16"/>
    </row>
    <row r="82" spans="1:26" ht="26.25">
      <c r="A82" s="384" t="s">
        <v>133</v>
      </c>
      <c r="B82" s="384" t="s">
        <v>134</v>
      </c>
      <c r="C82" s="384" t="s">
        <v>3315</v>
      </c>
      <c r="D82" s="384" t="s">
        <v>2892</v>
      </c>
      <c r="E82" s="385">
        <v>46177.288194444445</v>
      </c>
      <c r="F82" s="384">
        <v>11.5</v>
      </c>
      <c r="G82" s="1261">
        <v>119643</v>
      </c>
      <c r="H82" s="1262" t="s">
        <v>1348</v>
      </c>
      <c r="I82" s="384"/>
      <c r="J82" s="1261"/>
      <c r="K82" s="384"/>
      <c r="L82" s="384"/>
      <c r="M82" s="1261">
        <v>30</v>
      </c>
      <c r="N82" s="1261">
        <v>71</v>
      </c>
      <c r="O82" s="1261">
        <v>30</v>
      </c>
      <c r="P82" s="1261">
        <v>30</v>
      </c>
      <c r="Q82" s="1263">
        <f>SUM(I82:P82)</f>
        <v>161</v>
      </c>
      <c r="R82" s="1263" t="s">
        <v>32</v>
      </c>
      <c r="S82" s="1263" t="s">
        <v>33</v>
      </c>
      <c r="T82" s="1263"/>
      <c r="U82" s="1264" t="s">
        <v>100</v>
      </c>
      <c r="V82" s="1264" t="s">
        <v>90</v>
      </c>
      <c r="W82" s="542">
        <v>1020289</v>
      </c>
      <c r="X82" s="542" t="s">
        <v>3316</v>
      </c>
      <c r="Y82" s="542"/>
      <c r="Z82" t="s">
        <v>3317</v>
      </c>
    </row>
    <row r="83" spans="1:26">
      <c r="A83" s="15" t="s">
        <v>3128</v>
      </c>
      <c r="B83" s="224" t="s">
        <v>80</v>
      </c>
      <c r="C83" s="35" t="s">
        <v>3318</v>
      </c>
      <c r="D83" s="15" t="s">
        <v>117</v>
      </c>
      <c r="E83" s="24">
        <v>46178.402777777781</v>
      </c>
      <c r="F83" s="15">
        <v>11.9</v>
      </c>
      <c r="G83" s="15">
        <v>119655</v>
      </c>
      <c r="H83" s="37" t="s">
        <v>1348</v>
      </c>
      <c r="I83" s="15"/>
      <c r="J83" s="15"/>
      <c r="K83" s="15"/>
      <c r="L83" s="15"/>
      <c r="M83" s="15"/>
      <c r="N83" s="15"/>
      <c r="O83" s="15">
        <v>131</v>
      </c>
      <c r="P83" s="15">
        <v>30</v>
      </c>
      <c r="Q83" s="14">
        <f t="shared" si="9"/>
        <v>161</v>
      </c>
      <c r="R83" s="1176" t="s">
        <v>32</v>
      </c>
      <c r="S83" s="1177" t="s">
        <v>33</v>
      </c>
      <c r="T83" s="14"/>
      <c r="U83" s="231" t="s">
        <v>100</v>
      </c>
      <c r="V83" s="16" t="s">
        <v>90</v>
      </c>
      <c r="W83" s="16">
        <v>1020290</v>
      </c>
      <c r="X83" s="228" t="s">
        <v>3319</v>
      </c>
      <c r="Y83" s="16"/>
    </row>
    <row r="84" spans="1:26" ht="25.5">
      <c r="A84" s="224" t="s">
        <v>137</v>
      </c>
      <c r="B84" s="224" t="s">
        <v>80</v>
      </c>
      <c r="C84" s="224" t="s">
        <v>3320</v>
      </c>
      <c r="D84" s="224" t="s">
        <v>117</v>
      </c>
      <c r="E84" s="227">
        <v>46178.402777777781</v>
      </c>
      <c r="F84" s="224">
        <v>11.9</v>
      </c>
      <c r="G84" s="224">
        <v>119656</v>
      </c>
      <c r="H84" s="388" t="s">
        <v>3258</v>
      </c>
      <c r="I84" s="224"/>
      <c r="J84" s="224"/>
      <c r="K84" s="224"/>
      <c r="L84" s="224"/>
      <c r="M84" s="224">
        <v>60</v>
      </c>
      <c r="N84" s="224">
        <v>71</v>
      </c>
      <c r="O84" s="224">
        <v>30</v>
      </c>
      <c r="P84" s="224"/>
      <c r="Q84" s="14">
        <f t="shared" si="9"/>
        <v>161</v>
      </c>
      <c r="R84" s="229" t="s">
        <v>32</v>
      </c>
      <c r="S84" s="23" t="s">
        <v>33</v>
      </c>
      <c r="T84" s="14"/>
      <c r="U84" s="231" t="s">
        <v>100</v>
      </c>
      <c r="V84" s="16" t="s">
        <v>90</v>
      </c>
      <c r="W84" s="16">
        <v>1020291</v>
      </c>
      <c r="X84" s="228" t="s">
        <v>3319</v>
      </c>
      <c r="Y84" s="16"/>
    </row>
    <row r="85" spans="1:26">
      <c r="A85" s="11" t="s">
        <v>19</v>
      </c>
      <c r="B85" s="7"/>
      <c r="C85" s="7"/>
      <c r="D85" s="7"/>
      <c r="E85" s="11"/>
      <c r="F85" s="7"/>
      <c r="G85" s="7"/>
      <c r="H85" s="7"/>
      <c r="I85" s="11">
        <f>SUM(I78:I82)</f>
        <v>0</v>
      </c>
      <c r="J85" s="11">
        <f>SUM(J78:J82)</f>
        <v>0</v>
      </c>
      <c r="K85" s="11">
        <f t="shared" ref="K85:Q85" si="10">SUM(K78:K84)</f>
        <v>0</v>
      </c>
      <c r="L85" s="11">
        <f t="shared" si="10"/>
        <v>162</v>
      </c>
      <c r="M85" s="11">
        <f t="shared" si="10"/>
        <v>198</v>
      </c>
      <c r="N85" s="11">
        <f t="shared" si="10"/>
        <v>302</v>
      </c>
      <c r="O85" s="11">
        <f t="shared" si="10"/>
        <v>245</v>
      </c>
      <c r="P85" s="11">
        <f t="shared" si="10"/>
        <v>60</v>
      </c>
      <c r="Q85" s="11">
        <f t="shared" si="10"/>
        <v>967</v>
      </c>
      <c r="R85" s="12"/>
      <c r="S85" s="12"/>
      <c r="T85" s="12"/>
      <c r="U85" s="12"/>
      <c r="V85" s="12"/>
      <c r="W85" s="12"/>
      <c r="X85" s="12"/>
      <c r="Y85" s="12"/>
    </row>
    <row r="86" spans="1:26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6">
      <c r="A87" s="166" t="s">
        <v>34</v>
      </c>
      <c r="B87" s="1562"/>
      <c r="C87" s="1562"/>
      <c r="D87" s="1562"/>
      <c r="E87" s="1"/>
      <c r="F87" s="1"/>
      <c r="G87" s="1"/>
      <c r="H87" s="1"/>
      <c r="I87" s="1"/>
      <c r="J87" s="1"/>
      <c r="K87" s="1563"/>
      <c r="L87" s="1563"/>
      <c r="M87" s="1563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6" ht="18">
      <c r="A88" s="187" t="s">
        <v>35</v>
      </c>
      <c r="B88" s="186" t="s">
        <v>36</v>
      </c>
      <c r="C88" s="239" t="s">
        <v>37</v>
      </c>
      <c r="D88" s="241"/>
      <c r="E88" s="1"/>
      <c r="F88" s="1"/>
      <c r="G88" s="1"/>
      <c r="H88" s="1" t="s">
        <v>78</v>
      </c>
      <c r="I88" s="1"/>
      <c r="J88" s="1"/>
      <c r="K88" s="1"/>
      <c r="L88" s="1" t="s">
        <v>92</v>
      </c>
      <c r="M88" s="1"/>
      <c r="N88" s="1" t="s">
        <v>80</v>
      </c>
      <c r="O88" s="1"/>
      <c r="P88" s="1" t="s">
        <v>2047</v>
      </c>
      <c r="Q88" s="1"/>
      <c r="R88" s="1"/>
      <c r="S88" s="1"/>
      <c r="T88" s="1"/>
      <c r="U88" s="1"/>
      <c r="V88" s="1"/>
      <c r="W88" s="1"/>
      <c r="X88" s="1"/>
    </row>
    <row r="89" spans="1:26" ht="15" customHeight="1">
      <c r="A89" s="257" t="s">
        <v>169</v>
      </c>
      <c r="B89" s="257" t="s">
        <v>39</v>
      </c>
      <c r="C89" s="257"/>
      <c r="D89" s="242"/>
      <c r="E89" s="243" t="s">
        <v>40</v>
      </c>
      <c r="F89" s="1"/>
      <c r="G89" s="1"/>
      <c r="H89" s="1">
        <f>12.5-2.8</f>
        <v>9.6999999999999993</v>
      </c>
      <c r="I89" s="1"/>
      <c r="J89" s="1"/>
      <c r="K89" s="1"/>
      <c r="L89" s="1">
        <v>12</v>
      </c>
      <c r="M89" s="1"/>
      <c r="N89" s="1">
        <v>11.9</v>
      </c>
      <c r="O89" s="1"/>
      <c r="P89" s="1">
        <v>11.5</v>
      </c>
      <c r="Q89" s="1"/>
      <c r="R89" s="1"/>
      <c r="S89" s="1"/>
      <c r="T89" s="1"/>
      <c r="U89" s="1"/>
      <c r="V89" s="1"/>
      <c r="W89" s="1"/>
      <c r="X89" s="1"/>
    </row>
    <row r="90" spans="1:26">
      <c r="A90" s="230" t="s">
        <v>100</v>
      </c>
      <c r="B90" s="230" t="s">
        <v>41</v>
      </c>
      <c r="C90" s="230"/>
      <c r="D90" s="1"/>
      <c r="E90" s="1"/>
      <c r="F90" s="1"/>
      <c r="G90" s="1"/>
      <c r="H90" s="1">
        <v>12.35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6">
      <c r="A91" s="5" t="s">
        <v>42</v>
      </c>
      <c r="B91" s="1565" t="s">
        <v>3321</v>
      </c>
      <c r="C91" s="1565"/>
      <c r="D91" s="1"/>
      <c r="E91" s="1"/>
      <c r="F91" s="1"/>
      <c r="G91" s="1"/>
      <c r="H91" s="1">
        <v>11.9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6">
      <c r="A92" s="5" t="s">
        <v>42</v>
      </c>
      <c r="B92" s="1565"/>
      <c r="C92" s="156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6">
      <c r="A93" s="5" t="s">
        <v>43</v>
      </c>
      <c r="B93" s="1566" t="s">
        <v>3322</v>
      </c>
      <c r="C93" s="156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6">
      <c r="A94" s="5" t="s">
        <v>44</v>
      </c>
      <c r="B94" s="1567"/>
      <c r="C94" s="156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</sheetData>
  <mergeCells count="52">
    <mergeCell ref="B13:C13"/>
    <mergeCell ref="A1:F1"/>
    <mergeCell ref="I1:Q1"/>
    <mergeCell ref="R1:Y1"/>
    <mergeCell ref="B11:D11"/>
    <mergeCell ref="K11:M11"/>
    <mergeCell ref="B32:C32"/>
    <mergeCell ref="B14:C14"/>
    <mergeCell ref="B15:C15"/>
    <mergeCell ref="B16:C16"/>
    <mergeCell ref="B17:C17"/>
    <mergeCell ref="B18:C18"/>
    <mergeCell ref="A20:F20"/>
    <mergeCell ref="I20:Q20"/>
    <mergeCell ref="R20:Y20"/>
    <mergeCell ref="B29:D29"/>
    <mergeCell ref="K29:M29"/>
    <mergeCell ref="B31:C31"/>
    <mergeCell ref="B33:C33"/>
    <mergeCell ref="B34:C34"/>
    <mergeCell ref="B35:C35"/>
    <mergeCell ref="B36:C36"/>
    <mergeCell ref="A38:F38"/>
    <mergeCell ref="R58:Y58"/>
    <mergeCell ref="R38:Y38"/>
    <mergeCell ref="B49:D49"/>
    <mergeCell ref="K49:M49"/>
    <mergeCell ref="B51:C51"/>
    <mergeCell ref="B52:C52"/>
    <mergeCell ref="B53:C53"/>
    <mergeCell ref="I38:Q38"/>
    <mergeCell ref="B54:C54"/>
    <mergeCell ref="B55:C55"/>
    <mergeCell ref="B56:C56"/>
    <mergeCell ref="A58:F58"/>
    <mergeCell ref="I58:Q58"/>
    <mergeCell ref="R76:Y76"/>
    <mergeCell ref="B72:C72"/>
    <mergeCell ref="B73:C73"/>
    <mergeCell ref="B74:C74"/>
    <mergeCell ref="A76:F76"/>
    <mergeCell ref="I76:Q76"/>
    <mergeCell ref="B94:C94"/>
    <mergeCell ref="B68:D68"/>
    <mergeCell ref="K68:M68"/>
    <mergeCell ref="B70:C70"/>
    <mergeCell ref="B71:C71"/>
    <mergeCell ref="B87:D87"/>
    <mergeCell ref="K87:M87"/>
    <mergeCell ref="B91:C91"/>
    <mergeCell ref="B92:C92"/>
    <mergeCell ref="B93:C93"/>
  </mergeCells>
  <pageMargins left="0.7" right="0.7" top="0.75" bottom="0.75" header="0.3" footer="0.3"/>
  <pageSetup paperSize="9" orientation="portrait" verticalDpi="0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95E2-AAE4-466C-BABE-5F0588712631}">
  <sheetPr>
    <tabColor rgb="FF0070C0"/>
  </sheetPr>
  <dimension ref="A1:AA98"/>
  <sheetViews>
    <sheetView workbookViewId="0">
      <selection activeCell="H15" sqref="H1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11.28515625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/>
    <col min="24" max="24" width="19" customWidth="1"/>
  </cols>
  <sheetData>
    <row r="1" spans="1:25" ht="23.25">
      <c r="A1" s="1559" t="s">
        <v>205</v>
      </c>
      <c r="B1" s="1559"/>
      <c r="C1" s="1559"/>
      <c r="D1" s="1559"/>
      <c r="E1" s="1559"/>
      <c r="F1" s="1559"/>
      <c r="G1" s="1067"/>
      <c r="H1" s="7"/>
      <c r="I1" s="1559" t="s">
        <v>84</v>
      </c>
      <c r="J1" s="1559"/>
      <c r="K1" s="1559"/>
      <c r="L1" s="1559"/>
      <c r="M1" s="1559"/>
      <c r="N1" s="1559"/>
      <c r="O1" s="1559"/>
      <c r="P1" s="1559"/>
      <c r="Q1" s="1559"/>
      <c r="R1" s="1560" t="s">
        <v>85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172" t="s">
        <v>120</v>
      </c>
      <c r="B3" s="1172" t="s">
        <v>78</v>
      </c>
      <c r="C3" s="224" t="s">
        <v>3323</v>
      </c>
      <c r="D3" s="224" t="s">
        <v>88</v>
      </c>
      <c r="E3" s="227">
        <v>46173.166666666664</v>
      </c>
      <c r="F3" s="224">
        <v>11.9</v>
      </c>
      <c r="G3" s="224">
        <v>119549</v>
      </c>
      <c r="H3" s="226" t="s">
        <v>2928</v>
      </c>
      <c r="I3" s="224"/>
      <c r="J3" s="224"/>
      <c r="K3" s="224"/>
      <c r="L3" s="224"/>
      <c r="M3" s="1186">
        <v>101</v>
      </c>
      <c r="N3" s="1186">
        <v>30</v>
      </c>
      <c r="O3" s="35">
        <v>30</v>
      </c>
      <c r="P3" s="224"/>
      <c r="Q3" s="14">
        <f t="shared" ref="Q3:Q8" si="0">SUM(I3:P3)</f>
        <v>161</v>
      </c>
      <c r="R3" s="1176" t="s">
        <v>32</v>
      </c>
      <c r="S3" s="1177" t="s">
        <v>33</v>
      </c>
      <c r="T3" s="1183" t="b">
        <v>1</v>
      </c>
      <c r="U3" s="1192" t="s">
        <v>161</v>
      </c>
      <c r="V3" s="16" t="s">
        <v>90</v>
      </c>
      <c r="W3" s="16">
        <v>1020183</v>
      </c>
      <c r="X3" s="16" t="s">
        <v>3324</v>
      </c>
      <c r="Y3" s="16"/>
    </row>
    <row r="4" spans="1:25">
      <c r="A4" s="1178" t="s">
        <v>142</v>
      </c>
      <c r="B4" s="1178" t="s">
        <v>72</v>
      </c>
      <c r="C4" s="224" t="s">
        <v>3325</v>
      </c>
      <c r="D4" s="224" t="s">
        <v>71</v>
      </c>
      <c r="E4" s="227">
        <v>46171.715277777781</v>
      </c>
      <c r="F4" s="224">
        <v>16.2</v>
      </c>
      <c r="G4" s="1174">
        <v>119540</v>
      </c>
      <c r="H4" s="226"/>
      <c r="I4" s="224"/>
      <c r="J4" s="224"/>
      <c r="K4" s="1172"/>
      <c r="L4" s="1186">
        <v>81</v>
      </c>
      <c r="M4" s="1186">
        <v>80</v>
      </c>
      <c r="N4" s="1172"/>
      <c r="O4" s="1172"/>
      <c r="P4" s="224"/>
      <c r="Q4" s="14">
        <f>SUM(I4:P4)</f>
        <v>161</v>
      </c>
      <c r="R4" s="1175" t="s">
        <v>30</v>
      </c>
      <c r="S4" s="1175" t="s">
        <v>31</v>
      </c>
      <c r="T4" s="14"/>
      <c r="U4" s="255" t="s">
        <v>169</v>
      </c>
      <c r="V4" s="16"/>
      <c r="W4" s="16">
        <v>1020185</v>
      </c>
      <c r="X4" s="16" t="s">
        <v>3326</v>
      </c>
      <c r="Y4" s="16"/>
    </row>
    <row r="5" spans="1:25">
      <c r="A5" s="1172" t="s">
        <v>107</v>
      </c>
      <c r="B5" s="1172" t="s">
        <v>78</v>
      </c>
      <c r="C5" s="224" t="s">
        <v>3327</v>
      </c>
      <c r="D5" s="224" t="s">
        <v>88</v>
      </c>
      <c r="E5" s="227">
        <v>46173.166666666664</v>
      </c>
      <c r="F5" s="224">
        <v>11.9</v>
      </c>
      <c r="G5" s="224">
        <v>119551</v>
      </c>
      <c r="H5" s="226" t="s">
        <v>160</v>
      </c>
      <c r="I5" s="224"/>
      <c r="J5" s="224"/>
      <c r="K5" s="224"/>
      <c r="L5" s="224"/>
      <c r="M5" s="1172"/>
      <c r="N5" s="1186">
        <v>90</v>
      </c>
      <c r="O5" s="35">
        <v>71</v>
      </c>
      <c r="P5" s="224"/>
      <c r="Q5" s="14">
        <f t="shared" si="0"/>
        <v>161</v>
      </c>
      <c r="R5" s="229" t="s">
        <v>32</v>
      </c>
      <c r="S5" s="23" t="s">
        <v>33</v>
      </c>
      <c r="T5" s="14"/>
      <c r="U5" s="1192" t="s">
        <v>161</v>
      </c>
      <c r="V5" s="16" t="s">
        <v>90</v>
      </c>
      <c r="W5" s="16">
        <v>1020186</v>
      </c>
      <c r="X5" s="16" t="s">
        <v>3324</v>
      </c>
      <c r="Y5" s="16"/>
    </row>
    <row r="6" spans="1:25">
      <c r="A6" s="1178" t="s">
        <v>121</v>
      </c>
      <c r="B6" s="1172" t="s">
        <v>78</v>
      </c>
      <c r="C6" s="224" t="s">
        <v>3328</v>
      </c>
      <c r="D6" s="224" t="s">
        <v>88</v>
      </c>
      <c r="E6" s="227">
        <v>46173.166666666664</v>
      </c>
      <c r="F6" s="224">
        <v>11.9</v>
      </c>
      <c r="G6" s="224">
        <v>119552</v>
      </c>
      <c r="H6" s="226" t="s">
        <v>2928</v>
      </c>
      <c r="I6" s="224"/>
      <c r="J6" s="224"/>
      <c r="K6" s="224"/>
      <c r="L6" s="224"/>
      <c r="M6" s="1186">
        <v>90</v>
      </c>
      <c r="N6" s="1186">
        <v>30</v>
      </c>
      <c r="O6" s="35">
        <v>41</v>
      </c>
      <c r="P6" s="224"/>
      <c r="Q6" s="14">
        <f t="shared" si="0"/>
        <v>161</v>
      </c>
      <c r="R6" s="229" t="s">
        <v>32</v>
      </c>
      <c r="S6" s="23" t="s">
        <v>33</v>
      </c>
      <c r="T6" s="14"/>
      <c r="U6" s="1192" t="s">
        <v>161</v>
      </c>
      <c r="V6" s="16" t="s">
        <v>90</v>
      </c>
      <c r="W6" s="16">
        <v>1020187</v>
      </c>
      <c r="X6" s="16" t="s">
        <v>3324</v>
      </c>
      <c r="Y6" s="16"/>
    </row>
    <row r="7" spans="1:25">
      <c r="A7" s="1172" t="s">
        <v>3329</v>
      </c>
      <c r="B7" s="1172" t="s">
        <v>78</v>
      </c>
      <c r="C7" s="224" t="s">
        <v>3330</v>
      </c>
      <c r="D7" s="224" t="s">
        <v>88</v>
      </c>
      <c r="E7" s="227">
        <v>46173.166666666664</v>
      </c>
      <c r="F7" s="224">
        <v>11.9</v>
      </c>
      <c r="G7" s="224">
        <v>119554</v>
      </c>
      <c r="H7" s="226" t="s">
        <v>3331</v>
      </c>
      <c r="I7" s="224"/>
      <c r="J7" s="224"/>
      <c r="K7" s="224"/>
      <c r="L7" s="224"/>
      <c r="M7" s="1172"/>
      <c r="N7" s="1186">
        <v>131</v>
      </c>
      <c r="O7" s="35">
        <v>30</v>
      </c>
      <c r="P7" s="224"/>
      <c r="Q7" s="14">
        <f t="shared" si="0"/>
        <v>161</v>
      </c>
      <c r="R7" s="229" t="s">
        <v>32</v>
      </c>
      <c r="S7" s="23" t="s">
        <v>33</v>
      </c>
      <c r="T7" s="1183" t="b">
        <v>1</v>
      </c>
      <c r="U7" s="1192" t="s">
        <v>161</v>
      </c>
      <c r="V7" s="16" t="s">
        <v>90</v>
      </c>
      <c r="W7" s="16">
        <v>1020188</v>
      </c>
      <c r="X7" s="16" t="s">
        <v>3324</v>
      </c>
      <c r="Y7" s="16"/>
    </row>
    <row r="8" spans="1:25">
      <c r="A8" s="1178" t="s">
        <v>86</v>
      </c>
      <c r="B8" s="1178" t="s">
        <v>78</v>
      </c>
      <c r="C8" s="1172" t="s">
        <v>3332</v>
      </c>
      <c r="D8" s="1172" t="s">
        <v>88</v>
      </c>
      <c r="E8" s="1173">
        <v>46173.166666666664</v>
      </c>
      <c r="F8" s="1172">
        <v>11.9</v>
      </c>
      <c r="G8" s="15">
        <v>119555</v>
      </c>
      <c r="H8" s="1174" t="s">
        <v>2928</v>
      </c>
      <c r="I8" s="15"/>
      <c r="J8" s="15"/>
      <c r="K8" s="15"/>
      <c r="L8" s="15"/>
      <c r="M8" s="1186">
        <v>60</v>
      </c>
      <c r="N8" s="1186">
        <v>71</v>
      </c>
      <c r="O8" s="35">
        <v>30</v>
      </c>
      <c r="P8" s="15"/>
      <c r="Q8" s="14">
        <f t="shared" si="0"/>
        <v>161</v>
      </c>
      <c r="R8" s="1176" t="s">
        <v>32</v>
      </c>
      <c r="S8" s="1177" t="s">
        <v>33</v>
      </c>
      <c r="T8" s="14"/>
      <c r="U8" s="1258" t="s">
        <v>161</v>
      </c>
      <c r="V8" s="16" t="s">
        <v>90</v>
      </c>
      <c r="W8" s="16">
        <v>1020189</v>
      </c>
      <c r="X8" s="16" t="s">
        <v>3324</v>
      </c>
      <c r="Y8" s="16"/>
    </row>
    <row r="9" spans="1:25">
      <c r="A9" s="1178"/>
      <c r="B9" s="1178"/>
      <c r="C9" s="1178"/>
      <c r="D9" s="1178"/>
      <c r="E9" s="1179"/>
      <c r="F9" s="1178"/>
      <c r="G9" s="1178"/>
      <c r="H9" s="1174"/>
      <c r="I9" s="1172"/>
      <c r="J9" s="1172"/>
      <c r="K9" s="1172"/>
      <c r="L9" s="1172"/>
      <c r="M9" s="1172"/>
      <c r="N9" s="1172"/>
      <c r="O9" s="1172"/>
      <c r="P9" s="1172"/>
      <c r="Q9" s="14"/>
      <c r="R9" s="1175"/>
      <c r="S9" s="1175"/>
      <c r="T9" s="14"/>
      <c r="U9" s="1239"/>
      <c r="V9" s="16"/>
      <c r="W9" s="16"/>
      <c r="X9" s="16"/>
      <c r="Y9" s="16"/>
    </row>
    <row r="10" spans="1:25">
      <c r="A10" s="11" t="s">
        <v>19</v>
      </c>
      <c r="B10" s="7"/>
      <c r="C10" s="7"/>
      <c r="D10" s="7"/>
      <c r="E10" s="11"/>
      <c r="F10" s="7"/>
      <c r="G10" s="7"/>
      <c r="H10" s="7"/>
      <c r="I10" s="11">
        <f t="shared" ref="I10:J10" si="1">SUM(I3:I7)</f>
        <v>0</v>
      </c>
      <c r="J10" s="11">
        <f t="shared" si="1"/>
        <v>0</v>
      </c>
      <c r="K10" s="11">
        <f t="shared" ref="K10:Q10" si="2">SUM(K3:K8)</f>
        <v>0</v>
      </c>
      <c r="L10" s="11">
        <f t="shared" si="2"/>
        <v>81</v>
      </c>
      <c r="M10" s="11">
        <f t="shared" si="2"/>
        <v>331</v>
      </c>
      <c r="N10" s="11">
        <f t="shared" si="2"/>
        <v>352</v>
      </c>
      <c r="O10" s="11">
        <f t="shared" si="2"/>
        <v>202</v>
      </c>
      <c r="P10" s="11">
        <f t="shared" si="2"/>
        <v>0</v>
      </c>
      <c r="Q10" s="11">
        <f t="shared" si="2"/>
        <v>966</v>
      </c>
      <c r="R10" s="12"/>
      <c r="S10" s="12"/>
      <c r="T10" s="12"/>
      <c r="U10" s="12"/>
      <c r="V10" s="12"/>
      <c r="W10" s="12"/>
      <c r="X10" s="12"/>
      <c r="Y10" s="12"/>
    </row>
    <row r="11" spans="1:25">
      <c r="A11" s="1"/>
      <c r="B11" s="1"/>
      <c r="C11" s="1"/>
      <c r="D11" s="1"/>
      <c r="E11" s="1"/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"/>
      <c r="K12" s="1563"/>
      <c r="L12" s="1563"/>
      <c r="M12" s="156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161</v>
      </c>
      <c r="B14" s="1564" t="s">
        <v>39</v>
      </c>
      <c r="C14" s="1564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257" t="s">
        <v>169</v>
      </c>
      <c r="B15" s="1619" t="s">
        <v>41</v>
      </c>
      <c r="C15" s="1619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42</v>
      </c>
      <c r="B16" s="1565" t="s">
        <v>1034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43</v>
      </c>
      <c r="B18" s="1566" t="s">
        <v>2940</v>
      </c>
      <c r="C18" s="156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5" t="s">
        <v>44</v>
      </c>
      <c r="B19" s="1567"/>
      <c r="C19" s="156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23.25" customHeight="1">
      <c r="A21" s="1708" t="s">
        <v>155</v>
      </c>
      <c r="B21" s="1708"/>
      <c r="C21" s="1708"/>
      <c r="D21" s="1708"/>
      <c r="E21" s="1708"/>
      <c r="F21" s="1708"/>
      <c r="G21" s="1256"/>
      <c r="H21" s="1257"/>
      <c r="I21" s="1708" t="s">
        <v>2396</v>
      </c>
      <c r="J21" s="1708"/>
      <c r="K21" s="1708"/>
      <c r="L21" s="1708"/>
      <c r="M21" s="1708"/>
      <c r="N21" s="1708"/>
      <c r="O21" s="1708"/>
      <c r="P21" s="1708"/>
      <c r="Q21" s="1708"/>
      <c r="R21" s="1709" t="s">
        <v>3333</v>
      </c>
      <c r="S21" s="1710"/>
      <c r="T21" s="1709"/>
      <c r="U21" s="1709"/>
      <c r="V21" s="1709"/>
      <c r="W21" s="1709"/>
      <c r="X21" s="1709"/>
      <c r="Y21" s="1709"/>
    </row>
    <row r="22" spans="1:25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8" t="s">
        <v>9</v>
      </c>
      <c r="H22" s="33" t="s">
        <v>10</v>
      </c>
      <c r="I22" s="9" t="s">
        <v>11</v>
      </c>
      <c r="J22" s="9" t="s">
        <v>12</v>
      </c>
      <c r="K22" s="9" t="s">
        <v>13</v>
      </c>
      <c r="L22" s="9" t="s">
        <v>14</v>
      </c>
      <c r="M22" s="9" t="s">
        <v>15</v>
      </c>
      <c r="N22" s="9" t="s">
        <v>16</v>
      </c>
      <c r="O22" s="9" t="s">
        <v>17</v>
      </c>
      <c r="P22" s="10" t="s">
        <v>18</v>
      </c>
      <c r="Q22" s="8" t="s">
        <v>19</v>
      </c>
      <c r="R22" s="8" t="s">
        <v>20</v>
      </c>
      <c r="S22" s="240" t="s">
        <v>21</v>
      </c>
      <c r="T22" s="240" t="s">
        <v>22</v>
      </c>
      <c r="U22" s="8" t="s">
        <v>24</v>
      </c>
      <c r="V22" s="8" t="s">
        <v>25</v>
      </c>
      <c r="W22" s="8" t="s">
        <v>26</v>
      </c>
      <c r="X22" s="8" t="s">
        <v>27</v>
      </c>
      <c r="Y22" s="8" t="s">
        <v>28</v>
      </c>
    </row>
    <row r="23" spans="1:25">
      <c r="A23" s="224" t="s">
        <v>814</v>
      </c>
      <c r="B23" s="224" t="s">
        <v>92</v>
      </c>
      <c r="C23" s="35" t="s">
        <v>3334</v>
      </c>
      <c r="D23" s="1178" t="s">
        <v>491</v>
      </c>
      <c r="E23" s="24">
        <v>46174.277777777781</v>
      </c>
      <c r="F23" s="15">
        <v>15.9</v>
      </c>
      <c r="G23" s="15">
        <v>119557</v>
      </c>
      <c r="H23" s="37" t="s">
        <v>2928</v>
      </c>
      <c r="I23" s="15"/>
      <c r="J23" s="15"/>
      <c r="K23" s="15"/>
      <c r="L23" s="15"/>
      <c r="M23" s="1186">
        <v>53</v>
      </c>
      <c r="N23" s="1186">
        <v>81</v>
      </c>
      <c r="O23" s="1186">
        <v>27</v>
      </c>
      <c r="P23" s="15"/>
      <c r="Q23" s="14">
        <f t="shared" ref="Q23:Q27" si="3">SUM(I23:P23)</f>
        <v>161</v>
      </c>
      <c r="R23" s="1176" t="s">
        <v>32</v>
      </c>
      <c r="S23" s="1177" t="s">
        <v>33</v>
      </c>
      <c r="T23" s="14"/>
      <c r="U23" s="228" t="s">
        <v>3335</v>
      </c>
      <c r="V23" s="16" t="s">
        <v>90</v>
      </c>
      <c r="W23" s="16">
        <v>1020205</v>
      </c>
      <c r="X23" s="16" t="s">
        <v>3336</v>
      </c>
      <c r="Y23" s="16"/>
    </row>
    <row r="24" spans="1:25">
      <c r="A24" s="224" t="s">
        <v>86</v>
      </c>
      <c r="B24" s="224" t="s">
        <v>92</v>
      </c>
      <c r="C24" s="35" t="s">
        <v>3337</v>
      </c>
      <c r="D24" s="1178" t="s">
        <v>491</v>
      </c>
      <c r="E24" s="24">
        <v>46174.277777777781</v>
      </c>
      <c r="F24" s="15">
        <v>15.9</v>
      </c>
      <c r="G24" s="15">
        <v>119558</v>
      </c>
      <c r="H24" s="37" t="s">
        <v>3037</v>
      </c>
      <c r="I24" s="15"/>
      <c r="J24" s="15"/>
      <c r="K24" s="15"/>
      <c r="L24" s="15"/>
      <c r="M24" s="1178"/>
      <c r="N24" s="1178">
        <v>0</v>
      </c>
      <c r="O24" s="1186">
        <v>161</v>
      </c>
      <c r="P24" s="15"/>
      <c r="Q24" s="14">
        <f t="shared" si="3"/>
        <v>161</v>
      </c>
      <c r="R24" s="1176" t="s">
        <v>32</v>
      </c>
      <c r="S24" s="1177" t="s">
        <v>33</v>
      </c>
      <c r="T24" s="14"/>
      <c r="U24" s="228" t="s">
        <v>3335</v>
      </c>
      <c r="V24" s="16" t="s">
        <v>90</v>
      </c>
      <c r="W24" s="16">
        <v>1020206</v>
      </c>
      <c r="X24" s="16" t="s">
        <v>3336</v>
      </c>
      <c r="Y24" s="16"/>
    </row>
    <row r="25" spans="1:25">
      <c r="A25" s="224" t="s">
        <v>558</v>
      </c>
      <c r="B25" s="224" t="s">
        <v>92</v>
      </c>
      <c r="C25" s="35" t="s">
        <v>3338</v>
      </c>
      <c r="D25" s="1178" t="s">
        <v>491</v>
      </c>
      <c r="E25" s="24">
        <v>46174.277777777781</v>
      </c>
      <c r="F25" s="15">
        <v>15.9</v>
      </c>
      <c r="G25" s="15">
        <v>119559</v>
      </c>
      <c r="H25" s="37" t="s">
        <v>2928</v>
      </c>
      <c r="I25" s="15"/>
      <c r="J25" s="15"/>
      <c r="K25" s="15"/>
      <c r="L25" s="15"/>
      <c r="M25" s="1186">
        <v>53</v>
      </c>
      <c r="N25" s="1186">
        <v>108</v>
      </c>
      <c r="O25" s="1178"/>
      <c r="P25" s="15"/>
      <c r="Q25" s="14">
        <f t="shared" si="3"/>
        <v>161</v>
      </c>
      <c r="R25" s="229" t="s">
        <v>32</v>
      </c>
      <c r="S25" s="23" t="s">
        <v>33</v>
      </c>
      <c r="T25" s="14"/>
      <c r="U25" s="228" t="s">
        <v>3335</v>
      </c>
      <c r="V25" s="16" t="s">
        <v>90</v>
      </c>
      <c r="W25" s="16">
        <v>1020207</v>
      </c>
      <c r="X25" s="16" t="s">
        <v>3336</v>
      </c>
      <c r="Y25" s="16"/>
    </row>
    <row r="26" spans="1:25">
      <c r="A26" s="224" t="s">
        <v>102</v>
      </c>
      <c r="B26" s="224" t="s">
        <v>92</v>
      </c>
      <c r="C26" s="35" t="s">
        <v>3339</v>
      </c>
      <c r="D26" s="1178" t="s">
        <v>491</v>
      </c>
      <c r="E26" s="24">
        <v>46174.277777777781</v>
      </c>
      <c r="F26" s="15">
        <v>15.9</v>
      </c>
      <c r="G26" s="15">
        <v>119560</v>
      </c>
      <c r="H26" s="37" t="s">
        <v>2928</v>
      </c>
      <c r="I26" s="15"/>
      <c r="J26" s="15"/>
      <c r="K26" s="15"/>
      <c r="L26" s="15"/>
      <c r="M26" s="1186">
        <v>53</v>
      </c>
      <c r="N26" s="1186">
        <v>54</v>
      </c>
      <c r="O26" s="1186">
        <v>54</v>
      </c>
      <c r="P26" s="15"/>
      <c r="Q26" s="14">
        <f t="shared" si="3"/>
        <v>161</v>
      </c>
      <c r="R26" s="229" t="s">
        <v>32</v>
      </c>
      <c r="S26" s="23" t="s">
        <v>33</v>
      </c>
      <c r="T26" s="14"/>
      <c r="U26" s="228" t="s">
        <v>3335</v>
      </c>
      <c r="V26" s="16" t="s">
        <v>90</v>
      </c>
      <c r="W26" s="16">
        <v>1020208</v>
      </c>
      <c r="X26" s="16" t="s">
        <v>3336</v>
      </c>
      <c r="Y26" s="16"/>
    </row>
    <row r="27" spans="1:25">
      <c r="A27" s="224" t="s">
        <v>119</v>
      </c>
      <c r="B27" s="224" t="s">
        <v>92</v>
      </c>
      <c r="C27" s="35" t="s">
        <v>3340</v>
      </c>
      <c r="D27" s="1178" t="s">
        <v>3341</v>
      </c>
      <c r="E27" s="24">
        <v>46174.277777777781</v>
      </c>
      <c r="F27" s="15">
        <v>15.9</v>
      </c>
      <c r="G27" s="15">
        <v>119561</v>
      </c>
      <c r="H27" s="37" t="s">
        <v>3342</v>
      </c>
      <c r="I27" s="15"/>
      <c r="J27" s="15"/>
      <c r="K27" s="15"/>
      <c r="L27" s="15"/>
      <c r="M27" s="1186">
        <v>53</v>
      </c>
      <c r="N27" s="1186">
        <v>54</v>
      </c>
      <c r="O27" s="1186">
        <v>54</v>
      </c>
      <c r="P27" s="15"/>
      <c r="Q27" s="14">
        <f t="shared" si="3"/>
        <v>161</v>
      </c>
      <c r="R27" s="229" t="s">
        <v>32</v>
      </c>
      <c r="S27" s="23" t="s">
        <v>33</v>
      </c>
      <c r="T27" s="14"/>
      <c r="U27" s="1239" t="s">
        <v>3335</v>
      </c>
      <c r="V27" s="1181" t="s">
        <v>90</v>
      </c>
      <c r="W27" s="1181">
        <v>1020209</v>
      </c>
      <c r="X27" s="1181" t="s">
        <v>3336</v>
      </c>
      <c r="Y27" s="16"/>
    </row>
    <row r="28" spans="1:25">
      <c r="A28" s="224"/>
      <c r="B28" s="224"/>
      <c r="C28" s="15"/>
      <c r="D28" s="1178"/>
      <c r="E28" s="24"/>
      <c r="F28" s="15"/>
      <c r="G28" s="15"/>
      <c r="H28" s="37"/>
      <c r="I28" s="15"/>
      <c r="J28" s="15"/>
      <c r="K28" s="15"/>
      <c r="L28" s="15"/>
      <c r="M28" s="1178"/>
      <c r="N28" s="1178"/>
      <c r="O28" s="1178"/>
      <c r="P28" s="15"/>
      <c r="Q28" s="14"/>
      <c r="R28" s="1175"/>
      <c r="S28" s="1175"/>
      <c r="T28" s="14"/>
      <c r="U28" s="228"/>
      <c r="V28" s="16"/>
      <c r="W28" s="16"/>
      <c r="X28" s="16"/>
      <c r="Y28" s="16"/>
    </row>
    <row r="29" spans="1:25">
      <c r="A29" s="11" t="s">
        <v>19</v>
      </c>
      <c r="B29" s="7"/>
      <c r="C29" s="7"/>
      <c r="D29" s="7"/>
      <c r="E29" s="11"/>
      <c r="F29" s="7"/>
      <c r="G29" s="7"/>
      <c r="H29" s="7"/>
      <c r="I29" s="11">
        <f>SUM(I23:I27)</f>
        <v>0</v>
      </c>
      <c r="J29" s="11">
        <f>SUM(J23:J27)</f>
        <v>0</v>
      </c>
      <c r="K29" s="11">
        <f>SUM(K23:K27)</f>
        <v>0</v>
      </c>
      <c r="L29" s="11">
        <f>SUM(L23:L27)</f>
        <v>0</v>
      </c>
      <c r="M29" s="11">
        <f>SUM(M23:M27)</f>
        <v>212</v>
      </c>
      <c r="N29" s="11">
        <f>SUM(N23:N28)</f>
        <v>297</v>
      </c>
      <c r="O29" s="11">
        <f>SUM(O27:O28)</f>
        <v>54</v>
      </c>
      <c r="P29" s="11">
        <f>SUM(P23:P27)</f>
        <v>0</v>
      </c>
      <c r="Q29" s="11">
        <f>SUM(Q23:Q28)</f>
        <v>805</v>
      </c>
      <c r="R29" s="12"/>
      <c r="S29" s="12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"/>
      <c r="K31" s="1563"/>
      <c r="L31" s="1563"/>
      <c r="M31" s="156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.75" customHeight="1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7" ht="15" customHeight="1">
      <c r="A33" s="1195" t="s">
        <v>3335</v>
      </c>
      <c r="B33" s="1554" t="s">
        <v>41</v>
      </c>
      <c r="C33" s="155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7">
      <c r="A34" s="5" t="s">
        <v>42</v>
      </c>
      <c r="B34" s="1674" t="s">
        <v>3343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7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7">
      <c r="A36" s="5" t="s">
        <v>43</v>
      </c>
      <c r="B36" s="1566"/>
      <c r="C36" s="1566"/>
      <c r="D36" s="1"/>
      <c r="E36" s="1"/>
      <c r="F36" s="24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7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7" ht="23.25" customHeight="1">
      <c r="A39" s="1559" t="s">
        <v>83</v>
      </c>
      <c r="B39" s="1559"/>
      <c r="C39" s="1559"/>
      <c r="D39" s="1559"/>
      <c r="E39" s="1559"/>
      <c r="F39" s="1559"/>
      <c r="G39" s="1067"/>
      <c r="H39" s="7"/>
      <c r="I39" s="1559" t="s">
        <v>84</v>
      </c>
      <c r="J39" s="1559"/>
      <c r="K39" s="1559"/>
      <c r="L39" s="1559"/>
      <c r="M39" s="1559"/>
      <c r="N39" s="1559"/>
      <c r="O39" s="1559"/>
      <c r="P39" s="1559"/>
      <c r="Q39" s="1559"/>
      <c r="R39" s="1560" t="s">
        <v>3344</v>
      </c>
      <c r="S39" s="1561"/>
      <c r="T39" s="1560"/>
      <c r="U39" s="1560"/>
      <c r="V39" s="1560"/>
      <c r="W39" s="1560"/>
      <c r="X39" s="1560"/>
      <c r="Y39" s="1560"/>
    </row>
    <row r="40" spans="1:27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8" t="s">
        <v>9</v>
      </c>
      <c r="H40" s="33" t="s">
        <v>10</v>
      </c>
      <c r="I40" s="9" t="s">
        <v>11</v>
      </c>
      <c r="J40" s="9" t="s">
        <v>12</v>
      </c>
      <c r="K40" s="9" t="s">
        <v>13</v>
      </c>
      <c r="L40" s="9" t="s">
        <v>14</v>
      </c>
      <c r="M40" s="9" t="s">
        <v>15</v>
      </c>
      <c r="N40" s="9" t="s">
        <v>16</v>
      </c>
      <c r="O40" s="9" t="s">
        <v>17</v>
      </c>
      <c r="P40" s="10" t="s">
        <v>18</v>
      </c>
      <c r="Q40" s="8" t="s">
        <v>19</v>
      </c>
      <c r="R40" s="8" t="s">
        <v>20</v>
      </c>
      <c r="S40" s="240" t="s">
        <v>21</v>
      </c>
      <c r="T40" s="240" t="s">
        <v>22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7">
      <c r="A41" s="1172"/>
      <c r="B41" s="1172"/>
      <c r="C41" s="224"/>
      <c r="D41" s="224"/>
      <c r="E41" s="227"/>
      <c r="F41" s="224"/>
      <c r="G41" s="224"/>
      <c r="H41" s="226"/>
      <c r="I41" s="224"/>
      <c r="J41" s="224"/>
      <c r="K41" s="1172"/>
      <c r="L41" s="1172"/>
      <c r="M41" s="1172"/>
      <c r="N41" s="1172"/>
      <c r="O41" s="1172"/>
      <c r="P41" s="224"/>
      <c r="Q41" s="14"/>
      <c r="R41" s="14"/>
      <c r="S41" s="14"/>
      <c r="T41" s="14"/>
      <c r="U41" s="228"/>
      <c r="V41" s="16"/>
      <c r="W41" s="16"/>
      <c r="X41" s="16"/>
      <c r="Y41" s="16"/>
    </row>
    <row r="42" spans="1:27">
      <c r="A42" s="1178" t="s">
        <v>145</v>
      </c>
      <c r="B42" s="1178" t="s">
        <v>57</v>
      </c>
      <c r="C42" s="1178" t="s">
        <v>3345</v>
      </c>
      <c r="D42" s="1178" t="s">
        <v>56</v>
      </c>
      <c r="E42" s="1179">
        <v>46173.229166666664</v>
      </c>
      <c r="F42" s="1178">
        <v>12.3</v>
      </c>
      <c r="G42" s="1172">
        <v>119541</v>
      </c>
      <c r="H42" s="1174"/>
      <c r="I42" s="1172"/>
      <c r="J42" s="1172"/>
      <c r="K42" s="1186">
        <v>27</v>
      </c>
      <c r="L42" s="1186">
        <v>81</v>
      </c>
      <c r="M42" s="1172"/>
      <c r="N42" s="1172"/>
      <c r="O42" s="1172"/>
      <c r="P42" s="1172"/>
      <c r="Q42" s="1175">
        <f>SUM(I42:P42)</f>
        <v>108</v>
      </c>
      <c r="R42" s="1175" t="s">
        <v>30</v>
      </c>
      <c r="S42" s="1175" t="s">
        <v>31</v>
      </c>
      <c r="T42" s="1175"/>
      <c r="U42" s="1207" t="s">
        <v>169</v>
      </c>
      <c r="V42" s="1181" t="s">
        <v>90</v>
      </c>
      <c r="W42" s="1181">
        <v>1020194</v>
      </c>
      <c r="X42" s="1181" t="s">
        <v>3346</v>
      </c>
      <c r="Y42" s="1181"/>
    </row>
    <row r="43" spans="1:27">
      <c r="A43" s="1178" t="s">
        <v>122</v>
      </c>
      <c r="B43" s="1178" t="s">
        <v>62</v>
      </c>
      <c r="C43" s="15" t="s">
        <v>3347</v>
      </c>
      <c r="D43" s="15" t="s">
        <v>61</v>
      </c>
      <c r="E43" s="24">
        <v>46172.770833333336</v>
      </c>
      <c r="F43" s="15">
        <v>15.3</v>
      </c>
      <c r="G43" s="224">
        <v>119542</v>
      </c>
      <c r="H43" s="226"/>
      <c r="I43" s="224"/>
      <c r="J43" s="224"/>
      <c r="K43" s="1172"/>
      <c r="L43" s="1186">
        <v>81</v>
      </c>
      <c r="M43" s="1172"/>
      <c r="N43" s="1172"/>
      <c r="O43" s="1172"/>
      <c r="P43" s="224"/>
      <c r="Q43" s="14">
        <f t="shared" ref="Q43:Q45" si="4">SUM(I43:P43)</f>
        <v>81</v>
      </c>
      <c r="R43" s="1175" t="s">
        <v>30</v>
      </c>
      <c r="S43" s="1175" t="s">
        <v>31</v>
      </c>
      <c r="T43" s="14"/>
      <c r="U43" s="255" t="s">
        <v>169</v>
      </c>
      <c r="V43" s="16" t="s">
        <v>90</v>
      </c>
      <c r="W43" s="16">
        <v>1020195</v>
      </c>
      <c r="X43" s="16" t="s">
        <v>3348</v>
      </c>
      <c r="Y43" s="16"/>
    </row>
    <row r="44" spans="1:27">
      <c r="A44" s="1178" t="s">
        <v>113</v>
      </c>
      <c r="B44" s="1178" t="s">
        <v>65</v>
      </c>
      <c r="C44" s="15" t="s">
        <v>3349</v>
      </c>
      <c r="D44" s="15" t="s">
        <v>64</v>
      </c>
      <c r="E44" s="24">
        <v>46174.472222222219</v>
      </c>
      <c r="F44" s="15">
        <v>17</v>
      </c>
      <c r="G44" s="224">
        <v>119544</v>
      </c>
      <c r="H44" s="226"/>
      <c r="I44" s="224"/>
      <c r="J44" s="224"/>
      <c r="K44" s="1172"/>
      <c r="L44" s="1186">
        <v>27</v>
      </c>
      <c r="M44" s="1186">
        <v>54</v>
      </c>
      <c r="N44" s="1172"/>
      <c r="O44" s="1172"/>
      <c r="P44" s="224"/>
      <c r="Q44" s="14">
        <f>SUM(I44:P44)</f>
        <v>81</v>
      </c>
      <c r="R44" s="1175" t="s">
        <v>30</v>
      </c>
      <c r="S44" s="1177" t="s">
        <v>33</v>
      </c>
      <c r="T44" s="14"/>
      <c r="U44" s="255" t="s">
        <v>169</v>
      </c>
      <c r="V44" s="16" t="s">
        <v>90</v>
      </c>
      <c r="W44" s="16">
        <v>1020196</v>
      </c>
      <c r="X44" s="16" t="s">
        <v>3350</v>
      </c>
      <c r="Y44" s="16"/>
    </row>
    <row r="45" spans="1:27">
      <c r="A45" s="1178" t="s">
        <v>219</v>
      </c>
      <c r="B45" s="1178" t="s">
        <v>75</v>
      </c>
      <c r="C45" s="15" t="s">
        <v>3351</v>
      </c>
      <c r="D45" s="15" t="s">
        <v>74</v>
      </c>
      <c r="E45" s="24">
        <v>46173.524305555555</v>
      </c>
      <c r="F45" s="15">
        <v>18.2</v>
      </c>
      <c r="G45" s="224">
        <v>119543</v>
      </c>
      <c r="H45" s="226"/>
      <c r="I45" s="224"/>
      <c r="J45" s="224"/>
      <c r="K45" s="1172"/>
      <c r="L45" s="1186">
        <v>54</v>
      </c>
      <c r="M45" s="1172"/>
      <c r="N45" s="1172"/>
      <c r="O45" s="1172"/>
      <c r="P45" s="224"/>
      <c r="Q45" s="14">
        <f t="shared" si="4"/>
        <v>54</v>
      </c>
      <c r="R45" s="1175" t="s">
        <v>30</v>
      </c>
      <c r="S45" s="1175" t="s">
        <v>31</v>
      </c>
      <c r="T45" s="14"/>
      <c r="U45" s="255" t="s">
        <v>169</v>
      </c>
      <c r="V45" s="16" t="s">
        <v>3352</v>
      </c>
      <c r="W45" s="16">
        <v>1020197</v>
      </c>
      <c r="X45" s="16" t="s">
        <v>3353</v>
      </c>
      <c r="Y45" s="16"/>
    </row>
    <row r="46" spans="1:27">
      <c r="A46" s="1178" t="s">
        <v>2561</v>
      </c>
      <c r="B46" s="1178" t="s">
        <v>92</v>
      </c>
      <c r="C46" s="1178" t="s">
        <v>3354</v>
      </c>
      <c r="D46" s="1172" t="s">
        <v>94</v>
      </c>
      <c r="E46" s="227">
        <v>46173.625</v>
      </c>
      <c r="F46" s="224">
        <v>13.1</v>
      </c>
      <c r="G46" s="15">
        <v>119562</v>
      </c>
      <c r="H46" s="1205" t="s">
        <v>548</v>
      </c>
      <c r="I46" s="1178"/>
      <c r="J46" s="1178"/>
      <c r="K46" s="1178"/>
      <c r="L46" s="1178"/>
      <c r="M46" s="1186">
        <v>107</v>
      </c>
      <c r="N46" s="1186">
        <v>54</v>
      </c>
      <c r="O46" s="1178"/>
      <c r="P46" s="1178"/>
      <c r="Q46" s="14">
        <f>SUM(I46:P46)</f>
        <v>161</v>
      </c>
      <c r="R46" s="1176" t="s">
        <v>32</v>
      </c>
      <c r="S46" s="1177" t="s">
        <v>33</v>
      </c>
      <c r="T46" s="1183" t="b">
        <v>1</v>
      </c>
      <c r="U46" s="1190" t="s">
        <v>161</v>
      </c>
      <c r="V46" s="16" t="s">
        <v>90</v>
      </c>
      <c r="W46" s="16">
        <v>1020198</v>
      </c>
      <c r="X46" s="16" t="s">
        <v>3355</v>
      </c>
      <c r="Y46" s="16"/>
      <c r="Z46" s="134"/>
      <c r="AA46" s="134"/>
    </row>
    <row r="47" spans="1:27">
      <c r="A47" s="1178" t="s">
        <v>121</v>
      </c>
      <c r="B47" s="1178" t="s">
        <v>92</v>
      </c>
      <c r="C47" s="1172" t="s">
        <v>3356</v>
      </c>
      <c r="D47" s="1172" t="s">
        <v>94</v>
      </c>
      <c r="E47" s="1173">
        <v>46173.625</v>
      </c>
      <c r="F47" s="1172">
        <v>13.1</v>
      </c>
      <c r="G47" s="1172">
        <v>119564</v>
      </c>
      <c r="H47" s="1174" t="s">
        <v>740</v>
      </c>
      <c r="I47" s="1172"/>
      <c r="J47" s="1172"/>
      <c r="K47" s="1172"/>
      <c r="L47" s="1172"/>
      <c r="M47" s="1186">
        <v>131</v>
      </c>
      <c r="N47" s="1186">
        <v>30</v>
      </c>
      <c r="O47" s="1172"/>
      <c r="P47" s="1172"/>
      <c r="Q47" s="14">
        <f>SUM(I47:P47)</f>
        <v>161</v>
      </c>
      <c r="R47" s="1176" t="s">
        <v>32</v>
      </c>
      <c r="S47" s="1177" t="s">
        <v>33</v>
      </c>
      <c r="T47" s="14"/>
      <c r="U47" s="1190" t="s">
        <v>161</v>
      </c>
      <c r="V47" s="16" t="s">
        <v>90</v>
      </c>
      <c r="W47" s="16">
        <v>1020199</v>
      </c>
      <c r="X47" s="16" t="s">
        <v>3355</v>
      </c>
      <c r="Y47" s="16"/>
    </row>
    <row r="48" spans="1:27">
      <c r="A48" s="1178" t="s">
        <v>157</v>
      </c>
      <c r="B48" s="1178" t="s">
        <v>92</v>
      </c>
      <c r="C48" s="1172" t="s">
        <v>3357</v>
      </c>
      <c r="D48" s="1172" t="s">
        <v>94</v>
      </c>
      <c r="E48" s="1173">
        <v>46173.625</v>
      </c>
      <c r="F48" s="1172">
        <v>13.1</v>
      </c>
      <c r="G48" s="1172">
        <v>119565</v>
      </c>
      <c r="H48" s="1174"/>
      <c r="I48" s="1172"/>
      <c r="J48" s="1172"/>
      <c r="K48" s="1172"/>
      <c r="L48" s="1172"/>
      <c r="M48" s="1172"/>
      <c r="N48" s="1186">
        <v>161</v>
      </c>
      <c r="O48" s="1172"/>
      <c r="P48" s="1172"/>
      <c r="Q48" s="14">
        <f>SUM(I48:P48)</f>
        <v>161</v>
      </c>
      <c r="R48" s="1176" t="s">
        <v>32</v>
      </c>
      <c r="S48" s="1177" t="s">
        <v>33</v>
      </c>
      <c r="T48" s="14"/>
      <c r="U48" s="1190" t="s">
        <v>161</v>
      </c>
      <c r="V48" s="16" t="s">
        <v>90</v>
      </c>
      <c r="W48" s="16">
        <v>1020200</v>
      </c>
      <c r="X48" s="16" t="s">
        <v>3358</v>
      </c>
      <c r="Y48" s="16"/>
    </row>
    <row r="49" spans="1:25">
      <c r="A49" s="1178" t="s">
        <v>173</v>
      </c>
      <c r="B49" s="1178"/>
      <c r="C49" s="1172" t="s">
        <v>3359</v>
      </c>
      <c r="D49" s="1172"/>
      <c r="E49" s="1173"/>
      <c r="F49" s="1172"/>
      <c r="G49" s="1172">
        <v>119553</v>
      </c>
      <c r="H49" s="1174" t="s">
        <v>3360</v>
      </c>
      <c r="I49" s="1172"/>
      <c r="J49" s="1172"/>
      <c r="K49" s="1172"/>
      <c r="L49" s="1172"/>
      <c r="M49" s="1186">
        <v>161</v>
      </c>
      <c r="N49" s="1172"/>
      <c r="O49" s="1172"/>
      <c r="P49" s="1172"/>
      <c r="Q49" s="14">
        <v>161</v>
      </c>
      <c r="R49" s="1175" t="s">
        <v>30</v>
      </c>
      <c r="S49" s="1175" t="s">
        <v>31</v>
      </c>
      <c r="T49" s="14"/>
      <c r="U49" s="1207" t="s">
        <v>169</v>
      </c>
      <c r="V49" s="16"/>
      <c r="W49" s="16">
        <v>1020201</v>
      </c>
      <c r="X49" s="16"/>
      <c r="Y49" s="16"/>
    </row>
    <row r="50" spans="1:25">
      <c r="A50" s="11" t="s">
        <v>19</v>
      </c>
      <c r="B50" s="7"/>
      <c r="C50" s="1209"/>
      <c r="D50" s="7"/>
      <c r="E50" s="11"/>
      <c r="F50" s="7"/>
      <c r="G50" s="7"/>
      <c r="H50" s="7"/>
      <c r="I50" s="11">
        <f>SUM(I41:I47)</f>
        <v>0</v>
      </c>
      <c r="J50" s="11">
        <f>SUM(J41:J47)</f>
        <v>0</v>
      </c>
      <c r="K50" s="11">
        <f>SUM(K41:K47)</f>
        <v>27</v>
      </c>
      <c r="L50" s="11">
        <f>SUM(L41:L49)</f>
        <v>243</v>
      </c>
      <c r="M50" s="11">
        <f>SUM(M41:M49)</f>
        <v>453</v>
      </c>
      <c r="N50" s="11">
        <f>SUM(N41:N49)</f>
        <v>245</v>
      </c>
      <c r="O50" s="11">
        <f>SUM(O41:O49)</f>
        <v>0</v>
      </c>
      <c r="P50" s="11">
        <f>SUM(P41:P47)</f>
        <v>0</v>
      </c>
      <c r="Q50" s="11">
        <f>SUM(Q41:Q49)</f>
        <v>968</v>
      </c>
      <c r="R50" s="12"/>
      <c r="S50" s="12"/>
      <c r="T50" s="12"/>
      <c r="U50" s="12"/>
      <c r="V50" s="12"/>
      <c r="W50" s="12"/>
      <c r="X50" s="12"/>
      <c r="Y50" s="12"/>
    </row>
    <row r="51" spans="1:25">
      <c r="A51" s="1"/>
      <c r="B51" s="1"/>
      <c r="C51" s="1"/>
      <c r="D51" s="1"/>
      <c r="E51" s="1"/>
      <c r="F51" s="2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166" t="s">
        <v>34</v>
      </c>
      <c r="B52" s="1562"/>
      <c r="C52" s="1562"/>
      <c r="D52" s="1562"/>
      <c r="E52" s="1"/>
      <c r="F52" s="1"/>
      <c r="G52" s="1"/>
      <c r="H52" s="1"/>
      <c r="I52" s="1"/>
      <c r="J52" s="1"/>
      <c r="K52" s="1563"/>
      <c r="L52" s="1563"/>
      <c r="M52" s="1563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 ht="18">
      <c r="A53" s="187" t="s">
        <v>35</v>
      </c>
      <c r="B53" s="186" t="s">
        <v>36</v>
      </c>
      <c r="C53" s="239" t="s">
        <v>37</v>
      </c>
      <c r="D53" s="24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257" t="s">
        <v>169</v>
      </c>
      <c r="B54" s="1619" t="s">
        <v>39</v>
      </c>
      <c r="C54" s="1619"/>
      <c r="D54" s="242"/>
      <c r="E54" s="243" t="s">
        <v>40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1195" t="s">
        <v>161</v>
      </c>
      <c r="B55" s="1554" t="s">
        <v>41</v>
      </c>
      <c r="C55" s="155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42</v>
      </c>
      <c r="B56" s="1565" t="s">
        <v>309</v>
      </c>
      <c r="C56" s="156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5">
      <c r="A57" s="5" t="s">
        <v>42</v>
      </c>
      <c r="B57" s="1565"/>
      <c r="C57" s="156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5">
      <c r="A58" s="5" t="s">
        <v>43</v>
      </c>
      <c r="B58" s="1566" t="s">
        <v>310</v>
      </c>
      <c r="C58" s="156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5">
      <c r="A59" s="5" t="s">
        <v>44</v>
      </c>
      <c r="B59" s="1567"/>
      <c r="C59" s="156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1" spans="1:25" ht="23.25" customHeight="1">
      <c r="A61" s="1679" t="s">
        <v>109</v>
      </c>
      <c r="B61" s="1679"/>
      <c r="C61" s="1679"/>
      <c r="D61" s="1679"/>
      <c r="E61" s="1679"/>
      <c r="F61" s="1679"/>
      <c r="G61" s="1096"/>
      <c r="H61" s="253"/>
      <c r="I61" s="1679" t="s">
        <v>3361</v>
      </c>
      <c r="J61" s="1679"/>
      <c r="K61" s="1679"/>
      <c r="L61" s="1679"/>
      <c r="M61" s="1679"/>
      <c r="N61" s="1679"/>
      <c r="O61" s="1679"/>
      <c r="P61" s="1679"/>
      <c r="Q61" s="1679"/>
      <c r="R61" s="1706" t="s">
        <v>3362</v>
      </c>
      <c r="S61" s="1707"/>
      <c r="T61" s="1706"/>
      <c r="U61" s="1706"/>
      <c r="V61" s="1706"/>
      <c r="W61" s="1706"/>
      <c r="X61" s="1706"/>
      <c r="Y61" s="1706"/>
    </row>
    <row r="62" spans="1:25" ht="26.25">
      <c r="A62" s="8" t="s">
        <v>3</v>
      </c>
      <c r="B62" s="8" t="s">
        <v>4</v>
      </c>
      <c r="C62" s="8" t="s">
        <v>5</v>
      </c>
      <c r="D62" s="8" t="s">
        <v>6</v>
      </c>
      <c r="E62" s="8" t="s">
        <v>7</v>
      </c>
      <c r="F62" s="8" t="s">
        <v>8</v>
      </c>
      <c r="G62" s="8" t="s">
        <v>9</v>
      </c>
      <c r="H62" s="33" t="s">
        <v>10</v>
      </c>
      <c r="I62" s="9" t="s">
        <v>11</v>
      </c>
      <c r="J62" s="9" t="s">
        <v>12</v>
      </c>
      <c r="K62" s="9" t="s">
        <v>13</v>
      </c>
      <c r="L62" s="9" t="s">
        <v>14</v>
      </c>
      <c r="M62" s="9" t="s">
        <v>15</v>
      </c>
      <c r="N62" s="9" t="s">
        <v>16</v>
      </c>
      <c r="O62" s="9" t="s">
        <v>17</v>
      </c>
      <c r="P62" s="10" t="s">
        <v>18</v>
      </c>
      <c r="Q62" s="8" t="s">
        <v>19</v>
      </c>
      <c r="R62" s="8" t="s">
        <v>20</v>
      </c>
      <c r="S62" s="240" t="s">
        <v>21</v>
      </c>
      <c r="T62" s="240" t="s">
        <v>22</v>
      </c>
      <c r="U62" s="8" t="s">
        <v>24</v>
      </c>
      <c r="V62" s="8" t="s">
        <v>25</v>
      </c>
      <c r="W62" s="8" t="s">
        <v>26</v>
      </c>
      <c r="X62" s="8" t="s">
        <v>27</v>
      </c>
      <c r="Y62" s="8" t="s">
        <v>28</v>
      </c>
    </row>
    <row r="63" spans="1:25">
      <c r="A63" s="1172" t="s">
        <v>157</v>
      </c>
      <c r="B63" s="1172" t="s">
        <v>80</v>
      </c>
      <c r="C63" s="35" t="s">
        <v>3363</v>
      </c>
      <c r="D63" s="224" t="s">
        <v>1300</v>
      </c>
      <c r="E63" s="24">
        <v>46174.541666666664</v>
      </c>
      <c r="F63" s="224">
        <v>12.4</v>
      </c>
      <c r="G63" s="224">
        <v>119566</v>
      </c>
      <c r="H63" s="1205" t="s">
        <v>3364</v>
      </c>
      <c r="I63" s="224"/>
      <c r="J63" s="224"/>
      <c r="K63" s="224"/>
      <c r="L63" s="224"/>
      <c r="M63" s="1172"/>
      <c r="N63" s="1186">
        <v>81</v>
      </c>
      <c r="O63" s="1186">
        <v>27</v>
      </c>
      <c r="P63" s="1186">
        <v>53</v>
      </c>
      <c r="Q63" s="14">
        <f t="shared" ref="Q63:Q66" si="5">SUM(I63:P63)</f>
        <v>161</v>
      </c>
      <c r="R63" s="1176" t="s">
        <v>32</v>
      </c>
      <c r="S63" s="1177" t="s">
        <v>33</v>
      </c>
      <c r="T63" s="14"/>
      <c r="U63" s="228" t="s">
        <v>573</v>
      </c>
      <c r="V63" s="16" t="s">
        <v>90</v>
      </c>
      <c r="W63" s="16">
        <v>1020224</v>
      </c>
      <c r="X63" s="16" t="s">
        <v>3365</v>
      </c>
      <c r="Y63" s="16"/>
    </row>
    <row r="64" spans="1:25">
      <c r="A64" s="1172" t="s">
        <v>157</v>
      </c>
      <c r="B64" s="1172" t="s">
        <v>80</v>
      </c>
      <c r="C64" s="224" t="s">
        <v>3366</v>
      </c>
      <c r="D64" s="224" t="s">
        <v>1300</v>
      </c>
      <c r="E64" s="1173">
        <v>46174.541666666664</v>
      </c>
      <c r="F64" s="224">
        <v>12.4</v>
      </c>
      <c r="G64" s="224">
        <v>119567</v>
      </c>
      <c r="H64" s="1205" t="s">
        <v>3364</v>
      </c>
      <c r="I64" s="224"/>
      <c r="J64" s="224"/>
      <c r="K64" s="224"/>
      <c r="L64" s="224"/>
      <c r="M64" s="1172"/>
      <c r="N64" s="1186">
        <v>135</v>
      </c>
      <c r="O64" s="1186">
        <v>26</v>
      </c>
      <c r="P64" s="1172"/>
      <c r="Q64" s="14">
        <f t="shared" si="5"/>
        <v>161</v>
      </c>
      <c r="R64" s="1176" t="s">
        <v>32</v>
      </c>
      <c r="S64" s="1177" t="s">
        <v>33</v>
      </c>
      <c r="T64" s="14"/>
      <c r="U64" s="228" t="s">
        <v>573</v>
      </c>
      <c r="V64" s="16" t="s">
        <v>90</v>
      </c>
      <c r="W64" s="16">
        <v>1020225</v>
      </c>
      <c r="X64" s="16" t="s">
        <v>3365</v>
      </c>
      <c r="Y64" s="16"/>
    </row>
    <row r="65" spans="1:25">
      <c r="A65" s="1178" t="s">
        <v>165</v>
      </c>
      <c r="B65" s="1178" t="s">
        <v>78</v>
      </c>
      <c r="C65" s="1186" t="s">
        <v>3367</v>
      </c>
      <c r="D65" s="1172" t="s">
        <v>337</v>
      </c>
      <c r="E65" s="1173">
        <v>46174.458333333336</v>
      </c>
      <c r="F65" s="1172">
        <v>11.9</v>
      </c>
      <c r="G65" s="1172">
        <v>119537</v>
      </c>
      <c r="H65" s="1174" t="s">
        <v>2928</v>
      </c>
      <c r="I65" s="1172"/>
      <c r="J65" s="1172"/>
      <c r="K65" s="1172"/>
      <c r="L65" s="1172"/>
      <c r="M65" s="1186">
        <v>81</v>
      </c>
      <c r="N65" s="1186">
        <v>80</v>
      </c>
      <c r="O65" s="1172"/>
      <c r="P65" s="1172"/>
      <c r="Q65" s="1175">
        <v>161</v>
      </c>
      <c r="R65" s="1176" t="s">
        <v>32</v>
      </c>
      <c r="S65" s="1177" t="s">
        <v>33</v>
      </c>
      <c r="T65" s="1175"/>
      <c r="U65" s="1239" t="s">
        <v>573</v>
      </c>
      <c r="V65" s="1181" t="s">
        <v>90</v>
      </c>
      <c r="W65" s="1181">
        <v>1020226</v>
      </c>
      <c r="X65" s="1181" t="s">
        <v>3365</v>
      </c>
      <c r="Y65" s="1181"/>
    </row>
    <row r="66" spans="1:25">
      <c r="A66" s="1178" t="s">
        <v>165</v>
      </c>
      <c r="B66" s="1178" t="s">
        <v>78</v>
      </c>
      <c r="C66" s="35" t="s">
        <v>3368</v>
      </c>
      <c r="D66" s="224" t="s">
        <v>337</v>
      </c>
      <c r="E66" s="1173">
        <v>46174.458333333336</v>
      </c>
      <c r="F66" s="224">
        <v>11.9</v>
      </c>
      <c r="G66" s="224">
        <v>119538</v>
      </c>
      <c r="H66" s="1174" t="s">
        <v>2928</v>
      </c>
      <c r="I66" s="224"/>
      <c r="J66" s="224"/>
      <c r="K66" s="224"/>
      <c r="L66" s="224"/>
      <c r="M66" s="1186">
        <v>134</v>
      </c>
      <c r="N66" s="1186">
        <v>27</v>
      </c>
      <c r="O66" s="1172"/>
      <c r="P66" s="1172"/>
      <c r="Q66" s="14">
        <f t="shared" si="5"/>
        <v>161</v>
      </c>
      <c r="R66" s="229" t="s">
        <v>32</v>
      </c>
      <c r="S66" s="23" t="s">
        <v>33</v>
      </c>
      <c r="T66" s="14"/>
      <c r="U66" s="228" t="s">
        <v>573</v>
      </c>
      <c r="V66" s="16" t="s">
        <v>90</v>
      </c>
      <c r="W66" s="16">
        <v>1020227</v>
      </c>
      <c r="X66" s="16" t="s">
        <v>3365</v>
      </c>
      <c r="Y66" s="16"/>
    </row>
    <row r="67" spans="1:25">
      <c r="A67" s="1178" t="s">
        <v>403</v>
      </c>
      <c r="B67" s="1178" t="s">
        <v>404</v>
      </c>
      <c r="C67" s="1186" t="s">
        <v>3369</v>
      </c>
      <c r="D67" s="1178" t="s">
        <v>3234</v>
      </c>
      <c r="E67" s="24">
        <v>46174.677083333336</v>
      </c>
      <c r="F67" s="15">
        <v>14.4</v>
      </c>
      <c r="G67" s="224">
        <v>119546</v>
      </c>
      <c r="H67" s="226" t="s">
        <v>1348</v>
      </c>
      <c r="I67" s="224"/>
      <c r="J67" s="224"/>
      <c r="K67" s="224"/>
      <c r="L67" s="224"/>
      <c r="M67" s="1172"/>
      <c r="N67" s="1186">
        <v>27</v>
      </c>
      <c r="O67" s="1186">
        <v>134</v>
      </c>
      <c r="P67" s="1172"/>
      <c r="Q67" s="14">
        <f>SUM(I67:P67)</f>
        <v>161</v>
      </c>
      <c r="R67" s="14" t="s">
        <v>30</v>
      </c>
      <c r="S67" s="14" t="s">
        <v>31</v>
      </c>
      <c r="T67" s="14"/>
      <c r="U67" s="228" t="s">
        <v>523</v>
      </c>
      <c r="V67" s="16" t="s">
        <v>90</v>
      </c>
      <c r="W67" s="16">
        <v>1020228</v>
      </c>
      <c r="X67" s="16" t="s">
        <v>3370</v>
      </c>
      <c r="Y67" s="16"/>
    </row>
    <row r="68" spans="1:25">
      <c r="A68" s="1214" t="s">
        <v>19</v>
      </c>
      <c r="B68" s="1209"/>
      <c r="C68" s="7"/>
      <c r="D68" s="7"/>
      <c r="E68" s="11"/>
      <c r="F68" s="7"/>
      <c r="G68" s="7"/>
      <c r="H68" s="7"/>
      <c r="I68" s="11">
        <f t="shared" ref="I68:Q68" si="6">SUM(I63:I67)</f>
        <v>0</v>
      </c>
      <c r="J68" s="11">
        <f t="shared" si="6"/>
        <v>0</v>
      </c>
      <c r="K68" s="11">
        <f t="shared" si="6"/>
        <v>0</v>
      </c>
      <c r="L68" s="11">
        <f t="shared" si="6"/>
        <v>0</v>
      </c>
      <c r="M68" s="11">
        <f t="shared" si="6"/>
        <v>215</v>
      </c>
      <c r="N68" s="11">
        <f t="shared" si="6"/>
        <v>350</v>
      </c>
      <c r="O68" s="11">
        <f t="shared" si="6"/>
        <v>187</v>
      </c>
      <c r="P68" s="11">
        <f t="shared" si="6"/>
        <v>53</v>
      </c>
      <c r="Q68" s="11">
        <f t="shared" si="6"/>
        <v>805</v>
      </c>
      <c r="R68" s="12"/>
      <c r="S68" s="12"/>
      <c r="T68" s="12"/>
      <c r="U68" s="12"/>
      <c r="V68" s="12"/>
      <c r="W68" s="12"/>
      <c r="X68" s="12"/>
      <c r="Y68" s="12"/>
    </row>
    <row r="69" spans="1:25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166" t="s">
        <v>34</v>
      </c>
      <c r="B70" s="1562"/>
      <c r="C70" s="1562"/>
      <c r="D70" s="1562"/>
      <c r="E70" s="1"/>
      <c r="F70" s="1"/>
      <c r="G70" s="1"/>
      <c r="H70" s="1"/>
      <c r="I70" s="1"/>
      <c r="J70" s="1"/>
      <c r="K70" s="1563"/>
      <c r="L70" s="1563"/>
      <c r="M70" s="1563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 ht="18">
      <c r="A71" s="187" t="s">
        <v>35</v>
      </c>
      <c r="B71" s="186" t="s">
        <v>36</v>
      </c>
      <c r="C71" s="239" t="s">
        <v>37</v>
      </c>
      <c r="D71" s="24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230" t="s">
        <v>523</v>
      </c>
      <c r="B72" s="1558" t="s">
        <v>715</v>
      </c>
      <c r="C72" s="1558"/>
      <c r="D72" s="242"/>
      <c r="E72" s="243" t="s">
        <v>40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4" t="s">
        <v>2328</v>
      </c>
      <c r="B73" s="1564" t="s">
        <v>41</v>
      </c>
      <c r="C73" s="156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42</v>
      </c>
      <c r="B74" s="1565"/>
      <c r="C74" s="156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5">
      <c r="A75" s="5" t="s">
        <v>42</v>
      </c>
      <c r="B75" s="1565"/>
      <c r="C75" s="156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5">
      <c r="A76" s="5" t="s">
        <v>43</v>
      </c>
      <c r="B76" s="1566"/>
      <c r="C76" s="156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5">
      <c r="A77" s="5" t="s">
        <v>44</v>
      </c>
      <c r="B77" s="1567"/>
      <c r="C77" s="156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9" spans="1:25" ht="23.25">
      <c r="A79" s="1549" t="s">
        <v>128</v>
      </c>
      <c r="B79" s="1549"/>
      <c r="C79" s="1549"/>
      <c r="D79" s="1549"/>
      <c r="E79" s="1549"/>
      <c r="F79" s="1549"/>
      <c r="G79" s="1208"/>
      <c r="H79" s="1209"/>
      <c r="I79" s="1549" t="s">
        <v>84</v>
      </c>
      <c r="J79" s="1549"/>
      <c r="K79" s="1549"/>
      <c r="L79" s="1549"/>
      <c r="M79" s="1549"/>
      <c r="N79" s="1549"/>
      <c r="O79" s="1549"/>
      <c r="P79" s="1549"/>
      <c r="Q79" s="1549"/>
      <c r="R79" s="1550" t="s">
        <v>3371</v>
      </c>
      <c r="S79" s="1551"/>
      <c r="T79" s="1550"/>
      <c r="U79" s="1550"/>
      <c r="V79" s="1550"/>
      <c r="W79" s="1550"/>
      <c r="X79" s="1550"/>
      <c r="Y79" s="1550"/>
    </row>
    <row r="80" spans="1:25" ht="26.25">
      <c r="A80" s="1210" t="s">
        <v>3</v>
      </c>
      <c r="B80" s="1210" t="s">
        <v>4</v>
      </c>
      <c r="C80" s="1210" t="s">
        <v>5</v>
      </c>
      <c r="D80" s="1210" t="s">
        <v>6</v>
      </c>
      <c r="E80" s="1210" t="s">
        <v>7</v>
      </c>
      <c r="F80" s="1210" t="s">
        <v>8</v>
      </c>
      <c r="G80" s="1210" t="s">
        <v>9</v>
      </c>
      <c r="H80" s="1211" t="s">
        <v>10</v>
      </c>
      <c r="I80" s="1227" t="s">
        <v>11</v>
      </c>
      <c r="J80" s="1227" t="s">
        <v>12</v>
      </c>
      <c r="K80" s="1227" t="s">
        <v>13</v>
      </c>
      <c r="L80" s="1227" t="s">
        <v>14</v>
      </c>
      <c r="M80" s="1227" t="s">
        <v>15</v>
      </c>
      <c r="N80" s="1227" t="s">
        <v>16</v>
      </c>
      <c r="O80" s="1227" t="s">
        <v>17</v>
      </c>
      <c r="P80" s="1212" t="s">
        <v>18</v>
      </c>
      <c r="Q80" s="1210" t="s">
        <v>19</v>
      </c>
      <c r="R80" s="1210" t="s">
        <v>20</v>
      </c>
      <c r="S80" s="1213" t="s">
        <v>21</v>
      </c>
      <c r="T80" s="1213" t="s">
        <v>22</v>
      </c>
      <c r="U80" s="1210" t="s">
        <v>24</v>
      </c>
      <c r="V80" s="1210" t="s">
        <v>25</v>
      </c>
      <c r="W80" s="1210" t="s">
        <v>26</v>
      </c>
      <c r="X80" s="1210" t="s">
        <v>27</v>
      </c>
      <c r="Y80" s="1210" t="s">
        <v>28</v>
      </c>
    </row>
    <row r="81" spans="1:25">
      <c r="A81" s="1178" t="s">
        <v>312</v>
      </c>
      <c r="B81" s="1178" t="s">
        <v>65</v>
      </c>
      <c r="C81" s="1186" t="s">
        <v>3372</v>
      </c>
      <c r="D81" s="1178" t="s">
        <v>64</v>
      </c>
      <c r="E81" s="1179">
        <v>46173.472222222219</v>
      </c>
      <c r="F81" s="1178">
        <v>17</v>
      </c>
      <c r="G81" s="1172">
        <v>119547</v>
      </c>
      <c r="H81" s="1174"/>
      <c r="I81" s="1172"/>
      <c r="J81" s="1172"/>
      <c r="K81" s="1172"/>
      <c r="L81" s="1172"/>
      <c r="M81" s="1186">
        <v>161</v>
      </c>
      <c r="N81" s="1172"/>
      <c r="O81" s="1172"/>
      <c r="P81" s="1172"/>
      <c r="Q81" s="1175">
        <f t="shared" ref="Q81:Q86" si="7">SUM(I81:P81)</f>
        <v>161</v>
      </c>
      <c r="R81" s="1175" t="s">
        <v>30</v>
      </c>
      <c r="S81" s="1177" t="s">
        <v>33</v>
      </c>
      <c r="T81" s="1175"/>
      <c r="U81" s="1207" t="s">
        <v>169</v>
      </c>
      <c r="V81" s="1181" t="s">
        <v>90</v>
      </c>
      <c r="W81" s="1181">
        <v>1020218</v>
      </c>
      <c r="X81" s="1181" t="s">
        <v>3353</v>
      </c>
      <c r="Y81" s="1181"/>
    </row>
    <row r="82" spans="1:25">
      <c r="A82" s="1172" t="s">
        <v>133</v>
      </c>
      <c r="B82" s="1172" t="s">
        <v>652</v>
      </c>
      <c r="C82" s="1186" t="s">
        <v>3373</v>
      </c>
      <c r="D82" s="1172" t="s">
        <v>2892</v>
      </c>
      <c r="E82" s="1173">
        <v>46174.288194444445</v>
      </c>
      <c r="F82" s="1172">
        <v>12.5</v>
      </c>
      <c r="G82" s="1172">
        <v>119568</v>
      </c>
      <c r="H82" s="1174" t="s">
        <v>401</v>
      </c>
      <c r="I82" s="1172"/>
      <c r="J82" s="1172"/>
      <c r="K82" s="1172"/>
      <c r="L82" s="1172"/>
      <c r="M82" s="1186">
        <v>81</v>
      </c>
      <c r="N82" s="1186">
        <v>80</v>
      </c>
      <c r="O82" s="1172"/>
      <c r="P82" s="1172"/>
      <c r="Q82" s="1175">
        <f t="shared" si="7"/>
        <v>161</v>
      </c>
      <c r="R82" s="1176" t="s">
        <v>32</v>
      </c>
      <c r="S82" s="1177" t="s">
        <v>33</v>
      </c>
      <c r="T82" s="1175"/>
      <c r="U82" s="1189" t="s">
        <v>100</v>
      </c>
      <c r="V82" s="1181" t="s">
        <v>90</v>
      </c>
      <c r="W82" s="1181">
        <v>1020219</v>
      </c>
      <c r="X82" s="1181" t="s">
        <v>3374</v>
      </c>
      <c r="Y82" s="1181"/>
    </row>
    <row r="83" spans="1:25">
      <c r="A83" s="1172" t="s">
        <v>190</v>
      </c>
      <c r="B83" s="1172" t="s">
        <v>80</v>
      </c>
      <c r="C83" s="1186" t="s">
        <v>3375</v>
      </c>
      <c r="D83" s="1172" t="s">
        <v>117</v>
      </c>
      <c r="E83" s="1173">
        <v>46174.402777777781</v>
      </c>
      <c r="F83" s="1172">
        <v>11.9</v>
      </c>
      <c r="G83" s="1172">
        <v>119569</v>
      </c>
      <c r="H83" s="1174" t="s">
        <v>3051</v>
      </c>
      <c r="I83" s="1172"/>
      <c r="J83" s="1172"/>
      <c r="K83" s="1172"/>
      <c r="L83" s="1172"/>
      <c r="M83" s="1172"/>
      <c r="N83" s="1172"/>
      <c r="O83" s="1186">
        <v>93</v>
      </c>
      <c r="P83" s="1186">
        <v>68</v>
      </c>
      <c r="Q83" s="1175">
        <f t="shared" si="7"/>
        <v>161</v>
      </c>
      <c r="R83" s="1176" t="s">
        <v>32</v>
      </c>
      <c r="S83" s="1177" t="s">
        <v>33</v>
      </c>
      <c r="T83" s="1175"/>
      <c r="U83" s="1189" t="s">
        <v>100</v>
      </c>
      <c r="V83" s="1181" t="s">
        <v>90</v>
      </c>
      <c r="W83" s="1181">
        <v>1020220</v>
      </c>
      <c r="X83" s="1181" t="s">
        <v>3376</v>
      </c>
      <c r="Y83" s="1181"/>
    </row>
    <row r="84" spans="1:25">
      <c r="A84" s="1178" t="s">
        <v>150</v>
      </c>
      <c r="B84" s="1178" t="s">
        <v>57</v>
      </c>
      <c r="C84" s="1186" t="s">
        <v>3377</v>
      </c>
      <c r="D84" s="1178" t="s">
        <v>56</v>
      </c>
      <c r="E84" s="1179">
        <v>46173.229166666664</v>
      </c>
      <c r="F84" s="1178">
        <v>12.3</v>
      </c>
      <c r="G84" s="1172">
        <v>119548</v>
      </c>
      <c r="H84" s="1174"/>
      <c r="I84" s="1172"/>
      <c r="J84" s="1172"/>
      <c r="K84" s="1172"/>
      <c r="L84" s="1186">
        <v>108</v>
      </c>
      <c r="M84" s="1172"/>
      <c r="N84" s="1172"/>
      <c r="O84" s="1172"/>
      <c r="P84" s="1172"/>
      <c r="Q84" s="1175">
        <f t="shared" si="7"/>
        <v>108</v>
      </c>
      <c r="R84" s="1175" t="s">
        <v>30</v>
      </c>
      <c r="S84" s="1175" t="s">
        <v>31</v>
      </c>
      <c r="T84" s="1175"/>
      <c r="U84" s="1207" t="s">
        <v>169</v>
      </c>
      <c r="V84" s="1181" t="s">
        <v>90</v>
      </c>
      <c r="W84" s="1181">
        <v>1020221</v>
      </c>
      <c r="X84" s="1181" t="s">
        <v>3346</v>
      </c>
      <c r="Y84" s="1181"/>
    </row>
    <row r="85" spans="1:25">
      <c r="A85" s="1178" t="s">
        <v>141</v>
      </c>
      <c r="B85" s="1178" t="s">
        <v>69</v>
      </c>
      <c r="C85" s="1186" t="s">
        <v>3378</v>
      </c>
      <c r="D85" s="1178" t="s">
        <v>68</v>
      </c>
      <c r="E85" s="1179">
        <v>46172.798611111109</v>
      </c>
      <c r="F85" s="1178">
        <v>16.899999999999999</v>
      </c>
      <c r="G85" s="1178">
        <v>119550</v>
      </c>
      <c r="H85" s="1205"/>
      <c r="I85" s="1178"/>
      <c r="J85" s="1178"/>
      <c r="K85" s="1178"/>
      <c r="L85" s="1178"/>
      <c r="M85" s="1178">
        <v>54</v>
      </c>
      <c r="N85" s="1186">
        <v>80</v>
      </c>
      <c r="O85" s="1186">
        <v>27</v>
      </c>
      <c r="P85" s="1178"/>
      <c r="Q85" s="1175">
        <f t="shared" si="7"/>
        <v>161</v>
      </c>
      <c r="R85" s="1175" t="s">
        <v>30</v>
      </c>
      <c r="S85" s="1175" t="s">
        <v>31</v>
      </c>
      <c r="T85" s="1175"/>
      <c r="U85" s="1207" t="s">
        <v>169</v>
      </c>
      <c r="V85" s="1181" t="s">
        <v>90</v>
      </c>
      <c r="W85" s="1181">
        <v>1020222</v>
      </c>
      <c r="X85" s="1181" t="s">
        <v>3353</v>
      </c>
      <c r="Y85" s="1181"/>
    </row>
    <row r="86" spans="1:25">
      <c r="A86" s="1178" t="s">
        <v>2561</v>
      </c>
      <c r="B86" s="1178" t="s">
        <v>78</v>
      </c>
      <c r="C86" s="1186" t="s">
        <v>3379</v>
      </c>
      <c r="D86" s="1178" t="s">
        <v>400</v>
      </c>
      <c r="E86" s="1179">
        <v>46173.756944444445</v>
      </c>
      <c r="F86" s="1178">
        <v>13.9</v>
      </c>
      <c r="G86" s="1178">
        <v>119570</v>
      </c>
      <c r="H86" s="1205" t="s">
        <v>548</v>
      </c>
      <c r="I86" s="1178"/>
      <c r="J86" s="1178"/>
      <c r="K86" s="1178"/>
      <c r="L86" s="1178"/>
      <c r="M86" s="1186">
        <v>134</v>
      </c>
      <c r="N86" s="1186">
        <v>27</v>
      </c>
      <c r="O86" s="1178"/>
      <c r="P86" s="1178"/>
      <c r="Q86" s="1175">
        <f t="shared" si="7"/>
        <v>161</v>
      </c>
      <c r="R86" s="1176" t="s">
        <v>32</v>
      </c>
      <c r="S86" s="1175" t="s">
        <v>31</v>
      </c>
      <c r="T86" s="1183" t="b">
        <v>1</v>
      </c>
      <c r="U86" s="1207" t="s">
        <v>169</v>
      </c>
      <c r="V86" s="1181" t="s">
        <v>90</v>
      </c>
      <c r="W86" s="1181">
        <v>1020223</v>
      </c>
      <c r="X86" s="1181" t="s">
        <v>3380</v>
      </c>
      <c r="Y86" s="1181"/>
    </row>
    <row r="87" spans="1:25">
      <c r="A87" s="1178"/>
      <c r="B87" s="1178"/>
      <c r="C87" s="1172"/>
      <c r="D87" s="1172"/>
      <c r="E87" s="1173"/>
      <c r="F87" s="1172"/>
      <c r="G87" s="1172"/>
      <c r="H87" s="1174"/>
      <c r="I87" s="1172"/>
      <c r="J87" s="1172"/>
      <c r="K87" s="1172"/>
      <c r="L87" s="1172"/>
      <c r="M87" s="1172"/>
      <c r="N87" s="1172"/>
      <c r="O87" s="1172"/>
      <c r="P87" s="1172"/>
      <c r="Q87" s="1175"/>
      <c r="R87" s="1175"/>
      <c r="S87" s="1175"/>
      <c r="T87" s="1175"/>
      <c r="U87" s="1239"/>
      <c r="V87" s="1181"/>
      <c r="W87" s="1181"/>
      <c r="X87" s="1181"/>
      <c r="Y87" s="1181"/>
    </row>
    <row r="88" spans="1:25">
      <c r="A88" s="1178"/>
      <c r="B88" s="1178"/>
      <c r="C88" s="1172"/>
      <c r="D88" s="1172"/>
      <c r="E88" s="1173"/>
      <c r="F88" s="1172"/>
      <c r="G88" s="1172"/>
      <c r="H88" s="1174"/>
      <c r="I88" s="1172"/>
      <c r="J88" s="1172"/>
      <c r="K88" s="1172"/>
      <c r="L88" s="1172"/>
      <c r="M88" s="1172"/>
      <c r="N88" s="1172"/>
      <c r="O88" s="1172"/>
      <c r="P88" s="1172"/>
      <c r="Q88" s="1175"/>
      <c r="R88" s="1175"/>
      <c r="S88" s="1175"/>
      <c r="T88" s="1175"/>
      <c r="U88" s="1239"/>
      <c r="V88" s="1181"/>
      <c r="W88" s="1181"/>
      <c r="X88" s="1181"/>
      <c r="Y88" s="1181"/>
    </row>
    <row r="89" spans="1:25">
      <c r="A89" s="1214" t="s">
        <v>19</v>
      </c>
      <c r="B89" s="1209"/>
      <c r="C89" s="1209"/>
      <c r="D89" s="1209"/>
      <c r="E89" s="1214"/>
      <c r="F89" s="1209"/>
      <c r="G89" s="1209"/>
      <c r="H89" s="1209"/>
      <c r="I89" s="1214">
        <f>SUM(I81:I85)</f>
        <v>0</v>
      </c>
      <c r="J89" s="1214">
        <f>SUM(J81:J85)</f>
        <v>0</v>
      </c>
      <c r="K89" s="1214">
        <f t="shared" ref="K89:Q89" si="8">SUM(K81:K86)</f>
        <v>0</v>
      </c>
      <c r="L89" s="1214">
        <f t="shared" si="8"/>
        <v>108</v>
      </c>
      <c r="M89" s="1214">
        <f t="shared" si="8"/>
        <v>430</v>
      </c>
      <c r="N89" s="1214">
        <f t="shared" si="8"/>
        <v>187</v>
      </c>
      <c r="O89" s="1214">
        <f t="shared" si="8"/>
        <v>120</v>
      </c>
      <c r="P89" s="1214">
        <f t="shared" si="8"/>
        <v>68</v>
      </c>
      <c r="Q89" s="1214">
        <f t="shared" si="8"/>
        <v>913</v>
      </c>
      <c r="R89" s="1215"/>
      <c r="S89" s="1215"/>
      <c r="T89" s="1215"/>
      <c r="U89" s="1215"/>
      <c r="V89" s="1215"/>
      <c r="W89" s="1215"/>
      <c r="X89" s="1215"/>
      <c r="Y89" s="1215"/>
    </row>
    <row r="90" spans="1:25">
      <c r="A90" s="1216"/>
      <c r="B90" s="1216"/>
      <c r="C90" s="1216"/>
      <c r="D90" s="1216"/>
      <c r="E90" s="1216"/>
      <c r="F90" s="1217"/>
      <c r="G90" s="1217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</row>
    <row r="91" spans="1:25">
      <c r="A91" s="1218" t="s">
        <v>34</v>
      </c>
      <c r="B91" s="1552"/>
      <c r="C91" s="1552"/>
      <c r="D91" s="1552"/>
      <c r="E91" s="1216"/>
      <c r="F91" s="1216"/>
      <c r="G91" s="1216"/>
      <c r="H91" s="1216"/>
      <c r="I91" s="1216"/>
      <c r="J91" s="1216"/>
      <c r="K91" s="1553"/>
      <c r="L91" s="1553"/>
      <c r="M91" s="1553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</row>
    <row r="92" spans="1:25" ht="18">
      <c r="A92" s="1220" t="s">
        <v>35</v>
      </c>
      <c r="B92" s="1221" t="s">
        <v>36</v>
      </c>
      <c r="C92" s="1222" t="s">
        <v>37</v>
      </c>
      <c r="D92" s="1219"/>
      <c r="E92" s="1216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</row>
    <row r="93" spans="1:25">
      <c r="A93" s="1194" t="s">
        <v>100</v>
      </c>
      <c r="B93" s="1548" t="s">
        <v>39</v>
      </c>
      <c r="C93" s="1548"/>
      <c r="D93" s="1223"/>
      <c r="E93" s="1224" t="s">
        <v>40</v>
      </c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</row>
    <row r="94" spans="1:25">
      <c r="A94" s="1232" t="s">
        <v>169</v>
      </c>
      <c r="B94" s="1617" t="s">
        <v>41</v>
      </c>
      <c r="C94" s="1617"/>
      <c r="D94" s="1216"/>
      <c r="E94" s="1216"/>
      <c r="F94" s="1216"/>
      <c r="G94" s="1216"/>
      <c r="H94" s="1216"/>
      <c r="I94" s="1216"/>
      <c r="J94" s="1216"/>
      <c r="K94" s="1216"/>
      <c r="L94" s="1216"/>
      <c r="M94" s="1216"/>
      <c r="N94" s="1216"/>
      <c r="O94" s="1216"/>
      <c r="P94" s="1216"/>
      <c r="Q94" s="1216"/>
      <c r="R94" s="1216"/>
      <c r="S94" s="1216"/>
      <c r="T94" s="1216"/>
      <c r="U94" s="1216"/>
      <c r="V94" s="1216"/>
      <c r="W94" s="1216"/>
      <c r="X94" s="1216"/>
    </row>
    <row r="95" spans="1:25">
      <c r="A95" s="1225" t="s">
        <v>42</v>
      </c>
      <c r="B95" s="1555" t="s">
        <v>2101</v>
      </c>
      <c r="C95" s="1555"/>
      <c r="D95" s="1216"/>
      <c r="E95" s="1216"/>
      <c r="F95" s="1216"/>
      <c r="G95" s="1216"/>
      <c r="H95" s="1216"/>
      <c r="I95" s="1216"/>
      <c r="J95" s="1216"/>
      <c r="K95" s="1216"/>
      <c r="L95" s="1216"/>
      <c r="M95" s="1216"/>
      <c r="N95" s="1216"/>
      <c r="O95" s="1216"/>
      <c r="P95" s="1216"/>
      <c r="Q95" s="1216"/>
      <c r="R95" s="1216"/>
      <c r="S95" s="1216"/>
      <c r="T95" s="1216"/>
      <c r="U95" s="1216"/>
      <c r="V95" s="1216"/>
      <c r="W95" s="1216"/>
      <c r="X95" s="1216"/>
    </row>
    <row r="96" spans="1:25">
      <c r="A96" s="1225" t="s">
        <v>42</v>
      </c>
      <c r="B96" s="1555"/>
      <c r="C96" s="1555"/>
      <c r="F96" s="1216"/>
      <c r="G96" s="1216"/>
      <c r="H96" s="1216"/>
      <c r="I96" s="1216"/>
      <c r="J96" s="1216"/>
      <c r="K96" s="1216"/>
      <c r="L96" s="1216"/>
      <c r="M96" s="1216"/>
      <c r="N96" s="1216"/>
      <c r="O96" s="1216"/>
      <c r="P96" s="1216"/>
      <c r="Q96" s="1216"/>
      <c r="R96" s="1216"/>
      <c r="S96" s="1216"/>
      <c r="T96" s="1216"/>
      <c r="U96" s="1216"/>
      <c r="V96" s="1216"/>
      <c r="W96" s="1216"/>
      <c r="X96" s="1216"/>
    </row>
    <row r="97" spans="1:24">
      <c r="A97" s="1225" t="s">
        <v>43</v>
      </c>
      <c r="B97" s="1556" t="s">
        <v>3381</v>
      </c>
      <c r="C97" s="1556"/>
      <c r="D97" s="1216"/>
      <c r="E97" s="1216"/>
      <c r="F97" s="1216"/>
      <c r="G97" s="1216"/>
      <c r="H97" s="1216"/>
      <c r="I97" s="1216"/>
      <c r="J97" s="1216"/>
      <c r="K97" s="1216"/>
      <c r="L97" s="1216"/>
      <c r="M97" s="1216"/>
      <c r="N97" s="1216"/>
      <c r="O97" s="1216"/>
      <c r="P97" s="1216"/>
      <c r="Q97" s="1216"/>
      <c r="R97" s="1216"/>
      <c r="S97" s="1216"/>
      <c r="T97" s="1216"/>
      <c r="U97" s="1216"/>
      <c r="V97" s="1216"/>
      <c r="W97" s="1216"/>
      <c r="X97" s="1216"/>
    </row>
    <row r="98" spans="1:24">
      <c r="A98" s="1225" t="s">
        <v>44</v>
      </c>
      <c r="B98" s="1557"/>
      <c r="C98" s="1557"/>
      <c r="D98" s="1216"/>
      <c r="E98" s="1216"/>
      <c r="F98" s="1216"/>
      <c r="G98" s="1216"/>
      <c r="H98" s="1216"/>
      <c r="I98" s="1216"/>
      <c r="J98" s="1216"/>
      <c r="K98" s="1216"/>
      <c r="L98" s="1216"/>
      <c r="M98" s="1216"/>
      <c r="N98" s="1216"/>
      <c r="O98" s="1216"/>
      <c r="P98" s="1216"/>
      <c r="Q98" s="1216"/>
      <c r="R98" s="1216"/>
      <c r="S98" s="1216"/>
      <c r="T98" s="1216"/>
      <c r="U98" s="1216"/>
      <c r="V98" s="1216"/>
      <c r="W98" s="1216"/>
      <c r="X98" s="1216"/>
    </row>
  </sheetData>
  <mergeCells count="54">
    <mergeCell ref="B93:C93"/>
    <mergeCell ref="K91:M91"/>
    <mergeCell ref="B91:D91"/>
    <mergeCell ref="R79:Y79"/>
    <mergeCell ref="I79:Q79"/>
    <mergeCell ref="A79:F79"/>
    <mergeCell ref="B98:C98"/>
    <mergeCell ref="B97:C97"/>
    <mergeCell ref="B96:C96"/>
    <mergeCell ref="B95:C95"/>
    <mergeCell ref="B94:C94"/>
    <mergeCell ref="B14:C14"/>
    <mergeCell ref="A1:F1"/>
    <mergeCell ref="I1:Q1"/>
    <mergeCell ref="R1:Y1"/>
    <mergeCell ref="B12:D12"/>
    <mergeCell ref="K12:M12"/>
    <mergeCell ref="B15:C15"/>
    <mergeCell ref="B16:C16"/>
    <mergeCell ref="B17:C17"/>
    <mergeCell ref="B18:C18"/>
    <mergeCell ref="B19:C19"/>
    <mergeCell ref="I21:Q21"/>
    <mergeCell ref="R21:Y21"/>
    <mergeCell ref="B31:D31"/>
    <mergeCell ref="K31:M31"/>
    <mergeCell ref="B33:C33"/>
    <mergeCell ref="A21:F21"/>
    <mergeCell ref="B34:C34"/>
    <mergeCell ref="B35:C35"/>
    <mergeCell ref="B36:C36"/>
    <mergeCell ref="B37:C37"/>
    <mergeCell ref="A39:F39"/>
    <mergeCell ref="R61:Y61"/>
    <mergeCell ref="R39:Y39"/>
    <mergeCell ref="B52:D52"/>
    <mergeCell ref="K52:M52"/>
    <mergeCell ref="B54:C54"/>
    <mergeCell ref="B55:C55"/>
    <mergeCell ref="B56:C56"/>
    <mergeCell ref="I39:Q39"/>
    <mergeCell ref="B57:C57"/>
    <mergeCell ref="B58:C58"/>
    <mergeCell ref="B59:C59"/>
    <mergeCell ref="A61:F61"/>
    <mergeCell ref="I61:Q61"/>
    <mergeCell ref="B76:C76"/>
    <mergeCell ref="B77:C77"/>
    <mergeCell ref="B70:D70"/>
    <mergeCell ref="K70:M70"/>
    <mergeCell ref="B72:C72"/>
    <mergeCell ref="B73:C73"/>
    <mergeCell ref="B74:C74"/>
    <mergeCell ref="B75:C75"/>
  </mergeCells>
  <pageMargins left="0.7" right="0.7" top="0.75" bottom="0.75" header="0.3" footer="0.3"/>
  <legacy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AF337-92F4-444C-A23A-C26D9300350C}">
  <sheetPr>
    <tabColor rgb="FF0070C0"/>
  </sheetPr>
  <dimension ref="A1:Y39"/>
  <sheetViews>
    <sheetView workbookViewId="0">
      <selection activeCell="G7" sqref="G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1067"/>
      <c r="H1" s="7"/>
      <c r="I1" s="1559" t="s">
        <v>84</v>
      </c>
      <c r="J1" s="1559"/>
      <c r="K1" s="1559"/>
      <c r="L1" s="1559"/>
      <c r="M1" s="1559"/>
      <c r="N1" s="1559"/>
      <c r="O1" s="1559"/>
      <c r="P1" s="1559"/>
      <c r="Q1" s="1559"/>
      <c r="R1" s="1560" t="s">
        <v>181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6.25">
      <c r="A3" s="224" t="s">
        <v>312</v>
      </c>
      <c r="B3" s="224" t="s">
        <v>65</v>
      </c>
      <c r="C3" s="224" t="s">
        <v>3382</v>
      </c>
      <c r="D3" s="224" t="s">
        <v>64</v>
      </c>
      <c r="E3" s="227">
        <v>46169.472222222219</v>
      </c>
      <c r="F3" s="224">
        <v>18.600000000000001</v>
      </c>
      <c r="G3" s="224">
        <v>119486</v>
      </c>
      <c r="H3" s="226"/>
      <c r="I3" s="224"/>
      <c r="J3" s="224"/>
      <c r="K3" s="224"/>
      <c r="L3" s="224"/>
      <c r="M3" s="1186">
        <v>161</v>
      </c>
      <c r="N3" s="1172"/>
      <c r="O3" s="1172"/>
      <c r="P3" s="1172"/>
      <c r="Q3" s="14">
        <f t="shared" ref="Q3:Q8" si="0">SUM(I3:P3)</f>
        <v>161</v>
      </c>
      <c r="R3" s="14" t="s">
        <v>30</v>
      </c>
      <c r="S3" s="23" t="s">
        <v>33</v>
      </c>
      <c r="T3" s="14"/>
      <c r="U3" s="255" t="s">
        <v>169</v>
      </c>
      <c r="V3" s="16" t="s">
        <v>90</v>
      </c>
      <c r="W3" s="16">
        <v>1020157</v>
      </c>
      <c r="X3" s="16" t="s">
        <v>3383</v>
      </c>
      <c r="Y3" s="16"/>
    </row>
    <row r="4" spans="1:25">
      <c r="A4" s="224" t="s">
        <v>113</v>
      </c>
      <c r="B4" s="224" t="s">
        <v>65</v>
      </c>
      <c r="C4" s="224" t="s">
        <v>3384</v>
      </c>
      <c r="D4" s="224" t="s">
        <v>64</v>
      </c>
      <c r="E4" s="227">
        <v>46169.472222222219</v>
      </c>
      <c r="F4" s="224">
        <v>17</v>
      </c>
      <c r="G4" s="224">
        <v>119487</v>
      </c>
      <c r="H4" s="226"/>
      <c r="I4" s="224"/>
      <c r="J4" s="224"/>
      <c r="K4" s="224"/>
      <c r="L4" s="224"/>
      <c r="M4" s="1186">
        <v>81</v>
      </c>
      <c r="N4" s="1172"/>
      <c r="O4" s="1172"/>
      <c r="P4" s="1172"/>
      <c r="Q4" s="14">
        <f t="shared" si="0"/>
        <v>81</v>
      </c>
      <c r="R4" s="14" t="s">
        <v>30</v>
      </c>
      <c r="S4" s="23" t="s">
        <v>33</v>
      </c>
      <c r="T4" s="14"/>
      <c r="U4" s="255" t="s">
        <v>169</v>
      </c>
      <c r="V4" s="16" t="s">
        <v>90</v>
      </c>
      <c r="W4" s="16">
        <v>1020156</v>
      </c>
      <c r="X4" s="16" t="s">
        <v>3385</v>
      </c>
      <c r="Y4" s="16"/>
    </row>
    <row r="5" spans="1:25">
      <c r="A5" s="1172" t="s">
        <v>114</v>
      </c>
      <c r="B5" s="224" t="s">
        <v>78</v>
      </c>
      <c r="C5" s="224" t="s">
        <v>3386</v>
      </c>
      <c r="D5" s="224" t="s">
        <v>99</v>
      </c>
      <c r="E5" s="227">
        <v>46169.277777777781</v>
      </c>
      <c r="F5" s="224">
        <v>12.2</v>
      </c>
      <c r="G5" s="224">
        <v>119503</v>
      </c>
      <c r="H5" s="226" t="s">
        <v>2928</v>
      </c>
      <c r="I5" s="224"/>
      <c r="J5" s="224"/>
      <c r="K5" s="224"/>
      <c r="L5" s="224"/>
      <c r="M5" s="1186">
        <v>54</v>
      </c>
      <c r="N5" s="1186">
        <v>54</v>
      </c>
      <c r="O5" s="1186">
        <v>27</v>
      </c>
      <c r="P5" s="1172"/>
      <c r="Q5" s="14">
        <f>SUM(I5:P5)</f>
        <v>135</v>
      </c>
      <c r="R5" s="229" t="s">
        <v>32</v>
      </c>
      <c r="S5" s="23" t="s">
        <v>33</v>
      </c>
      <c r="T5" s="1183" t="b">
        <v>1</v>
      </c>
      <c r="U5" s="231" t="s">
        <v>100</v>
      </c>
      <c r="V5" s="16" t="s">
        <v>90</v>
      </c>
      <c r="W5" s="16">
        <v>1020138</v>
      </c>
      <c r="X5" s="16" t="s">
        <v>3385</v>
      </c>
      <c r="Y5" s="16"/>
    </row>
    <row r="6" spans="1:25" ht="38.25">
      <c r="A6" s="224" t="s">
        <v>105</v>
      </c>
      <c r="B6" s="224" t="s">
        <v>78</v>
      </c>
      <c r="C6" s="224" t="s">
        <v>3387</v>
      </c>
      <c r="D6" s="224" t="s">
        <v>99</v>
      </c>
      <c r="E6" s="227">
        <v>46169.277777777781</v>
      </c>
      <c r="F6" s="224">
        <v>12.2</v>
      </c>
      <c r="G6" s="224">
        <v>119504</v>
      </c>
      <c r="H6" s="226" t="s">
        <v>3388</v>
      </c>
      <c r="I6" s="224"/>
      <c r="J6" s="224"/>
      <c r="K6" s="224"/>
      <c r="L6" s="224"/>
      <c r="M6" s="1172"/>
      <c r="N6" s="1186">
        <v>45</v>
      </c>
      <c r="O6" s="1186">
        <v>81</v>
      </c>
      <c r="P6" s="1186">
        <v>9</v>
      </c>
      <c r="Q6" s="14">
        <f t="shared" si="0"/>
        <v>135</v>
      </c>
      <c r="R6" s="229" t="s">
        <v>32</v>
      </c>
      <c r="S6" s="23" t="s">
        <v>33</v>
      </c>
      <c r="T6" s="1183" t="b">
        <v>1</v>
      </c>
      <c r="U6" s="231" t="s">
        <v>100</v>
      </c>
      <c r="V6" s="16" t="s">
        <v>90</v>
      </c>
      <c r="W6" s="16">
        <v>1020139</v>
      </c>
      <c r="X6" s="16" t="s">
        <v>3385</v>
      </c>
      <c r="Y6" s="16"/>
    </row>
    <row r="7" spans="1:25">
      <c r="A7" s="224" t="s">
        <v>120</v>
      </c>
      <c r="B7" s="224" t="s">
        <v>78</v>
      </c>
      <c r="C7" s="224" t="s">
        <v>3389</v>
      </c>
      <c r="D7" s="224" t="s">
        <v>99</v>
      </c>
      <c r="E7" s="227">
        <v>46169.277777777781</v>
      </c>
      <c r="F7" s="224">
        <v>12.2</v>
      </c>
      <c r="G7" s="224">
        <v>119520</v>
      </c>
      <c r="H7" s="226" t="s">
        <v>2928</v>
      </c>
      <c r="I7" s="224"/>
      <c r="J7" s="224"/>
      <c r="K7" s="224"/>
      <c r="L7" s="224"/>
      <c r="M7" s="1186">
        <v>81</v>
      </c>
      <c r="N7" s="1186">
        <v>27</v>
      </c>
      <c r="O7" s="1186">
        <v>27</v>
      </c>
      <c r="P7" s="1172"/>
      <c r="Q7" s="14">
        <f t="shared" si="0"/>
        <v>135</v>
      </c>
      <c r="R7" s="229" t="s">
        <v>32</v>
      </c>
      <c r="S7" s="23" t="s">
        <v>33</v>
      </c>
      <c r="T7" s="1183" t="b">
        <v>1</v>
      </c>
      <c r="U7" s="231" t="s">
        <v>100</v>
      </c>
      <c r="V7" s="16" t="s">
        <v>90</v>
      </c>
      <c r="W7" s="16">
        <v>1020140</v>
      </c>
      <c r="X7" s="16" t="s">
        <v>3385</v>
      </c>
      <c r="Y7" s="16"/>
    </row>
    <row r="8" spans="1:25">
      <c r="A8" s="15" t="s">
        <v>2561</v>
      </c>
      <c r="B8" s="15" t="s">
        <v>78</v>
      </c>
      <c r="C8" s="15" t="s">
        <v>3390</v>
      </c>
      <c r="D8" s="15" t="s">
        <v>88</v>
      </c>
      <c r="E8" s="24">
        <v>46170.166666666664</v>
      </c>
      <c r="F8" s="15">
        <v>11.9</v>
      </c>
      <c r="G8" s="15">
        <v>119521</v>
      </c>
      <c r="H8" s="37" t="s">
        <v>548</v>
      </c>
      <c r="I8" s="15"/>
      <c r="J8" s="15"/>
      <c r="K8" s="15"/>
      <c r="L8" s="15"/>
      <c r="M8" s="1178"/>
      <c r="N8" s="1186">
        <v>107</v>
      </c>
      <c r="O8" s="1186">
        <v>27</v>
      </c>
      <c r="P8" s="1186">
        <v>27</v>
      </c>
      <c r="Q8" s="14">
        <f t="shared" si="0"/>
        <v>161</v>
      </c>
      <c r="R8" s="229" t="s">
        <v>32</v>
      </c>
      <c r="S8" s="23" t="s">
        <v>33</v>
      </c>
      <c r="T8" s="1183" t="b">
        <v>1</v>
      </c>
      <c r="U8" s="232" t="s">
        <v>161</v>
      </c>
      <c r="V8" s="16" t="s">
        <v>90</v>
      </c>
      <c r="W8" s="16">
        <v>1020141</v>
      </c>
      <c r="X8" s="16" t="s">
        <v>3391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Q9" si="1">SUM(K3:K8)</f>
        <v>0</v>
      </c>
      <c r="L9" s="11">
        <f t="shared" si="1"/>
        <v>0</v>
      </c>
      <c r="M9" s="11">
        <f t="shared" si="1"/>
        <v>377</v>
      </c>
      <c r="N9" s="11">
        <f t="shared" si="1"/>
        <v>233</v>
      </c>
      <c r="O9" s="11">
        <f t="shared" si="1"/>
        <v>162</v>
      </c>
      <c r="P9" s="11">
        <f t="shared" si="1"/>
        <v>36</v>
      </c>
      <c r="Q9" s="11">
        <f t="shared" si="1"/>
        <v>808</v>
      </c>
      <c r="R9" s="12"/>
      <c r="S9" s="12"/>
      <c r="T9" s="12"/>
      <c r="U9" s="12"/>
      <c r="V9" s="12"/>
      <c r="W9" s="12"/>
      <c r="X9" s="12"/>
      <c r="Y9" s="12"/>
    </row>
    <row r="10" spans="1:25">
      <c r="A10" s="1216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161</v>
      </c>
      <c r="B13" s="1564" t="s">
        <v>39</v>
      </c>
      <c r="C13" s="156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57" t="s">
        <v>169</v>
      </c>
      <c r="B14" s="1619" t="s">
        <v>179</v>
      </c>
      <c r="C14" s="16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230" t="s">
        <v>100</v>
      </c>
      <c r="B15" s="230" t="s">
        <v>41</v>
      </c>
      <c r="C15" s="230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42</v>
      </c>
      <c r="B16" s="1565" t="s">
        <v>487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43</v>
      </c>
      <c r="B18" s="1566" t="s">
        <v>3392</v>
      </c>
      <c r="C18" s="1566"/>
      <c r="D18" s="1"/>
      <c r="E18" s="24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5" t="s">
        <v>44</v>
      </c>
      <c r="B19" s="1567"/>
      <c r="C19" s="156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23.25" customHeight="1">
      <c r="A21" s="1559" t="s">
        <v>194</v>
      </c>
      <c r="B21" s="1559"/>
      <c r="C21" s="1559"/>
      <c r="D21" s="1559"/>
      <c r="E21" s="1559"/>
      <c r="F21" s="1559"/>
      <c r="G21" s="1067"/>
      <c r="H21" s="7"/>
      <c r="I21" s="1559" t="s">
        <v>84</v>
      </c>
      <c r="J21" s="1559"/>
      <c r="K21" s="1559"/>
      <c r="L21" s="1559"/>
      <c r="M21" s="1559"/>
      <c r="N21" s="1559"/>
      <c r="O21" s="1559"/>
      <c r="P21" s="1559"/>
      <c r="Q21" s="1559"/>
      <c r="R21" s="1560" t="s">
        <v>206</v>
      </c>
      <c r="S21" s="1561"/>
      <c r="T21" s="1560"/>
      <c r="U21" s="1560"/>
      <c r="V21" s="1560"/>
      <c r="W21" s="1560"/>
      <c r="X21" s="1560"/>
      <c r="Y21" s="1560"/>
    </row>
    <row r="22" spans="1:25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8" t="s">
        <v>9</v>
      </c>
      <c r="H22" s="33" t="s">
        <v>10</v>
      </c>
      <c r="I22" s="9" t="s">
        <v>11</v>
      </c>
      <c r="J22" s="9" t="s">
        <v>12</v>
      </c>
      <c r="K22" s="9" t="s">
        <v>13</v>
      </c>
      <c r="L22" s="9" t="s">
        <v>14</v>
      </c>
      <c r="M22" s="9" t="s">
        <v>15</v>
      </c>
      <c r="N22" s="9" t="s">
        <v>16</v>
      </c>
      <c r="O22" s="9" t="s">
        <v>17</v>
      </c>
      <c r="P22" s="10" t="s">
        <v>18</v>
      </c>
      <c r="Q22" s="8" t="s">
        <v>19</v>
      </c>
      <c r="R22" s="8" t="s">
        <v>20</v>
      </c>
      <c r="S22" s="240" t="s">
        <v>21</v>
      </c>
      <c r="T22" s="240" t="s">
        <v>22</v>
      </c>
      <c r="U22" s="8" t="s">
        <v>24</v>
      </c>
      <c r="V22" s="8" t="s">
        <v>25</v>
      </c>
      <c r="W22" s="8" t="s">
        <v>26</v>
      </c>
      <c r="X22" s="8" t="s">
        <v>27</v>
      </c>
      <c r="Y22" s="8" t="s">
        <v>28</v>
      </c>
    </row>
    <row r="23" spans="1:25">
      <c r="A23" s="224" t="s">
        <v>150</v>
      </c>
      <c r="B23" s="224" t="s">
        <v>57</v>
      </c>
      <c r="C23" s="35" t="s">
        <v>3393</v>
      </c>
      <c r="D23" s="224" t="s">
        <v>56</v>
      </c>
      <c r="E23" s="227" t="s">
        <v>3394</v>
      </c>
      <c r="F23" s="224">
        <v>12.3</v>
      </c>
      <c r="G23" s="224">
        <v>119488</v>
      </c>
      <c r="H23" s="226"/>
      <c r="I23" s="224"/>
      <c r="J23" s="224"/>
      <c r="K23" s="224"/>
      <c r="L23" s="1186">
        <v>108</v>
      </c>
      <c r="M23" s="1172"/>
      <c r="N23" s="1172"/>
      <c r="O23" s="1172"/>
      <c r="P23" s="1172"/>
      <c r="Q23" s="14">
        <f t="shared" ref="Q23:Q28" si="2">SUM(I23:P23)</f>
        <v>108</v>
      </c>
      <c r="R23" s="14" t="s">
        <v>30</v>
      </c>
      <c r="S23" s="14" t="s">
        <v>31</v>
      </c>
      <c r="T23" s="14"/>
      <c r="U23" s="255" t="s">
        <v>169</v>
      </c>
      <c r="V23" s="16" t="s">
        <v>90</v>
      </c>
      <c r="W23" s="16">
        <v>1020143</v>
      </c>
      <c r="X23" s="16" t="s">
        <v>3395</v>
      </c>
      <c r="Y23" s="16"/>
    </row>
    <row r="24" spans="1:25">
      <c r="A24" s="224" t="s">
        <v>122</v>
      </c>
      <c r="B24" s="224" t="s">
        <v>62</v>
      </c>
      <c r="C24" s="35" t="s">
        <v>3396</v>
      </c>
      <c r="D24" s="224" t="s">
        <v>61</v>
      </c>
      <c r="E24" s="227">
        <v>46169.770833333336</v>
      </c>
      <c r="F24" s="224">
        <v>15.3</v>
      </c>
      <c r="G24" s="224">
        <v>119489</v>
      </c>
      <c r="H24" s="226"/>
      <c r="I24" s="224"/>
      <c r="J24" s="224"/>
      <c r="K24" s="224"/>
      <c r="L24" s="1186">
        <v>81</v>
      </c>
      <c r="M24" s="1172"/>
      <c r="N24" s="1172"/>
      <c r="O24" s="1172"/>
      <c r="P24" s="1172"/>
      <c r="Q24" s="14">
        <f t="shared" si="2"/>
        <v>81</v>
      </c>
      <c r="R24" s="14" t="s">
        <v>30</v>
      </c>
      <c r="S24" s="14" t="s">
        <v>31</v>
      </c>
      <c r="T24" s="14"/>
      <c r="U24" s="255" t="s">
        <v>169</v>
      </c>
      <c r="V24" s="16" t="s">
        <v>90</v>
      </c>
      <c r="W24" s="16">
        <v>1020144</v>
      </c>
      <c r="X24" s="16" t="s">
        <v>3397</v>
      </c>
      <c r="Y24" s="16"/>
    </row>
    <row r="25" spans="1:25">
      <c r="A25" s="224" t="s">
        <v>142</v>
      </c>
      <c r="B25" s="224" t="s">
        <v>72</v>
      </c>
      <c r="C25" s="35" t="s">
        <v>3398</v>
      </c>
      <c r="D25" s="224" t="s">
        <v>71</v>
      </c>
      <c r="E25" s="227">
        <v>46170.715277777781</v>
      </c>
      <c r="F25" s="224">
        <v>16.2</v>
      </c>
      <c r="G25" s="224">
        <v>119490</v>
      </c>
      <c r="H25" s="226"/>
      <c r="I25" s="224"/>
      <c r="J25" s="224"/>
      <c r="K25" s="224"/>
      <c r="L25" s="1186">
        <v>54</v>
      </c>
      <c r="M25" s="1186">
        <v>54</v>
      </c>
      <c r="N25" s="1186">
        <v>53</v>
      </c>
      <c r="O25" s="1172"/>
      <c r="P25" s="1172"/>
      <c r="Q25" s="14">
        <f t="shared" si="2"/>
        <v>161</v>
      </c>
      <c r="R25" s="14" t="s">
        <v>30</v>
      </c>
      <c r="S25" s="14" t="s">
        <v>31</v>
      </c>
      <c r="T25" s="14"/>
      <c r="U25" s="255" t="s">
        <v>169</v>
      </c>
      <c r="V25" s="16"/>
      <c r="W25" s="16">
        <v>1020145</v>
      </c>
      <c r="X25" s="16" t="s">
        <v>3399</v>
      </c>
      <c r="Y25" s="16"/>
    </row>
    <row r="26" spans="1:25">
      <c r="A26" s="224" t="s">
        <v>141</v>
      </c>
      <c r="B26" s="224" t="s">
        <v>69</v>
      </c>
      <c r="C26" s="35" t="s">
        <v>3400</v>
      </c>
      <c r="D26" s="224" t="s">
        <v>68</v>
      </c>
      <c r="E26" s="227">
        <v>46169.798611111109</v>
      </c>
      <c r="F26" s="224">
        <v>16.899999999999999</v>
      </c>
      <c r="G26" s="224">
        <v>119491</v>
      </c>
      <c r="H26" s="226"/>
      <c r="I26" s="224"/>
      <c r="J26" s="224"/>
      <c r="K26" s="224"/>
      <c r="L26" s="1172">
        <v>0</v>
      </c>
      <c r="M26" s="1186">
        <v>81</v>
      </c>
      <c r="N26" s="1186">
        <v>54</v>
      </c>
      <c r="O26" s="1186">
        <v>26</v>
      </c>
      <c r="P26" s="1172"/>
      <c r="Q26" s="14">
        <f t="shared" si="2"/>
        <v>161</v>
      </c>
      <c r="R26" s="14" t="s">
        <v>30</v>
      </c>
      <c r="S26" s="14" t="s">
        <v>31</v>
      </c>
      <c r="T26" s="14"/>
      <c r="U26" s="255" t="s">
        <v>169</v>
      </c>
      <c r="V26" s="16"/>
      <c r="W26" s="16">
        <v>1020146</v>
      </c>
      <c r="X26" s="16" t="s">
        <v>3401</v>
      </c>
      <c r="Y26" s="16"/>
    </row>
    <row r="27" spans="1:25">
      <c r="A27" s="224" t="s">
        <v>133</v>
      </c>
      <c r="B27" s="224" t="s">
        <v>652</v>
      </c>
      <c r="C27" s="35" t="s">
        <v>3402</v>
      </c>
      <c r="D27" s="224" t="s">
        <v>2892</v>
      </c>
      <c r="E27" s="227">
        <v>46170.288194444445</v>
      </c>
      <c r="F27" s="224">
        <v>12.5</v>
      </c>
      <c r="G27" s="224">
        <v>119522</v>
      </c>
      <c r="H27" s="226" t="s">
        <v>401</v>
      </c>
      <c r="I27" s="224"/>
      <c r="J27" s="224"/>
      <c r="K27" s="224"/>
      <c r="L27" s="1172">
        <v>0</v>
      </c>
      <c r="M27" s="1186">
        <v>54</v>
      </c>
      <c r="N27" s="1186">
        <v>107</v>
      </c>
      <c r="O27" s="1172"/>
      <c r="P27" s="1172"/>
      <c r="Q27" s="14">
        <f t="shared" si="2"/>
        <v>161</v>
      </c>
      <c r="R27" s="229" t="s">
        <v>32</v>
      </c>
      <c r="S27" s="23" t="s">
        <v>33</v>
      </c>
      <c r="T27" s="14"/>
      <c r="U27" s="231" t="s">
        <v>100</v>
      </c>
      <c r="V27" s="16" t="s">
        <v>90</v>
      </c>
      <c r="W27" s="16">
        <v>1020147</v>
      </c>
      <c r="X27" s="16" t="s">
        <v>3403</v>
      </c>
      <c r="Y27" s="16"/>
    </row>
    <row r="28" spans="1:25">
      <c r="A28" s="1178" t="s">
        <v>86</v>
      </c>
      <c r="B28" s="15" t="s">
        <v>78</v>
      </c>
      <c r="C28" s="35" t="s">
        <v>3404</v>
      </c>
      <c r="D28" s="15" t="s">
        <v>932</v>
      </c>
      <c r="E28" s="24">
        <v>46170.208333333336</v>
      </c>
      <c r="F28" s="15">
        <v>12.95</v>
      </c>
      <c r="G28" s="15">
        <v>119523</v>
      </c>
      <c r="H28" s="37" t="s">
        <v>3037</v>
      </c>
      <c r="I28" s="15"/>
      <c r="J28" s="15"/>
      <c r="K28" s="15"/>
      <c r="L28" s="1178"/>
      <c r="M28" s="1178"/>
      <c r="N28" s="1178">
        <v>0</v>
      </c>
      <c r="O28" s="1186">
        <v>92</v>
      </c>
      <c r="P28" s="1186">
        <v>69</v>
      </c>
      <c r="Q28" s="14">
        <f t="shared" si="2"/>
        <v>161</v>
      </c>
      <c r="R28" s="229" t="s">
        <v>32</v>
      </c>
      <c r="S28" s="23" t="s">
        <v>33</v>
      </c>
      <c r="T28" s="14"/>
      <c r="U28" s="232" t="s">
        <v>161</v>
      </c>
      <c r="V28" s="16" t="s">
        <v>90</v>
      </c>
      <c r="W28" s="16">
        <v>1020148</v>
      </c>
      <c r="X28" s="16" t="s">
        <v>3405</v>
      </c>
      <c r="Y28" s="16"/>
    </row>
    <row r="29" spans="1:25">
      <c r="A29" s="11" t="s">
        <v>19</v>
      </c>
      <c r="B29" s="7"/>
      <c r="C29" s="7"/>
      <c r="D29" s="7"/>
      <c r="E29" s="11"/>
      <c r="F29" s="7"/>
      <c r="G29" s="7"/>
      <c r="H29" s="7"/>
      <c r="I29" s="11">
        <f>SUM(I23:I27)</f>
        <v>0</v>
      </c>
      <c r="J29" s="11">
        <f>SUM(J23:J27)</f>
        <v>0</v>
      </c>
      <c r="K29" s="11">
        <f t="shared" ref="K29:P29" si="3">SUM(K23:K28)</f>
        <v>0</v>
      </c>
      <c r="L29" s="11">
        <f t="shared" si="3"/>
        <v>243</v>
      </c>
      <c r="M29" s="11">
        <f t="shared" si="3"/>
        <v>189</v>
      </c>
      <c r="N29" s="11">
        <f t="shared" si="3"/>
        <v>214</v>
      </c>
      <c r="O29" s="11">
        <f t="shared" si="3"/>
        <v>118</v>
      </c>
      <c r="P29" s="11">
        <f t="shared" si="3"/>
        <v>69</v>
      </c>
      <c r="Q29" s="11">
        <f>SUM(Q23:Q28)</f>
        <v>833</v>
      </c>
      <c r="R29" s="12"/>
      <c r="S29" s="12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"/>
      <c r="K31" s="1563"/>
      <c r="L31" s="1563"/>
      <c r="M31" s="156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.75" customHeight="1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customHeight="1">
      <c r="A33" s="230" t="s">
        <v>100</v>
      </c>
      <c r="B33" s="1558" t="s">
        <v>39</v>
      </c>
      <c r="C33" s="1558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257" t="s">
        <v>169</v>
      </c>
      <c r="B34" s="1619" t="s">
        <v>179</v>
      </c>
      <c r="C34" s="161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4" t="s">
        <v>161</v>
      </c>
      <c r="B35" s="4" t="s">
        <v>41</v>
      </c>
      <c r="C35" s="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5" t="s">
        <v>42</v>
      </c>
      <c r="B36" s="1565" t="s">
        <v>3406</v>
      </c>
      <c r="C36" s="156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5" t="s">
        <v>42</v>
      </c>
      <c r="B37" s="1565"/>
      <c r="C37" s="156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5" t="s">
        <v>43</v>
      </c>
      <c r="B38" s="1566" t="s">
        <v>3407</v>
      </c>
      <c r="C38" s="156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>
      <c r="A39" s="5" t="s">
        <v>44</v>
      </c>
      <c r="B39" s="1567"/>
      <c r="C39" s="156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</sheetData>
  <mergeCells count="22">
    <mergeCell ref="B36:C36"/>
    <mergeCell ref="B37:C37"/>
    <mergeCell ref="B38:C38"/>
    <mergeCell ref="B39:C39"/>
    <mergeCell ref="I21:Q21"/>
    <mergeCell ref="R21:Y21"/>
    <mergeCell ref="B31:D31"/>
    <mergeCell ref="K31:M31"/>
    <mergeCell ref="B33:C33"/>
    <mergeCell ref="B34:C34"/>
    <mergeCell ref="A21:F21"/>
    <mergeCell ref="B14:C14"/>
    <mergeCell ref="B16:C16"/>
    <mergeCell ref="B17:C17"/>
    <mergeCell ref="B18:C18"/>
    <mergeCell ref="B19:C19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02174-9A7A-4295-880E-828B589E1F9D}">
  <sheetPr>
    <tabColor theme="9"/>
  </sheetPr>
  <dimension ref="A1:Z151"/>
  <sheetViews>
    <sheetView workbookViewId="0">
      <selection sqref="A1:F1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9.140625" customWidth="1"/>
    <col min="22" max="22" width="16.28515625" customWidth="1"/>
    <col min="23" max="24" width="9.140625" bestFit="1" customWidth="1"/>
    <col min="25" max="25" width="19" customWidth="1"/>
  </cols>
  <sheetData>
    <row r="1" spans="1:26" ht="23.25">
      <c r="A1" s="1549" t="s">
        <v>0</v>
      </c>
      <c r="B1" s="1549"/>
      <c r="C1" s="1549"/>
      <c r="D1" s="1549"/>
      <c r="E1" s="1549"/>
      <c r="F1" s="1549"/>
      <c r="G1" s="1208"/>
      <c r="H1" s="1209"/>
      <c r="I1" s="1549" t="s">
        <v>1</v>
      </c>
      <c r="J1" s="1549"/>
      <c r="K1" s="1549"/>
      <c r="L1" s="1549"/>
      <c r="M1" s="1549"/>
      <c r="N1" s="1549"/>
      <c r="O1" s="1549"/>
      <c r="P1" s="1549"/>
      <c r="Q1" s="1549"/>
      <c r="R1" s="1550" t="s">
        <v>2</v>
      </c>
      <c r="S1" s="1551"/>
      <c r="T1" s="1550"/>
      <c r="U1" s="1550"/>
      <c r="V1" s="1550"/>
      <c r="W1" s="1550"/>
      <c r="X1" s="1550"/>
      <c r="Y1" s="1550"/>
      <c r="Z1" s="1550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227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23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 ht="26.25">
      <c r="A3" s="1172" t="s">
        <v>228</v>
      </c>
      <c r="B3" s="1172" t="s">
        <v>78</v>
      </c>
      <c r="C3" s="1172" t="s">
        <v>229</v>
      </c>
      <c r="D3" s="1172" t="s">
        <v>88</v>
      </c>
      <c r="E3" s="1173">
        <v>46285.166666666664</v>
      </c>
      <c r="F3" s="1172">
        <v>10.3</v>
      </c>
      <c r="G3" s="1172">
        <v>122667</v>
      </c>
      <c r="H3" s="1174"/>
      <c r="I3" s="1172"/>
      <c r="J3" s="1172"/>
      <c r="K3" s="1172"/>
      <c r="L3" s="1172"/>
      <c r="M3" s="1172"/>
      <c r="N3" s="1172"/>
      <c r="O3" s="1172"/>
      <c r="P3" s="1172">
        <v>251</v>
      </c>
      <c r="Q3" s="1175">
        <f t="shared" ref="Q3:Q8" si="0">SUM(I3:P3)</f>
        <v>251</v>
      </c>
      <c r="R3" s="1176" t="s">
        <v>32</v>
      </c>
      <c r="S3" s="1177" t="s">
        <v>33</v>
      </c>
      <c r="T3" s="1175"/>
      <c r="U3" s="1440" t="s">
        <v>230</v>
      </c>
      <c r="V3" s="1239" t="s">
        <v>231</v>
      </c>
      <c r="W3" s="1181"/>
      <c r="X3" s="1181"/>
      <c r="Y3" s="1181" t="s">
        <v>232</v>
      </c>
      <c r="Z3" s="1181" t="s">
        <v>233</v>
      </c>
    </row>
    <row r="4" spans="1:26" ht="26.25">
      <c r="A4" s="1172" t="s">
        <v>228</v>
      </c>
      <c r="B4" s="1172" t="s">
        <v>78</v>
      </c>
      <c r="C4" s="1172" t="s">
        <v>234</v>
      </c>
      <c r="D4" s="1172" t="s">
        <v>88</v>
      </c>
      <c r="E4" s="1173">
        <v>46285.166666666664</v>
      </c>
      <c r="F4" s="1172">
        <v>10.3</v>
      </c>
      <c r="G4" s="1172">
        <v>122668</v>
      </c>
      <c r="H4" s="1174"/>
      <c r="I4" s="1172"/>
      <c r="J4" s="1172"/>
      <c r="K4" s="1172"/>
      <c r="L4" s="1172"/>
      <c r="M4" s="1172"/>
      <c r="N4" s="1172"/>
      <c r="O4" s="1172"/>
      <c r="P4" s="1172">
        <v>251</v>
      </c>
      <c r="Q4" s="1175">
        <f t="shared" si="0"/>
        <v>251</v>
      </c>
      <c r="R4" s="1176" t="s">
        <v>32</v>
      </c>
      <c r="S4" s="1177" t="s">
        <v>33</v>
      </c>
      <c r="T4" s="1175"/>
      <c r="U4" s="1440" t="s">
        <v>230</v>
      </c>
      <c r="V4" s="1239" t="s">
        <v>231</v>
      </c>
      <c r="W4" s="1181"/>
      <c r="X4" s="1181"/>
      <c r="Y4" s="1181" t="s">
        <v>232</v>
      </c>
      <c r="Z4" s="1181" t="s">
        <v>233</v>
      </c>
    </row>
    <row r="5" spans="1:26" ht="26.25">
      <c r="A5" s="1172" t="s">
        <v>228</v>
      </c>
      <c r="B5" s="1172" t="s">
        <v>78</v>
      </c>
      <c r="C5" s="1172" t="s">
        <v>235</v>
      </c>
      <c r="D5" s="1172" t="s">
        <v>88</v>
      </c>
      <c r="E5" s="1173">
        <v>46285.166666666664</v>
      </c>
      <c r="F5" s="1172">
        <v>10.3</v>
      </c>
      <c r="G5" s="1172">
        <v>122669</v>
      </c>
      <c r="H5" s="1174"/>
      <c r="I5" s="1172"/>
      <c r="J5" s="1172"/>
      <c r="K5" s="1172"/>
      <c r="L5" s="1172"/>
      <c r="M5" s="1172"/>
      <c r="N5" s="1172"/>
      <c r="O5" s="1172"/>
      <c r="P5" s="1172">
        <v>251</v>
      </c>
      <c r="Q5" s="1175">
        <f t="shared" si="0"/>
        <v>251</v>
      </c>
      <c r="R5" s="1176" t="s">
        <v>32</v>
      </c>
      <c r="S5" s="1177" t="s">
        <v>33</v>
      </c>
      <c r="T5" s="1175"/>
      <c r="U5" s="1440" t="s">
        <v>230</v>
      </c>
      <c r="V5" s="1239" t="s">
        <v>231</v>
      </c>
      <c r="W5" s="1181"/>
      <c r="X5" s="1181"/>
      <c r="Y5" s="1181" t="s">
        <v>232</v>
      </c>
      <c r="Z5" s="1181" t="s">
        <v>233</v>
      </c>
    </row>
    <row r="6" spans="1:26" ht="26.25">
      <c r="A6" s="1172" t="s">
        <v>228</v>
      </c>
      <c r="B6" s="1172" t="s">
        <v>78</v>
      </c>
      <c r="C6" s="1172" t="s">
        <v>236</v>
      </c>
      <c r="D6" s="1172" t="s">
        <v>88</v>
      </c>
      <c r="E6" s="1173">
        <v>46285.166666666664</v>
      </c>
      <c r="F6" s="1172">
        <v>10.3</v>
      </c>
      <c r="G6" s="1172">
        <v>122671</v>
      </c>
      <c r="H6" s="1174"/>
      <c r="I6" s="1172"/>
      <c r="J6" s="1172"/>
      <c r="K6" s="1172"/>
      <c r="L6" s="1172"/>
      <c r="M6" s="1172"/>
      <c r="N6" s="1172"/>
      <c r="O6" s="1172"/>
      <c r="P6" s="1172">
        <v>251</v>
      </c>
      <c r="Q6" s="1175">
        <f t="shared" si="0"/>
        <v>251</v>
      </c>
      <c r="R6" s="1176" t="s">
        <v>32</v>
      </c>
      <c r="S6" s="1177" t="s">
        <v>33</v>
      </c>
      <c r="T6" s="1175"/>
      <c r="U6" s="1440" t="s">
        <v>230</v>
      </c>
      <c r="V6" s="1239" t="s">
        <v>231</v>
      </c>
      <c r="W6" s="1181"/>
      <c r="X6" s="1181"/>
      <c r="Y6" s="1181" t="s">
        <v>232</v>
      </c>
      <c r="Z6" s="1181" t="s">
        <v>233</v>
      </c>
    </row>
    <row r="7" spans="1:26" ht="26.25">
      <c r="A7" s="1172" t="s">
        <v>228</v>
      </c>
      <c r="B7" s="1172" t="s">
        <v>78</v>
      </c>
      <c r="C7" s="1172" t="s">
        <v>237</v>
      </c>
      <c r="D7" s="1172" t="s">
        <v>88</v>
      </c>
      <c r="E7" s="1173">
        <v>46285.166666666664</v>
      </c>
      <c r="F7" s="1172">
        <v>10.3</v>
      </c>
      <c r="G7" s="1172">
        <v>122672</v>
      </c>
      <c r="H7" s="1174"/>
      <c r="I7" s="1172"/>
      <c r="J7" s="1172"/>
      <c r="K7" s="1172"/>
      <c r="L7" s="1172"/>
      <c r="M7" s="1172"/>
      <c r="N7" s="1172"/>
      <c r="O7" s="1172"/>
      <c r="P7" s="1172">
        <v>251</v>
      </c>
      <c r="Q7" s="1175">
        <f t="shared" si="0"/>
        <v>251</v>
      </c>
      <c r="R7" s="1176" t="s">
        <v>32</v>
      </c>
      <c r="S7" s="1177" t="s">
        <v>33</v>
      </c>
      <c r="T7" s="1175"/>
      <c r="U7" s="1440" t="s">
        <v>230</v>
      </c>
      <c r="V7" s="1239" t="s">
        <v>231</v>
      </c>
      <c r="W7" s="1181"/>
      <c r="X7" s="1181"/>
      <c r="Y7" s="1181" t="s">
        <v>232</v>
      </c>
      <c r="Z7" s="1181" t="s">
        <v>233</v>
      </c>
    </row>
    <row r="8" spans="1:26">
      <c r="A8" s="1178"/>
      <c r="B8" s="1178"/>
      <c r="C8" s="1178"/>
      <c r="D8" s="1178"/>
      <c r="E8" s="1178"/>
      <c r="F8" s="1178"/>
      <c r="G8" s="1178"/>
      <c r="H8" s="1205"/>
      <c r="I8" s="1178"/>
      <c r="J8" s="1178"/>
      <c r="K8" s="1178"/>
      <c r="L8" s="1178"/>
      <c r="M8" s="1178"/>
      <c r="N8" s="1178"/>
      <c r="O8" s="1178"/>
      <c r="P8" s="1178"/>
      <c r="Q8" s="1175">
        <f t="shared" si="0"/>
        <v>0</v>
      </c>
      <c r="R8" s="1175" t="s">
        <v>30</v>
      </c>
      <c r="S8" s="1175" t="s">
        <v>31</v>
      </c>
      <c r="T8" s="1175"/>
      <c r="U8" s="1175"/>
      <c r="V8" s="1181"/>
      <c r="W8" s="1181"/>
      <c r="X8" s="1181"/>
      <c r="Y8" s="1181"/>
      <c r="Z8" s="1181"/>
    </row>
    <row r="9" spans="1:26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SUM(I3:I7)</f>
        <v>0</v>
      </c>
      <c r="J9" s="1214">
        <f>SUM(J3:J7)</f>
        <v>0</v>
      </c>
      <c r="K9" s="1214">
        <f t="shared" ref="K9:Q9" si="1">SUM(K3:K8)</f>
        <v>0</v>
      </c>
      <c r="L9" s="1214">
        <f t="shared" si="1"/>
        <v>0</v>
      </c>
      <c r="M9" s="1214">
        <f t="shared" si="1"/>
        <v>0</v>
      </c>
      <c r="N9" s="1214">
        <f t="shared" si="1"/>
        <v>0</v>
      </c>
      <c r="O9" s="1214">
        <f t="shared" si="1"/>
        <v>0</v>
      </c>
      <c r="P9" s="1214">
        <f t="shared" si="1"/>
        <v>1255</v>
      </c>
      <c r="Q9" s="1214">
        <f t="shared" si="1"/>
        <v>1255</v>
      </c>
      <c r="R9" s="1215"/>
      <c r="S9" s="1215"/>
      <c r="T9" s="1215"/>
      <c r="U9" s="1215"/>
      <c r="V9" s="1215"/>
      <c r="W9" s="1215"/>
      <c r="X9" s="1215"/>
      <c r="Y9" s="1215"/>
      <c r="Z9" s="1215"/>
    </row>
    <row r="10" spans="1:26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Y10" s="1216"/>
    </row>
    <row r="11" spans="1:26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6">
      <c r="A13" s="1194" t="s">
        <v>38</v>
      </c>
      <c r="B13" s="1548" t="s">
        <v>39</v>
      </c>
      <c r="C13" s="1548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>
      <c r="A14" s="1195" t="s">
        <v>38</v>
      </c>
      <c r="B14" s="1554" t="s">
        <v>41</v>
      </c>
      <c r="C14" s="1554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 ht="15" customHeight="1">
      <c r="A15" s="1225" t="s">
        <v>42</v>
      </c>
      <c r="B15" s="1555"/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6">
      <c r="A17" s="1225" t="s">
        <v>43</v>
      </c>
      <c r="B17" s="1556"/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6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19" spans="1:26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Y19" s="1216"/>
    </row>
    <row r="20" spans="1:26" ht="23.25" customHeight="1">
      <c r="A20" s="1549" t="s">
        <v>0</v>
      </c>
      <c r="B20" s="1549"/>
      <c r="C20" s="1549"/>
      <c r="D20" s="1549"/>
      <c r="E20" s="1549"/>
      <c r="F20" s="1549"/>
      <c r="G20" s="1208"/>
      <c r="H20" s="1209"/>
      <c r="I20" s="1549" t="s">
        <v>1</v>
      </c>
      <c r="J20" s="1549"/>
      <c r="K20" s="1549"/>
      <c r="L20" s="1549"/>
      <c r="M20" s="1549"/>
      <c r="N20" s="1549"/>
      <c r="O20" s="1549"/>
      <c r="P20" s="1549"/>
      <c r="Q20" s="1549"/>
      <c r="R20" s="1550" t="s">
        <v>2</v>
      </c>
      <c r="S20" s="1551"/>
      <c r="T20" s="1550"/>
      <c r="U20" s="1550"/>
      <c r="V20" s="1550"/>
      <c r="W20" s="1550"/>
      <c r="X20" s="1550"/>
      <c r="Y20" s="1550"/>
      <c r="Z20" s="1550"/>
    </row>
    <row r="21" spans="1:26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419" t="s">
        <v>23</v>
      </c>
      <c r="V21" s="1210" t="s">
        <v>24</v>
      </c>
      <c r="W21" s="1210" t="s">
        <v>25</v>
      </c>
      <c r="X21" s="1210" t="s">
        <v>26</v>
      </c>
      <c r="Y21" s="1210" t="s">
        <v>27</v>
      </c>
      <c r="Z21" s="1210" t="s">
        <v>28</v>
      </c>
    </row>
    <row r="22" spans="1:26">
      <c r="A22" s="1172"/>
      <c r="B22" s="1172"/>
      <c r="C22" s="1172"/>
      <c r="D22" s="1172"/>
      <c r="E22" s="1173"/>
      <c r="F22" s="1172"/>
      <c r="G22" s="1172"/>
      <c r="H22" s="1174"/>
      <c r="I22" s="1172"/>
      <c r="J22" s="1172"/>
      <c r="K22" s="1172"/>
      <c r="L22" s="1172"/>
      <c r="M22" s="1172"/>
      <c r="N22" s="1172"/>
      <c r="O22" s="1172"/>
      <c r="P22" s="1172"/>
      <c r="Q22" s="1175">
        <f t="shared" ref="Q22:Q27" si="2">SUM(I22:P22)</f>
        <v>0</v>
      </c>
      <c r="R22" s="1175" t="s">
        <v>30</v>
      </c>
      <c r="S22" s="1175" t="s">
        <v>31</v>
      </c>
      <c r="T22" s="1175"/>
      <c r="U22" s="1175"/>
      <c r="V22" s="1239"/>
      <c r="W22" s="1181"/>
      <c r="X22" s="1181"/>
      <c r="Y22" s="1181"/>
      <c r="Z22" s="1181"/>
    </row>
    <row r="23" spans="1:26">
      <c r="A23" s="1172"/>
      <c r="B23" s="1172"/>
      <c r="C23" s="1172"/>
      <c r="D23" s="1172"/>
      <c r="E23" s="1173"/>
      <c r="F23" s="1172"/>
      <c r="G23" s="1172"/>
      <c r="H23" s="1174"/>
      <c r="I23" s="1172"/>
      <c r="J23" s="1172"/>
      <c r="K23" s="1172"/>
      <c r="L23" s="1172"/>
      <c r="M23" s="1172"/>
      <c r="N23" s="1172"/>
      <c r="O23" s="1172"/>
      <c r="P23" s="1172"/>
      <c r="Q23" s="1175">
        <f t="shared" si="2"/>
        <v>0</v>
      </c>
      <c r="R23" s="1175" t="s">
        <v>30</v>
      </c>
      <c r="S23" s="1175" t="s">
        <v>31</v>
      </c>
      <c r="T23" s="1175"/>
      <c r="U23" s="1175"/>
      <c r="V23" s="1239"/>
      <c r="W23" s="1181"/>
      <c r="X23" s="1181"/>
      <c r="Y23" s="1181"/>
      <c r="Z23" s="1181"/>
    </row>
    <row r="24" spans="1:26">
      <c r="A24" s="1172"/>
      <c r="B24" s="1172"/>
      <c r="C24" s="1172"/>
      <c r="D24" s="1172"/>
      <c r="E24" s="1173"/>
      <c r="F24" s="1172"/>
      <c r="G24" s="1172"/>
      <c r="H24" s="1174"/>
      <c r="I24" s="1172"/>
      <c r="J24" s="1172"/>
      <c r="K24" s="1172"/>
      <c r="L24" s="1172"/>
      <c r="M24" s="1172"/>
      <c r="N24" s="1172"/>
      <c r="O24" s="1172"/>
      <c r="P24" s="1172"/>
      <c r="Q24" s="1175">
        <f t="shared" si="2"/>
        <v>0</v>
      </c>
      <c r="R24" s="1176" t="s">
        <v>32</v>
      </c>
      <c r="S24" s="1177" t="s">
        <v>33</v>
      </c>
      <c r="T24" s="1175"/>
      <c r="U24" s="1175"/>
      <c r="V24" s="1239"/>
      <c r="W24" s="1181"/>
      <c r="X24" s="1181"/>
      <c r="Y24" s="1181"/>
      <c r="Z24" s="1181"/>
    </row>
    <row r="25" spans="1:26">
      <c r="A25" s="1172"/>
      <c r="B25" s="1172"/>
      <c r="C25" s="1172"/>
      <c r="D25" s="1172"/>
      <c r="E25" s="1173"/>
      <c r="F25" s="1172"/>
      <c r="G25" s="1172"/>
      <c r="H25" s="1174"/>
      <c r="I25" s="1172"/>
      <c r="J25" s="1172"/>
      <c r="K25" s="1172"/>
      <c r="L25" s="1172"/>
      <c r="M25" s="1172"/>
      <c r="N25" s="1172"/>
      <c r="O25" s="1172"/>
      <c r="P25" s="1172"/>
      <c r="Q25" s="1175">
        <f t="shared" si="2"/>
        <v>0</v>
      </c>
      <c r="R25" s="1176" t="s">
        <v>32</v>
      </c>
      <c r="S25" s="1177" t="s">
        <v>33</v>
      </c>
      <c r="T25" s="1175"/>
      <c r="U25" s="1175"/>
      <c r="V25" s="1239"/>
      <c r="W25" s="1181"/>
      <c r="X25" s="1181"/>
      <c r="Y25" s="1181"/>
      <c r="Z25" s="1181"/>
    </row>
    <row r="26" spans="1:26">
      <c r="A26" s="1172"/>
      <c r="B26" s="1172"/>
      <c r="C26" s="1172"/>
      <c r="D26" s="1172"/>
      <c r="E26" s="1173"/>
      <c r="F26" s="1172"/>
      <c r="G26" s="1172"/>
      <c r="H26" s="1174"/>
      <c r="I26" s="1172"/>
      <c r="J26" s="1172"/>
      <c r="K26" s="1172"/>
      <c r="L26" s="1172"/>
      <c r="M26" s="1172"/>
      <c r="N26" s="1172"/>
      <c r="O26" s="1172"/>
      <c r="P26" s="1172"/>
      <c r="Q26" s="1175">
        <f t="shared" si="2"/>
        <v>0</v>
      </c>
      <c r="R26" s="1176" t="s">
        <v>32</v>
      </c>
      <c r="S26" s="1177" t="s">
        <v>33</v>
      </c>
      <c r="T26" s="1175"/>
      <c r="U26" s="1175"/>
      <c r="V26" s="1239"/>
      <c r="W26" s="1181"/>
      <c r="X26" s="1181"/>
      <c r="Y26" s="1181"/>
      <c r="Z26" s="1181"/>
    </row>
    <row r="27" spans="1:26">
      <c r="A27" s="1178"/>
      <c r="B27" s="1178"/>
      <c r="C27" s="1178"/>
      <c r="D27" s="1178"/>
      <c r="E27" s="1178"/>
      <c r="F27" s="1178"/>
      <c r="G27" s="1178"/>
      <c r="H27" s="1205"/>
      <c r="I27" s="1178"/>
      <c r="J27" s="1178"/>
      <c r="K27" s="1178"/>
      <c r="L27" s="1178"/>
      <c r="M27" s="1178"/>
      <c r="N27" s="1178"/>
      <c r="O27" s="1178"/>
      <c r="P27" s="1178"/>
      <c r="Q27" s="1175">
        <f t="shared" si="2"/>
        <v>0</v>
      </c>
      <c r="R27" s="1175" t="s">
        <v>30</v>
      </c>
      <c r="S27" s="1175" t="s">
        <v>31</v>
      </c>
      <c r="T27" s="1175"/>
      <c r="U27" s="1175"/>
      <c r="V27" s="1181"/>
      <c r="W27" s="1181"/>
      <c r="X27" s="1181"/>
      <c r="Y27" s="1181"/>
      <c r="Z27" s="1181"/>
    </row>
    <row r="28" spans="1:26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>SUM(I22:I26)</f>
        <v>0</v>
      </c>
      <c r="J28" s="1214">
        <f>SUM(J22:J26)</f>
        <v>0</v>
      </c>
      <c r="K28" s="1214">
        <f t="shared" ref="K28:Q28" si="3">SUM(K22:K27)</f>
        <v>0</v>
      </c>
      <c r="L28" s="1214">
        <f t="shared" si="3"/>
        <v>0</v>
      </c>
      <c r="M28" s="1214">
        <f t="shared" si="3"/>
        <v>0</v>
      </c>
      <c r="N28" s="1214">
        <f t="shared" si="3"/>
        <v>0</v>
      </c>
      <c r="O28" s="1214">
        <f t="shared" si="3"/>
        <v>0</v>
      </c>
      <c r="P28" s="1214">
        <f t="shared" si="3"/>
        <v>0</v>
      </c>
      <c r="Q28" s="1214">
        <f t="shared" si="3"/>
        <v>0</v>
      </c>
      <c r="R28" s="1215"/>
      <c r="S28" s="1215"/>
      <c r="T28" s="1215"/>
      <c r="U28" s="1215"/>
      <c r="V28" s="1215"/>
      <c r="W28" s="1215"/>
      <c r="X28" s="1215"/>
      <c r="Y28" s="1215"/>
      <c r="Z28" s="1215"/>
    </row>
    <row r="29" spans="1:26">
      <c r="A29" s="1216"/>
      <c r="B29" s="1216"/>
      <c r="C29" s="1216"/>
      <c r="D29" s="1216"/>
      <c r="E29" s="1216"/>
      <c r="F29" s="1217"/>
      <c r="G29" s="1217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  <c r="Y29" s="1216"/>
    </row>
    <row r="30" spans="1:26">
      <c r="A30" s="1218" t="s">
        <v>34</v>
      </c>
      <c r="B30" s="1552"/>
      <c r="C30" s="1552"/>
      <c r="D30" s="1552"/>
      <c r="E30" s="1216"/>
      <c r="F30" s="1216"/>
      <c r="G30" s="1216"/>
      <c r="H30" s="1216"/>
      <c r="I30" s="1216"/>
      <c r="J30" s="1216"/>
      <c r="K30" s="1553"/>
      <c r="L30" s="1553"/>
      <c r="M30" s="1553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  <c r="Y30" s="1216"/>
    </row>
    <row r="31" spans="1:26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</row>
    <row r="32" spans="1:26" ht="15" customHeight="1">
      <c r="A32" s="1194" t="s">
        <v>38</v>
      </c>
      <c r="B32" s="1548" t="s">
        <v>39</v>
      </c>
      <c r="C32" s="1548"/>
      <c r="D32" s="1223"/>
      <c r="E32" s="1224" t="s">
        <v>40</v>
      </c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</row>
    <row r="33" spans="1:26">
      <c r="A33" s="1195" t="s">
        <v>38</v>
      </c>
      <c r="B33" s="1554" t="s">
        <v>41</v>
      </c>
      <c r="C33" s="1554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  <c r="Y33" s="1216"/>
    </row>
    <row r="34" spans="1:26">
      <c r="A34" s="1225" t="s">
        <v>42</v>
      </c>
      <c r="B34" s="1555"/>
      <c r="C34" s="1555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  <c r="Y34" s="1216"/>
    </row>
    <row r="35" spans="1:26">
      <c r="A35" s="1225" t="s">
        <v>42</v>
      </c>
      <c r="B35" s="1555"/>
      <c r="C35" s="1555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  <c r="Y35" s="1216"/>
    </row>
    <row r="36" spans="1:26">
      <c r="A36" s="1225" t="s">
        <v>43</v>
      </c>
      <c r="B36" s="1556"/>
      <c r="C36" s="155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</row>
    <row r="37" spans="1:26">
      <c r="A37" s="1225" t="s">
        <v>44</v>
      </c>
      <c r="B37" s="1557"/>
      <c r="C37" s="1557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  <c r="Y37" s="1216"/>
    </row>
    <row r="39" spans="1:26" ht="23.25" customHeight="1">
      <c r="A39" s="1549" t="s">
        <v>0</v>
      </c>
      <c r="B39" s="1549"/>
      <c r="C39" s="1549"/>
      <c r="D39" s="1549"/>
      <c r="E39" s="1549"/>
      <c r="F39" s="1549"/>
      <c r="G39" s="1208"/>
      <c r="H39" s="1209"/>
      <c r="I39" s="1549" t="s">
        <v>1</v>
      </c>
      <c r="J39" s="1549"/>
      <c r="K39" s="1549"/>
      <c r="L39" s="1549"/>
      <c r="M39" s="1549"/>
      <c r="N39" s="1549"/>
      <c r="O39" s="1549"/>
      <c r="P39" s="1549"/>
      <c r="Q39" s="1549"/>
      <c r="R39" s="1550" t="s">
        <v>2</v>
      </c>
      <c r="S39" s="1551"/>
      <c r="T39" s="1550"/>
      <c r="U39" s="1550"/>
      <c r="V39" s="1550"/>
      <c r="W39" s="1550"/>
      <c r="X39" s="1550"/>
      <c r="Y39" s="1550"/>
      <c r="Z39" s="1550"/>
    </row>
    <row r="40" spans="1:26" ht="26.25">
      <c r="A40" s="1210" t="s">
        <v>3</v>
      </c>
      <c r="B40" s="1210" t="s">
        <v>4</v>
      </c>
      <c r="C40" s="1210" t="s">
        <v>5</v>
      </c>
      <c r="D40" s="1210" t="s">
        <v>6</v>
      </c>
      <c r="E40" s="1210" t="s">
        <v>7</v>
      </c>
      <c r="F40" s="1210" t="s">
        <v>8</v>
      </c>
      <c r="G40" s="1210" t="s">
        <v>9</v>
      </c>
      <c r="H40" s="1211" t="s">
        <v>10</v>
      </c>
      <c r="I40" s="1227" t="s">
        <v>11</v>
      </c>
      <c r="J40" s="1227" t="s">
        <v>12</v>
      </c>
      <c r="K40" s="1227" t="s">
        <v>13</v>
      </c>
      <c r="L40" s="1227" t="s">
        <v>14</v>
      </c>
      <c r="M40" s="1227" t="s">
        <v>15</v>
      </c>
      <c r="N40" s="1227" t="s">
        <v>16</v>
      </c>
      <c r="O40" s="1227" t="s">
        <v>17</v>
      </c>
      <c r="P40" s="1212" t="s">
        <v>18</v>
      </c>
      <c r="Q40" s="1210" t="s">
        <v>19</v>
      </c>
      <c r="R40" s="1210" t="s">
        <v>20</v>
      </c>
      <c r="S40" s="1213" t="s">
        <v>21</v>
      </c>
      <c r="T40" s="1213" t="s">
        <v>22</v>
      </c>
      <c r="U40" s="1419" t="s">
        <v>23</v>
      </c>
      <c r="V40" s="1210" t="s">
        <v>24</v>
      </c>
      <c r="W40" s="1210" t="s">
        <v>25</v>
      </c>
      <c r="X40" s="1210" t="s">
        <v>26</v>
      </c>
      <c r="Y40" s="1210" t="s">
        <v>27</v>
      </c>
      <c r="Z40" s="1210" t="s">
        <v>28</v>
      </c>
    </row>
    <row r="41" spans="1:26">
      <c r="A41" s="1172"/>
      <c r="B41" s="1172"/>
      <c r="C41" s="1172"/>
      <c r="D41" s="1172"/>
      <c r="E41" s="1173"/>
      <c r="F41" s="1172"/>
      <c r="G41" s="1172"/>
      <c r="H41" s="1174"/>
      <c r="I41" s="1172"/>
      <c r="J41" s="1172"/>
      <c r="K41" s="1172"/>
      <c r="L41" s="1172"/>
      <c r="M41" s="1172"/>
      <c r="N41" s="1172"/>
      <c r="O41" s="1172"/>
      <c r="P41" s="1172"/>
      <c r="Q41" s="1175">
        <f t="shared" ref="Q41:Q46" si="4">SUM(I41:P41)</f>
        <v>0</v>
      </c>
      <c r="R41" s="1175" t="s">
        <v>30</v>
      </c>
      <c r="S41" s="1175" t="s">
        <v>31</v>
      </c>
      <c r="T41" s="1175"/>
      <c r="U41" s="1175"/>
      <c r="V41" s="1239"/>
      <c r="W41" s="1181"/>
      <c r="X41" s="1181"/>
      <c r="Y41" s="1181"/>
      <c r="Z41" s="1181"/>
    </row>
    <row r="42" spans="1:26">
      <c r="A42" s="1172"/>
      <c r="B42" s="1172"/>
      <c r="C42" s="1172"/>
      <c r="D42" s="1172"/>
      <c r="E42" s="1173"/>
      <c r="F42" s="1172"/>
      <c r="G42" s="1172"/>
      <c r="H42" s="1174"/>
      <c r="I42" s="1172"/>
      <c r="J42" s="1172"/>
      <c r="K42" s="1172"/>
      <c r="L42" s="1172"/>
      <c r="M42" s="1172"/>
      <c r="N42" s="1172"/>
      <c r="O42" s="1172"/>
      <c r="P42" s="1172"/>
      <c r="Q42" s="1175">
        <f t="shared" si="4"/>
        <v>0</v>
      </c>
      <c r="R42" s="1175" t="s">
        <v>30</v>
      </c>
      <c r="S42" s="1175" t="s">
        <v>31</v>
      </c>
      <c r="T42" s="1175"/>
      <c r="U42" s="1175"/>
      <c r="V42" s="1239"/>
      <c r="W42" s="1181"/>
      <c r="X42" s="1181"/>
      <c r="Y42" s="1181"/>
      <c r="Z42" s="1181"/>
    </row>
    <row r="43" spans="1:26">
      <c r="A43" s="1172"/>
      <c r="B43" s="1172"/>
      <c r="C43" s="1172"/>
      <c r="D43" s="1172"/>
      <c r="E43" s="1173"/>
      <c r="F43" s="1172"/>
      <c r="G43" s="1172"/>
      <c r="H43" s="1174"/>
      <c r="I43" s="1172"/>
      <c r="J43" s="1172"/>
      <c r="K43" s="1172"/>
      <c r="L43" s="1172"/>
      <c r="M43" s="1172"/>
      <c r="N43" s="1172"/>
      <c r="O43" s="1172"/>
      <c r="P43" s="1172"/>
      <c r="Q43" s="1175">
        <f t="shared" si="4"/>
        <v>0</v>
      </c>
      <c r="R43" s="1176" t="s">
        <v>32</v>
      </c>
      <c r="S43" s="1177" t="s">
        <v>33</v>
      </c>
      <c r="T43" s="1175"/>
      <c r="U43" s="1175"/>
      <c r="V43" s="1239"/>
      <c r="W43" s="1181"/>
      <c r="X43" s="1181"/>
      <c r="Y43" s="1181"/>
      <c r="Z43" s="1181"/>
    </row>
    <row r="44" spans="1:26">
      <c r="A44" s="1172"/>
      <c r="B44" s="1172"/>
      <c r="C44" s="1172"/>
      <c r="D44" s="1172"/>
      <c r="E44" s="1173"/>
      <c r="F44" s="1172"/>
      <c r="G44" s="1172"/>
      <c r="H44" s="1174"/>
      <c r="I44" s="1172"/>
      <c r="J44" s="1172"/>
      <c r="K44" s="1172"/>
      <c r="L44" s="1172"/>
      <c r="M44" s="1172"/>
      <c r="N44" s="1172"/>
      <c r="O44" s="1172"/>
      <c r="P44" s="1172"/>
      <c r="Q44" s="1175">
        <f t="shared" si="4"/>
        <v>0</v>
      </c>
      <c r="R44" s="1176" t="s">
        <v>32</v>
      </c>
      <c r="S44" s="1177" t="s">
        <v>33</v>
      </c>
      <c r="T44" s="1175"/>
      <c r="U44" s="1175"/>
      <c r="V44" s="1239"/>
      <c r="W44" s="1181"/>
      <c r="X44" s="1181"/>
      <c r="Y44" s="1181"/>
      <c r="Z44" s="1181"/>
    </row>
    <row r="45" spans="1:26">
      <c r="A45" s="1172"/>
      <c r="B45" s="1172"/>
      <c r="C45" s="1172"/>
      <c r="D45" s="1172"/>
      <c r="E45" s="1173"/>
      <c r="F45" s="1172"/>
      <c r="G45" s="1172"/>
      <c r="H45" s="1174"/>
      <c r="I45" s="1172"/>
      <c r="J45" s="1172"/>
      <c r="K45" s="1172"/>
      <c r="L45" s="1172"/>
      <c r="M45" s="1172"/>
      <c r="N45" s="1172"/>
      <c r="O45" s="1172"/>
      <c r="P45" s="1172"/>
      <c r="Q45" s="1175">
        <f t="shared" si="4"/>
        <v>0</v>
      </c>
      <c r="R45" s="1176" t="s">
        <v>32</v>
      </c>
      <c r="S45" s="1177" t="s">
        <v>33</v>
      </c>
      <c r="T45" s="1175"/>
      <c r="U45" s="1175"/>
      <c r="V45" s="1239"/>
      <c r="W45" s="1181"/>
      <c r="X45" s="1181"/>
      <c r="Y45" s="1181"/>
      <c r="Z45" s="1181"/>
    </row>
    <row r="46" spans="1:26">
      <c r="A46" s="1178"/>
      <c r="B46" s="1178"/>
      <c r="C46" s="1178"/>
      <c r="D46" s="1178"/>
      <c r="E46" s="1178"/>
      <c r="F46" s="1178"/>
      <c r="G46" s="1178"/>
      <c r="H46" s="1205"/>
      <c r="I46" s="1178"/>
      <c r="J46" s="1178"/>
      <c r="K46" s="1178"/>
      <c r="L46" s="1178"/>
      <c r="M46" s="1178"/>
      <c r="N46" s="1178"/>
      <c r="O46" s="1178"/>
      <c r="P46" s="1178"/>
      <c r="Q46" s="1175">
        <f t="shared" si="4"/>
        <v>0</v>
      </c>
      <c r="R46" s="1175" t="s">
        <v>30</v>
      </c>
      <c r="S46" s="1175" t="s">
        <v>31</v>
      </c>
      <c r="T46" s="1175"/>
      <c r="U46" s="1175"/>
      <c r="V46" s="1181"/>
      <c r="W46" s="1181"/>
      <c r="X46" s="1181"/>
      <c r="Y46" s="1181"/>
      <c r="Z46" s="1181"/>
    </row>
    <row r="47" spans="1:26">
      <c r="A47" s="1214" t="s">
        <v>19</v>
      </c>
      <c r="B47" s="1209"/>
      <c r="C47" s="1209"/>
      <c r="D47" s="1209"/>
      <c r="E47" s="1214"/>
      <c r="F47" s="1209"/>
      <c r="G47" s="1209"/>
      <c r="H47" s="1209"/>
      <c r="I47" s="1214">
        <f>SUM(I41:I45)</f>
        <v>0</v>
      </c>
      <c r="J47" s="1214">
        <f>SUM(J41:J45)</f>
        <v>0</v>
      </c>
      <c r="K47" s="1214">
        <f t="shared" ref="K47:Q47" si="5">SUM(K41:K46)</f>
        <v>0</v>
      </c>
      <c r="L47" s="1214">
        <f t="shared" si="5"/>
        <v>0</v>
      </c>
      <c r="M47" s="1214">
        <f t="shared" si="5"/>
        <v>0</v>
      </c>
      <c r="N47" s="1214">
        <f t="shared" si="5"/>
        <v>0</v>
      </c>
      <c r="O47" s="1214">
        <f t="shared" si="5"/>
        <v>0</v>
      </c>
      <c r="P47" s="1214">
        <f t="shared" si="5"/>
        <v>0</v>
      </c>
      <c r="Q47" s="1214">
        <f t="shared" si="5"/>
        <v>0</v>
      </c>
      <c r="R47" s="1215"/>
      <c r="S47" s="1215"/>
      <c r="T47" s="1215"/>
      <c r="U47" s="1215"/>
      <c r="V47" s="1215"/>
      <c r="W47" s="1215"/>
      <c r="X47" s="1215"/>
      <c r="Y47" s="1215"/>
      <c r="Z47" s="1215"/>
    </row>
    <row r="48" spans="1:26">
      <c r="A48" s="1216"/>
      <c r="B48" s="1216"/>
      <c r="C48" s="1216"/>
      <c r="D48" s="1216"/>
      <c r="E48" s="1216"/>
      <c r="F48" s="1217"/>
      <c r="G48" s="1217"/>
      <c r="H48" s="1216"/>
      <c r="I48" s="1216"/>
      <c r="J48" s="1216"/>
      <c r="K48" s="1216"/>
      <c r="L48" s="1216"/>
      <c r="M48" s="1216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  <c r="Y48" s="1216"/>
    </row>
    <row r="49" spans="1:26">
      <c r="A49" s="1218" t="s">
        <v>34</v>
      </c>
      <c r="B49" s="1552"/>
      <c r="C49" s="1552"/>
      <c r="D49" s="1552"/>
      <c r="E49" s="1216"/>
      <c r="F49" s="1216"/>
      <c r="G49" s="1216"/>
      <c r="H49" s="1216"/>
      <c r="I49" s="1216"/>
      <c r="J49" s="1216"/>
      <c r="K49" s="1553"/>
      <c r="L49" s="1553"/>
      <c r="M49" s="1553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  <c r="Y49" s="1216"/>
    </row>
    <row r="50" spans="1:26" ht="18">
      <c r="A50" s="1220" t="s">
        <v>35</v>
      </c>
      <c r="B50" s="1221" t="s">
        <v>36</v>
      </c>
      <c r="C50" s="1222" t="s">
        <v>37</v>
      </c>
      <c r="D50" s="1219"/>
      <c r="E50" s="1216"/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  <c r="Y50" s="1216"/>
    </row>
    <row r="51" spans="1:26" ht="15" customHeight="1">
      <c r="A51" s="1194" t="s">
        <v>38</v>
      </c>
      <c r="B51" s="1548" t="s">
        <v>39</v>
      </c>
      <c r="C51" s="1548"/>
      <c r="D51" s="1223"/>
      <c r="E51" s="1224" t="s">
        <v>40</v>
      </c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  <c r="Y51" s="1216"/>
    </row>
    <row r="52" spans="1:26">
      <c r="A52" s="1195" t="s">
        <v>38</v>
      </c>
      <c r="B52" s="1554" t="s">
        <v>41</v>
      </c>
      <c r="C52" s="1554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  <c r="Y52" s="1216"/>
    </row>
    <row r="53" spans="1:26">
      <c r="A53" s="1225" t="s">
        <v>42</v>
      </c>
      <c r="B53" s="1555"/>
      <c r="C53" s="1555"/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  <c r="Y53" s="1216"/>
    </row>
    <row r="54" spans="1:26">
      <c r="A54" s="1225" t="s">
        <v>42</v>
      </c>
      <c r="B54" s="1555"/>
      <c r="C54" s="1555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  <c r="Y54" s="1216"/>
    </row>
    <row r="55" spans="1:26">
      <c r="A55" s="1225" t="s">
        <v>43</v>
      </c>
      <c r="B55" s="1556"/>
      <c r="C55" s="1556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  <c r="Y55" s="1216"/>
    </row>
    <row r="56" spans="1:26">
      <c r="A56" s="1225" t="s">
        <v>44</v>
      </c>
      <c r="B56" s="1557"/>
      <c r="C56" s="1557"/>
      <c r="D56" s="1216"/>
      <c r="E56" s="1216"/>
      <c r="F56" s="1216"/>
      <c r="G56" s="1216"/>
      <c r="H56" s="1216"/>
      <c r="I56" s="1216"/>
      <c r="J56" s="1216"/>
      <c r="K56" s="1216"/>
      <c r="L56" s="1216"/>
      <c r="M56" s="1216"/>
      <c r="N56" s="1216"/>
      <c r="O56" s="1216"/>
      <c r="P56" s="1216"/>
      <c r="Q56" s="1216"/>
      <c r="R56" s="1216"/>
      <c r="S56" s="1216"/>
      <c r="T56" s="1216"/>
      <c r="U56" s="1216"/>
      <c r="V56" s="1216"/>
      <c r="W56" s="1216"/>
      <c r="X56" s="1216"/>
      <c r="Y56" s="1216"/>
    </row>
    <row r="58" spans="1:26" ht="23.25" customHeight="1">
      <c r="A58" s="1549" t="s">
        <v>0</v>
      </c>
      <c r="B58" s="1549"/>
      <c r="C58" s="1549"/>
      <c r="D58" s="1549"/>
      <c r="E58" s="1549"/>
      <c r="F58" s="1549"/>
      <c r="G58" s="1208"/>
      <c r="H58" s="1209"/>
      <c r="I58" s="1549" t="s">
        <v>1</v>
      </c>
      <c r="J58" s="1549"/>
      <c r="K58" s="1549"/>
      <c r="L58" s="1549"/>
      <c r="M58" s="1549"/>
      <c r="N58" s="1549"/>
      <c r="O58" s="1549"/>
      <c r="P58" s="1549"/>
      <c r="Q58" s="1549"/>
      <c r="R58" s="1550" t="s">
        <v>2</v>
      </c>
      <c r="S58" s="1551"/>
      <c r="T58" s="1550"/>
      <c r="U58" s="1550"/>
      <c r="V58" s="1550"/>
      <c r="W58" s="1550"/>
      <c r="X58" s="1550"/>
      <c r="Y58" s="1550"/>
      <c r="Z58" s="1550"/>
    </row>
    <row r="59" spans="1:26" ht="26.25">
      <c r="A59" s="1210" t="s">
        <v>3</v>
      </c>
      <c r="B59" s="1210" t="s">
        <v>4</v>
      </c>
      <c r="C59" s="1210" t="s">
        <v>5</v>
      </c>
      <c r="D59" s="1210" t="s">
        <v>6</v>
      </c>
      <c r="E59" s="1210" t="s">
        <v>7</v>
      </c>
      <c r="F59" s="1210" t="s">
        <v>8</v>
      </c>
      <c r="G59" s="1210" t="s">
        <v>9</v>
      </c>
      <c r="H59" s="1211" t="s">
        <v>10</v>
      </c>
      <c r="I59" s="1227" t="s">
        <v>11</v>
      </c>
      <c r="J59" s="1227" t="s">
        <v>12</v>
      </c>
      <c r="K59" s="1227" t="s">
        <v>13</v>
      </c>
      <c r="L59" s="1227" t="s">
        <v>14</v>
      </c>
      <c r="M59" s="1227" t="s">
        <v>15</v>
      </c>
      <c r="N59" s="1227" t="s">
        <v>16</v>
      </c>
      <c r="O59" s="1227" t="s">
        <v>17</v>
      </c>
      <c r="P59" s="1212" t="s">
        <v>18</v>
      </c>
      <c r="Q59" s="1210" t="s">
        <v>19</v>
      </c>
      <c r="R59" s="1210" t="s">
        <v>20</v>
      </c>
      <c r="S59" s="1213" t="s">
        <v>21</v>
      </c>
      <c r="T59" s="1213" t="s">
        <v>22</v>
      </c>
      <c r="U59" s="1419" t="s">
        <v>23</v>
      </c>
      <c r="V59" s="1210" t="s">
        <v>24</v>
      </c>
      <c r="W59" s="1210" t="s">
        <v>25</v>
      </c>
      <c r="X59" s="1210" t="s">
        <v>26</v>
      </c>
      <c r="Y59" s="1210" t="s">
        <v>27</v>
      </c>
      <c r="Z59" s="1210" t="s">
        <v>28</v>
      </c>
    </row>
    <row r="60" spans="1:26">
      <c r="A60" s="1172"/>
      <c r="B60" s="1172"/>
      <c r="C60" s="1172"/>
      <c r="D60" s="1172"/>
      <c r="E60" s="1173"/>
      <c r="F60" s="1172"/>
      <c r="G60" s="1172"/>
      <c r="H60" s="1174"/>
      <c r="I60" s="1172"/>
      <c r="J60" s="1172"/>
      <c r="K60" s="1172"/>
      <c r="L60" s="1172"/>
      <c r="M60" s="1172"/>
      <c r="N60" s="1172"/>
      <c r="O60" s="1172"/>
      <c r="P60" s="1172"/>
      <c r="Q60" s="1175">
        <f t="shared" ref="Q60:Q65" si="6">SUM(I60:P60)</f>
        <v>0</v>
      </c>
      <c r="R60" s="1175" t="s">
        <v>30</v>
      </c>
      <c r="S60" s="1175" t="s">
        <v>31</v>
      </c>
      <c r="T60" s="1175"/>
      <c r="U60" s="1175"/>
      <c r="V60" s="1239"/>
      <c r="W60" s="1181"/>
      <c r="X60" s="1181"/>
      <c r="Y60" s="1181"/>
      <c r="Z60" s="1181"/>
    </row>
    <row r="61" spans="1:26">
      <c r="A61" s="1172"/>
      <c r="B61" s="1172"/>
      <c r="C61" s="1172"/>
      <c r="D61" s="1172"/>
      <c r="E61" s="1173"/>
      <c r="F61" s="1172"/>
      <c r="G61" s="1172"/>
      <c r="H61" s="1174"/>
      <c r="I61" s="1172"/>
      <c r="J61" s="1172"/>
      <c r="K61" s="1172"/>
      <c r="L61" s="1172"/>
      <c r="M61" s="1172"/>
      <c r="N61" s="1172"/>
      <c r="O61" s="1172"/>
      <c r="P61" s="1172"/>
      <c r="Q61" s="1175">
        <f t="shared" si="6"/>
        <v>0</v>
      </c>
      <c r="R61" s="1175" t="s">
        <v>30</v>
      </c>
      <c r="S61" s="1175" t="s">
        <v>31</v>
      </c>
      <c r="T61" s="1175"/>
      <c r="U61" s="1175"/>
      <c r="V61" s="1239"/>
      <c r="W61" s="1181"/>
      <c r="X61" s="1181"/>
      <c r="Y61" s="1181"/>
      <c r="Z61" s="1181"/>
    </row>
    <row r="62" spans="1:26">
      <c r="A62" s="1172"/>
      <c r="B62" s="1172"/>
      <c r="C62" s="1172"/>
      <c r="D62" s="1172"/>
      <c r="E62" s="1173"/>
      <c r="F62" s="1172"/>
      <c r="G62" s="1172"/>
      <c r="H62" s="1174"/>
      <c r="I62" s="1172"/>
      <c r="J62" s="1172"/>
      <c r="K62" s="1172"/>
      <c r="L62" s="1172"/>
      <c r="M62" s="1172"/>
      <c r="N62" s="1172"/>
      <c r="O62" s="1172"/>
      <c r="P62" s="1172"/>
      <c r="Q62" s="1175">
        <f t="shared" si="6"/>
        <v>0</v>
      </c>
      <c r="R62" s="1176" t="s">
        <v>32</v>
      </c>
      <c r="S62" s="1177" t="s">
        <v>33</v>
      </c>
      <c r="T62" s="1175"/>
      <c r="U62" s="1175"/>
      <c r="V62" s="1239"/>
      <c r="W62" s="1181"/>
      <c r="X62" s="1181"/>
      <c r="Y62" s="1181"/>
      <c r="Z62" s="1181"/>
    </row>
    <row r="63" spans="1:26">
      <c r="A63" s="1172"/>
      <c r="B63" s="1172"/>
      <c r="C63" s="1172"/>
      <c r="D63" s="1172"/>
      <c r="E63" s="1173"/>
      <c r="F63" s="1172"/>
      <c r="G63" s="1172"/>
      <c r="H63" s="1174"/>
      <c r="I63" s="1172"/>
      <c r="J63" s="1172"/>
      <c r="K63" s="1172"/>
      <c r="L63" s="1172"/>
      <c r="M63" s="1172"/>
      <c r="N63" s="1172"/>
      <c r="O63" s="1172"/>
      <c r="P63" s="1172"/>
      <c r="Q63" s="1175">
        <f t="shared" si="6"/>
        <v>0</v>
      </c>
      <c r="R63" s="1176" t="s">
        <v>32</v>
      </c>
      <c r="S63" s="1177" t="s">
        <v>33</v>
      </c>
      <c r="T63" s="1175"/>
      <c r="U63" s="1175"/>
      <c r="V63" s="1239"/>
      <c r="W63" s="1181"/>
      <c r="X63" s="1181"/>
      <c r="Y63" s="1181"/>
      <c r="Z63" s="1181"/>
    </row>
    <row r="64" spans="1:26">
      <c r="A64" s="1172"/>
      <c r="B64" s="1172"/>
      <c r="C64" s="1172"/>
      <c r="D64" s="1172"/>
      <c r="E64" s="1173"/>
      <c r="F64" s="1172"/>
      <c r="G64" s="1172"/>
      <c r="H64" s="1174"/>
      <c r="I64" s="1172"/>
      <c r="J64" s="1172"/>
      <c r="K64" s="1172"/>
      <c r="L64" s="1172"/>
      <c r="M64" s="1172"/>
      <c r="N64" s="1172"/>
      <c r="O64" s="1172"/>
      <c r="P64" s="1172"/>
      <c r="Q64" s="1175">
        <f t="shared" si="6"/>
        <v>0</v>
      </c>
      <c r="R64" s="1176" t="s">
        <v>32</v>
      </c>
      <c r="S64" s="1177" t="s">
        <v>33</v>
      </c>
      <c r="T64" s="1175"/>
      <c r="U64" s="1175"/>
      <c r="V64" s="1239"/>
      <c r="W64" s="1181"/>
      <c r="X64" s="1181"/>
      <c r="Y64" s="1181"/>
      <c r="Z64" s="1181"/>
    </row>
    <row r="65" spans="1:26">
      <c r="A65" s="1178"/>
      <c r="B65" s="1178"/>
      <c r="C65" s="1178"/>
      <c r="D65" s="1178"/>
      <c r="E65" s="1178"/>
      <c r="F65" s="1178"/>
      <c r="G65" s="1178"/>
      <c r="H65" s="1205"/>
      <c r="I65" s="1178"/>
      <c r="J65" s="1178"/>
      <c r="K65" s="1178"/>
      <c r="L65" s="1178"/>
      <c r="M65" s="1178"/>
      <c r="N65" s="1178"/>
      <c r="O65" s="1178"/>
      <c r="P65" s="1178"/>
      <c r="Q65" s="1175">
        <f t="shared" si="6"/>
        <v>0</v>
      </c>
      <c r="R65" s="1175" t="s">
        <v>30</v>
      </c>
      <c r="S65" s="1175" t="s">
        <v>31</v>
      </c>
      <c r="T65" s="1175"/>
      <c r="U65" s="1175"/>
      <c r="V65" s="1181"/>
      <c r="W65" s="1181"/>
      <c r="X65" s="1181"/>
      <c r="Y65" s="1181"/>
      <c r="Z65" s="1181"/>
    </row>
    <row r="66" spans="1:26">
      <c r="A66" s="1214" t="s">
        <v>19</v>
      </c>
      <c r="B66" s="1209"/>
      <c r="C66" s="1209"/>
      <c r="D66" s="1209"/>
      <c r="E66" s="1214"/>
      <c r="F66" s="1209"/>
      <c r="G66" s="1209"/>
      <c r="H66" s="1209"/>
      <c r="I66" s="1214">
        <f>SUM(I60:I64)</f>
        <v>0</v>
      </c>
      <c r="J66" s="1214">
        <f>SUM(J60:J64)</f>
        <v>0</v>
      </c>
      <c r="K66" s="1214">
        <f t="shared" ref="K66:Q66" si="7">SUM(K60:K65)</f>
        <v>0</v>
      </c>
      <c r="L66" s="1214">
        <f t="shared" si="7"/>
        <v>0</v>
      </c>
      <c r="M66" s="1214">
        <f t="shared" si="7"/>
        <v>0</v>
      </c>
      <c r="N66" s="1214">
        <f t="shared" si="7"/>
        <v>0</v>
      </c>
      <c r="O66" s="1214">
        <f t="shared" si="7"/>
        <v>0</v>
      </c>
      <c r="P66" s="1214">
        <f t="shared" si="7"/>
        <v>0</v>
      </c>
      <c r="Q66" s="1214">
        <f t="shared" si="7"/>
        <v>0</v>
      </c>
      <c r="R66" s="1215"/>
      <c r="S66" s="1215"/>
      <c r="T66" s="1215"/>
      <c r="U66" s="1215"/>
      <c r="V66" s="1215"/>
      <c r="W66" s="1215"/>
      <c r="X66" s="1215"/>
      <c r="Y66" s="1215"/>
      <c r="Z66" s="1215"/>
    </row>
    <row r="67" spans="1:26">
      <c r="A67" s="1216"/>
      <c r="B67" s="1216"/>
      <c r="C67" s="1216"/>
      <c r="D67" s="1216"/>
      <c r="E67" s="1216"/>
      <c r="F67" s="1217"/>
      <c r="G67" s="1217"/>
      <c r="H67" s="1216"/>
      <c r="I67" s="1216"/>
      <c r="J67" s="1216"/>
      <c r="K67" s="1216"/>
      <c r="L67" s="1216"/>
      <c r="M67" s="1216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  <c r="Y67" s="1216"/>
    </row>
    <row r="68" spans="1:26">
      <c r="A68" s="1218" t="s">
        <v>34</v>
      </c>
      <c r="B68" s="1552"/>
      <c r="C68" s="1552"/>
      <c r="D68" s="1552"/>
      <c r="E68" s="1216"/>
      <c r="F68" s="1216"/>
      <c r="G68" s="1216"/>
      <c r="H68" s="1216"/>
      <c r="I68" s="1216"/>
      <c r="J68" s="1216"/>
      <c r="K68" s="1553"/>
      <c r="L68" s="1553"/>
      <c r="M68" s="1553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  <c r="Y68" s="1216"/>
    </row>
    <row r="69" spans="1:26" ht="18">
      <c r="A69" s="1220" t="s">
        <v>35</v>
      </c>
      <c r="B69" s="1221" t="s">
        <v>36</v>
      </c>
      <c r="C69" s="1222" t="s">
        <v>37</v>
      </c>
      <c r="D69" s="1219"/>
      <c r="E69" s="1216"/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  <c r="Y69" s="1216"/>
    </row>
    <row r="70" spans="1:26" ht="15" customHeight="1">
      <c r="A70" s="1194" t="s">
        <v>38</v>
      </c>
      <c r="B70" s="1548" t="s">
        <v>39</v>
      </c>
      <c r="C70" s="1548"/>
      <c r="D70" s="1223"/>
      <c r="E70" s="1224" t="s">
        <v>40</v>
      </c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  <c r="Y70" s="1216"/>
    </row>
    <row r="71" spans="1:26">
      <c r="A71" s="1195" t="s">
        <v>38</v>
      </c>
      <c r="B71" s="1554" t="s">
        <v>41</v>
      </c>
      <c r="C71" s="1554"/>
      <c r="D71" s="1216"/>
      <c r="E71" s="1216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  <c r="Y71" s="1216"/>
    </row>
    <row r="72" spans="1:26">
      <c r="A72" s="1225" t="s">
        <v>42</v>
      </c>
      <c r="B72" s="1555"/>
      <c r="C72" s="1555"/>
      <c r="D72" s="1216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  <c r="Y72" s="1216"/>
    </row>
    <row r="73" spans="1:26">
      <c r="A73" s="1225" t="s">
        <v>42</v>
      </c>
      <c r="B73" s="1555"/>
      <c r="C73" s="1555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  <c r="Y73" s="1216"/>
    </row>
    <row r="74" spans="1:26">
      <c r="A74" s="1225" t="s">
        <v>43</v>
      </c>
      <c r="B74" s="1556"/>
      <c r="C74" s="1556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  <c r="Y74" s="1216"/>
    </row>
    <row r="75" spans="1:26">
      <c r="A75" s="1225" t="s">
        <v>44</v>
      </c>
      <c r="B75" s="1557"/>
      <c r="C75" s="1557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  <c r="Y75" s="1216"/>
    </row>
    <row r="77" spans="1:26" ht="23.25" customHeight="1">
      <c r="A77" s="1549" t="s">
        <v>0</v>
      </c>
      <c r="B77" s="1549"/>
      <c r="C77" s="1549"/>
      <c r="D77" s="1549"/>
      <c r="E77" s="1549"/>
      <c r="F77" s="1549"/>
      <c r="G77" s="1208"/>
      <c r="H77" s="1209"/>
      <c r="I77" s="1549" t="s">
        <v>1</v>
      </c>
      <c r="J77" s="1549"/>
      <c r="K77" s="1549"/>
      <c r="L77" s="1549"/>
      <c r="M77" s="1549"/>
      <c r="N77" s="1549"/>
      <c r="O77" s="1549"/>
      <c r="P77" s="1549"/>
      <c r="Q77" s="1549"/>
      <c r="R77" s="1550" t="s">
        <v>2</v>
      </c>
      <c r="S77" s="1551"/>
      <c r="T77" s="1550"/>
      <c r="U77" s="1550"/>
      <c r="V77" s="1550"/>
      <c r="W77" s="1550"/>
      <c r="X77" s="1550"/>
      <c r="Y77" s="1550"/>
      <c r="Z77" s="1550"/>
    </row>
    <row r="78" spans="1:26" ht="26.25">
      <c r="A78" s="1210" t="s">
        <v>3</v>
      </c>
      <c r="B78" s="1210" t="s">
        <v>4</v>
      </c>
      <c r="C78" s="1210" t="s">
        <v>5</v>
      </c>
      <c r="D78" s="1210" t="s">
        <v>6</v>
      </c>
      <c r="E78" s="1210" t="s">
        <v>7</v>
      </c>
      <c r="F78" s="1210" t="s">
        <v>8</v>
      </c>
      <c r="G78" s="1210" t="s">
        <v>9</v>
      </c>
      <c r="H78" s="1211" t="s">
        <v>10</v>
      </c>
      <c r="I78" s="1227" t="s">
        <v>11</v>
      </c>
      <c r="J78" s="1227" t="s">
        <v>12</v>
      </c>
      <c r="K78" s="1227" t="s">
        <v>13</v>
      </c>
      <c r="L78" s="1227" t="s">
        <v>14</v>
      </c>
      <c r="M78" s="1227" t="s">
        <v>15</v>
      </c>
      <c r="N78" s="1227" t="s">
        <v>16</v>
      </c>
      <c r="O78" s="1227" t="s">
        <v>17</v>
      </c>
      <c r="P78" s="1212" t="s">
        <v>18</v>
      </c>
      <c r="Q78" s="1210" t="s">
        <v>19</v>
      </c>
      <c r="R78" s="1210" t="s">
        <v>20</v>
      </c>
      <c r="S78" s="1213" t="s">
        <v>21</v>
      </c>
      <c r="T78" s="1213" t="s">
        <v>22</v>
      </c>
      <c r="U78" s="1419" t="s">
        <v>23</v>
      </c>
      <c r="V78" s="1210" t="s">
        <v>24</v>
      </c>
      <c r="W78" s="1210" t="s">
        <v>25</v>
      </c>
      <c r="X78" s="1210" t="s">
        <v>26</v>
      </c>
      <c r="Y78" s="1210" t="s">
        <v>27</v>
      </c>
      <c r="Z78" s="1210" t="s">
        <v>28</v>
      </c>
    </row>
    <row r="79" spans="1:26">
      <c r="A79" s="1172"/>
      <c r="B79" s="1172"/>
      <c r="C79" s="1172"/>
      <c r="D79" s="1172"/>
      <c r="E79" s="1173"/>
      <c r="F79" s="1172"/>
      <c r="G79" s="1172"/>
      <c r="H79" s="1174"/>
      <c r="I79" s="1172"/>
      <c r="J79" s="1172"/>
      <c r="K79" s="1172"/>
      <c r="L79" s="1172"/>
      <c r="M79" s="1172"/>
      <c r="N79" s="1172"/>
      <c r="O79" s="1172"/>
      <c r="P79" s="1172"/>
      <c r="Q79" s="1175">
        <f t="shared" ref="Q79:Q84" si="8">SUM(I79:P79)</f>
        <v>0</v>
      </c>
      <c r="R79" s="1175" t="s">
        <v>30</v>
      </c>
      <c r="S79" s="1175" t="s">
        <v>31</v>
      </c>
      <c r="T79" s="1175"/>
      <c r="U79" s="1175"/>
      <c r="V79" s="1239"/>
      <c r="W79" s="1181"/>
      <c r="X79" s="1181"/>
      <c r="Y79" s="1181"/>
      <c r="Z79" s="1181"/>
    </row>
    <row r="80" spans="1:26">
      <c r="A80" s="1172"/>
      <c r="B80" s="1172"/>
      <c r="C80" s="1172"/>
      <c r="D80" s="1172"/>
      <c r="E80" s="1173"/>
      <c r="F80" s="1172"/>
      <c r="G80" s="1172"/>
      <c r="H80" s="1174"/>
      <c r="I80" s="1172"/>
      <c r="J80" s="1172"/>
      <c r="K80" s="1172"/>
      <c r="L80" s="1172"/>
      <c r="M80" s="1172"/>
      <c r="N80" s="1172"/>
      <c r="O80" s="1172"/>
      <c r="P80" s="1172"/>
      <c r="Q80" s="1175">
        <f t="shared" si="8"/>
        <v>0</v>
      </c>
      <c r="R80" s="1175" t="s">
        <v>30</v>
      </c>
      <c r="S80" s="1175" t="s">
        <v>31</v>
      </c>
      <c r="T80" s="1175"/>
      <c r="U80" s="1175"/>
      <c r="V80" s="1239"/>
      <c r="W80" s="1181"/>
      <c r="X80" s="1181"/>
      <c r="Y80" s="1181"/>
      <c r="Z80" s="1181"/>
    </row>
    <row r="81" spans="1:26">
      <c r="A81" s="1172"/>
      <c r="B81" s="1172"/>
      <c r="C81" s="1172"/>
      <c r="D81" s="1172"/>
      <c r="E81" s="1173"/>
      <c r="F81" s="1172"/>
      <c r="G81" s="1172"/>
      <c r="H81" s="1174"/>
      <c r="I81" s="1172"/>
      <c r="J81" s="1172"/>
      <c r="K81" s="1172"/>
      <c r="L81" s="1172"/>
      <c r="M81" s="1172"/>
      <c r="N81" s="1172"/>
      <c r="O81" s="1172"/>
      <c r="P81" s="1172"/>
      <c r="Q81" s="1175">
        <f t="shared" si="8"/>
        <v>0</v>
      </c>
      <c r="R81" s="1176" t="s">
        <v>32</v>
      </c>
      <c r="S81" s="1177" t="s">
        <v>33</v>
      </c>
      <c r="T81" s="1175"/>
      <c r="U81" s="1175"/>
      <c r="V81" s="1239"/>
      <c r="W81" s="1181"/>
      <c r="X81" s="1181"/>
      <c r="Y81" s="1181"/>
      <c r="Z81" s="1181"/>
    </row>
    <row r="82" spans="1:26">
      <c r="A82" s="1172"/>
      <c r="B82" s="1172"/>
      <c r="C82" s="1172"/>
      <c r="D82" s="1172"/>
      <c r="E82" s="1173"/>
      <c r="F82" s="1172"/>
      <c r="G82" s="1172"/>
      <c r="H82" s="1174"/>
      <c r="I82" s="1172"/>
      <c r="J82" s="1172"/>
      <c r="K82" s="1172"/>
      <c r="L82" s="1172"/>
      <c r="M82" s="1172"/>
      <c r="N82" s="1172"/>
      <c r="O82" s="1172"/>
      <c r="P82" s="1172"/>
      <c r="Q82" s="1175">
        <f t="shared" si="8"/>
        <v>0</v>
      </c>
      <c r="R82" s="1176" t="s">
        <v>32</v>
      </c>
      <c r="S82" s="1177" t="s">
        <v>33</v>
      </c>
      <c r="T82" s="1175"/>
      <c r="U82" s="1175"/>
      <c r="V82" s="1239"/>
      <c r="W82" s="1181"/>
      <c r="X82" s="1181"/>
      <c r="Y82" s="1181"/>
      <c r="Z82" s="1181"/>
    </row>
    <row r="83" spans="1:26">
      <c r="A83" s="1172"/>
      <c r="B83" s="1172"/>
      <c r="C83" s="1172"/>
      <c r="D83" s="1172"/>
      <c r="E83" s="1173"/>
      <c r="F83" s="1172"/>
      <c r="G83" s="1172"/>
      <c r="H83" s="1174"/>
      <c r="I83" s="1172"/>
      <c r="J83" s="1172"/>
      <c r="K83" s="1172"/>
      <c r="L83" s="1172"/>
      <c r="M83" s="1172"/>
      <c r="N83" s="1172"/>
      <c r="O83" s="1172"/>
      <c r="P83" s="1172"/>
      <c r="Q83" s="1175">
        <f t="shared" si="8"/>
        <v>0</v>
      </c>
      <c r="R83" s="1176" t="s">
        <v>32</v>
      </c>
      <c r="S83" s="1177" t="s">
        <v>33</v>
      </c>
      <c r="T83" s="1175"/>
      <c r="U83" s="1175"/>
      <c r="V83" s="1239"/>
      <c r="W83" s="1181"/>
      <c r="X83" s="1181"/>
      <c r="Y83" s="1181"/>
      <c r="Z83" s="1181"/>
    </row>
    <row r="84" spans="1:26">
      <c r="A84" s="1178"/>
      <c r="B84" s="1178"/>
      <c r="C84" s="1178"/>
      <c r="D84" s="1178"/>
      <c r="E84" s="1178"/>
      <c r="F84" s="1178"/>
      <c r="G84" s="1178"/>
      <c r="H84" s="1205"/>
      <c r="I84" s="1178"/>
      <c r="J84" s="1178"/>
      <c r="K84" s="1178"/>
      <c r="L84" s="1178"/>
      <c r="M84" s="1178"/>
      <c r="N84" s="1178"/>
      <c r="O84" s="1178"/>
      <c r="P84" s="1178"/>
      <c r="Q84" s="1175">
        <f t="shared" si="8"/>
        <v>0</v>
      </c>
      <c r="R84" s="1175" t="s">
        <v>30</v>
      </c>
      <c r="S84" s="1175" t="s">
        <v>31</v>
      </c>
      <c r="T84" s="1175"/>
      <c r="U84" s="1175"/>
      <c r="V84" s="1181"/>
      <c r="W84" s="1181"/>
      <c r="X84" s="1181"/>
      <c r="Y84" s="1181"/>
      <c r="Z84" s="1181"/>
    </row>
    <row r="85" spans="1:26">
      <c r="A85" s="1214" t="s">
        <v>19</v>
      </c>
      <c r="B85" s="1209"/>
      <c r="C85" s="1209"/>
      <c r="D85" s="1209"/>
      <c r="E85" s="1214"/>
      <c r="F85" s="1209"/>
      <c r="G85" s="1209"/>
      <c r="H85" s="1209"/>
      <c r="I85" s="1214">
        <f>SUM(I79:I83)</f>
        <v>0</v>
      </c>
      <c r="J85" s="1214">
        <f>SUM(J79:J83)</f>
        <v>0</v>
      </c>
      <c r="K85" s="1214">
        <f t="shared" ref="K85:Q85" si="9">SUM(K79:K84)</f>
        <v>0</v>
      </c>
      <c r="L85" s="1214">
        <f t="shared" si="9"/>
        <v>0</v>
      </c>
      <c r="M85" s="1214">
        <f t="shared" si="9"/>
        <v>0</v>
      </c>
      <c r="N85" s="1214">
        <f t="shared" si="9"/>
        <v>0</v>
      </c>
      <c r="O85" s="1214">
        <f t="shared" si="9"/>
        <v>0</v>
      </c>
      <c r="P85" s="1214">
        <f t="shared" si="9"/>
        <v>0</v>
      </c>
      <c r="Q85" s="1214">
        <f t="shared" si="9"/>
        <v>0</v>
      </c>
      <c r="R85" s="1215"/>
      <c r="S85" s="1215"/>
      <c r="T85" s="1215"/>
      <c r="U85" s="1215"/>
      <c r="V85" s="1215"/>
      <c r="W85" s="1215"/>
      <c r="X85" s="1215"/>
      <c r="Y85" s="1215"/>
      <c r="Z85" s="1215"/>
    </row>
    <row r="86" spans="1:26">
      <c r="A86" s="1216"/>
      <c r="B86" s="1216"/>
      <c r="C86" s="1216"/>
      <c r="D86" s="1216"/>
      <c r="E86" s="1216"/>
      <c r="F86" s="1217"/>
      <c r="G86" s="1217"/>
      <c r="H86" s="1216"/>
      <c r="I86" s="1216"/>
      <c r="J86" s="1216"/>
      <c r="K86" s="1216"/>
      <c r="L86" s="1216"/>
      <c r="M86" s="1216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  <c r="Y86" s="1216"/>
    </row>
    <row r="87" spans="1:26">
      <c r="A87" s="1218" t="s">
        <v>34</v>
      </c>
      <c r="B87" s="1552"/>
      <c r="C87" s="1552"/>
      <c r="D87" s="1552"/>
      <c r="E87" s="1216"/>
      <c r="F87" s="1216"/>
      <c r="G87" s="1216"/>
      <c r="H87" s="1216"/>
      <c r="I87" s="1216"/>
      <c r="J87" s="1216"/>
      <c r="K87" s="1553"/>
      <c r="L87" s="1553"/>
      <c r="M87" s="1553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  <c r="Y87" s="1216"/>
    </row>
    <row r="88" spans="1:26" ht="18">
      <c r="A88" s="1220" t="s">
        <v>35</v>
      </c>
      <c r="B88" s="1221" t="s">
        <v>36</v>
      </c>
      <c r="C88" s="1222" t="s">
        <v>37</v>
      </c>
      <c r="D88" s="1219"/>
      <c r="E88" s="1216"/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  <c r="Y88" s="1216"/>
    </row>
    <row r="89" spans="1:26" ht="15" customHeight="1">
      <c r="A89" s="1194" t="s">
        <v>38</v>
      </c>
      <c r="B89" s="1548" t="s">
        <v>39</v>
      </c>
      <c r="C89" s="1548"/>
      <c r="D89" s="1223"/>
      <c r="E89" s="1224" t="s">
        <v>40</v>
      </c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  <c r="Y89" s="1216"/>
    </row>
    <row r="90" spans="1:26">
      <c r="A90" s="1195" t="s">
        <v>38</v>
      </c>
      <c r="B90" s="1554" t="s">
        <v>41</v>
      </c>
      <c r="C90" s="1554"/>
      <c r="D90" s="1216"/>
      <c r="E90" s="1216"/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  <c r="Y90" s="1216"/>
    </row>
    <row r="91" spans="1:26">
      <c r="A91" s="1225" t="s">
        <v>42</v>
      </c>
      <c r="B91" s="1555"/>
      <c r="C91" s="1555"/>
      <c r="D91" s="1216"/>
      <c r="E91" s="1216"/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  <c r="Y91" s="1216"/>
    </row>
    <row r="92" spans="1:26">
      <c r="A92" s="1225" t="s">
        <v>42</v>
      </c>
      <c r="B92" s="1555"/>
      <c r="C92" s="1555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  <c r="Y92" s="1216"/>
    </row>
    <row r="93" spans="1:26">
      <c r="A93" s="1225" t="s">
        <v>43</v>
      </c>
      <c r="B93" s="1556"/>
      <c r="C93" s="1556"/>
      <c r="D93" s="1216"/>
      <c r="E93" s="1216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  <c r="Y93" s="1216"/>
    </row>
    <row r="94" spans="1:26">
      <c r="A94" s="1225" t="s">
        <v>44</v>
      </c>
      <c r="B94" s="1557"/>
      <c r="C94" s="1557"/>
      <c r="D94" s="1216"/>
      <c r="E94" s="1216"/>
      <c r="F94" s="1216"/>
      <c r="G94" s="1216"/>
      <c r="H94" s="1216"/>
      <c r="I94" s="1216"/>
      <c r="J94" s="1216"/>
      <c r="K94" s="1216"/>
      <c r="L94" s="1216"/>
      <c r="M94" s="1216"/>
      <c r="N94" s="1216"/>
      <c r="O94" s="1216"/>
      <c r="P94" s="1216"/>
      <c r="Q94" s="1216"/>
      <c r="R94" s="1216"/>
      <c r="S94" s="1216"/>
      <c r="T94" s="1216"/>
      <c r="U94" s="1216"/>
      <c r="V94" s="1216"/>
      <c r="W94" s="1216"/>
      <c r="X94" s="1216"/>
      <c r="Y94" s="1216"/>
    </row>
    <row r="96" spans="1:26" ht="23.25" customHeight="1">
      <c r="A96" s="1549" t="s">
        <v>0</v>
      </c>
      <c r="B96" s="1549"/>
      <c r="C96" s="1549"/>
      <c r="D96" s="1549"/>
      <c r="E96" s="1549"/>
      <c r="F96" s="1549"/>
      <c r="G96" s="1208"/>
      <c r="H96" s="1209"/>
      <c r="I96" s="1549" t="s">
        <v>1</v>
      </c>
      <c r="J96" s="1549"/>
      <c r="K96" s="1549"/>
      <c r="L96" s="1549"/>
      <c r="M96" s="1549"/>
      <c r="N96" s="1549"/>
      <c r="O96" s="1549"/>
      <c r="P96" s="1549"/>
      <c r="Q96" s="1549"/>
      <c r="R96" s="1550" t="s">
        <v>2</v>
      </c>
      <c r="S96" s="1551"/>
      <c r="T96" s="1550"/>
      <c r="U96" s="1550"/>
      <c r="V96" s="1550"/>
      <c r="W96" s="1550"/>
      <c r="X96" s="1550"/>
      <c r="Y96" s="1550"/>
      <c r="Z96" s="1550"/>
    </row>
    <row r="97" spans="1:26" ht="26.25">
      <c r="A97" s="1210" t="s">
        <v>3</v>
      </c>
      <c r="B97" s="1210" t="s">
        <v>4</v>
      </c>
      <c r="C97" s="1210" t="s">
        <v>5</v>
      </c>
      <c r="D97" s="1210" t="s">
        <v>6</v>
      </c>
      <c r="E97" s="1210" t="s">
        <v>7</v>
      </c>
      <c r="F97" s="1210" t="s">
        <v>8</v>
      </c>
      <c r="G97" s="1210" t="s">
        <v>9</v>
      </c>
      <c r="H97" s="1211" t="s">
        <v>10</v>
      </c>
      <c r="I97" s="1227" t="s">
        <v>11</v>
      </c>
      <c r="J97" s="1227" t="s">
        <v>12</v>
      </c>
      <c r="K97" s="1227" t="s">
        <v>13</v>
      </c>
      <c r="L97" s="1227" t="s">
        <v>14</v>
      </c>
      <c r="M97" s="1227" t="s">
        <v>15</v>
      </c>
      <c r="N97" s="1227" t="s">
        <v>16</v>
      </c>
      <c r="O97" s="1227" t="s">
        <v>17</v>
      </c>
      <c r="P97" s="1212" t="s">
        <v>18</v>
      </c>
      <c r="Q97" s="1210" t="s">
        <v>19</v>
      </c>
      <c r="R97" s="1210" t="s">
        <v>20</v>
      </c>
      <c r="S97" s="1213" t="s">
        <v>21</v>
      </c>
      <c r="T97" s="1213" t="s">
        <v>22</v>
      </c>
      <c r="U97" s="1419" t="s">
        <v>23</v>
      </c>
      <c r="V97" s="1210" t="s">
        <v>24</v>
      </c>
      <c r="W97" s="1210" t="s">
        <v>25</v>
      </c>
      <c r="X97" s="1210" t="s">
        <v>26</v>
      </c>
      <c r="Y97" s="1210" t="s">
        <v>27</v>
      </c>
      <c r="Z97" s="1210" t="s">
        <v>28</v>
      </c>
    </row>
    <row r="98" spans="1:26">
      <c r="A98" s="1172"/>
      <c r="B98" s="1172"/>
      <c r="C98" s="1172"/>
      <c r="D98" s="1172"/>
      <c r="E98" s="1173"/>
      <c r="F98" s="1172"/>
      <c r="G98" s="1172"/>
      <c r="H98" s="1174"/>
      <c r="I98" s="1172"/>
      <c r="J98" s="1172"/>
      <c r="K98" s="1172"/>
      <c r="L98" s="1172"/>
      <c r="M98" s="1172"/>
      <c r="N98" s="1172"/>
      <c r="O98" s="1172"/>
      <c r="P98" s="1172"/>
      <c r="Q98" s="1175">
        <f t="shared" ref="Q98:Q103" si="10">SUM(I98:P98)</f>
        <v>0</v>
      </c>
      <c r="R98" s="1175" t="s">
        <v>30</v>
      </c>
      <c r="S98" s="1175" t="s">
        <v>31</v>
      </c>
      <c r="T98" s="1175"/>
      <c r="U98" s="1175"/>
      <c r="V98" s="1239"/>
      <c r="W98" s="1181"/>
      <c r="X98" s="1181"/>
      <c r="Y98" s="1181"/>
      <c r="Z98" s="1181"/>
    </row>
    <row r="99" spans="1:26">
      <c r="A99" s="1172"/>
      <c r="B99" s="1172"/>
      <c r="C99" s="1172"/>
      <c r="D99" s="1172"/>
      <c r="E99" s="1173"/>
      <c r="F99" s="1172"/>
      <c r="G99" s="1172"/>
      <c r="H99" s="1174"/>
      <c r="I99" s="1172"/>
      <c r="J99" s="1172"/>
      <c r="K99" s="1172"/>
      <c r="L99" s="1172"/>
      <c r="M99" s="1172"/>
      <c r="N99" s="1172"/>
      <c r="O99" s="1172"/>
      <c r="P99" s="1172"/>
      <c r="Q99" s="1175">
        <f t="shared" si="10"/>
        <v>0</v>
      </c>
      <c r="R99" s="1175" t="s">
        <v>30</v>
      </c>
      <c r="S99" s="1175" t="s">
        <v>31</v>
      </c>
      <c r="T99" s="1175"/>
      <c r="U99" s="1175"/>
      <c r="V99" s="1239"/>
      <c r="W99" s="1181"/>
      <c r="X99" s="1181"/>
      <c r="Y99" s="1181"/>
      <c r="Z99" s="1181"/>
    </row>
    <row r="100" spans="1:26">
      <c r="A100" s="1172"/>
      <c r="B100" s="1172"/>
      <c r="C100" s="1172"/>
      <c r="D100" s="1172"/>
      <c r="E100" s="1173"/>
      <c r="F100" s="1172"/>
      <c r="G100" s="1172"/>
      <c r="H100" s="1174"/>
      <c r="I100" s="1172"/>
      <c r="J100" s="1172"/>
      <c r="K100" s="1172"/>
      <c r="L100" s="1172"/>
      <c r="M100" s="1172"/>
      <c r="N100" s="1172"/>
      <c r="O100" s="1172"/>
      <c r="P100" s="1172"/>
      <c r="Q100" s="1175">
        <f t="shared" si="10"/>
        <v>0</v>
      </c>
      <c r="R100" s="1176" t="s">
        <v>32</v>
      </c>
      <c r="S100" s="1177" t="s">
        <v>33</v>
      </c>
      <c r="T100" s="1175"/>
      <c r="U100" s="1175"/>
      <c r="V100" s="1239"/>
      <c r="W100" s="1181"/>
      <c r="X100" s="1181"/>
      <c r="Y100" s="1181"/>
      <c r="Z100" s="1181"/>
    </row>
    <row r="101" spans="1:26">
      <c r="A101" s="1172"/>
      <c r="B101" s="1172"/>
      <c r="C101" s="1172"/>
      <c r="D101" s="1172"/>
      <c r="E101" s="1173"/>
      <c r="F101" s="1172"/>
      <c r="G101" s="1172"/>
      <c r="H101" s="1174"/>
      <c r="I101" s="1172"/>
      <c r="J101" s="1172"/>
      <c r="K101" s="1172"/>
      <c r="L101" s="1172"/>
      <c r="M101" s="1172"/>
      <c r="N101" s="1172"/>
      <c r="O101" s="1172"/>
      <c r="P101" s="1172"/>
      <c r="Q101" s="1175">
        <f t="shared" si="10"/>
        <v>0</v>
      </c>
      <c r="R101" s="1176" t="s">
        <v>32</v>
      </c>
      <c r="S101" s="1177" t="s">
        <v>33</v>
      </c>
      <c r="T101" s="1175"/>
      <c r="U101" s="1175"/>
      <c r="V101" s="1239"/>
      <c r="W101" s="1181"/>
      <c r="X101" s="1181"/>
      <c r="Y101" s="1181"/>
      <c r="Z101" s="1181"/>
    </row>
    <row r="102" spans="1:26">
      <c r="A102" s="1172"/>
      <c r="B102" s="1172"/>
      <c r="C102" s="1172"/>
      <c r="D102" s="1172"/>
      <c r="E102" s="1173"/>
      <c r="F102" s="1172"/>
      <c r="G102" s="1172"/>
      <c r="H102" s="1174"/>
      <c r="I102" s="1172"/>
      <c r="J102" s="1172"/>
      <c r="K102" s="1172"/>
      <c r="L102" s="1172"/>
      <c r="M102" s="1172"/>
      <c r="N102" s="1172"/>
      <c r="O102" s="1172"/>
      <c r="P102" s="1172"/>
      <c r="Q102" s="1175">
        <f t="shared" si="10"/>
        <v>0</v>
      </c>
      <c r="R102" s="1176" t="s">
        <v>32</v>
      </c>
      <c r="S102" s="1177" t="s">
        <v>33</v>
      </c>
      <c r="T102" s="1175"/>
      <c r="U102" s="1175"/>
      <c r="V102" s="1239"/>
      <c r="W102" s="1181"/>
      <c r="X102" s="1181"/>
      <c r="Y102" s="1181"/>
      <c r="Z102" s="1181"/>
    </row>
    <row r="103" spans="1:26">
      <c r="A103" s="1178"/>
      <c r="B103" s="1178"/>
      <c r="C103" s="1178"/>
      <c r="D103" s="1178"/>
      <c r="E103" s="1178"/>
      <c r="F103" s="1178"/>
      <c r="G103" s="1178"/>
      <c r="H103" s="1205"/>
      <c r="I103" s="1178"/>
      <c r="J103" s="1178"/>
      <c r="K103" s="1178"/>
      <c r="L103" s="1178"/>
      <c r="M103" s="1178"/>
      <c r="N103" s="1178"/>
      <c r="O103" s="1178"/>
      <c r="P103" s="1178"/>
      <c r="Q103" s="1175">
        <f t="shared" si="10"/>
        <v>0</v>
      </c>
      <c r="R103" s="1175" t="s">
        <v>30</v>
      </c>
      <c r="S103" s="1175" t="s">
        <v>31</v>
      </c>
      <c r="T103" s="1175"/>
      <c r="U103" s="1175"/>
      <c r="V103" s="1181"/>
      <c r="W103" s="1181"/>
      <c r="X103" s="1181"/>
      <c r="Y103" s="1181"/>
      <c r="Z103" s="1181"/>
    </row>
    <row r="104" spans="1:26">
      <c r="A104" s="1214" t="s">
        <v>19</v>
      </c>
      <c r="B104" s="1209"/>
      <c r="C104" s="1209"/>
      <c r="D104" s="1209"/>
      <c r="E104" s="1214"/>
      <c r="F104" s="1209"/>
      <c r="G104" s="1209"/>
      <c r="H104" s="1209"/>
      <c r="I104" s="1214">
        <f>SUM(I98:I102)</f>
        <v>0</v>
      </c>
      <c r="J104" s="1214">
        <f>SUM(J98:J102)</f>
        <v>0</v>
      </c>
      <c r="K104" s="1214">
        <f t="shared" ref="K104:Q104" si="11">SUM(K98:K103)</f>
        <v>0</v>
      </c>
      <c r="L104" s="1214">
        <f t="shared" si="11"/>
        <v>0</v>
      </c>
      <c r="M104" s="1214">
        <f t="shared" si="11"/>
        <v>0</v>
      </c>
      <c r="N104" s="1214">
        <f t="shared" si="11"/>
        <v>0</v>
      </c>
      <c r="O104" s="1214">
        <f t="shared" si="11"/>
        <v>0</v>
      </c>
      <c r="P104" s="1214">
        <f t="shared" si="11"/>
        <v>0</v>
      </c>
      <c r="Q104" s="1214">
        <f t="shared" si="11"/>
        <v>0</v>
      </c>
      <c r="R104" s="1215"/>
      <c r="S104" s="1215"/>
      <c r="T104" s="1215"/>
      <c r="U104" s="1215"/>
      <c r="V104" s="1215"/>
      <c r="W104" s="1215"/>
      <c r="X104" s="1215"/>
      <c r="Y104" s="1215"/>
      <c r="Z104" s="1215"/>
    </row>
    <row r="105" spans="1:26">
      <c r="A105" s="1216"/>
      <c r="B105" s="1216"/>
      <c r="C105" s="1216"/>
      <c r="D105" s="1216"/>
      <c r="E105" s="1216"/>
      <c r="F105" s="1217"/>
      <c r="G105" s="1217"/>
      <c r="H105" s="1216"/>
      <c r="I105" s="1216"/>
      <c r="J105" s="1216"/>
      <c r="K105" s="1216"/>
      <c r="L105" s="1216"/>
      <c r="M105" s="1216"/>
      <c r="N105" s="1216"/>
      <c r="O105" s="1216"/>
      <c r="P105" s="1216"/>
      <c r="Q105" s="1216"/>
      <c r="R105" s="1216"/>
      <c r="S105" s="1216"/>
      <c r="T105" s="1216"/>
      <c r="U105" s="1216"/>
      <c r="V105" s="1216"/>
      <c r="W105" s="1216"/>
      <c r="X105" s="1216"/>
      <c r="Y105" s="1216"/>
    </row>
    <row r="106" spans="1:26">
      <c r="A106" s="1218" t="s">
        <v>34</v>
      </c>
      <c r="B106" s="1552"/>
      <c r="C106" s="1552"/>
      <c r="D106" s="1552"/>
      <c r="E106" s="1216"/>
      <c r="F106" s="1216"/>
      <c r="G106" s="1216"/>
      <c r="H106" s="1216"/>
      <c r="I106" s="1216"/>
      <c r="J106" s="1216"/>
      <c r="K106" s="1553"/>
      <c r="L106" s="1553"/>
      <c r="M106" s="1553"/>
      <c r="N106" s="1216"/>
      <c r="O106" s="1216"/>
      <c r="P106" s="1216"/>
      <c r="Q106" s="1216"/>
      <c r="R106" s="1216"/>
      <c r="S106" s="1216"/>
      <c r="T106" s="1216"/>
      <c r="U106" s="1216"/>
      <c r="V106" s="1216"/>
      <c r="W106" s="1216"/>
      <c r="X106" s="1216"/>
      <c r="Y106" s="1216"/>
    </row>
    <row r="107" spans="1:26" ht="18">
      <c r="A107" s="1220" t="s">
        <v>35</v>
      </c>
      <c r="B107" s="1221" t="s">
        <v>36</v>
      </c>
      <c r="C107" s="1222" t="s">
        <v>37</v>
      </c>
      <c r="D107" s="1219"/>
      <c r="E107" s="1216"/>
      <c r="F107" s="1216"/>
      <c r="G107" s="1216"/>
      <c r="H107" s="1216"/>
      <c r="I107" s="1216"/>
      <c r="J107" s="1216"/>
      <c r="K107" s="1216"/>
      <c r="L107" s="1216"/>
      <c r="M107" s="1216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  <c r="Y107" s="1216"/>
    </row>
    <row r="108" spans="1:26" ht="15" customHeight="1">
      <c r="A108" s="1194" t="s">
        <v>38</v>
      </c>
      <c r="B108" s="1548" t="s">
        <v>39</v>
      </c>
      <c r="C108" s="1548"/>
      <c r="D108" s="1223"/>
      <c r="E108" s="1224" t="s">
        <v>40</v>
      </c>
      <c r="F108" s="1216"/>
      <c r="G108" s="1216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  <c r="Y108" s="1216"/>
    </row>
    <row r="109" spans="1:26">
      <c r="A109" s="1195" t="s">
        <v>38</v>
      </c>
      <c r="B109" s="1554" t="s">
        <v>41</v>
      </c>
      <c r="C109" s="1554"/>
      <c r="D109" s="1216"/>
      <c r="E109" s="1216"/>
      <c r="F109" s="1216"/>
      <c r="G109" s="1216"/>
      <c r="H109" s="1216"/>
      <c r="I109" s="1216"/>
      <c r="J109" s="1216"/>
      <c r="K109" s="1216"/>
      <c r="L109" s="1216"/>
      <c r="M109" s="1216"/>
      <c r="N109" s="1216"/>
      <c r="O109" s="1216"/>
      <c r="P109" s="1216"/>
      <c r="Q109" s="1216"/>
      <c r="R109" s="1216"/>
      <c r="S109" s="1216"/>
      <c r="T109" s="1216"/>
      <c r="U109" s="1216"/>
      <c r="V109" s="1216"/>
      <c r="W109" s="1216"/>
      <c r="X109" s="1216"/>
      <c r="Y109" s="1216"/>
    </row>
    <row r="110" spans="1:26">
      <c r="A110" s="1225" t="s">
        <v>42</v>
      </c>
      <c r="B110" s="1555"/>
      <c r="C110" s="1555"/>
      <c r="D110" s="1216"/>
      <c r="E110" s="1216"/>
      <c r="F110" s="1216"/>
      <c r="G110" s="1216"/>
      <c r="H110" s="1216"/>
      <c r="I110" s="1216"/>
      <c r="J110" s="1216"/>
      <c r="K110" s="1216"/>
      <c r="L110" s="1216"/>
      <c r="M110" s="1216"/>
      <c r="N110" s="1216"/>
      <c r="O110" s="1216"/>
      <c r="P110" s="1216"/>
      <c r="Q110" s="1216"/>
      <c r="R110" s="1216"/>
      <c r="S110" s="1216"/>
      <c r="T110" s="1216"/>
      <c r="U110" s="1216"/>
      <c r="V110" s="1216"/>
      <c r="W110" s="1216"/>
      <c r="X110" s="1216"/>
      <c r="Y110" s="1216"/>
    </row>
    <row r="111" spans="1:26">
      <c r="A111" s="1225" t="s">
        <v>42</v>
      </c>
      <c r="B111" s="1555"/>
      <c r="C111" s="1555"/>
      <c r="F111" s="1216"/>
      <c r="G111" s="1216"/>
      <c r="H111" s="1216"/>
      <c r="I111" s="1216"/>
      <c r="J111" s="1216"/>
      <c r="K111" s="1216"/>
      <c r="L111" s="1216"/>
      <c r="M111" s="1216"/>
      <c r="N111" s="1216"/>
      <c r="O111" s="1216"/>
      <c r="P111" s="1216"/>
      <c r="Q111" s="1216"/>
      <c r="R111" s="1216"/>
      <c r="S111" s="1216"/>
      <c r="T111" s="1216"/>
      <c r="U111" s="1216"/>
      <c r="V111" s="1216"/>
      <c r="W111" s="1216"/>
      <c r="X111" s="1216"/>
      <c r="Y111" s="1216"/>
    </row>
    <row r="112" spans="1:26">
      <c r="A112" s="1225" t="s">
        <v>43</v>
      </c>
      <c r="B112" s="1556"/>
      <c r="C112" s="1556"/>
      <c r="D112" s="1216"/>
      <c r="E112" s="1216"/>
      <c r="F112" s="1216"/>
      <c r="G112" s="1216"/>
      <c r="H112" s="1216"/>
      <c r="I112" s="1216"/>
      <c r="J112" s="1216"/>
      <c r="K112" s="1216"/>
      <c r="L112" s="1216"/>
      <c r="M112" s="1216"/>
      <c r="N112" s="1216"/>
      <c r="O112" s="1216"/>
      <c r="P112" s="1216"/>
      <c r="Q112" s="1216"/>
      <c r="R112" s="1216"/>
      <c r="S112" s="1216"/>
      <c r="T112" s="1216"/>
      <c r="U112" s="1216"/>
      <c r="V112" s="1216"/>
      <c r="W112" s="1216"/>
      <c r="X112" s="1216"/>
      <c r="Y112" s="1216"/>
    </row>
    <row r="113" spans="1:26">
      <c r="A113" s="1225" t="s">
        <v>44</v>
      </c>
      <c r="B113" s="1557"/>
      <c r="C113" s="1557"/>
      <c r="D113" s="1216"/>
      <c r="E113" s="1216"/>
      <c r="F113" s="1216"/>
      <c r="G113" s="1216"/>
      <c r="H113" s="1216"/>
      <c r="I113" s="1216"/>
      <c r="J113" s="1216"/>
      <c r="K113" s="1216"/>
      <c r="L113" s="1216"/>
      <c r="M113" s="1216"/>
      <c r="N113" s="1216"/>
      <c r="O113" s="1216"/>
      <c r="P113" s="1216"/>
      <c r="Q113" s="1216"/>
      <c r="R113" s="1216"/>
      <c r="S113" s="1216"/>
      <c r="T113" s="1216"/>
      <c r="U113" s="1216"/>
      <c r="V113" s="1216"/>
      <c r="W113" s="1216"/>
      <c r="X113" s="1216"/>
      <c r="Y113" s="1216"/>
    </row>
    <row r="115" spans="1:26" ht="23.25" customHeight="1">
      <c r="A115" s="1549" t="s">
        <v>0</v>
      </c>
      <c r="B115" s="1549"/>
      <c r="C115" s="1549"/>
      <c r="D115" s="1549"/>
      <c r="E115" s="1549"/>
      <c r="F115" s="1549"/>
      <c r="G115" s="1208"/>
      <c r="H115" s="1209"/>
      <c r="I115" s="1549" t="s">
        <v>1</v>
      </c>
      <c r="J115" s="1549"/>
      <c r="K115" s="1549"/>
      <c r="L115" s="1549"/>
      <c r="M115" s="1549"/>
      <c r="N115" s="1549"/>
      <c r="O115" s="1549"/>
      <c r="P115" s="1549"/>
      <c r="Q115" s="1549"/>
      <c r="R115" s="1550" t="s">
        <v>2</v>
      </c>
      <c r="S115" s="1551"/>
      <c r="T115" s="1550"/>
      <c r="U115" s="1550"/>
      <c r="V115" s="1550"/>
      <c r="W115" s="1550"/>
      <c r="X115" s="1550"/>
      <c r="Y115" s="1550"/>
      <c r="Z115" s="1550"/>
    </row>
    <row r="116" spans="1:26" ht="26.25">
      <c r="A116" s="1210" t="s">
        <v>3</v>
      </c>
      <c r="B116" s="1210" t="s">
        <v>4</v>
      </c>
      <c r="C116" s="1210" t="s">
        <v>5</v>
      </c>
      <c r="D116" s="1210" t="s">
        <v>6</v>
      </c>
      <c r="E116" s="1210" t="s">
        <v>7</v>
      </c>
      <c r="F116" s="1210" t="s">
        <v>8</v>
      </c>
      <c r="G116" s="1210" t="s">
        <v>9</v>
      </c>
      <c r="H116" s="1211" t="s">
        <v>10</v>
      </c>
      <c r="I116" s="1227" t="s">
        <v>11</v>
      </c>
      <c r="J116" s="1227" t="s">
        <v>12</v>
      </c>
      <c r="K116" s="1227" t="s">
        <v>13</v>
      </c>
      <c r="L116" s="1227" t="s">
        <v>14</v>
      </c>
      <c r="M116" s="1227" t="s">
        <v>15</v>
      </c>
      <c r="N116" s="1227" t="s">
        <v>16</v>
      </c>
      <c r="O116" s="1227" t="s">
        <v>17</v>
      </c>
      <c r="P116" s="1212" t="s">
        <v>18</v>
      </c>
      <c r="Q116" s="1210" t="s">
        <v>19</v>
      </c>
      <c r="R116" s="1210" t="s">
        <v>20</v>
      </c>
      <c r="S116" s="1213" t="s">
        <v>21</v>
      </c>
      <c r="T116" s="1213" t="s">
        <v>22</v>
      </c>
      <c r="U116" s="1419" t="s">
        <v>23</v>
      </c>
      <c r="V116" s="1210" t="s">
        <v>24</v>
      </c>
      <c r="W116" s="1210" t="s">
        <v>25</v>
      </c>
      <c r="X116" s="1210" t="s">
        <v>26</v>
      </c>
      <c r="Y116" s="1210" t="s">
        <v>27</v>
      </c>
      <c r="Z116" s="1210" t="s">
        <v>28</v>
      </c>
    </row>
    <row r="117" spans="1:26">
      <c r="A117" s="1172"/>
      <c r="B117" s="1172"/>
      <c r="C117" s="1172"/>
      <c r="D117" s="1172"/>
      <c r="E117" s="1173"/>
      <c r="F117" s="1172"/>
      <c r="G117" s="1172"/>
      <c r="H117" s="1174"/>
      <c r="I117" s="1172"/>
      <c r="J117" s="1172"/>
      <c r="K117" s="1172"/>
      <c r="L117" s="1172"/>
      <c r="M117" s="1172"/>
      <c r="N117" s="1172"/>
      <c r="O117" s="1172"/>
      <c r="P117" s="1172"/>
      <c r="Q117" s="1175">
        <f t="shared" ref="Q117:Q122" si="12">SUM(I117:P117)</f>
        <v>0</v>
      </c>
      <c r="R117" s="1175" t="s">
        <v>30</v>
      </c>
      <c r="S117" s="1175" t="s">
        <v>31</v>
      </c>
      <c r="T117" s="1175"/>
      <c r="U117" s="1175"/>
      <c r="V117" s="1239"/>
      <c r="W117" s="1181"/>
      <c r="X117" s="1181"/>
      <c r="Y117" s="1181"/>
      <c r="Z117" s="1181"/>
    </row>
    <row r="118" spans="1:26">
      <c r="A118" s="1172"/>
      <c r="B118" s="1172"/>
      <c r="C118" s="1172"/>
      <c r="D118" s="1172"/>
      <c r="E118" s="1173"/>
      <c r="F118" s="1172"/>
      <c r="G118" s="1172"/>
      <c r="H118" s="1174"/>
      <c r="I118" s="1172"/>
      <c r="J118" s="1172"/>
      <c r="K118" s="1172"/>
      <c r="L118" s="1172"/>
      <c r="M118" s="1172"/>
      <c r="N118" s="1172"/>
      <c r="O118" s="1172"/>
      <c r="P118" s="1172"/>
      <c r="Q118" s="1175">
        <f t="shared" si="12"/>
        <v>0</v>
      </c>
      <c r="R118" s="1175" t="s">
        <v>30</v>
      </c>
      <c r="S118" s="1175" t="s">
        <v>31</v>
      </c>
      <c r="T118" s="1175"/>
      <c r="U118" s="1175"/>
      <c r="V118" s="1239"/>
      <c r="W118" s="1181"/>
      <c r="X118" s="1181"/>
      <c r="Y118" s="1181"/>
      <c r="Z118" s="1181"/>
    </row>
    <row r="119" spans="1:26">
      <c r="A119" s="1172"/>
      <c r="B119" s="1172"/>
      <c r="C119" s="1172"/>
      <c r="D119" s="1172"/>
      <c r="E119" s="1173"/>
      <c r="F119" s="1172"/>
      <c r="G119" s="1172"/>
      <c r="H119" s="1174"/>
      <c r="I119" s="1172"/>
      <c r="J119" s="1172"/>
      <c r="K119" s="1172"/>
      <c r="L119" s="1172"/>
      <c r="M119" s="1172"/>
      <c r="N119" s="1172"/>
      <c r="O119" s="1172"/>
      <c r="P119" s="1172"/>
      <c r="Q119" s="1175">
        <f t="shared" si="12"/>
        <v>0</v>
      </c>
      <c r="R119" s="1176" t="s">
        <v>32</v>
      </c>
      <c r="S119" s="1177" t="s">
        <v>33</v>
      </c>
      <c r="T119" s="1175"/>
      <c r="U119" s="1175"/>
      <c r="V119" s="1239"/>
      <c r="W119" s="1181"/>
      <c r="X119" s="1181"/>
      <c r="Y119" s="1181"/>
      <c r="Z119" s="1181"/>
    </row>
    <row r="120" spans="1:26">
      <c r="A120" s="1172"/>
      <c r="B120" s="1172"/>
      <c r="C120" s="1172"/>
      <c r="D120" s="1172"/>
      <c r="E120" s="1173"/>
      <c r="F120" s="1172"/>
      <c r="G120" s="1172"/>
      <c r="H120" s="1174"/>
      <c r="I120" s="1172"/>
      <c r="J120" s="1172"/>
      <c r="K120" s="1172"/>
      <c r="L120" s="1172"/>
      <c r="M120" s="1172"/>
      <c r="N120" s="1172"/>
      <c r="O120" s="1172"/>
      <c r="P120" s="1172"/>
      <c r="Q120" s="1175">
        <f t="shared" si="12"/>
        <v>0</v>
      </c>
      <c r="R120" s="1176" t="s">
        <v>32</v>
      </c>
      <c r="S120" s="1177" t="s">
        <v>33</v>
      </c>
      <c r="T120" s="1175"/>
      <c r="U120" s="1175"/>
      <c r="V120" s="1239"/>
      <c r="W120" s="1181"/>
      <c r="X120" s="1181"/>
      <c r="Y120" s="1181"/>
      <c r="Z120" s="1181"/>
    </row>
    <row r="121" spans="1:26">
      <c r="A121" s="1172"/>
      <c r="B121" s="1172"/>
      <c r="C121" s="1172"/>
      <c r="D121" s="1172"/>
      <c r="E121" s="1173"/>
      <c r="F121" s="1172"/>
      <c r="G121" s="1172"/>
      <c r="H121" s="1174"/>
      <c r="I121" s="1172"/>
      <c r="J121" s="1172"/>
      <c r="K121" s="1172"/>
      <c r="L121" s="1172"/>
      <c r="M121" s="1172"/>
      <c r="N121" s="1172"/>
      <c r="O121" s="1172"/>
      <c r="P121" s="1172"/>
      <c r="Q121" s="1175">
        <f t="shared" si="12"/>
        <v>0</v>
      </c>
      <c r="R121" s="1176" t="s">
        <v>32</v>
      </c>
      <c r="S121" s="1177" t="s">
        <v>33</v>
      </c>
      <c r="T121" s="1175"/>
      <c r="U121" s="1175"/>
      <c r="V121" s="1239"/>
      <c r="W121" s="1181"/>
      <c r="X121" s="1181"/>
      <c r="Y121" s="1181"/>
      <c r="Z121" s="1181"/>
    </row>
    <row r="122" spans="1:26">
      <c r="A122" s="1178"/>
      <c r="B122" s="1178"/>
      <c r="C122" s="1178"/>
      <c r="D122" s="1178"/>
      <c r="E122" s="1178"/>
      <c r="F122" s="1178"/>
      <c r="G122" s="1178"/>
      <c r="H122" s="1205"/>
      <c r="I122" s="1178"/>
      <c r="J122" s="1178"/>
      <c r="K122" s="1178"/>
      <c r="L122" s="1178"/>
      <c r="M122" s="1178"/>
      <c r="N122" s="1178"/>
      <c r="O122" s="1178"/>
      <c r="P122" s="1178"/>
      <c r="Q122" s="1175">
        <f t="shared" si="12"/>
        <v>0</v>
      </c>
      <c r="R122" s="1175" t="s">
        <v>30</v>
      </c>
      <c r="S122" s="1175" t="s">
        <v>31</v>
      </c>
      <c r="T122" s="1175"/>
      <c r="U122" s="1175"/>
      <c r="V122" s="1181"/>
      <c r="W122" s="1181"/>
      <c r="X122" s="1181"/>
      <c r="Y122" s="1181"/>
      <c r="Z122" s="1181"/>
    </row>
    <row r="123" spans="1:26">
      <c r="A123" s="1214" t="s">
        <v>19</v>
      </c>
      <c r="B123" s="1209"/>
      <c r="C123" s="1209"/>
      <c r="D123" s="1209"/>
      <c r="E123" s="1214"/>
      <c r="F123" s="1209"/>
      <c r="G123" s="1209"/>
      <c r="H123" s="1209"/>
      <c r="I123" s="1214">
        <f>SUM(I117:I121)</f>
        <v>0</v>
      </c>
      <c r="J123" s="1214">
        <f>SUM(J117:J121)</f>
        <v>0</v>
      </c>
      <c r="K123" s="1214">
        <f t="shared" ref="K123:Q123" si="13">SUM(K117:K122)</f>
        <v>0</v>
      </c>
      <c r="L123" s="1214">
        <f t="shared" si="13"/>
        <v>0</v>
      </c>
      <c r="M123" s="1214">
        <f t="shared" si="13"/>
        <v>0</v>
      </c>
      <c r="N123" s="1214">
        <f t="shared" si="13"/>
        <v>0</v>
      </c>
      <c r="O123" s="1214">
        <f t="shared" si="13"/>
        <v>0</v>
      </c>
      <c r="P123" s="1214">
        <f t="shared" si="13"/>
        <v>0</v>
      </c>
      <c r="Q123" s="1214">
        <f t="shared" si="13"/>
        <v>0</v>
      </c>
      <c r="R123" s="1215"/>
      <c r="S123" s="1215"/>
      <c r="T123" s="1215"/>
      <c r="U123" s="1215"/>
      <c r="V123" s="1215"/>
      <c r="W123" s="1215"/>
      <c r="X123" s="1215"/>
      <c r="Y123" s="1215"/>
      <c r="Z123" s="1215"/>
    </row>
    <row r="124" spans="1:26">
      <c r="A124" s="1216"/>
      <c r="B124" s="1216"/>
      <c r="C124" s="1216"/>
      <c r="D124" s="1216"/>
      <c r="E124" s="1216"/>
      <c r="F124" s="1217"/>
      <c r="G124" s="1217"/>
      <c r="H124" s="1216"/>
      <c r="I124" s="1216"/>
      <c r="J124" s="1216"/>
      <c r="K124" s="1216"/>
      <c r="L124" s="1216"/>
      <c r="M124" s="1216"/>
      <c r="N124" s="1216"/>
      <c r="O124" s="1216"/>
      <c r="P124" s="1216"/>
      <c r="Q124" s="1216"/>
      <c r="R124" s="1216"/>
      <c r="S124" s="1216"/>
      <c r="T124" s="1216"/>
      <c r="U124" s="1216"/>
      <c r="V124" s="1216"/>
      <c r="W124" s="1216"/>
      <c r="X124" s="1216"/>
      <c r="Y124" s="1216"/>
    </row>
    <row r="125" spans="1:26">
      <c r="A125" s="1218" t="s">
        <v>34</v>
      </c>
      <c r="B125" s="1552"/>
      <c r="C125" s="1552"/>
      <c r="D125" s="1552"/>
      <c r="E125" s="1216"/>
      <c r="F125" s="1216"/>
      <c r="G125" s="1216"/>
      <c r="H125" s="1216"/>
      <c r="I125" s="1216"/>
      <c r="J125" s="1216"/>
      <c r="K125" s="1553"/>
      <c r="L125" s="1553"/>
      <c r="M125" s="1553"/>
      <c r="N125" s="1216"/>
      <c r="O125" s="1216"/>
      <c r="P125" s="1216"/>
      <c r="Q125" s="1216"/>
      <c r="R125" s="1216"/>
      <c r="S125" s="1216"/>
      <c r="T125" s="1216"/>
      <c r="U125" s="1216"/>
      <c r="V125" s="1216"/>
      <c r="W125" s="1216"/>
      <c r="X125" s="1216"/>
      <c r="Y125" s="1216"/>
    </row>
    <row r="126" spans="1:26" ht="18">
      <c r="A126" s="1220" t="s">
        <v>35</v>
      </c>
      <c r="B126" s="1221" t="s">
        <v>36</v>
      </c>
      <c r="C126" s="1222" t="s">
        <v>37</v>
      </c>
      <c r="D126" s="1219"/>
      <c r="E126" s="1216"/>
      <c r="F126" s="1216"/>
      <c r="G126" s="1216"/>
      <c r="H126" s="1216"/>
      <c r="I126" s="1216"/>
      <c r="J126" s="1216"/>
      <c r="K126" s="1216"/>
      <c r="L126" s="1216"/>
      <c r="M126" s="1216"/>
      <c r="N126" s="1216"/>
      <c r="O126" s="1216"/>
      <c r="P126" s="1216"/>
      <c r="Q126" s="1216"/>
      <c r="R126" s="1216"/>
      <c r="S126" s="1216"/>
      <c r="T126" s="1216"/>
      <c r="U126" s="1216"/>
      <c r="V126" s="1216"/>
      <c r="W126" s="1216"/>
      <c r="X126" s="1216"/>
      <c r="Y126" s="1216"/>
    </row>
    <row r="127" spans="1:26" ht="15" customHeight="1">
      <c r="A127" s="1194" t="s">
        <v>38</v>
      </c>
      <c r="B127" s="1548" t="s">
        <v>39</v>
      </c>
      <c r="C127" s="1548"/>
      <c r="D127" s="1223"/>
      <c r="E127" s="1224" t="s">
        <v>40</v>
      </c>
      <c r="F127" s="1216"/>
      <c r="G127" s="1216"/>
      <c r="H127" s="1216"/>
      <c r="I127" s="1216"/>
      <c r="J127" s="1216"/>
      <c r="K127" s="1216"/>
      <c r="L127" s="1216"/>
      <c r="M127" s="1216"/>
      <c r="N127" s="1216"/>
      <c r="O127" s="1216"/>
      <c r="P127" s="1216"/>
      <c r="Q127" s="1216"/>
      <c r="R127" s="1216"/>
      <c r="S127" s="1216"/>
      <c r="T127" s="1216"/>
      <c r="U127" s="1216"/>
      <c r="V127" s="1216"/>
      <c r="W127" s="1216"/>
      <c r="X127" s="1216"/>
      <c r="Y127" s="1216"/>
    </row>
    <row r="128" spans="1:26">
      <c r="A128" s="1195" t="s">
        <v>38</v>
      </c>
      <c r="B128" s="1554" t="s">
        <v>41</v>
      </c>
      <c r="C128" s="1554"/>
      <c r="D128" s="1216"/>
      <c r="E128" s="1216"/>
      <c r="F128" s="1216"/>
      <c r="G128" s="1216"/>
      <c r="H128" s="1216"/>
      <c r="I128" s="1216"/>
      <c r="J128" s="1216"/>
      <c r="K128" s="1216"/>
      <c r="L128" s="1216"/>
      <c r="M128" s="1216"/>
      <c r="N128" s="1216"/>
      <c r="O128" s="1216"/>
      <c r="P128" s="1216"/>
      <c r="Q128" s="1216"/>
      <c r="R128" s="1216"/>
      <c r="S128" s="1216"/>
      <c r="T128" s="1216"/>
      <c r="U128" s="1216"/>
      <c r="V128" s="1216"/>
      <c r="W128" s="1216"/>
      <c r="X128" s="1216"/>
      <c r="Y128" s="1216"/>
    </row>
    <row r="129" spans="1:26">
      <c r="A129" s="1225" t="s">
        <v>42</v>
      </c>
      <c r="B129" s="1555"/>
      <c r="C129" s="1555"/>
      <c r="D129" s="1216"/>
      <c r="E129" s="1216"/>
      <c r="F129" s="1216"/>
      <c r="G129" s="1216"/>
      <c r="H129" s="1216"/>
      <c r="I129" s="1216"/>
      <c r="J129" s="1216"/>
      <c r="K129" s="1216"/>
      <c r="L129" s="1216"/>
      <c r="M129" s="1216"/>
      <c r="N129" s="1216"/>
      <c r="O129" s="1216"/>
      <c r="P129" s="1216"/>
      <c r="Q129" s="1216"/>
      <c r="R129" s="1216"/>
      <c r="S129" s="1216"/>
      <c r="T129" s="1216"/>
      <c r="U129" s="1216"/>
      <c r="V129" s="1216"/>
      <c r="W129" s="1216"/>
      <c r="X129" s="1216"/>
      <c r="Y129" s="1216"/>
    </row>
    <row r="130" spans="1:26">
      <c r="A130" s="1225" t="s">
        <v>42</v>
      </c>
      <c r="B130" s="1555"/>
      <c r="C130" s="1555"/>
      <c r="F130" s="1216"/>
      <c r="G130" s="1216"/>
      <c r="H130" s="1216"/>
      <c r="I130" s="1216"/>
      <c r="J130" s="1216"/>
      <c r="K130" s="1216"/>
      <c r="L130" s="1216"/>
      <c r="M130" s="1216"/>
      <c r="N130" s="1216"/>
      <c r="O130" s="1216"/>
      <c r="P130" s="1216"/>
      <c r="Q130" s="1216"/>
      <c r="R130" s="1216"/>
      <c r="S130" s="1216"/>
      <c r="T130" s="1216"/>
      <c r="U130" s="1216"/>
      <c r="V130" s="1216"/>
      <c r="W130" s="1216"/>
      <c r="X130" s="1216"/>
      <c r="Y130" s="1216"/>
    </row>
    <row r="131" spans="1:26">
      <c r="A131" s="1225" t="s">
        <v>43</v>
      </c>
      <c r="B131" s="1556"/>
      <c r="C131" s="1556"/>
      <c r="D131" s="1216"/>
      <c r="E131" s="1216"/>
      <c r="F131" s="1216"/>
      <c r="G131" s="1216"/>
      <c r="H131" s="1216"/>
      <c r="I131" s="1216"/>
      <c r="J131" s="1216"/>
      <c r="K131" s="1216"/>
      <c r="L131" s="1216"/>
      <c r="M131" s="1216"/>
      <c r="N131" s="1216"/>
      <c r="O131" s="1216"/>
      <c r="P131" s="1216"/>
      <c r="Q131" s="1216"/>
      <c r="R131" s="1216"/>
      <c r="S131" s="1216"/>
      <c r="T131" s="1216"/>
      <c r="U131" s="1216"/>
      <c r="V131" s="1216"/>
      <c r="W131" s="1216"/>
      <c r="X131" s="1216"/>
      <c r="Y131" s="1216"/>
    </row>
    <row r="132" spans="1:26">
      <c r="A132" s="1225" t="s">
        <v>44</v>
      </c>
      <c r="B132" s="1557"/>
      <c r="C132" s="1557"/>
      <c r="D132" s="1216"/>
      <c r="E132" s="1216"/>
      <c r="F132" s="1216"/>
      <c r="G132" s="1216"/>
      <c r="H132" s="1216"/>
      <c r="I132" s="1216"/>
      <c r="J132" s="1216"/>
      <c r="K132" s="1216"/>
      <c r="L132" s="1216"/>
      <c r="M132" s="1216"/>
      <c r="N132" s="1216"/>
      <c r="O132" s="1216"/>
      <c r="P132" s="1216"/>
      <c r="Q132" s="1216"/>
      <c r="R132" s="1216"/>
      <c r="S132" s="1216"/>
      <c r="T132" s="1216"/>
      <c r="U132" s="1216"/>
      <c r="V132" s="1216"/>
      <c r="W132" s="1216"/>
      <c r="X132" s="1216"/>
      <c r="Y132" s="1216"/>
    </row>
    <row r="134" spans="1:26" ht="23.25" customHeight="1">
      <c r="A134" s="1549" t="s">
        <v>0</v>
      </c>
      <c r="B134" s="1549"/>
      <c r="C134" s="1549"/>
      <c r="D134" s="1549"/>
      <c r="E134" s="1549"/>
      <c r="F134" s="1549"/>
      <c r="G134" s="1208"/>
      <c r="H134" s="1209"/>
      <c r="I134" s="1549" t="s">
        <v>1</v>
      </c>
      <c r="J134" s="1549"/>
      <c r="K134" s="1549"/>
      <c r="L134" s="1549"/>
      <c r="M134" s="1549"/>
      <c r="N134" s="1549"/>
      <c r="O134" s="1549"/>
      <c r="P134" s="1549"/>
      <c r="Q134" s="1549"/>
      <c r="R134" s="1550" t="s">
        <v>2</v>
      </c>
      <c r="S134" s="1551"/>
      <c r="T134" s="1550"/>
      <c r="U134" s="1550"/>
      <c r="V134" s="1550"/>
      <c r="W134" s="1550"/>
      <c r="X134" s="1550"/>
      <c r="Y134" s="1550"/>
      <c r="Z134" s="1550"/>
    </row>
    <row r="135" spans="1:26" ht="26.25">
      <c r="A135" s="1210" t="s">
        <v>3</v>
      </c>
      <c r="B135" s="1210" t="s">
        <v>4</v>
      </c>
      <c r="C135" s="1210" t="s">
        <v>5</v>
      </c>
      <c r="D135" s="1210" t="s">
        <v>6</v>
      </c>
      <c r="E135" s="1210" t="s">
        <v>7</v>
      </c>
      <c r="F135" s="1210" t="s">
        <v>8</v>
      </c>
      <c r="G135" s="1210" t="s">
        <v>9</v>
      </c>
      <c r="H135" s="1211" t="s">
        <v>10</v>
      </c>
      <c r="I135" s="1227" t="s">
        <v>11</v>
      </c>
      <c r="J135" s="1227" t="s">
        <v>12</v>
      </c>
      <c r="K135" s="1227" t="s">
        <v>13</v>
      </c>
      <c r="L135" s="1227" t="s">
        <v>14</v>
      </c>
      <c r="M135" s="1227" t="s">
        <v>15</v>
      </c>
      <c r="N135" s="1227" t="s">
        <v>16</v>
      </c>
      <c r="O135" s="1227" t="s">
        <v>17</v>
      </c>
      <c r="P135" s="1212" t="s">
        <v>18</v>
      </c>
      <c r="Q135" s="1210" t="s">
        <v>19</v>
      </c>
      <c r="R135" s="1210" t="s">
        <v>20</v>
      </c>
      <c r="S135" s="1213" t="s">
        <v>21</v>
      </c>
      <c r="T135" s="1213" t="s">
        <v>22</v>
      </c>
      <c r="U135" s="1419" t="s">
        <v>23</v>
      </c>
      <c r="V135" s="1210" t="s">
        <v>24</v>
      </c>
      <c r="W135" s="1210" t="s">
        <v>25</v>
      </c>
      <c r="X135" s="1210" t="s">
        <v>26</v>
      </c>
      <c r="Y135" s="1210" t="s">
        <v>27</v>
      </c>
      <c r="Z135" s="1210" t="s">
        <v>28</v>
      </c>
    </row>
    <row r="136" spans="1:26">
      <c r="A136" s="1172"/>
      <c r="B136" s="1172"/>
      <c r="C136" s="1172"/>
      <c r="D136" s="1172"/>
      <c r="E136" s="1173"/>
      <c r="F136" s="1172"/>
      <c r="G136" s="1172"/>
      <c r="H136" s="1174"/>
      <c r="I136" s="1172"/>
      <c r="J136" s="1172"/>
      <c r="K136" s="1172"/>
      <c r="L136" s="1172"/>
      <c r="M136" s="1172"/>
      <c r="N136" s="1172"/>
      <c r="O136" s="1172"/>
      <c r="P136" s="1172"/>
      <c r="Q136" s="1175">
        <f t="shared" ref="Q136:Q141" si="14">SUM(I136:P136)</f>
        <v>0</v>
      </c>
      <c r="R136" s="1175" t="s">
        <v>30</v>
      </c>
      <c r="S136" s="1175" t="s">
        <v>31</v>
      </c>
      <c r="T136" s="1175"/>
      <c r="U136" s="1175"/>
      <c r="V136" s="1239"/>
      <c r="W136" s="1181"/>
      <c r="X136" s="1181"/>
      <c r="Y136" s="1181"/>
      <c r="Z136" s="1181"/>
    </row>
    <row r="137" spans="1:26">
      <c r="A137" s="1172"/>
      <c r="B137" s="1172"/>
      <c r="C137" s="1172"/>
      <c r="D137" s="1172"/>
      <c r="E137" s="1173"/>
      <c r="F137" s="1172"/>
      <c r="G137" s="1172"/>
      <c r="H137" s="1174"/>
      <c r="I137" s="1172"/>
      <c r="J137" s="1172"/>
      <c r="K137" s="1172"/>
      <c r="L137" s="1172"/>
      <c r="M137" s="1172"/>
      <c r="N137" s="1172"/>
      <c r="O137" s="1172"/>
      <c r="P137" s="1172"/>
      <c r="Q137" s="1175">
        <f t="shared" si="14"/>
        <v>0</v>
      </c>
      <c r="R137" s="1175" t="s">
        <v>30</v>
      </c>
      <c r="S137" s="1175" t="s">
        <v>31</v>
      </c>
      <c r="T137" s="1175"/>
      <c r="U137" s="1175"/>
      <c r="V137" s="1239"/>
      <c r="W137" s="1181"/>
      <c r="X137" s="1181"/>
      <c r="Y137" s="1181"/>
      <c r="Z137" s="1181"/>
    </row>
    <row r="138" spans="1:26">
      <c r="A138" s="1172"/>
      <c r="B138" s="1172"/>
      <c r="C138" s="1172"/>
      <c r="D138" s="1172"/>
      <c r="E138" s="1173"/>
      <c r="F138" s="1172"/>
      <c r="G138" s="1172"/>
      <c r="H138" s="1174"/>
      <c r="I138" s="1172"/>
      <c r="J138" s="1172"/>
      <c r="K138" s="1172"/>
      <c r="L138" s="1172"/>
      <c r="M138" s="1172"/>
      <c r="N138" s="1172"/>
      <c r="O138" s="1172"/>
      <c r="P138" s="1172"/>
      <c r="Q138" s="1175">
        <f t="shared" si="14"/>
        <v>0</v>
      </c>
      <c r="R138" s="1176" t="s">
        <v>32</v>
      </c>
      <c r="S138" s="1177" t="s">
        <v>33</v>
      </c>
      <c r="T138" s="1175"/>
      <c r="U138" s="1175"/>
      <c r="V138" s="1239"/>
      <c r="W138" s="1181"/>
      <c r="X138" s="1181"/>
      <c r="Y138" s="1181"/>
      <c r="Z138" s="1181"/>
    </row>
    <row r="139" spans="1:26">
      <c r="A139" s="1172"/>
      <c r="B139" s="1172"/>
      <c r="C139" s="1172"/>
      <c r="D139" s="1172"/>
      <c r="E139" s="1173"/>
      <c r="F139" s="1172"/>
      <c r="G139" s="1172"/>
      <c r="H139" s="1174"/>
      <c r="I139" s="1172"/>
      <c r="J139" s="1172"/>
      <c r="K139" s="1172"/>
      <c r="L139" s="1172"/>
      <c r="M139" s="1172"/>
      <c r="N139" s="1172"/>
      <c r="O139" s="1172"/>
      <c r="P139" s="1172"/>
      <c r="Q139" s="1175">
        <f t="shared" si="14"/>
        <v>0</v>
      </c>
      <c r="R139" s="1176" t="s">
        <v>32</v>
      </c>
      <c r="S139" s="1177" t="s">
        <v>33</v>
      </c>
      <c r="T139" s="1175"/>
      <c r="U139" s="1175"/>
      <c r="V139" s="1239"/>
      <c r="W139" s="1181"/>
      <c r="X139" s="1181"/>
      <c r="Y139" s="1181"/>
      <c r="Z139" s="1181"/>
    </row>
    <row r="140" spans="1:26">
      <c r="A140" s="1172"/>
      <c r="B140" s="1172"/>
      <c r="C140" s="1172"/>
      <c r="D140" s="1172"/>
      <c r="E140" s="1173"/>
      <c r="F140" s="1172"/>
      <c r="G140" s="1172"/>
      <c r="H140" s="1174"/>
      <c r="I140" s="1172"/>
      <c r="J140" s="1172"/>
      <c r="K140" s="1172"/>
      <c r="L140" s="1172"/>
      <c r="M140" s="1172"/>
      <c r="N140" s="1172"/>
      <c r="O140" s="1172"/>
      <c r="P140" s="1172"/>
      <c r="Q140" s="1175">
        <f t="shared" si="14"/>
        <v>0</v>
      </c>
      <c r="R140" s="1176" t="s">
        <v>32</v>
      </c>
      <c r="S140" s="1177" t="s">
        <v>33</v>
      </c>
      <c r="T140" s="1175"/>
      <c r="U140" s="1175"/>
      <c r="V140" s="1239"/>
      <c r="W140" s="1181"/>
      <c r="X140" s="1181"/>
      <c r="Y140" s="1181"/>
      <c r="Z140" s="1181"/>
    </row>
    <row r="141" spans="1:26">
      <c r="A141" s="1178"/>
      <c r="B141" s="1178"/>
      <c r="C141" s="1178"/>
      <c r="D141" s="1178"/>
      <c r="E141" s="1178"/>
      <c r="F141" s="1178"/>
      <c r="G141" s="1178"/>
      <c r="H141" s="1205"/>
      <c r="I141" s="1178"/>
      <c r="J141" s="1178"/>
      <c r="K141" s="1178"/>
      <c r="L141" s="1178"/>
      <c r="M141" s="1178"/>
      <c r="N141" s="1178"/>
      <c r="O141" s="1178"/>
      <c r="P141" s="1178"/>
      <c r="Q141" s="1175">
        <f t="shared" si="14"/>
        <v>0</v>
      </c>
      <c r="R141" s="1175" t="s">
        <v>30</v>
      </c>
      <c r="S141" s="1175" t="s">
        <v>31</v>
      </c>
      <c r="T141" s="1175"/>
      <c r="U141" s="1175"/>
      <c r="V141" s="1181"/>
      <c r="W141" s="1181"/>
      <c r="X141" s="1181"/>
      <c r="Y141" s="1181"/>
      <c r="Z141" s="1181"/>
    </row>
    <row r="142" spans="1:26">
      <c r="A142" s="1214" t="s">
        <v>19</v>
      </c>
      <c r="B142" s="1209"/>
      <c r="C142" s="1209"/>
      <c r="D142" s="1209"/>
      <c r="E142" s="1214"/>
      <c r="F142" s="1209"/>
      <c r="G142" s="1209"/>
      <c r="H142" s="1209"/>
      <c r="I142" s="1214">
        <f>SUM(I136:I140)</f>
        <v>0</v>
      </c>
      <c r="J142" s="1214">
        <f>SUM(J136:J140)</f>
        <v>0</v>
      </c>
      <c r="K142" s="1214">
        <f t="shared" ref="K142:Q142" si="15">SUM(K136:K141)</f>
        <v>0</v>
      </c>
      <c r="L142" s="1214">
        <f t="shared" si="15"/>
        <v>0</v>
      </c>
      <c r="M142" s="1214">
        <f t="shared" si="15"/>
        <v>0</v>
      </c>
      <c r="N142" s="1214">
        <f t="shared" si="15"/>
        <v>0</v>
      </c>
      <c r="O142" s="1214">
        <f t="shared" si="15"/>
        <v>0</v>
      </c>
      <c r="P142" s="1214">
        <f t="shared" si="15"/>
        <v>0</v>
      </c>
      <c r="Q142" s="1214">
        <f t="shared" si="15"/>
        <v>0</v>
      </c>
      <c r="R142" s="1215"/>
      <c r="S142" s="1215"/>
      <c r="T142" s="1215"/>
      <c r="U142" s="1215"/>
      <c r="V142" s="1215"/>
      <c r="W142" s="1215"/>
      <c r="X142" s="1215"/>
      <c r="Y142" s="1215"/>
      <c r="Z142" s="1215"/>
    </row>
    <row r="143" spans="1:26">
      <c r="A143" s="1216"/>
      <c r="B143" s="1216"/>
      <c r="C143" s="1216"/>
      <c r="D143" s="1216"/>
      <c r="E143" s="1216"/>
      <c r="F143" s="1217"/>
      <c r="G143" s="1217"/>
      <c r="H143" s="1216"/>
      <c r="I143" s="1216"/>
      <c r="J143" s="1216"/>
      <c r="K143" s="1216"/>
      <c r="L143" s="1216"/>
      <c r="M143" s="1216"/>
      <c r="N143" s="1216"/>
      <c r="O143" s="1216"/>
      <c r="P143" s="1216"/>
      <c r="Q143" s="1216"/>
      <c r="R143" s="1216"/>
      <c r="S143" s="1216"/>
      <c r="T143" s="1216"/>
      <c r="U143" s="1216"/>
      <c r="V143" s="1216"/>
      <c r="W143" s="1216"/>
      <c r="X143" s="1216"/>
      <c r="Y143" s="1216"/>
    </row>
    <row r="144" spans="1:26">
      <c r="A144" s="1218" t="s">
        <v>34</v>
      </c>
      <c r="B144" s="1552"/>
      <c r="C144" s="1552"/>
      <c r="D144" s="1552"/>
      <c r="E144" s="1216"/>
      <c r="F144" s="1216"/>
      <c r="G144" s="1216"/>
      <c r="H144" s="1216"/>
      <c r="I144" s="1216"/>
      <c r="J144" s="1216"/>
      <c r="K144" s="1553"/>
      <c r="L144" s="1553"/>
      <c r="M144" s="1553"/>
      <c r="N144" s="1216"/>
      <c r="O144" s="1216"/>
      <c r="P144" s="1216"/>
      <c r="Q144" s="1216"/>
      <c r="R144" s="1216"/>
      <c r="S144" s="1216"/>
      <c r="T144" s="1216"/>
      <c r="U144" s="1216"/>
      <c r="V144" s="1216"/>
      <c r="W144" s="1216"/>
      <c r="X144" s="1216"/>
      <c r="Y144" s="1216"/>
    </row>
    <row r="145" spans="1:25" ht="18">
      <c r="A145" s="1220" t="s">
        <v>35</v>
      </c>
      <c r="B145" s="1221" t="s">
        <v>36</v>
      </c>
      <c r="C145" s="1222" t="s">
        <v>37</v>
      </c>
      <c r="D145" s="1219"/>
      <c r="E145" s="1216"/>
      <c r="F145" s="1216"/>
      <c r="G145" s="1216"/>
      <c r="H145" s="1216"/>
      <c r="I145" s="1216"/>
      <c r="J145" s="1216"/>
      <c r="K145" s="1216"/>
      <c r="L145" s="1216"/>
      <c r="M145" s="1216"/>
      <c r="N145" s="1216"/>
      <c r="O145" s="1216"/>
      <c r="P145" s="1216"/>
      <c r="Q145" s="1216"/>
      <c r="R145" s="1216"/>
      <c r="S145" s="1216"/>
      <c r="T145" s="1216"/>
      <c r="U145" s="1216"/>
      <c r="V145" s="1216"/>
      <c r="W145" s="1216"/>
      <c r="X145" s="1216"/>
      <c r="Y145" s="1216"/>
    </row>
    <row r="146" spans="1:25" ht="15" customHeight="1">
      <c r="A146" s="1194" t="s">
        <v>38</v>
      </c>
      <c r="B146" s="1548" t="s">
        <v>39</v>
      </c>
      <c r="C146" s="1548"/>
      <c r="D146" s="1223"/>
      <c r="E146" s="1224" t="s">
        <v>40</v>
      </c>
      <c r="F146" s="1216"/>
      <c r="G146" s="1216"/>
      <c r="H146" s="1216"/>
      <c r="I146" s="1216"/>
      <c r="J146" s="1216"/>
      <c r="K146" s="1216"/>
      <c r="L146" s="1216"/>
      <c r="M146" s="1216"/>
      <c r="N146" s="1216"/>
      <c r="O146" s="1216"/>
      <c r="P146" s="1216"/>
      <c r="Q146" s="1216"/>
      <c r="R146" s="1216"/>
      <c r="S146" s="1216"/>
      <c r="T146" s="1216"/>
      <c r="U146" s="1216"/>
      <c r="V146" s="1216"/>
      <c r="W146" s="1216"/>
      <c r="X146" s="1216"/>
      <c r="Y146" s="1216"/>
    </row>
    <row r="147" spans="1:25">
      <c r="A147" s="1195" t="s">
        <v>38</v>
      </c>
      <c r="B147" s="1554" t="s">
        <v>41</v>
      </c>
      <c r="C147" s="1554"/>
      <c r="D147" s="1216"/>
      <c r="E147" s="1216"/>
      <c r="F147" s="1216"/>
      <c r="G147" s="1216"/>
      <c r="H147" s="1216"/>
      <c r="I147" s="1216"/>
      <c r="J147" s="1216"/>
      <c r="K147" s="1216"/>
      <c r="L147" s="1216"/>
      <c r="M147" s="1216"/>
      <c r="N147" s="1216"/>
      <c r="O147" s="1216"/>
      <c r="P147" s="1216"/>
      <c r="Q147" s="1216"/>
      <c r="R147" s="1216"/>
      <c r="S147" s="1216"/>
      <c r="T147" s="1216"/>
      <c r="U147" s="1216"/>
      <c r="V147" s="1216"/>
      <c r="W147" s="1216"/>
      <c r="X147" s="1216"/>
      <c r="Y147" s="1216"/>
    </row>
    <row r="148" spans="1:25">
      <c r="A148" s="1225" t="s">
        <v>42</v>
      </c>
      <c r="B148" s="1555"/>
      <c r="C148" s="1555"/>
      <c r="D148" s="1216"/>
      <c r="E148" s="1216"/>
      <c r="F148" s="1216"/>
      <c r="G148" s="1216"/>
      <c r="H148" s="1216"/>
      <c r="I148" s="1216"/>
      <c r="J148" s="1216"/>
      <c r="K148" s="1216"/>
      <c r="L148" s="1216"/>
      <c r="M148" s="1216"/>
      <c r="N148" s="1216"/>
      <c r="O148" s="1216"/>
      <c r="P148" s="1216"/>
      <c r="Q148" s="1216"/>
      <c r="R148" s="1216"/>
      <c r="S148" s="1216"/>
      <c r="T148" s="1216"/>
      <c r="U148" s="1216"/>
      <c r="V148" s="1216"/>
      <c r="W148" s="1216"/>
      <c r="X148" s="1216"/>
      <c r="Y148" s="1216"/>
    </row>
    <row r="149" spans="1:25">
      <c r="A149" s="1225" t="s">
        <v>42</v>
      </c>
      <c r="B149" s="1555"/>
      <c r="C149" s="1555"/>
      <c r="F149" s="1216"/>
      <c r="G149" s="1216"/>
      <c r="H149" s="1216"/>
      <c r="I149" s="1216"/>
      <c r="J149" s="1216"/>
      <c r="K149" s="1216"/>
      <c r="L149" s="1216"/>
      <c r="M149" s="1216"/>
      <c r="N149" s="1216"/>
      <c r="O149" s="1216"/>
      <c r="P149" s="1216"/>
      <c r="Q149" s="1216"/>
      <c r="R149" s="1216"/>
      <c r="S149" s="1216"/>
      <c r="T149" s="1216"/>
      <c r="U149" s="1216"/>
      <c r="V149" s="1216"/>
      <c r="W149" s="1216"/>
      <c r="X149" s="1216"/>
      <c r="Y149" s="1216"/>
    </row>
    <row r="150" spans="1:25">
      <c r="A150" s="1225" t="s">
        <v>43</v>
      </c>
      <c r="B150" s="1556"/>
      <c r="C150" s="1556"/>
      <c r="D150" s="1216"/>
      <c r="E150" s="1216"/>
      <c r="F150" s="1216"/>
      <c r="G150" s="1216"/>
      <c r="H150" s="1216"/>
      <c r="I150" s="1216"/>
      <c r="J150" s="1216"/>
      <c r="K150" s="1216"/>
      <c r="L150" s="1216"/>
      <c r="M150" s="1216"/>
      <c r="N150" s="1216"/>
      <c r="O150" s="1216"/>
      <c r="P150" s="1216"/>
      <c r="Q150" s="1216"/>
      <c r="R150" s="1216"/>
      <c r="S150" s="1216"/>
      <c r="T150" s="1216"/>
      <c r="U150" s="1216"/>
      <c r="V150" s="1216"/>
      <c r="W150" s="1216"/>
      <c r="X150" s="1216"/>
      <c r="Y150" s="1216"/>
    </row>
    <row r="151" spans="1:25">
      <c r="A151" s="1225" t="s">
        <v>44</v>
      </c>
      <c r="B151" s="1557"/>
      <c r="C151" s="1557"/>
      <c r="D151" s="1216"/>
      <c r="E151" s="1216"/>
      <c r="F151" s="1216"/>
      <c r="G151" s="1216"/>
      <c r="H151" s="1216"/>
      <c r="I151" s="1216"/>
      <c r="J151" s="1216"/>
      <c r="K151" s="1216"/>
      <c r="L151" s="1216"/>
      <c r="M151" s="1216"/>
      <c r="N151" s="1216"/>
      <c r="O151" s="1216"/>
      <c r="P151" s="1216"/>
      <c r="Q151" s="1216"/>
      <c r="R151" s="1216"/>
      <c r="S151" s="1216"/>
      <c r="T151" s="1216"/>
      <c r="U151" s="1216"/>
      <c r="V151" s="1216"/>
      <c r="W151" s="1216"/>
      <c r="X151" s="1216"/>
      <c r="Y151" s="1216"/>
    </row>
  </sheetData>
  <mergeCells count="88">
    <mergeCell ref="B149:C149"/>
    <mergeCell ref="B150:C150"/>
    <mergeCell ref="B151:C151"/>
    <mergeCell ref="R134:Z134"/>
    <mergeCell ref="B144:D144"/>
    <mergeCell ref="K144:M144"/>
    <mergeCell ref="B146:C146"/>
    <mergeCell ref="B147:C147"/>
    <mergeCell ref="B148:C148"/>
    <mergeCell ref="I134:Q134"/>
    <mergeCell ref="B129:C129"/>
    <mergeCell ref="B130:C130"/>
    <mergeCell ref="B131:C131"/>
    <mergeCell ref="B132:C132"/>
    <mergeCell ref="A134:F134"/>
    <mergeCell ref="I115:Q115"/>
    <mergeCell ref="R115:Z115"/>
    <mergeCell ref="B125:D125"/>
    <mergeCell ref="K125:M125"/>
    <mergeCell ref="B127:C127"/>
    <mergeCell ref="B128:C128"/>
    <mergeCell ref="B109:C109"/>
    <mergeCell ref="B110:C110"/>
    <mergeCell ref="B111:C111"/>
    <mergeCell ref="B112:C112"/>
    <mergeCell ref="B113:C113"/>
    <mergeCell ref="A115:F115"/>
    <mergeCell ref="R77:Z77"/>
    <mergeCell ref="B108:C108"/>
    <mergeCell ref="B89:C89"/>
    <mergeCell ref="B90:C90"/>
    <mergeCell ref="B91:C91"/>
    <mergeCell ref="B92:C92"/>
    <mergeCell ref="B93:C93"/>
    <mergeCell ref="B94:C94"/>
    <mergeCell ref="A96:F96"/>
    <mergeCell ref="I96:Q96"/>
    <mergeCell ref="R96:Z96"/>
    <mergeCell ref="B106:D106"/>
    <mergeCell ref="K106:M106"/>
    <mergeCell ref="B87:D87"/>
    <mergeCell ref="K87:M87"/>
    <mergeCell ref="B68:D68"/>
    <mergeCell ref="K68:M68"/>
    <mergeCell ref="B70:C70"/>
    <mergeCell ref="B71:C71"/>
    <mergeCell ref="B72:C72"/>
    <mergeCell ref="B73:C73"/>
    <mergeCell ref="B74:C74"/>
    <mergeCell ref="B75:C75"/>
    <mergeCell ref="A77:F77"/>
    <mergeCell ref="I77:Q77"/>
    <mergeCell ref="R58:Z58"/>
    <mergeCell ref="R39:Z39"/>
    <mergeCell ref="B49:D49"/>
    <mergeCell ref="K49:M49"/>
    <mergeCell ref="B51:C51"/>
    <mergeCell ref="B52:C52"/>
    <mergeCell ref="B53:C53"/>
    <mergeCell ref="I39:Q39"/>
    <mergeCell ref="B54:C54"/>
    <mergeCell ref="B55:C55"/>
    <mergeCell ref="B56:C56"/>
    <mergeCell ref="A58:F58"/>
    <mergeCell ref="I58:Q58"/>
    <mergeCell ref="B34:C34"/>
    <mergeCell ref="B35:C35"/>
    <mergeCell ref="B36:C36"/>
    <mergeCell ref="B37:C37"/>
    <mergeCell ref="A39:F39"/>
    <mergeCell ref="I20:Q20"/>
    <mergeCell ref="R20:Z20"/>
    <mergeCell ref="B30:D30"/>
    <mergeCell ref="K30:M30"/>
    <mergeCell ref="B32:C32"/>
    <mergeCell ref="B33:C33"/>
    <mergeCell ref="B14:C14"/>
    <mergeCell ref="B15:C15"/>
    <mergeCell ref="B16:C16"/>
    <mergeCell ref="B17:C17"/>
    <mergeCell ref="B18:C18"/>
    <mergeCell ref="A20:F20"/>
    <mergeCell ref="B13:C13"/>
    <mergeCell ref="A1:F1"/>
    <mergeCell ref="I1:Q1"/>
    <mergeCell ref="R1:Z1"/>
    <mergeCell ref="B11:D11"/>
    <mergeCell ref="K11:M1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08196-C8E0-4CCA-B912-C85B32B6C605}">
  <sheetPr>
    <tabColor rgb="FFFFFF00"/>
  </sheetPr>
  <dimension ref="A1:Z70"/>
  <sheetViews>
    <sheetView topLeftCell="A19" workbookViewId="0">
      <selection activeCell="H33" sqref="H3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49" t="s">
        <v>109</v>
      </c>
      <c r="B1" s="1549"/>
      <c r="C1" s="1549"/>
      <c r="D1" s="1549"/>
      <c r="E1" s="1549"/>
      <c r="F1" s="1549"/>
      <c r="G1" s="1208"/>
      <c r="H1" s="1209"/>
      <c r="I1" s="1549" t="s">
        <v>84</v>
      </c>
      <c r="J1" s="1549"/>
      <c r="K1" s="1549"/>
      <c r="L1" s="1549"/>
      <c r="M1" s="1549"/>
      <c r="N1" s="1549"/>
      <c r="O1" s="1549"/>
      <c r="P1" s="1549"/>
      <c r="Q1" s="1549"/>
      <c r="R1" s="1550" t="s">
        <v>3408</v>
      </c>
      <c r="S1" s="1551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>
      <c r="A3" s="1172" t="s">
        <v>105</v>
      </c>
      <c r="B3" s="1172" t="s">
        <v>78</v>
      </c>
      <c r="C3" s="1172" t="s">
        <v>3409</v>
      </c>
      <c r="D3" s="1172" t="s">
        <v>88</v>
      </c>
      <c r="E3" s="1173" t="s">
        <v>3410</v>
      </c>
      <c r="F3" s="1172">
        <v>11.9</v>
      </c>
      <c r="G3" s="1172">
        <v>119454</v>
      </c>
      <c r="H3" s="1174" t="s">
        <v>548</v>
      </c>
      <c r="I3" s="1172"/>
      <c r="J3" s="1172"/>
      <c r="K3" s="1172"/>
      <c r="L3" s="1172"/>
      <c r="M3" s="1172"/>
      <c r="N3" s="1186">
        <v>54</v>
      </c>
      <c r="O3" s="1186">
        <v>37</v>
      </c>
      <c r="P3" s="1186">
        <v>70</v>
      </c>
      <c r="Q3" s="1175">
        <f t="shared" ref="Q3:Q5" si="0">SUM(I3:P3)</f>
        <v>161</v>
      </c>
      <c r="R3" s="1176" t="s">
        <v>32</v>
      </c>
      <c r="S3" s="1177" t="s">
        <v>33</v>
      </c>
      <c r="T3" s="1183" t="b">
        <v>1</v>
      </c>
      <c r="U3" s="1190" t="s">
        <v>161</v>
      </c>
      <c r="V3" s="1181" t="s">
        <v>90</v>
      </c>
      <c r="W3" s="1181">
        <v>1020077</v>
      </c>
      <c r="X3" s="1181" t="s">
        <v>3411</v>
      </c>
      <c r="Y3" s="1181"/>
    </row>
    <row r="4" spans="1:25">
      <c r="A4" s="1172" t="s">
        <v>114</v>
      </c>
      <c r="B4" s="1172" t="s">
        <v>78</v>
      </c>
      <c r="C4" s="1172" t="s">
        <v>3412</v>
      </c>
      <c r="D4" s="1172" t="s">
        <v>88</v>
      </c>
      <c r="E4" s="1173" t="s">
        <v>3410</v>
      </c>
      <c r="F4" s="1172">
        <v>11.9</v>
      </c>
      <c r="G4" s="1172">
        <v>119455</v>
      </c>
      <c r="H4" s="1174" t="s">
        <v>548</v>
      </c>
      <c r="I4" s="1172"/>
      <c r="J4" s="1172"/>
      <c r="K4" s="1172"/>
      <c r="L4" s="1172"/>
      <c r="M4" s="1172"/>
      <c r="N4" s="1186">
        <v>50</v>
      </c>
      <c r="O4" s="1186">
        <v>61</v>
      </c>
      <c r="P4" s="1186">
        <v>50</v>
      </c>
      <c r="Q4" s="1175">
        <f t="shared" si="0"/>
        <v>161</v>
      </c>
      <c r="R4" s="1176" t="s">
        <v>32</v>
      </c>
      <c r="S4" s="1177" t="s">
        <v>33</v>
      </c>
      <c r="T4" s="1183" t="b">
        <v>1</v>
      </c>
      <c r="U4" s="1190" t="s">
        <v>161</v>
      </c>
      <c r="V4" s="1181" t="s">
        <v>90</v>
      </c>
      <c r="W4" s="1181">
        <v>1020078</v>
      </c>
      <c r="X4" s="1181" t="s">
        <v>3411</v>
      </c>
      <c r="Y4" s="1181"/>
    </row>
    <row r="5" spans="1:25">
      <c r="A5" s="1172" t="s">
        <v>120</v>
      </c>
      <c r="B5" s="1172" t="s">
        <v>78</v>
      </c>
      <c r="C5" s="1172" t="s">
        <v>3413</v>
      </c>
      <c r="D5" s="1172" t="s">
        <v>88</v>
      </c>
      <c r="E5" s="1173" t="s">
        <v>3410</v>
      </c>
      <c r="F5" s="1172">
        <v>11.9</v>
      </c>
      <c r="G5" s="1172">
        <v>119456</v>
      </c>
      <c r="H5" s="1174" t="s">
        <v>2928</v>
      </c>
      <c r="I5" s="1172"/>
      <c r="J5" s="1172"/>
      <c r="K5" s="1172"/>
      <c r="L5" s="1172"/>
      <c r="M5" s="1186">
        <v>80</v>
      </c>
      <c r="N5" s="1186">
        <v>81</v>
      </c>
      <c r="O5" s="1172"/>
      <c r="P5" s="1172"/>
      <c r="Q5" s="1175">
        <f t="shared" si="0"/>
        <v>161</v>
      </c>
      <c r="R5" s="1176" t="s">
        <v>32</v>
      </c>
      <c r="S5" s="1177" t="s">
        <v>33</v>
      </c>
      <c r="T5" s="1183" t="b">
        <v>1</v>
      </c>
      <c r="U5" s="1190" t="s">
        <v>161</v>
      </c>
      <c r="V5" s="1181" t="s">
        <v>90</v>
      </c>
      <c r="W5" s="1181">
        <v>1020079</v>
      </c>
      <c r="X5" s="1181" t="s">
        <v>3411</v>
      </c>
      <c r="Y5" s="1181"/>
    </row>
    <row r="6" spans="1:25">
      <c r="A6" s="1172" t="s">
        <v>142</v>
      </c>
      <c r="B6" s="1172" t="s">
        <v>72</v>
      </c>
      <c r="C6" s="1172" t="s">
        <v>3414</v>
      </c>
      <c r="D6" s="1172" t="s">
        <v>71</v>
      </c>
      <c r="E6" s="1173">
        <v>46164.715277777781</v>
      </c>
      <c r="F6" s="1172">
        <v>16.2</v>
      </c>
      <c r="G6" s="1172">
        <v>119451</v>
      </c>
      <c r="H6" s="1174"/>
      <c r="I6" s="1172"/>
      <c r="J6" s="1172"/>
      <c r="K6" s="1172"/>
      <c r="L6" s="1172"/>
      <c r="M6" s="1186">
        <v>54</v>
      </c>
      <c r="N6" s="1186">
        <v>54</v>
      </c>
      <c r="O6" s="1186">
        <v>53</v>
      </c>
      <c r="P6" s="1172"/>
      <c r="Q6" s="1175">
        <f>SUM(I6:P6)</f>
        <v>161</v>
      </c>
      <c r="R6" s="14" t="s">
        <v>30</v>
      </c>
      <c r="S6" s="14" t="s">
        <v>31</v>
      </c>
      <c r="T6" s="1175"/>
      <c r="U6" s="1207" t="s">
        <v>169</v>
      </c>
      <c r="V6" s="1181"/>
      <c r="W6" s="1181">
        <v>1020080</v>
      </c>
      <c r="X6" s="1181" t="s">
        <v>3415</v>
      </c>
      <c r="Y6" s="1252"/>
    </row>
    <row r="7" spans="1:25">
      <c r="A7" s="1172" t="s">
        <v>111</v>
      </c>
      <c r="B7" s="1172" t="s">
        <v>65</v>
      </c>
      <c r="C7" s="1172" t="s">
        <v>3416</v>
      </c>
      <c r="D7" s="1172" t="s">
        <v>64</v>
      </c>
      <c r="E7" s="1173">
        <v>46165.472222222219</v>
      </c>
      <c r="F7" s="1172">
        <v>17</v>
      </c>
      <c r="G7" s="1172">
        <v>119444</v>
      </c>
      <c r="H7" s="1174"/>
      <c r="I7" s="1172"/>
      <c r="J7" s="1172"/>
      <c r="K7" s="1172"/>
      <c r="L7" s="1172"/>
      <c r="M7" s="1186">
        <v>161</v>
      </c>
      <c r="N7" s="1172"/>
      <c r="O7" s="1172"/>
      <c r="P7" s="1172"/>
      <c r="Q7" s="1175">
        <f>SUM(I7:P7)</f>
        <v>161</v>
      </c>
      <c r="R7" s="1175" t="s">
        <v>30</v>
      </c>
      <c r="S7" s="1177" t="s">
        <v>33</v>
      </c>
      <c r="T7" s="1175"/>
      <c r="U7" s="1207" t="s">
        <v>169</v>
      </c>
      <c r="V7" s="1181" t="s">
        <v>90</v>
      </c>
      <c r="W7" s="1181">
        <v>1020081</v>
      </c>
      <c r="X7" s="1181" t="s">
        <v>3417</v>
      </c>
      <c r="Y7" s="1181"/>
    </row>
    <row r="8" spans="1:25">
      <c r="A8" s="1214" t="s">
        <v>19</v>
      </c>
      <c r="B8" s="1209"/>
      <c r="C8" s="1209"/>
      <c r="D8" s="1209"/>
      <c r="E8" s="1214"/>
      <c r="F8" s="1209"/>
      <c r="G8" s="1209"/>
      <c r="H8" s="1209"/>
      <c r="I8" s="1214">
        <f>SUM(I3:I6)</f>
        <v>0</v>
      </c>
      <c r="J8" s="1214">
        <f>SUM(J3:J6)</f>
        <v>0</v>
      </c>
      <c r="K8" s="1214">
        <f t="shared" ref="K8:Q8" si="1">SUM(K3:K7)</f>
        <v>0</v>
      </c>
      <c r="L8" s="1214">
        <f t="shared" si="1"/>
        <v>0</v>
      </c>
      <c r="M8" s="1214">
        <f t="shared" si="1"/>
        <v>295</v>
      </c>
      <c r="N8" s="1214">
        <f t="shared" si="1"/>
        <v>239</v>
      </c>
      <c r="O8" s="1214">
        <f t="shared" si="1"/>
        <v>151</v>
      </c>
      <c r="P8" s="1214">
        <f t="shared" si="1"/>
        <v>120</v>
      </c>
      <c r="Q8" s="1214">
        <f t="shared" si="1"/>
        <v>805</v>
      </c>
      <c r="R8" s="1215"/>
      <c r="S8" s="1215"/>
      <c r="T8" s="1215"/>
      <c r="U8" s="1215"/>
      <c r="V8" s="1215"/>
      <c r="W8" s="1215"/>
      <c r="X8" s="1215"/>
      <c r="Y8" s="1215"/>
    </row>
    <row r="10" spans="1:25">
      <c r="A10" s="1218" t="s">
        <v>34</v>
      </c>
      <c r="B10" s="1552"/>
      <c r="C10" s="1552"/>
      <c r="D10" s="1552"/>
      <c r="E10" s="1216"/>
      <c r="F10" s="1216"/>
      <c r="G10" s="1216"/>
      <c r="H10" s="1216"/>
      <c r="I10" s="1216"/>
      <c r="J10" s="1216"/>
      <c r="K10" s="1553"/>
      <c r="L10" s="1553"/>
      <c r="M10" s="1553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</row>
    <row r="11" spans="1:25" ht="18">
      <c r="A11" s="1220" t="s">
        <v>35</v>
      </c>
      <c r="B11" s="1221" t="s">
        <v>36</v>
      </c>
      <c r="C11" s="1222" t="s">
        <v>37</v>
      </c>
      <c r="D11" s="1219"/>
      <c r="E11" s="1216"/>
      <c r="F11" s="1216"/>
      <c r="G11" s="1216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>
      <c r="A12" s="1195" t="s">
        <v>161</v>
      </c>
      <c r="B12" s="1554" t="s">
        <v>39</v>
      </c>
      <c r="C12" s="1554"/>
      <c r="D12" s="1223"/>
      <c r="E12" s="1224" t="s">
        <v>40</v>
      </c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>
      <c r="A13" s="1232" t="s">
        <v>169</v>
      </c>
      <c r="B13" s="1232" t="s">
        <v>41</v>
      </c>
      <c r="C13" s="1232"/>
      <c r="D13" s="1216"/>
      <c r="E13" s="1216"/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 ht="15" customHeight="1">
      <c r="A14" s="1225" t="s">
        <v>42</v>
      </c>
      <c r="B14" s="1555" t="s">
        <v>309</v>
      </c>
      <c r="C14" s="1555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>
      <c r="A15" s="1225" t="s">
        <v>42</v>
      </c>
      <c r="B15" s="1555"/>
      <c r="C15" s="1555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>
      <c r="A16" s="1225" t="s">
        <v>43</v>
      </c>
      <c r="B16" s="1556" t="s">
        <v>310</v>
      </c>
      <c r="C16" s="1556"/>
      <c r="D16" s="1216"/>
      <c r="E16" s="1216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6">
      <c r="A17" s="1225" t="s">
        <v>44</v>
      </c>
      <c r="B17" s="1557"/>
      <c r="C17" s="1557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6">
      <c r="A18" s="1226"/>
      <c r="B18" s="1216"/>
      <c r="C18" s="1216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  <row r="19" spans="1:26" ht="23.25" customHeight="1">
      <c r="A19" s="1603" t="s">
        <v>128</v>
      </c>
      <c r="B19" s="1603"/>
      <c r="C19" s="1603"/>
      <c r="D19" s="1603"/>
      <c r="E19" s="1603"/>
      <c r="F19" s="1603"/>
      <c r="G19" s="1240"/>
      <c r="H19" s="1241"/>
      <c r="I19" s="1603" t="s">
        <v>3361</v>
      </c>
      <c r="J19" s="1603"/>
      <c r="K19" s="1603"/>
      <c r="L19" s="1603"/>
      <c r="M19" s="1603"/>
      <c r="N19" s="1603"/>
      <c r="O19" s="1603"/>
      <c r="P19" s="1603"/>
      <c r="Q19" s="1603"/>
      <c r="R19" s="1604" t="s">
        <v>206</v>
      </c>
      <c r="S19" s="1605"/>
      <c r="T19" s="1604"/>
      <c r="U19" s="1604"/>
      <c r="V19" s="1604"/>
      <c r="W19" s="1604"/>
      <c r="X19" s="1604"/>
      <c r="Y19" s="1604"/>
    </row>
    <row r="20" spans="1:26" ht="26.25">
      <c r="A20" s="1210" t="s">
        <v>3</v>
      </c>
      <c r="B20" s="1210" t="s">
        <v>4</v>
      </c>
      <c r="C20" s="1210" t="s">
        <v>5</v>
      </c>
      <c r="D20" s="1210" t="s">
        <v>6</v>
      </c>
      <c r="E20" s="1210" t="s">
        <v>7</v>
      </c>
      <c r="F20" s="1210" t="s">
        <v>8</v>
      </c>
      <c r="G20" s="1210" t="s">
        <v>9</v>
      </c>
      <c r="H20" s="1211" t="s">
        <v>10</v>
      </c>
      <c r="I20" s="1227" t="s">
        <v>11</v>
      </c>
      <c r="J20" s="1227" t="s">
        <v>12</v>
      </c>
      <c r="K20" s="1227" t="s">
        <v>13</v>
      </c>
      <c r="L20" s="1227" t="s">
        <v>14</v>
      </c>
      <c r="M20" s="1227" t="s">
        <v>15</v>
      </c>
      <c r="N20" s="1227" t="s">
        <v>16</v>
      </c>
      <c r="O20" s="1227" t="s">
        <v>17</v>
      </c>
      <c r="P20" s="1212" t="s">
        <v>18</v>
      </c>
      <c r="Q20" s="1210" t="s">
        <v>19</v>
      </c>
      <c r="R20" s="1210" t="s">
        <v>20</v>
      </c>
      <c r="S20" s="1213" t="s">
        <v>21</v>
      </c>
      <c r="T20" s="1213" t="s">
        <v>22</v>
      </c>
      <c r="U20" s="1210" t="s">
        <v>24</v>
      </c>
      <c r="V20" s="1210" t="s">
        <v>25</v>
      </c>
      <c r="W20" s="1210" t="s">
        <v>26</v>
      </c>
      <c r="X20" s="1210" t="s">
        <v>27</v>
      </c>
      <c r="Y20" s="1210" t="s">
        <v>28</v>
      </c>
    </row>
    <row r="21" spans="1:26">
      <c r="A21" s="1174" t="s">
        <v>102</v>
      </c>
      <c r="B21" s="1174" t="s">
        <v>92</v>
      </c>
      <c r="C21" s="1174" t="s">
        <v>3418</v>
      </c>
      <c r="D21" s="1172" t="s">
        <v>2467</v>
      </c>
      <c r="E21" s="1173">
        <v>46167.597222222219</v>
      </c>
      <c r="F21" s="1172">
        <v>13.1</v>
      </c>
      <c r="G21" s="1172">
        <v>119457</v>
      </c>
      <c r="H21" s="1174" t="s">
        <v>2928</v>
      </c>
      <c r="I21" s="1172"/>
      <c r="J21" s="1172"/>
      <c r="K21" s="1172"/>
      <c r="L21" s="1172"/>
      <c r="M21" s="1172"/>
      <c r="N21" s="1172"/>
      <c r="O21" s="1186">
        <v>161</v>
      </c>
      <c r="P21" s="1172"/>
      <c r="Q21" s="1175">
        <f t="shared" ref="Q21:Q25" si="2">SUM(I21:P21)</f>
        <v>161</v>
      </c>
      <c r="R21" s="1176" t="s">
        <v>32</v>
      </c>
      <c r="S21" s="1177" t="s">
        <v>33</v>
      </c>
      <c r="T21" s="1175"/>
      <c r="U21" s="1239" t="s">
        <v>523</v>
      </c>
      <c r="V21" s="1181"/>
      <c r="W21" s="1181">
        <v>1020108</v>
      </c>
      <c r="X21" s="1181" t="s">
        <v>3419</v>
      </c>
      <c r="Y21" s="1181"/>
    </row>
    <row r="22" spans="1:26" ht="25.5">
      <c r="A22" s="1172" t="s">
        <v>119</v>
      </c>
      <c r="B22" s="1172" t="s">
        <v>92</v>
      </c>
      <c r="C22" s="1172" t="s">
        <v>3420</v>
      </c>
      <c r="D22" s="1172" t="s">
        <v>2467</v>
      </c>
      <c r="E22" s="1173">
        <v>46167.597222222219</v>
      </c>
      <c r="F22" s="1172">
        <v>13.1</v>
      </c>
      <c r="G22" s="1172">
        <v>119458</v>
      </c>
      <c r="H22" s="1174" t="s">
        <v>3421</v>
      </c>
      <c r="I22" s="1172"/>
      <c r="J22" s="1172"/>
      <c r="K22" s="1172"/>
      <c r="L22" s="1172"/>
      <c r="M22" s="1186">
        <v>41</v>
      </c>
      <c r="N22" s="1172"/>
      <c r="O22" s="1186">
        <v>60</v>
      </c>
      <c r="P22" s="1186">
        <v>60</v>
      </c>
      <c r="Q22" s="1175">
        <f t="shared" si="2"/>
        <v>161</v>
      </c>
      <c r="R22" s="1176" t="s">
        <v>32</v>
      </c>
      <c r="S22" s="1177" t="s">
        <v>33</v>
      </c>
      <c r="T22" s="1175"/>
      <c r="U22" s="1239" t="s">
        <v>523</v>
      </c>
      <c r="V22" s="1181"/>
      <c r="W22" s="1181">
        <v>1020109</v>
      </c>
      <c r="X22" s="1181" t="s">
        <v>3419</v>
      </c>
      <c r="Y22" s="1181"/>
    </row>
    <row r="23" spans="1:26">
      <c r="A23" s="1205" t="s">
        <v>558</v>
      </c>
      <c r="B23" s="1205" t="s">
        <v>92</v>
      </c>
      <c r="C23" s="1205" t="s">
        <v>3422</v>
      </c>
      <c r="D23" s="1172" t="s">
        <v>2467</v>
      </c>
      <c r="E23" s="1173">
        <v>46167.597222222219</v>
      </c>
      <c r="F23" s="1186">
        <v>13.1</v>
      </c>
      <c r="G23" s="1178">
        <v>119459</v>
      </c>
      <c r="H23" s="1174" t="s">
        <v>2928</v>
      </c>
      <c r="I23" s="1178"/>
      <c r="J23" s="1178"/>
      <c r="K23" s="1178"/>
      <c r="L23" s="1178"/>
      <c r="M23" s="1186">
        <v>60</v>
      </c>
      <c r="N23" s="1178"/>
      <c r="O23" s="1178"/>
      <c r="P23" s="1186">
        <v>101</v>
      </c>
      <c r="Q23" s="1175">
        <f>SUM(I23:P23)</f>
        <v>161</v>
      </c>
      <c r="R23" s="1176" t="s">
        <v>32</v>
      </c>
      <c r="S23" s="1177" t="s">
        <v>33</v>
      </c>
      <c r="T23" s="1175"/>
      <c r="U23" s="1239" t="s">
        <v>523</v>
      </c>
      <c r="V23" s="1181"/>
      <c r="W23" s="1181">
        <v>1020110</v>
      </c>
      <c r="X23" s="1181" t="s">
        <v>3419</v>
      </c>
      <c r="Y23" s="1181"/>
    </row>
    <row r="24" spans="1:26">
      <c r="A24" s="1174" t="s">
        <v>86</v>
      </c>
      <c r="B24" s="1174" t="s">
        <v>92</v>
      </c>
      <c r="C24" s="1174" t="s">
        <v>3423</v>
      </c>
      <c r="D24" s="1172" t="s">
        <v>2467</v>
      </c>
      <c r="E24" s="1173">
        <v>46167.597222222219</v>
      </c>
      <c r="F24" s="1172">
        <v>13.1</v>
      </c>
      <c r="G24" s="1172">
        <v>119460</v>
      </c>
      <c r="H24" s="1174" t="s">
        <v>3037</v>
      </c>
      <c r="I24" s="1172"/>
      <c r="J24" s="1172"/>
      <c r="K24" s="1172"/>
      <c r="L24" s="1172"/>
      <c r="M24" s="1172"/>
      <c r="N24" s="1186">
        <v>161</v>
      </c>
      <c r="O24" s="1172"/>
      <c r="P24" s="1172"/>
      <c r="Q24" s="1175">
        <f t="shared" si="2"/>
        <v>161</v>
      </c>
      <c r="R24" s="1176" t="s">
        <v>32</v>
      </c>
      <c r="S24" s="1177" t="s">
        <v>33</v>
      </c>
      <c r="T24" s="1175"/>
      <c r="U24" s="1239" t="s">
        <v>523</v>
      </c>
      <c r="V24" s="1181"/>
      <c r="W24" s="1181">
        <v>1020111</v>
      </c>
      <c r="X24" s="1181" t="s">
        <v>3419</v>
      </c>
      <c r="Y24" s="1181"/>
    </row>
    <row r="25" spans="1:26">
      <c r="A25" s="1205" t="s">
        <v>2561</v>
      </c>
      <c r="B25" s="1205" t="s">
        <v>92</v>
      </c>
      <c r="C25" s="1174" t="s">
        <v>3424</v>
      </c>
      <c r="D25" s="1172" t="s">
        <v>2467</v>
      </c>
      <c r="E25" s="1173">
        <v>46167.597222222219</v>
      </c>
      <c r="F25" s="1172">
        <v>13.1</v>
      </c>
      <c r="G25" s="1178">
        <v>119461</v>
      </c>
      <c r="H25" s="1205" t="s">
        <v>3425</v>
      </c>
      <c r="I25" s="1178"/>
      <c r="J25" s="1178"/>
      <c r="K25" s="1178"/>
      <c r="L25" s="1178"/>
      <c r="M25" s="1178"/>
      <c r="N25" s="1186">
        <v>41</v>
      </c>
      <c r="O25" s="1186">
        <v>48</v>
      </c>
      <c r="P25" s="1186">
        <v>72</v>
      </c>
      <c r="Q25" s="1175">
        <f t="shared" si="2"/>
        <v>161</v>
      </c>
      <c r="R25" s="1176" t="s">
        <v>32</v>
      </c>
      <c r="S25" s="1177" t="s">
        <v>33</v>
      </c>
      <c r="T25" s="1183" t="b">
        <v>1</v>
      </c>
      <c r="U25" s="1239" t="s">
        <v>523</v>
      </c>
      <c r="V25" s="1181"/>
      <c r="W25" s="1181">
        <v>1020112</v>
      </c>
      <c r="X25" s="1181" t="s">
        <v>3419</v>
      </c>
      <c r="Y25" s="1181"/>
    </row>
    <row r="26" spans="1:26" ht="25.5">
      <c r="A26" s="1186" t="s">
        <v>157</v>
      </c>
      <c r="B26" s="1186" t="s">
        <v>92</v>
      </c>
      <c r="C26" s="1186" t="s">
        <v>3426</v>
      </c>
      <c r="D26" s="1186" t="s">
        <v>3427</v>
      </c>
      <c r="E26" s="1230">
        <v>46167.28125</v>
      </c>
      <c r="F26" s="1186">
        <v>13.1</v>
      </c>
      <c r="G26" s="1186">
        <v>119462</v>
      </c>
      <c r="H26" s="1254" t="s">
        <v>3428</v>
      </c>
      <c r="I26" s="1178"/>
      <c r="J26" s="1178"/>
      <c r="K26" s="1178"/>
      <c r="L26" s="1178"/>
      <c r="M26" s="1178"/>
      <c r="N26" s="1186">
        <v>71</v>
      </c>
      <c r="O26" s="1186">
        <v>90</v>
      </c>
      <c r="P26" s="1178"/>
      <c r="Q26" s="1255">
        <f>SUM(I26:P26)</f>
        <v>161</v>
      </c>
      <c r="R26" s="1255" t="s">
        <v>32</v>
      </c>
      <c r="S26" s="1255" t="s">
        <v>33</v>
      </c>
      <c r="T26" s="1255"/>
      <c r="U26" s="1190" t="s">
        <v>523</v>
      </c>
      <c r="V26" s="1190"/>
      <c r="W26" s="1190">
        <v>1020113</v>
      </c>
      <c r="X26" s="1190" t="s">
        <v>3419</v>
      </c>
      <c r="Y26" s="1190"/>
      <c r="Z26" t="s">
        <v>3429</v>
      </c>
    </row>
    <row r="27" spans="1:26">
      <c r="A27" s="1214" t="s">
        <v>19</v>
      </c>
      <c r="B27" s="1209"/>
      <c r="C27" s="1209"/>
      <c r="D27" s="1209"/>
      <c r="E27" s="1214"/>
      <c r="F27" s="1209"/>
      <c r="G27" s="1209"/>
      <c r="H27" s="1209"/>
      <c r="I27" s="1214">
        <f>SUM(I21:I24)</f>
        <v>0</v>
      </c>
      <c r="J27" s="1214">
        <f>SUM(J21:J24)</f>
        <v>0</v>
      </c>
      <c r="K27" s="1214">
        <f t="shared" ref="K27:L27" si="3">SUM(K21:K25)</f>
        <v>0</v>
      </c>
      <c r="L27" s="1214">
        <f t="shared" si="3"/>
        <v>0</v>
      </c>
      <c r="M27" s="1214">
        <f>SUM(M21:M26)</f>
        <v>101</v>
      </c>
      <c r="N27" s="1214">
        <f>SUM(N21:N26)</f>
        <v>273</v>
      </c>
      <c r="O27" s="1214">
        <f>SUM(O21:O26)</f>
        <v>359</v>
      </c>
      <c r="P27" s="1214">
        <f>SUM(P21:P26)</f>
        <v>233</v>
      </c>
      <c r="Q27" s="1214">
        <f>SUM(Q21:Q26)</f>
        <v>966</v>
      </c>
      <c r="R27" s="1215"/>
      <c r="S27" s="1215"/>
      <c r="T27" s="1215"/>
      <c r="U27" s="1215"/>
      <c r="V27" s="1215"/>
      <c r="W27" s="1215"/>
      <c r="X27" s="1215"/>
      <c r="Y27" s="1215"/>
    </row>
    <row r="28" spans="1:26">
      <c r="A28" s="1216"/>
      <c r="B28" s="1216"/>
      <c r="C28" s="1216"/>
      <c r="D28" s="1216"/>
      <c r="E28" s="1216"/>
      <c r="F28" s="1217"/>
      <c r="G28" s="1217"/>
      <c r="H28" s="1216"/>
      <c r="I28" s="1216"/>
      <c r="J28" s="1216"/>
      <c r="K28" s="1216"/>
      <c r="L28" s="1216"/>
      <c r="M28" s="1216"/>
      <c r="N28" s="1216"/>
      <c r="O28" s="1216"/>
      <c r="P28" s="1216"/>
      <c r="Q28" s="1216"/>
      <c r="R28" s="1216"/>
      <c r="S28" s="1216"/>
      <c r="T28" s="1216"/>
      <c r="U28" s="1216"/>
      <c r="V28" s="1216"/>
      <c r="W28" s="1216"/>
      <c r="X28" s="1216"/>
    </row>
    <row r="29" spans="1:26">
      <c r="A29" s="1218" t="s">
        <v>34</v>
      </c>
      <c r="B29" s="1552"/>
      <c r="C29" s="1552"/>
      <c r="D29" s="1552"/>
      <c r="E29" s="1216"/>
      <c r="F29" s="1216"/>
      <c r="G29" s="1216"/>
      <c r="H29" s="1216"/>
      <c r="I29" s="1216"/>
      <c r="J29" s="1216"/>
      <c r="K29" s="1553"/>
      <c r="L29" s="1553"/>
      <c r="M29" s="1553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  <c r="Z29" t="s">
        <v>1373</v>
      </c>
    </row>
    <row r="30" spans="1:26" ht="15.75" customHeight="1">
      <c r="A30" s="1220" t="s">
        <v>35</v>
      </c>
      <c r="B30" s="1221" t="s">
        <v>36</v>
      </c>
      <c r="C30" s="1222" t="s">
        <v>37</v>
      </c>
      <c r="D30" s="1219"/>
      <c r="E30" s="1216"/>
      <c r="F30" s="1216"/>
      <c r="G30" s="1216"/>
      <c r="H30" s="1216"/>
      <c r="I30" s="1216"/>
      <c r="J30" s="1216"/>
      <c r="K30" s="1216"/>
      <c r="L30" s="1216"/>
      <c r="M30" s="1216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</row>
    <row r="31" spans="1:26" ht="15" customHeight="1">
      <c r="A31" s="1194" t="s">
        <v>161</v>
      </c>
      <c r="B31" s="1548" t="s">
        <v>39</v>
      </c>
      <c r="C31" s="1548"/>
      <c r="D31" s="1223"/>
      <c r="E31" s="1224" t="s">
        <v>40</v>
      </c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26"/>
      <c r="T31" s="1216"/>
      <c r="U31" s="1216"/>
      <c r="V31" s="1216"/>
      <c r="W31" s="1216"/>
      <c r="X31" s="1216"/>
    </row>
    <row r="32" spans="1:26">
      <c r="A32" s="1195" t="s">
        <v>169</v>
      </c>
      <c r="B32" s="1554" t="s">
        <v>41</v>
      </c>
      <c r="C32" s="1554"/>
      <c r="D32" s="1216"/>
      <c r="E32" s="1216"/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</row>
    <row r="33" spans="1:25">
      <c r="A33" s="1225" t="s">
        <v>42</v>
      </c>
      <c r="B33" s="1555" t="s">
        <v>3430</v>
      </c>
      <c r="C33" s="1555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</row>
    <row r="34" spans="1:25">
      <c r="A34" s="1225" t="s">
        <v>42</v>
      </c>
      <c r="B34" s="1555"/>
      <c r="C34" s="1555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</row>
    <row r="35" spans="1:25">
      <c r="A35" s="1225" t="s">
        <v>43</v>
      </c>
      <c r="B35" s="1556"/>
      <c r="C35" s="1556"/>
      <c r="D35" s="1216"/>
      <c r="E35" s="1216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</row>
    <row r="36" spans="1:25">
      <c r="A36" s="1225" t="s">
        <v>44</v>
      </c>
      <c r="B36" s="1557"/>
      <c r="C36" s="1557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</row>
    <row r="38" spans="1:25" ht="23.25" customHeight="1">
      <c r="A38" s="1549" t="s">
        <v>139</v>
      </c>
      <c r="B38" s="1549"/>
      <c r="C38" s="1549"/>
      <c r="D38" s="1549"/>
      <c r="E38" s="1549"/>
      <c r="F38" s="1549"/>
      <c r="G38" s="1208"/>
      <c r="H38" s="1209"/>
      <c r="I38" s="1549" t="s">
        <v>84</v>
      </c>
      <c r="J38" s="1549"/>
      <c r="K38" s="1549"/>
      <c r="L38" s="1549"/>
      <c r="M38" s="1549"/>
      <c r="N38" s="1549"/>
      <c r="O38" s="1549"/>
      <c r="P38" s="1549"/>
      <c r="Q38" s="1549"/>
      <c r="R38" s="1550" t="s">
        <v>810</v>
      </c>
      <c r="S38" s="1551"/>
      <c r="T38" s="1550"/>
      <c r="U38" s="1550"/>
      <c r="V38" s="1550"/>
      <c r="W38" s="1550"/>
      <c r="X38" s="1550"/>
      <c r="Y38" s="1550"/>
    </row>
    <row r="39" spans="1:25" ht="26.25">
      <c r="A39" s="1210" t="s">
        <v>3</v>
      </c>
      <c r="B39" s="1210" t="s">
        <v>4</v>
      </c>
      <c r="C39" s="1210" t="s">
        <v>5</v>
      </c>
      <c r="D39" s="1210" t="s">
        <v>6</v>
      </c>
      <c r="E39" s="1210" t="s">
        <v>7</v>
      </c>
      <c r="F39" s="1210" t="s">
        <v>8</v>
      </c>
      <c r="G39" s="1210" t="s">
        <v>9</v>
      </c>
      <c r="H39" s="1211" t="s">
        <v>10</v>
      </c>
      <c r="I39" s="1227" t="s">
        <v>11</v>
      </c>
      <c r="J39" s="1227" t="s">
        <v>12</v>
      </c>
      <c r="K39" s="1227" t="s">
        <v>13</v>
      </c>
      <c r="L39" s="1227" t="s">
        <v>14</v>
      </c>
      <c r="M39" s="1227" t="s">
        <v>15</v>
      </c>
      <c r="N39" s="1227" t="s">
        <v>16</v>
      </c>
      <c r="O39" s="1227" t="s">
        <v>17</v>
      </c>
      <c r="P39" s="1212" t="s">
        <v>18</v>
      </c>
      <c r="Q39" s="1210" t="s">
        <v>19</v>
      </c>
      <c r="R39" s="1210" t="s">
        <v>20</v>
      </c>
      <c r="S39" s="1213" t="s">
        <v>21</v>
      </c>
      <c r="T39" s="1213" t="s">
        <v>22</v>
      </c>
      <c r="U39" s="1210" t="s">
        <v>24</v>
      </c>
      <c r="V39" s="1210" t="s">
        <v>25</v>
      </c>
      <c r="W39" s="1210" t="s">
        <v>26</v>
      </c>
      <c r="X39" s="1210" t="s">
        <v>27</v>
      </c>
      <c r="Y39" s="1210" t="s">
        <v>28</v>
      </c>
    </row>
    <row r="40" spans="1:25">
      <c r="A40" s="1172" t="s">
        <v>1121</v>
      </c>
      <c r="B40" s="1172" t="s">
        <v>78</v>
      </c>
      <c r="C40" s="1172" t="s">
        <v>3431</v>
      </c>
      <c r="D40" s="1172" t="s">
        <v>88</v>
      </c>
      <c r="E40" s="1173" t="s">
        <v>3410</v>
      </c>
      <c r="F40" s="1172">
        <v>11.9</v>
      </c>
      <c r="G40" s="1172">
        <v>119463</v>
      </c>
      <c r="H40" s="1174" t="s">
        <v>2928</v>
      </c>
      <c r="I40" s="1172"/>
      <c r="J40" s="1172"/>
      <c r="K40" s="1172"/>
      <c r="L40" s="1172"/>
      <c r="M40" s="1186">
        <v>80</v>
      </c>
      <c r="N40" s="1186">
        <v>80</v>
      </c>
      <c r="O40" s="1172"/>
      <c r="P40" s="1172"/>
      <c r="Q40" s="1175">
        <f>SUM(I40:P40)</f>
        <v>160</v>
      </c>
      <c r="R40" s="229" t="s">
        <v>32</v>
      </c>
      <c r="S40" s="23" t="s">
        <v>33</v>
      </c>
      <c r="T40" s="1175"/>
      <c r="U40" s="1190" t="s">
        <v>161</v>
      </c>
      <c r="V40" s="1181" t="s">
        <v>90</v>
      </c>
      <c r="W40" s="1181">
        <v>1020087</v>
      </c>
      <c r="X40" s="1181" t="s">
        <v>3411</v>
      </c>
      <c r="Y40" s="1181"/>
    </row>
    <row r="41" spans="1:25">
      <c r="A41" s="1172" t="s">
        <v>86</v>
      </c>
      <c r="B41" s="1172" t="s">
        <v>78</v>
      </c>
      <c r="C41" s="1172" t="s">
        <v>3432</v>
      </c>
      <c r="D41" s="1172" t="s">
        <v>88</v>
      </c>
      <c r="E41" s="1173" t="s">
        <v>3410</v>
      </c>
      <c r="F41" s="1172">
        <v>11.9</v>
      </c>
      <c r="G41" s="1172">
        <v>119464</v>
      </c>
      <c r="H41" s="1174" t="s">
        <v>3037</v>
      </c>
      <c r="I41" s="1172"/>
      <c r="J41" s="1172"/>
      <c r="K41" s="1172"/>
      <c r="L41" s="1172"/>
      <c r="M41" s="1172"/>
      <c r="N41" s="1186">
        <v>159</v>
      </c>
      <c r="O41" s="1172"/>
      <c r="P41" s="1172"/>
      <c r="Q41" s="1175">
        <f>SUM(I41:P41)</f>
        <v>159</v>
      </c>
      <c r="R41" s="1176" t="s">
        <v>32</v>
      </c>
      <c r="S41" s="1177" t="s">
        <v>33</v>
      </c>
      <c r="T41" s="1175"/>
      <c r="U41" s="1190" t="s">
        <v>161</v>
      </c>
      <c r="V41" s="1181" t="s">
        <v>90</v>
      </c>
      <c r="W41" s="1181">
        <v>1020088</v>
      </c>
      <c r="X41" s="1181" t="s">
        <v>3411</v>
      </c>
      <c r="Y41" s="1181"/>
    </row>
    <row r="42" spans="1:25">
      <c r="A42" s="1172" t="s">
        <v>120</v>
      </c>
      <c r="B42" s="1172" t="s">
        <v>78</v>
      </c>
      <c r="C42" s="1172" t="s">
        <v>3433</v>
      </c>
      <c r="D42" s="1172" t="s">
        <v>88</v>
      </c>
      <c r="E42" s="1173" t="s">
        <v>3410</v>
      </c>
      <c r="F42" s="1172">
        <v>11.9</v>
      </c>
      <c r="G42" s="1172">
        <v>119465</v>
      </c>
      <c r="H42" s="1174" t="s">
        <v>2928</v>
      </c>
      <c r="I42" s="1172"/>
      <c r="J42" s="1172"/>
      <c r="K42" s="1172"/>
      <c r="L42" s="1172"/>
      <c r="M42" s="1186">
        <v>161</v>
      </c>
      <c r="N42" s="1172"/>
      <c r="O42" s="1172"/>
      <c r="P42" s="1172"/>
      <c r="Q42" s="1175">
        <f t="shared" ref="Q42:Q43" si="4">SUM(I42:P42)</f>
        <v>161</v>
      </c>
      <c r="R42" s="1176" t="s">
        <v>32</v>
      </c>
      <c r="S42" s="1177" t="s">
        <v>33</v>
      </c>
      <c r="T42" s="1183" t="b">
        <v>1</v>
      </c>
      <c r="U42" s="1190" t="s">
        <v>161</v>
      </c>
      <c r="V42" s="1181" t="s">
        <v>90</v>
      </c>
      <c r="W42" s="1181">
        <v>1020089</v>
      </c>
      <c r="X42" s="1181" t="s">
        <v>3411</v>
      </c>
      <c r="Y42" s="1181"/>
    </row>
    <row r="43" spans="1:25">
      <c r="A43" s="1172" t="s">
        <v>121</v>
      </c>
      <c r="B43" s="1172" t="s">
        <v>92</v>
      </c>
      <c r="C43" s="1172" t="s">
        <v>3434</v>
      </c>
      <c r="D43" s="1172" t="s">
        <v>94</v>
      </c>
      <c r="E43" s="1173">
        <v>46165.649305555555</v>
      </c>
      <c r="F43" s="1172">
        <v>13.5</v>
      </c>
      <c r="G43" s="1172">
        <v>119466</v>
      </c>
      <c r="H43" s="1174" t="s">
        <v>2928</v>
      </c>
      <c r="I43" s="1172"/>
      <c r="J43" s="1172"/>
      <c r="K43" s="1172"/>
      <c r="L43" s="1172"/>
      <c r="M43" s="1186">
        <v>107</v>
      </c>
      <c r="N43" s="1186">
        <v>54</v>
      </c>
      <c r="O43" s="1172"/>
      <c r="P43" s="1172"/>
      <c r="Q43" s="1175">
        <f t="shared" si="4"/>
        <v>161</v>
      </c>
      <c r="R43" s="1176" t="s">
        <v>32</v>
      </c>
      <c r="S43" s="1177" t="s">
        <v>33</v>
      </c>
      <c r="T43" s="1175"/>
      <c r="U43" s="1190" t="s">
        <v>161</v>
      </c>
      <c r="V43" s="1181" t="s">
        <v>90</v>
      </c>
      <c r="W43" s="1181">
        <v>1020090</v>
      </c>
      <c r="X43" s="1181" t="s">
        <v>3435</v>
      </c>
      <c r="Y43" s="1181"/>
    </row>
    <row r="44" spans="1:25">
      <c r="A44" s="1214" t="s">
        <v>19</v>
      </c>
      <c r="B44" s="1209"/>
      <c r="C44" s="1209"/>
      <c r="D44" s="1209"/>
      <c r="E44" s="1214"/>
      <c r="F44" s="1209"/>
      <c r="G44" s="1209"/>
      <c r="H44" s="1209"/>
      <c r="I44" s="1214">
        <f t="shared" ref="I44:Q44" si="5">SUM(I40:I43)</f>
        <v>0</v>
      </c>
      <c r="J44" s="1214">
        <f t="shared" si="5"/>
        <v>0</v>
      </c>
      <c r="K44" s="1214">
        <f t="shared" si="5"/>
        <v>0</v>
      </c>
      <c r="L44" s="1214">
        <f t="shared" si="5"/>
        <v>0</v>
      </c>
      <c r="M44" s="1214">
        <f t="shared" si="5"/>
        <v>348</v>
      </c>
      <c r="N44" s="1214">
        <f>SUM(N41:N43)</f>
        <v>213</v>
      </c>
      <c r="O44" s="1214">
        <f>SUM(O40:O43)</f>
        <v>0</v>
      </c>
      <c r="P44" s="1214">
        <f>SUM(P40:P43)</f>
        <v>0</v>
      </c>
      <c r="Q44" s="1214">
        <f t="shared" si="5"/>
        <v>641</v>
      </c>
      <c r="R44" s="1215"/>
      <c r="S44" s="1215"/>
      <c r="T44" s="1215"/>
      <c r="U44" s="1215"/>
      <c r="V44" s="1215"/>
      <c r="W44" s="1215"/>
      <c r="X44" s="1215"/>
      <c r="Y44" s="1215"/>
    </row>
    <row r="45" spans="1:25">
      <c r="A45" s="1216"/>
      <c r="B45" s="1216"/>
      <c r="C45" s="1216"/>
      <c r="D45" s="1216"/>
      <c r="E45" s="1216"/>
      <c r="F45" s="1217"/>
      <c r="G45" s="1217"/>
      <c r="H45" s="1216"/>
      <c r="I45" s="1216"/>
      <c r="J45" s="1216"/>
      <c r="K45" s="1216"/>
      <c r="L45" s="1216"/>
      <c r="M45" s="1216"/>
      <c r="N45" s="1216"/>
      <c r="O45" s="1216"/>
      <c r="P45" s="1216"/>
      <c r="Q45" s="1216"/>
      <c r="R45" s="1216"/>
      <c r="S45" s="1216"/>
      <c r="T45" s="1216"/>
      <c r="U45" s="1216"/>
      <c r="V45" s="1216"/>
      <c r="W45" s="1216"/>
      <c r="X45" s="1216"/>
    </row>
    <row r="46" spans="1:25">
      <c r="A46" s="1218" t="s">
        <v>34</v>
      </c>
      <c r="B46" s="1552"/>
      <c r="C46" s="1552"/>
      <c r="D46" s="1552"/>
      <c r="E46" s="1216"/>
      <c r="F46" s="1216"/>
      <c r="G46" s="1216"/>
      <c r="H46" s="1216"/>
      <c r="I46" s="1216"/>
      <c r="J46" s="1216"/>
      <c r="K46" s="1553"/>
      <c r="L46" s="1553"/>
      <c r="M46" s="1553"/>
      <c r="N46" s="1216"/>
      <c r="O46" s="1216"/>
      <c r="P46" s="1216"/>
      <c r="Q46" s="1216"/>
      <c r="R46" s="1216"/>
      <c r="S46" s="1216"/>
      <c r="T46" s="1216"/>
      <c r="U46" s="1216"/>
      <c r="V46" s="1216"/>
      <c r="W46" s="1216"/>
      <c r="X46" s="1216"/>
    </row>
    <row r="47" spans="1:25" ht="18">
      <c r="A47" s="1220" t="s">
        <v>35</v>
      </c>
      <c r="B47" s="1221" t="s">
        <v>36</v>
      </c>
      <c r="C47" s="1222" t="s">
        <v>37</v>
      </c>
      <c r="D47" s="1219"/>
      <c r="E47" s="1216"/>
      <c r="F47" s="1216"/>
      <c r="G47" s="1216"/>
      <c r="H47" s="1216"/>
      <c r="I47" s="1216"/>
      <c r="J47" s="1216"/>
      <c r="K47" s="1216"/>
      <c r="L47" s="1216"/>
      <c r="M47" s="1216"/>
      <c r="N47" s="1216"/>
      <c r="O47" s="1216"/>
      <c r="P47" s="1216"/>
      <c r="Q47" s="1216"/>
      <c r="R47" s="1216"/>
      <c r="S47" s="1216"/>
      <c r="T47" s="1216"/>
      <c r="U47" s="1216"/>
      <c r="V47" s="1216"/>
      <c r="W47" s="1216"/>
      <c r="X47" s="1216"/>
    </row>
    <row r="48" spans="1:25">
      <c r="A48" s="1195" t="s">
        <v>161</v>
      </c>
      <c r="B48" s="1554" t="s">
        <v>39</v>
      </c>
      <c r="C48" s="1554"/>
      <c r="D48" s="1223"/>
      <c r="E48" s="1224" t="s">
        <v>40</v>
      </c>
      <c r="F48" s="1216"/>
      <c r="G48" s="1216"/>
      <c r="H48" s="1216"/>
      <c r="I48" s="1216"/>
      <c r="J48" s="1216"/>
      <c r="K48" s="1216"/>
      <c r="L48" s="1216"/>
      <c r="M48" s="1216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</row>
    <row r="49" spans="1:25">
      <c r="A49" s="1225" t="s">
        <v>42</v>
      </c>
      <c r="B49" s="1555" t="s">
        <v>3436</v>
      </c>
      <c r="C49" s="1555"/>
      <c r="D49" s="1216"/>
      <c r="E49" s="1216"/>
      <c r="F49" s="1216"/>
      <c r="G49" s="1216"/>
      <c r="H49" s="1216"/>
      <c r="I49" s="1216"/>
      <c r="J49" s="1216"/>
      <c r="K49" s="1216"/>
      <c r="L49" s="1216"/>
      <c r="M49" s="1216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</row>
    <row r="50" spans="1:25">
      <c r="A50" s="1225" t="s">
        <v>42</v>
      </c>
      <c r="B50" s="1555"/>
      <c r="C50" s="1555"/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</row>
    <row r="51" spans="1:25">
      <c r="A51" s="1225" t="s">
        <v>43</v>
      </c>
      <c r="B51" s="1556" t="s">
        <v>3437</v>
      </c>
      <c r="C51" s="1556"/>
      <c r="D51" s="1216"/>
      <c r="E51" s="1216"/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</row>
    <row r="52" spans="1:25">
      <c r="A52" s="1225" t="s">
        <v>44</v>
      </c>
      <c r="B52" s="1557"/>
      <c r="C52" s="1557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</row>
    <row r="54" spans="1:25" ht="23.25" customHeight="1">
      <c r="A54" s="1549" t="s">
        <v>345</v>
      </c>
      <c r="B54" s="1549"/>
      <c r="C54" s="1549"/>
      <c r="D54" s="1549"/>
      <c r="E54" s="1549"/>
      <c r="F54" s="1549"/>
      <c r="G54" s="1208"/>
      <c r="H54" s="1209"/>
      <c r="I54" s="1549" t="s">
        <v>84</v>
      </c>
      <c r="J54" s="1549"/>
      <c r="K54" s="1549"/>
      <c r="L54" s="1549"/>
      <c r="M54" s="1549"/>
      <c r="N54" s="1549"/>
      <c r="O54" s="1549"/>
      <c r="P54" s="1549"/>
      <c r="Q54" s="1549"/>
      <c r="R54" s="1550" t="s">
        <v>3438</v>
      </c>
      <c r="S54" s="1551"/>
      <c r="T54" s="1550"/>
      <c r="U54" s="1550"/>
      <c r="V54" s="1550"/>
      <c r="W54" s="1550"/>
      <c r="X54" s="1550"/>
      <c r="Y54" s="1550"/>
    </row>
    <row r="55" spans="1:25" ht="26.25">
      <c r="A55" s="1210" t="s">
        <v>3</v>
      </c>
      <c r="B55" s="1210" t="s">
        <v>4</v>
      </c>
      <c r="C55" s="1210" t="s">
        <v>5</v>
      </c>
      <c r="D55" s="1210" t="s">
        <v>6</v>
      </c>
      <c r="E55" s="1210" t="s">
        <v>7</v>
      </c>
      <c r="F55" s="1210" t="s">
        <v>8</v>
      </c>
      <c r="G55" s="1210" t="s">
        <v>9</v>
      </c>
      <c r="H55" s="1211" t="s">
        <v>10</v>
      </c>
      <c r="I55" s="1227" t="s">
        <v>11</v>
      </c>
      <c r="J55" s="1227" t="s">
        <v>12</v>
      </c>
      <c r="K55" s="1227" t="s">
        <v>13</v>
      </c>
      <c r="L55" s="1227" t="s">
        <v>14</v>
      </c>
      <c r="M55" s="1227" t="s">
        <v>15</v>
      </c>
      <c r="N55" s="1227" t="s">
        <v>16</v>
      </c>
      <c r="O55" s="1227" t="s">
        <v>17</v>
      </c>
      <c r="P55" s="1212" t="s">
        <v>18</v>
      </c>
      <c r="Q55" s="1210" t="s">
        <v>19</v>
      </c>
      <c r="R55" s="1210" t="s">
        <v>20</v>
      </c>
      <c r="S55" s="1213" t="s">
        <v>21</v>
      </c>
      <c r="T55" s="1213" t="s">
        <v>22</v>
      </c>
      <c r="U55" s="1210" t="s">
        <v>24</v>
      </c>
      <c r="V55" s="1210" t="s">
        <v>25</v>
      </c>
      <c r="W55" s="1210" t="s">
        <v>26</v>
      </c>
      <c r="X55" s="1210" t="s">
        <v>27</v>
      </c>
      <c r="Y55" s="1210" t="s">
        <v>28</v>
      </c>
    </row>
    <row r="56" spans="1:25">
      <c r="A56" s="1172" t="s">
        <v>157</v>
      </c>
      <c r="B56" s="1172" t="s">
        <v>2827</v>
      </c>
      <c r="C56" s="1172" t="s">
        <v>3439</v>
      </c>
      <c r="D56" s="1172" t="s">
        <v>2892</v>
      </c>
      <c r="E56" s="1173">
        <v>46167.25</v>
      </c>
      <c r="F56" s="1172">
        <v>12.5</v>
      </c>
      <c r="G56" s="1172">
        <v>119467</v>
      </c>
      <c r="H56" s="1174" t="s">
        <v>401</v>
      </c>
      <c r="I56" s="1172"/>
      <c r="J56" s="1172"/>
      <c r="K56" s="1172"/>
      <c r="L56" s="1172"/>
      <c r="M56" s="1186">
        <v>81</v>
      </c>
      <c r="N56" s="1186">
        <v>80</v>
      </c>
      <c r="O56" s="1172"/>
      <c r="P56" s="1172"/>
      <c r="Q56" s="1175">
        <v>161</v>
      </c>
      <c r="R56" s="1176" t="s">
        <v>32</v>
      </c>
      <c r="S56" s="1177" t="s">
        <v>33</v>
      </c>
      <c r="T56" s="1175"/>
      <c r="U56" s="1189" t="s">
        <v>100</v>
      </c>
      <c r="V56" s="1181" t="s">
        <v>90</v>
      </c>
      <c r="W56" s="1181">
        <v>1020093</v>
      </c>
      <c r="X56" s="1181" t="s">
        <v>3440</v>
      </c>
      <c r="Y56" s="1181"/>
    </row>
    <row r="57" spans="1:25">
      <c r="A57" s="1172" t="s">
        <v>133</v>
      </c>
      <c r="B57" s="1172" t="s">
        <v>2827</v>
      </c>
      <c r="C57" s="1172" t="s">
        <v>3441</v>
      </c>
      <c r="D57" s="1172" t="s">
        <v>2892</v>
      </c>
      <c r="E57" s="1173">
        <v>46167.25</v>
      </c>
      <c r="F57" s="1172">
        <v>12.5</v>
      </c>
      <c r="G57" s="1172">
        <v>119468</v>
      </c>
      <c r="H57" s="1174" t="s">
        <v>401</v>
      </c>
      <c r="I57" s="1172"/>
      <c r="J57" s="1172"/>
      <c r="K57" s="1172"/>
      <c r="L57" s="1172"/>
      <c r="M57" s="1186">
        <v>81</v>
      </c>
      <c r="N57" s="1186">
        <v>80</v>
      </c>
      <c r="O57" s="1172"/>
      <c r="P57" s="1172"/>
      <c r="Q57" s="1175">
        <v>161</v>
      </c>
      <c r="R57" s="1176" t="s">
        <v>32</v>
      </c>
      <c r="S57" s="1177" t="s">
        <v>33</v>
      </c>
      <c r="T57" s="1175"/>
      <c r="U57" s="1189" t="s">
        <v>100</v>
      </c>
      <c r="V57" s="1181" t="s">
        <v>90</v>
      </c>
      <c r="W57" s="1181">
        <v>1020094</v>
      </c>
      <c r="X57" s="1181" t="s">
        <v>3440</v>
      </c>
      <c r="Y57" s="1181"/>
    </row>
    <row r="58" spans="1:25">
      <c r="A58" s="1172" t="s">
        <v>113</v>
      </c>
      <c r="B58" s="1172" t="s">
        <v>65</v>
      </c>
      <c r="C58" s="1172" t="s">
        <v>3442</v>
      </c>
      <c r="D58" s="1172" t="s">
        <v>64</v>
      </c>
      <c r="E58" s="1173">
        <v>46166.472222222219</v>
      </c>
      <c r="F58" s="1172">
        <v>17</v>
      </c>
      <c r="G58" s="1172">
        <v>119452</v>
      </c>
      <c r="H58" s="1174"/>
      <c r="I58" s="1172"/>
      <c r="J58" s="1172"/>
      <c r="K58" s="1172"/>
      <c r="L58" s="1172"/>
      <c r="M58" s="1186">
        <v>54</v>
      </c>
      <c r="N58" s="1172"/>
      <c r="O58" s="1172"/>
      <c r="P58" s="1172"/>
      <c r="Q58" s="1175">
        <f t="shared" ref="Q58:Q59" si="6">SUM(I58:P58)</f>
        <v>54</v>
      </c>
      <c r="R58" s="1175" t="s">
        <v>30</v>
      </c>
      <c r="S58" s="1177" t="s">
        <v>33</v>
      </c>
      <c r="T58" s="1175"/>
      <c r="U58" s="1207" t="s">
        <v>169</v>
      </c>
      <c r="V58" s="1181"/>
      <c r="W58" s="1181">
        <v>1020095</v>
      </c>
      <c r="X58" s="1181" t="s">
        <v>3443</v>
      </c>
      <c r="Y58" s="1181"/>
    </row>
    <row r="59" spans="1:25">
      <c r="A59" s="1178" t="s">
        <v>145</v>
      </c>
      <c r="B59" s="1178" t="s">
        <v>57</v>
      </c>
      <c r="C59" s="1178" t="s">
        <v>3444</v>
      </c>
      <c r="D59" s="1253" t="s">
        <v>56</v>
      </c>
      <c r="E59" s="1206" t="s">
        <v>3445</v>
      </c>
      <c r="F59" s="1178">
        <v>12.3</v>
      </c>
      <c r="G59" s="1178">
        <v>119443</v>
      </c>
      <c r="H59" s="1205"/>
      <c r="I59" s="1178"/>
      <c r="J59" s="1178"/>
      <c r="K59" s="1178"/>
      <c r="L59" s="1186">
        <v>81</v>
      </c>
      <c r="M59" s="1172"/>
      <c r="N59" s="1172"/>
      <c r="O59" s="1172"/>
      <c r="P59" s="1172"/>
      <c r="Q59" s="1175">
        <f t="shared" si="6"/>
        <v>81</v>
      </c>
      <c r="R59" s="1175" t="s">
        <v>30</v>
      </c>
      <c r="S59" s="1175" t="s">
        <v>31</v>
      </c>
      <c r="T59" s="1175"/>
      <c r="U59" s="1207" t="s">
        <v>169</v>
      </c>
      <c r="V59" s="1181"/>
      <c r="W59" s="1181">
        <v>1020096</v>
      </c>
      <c r="X59" s="1181" t="s">
        <v>3446</v>
      </c>
      <c r="Y59" s="1181"/>
    </row>
    <row r="60" spans="1:25">
      <c r="A60" s="35" t="s">
        <v>141</v>
      </c>
      <c r="B60" s="35" t="s">
        <v>69</v>
      </c>
      <c r="C60" s="224" t="s">
        <v>3447</v>
      </c>
      <c r="D60" s="224" t="s">
        <v>68</v>
      </c>
      <c r="E60" s="227">
        <v>46165.798611111109</v>
      </c>
      <c r="F60" s="224">
        <v>16.899999999999999</v>
      </c>
      <c r="G60" s="224">
        <v>119453</v>
      </c>
      <c r="H60" s="226"/>
      <c r="I60" s="224"/>
      <c r="J60" s="224"/>
      <c r="K60" s="224"/>
      <c r="L60" s="224"/>
      <c r="M60" s="35">
        <v>54</v>
      </c>
      <c r="N60" s="35">
        <v>80</v>
      </c>
      <c r="O60" s="35">
        <v>27</v>
      </c>
      <c r="P60" s="224"/>
      <c r="Q60" s="1175">
        <f>SUM(I60:P60)</f>
        <v>161</v>
      </c>
      <c r="R60" s="14" t="s">
        <v>30</v>
      </c>
      <c r="S60" s="14" t="s">
        <v>31</v>
      </c>
      <c r="T60" s="1175"/>
      <c r="U60" s="1207" t="s">
        <v>169</v>
      </c>
      <c r="V60" s="1181"/>
      <c r="W60" s="1181">
        <v>1020097</v>
      </c>
      <c r="X60" s="1190" t="s">
        <v>3448</v>
      </c>
      <c r="Y60" s="1181"/>
    </row>
    <row r="61" spans="1:25">
      <c r="A61" s="1214" t="s">
        <v>19</v>
      </c>
      <c r="B61" s="1209"/>
      <c r="C61" s="1209"/>
      <c r="D61" s="1209"/>
      <c r="E61" s="1214"/>
      <c r="F61" s="1209"/>
      <c r="G61" s="1209"/>
      <c r="H61" s="1209"/>
      <c r="I61" s="1214">
        <f>SUM(I56:I59)</f>
        <v>0</v>
      </c>
      <c r="J61" s="1214">
        <f>SUM(J56:J59)</f>
        <v>0</v>
      </c>
      <c r="K61" s="1214">
        <f t="shared" ref="K61:Q61" si="7">SUM(K56:K60)</f>
        <v>0</v>
      </c>
      <c r="L61" s="1214">
        <f t="shared" si="7"/>
        <v>81</v>
      </c>
      <c r="M61" s="1214">
        <f t="shared" si="7"/>
        <v>270</v>
      </c>
      <c r="N61" s="1214">
        <f t="shared" si="7"/>
        <v>240</v>
      </c>
      <c r="O61" s="1214">
        <f t="shared" si="7"/>
        <v>27</v>
      </c>
      <c r="P61" s="1214">
        <f t="shared" si="7"/>
        <v>0</v>
      </c>
      <c r="Q61" s="1214">
        <f t="shared" si="7"/>
        <v>618</v>
      </c>
      <c r="R61" s="1215"/>
      <c r="S61" s="1215"/>
      <c r="T61" s="1215"/>
      <c r="U61" s="1215"/>
      <c r="V61" s="1215"/>
      <c r="W61" s="1215"/>
      <c r="X61" s="1215"/>
      <c r="Y61" s="1215"/>
    </row>
    <row r="62" spans="1:25">
      <c r="A62" s="1216"/>
      <c r="B62" s="1216"/>
      <c r="C62" s="1216"/>
      <c r="D62" s="1216"/>
      <c r="E62" s="1216"/>
      <c r="F62" s="1217"/>
      <c r="G62" s="1217"/>
      <c r="H62" s="1216"/>
      <c r="I62" s="1216"/>
      <c r="J62" s="1216"/>
      <c r="K62" s="1216"/>
      <c r="L62" s="1216"/>
      <c r="M62" s="1216"/>
      <c r="N62" s="1216"/>
      <c r="O62" s="1216"/>
      <c r="P62" s="1216"/>
      <c r="Q62" s="1216"/>
      <c r="R62" s="1216"/>
      <c r="S62" s="1216"/>
      <c r="T62" s="1216"/>
      <c r="U62" s="1216"/>
      <c r="V62" s="1216"/>
      <c r="W62" s="1216"/>
      <c r="X62" s="1216"/>
    </row>
    <row r="63" spans="1:25">
      <c r="A63" s="1218" t="s">
        <v>34</v>
      </c>
      <c r="B63" s="1552"/>
      <c r="C63" s="1552"/>
      <c r="D63" s="1552"/>
      <c r="E63" s="1216"/>
      <c r="F63" s="1216"/>
      <c r="G63" s="1216" t="s">
        <v>1373</v>
      </c>
      <c r="H63" s="1216"/>
      <c r="I63" s="1216"/>
      <c r="J63" s="1216"/>
      <c r="K63" s="1553"/>
      <c r="L63" s="1553"/>
      <c r="M63" s="1553"/>
      <c r="N63" s="1216"/>
      <c r="O63" s="1216"/>
      <c r="P63" s="1216"/>
      <c r="Q63" s="1216"/>
      <c r="R63" s="1216"/>
      <c r="S63" s="1216"/>
      <c r="T63" s="1216"/>
      <c r="U63" s="1216"/>
      <c r="V63" s="1216"/>
      <c r="W63" s="1216"/>
      <c r="X63" s="1216"/>
    </row>
    <row r="64" spans="1:25" ht="18">
      <c r="A64" s="1220" t="s">
        <v>35</v>
      </c>
      <c r="B64" s="1221" t="s">
        <v>36</v>
      </c>
      <c r="C64" s="1222" t="s">
        <v>37</v>
      </c>
      <c r="D64" s="1219"/>
      <c r="E64" s="1216"/>
      <c r="F64" s="1216"/>
      <c r="G64" s="1216"/>
      <c r="H64" s="1216"/>
      <c r="I64" s="1216"/>
      <c r="J64" s="1216"/>
      <c r="K64" s="1216"/>
      <c r="L64" s="1216"/>
      <c r="M64" s="1216"/>
      <c r="N64" s="1216"/>
      <c r="O64" s="1216"/>
      <c r="P64" s="1216"/>
      <c r="Q64" s="1216"/>
      <c r="R64" s="1216"/>
      <c r="S64" s="1216"/>
      <c r="T64" s="1216"/>
      <c r="U64" s="1216"/>
      <c r="V64" s="1216"/>
      <c r="W64" s="1216"/>
      <c r="X64" s="1216"/>
    </row>
    <row r="65" spans="1:24" ht="15" customHeight="1">
      <c r="A65" s="1194" t="s">
        <v>100</v>
      </c>
      <c r="B65" s="1548" t="s">
        <v>39</v>
      </c>
      <c r="C65" s="1548"/>
      <c r="D65" s="1223"/>
      <c r="E65" s="1224" t="s">
        <v>40</v>
      </c>
      <c r="F65" s="1216"/>
      <c r="G65" s="1216"/>
      <c r="H65" s="1216"/>
      <c r="I65" s="1216"/>
      <c r="J65" s="1216"/>
      <c r="K65" s="1216"/>
      <c r="L65" s="1216"/>
      <c r="M65" s="1216"/>
      <c r="N65" s="1216"/>
      <c r="O65" s="1216"/>
      <c r="P65" s="1216"/>
      <c r="Q65" s="1216"/>
      <c r="R65" s="1216"/>
      <c r="S65" s="1216"/>
      <c r="T65" s="1216"/>
      <c r="U65" s="1216"/>
      <c r="V65" s="1216"/>
      <c r="W65" s="1216"/>
      <c r="X65" s="1216"/>
    </row>
    <row r="66" spans="1:24">
      <c r="A66" s="1232" t="s">
        <v>169</v>
      </c>
      <c r="B66" s="1617" t="s">
        <v>41</v>
      </c>
      <c r="C66" s="1617"/>
      <c r="D66" s="1216"/>
      <c r="E66" s="1216"/>
      <c r="F66" s="1216"/>
      <c r="G66" s="1216"/>
      <c r="H66" s="1216"/>
      <c r="I66" s="1216"/>
      <c r="J66" s="1216"/>
      <c r="K66" s="1216"/>
      <c r="L66" s="1216"/>
      <c r="M66" s="1216"/>
      <c r="N66" s="1216"/>
      <c r="O66" s="1216"/>
      <c r="P66" s="1216"/>
      <c r="Q66" s="1216"/>
      <c r="R66" s="1216"/>
      <c r="S66" s="1216"/>
      <c r="T66" s="1216"/>
      <c r="U66" s="1216"/>
      <c r="V66" s="1216"/>
      <c r="W66" s="1216"/>
      <c r="X66" s="1216"/>
    </row>
    <row r="67" spans="1:24">
      <c r="A67" s="1225" t="s">
        <v>42</v>
      </c>
      <c r="B67" s="1555" t="s">
        <v>870</v>
      </c>
      <c r="C67" s="1555"/>
      <c r="D67" s="1216"/>
      <c r="E67" s="1216"/>
      <c r="F67" s="1216"/>
      <c r="G67" s="1216"/>
      <c r="H67" s="1216"/>
      <c r="I67" s="1216"/>
      <c r="J67" s="1216"/>
      <c r="K67" s="1216"/>
      <c r="L67" s="1216"/>
      <c r="M67" s="1216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</row>
    <row r="68" spans="1:24">
      <c r="A68" s="1225" t="s">
        <v>42</v>
      </c>
      <c r="B68" s="1555"/>
      <c r="C68" s="1555"/>
      <c r="F68" s="1216"/>
      <c r="G68" s="1216"/>
      <c r="H68" s="1216"/>
      <c r="I68" s="1216"/>
      <c r="J68" s="1216"/>
      <c r="K68" s="1216"/>
      <c r="L68" s="1216"/>
      <c r="M68" s="1216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</row>
    <row r="69" spans="1:24">
      <c r="A69" s="1225" t="s">
        <v>43</v>
      </c>
      <c r="B69" s="1556" t="s">
        <v>871</v>
      </c>
      <c r="C69" s="1556"/>
      <c r="D69" s="1216"/>
      <c r="E69" s="1216"/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</row>
    <row r="70" spans="1:24">
      <c r="A70" s="1225" t="s">
        <v>44</v>
      </c>
      <c r="B70" s="1557"/>
      <c r="C70" s="1557"/>
      <c r="D70" s="1216"/>
      <c r="E70" s="1216"/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</row>
  </sheetData>
  <mergeCells count="42">
    <mergeCell ref="R38:Y38"/>
    <mergeCell ref="B46:D46"/>
    <mergeCell ref="K46:M46"/>
    <mergeCell ref="B48:C48"/>
    <mergeCell ref="B49:C49"/>
    <mergeCell ref="I38:Q38"/>
    <mergeCell ref="B50:C50"/>
    <mergeCell ref="B51:C51"/>
    <mergeCell ref="B52:C52"/>
    <mergeCell ref="B33:C33"/>
    <mergeCell ref="B34:C34"/>
    <mergeCell ref="B35:C35"/>
    <mergeCell ref="B36:C36"/>
    <mergeCell ref="A38:F38"/>
    <mergeCell ref="I19:Q19"/>
    <mergeCell ref="R19:Y19"/>
    <mergeCell ref="B29:D29"/>
    <mergeCell ref="K29:M29"/>
    <mergeCell ref="B31:C31"/>
    <mergeCell ref="B32:C32"/>
    <mergeCell ref="B14:C14"/>
    <mergeCell ref="B15:C15"/>
    <mergeCell ref="B16:C16"/>
    <mergeCell ref="B17:C17"/>
    <mergeCell ref="A19:F19"/>
    <mergeCell ref="B12:C12"/>
    <mergeCell ref="A1:F1"/>
    <mergeCell ref="I1:Q1"/>
    <mergeCell ref="R1:Y1"/>
    <mergeCell ref="B10:D10"/>
    <mergeCell ref="K10:M10"/>
    <mergeCell ref="A54:F54"/>
    <mergeCell ref="I54:Q54"/>
    <mergeCell ref="R54:Y54"/>
    <mergeCell ref="B63:D63"/>
    <mergeCell ref="K63:M63"/>
    <mergeCell ref="B70:C70"/>
    <mergeCell ref="B65:C65"/>
    <mergeCell ref="B66:C66"/>
    <mergeCell ref="B67:C67"/>
    <mergeCell ref="B68:C68"/>
    <mergeCell ref="B69:C69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78AD-019D-490F-964C-C4CCDAE565E6}">
  <sheetPr>
    <tabColor rgb="FFFFFF00"/>
  </sheetPr>
  <dimension ref="A1:Y91"/>
  <sheetViews>
    <sheetView topLeftCell="A54" workbookViewId="0">
      <selection activeCell="A77" sqref="A7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49" t="s">
        <v>180</v>
      </c>
      <c r="B1" s="1549"/>
      <c r="C1" s="1549"/>
      <c r="D1" s="1549"/>
      <c r="E1" s="1549"/>
      <c r="F1" s="1549"/>
      <c r="G1" s="1208"/>
      <c r="H1" s="1209"/>
      <c r="I1" s="1549" t="s">
        <v>84</v>
      </c>
      <c r="J1" s="1549"/>
      <c r="K1" s="1549"/>
      <c r="L1" s="1549"/>
      <c r="M1" s="1549"/>
      <c r="N1" s="1549"/>
      <c r="O1" s="1549"/>
      <c r="P1" s="1549"/>
      <c r="Q1" s="1549"/>
      <c r="R1" s="1550" t="s">
        <v>181</v>
      </c>
      <c r="S1" s="1551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>
      <c r="A3" s="1172" t="s">
        <v>111</v>
      </c>
      <c r="B3" s="1172" t="s">
        <v>65</v>
      </c>
      <c r="C3" s="1172" t="s">
        <v>3449</v>
      </c>
      <c r="D3" s="1172" t="s">
        <v>64</v>
      </c>
      <c r="E3" s="1173">
        <v>46162.472222222219</v>
      </c>
      <c r="F3" s="1172">
        <v>17</v>
      </c>
      <c r="G3" s="1172">
        <v>119363</v>
      </c>
      <c r="H3" s="1174"/>
      <c r="I3" s="1172"/>
      <c r="J3" s="1172"/>
      <c r="K3" s="1172"/>
      <c r="L3" s="1172"/>
      <c r="M3" s="1186">
        <v>161</v>
      </c>
      <c r="N3" s="1172"/>
      <c r="O3" s="1172"/>
      <c r="P3" s="1172"/>
      <c r="Q3" s="1175">
        <f t="shared" ref="Q3:Q7" si="0">SUM(I3:P3)</f>
        <v>161</v>
      </c>
      <c r="R3" s="1175" t="s">
        <v>30</v>
      </c>
      <c r="S3" s="1177" t="s">
        <v>33</v>
      </c>
      <c r="T3" s="1175"/>
      <c r="U3" s="1207" t="s">
        <v>169</v>
      </c>
      <c r="V3" s="1181" t="s">
        <v>90</v>
      </c>
      <c r="W3" s="1181">
        <v>1020021</v>
      </c>
      <c r="X3" s="1181" t="s">
        <v>3450</v>
      </c>
      <c r="Y3" s="1181"/>
    </row>
    <row r="4" spans="1:25">
      <c r="A4" s="1172" t="s">
        <v>120</v>
      </c>
      <c r="B4" s="1172" t="s">
        <v>78</v>
      </c>
      <c r="C4" s="1172" t="s">
        <v>3451</v>
      </c>
      <c r="D4" s="1172" t="s">
        <v>99</v>
      </c>
      <c r="E4" s="1173">
        <v>46162.277777777781</v>
      </c>
      <c r="F4" s="1172">
        <v>12.2</v>
      </c>
      <c r="G4" s="1172">
        <v>119407</v>
      </c>
      <c r="H4" s="1174" t="s">
        <v>2928</v>
      </c>
      <c r="I4" s="1172"/>
      <c r="J4" s="1172"/>
      <c r="K4" s="1172"/>
      <c r="L4" s="1172"/>
      <c r="M4" s="1172"/>
      <c r="N4" s="1186">
        <v>30</v>
      </c>
      <c r="O4" s="1186">
        <v>101</v>
      </c>
      <c r="P4" s="1186">
        <v>30</v>
      </c>
      <c r="Q4" s="1175">
        <f t="shared" si="0"/>
        <v>161</v>
      </c>
      <c r="R4" s="1176" t="s">
        <v>32</v>
      </c>
      <c r="S4" s="1177" t="s">
        <v>33</v>
      </c>
      <c r="T4" s="1183" t="b">
        <v>1</v>
      </c>
      <c r="U4" s="1189" t="s">
        <v>100</v>
      </c>
      <c r="V4" s="1181" t="s">
        <v>90</v>
      </c>
      <c r="W4" s="1181">
        <v>1020020</v>
      </c>
      <c r="X4" s="1181" t="s">
        <v>3450</v>
      </c>
      <c r="Y4" s="1181"/>
    </row>
    <row r="5" spans="1:25">
      <c r="A5" s="1172" t="s">
        <v>114</v>
      </c>
      <c r="B5" s="1172" t="s">
        <v>78</v>
      </c>
      <c r="C5" s="1172" t="s">
        <v>3452</v>
      </c>
      <c r="D5" s="1172" t="s">
        <v>99</v>
      </c>
      <c r="E5" s="1173">
        <v>46162.277777777781</v>
      </c>
      <c r="F5" s="1172">
        <v>12.2</v>
      </c>
      <c r="G5" s="1172">
        <v>119408</v>
      </c>
      <c r="H5" s="1242" t="s">
        <v>548</v>
      </c>
      <c r="I5" s="1172"/>
      <c r="J5" s="1172"/>
      <c r="K5" s="1172"/>
      <c r="L5" s="1172"/>
      <c r="M5" s="1172"/>
      <c r="N5" s="1186">
        <v>100</v>
      </c>
      <c r="O5" s="1186">
        <v>61</v>
      </c>
      <c r="P5" s="1172"/>
      <c r="Q5" s="1175">
        <f t="shared" si="0"/>
        <v>161</v>
      </c>
      <c r="R5" s="1176" t="s">
        <v>32</v>
      </c>
      <c r="S5" s="1177" t="s">
        <v>33</v>
      </c>
      <c r="T5" s="1183" t="b">
        <v>1</v>
      </c>
      <c r="U5" s="1189" t="s">
        <v>100</v>
      </c>
      <c r="V5" s="1181" t="s">
        <v>90</v>
      </c>
      <c r="W5" s="1181">
        <v>1020022</v>
      </c>
      <c r="X5" s="1181" t="s">
        <v>3450</v>
      </c>
      <c r="Y5" s="1181"/>
    </row>
    <row r="6" spans="1:25">
      <c r="A6" s="1172" t="s">
        <v>2561</v>
      </c>
      <c r="B6" s="1172" t="s">
        <v>78</v>
      </c>
      <c r="C6" s="1172" t="s">
        <v>3453</v>
      </c>
      <c r="D6" s="1172" t="s">
        <v>99</v>
      </c>
      <c r="E6" s="1173">
        <v>46162.277777777781</v>
      </c>
      <c r="F6" s="1172">
        <v>12.2</v>
      </c>
      <c r="G6" s="1172">
        <v>119409</v>
      </c>
      <c r="H6" s="1242" t="s">
        <v>1722</v>
      </c>
      <c r="I6" s="1172"/>
      <c r="J6" s="1172"/>
      <c r="K6" s="1172"/>
      <c r="L6" s="1172"/>
      <c r="M6" s="1172"/>
      <c r="N6" s="1172"/>
      <c r="O6" s="1186">
        <v>161</v>
      </c>
      <c r="P6" s="1172"/>
      <c r="Q6" s="1175">
        <f t="shared" si="0"/>
        <v>161</v>
      </c>
      <c r="R6" s="1176" t="s">
        <v>32</v>
      </c>
      <c r="S6" s="1177" t="s">
        <v>33</v>
      </c>
      <c r="T6" s="1183" t="b">
        <v>1</v>
      </c>
      <c r="U6" s="1189" t="s">
        <v>100</v>
      </c>
      <c r="V6" s="1181" t="s">
        <v>90</v>
      </c>
      <c r="W6" s="1181">
        <v>1020023</v>
      </c>
      <c r="X6" s="1181" t="s">
        <v>3450</v>
      </c>
      <c r="Y6" s="1181"/>
    </row>
    <row r="7" spans="1:25">
      <c r="A7" s="1172" t="s">
        <v>190</v>
      </c>
      <c r="B7" s="1172" t="s">
        <v>80</v>
      </c>
      <c r="C7" s="1172" t="s">
        <v>3454</v>
      </c>
      <c r="D7" s="1172" t="s">
        <v>117</v>
      </c>
      <c r="E7" s="1173">
        <v>46162.402777777781</v>
      </c>
      <c r="F7" s="1172">
        <v>11.9</v>
      </c>
      <c r="G7" s="1172">
        <v>119410</v>
      </c>
      <c r="H7" s="1174" t="s">
        <v>3051</v>
      </c>
      <c r="I7" s="1172"/>
      <c r="J7" s="1172"/>
      <c r="K7" s="1172"/>
      <c r="L7" s="1172"/>
      <c r="M7" s="1172"/>
      <c r="N7" s="1172"/>
      <c r="O7" s="1172"/>
      <c r="P7" s="1186">
        <v>161</v>
      </c>
      <c r="Q7" s="1175">
        <f t="shared" si="0"/>
        <v>161</v>
      </c>
      <c r="R7" s="1176" t="s">
        <v>32</v>
      </c>
      <c r="S7" s="1177" t="s">
        <v>33</v>
      </c>
      <c r="T7" s="1175"/>
      <c r="U7" s="1189" t="s">
        <v>100</v>
      </c>
      <c r="V7" s="1181" t="s">
        <v>90</v>
      </c>
      <c r="W7" s="1181">
        <v>1020024</v>
      </c>
      <c r="X7" s="1181" t="s">
        <v>3455</v>
      </c>
      <c r="Y7" s="1181"/>
    </row>
    <row r="8" spans="1:25">
      <c r="A8" s="1172" t="s">
        <v>86</v>
      </c>
      <c r="B8" s="1172" t="s">
        <v>78</v>
      </c>
      <c r="C8" s="1172" t="s">
        <v>3456</v>
      </c>
      <c r="D8" s="1172" t="s">
        <v>99</v>
      </c>
      <c r="E8" s="1173">
        <v>46162.277777777781</v>
      </c>
      <c r="F8" s="1172">
        <v>12.2</v>
      </c>
      <c r="G8" s="1172">
        <v>119411</v>
      </c>
      <c r="H8" s="1174" t="s">
        <v>3037</v>
      </c>
      <c r="I8" s="1172"/>
      <c r="J8" s="1172"/>
      <c r="K8" s="1172"/>
      <c r="L8" s="1172"/>
      <c r="M8" s="1172"/>
      <c r="N8" s="1172"/>
      <c r="O8" s="1172"/>
      <c r="P8" s="1186">
        <v>161</v>
      </c>
      <c r="Q8" s="1175">
        <f>SUM(I8:P8)</f>
        <v>161</v>
      </c>
      <c r="R8" s="1176" t="s">
        <v>32</v>
      </c>
      <c r="S8" s="1177" t="s">
        <v>33</v>
      </c>
      <c r="T8" s="1175"/>
      <c r="U8" s="1189" t="s">
        <v>100</v>
      </c>
      <c r="V8" s="1181" t="s">
        <v>90</v>
      </c>
      <c r="W8" s="1181">
        <v>1020025</v>
      </c>
      <c r="X8" s="1181" t="s">
        <v>3450</v>
      </c>
      <c r="Y8" s="1181"/>
    </row>
    <row r="9" spans="1:25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SUM(I3:I8)</f>
        <v>0</v>
      </c>
      <c r="J9" s="1214">
        <f>SUM(J3:J8)</f>
        <v>0</v>
      </c>
      <c r="K9" s="1214">
        <f>SUM(K3:K8)</f>
        <v>0</v>
      </c>
      <c r="L9" s="1214">
        <f>SUM(L3:L8)</f>
        <v>0</v>
      </c>
      <c r="M9" s="1214">
        <f>SUM(M3:M8)</f>
        <v>161</v>
      </c>
      <c r="N9" s="1214">
        <f t="shared" ref="N9:P9" si="1">SUM(N3:N8)</f>
        <v>130</v>
      </c>
      <c r="O9" s="1214">
        <f t="shared" si="1"/>
        <v>323</v>
      </c>
      <c r="P9" s="1214">
        <f t="shared" si="1"/>
        <v>352</v>
      </c>
      <c r="Q9" s="1214">
        <f>SUM(Q3:Q8)</f>
        <v>966</v>
      </c>
      <c r="R9" s="1215"/>
      <c r="S9" s="1215"/>
      <c r="T9" s="1215"/>
      <c r="U9" s="1215"/>
      <c r="V9" s="1215"/>
      <c r="W9" s="1215"/>
      <c r="X9" s="1215"/>
      <c r="Y9" s="1215"/>
    </row>
    <row r="10" spans="1:25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</row>
    <row r="11" spans="1:25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>
      <c r="A13" s="1232" t="s">
        <v>169</v>
      </c>
      <c r="B13" s="1617" t="s">
        <v>39</v>
      </c>
      <c r="C13" s="1617"/>
      <c r="D13" s="1223"/>
      <c r="E13" s="1224" t="s">
        <v>40</v>
      </c>
      <c r="F13" s="1216"/>
      <c r="G13" s="122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 ht="15" customHeight="1">
      <c r="A14" s="1194" t="s">
        <v>100</v>
      </c>
      <c r="B14" s="1548" t="s">
        <v>41</v>
      </c>
      <c r="C14" s="1548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 ht="15" customHeight="1">
      <c r="A15" s="1225" t="s">
        <v>42</v>
      </c>
      <c r="B15" s="1555" t="s">
        <v>1676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5">
      <c r="A17" s="1225" t="s">
        <v>43</v>
      </c>
      <c r="B17" s="1556" t="s">
        <v>436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5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  <row r="20" spans="1:25" ht="23.25" customHeight="1">
      <c r="A20" s="1549" t="s">
        <v>194</v>
      </c>
      <c r="B20" s="1549"/>
      <c r="C20" s="1549"/>
      <c r="D20" s="1549"/>
      <c r="E20" s="1549"/>
      <c r="F20" s="1549"/>
      <c r="G20" s="1208"/>
      <c r="H20" s="1209"/>
      <c r="I20" s="1549" t="s">
        <v>84</v>
      </c>
      <c r="J20" s="1549"/>
      <c r="K20" s="1549"/>
      <c r="L20" s="1549"/>
      <c r="M20" s="1549"/>
      <c r="N20" s="1549"/>
      <c r="O20" s="1549"/>
      <c r="P20" s="1549"/>
      <c r="Q20" s="1549"/>
      <c r="R20" s="1550" t="s">
        <v>3457</v>
      </c>
      <c r="S20" s="1551"/>
      <c r="T20" s="1550"/>
      <c r="U20" s="1550"/>
      <c r="V20" s="1550"/>
      <c r="W20" s="1550"/>
      <c r="X20" s="1550"/>
      <c r="Y20" s="1550"/>
    </row>
    <row r="21" spans="1:25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210" t="s">
        <v>24</v>
      </c>
      <c r="V21" s="1210" t="s">
        <v>25</v>
      </c>
      <c r="W21" s="1210" t="s">
        <v>26</v>
      </c>
      <c r="X21" s="1210" t="s">
        <v>27</v>
      </c>
      <c r="Y21" s="1210" t="s">
        <v>28</v>
      </c>
    </row>
    <row r="22" spans="1:25">
      <c r="A22" s="1172" t="s">
        <v>152</v>
      </c>
      <c r="B22" s="1186" t="s">
        <v>78</v>
      </c>
      <c r="C22" s="1172" t="s">
        <v>3458</v>
      </c>
      <c r="D22" s="1172" t="s">
        <v>932</v>
      </c>
      <c r="E22" s="1173">
        <v>46163.003472222219</v>
      </c>
      <c r="F22" s="1172">
        <v>13.5</v>
      </c>
      <c r="G22" s="1172">
        <v>119412</v>
      </c>
      <c r="H22" s="1174" t="s">
        <v>401</v>
      </c>
      <c r="I22" s="1172"/>
      <c r="J22" s="1172"/>
      <c r="K22" s="1172"/>
      <c r="L22" s="1172"/>
      <c r="M22" s="1186">
        <v>40</v>
      </c>
      <c r="N22" s="1186">
        <v>81</v>
      </c>
      <c r="O22" s="1186">
        <v>40</v>
      </c>
      <c r="P22" s="1172"/>
      <c r="Q22" s="1175">
        <f t="shared" ref="Q22:Q26" si="2">SUM(I22:P22)</f>
        <v>161</v>
      </c>
      <c r="R22" s="1176" t="s">
        <v>32</v>
      </c>
      <c r="S22" s="1177" t="s">
        <v>33</v>
      </c>
      <c r="T22" s="1175"/>
      <c r="U22" s="1190" t="s">
        <v>89</v>
      </c>
      <c r="V22" s="1181" t="s">
        <v>90</v>
      </c>
      <c r="W22" s="1181">
        <v>1020027</v>
      </c>
      <c r="X22" s="1181" t="s">
        <v>3459</v>
      </c>
      <c r="Y22" s="1181"/>
    </row>
    <row r="23" spans="1:25" ht="25.5">
      <c r="A23" s="1172" t="s">
        <v>119</v>
      </c>
      <c r="B23" s="1172" t="s">
        <v>92</v>
      </c>
      <c r="C23" s="1172" t="s">
        <v>3460</v>
      </c>
      <c r="D23" s="1172" t="s">
        <v>159</v>
      </c>
      <c r="E23" s="1173">
        <v>46163.041666666664</v>
      </c>
      <c r="F23" s="1172">
        <v>11.9</v>
      </c>
      <c r="G23" s="1172">
        <v>119413</v>
      </c>
      <c r="H23" s="1174" t="s">
        <v>3461</v>
      </c>
      <c r="I23" s="1172"/>
      <c r="J23" s="1172"/>
      <c r="K23" s="1172"/>
      <c r="L23" s="1172"/>
      <c r="M23" s="1172"/>
      <c r="N23" s="1186">
        <v>54</v>
      </c>
      <c r="O23" s="1186">
        <v>54</v>
      </c>
      <c r="P23" s="1186">
        <v>53</v>
      </c>
      <c r="Q23" s="1175">
        <f t="shared" si="2"/>
        <v>161</v>
      </c>
      <c r="R23" s="1176" t="s">
        <v>32</v>
      </c>
      <c r="S23" s="1177" t="s">
        <v>33</v>
      </c>
      <c r="T23" s="1175"/>
      <c r="U23" s="1190" t="s">
        <v>89</v>
      </c>
      <c r="V23" s="1181" t="s">
        <v>90</v>
      </c>
      <c r="W23" s="1181">
        <v>1020028</v>
      </c>
      <c r="X23" s="1181" t="s">
        <v>3462</v>
      </c>
      <c r="Y23" s="1181"/>
    </row>
    <row r="24" spans="1:25">
      <c r="A24" s="1172" t="s">
        <v>102</v>
      </c>
      <c r="B24" s="1172" t="s">
        <v>92</v>
      </c>
      <c r="C24" s="1172" t="s">
        <v>3463</v>
      </c>
      <c r="D24" s="1172" t="s">
        <v>159</v>
      </c>
      <c r="E24" s="1173">
        <v>46163.041666666664</v>
      </c>
      <c r="F24" s="1172">
        <v>11.9</v>
      </c>
      <c r="G24" s="1172">
        <v>119414</v>
      </c>
      <c r="H24" s="1174" t="s">
        <v>2928</v>
      </c>
      <c r="I24" s="1172"/>
      <c r="J24" s="1172"/>
      <c r="K24" s="1172"/>
      <c r="L24" s="1172"/>
      <c r="M24" s="1172"/>
      <c r="N24" s="1172"/>
      <c r="O24" s="1172"/>
      <c r="P24" s="1186">
        <v>161</v>
      </c>
      <c r="Q24" s="1175">
        <f t="shared" si="2"/>
        <v>161</v>
      </c>
      <c r="R24" s="1176" t="s">
        <v>32</v>
      </c>
      <c r="S24" s="1177" t="s">
        <v>33</v>
      </c>
      <c r="T24" s="1175"/>
      <c r="U24" s="1190" t="s">
        <v>89</v>
      </c>
      <c r="V24" s="1181" t="s">
        <v>90</v>
      </c>
      <c r="W24" s="1181">
        <v>1020029</v>
      </c>
      <c r="X24" s="1181" t="s">
        <v>3462</v>
      </c>
      <c r="Y24" s="1181"/>
    </row>
    <row r="25" spans="1:25" ht="25.5">
      <c r="A25" s="1178" t="s">
        <v>105</v>
      </c>
      <c r="B25" s="1178" t="s">
        <v>78</v>
      </c>
      <c r="C25" s="1178" t="s">
        <v>3464</v>
      </c>
      <c r="D25" s="1172" t="s">
        <v>88</v>
      </c>
      <c r="E25" s="1173">
        <v>46163.166666666664</v>
      </c>
      <c r="F25" s="1178">
        <v>11.9</v>
      </c>
      <c r="G25" s="1178">
        <v>119415</v>
      </c>
      <c r="H25" s="1205" t="s">
        <v>3465</v>
      </c>
      <c r="I25" s="1178"/>
      <c r="J25" s="1178"/>
      <c r="K25" s="1178"/>
      <c r="L25" s="1178"/>
      <c r="M25" s="1178"/>
      <c r="N25" s="1186">
        <v>54</v>
      </c>
      <c r="O25" s="1186">
        <v>54</v>
      </c>
      <c r="P25" s="1186">
        <v>53</v>
      </c>
      <c r="Q25" s="1175">
        <f>SUM(I25:P25)</f>
        <v>161</v>
      </c>
      <c r="R25" s="1176" t="s">
        <v>32</v>
      </c>
      <c r="S25" s="1177" t="s">
        <v>33</v>
      </c>
      <c r="T25" s="1183" t="b">
        <v>1</v>
      </c>
      <c r="U25" s="1190" t="s">
        <v>89</v>
      </c>
      <c r="V25" s="1181" t="s">
        <v>90</v>
      </c>
      <c r="W25" s="1181">
        <v>1020030</v>
      </c>
      <c r="X25" s="1181" t="s">
        <v>3462</v>
      </c>
      <c r="Y25" s="1181"/>
    </row>
    <row r="26" spans="1:25">
      <c r="A26" s="1172" t="s">
        <v>86</v>
      </c>
      <c r="B26" s="1172" t="s">
        <v>92</v>
      </c>
      <c r="C26" s="1172" t="s">
        <v>3466</v>
      </c>
      <c r="D26" s="1172" t="s">
        <v>159</v>
      </c>
      <c r="E26" s="1173">
        <v>46163.041666666664</v>
      </c>
      <c r="F26" s="1172">
        <v>11.9</v>
      </c>
      <c r="G26" s="1172">
        <v>119416</v>
      </c>
      <c r="H26" s="1174" t="s">
        <v>3037</v>
      </c>
      <c r="I26" s="1172"/>
      <c r="J26" s="1172"/>
      <c r="K26" s="1172"/>
      <c r="L26" s="1172"/>
      <c r="M26" s="1172"/>
      <c r="N26" s="1172"/>
      <c r="O26" s="1172"/>
      <c r="P26" s="1186">
        <v>161</v>
      </c>
      <c r="Q26" s="1175">
        <f t="shared" si="2"/>
        <v>161</v>
      </c>
      <c r="R26" s="1176" t="s">
        <v>32</v>
      </c>
      <c r="S26" s="1177" t="s">
        <v>33</v>
      </c>
      <c r="T26" s="1175"/>
      <c r="U26" s="1190" t="s">
        <v>89</v>
      </c>
      <c r="V26" s="1181" t="s">
        <v>90</v>
      </c>
      <c r="W26">
        <v>1020031</v>
      </c>
      <c r="X26" s="1181" t="s">
        <v>3462</v>
      </c>
      <c r="Y26" s="1181"/>
    </row>
    <row r="27" spans="1:25">
      <c r="A27" s="1214" t="s">
        <v>19</v>
      </c>
      <c r="B27" s="1209"/>
      <c r="C27" s="1209"/>
      <c r="D27" s="1209"/>
      <c r="E27" s="1214"/>
      <c r="F27" s="1209"/>
      <c r="G27" s="1209"/>
      <c r="H27" s="1209"/>
      <c r="I27" s="1214">
        <f>SUM(I22:I25)</f>
        <v>0</v>
      </c>
      <c r="J27" s="1214">
        <f>SUM(J22:J25)</f>
        <v>0</v>
      </c>
      <c r="K27" s="1214">
        <f>SUM(K22:K26)</f>
        <v>0</v>
      </c>
      <c r="L27" s="1214">
        <f>SUM(L22:L26)</f>
        <v>0</v>
      </c>
      <c r="M27" s="1214">
        <f>SUM(M22:M26)</f>
        <v>40</v>
      </c>
      <c r="N27" s="1214">
        <f t="shared" ref="N27:P27" si="3">SUM(N22:N26)</f>
        <v>189</v>
      </c>
      <c r="O27" s="1214">
        <f t="shared" si="3"/>
        <v>148</v>
      </c>
      <c r="P27" s="1214">
        <f t="shared" si="3"/>
        <v>428</v>
      </c>
      <c r="Q27" s="1214">
        <f>SUM(Q22:Q26)</f>
        <v>805</v>
      </c>
      <c r="R27" s="1215"/>
      <c r="S27" s="1215"/>
      <c r="T27" s="1215"/>
      <c r="U27" s="1215"/>
      <c r="V27" s="1215"/>
      <c r="W27" s="1215"/>
      <c r="X27" s="1181"/>
      <c r="Y27" s="1215"/>
    </row>
    <row r="28" spans="1:25" ht="14.25" customHeight="1"/>
    <row r="29" spans="1:25">
      <c r="A29" s="1218" t="s">
        <v>34</v>
      </c>
      <c r="B29" s="1552"/>
      <c r="C29" s="1552"/>
      <c r="D29" s="1552"/>
      <c r="E29" s="1216"/>
      <c r="F29" s="1216"/>
      <c r="G29" s="1216"/>
      <c r="H29" s="1216"/>
      <c r="I29" s="1216"/>
      <c r="J29" s="1216"/>
      <c r="K29" s="1553"/>
      <c r="L29" s="1553"/>
      <c r="M29" s="1553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</row>
    <row r="30" spans="1:25" ht="15.75" customHeight="1">
      <c r="A30" s="1220" t="s">
        <v>35</v>
      </c>
      <c r="B30" s="1221" t="s">
        <v>36</v>
      </c>
      <c r="C30" s="1222" t="s">
        <v>37</v>
      </c>
      <c r="D30" s="1219"/>
      <c r="E30" s="1216"/>
      <c r="F30" s="1216"/>
      <c r="G30" s="1216"/>
      <c r="H30" s="1216"/>
      <c r="I30" s="1216"/>
      <c r="J30" s="1216"/>
      <c r="K30" s="1216"/>
      <c r="L30" s="1216"/>
      <c r="M30" s="1216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</row>
    <row r="31" spans="1:25" ht="15" customHeight="1">
      <c r="A31" s="1195" t="s">
        <v>161</v>
      </c>
      <c r="B31" s="1554" t="s">
        <v>39</v>
      </c>
      <c r="C31" s="1554"/>
      <c r="D31" s="1223"/>
      <c r="E31" s="1224" t="s">
        <v>40</v>
      </c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</row>
    <row r="32" spans="1:25">
      <c r="A32" s="1225" t="s">
        <v>42</v>
      </c>
      <c r="B32" s="1555" t="s">
        <v>3467</v>
      </c>
      <c r="C32" s="1555"/>
      <c r="D32" s="1216"/>
      <c r="E32" s="1216"/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</row>
    <row r="33" spans="1:25">
      <c r="A33" s="1225" t="s">
        <v>42</v>
      </c>
      <c r="B33" s="1555"/>
      <c r="C33" s="1555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</row>
    <row r="34" spans="1:25">
      <c r="A34" s="1225" t="s">
        <v>43</v>
      </c>
      <c r="B34" s="1556" t="s">
        <v>3468</v>
      </c>
      <c r="C34" s="1556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</row>
    <row r="35" spans="1:25">
      <c r="A35" s="1225" t="s">
        <v>44</v>
      </c>
      <c r="B35" s="1557"/>
      <c r="C35" s="1557"/>
      <c r="D35" s="1216"/>
      <c r="E35" s="1216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</row>
    <row r="37" spans="1:25" ht="23.25" customHeight="1">
      <c r="A37" s="1549" t="s">
        <v>205</v>
      </c>
      <c r="B37" s="1549"/>
      <c r="C37" s="1549"/>
      <c r="D37" s="1549"/>
      <c r="E37" s="1549"/>
      <c r="F37" s="1549"/>
      <c r="G37" s="1208"/>
      <c r="H37" s="1209"/>
      <c r="I37" s="1549" t="s">
        <v>84</v>
      </c>
      <c r="J37" s="1549"/>
      <c r="K37" s="1549"/>
      <c r="L37" s="1549"/>
      <c r="M37" s="1549"/>
      <c r="N37" s="1549"/>
      <c r="O37" s="1549"/>
      <c r="P37" s="1549"/>
      <c r="Q37" s="1549"/>
      <c r="R37" s="1550" t="s">
        <v>810</v>
      </c>
      <c r="S37" s="1551"/>
      <c r="T37" s="1550"/>
      <c r="U37" s="1550"/>
      <c r="V37" s="1550"/>
      <c r="W37" s="1550"/>
      <c r="X37" s="1550"/>
      <c r="Y37" s="1550"/>
    </row>
    <row r="38" spans="1:25" ht="26.25">
      <c r="A38" s="1210" t="s">
        <v>3</v>
      </c>
      <c r="B38" s="1210" t="s">
        <v>4</v>
      </c>
      <c r="C38" s="1210" t="s">
        <v>5</v>
      </c>
      <c r="D38" s="1210" t="s">
        <v>6</v>
      </c>
      <c r="E38" s="1210" t="s">
        <v>7</v>
      </c>
      <c r="F38" s="1210" t="s">
        <v>8</v>
      </c>
      <c r="G38" s="1210" t="s">
        <v>9</v>
      </c>
      <c r="H38" s="1211" t="s">
        <v>10</v>
      </c>
      <c r="I38" s="1227" t="s">
        <v>11</v>
      </c>
      <c r="J38" s="1227" t="s">
        <v>12</v>
      </c>
      <c r="K38" s="1227" t="s">
        <v>13</v>
      </c>
      <c r="L38" s="1227" t="s">
        <v>14</v>
      </c>
      <c r="M38" s="1227" t="s">
        <v>15</v>
      </c>
      <c r="N38" s="1227" t="s">
        <v>16</v>
      </c>
      <c r="O38" s="1227" t="s">
        <v>17</v>
      </c>
      <c r="P38" s="1212" t="s">
        <v>18</v>
      </c>
      <c r="Q38" s="1210" t="s">
        <v>19</v>
      </c>
      <c r="R38" s="1210" t="s">
        <v>20</v>
      </c>
      <c r="S38" s="1213" t="s">
        <v>21</v>
      </c>
      <c r="T38" s="1213" t="s">
        <v>22</v>
      </c>
      <c r="U38" s="1210" t="s">
        <v>24</v>
      </c>
      <c r="V38" s="1210" t="s">
        <v>25</v>
      </c>
      <c r="W38" s="1210" t="s">
        <v>26</v>
      </c>
      <c r="X38" s="1210" t="s">
        <v>27</v>
      </c>
      <c r="Y38" s="1210" t="s">
        <v>28</v>
      </c>
    </row>
    <row r="39" spans="1:25">
      <c r="A39" s="1172" t="s">
        <v>2561</v>
      </c>
      <c r="B39" s="1172" t="s">
        <v>92</v>
      </c>
      <c r="C39" s="1172" t="s">
        <v>3469</v>
      </c>
      <c r="D39" s="1172" t="s">
        <v>159</v>
      </c>
      <c r="E39" s="1173">
        <v>46163.041666666664</v>
      </c>
      <c r="F39" s="1172">
        <v>11.9</v>
      </c>
      <c r="G39" s="1172">
        <v>119417</v>
      </c>
      <c r="H39" s="1174" t="s">
        <v>3037</v>
      </c>
      <c r="I39" s="1172"/>
      <c r="J39" s="1172"/>
      <c r="K39" s="1172"/>
      <c r="L39" s="1172"/>
      <c r="M39" s="1172"/>
      <c r="N39" s="1172"/>
      <c r="O39" s="1186">
        <v>54</v>
      </c>
      <c r="P39" s="1186">
        <v>107</v>
      </c>
      <c r="Q39" s="1175">
        <f>SUM(I39:P39)</f>
        <v>161</v>
      </c>
      <c r="R39" s="1176" t="s">
        <v>32</v>
      </c>
      <c r="S39" s="1177" t="s">
        <v>33</v>
      </c>
      <c r="T39" s="1183" t="b">
        <v>1</v>
      </c>
      <c r="U39" s="1190" t="s">
        <v>89</v>
      </c>
      <c r="V39" s="1181" t="s">
        <v>90</v>
      </c>
      <c r="W39" s="1181">
        <v>1020036</v>
      </c>
      <c r="X39" s="1181" t="s">
        <v>3462</v>
      </c>
      <c r="Y39" s="1181"/>
    </row>
    <row r="40" spans="1:25">
      <c r="A40" s="1172" t="s">
        <v>121</v>
      </c>
      <c r="B40" s="1172" t="s">
        <v>92</v>
      </c>
      <c r="C40" s="1178" t="s">
        <v>3470</v>
      </c>
      <c r="D40" s="1172" t="s">
        <v>159</v>
      </c>
      <c r="E40" s="1173">
        <v>46164.041666666664</v>
      </c>
      <c r="F40" s="1172">
        <v>11.9</v>
      </c>
      <c r="G40" s="1172">
        <v>119418</v>
      </c>
      <c r="H40" s="1174" t="s">
        <v>2928</v>
      </c>
      <c r="I40" s="1172"/>
      <c r="J40" s="1172"/>
      <c r="K40" s="1172"/>
      <c r="L40" s="1172"/>
      <c r="M40" s="1172"/>
      <c r="N40" s="1172"/>
      <c r="O40" s="1186">
        <v>54</v>
      </c>
      <c r="P40" s="1186">
        <v>107</v>
      </c>
      <c r="Q40" s="1175">
        <f>SUM(I40:P40)</f>
        <v>161</v>
      </c>
      <c r="R40" s="1176" t="s">
        <v>32</v>
      </c>
      <c r="S40" s="1177" t="s">
        <v>33</v>
      </c>
      <c r="T40" s="1175"/>
      <c r="U40" s="1190" t="s">
        <v>89</v>
      </c>
      <c r="V40" s="1181" t="s">
        <v>90</v>
      </c>
      <c r="W40" s="1181">
        <v>1020035</v>
      </c>
      <c r="X40" s="1181" t="s">
        <v>3471</v>
      </c>
      <c r="Y40" s="1181"/>
    </row>
    <row r="41" spans="1:25">
      <c r="A41" s="1172" t="s">
        <v>150</v>
      </c>
      <c r="B41" s="1172" t="s">
        <v>57</v>
      </c>
      <c r="C41" s="1172" t="s">
        <v>3472</v>
      </c>
      <c r="D41" s="1172" t="s">
        <v>56</v>
      </c>
      <c r="E41" s="1191" t="s">
        <v>3473</v>
      </c>
      <c r="F41" s="1172">
        <v>12.3</v>
      </c>
      <c r="G41" s="1172">
        <v>119367</v>
      </c>
      <c r="H41" s="1174"/>
      <c r="I41" s="1172"/>
      <c r="J41" s="1172"/>
      <c r="K41" s="1172"/>
      <c r="L41" s="1186">
        <v>108</v>
      </c>
      <c r="M41" s="1172"/>
      <c r="N41" s="1172"/>
      <c r="O41" s="1172"/>
      <c r="P41" s="1172"/>
      <c r="Q41" s="1175">
        <f t="shared" ref="Q41:Q43" si="4">SUM(I41:P41)</f>
        <v>108</v>
      </c>
      <c r="R41" s="1175" t="s">
        <v>30</v>
      </c>
      <c r="S41" s="1175" t="s">
        <v>31</v>
      </c>
      <c r="T41" s="1175"/>
      <c r="U41" s="1207" t="s">
        <v>169</v>
      </c>
      <c r="V41" s="1181"/>
      <c r="W41" s="1181">
        <v>1020033</v>
      </c>
      <c r="X41" s="1181" t="s">
        <v>3474</v>
      </c>
      <c r="Y41" s="1181"/>
    </row>
    <row r="42" spans="1:25">
      <c r="A42" s="1172" t="s">
        <v>133</v>
      </c>
      <c r="B42" s="1172" t="s">
        <v>652</v>
      </c>
      <c r="C42" s="1172" t="s">
        <v>3475</v>
      </c>
      <c r="D42" s="1172" t="s">
        <v>2892</v>
      </c>
      <c r="E42" s="1173">
        <v>46163.288194444445</v>
      </c>
      <c r="F42" s="1172">
        <v>12.5</v>
      </c>
      <c r="G42" s="1172">
        <v>119419</v>
      </c>
      <c r="H42" s="1174" t="s">
        <v>831</v>
      </c>
      <c r="I42" s="1172"/>
      <c r="J42" s="1172"/>
      <c r="K42" s="1172"/>
      <c r="L42" s="1172"/>
      <c r="M42" s="1186">
        <v>81</v>
      </c>
      <c r="N42" s="1186">
        <v>80</v>
      </c>
      <c r="O42" s="1172"/>
      <c r="P42" s="1172"/>
      <c r="Q42" s="1175">
        <f t="shared" si="4"/>
        <v>161</v>
      </c>
      <c r="R42" s="1176" t="s">
        <v>32</v>
      </c>
      <c r="S42" s="1177" t="s">
        <v>33</v>
      </c>
      <c r="T42" s="1175"/>
      <c r="U42" s="1189" t="s">
        <v>100</v>
      </c>
      <c r="V42" s="1181" t="s">
        <v>90</v>
      </c>
      <c r="W42" s="1181">
        <v>1020034</v>
      </c>
      <c r="X42" s="1181" t="s">
        <v>3476</v>
      </c>
      <c r="Y42" s="1181"/>
    </row>
    <row r="43" spans="1:25">
      <c r="A43" s="1178" t="s">
        <v>113</v>
      </c>
      <c r="B43" s="1178" t="s">
        <v>65</v>
      </c>
      <c r="C43" s="1178" t="s">
        <v>3477</v>
      </c>
      <c r="D43" s="1178" t="s">
        <v>203</v>
      </c>
      <c r="E43" s="1179">
        <v>46163.059027777781</v>
      </c>
      <c r="F43" s="1178">
        <v>18.5</v>
      </c>
      <c r="G43" s="1178">
        <v>119364</v>
      </c>
      <c r="H43" s="1205"/>
      <c r="I43" s="1178"/>
      <c r="J43" s="1178"/>
      <c r="K43" s="1178"/>
      <c r="L43" s="1178"/>
      <c r="M43" s="1186">
        <v>81</v>
      </c>
      <c r="N43" s="1178"/>
      <c r="O43" s="1178"/>
      <c r="P43" s="1178"/>
      <c r="Q43" s="1175">
        <f t="shared" si="4"/>
        <v>81</v>
      </c>
      <c r="R43" s="1175" t="s">
        <v>30</v>
      </c>
      <c r="S43" s="1177" t="s">
        <v>33</v>
      </c>
      <c r="T43" s="1175"/>
      <c r="U43" s="1190" t="s">
        <v>89</v>
      </c>
      <c r="V43" s="1181"/>
      <c r="W43" s="1181">
        <v>1020032</v>
      </c>
      <c r="X43" s="1181" t="s">
        <v>3459</v>
      </c>
      <c r="Y43" s="1181"/>
    </row>
    <row r="44" spans="1:25">
      <c r="A44" s="1214" t="s">
        <v>19</v>
      </c>
      <c r="B44" s="1209"/>
      <c r="C44" s="1209"/>
      <c r="D44" s="1209"/>
      <c r="E44" s="1214"/>
      <c r="F44" s="1209"/>
      <c r="G44" s="1209"/>
      <c r="H44" s="1209"/>
      <c r="I44" s="1214">
        <f>SUM(I39:I42)</f>
        <v>0</v>
      </c>
      <c r="J44" s="1214">
        <f>SUM(J39:J42)</f>
        <v>0</v>
      </c>
      <c r="K44" s="1214">
        <f t="shared" ref="K44:Q44" si="5">SUM(K39:K43)</f>
        <v>0</v>
      </c>
      <c r="L44" s="1214">
        <f t="shared" si="5"/>
        <v>108</v>
      </c>
      <c r="M44" s="1214">
        <f t="shared" si="5"/>
        <v>162</v>
      </c>
      <c r="N44" s="1214">
        <f t="shared" si="5"/>
        <v>80</v>
      </c>
      <c r="O44" s="1214">
        <f t="shared" si="5"/>
        <v>108</v>
      </c>
      <c r="P44" s="1214">
        <f t="shared" si="5"/>
        <v>214</v>
      </c>
      <c r="Q44" s="1214">
        <f t="shared" si="5"/>
        <v>672</v>
      </c>
      <c r="R44" s="1215"/>
      <c r="S44" s="1215"/>
      <c r="T44" s="1215"/>
      <c r="U44" s="1215"/>
      <c r="V44" s="1215"/>
      <c r="W44" s="1215"/>
      <c r="X44" s="1215"/>
      <c r="Y44" s="1215"/>
    </row>
    <row r="45" spans="1:25">
      <c r="A45" s="1216"/>
      <c r="B45" s="1216"/>
      <c r="C45" s="1216"/>
      <c r="D45" s="1216"/>
      <c r="E45" s="1216"/>
      <c r="F45" s="1217"/>
      <c r="G45" s="1217"/>
      <c r="H45" s="1216"/>
      <c r="I45" s="1216"/>
      <c r="J45" s="1216"/>
      <c r="K45" s="1216"/>
      <c r="L45" s="1216"/>
      <c r="M45" s="1216"/>
      <c r="N45" s="1216"/>
      <c r="O45" s="1216"/>
      <c r="P45" s="1216"/>
      <c r="Q45" s="1216"/>
      <c r="R45" s="1216"/>
      <c r="S45" s="1216"/>
      <c r="T45" s="1216"/>
      <c r="U45" s="1216"/>
      <c r="V45" s="1216"/>
      <c r="W45" s="1216"/>
      <c r="X45" s="1216"/>
    </row>
    <row r="46" spans="1:25">
      <c r="A46" s="1218" t="s">
        <v>34</v>
      </c>
      <c r="B46" s="1552"/>
      <c r="C46" s="1552"/>
      <c r="D46" s="1552"/>
      <c r="E46" s="1216"/>
      <c r="F46" s="1216"/>
      <c r="G46" s="1216"/>
      <c r="H46" s="1216"/>
      <c r="I46" s="1216"/>
      <c r="J46" s="1216"/>
      <c r="K46" s="1553"/>
      <c r="L46" s="1553"/>
      <c r="M46" s="1553"/>
      <c r="N46" s="1216"/>
      <c r="O46" s="1216"/>
      <c r="P46" s="1216"/>
      <c r="Q46" s="1216"/>
      <c r="R46" s="1216"/>
      <c r="S46" s="1216"/>
      <c r="T46" s="1216"/>
      <c r="U46" s="1216"/>
      <c r="V46" s="1216"/>
      <c r="W46" s="1216"/>
      <c r="X46" s="1216"/>
    </row>
    <row r="47" spans="1:25" ht="18">
      <c r="A47" s="1220" t="s">
        <v>35</v>
      </c>
      <c r="B47" s="1221" t="s">
        <v>36</v>
      </c>
      <c r="C47" s="1222" t="s">
        <v>37</v>
      </c>
      <c r="D47" s="1219"/>
      <c r="E47" s="1216"/>
      <c r="F47" s="1216"/>
      <c r="G47" s="1216"/>
      <c r="H47" s="1216"/>
      <c r="I47" s="1216"/>
      <c r="J47" s="1216"/>
      <c r="K47" s="1216"/>
      <c r="L47" s="1216"/>
      <c r="M47" s="1216"/>
      <c r="N47" s="1216"/>
      <c r="O47" s="1216"/>
      <c r="P47" s="1216"/>
      <c r="Q47" s="1216"/>
      <c r="R47" s="1216"/>
      <c r="S47" s="1216"/>
      <c r="T47" s="1216"/>
      <c r="U47" s="1216"/>
      <c r="V47" s="1216"/>
      <c r="W47" s="1216"/>
      <c r="X47" s="1216"/>
    </row>
    <row r="48" spans="1:25">
      <c r="A48" s="1194" t="s">
        <v>100</v>
      </c>
      <c r="B48" s="1548" t="s">
        <v>39</v>
      </c>
      <c r="C48" s="1548"/>
      <c r="D48" s="1223"/>
      <c r="E48" s="1224" t="s">
        <v>40</v>
      </c>
      <c r="F48" s="1216"/>
      <c r="G48" s="1216"/>
      <c r="H48" s="1216"/>
      <c r="I48" s="1216"/>
      <c r="J48" s="1216"/>
      <c r="K48" s="1216"/>
      <c r="L48" s="1216"/>
      <c r="M48" s="1216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</row>
    <row r="49" spans="1:25">
      <c r="A49" s="1232" t="s">
        <v>169</v>
      </c>
      <c r="B49" s="1617" t="s">
        <v>179</v>
      </c>
      <c r="C49" s="1617"/>
      <c r="D49" s="1223"/>
      <c r="E49" s="1224"/>
      <c r="F49" s="1216"/>
      <c r="G49" s="1216"/>
      <c r="H49" s="1216"/>
      <c r="I49" s="1216"/>
      <c r="J49" s="1216"/>
      <c r="K49" s="1216"/>
      <c r="L49" s="1216"/>
      <c r="M49" s="1216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</row>
    <row r="50" spans="1:25">
      <c r="A50" s="1195" t="s">
        <v>161</v>
      </c>
      <c r="B50" s="1554" t="s">
        <v>41</v>
      </c>
      <c r="C50" s="1554"/>
      <c r="D50" s="1216"/>
      <c r="E50" s="1216"/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</row>
    <row r="51" spans="1:25">
      <c r="A51" s="1225" t="s">
        <v>42</v>
      </c>
      <c r="B51" s="1555" t="s">
        <v>3478</v>
      </c>
      <c r="C51" s="1555"/>
      <c r="D51" s="1216"/>
      <c r="E51" s="1216"/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</row>
    <row r="52" spans="1:25">
      <c r="A52" s="1225" t="s">
        <v>42</v>
      </c>
      <c r="B52" s="1555"/>
      <c r="C52" s="1555"/>
      <c r="F52" s="122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</row>
    <row r="53" spans="1:25">
      <c r="A53" s="1225" t="s">
        <v>43</v>
      </c>
      <c r="B53" s="1556" t="s">
        <v>2975</v>
      </c>
      <c r="C53" s="1556"/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</row>
    <row r="54" spans="1:25">
      <c r="A54" s="1225" t="s">
        <v>44</v>
      </c>
      <c r="B54" s="1557"/>
      <c r="C54" s="1557"/>
      <c r="D54" s="1216"/>
      <c r="E54" s="1216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</row>
    <row r="56" spans="1:25" ht="23.25" customHeight="1">
      <c r="A56" s="1549" t="s">
        <v>155</v>
      </c>
      <c r="B56" s="1549"/>
      <c r="C56" s="1549"/>
      <c r="D56" s="1549"/>
      <c r="E56" s="1549"/>
      <c r="F56" s="1549"/>
      <c r="G56" s="1208"/>
      <c r="H56" s="1209"/>
      <c r="I56" s="1549" t="s">
        <v>84</v>
      </c>
      <c r="J56" s="1549"/>
      <c r="K56" s="1549"/>
      <c r="L56" s="1549"/>
      <c r="M56" s="1549"/>
      <c r="N56" s="1549"/>
      <c r="O56" s="1549"/>
      <c r="P56" s="1549"/>
      <c r="Q56" s="1549"/>
      <c r="R56" s="1711" t="s">
        <v>2139</v>
      </c>
      <c r="S56" s="1551"/>
      <c r="T56" s="1550"/>
      <c r="U56" s="1550"/>
      <c r="V56" s="1550"/>
      <c r="W56" s="1550"/>
      <c r="X56" s="1550"/>
      <c r="Y56" s="1550"/>
    </row>
    <row r="57" spans="1:25" ht="26.25">
      <c r="A57" s="1210" t="s">
        <v>3</v>
      </c>
      <c r="B57" s="1210" t="s">
        <v>4</v>
      </c>
      <c r="C57" s="1210" t="s">
        <v>5</v>
      </c>
      <c r="D57" s="1210" t="s">
        <v>6</v>
      </c>
      <c r="E57" s="1210" t="s">
        <v>7</v>
      </c>
      <c r="F57" s="1210" t="s">
        <v>8</v>
      </c>
      <c r="G57" s="1210" t="s">
        <v>9</v>
      </c>
      <c r="H57" s="1211" t="s">
        <v>10</v>
      </c>
      <c r="I57" s="1227" t="s">
        <v>11</v>
      </c>
      <c r="J57" s="1227" t="s">
        <v>12</v>
      </c>
      <c r="K57" s="1227" t="s">
        <v>13</v>
      </c>
      <c r="L57" s="1227" t="s">
        <v>14</v>
      </c>
      <c r="M57" s="1227" t="s">
        <v>15</v>
      </c>
      <c r="N57" s="1227" t="s">
        <v>16</v>
      </c>
      <c r="O57" s="1227" t="s">
        <v>17</v>
      </c>
      <c r="P57" s="1212" t="s">
        <v>18</v>
      </c>
      <c r="Q57" s="1210" t="s">
        <v>19</v>
      </c>
      <c r="R57" s="1210" t="s">
        <v>20</v>
      </c>
      <c r="S57" s="1213" t="s">
        <v>21</v>
      </c>
      <c r="T57" s="1213" t="s">
        <v>22</v>
      </c>
      <c r="U57" s="1210" t="s">
        <v>24</v>
      </c>
      <c r="V57" s="1210" t="s">
        <v>25</v>
      </c>
      <c r="W57" s="1210" t="s">
        <v>26</v>
      </c>
      <c r="X57" s="1210" t="s">
        <v>27</v>
      </c>
      <c r="Y57" s="1210" t="s">
        <v>28</v>
      </c>
    </row>
    <row r="58" spans="1:25">
      <c r="A58" s="1172" t="s">
        <v>86</v>
      </c>
      <c r="B58" s="1172" t="s">
        <v>80</v>
      </c>
      <c r="C58" s="1172" t="s">
        <v>3479</v>
      </c>
      <c r="D58" s="1172" t="s">
        <v>117</v>
      </c>
      <c r="E58" s="1173">
        <v>46164.402777777781</v>
      </c>
      <c r="F58" s="1172">
        <v>11.9</v>
      </c>
      <c r="G58" s="1172">
        <v>119420</v>
      </c>
      <c r="H58" s="1174" t="s">
        <v>3051</v>
      </c>
      <c r="I58" s="1172"/>
      <c r="J58" s="1172"/>
      <c r="K58" s="1172"/>
      <c r="L58" s="1172"/>
      <c r="M58" s="1172"/>
      <c r="N58" s="1172"/>
      <c r="O58" s="1172"/>
      <c r="P58" s="1186">
        <v>161</v>
      </c>
      <c r="Q58" s="1175">
        <f t="shared" ref="Q58:Q62" si="6">SUM(I58:P58)</f>
        <v>161</v>
      </c>
      <c r="R58" s="1176" t="s">
        <v>32</v>
      </c>
      <c r="S58" s="1177" t="s">
        <v>33</v>
      </c>
      <c r="T58" s="1175"/>
      <c r="U58" s="1189" t="s">
        <v>100</v>
      </c>
      <c r="V58" s="1181" t="s">
        <v>90</v>
      </c>
      <c r="W58" s="1181">
        <v>1020039</v>
      </c>
      <c r="X58" s="1181" t="s">
        <v>3480</v>
      </c>
      <c r="Y58" s="1181"/>
    </row>
    <row r="59" spans="1:25" ht="32.25" customHeight="1">
      <c r="A59" s="1178" t="s">
        <v>157</v>
      </c>
      <c r="B59" s="1178" t="s">
        <v>80</v>
      </c>
      <c r="C59" s="1178" t="s">
        <v>3481</v>
      </c>
      <c r="D59" s="1178" t="s">
        <v>117</v>
      </c>
      <c r="E59" s="1173">
        <v>46164.402777777781</v>
      </c>
      <c r="F59" s="1178">
        <v>11.9</v>
      </c>
      <c r="G59" s="1178" t="s">
        <v>3482</v>
      </c>
      <c r="H59" s="1174" t="s">
        <v>3051</v>
      </c>
      <c r="I59" s="1178"/>
      <c r="J59" s="1178"/>
      <c r="K59" s="1178"/>
      <c r="L59" s="1178"/>
      <c r="M59" s="1178"/>
      <c r="N59" s="1178"/>
      <c r="O59" s="1178"/>
      <c r="P59" s="1186">
        <v>161</v>
      </c>
      <c r="Q59" s="1175">
        <f>SUM(I59:P59)</f>
        <v>161</v>
      </c>
      <c r="R59" s="1176" t="s">
        <v>32</v>
      </c>
      <c r="S59" s="1177" t="s">
        <v>33</v>
      </c>
      <c r="T59" s="1175"/>
      <c r="U59" s="1189" t="s">
        <v>100</v>
      </c>
      <c r="V59" s="1181" t="s">
        <v>90</v>
      </c>
      <c r="W59" s="1181">
        <v>1020040</v>
      </c>
      <c r="X59" s="1181" t="s">
        <v>3480</v>
      </c>
      <c r="Y59" s="1181"/>
    </row>
    <row r="60" spans="1:25" ht="25.5">
      <c r="A60" s="1172" t="s">
        <v>157</v>
      </c>
      <c r="B60" s="1172" t="s">
        <v>92</v>
      </c>
      <c r="C60" s="1172" t="s">
        <v>3483</v>
      </c>
      <c r="D60" s="1172" t="s">
        <v>159</v>
      </c>
      <c r="E60" s="1173">
        <v>46164.041666666664</v>
      </c>
      <c r="F60" s="1172">
        <v>11.9</v>
      </c>
      <c r="G60" s="1172">
        <v>119422</v>
      </c>
      <c r="H60" s="1174" t="s">
        <v>3484</v>
      </c>
      <c r="I60" s="1172"/>
      <c r="J60" s="1172"/>
      <c r="K60" s="1172"/>
      <c r="L60" s="1172"/>
      <c r="M60" s="1172"/>
      <c r="N60" s="1172"/>
      <c r="O60" s="1186">
        <v>81</v>
      </c>
      <c r="P60" s="1186">
        <v>80</v>
      </c>
      <c r="Q60" s="1175">
        <f t="shared" si="6"/>
        <v>161</v>
      </c>
      <c r="R60" s="1176" t="s">
        <v>32</v>
      </c>
      <c r="S60" s="1177" t="s">
        <v>33</v>
      </c>
      <c r="T60" s="1175"/>
      <c r="U60" s="1190" t="s">
        <v>89</v>
      </c>
      <c r="V60" s="1181" t="s">
        <v>90</v>
      </c>
      <c r="W60" s="1181">
        <v>1020041</v>
      </c>
      <c r="X60" s="1181" t="s">
        <v>3471</v>
      </c>
      <c r="Y60" s="1181"/>
    </row>
    <row r="61" spans="1:25">
      <c r="A61" s="1172" t="s">
        <v>558</v>
      </c>
      <c r="B61" s="1172" t="s">
        <v>92</v>
      </c>
      <c r="C61" s="1172" t="s">
        <v>3485</v>
      </c>
      <c r="D61" s="1172" t="s">
        <v>159</v>
      </c>
      <c r="E61" s="1173">
        <v>46164.041666666664</v>
      </c>
      <c r="F61" s="1172">
        <v>11.9</v>
      </c>
      <c r="G61" s="1172">
        <v>119423</v>
      </c>
      <c r="H61" s="1174" t="s">
        <v>3486</v>
      </c>
      <c r="I61" s="1172"/>
      <c r="J61" s="1172"/>
      <c r="K61" s="1172"/>
      <c r="L61" s="1172"/>
      <c r="M61" s="1172"/>
      <c r="N61" s="1172"/>
      <c r="O61" s="1172"/>
      <c r="P61" s="1172">
        <v>161</v>
      </c>
      <c r="Q61" s="1175">
        <f t="shared" si="6"/>
        <v>161</v>
      </c>
      <c r="R61" s="1176" t="s">
        <v>32</v>
      </c>
      <c r="S61" s="1177" t="s">
        <v>33</v>
      </c>
      <c r="T61" s="1175"/>
      <c r="U61" s="1190" t="s">
        <v>89</v>
      </c>
      <c r="V61" s="1181" t="s">
        <v>90</v>
      </c>
      <c r="W61" s="1181">
        <v>1020042</v>
      </c>
      <c r="X61" s="1181" t="s">
        <v>3471</v>
      </c>
      <c r="Y61" s="1181"/>
    </row>
    <row r="62" spans="1:25" s="69" customFormat="1">
      <c r="A62" s="1243" t="s">
        <v>121</v>
      </c>
      <c r="B62" s="1243" t="s">
        <v>92</v>
      </c>
      <c r="C62" s="1244"/>
      <c r="D62" s="1243" t="s">
        <v>159</v>
      </c>
      <c r="E62" s="1245">
        <v>46164.041666666664</v>
      </c>
      <c r="F62" s="1243">
        <v>11.9</v>
      </c>
      <c r="G62" s="1243"/>
      <c r="H62" s="1246"/>
      <c r="I62" s="1243"/>
      <c r="J62" s="1243"/>
      <c r="K62" s="1243"/>
      <c r="L62" s="1243"/>
      <c r="M62" s="1243"/>
      <c r="N62" s="1243"/>
      <c r="O62" s="1243"/>
      <c r="P62" s="1243"/>
      <c r="Q62" s="1247">
        <f t="shared" si="6"/>
        <v>0</v>
      </c>
      <c r="R62" s="1248" t="s">
        <v>32</v>
      </c>
      <c r="S62" s="1249" t="s">
        <v>33</v>
      </c>
      <c r="T62" s="1247"/>
      <c r="U62" s="1250" t="s">
        <v>89</v>
      </c>
      <c r="V62" s="1251" t="s">
        <v>90</v>
      </c>
      <c r="W62" s="1251"/>
      <c r="X62" s="1251" t="s">
        <v>3471</v>
      </c>
      <c r="Y62" s="1251"/>
    </row>
    <row r="63" spans="1:25">
      <c r="A63" s="1214" t="s">
        <v>19</v>
      </c>
      <c r="B63" s="1209"/>
      <c r="C63" s="1209"/>
      <c r="D63" s="1209"/>
      <c r="E63" s="1214"/>
      <c r="F63" s="1209"/>
      <c r="G63" s="1209"/>
      <c r="H63" s="1209"/>
      <c r="I63" s="1214">
        <f ca="1">SUM(I58:I78)</f>
        <v>0</v>
      </c>
      <c r="J63" s="1214">
        <f ca="1">SUM(J58:J78)</f>
        <v>0</v>
      </c>
      <c r="K63" s="1214">
        <f t="shared" ref="K63:Q63" si="7">SUM(K58:K62)</f>
        <v>0</v>
      </c>
      <c r="L63" s="1214">
        <f t="shared" si="7"/>
        <v>0</v>
      </c>
      <c r="M63" s="1214">
        <f t="shared" si="7"/>
        <v>0</v>
      </c>
      <c r="N63" s="1214">
        <f t="shared" si="7"/>
        <v>0</v>
      </c>
      <c r="O63" s="1214">
        <f t="shared" si="7"/>
        <v>81</v>
      </c>
      <c r="P63" s="1214">
        <f t="shared" si="7"/>
        <v>563</v>
      </c>
      <c r="Q63" s="1214">
        <f t="shared" si="7"/>
        <v>644</v>
      </c>
      <c r="R63" s="1215"/>
      <c r="S63" s="1215"/>
      <c r="T63" s="1215"/>
      <c r="U63" s="1215"/>
      <c r="V63" s="1215"/>
      <c r="W63" s="1215"/>
      <c r="X63" s="1215"/>
      <c r="Y63" s="1215"/>
    </row>
    <row r="64" spans="1:25">
      <c r="A64" s="1216"/>
      <c r="B64" s="1216"/>
      <c r="C64" s="1216"/>
      <c r="D64" s="1216"/>
      <c r="E64" s="1216"/>
      <c r="F64" s="1217"/>
      <c r="G64" s="1217"/>
      <c r="H64" s="1216"/>
      <c r="I64" s="1216"/>
      <c r="J64" s="1216"/>
      <c r="K64" s="1216"/>
      <c r="L64" s="1216"/>
      <c r="M64" s="1216"/>
      <c r="N64" s="1216"/>
      <c r="O64" s="1216"/>
      <c r="P64" s="1216"/>
      <c r="Q64" s="1216"/>
      <c r="R64" s="1216"/>
      <c r="S64" s="1216"/>
      <c r="T64" s="1216"/>
      <c r="U64" s="1216"/>
      <c r="V64" s="1216"/>
      <c r="W64" s="1216"/>
      <c r="X64" s="1216"/>
    </row>
    <row r="65" spans="1:25">
      <c r="A65" s="1218" t="s">
        <v>34</v>
      </c>
      <c r="B65" s="1552"/>
      <c r="C65" s="1552"/>
      <c r="D65" s="1552"/>
      <c r="E65" s="1216"/>
      <c r="F65" s="1216"/>
      <c r="G65" s="1216"/>
      <c r="H65" s="1216"/>
      <c r="I65" s="1216"/>
      <c r="J65" s="1216"/>
      <c r="K65" s="1553"/>
      <c r="L65" s="1553"/>
      <c r="M65" s="1553"/>
      <c r="N65" s="1216"/>
      <c r="O65" s="1216"/>
      <c r="P65" s="1216"/>
      <c r="Q65" s="1216"/>
      <c r="R65" s="1216"/>
      <c r="S65" s="1216"/>
      <c r="T65" s="1216"/>
      <c r="U65" s="1216"/>
      <c r="V65" s="1216"/>
      <c r="W65" s="1216"/>
      <c r="X65" s="1216"/>
    </row>
    <row r="66" spans="1:25" ht="18">
      <c r="A66" s="1220" t="s">
        <v>35</v>
      </c>
      <c r="B66" s="1221" t="s">
        <v>36</v>
      </c>
      <c r="C66" s="1222" t="s">
        <v>37</v>
      </c>
      <c r="D66" s="1219"/>
      <c r="E66" s="1216"/>
      <c r="F66" s="1216"/>
      <c r="G66" s="1216"/>
      <c r="H66" s="1216"/>
      <c r="I66" s="1216"/>
      <c r="J66" s="1216"/>
      <c r="K66" s="1216"/>
      <c r="L66" s="1216"/>
      <c r="M66" s="1216"/>
      <c r="N66" s="1216"/>
      <c r="O66" s="1216"/>
      <c r="P66" s="1216"/>
      <c r="Q66" s="1216"/>
      <c r="R66" s="1216"/>
      <c r="S66" s="1216"/>
      <c r="T66" s="1216"/>
      <c r="U66" s="1216"/>
      <c r="V66" s="1216"/>
      <c r="W66" s="1216"/>
      <c r="X66" s="1216"/>
    </row>
    <row r="67" spans="1:25">
      <c r="A67" s="1194" t="s">
        <v>100</v>
      </c>
      <c r="B67" s="1548" t="s">
        <v>39</v>
      </c>
      <c r="C67" s="1548"/>
      <c r="D67" s="1223"/>
      <c r="E67" s="1224" t="s">
        <v>40</v>
      </c>
      <c r="F67" s="1216"/>
      <c r="G67" s="1216"/>
      <c r="H67" s="1216"/>
      <c r="I67" s="1216"/>
      <c r="J67" s="1216"/>
      <c r="K67" s="1216"/>
      <c r="L67" s="1216"/>
      <c r="M67" s="1216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</row>
    <row r="68" spans="1:25">
      <c r="A68" s="1195" t="s">
        <v>161</v>
      </c>
      <c r="B68" s="1554" t="s">
        <v>41</v>
      </c>
      <c r="C68" s="1554"/>
      <c r="D68" s="1216"/>
      <c r="E68" s="1216"/>
      <c r="F68" s="1216"/>
      <c r="G68" s="1216"/>
      <c r="H68" s="1216"/>
      <c r="I68" s="1216"/>
      <c r="J68" s="1216"/>
      <c r="K68" s="1216"/>
      <c r="L68" s="1216"/>
      <c r="M68" s="1216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</row>
    <row r="69" spans="1:25">
      <c r="A69" s="1225" t="s">
        <v>42</v>
      </c>
      <c r="B69" s="1555" t="s">
        <v>566</v>
      </c>
      <c r="C69" s="1555"/>
      <c r="D69" s="1216"/>
      <c r="E69" s="1216"/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</row>
    <row r="70" spans="1:25">
      <c r="A70" s="1225" t="s">
        <v>42</v>
      </c>
      <c r="B70" s="1555"/>
      <c r="C70" s="1555"/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</row>
    <row r="71" spans="1:25">
      <c r="A71" s="1225" t="s">
        <v>43</v>
      </c>
      <c r="B71" s="1556" t="s">
        <v>567</v>
      </c>
      <c r="C71" s="1556"/>
      <c r="D71" s="1216"/>
      <c r="E71" s="1216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</row>
    <row r="72" spans="1:25">
      <c r="A72" s="1225" t="s">
        <v>44</v>
      </c>
      <c r="B72" s="1557"/>
      <c r="C72" s="1557"/>
      <c r="D72" s="1216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</row>
    <row r="74" spans="1:25" ht="23.25" customHeight="1">
      <c r="A74" s="1549" t="s">
        <v>83</v>
      </c>
      <c r="B74" s="1549"/>
      <c r="C74" s="1549"/>
      <c r="D74" s="1549"/>
      <c r="E74" s="1549"/>
      <c r="F74" s="1549"/>
      <c r="G74" s="1208"/>
      <c r="H74" s="1209"/>
      <c r="I74" s="1549" t="s">
        <v>84</v>
      </c>
      <c r="J74" s="1549"/>
      <c r="K74" s="1549"/>
      <c r="L74" s="1549"/>
      <c r="M74" s="1549"/>
      <c r="N74" s="1549"/>
      <c r="O74" s="1549"/>
      <c r="P74" s="1549"/>
      <c r="Q74" s="1549"/>
      <c r="R74" s="1711" t="s">
        <v>1588</v>
      </c>
      <c r="S74" s="1551"/>
      <c r="T74" s="1550"/>
      <c r="U74" s="1550"/>
      <c r="V74" s="1550"/>
      <c r="W74" s="1550"/>
      <c r="X74" s="1550"/>
      <c r="Y74" s="1550"/>
    </row>
    <row r="75" spans="1:25" ht="26.25">
      <c r="A75" s="1210" t="s">
        <v>3</v>
      </c>
      <c r="B75" s="1210" t="s">
        <v>4</v>
      </c>
      <c r="C75" s="1210" t="s">
        <v>5</v>
      </c>
      <c r="D75" s="1210" t="s">
        <v>6</v>
      </c>
      <c r="E75" s="1210" t="s">
        <v>7</v>
      </c>
      <c r="F75" s="1210" t="s">
        <v>8</v>
      </c>
      <c r="G75" s="1210" t="s">
        <v>9</v>
      </c>
      <c r="H75" s="1211" t="s">
        <v>10</v>
      </c>
      <c r="I75" s="1227" t="s">
        <v>11</v>
      </c>
      <c r="J75" s="1227" t="s">
        <v>12</v>
      </c>
      <c r="K75" s="1227" t="s">
        <v>13</v>
      </c>
      <c r="L75" s="1227" t="s">
        <v>14</v>
      </c>
      <c r="M75" s="1227" t="s">
        <v>15</v>
      </c>
      <c r="N75" s="1227" t="s">
        <v>16</v>
      </c>
      <c r="O75" s="1227" t="s">
        <v>17</v>
      </c>
      <c r="P75" s="1212" t="s">
        <v>18</v>
      </c>
      <c r="Q75" s="1210" t="s">
        <v>19</v>
      </c>
      <c r="R75" s="1210" t="s">
        <v>20</v>
      </c>
      <c r="S75" s="1213" t="s">
        <v>21</v>
      </c>
      <c r="T75" s="1213" t="s">
        <v>22</v>
      </c>
      <c r="U75" s="1210" t="s">
        <v>24</v>
      </c>
      <c r="V75" s="1210" t="s">
        <v>25</v>
      </c>
      <c r="W75" s="1210" t="s">
        <v>26</v>
      </c>
      <c r="X75" s="1210" t="s">
        <v>27</v>
      </c>
      <c r="Y75" s="1210" t="s">
        <v>28</v>
      </c>
    </row>
    <row r="76" spans="1:25">
      <c r="A76" s="1172" t="s">
        <v>141</v>
      </c>
      <c r="B76" s="1172" t="s">
        <v>69</v>
      </c>
      <c r="C76" s="1172" t="s">
        <v>3487</v>
      </c>
      <c r="D76" s="1172" t="s">
        <v>68</v>
      </c>
      <c r="E76" s="1173">
        <v>46162.798611111109</v>
      </c>
      <c r="F76" s="1172">
        <v>16.899999999999999</v>
      </c>
      <c r="G76" s="1172">
        <v>119365</v>
      </c>
      <c r="H76" s="1174"/>
      <c r="I76" s="1172"/>
      <c r="J76" s="1172"/>
      <c r="K76" s="1172"/>
      <c r="L76" s="1172"/>
      <c r="M76" s="1186">
        <v>54</v>
      </c>
      <c r="N76" s="1186">
        <v>54</v>
      </c>
      <c r="O76" s="1186">
        <v>53</v>
      </c>
      <c r="P76" s="1172"/>
      <c r="Q76" s="1175">
        <f t="shared" ref="Q76:Q79" si="8">SUM(I76:P76)</f>
        <v>161</v>
      </c>
      <c r="R76" s="1175" t="s">
        <v>30</v>
      </c>
      <c r="S76" s="1175" t="s">
        <v>31</v>
      </c>
      <c r="T76" s="1175"/>
      <c r="U76" s="1207" t="s">
        <v>169</v>
      </c>
      <c r="V76" s="1181"/>
      <c r="W76" s="1181">
        <v>1020043</v>
      </c>
      <c r="X76" s="1181" t="s">
        <v>3488</v>
      </c>
      <c r="Y76" s="1181"/>
    </row>
    <row r="77" spans="1:25">
      <c r="A77" s="1172" t="s">
        <v>142</v>
      </c>
      <c r="B77" s="1172" t="s">
        <v>72</v>
      </c>
      <c r="C77" s="1172" t="s">
        <v>3489</v>
      </c>
      <c r="D77" s="1172" t="s">
        <v>71</v>
      </c>
      <c r="E77" s="1173">
        <v>46163.715277777781</v>
      </c>
      <c r="F77" s="1172">
        <v>16.2</v>
      </c>
      <c r="G77" s="1172">
        <v>119366</v>
      </c>
      <c r="H77" s="1174"/>
      <c r="I77" s="1172"/>
      <c r="J77" s="1172"/>
      <c r="K77" s="1172"/>
      <c r="L77" s="1172"/>
      <c r="M77" s="1186">
        <v>54</v>
      </c>
      <c r="N77" s="1186">
        <v>54</v>
      </c>
      <c r="O77" s="1172">
        <v>53</v>
      </c>
      <c r="P77" s="1172"/>
      <c r="Q77" s="1175">
        <f t="shared" si="8"/>
        <v>161</v>
      </c>
      <c r="R77" s="1175" t="s">
        <v>30</v>
      </c>
      <c r="S77" s="1175" t="s">
        <v>31</v>
      </c>
      <c r="T77" s="1175"/>
      <c r="U77" s="1207" t="s">
        <v>169</v>
      </c>
      <c r="V77" s="1181"/>
      <c r="W77" s="1181">
        <v>1020044</v>
      </c>
      <c r="X77" s="1181" t="s">
        <v>3490</v>
      </c>
      <c r="Y77" s="1181"/>
    </row>
    <row r="78" spans="1:25">
      <c r="A78" s="1172" t="s">
        <v>1121</v>
      </c>
      <c r="B78" s="1172" t="s">
        <v>78</v>
      </c>
      <c r="C78" s="1172" t="s">
        <v>3491</v>
      </c>
      <c r="D78" s="1172" t="s">
        <v>932</v>
      </c>
      <c r="E78" s="1173">
        <v>46164.003472222219</v>
      </c>
      <c r="F78" s="1172">
        <v>13.5</v>
      </c>
      <c r="G78" s="1172">
        <v>119424</v>
      </c>
      <c r="H78" s="1174" t="s">
        <v>740</v>
      </c>
      <c r="I78" s="1172"/>
      <c r="J78" s="1172"/>
      <c r="K78" s="1172"/>
      <c r="L78" s="1172"/>
      <c r="M78" s="1172"/>
      <c r="N78" s="1172"/>
      <c r="O78" s="1186">
        <v>71</v>
      </c>
      <c r="P78" s="1186">
        <v>90</v>
      </c>
      <c r="Q78" s="1175">
        <f>SUM(I78:P78)</f>
        <v>161</v>
      </c>
      <c r="R78" s="1176" t="s">
        <v>32</v>
      </c>
      <c r="S78" s="1177" t="s">
        <v>33</v>
      </c>
      <c r="T78" s="1175"/>
      <c r="U78" s="1190" t="s">
        <v>89</v>
      </c>
      <c r="V78" s="1181" t="s">
        <v>90</v>
      </c>
      <c r="W78" s="1181">
        <v>1020045</v>
      </c>
      <c r="X78" s="1181" t="s">
        <v>3492</v>
      </c>
      <c r="Y78" s="1181"/>
    </row>
    <row r="79" spans="1:25">
      <c r="A79" s="1178" t="s">
        <v>120</v>
      </c>
      <c r="B79" s="1178" t="s">
        <v>78</v>
      </c>
      <c r="C79" s="1178" t="s">
        <v>3493</v>
      </c>
      <c r="D79" s="1172" t="s">
        <v>932</v>
      </c>
      <c r="E79" s="1173">
        <v>46164.003472222219</v>
      </c>
      <c r="F79" s="1178">
        <v>13.5</v>
      </c>
      <c r="G79" s="1178">
        <v>119425</v>
      </c>
      <c r="H79" s="1205" t="s">
        <v>1239</v>
      </c>
      <c r="I79" s="1178"/>
      <c r="J79" s="1178"/>
      <c r="K79" s="1178"/>
      <c r="L79" s="1178"/>
      <c r="M79" s="1178"/>
      <c r="N79" s="1178"/>
      <c r="O79" s="1186">
        <v>131</v>
      </c>
      <c r="P79" s="1178">
        <v>30</v>
      </c>
      <c r="Q79" s="1175">
        <f t="shared" si="8"/>
        <v>161</v>
      </c>
      <c r="R79" s="1176" t="s">
        <v>32</v>
      </c>
      <c r="S79" s="1177" t="s">
        <v>33</v>
      </c>
      <c r="T79" s="1183" t="b">
        <v>1</v>
      </c>
      <c r="U79" s="1190" t="s">
        <v>89</v>
      </c>
      <c r="V79" s="1181" t="s">
        <v>90</v>
      </c>
      <c r="W79" s="1181">
        <v>1020046</v>
      </c>
      <c r="X79" s="1181" t="s">
        <v>3492</v>
      </c>
      <c r="Y79" s="1181"/>
    </row>
    <row r="80" spans="1:25">
      <c r="A80" s="1178" t="s">
        <v>120</v>
      </c>
      <c r="B80" s="1178" t="s">
        <v>78</v>
      </c>
      <c r="C80" s="1178" t="s">
        <v>3494</v>
      </c>
      <c r="D80" s="1178" t="s">
        <v>88</v>
      </c>
      <c r="E80" s="1179">
        <v>46164.166666666664</v>
      </c>
      <c r="F80" s="1178">
        <v>11.9</v>
      </c>
      <c r="G80" s="1178">
        <v>119426</v>
      </c>
      <c r="H80" s="1205" t="s">
        <v>1239</v>
      </c>
      <c r="I80" s="1178"/>
      <c r="J80" s="1178"/>
      <c r="K80" s="1178"/>
      <c r="L80" s="1178"/>
      <c r="M80" s="1178"/>
      <c r="N80" s="1186">
        <v>41</v>
      </c>
      <c r="O80" s="1186">
        <v>120</v>
      </c>
      <c r="P80" s="1178"/>
      <c r="Q80" s="1175">
        <f>SUM(I80:P80)</f>
        <v>161</v>
      </c>
      <c r="R80" s="1176" t="s">
        <v>32</v>
      </c>
      <c r="S80" s="1177" t="s">
        <v>33</v>
      </c>
      <c r="T80" s="1183" t="b">
        <v>1</v>
      </c>
      <c r="U80" s="1190" t="s">
        <v>89</v>
      </c>
      <c r="V80" s="1181" t="s">
        <v>90</v>
      </c>
      <c r="W80" s="1181">
        <v>1020047</v>
      </c>
      <c r="X80" s="1181" t="s">
        <v>3495</v>
      </c>
      <c r="Y80" s="1181"/>
    </row>
    <row r="81" spans="1:25">
      <c r="A81" s="1172" t="s">
        <v>121</v>
      </c>
      <c r="B81" s="1178" t="s">
        <v>92</v>
      </c>
      <c r="C81" s="1178" t="s">
        <v>3496</v>
      </c>
      <c r="D81" s="1178" t="s">
        <v>159</v>
      </c>
      <c r="E81" s="1179">
        <v>46164.041666666664</v>
      </c>
      <c r="F81" s="1178">
        <v>11.9</v>
      </c>
      <c r="G81" s="1178">
        <v>119427</v>
      </c>
      <c r="H81" s="1174" t="s">
        <v>740</v>
      </c>
      <c r="I81" s="1178"/>
      <c r="J81" s="1178"/>
      <c r="K81" s="1178"/>
      <c r="L81" s="1178"/>
      <c r="M81" s="1178"/>
      <c r="N81" s="1178"/>
      <c r="O81" s="1186">
        <v>101</v>
      </c>
      <c r="P81" s="1178">
        <v>60</v>
      </c>
      <c r="Q81" s="1175">
        <f>SUM(I81:P81)</f>
        <v>161</v>
      </c>
      <c r="R81" s="1176" t="s">
        <v>32</v>
      </c>
      <c r="S81" s="1177" t="s">
        <v>33</v>
      </c>
      <c r="T81" s="1175"/>
      <c r="U81" s="1190" t="s">
        <v>89</v>
      </c>
      <c r="V81" s="1181" t="s">
        <v>90</v>
      </c>
      <c r="W81" s="1181">
        <v>1020048</v>
      </c>
      <c r="X81" s="1181" t="s">
        <v>3495</v>
      </c>
      <c r="Y81" s="1181"/>
    </row>
    <row r="82" spans="1:25">
      <c r="A82" s="1214" t="s">
        <v>19</v>
      </c>
      <c r="B82" s="1209"/>
      <c r="C82" s="1209"/>
      <c r="D82" s="1209"/>
      <c r="E82" s="1214"/>
      <c r="F82" s="1209"/>
      <c r="G82" s="1209"/>
      <c r="H82" s="1209"/>
      <c r="I82" s="1214">
        <f>SUM(I76:I79)</f>
        <v>0</v>
      </c>
      <c r="J82" s="1214">
        <f>SUM(J76:J79)</f>
        <v>0</v>
      </c>
      <c r="K82" s="1214">
        <f>SUM(K76:K79)</f>
        <v>0</v>
      </c>
      <c r="L82" s="1214">
        <f>SUM(L76:L79)</f>
        <v>0</v>
      </c>
      <c r="M82" s="1214">
        <f>SUM(M76:M81)</f>
        <v>108</v>
      </c>
      <c r="N82" s="1214">
        <f t="shared" ref="N82:P82" si="9">SUM(N76:N81)</f>
        <v>149</v>
      </c>
      <c r="O82" s="1214">
        <f t="shared" si="9"/>
        <v>529</v>
      </c>
      <c r="P82" s="1214">
        <f t="shared" si="9"/>
        <v>180</v>
      </c>
      <c r="Q82" s="1214">
        <f>SUM(Q76:Q81)</f>
        <v>966</v>
      </c>
      <c r="R82" s="1215"/>
      <c r="S82" s="1215"/>
      <c r="T82" s="1215"/>
      <c r="U82" s="1215"/>
      <c r="V82" s="1215"/>
      <c r="W82" s="1215"/>
      <c r="X82" s="1215"/>
      <c r="Y82" s="1215"/>
    </row>
    <row r="83" spans="1:25">
      <c r="A83" s="1216"/>
      <c r="B83" s="1216"/>
      <c r="C83" s="1216"/>
      <c r="D83" s="1216"/>
      <c r="E83" s="1216"/>
      <c r="F83" s="1217"/>
      <c r="G83" s="1217"/>
      <c r="H83" s="1216"/>
      <c r="I83" s="1216"/>
      <c r="J83" s="1216"/>
      <c r="K83" s="1216"/>
      <c r="L83" s="1216"/>
      <c r="M83" s="1216"/>
      <c r="N83" s="1216"/>
      <c r="O83" s="1216"/>
      <c r="P83" s="1216"/>
      <c r="Q83" s="1216"/>
      <c r="R83" s="1216"/>
      <c r="S83" s="1216"/>
      <c r="T83" s="1216"/>
      <c r="U83" s="1216"/>
      <c r="V83" s="1216"/>
      <c r="W83" s="1216"/>
      <c r="X83" s="1216"/>
    </row>
    <row r="84" spans="1:25">
      <c r="A84" s="1218" t="s">
        <v>34</v>
      </c>
      <c r="B84" s="1552"/>
      <c r="C84" s="1552"/>
      <c r="D84" s="1552"/>
      <c r="E84" s="1216"/>
      <c r="F84" s="1216"/>
      <c r="G84" s="1216"/>
      <c r="H84" s="1216"/>
      <c r="I84" s="1216"/>
      <c r="J84" s="1216"/>
      <c r="K84" s="1553"/>
      <c r="L84" s="1553"/>
      <c r="M84" s="1553"/>
      <c r="N84" s="1216"/>
      <c r="O84" s="1216"/>
      <c r="P84" s="1216"/>
      <c r="Q84" s="1216"/>
      <c r="R84" s="1216"/>
      <c r="S84" s="1216"/>
      <c r="T84" s="1216"/>
      <c r="U84" s="1216"/>
      <c r="V84" s="1216"/>
      <c r="W84" s="1216"/>
      <c r="X84" s="1216"/>
    </row>
    <row r="85" spans="1:25" ht="18">
      <c r="A85" s="1220" t="s">
        <v>35</v>
      </c>
      <c r="B85" s="1221" t="s">
        <v>36</v>
      </c>
      <c r="C85" s="1222" t="s">
        <v>37</v>
      </c>
      <c r="D85" s="1219"/>
      <c r="E85" s="1216"/>
      <c r="F85" s="1216"/>
      <c r="G85" s="1216"/>
      <c r="H85" s="1216"/>
      <c r="I85" s="1216"/>
      <c r="J85" s="1216"/>
      <c r="K85" s="1216"/>
      <c r="L85" s="1216"/>
      <c r="M85" s="1216"/>
      <c r="N85" s="1216"/>
      <c r="O85" s="1216"/>
      <c r="P85" s="1216"/>
      <c r="Q85" s="1216"/>
      <c r="R85" s="1216"/>
      <c r="S85" s="1216"/>
      <c r="T85" s="1216"/>
      <c r="U85" s="1216"/>
      <c r="V85" s="1216"/>
      <c r="W85" s="1216"/>
      <c r="X85" s="1216"/>
    </row>
    <row r="86" spans="1:25">
      <c r="A86" s="1195" t="s">
        <v>161</v>
      </c>
      <c r="B86" s="1554" t="s">
        <v>39</v>
      </c>
      <c r="C86" s="1554"/>
      <c r="D86" s="1223"/>
      <c r="E86" s="1224" t="s">
        <v>40</v>
      </c>
      <c r="F86" s="1216"/>
      <c r="G86" s="1216"/>
      <c r="H86" s="1216"/>
      <c r="I86" s="1216"/>
      <c r="J86" s="1216"/>
      <c r="K86" s="1216"/>
      <c r="L86" s="1216"/>
      <c r="M86" s="1216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</row>
    <row r="87" spans="1:25">
      <c r="A87" s="1232" t="s">
        <v>169</v>
      </c>
      <c r="B87" s="1617" t="s">
        <v>41</v>
      </c>
      <c r="C87" s="1617"/>
      <c r="D87" s="1216"/>
      <c r="E87" s="1216"/>
      <c r="F87" s="1216"/>
      <c r="G87" s="1216"/>
      <c r="H87" s="1216"/>
      <c r="I87" s="1216"/>
      <c r="J87" s="1216"/>
      <c r="K87" s="1216"/>
      <c r="L87" s="1216"/>
      <c r="M87" s="1216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</row>
    <row r="88" spans="1:25">
      <c r="A88" s="1225" t="s">
        <v>42</v>
      </c>
      <c r="B88" s="1555" t="s">
        <v>2101</v>
      </c>
      <c r="C88" s="1555"/>
      <c r="D88" s="1216"/>
      <c r="E88" s="1216"/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</row>
    <row r="89" spans="1:25">
      <c r="A89" s="1225" t="s">
        <v>42</v>
      </c>
      <c r="B89" s="1555"/>
      <c r="C89" s="1555"/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</row>
    <row r="90" spans="1:25">
      <c r="A90" s="1225" t="s">
        <v>43</v>
      </c>
      <c r="B90" s="1556" t="s">
        <v>276</v>
      </c>
      <c r="C90" s="1556"/>
      <c r="D90" s="1216"/>
      <c r="E90" s="1216"/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</row>
    <row r="91" spans="1:25" ht="23.25" customHeight="1">
      <c r="A91" s="1225" t="s">
        <v>44</v>
      </c>
      <c r="B91" s="1557"/>
      <c r="C91" s="1557"/>
      <c r="D91" s="1216"/>
      <c r="E91" s="1216"/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</row>
  </sheetData>
  <mergeCells count="55">
    <mergeCell ref="K84:M84"/>
    <mergeCell ref="B90:C90"/>
    <mergeCell ref="B91:C91"/>
    <mergeCell ref="R74:Y74"/>
    <mergeCell ref="B86:C86"/>
    <mergeCell ref="B87:C87"/>
    <mergeCell ref="B88:C88"/>
    <mergeCell ref="B89:C89"/>
    <mergeCell ref="B84:D84"/>
    <mergeCell ref="B65:D65"/>
    <mergeCell ref="K65:M65"/>
    <mergeCell ref="B67:C67"/>
    <mergeCell ref="B68:C68"/>
    <mergeCell ref="B69:C69"/>
    <mergeCell ref="B70:C70"/>
    <mergeCell ref="B71:C71"/>
    <mergeCell ref="B72:C72"/>
    <mergeCell ref="A74:F74"/>
    <mergeCell ref="I74:Q74"/>
    <mergeCell ref="R56:Y56"/>
    <mergeCell ref="R37:Y37"/>
    <mergeCell ref="B46:D46"/>
    <mergeCell ref="K46:M46"/>
    <mergeCell ref="B49:C49"/>
    <mergeCell ref="B50:C50"/>
    <mergeCell ref="B51:C51"/>
    <mergeCell ref="I37:Q37"/>
    <mergeCell ref="B52:C52"/>
    <mergeCell ref="B53:C53"/>
    <mergeCell ref="B54:C54"/>
    <mergeCell ref="A56:F56"/>
    <mergeCell ref="I56:Q56"/>
    <mergeCell ref="B48:C48"/>
    <mergeCell ref="B32:C32"/>
    <mergeCell ref="B33:C33"/>
    <mergeCell ref="B34:C34"/>
    <mergeCell ref="B35:C35"/>
    <mergeCell ref="A37:F37"/>
    <mergeCell ref="I20:Q20"/>
    <mergeCell ref="R20:Y20"/>
    <mergeCell ref="B29:D29"/>
    <mergeCell ref="K29:M29"/>
    <mergeCell ref="B31:C31"/>
    <mergeCell ref="A20:F20"/>
    <mergeCell ref="B14:C14"/>
    <mergeCell ref="B15:C15"/>
    <mergeCell ref="B16:C16"/>
    <mergeCell ref="B17:C17"/>
    <mergeCell ref="B18:C18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EEC0-15C3-488D-A8C5-4E7AC68A11AA}">
  <sheetPr>
    <tabColor rgb="FF7030A0"/>
  </sheetPr>
  <dimension ref="A1:AI148"/>
  <sheetViews>
    <sheetView topLeftCell="E27" workbookViewId="0">
      <selection activeCell="T23" sqref="T2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/>
    <col min="24" max="24" width="19" customWidth="1"/>
  </cols>
  <sheetData>
    <row r="1" spans="1:35" ht="23.25">
      <c r="A1" s="1549" t="s">
        <v>128</v>
      </c>
      <c r="B1" s="1549"/>
      <c r="C1" s="1549"/>
      <c r="D1" s="1549"/>
      <c r="E1" s="1549"/>
      <c r="F1" s="1549"/>
      <c r="G1" s="1067"/>
      <c r="H1" s="7"/>
      <c r="I1" s="1559" t="s">
        <v>446</v>
      </c>
      <c r="J1" s="1559"/>
      <c r="K1" s="1559"/>
      <c r="L1" s="1559"/>
      <c r="M1" s="1559"/>
      <c r="N1" s="1559"/>
      <c r="O1" s="1559"/>
      <c r="P1" s="1559"/>
      <c r="Q1" s="1559"/>
      <c r="R1" s="1715" t="s">
        <v>3497</v>
      </c>
      <c r="S1" s="1561"/>
      <c r="T1" s="1560"/>
      <c r="U1" s="1560"/>
      <c r="V1" s="1560"/>
      <c r="W1" s="1560"/>
      <c r="X1" s="1560"/>
      <c r="Y1" s="1560"/>
    </row>
    <row r="2" spans="1:3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35">
      <c r="A3" s="1172" t="s">
        <v>86</v>
      </c>
      <c r="B3" s="1172" t="s">
        <v>78</v>
      </c>
      <c r="C3" s="35" t="s">
        <v>3498</v>
      </c>
      <c r="D3" s="224" t="s">
        <v>88</v>
      </c>
      <c r="E3" s="227">
        <v>46159.166666666664</v>
      </c>
      <c r="F3" s="224">
        <v>11.9</v>
      </c>
      <c r="G3" s="224">
        <v>119342</v>
      </c>
      <c r="H3" s="226" t="s">
        <v>160</v>
      </c>
      <c r="I3" s="224"/>
      <c r="J3" s="224"/>
      <c r="K3" s="224"/>
      <c r="L3" s="224"/>
      <c r="M3" s="1172"/>
      <c r="N3" s="1186">
        <v>80</v>
      </c>
      <c r="O3" s="1186">
        <v>54</v>
      </c>
      <c r="P3" s="1186">
        <v>27</v>
      </c>
      <c r="Q3" s="14">
        <f t="shared" ref="Q3:Q6" si="0">SUM(I3:P3)</f>
        <v>161</v>
      </c>
      <c r="R3" s="229" t="s">
        <v>32</v>
      </c>
      <c r="S3" s="23" t="s">
        <v>33</v>
      </c>
      <c r="T3" s="14"/>
      <c r="U3" s="1190" t="s">
        <v>161</v>
      </c>
      <c r="V3" s="1238" t="s">
        <v>90</v>
      </c>
      <c r="W3" s="16">
        <v>1019953</v>
      </c>
      <c r="X3" s="16" t="s">
        <v>3499</v>
      </c>
      <c r="Y3" s="16"/>
    </row>
    <row r="4" spans="1:35">
      <c r="A4" s="1172" t="s">
        <v>114</v>
      </c>
      <c r="B4" s="1172" t="s">
        <v>78</v>
      </c>
      <c r="C4" s="35" t="s">
        <v>3500</v>
      </c>
      <c r="D4" s="224" t="s">
        <v>88</v>
      </c>
      <c r="E4" s="227">
        <v>46159.166666666664</v>
      </c>
      <c r="F4" s="224">
        <v>11.9</v>
      </c>
      <c r="G4" s="224">
        <v>119343</v>
      </c>
      <c r="H4" s="226" t="s">
        <v>740</v>
      </c>
      <c r="I4" s="224"/>
      <c r="J4" s="224"/>
      <c r="K4" s="224"/>
      <c r="L4" s="224"/>
      <c r="M4" s="1186">
        <v>27</v>
      </c>
      <c r="N4" s="1186">
        <v>81</v>
      </c>
      <c r="O4" s="1186">
        <v>26</v>
      </c>
      <c r="P4" s="1186">
        <v>27</v>
      </c>
      <c r="Q4" s="14">
        <f t="shared" si="0"/>
        <v>161</v>
      </c>
      <c r="R4" s="229" t="s">
        <v>32</v>
      </c>
      <c r="S4" s="23" t="s">
        <v>33</v>
      </c>
      <c r="T4" s="1183" t="b">
        <v>1</v>
      </c>
      <c r="U4" s="1190" t="s">
        <v>161</v>
      </c>
      <c r="V4" s="1238" t="s">
        <v>90</v>
      </c>
      <c r="W4" s="16">
        <v>1019954</v>
      </c>
      <c r="X4" s="16" t="s">
        <v>3499</v>
      </c>
      <c r="Y4" s="16"/>
    </row>
    <row r="5" spans="1:35">
      <c r="A5" s="1172" t="s">
        <v>190</v>
      </c>
      <c r="B5" s="1172" t="s">
        <v>78</v>
      </c>
      <c r="C5" s="35" t="s">
        <v>3501</v>
      </c>
      <c r="D5" s="224" t="s">
        <v>88</v>
      </c>
      <c r="E5" s="227">
        <v>46159.166666666664</v>
      </c>
      <c r="F5" s="224">
        <v>11.9</v>
      </c>
      <c r="G5" s="224">
        <v>119344</v>
      </c>
      <c r="H5" s="226" t="s">
        <v>3502</v>
      </c>
      <c r="I5" s="224"/>
      <c r="J5" s="224"/>
      <c r="K5" s="224"/>
      <c r="L5" s="224"/>
      <c r="M5" s="1172"/>
      <c r="N5" s="1186">
        <v>27</v>
      </c>
      <c r="O5" s="1186">
        <v>80</v>
      </c>
      <c r="P5" s="1186">
        <v>54</v>
      </c>
      <c r="Q5" s="14">
        <f t="shared" si="0"/>
        <v>161</v>
      </c>
      <c r="R5" s="229" t="s">
        <v>32</v>
      </c>
      <c r="S5" s="23" t="s">
        <v>33</v>
      </c>
      <c r="T5" s="14"/>
      <c r="U5" s="1190" t="s">
        <v>161</v>
      </c>
      <c r="V5" s="1238" t="s">
        <v>90</v>
      </c>
      <c r="W5" s="16">
        <v>1019955</v>
      </c>
      <c r="X5" s="16" t="s">
        <v>3499</v>
      </c>
      <c r="Y5" s="16"/>
    </row>
    <row r="6" spans="1:35">
      <c r="A6" s="1184" t="s">
        <v>107</v>
      </c>
      <c r="B6" s="1178" t="s">
        <v>78</v>
      </c>
      <c r="C6" s="35" t="s">
        <v>3503</v>
      </c>
      <c r="D6" s="1172" t="s">
        <v>88</v>
      </c>
      <c r="E6" s="1173">
        <v>46159.166666666664</v>
      </c>
      <c r="F6" s="224">
        <v>11.9</v>
      </c>
      <c r="G6" s="15">
        <v>119345</v>
      </c>
      <c r="H6" s="37" t="s">
        <v>740</v>
      </c>
      <c r="I6" s="15"/>
      <c r="J6" s="15"/>
      <c r="K6" s="15"/>
      <c r="L6" s="15"/>
      <c r="M6" s="1186">
        <v>27</v>
      </c>
      <c r="N6" s="1186">
        <v>81</v>
      </c>
      <c r="O6" s="1186">
        <v>26</v>
      </c>
      <c r="P6" s="1186">
        <v>27</v>
      </c>
      <c r="Q6" s="14">
        <f t="shared" si="0"/>
        <v>161</v>
      </c>
      <c r="R6" s="1176" t="s">
        <v>32</v>
      </c>
      <c r="S6" s="1177" t="s">
        <v>33</v>
      </c>
      <c r="T6" s="14"/>
      <c r="U6" s="1190" t="s">
        <v>161</v>
      </c>
      <c r="V6" s="1238" t="s">
        <v>90</v>
      </c>
      <c r="W6" s="16">
        <v>1019956</v>
      </c>
      <c r="X6" s="16" t="s">
        <v>3499</v>
      </c>
      <c r="Y6" s="16"/>
    </row>
    <row r="7" spans="1:35">
      <c r="A7" s="1186" t="s">
        <v>121</v>
      </c>
      <c r="B7" s="1186" t="s">
        <v>92</v>
      </c>
      <c r="C7" s="1186" t="s">
        <v>3504</v>
      </c>
      <c r="D7" s="1178" t="s">
        <v>94</v>
      </c>
      <c r="E7" s="1179">
        <v>46159.649305555555</v>
      </c>
      <c r="F7" s="1178">
        <v>13.1</v>
      </c>
      <c r="G7" s="1178">
        <v>119346</v>
      </c>
      <c r="H7" s="1205" t="s">
        <v>740</v>
      </c>
      <c r="I7" s="1178"/>
      <c r="J7" s="1178"/>
      <c r="K7" s="1178"/>
      <c r="L7" s="1178"/>
      <c r="M7" s="1186">
        <v>27</v>
      </c>
      <c r="N7" s="1186">
        <v>54</v>
      </c>
      <c r="O7" s="1186">
        <v>53</v>
      </c>
      <c r="P7" s="1186">
        <v>27</v>
      </c>
      <c r="Q7" s="14">
        <f>SUM(I7:P7)</f>
        <v>161</v>
      </c>
      <c r="R7" s="1176" t="s">
        <v>32</v>
      </c>
      <c r="S7" s="1177" t="s">
        <v>33</v>
      </c>
      <c r="T7" s="14"/>
      <c r="U7" s="1190" t="s">
        <v>161</v>
      </c>
      <c r="V7" s="1238" t="s">
        <v>90</v>
      </c>
      <c r="W7" s="16">
        <v>1019957</v>
      </c>
      <c r="X7" s="16" t="s">
        <v>3505</v>
      </c>
      <c r="Y7" s="16"/>
    </row>
    <row r="8" spans="1:35">
      <c r="A8" s="1172" t="s">
        <v>122</v>
      </c>
      <c r="B8" s="1172" t="s">
        <v>62</v>
      </c>
      <c r="C8" s="1186" t="s">
        <v>3506</v>
      </c>
      <c r="D8" s="1172" t="s">
        <v>61</v>
      </c>
      <c r="E8" s="1191" t="s">
        <v>3507</v>
      </c>
      <c r="F8" s="1172">
        <v>15.3</v>
      </c>
      <c r="G8" s="1172">
        <v>119314</v>
      </c>
      <c r="H8" s="1174"/>
      <c r="I8" s="1172"/>
      <c r="J8" s="1172"/>
      <c r="K8" s="1172"/>
      <c r="L8" s="1186">
        <v>81</v>
      </c>
      <c r="M8" s="1172"/>
      <c r="N8" s="1172"/>
      <c r="O8" s="1172"/>
      <c r="P8" s="1172"/>
      <c r="Q8" s="14">
        <f>SUM(I8:P8)</f>
        <v>81</v>
      </c>
      <c r="R8" s="1175" t="s">
        <v>30</v>
      </c>
      <c r="S8" s="1175" t="s">
        <v>31</v>
      </c>
      <c r="T8" s="14"/>
      <c r="U8" s="1207" t="s">
        <v>169</v>
      </c>
      <c r="V8" s="16"/>
      <c r="W8" s="16">
        <v>1019958</v>
      </c>
      <c r="X8" s="16" t="s">
        <v>3508</v>
      </c>
      <c r="Y8" s="16"/>
    </row>
    <row r="9" spans="1:35">
      <c r="A9" s="11"/>
      <c r="B9" s="7"/>
      <c r="C9" s="7"/>
      <c r="D9" s="7"/>
      <c r="E9" s="11"/>
      <c r="F9" s="7"/>
      <c r="G9" s="7"/>
      <c r="H9" s="7"/>
      <c r="I9" s="11">
        <f t="shared" ref="I9:Q9" si="1">SUM(I3:I8)</f>
        <v>0</v>
      </c>
      <c r="J9" s="11">
        <f t="shared" si="1"/>
        <v>0</v>
      </c>
      <c r="K9" s="11">
        <f t="shared" si="1"/>
        <v>0</v>
      </c>
      <c r="L9" s="11">
        <f t="shared" si="1"/>
        <v>81</v>
      </c>
      <c r="M9" s="11">
        <f t="shared" si="1"/>
        <v>81</v>
      </c>
      <c r="N9" s="11">
        <f t="shared" si="1"/>
        <v>323</v>
      </c>
      <c r="O9" s="11">
        <f t="shared" si="1"/>
        <v>239</v>
      </c>
      <c r="P9" s="11">
        <f t="shared" si="1"/>
        <v>162</v>
      </c>
      <c r="Q9" s="11">
        <f t="shared" si="1"/>
        <v>886</v>
      </c>
      <c r="R9" s="12"/>
      <c r="S9" s="12"/>
      <c r="T9" s="12"/>
      <c r="U9" s="12"/>
      <c r="V9" s="12"/>
      <c r="W9" s="12"/>
      <c r="X9" s="12"/>
      <c r="Y9" s="12"/>
      <c r="AI9" s="141"/>
    </row>
    <row r="10" spans="1:3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3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3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216"/>
      <c r="N12" s="1216"/>
      <c r="O12" s="1216"/>
      <c r="P12" s="1"/>
      <c r="Q12" s="1"/>
      <c r="R12" s="1"/>
      <c r="S12" s="1"/>
      <c r="T12" s="1"/>
      <c r="U12" s="1"/>
      <c r="V12" s="1"/>
      <c r="W12" s="1"/>
      <c r="X12" s="1"/>
    </row>
    <row r="13" spans="1:35">
      <c r="A13" s="257" t="s">
        <v>169</v>
      </c>
      <c r="B13" s="1619" t="s">
        <v>39</v>
      </c>
      <c r="C13" s="1619"/>
      <c r="D13" s="242"/>
      <c r="E13" s="243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"/>
      <c r="V13" s="1"/>
      <c r="W13" s="1"/>
      <c r="X13" s="1"/>
    </row>
    <row r="14" spans="1:35">
      <c r="A14" s="1195" t="s">
        <v>161</v>
      </c>
      <c r="B14" s="1554" t="s">
        <v>41</v>
      </c>
      <c r="C14" s="155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35" ht="15" customHeight="1">
      <c r="A15" s="5" t="s">
        <v>42</v>
      </c>
      <c r="B15" s="1565" t="s">
        <v>2908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3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 t="s">
        <v>330</v>
      </c>
      <c r="C17" s="1566"/>
      <c r="D17" s="1"/>
      <c r="E17" s="1"/>
      <c r="F17" s="1"/>
      <c r="G17" s="1" t="s">
        <v>832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717" t="s">
        <v>139</v>
      </c>
      <c r="B20" s="1717"/>
      <c r="C20" s="1717"/>
      <c r="D20" s="1717"/>
      <c r="E20" s="1717"/>
      <c r="F20" s="1717"/>
      <c r="G20" s="1096"/>
      <c r="H20" s="253"/>
      <c r="I20" s="1714" t="s">
        <v>3509</v>
      </c>
      <c r="J20" s="1714"/>
      <c r="K20" s="1714"/>
      <c r="L20" s="1714"/>
      <c r="M20" s="1714"/>
      <c r="N20" s="1714"/>
      <c r="O20" s="1714"/>
      <c r="P20" s="1714"/>
      <c r="Q20" s="1714"/>
      <c r="R20" s="1716" t="s">
        <v>3510</v>
      </c>
      <c r="S20" s="1678"/>
      <c r="T20" s="1677"/>
      <c r="U20" s="1677"/>
      <c r="V20" s="1677"/>
      <c r="W20" s="1677"/>
      <c r="X20" s="1677"/>
      <c r="Y20" s="1677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224" t="s">
        <v>102</v>
      </c>
      <c r="B22" s="224" t="s">
        <v>92</v>
      </c>
      <c r="C22" s="35" t="s">
        <v>3511</v>
      </c>
      <c r="D22" s="224" t="s">
        <v>2467</v>
      </c>
      <c r="E22" s="227">
        <v>46160.597222222219</v>
      </c>
      <c r="F22" s="224">
        <v>13.6</v>
      </c>
      <c r="G22" s="224">
        <v>119347</v>
      </c>
      <c r="H22" s="226" t="s">
        <v>740</v>
      </c>
      <c r="I22" s="224"/>
      <c r="J22" s="224"/>
      <c r="K22" s="224"/>
      <c r="L22" s="224"/>
      <c r="M22" s="1172"/>
      <c r="N22" s="1186">
        <v>54</v>
      </c>
      <c r="O22" s="1186">
        <v>80</v>
      </c>
      <c r="P22" s="35">
        <v>27</v>
      </c>
      <c r="Q22" s="14">
        <f t="shared" ref="Q22:Q26" si="2">SUM(I22:P22)</f>
        <v>161</v>
      </c>
      <c r="R22" s="1176" t="s">
        <v>32</v>
      </c>
      <c r="S22" s="1177" t="s">
        <v>33</v>
      </c>
      <c r="T22" s="14"/>
      <c r="U22" s="702" t="s">
        <v>523</v>
      </c>
      <c r="V22" s="701" t="s">
        <v>90</v>
      </c>
      <c r="W22" s="701">
        <v>1019980</v>
      </c>
      <c r="X22" s="701" t="s">
        <v>3512</v>
      </c>
      <c r="Y22" s="16"/>
    </row>
    <row r="23" spans="1:25">
      <c r="A23" s="224" t="s">
        <v>2561</v>
      </c>
      <c r="B23" s="224" t="s">
        <v>92</v>
      </c>
      <c r="C23" s="35" t="s">
        <v>3513</v>
      </c>
      <c r="D23" s="224" t="s">
        <v>2467</v>
      </c>
      <c r="E23" s="227">
        <v>46160.597222222219</v>
      </c>
      <c r="F23" s="224">
        <v>13.6</v>
      </c>
      <c r="G23" s="224">
        <v>119348</v>
      </c>
      <c r="H23" s="226" t="s">
        <v>548</v>
      </c>
      <c r="I23" s="224"/>
      <c r="J23" s="224"/>
      <c r="K23" s="224"/>
      <c r="L23" s="224"/>
      <c r="M23" s="35">
        <v>80</v>
      </c>
      <c r="N23" s="35">
        <v>54</v>
      </c>
      <c r="O23" s="35">
        <v>27</v>
      </c>
      <c r="P23" s="224"/>
      <c r="Q23" s="14">
        <f t="shared" si="2"/>
        <v>161</v>
      </c>
      <c r="R23" s="229" t="s">
        <v>32</v>
      </c>
      <c r="S23" s="23" t="s">
        <v>33</v>
      </c>
      <c r="T23" s="1183" t="b">
        <v>1</v>
      </c>
      <c r="U23" s="702" t="s">
        <v>523</v>
      </c>
      <c r="V23" s="701" t="s">
        <v>90</v>
      </c>
      <c r="W23" s="701">
        <v>1019982</v>
      </c>
      <c r="X23" s="701" t="s">
        <v>3512</v>
      </c>
      <c r="Y23" s="16"/>
    </row>
    <row r="24" spans="1:25" ht="51">
      <c r="A24" s="224" t="s">
        <v>119</v>
      </c>
      <c r="B24" s="224" t="s">
        <v>92</v>
      </c>
      <c r="C24" s="35" t="s">
        <v>3514</v>
      </c>
      <c r="D24" s="224" t="s">
        <v>2467</v>
      </c>
      <c r="E24" s="227">
        <v>46160.597222222219</v>
      </c>
      <c r="F24" s="224">
        <v>13.6</v>
      </c>
      <c r="G24" s="224">
        <v>119349</v>
      </c>
      <c r="H24" s="226" t="s">
        <v>3515</v>
      </c>
      <c r="I24" s="224"/>
      <c r="J24" s="224"/>
      <c r="K24" s="224"/>
      <c r="L24" s="224"/>
      <c r="M24" s="224">
        <v>0</v>
      </c>
      <c r="N24" s="35">
        <v>81</v>
      </c>
      <c r="O24" s="35">
        <v>80</v>
      </c>
      <c r="P24" s="224"/>
      <c r="Q24" s="14">
        <f t="shared" si="2"/>
        <v>161</v>
      </c>
      <c r="R24" s="229" t="s">
        <v>32</v>
      </c>
      <c r="S24" s="23" t="s">
        <v>33</v>
      </c>
      <c r="T24" s="14"/>
      <c r="U24" s="702" t="s">
        <v>523</v>
      </c>
      <c r="V24" s="701" t="s">
        <v>90</v>
      </c>
      <c r="W24" s="701">
        <v>1019984</v>
      </c>
      <c r="X24" s="701" t="s">
        <v>3512</v>
      </c>
      <c r="Y24" s="16"/>
    </row>
    <row r="25" spans="1:25">
      <c r="A25" s="224" t="s">
        <v>86</v>
      </c>
      <c r="B25" s="224" t="s">
        <v>92</v>
      </c>
      <c r="C25" s="35" t="s">
        <v>3516</v>
      </c>
      <c r="D25" s="224" t="s">
        <v>2467</v>
      </c>
      <c r="E25" s="227">
        <v>46160.597222222219</v>
      </c>
      <c r="F25" s="224">
        <v>13.6</v>
      </c>
      <c r="G25" s="224">
        <v>119350</v>
      </c>
      <c r="H25" s="226" t="s">
        <v>160</v>
      </c>
      <c r="I25" s="224"/>
      <c r="J25" s="224"/>
      <c r="K25" s="224"/>
      <c r="L25" s="224"/>
      <c r="M25" s="224"/>
      <c r="N25" s="35">
        <v>54</v>
      </c>
      <c r="O25" s="35">
        <v>107</v>
      </c>
      <c r="P25" s="224">
        <v>0</v>
      </c>
      <c r="Q25" s="14">
        <f t="shared" si="2"/>
        <v>161</v>
      </c>
      <c r="R25" s="229" t="s">
        <v>32</v>
      </c>
      <c r="S25" s="23" t="s">
        <v>33</v>
      </c>
      <c r="T25" s="14"/>
      <c r="U25" s="702" t="s">
        <v>523</v>
      </c>
      <c r="V25" s="701" t="s">
        <v>90</v>
      </c>
      <c r="W25" s="701">
        <v>1019986</v>
      </c>
      <c r="X25" s="701" t="s">
        <v>3512</v>
      </c>
      <c r="Y25" s="16"/>
    </row>
    <row r="26" spans="1:25">
      <c r="A26" s="224" t="s">
        <v>157</v>
      </c>
      <c r="B26" s="224" t="s">
        <v>80</v>
      </c>
      <c r="C26" s="35" t="s">
        <v>3517</v>
      </c>
      <c r="D26" s="224" t="s">
        <v>3518</v>
      </c>
      <c r="E26" s="227">
        <v>46160.666666666664</v>
      </c>
      <c r="F26" s="224">
        <v>12.3</v>
      </c>
      <c r="G26" s="224">
        <v>119351</v>
      </c>
      <c r="H26" s="226" t="s">
        <v>1348</v>
      </c>
      <c r="I26" s="224"/>
      <c r="J26" s="224"/>
      <c r="K26" s="224"/>
      <c r="L26" s="224"/>
      <c r="M26" s="224"/>
      <c r="N26" s="224"/>
      <c r="O26" s="35">
        <v>134</v>
      </c>
      <c r="P26" s="35">
        <v>27</v>
      </c>
      <c r="Q26" s="14">
        <f t="shared" si="2"/>
        <v>161</v>
      </c>
      <c r="R26" s="229" t="s">
        <v>32</v>
      </c>
      <c r="S26" s="23" t="s">
        <v>33</v>
      </c>
      <c r="T26" s="14"/>
      <c r="U26" s="702" t="s">
        <v>523</v>
      </c>
      <c r="V26" s="701" t="s">
        <v>90</v>
      </c>
      <c r="W26" s="701">
        <v>1019989</v>
      </c>
      <c r="X26" s="701" t="s">
        <v>3519</v>
      </c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7"/>
      <c r="I27" s="11">
        <f>SUM(I22:I25)</f>
        <v>0</v>
      </c>
      <c r="J27" s="11">
        <f>SUM(J22:J25)</f>
        <v>0</v>
      </c>
      <c r="K27" s="11">
        <f t="shared" ref="K27" ca="1" si="3">SUM(K22:K62)</f>
        <v>0</v>
      </c>
      <c r="L27" s="11">
        <f>SUM(L22:L25)</f>
        <v>0</v>
      </c>
      <c r="M27" s="11">
        <f>SUM(M22:M26)</f>
        <v>80</v>
      </c>
      <c r="N27" s="11">
        <f>SUM(N22:N26)</f>
        <v>243</v>
      </c>
      <c r="O27" s="11">
        <f>SUM(O22:O26)</f>
        <v>428</v>
      </c>
      <c r="P27" s="11">
        <f>SUM(P22:P26)</f>
        <v>54</v>
      </c>
      <c r="Q27" s="11">
        <f>SUM(Q22:R26)</f>
        <v>805</v>
      </c>
      <c r="R27" s="12"/>
      <c r="S27" s="12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"/>
      <c r="K29" s="1563"/>
      <c r="L29" s="1563"/>
      <c r="M29" s="156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" customHeight="1">
      <c r="A31" s="230"/>
      <c r="B31" s="1558"/>
      <c r="C31" s="1558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4" t="s">
        <v>523</v>
      </c>
      <c r="B32" s="1564" t="s">
        <v>41</v>
      </c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/>
      <c r="C33" s="15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/>
      <c r="C34" s="156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43</v>
      </c>
      <c r="B35" s="1566"/>
      <c r="C35" s="156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44</v>
      </c>
      <c r="B36" s="1567"/>
      <c r="C36" s="156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8" spans="1:25" ht="23.25" customHeight="1">
      <c r="A38" s="1559" t="s">
        <v>345</v>
      </c>
      <c r="B38" s="1559"/>
      <c r="C38" s="1559"/>
      <c r="D38" s="1559"/>
      <c r="E38" s="1559"/>
      <c r="F38" s="1559"/>
      <c r="G38" s="1067"/>
      <c r="H38" s="7"/>
      <c r="I38" s="1559" t="s">
        <v>446</v>
      </c>
      <c r="J38" s="1559"/>
      <c r="K38" s="1559"/>
      <c r="L38" s="1559"/>
      <c r="M38" s="1559"/>
      <c r="N38" s="1559"/>
      <c r="O38" s="1559"/>
      <c r="P38" s="1559"/>
      <c r="Q38" s="1559"/>
      <c r="R38" s="1715" t="s">
        <v>1588</v>
      </c>
      <c r="S38" s="1561"/>
      <c r="T38" s="1560"/>
      <c r="U38" s="1560"/>
      <c r="V38" s="1560"/>
      <c r="W38" s="1560"/>
      <c r="X38" s="1560"/>
      <c r="Y38" s="1560"/>
    </row>
    <row r="39" spans="1:25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8" t="s">
        <v>9</v>
      </c>
      <c r="H39" s="33" t="s">
        <v>10</v>
      </c>
      <c r="I39" s="9" t="s">
        <v>11</v>
      </c>
      <c r="J39" s="9" t="s">
        <v>12</v>
      </c>
      <c r="K39" s="9" t="s">
        <v>13</v>
      </c>
      <c r="L39" s="9" t="s">
        <v>14</v>
      </c>
      <c r="M39" s="9" t="s">
        <v>15</v>
      </c>
      <c r="N39" s="9" t="s">
        <v>16</v>
      </c>
      <c r="O39" s="9" t="s">
        <v>17</v>
      </c>
      <c r="P39" s="10" t="s">
        <v>18</v>
      </c>
      <c r="Q39" s="8" t="s">
        <v>19</v>
      </c>
      <c r="R39" s="8" t="s">
        <v>20</v>
      </c>
      <c r="S39" s="240" t="s">
        <v>21</v>
      </c>
      <c r="T39" s="240" t="s">
        <v>22</v>
      </c>
      <c r="U39" s="8" t="s">
        <v>24</v>
      </c>
      <c r="V39" s="8" t="s">
        <v>25</v>
      </c>
      <c r="W39" s="8" t="s">
        <v>26</v>
      </c>
      <c r="X39" s="8" t="s">
        <v>27</v>
      </c>
      <c r="Y39" s="8" t="s">
        <v>28</v>
      </c>
    </row>
    <row r="40" spans="1:25">
      <c r="A40" s="224" t="s">
        <v>120</v>
      </c>
      <c r="B40" s="224" t="s">
        <v>78</v>
      </c>
      <c r="C40" s="35" t="s">
        <v>3520</v>
      </c>
      <c r="D40" s="224" t="s">
        <v>400</v>
      </c>
      <c r="E40" s="227">
        <v>46159.756944444445</v>
      </c>
      <c r="F40" s="35">
        <v>13.9</v>
      </c>
      <c r="G40" s="224">
        <v>119352</v>
      </c>
      <c r="H40" s="226" t="s">
        <v>740</v>
      </c>
      <c r="I40" s="224"/>
      <c r="J40" s="224"/>
      <c r="K40" s="224"/>
      <c r="L40" s="224"/>
      <c r="M40" s="224">
        <v>0</v>
      </c>
      <c r="N40" s="35">
        <v>54</v>
      </c>
      <c r="O40" s="272">
        <v>107</v>
      </c>
      <c r="P40" s="224">
        <v>0</v>
      </c>
      <c r="Q40" s="14">
        <f t="shared" ref="Q40:Q42" si="4">SUM(I40:P40)</f>
        <v>161</v>
      </c>
      <c r="R40" s="229" t="s">
        <v>32</v>
      </c>
      <c r="S40" s="23" t="s">
        <v>33</v>
      </c>
      <c r="T40" s="1183" t="b">
        <v>1</v>
      </c>
      <c r="U40" s="1207" t="s">
        <v>169</v>
      </c>
      <c r="V40" s="1238" t="s">
        <v>90</v>
      </c>
      <c r="W40" s="16">
        <v>1019965</v>
      </c>
      <c r="X40" s="16" t="s">
        <v>3521</v>
      </c>
      <c r="Y40" s="16"/>
    </row>
    <row r="41" spans="1:25">
      <c r="A41" s="224" t="s">
        <v>2777</v>
      </c>
      <c r="B41" s="224" t="s">
        <v>652</v>
      </c>
      <c r="C41" s="35" t="s">
        <v>3522</v>
      </c>
      <c r="D41" s="224" t="s">
        <v>2892</v>
      </c>
      <c r="E41" s="227">
        <v>46160.288194444445</v>
      </c>
      <c r="F41" s="224">
        <v>12.5</v>
      </c>
      <c r="G41" s="224">
        <v>119353</v>
      </c>
      <c r="H41" s="226" t="s">
        <v>401</v>
      </c>
      <c r="I41" s="224"/>
      <c r="J41" s="224"/>
      <c r="K41" s="224"/>
      <c r="L41" s="224"/>
      <c r="M41" s="35">
        <v>27</v>
      </c>
      <c r="N41" s="35">
        <v>54</v>
      </c>
      <c r="O41" s="224">
        <v>80</v>
      </c>
      <c r="P41" s="224"/>
      <c r="Q41" s="14">
        <f t="shared" si="4"/>
        <v>161</v>
      </c>
      <c r="R41" s="229" t="s">
        <v>32</v>
      </c>
      <c r="S41" s="23" t="s">
        <v>33</v>
      </c>
      <c r="T41" s="14"/>
      <c r="U41" s="231" t="s">
        <v>100</v>
      </c>
      <c r="V41" s="1238" t="s">
        <v>90</v>
      </c>
      <c r="W41" s="16">
        <v>1019966</v>
      </c>
      <c r="X41" s="16" t="s">
        <v>3523</v>
      </c>
      <c r="Y41" s="16"/>
    </row>
    <row r="42" spans="1:25">
      <c r="A42" s="224" t="s">
        <v>1770</v>
      </c>
      <c r="B42" s="224" t="s">
        <v>78</v>
      </c>
      <c r="C42" s="35" t="s">
        <v>3524</v>
      </c>
      <c r="D42" s="224" t="s">
        <v>400</v>
      </c>
      <c r="E42" s="227">
        <v>46159.756944444445</v>
      </c>
      <c r="F42" s="35">
        <v>13.9</v>
      </c>
      <c r="G42" s="224">
        <v>119354</v>
      </c>
      <c r="H42" s="226" t="s">
        <v>3525</v>
      </c>
      <c r="I42" s="224"/>
      <c r="J42" s="224"/>
      <c r="K42" s="224"/>
      <c r="L42" s="224"/>
      <c r="M42" s="224"/>
      <c r="N42" s="35">
        <v>53</v>
      </c>
      <c r="O42" s="224">
        <v>108</v>
      </c>
      <c r="P42" s="224">
        <v>0</v>
      </c>
      <c r="Q42" s="14">
        <f t="shared" si="4"/>
        <v>161</v>
      </c>
      <c r="R42" s="229" t="s">
        <v>32</v>
      </c>
      <c r="S42" s="23" t="s">
        <v>33</v>
      </c>
      <c r="T42" s="14"/>
      <c r="U42" s="1207" t="s">
        <v>169</v>
      </c>
      <c r="V42" s="1238" t="s">
        <v>90</v>
      </c>
      <c r="W42" s="16">
        <v>1019967</v>
      </c>
      <c r="X42" s="16" t="s">
        <v>3521</v>
      </c>
      <c r="Y42" s="16"/>
    </row>
    <row r="43" spans="1:25">
      <c r="A43" s="1172" t="s">
        <v>111</v>
      </c>
      <c r="B43" s="1172" t="s">
        <v>65</v>
      </c>
      <c r="C43" s="35" t="s">
        <v>3526</v>
      </c>
      <c r="D43" s="224" t="s">
        <v>64</v>
      </c>
      <c r="E43" s="227">
        <v>46159.472222222219</v>
      </c>
      <c r="F43" s="224">
        <v>17</v>
      </c>
      <c r="G43" s="224">
        <v>119310</v>
      </c>
      <c r="H43" s="226"/>
      <c r="I43" s="224"/>
      <c r="J43" s="224"/>
      <c r="K43" s="224"/>
      <c r="L43" s="224"/>
      <c r="M43" s="35">
        <v>161</v>
      </c>
      <c r="N43" s="224"/>
      <c r="O43" s="224"/>
      <c r="P43" s="224"/>
      <c r="Q43" s="14">
        <f>SUM(I43:P43)</f>
        <v>161</v>
      </c>
      <c r="R43" s="14" t="s">
        <v>30</v>
      </c>
      <c r="S43" s="1177" t="s">
        <v>33</v>
      </c>
      <c r="T43" s="14"/>
      <c r="U43" s="1207" t="s">
        <v>169</v>
      </c>
      <c r="V43" s="16"/>
      <c r="W43" s="16">
        <v>1019968</v>
      </c>
      <c r="X43" s="16" t="s">
        <v>3527</v>
      </c>
      <c r="Y43" s="16"/>
    </row>
    <row r="44" spans="1:25">
      <c r="A44" s="11" t="s">
        <v>19</v>
      </c>
      <c r="B44" s="7"/>
      <c r="C44" s="7"/>
      <c r="D44" s="7"/>
      <c r="E44" s="11"/>
      <c r="F44" s="7"/>
      <c r="G44" s="7"/>
      <c r="H44" s="7"/>
      <c r="I44" s="11">
        <f>SUM(I40:I42)</f>
        <v>0</v>
      </c>
      <c r="J44" s="11">
        <f>SUM(J40:J42)</f>
        <v>0</v>
      </c>
      <c r="K44" s="11">
        <f t="shared" ref="K44:Q44" si="5">SUM(K40:K43)</f>
        <v>0</v>
      </c>
      <c r="L44" s="11">
        <f t="shared" si="5"/>
        <v>0</v>
      </c>
      <c r="M44" s="11">
        <f t="shared" si="5"/>
        <v>188</v>
      </c>
      <c r="N44" s="11">
        <f t="shared" si="5"/>
        <v>161</v>
      </c>
      <c r="O44" s="11">
        <f t="shared" si="5"/>
        <v>295</v>
      </c>
      <c r="P44" s="11">
        <f t="shared" si="5"/>
        <v>0</v>
      </c>
      <c r="Q44" s="11">
        <f t="shared" si="5"/>
        <v>644</v>
      </c>
      <c r="R44" s="12"/>
      <c r="S44" s="12"/>
      <c r="T44" s="12"/>
      <c r="U44" s="12"/>
      <c r="V44" s="12"/>
      <c r="W44" s="12"/>
      <c r="X44" s="12"/>
      <c r="Y44" s="12"/>
    </row>
    <row r="45" spans="1:25">
      <c r="A45" s="1"/>
      <c r="B45" s="1"/>
      <c r="C45" s="1"/>
      <c r="D45" s="1"/>
      <c r="E45" s="1"/>
      <c r="F45" s="2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5">
      <c r="A46" s="166" t="s">
        <v>34</v>
      </c>
      <c r="B46" s="1562"/>
      <c r="C46" s="1562"/>
      <c r="D46" s="1562"/>
      <c r="E46" s="1"/>
      <c r="F46" s="1"/>
      <c r="G46" s="1"/>
      <c r="H46" s="1"/>
      <c r="I46" s="1"/>
      <c r="J46" s="1"/>
      <c r="K46" s="1563"/>
      <c r="L46" s="1563"/>
      <c r="M46" s="156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 ht="18">
      <c r="A47" s="187" t="s">
        <v>35</v>
      </c>
      <c r="B47" s="186" t="s">
        <v>36</v>
      </c>
      <c r="C47" s="239" t="s">
        <v>37</v>
      </c>
      <c r="D47" s="24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230" t="s">
        <v>100</v>
      </c>
      <c r="B48" s="1558" t="s">
        <v>39</v>
      </c>
      <c r="C48" s="1558"/>
      <c r="D48" s="242"/>
      <c r="E48" s="243" t="s">
        <v>40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257" t="s">
        <v>169</v>
      </c>
      <c r="B49" s="1619" t="s">
        <v>41</v>
      </c>
      <c r="C49" s="161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5" t="s">
        <v>42</v>
      </c>
      <c r="B50" s="1565" t="s">
        <v>3528</v>
      </c>
      <c r="C50" s="156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5" t="s">
        <v>42</v>
      </c>
      <c r="B51" s="1565"/>
      <c r="C51" s="1565"/>
      <c r="E51" s="14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43</v>
      </c>
      <c r="B52" s="1566" t="s">
        <v>3529</v>
      </c>
      <c r="C52" s="156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44</v>
      </c>
      <c r="B53" s="1567"/>
      <c r="C53" s="156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5" spans="1:25" ht="23.25" customHeight="1">
      <c r="A55" s="1559" t="s">
        <v>360</v>
      </c>
      <c r="B55" s="1559"/>
      <c r="C55" s="1559"/>
      <c r="D55" s="1559"/>
      <c r="E55" s="1559"/>
      <c r="F55" s="1559"/>
      <c r="G55" s="1067"/>
      <c r="H55" s="7"/>
      <c r="I55" s="1559" t="s">
        <v>84</v>
      </c>
      <c r="J55" s="1559"/>
      <c r="K55" s="1559"/>
      <c r="L55" s="1559"/>
      <c r="M55" s="1559"/>
      <c r="N55" s="1559"/>
      <c r="O55" s="1559"/>
      <c r="P55" s="1559"/>
      <c r="Q55" s="1559"/>
      <c r="R55" s="1560" t="s">
        <v>311</v>
      </c>
      <c r="S55" s="1561"/>
      <c r="T55" s="1560"/>
      <c r="U55" s="1560"/>
      <c r="V55" s="1560"/>
      <c r="W55" s="1560"/>
      <c r="X55" s="1560"/>
      <c r="Y55" s="1560"/>
    </row>
    <row r="56" spans="1:25" ht="26.25">
      <c r="A56" s="8" t="s">
        <v>3</v>
      </c>
      <c r="B56" s="8" t="s">
        <v>4</v>
      </c>
      <c r="C56" s="8" t="s">
        <v>5</v>
      </c>
      <c r="D56" s="8" t="s">
        <v>6</v>
      </c>
      <c r="E56" s="8" t="s">
        <v>7</v>
      </c>
      <c r="F56" s="8" t="s">
        <v>8</v>
      </c>
      <c r="G56" s="8" t="s">
        <v>9</v>
      </c>
      <c r="H56" s="33" t="s">
        <v>10</v>
      </c>
      <c r="I56" s="9" t="s">
        <v>11</v>
      </c>
      <c r="J56" s="9" t="s">
        <v>12</v>
      </c>
      <c r="K56" s="9" t="s">
        <v>13</v>
      </c>
      <c r="L56" s="9" t="s">
        <v>14</v>
      </c>
      <c r="M56" s="9" t="s">
        <v>15</v>
      </c>
      <c r="N56" s="9" t="s">
        <v>16</v>
      </c>
      <c r="O56" s="9" t="s">
        <v>17</v>
      </c>
      <c r="P56" s="10" t="s">
        <v>18</v>
      </c>
      <c r="Q56" s="8" t="s">
        <v>19</v>
      </c>
      <c r="R56" s="8" t="s">
        <v>20</v>
      </c>
      <c r="S56" s="240" t="s">
        <v>21</v>
      </c>
      <c r="T56" s="240" t="s">
        <v>22</v>
      </c>
      <c r="U56" s="8" t="s">
        <v>24</v>
      </c>
      <c r="V56" s="8" t="s">
        <v>25</v>
      </c>
      <c r="W56" s="8" t="s">
        <v>26</v>
      </c>
      <c r="X56" s="8" t="s">
        <v>27</v>
      </c>
      <c r="Y56" s="8" t="s">
        <v>28</v>
      </c>
    </row>
    <row r="57" spans="1:25">
      <c r="A57" s="1184" t="s">
        <v>141</v>
      </c>
      <c r="B57" s="1172" t="s">
        <v>69</v>
      </c>
      <c r="C57" s="35" t="s">
        <v>3530</v>
      </c>
      <c r="D57" s="224" t="s">
        <v>68</v>
      </c>
      <c r="E57" s="227">
        <v>46158.798611111109</v>
      </c>
      <c r="F57" s="224">
        <v>16.899999999999999</v>
      </c>
      <c r="G57" s="224">
        <v>119318</v>
      </c>
      <c r="H57" s="226" t="s">
        <v>2665</v>
      </c>
      <c r="I57" s="224"/>
      <c r="J57" s="224"/>
      <c r="K57" s="224"/>
      <c r="L57" s="224"/>
      <c r="M57" s="35">
        <v>27</v>
      </c>
      <c r="N57" s="35">
        <v>80</v>
      </c>
      <c r="O57" s="35">
        <v>54</v>
      </c>
      <c r="P57" s="224"/>
      <c r="Q57" s="14">
        <f t="shared" ref="Q57:Q61" si="6">SUM(I57:P57)</f>
        <v>161</v>
      </c>
      <c r="R57" s="14" t="s">
        <v>30</v>
      </c>
      <c r="S57" s="14" t="s">
        <v>31</v>
      </c>
      <c r="T57" s="14"/>
      <c r="U57" s="1207" t="s">
        <v>169</v>
      </c>
      <c r="V57" s="14"/>
      <c r="W57" s="14">
        <v>1019969</v>
      </c>
      <c r="X57" s="14" t="s">
        <v>3531</v>
      </c>
      <c r="Y57" s="14"/>
    </row>
    <row r="58" spans="1:25">
      <c r="A58" s="1172" t="s">
        <v>219</v>
      </c>
      <c r="B58" s="1172" t="s">
        <v>75</v>
      </c>
      <c r="C58" s="35" t="s">
        <v>3532</v>
      </c>
      <c r="D58" s="224" t="s">
        <v>74</v>
      </c>
      <c r="E58" s="227">
        <v>46159.524305555555</v>
      </c>
      <c r="F58" s="224">
        <v>18.2</v>
      </c>
      <c r="G58" s="224">
        <v>119315</v>
      </c>
      <c r="H58" s="226"/>
      <c r="I58" s="224"/>
      <c r="J58" s="224"/>
      <c r="K58" s="224"/>
      <c r="L58" s="35">
        <v>54</v>
      </c>
      <c r="M58" s="224"/>
      <c r="N58" s="224"/>
      <c r="O58" s="224"/>
      <c r="P58" s="224"/>
      <c r="Q58" s="14">
        <f t="shared" si="6"/>
        <v>54</v>
      </c>
      <c r="R58" s="14" t="s">
        <v>30</v>
      </c>
      <c r="S58" s="14" t="s">
        <v>31</v>
      </c>
      <c r="T58" s="14"/>
      <c r="U58" s="1207" t="s">
        <v>169</v>
      </c>
      <c r="V58" s="14" t="s">
        <v>1693</v>
      </c>
      <c r="W58" s="14">
        <v>1019970</v>
      </c>
      <c r="X58" s="14" t="s">
        <v>3531</v>
      </c>
      <c r="Y58" s="14"/>
    </row>
    <row r="59" spans="1:25">
      <c r="A59" s="1172" t="s">
        <v>113</v>
      </c>
      <c r="B59" s="1172" t="s">
        <v>65</v>
      </c>
      <c r="C59" s="35" t="s">
        <v>3533</v>
      </c>
      <c r="D59" s="224" t="s">
        <v>64</v>
      </c>
      <c r="E59" s="227">
        <v>46159.472222222219</v>
      </c>
      <c r="F59" s="224">
        <v>17</v>
      </c>
      <c r="G59" s="224">
        <v>119312</v>
      </c>
      <c r="H59" s="226"/>
      <c r="I59" s="224"/>
      <c r="J59" s="224"/>
      <c r="K59" s="224"/>
      <c r="L59" s="35">
        <v>54</v>
      </c>
      <c r="M59" s="35">
        <v>27</v>
      </c>
      <c r="N59" s="224"/>
      <c r="O59" s="224"/>
      <c r="P59" s="224"/>
      <c r="Q59" s="14">
        <f t="shared" si="6"/>
        <v>81</v>
      </c>
      <c r="R59" s="1175" t="s">
        <v>30</v>
      </c>
      <c r="S59" s="1177" t="s">
        <v>33</v>
      </c>
      <c r="T59" s="14"/>
      <c r="U59" s="1207" t="s">
        <v>169</v>
      </c>
      <c r="V59" s="14" t="s">
        <v>90</v>
      </c>
      <c r="W59" s="14">
        <v>1019971</v>
      </c>
      <c r="X59" s="14" t="s">
        <v>3531</v>
      </c>
      <c r="Y59" s="14"/>
    </row>
    <row r="60" spans="1:25">
      <c r="A60" s="1172" t="s">
        <v>145</v>
      </c>
      <c r="B60" s="1172" t="s">
        <v>57</v>
      </c>
      <c r="C60" s="35" t="s">
        <v>3534</v>
      </c>
      <c r="D60" s="224" t="s">
        <v>56</v>
      </c>
      <c r="E60" s="1061" t="s">
        <v>3535</v>
      </c>
      <c r="F60" s="224">
        <v>12.3</v>
      </c>
      <c r="G60" s="224">
        <v>119317</v>
      </c>
      <c r="H60" s="226"/>
      <c r="I60" s="224"/>
      <c r="J60" s="224"/>
      <c r="K60" s="35">
        <v>27</v>
      </c>
      <c r="L60" s="35">
        <v>81</v>
      </c>
      <c r="M60" s="224"/>
      <c r="N60" s="224"/>
      <c r="O60" s="224"/>
      <c r="P60" s="224"/>
      <c r="Q60" s="14">
        <f t="shared" si="6"/>
        <v>108</v>
      </c>
      <c r="R60" s="1175" t="s">
        <v>30</v>
      </c>
      <c r="S60" s="1175" t="s">
        <v>31</v>
      </c>
      <c r="T60" s="14"/>
      <c r="U60" s="1207" t="s">
        <v>169</v>
      </c>
      <c r="V60" s="14"/>
      <c r="W60" s="14">
        <v>1019972</v>
      </c>
      <c r="X60" s="14" t="s">
        <v>3536</v>
      </c>
      <c r="Y60" s="14"/>
    </row>
    <row r="61" spans="1:25">
      <c r="A61" s="1178" t="s">
        <v>190</v>
      </c>
      <c r="B61" s="1178" t="s">
        <v>80</v>
      </c>
      <c r="C61" s="35" t="s">
        <v>3537</v>
      </c>
      <c r="D61" s="15" t="s">
        <v>117</v>
      </c>
      <c r="E61" s="1179">
        <v>46160.069444444445</v>
      </c>
      <c r="F61" s="15">
        <v>11.9</v>
      </c>
      <c r="G61" s="15">
        <v>119355</v>
      </c>
      <c r="H61" s="37" t="s">
        <v>1348</v>
      </c>
      <c r="I61" s="15"/>
      <c r="J61" s="15"/>
      <c r="K61" s="15"/>
      <c r="L61" s="15"/>
      <c r="M61" s="15"/>
      <c r="N61" s="15"/>
      <c r="O61" s="15">
        <v>0</v>
      </c>
      <c r="P61" s="35">
        <v>161</v>
      </c>
      <c r="Q61" s="14">
        <f t="shared" si="6"/>
        <v>161</v>
      </c>
      <c r="R61" s="1176" t="s">
        <v>32</v>
      </c>
      <c r="S61" s="1177" t="s">
        <v>33</v>
      </c>
      <c r="T61" s="14"/>
      <c r="U61" s="231" t="s">
        <v>100</v>
      </c>
      <c r="V61" s="1181"/>
      <c r="W61" s="1181">
        <v>1019973</v>
      </c>
      <c r="X61" s="1181" t="s">
        <v>3538</v>
      </c>
      <c r="Y61" s="1181"/>
    </row>
    <row r="62" spans="1:25">
      <c r="A62" s="1172" t="s">
        <v>150</v>
      </c>
      <c r="B62" s="1172" t="s">
        <v>57</v>
      </c>
      <c r="C62" s="35" t="s">
        <v>3539</v>
      </c>
      <c r="D62" s="224" t="s">
        <v>56</v>
      </c>
      <c r="E62" s="1061" t="s">
        <v>3535</v>
      </c>
      <c r="F62" s="224">
        <v>12.3</v>
      </c>
      <c r="G62" s="224">
        <v>119319</v>
      </c>
      <c r="H62" s="226"/>
      <c r="I62" s="224"/>
      <c r="J62" s="224"/>
      <c r="K62" s="224"/>
      <c r="L62" s="35">
        <v>108</v>
      </c>
      <c r="M62" s="224"/>
      <c r="N62" s="224"/>
      <c r="O62" s="224"/>
      <c r="P62" s="224"/>
      <c r="Q62" s="14">
        <f>SUM(I62:P62)</f>
        <v>108</v>
      </c>
      <c r="R62" s="1175" t="s">
        <v>30</v>
      </c>
      <c r="S62" s="1175" t="s">
        <v>31</v>
      </c>
      <c r="T62" s="14"/>
      <c r="U62" s="1207" t="s">
        <v>169</v>
      </c>
      <c r="V62" s="701"/>
      <c r="W62" s="701">
        <v>1019974</v>
      </c>
      <c r="X62" s="701" t="s">
        <v>3536</v>
      </c>
      <c r="Y62" s="14"/>
    </row>
    <row r="63" spans="1:25">
      <c r="A63" s="11" t="s">
        <v>19</v>
      </c>
      <c r="B63" s="7"/>
      <c r="C63" s="7"/>
      <c r="D63" s="7"/>
      <c r="E63" s="11"/>
      <c r="F63" s="7"/>
      <c r="G63" s="7"/>
      <c r="H63" s="7"/>
      <c r="I63" s="11">
        <f>SUM(I57:I60)</f>
        <v>0</v>
      </c>
      <c r="J63" s="11">
        <f>SUM(J57:J60)</f>
        <v>0</v>
      </c>
      <c r="K63" s="11">
        <f t="shared" ref="K63" si="7">SUM(K57:K61)</f>
        <v>27</v>
      </c>
      <c r="L63" s="11">
        <f t="shared" ref="L63:Q63" si="8">SUM(L57:L62)</f>
        <v>297</v>
      </c>
      <c r="M63" s="11">
        <f t="shared" si="8"/>
        <v>54</v>
      </c>
      <c r="N63" s="11">
        <f t="shared" si="8"/>
        <v>80</v>
      </c>
      <c r="O63" s="11">
        <f t="shared" si="8"/>
        <v>54</v>
      </c>
      <c r="P63" s="11">
        <f t="shared" si="8"/>
        <v>161</v>
      </c>
      <c r="Q63" s="11">
        <f t="shared" si="8"/>
        <v>673</v>
      </c>
      <c r="R63" s="12"/>
      <c r="S63" s="12"/>
      <c r="T63" s="12"/>
      <c r="U63" s="12"/>
      <c r="V63" s="12"/>
      <c r="W63" s="12"/>
      <c r="X63" s="12"/>
      <c r="Y63" s="12"/>
    </row>
    <row r="64" spans="1:25">
      <c r="A64" s="1"/>
      <c r="B64" s="1"/>
      <c r="C64" s="1"/>
      <c r="D64" s="1"/>
      <c r="E64" s="1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5">
      <c r="A65" s="166" t="s">
        <v>34</v>
      </c>
      <c r="B65" s="1562"/>
      <c r="C65" s="1562"/>
      <c r="D65" s="1562"/>
      <c r="E65" s="1"/>
      <c r="F65" s="1"/>
      <c r="G65" s="1"/>
      <c r="H65" s="1"/>
      <c r="I65" s="1"/>
      <c r="J65" s="1"/>
      <c r="K65" s="1563"/>
      <c r="L65" s="1563"/>
      <c r="M65" s="1563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5" ht="18">
      <c r="A66" s="187" t="s">
        <v>35</v>
      </c>
      <c r="B66" s="186" t="s">
        <v>36</v>
      </c>
      <c r="C66" s="239" t="s">
        <v>37</v>
      </c>
      <c r="D66" s="24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230" t="s">
        <v>100</v>
      </c>
      <c r="B67" s="1548" t="s">
        <v>39</v>
      </c>
      <c r="C67" s="1548"/>
      <c r="D67" s="242"/>
      <c r="E67" s="243" t="s">
        <v>40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1232" t="s">
        <v>169</v>
      </c>
      <c r="B68" s="1617" t="s">
        <v>41</v>
      </c>
      <c r="C68" s="161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5" t="s">
        <v>42</v>
      </c>
      <c r="B69" s="1565" t="s">
        <v>487</v>
      </c>
      <c r="C69" s="156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5" t="s">
        <v>42</v>
      </c>
      <c r="B70" s="1565"/>
      <c r="C70" s="156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43</v>
      </c>
      <c r="B71" s="1566" t="s">
        <v>2609</v>
      </c>
      <c r="C71" s="156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44</v>
      </c>
      <c r="B72" s="1567"/>
      <c r="C72" s="156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4" spans="1:25" ht="23.25" customHeight="1">
      <c r="A74" s="1714" t="s">
        <v>3540</v>
      </c>
      <c r="B74" s="1714"/>
      <c r="C74" s="1714"/>
      <c r="D74" s="1714"/>
      <c r="E74" s="1714"/>
      <c r="F74" s="1714"/>
      <c r="G74" s="1075"/>
      <c r="H74" s="259"/>
      <c r="I74" s="1714" t="s">
        <v>1</v>
      </c>
      <c r="J74" s="1714"/>
      <c r="K74" s="1714"/>
      <c r="L74" s="1714"/>
      <c r="M74" s="1714"/>
      <c r="N74" s="1714"/>
      <c r="O74" s="1714"/>
      <c r="P74" s="1714"/>
      <c r="Q74" s="1714"/>
      <c r="R74" s="1712" t="s">
        <v>2</v>
      </c>
      <c r="S74" s="1713"/>
      <c r="T74" s="1712"/>
      <c r="U74" s="1712"/>
      <c r="V74" s="1712"/>
      <c r="W74" s="1712"/>
      <c r="X74" s="1712"/>
      <c r="Y74" s="1712"/>
    </row>
    <row r="75" spans="1:25" ht="26.25">
      <c r="A75" s="8" t="s">
        <v>3</v>
      </c>
      <c r="B75" s="8" t="s">
        <v>4</v>
      </c>
      <c r="C75" s="8" t="s">
        <v>5</v>
      </c>
      <c r="D75" s="8" t="s">
        <v>6</v>
      </c>
      <c r="E75" s="8" t="s">
        <v>7</v>
      </c>
      <c r="F75" s="8" t="s">
        <v>8</v>
      </c>
      <c r="G75" s="8" t="s">
        <v>9</v>
      </c>
      <c r="H75" s="33" t="s">
        <v>10</v>
      </c>
      <c r="I75" s="9" t="s">
        <v>11</v>
      </c>
      <c r="J75" s="9" t="s">
        <v>12</v>
      </c>
      <c r="K75" s="9" t="s">
        <v>13</v>
      </c>
      <c r="L75" s="9" t="s">
        <v>14</v>
      </c>
      <c r="M75" s="9" t="s">
        <v>15</v>
      </c>
      <c r="N75" s="9" t="s">
        <v>16</v>
      </c>
      <c r="O75" s="9" t="s">
        <v>17</v>
      </c>
      <c r="P75" s="10" t="s">
        <v>18</v>
      </c>
      <c r="Q75" s="8" t="s">
        <v>19</v>
      </c>
      <c r="R75" s="8" t="s">
        <v>20</v>
      </c>
      <c r="S75" s="240" t="s">
        <v>21</v>
      </c>
      <c r="T75" s="240" t="s">
        <v>22</v>
      </c>
      <c r="U75" s="8" t="s">
        <v>24</v>
      </c>
      <c r="V75" s="8" t="s">
        <v>25</v>
      </c>
      <c r="W75" s="8" t="s">
        <v>26</v>
      </c>
      <c r="X75" s="8" t="s">
        <v>27</v>
      </c>
      <c r="Y75" s="8" t="s">
        <v>28</v>
      </c>
    </row>
    <row r="76" spans="1:25">
      <c r="A76" s="1186" t="s">
        <v>142</v>
      </c>
      <c r="B76" s="1186" t="s">
        <v>72</v>
      </c>
      <c r="C76" s="35" t="s">
        <v>3541</v>
      </c>
      <c r="D76" s="224" t="s">
        <v>3542</v>
      </c>
      <c r="E76" s="227">
        <v>46159.701388888891</v>
      </c>
      <c r="F76" s="224">
        <v>19.399999999999999</v>
      </c>
      <c r="G76" s="224">
        <v>119329</v>
      </c>
      <c r="H76" s="226"/>
      <c r="I76" s="224"/>
      <c r="J76" s="224"/>
      <c r="K76" s="224"/>
      <c r="L76" s="1172">
        <v>54</v>
      </c>
      <c r="M76" s="1172">
        <v>30</v>
      </c>
      <c r="N76" s="1172">
        <v>50</v>
      </c>
      <c r="O76" s="1172">
        <v>27</v>
      </c>
      <c r="P76" s="224"/>
      <c r="Q76" s="14">
        <f t="shared" ref="Q76:Q81" si="9">SUM(I76:P76)</f>
        <v>161</v>
      </c>
      <c r="R76" s="14" t="s">
        <v>30</v>
      </c>
      <c r="S76" s="14" t="s">
        <v>31</v>
      </c>
      <c r="T76" s="14" t="s">
        <v>3543</v>
      </c>
      <c r="U76" s="1207" t="s">
        <v>523</v>
      </c>
      <c r="V76" s="16"/>
      <c r="W76" s="16"/>
      <c r="X76" s="16" t="s">
        <v>3544</v>
      </c>
      <c r="Y76" s="16"/>
    </row>
    <row r="77" spans="1:25">
      <c r="A77" s="224"/>
      <c r="B77" s="224"/>
      <c r="C77" s="224"/>
      <c r="D77" s="224"/>
      <c r="E77" s="227"/>
      <c r="F77" s="224"/>
      <c r="G77" s="224"/>
      <c r="H77" s="226"/>
      <c r="I77" s="224"/>
      <c r="J77" s="224"/>
      <c r="K77" s="224"/>
      <c r="L77" s="224"/>
      <c r="M77" s="224"/>
      <c r="N77" s="224"/>
      <c r="O77" s="224"/>
      <c r="P77" s="224"/>
      <c r="Q77" s="14">
        <f t="shared" si="9"/>
        <v>0</v>
      </c>
      <c r="R77" s="14" t="s">
        <v>30</v>
      </c>
      <c r="S77" s="14" t="s">
        <v>31</v>
      </c>
      <c r="T77" s="14"/>
      <c r="U77" s="228"/>
      <c r="V77" s="16"/>
      <c r="W77" s="16"/>
      <c r="X77" s="16"/>
      <c r="Y77" s="16"/>
    </row>
    <row r="78" spans="1:25">
      <c r="A78" s="224"/>
      <c r="B78" s="224"/>
      <c r="C78" s="224"/>
      <c r="D78" s="224"/>
      <c r="E78" s="227"/>
      <c r="F78" s="224"/>
      <c r="G78" s="224"/>
      <c r="H78" s="226"/>
      <c r="I78" s="224"/>
      <c r="J78" s="224"/>
      <c r="K78" s="224"/>
      <c r="L78" s="224"/>
      <c r="M78" s="224"/>
      <c r="N78" s="224"/>
      <c r="O78" s="224"/>
      <c r="P78" s="224"/>
      <c r="Q78" s="14">
        <f t="shared" si="9"/>
        <v>0</v>
      </c>
      <c r="R78" s="229" t="s">
        <v>32</v>
      </c>
      <c r="S78" s="23" t="s">
        <v>33</v>
      </c>
      <c r="T78" s="14"/>
      <c r="U78" s="228"/>
      <c r="V78" s="16"/>
      <c r="W78" s="16"/>
      <c r="X78" s="16"/>
      <c r="Y78" s="16"/>
    </row>
    <row r="79" spans="1:25">
      <c r="A79" s="224"/>
      <c r="B79" s="224"/>
      <c r="C79" s="224"/>
      <c r="D79" s="224"/>
      <c r="E79" s="227"/>
      <c r="F79" s="224"/>
      <c r="G79" s="224"/>
      <c r="H79" s="226"/>
      <c r="I79" s="224"/>
      <c r="J79" s="224"/>
      <c r="K79" s="224"/>
      <c r="L79" s="224"/>
      <c r="M79" s="224"/>
      <c r="N79" s="224"/>
      <c r="O79" s="224"/>
      <c r="P79" s="224"/>
      <c r="Q79" s="14">
        <f t="shared" si="9"/>
        <v>0</v>
      </c>
      <c r="R79" s="229" t="s">
        <v>32</v>
      </c>
      <c r="S79" s="23" t="s">
        <v>33</v>
      </c>
      <c r="T79" s="14"/>
      <c r="U79" s="228"/>
      <c r="V79" s="16"/>
      <c r="W79" s="16"/>
      <c r="X79" s="16"/>
      <c r="Y79" s="16"/>
    </row>
    <row r="80" spans="1:25">
      <c r="A80" s="224"/>
      <c r="B80" s="224"/>
      <c r="C80" s="224"/>
      <c r="D80" s="224"/>
      <c r="E80" s="227"/>
      <c r="F80" s="224"/>
      <c r="G80" s="224"/>
      <c r="H80" s="226"/>
      <c r="I80" s="224"/>
      <c r="J80" s="224"/>
      <c r="K80" s="224"/>
      <c r="L80" s="224"/>
      <c r="M80" s="224"/>
      <c r="N80" s="224"/>
      <c r="O80" s="224"/>
      <c r="P80" s="224"/>
      <c r="Q80" s="14">
        <f t="shared" si="9"/>
        <v>0</v>
      </c>
      <c r="R80" s="229" t="s">
        <v>32</v>
      </c>
      <c r="S80" s="23" t="s">
        <v>33</v>
      </c>
      <c r="T80" s="14"/>
      <c r="U80" s="228"/>
      <c r="V80" s="16"/>
      <c r="W80" s="16"/>
      <c r="X80" s="16"/>
      <c r="Y80" s="16"/>
    </row>
    <row r="81" spans="1:25">
      <c r="A81" s="15"/>
      <c r="B81" s="15"/>
      <c r="C81" s="15"/>
      <c r="D81" s="15"/>
      <c r="E81" s="15"/>
      <c r="F81" s="15"/>
      <c r="G81" s="15"/>
      <c r="H81" s="37"/>
      <c r="I81" s="15"/>
      <c r="J81" s="15"/>
      <c r="K81" s="15"/>
      <c r="L81" s="15"/>
      <c r="M81" s="15"/>
      <c r="N81" s="15"/>
      <c r="O81" s="15"/>
      <c r="P81" s="15"/>
      <c r="Q81" s="14">
        <f t="shared" si="9"/>
        <v>0</v>
      </c>
      <c r="R81" s="14" t="s">
        <v>30</v>
      </c>
      <c r="S81" s="14" t="s">
        <v>31</v>
      </c>
      <c r="T81" s="14"/>
      <c r="U81" s="16"/>
      <c r="V81" s="16"/>
      <c r="W81" s="16"/>
      <c r="X81" s="16"/>
      <c r="Y81" s="16"/>
    </row>
    <row r="82" spans="1:25">
      <c r="A82" s="11" t="s">
        <v>19</v>
      </c>
      <c r="B82" s="7"/>
      <c r="C82" s="7"/>
      <c r="D82" s="7"/>
      <c r="E82" s="11"/>
      <c r="F82" s="7"/>
      <c r="G82" s="7"/>
      <c r="H82" s="7"/>
      <c r="I82" s="11">
        <f>SUM(I76:I80)</f>
        <v>0</v>
      </c>
      <c r="J82" s="11">
        <f>SUM(J76:J80)</f>
        <v>0</v>
      </c>
      <c r="K82" s="11">
        <f t="shared" ref="K82:Q82" si="10">SUM(K76:K81)</f>
        <v>0</v>
      </c>
      <c r="L82" s="11">
        <f t="shared" si="10"/>
        <v>54</v>
      </c>
      <c r="M82" s="11">
        <f t="shared" si="10"/>
        <v>30</v>
      </c>
      <c r="N82" s="11">
        <f t="shared" si="10"/>
        <v>50</v>
      </c>
      <c r="O82" s="11">
        <f t="shared" si="10"/>
        <v>27</v>
      </c>
      <c r="P82" s="11">
        <f t="shared" si="10"/>
        <v>0</v>
      </c>
      <c r="Q82" s="11">
        <f t="shared" si="10"/>
        <v>161</v>
      </c>
      <c r="R82" s="12"/>
      <c r="S82" s="12"/>
      <c r="T82" s="12"/>
      <c r="U82" s="12"/>
      <c r="V82" s="12"/>
      <c r="W82" s="12"/>
      <c r="X82" s="12"/>
      <c r="Y82" s="12"/>
    </row>
    <row r="83" spans="1:25">
      <c r="A83" s="1"/>
      <c r="B83" s="1"/>
      <c r="C83" s="1"/>
      <c r="D83" s="1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5">
      <c r="A84" s="166" t="s">
        <v>34</v>
      </c>
      <c r="B84" s="1562"/>
      <c r="C84" s="1562"/>
      <c r="D84" s="1562"/>
      <c r="E84" s="1"/>
      <c r="F84" s="1"/>
      <c r="G84" s="1"/>
      <c r="H84" s="1"/>
      <c r="I84" s="1"/>
      <c r="J84" s="1"/>
      <c r="K84" s="1563"/>
      <c r="L84" s="1563"/>
      <c r="M84" s="1563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5" ht="18">
      <c r="A85" s="187" t="s">
        <v>35</v>
      </c>
      <c r="B85" s="186" t="s">
        <v>36</v>
      </c>
      <c r="C85" s="239" t="s">
        <v>37</v>
      </c>
      <c r="D85" s="24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>
      <c r="A86" s="230" t="s">
        <v>161</v>
      </c>
      <c r="B86" s="1558" t="s">
        <v>39</v>
      </c>
      <c r="C86" s="1558"/>
      <c r="D86" s="242"/>
      <c r="E86" s="243" t="s">
        <v>40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4" t="s">
        <v>169</v>
      </c>
      <c r="B87" s="1564" t="s">
        <v>41</v>
      </c>
      <c r="C87" s="156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5" t="s">
        <v>42</v>
      </c>
      <c r="B88" s="1565"/>
      <c r="C88" s="156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5" t="s">
        <v>42</v>
      </c>
      <c r="B89" s="1565"/>
      <c r="C89" s="1565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5" t="s">
        <v>43</v>
      </c>
      <c r="B90" s="1566"/>
      <c r="C90" s="156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5" t="s">
        <v>44</v>
      </c>
      <c r="B91" s="1567"/>
      <c r="C91" s="1567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3" spans="1:25" ht="23.25" customHeight="1">
      <c r="A93" s="1559" t="s">
        <v>0</v>
      </c>
      <c r="B93" s="1559"/>
      <c r="C93" s="1559"/>
      <c r="D93" s="1559"/>
      <c r="E93" s="1559"/>
      <c r="F93" s="1559"/>
      <c r="G93" s="1067"/>
      <c r="H93" s="7"/>
      <c r="I93" s="1559" t="s">
        <v>1</v>
      </c>
      <c r="J93" s="1559"/>
      <c r="K93" s="1559"/>
      <c r="L93" s="1559"/>
      <c r="M93" s="1559"/>
      <c r="N93" s="1559"/>
      <c r="O93" s="1559"/>
      <c r="P93" s="1559"/>
      <c r="Q93" s="1559"/>
      <c r="R93" s="1560" t="s">
        <v>2</v>
      </c>
      <c r="S93" s="1561"/>
      <c r="T93" s="1560"/>
      <c r="U93" s="1560"/>
      <c r="V93" s="1560"/>
      <c r="W93" s="1560"/>
      <c r="X93" s="1560"/>
      <c r="Y93" s="1560"/>
    </row>
    <row r="94" spans="1:25" ht="26.25">
      <c r="A94" s="8" t="s">
        <v>3</v>
      </c>
      <c r="B94" s="8" t="s">
        <v>4</v>
      </c>
      <c r="C94" s="8" t="s">
        <v>5</v>
      </c>
      <c r="D94" s="8" t="s">
        <v>6</v>
      </c>
      <c r="E94" s="8" t="s">
        <v>7</v>
      </c>
      <c r="F94" s="8" t="s">
        <v>8</v>
      </c>
      <c r="G94" s="8" t="s">
        <v>9</v>
      </c>
      <c r="H94" s="33" t="s">
        <v>10</v>
      </c>
      <c r="I94" s="9" t="s">
        <v>11</v>
      </c>
      <c r="J94" s="9" t="s">
        <v>12</v>
      </c>
      <c r="K94" s="9" t="s">
        <v>13</v>
      </c>
      <c r="L94" s="9" t="s">
        <v>14</v>
      </c>
      <c r="M94" s="9" t="s">
        <v>15</v>
      </c>
      <c r="N94" s="9" t="s">
        <v>16</v>
      </c>
      <c r="O94" s="9" t="s">
        <v>17</v>
      </c>
      <c r="P94" s="10" t="s">
        <v>18</v>
      </c>
      <c r="Q94" s="8" t="s">
        <v>19</v>
      </c>
      <c r="R94" s="8" t="s">
        <v>20</v>
      </c>
      <c r="S94" s="240" t="s">
        <v>21</v>
      </c>
      <c r="T94" s="240" t="s">
        <v>22</v>
      </c>
      <c r="U94" s="8" t="s">
        <v>24</v>
      </c>
      <c r="V94" s="8" t="s">
        <v>25</v>
      </c>
      <c r="W94" s="8" t="s">
        <v>26</v>
      </c>
      <c r="X94" s="8" t="s">
        <v>27</v>
      </c>
      <c r="Y94" s="8" t="s">
        <v>28</v>
      </c>
    </row>
    <row r="95" spans="1:25">
      <c r="A95" s="224"/>
      <c r="B95" s="224"/>
      <c r="C95" s="224"/>
      <c r="D95" s="224"/>
      <c r="E95" s="227"/>
      <c r="F95" s="224"/>
      <c r="G95" s="224"/>
      <c r="H95" s="226"/>
      <c r="I95" s="224"/>
      <c r="J95" s="224"/>
      <c r="K95" s="224"/>
      <c r="L95" s="224"/>
      <c r="M95" s="224"/>
      <c r="N95" s="224"/>
      <c r="O95" s="224"/>
      <c r="P95" s="224"/>
      <c r="Q95" s="14">
        <f t="shared" ref="Q95:Q100" si="11">SUM(I95:P95)</f>
        <v>0</v>
      </c>
      <c r="R95" s="14" t="s">
        <v>30</v>
      </c>
      <c r="S95" s="14" t="s">
        <v>31</v>
      </c>
      <c r="T95" s="14"/>
      <c r="U95" s="228"/>
      <c r="V95" s="16"/>
      <c r="W95" s="16"/>
      <c r="X95" s="16"/>
      <c r="Y95" s="16"/>
    </row>
    <row r="96" spans="1:25">
      <c r="A96" s="224"/>
      <c r="B96" s="224"/>
      <c r="C96" s="224"/>
      <c r="D96" s="224"/>
      <c r="E96" s="227"/>
      <c r="F96" s="224"/>
      <c r="G96" s="224"/>
      <c r="H96" s="226"/>
      <c r="I96" s="224"/>
      <c r="J96" s="224"/>
      <c r="K96" s="224"/>
      <c r="L96" s="224"/>
      <c r="M96" s="224"/>
      <c r="N96" s="224"/>
      <c r="O96" s="224"/>
      <c r="P96" s="224"/>
      <c r="Q96" s="14">
        <f t="shared" si="11"/>
        <v>0</v>
      </c>
      <c r="R96" s="14" t="s">
        <v>30</v>
      </c>
      <c r="S96" s="14" t="s">
        <v>31</v>
      </c>
      <c r="T96" s="14"/>
      <c r="U96" s="228"/>
      <c r="V96" s="16"/>
      <c r="W96" s="16"/>
      <c r="X96" s="16"/>
      <c r="Y96" s="16"/>
    </row>
    <row r="97" spans="1:25">
      <c r="A97" s="224"/>
      <c r="B97" s="224"/>
      <c r="C97" s="224"/>
      <c r="D97" s="224"/>
      <c r="E97" s="227"/>
      <c r="F97" s="224"/>
      <c r="G97" s="224"/>
      <c r="H97" s="226"/>
      <c r="I97" s="224"/>
      <c r="J97" s="224"/>
      <c r="K97" s="224"/>
      <c r="L97" s="224"/>
      <c r="M97" s="224"/>
      <c r="N97" s="224"/>
      <c r="O97" s="224"/>
      <c r="P97" s="224"/>
      <c r="Q97" s="14">
        <f t="shared" si="11"/>
        <v>0</v>
      </c>
      <c r="R97" s="229" t="s">
        <v>32</v>
      </c>
      <c r="S97" s="23" t="s">
        <v>33</v>
      </c>
      <c r="T97" s="14"/>
      <c r="U97" s="228"/>
      <c r="V97" s="16"/>
      <c r="W97" s="16"/>
      <c r="X97" s="16"/>
      <c r="Y97" s="16"/>
    </row>
    <row r="98" spans="1:25">
      <c r="A98" s="224"/>
      <c r="B98" s="224"/>
      <c r="C98" s="224"/>
      <c r="D98" s="224"/>
      <c r="E98" s="227"/>
      <c r="F98" s="224"/>
      <c r="G98" s="224"/>
      <c r="H98" s="226"/>
      <c r="I98" s="224"/>
      <c r="J98" s="224"/>
      <c r="K98" s="224"/>
      <c r="L98" s="224"/>
      <c r="M98" s="224"/>
      <c r="N98" s="224"/>
      <c r="O98" s="224"/>
      <c r="P98" s="224"/>
      <c r="Q98" s="14">
        <f t="shared" si="11"/>
        <v>0</v>
      </c>
      <c r="R98" s="229" t="s">
        <v>32</v>
      </c>
      <c r="S98" s="23" t="s">
        <v>33</v>
      </c>
      <c r="T98" s="14"/>
      <c r="U98" s="228"/>
      <c r="V98" s="16"/>
      <c r="W98" s="16"/>
      <c r="X98" s="16"/>
      <c r="Y98" s="16"/>
    </row>
    <row r="99" spans="1:25">
      <c r="A99" s="224"/>
      <c r="B99" s="224"/>
      <c r="C99" s="224"/>
      <c r="D99" s="224"/>
      <c r="E99" s="227"/>
      <c r="F99" s="224"/>
      <c r="G99" s="224"/>
      <c r="H99" s="226"/>
      <c r="I99" s="224"/>
      <c r="J99" s="224"/>
      <c r="K99" s="224"/>
      <c r="L99" s="224"/>
      <c r="M99" s="224"/>
      <c r="N99" s="224"/>
      <c r="O99" s="224"/>
      <c r="P99" s="224"/>
      <c r="Q99" s="14">
        <f t="shared" si="11"/>
        <v>0</v>
      </c>
      <c r="R99" s="229" t="s">
        <v>32</v>
      </c>
      <c r="S99" s="23" t="s">
        <v>33</v>
      </c>
      <c r="T99" s="14"/>
      <c r="U99" s="228"/>
      <c r="V99" s="16"/>
      <c r="W99" s="16"/>
      <c r="X99" s="16"/>
      <c r="Y99" s="16"/>
    </row>
    <row r="100" spans="1:25">
      <c r="A100" s="15"/>
      <c r="B100" s="15"/>
      <c r="C100" s="15"/>
      <c r="D100" s="15"/>
      <c r="E100" s="15"/>
      <c r="F100" s="15"/>
      <c r="G100" s="15"/>
      <c r="H100" s="37"/>
      <c r="I100" s="15"/>
      <c r="J100" s="15"/>
      <c r="K100" s="15"/>
      <c r="L100" s="15"/>
      <c r="M100" s="15"/>
      <c r="N100" s="15"/>
      <c r="O100" s="15"/>
      <c r="P100" s="15"/>
      <c r="Q100" s="14">
        <f t="shared" si="11"/>
        <v>0</v>
      </c>
      <c r="R100" s="14" t="s">
        <v>30</v>
      </c>
      <c r="S100" s="14" t="s">
        <v>31</v>
      </c>
      <c r="T100" s="14"/>
      <c r="U100" s="16"/>
      <c r="V100" s="16"/>
      <c r="W100" s="16"/>
      <c r="X100" s="16"/>
      <c r="Y100" s="16"/>
    </row>
    <row r="101" spans="1:25">
      <c r="A101" s="11" t="s">
        <v>19</v>
      </c>
      <c r="B101" s="7"/>
      <c r="C101" s="7"/>
      <c r="D101" s="7"/>
      <c r="E101" s="11"/>
      <c r="F101" s="7"/>
      <c r="G101" s="7"/>
      <c r="H101" s="7"/>
      <c r="I101" s="11">
        <f>SUM(I95:I99)</f>
        <v>0</v>
      </c>
      <c r="J101" s="11">
        <f>SUM(J95:J99)</f>
        <v>0</v>
      </c>
      <c r="K101" s="11">
        <f t="shared" ref="K101:Q101" si="12">SUM(K95:K100)</f>
        <v>0</v>
      </c>
      <c r="L101" s="11">
        <f t="shared" si="12"/>
        <v>0</v>
      </c>
      <c r="M101" s="11">
        <f t="shared" si="12"/>
        <v>0</v>
      </c>
      <c r="N101" s="11">
        <f t="shared" si="12"/>
        <v>0</v>
      </c>
      <c r="O101" s="11">
        <f t="shared" si="12"/>
        <v>0</v>
      </c>
      <c r="P101" s="11">
        <f t="shared" si="12"/>
        <v>0</v>
      </c>
      <c r="Q101" s="11">
        <f t="shared" si="12"/>
        <v>0</v>
      </c>
      <c r="R101" s="12"/>
      <c r="S101" s="12"/>
      <c r="T101" s="12"/>
      <c r="U101" s="12"/>
      <c r="V101" s="12"/>
      <c r="W101" s="12"/>
      <c r="X101" s="12"/>
      <c r="Y101" s="12"/>
    </row>
    <row r="102" spans="1:25">
      <c r="A102" s="1"/>
      <c r="B102" s="1"/>
      <c r="C102" s="1"/>
      <c r="D102" s="1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5">
      <c r="A103" s="166" t="s">
        <v>34</v>
      </c>
      <c r="B103" s="1562"/>
      <c r="C103" s="1562"/>
      <c r="D103" s="1562"/>
      <c r="E103" s="1"/>
      <c r="F103" s="1"/>
      <c r="G103" s="1"/>
      <c r="H103" s="1"/>
      <c r="I103" s="1"/>
      <c r="J103" s="1"/>
      <c r="K103" s="1563"/>
      <c r="L103" s="1563"/>
      <c r="M103" s="1563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5" ht="18">
      <c r="A104" s="187" t="s">
        <v>35</v>
      </c>
      <c r="B104" s="186" t="s">
        <v>36</v>
      </c>
      <c r="C104" s="239" t="s">
        <v>37</v>
      </c>
      <c r="D104" s="24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>
      <c r="A105" s="230" t="s">
        <v>161</v>
      </c>
      <c r="B105" s="1558" t="s">
        <v>39</v>
      </c>
      <c r="C105" s="1558"/>
      <c r="D105" s="242"/>
      <c r="E105" s="243" t="s">
        <v>40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>
      <c r="A106" s="4" t="s">
        <v>169</v>
      </c>
      <c r="B106" s="1564" t="s">
        <v>41</v>
      </c>
      <c r="C106" s="156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5" t="s">
        <v>42</v>
      </c>
      <c r="B107" s="1565"/>
      <c r="C107" s="156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5" t="s">
        <v>42</v>
      </c>
      <c r="B108" s="1565"/>
      <c r="C108" s="1565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>
      <c r="A109" s="5" t="s">
        <v>43</v>
      </c>
      <c r="B109" s="1566"/>
      <c r="C109" s="156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5" t="s">
        <v>44</v>
      </c>
      <c r="B110" s="1567"/>
      <c r="C110" s="156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2" spans="1:25" ht="23.25" customHeight="1">
      <c r="A112" s="1559" t="s">
        <v>0</v>
      </c>
      <c r="B112" s="1559"/>
      <c r="C112" s="1559"/>
      <c r="D112" s="1559"/>
      <c r="E112" s="1559"/>
      <c r="F112" s="1559"/>
      <c r="G112" s="1067"/>
      <c r="H112" s="7"/>
      <c r="I112" s="1559" t="s">
        <v>1</v>
      </c>
      <c r="J112" s="1559"/>
      <c r="K112" s="1559"/>
      <c r="L112" s="1559"/>
      <c r="M112" s="1559"/>
      <c r="N112" s="1559"/>
      <c r="O112" s="1559"/>
      <c r="P112" s="1559"/>
      <c r="Q112" s="1559"/>
      <c r="R112" s="1560" t="s">
        <v>2</v>
      </c>
      <c r="S112" s="1561"/>
      <c r="T112" s="1560"/>
      <c r="U112" s="1560"/>
      <c r="V112" s="1560"/>
      <c r="W112" s="1560"/>
      <c r="X112" s="1560"/>
      <c r="Y112" s="1560"/>
    </row>
    <row r="113" spans="1:25" ht="26.25">
      <c r="A113" s="8" t="s">
        <v>3</v>
      </c>
      <c r="B113" s="8" t="s">
        <v>4</v>
      </c>
      <c r="C113" s="8" t="s">
        <v>5</v>
      </c>
      <c r="D113" s="8" t="s">
        <v>6</v>
      </c>
      <c r="E113" s="8" t="s">
        <v>7</v>
      </c>
      <c r="F113" s="8" t="s">
        <v>8</v>
      </c>
      <c r="G113" s="8" t="s">
        <v>9</v>
      </c>
      <c r="H113" s="33" t="s">
        <v>10</v>
      </c>
      <c r="I113" s="9" t="s">
        <v>11</v>
      </c>
      <c r="J113" s="9" t="s">
        <v>12</v>
      </c>
      <c r="K113" s="9" t="s">
        <v>13</v>
      </c>
      <c r="L113" s="9" t="s">
        <v>14</v>
      </c>
      <c r="M113" s="9" t="s">
        <v>15</v>
      </c>
      <c r="N113" s="9" t="s">
        <v>16</v>
      </c>
      <c r="O113" s="9" t="s">
        <v>17</v>
      </c>
      <c r="P113" s="10" t="s">
        <v>18</v>
      </c>
      <c r="Q113" s="8" t="s">
        <v>19</v>
      </c>
      <c r="R113" s="8" t="s">
        <v>20</v>
      </c>
      <c r="S113" s="240" t="s">
        <v>21</v>
      </c>
      <c r="T113" s="240" t="s">
        <v>22</v>
      </c>
      <c r="U113" s="8" t="s">
        <v>24</v>
      </c>
      <c r="V113" s="8" t="s">
        <v>25</v>
      </c>
      <c r="W113" s="8" t="s">
        <v>26</v>
      </c>
      <c r="X113" s="8" t="s">
        <v>27</v>
      </c>
      <c r="Y113" s="8" t="s">
        <v>28</v>
      </c>
    </row>
    <row r="114" spans="1:25">
      <c r="A114" s="224"/>
      <c r="B114" s="224"/>
      <c r="C114" s="224"/>
      <c r="D114" s="224"/>
      <c r="E114" s="227"/>
      <c r="F114" s="224"/>
      <c r="G114" s="224"/>
      <c r="H114" s="226"/>
      <c r="I114" s="224"/>
      <c r="J114" s="224"/>
      <c r="K114" s="224"/>
      <c r="L114" s="224"/>
      <c r="M114" s="224"/>
      <c r="N114" s="224"/>
      <c r="O114" s="224"/>
      <c r="P114" s="224"/>
      <c r="Q114" s="14">
        <f t="shared" ref="Q114:Q119" si="13">SUM(I114:P114)</f>
        <v>0</v>
      </c>
      <c r="R114" s="14" t="s">
        <v>30</v>
      </c>
      <c r="S114" s="14" t="s">
        <v>31</v>
      </c>
      <c r="T114" s="14"/>
      <c r="U114" s="228"/>
      <c r="V114" s="16"/>
      <c r="W114" s="16"/>
      <c r="X114" s="16"/>
      <c r="Y114" s="16"/>
    </row>
    <row r="115" spans="1:25">
      <c r="A115" s="224"/>
      <c r="B115" s="224"/>
      <c r="C115" s="224"/>
      <c r="D115" s="224"/>
      <c r="E115" s="227"/>
      <c r="F115" s="224"/>
      <c r="G115" s="224"/>
      <c r="H115" s="226"/>
      <c r="I115" s="224"/>
      <c r="J115" s="224"/>
      <c r="K115" s="224"/>
      <c r="L115" s="224"/>
      <c r="M115" s="224"/>
      <c r="N115" s="224"/>
      <c r="O115" s="224"/>
      <c r="P115" s="224"/>
      <c r="Q115" s="14">
        <f t="shared" si="13"/>
        <v>0</v>
      </c>
      <c r="R115" s="14" t="s">
        <v>30</v>
      </c>
      <c r="S115" s="14" t="s">
        <v>31</v>
      </c>
      <c r="T115" s="14"/>
      <c r="U115" s="228"/>
      <c r="V115" s="16"/>
      <c r="W115" s="16"/>
      <c r="X115" s="16"/>
      <c r="Y115" s="16"/>
    </row>
    <row r="116" spans="1:25">
      <c r="A116" s="224"/>
      <c r="B116" s="224"/>
      <c r="C116" s="224"/>
      <c r="D116" s="224"/>
      <c r="E116" s="227"/>
      <c r="F116" s="224"/>
      <c r="G116" s="224"/>
      <c r="H116" s="226"/>
      <c r="I116" s="224"/>
      <c r="J116" s="224"/>
      <c r="K116" s="224"/>
      <c r="L116" s="224"/>
      <c r="M116" s="224"/>
      <c r="N116" s="224"/>
      <c r="O116" s="224"/>
      <c r="P116" s="224"/>
      <c r="Q116" s="14">
        <f t="shared" si="13"/>
        <v>0</v>
      </c>
      <c r="R116" s="229" t="s">
        <v>32</v>
      </c>
      <c r="S116" s="23" t="s">
        <v>33</v>
      </c>
      <c r="T116" s="14"/>
      <c r="U116" s="228"/>
      <c r="V116" s="16"/>
      <c r="W116" s="16"/>
      <c r="X116" s="16"/>
      <c r="Y116" s="16"/>
    </row>
    <row r="117" spans="1:25">
      <c r="A117" s="224"/>
      <c r="B117" s="224"/>
      <c r="C117" s="224"/>
      <c r="D117" s="224"/>
      <c r="E117" s="227"/>
      <c r="F117" s="224"/>
      <c r="G117" s="224"/>
      <c r="H117" s="226"/>
      <c r="I117" s="224"/>
      <c r="J117" s="224"/>
      <c r="K117" s="224"/>
      <c r="L117" s="224"/>
      <c r="M117" s="224"/>
      <c r="N117" s="224"/>
      <c r="O117" s="224"/>
      <c r="P117" s="224"/>
      <c r="Q117" s="14">
        <f t="shared" si="13"/>
        <v>0</v>
      </c>
      <c r="R117" s="229" t="s">
        <v>32</v>
      </c>
      <c r="S117" s="23" t="s">
        <v>33</v>
      </c>
      <c r="T117" s="14"/>
      <c r="U117" s="228"/>
      <c r="V117" s="16"/>
      <c r="W117" s="16"/>
      <c r="X117" s="16"/>
      <c r="Y117" s="16"/>
    </row>
    <row r="118" spans="1:25">
      <c r="A118" s="224"/>
      <c r="B118" s="224"/>
      <c r="C118" s="224"/>
      <c r="D118" s="224"/>
      <c r="E118" s="227"/>
      <c r="F118" s="224"/>
      <c r="G118" s="224"/>
      <c r="H118" s="226"/>
      <c r="I118" s="224"/>
      <c r="J118" s="224"/>
      <c r="K118" s="224"/>
      <c r="L118" s="224"/>
      <c r="M118" s="224"/>
      <c r="N118" s="224"/>
      <c r="O118" s="224"/>
      <c r="P118" s="224"/>
      <c r="Q118" s="14">
        <f t="shared" si="13"/>
        <v>0</v>
      </c>
      <c r="R118" s="229" t="s">
        <v>32</v>
      </c>
      <c r="S118" s="23" t="s">
        <v>33</v>
      </c>
      <c r="T118" s="14"/>
      <c r="U118" s="228"/>
      <c r="V118" s="16"/>
      <c r="W118" s="16"/>
      <c r="X118" s="16"/>
      <c r="Y118" s="16"/>
    </row>
    <row r="119" spans="1:25">
      <c r="A119" s="15"/>
      <c r="B119" s="15"/>
      <c r="C119" s="15"/>
      <c r="D119" s="15"/>
      <c r="E119" s="15"/>
      <c r="F119" s="15"/>
      <c r="G119" s="15"/>
      <c r="H119" s="37"/>
      <c r="I119" s="15"/>
      <c r="J119" s="15"/>
      <c r="K119" s="15"/>
      <c r="L119" s="15"/>
      <c r="M119" s="15"/>
      <c r="N119" s="15"/>
      <c r="O119" s="15"/>
      <c r="P119" s="15"/>
      <c r="Q119" s="14">
        <f t="shared" si="13"/>
        <v>0</v>
      </c>
      <c r="R119" s="14" t="s">
        <v>30</v>
      </c>
      <c r="S119" s="14" t="s">
        <v>31</v>
      </c>
      <c r="T119" s="14"/>
      <c r="U119" s="16"/>
      <c r="V119" s="16"/>
      <c r="W119" s="16"/>
      <c r="X119" s="16"/>
      <c r="Y119" s="16"/>
    </row>
    <row r="120" spans="1:25">
      <c r="A120" s="11" t="s">
        <v>19</v>
      </c>
      <c r="B120" s="7"/>
      <c r="C120" s="7"/>
      <c r="D120" s="7"/>
      <c r="E120" s="11"/>
      <c r="F120" s="7"/>
      <c r="G120" s="7"/>
      <c r="H120" s="7"/>
      <c r="I120" s="11">
        <f>SUM(I114:I118)</f>
        <v>0</v>
      </c>
      <c r="J120" s="11">
        <f>SUM(J114:J118)</f>
        <v>0</v>
      </c>
      <c r="K120" s="11">
        <f t="shared" ref="K120:Q120" si="14">SUM(K114:K119)</f>
        <v>0</v>
      </c>
      <c r="L120" s="11">
        <f t="shared" si="14"/>
        <v>0</v>
      </c>
      <c r="M120" s="11">
        <f t="shared" si="14"/>
        <v>0</v>
      </c>
      <c r="N120" s="11">
        <f t="shared" si="14"/>
        <v>0</v>
      </c>
      <c r="O120" s="11">
        <f t="shared" si="14"/>
        <v>0</v>
      </c>
      <c r="P120" s="11">
        <f t="shared" si="14"/>
        <v>0</v>
      </c>
      <c r="Q120" s="11">
        <f t="shared" si="14"/>
        <v>0</v>
      </c>
      <c r="R120" s="12"/>
      <c r="S120" s="12"/>
      <c r="T120" s="12"/>
      <c r="U120" s="12"/>
      <c r="V120" s="12"/>
      <c r="W120" s="12"/>
      <c r="X120" s="12"/>
      <c r="Y120" s="12"/>
    </row>
    <row r="121" spans="1:25">
      <c r="A121" s="1"/>
      <c r="B121" s="1"/>
      <c r="C121" s="1"/>
      <c r="D121" s="1"/>
      <c r="E121" s="1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5">
      <c r="A122" s="166" t="s">
        <v>34</v>
      </c>
      <c r="B122" s="1562"/>
      <c r="C122" s="1562"/>
      <c r="D122" s="1562"/>
      <c r="E122" s="1"/>
      <c r="F122" s="1"/>
      <c r="G122" s="1"/>
      <c r="H122" s="1"/>
      <c r="I122" s="1"/>
      <c r="J122" s="1"/>
      <c r="K122" s="1563"/>
      <c r="L122" s="1563"/>
      <c r="M122" s="1563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5" ht="18">
      <c r="A123" s="187" t="s">
        <v>35</v>
      </c>
      <c r="B123" s="186" t="s">
        <v>36</v>
      </c>
      <c r="C123" s="239" t="s">
        <v>37</v>
      </c>
      <c r="D123" s="24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5">
      <c r="A124" s="230" t="s">
        <v>161</v>
      </c>
      <c r="B124" s="1558" t="s">
        <v>39</v>
      </c>
      <c r="C124" s="1558"/>
      <c r="D124" s="242"/>
      <c r="E124" s="243" t="s">
        <v>40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5">
      <c r="A125" s="4" t="s">
        <v>169</v>
      </c>
      <c r="B125" s="1564" t="s">
        <v>41</v>
      </c>
      <c r="C125" s="1564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5">
      <c r="A126" s="5" t="s">
        <v>42</v>
      </c>
      <c r="B126" s="1565"/>
      <c r="C126" s="156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>
      <c r="A127" s="5" t="s">
        <v>42</v>
      </c>
      <c r="B127" s="1565"/>
      <c r="C127" s="1565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5">
      <c r="A128" s="5" t="s">
        <v>43</v>
      </c>
      <c r="B128" s="1566"/>
      <c r="C128" s="156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5">
      <c r="A129" s="5" t="s">
        <v>44</v>
      </c>
      <c r="B129" s="1567"/>
      <c r="C129" s="1567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1" spans="1:25" ht="23.25" customHeight="1">
      <c r="A131" s="1559" t="s">
        <v>0</v>
      </c>
      <c r="B131" s="1559"/>
      <c r="C131" s="1559"/>
      <c r="D131" s="1559"/>
      <c r="E131" s="1559"/>
      <c r="F131" s="1559"/>
      <c r="G131" s="1067"/>
      <c r="H131" s="7"/>
      <c r="I131" s="1559" t="s">
        <v>1</v>
      </c>
      <c r="J131" s="1559"/>
      <c r="K131" s="1559"/>
      <c r="L131" s="1559"/>
      <c r="M131" s="1559"/>
      <c r="N131" s="1559"/>
      <c r="O131" s="1559"/>
      <c r="P131" s="1559"/>
      <c r="Q131" s="1559"/>
      <c r="R131" s="1560" t="s">
        <v>2</v>
      </c>
      <c r="S131" s="1561"/>
      <c r="T131" s="1560"/>
      <c r="U131" s="1560"/>
      <c r="V131" s="1560"/>
      <c r="W131" s="1560"/>
      <c r="X131" s="1560"/>
      <c r="Y131" s="1560"/>
    </row>
    <row r="132" spans="1:25" ht="26.25">
      <c r="A132" s="8" t="s">
        <v>3</v>
      </c>
      <c r="B132" s="8" t="s">
        <v>4</v>
      </c>
      <c r="C132" s="8" t="s">
        <v>5</v>
      </c>
      <c r="D132" s="8" t="s">
        <v>6</v>
      </c>
      <c r="E132" s="8" t="s">
        <v>7</v>
      </c>
      <c r="F132" s="8" t="s">
        <v>8</v>
      </c>
      <c r="G132" s="8" t="s">
        <v>9</v>
      </c>
      <c r="H132" s="33" t="s">
        <v>10</v>
      </c>
      <c r="I132" s="9" t="s">
        <v>11</v>
      </c>
      <c r="J132" s="9" t="s">
        <v>12</v>
      </c>
      <c r="K132" s="9" t="s">
        <v>13</v>
      </c>
      <c r="L132" s="9" t="s">
        <v>14</v>
      </c>
      <c r="M132" s="9" t="s">
        <v>15</v>
      </c>
      <c r="N132" s="9" t="s">
        <v>16</v>
      </c>
      <c r="O132" s="9" t="s">
        <v>17</v>
      </c>
      <c r="P132" s="10" t="s">
        <v>18</v>
      </c>
      <c r="Q132" s="8" t="s">
        <v>19</v>
      </c>
      <c r="R132" s="8" t="s">
        <v>20</v>
      </c>
      <c r="S132" s="240" t="s">
        <v>21</v>
      </c>
      <c r="T132" s="240" t="s">
        <v>22</v>
      </c>
      <c r="U132" s="8" t="s">
        <v>24</v>
      </c>
      <c r="V132" s="8" t="s">
        <v>25</v>
      </c>
      <c r="W132" s="8" t="s">
        <v>26</v>
      </c>
      <c r="X132" s="8" t="s">
        <v>27</v>
      </c>
      <c r="Y132" s="8" t="s">
        <v>28</v>
      </c>
    </row>
    <row r="133" spans="1:25">
      <c r="A133" s="224"/>
      <c r="B133" s="224"/>
      <c r="C133" s="224"/>
      <c r="D133" s="224"/>
      <c r="E133" s="227"/>
      <c r="F133" s="224"/>
      <c r="G133" s="224"/>
      <c r="H133" s="226"/>
      <c r="I133" s="224"/>
      <c r="J133" s="224"/>
      <c r="K133" s="224"/>
      <c r="L133" s="224"/>
      <c r="M133" s="224"/>
      <c r="N133" s="224"/>
      <c r="O133" s="224"/>
      <c r="P133" s="224"/>
      <c r="Q133" s="14">
        <f t="shared" ref="Q133:Q138" si="15">SUM(I133:P133)</f>
        <v>0</v>
      </c>
      <c r="R133" s="14" t="s">
        <v>30</v>
      </c>
      <c r="S133" s="14" t="s">
        <v>31</v>
      </c>
      <c r="T133" s="14"/>
      <c r="U133" s="228"/>
      <c r="V133" s="16"/>
      <c r="W133" s="16"/>
      <c r="X133" s="16"/>
      <c r="Y133" s="16"/>
    </row>
    <row r="134" spans="1:25">
      <c r="A134" s="224"/>
      <c r="B134" s="224"/>
      <c r="C134" s="224"/>
      <c r="D134" s="224"/>
      <c r="E134" s="227"/>
      <c r="F134" s="224"/>
      <c r="G134" s="224"/>
      <c r="H134" s="226"/>
      <c r="I134" s="224"/>
      <c r="J134" s="224"/>
      <c r="K134" s="224"/>
      <c r="L134" s="224"/>
      <c r="M134" s="224"/>
      <c r="N134" s="224"/>
      <c r="O134" s="224"/>
      <c r="P134" s="224"/>
      <c r="Q134" s="14">
        <f t="shared" si="15"/>
        <v>0</v>
      </c>
      <c r="R134" s="14" t="s">
        <v>30</v>
      </c>
      <c r="S134" s="14" t="s">
        <v>31</v>
      </c>
      <c r="T134" s="14"/>
      <c r="U134" s="228"/>
      <c r="V134" s="16"/>
      <c r="W134" s="16"/>
      <c r="X134" s="16"/>
      <c r="Y134" s="16"/>
    </row>
    <row r="135" spans="1:25">
      <c r="A135" s="224"/>
      <c r="B135" s="224"/>
      <c r="C135" s="224"/>
      <c r="D135" s="224"/>
      <c r="E135" s="227"/>
      <c r="F135" s="224"/>
      <c r="G135" s="224"/>
      <c r="H135" s="226"/>
      <c r="I135" s="224"/>
      <c r="J135" s="224"/>
      <c r="K135" s="224"/>
      <c r="L135" s="224"/>
      <c r="M135" s="224"/>
      <c r="N135" s="224"/>
      <c r="O135" s="224"/>
      <c r="P135" s="224"/>
      <c r="Q135" s="14">
        <f t="shared" si="15"/>
        <v>0</v>
      </c>
      <c r="R135" s="229" t="s">
        <v>32</v>
      </c>
      <c r="S135" s="23" t="s">
        <v>33</v>
      </c>
      <c r="T135" s="14"/>
      <c r="U135" s="228"/>
      <c r="V135" s="16"/>
      <c r="W135" s="16"/>
      <c r="X135" s="16"/>
      <c r="Y135" s="16"/>
    </row>
    <row r="136" spans="1:25">
      <c r="A136" s="224"/>
      <c r="B136" s="224"/>
      <c r="C136" s="224"/>
      <c r="D136" s="224"/>
      <c r="E136" s="227"/>
      <c r="F136" s="224"/>
      <c r="G136" s="224"/>
      <c r="H136" s="226"/>
      <c r="I136" s="224"/>
      <c r="J136" s="224"/>
      <c r="K136" s="224"/>
      <c r="L136" s="224"/>
      <c r="M136" s="224"/>
      <c r="N136" s="224"/>
      <c r="O136" s="224"/>
      <c r="P136" s="224"/>
      <c r="Q136" s="14">
        <f t="shared" si="15"/>
        <v>0</v>
      </c>
      <c r="R136" s="229" t="s">
        <v>32</v>
      </c>
      <c r="S136" s="23" t="s">
        <v>33</v>
      </c>
      <c r="T136" s="14"/>
      <c r="U136" s="228"/>
      <c r="V136" s="16"/>
      <c r="W136" s="16"/>
      <c r="X136" s="16"/>
      <c r="Y136" s="16"/>
    </row>
    <row r="137" spans="1:25">
      <c r="A137" s="224"/>
      <c r="B137" s="224"/>
      <c r="C137" s="224"/>
      <c r="D137" s="224"/>
      <c r="E137" s="227"/>
      <c r="F137" s="224"/>
      <c r="G137" s="224"/>
      <c r="H137" s="226"/>
      <c r="I137" s="224"/>
      <c r="J137" s="224"/>
      <c r="K137" s="224"/>
      <c r="L137" s="224"/>
      <c r="M137" s="224"/>
      <c r="N137" s="224"/>
      <c r="O137" s="224"/>
      <c r="P137" s="224"/>
      <c r="Q137" s="14">
        <f t="shared" si="15"/>
        <v>0</v>
      </c>
      <c r="R137" s="229" t="s">
        <v>32</v>
      </c>
      <c r="S137" s="23" t="s">
        <v>33</v>
      </c>
      <c r="T137" s="14"/>
      <c r="U137" s="228"/>
      <c r="V137" s="16"/>
      <c r="W137" s="16"/>
      <c r="X137" s="16"/>
      <c r="Y137" s="16"/>
    </row>
    <row r="138" spans="1:25">
      <c r="A138" s="15"/>
      <c r="B138" s="15"/>
      <c r="C138" s="15"/>
      <c r="D138" s="15"/>
      <c r="E138" s="15"/>
      <c r="F138" s="15"/>
      <c r="G138" s="15"/>
      <c r="H138" s="37"/>
      <c r="I138" s="15"/>
      <c r="J138" s="15"/>
      <c r="K138" s="15"/>
      <c r="L138" s="15"/>
      <c r="M138" s="15"/>
      <c r="N138" s="15"/>
      <c r="O138" s="15"/>
      <c r="P138" s="15"/>
      <c r="Q138" s="14">
        <f t="shared" si="15"/>
        <v>0</v>
      </c>
      <c r="R138" s="14" t="s">
        <v>30</v>
      </c>
      <c r="S138" s="14" t="s">
        <v>31</v>
      </c>
      <c r="T138" s="14"/>
      <c r="U138" s="16"/>
      <c r="V138" s="16"/>
      <c r="W138" s="16"/>
      <c r="X138" s="16"/>
      <c r="Y138" s="16"/>
    </row>
    <row r="139" spans="1:25">
      <c r="A139" s="11" t="s">
        <v>19</v>
      </c>
      <c r="B139" s="7"/>
      <c r="C139" s="7"/>
      <c r="D139" s="7"/>
      <c r="E139" s="11"/>
      <c r="F139" s="7"/>
      <c r="G139" s="7"/>
      <c r="H139" s="7"/>
      <c r="I139" s="11">
        <f>SUM(I133:I137)</f>
        <v>0</v>
      </c>
      <c r="J139" s="11">
        <f>SUM(J133:J137)</f>
        <v>0</v>
      </c>
      <c r="K139" s="11">
        <f t="shared" ref="K139:Q139" si="16">SUM(K133:K138)</f>
        <v>0</v>
      </c>
      <c r="L139" s="11">
        <f t="shared" si="16"/>
        <v>0</v>
      </c>
      <c r="M139" s="11">
        <f t="shared" si="16"/>
        <v>0</v>
      </c>
      <c r="N139" s="11">
        <f t="shared" si="16"/>
        <v>0</v>
      </c>
      <c r="O139" s="11">
        <f t="shared" si="16"/>
        <v>0</v>
      </c>
      <c r="P139" s="11">
        <f t="shared" si="16"/>
        <v>0</v>
      </c>
      <c r="Q139" s="11">
        <f t="shared" si="16"/>
        <v>0</v>
      </c>
      <c r="R139" s="12"/>
      <c r="S139" s="12"/>
      <c r="T139" s="12"/>
      <c r="U139" s="12"/>
      <c r="V139" s="12"/>
      <c r="W139" s="12"/>
      <c r="X139" s="12"/>
      <c r="Y139" s="12"/>
    </row>
    <row r="140" spans="1:25">
      <c r="A140" s="1"/>
      <c r="B140" s="1"/>
      <c r="C140" s="1"/>
      <c r="D140" s="1"/>
      <c r="E140" s="1"/>
      <c r="F140" s="2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5">
      <c r="A141" s="166" t="s">
        <v>34</v>
      </c>
      <c r="B141" s="1562"/>
      <c r="C141" s="1562"/>
      <c r="D141" s="1562"/>
      <c r="E141" s="1"/>
      <c r="F141" s="1"/>
      <c r="G141" s="1"/>
      <c r="H141" s="1"/>
      <c r="I141" s="1"/>
      <c r="J141" s="1"/>
      <c r="K141" s="1563"/>
      <c r="L141" s="1563"/>
      <c r="M141" s="1563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5" ht="18">
      <c r="A142" s="187" t="s">
        <v>35</v>
      </c>
      <c r="B142" s="186" t="s">
        <v>36</v>
      </c>
      <c r="C142" s="239" t="s">
        <v>37</v>
      </c>
      <c r="D142" s="24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5">
      <c r="A143" s="230" t="s">
        <v>161</v>
      </c>
      <c r="B143" s="1558" t="s">
        <v>39</v>
      </c>
      <c r="C143" s="1558"/>
      <c r="D143" s="242"/>
      <c r="E143" s="243" t="s">
        <v>40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5">
      <c r="A144" s="4" t="s">
        <v>169</v>
      </c>
      <c r="B144" s="1564" t="s">
        <v>41</v>
      </c>
      <c r="C144" s="1564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>
      <c r="A145" s="5" t="s">
        <v>42</v>
      </c>
      <c r="B145" s="1565"/>
      <c r="C145" s="156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>
      <c r="A146" s="5" t="s">
        <v>42</v>
      </c>
      <c r="B146" s="1565"/>
      <c r="C146" s="1565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>
      <c r="A147" s="5" t="s">
        <v>43</v>
      </c>
      <c r="B147" s="1566"/>
      <c r="C147" s="156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>
      <c r="A148" s="5" t="s">
        <v>44</v>
      </c>
      <c r="B148" s="1567"/>
      <c r="C148" s="1567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</sheetData>
  <mergeCells count="88">
    <mergeCell ref="B13:C13"/>
    <mergeCell ref="A1:F1"/>
    <mergeCell ref="I1:Q1"/>
    <mergeCell ref="R1:Y1"/>
    <mergeCell ref="B11:D11"/>
    <mergeCell ref="K11:M11"/>
    <mergeCell ref="B32:C32"/>
    <mergeCell ref="B14:C14"/>
    <mergeCell ref="B15:C15"/>
    <mergeCell ref="B16:C16"/>
    <mergeCell ref="B17:C17"/>
    <mergeCell ref="B18:C18"/>
    <mergeCell ref="A20:F20"/>
    <mergeCell ref="I20:Q20"/>
    <mergeCell ref="R20:Y20"/>
    <mergeCell ref="B29:D29"/>
    <mergeCell ref="K29:M29"/>
    <mergeCell ref="B31:C31"/>
    <mergeCell ref="B33:C33"/>
    <mergeCell ref="B34:C34"/>
    <mergeCell ref="B35:C35"/>
    <mergeCell ref="B36:C36"/>
    <mergeCell ref="A38:F38"/>
    <mergeCell ref="R55:Y55"/>
    <mergeCell ref="R38:Y38"/>
    <mergeCell ref="B46:D46"/>
    <mergeCell ref="K46:M46"/>
    <mergeCell ref="B48:C48"/>
    <mergeCell ref="B49:C49"/>
    <mergeCell ref="B50:C50"/>
    <mergeCell ref="I38:Q38"/>
    <mergeCell ref="B51:C51"/>
    <mergeCell ref="B52:C52"/>
    <mergeCell ref="B53:C53"/>
    <mergeCell ref="A55:F55"/>
    <mergeCell ref="I55:Q55"/>
    <mergeCell ref="B70:C70"/>
    <mergeCell ref="B71:C71"/>
    <mergeCell ref="B72:C72"/>
    <mergeCell ref="A74:F74"/>
    <mergeCell ref="I74:Q74"/>
    <mergeCell ref="B65:D65"/>
    <mergeCell ref="K65:M65"/>
    <mergeCell ref="B67:C67"/>
    <mergeCell ref="B68:C68"/>
    <mergeCell ref="B69:C69"/>
    <mergeCell ref="R74:Y74"/>
    <mergeCell ref="B105:C105"/>
    <mergeCell ref="B86:C86"/>
    <mergeCell ref="B87:C87"/>
    <mergeCell ref="B88:C88"/>
    <mergeCell ref="B89:C89"/>
    <mergeCell ref="B90:C90"/>
    <mergeCell ref="B91:C91"/>
    <mergeCell ref="A93:F93"/>
    <mergeCell ref="I93:Q93"/>
    <mergeCell ref="R93:Y93"/>
    <mergeCell ref="B103:D103"/>
    <mergeCell ref="K103:M103"/>
    <mergeCell ref="B84:D84"/>
    <mergeCell ref="K84:M84"/>
    <mergeCell ref="B125:C125"/>
    <mergeCell ref="B106:C106"/>
    <mergeCell ref="B107:C107"/>
    <mergeCell ref="B108:C108"/>
    <mergeCell ref="B109:C109"/>
    <mergeCell ref="B110:C110"/>
    <mergeCell ref="A112:F112"/>
    <mergeCell ref="I112:Q112"/>
    <mergeCell ref="R112:Y112"/>
    <mergeCell ref="B122:D122"/>
    <mergeCell ref="K122:M122"/>
    <mergeCell ref="B124:C124"/>
    <mergeCell ref="B126:C126"/>
    <mergeCell ref="B127:C127"/>
    <mergeCell ref="B128:C128"/>
    <mergeCell ref="B129:C129"/>
    <mergeCell ref="A131:F131"/>
    <mergeCell ref="B146:C146"/>
    <mergeCell ref="B147:C147"/>
    <mergeCell ref="B148:C148"/>
    <mergeCell ref="R131:Y131"/>
    <mergeCell ref="B141:D141"/>
    <mergeCell ref="K141:M141"/>
    <mergeCell ref="B143:C143"/>
    <mergeCell ref="B144:C144"/>
    <mergeCell ref="B145:C145"/>
    <mergeCell ref="I131:Q13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8BF84-9944-4F7A-A534-FDE734124EE5}">
  <sheetPr>
    <tabColor rgb="FF7030A0"/>
  </sheetPr>
  <dimension ref="A1:Y36"/>
  <sheetViews>
    <sheetView workbookViewId="0">
      <selection activeCell="N5" sqref="N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/>
    <col min="24" max="24" width="19" customWidth="1"/>
  </cols>
  <sheetData>
    <row r="1" spans="1:25" ht="23.25">
      <c r="A1" s="1559" t="s">
        <v>83</v>
      </c>
      <c r="B1" s="1559"/>
      <c r="C1" s="1559"/>
      <c r="D1" s="1559"/>
      <c r="E1" s="1559"/>
      <c r="F1" s="1559"/>
      <c r="G1" s="1067"/>
      <c r="H1" s="7"/>
      <c r="I1" s="1559" t="s">
        <v>84</v>
      </c>
      <c r="J1" s="1559"/>
      <c r="K1" s="1559"/>
      <c r="L1" s="1559"/>
      <c r="M1" s="1559"/>
      <c r="N1" s="1559"/>
      <c r="O1" s="1559"/>
      <c r="P1" s="1559"/>
      <c r="Q1" s="1559"/>
      <c r="R1" s="1560" t="s">
        <v>110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105</v>
      </c>
      <c r="B3" s="224" t="s">
        <v>78</v>
      </c>
      <c r="C3" s="35" t="s">
        <v>3545</v>
      </c>
      <c r="D3" s="224" t="s">
        <v>932</v>
      </c>
      <c r="E3" s="227">
        <v>46157.041666666664</v>
      </c>
      <c r="F3" s="224">
        <v>13.5</v>
      </c>
      <c r="G3" s="224">
        <v>119279</v>
      </c>
      <c r="H3" s="226" t="s">
        <v>740</v>
      </c>
      <c r="I3" s="224"/>
      <c r="J3" s="224"/>
      <c r="K3" s="224"/>
      <c r="L3" s="224"/>
      <c r="M3" s="1186">
        <v>60</v>
      </c>
      <c r="N3" s="1186">
        <v>30</v>
      </c>
      <c r="O3" s="1186">
        <v>71</v>
      </c>
      <c r="P3" s="224">
        <v>0</v>
      </c>
      <c r="Q3" s="15">
        <f t="shared" ref="Q3:Q8" si="0">SUM(I3:P3)</f>
        <v>161</v>
      </c>
      <c r="R3" s="1176" t="s">
        <v>32</v>
      </c>
      <c r="S3" s="1177" t="s">
        <v>33</v>
      </c>
      <c r="T3" s="1183" t="b">
        <v>1</v>
      </c>
      <c r="U3" s="232" t="s">
        <v>161</v>
      </c>
      <c r="V3" s="16" t="s">
        <v>90</v>
      </c>
      <c r="W3" s="16">
        <v>1019903</v>
      </c>
      <c r="X3" s="16" t="s">
        <v>3546</v>
      </c>
      <c r="Y3" s="16"/>
    </row>
    <row r="4" spans="1:25" ht="25.5">
      <c r="A4" s="1172" t="s">
        <v>1040</v>
      </c>
      <c r="B4" s="224" t="s">
        <v>92</v>
      </c>
      <c r="C4" s="35" t="s">
        <v>3547</v>
      </c>
      <c r="D4" s="224" t="s">
        <v>159</v>
      </c>
      <c r="E4" s="227">
        <v>46157.041666666664</v>
      </c>
      <c r="F4" s="224">
        <v>11.9</v>
      </c>
      <c r="G4" s="224">
        <v>119280</v>
      </c>
      <c r="H4" s="388" t="s">
        <v>3548</v>
      </c>
      <c r="I4" s="224"/>
      <c r="J4" s="224"/>
      <c r="K4" s="224"/>
      <c r="L4" s="224"/>
      <c r="M4" s="1186">
        <v>90</v>
      </c>
      <c r="N4" s="1186">
        <v>71</v>
      </c>
      <c r="O4" s="1172"/>
      <c r="P4" s="224"/>
      <c r="Q4" s="15">
        <f>SUM(I4:P4)</f>
        <v>161</v>
      </c>
      <c r="R4" s="1176" t="s">
        <v>32</v>
      </c>
      <c r="S4" s="1177" t="s">
        <v>33</v>
      </c>
      <c r="T4" s="14"/>
      <c r="U4" s="232" t="s">
        <v>161</v>
      </c>
      <c r="V4" s="16" t="s">
        <v>90</v>
      </c>
      <c r="W4" s="16">
        <v>1019904</v>
      </c>
      <c r="X4" s="16" t="s">
        <v>3549</v>
      </c>
      <c r="Y4" s="16"/>
    </row>
    <row r="5" spans="1:25" ht="25.5">
      <c r="A5" s="1178" t="s">
        <v>121</v>
      </c>
      <c r="B5" s="1178" t="s">
        <v>92</v>
      </c>
      <c r="C5" s="35" t="s">
        <v>3550</v>
      </c>
      <c r="D5" s="35" t="s">
        <v>586</v>
      </c>
      <c r="E5" s="271">
        <v>46158.125</v>
      </c>
      <c r="F5" s="35">
        <v>13.5</v>
      </c>
      <c r="G5" s="224">
        <v>119281</v>
      </c>
      <c r="H5" s="388" t="s">
        <v>3548</v>
      </c>
      <c r="I5" s="224"/>
      <c r="J5" s="224"/>
      <c r="K5" s="224"/>
      <c r="L5" s="224"/>
      <c r="M5" s="1186">
        <v>60</v>
      </c>
      <c r="N5" s="1186">
        <v>71</v>
      </c>
      <c r="O5" s="1172">
        <v>0</v>
      </c>
      <c r="P5" s="35">
        <v>30</v>
      </c>
      <c r="Q5" s="15">
        <f>SUM(I5:P5)</f>
        <v>161</v>
      </c>
      <c r="R5" s="229" t="s">
        <v>32</v>
      </c>
      <c r="S5" s="23" t="s">
        <v>33</v>
      </c>
      <c r="T5" s="14"/>
      <c r="U5" s="232" t="s">
        <v>161</v>
      </c>
      <c r="V5" s="16" t="s">
        <v>90</v>
      </c>
      <c r="W5" s="16">
        <v>1019905</v>
      </c>
      <c r="X5" s="1231" t="s">
        <v>3549</v>
      </c>
      <c r="Y5" s="16"/>
    </row>
    <row r="6" spans="1:25">
      <c r="A6" s="1178" t="s">
        <v>120</v>
      </c>
      <c r="B6" s="1178" t="s">
        <v>92</v>
      </c>
      <c r="C6" s="1186" t="s">
        <v>3551</v>
      </c>
      <c r="D6" s="224" t="s">
        <v>159</v>
      </c>
      <c r="E6" s="227">
        <v>46157.041666666664</v>
      </c>
      <c r="F6" s="1178">
        <v>11.9</v>
      </c>
      <c r="G6" s="1178">
        <v>119282</v>
      </c>
      <c r="H6" s="1205" t="s">
        <v>740</v>
      </c>
      <c r="I6" s="1178"/>
      <c r="J6" s="1178"/>
      <c r="K6" s="1178"/>
      <c r="L6" s="1178"/>
      <c r="M6" s="1186">
        <v>71</v>
      </c>
      <c r="N6" s="1186">
        <v>60</v>
      </c>
      <c r="O6" s="1186">
        <v>30</v>
      </c>
      <c r="P6" s="1178">
        <v>0</v>
      </c>
      <c r="Q6" s="15">
        <f>SUM(I6:P6)</f>
        <v>161</v>
      </c>
      <c r="R6" s="1176" t="s">
        <v>32</v>
      </c>
      <c r="S6" s="1177" t="s">
        <v>33</v>
      </c>
      <c r="T6" s="1183" t="b">
        <v>1</v>
      </c>
      <c r="U6" s="232" t="s">
        <v>161</v>
      </c>
      <c r="V6" s="16" t="s">
        <v>90</v>
      </c>
      <c r="W6" s="16">
        <v>1019906</v>
      </c>
      <c r="X6" s="1231" t="s">
        <v>3549</v>
      </c>
      <c r="Y6" s="16"/>
    </row>
    <row r="7" spans="1:25">
      <c r="A7" s="224" t="s">
        <v>814</v>
      </c>
      <c r="B7" s="224" t="s">
        <v>92</v>
      </c>
      <c r="C7" s="35" t="s">
        <v>3552</v>
      </c>
      <c r="D7" s="224" t="s">
        <v>159</v>
      </c>
      <c r="E7" s="227">
        <v>46157.041666666664</v>
      </c>
      <c r="F7" s="224">
        <v>11.9</v>
      </c>
      <c r="G7" s="224">
        <v>119283</v>
      </c>
      <c r="H7" s="226" t="s">
        <v>401</v>
      </c>
      <c r="I7" s="224"/>
      <c r="J7" s="224"/>
      <c r="K7" s="224"/>
      <c r="L7" s="224"/>
      <c r="M7" s="1186">
        <v>30</v>
      </c>
      <c r="N7" s="1186">
        <v>131</v>
      </c>
      <c r="O7" s="1172"/>
      <c r="P7" s="224"/>
      <c r="Q7" s="15">
        <f t="shared" si="0"/>
        <v>161</v>
      </c>
      <c r="R7" s="229" t="s">
        <v>32</v>
      </c>
      <c r="S7" s="23" t="s">
        <v>33</v>
      </c>
      <c r="T7" s="14"/>
      <c r="U7" s="232" t="s">
        <v>161</v>
      </c>
      <c r="V7" s="16" t="s">
        <v>90</v>
      </c>
      <c r="W7" s="16">
        <v>1019908</v>
      </c>
      <c r="X7" s="16" t="s">
        <v>3549</v>
      </c>
      <c r="Y7" s="16"/>
    </row>
    <row r="8" spans="1:25" ht="38.25">
      <c r="A8" s="224" t="s">
        <v>2561</v>
      </c>
      <c r="B8" s="224" t="s">
        <v>92</v>
      </c>
      <c r="C8" s="35" t="s">
        <v>3553</v>
      </c>
      <c r="D8" s="15" t="s">
        <v>159</v>
      </c>
      <c r="E8" s="227">
        <v>46157.041666666664</v>
      </c>
      <c r="F8" s="15">
        <v>11.9</v>
      </c>
      <c r="G8" s="15">
        <v>119284</v>
      </c>
      <c r="H8" s="37" t="s">
        <v>3554</v>
      </c>
      <c r="I8" s="15"/>
      <c r="J8" s="15"/>
      <c r="K8" s="15"/>
      <c r="L8" s="15"/>
      <c r="M8" s="1186">
        <v>80</v>
      </c>
      <c r="N8" s="1186">
        <v>54</v>
      </c>
      <c r="O8" s="1186">
        <v>27</v>
      </c>
      <c r="P8" s="15"/>
      <c r="Q8" s="15">
        <f t="shared" si="0"/>
        <v>161</v>
      </c>
      <c r="R8" s="1176" t="s">
        <v>32</v>
      </c>
      <c r="S8" s="1177" t="s">
        <v>33</v>
      </c>
      <c r="T8" s="1183" t="b">
        <v>1</v>
      </c>
      <c r="U8" s="232" t="s">
        <v>161</v>
      </c>
      <c r="V8" s="16" t="s">
        <v>90</v>
      </c>
      <c r="W8" s="16">
        <v>1019909</v>
      </c>
      <c r="X8" s="16" t="s">
        <v>3549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 t="shared" ref="I9:J9" si="1">SUM(I3:I7)</f>
        <v>0</v>
      </c>
      <c r="J9" s="11">
        <f t="shared" si="1"/>
        <v>0</v>
      </c>
      <c r="K9" s="11">
        <f t="shared" ref="K9:P9" si="2">SUM(K3:K8)</f>
        <v>0</v>
      </c>
      <c r="L9" s="11">
        <f t="shared" si="2"/>
        <v>0</v>
      </c>
      <c r="M9" s="11">
        <f t="shared" si="2"/>
        <v>391</v>
      </c>
      <c r="N9" s="11">
        <f t="shared" si="2"/>
        <v>417</v>
      </c>
      <c r="O9" s="11">
        <f t="shared" si="2"/>
        <v>128</v>
      </c>
      <c r="P9" s="11">
        <f t="shared" si="2"/>
        <v>30</v>
      </c>
      <c r="Q9" s="11">
        <f>SUM(Q3:Q8)</f>
        <v>966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1195" t="s">
        <v>161</v>
      </c>
      <c r="B13" s="1554" t="s">
        <v>39</v>
      </c>
      <c r="C13" s="1554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55" t="s">
        <v>3555</v>
      </c>
      <c r="C14" s="155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 t="s">
        <v>2703</v>
      </c>
      <c r="C16" s="156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/>
      <c r="C17" s="156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49" t="s">
        <v>109</v>
      </c>
      <c r="B19" s="1549"/>
      <c r="C19" s="1549"/>
      <c r="D19" s="1549"/>
      <c r="E19" s="1549"/>
      <c r="F19" s="1549"/>
      <c r="G19" s="1067"/>
      <c r="H19" s="7"/>
      <c r="I19" s="1549" t="s">
        <v>84</v>
      </c>
      <c r="J19" s="1549"/>
      <c r="K19" s="1549"/>
      <c r="L19" s="1549"/>
      <c r="M19" s="1549"/>
      <c r="N19" s="1549"/>
      <c r="O19" s="1549"/>
      <c r="P19" s="1549"/>
      <c r="Q19" s="1549"/>
      <c r="R19" s="1560" t="s">
        <v>206</v>
      </c>
      <c r="S19" s="1561"/>
      <c r="T19" s="1560"/>
      <c r="U19" s="1560"/>
      <c r="V19" s="1560"/>
      <c r="W19" s="1560"/>
      <c r="X19" s="1560"/>
      <c r="Y19" s="1560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8" t="s">
        <v>9</v>
      </c>
      <c r="H20" s="33" t="s">
        <v>10</v>
      </c>
      <c r="I20" s="9" t="s">
        <v>11</v>
      </c>
      <c r="J20" s="9" t="s">
        <v>12</v>
      </c>
      <c r="K20" s="9" t="s">
        <v>13</v>
      </c>
      <c r="L20" s="9" t="s">
        <v>14</v>
      </c>
      <c r="M20" s="9" t="s">
        <v>15</v>
      </c>
      <c r="N20" s="9" t="s">
        <v>16</v>
      </c>
      <c r="O20" s="9" t="s">
        <v>17</v>
      </c>
      <c r="P20" s="10" t="s">
        <v>18</v>
      </c>
      <c r="Q20" s="8" t="s">
        <v>19</v>
      </c>
      <c r="R20" s="8" t="s">
        <v>20</v>
      </c>
      <c r="S20" s="240" t="s">
        <v>21</v>
      </c>
      <c r="T20" s="240" t="s">
        <v>22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1172" t="s">
        <v>157</v>
      </c>
      <c r="B21" s="1172" t="s">
        <v>80</v>
      </c>
      <c r="C21" s="1186" t="s">
        <v>3556</v>
      </c>
      <c r="D21" s="1172" t="s">
        <v>117</v>
      </c>
      <c r="E21" s="227">
        <v>46157.069444444445</v>
      </c>
      <c r="F21" s="1172">
        <v>11.9</v>
      </c>
      <c r="G21" s="224">
        <v>119285</v>
      </c>
      <c r="H21" s="226" t="s">
        <v>1348</v>
      </c>
      <c r="I21" s="224"/>
      <c r="J21" s="224"/>
      <c r="K21" s="224"/>
      <c r="L21" s="1172"/>
      <c r="M21" s="1172"/>
      <c r="N21" s="1172">
        <v>0</v>
      </c>
      <c r="O21" s="1186">
        <v>131</v>
      </c>
      <c r="P21" s="1186">
        <v>30</v>
      </c>
      <c r="Q21" s="14">
        <f>SUM(I21:P21)</f>
        <v>161</v>
      </c>
      <c r="R21" s="1176" t="s">
        <v>32</v>
      </c>
      <c r="S21" s="1177" t="s">
        <v>33</v>
      </c>
      <c r="T21" s="14"/>
      <c r="U21" s="231" t="s">
        <v>100</v>
      </c>
      <c r="V21" s="16" t="s">
        <v>90</v>
      </c>
      <c r="W21" s="16">
        <v>1019916</v>
      </c>
      <c r="X21" s="101" t="s">
        <v>3557</v>
      </c>
      <c r="Y21" s="16"/>
    </row>
    <row r="22" spans="1:25">
      <c r="A22" s="224" t="s">
        <v>190</v>
      </c>
      <c r="B22" s="224" t="s">
        <v>80</v>
      </c>
      <c r="C22" s="35" t="s">
        <v>3558</v>
      </c>
      <c r="D22" s="1172" t="s">
        <v>117</v>
      </c>
      <c r="E22" s="227">
        <v>46157.069444444445</v>
      </c>
      <c r="F22" s="224">
        <v>11.9</v>
      </c>
      <c r="G22" s="224">
        <v>119286</v>
      </c>
      <c r="H22" s="226" t="s">
        <v>1348</v>
      </c>
      <c r="I22" s="224"/>
      <c r="J22" s="224"/>
      <c r="K22" s="224"/>
      <c r="L22" s="1172"/>
      <c r="M22" s="1172"/>
      <c r="N22" s="1186">
        <v>30</v>
      </c>
      <c r="O22" s="1186">
        <v>90</v>
      </c>
      <c r="P22" s="1172">
        <v>41</v>
      </c>
      <c r="Q22" s="14">
        <f t="shared" ref="Q22:Q23" si="3">SUM(I22:P22)</f>
        <v>161</v>
      </c>
      <c r="R22" s="1176" t="s">
        <v>32</v>
      </c>
      <c r="S22" s="1177" t="s">
        <v>33</v>
      </c>
      <c r="T22" s="14"/>
      <c r="U22" s="231" t="s">
        <v>100</v>
      </c>
      <c r="V22" s="16" t="s">
        <v>90</v>
      </c>
      <c r="W22" s="16">
        <v>1019917</v>
      </c>
      <c r="X22" s="101" t="s">
        <v>3557</v>
      </c>
      <c r="Y22" s="16"/>
    </row>
    <row r="23" spans="1:25">
      <c r="A23" s="489" t="s">
        <v>86</v>
      </c>
      <c r="B23" s="224" t="s">
        <v>80</v>
      </c>
      <c r="C23" s="35" t="s">
        <v>3559</v>
      </c>
      <c r="D23" s="1172" t="s">
        <v>117</v>
      </c>
      <c r="E23" s="227">
        <v>46157.069444444445</v>
      </c>
      <c r="F23" s="224">
        <v>11.9</v>
      </c>
      <c r="G23" s="224">
        <v>119287</v>
      </c>
      <c r="H23" s="226" t="s">
        <v>1348</v>
      </c>
      <c r="I23" s="224"/>
      <c r="J23" s="224"/>
      <c r="K23" s="224"/>
      <c r="L23" s="1172"/>
      <c r="M23" s="1172"/>
      <c r="N23" s="1172">
        <v>0</v>
      </c>
      <c r="O23" s="1237">
        <v>131</v>
      </c>
      <c r="P23" s="1228">
        <v>30</v>
      </c>
      <c r="Q23" s="14">
        <f t="shared" si="3"/>
        <v>161</v>
      </c>
      <c r="R23" s="229" t="s">
        <v>32</v>
      </c>
      <c r="S23" s="23" t="s">
        <v>33</v>
      </c>
      <c r="T23" s="14"/>
      <c r="U23" s="231" t="s">
        <v>100</v>
      </c>
      <c r="V23" s="16" t="s">
        <v>90</v>
      </c>
      <c r="W23" s="16">
        <v>1019918</v>
      </c>
      <c r="X23" t="s">
        <v>3557</v>
      </c>
      <c r="Y23" s="16"/>
    </row>
    <row r="24" spans="1:25">
      <c r="A24" s="1172" t="s">
        <v>152</v>
      </c>
      <c r="B24" s="224" t="s">
        <v>78</v>
      </c>
      <c r="C24" s="35" t="s">
        <v>3560</v>
      </c>
      <c r="D24" s="224" t="s">
        <v>932</v>
      </c>
      <c r="E24" s="227">
        <v>46157.041666666664</v>
      </c>
      <c r="F24" s="224">
        <v>13.5</v>
      </c>
      <c r="G24" s="224">
        <v>119288</v>
      </c>
      <c r="H24" s="226" t="s">
        <v>3561</v>
      </c>
      <c r="I24" s="224"/>
      <c r="J24" s="224"/>
      <c r="K24" s="224"/>
      <c r="L24" s="1186">
        <v>60</v>
      </c>
      <c r="M24" s="1172">
        <v>0</v>
      </c>
      <c r="N24" s="1186">
        <v>101</v>
      </c>
      <c r="O24" s="1172"/>
      <c r="P24" s="1172"/>
      <c r="Q24" s="14">
        <f>SUM(I24:P24)</f>
        <v>161</v>
      </c>
      <c r="R24" s="1176" t="s">
        <v>32</v>
      </c>
      <c r="S24" s="1177" t="s">
        <v>33</v>
      </c>
      <c r="T24" s="14"/>
      <c r="U24" s="232" t="s">
        <v>161</v>
      </c>
      <c r="V24" s="16" t="s">
        <v>90</v>
      </c>
      <c r="W24" s="16">
        <v>1019919</v>
      </c>
      <c r="X24" s="16" t="s">
        <v>3546</v>
      </c>
      <c r="Y24" s="16"/>
    </row>
    <row r="25" spans="1:25">
      <c r="A25" s="1172" t="s">
        <v>120</v>
      </c>
      <c r="B25" s="1172" t="s">
        <v>78</v>
      </c>
      <c r="C25" s="35" t="s">
        <v>3562</v>
      </c>
      <c r="D25" s="224" t="s">
        <v>932</v>
      </c>
      <c r="E25" s="227">
        <v>46158.003472222219</v>
      </c>
      <c r="F25" s="224">
        <v>13.5</v>
      </c>
      <c r="G25" s="224">
        <v>119289</v>
      </c>
      <c r="H25" s="226" t="s">
        <v>740</v>
      </c>
      <c r="I25" s="224"/>
      <c r="J25" s="224"/>
      <c r="K25" s="224"/>
      <c r="L25" s="1172"/>
      <c r="M25" s="1172">
        <v>0</v>
      </c>
      <c r="N25" s="1186">
        <v>161</v>
      </c>
      <c r="O25" s="1172">
        <v>0</v>
      </c>
      <c r="P25" s="1172"/>
      <c r="Q25" s="14">
        <f>SUM(I25:P25)</f>
        <v>161</v>
      </c>
      <c r="R25" s="229" t="s">
        <v>32</v>
      </c>
      <c r="S25" s="23" t="s">
        <v>33</v>
      </c>
      <c r="T25" s="1183" t="b">
        <v>1</v>
      </c>
      <c r="U25" s="232" t="s">
        <v>161</v>
      </c>
      <c r="V25" s="16" t="s">
        <v>90</v>
      </c>
      <c r="W25" s="16">
        <v>1019920</v>
      </c>
      <c r="X25" s="1181" t="s">
        <v>3563</v>
      </c>
      <c r="Y25" s="16"/>
    </row>
    <row r="26" spans="1:25">
      <c r="A26" s="1172" t="s">
        <v>119</v>
      </c>
      <c r="B26" s="1172" t="s">
        <v>92</v>
      </c>
      <c r="C26" s="1186" t="s">
        <v>3564</v>
      </c>
      <c r="D26" s="1172" t="s">
        <v>586</v>
      </c>
      <c r="E26" s="1173">
        <v>46158.125</v>
      </c>
      <c r="F26" s="1172">
        <v>13.5</v>
      </c>
      <c r="G26" s="1172">
        <v>119290</v>
      </c>
      <c r="H26" s="1174" t="s">
        <v>1239</v>
      </c>
      <c r="I26" s="1172"/>
      <c r="J26" s="1172"/>
      <c r="K26" s="1172"/>
      <c r="L26" s="1172"/>
      <c r="M26" s="1172">
        <v>0</v>
      </c>
      <c r="N26" s="1172">
        <v>161</v>
      </c>
      <c r="O26" s="1172">
        <v>0</v>
      </c>
      <c r="P26" s="1172"/>
      <c r="Q26" s="14">
        <f>SUM(I26:P26)</f>
        <v>161</v>
      </c>
      <c r="R26" s="1176" t="s">
        <v>32</v>
      </c>
      <c r="S26" s="1177" t="s">
        <v>33</v>
      </c>
      <c r="T26" s="14"/>
      <c r="U26" s="1190" t="s">
        <v>161</v>
      </c>
      <c r="V26" s="16" t="s">
        <v>90</v>
      </c>
      <c r="W26" s="16">
        <v>1019921</v>
      </c>
      <c r="X26" s="1181" t="s">
        <v>3563</v>
      </c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7"/>
      <c r="I27" s="11">
        <f>SUM(I21:I25)</f>
        <v>0</v>
      </c>
      <c r="J27" s="11">
        <f>SUM(J21:J25)</f>
        <v>0</v>
      </c>
      <c r="K27" s="11">
        <f t="shared" ref="K27:P27" si="4">SUM(K21:K26)</f>
        <v>0</v>
      </c>
      <c r="L27" s="11">
        <f t="shared" si="4"/>
        <v>60</v>
      </c>
      <c r="M27" s="11">
        <f t="shared" si="4"/>
        <v>0</v>
      </c>
      <c r="N27" s="11">
        <f t="shared" si="4"/>
        <v>453</v>
      </c>
      <c r="O27" s="11">
        <f t="shared" si="4"/>
        <v>352</v>
      </c>
      <c r="P27" s="11">
        <f t="shared" si="4"/>
        <v>101</v>
      </c>
      <c r="Q27" s="11">
        <f>SUM(Q21:Q26)</f>
        <v>966</v>
      </c>
      <c r="R27" s="12"/>
      <c r="S27" s="12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"/>
      <c r="K29" s="1563"/>
      <c r="L29" s="1563"/>
      <c r="M29" s="156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" customHeight="1">
      <c r="A31" s="230" t="s">
        <v>100</v>
      </c>
      <c r="B31" s="1558" t="s">
        <v>39</v>
      </c>
      <c r="C31" s="1558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4" t="s">
        <v>161</v>
      </c>
      <c r="B32" s="1564" t="s">
        <v>41</v>
      </c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5" t="s">
        <v>42</v>
      </c>
      <c r="B33" s="1565" t="s">
        <v>957</v>
      </c>
      <c r="C33" s="15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5" t="s">
        <v>42</v>
      </c>
      <c r="B34" s="1565"/>
      <c r="C34" s="156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5" t="s">
        <v>43</v>
      </c>
      <c r="B35" s="1566" t="s">
        <v>2691</v>
      </c>
      <c r="C35" s="156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5" t="s">
        <v>44</v>
      </c>
      <c r="B36" s="1567"/>
      <c r="C36" s="156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</sheetData>
  <mergeCells count="21">
    <mergeCell ref="B13:C13"/>
    <mergeCell ref="A1:F1"/>
    <mergeCell ref="I1:Q1"/>
    <mergeCell ref="R1:Y1"/>
    <mergeCell ref="B11:D11"/>
    <mergeCell ref="K11:M11"/>
    <mergeCell ref="B14:C14"/>
    <mergeCell ref="B15:C15"/>
    <mergeCell ref="B16:C16"/>
    <mergeCell ref="B17:C17"/>
    <mergeCell ref="R19:Y19"/>
    <mergeCell ref="B33:C33"/>
    <mergeCell ref="B34:C34"/>
    <mergeCell ref="B35:C35"/>
    <mergeCell ref="B36:C36"/>
    <mergeCell ref="I19:Q19"/>
    <mergeCell ref="B29:D29"/>
    <mergeCell ref="K29:M29"/>
    <mergeCell ref="B31:C31"/>
    <mergeCell ref="B32:C32"/>
    <mergeCell ref="A19:F19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D12E7-C816-48F3-8C31-433EC051D566}">
  <sheetPr>
    <tabColor rgb="FF7030A0"/>
  </sheetPr>
  <dimension ref="A1:Y72"/>
  <sheetViews>
    <sheetView workbookViewId="0">
      <selection activeCell="F41" sqref="F41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49" t="s">
        <v>180</v>
      </c>
      <c r="B1" s="1549"/>
      <c r="C1" s="1549"/>
      <c r="D1" s="1549"/>
      <c r="E1" s="1549"/>
      <c r="F1" s="1549"/>
      <c r="G1" s="1208"/>
      <c r="H1" s="1209"/>
      <c r="I1" s="1549" t="s">
        <v>84</v>
      </c>
      <c r="J1" s="1549"/>
      <c r="K1" s="1549"/>
      <c r="L1" s="1549"/>
      <c r="M1" s="1549"/>
      <c r="N1" s="1549"/>
      <c r="O1" s="1549"/>
      <c r="P1" s="1549"/>
      <c r="Q1" s="1549"/>
      <c r="R1" s="1550" t="s">
        <v>181</v>
      </c>
      <c r="S1" s="1551"/>
      <c r="T1" s="1550"/>
      <c r="U1" s="1550"/>
      <c r="V1" s="1550"/>
      <c r="W1" s="1550"/>
      <c r="X1" s="1550"/>
      <c r="Y1" s="1550"/>
    </row>
    <row r="2" spans="1:25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210" t="s">
        <v>24</v>
      </c>
      <c r="V2" s="1210" t="s">
        <v>25</v>
      </c>
      <c r="W2" s="1210" t="s">
        <v>26</v>
      </c>
      <c r="X2" s="1210" t="s">
        <v>27</v>
      </c>
      <c r="Y2" s="1210" t="s">
        <v>28</v>
      </c>
    </row>
    <row r="3" spans="1:25" ht="38.25">
      <c r="A3" s="1172" t="s">
        <v>105</v>
      </c>
      <c r="B3" s="1186" t="s">
        <v>78</v>
      </c>
      <c r="C3" s="1186" t="s">
        <v>3565</v>
      </c>
      <c r="D3" s="1172" t="s">
        <v>99</v>
      </c>
      <c r="E3" s="1173">
        <v>46155.277777777781</v>
      </c>
      <c r="F3" s="1172">
        <v>12.2</v>
      </c>
      <c r="G3" s="1172">
        <v>119247</v>
      </c>
      <c r="H3" s="1174" t="s">
        <v>3566</v>
      </c>
      <c r="I3" s="1172"/>
      <c r="J3" s="1172"/>
      <c r="K3" s="1172"/>
      <c r="L3" s="1172"/>
      <c r="M3" s="1172"/>
      <c r="N3" s="1186">
        <v>81</v>
      </c>
      <c r="O3" s="1186">
        <v>54</v>
      </c>
      <c r="P3" s="1186">
        <v>26</v>
      </c>
      <c r="Q3" s="1175">
        <f t="shared" ref="Q3:Q8" si="0">SUM(I3:P3)</f>
        <v>161</v>
      </c>
      <c r="R3" s="1176" t="s">
        <v>32</v>
      </c>
      <c r="S3" s="1177" t="s">
        <v>33</v>
      </c>
      <c r="T3" s="1183" t="b">
        <v>1</v>
      </c>
      <c r="U3" s="1189" t="s">
        <v>100</v>
      </c>
      <c r="V3" s="1181" t="s">
        <v>90</v>
      </c>
      <c r="W3" s="1181">
        <v>1019872</v>
      </c>
      <c r="X3" s="1181" t="s">
        <v>3567</v>
      </c>
      <c r="Y3" s="1181"/>
    </row>
    <row r="4" spans="1:25">
      <c r="A4" s="1172" t="s">
        <v>120</v>
      </c>
      <c r="B4" s="1172" t="s">
        <v>78</v>
      </c>
      <c r="C4" s="1186" t="s">
        <v>3568</v>
      </c>
      <c r="D4" s="1172" t="s">
        <v>99</v>
      </c>
      <c r="E4" s="1173">
        <v>46155.277777777781</v>
      </c>
      <c r="F4" s="1172">
        <v>12.2</v>
      </c>
      <c r="G4" s="1172">
        <v>119248</v>
      </c>
      <c r="H4" s="1174" t="s">
        <v>740</v>
      </c>
      <c r="I4" s="1172"/>
      <c r="J4" s="1172"/>
      <c r="K4" s="1172"/>
      <c r="L4" s="1172"/>
      <c r="M4" s="1186">
        <v>108</v>
      </c>
      <c r="N4" s="1186">
        <v>26</v>
      </c>
      <c r="O4" s="1186">
        <v>27</v>
      </c>
      <c r="P4" s="1172"/>
      <c r="Q4" s="1175">
        <f t="shared" si="0"/>
        <v>161</v>
      </c>
      <c r="R4" s="1176" t="s">
        <v>32</v>
      </c>
      <c r="S4" s="1177" t="s">
        <v>33</v>
      </c>
      <c r="T4" s="1183" t="b">
        <v>1</v>
      </c>
      <c r="U4" s="1189" t="s">
        <v>100</v>
      </c>
      <c r="V4" s="1181" t="s">
        <v>90</v>
      </c>
      <c r="W4" s="1181">
        <v>1019873</v>
      </c>
      <c r="X4" s="1181" t="s">
        <v>3567</v>
      </c>
      <c r="Y4" s="1181"/>
    </row>
    <row r="5" spans="1:25">
      <c r="A5" s="1172" t="s">
        <v>86</v>
      </c>
      <c r="B5" s="1172" t="s">
        <v>78</v>
      </c>
      <c r="C5" s="1186" t="s">
        <v>3569</v>
      </c>
      <c r="D5" s="1172" t="s">
        <v>99</v>
      </c>
      <c r="E5" s="1173">
        <v>46155.277777777781</v>
      </c>
      <c r="F5" s="1172">
        <v>12.2</v>
      </c>
      <c r="G5" s="1172">
        <v>119249</v>
      </c>
      <c r="H5" s="1174" t="s">
        <v>160</v>
      </c>
      <c r="I5" s="1172"/>
      <c r="J5" s="1172"/>
      <c r="K5" s="1172"/>
      <c r="L5" s="1172"/>
      <c r="M5" s="1172"/>
      <c r="N5" s="1186">
        <v>134</v>
      </c>
      <c r="O5" s="1186">
        <v>27</v>
      </c>
      <c r="P5" s="1172">
        <v>0</v>
      </c>
      <c r="Q5" s="1175">
        <f t="shared" si="0"/>
        <v>161</v>
      </c>
      <c r="R5" s="1176" t="s">
        <v>32</v>
      </c>
      <c r="S5" s="1177" t="s">
        <v>33</v>
      </c>
      <c r="T5" s="1175"/>
      <c r="U5" s="1189" t="s">
        <v>100</v>
      </c>
      <c r="V5" s="1181" t="s">
        <v>90</v>
      </c>
      <c r="W5" s="1181">
        <v>1019874</v>
      </c>
      <c r="X5" s="1181" t="s">
        <v>3567</v>
      </c>
      <c r="Y5" s="1181"/>
    </row>
    <row r="6" spans="1:25">
      <c r="A6" s="1178" t="s">
        <v>219</v>
      </c>
      <c r="B6" s="1186" t="s">
        <v>75</v>
      </c>
      <c r="C6" s="1186" t="s">
        <v>3570</v>
      </c>
      <c r="D6" s="1178" t="s">
        <v>74</v>
      </c>
      <c r="E6" s="1179">
        <v>46155.524305555555</v>
      </c>
      <c r="F6" s="1178">
        <v>18.2</v>
      </c>
      <c r="G6" s="1178">
        <v>119213</v>
      </c>
      <c r="H6" s="1205" t="s">
        <v>176</v>
      </c>
      <c r="I6" s="1178"/>
      <c r="J6" s="1178"/>
      <c r="K6" s="1178"/>
      <c r="L6" s="1186">
        <v>81</v>
      </c>
      <c r="M6" s="1178"/>
      <c r="N6" s="1178"/>
      <c r="O6" s="1178"/>
      <c r="P6" s="1178"/>
      <c r="Q6" s="1175">
        <f>SUM(I6:P6)</f>
        <v>81</v>
      </c>
      <c r="R6" s="1175" t="s">
        <v>30</v>
      </c>
      <c r="S6" s="1175" t="s">
        <v>31</v>
      </c>
      <c r="T6" s="1175"/>
      <c r="U6" s="1207" t="s">
        <v>169</v>
      </c>
      <c r="V6" s="1181" t="s">
        <v>1693</v>
      </c>
      <c r="W6" s="1181">
        <v>1019875</v>
      </c>
      <c r="X6" s="1181" t="s">
        <v>3571</v>
      </c>
      <c r="Y6" s="1181"/>
    </row>
    <row r="7" spans="1:25" ht="51">
      <c r="A7" s="1172" t="s">
        <v>111</v>
      </c>
      <c r="B7" s="1186" t="s">
        <v>65</v>
      </c>
      <c r="C7" s="1186" t="s">
        <v>3572</v>
      </c>
      <c r="D7" s="1172" t="s">
        <v>64</v>
      </c>
      <c r="E7" s="1173">
        <v>46155.472222222219</v>
      </c>
      <c r="F7" s="1172">
        <v>17</v>
      </c>
      <c r="G7" s="1172">
        <v>119208</v>
      </c>
      <c r="H7" s="1174" t="s">
        <v>3573</v>
      </c>
      <c r="I7" s="1172"/>
      <c r="J7" s="1172"/>
      <c r="K7" s="1172"/>
      <c r="L7" s="1172"/>
      <c r="M7" s="1186">
        <v>161</v>
      </c>
      <c r="N7" s="1172"/>
      <c r="O7" s="1172"/>
      <c r="P7" s="1172"/>
      <c r="Q7" s="1175">
        <f t="shared" si="0"/>
        <v>161</v>
      </c>
      <c r="R7" s="1176" t="s">
        <v>32</v>
      </c>
      <c r="S7" s="1177" t="s">
        <v>33</v>
      </c>
      <c r="T7" s="1175"/>
      <c r="U7" s="1207" t="s">
        <v>169</v>
      </c>
      <c r="V7" s="1181" t="s">
        <v>90</v>
      </c>
      <c r="W7" s="1181">
        <v>1019877</v>
      </c>
      <c r="X7" s="1181" t="s">
        <v>3574</v>
      </c>
      <c r="Y7" s="1181"/>
    </row>
    <row r="8" spans="1:25">
      <c r="A8" s="1186" t="s">
        <v>601</v>
      </c>
      <c r="B8" s="1186" t="s">
        <v>80</v>
      </c>
      <c r="C8" s="1186" t="s">
        <v>3575</v>
      </c>
      <c r="D8" s="1172" t="s">
        <v>117</v>
      </c>
      <c r="E8" s="1173">
        <v>46155.402777777781</v>
      </c>
      <c r="F8" s="1172">
        <v>11.9</v>
      </c>
      <c r="G8" s="1172">
        <v>119250</v>
      </c>
      <c r="H8" s="1174" t="s">
        <v>1348</v>
      </c>
      <c r="I8" s="1172"/>
      <c r="J8" s="1172"/>
      <c r="K8" s="1172"/>
      <c r="L8" s="1172"/>
      <c r="M8" s="1172"/>
      <c r="N8" s="1172"/>
      <c r="O8" s="1186">
        <v>81</v>
      </c>
      <c r="P8" s="1186">
        <v>80</v>
      </c>
      <c r="Q8" s="1175">
        <f t="shared" si="0"/>
        <v>161</v>
      </c>
      <c r="R8" s="1176" t="s">
        <v>32</v>
      </c>
      <c r="S8" s="1177" t="s">
        <v>33</v>
      </c>
      <c r="T8" s="1175"/>
      <c r="U8" s="1189" t="s">
        <v>100</v>
      </c>
      <c r="V8" s="1181" t="s">
        <v>90</v>
      </c>
      <c r="W8" s="1181">
        <v>1019876</v>
      </c>
      <c r="X8" s="1181" t="s">
        <v>3576</v>
      </c>
      <c r="Y8" s="1181"/>
    </row>
    <row r="9" spans="1:25">
      <c r="A9" s="1214" t="s">
        <v>19</v>
      </c>
      <c r="B9" s="1209"/>
      <c r="C9" s="1209"/>
      <c r="D9" s="1209"/>
      <c r="E9" s="1214"/>
      <c r="F9" s="1209"/>
      <c r="G9" s="1209"/>
      <c r="H9" s="1209"/>
      <c r="I9" s="1214">
        <f>SUM(I3:I7)</f>
        <v>0</v>
      </c>
      <c r="J9" s="1214">
        <f>SUM(J3:J7)</f>
        <v>0</v>
      </c>
      <c r="K9" s="1214">
        <f t="shared" ref="K9:P9" si="1">SUM(K3:K8)</f>
        <v>0</v>
      </c>
      <c r="L9" s="1214">
        <f t="shared" si="1"/>
        <v>81</v>
      </c>
      <c r="M9" s="1214">
        <f t="shared" si="1"/>
        <v>269</v>
      </c>
      <c r="N9" s="1214">
        <f t="shared" si="1"/>
        <v>241</v>
      </c>
      <c r="O9" s="1214">
        <f t="shared" si="1"/>
        <v>189</v>
      </c>
      <c r="P9" s="1214">
        <f t="shared" si="1"/>
        <v>106</v>
      </c>
      <c r="Q9" s="1214">
        <f>SUM(Q3:Q8)</f>
        <v>886</v>
      </c>
      <c r="R9" s="1215"/>
      <c r="S9" s="1215"/>
      <c r="T9" s="1215"/>
      <c r="U9" s="1215"/>
      <c r="V9" s="1215"/>
      <c r="W9" s="1215"/>
      <c r="X9" s="1215"/>
      <c r="Y9" s="1215"/>
    </row>
    <row r="10" spans="1:25">
      <c r="A10" s="1216"/>
      <c r="B10" s="1216"/>
      <c r="C10" s="1216"/>
      <c r="D10" s="1216"/>
      <c r="E10" s="1216"/>
      <c r="F10" s="1217"/>
      <c r="G10" s="1217"/>
      <c r="H10" s="1216"/>
      <c r="I10" s="1216"/>
      <c r="J10" s="1216"/>
      <c r="K10" s="1216"/>
      <c r="L10" s="1216"/>
      <c r="M10" s="1216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</row>
    <row r="11" spans="1:25">
      <c r="A11" s="1218" t="s">
        <v>34</v>
      </c>
      <c r="B11" s="1552"/>
      <c r="C11" s="1552"/>
      <c r="D11" s="1552"/>
      <c r="E11" s="1216"/>
      <c r="F11" s="1216"/>
      <c r="G11" s="1216"/>
      <c r="H11" s="1216"/>
      <c r="I11" s="1216"/>
      <c r="J11" s="1216"/>
      <c r="K11" s="1553"/>
      <c r="L11" s="1553"/>
      <c r="M11" s="1553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</row>
    <row r="12" spans="1:25" ht="18">
      <c r="A12" s="1220" t="s">
        <v>35</v>
      </c>
      <c r="B12" s="1221" t="s">
        <v>36</v>
      </c>
      <c r="C12" s="1222" t="s">
        <v>37</v>
      </c>
      <c r="D12" s="1219"/>
      <c r="E12" s="1216"/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</row>
    <row r="13" spans="1:25">
      <c r="A13" s="1232" t="s">
        <v>169</v>
      </c>
      <c r="B13" s="1617" t="s">
        <v>39</v>
      </c>
      <c r="C13" s="1617"/>
      <c r="D13" s="1223"/>
      <c r="E13" s="1224" t="s">
        <v>40</v>
      </c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</row>
    <row r="14" spans="1:25">
      <c r="A14" s="1194" t="s">
        <v>100</v>
      </c>
      <c r="B14" s="1548" t="s">
        <v>41</v>
      </c>
      <c r="C14" s="1548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</row>
    <row r="15" spans="1:25" ht="15" customHeight="1">
      <c r="A15" s="1225" t="s">
        <v>42</v>
      </c>
      <c r="B15" s="1555" t="s">
        <v>3577</v>
      </c>
      <c r="C15" s="1555"/>
      <c r="D15" s="1216"/>
      <c r="E15" s="1216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</row>
    <row r="16" spans="1:25">
      <c r="A16" s="1225" t="s">
        <v>42</v>
      </c>
      <c r="B16" s="1555"/>
      <c r="C16" s="1555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</row>
    <row r="17" spans="1:25">
      <c r="A17" s="1225" t="s">
        <v>43</v>
      </c>
      <c r="B17" s="1556" t="s">
        <v>3578</v>
      </c>
      <c r="C17" s="1556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</row>
    <row r="18" spans="1:25">
      <c r="A18" s="1225" t="s">
        <v>44</v>
      </c>
      <c r="B18" s="1557"/>
      <c r="C18" s="1557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</row>
    <row r="19" spans="1:25">
      <c r="A19" s="1226"/>
      <c r="B19" s="1216"/>
      <c r="C19" s="1216"/>
      <c r="D19" s="1216"/>
      <c r="E19" s="1216"/>
      <c r="F19" s="1216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</row>
    <row r="20" spans="1:25" ht="23.25" customHeight="1">
      <c r="A20" s="1549" t="s">
        <v>194</v>
      </c>
      <c r="B20" s="1549"/>
      <c r="C20" s="1549"/>
      <c r="D20" s="1549"/>
      <c r="E20" s="1549"/>
      <c r="F20" s="1549"/>
      <c r="G20" s="1208"/>
      <c r="H20" s="1209"/>
      <c r="I20" s="1549" t="s">
        <v>84</v>
      </c>
      <c r="J20" s="1549"/>
      <c r="K20" s="1549"/>
      <c r="L20" s="1549"/>
      <c r="M20" s="1549"/>
      <c r="N20" s="1549"/>
      <c r="O20" s="1549"/>
      <c r="P20" s="1549"/>
      <c r="Q20" s="1549"/>
      <c r="R20" s="1550" t="s">
        <v>3579</v>
      </c>
      <c r="S20" s="1551"/>
      <c r="T20" s="1550"/>
      <c r="U20" s="1550"/>
      <c r="V20" s="1550"/>
      <c r="W20" s="1550"/>
      <c r="X20" s="1550"/>
      <c r="Y20" s="1550"/>
    </row>
    <row r="21" spans="1:25" ht="26.25">
      <c r="A21" s="1210" t="s">
        <v>3</v>
      </c>
      <c r="B21" s="1210" t="s">
        <v>4</v>
      </c>
      <c r="C21" s="1210" t="s">
        <v>5</v>
      </c>
      <c r="D21" s="1210" t="s">
        <v>6</v>
      </c>
      <c r="E21" s="1210" t="s">
        <v>7</v>
      </c>
      <c r="F21" s="1210" t="s">
        <v>8</v>
      </c>
      <c r="G21" s="1210" t="s">
        <v>9</v>
      </c>
      <c r="H21" s="1211" t="s">
        <v>10</v>
      </c>
      <c r="I21" s="1227" t="s">
        <v>11</v>
      </c>
      <c r="J21" s="1227" t="s">
        <v>12</v>
      </c>
      <c r="K21" s="1227" t="s">
        <v>13</v>
      </c>
      <c r="L21" s="1227" t="s">
        <v>14</v>
      </c>
      <c r="M21" s="1227" t="s">
        <v>15</v>
      </c>
      <c r="N21" s="1227" t="s">
        <v>16</v>
      </c>
      <c r="O21" s="1227" t="s">
        <v>17</v>
      </c>
      <c r="P21" s="1212" t="s">
        <v>18</v>
      </c>
      <c r="Q21" s="1210" t="s">
        <v>19</v>
      </c>
      <c r="R21" s="1210" t="s">
        <v>20</v>
      </c>
      <c r="S21" s="1213" t="s">
        <v>21</v>
      </c>
      <c r="T21" s="1213" t="s">
        <v>22</v>
      </c>
      <c r="U21" s="1210" t="s">
        <v>24</v>
      </c>
      <c r="V21" s="1210" t="s">
        <v>25</v>
      </c>
      <c r="W21" s="1210" t="s">
        <v>26</v>
      </c>
      <c r="X21" s="1210" t="s">
        <v>27</v>
      </c>
      <c r="Y21" s="1210" t="s">
        <v>28</v>
      </c>
    </row>
    <row r="22" spans="1:25" ht="38.25">
      <c r="A22" s="1172" t="s">
        <v>2561</v>
      </c>
      <c r="B22" s="1186" t="s">
        <v>92</v>
      </c>
      <c r="C22" s="1186" t="s">
        <v>3580</v>
      </c>
      <c r="D22" s="1172" t="s">
        <v>159</v>
      </c>
      <c r="E22" s="227">
        <v>46156.041666666664</v>
      </c>
      <c r="F22" s="1172">
        <v>11.9</v>
      </c>
      <c r="G22" s="1172">
        <v>119251</v>
      </c>
      <c r="H22" s="1174" t="s">
        <v>3581</v>
      </c>
      <c r="I22" s="1172"/>
      <c r="J22" s="1172"/>
      <c r="K22" s="1172"/>
      <c r="L22" s="1172"/>
      <c r="M22" s="1186">
        <v>80</v>
      </c>
      <c r="N22" s="1186">
        <v>54</v>
      </c>
      <c r="O22" s="1186">
        <v>27</v>
      </c>
      <c r="P22" s="1172"/>
      <c r="Q22" s="1175">
        <f t="shared" ref="Q22:Q27" si="2">SUM(I22:P22)</f>
        <v>161</v>
      </c>
      <c r="R22" s="1176" t="s">
        <v>32</v>
      </c>
      <c r="S22" s="1177" t="s">
        <v>33</v>
      </c>
      <c r="T22" s="1183" t="b">
        <v>1</v>
      </c>
      <c r="U22" s="1190" t="s">
        <v>161</v>
      </c>
      <c r="V22" s="1181" t="s">
        <v>90</v>
      </c>
      <c r="W22" s="1181">
        <v>1019879</v>
      </c>
      <c r="X22" s="1181" t="s">
        <v>3582</v>
      </c>
      <c r="Y22" s="1181"/>
    </row>
    <row r="23" spans="1:25">
      <c r="A23" s="1172" t="s">
        <v>86</v>
      </c>
      <c r="B23" s="1172" t="s">
        <v>92</v>
      </c>
      <c r="C23" s="1186" t="s">
        <v>3583</v>
      </c>
      <c r="D23" s="1172" t="s">
        <v>159</v>
      </c>
      <c r="E23" s="227">
        <v>46156.041666666664</v>
      </c>
      <c r="F23" s="1172">
        <v>11.9</v>
      </c>
      <c r="G23" s="1172">
        <v>119252</v>
      </c>
      <c r="H23" s="1174" t="s">
        <v>160</v>
      </c>
      <c r="I23" s="1172"/>
      <c r="J23" s="1172"/>
      <c r="K23" s="1172"/>
      <c r="L23" s="1172"/>
      <c r="M23" s="1172"/>
      <c r="N23" s="1172">
        <v>0</v>
      </c>
      <c r="O23" s="1172">
        <v>0</v>
      </c>
      <c r="P23" s="1186">
        <v>161</v>
      </c>
      <c r="Q23" s="1175">
        <f t="shared" si="2"/>
        <v>161</v>
      </c>
      <c r="R23" s="1176" t="s">
        <v>32</v>
      </c>
      <c r="S23" s="1177" t="s">
        <v>33</v>
      </c>
      <c r="T23" s="1175"/>
      <c r="U23" s="1190" t="s">
        <v>161</v>
      </c>
      <c r="V23" s="1181" t="s">
        <v>90</v>
      </c>
      <c r="W23" s="1181">
        <v>1019880</v>
      </c>
      <c r="X23" s="1181" t="s">
        <v>3582</v>
      </c>
      <c r="Y23" s="1181"/>
    </row>
    <row r="24" spans="1:25">
      <c r="A24" s="1186" t="s">
        <v>122</v>
      </c>
      <c r="B24" s="1186" t="s">
        <v>62</v>
      </c>
      <c r="C24" s="1186" t="s">
        <v>3584</v>
      </c>
      <c r="D24" s="1178" t="s">
        <v>56</v>
      </c>
      <c r="E24" s="1179">
        <v>46155.770833333336</v>
      </c>
      <c r="F24" s="1178">
        <v>15.3</v>
      </c>
      <c r="G24" s="1178">
        <v>119207</v>
      </c>
      <c r="H24" s="1205" t="s">
        <v>176</v>
      </c>
      <c r="I24" s="1178"/>
      <c r="J24" s="1178"/>
      <c r="K24" s="1178"/>
      <c r="L24" s="1186">
        <v>81</v>
      </c>
      <c r="M24" s="1178"/>
      <c r="N24" s="1178"/>
      <c r="O24" s="1178"/>
      <c r="P24" s="1178"/>
      <c r="Q24" s="1175">
        <f t="shared" si="2"/>
        <v>81</v>
      </c>
      <c r="R24" s="1175" t="s">
        <v>30</v>
      </c>
      <c r="S24" s="1175" t="s">
        <v>31</v>
      </c>
      <c r="T24" s="1175"/>
      <c r="U24" s="1233" t="s">
        <v>169</v>
      </c>
      <c r="V24" s="1181" t="s">
        <v>90</v>
      </c>
      <c r="W24" s="1181">
        <v>1019881</v>
      </c>
      <c r="X24" s="1181" t="s">
        <v>3585</v>
      </c>
      <c r="Y24" s="1181"/>
    </row>
    <row r="25" spans="1:25">
      <c r="A25" s="1172" t="s">
        <v>102</v>
      </c>
      <c r="B25" s="1172" t="s">
        <v>2438</v>
      </c>
      <c r="C25" s="1186" t="s">
        <v>3586</v>
      </c>
      <c r="D25" s="1172" t="s">
        <v>159</v>
      </c>
      <c r="E25" s="1173">
        <v>46156.041666666664</v>
      </c>
      <c r="F25" s="1172">
        <v>11.9</v>
      </c>
      <c r="G25" s="1172">
        <v>119253</v>
      </c>
      <c r="H25" s="1174" t="s">
        <v>740</v>
      </c>
      <c r="I25" s="1172"/>
      <c r="J25" s="1172"/>
      <c r="K25" s="1172"/>
      <c r="L25" s="1172"/>
      <c r="M25" s="1172">
        <v>0</v>
      </c>
      <c r="N25" s="1186">
        <v>80</v>
      </c>
      <c r="O25" s="1186">
        <v>81</v>
      </c>
      <c r="P25" s="1172"/>
      <c r="Q25" s="1175">
        <f t="shared" si="2"/>
        <v>161</v>
      </c>
      <c r="R25" s="1176" t="s">
        <v>32</v>
      </c>
      <c r="S25" s="1177" t="s">
        <v>33</v>
      </c>
      <c r="T25" s="1175"/>
      <c r="U25" s="1190" t="s">
        <v>161</v>
      </c>
      <c r="V25" s="1181" t="s">
        <v>90</v>
      </c>
      <c r="W25" s="1181">
        <v>1019882</v>
      </c>
      <c r="X25" s="1181" t="s">
        <v>3582</v>
      </c>
      <c r="Y25" s="1181"/>
    </row>
    <row r="26" spans="1:25">
      <c r="A26" s="1172" t="s">
        <v>120</v>
      </c>
      <c r="B26" s="1172" t="s">
        <v>2438</v>
      </c>
      <c r="C26" s="1186" t="s">
        <v>3587</v>
      </c>
      <c r="D26" s="1172" t="s">
        <v>159</v>
      </c>
      <c r="E26" s="1173">
        <v>46156.041666666664</v>
      </c>
      <c r="F26" s="1172">
        <v>11.9</v>
      </c>
      <c r="G26" s="1172">
        <v>119254</v>
      </c>
      <c r="H26" s="1174" t="s">
        <v>740</v>
      </c>
      <c r="I26" s="1172"/>
      <c r="J26" s="1172"/>
      <c r="K26" s="1172"/>
      <c r="L26" s="1172"/>
      <c r="M26" s="1172">
        <v>0</v>
      </c>
      <c r="N26" s="1178">
        <v>53</v>
      </c>
      <c r="O26" s="1178">
        <v>81</v>
      </c>
      <c r="P26" s="1237">
        <v>27</v>
      </c>
      <c r="Q26" s="1175">
        <f t="shared" si="2"/>
        <v>161</v>
      </c>
      <c r="R26" s="1176" t="s">
        <v>32</v>
      </c>
      <c r="S26" s="1177" t="s">
        <v>33</v>
      </c>
      <c r="T26" s="1183" t="b">
        <v>1</v>
      </c>
      <c r="U26" s="1190" t="s">
        <v>161</v>
      </c>
      <c r="V26" s="1181" t="s">
        <v>90</v>
      </c>
      <c r="W26" s="1181">
        <v>1019883</v>
      </c>
      <c r="X26" s="1181" t="s">
        <v>3582</v>
      </c>
      <c r="Y26" s="1181"/>
    </row>
    <row r="27" spans="1:25">
      <c r="A27" s="1186" t="s">
        <v>119</v>
      </c>
      <c r="B27" s="1172" t="s">
        <v>2438</v>
      </c>
      <c r="C27" s="1186" t="s">
        <v>3588</v>
      </c>
      <c r="D27" s="1172" t="s">
        <v>159</v>
      </c>
      <c r="E27" s="1173">
        <v>46156.041666666664</v>
      </c>
      <c r="F27" s="1172">
        <v>11.9</v>
      </c>
      <c r="G27" s="1172">
        <v>119255</v>
      </c>
      <c r="H27" s="1174" t="s">
        <v>740</v>
      </c>
      <c r="I27" s="1172"/>
      <c r="J27" s="1172"/>
      <c r="K27" s="1172"/>
      <c r="L27" s="1172"/>
      <c r="M27" s="1172">
        <v>0</v>
      </c>
      <c r="N27" s="1237">
        <v>80</v>
      </c>
      <c r="O27" s="1237">
        <v>81</v>
      </c>
      <c r="P27" s="1172">
        <v>0</v>
      </c>
      <c r="Q27" s="1175">
        <f t="shared" si="2"/>
        <v>161</v>
      </c>
      <c r="R27" s="1176" t="s">
        <v>32</v>
      </c>
      <c r="S27" s="1177" t="s">
        <v>33</v>
      </c>
      <c r="T27" s="1175"/>
      <c r="U27" s="1190" t="s">
        <v>161</v>
      </c>
      <c r="V27" s="1181" t="s">
        <v>90</v>
      </c>
      <c r="W27" s="1181">
        <v>1019884</v>
      </c>
      <c r="X27" s="1181" t="s">
        <v>3582</v>
      </c>
      <c r="Y27" s="1181"/>
    </row>
    <row r="28" spans="1:25">
      <c r="A28" s="1214" t="s">
        <v>19</v>
      </c>
      <c r="B28" s="1209"/>
      <c r="C28" s="1209"/>
      <c r="D28" s="1209"/>
      <c r="E28" s="1214"/>
      <c r="F28" s="1209"/>
      <c r="G28" s="1209"/>
      <c r="H28" s="1209"/>
      <c r="I28" s="1214">
        <f>SUM(I22:I25)</f>
        <v>0</v>
      </c>
      <c r="J28" s="1214">
        <f>SUM(J22:J25)</f>
        <v>0</v>
      </c>
      <c r="K28" s="1214">
        <f t="shared" ref="K28:L28" si="3">SUM(K22:K26)</f>
        <v>0</v>
      </c>
      <c r="L28" s="1214">
        <f t="shared" si="3"/>
        <v>81</v>
      </c>
      <c r="M28" s="1214">
        <f>SUM(M22:M27)</f>
        <v>80</v>
      </c>
      <c r="N28" s="1214">
        <f>SUM(N22:N27)</f>
        <v>267</v>
      </c>
      <c r="O28" s="1214">
        <f>SUM(O22:O27)</f>
        <v>270</v>
      </c>
      <c r="P28" s="1214">
        <f>SUM(P22:P27)</f>
        <v>188</v>
      </c>
      <c r="Q28" s="1214">
        <f>SUM(Q22:Q27)</f>
        <v>886</v>
      </c>
      <c r="R28" s="1215"/>
      <c r="S28" s="1215"/>
      <c r="T28" s="1215"/>
      <c r="U28" s="1215"/>
      <c r="V28" s="1215"/>
      <c r="W28" s="1215"/>
      <c r="X28" s="1215"/>
      <c r="Y28" s="1215"/>
    </row>
    <row r="29" spans="1:25">
      <c r="A29" s="1216"/>
      <c r="B29" s="1216"/>
      <c r="C29" s="1216"/>
      <c r="D29" s="1216"/>
      <c r="E29" s="1216"/>
      <c r="F29" s="1217"/>
      <c r="G29" s="1217"/>
      <c r="H29" s="1216"/>
      <c r="I29" s="1216"/>
      <c r="J29" s="1216"/>
      <c r="K29" s="1216"/>
      <c r="L29" s="1216"/>
      <c r="M29" s="1216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</row>
    <row r="30" spans="1:25">
      <c r="A30" s="1218" t="s">
        <v>34</v>
      </c>
      <c r="B30" s="1552"/>
      <c r="C30" s="1552"/>
      <c r="D30" s="1552"/>
      <c r="E30" s="1216"/>
      <c r="F30" s="1216"/>
      <c r="G30" s="1216"/>
      <c r="H30" s="1216"/>
      <c r="I30" s="1216"/>
      <c r="J30" s="1216"/>
      <c r="K30" s="1553"/>
      <c r="L30" s="1553"/>
      <c r="M30" s="1553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</row>
    <row r="31" spans="1:25" ht="15.75" customHeight="1">
      <c r="A31" s="1220" t="s">
        <v>35</v>
      </c>
      <c r="B31" s="1221" t="s">
        <v>36</v>
      </c>
      <c r="C31" s="1222" t="s">
        <v>37</v>
      </c>
      <c r="D31" s="1219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</row>
    <row r="32" spans="1:25" ht="15" customHeight="1">
      <c r="A32" s="1195" t="s">
        <v>161</v>
      </c>
      <c r="B32" s="1554" t="s">
        <v>41</v>
      </c>
      <c r="C32" s="1554"/>
      <c r="D32" s="1223"/>
      <c r="E32" s="1224" t="s">
        <v>40</v>
      </c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</row>
    <row r="33" spans="1:25" ht="15" customHeight="1">
      <c r="A33" s="1234" t="s">
        <v>169</v>
      </c>
      <c r="B33" s="1234" t="s">
        <v>3589</v>
      </c>
      <c r="C33" s="1234" t="s">
        <v>986</v>
      </c>
      <c r="D33" s="1223"/>
      <c r="E33" s="1224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</row>
    <row r="34" spans="1:25">
      <c r="A34" s="1225" t="s">
        <v>42</v>
      </c>
      <c r="B34" s="1555" t="s">
        <v>3590</v>
      </c>
      <c r="C34" s="1555"/>
      <c r="D34" s="1216"/>
      <c r="E34" s="1216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</row>
    <row r="35" spans="1:25">
      <c r="A35" s="1225" t="s">
        <v>42</v>
      </c>
      <c r="B35" s="1555"/>
      <c r="C35" s="1555"/>
      <c r="E35" s="1216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</row>
    <row r="36" spans="1:25">
      <c r="A36" s="1225" t="s">
        <v>43</v>
      </c>
      <c r="B36" s="1556" t="s">
        <v>276</v>
      </c>
      <c r="C36" s="155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</row>
    <row r="37" spans="1:25">
      <c r="A37" s="1225" t="s">
        <v>44</v>
      </c>
      <c r="B37" s="1557"/>
      <c r="C37" s="1557"/>
      <c r="D37" s="1216"/>
      <c r="E37" s="1216"/>
      <c r="F37" s="1216"/>
      <c r="G37" s="1216"/>
      <c r="H37" s="1216"/>
      <c r="I37" s="1216"/>
      <c r="J37" s="1216"/>
      <c r="K37" s="1216"/>
      <c r="L37" s="1216"/>
      <c r="M37" s="1216"/>
      <c r="N37" s="1216"/>
      <c r="O37" s="1216"/>
      <c r="P37" s="1216"/>
      <c r="Q37" s="1216"/>
      <c r="R37" s="1216"/>
      <c r="S37" s="1216"/>
      <c r="T37" s="1216"/>
      <c r="U37" s="1216"/>
      <c r="V37" s="1216"/>
      <c r="W37" s="1216"/>
      <c r="X37" s="1216"/>
    </row>
    <row r="39" spans="1:25" ht="23.25" customHeight="1">
      <c r="A39" s="1549" t="s">
        <v>205</v>
      </c>
      <c r="B39" s="1549"/>
      <c r="C39" s="1549"/>
      <c r="D39" s="1549"/>
      <c r="E39" s="1549"/>
      <c r="F39" s="1549"/>
      <c r="G39" s="1208"/>
      <c r="H39" s="1209"/>
      <c r="I39" s="1549" t="s">
        <v>84</v>
      </c>
      <c r="J39" s="1549"/>
      <c r="K39" s="1549"/>
      <c r="L39" s="1549"/>
      <c r="M39" s="1549"/>
      <c r="N39" s="1549"/>
      <c r="O39" s="1549"/>
      <c r="P39" s="1549"/>
      <c r="Q39" s="1549"/>
      <c r="R39" s="1550" t="s">
        <v>206</v>
      </c>
      <c r="S39" s="1551"/>
      <c r="T39" s="1550"/>
      <c r="U39" s="1550"/>
      <c r="V39" s="1550"/>
      <c r="W39" s="1550"/>
      <c r="X39" s="1550"/>
      <c r="Y39" s="1550"/>
    </row>
    <row r="40" spans="1:25" ht="26.25">
      <c r="A40" s="1210" t="s">
        <v>3</v>
      </c>
      <c r="B40" s="1210" t="s">
        <v>4</v>
      </c>
      <c r="C40" s="1210" t="s">
        <v>5</v>
      </c>
      <c r="D40" s="1210" t="s">
        <v>6</v>
      </c>
      <c r="E40" s="1210" t="s">
        <v>7</v>
      </c>
      <c r="F40" s="1210" t="s">
        <v>8</v>
      </c>
      <c r="G40" s="1210" t="s">
        <v>9</v>
      </c>
      <c r="H40" s="1211" t="s">
        <v>10</v>
      </c>
      <c r="I40" s="1227" t="s">
        <v>11</v>
      </c>
      <c r="J40" s="1227" t="s">
        <v>12</v>
      </c>
      <c r="K40" s="1227" t="s">
        <v>13</v>
      </c>
      <c r="L40" s="1227" t="s">
        <v>14</v>
      </c>
      <c r="M40" s="1227" t="s">
        <v>15</v>
      </c>
      <c r="N40" s="1227" t="s">
        <v>16</v>
      </c>
      <c r="O40" s="1227" t="s">
        <v>17</v>
      </c>
      <c r="P40" s="1212" t="s">
        <v>18</v>
      </c>
      <c r="Q40" s="1210" t="s">
        <v>19</v>
      </c>
      <c r="R40" s="1210" t="s">
        <v>20</v>
      </c>
      <c r="S40" s="1213" t="s">
        <v>21</v>
      </c>
      <c r="T40" s="1213" t="s">
        <v>22</v>
      </c>
      <c r="U40" s="1210" t="s">
        <v>24</v>
      </c>
      <c r="V40" s="1210" t="s">
        <v>25</v>
      </c>
      <c r="W40" s="1210" t="s">
        <v>26</v>
      </c>
      <c r="X40" s="1210" t="s">
        <v>27</v>
      </c>
      <c r="Y40" s="1210" t="s">
        <v>28</v>
      </c>
    </row>
    <row r="41" spans="1:25">
      <c r="A41" s="1178" t="s">
        <v>133</v>
      </c>
      <c r="B41" s="1178" t="s">
        <v>134</v>
      </c>
      <c r="C41" s="1178" t="s">
        <v>3591</v>
      </c>
      <c r="D41" s="1178" t="s">
        <v>2892</v>
      </c>
      <c r="E41" s="1179">
        <v>46157.288194444445</v>
      </c>
      <c r="F41" s="1178">
        <v>12.5</v>
      </c>
      <c r="G41" s="1172">
        <v>119256</v>
      </c>
      <c r="H41" s="1174" t="s">
        <v>401</v>
      </c>
      <c r="I41" s="1172"/>
      <c r="J41" s="1172"/>
      <c r="K41" s="1172"/>
      <c r="L41" s="1172"/>
      <c r="M41" s="1186">
        <v>107</v>
      </c>
      <c r="N41" s="1186">
        <v>53</v>
      </c>
      <c r="O41" s="1172"/>
      <c r="P41" s="1172"/>
      <c r="Q41" s="1175">
        <f>SUM(I41:P41)</f>
        <v>160</v>
      </c>
      <c r="R41" s="1176" t="s">
        <v>32</v>
      </c>
      <c r="S41" s="1177" t="s">
        <v>33</v>
      </c>
      <c r="T41" s="1175"/>
      <c r="U41" s="1189" t="s">
        <v>100</v>
      </c>
      <c r="V41" s="1181" t="s">
        <v>90</v>
      </c>
      <c r="W41" s="1181">
        <v>1019885</v>
      </c>
      <c r="X41" s="1181" t="s">
        <v>3592</v>
      </c>
      <c r="Y41" s="1181"/>
    </row>
    <row r="42" spans="1:25">
      <c r="A42" s="1172" t="s">
        <v>86</v>
      </c>
      <c r="B42" s="1172" t="s">
        <v>2047</v>
      </c>
      <c r="C42" s="1186" t="s">
        <v>3593</v>
      </c>
      <c r="D42" s="1172" t="s">
        <v>2892</v>
      </c>
      <c r="E42" s="1173">
        <v>46156.288194444445</v>
      </c>
      <c r="F42" s="1172">
        <v>12.5</v>
      </c>
      <c r="G42" s="1172">
        <v>119257</v>
      </c>
      <c r="H42" s="1174" t="s">
        <v>401</v>
      </c>
      <c r="I42" s="1172"/>
      <c r="J42" s="1172"/>
      <c r="K42" s="1172"/>
      <c r="L42" s="1172"/>
      <c r="M42" s="1186">
        <v>81</v>
      </c>
      <c r="N42" s="1186">
        <v>80</v>
      </c>
      <c r="O42" s="1172"/>
      <c r="P42" s="1172"/>
      <c r="Q42" s="1175">
        <f>SUM(I42:P42)</f>
        <v>161</v>
      </c>
      <c r="R42" s="1176" t="s">
        <v>32</v>
      </c>
      <c r="S42" s="1177" t="s">
        <v>33</v>
      </c>
      <c r="T42" s="1175"/>
      <c r="U42" s="1189" t="s">
        <v>100</v>
      </c>
      <c r="V42" s="1181" t="s">
        <v>90</v>
      </c>
      <c r="W42" s="1181">
        <v>1019886</v>
      </c>
      <c r="X42" s="1181" t="s">
        <v>3594</v>
      </c>
      <c r="Y42" s="1181"/>
    </row>
    <row r="43" spans="1:25">
      <c r="A43" s="1186" t="s">
        <v>120</v>
      </c>
      <c r="B43" s="1186" t="s">
        <v>2047</v>
      </c>
      <c r="C43" s="1186" t="s">
        <v>3595</v>
      </c>
      <c r="D43" s="1172" t="s">
        <v>2892</v>
      </c>
      <c r="E43" s="1230">
        <v>46156.288194444445</v>
      </c>
      <c r="F43" s="1178">
        <v>12.5</v>
      </c>
      <c r="G43" s="1178">
        <v>119258</v>
      </c>
      <c r="H43" s="1205" t="s">
        <v>401</v>
      </c>
      <c r="I43" s="1178"/>
      <c r="J43" s="1178"/>
      <c r="K43" s="1178"/>
      <c r="L43" s="1178"/>
      <c r="M43" s="1186">
        <v>134</v>
      </c>
      <c r="N43" s="1186">
        <v>27</v>
      </c>
      <c r="O43" s="1178"/>
      <c r="P43" s="1178"/>
      <c r="Q43" s="1175">
        <f>SUM(I43:P43)</f>
        <v>161</v>
      </c>
      <c r="R43" s="1176" t="s">
        <v>32</v>
      </c>
      <c r="S43" s="1177" t="s">
        <v>33</v>
      </c>
      <c r="T43" s="1183" t="b">
        <v>1</v>
      </c>
      <c r="U43" s="1189" t="s">
        <v>100</v>
      </c>
      <c r="V43" s="1181" t="s">
        <v>90</v>
      </c>
      <c r="W43" s="1181">
        <v>1019887</v>
      </c>
      <c r="X43" s="1181" t="s">
        <v>3594</v>
      </c>
      <c r="Y43" s="1181"/>
    </row>
    <row r="44" spans="1:25">
      <c r="A44" s="1172" t="s">
        <v>114</v>
      </c>
      <c r="B44" s="1172" t="s">
        <v>78</v>
      </c>
      <c r="C44" s="1186" t="s">
        <v>3596</v>
      </c>
      <c r="D44" s="1172" t="s">
        <v>932</v>
      </c>
      <c r="E44" s="1173">
        <v>46156.041666666664</v>
      </c>
      <c r="F44" s="1172">
        <v>13.5</v>
      </c>
      <c r="G44" s="1172">
        <v>119259</v>
      </c>
      <c r="H44" s="1174" t="s">
        <v>740</v>
      </c>
      <c r="I44" s="1172"/>
      <c r="J44" s="1172"/>
      <c r="K44" s="1172"/>
      <c r="L44" s="1172"/>
      <c r="M44" s="1172">
        <v>0</v>
      </c>
      <c r="N44" s="1172">
        <v>0</v>
      </c>
      <c r="O44" s="1186">
        <v>54</v>
      </c>
      <c r="P44" s="1186">
        <v>107</v>
      </c>
      <c r="Q44" s="1175">
        <f>SUM(I44:P44)</f>
        <v>161</v>
      </c>
      <c r="R44" s="1176" t="s">
        <v>32</v>
      </c>
      <c r="S44" s="1177" t="s">
        <v>33</v>
      </c>
      <c r="T44" s="1183" t="b">
        <v>1</v>
      </c>
      <c r="U44" s="1190" t="s">
        <v>161</v>
      </c>
      <c r="V44" s="1181" t="s">
        <v>90</v>
      </c>
      <c r="W44" s="1181">
        <v>1019888</v>
      </c>
      <c r="X44" s="1181" t="s">
        <v>3597</v>
      </c>
      <c r="Y44" s="1181"/>
    </row>
    <row r="45" spans="1:25">
      <c r="A45" s="224" t="s">
        <v>113</v>
      </c>
      <c r="B45" s="224" t="s">
        <v>65</v>
      </c>
      <c r="C45" s="35" t="s">
        <v>3598</v>
      </c>
      <c r="D45" s="224" t="s">
        <v>3599</v>
      </c>
      <c r="E45" s="227">
        <v>46156.059027777781</v>
      </c>
      <c r="F45" s="224">
        <v>18.5</v>
      </c>
      <c r="G45" s="224">
        <v>119212</v>
      </c>
      <c r="H45" s="226" t="s">
        <v>176</v>
      </c>
      <c r="I45" s="224"/>
      <c r="J45" s="224"/>
      <c r="K45" s="224"/>
      <c r="L45" s="1186">
        <v>54</v>
      </c>
      <c r="M45" s="1186">
        <v>27</v>
      </c>
      <c r="N45" s="1172"/>
      <c r="O45" s="1172"/>
      <c r="P45" s="224"/>
      <c r="Q45" s="14">
        <f>SUM(I45:P45)</f>
        <v>81</v>
      </c>
      <c r="R45" s="1175" t="s">
        <v>30</v>
      </c>
      <c r="S45" s="23" t="s">
        <v>33</v>
      </c>
      <c r="T45" s="14"/>
      <c r="U45" s="1190" t="s">
        <v>161</v>
      </c>
      <c r="V45" s="16" t="s">
        <v>90</v>
      </c>
      <c r="W45" s="16">
        <v>1019889</v>
      </c>
      <c r="X45" s="1181" t="s">
        <v>3597</v>
      </c>
      <c r="Y45" s="16"/>
    </row>
    <row r="46" spans="1:25">
      <c r="A46" s="1214" t="s">
        <v>19</v>
      </c>
      <c r="B46" s="1209"/>
      <c r="C46" s="1209"/>
      <c r="D46" s="1209"/>
      <c r="E46" s="1214"/>
      <c r="F46" s="1209"/>
      <c r="G46" s="1209"/>
      <c r="H46" s="1209"/>
      <c r="I46" s="1214">
        <f t="shared" ref="I46:Q46" si="4">SUM(I41:I45)</f>
        <v>0</v>
      </c>
      <c r="J46" s="1214">
        <f t="shared" si="4"/>
        <v>0</v>
      </c>
      <c r="K46" s="1214">
        <f t="shared" si="4"/>
        <v>0</v>
      </c>
      <c r="L46" s="1214">
        <f t="shared" si="4"/>
        <v>54</v>
      </c>
      <c r="M46" s="1214">
        <f t="shared" si="4"/>
        <v>349</v>
      </c>
      <c r="N46" s="1214">
        <f t="shared" si="4"/>
        <v>160</v>
      </c>
      <c r="O46" s="1214">
        <f t="shared" si="4"/>
        <v>54</v>
      </c>
      <c r="P46" s="1214">
        <f t="shared" si="4"/>
        <v>107</v>
      </c>
      <c r="Q46" s="1214">
        <f t="shared" si="4"/>
        <v>724</v>
      </c>
      <c r="R46" s="1215"/>
      <c r="S46" s="1215"/>
      <c r="T46" s="1215"/>
      <c r="U46" s="1215"/>
      <c r="V46" s="1215"/>
      <c r="W46" s="1215"/>
      <c r="X46" s="1215"/>
      <c r="Y46" s="1215"/>
    </row>
    <row r="47" spans="1:25">
      <c r="A47" s="1216"/>
      <c r="B47" s="1216"/>
      <c r="C47" s="1216"/>
      <c r="D47" s="1216"/>
      <c r="E47" s="1216"/>
      <c r="F47" s="1217"/>
      <c r="G47" s="1217"/>
      <c r="H47" s="1216"/>
      <c r="I47" s="1216"/>
      <c r="J47" s="1216"/>
      <c r="K47" s="1216"/>
      <c r="L47" s="1216"/>
      <c r="M47" s="1216"/>
      <c r="N47" s="1216"/>
      <c r="O47" s="1216"/>
      <c r="P47" s="1216"/>
      <c r="Q47" s="1216"/>
      <c r="R47" s="1216"/>
      <c r="S47" s="1216"/>
      <c r="T47" s="1216"/>
      <c r="U47" s="1216"/>
      <c r="V47" s="1216"/>
      <c r="W47" s="1216"/>
      <c r="X47" s="1216"/>
    </row>
    <row r="48" spans="1:25">
      <c r="A48" s="1218" t="s">
        <v>34</v>
      </c>
      <c r="B48" s="1552"/>
      <c r="C48" s="1552"/>
      <c r="D48" s="1552"/>
      <c r="E48" s="1216"/>
      <c r="F48" s="1216"/>
      <c r="G48" s="1216"/>
      <c r="H48" s="1216"/>
      <c r="I48" s="1216"/>
      <c r="J48" s="1216"/>
      <c r="K48" s="1553"/>
      <c r="L48" s="1553"/>
      <c r="M48" s="1553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</row>
    <row r="49" spans="1:25" ht="18">
      <c r="A49" s="1220" t="s">
        <v>35</v>
      </c>
      <c r="B49" s="1221" t="s">
        <v>36</v>
      </c>
      <c r="C49" s="1222" t="s">
        <v>37</v>
      </c>
      <c r="D49" s="1219"/>
      <c r="E49" s="1216"/>
      <c r="F49" s="1216"/>
      <c r="G49" s="1216"/>
      <c r="H49" s="1216"/>
      <c r="I49" s="1216"/>
      <c r="J49" s="1216"/>
      <c r="K49" s="1216"/>
      <c r="L49" s="1216"/>
      <c r="M49" s="1216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</row>
    <row r="50" spans="1:25">
      <c r="A50" s="1194" t="s">
        <v>100</v>
      </c>
      <c r="B50" s="1548" t="s">
        <v>39</v>
      </c>
      <c r="C50" s="1548"/>
      <c r="D50" s="1223"/>
      <c r="E50" s="1224" t="s">
        <v>40</v>
      </c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</row>
    <row r="51" spans="1:25">
      <c r="A51" s="1195" t="s">
        <v>161</v>
      </c>
      <c r="B51" s="1554" t="s">
        <v>41</v>
      </c>
      <c r="C51" s="1554"/>
      <c r="D51" s="1216"/>
      <c r="E51" s="1216"/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</row>
    <row r="52" spans="1:25">
      <c r="A52" s="1225" t="s">
        <v>42</v>
      </c>
      <c r="B52" s="1555" t="s">
        <v>549</v>
      </c>
      <c r="C52" s="1555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</row>
    <row r="53" spans="1:25">
      <c r="A53" s="1225" t="s">
        <v>42</v>
      </c>
      <c r="B53" s="1555"/>
      <c r="C53" s="1555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</row>
    <row r="54" spans="1:25">
      <c r="A54" s="1225" t="s">
        <v>43</v>
      </c>
      <c r="B54" s="1556" t="s">
        <v>2922</v>
      </c>
      <c r="C54" s="1556"/>
      <c r="D54" s="1216"/>
      <c r="E54" s="1216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</row>
    <row r="55" spans="1:25">
      <c r="A55" s="1225" t="s">
        <v>44</v>
      </c>
      <c r="B55" s="1557"/>
      <c r="C55" s="1557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</row>
    <row r="57" spans="1:25" ht="23.25" customHeight="1">
      <c r="A57" s="1559" t="s">
        <v>155</v>
      </c>
      <c r="B57" s="1559"/>
      <c r="C57" s="1559"/>
      <c r="D57" s="1559"/>
      <c r="E57" s="1559"/>
      <c r="F57" s="1559"/>
      <c r="G57" s="1067"/>
      <c r="H57" s="7"/>
      <c r="I57" s="1559" t="s">
        <v>84</v>
      </c>
      <c r="J57" s="1559"/>
      <c r="K57" s="1559"/>
      <c r="L57" s="1559"/>
      <c r="M57" s="1559"/>
      <c r="N57" s="1559"/>
      <c r="O57" s="1559"/>
      <c r="P57" s="1559"/>
      <c r="Q57" s="1559"/>
      <c r="R57" s="1550" t="s">
        <v>3600</v>
      </c>
      <c r="S57" s="1551"/>
      <c r="T57" s="1550"/>
      <c r="U57" s="1550"/>
      <c r="V57" s="1550"/>
      <c r="W57" s="1550"/>
      <c r="X57" s="1550"/>
      <c r="Y57" s="1550"/>
    </row>
    <row r="58" spans="1:25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8" t="s">
        <v>9</v>
      </c>
      <c r="H58" s="33" t="s">
        <v>10</v>
      </c>
      <c r="I58" s="9" t="s">
        <v>11</v>
      </c>
      <c r="J58" s="9" t="s">
        <v>12</v>
      </c>
      <c r="K58" s="9" t="s">
        <v>13</v>
      </c>
      <c r="L58" s="9" t="s">
        <v>14</v>
      </c>
      <c r="M58" s="9" t="s">
        <v>15</v>
      </c>
      <c r="N58" s="9" t="s">
        <v>16</v>
      </c>
      <c r="O58" s="9" t="s">
        <v>17</v>
      </c>
      <c r="P58" s="10" t="s">
        <v>18</v>
      </c>
      <c r="Q58" s="8" t="s">
        <v>19</v>
      </c>
      <c r="R58" s="8" t="s">
        <v>20</v>
      </c>
      <c r="S58" s="240" t="s">
        <v>21</v>
      </c>
      <c r="T58" s="240" t="s">
        <v>22</v>
      </c>
      <c r="U58" s="8" t="s">
        <v>24</v>
      </c>
      <c r="V58" s="8" t="s">
        <v>25</v>
      </c>
      <c r="W58" s="8" t="s">
        <v>26</v>
      </c>
      <c r="X58" s="8" t="s">
        <v>27</v>
      </c>
      <c r="Y58" s="8" t="s">
        <v>28</v>
      </c>
    </row>
    <row r="59" spans="1:25">
      <c r="A59" s="224" t="s">
        <v>142</v>
      </c>
      <c r="B59" s="224" t="s">
        <v>72</v>
      </c>
      <c r="C59" s="35" t="s">
        <v>3601</v>
      </c>
      <c r="D59" s="224" t="s">
        <v>71</v>
      </c>
      <c r="E59" s="227">
        <v>46156.798611111109</v>
      </c>
      <c r="F59" s="224">
        <v>16.2</v>
      </c>
      <c r="G59" s="224">
        <v>119209</v>
      </c>
      <c r="H59" s="226" t="s">
        <v>176</v>
      </c>
      <c r="I59" s="224"/>
      <c r="J59" s="224"/>
      <c r="K59" s="224"/>
      <c r="L59" s="1186">
        <v>54</v>
      </c>
      <c r="M59" s="1172"/>
      <c r="N59" s="1186">
        <v>67</v>
      </c>
      <c r="O59" s="1186">
        <v>40</v>
      </c>
      <c r="P59" s="224"/>
      <c r="Q59" s="14">
        <f t="shared" ref="Q59:Q62" si="5">SUM(I59:P59)</f>
        <v>161</v>
      </c>
      <c r="R59" s="14" t="s">
        <v>30</v>
      </c>
      <c r="S59" s="14" t="s">
        <v>31</v>
      </c>
      <c r="T59" s="14"/>
      <c r="U59" s="1207" t="s">
        <v>169</v>
      </c>
      <c r="V59" s="16"/>
      <c r="W59" s="16">
        <v>1019890</v>
      </c>
      <c r="X59" s="16" t="s">
        <v>3557</v>
      </c>
      <c r="Y59" s="16"/>
    </row>
    <row r="60" spans="1:25">
      <c r="A60" s="224" t="s">
        <v>141</v>
      </c>
      <c r="B60" s="224" t="s">
        <v>69</v>
      </c>
      <c r="C60" s="35" t="s">
        <v>3602</v>
      </c>
      <c r="D60" s="224" t="s">
        <v>68</v>
      </c>
      <c r="E60" s="227">
        <v>46155.715277777781</v>
      </c>
      <c r="F60" s="224">
        <v>16.899999999999999</v>
      </c>
      <c r="G60" s="224">
        <v>119210</v>
      </c>
      <c r="H60" s="226" t="s">
        <v>401</v>
      </c>
      <c r="I60" s="224"/>
      <c r="J60" s="224"/>
      <c r="K60" s="224"/>
      <c r="L60" s="1172"/>
      <c r="M60" s="1186">
        <v>161</v>
      </c>
      <c r="N60" s="1178">
        <v>0</v>
      </c>
      <c r="O60" s="1172"/>
      <c r="P60" s="224"/>
      <c r="Q60" s="14">
        <f t="shared" si="5"/>
        <v>161</v>
      </c>
      <c r="R60" s="14" t="s">
        <v>30</v>
      </c>
      <c r="S60" s="14" t="s">
        <v>31</v>
      </c>
      <c r="T60" s="14"/>
      <c r="U60" s="1207" t="s">
        <v>169</v>
      </c>
      <c r="V60" s="16"/>
      <c r="W60" s="16">
        <v>1019891</v>
      </c>
      <c r="X60" s="16" t="s">
        <v>3603</v>
      </c>
      <c r="Y60" s="16"/>
    </row>
    <row r="61" spans="1:25">
      <c r="A61" s="224" t="s">
        <v>150</v>
      </c>
      <c r="B61" s="224" t="s">
        <v>57</v>
      </c>
      <c r="C61" s="35" t="s">
        <v>3604</v>
      </c>
      <c r="D61" s="224" t="s">
        <v>56</v>
      </c>
      <c r="E61" s="1061" t="s">
        <v>3605</v>
      </c>
      <c r="F61" s="224">
        <v>12.3</v>
      </c>
      <c r="G61" s="224">
        <v>119211</v>
      </c>
      <c r="H61" s="226" t="s">
        <v>176</v>
      </c>
      <c r="I61" s="224"/>
      <c r="J61" s="224"/>
      <c r="K61" s="224"/>
      <c r="L61" s="1186">
        <v>107</v>
      </c>
      <c r="M61" s="1172"/>
      <c r="N61" s="1172"/>
      <c r="O61" s="1172"/>
      <c r="P61" s="224"/>
      <c r="Q61" s="14">
        <f t="shared" si="5"/>
        <v>107</v>
      </c>
      <c r="R61" s="1175" t="s">
        <v>30</v>
      </c>
      <c r="S61" s="1175" t="s">
        <v>31</v>
      </c>
      <c r="T61" s="14"/>
      <c r="U61" s="1207" t="s">
        <v>169</v>
      </c>
      <c r="V61" s="16"/>
      <c r="W61" s="16">
        <v>1019892</v>
      </c>
      <c r="X61" s="16" t="s">
        <v>3606</v>
      </c>
      <c r="Y61" s="16"/>
    </row>
    <row r="62" spans="1:25">
      <c r="A62" s="224" t="s">
        <v>121</v>
      </c>
      <c r="B62" s="35" t="s">
        <v>2438</v>
      </c>
      <c r="C62" s="1186" t="s">
        <v>3607</v>
      </c>
      <c r="D62" s="224" t="s">
        <v>159</v>
      </c>
      <c r="E62" s="271">
        <v>46157.041666666664</v>
      </c>
      <c r="F62" s="35">
        <v>11.9</v>
      </c>
      <c r="G62" s="224">
        <v>119260</v>
      </c>
      <c r="H62" s="226" t="s">
        <v>1239</v>
      </c>
      <c r="I62" s="224"/>
      <c r="J62" s="224"/>
      <c r="K62" s="224"/>
      <c r="L62" s="1172"/>
      <c r="M62" s="1172">
        <v>0</v>
      </c>
      <c r="N62" s="1186">
        <v>79</v>
      </c>
      <c r="O62" s="1186">
        <v>81</v>
      </c>
      <c r="P62" s="224"/>
      <c r="Q62" s="14">
        <f t="shared" si="5"/>
        <v>160</v>
      </c>
      <c r="R62" s="229" t="s">
        <v>32</v>
      </c>
      <c r="S62" s="23" t="s">
        <v>33</v>
      </c>
      <c r="T62" s="14"/>
      <c r="U62" s="1189" t="s">
        <v>161</v>
      </c>
      <c r="V62" s="16" t="s">
        <v>90</v>
      </c>
      <c r="W62" s="16">
        <v>1019893</v>
      </c>
      <c r="X62" s="16" t="s">
        <v>3608</v>
      </c>
      <c r="Y62" s="16"/>
    </row>
    <row r="63" spans="1:25">
      <c r="A63" s="11" t="s">
        <v>19</v>
      </c>
      <c r="B63" s="7"/>
      <c r="C63" s="7"/>
      <c r="D63" s="7"/>
      <c r="E63" s="11"/>
      <c r="F63" s="7"/>
      <c r="G63" s="7"/>
      <c r="H63" s="7"/>
      <c r="I63" s="11">
        <f t="shared" ref="I63:Q63" si="6">SUM(I59:I62)</f>
        <v>0</v>
      </c>
      <c r="J63" s="11">
        <f t="shared" si="6"/>
        <v>0</v>
      </c>
      <c r="K63" s="11">
        <f t="shared" si="6"/>
        <v>0</v>
      </c>
      <c r="L63" s="11">
        <f t="shared" si="6"/>
        <v>161</v>
      </c>
      <c r="M63" s="11">
        <f t="shared" si="6"/>
        <v>161</v>
      </c>
      <c r="N63" s="11">
        <f t="shared" si="6"/>
        <v>146</v>
      </c>
      <c r="O63" s="11">
        <f t="shared" si="6"/>
        <v>121</v>
      </c>
      <c r="P63" s="11">
        <f t="shared" si="6"/>
        <v>0</v>
      </c>
      <c r="Q63" s="11">
        <f t="shared" si="6"/>
        <v>589</v>
      </c>
      <c r="R63" s="12"/>
      <c r="S63" s="12"/>
      <c r="T63" s="12"/>
      <c r="U63" s="12"/>
      <c r="V63" s="12"/>
      <c r="W63" s="12"/>
      <c r="X63" s="12"/>
      <c r="Y63" s="12"/>
    </row>
    <row r="64" spans="1:25">
      <c r="A64" s="1"/>
      <c r="B64" s="1"/>
      <c r="C64" s="1"/>
      <c r="D64" s="1"/>
      <c r="E64" s="1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>
      <c r="A65" s="166" t="s">
        <v>34</v>
      </c>
      <c r="B65" s="1562"/>
      <c r="C65" s="1562"/>
      <c r="D65" s="1562"/>
      <c r="E65" s="1"/>
      <c r="F65" s="1"/>
      <c r="G65" s="1"/>
      <c r="H65" s="1"/>
      <c r="I65" s="1"/>
      <c r="J65" s="1"/>
      <c r="K65" s="1563"/>
      <c r="L65" s="1563"/>
      <c r="M65" s="1563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8">
      <c r="A66" s="187" t="s">
        <v>35</v>
      </c>
      <c r="B66" s="186" t="s">
        <v>36</v>
      </c>
      <c r="C66" s="239" t="s">
        <v>37</v>
      </c>
      <c r="D66" s="24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>
      <c r="A67" s="1232" t="s">
        <v>169</v>
      </c>
      <c r="B67" s="1617" t="s">
        <v>41</v>
      </c>
      <c r="C67" s="1617"/>
      <c r="D67" s="242"/>
      <c r="E67" s="243" t="s">
        <v>40</v>
      </c>
      <c r="F67" s="1"/>
      <c r="G67" s="1"/>
      <c r="H67" s="1"/>
      <c r="I67" s="1235"/>
      <c r="J67" s="1"/>
      <c r="K67" s="1"/>
      <c r="L67" s="1236"/>
      <c r="M67" s="1"/>
      <c r="N67" s="1"/>
      <c r="O67" s="1236"/>
      <c r="P67" s="1"/>
      <c r="Q67" s="1"/>
      <c r="R67" s="1236"/>
      <c r="S67" s="1"/>
      <c r="T67" s="1"/>
      <c r="U67" s="1"/>
      <c r="V67" s="1"/>
      <c r="W67" s="1"/>
      <c r="X67" s="1"/>
    </row>
    <row r="68" spans="1:24">
      <c r="A68" s="1194" t="s">
        <v>161</v>
      </c>
      <c r="B68" s="1548" t="s">
        <v>39</v>
      </c>
      <c r="C68" s="1548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>
      <c r="A69" s="5" t="s">
        <v>42</v>
      </c>
      <c r="B69" s="1565" t="s">
        <v>1586</v>
      </c>
      <c r="C69" s="156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>
      <c r="A70" s="5" t="s">
        <v>42</v>
      </c>
      <c r="B70" s="1565"/>
      <c r="C70" s="156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>
      <c r="A71" s="5" t="s">
        <v>43</v>
      </c>
      <c r="B71" s="1566" t="s">
        <v>2728</v>
      </c>
      <c r="C71" s="156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>
      <c r="A72" s="5" t="s">
        <v>44</v>
      </c>
      <c r="B72" s="1567"/>
      <c r="C72" s="1567"/>
      <c r="D72" s="1"/>
      <c r="E72" s="1"/>
      <c r="F72" s="1"/>
      <c r="G72" s="1"/>
      <c r="H72" s="1"/>
      <c r="I72" s="51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</sheetData>
  <mergeCells count="43">
    <mergeCell ref="B53:C53"/>
    <mergeCell ref="B54:C54"/>
    <mergeCell ref="B55:C55"/>
    <mergeCell ref="R39:Y39"/>
    <mergeCell ref="B48:D48"/>
    <mergeCell ref="K48:M48"/>
    <mergeCell ref="B50:C50"/>
    <mergeCell ref="B51:C51"/>
    <mergeCell ref="B52:C52"/>
    <mergeCell ref="I39:Q39"/>
    <mergeCell ref="B34:C34"/>
    <mergeCell ref="B35:C35"/>
    <mergeCell ref="B36:C36"/>
    <mergeCell ref="B37:C37"/>
    <mergeCell ref="A39:F39"/>
    <mergeCell ref="I20:Q20"/>
    <mergeCell ref="R20:Y20"/>
    <mergeCell ref="B30:D30"/>
    <mergeCell ref="K30:M30"/>
    <mergeCell ref="B32:C32"/>
    <mergeCell ref="A20:F20"/>
    <mergeCell ref="B14:C14"/>
    <mergeCell ref="B15:C15"/>
    <mergeCell ref="B16:C16"/>
    <mergeCell ref="B17:C17"/>
    <mergeCell ref="B18:C18"/>
    <mergeCell ref="B13:C13"/>
    <mergeCell ref="A1:F1"/>
    <mergeCell ref="I1:Q1"/>
    <mergeCell ref="R1:Y1"/>
    <mergeCell ref="B11:D11"/>
    <mergeCell ref="K11:M11"/>
    <mergeCell ref="A57:F57"/>
    <mergeCell ref="I57:Q57"/>
    <mergeCell ref="R57:Y57"/>
    <mergeCell ref="B65:D65"/>
    <mergeCell ref="K65:M65"/>
    <mergeCell ref="B72:C72"/>
    <mergeCell ref="B67:C67"/>
    <mergeCell ref="B68:C68"/>
    <mergeCell ref="B69:C69"/>
    <mergeCell ref="B70:C70"/>
    <mergeCell ref="B71:C71"/>
  </mergeCells>
  <pageMargins left="0.7" right="0.7" top="0.75" bottom="0.75" header="0.3" footer="0.3"/>
  <legacy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87294-98E3-415D-9943-8F7240F57EE4}">
  <sheetPr>
    <tabColor rgb="FF00B0F0"/>
  </sheetPr>
  <dimension ref="A1:Y151"/>
  <sheetViews>
    <sheetView workbookViewId="0">
      <selection activeCell="P13" sqref="P1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19.7109375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345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3609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228" t="s">
        <v>114</v>
      </c>
      <c r="B3" s="1228" t="s">
        <v>78</v>
      </c>
      <c r="C3" s="609" t="s">
        <v>3610</v>
      </c>
      <c r="D3" s="609" t="s">
        <v>400</v>
      </c>
      <c r="E3" s="610">
        <v>46152.756944444445</v>
      </c>
      <c r="F3" s="609">
        <v>13.9</v>
      </c>
      <c r="G3" s="609">
        <v>119134</v>
      </c>
      <c r="H3" s="611" t="s">
        <v>160</v>
      </c>
      <c r="I3" s="609"/>
      <c r="J3" s="609"/>
      <c r="K3" s="609"/>
      <c r="L3" s="609"/>
      <c r="M3" s="609"/>
      <c r="N3" s="35">
        <v>44</v>
      </c>
      <c r="O3" s="35">
        <v>51</v>
      </c>
      <c r="P3" s="35">
        <v>66</v>
      </c>
      <c r="Q3" s="703">
        <f>SUM(I3:P3)</f>
        <v>161</v>
      </c>
      <c r="R3" s="229" t="s">
        <v>32</v>
      </c>
      <c r="S3" s="23" t="s">
        <v>33</v>
      </c>
      <c r="T3" s="1092" t="b">
        <v>1</v>
      </c>
      <c r="U3" s="232" t="s">
        <v>169</v>
      </c>
      <c r="V3" s="16" t="s">
        <v>90</v>
      </c>
      <c r="W3" s="16">
        <v>1019837</v>
      </c>
      <c r="X3" s="16" t="s">
        <v>3611</v>
      </c>
      <c r="Y3" s="16"/>
    </row>
    <row r="4" spans="1:25">
      <c r="A4" s="1172" t="s">
        <v>3612</v>
      </c>
      <c r="B4" s="1172" t="s">
        <v>78</v>
      </c>
      <c r="C4" s="224" t="s">
        <v>3613</v>
      </c>
      <c r="D4" s="224" t="s">
        <v>99</v>
      </c>
      <c r="E4" s="227">
        <v>46154.277777777781</v>
      </c>
      <c r="F4" s="224">
        <v>12.2</v>
      </c>
      <c r="G4" s="224">
        <v>119135</v>
      </c>
      <c r="H4" s="226" t="s">
        <v>160</v>
      </c>
      <c r="I4" s="224"/>
      <c r="J4" s="224"/>
      <c r="K4" s="224"/>
      <c r="L4" s="224"/>
      <c r="M4" s="224"/>
      <c r="N4" s="35">
        <v>81</v>
      </c>
      <c r="O4" s="35">
        <v>27</v>
      </c>
      <c r="P4" s="35">
        <v>53</v>
      </c>
      <c r="Q4" s="14">
        <f>SUM(I4:P4)</f>
        <v>161</v>
      </c>
      <c r="R4" s="229" t="s">
        <v>32</v>
      </c>
      <c r="S4" s="23" t="s">
        <v>33</v>
      </c>
      <c r="T4" s="1092" t="b">
        <v>1</v>
      </c>
      <c r="U4" s="255" t="s">
        <v>100</v>
      </c>
      <c r="V4" s="16" t="s">
        <v>90</v>
      </c>
      <c r="W4" s="16">
        <v>1019838</v>
      </c>
      <c r="X4" s="16" t="s">
        <v>3614</v>
      </c>
      <c r="Y4" s="16"/>
    </row>
    <row r="5" spans="1:25">
      <c r="A5" s="1186" t="s">
        <v>119</v>
      </c>
      <c r="B5" s="1186" t="s">
        <v>3615</v>
      </c>
      <c r="C5" s="297" t="s">
        <v>3616</v>
      </c>
      <c r="D5" s="35" t="s">
        <v>2892</v>
      </c>
      <c r="E5" s="271">
        <v>46153.277777777781</v>
      </c>
      <c r="F5" s="35">
        <v>12.2</v>
      </c>
      <c r="G5" s="224">
        <v>119141</v>
      </c>
      <c r="H5" s="226" t="s">
        <v>2864</v>
      </c>
      <c r="I5" s="224"/>
      <c r="J5" s="224"/>
      <c r="K5" s="224"/>
      <c r="L5" s="224"/>
      <c r="M5" s="35">
        <v>27</v>
      </c>
      <c r="N5" s="35">
        <v>80</v>
      </c>
      <c r="O5" s="35">
        <v>54</v>
      </c>
      <c r="P5" s="224"/>
      <c r="Q5" s="14">
        <f>SUM(I5:P5)</f>
        <v>161</v>
      </c>
      <c r="R5" s="229" t="s">
        <v>32</v>
      </c>
      <c r="S5" s="23" t="s">
        <v>33</v>
      </c>
      <c r="T5" s="1175"/>
      <c r="U5" s="1207" t="s">
        <v>100</v>
      </c>
      <c r="V5" s="16" t="s">
        <v>90</v>
      </c>
      <c r="W5" s="16">
        <v>1019839</v>
      </c>
      <c r="X5" s="16" t="s">
        <v>3617</v>
      </c>
      <c r="Y5" s="16"/>
    </row>
    <row r="6" spans="1:25">
      <c r="A6" s="1186" t="s">
        <v>558</v>
      </c>
      <c r="B6" s="1186" t="s">
        <v>3615</v>
      </c>
      <c r="C6" s="35" t="s">
        <v>3618</v>
      </c>
      <c r="D6" s="35" t="s">
        <v>2892</v>
      </c>
      <c r="E6" s="271">
        <v>46153.277777777781</v>
      </c>
      <c r="F6" s="35">
        <v>12.2</v>
      </c>
      <c r="G6" s="224">
        <v>119143</v>
      </c>
      <c r="H6" s="1174" t="s">
        <v>740</v>
      </c>
      <c r="I6" s="224"/>
      <c r="J6" s="224"/>
      <c r="K6" s="224"/>
      <c r="L6" s="224"/>
      <c r="M6" s="35">
        <v>81</v>
      </c>
      <c r="N6" s="35">
        <v>53</v>
      </c>
      <c r="O6" s="35">
        <v>27</v>
      </c>
      <c r="P6" s="224"/>
      <c r="Q6" s="14">
        <f>SUM(I6:P6)</f>
        <v>161</v>
      </c>
      <c r="R6" s="229" t="s">
        <v>32</v>
      </c>
      <c r="S6" s="23" t="s">
        <v>33</v>
      </c>
      <c r="T6" s="1175"/>
      <c r="U6" s="1207" t="s">
        <v>100</v>
      </c>
      <c r="V6" s="16" t="s">
        <v>90</v>
      </c>
      <c r="W6" s="16">
        <v>1019840</v>
      </c>
      <c r="X6" s="16" t="s">
        <v>3617</v>
      </c>
      <c r="Y6" s="16"/>
    </row>
    <row r="7" spans="1:25">
      <c r="A7" s="1172" t="s">
        <v>120</v>
      </c>
      <c r="B7" s="1172" t="s">
        <v>78</v>
      </c>
      <c r="C7" s="224" t="s">
        <v>3619</v>
      </c>
      <c r="D7" s="224" t="s">
        <v>99</v>
      </c>
      <c r="E7" s="227">
        <v>46154.277777777781</v>
      </c>
      <c r="F7" s="224">
        <v>12.2</v>
      </c>
      <c r="G7" s="224">
        <v>119138</v>
      </c>
      <c r="H7" s="226" t="s">
        <v>740</v>
      </c>
      <c r="I7" s="224"/>
      <c r="J7" s="224"/>
      <c r="K7" s="224"/>
      <c r="L7" s="224"/>
      <c r="M7" s="35">
        <v>161</v>
      </c>
      <c r="N7" s="224"/>
      <c r="O7" s="224"/>
      <c r="P7" s="224"/>
      <c r="Q7" s="14">
        <f>SUM(I7:P7)</f>
        <v>161</v>
      </c>
      <c r="R7" s="229" t="s">
        <v>32</v>
      </c>
      <c r="S7" s="23" t="s">
        <v>33</v>
      </c>
      <c r="T7" s="1092" t="b">
        <v>1</v>
      </c>
      <c r="U7" s="255" t="s">
        <v>100</v>
      </c>
      <c r="V7" s="16" t="s">
        <v>90</v>
      </c>
      <c r="W7" s="16">
        <v>1019841</v>
      </c>
      <c r="X7" s="16" t="s">
        <v>3614</v>
      </c>
      <c r="Y7" s="16"/>
    </row>
    <row r="8" spans="1:25">
      <c r="A8" s="1178"/>
      <c r="B8" s="1178"/>
      <c r="C8" s="224"/>
      <c r="D8" s="15"/>
      <c r="E8" s="227"/>
      <c r="F8" s="15"/>
      <c r="G8" s="15"/>
      <c r="H8" s="37"/>
      <c r="I8" s="15"/>
      <c r="J8" s="15"/>
      <c r="K8" s="15"/>
      <c r="L8" s="15"/>
      <c r="M8" s="15"/>
      <c r="N8" s="15"/>
      <c r="O8" s="15"/>
      <c r="P8" s="15"/>
      <c r="Q8" s="14"/>
      <c r="R8" s="229"/>
      <c r="S8" s="23"/>
      <c r="T8" s="1092" t="b">
        <v>0</v>
      </c>
      <c r="U8" s="16"/>
      <c r="V8" s="16"/>
      <c r="W8" s="16"/>
      <c r="X8" s="16"/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Q9" si="0">SUM(K3:K8)</f>
        <v>0</v>
      </c>
      <c r="L9" s="11">
        <f t="shared" si="0"/>
        <v>0</v>
      </c>
      <c r="M9" s="11">
        <f t="shared" si="0"/>
        <v>269</v>
      </c>
      <c r="N9" s="11">
        <f t="shared" si="0"/>
        <v>258</v>
      </c>
      <c r="O9" s="11">
        <f t="shared" si="0"/>
        <v>159</v>
      </c>
      <c r="P9" s="11">
        <f t="shared" si="0"/>
        <v>119</v>
      </c>
      <c r="Q9" s="11">
        <f t="shared" si="0"/>
        <v>805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373" t="s">
        <v>1883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57" t="s">
        <v>100</v>
      </c>
      <c r="B13" s="1619" t="s">
        <v>39</v>
      </c>
      <c r="C13" s="1619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169</v>
      </c>
      <c r="B14" s="1564" t="s">
        <v>41</v>
      </c>
      <c r="C14" s="1564"/>
      <c r="D14" s="1"/>
      <c r="E14" s="373" t="s">
        <v>3620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3621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 t="s">
        <v>2655</v>
      </c>
      <c r="C17" s="1566"/>
      <c r="D17" s="1"/>
      <c r="E17" s="1"/>
      <c r="F17" s="24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77" t="s">
        <v>360</v>
      </c>
      <c r="B20" s="1577"/>
      <c r="C20" s="1577"/>
      <c r="D20" s="1577"/>
      <c r="E20" s="1577"/>
      <c r="F20" s="1577"/>
      <c r="G20" s="1204"/>
      <c r="H20" s="1188"/>
      <c r="I20" s="1577" t="s">
        <v>3509</v>
      </c>
      <c r="J20" s="1577"/>
      <c r="K20" s="1577"/>
      <c r="L20" s="1577"/>
      <c r="M20" s="1577"/>
      <c r="N20" s="1577"/>
      <c r="O20" s="1577"/>
      <c r="P20" s="1577"/>
      <c r="Q20" s="1577"/>
      <c r="R20" s="1575" t="s">
        <v>3622</v>
      </c>
      <c r="S20" s="1576"/>
      <c r="T20" s="1575"/>
      <c r="U20" s="1575"/>
      <c r="V20" s="1575"/>
      <c r="W20" s="1575"/>
      <c r="X20" s="1575"/>
      <c r="Y20" s="1575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1172" t="s">
        <v>157</v>
      </c>
      <c r="B22" s="1172" t="s">
        <v>92</v>
      </c>
      <c r="C22" s="224" t="s">
        <v>3623</v>
      </c>
      <c r="D22" s="224" t="s">
        <v>620</v>
      </c>
      <c r="E22" s="227">
        <v>46154.958333333336</v>
      </c>
      <c r="F22" s="224">
        <v>11.4</v>
      </c>
      <c r="G22" s="224">
        <v>119140</v>
      </c>
      <c r="H22" s="226" t="s">
        <v>160</v>
      </c>
      <c r="I22" s="224"/>
      <c r="J22" s="224"/>
      <c r="K22" s="224"/>
      <c r="L22" s="224"/>
      <c r="M22" s="224"/>
      <c r="N22" s="35">
        <v>81</v>
      </c>
      <c r="O22" s="35">
        <v>27</v>
      </c>
      <c r="P22" s="35">
        <v>53</v>
      </c>
      <c r="Q22" s="14">
        <f>SUM(I22:P22)</f>
        <v>161</v>
      </c>
      <c r="R22" s="229" t="s">
        <v>32</v>
      </c>
      <c r="S22" s="23" t="s">
        <v>33</v>
      </c>
      <c r="T22" s="14"/>
      <c r="U22" s="228" t="s">
        <v>523</v>
      </c>
      <c r="V22" s="16" t="s">
        <v>90</v>
      </c>
      <c r="W22" s="16">
        <v>1019848</v>
      </c>
      <c r="X22" s="16" t="s">
        <v>3624</v>
      </c>
      <c r="Y22" s="16"/>
    </row>
    <row r="23" spans="1:25">
      <c r="A23" s="1172" t="s">
        <v>102</v>
      </c>
      <c r="B23" s="1172" t="s">
        <v>92</v>
      </c>
      <c r="C23" s="224" t="s">
        <v>3625</v>
      </c>
      <c r="D23" s="224" t="s">
        <v>620</v>
      </c>
      <c r="E23" s="227">
        <v>46154.958333333336</v>
      </c>
      <c r="F23" s="224">
        <v>11.4</v>
      </c>
      <c r="G23" s="224">
        <v>119142</v>
      </c>
      <c r="H23" s="226" t="s">
        <v>740</v>
      </c>
      <c r="I23" s="224"/>
      <c r="J23" s="224"/>
      <c r="K23" s="224"/>
      <c r="L23" s="224"/>
      <c r="M23" s="35">
        <v>54</v>
      </c>
      <c r="N23" s="35">
        <v>54</v>
      </c>
      <c r="O23" s="35">
        <v>27</v>
      </c>
      <c r="P23" s="35">
        <v>26</v>
      </c>
      <c r="Q23" s="14">
        <f>SUM(I23:P23)</f>
        <v>161</v>
      </c>
      <c r="R23" s="229" t="s">
        <v>32</v>
      </c>
      <c r="S23" s="23" t="s">
        <v>33</v>
      </c>
      <c r="T23" s="14"/>
      <c r="U23" s="228" t="s">
        <v>523</v>
      </c>
      <c r="V23" s="16" t="s">
        <v>90</v>
      </c>
      <c r="W23" s="16">
        <v>1019849</v>
      </c>
      <c r="X23" s="16" t="s">
        <v>3624</v>
      </c>
      <c r="Y23" s="16"/>
    </row>
    <row r="24" spans="1:25">
      <c r="A24" s="1172" t="s">
        <v>814</v>
      </c>
      <c r="B24" s="1172" t="s">
        <v>92</v>
      </c>
      <c r="C24" s="224" t="s">
        <v>3626</v>
      </c>
      <c r="D24" s="224" t="s">
        <v>620</v>
      </c>
      <c r="E24" s="227">
        <v>46154.958333333336</v>
      </c>
      <c r="F24" s="224">
        <v>11.4</v>
      </c>
      <c r="G24" s="224">
        <v>119144</v>
      </c>
      <c r="H24" s="226" t="s">
        <v>740</v>
      </c>
      <c r="I24" s="224"/>
      <c r="J24" s="224"/>
      <c r="K24" s="224"/>
      <c r="L24" s="224"/>
      <c r="M24" s="35">
        <v>54</v>
      </c>
      <c r="N24" s="35">
        <v>54</v>
      </c>
      <c r="O24" s="35">
        <v>27</v>
      </c>
      <c r="P24" s="35">
        <v>26</v>
      </c>
      <c r="Q24" s="14">
        <f>SUM(I24:P24)</f>
        <v>161</v>
      </c>
      <c r="R24" s="229" t="s">
        <v>32</v>
      </c>
      <c r="S24" s="23" t="s">
        <v>33</v>
      </c>
      <c r="T24" s="14"/>
      <c r="U24" s="228" t="s">
        <v>523</v>
      </c>
      <c r="V24" s="16" t="s">
        <v>90</v>
      </c>
      <c r="W24">
        <v>1019850</v>
      </c>
      <c r="X24" s="16" t="s">
        <v>3624</v>
      </c>
      <c r="Y24" s="16"/>
    </row>
    <row r="25" spans="1:25">
      <c r="A25" s="1186" t="s">
        <v>120</v>
      </c>
      <c r="B25" s="1178" t="s">
        <v>78</v>
      </c>
      <c r="C25" s="1178" t="s">
        <v>3627</v>
      </c>
      <c r="D25" s="1178" t="s">
        <v>521</v>
      </c>
      <c r="E25" s="1179">
        <v>46153.666666666664</v>
      </c>
      <c r="F25" s="1178">
        <v>12.4</v>
      </c>
      <c r="G25" s="1178">
        <v>119139</v>
      </c>
      <c r="H25" s="1205" t="s">
        <v>740</v>
      </c>
      <c r="I25" s="1178"/>
      <c r="J25" s="1178"/>
      <c r="K25" s="1178"/>
      <c r="L25" s="1178"/>
      <c r="M25" s="1186">
        <v>27</v>
      </c>
      <c r="N25" s="1186">
        <v>27</v>
      </c>
      <c r="O25" s="1186">
        <v>54</v>
      </c>
      <c r="P25" s="1186">
        <v>53</v>
      </c>
      <c r="Q25" s="14">
        <f>SUM(I25:P25)</f>
        <v>161</v>
      </c>
      <c r="R25" s="1176" t="s">
        <v>32</v>
      </c>
      <c r="S25" s="1177" t="s">
        <v>33</v>
      </c>
      <c r="T25" s="1183" t="b">
        <v>1</v>
      </c>
      <c r="U25" s="1181" t="s">
        <v>523</v>
      </c>
      <c r="V25" s="16" t="s">
        <v>90</v>
      </c>
      <c r="W25" s="16">
        <v>1019851</v>
      </c>
      <c r="X25" s="16" t="s">
        <v>3624</v>
      </c>
      <c r="Y25" s="16"/>
    </row>
    <row r="26" spans="1:25">
      <c r="A26" s="224" t="s">
        <v>480</v>
      </c>
      <c r="B26" s="224" t="s">
        <v>484</v>
      </c>
      <c r="C26" s="224" t="s">
        <v>3628</v>
      </c>
      <c r="D26" s="224" t="s">
        <v>997</v>
      </c>
      <c r="E26" s="1061" t="s">
        <v>3629</v>
      </c>
      <c r="F26" s="224">
        <v>17.3</v>
      </c>
      <c r="G26" s="224">
        <v>119199</v>
      </c>
      <c r="H26" s="226"/>
      <c r="I26" s="224"/>
      <c r="J26" s="224"/>
      <c r="K26" s="224"/>
      <c r="L26" s="224"/>
      <c r="M26" s="35">
        <v>27</v>
      </c>
      <c r="N26" s="35">
        <v>27</v>
      </c>
      <c r="O26" s="224"/>
      <c r="P26" s="224"/>
      <c r="Q26" s="14">
        <f>SUM(I26:P26)</f>
        <v>54</v>
      </c>
      <c r="R26" s="1175" t="s">
        <v>30</v>
      </c>
      <c r="S26" s="1175" t="s">
        <v>31</v>
      </c>
      <c r="T26" s="14"/>
      <c r="U26" s="228" t="s">
        <v>523</v>
      </c>
      <c r="V26" s="16" t="s">
        <v>90</v>
      </c>
      <c r="W26" s="16">
        <v>1019852</v>
      </c>
      <c r="X26" s="16" t="s">
        <v>3630</v>
      </c>
      <c r="Y26" s="16"/>
    </row>
    <row r="27" spans="1:25">
      <c r="A27" s="1178" t="s">
        <v>403</v>
      </c>
      <c r="B27" s="15" t="s">
        <v>404</v>
      </c>
      <c r="C27" s="15" t="s">
        <v>3631</v>
      </c>
      <c r="D27" s="15" t="s">
        <v>3234</v>
      </c>
      <c r="E27" s="24">
        <v>46154.673611111109</v>
      </c>
      <c r="F27" s="15">
        <v>15.1</v>
      </c>
      <c r="G27" s="15">
        <v>119205</v>
      </c>
      <c r="H27" s="37" t="s">
        <v>3632</v>
      </c>
      <c r="I27" s="15"/>
      <c r="J27" s="15"/>
      <c r="K27" s="15"/>
      <c r="L27" s="15"/>
      <c r="M27" s="15"/>
      <c r="N27" s="15"/>
      <c r="O27" s="35">
        <v>134</v>
      </c>
      <c r="P27" s="35">
        <v>27</v>
      </c>
      <c r="Q27" s="14">
        <v>161</v>
      </c>
      <c r="R27" s="1175"/>
      <c r="S27" s="1175"/>
      <c r="T27" s="1229" t="b">
        <v>0</v>
      </c>
      <c r="U27" s="16" t="s">
        <v>523</v>
      </c>
      <c r="V27" s="16" t="s">
        <v>222</v>
      </c>
      <c r="W27" s="16">
        <v>1019853</v>
      </c>
      <c r="X27" s="16" t="s">
        <v>3633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7"/>
      <c r="I28" s="11">
        <f>SUM(I22:I26)</f>
        <v>0</v>
      </c>
      <c r="J28" s="11">
        <f>SUM(J22:J26)</f>
        <v>0</v>
      </c>
      <c r="K28" s="11">
        <f t="shared" ref="K28:P28" si="1">SUM(K22:K27)</f>
        <v>0</v>
      </c>
      <c r="L28" s="11">
        <f t="shared" si="1"/>
        <v>0</v>
      </c>
      <c r="M28" s="11">
        <f t="shared" si="1"/>
        <v>162</v>
      </c>
      <c r="N28" s="11">
        <f t="shared" si="1"/>
        <v>243</v>
      </c>
      <c r="O28" s="11">
        <f t="shared" si="1"/>
        <v>269</v>
      </c>
      <c r="P28" s="11">
        <f t="shared" si="1"/>
        <v>185</v>
      </c>
      <c r="Q28" s="11">
        <f>SUM(I28:P28)</f>
        <v>859</v>
      </c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 t="s">
        <v>161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4" t="s">
        <v>169</v>
      </c>
      <c r="B33" s="1564" t="s">
        <v>41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/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43</v>
      </c>
      <c r="B36" s="1566"/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5" ht="23.25" customHeight="1">
      <c r="A39" s="1559"/>
      <c r="B39" s="1559"/>
      <c r="C39" s="1559"/>
      <c r="D39" s="1559"/>
      <c r="E39" s="1559"/>
      <c r="F39" s="1559"/>
      <c r="G39" s="1067"/>
      <c r="H39" s="7"/>
      <c r="I39" s="1559" t="s">
        <v>1</v>
      </c>
      <c r="J39" s="1559"/>
      <c r="K39" s="1559"/>
      <c r="L39" s="1559"/>
      <c r="M39" s="1559"/>
      <c r="N39" s="1559"/>
      <c r="O39" s="1559"/>
      <c r="P39" s="1559"/>
      <c r="Q39" s="1559"/>
      <c r="R39" s="1560" t="s">
        <v>2</v>
      </c>
      <c r="S39" s="1561"/>
      <c r="T39" s="1560"/>
      <c r="U39" s="1560"/>
      <c r="V39" s="1560"/>
      <c r="W39" s="1560"/>
      <c r="X39" s="1560"/>
      <c r="Y39" s="1560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8" t="s">
        <v>9</v>
      </c>
      <c r="H40" s="33" t="s">
        <v>10</v>
      </c>
      <c r="I40" s="9" t="s">
        <v>11</v>
      </c>
      <c r="J40" s="9" t="s">
        <v>12</v>
      </c>
      <c r="K40" s="9" t="s">
        <v>13</v>
      </c>
      <c r="L40" s="9" t="s">
        <v>14</v>
      </c>
      <c r="M40" s="9" t="s">
        <v>15</v>
      </c>
      <c r="N40" s="9" t="s">
        <v>16</v>
      </c>
      <c r="O40" s="9" t="s">
        <v>17</v>
      </c>
      <c r="P40" s="10" t="s">
        <v>18</v>
      </c>
      <c r="Q40" s="8" t="s">
        <v>19</v>
      </c>
      <c r="R40" s="8" t="s">
        <v>20</v>
      </c>
      <c r="S40" s="240" t="s">
        <v>21</v>
      </c>
      <c r="T40" s="240" t="s">
        <v>22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224"/>
      <c r="B41" s="224"/>
      <c r="C41" s="224"/>
      <c r="D41" s="224"/>
      <c r="E41" s="227"/>
      <c r="F41" s="224"/>
      <c r="G41" s="224"/>
      <c r="H41" s="226"/>
      <c r="I41" s="224"/>
      <c r="J41" s="224"/>
      <c r="K41" s="224"/>
      <c r="L41" s="224"/>
      <c r="M41" s="224"/>
      <c r="N41" s="224"/>
      <c r="O41" s="224"/>
      <c r="P41" s="224"/>
      <c r="Q41" s="14">
        <f t="shared" ref="Q41:Q46" si="2">SUM(I41:P41)</f>
        <v>0</v>
      </c>
      <c r="R41" s="14" t="s">
        <v>30</v>
      </c>
      <c r="S41" s="14" t="s">
        <v>31</v>
      </c>
      <c r="T41" s="14"/>
      <c r="U41" s="228"/>
      <c r="V41" s="16"/>
      <c r="W41" s="16"/>
      <c r="X41" s="16"/>
      <c r="Y41" s="16"/>
    </row>
    <row r="42" spans="1:25">
      <c r="A42" s="224"/>
      <c r="B42" s="224"/>
      <c r="C42" s="224"/>
      <c r="D42" s="224"/>
      <c r="E42" s="227"/>
      <c r="F42" s="224"/>
      <c r="G42" s="224"/>
      <c r="H42" s="226"/>
      <c r="I42" s="224"/>
      <c r="J42" s="224"/>
      <c r="K42" s="224"/>
      <c r="L42" s="224"/>
      <c r="M42" s="224"/>
      <c r="N42" s="224"/>
      <c r="O42" s="224"/>
      <c r="P42" s="224"/>
      <c r="Q42" s="14">
        <f t="shared" si="2"/>
        <v>0</v>
      </c>
      <c r="R42" s="14" t="s">
        <v>30</v>
      </c>
      <c r="S42" s="14" t="s">
        <v>31</v>
      </c>
      <c r="T42" s="14"/>
      <c r="U42" s="228"/>
      <c r="V42" s="16"/>
      <c r="W42" s="16"/>
      <c r="X42" s="16"/>
      <c r="Y42" s="16"/>
    </row>
    <row r="43" spans="1:25">
      <c r="A43" s="224"/>
      <c r="B43" s="224"/>
      <c r="C43" s="224"/>
      <c r="D43" s="224"/>
      <c r="E43" s="227"/>
      <c r="F43" s="224"/>
      <c r="G43" s="224"/>
      <c r="H43" s="226"/>
      <c r="I43" s="224"/>
      <c r="J43" s="224"/>
      <c r="K43" s="224"/>
      <c r="L43" s="224"/>
      <c r="M43" s="224"/>
      <c r="N43" s="224"/>
      <c r="O43" s="224"/>
      <c r="P43" s="224"/>
      <c r="Q43" s="14">
        <f t="shared" si="2"/>
        <v>0</v>
      </c>
      <c r="R43" s="229" t="s">
        <v>32</v>
      </c>
      <c r="S43" s="23" t="s">
        <v>33</v>
      </c>
      <c r="T43" s="14"/>
      <c r="U43" s="228"/>
      <c r="V43" s="16"/>
      <c r="W43" s="16"/>
      <c r="X43" s="16"/>
      <c r="Y43" s="16"/>
    </row>
    <row r="44" spans="1:25">
      <c r="A44" s="224"/>
      <c r="B44" s="224"/>
      <c r="C44" s="224"/>
      <c r="D44" s="224"/>
      <c r="E44" s="227"/>
      <c r="F44" s="224"/>
      <c r="G44" s="224"/>
      <c r="H44" s="226"/>
      <c r="I44" s="224"/>
      <c r="J44" s="224"/>
      <c r="K44" s="224"/>
      <c r="L44" s="224"/>
      <c r="M44" s="224"/>
      <c r="N44" s="224"/>
      <c r="O44" s="224"/>
      <c r="P44" s="224"/>
      <c r="Q44" s="14">
        <f t="shared" si="2"/>
        <v>0</v>
      </c>
      <c r="R44" s="229" t="s">
        <v>32</v>
      </c>
      <c r="S44" s="23" t="s">
        <v>33</v>
      </c>
      <c r="T44" s="14"/>
      <c r="U44" s="228"/>
      <c r="V44" s="16"/>
      <c r="W44" s="16"/>
      <c r="X44" s="16"/>
      <c r="Y44" s="16"/>
    </row>
    <row r="45" spans="1:25">
      <c r="A45" s="224"/>
      <c r="B45" s="224"/>
      <c r="C45" s="224"/>
      <c r="D45" s="224"/>
      <c r="E45" s="227"/>
      <c r="F45" s="224"/>
      <c r="G45" s="224"/>
      <c r="H45" s="226"/>
      <c r="I45" s="224"/>
      <c r="J45" s="224"/>
      <c r="K45" s="224"/>
      <c r="L45" s="224"/>
      <c r="M45" s="224"/>
      <c r="N45" s="224"/>
      <c r="O45" s="224"/>
      <c r="P45" s="224"/>
      <c r="Q45" s="14">
        <f t="shared" si="2"/>
        <v>0</v>
      </c>
      <c r="R45" s="229" t="s">
        <v>32</v>
      </c>
      <c r="S45" s="23" t="s">
        <v>33</v>
      </c>
      <c r="T45" s="14"/>
      <c r="U45" s="228"/>
      <c r="V45" s="16"/>
      <c r="W45" s="16"/>
      <c r="X45" s="16"/>
      <c r="Y45" s="16"/>
    </row>
    <row r="46" spans="1:25">
      <c r="A46" s="15"/>
      <c r="B46" s="15"/>
      <c r="C46" s="15"/>
      <c r="D46" s="15"/>
      <c r="E46" s="15"/>
      <c r="F46" s="15"/>
      <c r="G46" s="15"/>
      <c r="H46" s="37"/>
      <c r="I46" s="15"/>
      <c r="J46" s="15"/>
      <c r="K46" s="15"/>
      <c r="L46" s="15"/>
      <c r="M46" s="15"/>
      <c r="N46" s="15"/>
      <c r="O46" s="15"/>
      <c r="P46" s="15"/>
      <c r="Q46" s="14">
        <f t="shared" si="2"/>
        <v>0</v>
      </c>
      <c r="R46" s="14" t="s">
        <v>30</v>
      </c>
      <c r="S46" s="14" t="s">
        <v>31</v>
      </c>
      <c r="T46" s="14"/>
      <c r="U46" s="16"/>
      <c r="V46" s="16"/>
      <c r="W46" s="16"/>
      <c r="X46" s="16"/>
      <c r="Y46" s="16"/>
    </row>
    <row r="47" spans="1:25">
      <c r="A47" s="11" t="s">
        <v>19</v>
      </c>
      <c r="B47" s="7"/>
      <c r="C47" s="7"/>
      <c r="D47" s="7"/>
      <c r="E47" s="11"/>
      <c r="F47" s="7"/>
      <c r="G47" s="7"/>
      <c r="H47" s="7"/>
      <c r="I47" s="11">
        <f>SUM(I41:I45)</f>
        <v>0</v>
      </c>
      <c r="J47" s="11">
        <f>SUM(J41:J45)</f>
        <v>0</v>
      </c>
      <c r="K47" s="11">
        <f t="shared" ref="K47:Q47" si="3">SUM(K41:K46)</f>
        <v>0</v>
      </c>
      <c r="L47" s="11">
        <f t="shared" si="3"/>
        <v>0</v>
      </c>
      <c r="M47" s="11">
        <f t="shared" si="3"/>
        <v>0</v>
      </c>
      <c r="N47" s="11">
        <f t="shared" si="3"/>
        <v>0</v>
      </c>
      <c r="O47" s="11">
        <f t="shared" si="3"/>
        <v>0</v>
      </c>
      <c r="P47" s="11">
        <f t="shared" si="3"/>
        <v>0</v>
      </c>
      <c r="Q47" s="11">
        <f t="shared" si="3"/>
        <v>0</v>
      </c>
      <c r="R47" s="12"/>
      <c r="S47" s="12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"/>
      <c r="K49" s="1563"/>
      <c r="L49" s="1563"/>
      <c r="M49" s="156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230" t="s">
        <v>161</v>
      </c>
      <c r="B51" s="1558" t="s">
        <v>39</v>
      </c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4" t="s">
        <v>169</v>
      </c>
      <c r="B52" s="1564" t="s">
        <v>41</v>
      </c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42</v>
      </c>
      <c r="B53" s="1565"/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565"/>
      <c r="C54" s="156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43</v>
      </c>
      <c r="B55" s="1566"/>
      <c r="C55" s="156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44</v>
      </c>
      <c r="B56" s="1567"/>
      <c r="C56" s="156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8" spans="1:25" ht="23.25" customHeight="1">
      <c r="A58" s="1559" t="e" cm="1">
        <f t="array" ref="A58">----_</f>
        <v>#NAME?</v>
      </c>
      <c r="B58" s="1559"/>
      <c r="C58" s="1559"/>
      <c r="D58" s="1559"/>
      <c r="E58" s="1559"/>
      <c r="F58" s="1559"/>
      <c r="G58" s="1067"/>
      <c r="H58" s="7"/>
      <c r="I58" s="1559" t="s">
        <v>1</v>
      </c>
      <c r="J58" s="1559"/>
      <c r="K58" s="1559"/>
      <c r="L58" s="1559"/>
      <c r="M58" s="1559"/>
      <c r="N58" s="1559"/>
      <c r="O58" s="1559"/>
      <c r="P58" s="1559"/>
      <c r="Q58" s="1559"/>
      <c r="R58" s="1560" t="s">
        <v>2</v>
      </c>
      <c r="S58" s="1561"/>
      <c r="T58" s="1560"/>
      <c r="U58" s="1560"/>
      <c r="V58" s="1560"/>
      <c r="W58" s="1560"/>
      <c r="X58" s="1560"/>
      <c r="Y58" s="1560"/>
    </row>
    <row r="59" spans="1:25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8" t="s">
        <v>9</v>
      </c>
      <c r="H59" s="33" t="s">
        <v>10</v>
      </c>
      <c r="I59" s="9" t="s">
        <v>11</v>
      </c>
      <c r="J59" s="9" t="s">
        <v>12</v>
      </c>
      <c r="K59" s="9" t="s">
        <v>13</v>
      </c>
      <c r="L59" s="9" t="s">
        <v>14</v>
      </c>
      <c r="M59" s="9" t="s">
        <v>15</v>
      </c>
      <c r="N59" s="9" t="s">
        <v>16</v>
      </c>
      <c r="O59" s="9" t="s">
        <v>17</v>
      </c>
      <c r="P59" s="10" t="s">
        <v>18</v>
      </c>
      <c r="Q59" s="8" t="s">
        <v>19</v>
      </c>
      <c r="R59" s="8" t="s">
        <v>20</v>
      </c>
      <c r="S59" s="240" t="s">
        <v>21</v>
      </c>
      <c r="T59" s="240" t="s">
        <v>22</v>
      </c>
      <c r="U59" s="8" t="s">
        <v>24</v>
      </c>
      <c r="V59" s="8" t="s">
        <v>25</v>
      </c>
      <c r="W59" s="8" t="s">
        <v>26</v>
      </c>
      <c r="X59" s="8" t="s">
        <v>27</v>
      </c>
      <c r="Y59" s="8" t="s">
        <v>28</v>
      </c>
    </row>
    <row r="60" spans="1:25">
      <c r="A60" s="224"/>
      <c r="B60" s="224"/>
      <c r="C60" s="224"/>
      <c r="D60" s="224"/>
      <c r="E60" s="227"/>
      <c r="F60" s="224"/>
      <c r="G60" s="224"/>
      <c r="H60" s="226"/>
      <c r="I60" s="224"/>
      <c r="J60" s="224"/>
      <c r="K60" s="224"/>
      <c r="L60" s="224"/>
      <c r="M60" s="224"/>
      <c r="N60" s="224"/>
      <c r="O60" s="224"/>
      <c r="P60" s="224"/>
      <c r="Q60" s="14">
        <f t="shared" ref="Q60:Q65" si="4">SUM(I60:P60)</f>
        <v>0</v>
      </c>
      <c r="R60" s="14" t="s">
        <v>30</v>
      </c>
      <c r="S60" s="14" t="s">
        <v>31</v>
      </c>
      <c r="T60" s="14"/>
      <c r="U60" s="228"/>
      <c r="V60" s="16"/>
      <c r="W60" s="16"/>
      <c r="X60" s="16"/>
      <c r="Y60" s="16"/>
    </row>
    <row r="61" spans="1:25">
      <c r="A61" s="224"/>
      <c r="B61" s="224"/>
      <c r="C61" s="224"/>
      <c r="D61" s="224"/>
      <c r="E61" s="227"/>
      <c r="F61" s="224"/>
      <c r="G61" s="224"/>
      <c r="H61" s="226"/>
      <c r="I61" s="224"/>
      <c r="J61" s="224"/>
      <c r="K61" s="224"/>
      <c r="L61" s="224"/>
      <c r="M61" s="224"/>
      <c r="N61" s="224"/>
      <c r="O61" s="224"/>
      <c r="P61" s="224"/>
      <c r="Q61" s="14">
        <f t="shared" si="4"/>
        <v>0</v>
      </c>
      <c r="R61" s="14" t="s">
        <v>30</v>
      </c>
      <c r="S61" s="14" t="s">
        <v>31</v>
      </c>
      <c r="T61" s="14"/>
      <c r="U61" s="228"/>
      <c r="V61" s="16"/>
      <c r="W61" s="16"/>
      <c r="X61" s="16"/>
      <c r="Y61" s="16"/>
    </row>
    <row r="62" spans="1:25">
      <c r="A62" s="224"/>
      <c r="B62" s="224"/>
      <c r="C62" s="224"/>
      <c r="D62" s="224"/>
      <c r="E62" s="227"/>
      <c r="F62" s="224"/>
      <c r="G62" s="224"/>
      <c r="H62" s="226"/>
      <c r="I62" s="224"/>
      <c r="J62" s="224"/>
      <c r="K62" s="224"/>
      <c r="L62" s="224"/>
      <c r="M62" s="224"/>
      <c r="N62" s="224"/>
      <c r="O62" s="224"/>
      <c r="P62" s="224"/>
      <c r="Q62" s="14">
        <f t="shared" si="4"/>
        <v>0</v>
      </c>
      <c r="R62" s="229" t="s">
        <v>32</v>
      </c>
      <c r="S62" s="23" t="s">
        <v>33</v>
      </c>
      <c r="T62" s="14"/>
      <c r="U62" s="228"/>
      <c r="V62" s="16"/>
      <c r="W62" s="16"/>
      <c r="X62" s="16"/>
      <c r="Y62" s="16"/>
    </row>
    <row r="63" spans="1:25">
      <c r="A63" s="224"/>
      <c r="B63" s="224"/>
      <c r="C63" s="224"/>
      <c r="D63" s="224"/>
      <c r="E63" s="227"/>
      <c r="F63" s="224"/>
      <c r="G63" s="224"/>
      <c r="H63" s="226"/>
      <c r="I63" s="224"/>
      <c r="J63" s="224"/>
      <c r="K63" s="224"/>
      <c r="L63" s="224"/>
      <c r="M63" s="224"/>
      <c r="N63" s="224"/>
      <c r="O63" s="224"/>
      <c r="P63" s="224"/>
      <c r="Q63" s="14">
        <f t="shared" si="4"/>
        <v>0</v>
      </c>
      <c r="R63" s="229" t="s">
        <v>32</v>
      </c>
      <c r="S63" s="23" t="s">
        <v>33</v>
      </c>
      <c r="T63" s="14"/>
      <c r="U63" s="228"/>
      <c r="V63" s="16"/>
      <c r="W63" s="16"/>
      <c r="X63" s="16"/>
      <c r="Y63" s="16"/>
    </row>
    <row r="64" spans="1:25">
      <c r="A64" s="224"/>
      <c r="B64" s="224"/>
      <c r="C64" s="224"/>
      <c r="D64" s="224"/>
      <c r="E64" s="227"/>
      <c r="F64" s="224"/>
      <c r="G64" s="224"/>
      <c r="H64" s="226"/>
      <c r="I64" s="224"/>
      <c r="J64" s="224"/>
      <c r="K64" s="224"/>
      <c r="L64" s="224"/>
      <c r="M64" s="224"/>
      <c r="N64" s="224"/>
      <c r="O64" s="224"/>
      <c r="P64" s="224"/>
      <c r="Q64" s="14">
        <f t="shared" si="4"/>
        <v>0</v>
      </c>
      <c r="R64" s="229" t="s">
        <v>32</v>
      </c>
      <c r="S64" s="23" t="s">
        <v>33</v>
      </c>
      <c r="T64" s="14"/>
      <c r="U64" s="228"/>
      <c r="V64" s="16"/>
      <c r="W64" s="16"/>
      <c r="X64" s="16"/>
      <c r="Y64" s="16"/>
    </row>
    <row r="65" spans="1:25">
      <c r="A65" s="15"/>
      <c r="B65" s="15"/>
      <c r="C65" s="15"/>
      <c r="D65" s="15"/>
      <c r="E65" s="15"/>
      <c r="F65" s="15"/>
      <c r="G65" s="15"/>
      <c r="H65" s="37"/>
      <c r="I65" s="15"/>
      <c r="J65" s="15"/>
      <c r="K65" s="15"/>
      <c r="L65" s="15"/>
      <c r="M65" s="15"/>
      <c r="N65" s="15"/>
      <c r="O65" s="15"/>
      <c r="P65" s="15"/>
      <c r="Q65" s="14">
        <f t="shared" si="4"/>
        <v>0</v>
      </c>
      <c r="R65" s="14" t="s">
        <v>30</v>
      </c>
      <c r="S65" s="14" t="s">
        <v>31</v>
      </c>
      <c r="T65" s="14"/>
      <c r="U65" s="16"/>
      <c r="V65" s="16"/>
      <c r="W65" s="16"/>
      <c r="X65" s="16"/>
      <c r="Y65" s="16"/>
    </row>
    <row r="66" spans="1:25">
      <c r="A66" s="11" t="s">
        <v>19</v>
      </c>
      <c r="B66" s="7"/>
      <c r="C66" s="7"/>
      <c r="D66" s="7"/>
      <c r="E66" s="11"/>
      <c r="F66" s="7"/>
      <c r="G66" s="7"/>
      <c r="H66" s="7"/>
      <c r="I66" s="11">
        <f>SUM(I60:I64)</f>
        <v>0</v>
      </c>
      <c r="J66" s="11">
        <f>SUM(J60:J64)</f>
        <v>0</v>
      </c>
      <c r="K66" s="11">
        <f t="shared" ref="K66:Q66" si="5">SUM(K60:K65)</f>
        <v>0</v>
      </c>
      <c r="L66" s="11">
        <f t="shared" si="5"/>
        <v>0</v>
      </c>
      <c r="M66" s="11">
        <f t="shared" si="5"/>
        <v>0</v>
      </c>
      <c r="N66" s="11">
        <f t="shared" si="5"/>
        <v>0</v>
      </c>
      <c r="O66" s="11">
        <f t="shared" si="5"/>
        <v>0</v>
      </c>
      <c r="P66" s="11">
        <f t="shared" si="5"/>
        <v>0</v>
      </c>
      <c r="Q66" s="11">
        <f t="shared" si="5"/>
        <v>0</v>
      </c>
      <c r="R66" s="12"/>
      <c r="S66" s="12"/>
      <c r="T66" s="12"/>
      <c r="U66" s="12"/>
      <c r="V66" s="12"/>
      <c r="W66" s="12"/>
      <c r="X66" s="12"/>
      <c r="Y66" s="12"/>
    </row>
    <row r="67" spans="1:25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166" t="s">
        <v>34</v>
      </c>
      <c r="B68" s="1562"/>
      <c r="C68" s="1562"/>
      <c r="D68" s="1562"/>
      <c r="E68" s="1"/>
      <c r="F68" s="1"/>
      <c r="G68" s="1"/>
      <c r="H68" s="1"/>
      <c r="I68" s="1"/>
      <c r="J68" s="1"/>
      <c r="K68" s="1563"/>
      <c r="L68" s="1563"/>
      <c r="M68" s="1563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 ht="18">
      <c r="A69" s="187" t="s">
        <v>35</v>
      </c>
      <c r="B69" s="186" t="s">
        <v>36</v>
      </c>
      <c r="C69" s="239" t="s">
        <v>37</v>
      </c>
      <c r="D69" s="24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230" t="s">
        <v>161</v>
      </c>
      <c r="B70" s="1558" t="s">
        <v>39</v>
      </c>
      <c r="C70" s="1558"/>
      <c r="D70" s="242"/>
      <c r="E70" s="243" t="s">
        <v>40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4" t="s">
        <v>169</v>
      </c>
      <c r="B71" s="1564" t="s">
        <v>41</v>
      </c>
      <c r="C71" s="156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42</v>
      </c>
      <c r="B72" s="1565"/>
      <c r="C72" s="156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42</v>
      </c>
      <c r="B73" s="1565"/>
      <c r="C73" s="156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43</v>
      </c>
      <c r="B74" s="1566"/>
      <c r="C74" s="156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5">
      <c r="A75" s="5" t="s">
        <v>44</v>
      </c>
      <c r="B75" s="1567"/>
      <c r="C75" s="156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7" spans="1:25" ht="23.25" customHeight="1">
      <c r="A77" s="1559" t="s">
        <v>0</v>
      </c>
      <c r="B77" s="1559"/>
      <c r="C77" s="1559"/>
      <c r="D77" s="1559"/>
      <c r="E77" s="1559"/>
      <c r="F77" s="1559"/>
      <c r="G77" s="1067"/>
      <c r="H77" s="7"/>
      <c r="I77" s="1559" t="s">
        <v>1</v>
      </c>
      <c r="J77" s="1559"/>
      <c r="K77" s="1559"/>
      <c r="L77" s="1559"/>
      <c r="M77" s="1559"/>
      <c r="N77" s="1559"/>
      <c r="O77" s="1559"/>
      <c r="P77" s="1559"/>
      <c r="Q77" s="1559"/>
      <c r="R77" s="1560" t="s">
        <v>2</v>
      </c>
      <c r="S77" s="1561"/>
      <c r="T77" s="1560"/>
      <c r="U77" s="1560"/>
      <c r="V77" s="1560"/>
      <c r="W77" s="1560"/>
      <c r="X77" s="1560"/>
      <c r="Y77" s="1560"/>
    </row>
    <row r="78" spans="1:25" ht="26.25">
      <c r="A78" s="8" t="s">
        <v>3</v>
      </c>
      <c r="B78" s="8" t="s">
        <v>4</v>
      </c>
      <c r="C78" s="8" t="s">
        <v>5</v>
      </c>
      <c r="D78" s="8" t="s">
        <v>6</v>
      </c>
      <c r="E78" s="8" t="s">
        <v>7</v>
      </c>
      <c r="F78" s="8" t="s">
        <v>8</v>
      </c>
      <c r="G78" s="8" t="s">
        <v>9</v>
      </c>
      <c r="H78" s="33" t="s">
        <v>10</v>
      </c>
      <c r="I78" s="9" t="s">
        <v>11</v>
      </c>
      <c r="J78" s="9" t="s">
        <v>12</v>
      </c>
      <c r="K78" s="9" t="s">
        <v>13</v>
      </c>
      <c r="L78" s="9" t="s">
        <v>14</v>
      </c>
      <c r="M78" s="9" t="s">
        <v>15</v>
      </c>
      <c r="N78" s="9" t="s">
        <v>16</v>
      </c>
      <c r="O78" s="9" t="s">
        <v>17</v>
      </c>
      <c r="P78" s="10" t="s">
        <v>18</v>
      </c>
      <c r="Q78" s="8" t="s">
        <v>19</v>
      </c>
      <c r="R78" s="8" t="s">
        <v>20</v>
      </c>
      <c r="S78" s="240" t="s">
        <v>21</v>
      </c>
      <c r="T78" s="240" t="s">
        <v>22</v>
      </c>
      <c r="U78" s="8" t="s">
        <v>24</v>
      </c>
      <c r="V78" s="8" t="s">
        <v>25</v>
      </c>
      <c r="W78" s="8" t="s">
        <v>26</v>
      </c>
      <c r="X78" s="8" t="s">
        <v>27</v>
      </c>
      <c r="Y78" s="8" t="s">
        <v>28</v>
      </c>
    </row>
    <row r="79" spans="1:25">
      <c r="A79" s="224"/>
      <c r="B79" s="224"/>
      <c r="C79" s="224"/>
      <c r="D79" s="224"/>
      <c r="E79" s="227"/>
      <c r="F79" s="224"/>
      <c r="G79" s="224"/>
      <c r="H79" s="226"/>
      <c r="I79" s="224"/>
      <c r="J79" s="224"/>
      <c r="K79" s="224"/>
      <c r="L79" s="224"/>
      <c r="M79" s="224"/>
      <c r="N79" s="224"/>
      <c r="O79" s="224"/>
      <c r="P79" s="224"/>
      <c r="Q79" s="14">
        <f t="shared" ref="Q79:Q84" si="6">SUM(I79:P79)</f>
        <v>0</v>
      </c>
      <c r="R79" s="14" t="s">
        <v>30</v>
      </c>
      <c r="S79" s="14" t="s">
        <v>31</v>
      </c>
      <c r="T79" s="14"/>
      <c r="U79" s="228"/>
      <c r="V79" s="16"/>
      <c r="W79" s="16"/>
      <c r="X79" s="16"/>
      <c r="Y79" s="16"/>
    </row>
    <row r="80" spans="1:25">
      <c r="A80" s="224"/>
      <c r="B80" s="224"/>
      <c r="C80" s="224"/>
      <c r="D80" s="224"/>
      <c r="E80" s="227"/>
      <c r="F80" s="224"/>
      <c r="G80" s="224"/>
      <c r="H80" s="226"/>
      <c r="I80" s="224"/>
      <c r="J80" s="224"/>
      <c r="K80" s="224"/>
      <c r="L80" s="224"/>
      <c r="M80" s="224"/>
      <c r="N80" s="224"/>
      <c r="O80" s="224"/>
      <c r="P80" s="224"/>
      <c r="Q80" s="14">
        <f t="shared" si="6"/>
        <v>0</v>
      </c>
      <c r="R80" s="14" t="s">
        <v>30</v>
      </c>
      <c r="S80" s="14" t="s">
        <v>31</v>
      </c>
      <c r="T80" s="14"/>
      <c r="U80" s="228"/>
      <c r="V80" s="16"/>
      <c r="W80" s="16"/>
      <c r="X80" s="16"/>
      <c r="Y80" s="16"/>
    </row>
    <row r="81" spans="1:25">
      <c r="A81" s="224"/>
      <c r="B81" s="224"/>
      <c r="C81" s="224"/>
      <c r="D81" s="224"/>
      <c r="E81" s="227"/>
      <c r="F81" s="224"/>
      <c r="G81" s="224"/>
      <c r="H81" s="226"/>
      <c r="I81" s="224"/>
      <c r="J81" s="224"/>
      <c r="K81" s="224"/>
      <c r="L81" s="224"/>
      <c r="M81" s="224"/>
      <c r="N81" s="224"/>
      <c r="O81" s="224"/>
      <c r="P81" s="224"/>
      <c r="Q81" s="14">
        <f t="shared" si="6"/>
        <v>0</v>
      </c>
      <c r="R81" s="229" t="s">
        <v>32</v>
      </c>
      <c r="S81" s="23" t="s">
        <v>33</v>
      </c>
      <c r="T81" s="14"/>
      <c r="U81" s="228"/>
      <c r="V81" s="16"/>
      <c r="W81" s="16"/>
      <c r="X81" s="16"/>
      <c r="Y81" s="16"/>
    </row>
    <row r="82" spans="1:25">
      <c r="A82" s="224"/>
      <c r="B82" s="224"/>
      <c r="C82" s="224"/>
      <c r="D82" s="224"/>
      <c r="E82" s="227"/>
      <c r="F82" s="224"/>
      <c r="G82" s="224"/>
      <c r="H82" s="226"/>
      <c r="I82" s="224"/>
      <c r="J82" s="224"/>
      <c r="K82" s="224"/>
      <c r="L82" s="224"/>
      <c r="M82" s="224"/>
      <c r="N82" s="224"/>
      <c r="O82" s="224"/>
      <c r="P82" s="224"/>
      <c r="Q82" s="14">
        <f t="shared" si="6"/>
        <v>0</v>
      </c>
      <c r="R82" s="229" t="s">
        <v>32</v>
      </c>
      <c r="S82" s="23" t="s">
        <v>33</v>
      </c>
      <c r="T82" s="14"/>
      <c r="U82" s="228"/>
      <c r="V82" s="16"/>
      <c r="W82" s="16"/>
      <c r="X82" s="16"/>
      <c r="Y82" s="16"/>
    </row>
    <row r="83" spans="1:25">
      <c r="A83" s="224"/>
      <c r="B83" s="224"/>
      <c r="C83" s="224"/>
      <c r="D83" s="224"/>
      <c r="E83" s="227"/>
      <c r="F83" s="224"/>
      <c r="G83" s="224"/>
      <c r="H83" s="226"/>
      <c r="I83" s="224"/>
      <c r="J83" s="224"/>
      <c r="K83" s="224"/>
      <c r="L83" s="224"/>
      <c r="M83" s="224"/>
      <c r="N83" s="224"/>
      <c r="O83" s="224"/>
      <c r="P83" s="224"/>
      <c r="Q83" s="14">
        <f t="shared" si="6"/>
        <v>0</v>
      </c>
      <c r="R83" s="229" t="s">
        <v>32</v>
      </c>
      <c r="S83" s="23" t="s">
        <v>33</v>
      </c>
      <c r="T83" s="14"/>
      <c r="U83" s="228"/>
      <c r="V83" s="16"/>
      <c r="W83" s="16"/>
      <c r="X83" s="16"/>
      <c r="Y83" s="16"/>
    </row>
    <row r="84" spans="1:25">
      <c r="A84" s="15"/>
      <c r="B84" s="15"/>
      <c r="C84" s="15"/>
      <c r="D84" s="15"/>
      <c r="E84" s="15"/>
      <c r="F84" s="15"/>
      <c r="G84" s="15"/>
      <c r="H84" s="37"/>
      <c r="I84" s="15"/>
      <c r="J84" s="15"/>
      <c r="K84" s="15"/>
      <c r="L84" s="15"/>
      <c r="M84" s="15"/>
      <c r="N84" s="15"/>
      <c r="O84" s="15"/>
      <c r="P84" s="15"/>
      <c r="Q84" s="14">
        <f t="shared" si="6"/>
        <v>0</v>
      </c>
      <c r="R84" s="14" t="s">
        <v>30</v>
      </c>
      <c r="S84" s="14" t="s">
        <v>31</v>
      </c>
      <c r="T84" s="14"/>
      <c r="U84" s="16"/>
      <c r="V84" s="16"/>
      <c r="W84" s="16"/>
      <c r="X84" s="16"/>
      <c r="Y84" s="16"/>
    </row>
    <row r="85" spans="1:25">
      <c r="A85" s="11" t="s">
        <v>19</v>
      </c>
      <c r="B85" s="7"/>
      <c r="C85" s="7"/>
      <c r="D85" s="7"/>
      <c r="E85" s="11"/>
      <c r="F85" s="7"/>
      <c r="G85" s="7"/>
      <c r="H85" s="7"/>
      <c r="I85" s="11">
        <f>SUM(I79:I83)</f>
        <v>0</v>
      </c>
      <c r="J85" s="11">
        <f>SUM(J79:J83)</f>
        <v>0</v>
      </c>
      <c r="K85" s="11">
        <f t="shared" ref="K85:Q85" si="7">SUM(K79:K84)</f>
        <v>0</v>
      </c>
      <c r="L85" s="11">
        <f t="shared" si="7"/>
        <v>0</v>
      </c>
      <c r="M85" s="11">
        <f t="shared" si="7"/>
        <v>0</v>
      </c>
      <c r="N85" s="11">
        <f t="shared" si="7"/>
        <v>0</v>
      </c>
      <c r="O85" s="11">
        <f t="shared" si="7"/>
        <v>0</v>
      </c>
      <c r="P85" s="11">
        <f t="shared" si="7"/>
        <v>0</v>
      </c>
      <c r="Q85" s="11">
        <f t="shared" si="7"/>
        <v>0</v>
      </c>
      <c r="R85" s="12"/>
      <c r="S85" s="12"/>
      <c r="T85" s="12"/>
      <c r="U85" s="12"/>
      <c r="V85" s="12"/>
      <c r="W85" s="12"/>
      <c r="X85" s="12"/>
      <c r="Y85" s="12"/>
    </row>
    <row r="86" spans="1:25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166" t="s">
        <v>34</v>
      </c>
      <c r="B87" s="1562"/>
      <c r="C87" s="1562"/>
      <c r="D87" s="1562"/>
      <c r="E87" s="1"/>
      <c r="F87" s="1"/>
      <c r="G87" s="1"/>
      <c r="H87" s="1"/>
      <c r="I87" s="1"/>
      <c r="J87" s="1"/>
      <c r="K87" s="1563"/>
      <c r="L87" s="1563"/>
      <c r="M87" s="1563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 ht="18">
      <c r="A88" s="187" t="s">
        <v>35</v>
      </c>
      <c r="B88" s="186" t="s">
        <v>36</v>
      </c>
      <c r="C88" s="239" t="s">
        <v>37</v>
      </c>
      <c r="D88" s="24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230" t="s">
        <v>161</v>
      </c>
      <c r="B89" s="1558" t="s">
        <v>39</v>
      </c>
      <c r="C89" s="1558"/>
      <c r="D89" s="242"/>
      <c r="E89" s="243" t="s">
        <v>40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4" t="s">
        <v>169</v>
      </c>
      <c r="B90" s="1564" t="s">
        <v>41</v>
      </c>
      <c r="C90" s="156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5" t="s">
        <v>42</v>
      </c>
      <c r="B91" s="1565"/>
      <c r="C91" s="156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5" t="s">
        <v>42</v>
      </c>
      <c r="B92" s="1565"/>
      <c r="C92" s="156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>
      <c r="A93" s="5" t="s">
        <v>43</v>
      </c>
      <c r="B93" s="1566"/>
      <c r="C93" s="156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5">
      <c r="A94" s="5" t="s">
        <v>44</v>
      </c>
      <c r="B94" s="1567"/>
      <c r="C94" s="156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6" spans="1:25" ht="23.25" customHeight="1">
      <c r="A96" s="1559" t="s">
        <v>0</v>
      </c>
      <c r="B96" s="1559"/>
      <c r="C96" s="1559"/>
      <c r="D96" s="1559"/>
      <c r="E96" s="1559"/>
      <c r="F96" s="1559"/>
      <c r="G96" s="1067"/>
      <c r="H96" s="7"/>
      <c r="I96" s="1559" t="s">
        <v>1</v>
      </c>
      <c r="J96" s="1559"/>
      <c r="K96" s="1559"/>
      <c r="L96" s="1559"/>
      <c r="M96" s="1559"/>
      <c r="N96" s="1559"/>
      <c r="O96" s="1559"/>
      <c r="P96" s="1559"/>
      <c r="Q96" s="1559"/>
      <c r="R96" s="1560" t="s">
        <v>2</v>
      </c>
      <c r="S96" s="1561"/>
      <c r="T96" s="1560"/>
      <c r="U96" s="1560"/>
      <c r="V96" s="1560"/>
      <c r="W96" s="1560"/>
      <c r="X96" s="1560"/>
      <c r="Y96" s="1560"/>
    </row>
    <row r="97" spans="1:25" ht="26.25">
      <c r="A97" s="8" t="s">
        <v>3</v>
      </c>
      <c r="B97" s="8" t="s">
        <v>4</v>
      </c>
      <c r="C97" s="8" t="s">
        <v>5</v>
      </c>
      <c r="D97" s="8" t="s">
        <v>6</v>
      </c>
      <c r="E97" s="8" t="s">
        <v>7</v>
      </c>
      <c r="F97" s="8" t="s">
        <v>8</v>
      </c>
      <c r="G97" s="8" t="s">
        <v>9</v>
      </c>
      <c r="H97" s="33" t="s">
        <v>10</v>
      </c>
      <c r="I97" s="9" t="s">
        <v>11</v>
      </c>
      <c r="J97" s="9" t="s">
        <v>12</v>
      </c>
      <c r="K97" s="9" t="s">
        <v>13</v>
      </c>
      <c r="L97" s="9" t="s">
        <v>14</v>
      </c>
      <c r="M97" s="9" t="s">
        <v>15</v>
      </c>
      <c r="N97" s="9" t="s">
        <v>16</v>
      </c>
      <c r="O97" s="9" t="s">
        <v>17</v>
      </c>
      <c r="P97" s="10" t="s">
        <v>18</v>
      </c>
      <c r="Q97" s="8" t="s">
        <v>19</v>
      </c>
      <c r="R97" s="8" t="s">
        <v>20</v>
      </c>
      <c r="S97" s="240" t="s">
        <v>21</v>
      </c>
      <c r="T97" s="240" t="s">
        <v>22</v>
      </c>
      <c r="U97" s="8" t="s">
        <v>24</v>
      </c>
      <c r="V97" s="8" t="s">
        <v>25</v>
      </c>
      <c r="W97" s="8" t="s">
        <v>26</v>
      </c>
      <c r="X97" s="8" t="s">
        <v>27</v>
      </c>
      <c r="Y97" s="8" t="s">
        <v>28</v>
      </c>
    </row>
    <row r="98" spans="1:25">
      <c r="A98" s="224"/>
      <c r="B98" s="224"/>
      <c r="C98" s="224"/>
      <c r="D98" s="224"/>
      <c r="E98" s="227"/>
      <c r="F98" s="224"/>
      <c r="G98" s="224"/>
      <c r="H98" s="226"/>
      <c r="I98" s="224"/>
      <c r="J98" s="224"/>
      <c r="K98" s="224"/>
      <c r="L98" s="224"/>
      <c r="M98" s="224"/>
      <c r="N98" s="224"/>
      <c r="O98" s="224"/>
      <c r="P98" s="224"/>
      <c r="Q98" s="14">
        <f t="shared" ref="Q98:Q103" si="8">SUM(I98:P98)</f>
        <v>0</v>
      </c>
      <c r="R98" s="14" t="s">
        <v>30</v>
      </c>
      <c r="S98" s="14" t="s">
        <v>31</v>
      </c>
      <c r="T98" s="14"/>
      <c r="U98" s="228"/>
      <c r="V98" s="16"/>
      <c r="W98" s="16"/>
      <c r="X98" s="16"/>
      <c r="Y98" s="16"/>
    </row>
    <row r="99" spans="1:25">
      <c r="A99" s="224"/>
      <c r="B99" s="224"/>
      <c r="C99" s="224"/>
      <c r="D99" s="224"/>
      <c r="E99" s="227"/>
      <c r="F99" s="224"/>
      <c r="G99" s="224"/>
      <c r="H99" s="226"/>
      <c r="I99" s="224"/>
      <c r="J99" s="224"/>
      <c r="K99" s="224"/>
      <c r="L99" s="224"/>
      <c r="M99" s="224"/>
      <c r="N99" s="224"/>
      <c r="O99" s="224"/>
      <c r="P99" s="224"/>
      <c r="Q99" s="14">
        <f t="shared" si="8"/>
        <v>0</v>
      </c>
      <c r="R99" s="14" t="s">
        <v>30</v>
      </c>
      <c r="S99" s="14" t="s">
        <v>31</v>
      </c>
      <c r="T99" s="14"/>
      <c r="U99" s="228"/>
      <c r="V99" s="16"/>
      <c r="W99" s="16"/>
      <c r="X99" s="16"/>
      <c r="Y99" s="16"/>
    </row>
    <row r="100" spans="1:25">
      <c r="A100" s="224"/>
      <c r="B100" s="224"/>
      <c r="C100" s="224"/>
      <c r="D100" s="224"/>
      <c r="E100" s="227"/>
      <c r="F100" s="224"/>
      <c r="G100" s="224"/>
      <c r="H100" s="226"/>
      <c r="I100" s="224"/>
      <c r="J100" s="224"/>
      <c r="K100" s="224"/>
      <c r="L100" s="224"/>
      <c r="M100" s="224"/>
      <c r="N100" s="224"/>
      <c r="O100" s="224"/>
      <c r="P100" s="224"/>
      <c r="Q100" s="14">
        <f t="shared" si="8"/>
        <v>0</v>
      </c>
      <c r="R100" s="229" t="s">
        <v>32</v>
      </c>
      <c r="S100" s="23" t="s">
        <v>33</v>
      </c>
      <c r="T100" s="14"/>
      <c r="U100" s="228"/>
      <c r="V100" s="16"/>
      <c r="W100" s="16"/>
      <c r="X100" s="16"/>
      <c r="Y100" s="16"/>
    </row>
    <row r="101" spans="1:25">
      <c r="A101" s="224"/>
      <c r="B101" s="224"/>
      <c r="C101" s="224"/>
      <c r="D101" s="224"/>
      <c r="E101" s="227"/>
      <c r="F101" s="224"/>
      <c r="G101" s="224"/>
      <c r="H101" s="226"/>
      <c r="I101" s="224"/>
      <c r="J101" s="224"/>
      <c r="K101" s="224"/>
      <c r="L101" s="224"/>
      <c r="M101" s="224"/>
      <c r="N101" s="224"/>
      <c r="O101" s="224"/>
      <c r="P101" s="224"/>
      <c r="Q101" s="14">
        <f t="shared" si="8"/>
        <v>0</v>
      </c>
      <c r="R101" s="229" t="s">
        <v>32</v>
      </c>
      <c r="S101" s="23" t="s">
        <v>33</v>
      </c>
      <c r="T101" s="14"/>
      <c r="U101" s="228"/>
      <c r="V101" s="16"/>
      <c r="W101" s="16"/>
      <c r="X101" s="16"/>
      <c r="Y101" s="16"/>
    </row>
    <row r="102" spans="1:25">
      <c r="A102" s="224"/>
      <c r="B102" s="224"/>
      <c r="C102" s="224"/>
      <c r="D102" s="224"/>
      <c r="E102" s="227"/>
      <c r="F102" s="224"/>
      <c r="G102" s="224"/>
      <c r="H102" s="226"/>
      <c r="I102" s="224"/>
      <c r="J102" s="224"/>
      <c r="K102" s="224"/>
      <c r="L102" s="224"/>
      <c r="M102" s="224"/>
      <c r="N102" s="224"/>
      <c r="O102" s="224"/>
      <c r="P102" s="224"/>
      <c r="Q102" s="14">
        <f t="shared" si="8"/>
        <v>0</v>
      </c>
      <c r="R102" s="229" t="s">
        <v>32</v>
      </c>
      <c r="S102" s="23" t="s">
        <v>33</v>
      </c>
      <c r="T102" s="14"/>
      <c r="U102" s="228"/>
      <c r="V102" s="16"/>
      <c r="W102" s="16"/>
      <c r="X102" s="16"/>
      <c r="Y102" s="16"/>
    </row>
    <row r="103" spans="1:25">
      <c r="A103" s="15"/>
      <c r="B103" s="15"/>
      <c r="C103" s="15"/>
      <c r="D103" s="15"/>
      <c r="E103" s="15"/>
      <c r="F103" s="15"/>
      <c r="G103" s="15"/>
      <c r="H103" s="37"/>
      <c r="I103" s="15"/>
      <c r="J103" s="15"/>
      <c r="K103" s="15"/>
      <c r="L103" s="15"/>
      <c r="M103" s="15"/>
      <c r="N103" s="15"/>
      <c r="O103" s="15"/>
      <c r="P103" s="15"/>
      <c r="Q103" s="14">
        <f t="shared" si="8"/>
        <v>0</v>
      </c>
      <c r="R103" s="14" t="s">
        <v>30</v>
      </c>
      <c r="S103" s="14" t="s">
        <v>31</v>
      </c>
      <c r="T103" s="14"/>
      <c r="U103" s="16"/>
      <c r="V103" s="16"/>
      <c r="W103" s="16"/>
      <c r="X103" s="16"/>
      <c r="Y103" s="16"/>
    </row>
    <row r="104" spans="1:25">
      <c r="A104" s="11" t="s">
        <v>19</v>
      </c>
      <c r="B104" s="7"/>
      <c r="C104" s="7"/>
      <c r="D104" s="7"/>
      <c r="E104" s="11"/>
      <c r="F104" s="7"/>
      <c r="G104" s="7"/>
      <c r="H104" s="7"/>
      <c r="I104" s="11">
        <f>SUM(I98:I102)</f>
        <v>0</v>
      </c>
      <c r="J104" s="11">
        <f>SUM(J98:J102)</f>
        <v>0</v>
      </c>
      <c r="K104" s="11">
        <f t="shared" ref="K104:Q104" si="9">SUM(K98:K103)</f>
        <v>0</v>
      </c>
      <c r="L104" s="11">
        <f t="shared" si="9"/>
        <v>0</v>
      </c>
      <c r="M104" s="11">
        <f t="shared" si="9"/>
        <v>0</v>
      </c>
      <c r="N104" s="11">
        <f t="shared" si="9"/>
        <v>0</v>
      </c>
      <c r="O104" s="11">
        <f t="shared" si="9"/>
        <v>0</v>
      </c>
      <c r="P104" s="11">
        <f t="shared" si="9"/>
        <v>0</v>
      </c>
      <c r="Q104" s="11">
        <f t="shared" si="9"/>
        <v>0</v>
      </c>
      <c r="R104" s="12"/>
      <c r="S104" s="12"/>
      <c r="T104" s="12"/>
      <c r="U104" s="12"/>
      <c r="V104" s="12"/>
      <c r="W104" s="12"/>
      <c r="X104" s="12"/>
      <c r="Y104" s="12"/>
    </row>
    <row r="105" spans="1:25">
      <c r="A105" s="1"/>
      <c r="B105" s="1"/>
      <c r="C105" s="1"/>
      <c r="D105" s="1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>
      <c r="A106" s="166" t="s">
        <v>34</v>
      </c>
      <c r="B106" s="1562"/>
      <c r="C106" s="1562"/>
      <c r="D106" s="1562"/>
      <c r="E106" s="1"/>
      <c r="F106" s="1"/>
      <c r="G106" s="1"/>
      <c r="H106" s="1"/>
      <c r="I106" s="1"/>
      <c r="J106" s="1"/>
      <c r="K106" s="1563"/>
      <c r="L106" s="1563"/>
      <c r="M106" s="1563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 ht="18">
      <c r="A107" s="187" t="s">
        <v>35</v>
      </c>
      <c r="B107" s="186" t="s">
        <v>36</v>
      </c>
      <c r="C107" s="239" t="s">
        <v>37</v>
      </c>
      <c r="D107" s="24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230" t="s">
        <v>161</v>
      </c>
      <c r="B108" s="1558" t="s">
        <v>39</v>
      </c>
      <c r="C108" s="1558"/>
      <c r="D108" s="242"/>
      <c r="E108" s="243" t="s">
        <v>40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>
      <c r="A109" s="4" t="s">
        <v>169</v>
      </c>
      <c r="B109" s="1564" t="s">
        <v>41</v>
      </c>
      <c r="C109" s="1564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5" t="s">
        <v>42</v>
      </c>
      <c r="B110" s="1565"/>
      <c r="C110" s="156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>
      <c r="A111" s="5" t="s">
        <v>42</v>
      </c>
      <c r="B111" s="1565"/>
      <c r="C111" s="1565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5">
      <c r="A112" s="5" t="s">
        <v>43</v>
      </c>
      <c r="B112" s="1566"/>
      <c r="C112" s="156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5">
      <c r="A113" s="5" t="s">
        <v>44</v>
      </c>
      <c r="B113" s="1567"/>
      <c r="C113" s="1567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5" spans="1:25" ht="23.25" customHeight="1">
      <c r="A115" s="1559" t="s">
        <v>0</v>
      </c>
      <c r="B115" s="1559"/>
      <c r="C115" s="1559"/>
      <c r="D115" s="1559"/>
      <c r="E115" s="1559"/>
      <c r="F115" s="1559"/>
      <c r="G115" s="1067"/>
      <c r="H115" s="7"/>
      <c r="I115" s="1559" t="s">
        <v>1</v>
      </c>
      <c r="J115" s="1559"/>
      <c r="K115" s="1559"/>
      <c r="L115" s="1559"/>
      <c r="M115" s="1559"/>
      <c r="N115" s="1559"/>
      <c r="O115" s="1559"/>
      <c r="P115" s="1559"/>
      <c r="Q115" s="1559"/>
      <c r="R115" s="1560" t="s">
        <v>2</v>
      </c>
      <c r="S115" s="1561"/>
      <c r="T115" s="1560"/>
      <c r="U115" s="1560"/>
      <c r="V115" s="1560"/>
      <c r="W115" s="1560"/>
      <c r="X115" s="1560"/>
      <c r="Y115" s="1560"/>
    </row>
    <row r="116" spans="1:25" ht="26.25">
      <c r="A116" s="8" t="s">
        <v>3</v>
      </c>
      <c r="B116" s="8" t="s">
        <v>4</v>
      </c>
      <c r="C116" s="8" t="s">
        <v>5</v>
      </c>
      <c r="D116" s="8" t="s">
        <v>6</v>
      </c>
      <c r="E116" s="8" t="s">
        <v>7</v>
      </c>
      <c r="F116" s="8" t="s">
        <v>8</v>
      </c>
      <c r="G116" s="8" t="s">
        <v>9</v>
      </c>
      <c r="H116" s="33" t="s">
        <v>10</v>
      </c>
      <c r="I116" s="9" t="s">
        <v>11</v>
      </c>
      <c r="J116" s="9" t="s">
        <v>12</v>
      </c>
      <c r="K116" s="9" t="s">
        <v>13</v>
      </c>
      <c r="L116" s="9" t="s">
        <v>14</v>
      </c>
      <c r="M116" s="9" t="s">
        <v>15</v>
      </c>
      <c r="N116" s="9" t="s">
        <v>16</v>
      </c>
      <c r="O116" s="9" t="s">
        <v>17</v>
      </c>
      <c r="P116" s="10" t="s">
        <v>18</v>
      </c>
      <c r="Q116" s="8" t="s">
        <v>19</v>
      </c>
      <c r="R116" s="8" t="s">
        <v>20</v>
      </c>
      <c r="S116" s="240" t="s">
        <v>21</v>
      </c>
      <c r="T116" s="240" t="s">
        <v>22</v>
      </c>
      <c r="U116" s="8" t="s">
        <v>24</v>
      </c>
      <c r="V116" s="8" t="s">
        <v>25</v>
      </c>
      <c r="W116" s="8" t="s">
        <v>26</v>
      </c>
      <c r="X116" s="8" t="s">
        <v>27</v>
      </c>
      <c r="Y116" s="8" t="s">
        <v>28</v>
      </c>
    </row>
    <row r="117" spans="1:25">
      <c r="A117" s="224"/>
      <c r="B117" s="224"/>
      <c r="C117" s="224"/>
      <c r="D117" s="224"/>
      <c r="E117" s="227"/>
      <c r="F117" s="224"/>
      <c r="G117" s="224"/>
      <c r="H117" s="226"/>
      <c r="I117" s="224"/>
      <c r="J117" s="224"/>
      <c r="K117" s="224"/>
      <c r="L117" s="224"/>
      <c r="M117" s="224"/>
      <c r="N117" s="224"/>
      <c r="O117" s="224"/>
      <c r="P117" s="224"/>
      <c r="Q117" s="14">
        <f t="shared" ref="Q117:Q122" si="10">SUM(I117:P117)</f>
        <v>0</v>
      </c>
      <c r="R117" s="14" t="s">
        <v>30</v>
      </c>
      <c r="S117" s="14" t="s">
        <v>31</v>
      </c>
      <c r="T117" s="14"/>
      <c r="U117" s="228"/>
      <c r="V117" s="16"/>
      <c r="W117" s="16"/>
      <c r="X117" s="16"/>
      <c r="Y117" s="16"/>
    </row>
    <row r="118" spans="1:25">
      <c r="A118" s="224"/>
      <c r="B118" s="224"/>
      <c r="C118" s="224"/>
      <c r="D118" s="224"/>
      <c r="E118" s="227"/>
      <c r="F118" s="224"/>
      <c r="G118" s="224"/>
      <c r="H118" s="226"/>
      <c r="I118" s="224"/>
      <c r="J118" s="224"/>
      <c r="K118" s="224"/>
      <c r="L118" s="224"/>
      <c r="M118" s="224"/>
      <c r="N118" s="224"/>
      <c r="O118" s="224"/>
      <c r="P118" s="224"/>
      <c r="Q118" s="14">
        <f t="shared" si="10"/>
        <v>0</v>
      </c>
      <c r="R118" s="14" t="s">
        <v>30</v>
      </c>
      <c r="S118" s="14" t="s">
        <v>31</v>
      </c>
      <c r="T118" s="14"/>
      <c r="U118" s="228"/>
      <c r="V118" s="16"/>
      <c r="W118" s="16"/>
      <c r="X118" s="16"/>
      <c r="Y118" s="16"/>
    </row>
    <row r="119" spans="1:25">
      <c r="A119" s="224"/>
      <c r="B119" s="224"/>
      <c r="C119" s="224"/>
      <c r="D119" s="224"/>
      <c r="E119" s="227"/>
      <c r="F119" s="224"/>
      <c r="G119" s="224"/>
      <c r="H119" s="226"/>
      <c r="I119" s="224"/>
      <c r="J119" s="224"/>
      <c r="K119" s="224"/>
      <c r="L119" s="224"/>
      <c r="M119" s="224"/>
      <c r="N119" s="224"/>
      <c r="O119" s="224"/>
      <c r="P119" s="224"/>
      <c r="Q119" s="14">
        <f t="shared" si="10"/>
        <v>0</v>
      </c>
      <c r="R119" s="229" t="s">
        <v>32</v>
      </c>
      <c r="S119" s="23" t="s">
        <v>33</v>
      </c>
      <c r="T119" s="14"/>
      <c r="U119" s="228"/>
      <c r="V119" s="16"/>
      <c r="W119" s="16"/>
      <c r="X119" s="16"/>
      <c r="Y119" s="16"/>
    </row>
    <row r="120" spans="1:25">
      <c r="A120" s="224"/>
      <c r="B120" s="224"/>
      <c r="C120" s="224"/>
      <c r="D120" s="224"/>
      <c r="E120" s="227"/>
      <c r="F120" s="224"/>
      <c r="G120" s="224"/>
      <c r="H120" s="226"/>
      <c r="I120" s="224"/>
      <c r="J120" s="224"/>
      <c r="K120" s="224"/>
      <c r="L120" s="224"/>
      <c r="M120" s="224"/>
      <c r="N120" s="224"/>
      <c r="O120" s="224"/>
      <c r="P120" s="224"/>
      <c r="Q120" s="14">
        <f t="shared" si="10"/>
        <v>0</v>
      </c>
      <c r="R120" s="229" t="s">
        <v>32</v>
      </c>
      <c r="S120" s="23" t="s">
        <v>33</v>
      </c>
      <c r="T120" s="14"/>
      <c r="U120" s="228"/>
      <c r="V120" s="16"/>
      <c r="W120" s="16"/>
      <c r="X120" s="16"/>
      <c r="Y120" s="16"/>
    </row>
    <row r="121" spans="1:25">
      <c r="A121" s="224"/>
      <c r="B121" s="224"/>
      <c r="C121" s="224"/>
      <c r="D121" s="224"/>
      <c r="E121" s="227"/>
      <c r="F121" s="224"/>
      <c r="G121" s="224"/>
      <c r="H121" s="226"/>
      <c r="I121" s="224"/>
      <c r="J121" s="224"/>
      <c r="K121" s="224"/>
      <c r="L121" s="224"/>
      <c r="M121" s="224"/>
      <c r="N121" s="224"/>
      <c r="O121" s="224"/>
      <c r="P121" s="224"/>
      <c r="Q121" s="14">
        <f t="shared" si="10"/>
        <v>0</v>
      </c>
      <c r="R121" s="229" t="s">
        <v>32</v>
      </c>
      <c r="S121" s="23" t="s">
        <v>33</v>
      </c>
      <c r="T121" s="14"/>
      <c r="U121" s="228"/>
      <c r="V121" s="16"/>
      <c r="W121" s="16"/>
      <c r="X121" s="16"/>
      <c r="Y121" s="16"/>
    </row>
    <row r="122" spans="1:25">
      <c r="A122" s="15"/>
      <c r="B122" s="15"/>
      <c r="C122" s="15"/>
      <c r="D122" s="15"/>
      <c r="E122" s="15"/>
      <c r="F122" s="15"/>
      <c r="G122" s="15"/>
      <c r="H122" s="37"/>
      <c r="I122" s="15"/>
      <c r="J122" s="15"/>
      <c r="K122" s="15"/>
      <c r="L122" s="15"/>
      <c r="M122" s="15"/>
      <c r="N122" s="15"/>
      <c r="O122" s="15"/>
      <c r="P122" s="15"/>
      <c r="Q122" s="14">
        <f t="shared" si="10"/>
        <v>0</v>
      </c>
      <c r="R122" s="14" t="s">
        <v>30</v>
      </c>
      <c r="S122" s="14" t="s">
        <v>31</v>
      </c>
      <c r="T122" s="14"/>
      <c r="U122" s="16"/>
      <c r="V122" s="16"/>
      <c r="W122" s="16"/>
      <c r="X122" s="16"/>
      <c r="Y122" s="16"/>
    </row>
    <row r="123" spans="1:25">
      <c r="A123" s="11" t="s">
        <v>19</v>
      </c>
      <c r="B123" s="7"/>
      <c r="C123" s="7"/>
      <c r="D123" s="7"/>
      <c r="E123" s="11"/>
      <c r="F123" s="7"/>
      <c r="G123" s="7"/>
      <c r="H123" s="7"/>
      <c r="I123" s="11">
        <f>SUM(I117:I121)</f>
        <v>0</v>
      </c>
      <c r="J123" s="11">
        <f>SUM(J117:J121)</f>
        <v>0</v>
      </c>
      <c r="K123" s="11">
        <f t="shared" ref="K123:Q123" si="11">SUM(K117:K122)</f>
        <v>0</v>
      </c>
      <c r="L123" s="11">
        <f t="shared" si="11"/>
        <v>0</v>
      </c>
      <c r="M123" s="11">
        <f t="shared" si="11"/>
        <v>0</v>
      </c>
      <c r="N123" s="11">
        <f t="shared" si="11"/>
        <v>0</v>
      </c>
      <c r="O123" s="11">
        <f t="shared" si="11"/>
        <v>0</v>
      </c>
      <c r="P123" s="11">
        <f t="shared" si="11"/>
        <v>0</v>
      </c>
      <c r="Q123" s="11">
        <f t="shared" si="11"/>
        <v>0</v>
      </c>
      <c r="R123" s="12"/>
      <c r="S123" s="12"/>
      <c r="T123" s="12"/>
      <c r="U123" s="12"/>
      <c r="V123" s="12"/>
      <c r="W123" s="12"/>
      <c r="X123" s="12"/>
      <c r="Y123" s="12"/>
    </row>
    <row r="124" spans="1:25">
      <c r="A124" s="1"/>
      <c r="B124" s="1"/>
      <c r="C124" s="1"/>
      <c r="D124" s="1"/>
      <c r="E124" s="1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5">
      <c r="A125" s="166" t="s">
        <v>34</v>
      </c>
      <c r="B125" s="1562"/>
      <c r="C125" s="1562"/>
      <c r="D125" s="1562"/>
      <c r="E125" s="1"/>
      <c r="F125" s="1"/>
      <c r="G125" s="1"/>
      <c r="H125" s="1"/>
      <c r="I125" s="1"/>
      <c r="J125" s="1"/>
      <c r="K125" s="1563"/>
      <c r="L125" s="1563"/>
      <c r="M125" s="1563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5" ht="18">
      <c r="A126" s="187" t="s">
        <v>35</v>
      </c>
      <c r="B126" s="186" t="s">
        <v>36</v>
      </c>
      <c r="C126" s="239" t="s">
        <v>37</v>
      </c>
      <c r="D126" s="24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>
      <c r="A127" s="230" t="s">
        <v>161</v>
      </c>
      <c r="B127" s="1558" t="s">
        <v>39</v>
      </c>
      <c r="C127" s="1558"/>
      <c r="D127" s="242"/>
      <c r="E127" s="243" t="s">
        <v>40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5">
      <c r="A128" s="4" t="s">
        <v>169</v>
      </c>
      <c r="B128" s="1564" t="s">
        <v>41</v>
      </c>
      <c r="C128" s="1564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5">
      <c r="A129" s="5" t="s">
        <v>42</v>
      </c>
      <c r="B129" s="1565"/>
      <c r="C129" s="156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5">
      <c r="A130" s="5" t="s">
        <v>42</v>
      </c>
      <c r="B130" s="1565"/>
      <c r="C130" s="1565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5">
      <c r="A131" s="5" t="s">
        <v>43</v>
      </c>
      <c r="B131" s="1566"/>
      <c r="C131" s="156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5">
      <c r="A132" s="5" t="s">
        <v>44</v>
      </c>
      <c r="B132" s="1567"/>
      <c r="C132" s="1567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4" spans="1:25" ht="23.25" customHeight="1">
      <c r="A134" s="1559" t="s">
        <v>0</v>
      </c>
      <c r="B134" s="1559"/>
      <c r="C134" s="1559"/>
      <c r="D134" s="1559"/>
      <c r="E134" s="1559"/>
      <c r="F134" s="1559"/>
      <c r="G134" s="1067"/>
      <c r="H134" s="7"/>
      <c r="I134" s="1559" t="s">
        <v>1</v>
      </c>
      <c r="J134" s="1559"/>
      <c r="K134" s="1559"/>
      <c r="L134" s="1559"/>
      <c r="M134" s="1559"/>
      <c r="N134" s="1559"/>
      <c r="O134" s="1559"/>
      <c r="P134" s="1559"/>
      <c r="Q134" s="1559"/>
      <c r="R134" s="1560" t="s">
        <v>2</v>
      </c>
      <c r="S134" s="1561"/>
      <c r="T134" s="1560"/>
      <c r="U134" s="1560"/>
      <c r="V134" s="1560"/>
      <c r="W134" s="1560"/>
      <c r="X134" s="1560"/>
      <c r="Y134" s="1560"/>
    </row>
    <row r="135" spans="1:25" ht="26.25">
      <c r="A135" s="8" t="s">
        <v>3</v>
      </c>
      <c r="B135" s="8" t="s">
        <v>4</v>
      </c>
      <c r="C135" s="8" t="s">
        <v>5</v>
      </c>
      <c r="D135" s="8" t="s">
        <v>6</v>
      </c>
      <c r="E135" s="8" t="s">
        <v>7</v>
      </c>
      <c r="F135" s="8" t="s">
        <v>8</v>
      </c>
      <c r="G135" s="8" t="s">
        <v>9</v>
      </c>
      <c r="H135" s="33" t="s">
        <v>10</v>
      </c>
      <c r="I135" s="9" t="s">
        <v>11</v>
      </c>
      <c r="J135" s="9" t="s">
        <v>12</v>
      </c>
      <c r="K135" s="9" t="s">
        <v>13</v>
      </c>
      <c r="L135" s="9" t="s">
        <v>14</v>
      </c>
      <c r="M135" s="9" t="s">
        <v>15</v>
      </c>
      <c r="N135" s="9" t="s">
        <v>16</v>
      </c>
      <c r="O135" s="9" t="s">
        <v>17</v>
      </c>
      <c r="P135" s="10" t="s">
        <v>18</v>
      </c>
      <c r="Q135" s="8" t="s">
        <v>19</v>
      </c>
      <c r="R135" s="8" t="s">
        <v>20</v>
      </c>
      <c r="S135" s="240" t="s">
        <v>21</v>
      </c>
      <c r="T135" s="240" t="s">
        <v>22</v>
      </c>
      <c r="U135" s="8" t="s">
        <v>24</v>
      </c>
      <c r="V135" s="8" t="s">
        <v>25</v>
      </c>
      <c r="W135" s="8" t="s">
        <v>26</v>
      </c>
      <c r="X135" s="8" t="s">
        <v>27</v>
      </c>
      <c r="Y135" s="8" t="s">
        <v>28</v>
      </c>
    </row>
    <row r="136" spans="1:25">
      <c r="A136" s="224"/>
      <c r="B136" s="224"/>
      <c r="C136" s="224"/>
      <c r="D136" s="224"/>
      <c r="E136" s="227"/>
      <c r="F136" s="224"/>
      <c r="G136" s="224"/>
      <c r="H136" s="226"/>
      <c r="I136" s="224"/>
      <c r="J136" s="224"/>
      <c r="K136" s="224"/>
      <c r="L136" s="224"/>
      <c r="M136" s="224"/>
      <c r="N136" s="224"/>
      <c r="O136" s="224"/>
      <c r="P136" s="224"/>
      <c r="Q136" s="14">
        <f t="shared" ref="Q136:Q141" si="12">SUM(I136:P136)</f>
        <v>0</v>
      </c>
      <c r="R136" s="14" t="s">
        <v>30</v>
      </c>
      <c r="S136" s="14" t="s">
        <v>31</v>
      </c>
      <c r="T136" s="14"/>
      <c r="U136" s="228"/>
      <c r="V136" s="16"/>
      <c r="W136" s="16"/>
      <c r="X136" s="16"/>
      <c r="Y136" s="16"/>
    </row>
    <row r="137" spans="1:25">
      <c r="A137" s="224"/>
      <c r="B137" s="224"/>
      <c r="C137" s="224"/>
      <c r="D137" s="224"/>
      <c r="E137" s="227"/>
      <c r="F137" s="224"/>
      <c r="G137" s="224"/>
      <c r="H137" s="226"/>
      <c r="I137" s="224"/>
      <c r="J137" s="224"/>
      <c r="K137" s="224"/>
      <c r="L137" s="224"/>
      <c r="M137" s="224"/>
      <c r="N137" s="224"/>
      <c r="O137" s="224"/>
      <c r="P137" s="224"/>
      <c r="Q137" s="14">
        <f t="shared" si="12"/>
        <v>0</v>
      </c>
      <c r="R137" s="14" t="s">
        <v>30</v>
      </c>
      <c r="S137" s="14" t="s">
        <v>31</v>
      </c>
      <c r="T137" s="14"/>
      <c r="U137" s="228"/>
      <c r="V137" s="16"/>
      <c r="W137" s="16"/>
      <c r="X137" s="16"/>
      <c r="Y137" s="16"/>
    </row>
    <row r="138" spans="1:25">
      <c r="A138" s="224"/>
      <c r="B138" s="224"/>
      <c r="C138" s="224"/>
      <c r="D138" s="224"/>
      <c r="E138" s="227"/>
      <c r="F138" s="224"/>
      <c r="G138" s="224"/>
      <c r="H138" s="226"/>
      <c r="I138" s="224"/>
      <c r="J138" s="224"/>
      <c r="K138" s="224"/>
      <c r="L138" s="224"/>
      <c r="M138" s="224"/>
      <c r="N138" s="224"/>
      <c r="O138" s="224"/>
      <c r="P138" s="224"/>
      <c r="Q138" s="14">
        <f t="shared" si="12"/>
        <v>0</v>
      </c>
      <c r="R138" s="229" t="s">
        <v>32</v>
      </c>
      <c r="S138" s="23" t="s">
        <v>33</v>
      </c>
      <c r="T138" s="14"/>
      <c r="U138" s="228"/>
      <c r="V138" s="16"/>
      <c r="W138" s="16"/>
      <c r="X138" s="16"/>
      <c r="Y138" s="16"/>
    </row>
    <row r="139" spans="1:25">
      <c r="A139" s="224"/>
      <c r="B139" s="224"/>
      <c r="C139" s="224"/>
      <c r="D139" s="224"/>
      <c r="E139" s="227"/>
      <c r="F139" s="224"/>
      <c r="G139" s="224"/>
      <c r="H139" s="226"/>
      <c r="I139" s="224"/>
      <c r="J139" s="224"/>
      <c r="K139" s="224"/>
      <c r="L139" s="224"/>
      <c r="M139" s="224"/>
      <c r="N139" s="224"/>
      <c r="O139" s="224"/>
      <c r="P139" s="224"/>
      <c r="Q139" s="14">
        <f t="shared" si="12"/>
        <v>0</v>
      </c>
      <c r="R139" s="229" t="s">
        <v>32</v>
      </c>
      <c r="S139" s="23" t="s">
        <v>33</v>
      </c>
      <c r="T139" s="14"/>
      <c r="U139" s="228"/>
      <c r="V139" s="16"/>
      <c r="W139" s="16"/>
      <c r="X139" s="16"/>
      <c r="Y139" s="16"/>
    </row>
    <row r="140" spans="1:25">
      <c r="A140" s="224"/>
      <c r="B140" s="224"/>
      <c r="C140" s="224"/>
      <c r="D140" s="224"/>
      <c r="E140" s="227"/>
      <c r="F140" s="224"/>
      <c r="G140" s="224"/>
      <c r="H140" s="226"/>
      <c r="I140" s="224"/>
      <c r="J140" s="224"/>
      <c r="K140" s="224"/>
      <c r="L140" s="224"/>
      <c r="M140" s="224"/>
      <c r="N140" s="224"/>
      <c r="O140" s="224"/>
      <c r="P140" s="224"/>
      <c r="Q140" s="14">
        <f t="shared" si="12"/>
        <v>0</v>
      </c>
      <c r="R140" s="229" t="s">
        <v>32</v>
      </c>
      <c r="S140" s="23" t="s">
        <v>33</v>
      </c>
      <c r="T140" s="14"/>
      <c r="U140" s="228"/>
      <c r="V140" s="16"/>
      <c r="W140" s="16"/>
      <c r="X140" s="16"/>
      <c r="Y140" s="16"/>
    </row>
    <row r="141" spans="1:25">
      <c r="A141" s="15"/>
      <c r="B141" s="15"/>
      <c r="C141" s="15"/>
      <c r="D141" s="15"/>
      <c r="E141" s="15"/>
      <c r="F141" s="15"/>
      <c r="G141" s="15"/>
      <c r="H141" s="37"/>
      <c r="I141" s="15"/>
      <c r="J141" s="15"/>
      <c r="K141" s="15"/>
      <c r="L141" s="15"/>
      <c r="M141" s="15"/>
      <c r="N141" s="15"/>
      <c r="O141" s="15"/>
      <c r="P141" s="15"/>
      <c r="Q141" s="14">
        <f t="shared" si="12"/>
        <v>0</v>
      </c>
      <c r="R141" s="14" t="s">
        <v>30</v>
      </c>
      <c r="S141" s="14" t="s">
        <v>31</v>
      </c>
      <c r="T141" s="14"/>
      <c r="U141" s="16"/>
      <c r="V141" s="16"/>
      <c r="W141" s="16"/>
      <c r="X141" s="16"/>
      <c r="Y141" s="16"/>
    </row>
    <row r="142" spans="1:25">
      <c r="A142" s="11" t="s">
        <v>19</v>
      </c>
      <c r="B142" s="7"/>
      <c r="C142" s="7"/>
      <c r="D142" s="7"/>
      <c r="E142" s="11"/>
      <c r="F142" s="7"/>
      <c r="G142" s="7"/>
      <c r="H142" s="7"/>
      <c r="I142" s="11">
        <f>SUM(I136:I140)</f>
        <v>0</v>
      </c>
      <c r="J142" s="11">
        <f>SUM(J136:J140)</f>
        <v>0</v>
      </c>
      <c r="K142" s="11">
        <f t="shared" ref="K142:Q142" si="13">SUM(K136:K141)</f>
        <v>0</v>
      </c>
      <c r="L142" s="11">
        <f t="shared" si="13"/>
        <v>0</v>
      </c>
      <c r="M142" s="11">
        <f t="shared" si="13"/>
        <v>0</v>
      </c>
      <c r="N142" s="11">
        <f t="shared" si="13"/>
        <v>0</v>
      </c>
      <c r="O142" s="11">
        <f t="shared" si="13"/>
        <v>0</v>
      </c>
      <c r="P142" s="11">
        <f t="shared" si="13"/>
        <v>0</v>
      </c>
      <c r="Q142" s="11">
        <f t="shared" si="13"/>
        <v>0</v>
      </c>
      <c r="R142" s="12"/>
      <c r="S142" s="12"/>
      <c r="T142" s="12"/>
      <c r="U142" s="12"/>
      <c r="V142" s="12"/>
      <c r="W142" s="12"/>
      <c r="X142" s="12"/>
      <c r="Y142" s="12"/>
    </row>
    <row r="143" spans="1:25">
      <c r="A143" s="1"/>
      <c r="B143" s="1"/>
      <c r="C143" s="1"/>
      <c r="D143" s="1"/>
      <c r="E143" s="1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5">
      <c r="A144" s="166" t="s">
        <v>34</v>
      </c>
      <c r="B144" s="1562"/>
      <c r="C144" s="1562"/>
      <c r="D144" s="1562"/>
      <c r="E144" s="1"/>
      <c r="F144" s="1"/>
      <c r="G144" s="1"/>
      <c r="H144" s="1"/>
      <c r="I144" s="1"/>
      <c r="J144" s="1"/>
      <c r="K144" s="1563"/>
      <c r="L144" s="1563"/>
      <c r="M144" s="1563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8">
      <c r="A145" s="187" t="s">
        <v>35</v>
      </c>
      <c r="B145" s="186" t="s">
        <v>36</v>
      </c>
      <c r="C145" s="239" t="s">
        <v>37</v>
      </c>
      <c r="D145" s="24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>
      <c r="A146" s="230" t="s">
        <v>161</v>
      </c>
      <c r="B146" s="1558" t="s">
        <v>39</v>
      </c>
      <c r="C146" s="1558"/>
      <c r="D146" s="242"/>
      <c r="E146" s="243" t="s">
        <v>40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>
      <c r="A147" s="4" t="s">
        <v>169</v>
      </c>
      <c r="B147" s="1564" t="s">
        <v>41</v>
      </c>
      <c r="C147" s="156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>
      <c r="A148" s="5" t="s">
        <v>42</v>
      </c>
      <c r="B148" s="1565"/>
      <c r="C148" s="156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>
      <c r="A149" s="5" t="s">
        <v>42</v>
      </c>
      <c r="B149" s="1565"/>
      <c r="C149" s="1565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>
      <c r="A150" s="5" t="s">
        <v>43</v>
      </c>
      <c r="B150" s="1566"/>
      <c r="C150" s="156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>
      <c r="A151" s="5" t="s">
        <v>44</v>
      </c>
      <c r="B151" s="1567"/>
      <c r="C151" s="1567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</sheetData>
  <mergeCells count="88">
    <mergeCell ref="B149:C149"/>
    <mergeCell ref="B150:C150"/>
    <mergeCell ref="B151:C151"/>
    <mergeCell ref="R134:Y134"/>
    <mergeCell ref="B144:D144"/>
    <mergeCell ref="K144:M144"/>
    <mergeCell ref="B146:C146"/>
    <mergeCell ref="B147:C147"/>
    <mergeCell ref="B148:C148"/>
    <mergeCell ref="I134:Q134"/>
    <mergeCell ref="B129:C129"/>
    <mergeCell ref="B130:C130"/>
    <mergeCell ref="B131:C131"/>
    <mergeCell ref="B132:C132"/>
    <mergeCell ref="A134:F134"/>
    <mergeCell ref="I115:Q115"/>
    <mergeCell ref="R115:Y115"/>
    <mergeCell ref="B125:D125"/>
    <mergeCell ref="K125:M125"/>
    <mergeCell ref="B127:C127"/>
    <mergeCell ref="B128:C128"/>
    <mergeCell ref="B109:C109"/>
    <mergeCell ref="B110:C110"/>
    <mergeCell ref="B111:C111"/>
    <mergeCell ref="B112:C112"/>
    <mergeCell ref="B113:C113"/>
    <mergeCell ref="A115:F115"/>
    <mergeCell ref="R77:Y77"/>
    <mergeCell ref="B108:C108"/>
    <mergeCell ref="B89:C89"/>
    <mergeCell ref="B90:C90"/>
    <mergeCell ref="B91:C91"/>
    <mergeCell ref="B92:C92"/>
    <mergeCell ref="B93:C93"/>
    <mergeCell ref="B94:C94"/>
    <mergeCell ref="A96:F96"/>
    <mergeCell ref="I96:Q96"/>
    <mergeCell ref="R96:Y96"/>
    <mergeCell ref="B106:D106"/>
    <mergeCell ref="K106:M106"/>
    <mergeCell ref="B87:D87"/>
    <mergeCell ref="K87:M87"/>
    <mergeCell ref="B68:D68"/>
    <mergeCell ref="K68:M68"/>
    <mergeCell ref="B70:C70"/>
    <mergeCell ref="B71:C71"/>
    <mergeCell ref="B72:C72"/>
    <mergeCell ref="B73:C73"/>
    <mergeCell ref="B74:C74"/>
    <mergeCell ref="B75:C75"/>
    <mergeCell ref="A77:F77"/>
    <mergeCell ref="I77:Q77"/>
    <mergeCell ref="R58:Y58"/>
    <mergeCell ref="R39:Y39"/>
    <mergeCell ref="B49:D49"/>
    <mergeCell ref="K49:M49"/>
    <mergeCell ref="B51:C51"/>
    <mergeCell ref="B52:C52"/>
    <mergeCell ref="B53:C53"/>
    <mergeCell ref="I39:Q39"/>
    <mergeCell ref="B54:C54"/>
    <mergeCell ref="B55:C55"/>
    <mergeCell ref="B56:C56"/>
    <mergeCell ref="A58:F58"/>
    <mergeCell ref="I58:Q58"/>
    <mergeCell ref="B34:C34"/>
    <mergeCell ref="B35:C35"/>
    <mergeCell ref="B36:C36"/>
    <mergeCell ref="B37:C37"/>
    <mergeCell ref="A39:F39"/>
    <mergeCell ref="I20:Q20"/>
    <mergeCell ref="R20:Y20"/>
    <mergeCell ref="B30:D30"/>
    <mergeCell ref="K30:M30"/>
    <mergeCell ref="B32:C32"/>
    <mergeCell ref="B33:C33"/>
    <mergeCell ref="B14:C14"/>
    <mergeCell ref="B15:C15"/>
    <mergeCell ref="B16:C16"/>
    <mergeCell ref="B17:C17"/>
    <mergeCell ref="B18:C18"/>
    <mergeCell ref="A20:F20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1DF96-28C1-4BB1-BC71-D7C8C26B26E7}">
  <sheetPr>
    <tabColor rgb="FF00B0F0"/>
  </sheetPr>
  <dimension ref="A1:AH59"/>
  <sheetViews>
    <sheetView topLeftCell="A27" workbookViewId="0">
      <selection activeCell="I20" sqref="I20:Q20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34" ht="23.25">
      <c r="A1" s="1559" t="s">
        <v>109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3609</v>
      </c>
      <c r="S1" s="1561"/>
      <c r="T1" s="1560"/>
      <c r="U1" s="1560"/>
      <c r="V1" s="1560"/>
      <c r="W1" s="1560"/>
      <c r="X1" s="1560"/>
      <c r="Y1" s="1560"/>
    </row>
    <row r="2" spans="1:34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34">
      <c r="A3" s="1178" t="s">
        <v>105</v>
      </c>
      <c r="B3" s="1178" t="s">
        <v>78</v>
      </c>
      <c r="C3" s="15" t="s">
        <v>3634</v>
      </c>
      <c r="D3" s="15" t="s">
        <v>88</v>
      </c>
      <c r="E3" s="24">
        <v>46152.166666666664</v>
      </c>
      <c r="F3" s="15">
        <v>11.9</v>
      </c>
      <c r="G3" s="224">
        <v>119118</v>
      </c>
      <c r="H3" s="226" t="s">
        <v>740</v>
      </c>
      <c r="I3" s="224"/>
      <c r="J3" s="224"/>
      <c r="K3" s="224"/>
      <c r="L3" s="1172"/>
      <c r="M3" s="1186">
        <v>54</v>
      </c>
      <c r="N3" s="1186">
        <v>54</v>
      </c>
      <c r="O3" s="1186">
        <v>53</v>
      </c>
      <c r="P3" s="224"/>
      <c r="Q3" s="14">
        <f t="shared" ref="Q3:Q8" si="0">SUM(I3:P3)</f>
        <v>161</v>
      </c>
      <c r="R3" s="1176" t="s">
        <v>32</v>
      </c>
      <c r="S3" s="1177" t="s">
        <v>33</v>
      </c>
      <c r="T3" s="14"/>
      <c r="U3" s="231" t="s">
        <v>161</v>
      </c>
      <c r="V3" s="16" t="s">
        <v>90</v>
      </c>
      <c r="W3" s="16">
        <v>1019797</v>
      </c>
      <c r="X3" s="16" t="s">
        <v>3635</v>
      </c>
      <c r="Y3" s="16"/>
    </row>
    <row r="4" spans="1:34">
      <c r="A4" s="1178" t="s">
        <v>105</v>
      </c>
      <c r="B4" s="1178" t="s">
        <v>78</v>
      </c>
      <c r="C4" s="15" t="s">
        <v>3636</v>
      </c>
      <c r="D4" s="15" t="s">
        <v>88</v>
      </c>
      <c r="E4" s="24">
        <v>46152.166666666664</v>
      </c>
      <c r="F4" s="15">
        <v>11.9</v>
      </c>
      <c r="G4" s="224">
        <v>119119</v>
      </c>
      <c r="H4" s="226" t="s">
        <v>740</v>
      </c>
      <c r="I4" s="224"/>
      <c r="J4" s="224"/>
      <c r="K4" s="224"/>
      <c r="L4" s="1172"/>
      <c r="M4" s="1186">
        <v>54</v>
      </c>
      <c r="N4" s="1186">
        <v>54</v>
      </c>
      <c r="O4" s="1186">
        <v>53</v>
      </c>
      <c r="P4" s="224"/>
      <c r="Q4" s="14">
        <f t="shared" si="0"/>
        <v>161</v>
      </c>
      <c r="R4" s="1176" t="s">
        <v>32</v>
      </c>
      <c r="S4" s="1177" t="s">
        <v>33</v>
      </c>
      <c r="T4" s="1092" t="b">
        <v>1</v>
      </c>
      <c r="U4" s="231" t="s">
        <v>161</v>
      </c>
      <c r="V4" s="16" t="s">
        <v>90</v>
      </c>
      <c r="W4" s="16">
        <v>1019798</v>
      </c>
      <c r="X4" s="16" t="s">
        <v>3635</v>
      </c>
      <c r="Y4" s="16"/>
    </row>
    <row r="5" spans="1:34">
      <c r="A5" s="1178" t="s">
        <v>122</v>
      </c>
      <c r="B5" s="1178" t="s">
        <v>62</v>
      </c>
      <c r="C5" s="15" t="s">
        <v>3637</v>
      </c>
      <c r="D5" s="15" t="s">
        <v>61</v>
      </c>
      <c r="E5" s="482" t="s">
        <v>3638</v>
      </c>
      <c r="F5" s="15">
        <v>15.3</v>
      </c>
      <c r="G5" s="224">
        <v>119162</v>
      </c>
      <c r="H5" s="226"/>
      <c r="I5" s="224"/>
      <c r="J5" s="224"/>
      <c r="K5" s="224"/>
      <c r="L5" s="1186">
        <v>54</v>
      </c>
      <c r="M5" s="1186">
        <v>27</v>
      </c>
      <c r="N5" s="1172"/>
      <c r="O5" s="1172"/>
      <c r="P5" s="224"/>
      <c r="Q5" s="14">
        <f t="shared" si="0"/>
        <v>81</v>
      </c>
      <c r="R5" s="1175" t="s">
        <v>30</v>
      </c>
      <c r="S5" s="1175" t="s">
        <v>31</v>
      </c>
      <c r="T5" s="14"/>
      <c r="U5" s="232" t="s">
        <v>169</v>
      </c>
      <c r="V5" s="16"/>
      <c r="W5" s="16">
        <v>1019800</v>
      </c>
      <c r="X5" s="16" t="s">
        <v>3639</v>
      </c>
      <c r="Y5" s="16"/>
    </row>
    <row r="6" spans="1:34">
      <c r="A6" s="1178" t="s">
        <v>142</v>
      </c>
      <c r="B6" s="1178" t="s">
        <v>72</v>
      </c>
      <c r="C6" s="15" t="s">
        <v>3640</v>
      </c>
      <c r="D6" s="15" t="s">
        <v>71</v>
      </c>
      <c r="E6" s="24">
        <v>46150.715277777781</v>
      </c>
      <c r="F6" s="15">
        <v>16.2</v>
      </c>
      <c r="G6" s="224">
        <v>119161</v>
      </c>
      <c r="H6" s="226"/>
      <c r="I6" s="224"/>
      <c r="J6" s="224"/>
      <c r="K6" s="224"/>
      <c r="L6" s="1186">
        <v>54</v>
      </c>
      <c r="M6" s="1178"/>
      <c r="N6" s="1186">
        <v>80</v>
      </c>
      <c r="O6" s="1186">
        <v>27</v>
      </c>
      <c r="P6" s="224"/>
      <c r="Q6" s="14">
        <f t="shared" si="0"/>
        <v>161</v>
      </c>
      <c r="R6" s="1175" t="s">
        <v>30</v>
      </c>
      <c r="S6" s="1175" t="s">
        <v>31</v>
      </c>
      <c r="T6" s="14"/>
      <c r="U6" s="232" t="s">
        <v>169</v>
      </c>
      <c r="V6" s="16"/>
      <c r="W6" s="16">
        <v>1019799</v>
      </c>
      <c r="X6" s="16" t="s">
        <v>3641</v>
      </c>
      <c r="Y6" s="16"/>
    </row>
    <row r="7" spans="1:34">
      <c r="A7" s="1178" t="s">
        <v>111</v>
      </c>
      <c r="B7" s="1178" t="s">
        <v>65</v>
      </c>
      <c r="C7" s="15" t="s">
        <v>3642</v>
      </c>
      <c r="D7" s="15" t="s">
        <v>64</v>
      </c>
      <c r="E7" s="24">
        <v>46151.472222222219</v>
      </c>
      <c r="F7" s="15">
        <v>17</v>
      </c>
      <c r="G7" s="224">
        <v>119164</v>
      </c>
      <c r="H7" s="226"/>
      <c r="I7" s="224"/>
      <c r="J7" s="224"/>
      <c r="K7" s="224"/>
      <c r="L7" s="1172"/>
      <c r="M7" s="1186">
        <v>107</v>
      </c>
      <c r="N7" s="1186">
        <v>54</v>
      </c>
      <c r="O7" s="1172"/>
      <c r="P7" s="224"/>
      <c r="Q7" s="14">
        <f t="shared" si="0"/>
        <v>161</v>
      </c>
      <c r="R7" s="1175" t="s">
        <v>30</v>
      </c>
      <c r="S7" s="1177" t="s">
        <v>33</v>
      </c>
      <c r="T7" s="14"/>
      <c r="U7" s="232" t="s">
        <v>169</v>
      </c>
      <c r="V7" s="16" t="s">
        <v>90</v>
      </c>
      <c r="W7" s="16">
        <v>1019801</v>
      </c>
      <c r="X7" s="16" t="s">
        <v>3641</v>
      </c>
      <c r="Y7" s="16"/>
    </row>
    <row r="8" spans="1:34">
      <c r="A8" s="1178" t="s">
        <v>120</v>
      </c>
      <c r="B8" s="1178" t="s">
        <v>78</v>
      </c>
      <c r="C8" s="1178" t="s">
        <v>3643</v>
      </c>
      <c r="D8" s="1178" t="s">
        <v>88</v>
      </c>
      <c r="E8" s="1179">
        <v>46152.166666666664</v>
      </c>
      <c r="F8" s="15">
        <v>11.9</v>
      </c>
      <c r="G8" s="1205">
        <v>119126</v>
      </c>
      <c r="H8" s="1178" t="s">
        <v>740</v>
      </c>
      <c r="I8" s="1178"/>
      <c r="J8" s="1178"/>
      <c r="K8" s="1178"/>
      <c r="L8" s="1178"/>
      <c r="M8" s="1186">
        <v>53</v>
      </c>
      <c r="N8" s="1186">
        <v>54</v>
      </c>
      <c r="O8" s="1186">
        <v>54</v>
      </c>
      <c r="P8" s="1178"/>
      <c r="Q8" s="1175">
        <f t="shared" si="0"/>
        <v>161</v>
      </c>
      <c r="R8" s="1176" t="s">
        <v>32</v>
      </c>
      <c r="S8" s="1177" t="s">
        <v>33</v>
      </c>
      <c r="T8" s="1183" t="b">
        <v>1</v>
      </c>
      <c r="U8" s="1189" t="s">
        <v>161</v>
      </c>
      <c r="V8" s="16" t="s">
        <v>90</v>
      </c>
      <c r="W8" s="16">
        <v>1019802</v>
      </c>
      <c r="X8" s="16" t="s">
        <v>3635</v>
      </c>
      <c r="Y8" s="16"/>
    </row>
    <row r="9" spans="1:34">
      <c r="A9" s="11" t="s">
        <v>19</v>
      </c>
      <c r="B9" s="7"/>
      <c r="C9" s="7" t="s">
        <v>3644</v>
      </c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Q9" si="1">SUM(K3:K8)</f>
        <v>0</v>
      </c>
      <c r="L9" s="11">
        <f t="shared" si="1"/>
        <v>108</v>
      </c>
      <c r="M9" s="11">
        <f t="shared" si="1"/>
        <v>295</v>
      </c>
      <c r="N9" s="11">
        <f t="shared" si="1"/>
        <v>296</v>
      </c>
      <c r="O9" s="11">
        <f t="shared" si="1"/>
        <v>187</v>
      </c>
      <c r="P9" s="11">
        <f t="shared" si="1"/>
        <v>0</v>
      </c>
      <c r="Q9" s="11">
        <f t="shared" si="1"/>
        <v>886</v>
      </c>
      <c r="R9" s="12"/>
      <c r="S9" s="12"/>
      <c r="T9" s="12"/>
      <c r="U9" s="12"/>
      <c r="V9" s="12"/>
      <c r="W9" s="12"/>
      <c r="X9" s="12"/>
      <c r="Y9" s="12"/>
      <c r="AH9" s="141"/>
    </row>
    <row r="10" spans="1:34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34">
      <c r="A11" s="166" t="s">
        <v>34</v>
      </c>
      <c r="B11" s="1562"/>
      <c r="C11" s="1562"/>
      <c r="D11" s="1562"/>
      <c r="Q11" s="1"/>
      <c r="R11" s="1"/>
      <c r="S11" s="1"/>
      <c r="T11" s="1"/>
      <c r="U11" s="1"/>
      <c r="V11" s="1"/>
      <c r="W11" s="1"/>
      <c r="X11" s="1"/>
    </row>
    <row r="12" spans="1:34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563"/>
      <c r="L12" s="1563"/>
      <c r="M12" s="156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34">
      <c r="A13" s="230" t="s">
        <v>161</v>
      </c>
      <c r="B13" s="1558" t="s">
        <v>39</v>
      </c>
      <c r="C13" s="1558"/>
      <c r="D13" s="242"/>
      <c r="E13" s="1224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34">
      <c r="A14" s="4" t="s">
        <v>169</v>
      </c>
      <c r="B14" s="1564" t="s">
        <v>41</v>
      </c>
      <c r="C14" s="1564"/>
      <c r="D14" s="1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34" ht="15" customHeight="1">
      <c r="A15" s="5" t="s">
        <v>42</v>
      </c>
      <c r="B15" s="1565" t="s">
        <v>3406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34">
      <c r="A16" s="5" t="s">
        <v>42</v>
      </c>
      <c r="B16" s="1565"/>
      <c r="C16" s="156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 t="s">
        <v>2799</v>
      </c>
      <c r="C17" s="1566"/>
      <c r="D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714" t="s">
        <v>128</v>
      </c>
      <c r="B20" s="1714"/>
      <c r="C20" s="1714"/>
      <c r="D20" s="1714"/>
      <c r="E20" s="1714"/>
      <c r="F20" s="1714"/>
      <c r="G20" s="1075"/>
      <c r="H20" s="259"/>
      <c r="I20" s="1714" t="s">
        <v>3509</v>
      </c>
      <c r="J20" s="1714"/>
      <c r="K20" s="1714"/>
      <c r="L20" s="1714"/>
      <c r="M20" s="1714"/>
      <c r="N20" s="1714"/>
      <c r="O20" s="1714"/>
      <c r="P20" s="1714"/>
      <c r="Q20" s="1714"/>
      <c r="R20" s="1712" t="s">
        <v>3645</v>
      </c>
      <c r="S20" s="1713"/>
      <c r="T20" s="1712"/>
      <c r="U20" s="1712"/>
      <c r="V20" s="1712"/>
      <c r="W20" s="1712"/>
      <c r="X20" s="1712"/>
      <c r="Y20" s="1712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1172" t="s">
        <v>114</v>
      </c>
      <c r="B22" s="1172" t="s">
        <v>78</v>
      </c>
      <c r="C22" s="1186" t="s">
        <v>3646</v>
      </c>
      <c r="D22" s="224" t="s">
        <v>521</v>
      </c>
      <c r="E22" s="227">
        <v>46153.666666666664</v>
      </c>
      <c r="F22" s="1172">
        <v>12.4</v>
      </c>
      <c r="G22" s="224">
        <v>119120</v>
      </c>
      <c r="H22" s="226" t="s">
        <v>740</v>
      </c>
      <c r="I22" s="224"/>
      <c r="J22" s="224"/>
      <c r="K22" s="224"/>
      <c r="L22" s="224"/>
      <c r="M22" s="1186">
        <v>27</v>
      </c>
      <c r="N22" s="1186">
        <v>27</v>
      </c>
      <c r="O22" s="1186">
        <v>54</v>
      </c>
      <c r="P22" s="1186">
        <v>53</v>
      </c>
      <c r="Q22" s="14">
        <f>SUM(I22:P22)</f>
        <v>161</v>
      </c>
      <c r="R22" s="1176" t="s">
        <v>32</v>
      </c>
      <c r="S22" s="1177" t="s">
        <v>33</v>
      </c>
      <c r="T22" s="1092" t="b">
        <v>1</v>
      </c>
      <c r="U22" s="228" t="s">
        <v>523</v>
      </c>
      <c r="V22" s="16" t="s">
        <v>90</v>
      </c>
      <c r="W22" s="16">
        <v>1019816</v>
      </c>
      <c r="X22" s="16" t="s">
        <v>3647</v>
      </c>
      <c r="Y22" s="16"/>
    </row>
    <row r="23" spans="1:25">
      <c r="A23" s="1186" t="s">
        <v>3612</v>
      </c>
      <c r="B23" s="1186" t="s">
        <v>78</v>
      </c>
      <c r="C23" s="35" t="s">
        <v>3648</v>
      </c>
      <c r="D23" s="35" t="s">
        <v>3649</v>
      </c>
      <c r="E23" s="271">
        <v>46153.625</v>
      </c>
      <c r="F23" s="224">
        <v>12.4</v>
      </c>
      <c r="G23" s="224">
        <v>119122</v>
      </c>
      <c r="H23" s="226" t="s">
        <v>740</v>
      </c>
      <c r="I23" s="224"/>
      <c r="J23" s="224"/>
      <c r="K23" s="224"/>
      <c r="L23" s="224"/>
      <c r="M23" s="1172"/>
      <c r="N23" s="1186">
        <v>80</v>
      </c>
      <c r="O23" s="1186">
        <v>54</v>
      </c>
      <c r="P23" s="1186">
        <v>27</v>
      </c>
      <c r="Q23" s="14">
        <f>SUM(I23:P23)</f>
        <v>161</v>
      </c>
      <c r="R23" s="229" t="s">
        <v>32</v>
      </c>
      <c r="S23" s="23" t="s">
        <v>33</v>
      </c>
      <c r="T23" s="14"/>
      <c r="U23" s="232" t="s">
        <v>523</v>
      </c>
      <c r="V23" s="16" t="s">
        <v>90</v>
      </c>
      <c r="W23" s="16">
        <v>1019817</v>
      </c>
      <c r="X23" s="232" t="s">
        <v>3650</v>
      </c>
      <c r="Y23" s="16"/>
    </row>
    <row r="24" spans="1:25" ht="25.5">
      <c r="A24" s="1172" t="s">
        <v>119</v>
      </c>
      <c r="B24" s="1172" t="s">
        <v>92</v>
      </c>
      <c r="C24" s="35" t="s">
        <v>3651</v>
      </c>
      <c r="D24" s="224" t="s">
        <v>2467</v>
      </c>
      <c r="E24" s="227">
        <v>46153.597222222219</v>
      </c>
      <c r="F24" s="224">
        <v>13.6</v>
      </c>
      <c r="G24" s="224">
        <v>119123</v>
      </c>
      <c r="H24" s="226" t="s">
        <v>3652</v>
      </c>
      <c r="I24" s="224"/>
      <c r="J24" s="224"/>
      <c r="K24" s="224"/>
      <c r="L24" s="224"/>
      <c r="M24" s="1186">
        <v>27</v>
      </c>
      <c r="N24" s="1186">
        <v>54</v>
      </c>
      <c r="O24" s="1186">
        <v>53</v>
      </c>
      <c r="P24" s="1186">
        <v>27</v>
      </c>
      <c r="Q24" s="14">
        <f>SUM(I24:P24)</f>
        <v>161</v>
      </c>
      <c r="R24" s="229" t="s">
        <v>32</v>
      </c>
      <c r="S24" s="23" t="s">
        <v>33</v>
      </c>
      <c r="T24" s="14"/>
      <c r="U24" s="228" t="s">
        <v>523</v>
      </c>
      <c r="V24" s="16" t="s">
        <v>90</v>
      </c>
      <c r="W24" s="16">
        <v>1019819</v>
      </c>
      <c r="X24" s="16" t="s">
        <v>3650</v>
      </c>
      <c r="Y24" s="16"/>
    </row>
    <row r="25" spans="1:25">
      <c r="A25" s="1172" t="s">
        <v>102</v>
      </c>
      <c r="B25" s="1172" t="s">
        <v>92</v>
      </c>
      <c r="C25" s="35" t="s">
        <v>3653</v>
      </c>
      <c r="D25" s="224" t="s">
        <v>2467</v>
      </c>
      <c r="E25" s="227">
        <v>46153.597222222219</v>
      </c>
      <c r="F25" s="224">
        <v>13.6</v>
      </c>
      <c r="G25" s="224">
        <v>119124</v>
      </c>
      <c r="H25" s="226" t="s">
        <v>740</v>
      </c>
      <c r="I25" s="224"/>
      <c r="J25" s="224"/>
      <c r="K25" s="224"/>
      <c r="L25" s="224"/>
      <c r="M25" s="1186">
        <v>54</v>
      </c>
      <c r="N25" s="1172"/>
      <c r="O25" s="1186">
        <v>53</v>
      </c>
      <c r="P25" s="1186">
        <v>54</v>
      </c>
      <c r="Q25" s="14">
        <f>SUM(I25:P25)</f>
        <v>161</v>
      </c>
      <c r="R25" s="229" t="s">
        <v>32</v>
      </c>
      <c r="S25" s="23" t="s">
        <v>33</v>
      </c>
      <c r="T25" s="14"/>
      <c r="U25" s="228" t="s">
        <v>523</v>
      </c>
      <c r="V25" s="16" t="s">
        <v>90</v>
      </c>
      <c r="W25" s="16">
        <v>1019820</v>
      </c>
      <c r="X25" s="16" t="s">
        <v>3650</v>
      </c>
      <c r="Y25" s="16"/>
    </row>
    <row r="26" spans="1:25">
      <c r="A26" s="1178" t="s">
        <v>86</v>
      </c>
      <c r="B26" s="1178" t="s">
        <v>92</v>
      </c>
      <c r="C26" s="35" t="s">
        <v>3654</v>
      </c>
      <c r="D26" s="1172" t="s">
        <v>2467</v>
      </c>
      <c r="E26" s="1173">
        <v>46153.597222222219</v>
      </c>
      <c r="F26" s="15">
        <v>13.6</v>
      </c>
      <c r="G26" s="15">
        <v>119125</v>
      </c>
      <c r="H26" s="37" t="s">
        <v>160</v>
      </c>
      <c r="I26" s="15"/>
      <c r="J26" s="15"/>
      <c r="K26" s="15"/>
      <c r="L26" s="15"/>
      <c r="M26" s="1178"/>
      <c r="N26" s="1186">
        <v>54</v>
      </c>
      <c r="O26" s="1178"/>
      <c r="P26" s="1186">
        <v>107</v>
      </c>
      <c r="Q26" s="14">
        <f>SUM(I26:P26)</f>
        <v>161</v>
      </c>
      <c r="R26" s="1176" t="s">
        <v>32</v>
      </c>
      <c r="S26" s="1177" t="s">
        <v>33</v>
      </c>
      <c r="T26" s="14"/>
      <c r="U26" s="16" t="s">
        <v>523</v>
      </c>
      <c r="V26" s="16" t="s">
        <v>90</v>
      </c>
      <c r="W26" s="16">
        <v>1019821</v>
      </c>
      <c r="X26" s="16" t="s">
        <v>3650</v>
      </c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7"/>
      <c r="I27" s="11">
        <f>SUM(I22:I25)</f>
        <v>0</v>
      </c>
      <c r="J27" s="11">
        <f>SUM(J22:J25)</f>
        <v>0</v>
      </c>
      <c r="K27" s="11">
        <f t="shared" ref="K27:Q27" si="2">SUM(K22:K26)</f>
        <v>0</v>
      </c>
      <c r="L27" s="11">
        <f t="shared" si="2"/>
        <v>0</v>
      </c>
      <c r="M27" s="11">
        <f t="shared" si="2"/>
        <v>108</v>
      </c>
      <c r="N27" s="11">
        <f t="shared" si="2"/>
        <v>215</v>
      </c>
      <c r="O27" s="11">
        <f t="shared" si="2"/>
        <v>214</v>
      </c>
      <c r="P27" s="11">
        <f t="shared" si="2"/>
        <v>268</v>
      </c>
      <c r="Q27" s="11">
        <f t="shared" si="2"/>
        <v>805</v>
      </c>
      <c r="R27" s="12"/>
      <c r="S27" s="12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"/>
      <c r="K29" s="1563"/>
      <c r="L29" s="1563"/>
      <c r="M29" s="156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" customHeight="1">
      <c r="A31" s="230"/>
      <c r="B31" s="1558"/>
      <c r="C31" s="1558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4" t="s">
        <v>523</v>
      </c>
      <c r="B32" s="1564" t="s">
        <v>41</v>
      </c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/>
      <c r="C33" s="15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/>
      <c r="C34" s="156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43</v>
      </c>
      <c r="B35" s="1566"/>
      <c r="C35" s="156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44</v>
      </c>
      <c r="B36" s="1567"/>
      <c r="C36" s="156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8" spans="1:25" ht="23.25" customHeight="1">
      <c r="A38" s="1559" t="s">
        <v>139</v>
      </c>
      <c r="B38" s="1559"/>
      <c r="C38" s="1559"/>
      <c r="D38" s="1559"/>
      <c r="E38" s="1559"/>
      <c r="F38" s="1559"/>
      <c r="G38" s="1067"/>
      <c r="H38" s="7"/>
      <c r="I38" s="1559" t="s">
        <v>346</v>
      </c>
      <c r="J38" s="1559"/>
      <c r="K38" s="1559"/>
      <c r="L38" s="1559"/>
      <c r="M38" s="1559"/>
      <c r="N38" s="1559"/>
      <c r="O38" s="1559"/>
      <c r="P38" s="1559"/>
      <c r="Q38" s="1559"/>
      <c r="R38" s="1560" t="s">
        <v>3655</v>
      </c>
      <c r="S38" s="1561"/>
      <c r="T38" s="1560"/>
      <c r="U38" s="1560"/>
      <c r="V38" s="1560"/>
      <c r="W38" s="1560"/>
      <c r="X38" s="1560"/>
      <c r="Y38" s="1560"/>
    </row>
    <row r="39" spans="1:25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8" t="s">
        <v>9</v>
      </c>
      <c r="H39" s="33" t="s">
        <v>10</v>
      </c>
      <c r="I39" s="9" t="s">
        <v>11</v>
      </c>
      <c r="J39" s="9" t="s">
        <v>12</v>
      </c>
      <c r="K39" s="9" t="s">
        <v>13</v>
      </c>
      <c r="L39" s="9" t="s">
        <v>14</v>
      </c>
      <c r="M39" s="9" t="s">
        <v>15</v>
      </c>
      <c r="N39" s="9" t="s">
        <v>16</v>
      </c>
      <c r="O39" s="9" t="s">
        <v>17</v>
      </c>
      <c r="P39" s="10" t="s">
        <v>18</v>
      </c>
      <c r="Q39" s="8" t="s">
        <v>19</v>
      </c>
      <c r="R39" s="8" t="s">
        <v>20</v>
      </c>
      <c r="S39" s="240" t="s">
        <v>21</v>
      </c>
      <c r="T39" s="240" t="s">
        <v>22</v>
      </c>
      <c r="U39" s="8" t="s">
        <v>24</v>
      </c>
      <c r="V39" s="8" t="s">
        <v>25</v>
      </c>
      <c r="W39" s="8" t="s">
        <v>26</v>
      </c>
      <c r="X39" s="8" t="s">
        <v>27</v>
      </c>
      <c r="Y39" s="8" t="s">
        <v>28</v>
      </c>
    </row>
    <row r="40" spans="1:25">
      <c r="A40" s="1178" t="s">
        <v>141</v>
      </c>
      <c r="B40" s="1178" t="s">
        <v>69</v>
      </c>
      <c r="C40" s="35" t="s">
        <v>3656</v>
      </c>
      <c r="D40" s="15" t="s">
        <v>68</v>
      </c>
      <c r="E40" s="24">
        <v>46151.798611111109</v>
      </c>
      <c r="F40" s="15">
        <v>16.899999999999999</v>
      </c>
      <c r="G40" s="224">
        <v>119163</v>
      </c>
      <c r="H40" s="226"/>
      <c r="I40" s="224"/>
      <c r="J40" s="224"/>
      <c r="K40" s="1172"/>
      <c r="L40" s="1172"/>
      <c r="M40" s="1186">
        <v>27</v>
      </c>
      <c r="N40" s="1186">
        <v>80</v>
      </c>
      <c r="O40" s="1186">
        <v>54</v>
      </c>
      <c r="P40" s="1172"/>
      <c r="Q40" s="14">
        <f t="shared" ref="Q40:Q46" si="3">SUM(I40:P40)</f>
        <v>161</v>
      </c>
      <c r="R40" s="14" t="s">
        <v>30</v>
      </c>
      <c r="S40" s="14" t="s">
        <v>31</v>
      </c>
      <c r="T40" s="14"/>
      <c r="U40" s="232" t="s">
        <v>169</v>
      </c>
      <c r="V40" s="16" t="s">
        <v>90</v>
      </c>
      <c r="W40" s="16">
        <v>1019808</v>
      </c>
      <c r="X40" s="16" t="s">
        <v>3647</v>
      </c>
      <c r="Y40" s="16"/>
    </row>
    <row r="41" spans="1:25">
      <c r="A41" s="1178" t="s">
        <v>219</v>
      </c>
      <c r="B41" s="1178" t="s">
        <v>75</v>
      </c>
      <c r="C41" s="1186" t="s">
        <v>3657</v>
      </c>
      <c r="D41" s="1178" t="s">
        <v>74</v>
      </c>
      <c r="E41" s="1179">
        <v>46152.524305555555</v>
      </c>
      <c r="F41" s="15">
        <v>18.100000000000001</v>
      </c>
      <c r="G41" s="1178">
        <v>119157</v>
      </c>
      <c r="H41" s="1205"/>
      <c r="I41" s="1178"/>
      <c r="J41" s="1178"/>
      <c r="K41" s="1178"/>
      <c r="L41" s="1186">
        <v>54</v>
      </c>
      <c r="M41" s="1178"/>
      <c r="N41" s="1178"/>
      <c r="O41" s="1178"/>
      <c r="P41" s="1178"/>
      <c r="Q41" s="1175">
        <f t="shared" si="3"/>
        <v>54</v>
      </c>
      <c r="R41" s="1175" t="s">
        <v>30</v>
      </c>
      <c r="S41" s="1175" t="s">
        <v>31</v>
      </c>
      <c r="T41" s="1175"/>
      <c r="U41" s="1190" t="s">
        <v>169</v>
      </c>
      <c r="V41" s="16" t="s">
        <v>1693</v>
      </c>
      <c r="W41" s="16">
        <v>1019809</v>
      </c>
      <c r="X41" s="16" t="s">
        <v>3658</v>
      </c>
      <c r="Y41" s="16"/>
    </row>
    <row r="42" spans="1:25">
      <c r="A42" s="1178" t="s">
        <v>120</v>
      </c>
      <c r="B42" s="1178" t="s">
        <v>78</v>
      </c>
      <c r="C42" s="35" t="s">
        <v>3659</v>
      </c>
      <c r="D42" s="15" t="s">
        <v>400</v>
      </c>
      <c r="E42" s="24">
        <v>46152.756944444445</v>
      </c>
      <c r="F42" s="15">
        <v>14.1</v>
      </c>
      <c r="G42" s="1205">
        <v>119127</v>
      </c>
      <c r="H42" s="1178" t="s">
        <v>740</v>
      </c>
      <c r="I42" s="15"/>
      <c r="J42" s="15"/>
      <c r="K42" s="1178"/>
      <c r="L42" s="1178"/>
      <c r="M42" s="1186">
        <v>54</v>
      </c>
      <c r="N42" s="1186">
        <v>27</v>
      </c>
      <c r="O42" s="1178">
        <v>0</v>
      </c>
      <c r="P42" s="1186">
        <v>80</v>
      </c>
      <c r="Q42" s="14">
        <f t="shared" si="3"/>
        <v>161</v>
      </c>
      <c r="R42" s="229" t="s">
        <v>32</v>
      </c>
      <c r="S42" s="23" t="s">
        <v>33</v>
      </c>
      <c r="T42" s="1092" t="b">
        <v>1</v>
      </c>
      <c r="U42" s="232" t="s">
        <v>169</v>
      </c>
      <c r="V42" s="16" t="s">
        <v>90</v>
      </c>
      <c r="W42" s="16">
        <v>1019810</v>
      </c>
      <c r="X42" s="16" t="s">
        <v>3660</v>
      </c>
      <c r="Y42" s="16"/>
    </row>
    <row r="43" spans="1:25">
      <c r="A43" s="1186" t="s">
        <v>655</v>
      </c>
      <c r="B43" s="1186" t="s">
        <v>652</v>
      </c>
      <c r="C43" s="35" t="s">
        <v>3661</v>
      </c>
      <c r="D43" s="224" t="s">
        <v>3662</v>
      </c>
      <c r="E43" s="227">
        <v>46153.288194444445</v>
      </c>
      <c r="F43" s="224">
        <v>12.5</v>
      </c>
      <c r="G43" s="1174">
        <v>119128</v>
      </c>
      <c r="H43" s="1172" t="s">
        <v>401</v>
      </c>
      <c r="I43" s="224"/>
      <c r="J43" s="224"/>
      <c r="K43" s="1172"/>
      <c r="L43" s="1172"/>
      <c r="M43" s="1186">
        <v>107</v>
      </c>
      <c r="N43" s="1186">
        <v>54</v>
      </c>
      <c r="O43" s="1172"/>
      <c r="P43" s="1172"/>
      <c r="Q43" s="14">
        <f t="shared" si="3"/>
        <v>161</v>
      </c>
      <c r="R43" s="229" t="s">
        <v>32</v>
      </c>
      <c r="S43" s="23" t="s">
        <v>33</v>
      </c>
      <c r="T43" s="14"/>
      <c r="U43" s="255" t="s">
        <v>100</v>
      </c>
      <c r="V43" s="16" t="s">
        <v>90</v>
      </c>
      <c r="W43" s="16">
        <v>1019811</v>
      </c>
      <c r="X43" s="16" t="s">
        <v>3663</v>
      </c>
      <c r="Y43" s="16"/>
    </row>
    <row r="44" spans="1:25">
      <c r="A44" s="1178" t="s">
        <v>113</v>
      </c>
      <c r="B44" s="1178" t="s">
        <v>65</v>
      </c>
      <c r="C44" s="35" t="s">
        <v>3664</v>
      </c>
      <c r="D44" s="15" t="s">
        <v>64</v>
      </c>
      <c r="E44" s="24">
        <v>46152.472222222219</v>
      </c>
      <c r="F44" s="15">
        <v>17</v>
      </c>
      <c r="G44" s="224">
        <v>119165</v>
      </c>
      <c r="H44" s="226"/>
      <c r="I44" s="224"/>
      <c r="J44" s="224"/>
      <c r="K44" s="1172"/>
      <c r="L44" s="1186">
        <v>27</v>
      </c>
      <c r="M44" s="1186">
        <v>54</v>
      </c>
      <c r="N44" s="1172"/>
      <c r="O44" s="1172"/>
      <c r="P44" s="1172"/>
      <c r="Q44" s="14">
        <f t="shared" si="3"/>
        <v>81</v>
      </c>
      <c r="R44" s="1175" t="s">
        <v>30</v>
      </c>
      <c r="S44" s="23" t="s">
        <v>33</v>
      </c>
      <c r="T44" s="14"/>
      <c r="U44" s="232" t="s">
        <v>169</v>
      </c>
      <c r="V44" s="16"/>
      <c r="W44" s="16">
        <v>1019812</v>
      </c>
      <c r="X44" s="16" t="s">
        <v>3658</v>
      </c>
      <c r="Y44" s="16"/>
    </row>
    <row r="45" spans="1:25">
      <c r="A45" s="1178" t="s">
        <v>150</v>
      </c>
      <c r="B45" s="1178" t="s">
        <v>57</v>
      </c>
      <c r="C45" s="35" t="s">
        <v>3665</v>
      </c>
      <c r="D45" s="15" t="s">
        <v>56</v>
      </c>
      <c r="E45" s="482" t="s">
        <v>3666</v>
      </c>
      <c r="F45" s="15">
        <v>12.3</v>
      </c>
      <c r="G45" s="224">
        <v>119166</v>
      </c>
      <c r="H45" s="226"/>
      <c r="I45" s="224"/>
      <c r="J45" s="224"/>
      <c r="K45" s="1172"/>
      <c r="L45" s="1186">
        <v>108</v>
      </c>
      <c r="M45" s="1172"/>
      <c r="N45" s="1172"/>
      <c r="O45" s="1172"/>
      <c r="P45" s="1172"/>
      <c r="Q45" s="14">
        <f t="shared" si="3"/>
        <v>108</v>
      </c>
      <c r="R45" s="1175" t="s">
        <v>30</v>
      </c>
      <c r="S45" s="1175" t="s">
        <v>31</v>
      </c>
      <c r="T45" s="14"/>
      <c r="U45" s="232" t="s">
        <v>169</v>
      </c>
      <c r="V45" s="16"/>
      <c r="W45" s="16">
        <v>1019813</v>
      </c>
      <c r="X45" s="16" t="s">
        <v>3667</v>
      </c>
      <c r="Y45" s="16"/>
    </row>
    <row r="46" spans="1:25">
      <c r="A46" s="1178" t="s">
        <v>145</v>
      </c>
      <c r="B46" s="1178" t="s">
        <v>57</v>
      </c>
      <c r="C46" s="35" t="s">
        <v>3668</v>
      </c>
      <c r="D46" s="1178" t="s">
        <v>56</v>
      </c>
      <c r="E46" s="1206" t="s">
        <v>3666</v>
      </c>
      <c r="F46" s="1178">
        <v>12.3</v>
      </c>
      <c r="G46" s="15">
        <v>119168</v>
      </c>
      <c r="H46" s="37"/>
      <c r="I46" s="15"/>
      <c r="J46" s="15"/>
      <c r="K46" s="1186">
        <v>8</v>
      </c>
      <c r="L46" s="1186">
        <v>100</v>
      </c>
      <c r="M46" s="1178"/>
      <c r="N46" s="1178"/>
      <c r="O46" s="1178"/>
      <c r="P46" s="1178"/>
      <c r="Q46" s="14">
        <f t="shared" si="3"/>
        <v>108</v>
      </c>
      <c r="R46" s="14" t="s">
        <v>30</v>
      </c>
      <c r="S46" s="14" t="s">
        <v>31</v>
      </c>
      <c r="T46" s="14"/>
      <c r="U46" s="1190" t="s">
        <v>169</v>
      </c>
      <c r="V46" s="16"/>
      <c r="W46" s="16">
        <v>1019814</v>
      </c>
      <c r="X46" s="16" t="s">
        <v>3667</v>
      </c>
      <c r="Y46" s="16"/>
    </row>
    <row r="47" spans="1:25">
      <c r="A47" s="11" t="s">
        <v>19</v>
      </c>
      <c r="B47" s="7"/>
      <c r="C47" s="7"/>
      <c r="D47" s="7"/>
      <c r="E47" s="11"/>
      <c r="F47" s="7"/>
      <c r="G47" s="7"/>
      <c r="H47" s="7"/>
      <c r="I47" s="11">
        <f>SUM(I40:I45)</f>
        <v>0</v>
      </c>
      <c r="J47" s="11">
        <f>SUM(J40:J45)</f>
        <v>0</v>
      </c>
      <c r="K47" s="11">
        <f t="shared" ref="K47:Q47" si="4">SUM(K40:K46)</f>
        <v>8</v>
      </c>
      <c r="L47" s="11">
        <f t="shared" si="4"/>
        <v>289</v>
      </c>
      <c r="M47" s="11">
        <f t="shared" si="4"/>
        <v>242</v>
      </c>
      <c r="N47" s="11">
        <f t="shared" si="4"/>
        <v>161</v>
      </c>
      <c r="O47" s="11">
        <f t="shared" si="4"/>
        <v>54</v>
      </c>
      <c r="P47" s="11">
        <f t="shared" si="4"/>
        <v>80</v>
      </c>
      <c r="Q47" s="11">
        <f t="shared" si="4"/>
        <v>834</v>
      </c>
      <c r="R47" s="12"/>
      <c r="S47" s="12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"/>
      <c r="K49" s="1563"/>
      <c r="L49" s="1563"/>
      <c r="M49" s="156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257" t="s">
        <v>100</v>
      </c>
      <c r="B51" s="1619" t="s">
        <v>39</v>
      </c>
      <c r="C51" s="1619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4" t="s">
        <v>169</v>
      </c>
      <c r="B52" s="1564" t="s">
        <v>41</v>
      </c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5" t="s">
        <v>42</v>
      </c>
      <c r="B53" s="1565" t="s">
        <v>2760</v>
      </c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5" t="s">
        <v>42</v>
      </c>
      <c r="B54" s="1565"/>
      <c r="C54" s="156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5" t="s">
        <v>43</v>
      </c>
      <c r="B55" s="1566" t="s">
        <v>3669</v>
      </c>
      <c r="C55" s="156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s="5" t="s">
        <v>44</v>
      </c>
      <c r="B56" s="1567"/>
      <c r="C56" s="156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9" spans="1:24">
      <c r="A59" s="1178"/>
      <c r="B59" s="1178"/>
      <c r="C59" s="1178"/>
      <c r="D59" s="1178"/>
      <c r="E59" s="1179"/>
      <c r="F59" s="1178"/>
      <c r="G59" s="1178"/>
      <c r="H59" s="1205"/>
      <c r="I59" s="1178"/>
      <c r="J59" s="1178"/>
      <c r="K59" s="1178"/>
      <c r="L59" s="1178"/>
      <c r="M59" s="1178"/>
      <c r="N59" s="1178"/>
      <c r="O59" s="1178"/>
      <c r="P59" s="1178"/>
      <c r="Q59" s="1175"/>
      <c r="R59" s="1175"/>
      <c r="S59" s="1175"/>
      <c r="T59" s="1175"/>
      <c r="U59" s="1181"/>
      <c r="V59" s="1181"/>
      <c r="W59" s="1181"/>
      <c r="X59" s="1181"/>
    </row>
  </sheetData>
  <mergeCells count="33">
    <mergeCell ref="R38:Y38"/>
    <mergeCell ref="B49:D49"/>
    <mergeCell ref="K49:M49"/>
    <mergeCell ref="B51:C51"/>
    <mergeCell ref="B52:C52"/>
    <mergeCell ref="B53:C53"/>
    <mergeCell ref="I38:Q38"/>
    <mergeCell ref="B54:C54"/>
    <mergeCell ref="B55:C55"/>
    <mergeCell ref="B56:C56"/>
    <mergeCell ref="B33:C33"/>
    <mergeCell ref="B34:C34"/>
    <mergeCell ref="B35:C35"/>
    <mergeCell ref="B36:C36"/>
    <mergeCell ref="A38:F38"/>
    <mergeCell ref="I20:Q20"/>
    <mergeCell ref="R20:Y20"/>
    <mergeCell ref="B29:D29"/>
    <mergeCell ref="K29:M29"/>
    <mergeCell ref="B31:C31"/>
    <mergeCell ref="B32:C32"/>
    <mergeCell ref="B14:C14"/>
    <mergeCell ref="B15:C15"/>
    <mergeCell ref="B16:C16"/>
    <mergeCell ref="B17:C17"/>
    <mergeCell ref="B18:C18"/>
    <mergeCell ref="A20:F20"/>
    <mergeCell ref="B13:C13"/>
    <mergeCell ref="A1:F1"/>
    <mergeCell ref="I1:Q1"/>
    <mergeCell ref="R1:Y1"/>
    <mergeCell ref="B11:D11"/>
    <mergeCell ref="K12:M1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717E6-A905-40E6-8B2B-F219AFD1EEE2}">
  <sheetPr>
    <tabColor rgb="FF00B0F0"/>
  </sheetPr>
  <dimension ref="A1:AZ45"/>
  <sheetViews>
    <sheetView workbookViewId="0">
      <selection activeCell="D22" sqref="D22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52" ht="23.25">
      <c r="A1" s="1559" t="s">
        <v>155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3670</v>
      </c>
      <c r="S1" s="1561"/>
      <c r="T1" s="1560"/>
      <c r="U1" s="1560"/>
      <c r="V1" s="1560"/>
      <c r="W1" s="1560"/>
      <c r="X1" s="1560"/>
      <c r="Y1" s="1560"/>
    </row>
    <row r="2" spans="1:52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52">
      <c r="A3" s="15" t="s">
        <v>119</v>
      </c>
      <c r="B3" s="15" t="s">
        <v>92</v>
      </c>
      <c r="C3" s="224" t="s">
        <v>3671</v>
      </c>
      <c r="D3" s="224" t="s">
        <v>159</v>
      </c>
      <c r="E3" s="227">
        <v>46150.041666666664</v>
      </c>
      <c r="F3" s="224">
        <v>11.9</v>
      </c>
      <c r="G3" s="224">
        <v>119101</v>
      </c>
      <c r="H3" s="226" t="s">
        <v>740</v>
      </c>
      <c r="I3" s="224"/>
      <c r="J3" s="224"/>
      <c r="K3" s="224"/>
      <c r="L3" s="224"/>
      <c r="M3" s="35">
        <v>30</v>
      </c>
      <c r="N3" s="35">
        <v>71</v>
      </c>
      <c r="O3" s="35">
        <v>60</v>
      </c>
      <c r="P3" s="224"/>
      <c r="Q3" s="14">
        <f t="shared" ref="Q3:Q5" si="0">SUM(I3:P3)</f>
        <v>161</v>
      </c>
      <c r="R3" s="229" t="s">
        <v>32</v>
      </c>
      <c r="S3" s="23" t="s">
        <v>33</v>
      </c>
      <c r="T3" s="14"/>
      <c r="U3" s="231" t="s">
        <v>161</v>
      </c>
      <c r="V3" s="16"/>
      <c r="W3" s="16">
        <v>1019753</v>
      </c>
      <c r="X3" s="16" t="s">
        <v>3672</v>
      </c>
      <c r="Y3" s="16"/>
    </row>
    <row r="4" spans="1:52">
      <c r="A4" s="15" t="s">
        <v>102</v>
      </c>
      <c r="B4" s="15" t="s">
        <v>92</v>
      </c>
      <c r="C4" s="224" t="s">
        <v>3673</v>
      </c>
      <c r="D4" s="224" t="s">
        <v>159</v>
      </c>
      <c r="E4" s="227">
        <v>46150.041666666664</v>
      </c>
      <c r="F4" s="224">
        <v>11.9</v>
      </c>
      <c r="G4" s="224">
        <v>119102</v>
      </c>
      <c r="H4" s="226" t="s">
        <v>740</v>
      </c>
      <c r="I4" s="224"/>
      <c r="J4" s="224"/>
      <c r="K4" s="224"/>
      <c r="L4" s="224"/>
      <c r="M4" s="35">
        <v>90</v>
      </c>
      <c r="N4" s="35">
        <v>60</v>
      </c>
      <c r="O4" s="35">
        <v>11</v>
      </c>
      <c r="P4" s="224"/>
      <c r="Q4" s="14">
        <f t="shared" si="0"/>
        <v>161</v>
      </c>
      <c r="R4" s="229" t="s">
        <v>32</v>
      </c>
      <c r="S4" s="23" t="s">
        <v>33</v>
      </c>
      <c r="T4" s="14"/>
      <c r="U4" s="231" t="s">
        <v>161</v>
      </c>
      <c r="V4" s="16"/>
      <c r="W4" s="16">
        <v>1019754</v>
      </c>
      <c r="X4" s="16" t="s">
        <v>3672</v>
      </c>
      <c r="Y4" s="16"/>
    </row>
    <row r="5" spans="1:52">
      <c r="A5" s="15" t="s">
        <v>1192</v>
      </c>
      <c r="B5" s="15" t="s">
        <v>80</v>
      </c>
      <c r="C5" s="15" t="s">
        <v>3674</v>
      </c>
      <c r="D5" s="15" t="s">
        <v>117</v>
      </c>
      <c r="E5" s="24">
        <v>46150.402777777781</v>
      </c>
      <c r="F5" s="15">
        <v>11.3</v>
      </c>
      <c r="G5">
        <v>119103</v>
      </c>
      <c r="H5" s="226" t="s">
        <v>1348</v>
      </c>
      <c r="I5" s="15"/>
      <c r="J5" s="15"/>
      <c r="K5" s="15"/>
      <c r="L5" s="15"/>
      <c r="M5" s="15"/>
      <c r="N5" s="15"/>
      <c r="O5" s="15"/>
      <c r="P5" s="35">
        <v>161</v>
      </c>
      <c r="Q5" s="14">
        <f t="shared" si="0"/>
        <v>161</v>
      </c>
      <c r="R5" s="229" t="s">
        <v>32</v>
      </c>
      <c r="S5" s="23" t="s">
        <v>33</v>
      </c>
      <c r="T5" s="14"/>
      <c r="U5" s="1192" t="s">
        <v>100</v>
      </c>
      <c r="V5" s="16"/>
      <c r="W5" s="16">
        <v>1019755</v>
      </c>
      <c r="X5" s="16" t="s">
        <v>3675</v>
      </c>
      <c r="Y5" s="16"/>
      <c r="AB5" s="41"/>
      <c r="AC5" s="41"/>
      <c r="AD5" s="41"/>
      <c r="AE5" s="41"/>
      <c r="AF5" s="1040"/>
      <c r="AG5" s="41"/>
      <c r="AH5" s="41"/>
      <c r="AI5" s="42"/>
      <c r="AJ5" s="41"/>
      <c r="AK5" s="41"/>
      <c r="AL5" s="41"/>
      <c r="AM5" s="41"/>
      <c r="AN5" s="41"/>
      <c r="AO5" s="41"/>
      <c r="AP5" s="41"/>
      <c r="AQ5" s="41"/>
      <c r="AR5" s="2"/>
      <c r="AS5" s="2"/>
      <c r="AT5" s="2"/>
      <c r="AU5" s="2"/>
      <c r="AV5" s="1"/>
      <c r="AW5" s="1"/>
      <c r="AX5" s="1"/>
      <c r="AY5" s="1"/>
      <c r="AZ5" s="1"/>
    </row>
    <row r="6" spans="1:52">
      <c r="A6" s="15" t="s">
        <v>2561</v>
      </c>
      <c r="B6" s="15" t="s">
        <v>78</v>
      </c>
      <c r="C6" s="224" t="s">
        <v>3676</v>
      </c>
      <c r="D6" s="224" t="s">
        <v>88</v>
      </c>
      <c r="E6" s="227">
        <v>46150.041666666664</v>
      </c>
      <c r="F6" s="224">
        <v>11.9</v>
      </c>
      <c r="G6" s="224">
        <v>119104</v>
      </c>
      <c r="H6" s="226" t="s">
        <v>740</v>
      </c>
      <c r="I6" s="224"/>
      <c r="J6" s="224"/>
      <c r="K6" s="224"/>
      <c r="L6" s="224"/>
      <c r="M6" s="35">
        <v>101</v>
      </c>
      <c r="N6" s="35">
        <v>60</v>
      </c>
      <c r="O6" s="224"/>
      <c r="P6" s="224"/>
      <c r="Q6" s="14">
        <f t="shared" ref="Q6:Q8" si="1">SUM(I6:P6)</f>
        <v>161</v>
      </c>
      <c r="R6" s="229" t="s">
        <v>32</v>
      </c>
      <c r="S6" s="23" t="s">
        <v>33</v>
      </c>
      <c r="T6" s="1092" t="b">
        <v>1</v>
      </c>
      <c r="U6" s="231" t="s">
        <v>161</v>
      </c>
      <c r="V6" s="16"/>
      <c r="W6" s="16">
        <v>1019756</v>
      </c>
      <c r="X6" s="16" t="s">
        <v>3672</v>
      </c>
      <c r="Y6" s="16"/>
      <c r="AB6" s="41"/>
      <c r="AC6" s="41"/>
      <c r="AD6" s="41"/>
      <c r="AE6" s="41"/>
      <c r="AF6" s="1040"/>
      <c r="AG6" s="41"/>
      <c r="AH6" s="41"/>
      <c r="AI6" s="42"/>
      <c r="AJ6" s="41"/>
      <c r="AK6" s="41"/>
      <c r="AL6" s="41"/>
      <c r="AM6" s="41"/>
      <c r="AN6" s="41"/>
      <c r="AO6" s="41"/>
      <c r="AP6" s="41"/>
      <c r="AQ6" s="41"/>
      <c r="AR6" s="2"/>
      <c r="AS6" s="2"/>
      <c r="AT6" s="2"/>
      <c r="AU6" s="2"/>
      <c r="AV6" s="1"/>
      <c r="AW6" s="1"/>
      <c r="AX6" s="1"/>
      <c r="AY6" s="1"/>
      <c r="AZ6" s="1"/>
    </row>
    <row r="7" spans="1:52">
      <c r="A7" s="15" t="s">
        <v>105</v>
      </c>
      <c r="B7" s="15" t="s">
        <v>78</v>
      </c>
      <c r="C7" s="224" t="s">
        <v>3677</v>
      </c>
      <c r="D7" s="224" t="s">
        <v>1047</v>
      </c>
      <c r="E7" s="227">
        <v>46151.041666666664</v>
      </c>
      <c r="F7" s="224">
        <v>13.5</v>
      </c>
      <c r="G7" s="224">
        <v>119105</v>
      </c>
      <c r="H7" s="226" t="s">
        <v>740</v>
      </c>
      <c r="I7" s="224"/>
      <c r="J7" s="224"/>
      <c r="K7" s="224"/>
      <c r="L7" s="224"/>
      <c r="M7" s="224"/>
      <c r="N7" s="35">
        <v>60</v>
      </c>
      <c r="O7" s="35">
        <v>30</v>
      </c>
      <c r="P7" s="35">
        <v>71</v>
      </c>
      <c r="Q7" s="14">
        <f t="shared" si="1"/>
        <v>161</v>
      </c>
      <c r="R7" s="229" t="s">
        <v>32</v>
      </c>
      <c r="S7" s="23" t="s">
        <v>33</v>
      </c>
      <c r="T7" s="1092" t="b">
        <v>1</v>
      </c>
      <c r="U7" s="231" t="s">
        <v>161</v>
      </c>
      <c r="V7" s="16"/>
      <c r="W7" s="16">
        <v>1019757</v>
      </c>
      <c r="X7" s="16" t="s">
        <v>3678</v>
      </c>
      <c r="Y7" s="16"/>
    </row>
    <row r="8" spans="1:52">
      <c r="A8" s="15" t="s">
        <v>165</v>
      </c>
      <c r="B8" s="15" t="s">
        <v>78</v>
      </c>
      <c r="C8" s="15" t="s">
        <v>3679</v>
      </c>
      <c r="D8" s="15" t="s">
        <v>88</v>
      </c>
      <c r="E8" s="24">
        <v>46150.041666666664</v>
      </c>
      <c r="F8" s="15">
        <v>11.9</v>
      </c>
      <c r="G8" s="15">
        <v>119106</v>
      </c>
      <c r="H8" s="226" t="s">
        <v>740</v>
      </c>
      <c r="I8" s="15"/>
      <c r="J8" s="15"/>
      <c r="K8" s="15"/>
      <c r="L8" s="15"/>
      <c r="M8" s="15"/>
      <c r="N8" s="35">
        <v>71</v>
      </c>
      <c r="O8" s="35">
        <v>30</v>
      </c>
      <c r="P8" s="35">
        <v>60</v>
      </c>
      <c r="Q8" s="14">
        <f t="shared" si="1"/>
        <v>161</v>
      </c>
      <c r="R8" s="229" t="s">
        <v>32</v>
      </c>
      <c r="S8" s="23" t="s">
        <v>33</v>
      </c>
      <c r="T8" s="14"/>
      <c r="U8" s="231" t="s">
        <v>161</v>
      </c>
      <c r="V8" s="16"/>
      <c r="W8" s="16">
        <v>1019758</v>
      </c>
      <c r="X8" s="1181" t="s">
        <v>3672</v>
      </c>
      <c r="Y8" s="16"/>
    </row>
    <row r="9" spans="1:52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Q9" si="2">SUM(K3:K8)</f>
        <v>0</v>
      </c>
      <c r="L9" s="11">
        <f t="shared" si="2"/>
        <v>0</v>
      </c>
      <c r="M9" s="11">
        <f t="shared" si="2"/>
        <v>221</v>
      </c>
      <c r="N9" s="11">
        <f t="shared" si="2"/>
        <v>322</v>
      </c>
      <c r="O9" s="11">
        <f t="shared" si="2"/>
        <v>131</v>
      </c>
      <c r="P9" s="11">
        <f t="shared" si="2"/>
        <v>292</v>
      </c>
      <c r="Q9" s="11">
        <f t="shared" si="2"/>
        <v>966</v>
      </c>
      <c r="R9" s="12"/>
      <c r="S9" s="12"/>
      <c r="T9" s="12"/>
      <c r="U9" s="12"/>
      <c r="V9" s="12"/>
      <c r="W9" s="12"/>
      <c r="X9" s="12"/>
      <c r="Y9" s="12"/>
    </row>
    <row r="10" spans="1:52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52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52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52">
      <c r="A13" s="230" t="s">
        <v>161</v>
      </c>
      <c r="B13" s="1558" t="s">
        <v>41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52">
      <c r="A14" s="4" t="s">
        <v>100</v>
      </c>
      <c r="B14" s="1564" t="s">
        <v>39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AB14" s="41"/>
      <c r="AC14" s="41"/>
      <c r="AD14" s="41"/>
      <c r="AE14" s="41"/>
      <c r="AF14" s="1040"/>
      <c r="AG14" s="41"/>
      <c r="AH14" s="41"/>
      <c r="AI14" s="42"/>
      <c r="AJ14" s="41"/>
      <c r="AK14" s="41"/>
      <c r="AL14" s="41"/>
      <c r="AM14" s="41"/>
      <c r="AN14" s="41"/>
      <c r="AO14" s="41"/>
      <c r="AP14" s="41"/>
      <c r="AQ14" s="41"/>
      <c r="AR14" s="2"/>
      <c r="AS14" s="2"/>
      <c r="AT14" s="2"/>
      <c r="AU14" s="2"/>
      <c r="AV14" s="1"/>
      <c r="AW14" s="1"/>
      <c r="AX14" s="1"/>
      <c r="AY14" s="1"/>
      <c r="AZ14" s="1"/>
    </row>
    <row r="15" spans="1:52" ht="15" customHeight="1">
      <c r="A15" s="5" t="s">
        <v>42</v>
      </c>
      <c r="B15" s="1565" t="s">
        <v>3680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AB15" s="41"/>
      <c r="AC15" s="41"/>
      <c r="AD15" s="41"/>
      <c r="AE15" s="41"/>
      <c r="AF15" s="1040"/>
      <c r="AG15" s="41"/>
      <c r="AH15" s="41"/>
      <c r="AI15" s="42"/>
      <c r="AJ15" s="41"/>
      <c r="AK15" s="41"/>
      <c r="AL15" s="41"/>
      <c r="AM15" s="41"/>
      <c r="AN15" s="41"/>
      <c r="AO15" s="41"/>
      <c r="AP15" s="41"/>
      <c r="AQ15" s="41"/>
      <c r="AR15" s="2"/>
      <c r="AS15" s="2"/>
      <c r="AT15" s="2"/>
      <c r="AU15" s="2"/>
      <c r="AV15" s="1"/>
      <c r="AW15" s="1"/>
      <c r="AX15" s="1"/>
      <c r="AY15" s="1"/>
      <c r="AZ15" s="1"/>
    </row>
    <row r="16" spans="1:52">
      <c r="A16" s="5" t="s">
        <v>42</v>
      </c>
      <c r="B16" s="1565"/>
      <c r="C16" s="1565"/>
      <c r="E16" s="14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AB16" s="41"/>
      <c r="AC16" s="41"/>
      <c r="AD16" s="41"/>
      <c r="AE16" s="41"/>
      <c r="AF16" s="41"/>
      <c r="AG16" s="41"/>
      <c r="AH16" s="41"/>
      <c r="AI16" s="42"/>
      <c r="AJ16" s="41"/>
      <c r="AK16" s="41"/>
      <c r="AL16" s="41"/>
      <c r="AM16" s="41"/>
      <c r="AN16" s="41"/>
      <c r="AO16" s="41"/>
      <c r="AP16" s="41"/>
      <c r="AQ16" s="41"/>
      <c r="AR16" s="2"/>
      <c r="AS16" s="2"/>
      <c r="AT16" s="2"/>
      <c r="AU16" s="2"/>
      <c r="AV16" s="1"/>
      <c r="AW16" s="1"/>
      <c r="AX16" s="1"/>
      <c r="AY16" s="1"/>
    </row>
    <row r="17" spans="1:25">
      <c r="A17" s="5" t="s">
        <v>43</v>
      </c>
      <c r="B17" s="1566" t="s">
        <v>3681</v>
      </c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92" t="s">
        <v>83</v>
      </c>
      <c r="B20" s="1592"/>
      <c r="C20" s="1592"/>
      <c r="D20" s="1592"/>
      <c r="E20" s="1592"/>
      <c r="F20" s="1592"/>
      <c r="G20" s="1100"/>
      <c r="H20" s="408"/>
      <c r="I20" s="1592" t="s">
        <v>959</v>
      </c>
      <c r="J20" s="1592"/>
      <c r="K20" s="1592"/>
      <c r="L20" s="1592"/>
      <c r="M20" s="1592"/>
      <c r="N20" s="1592"/>
      <c r="O20" s="1592"/>
      <c r="P20" s="1592"/>
      <c r="Q20" s="1592"/>
      <c r="R20" s="1593" t="s">
        <v>3682</v>
      </c>
      <c r="S20" s="1594"/>
      <c r="T20" s="1593"/>
      <c r="U20" s="1593"/>
      <c r="V20" s="1593"/>
      <c r="W20" s="1593"/>
      <c r="X20" s="1593"/>
      <c r="Y20" s="1593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609" t="s">
        <v>3612</v>
      </c>
      <c r="B22" s="609" t="s">
        <v>78</v>
      </c>
      <c r="C22" s="35" t="s">
        <v>3683</v>
      </c>
      <c r="D22" s="224" t="s">
        <v>1373</v>
      </c>
      <c r="E22" s="271">
        <v>46150.680555555555</v>
      </c>
      <c r="F22" s="224">
        <v>12.4</v>
      </c>
      <c r="G22" s="224">
        <v>119107</v>
      </c>
      <c r="H22" s="226" t="s">
        <v>740</v>
      </c>
      <c r="I22" s="224"/>
      <c r="J22" s="224"/>
      <c r="K22" s="224"/>
      <c r="L22" s="224"/>
      <c r="M22" s="35">
        <v>54</v>
      </c>
      <c r="N22" s="35">
        <v>81</v>
      </c>
      <c r="O22" s="35">
        <v>26</v>
      </c>
      <c r="P22" s="224"/>
      <c r="Q22" s="14">
        <f t="shared" ref="Q22:Q23" si="3">SUM(I22:P22)</f>
        <v>161</v>
      </c>
      <c r="R22" s="229" t="s">
        <v>32</v>
      </c>
      <c r="S22" s="23" t="s">
        <v>33</v>
      </c>
      <c r="T22" s="14"/>
      <c r="U22" s="228" t="s">
        <v>523</v>
      </c>
      <c r="V22" s="16" t="s">
        <v>90</v>
      </c>
      <c r="W22" s="16">
        <v>1019786</v>
      </c>
      <c r="X22" s="16" t="s">
        <v>3684</v>
      </c>
      <c r="Y22" s="16"/>
    </row>
    <row r="23" spans="1:25">
      <c r="A23" s="224" t="s">
        <v>105</v>
      </c>
      <c r="B23" s="224" t="s">
        <v>78</v>
      </c>
      <c r="C23" s="35" t="s">
        <v>3685</v>
      </c>
      <c r="D23" s="224" t="s">
        <v>521</v>
      </c>
      <c r="E23" s="271">
        <v>46150.680555555555</v>
      </c>
      <c r="F23" s="224">
        <v>12.4</v>
      </c>
      <c r="G23" s="224">
        <v>119108</v>
      </c>
      <c r="H23" s="226" t="s">
        <v>740</v>
      </c>
      <c r="I23" s="224"/>
      <c r="J23" s="224"/>
      <c r="K23" s="224"/>
      <c r="L23" s="224"/>
      <c r="M23" s="224"/>
      <c r="N23" s="35">
        <v>54</v>
      </c>
      <c r="O23" s="35">
        <v>54</v>
      </c>
      <c r="P23" s="35">
        <v>53</v>
      </c>
      <c r="Q23" s="14">
        <f t="shared" si="3"/>
        <v>161</v>
      </c>
      <c r="R23" s="229" t="s">
        <v>32</v>
      </c>
      <c r="S23" s="23" t="s">
        <v>33</v>
      </c>
      <c r="T23" s="1092" t="b">
        <v>1</v>
      </c>
      <c r="U23" s="228" t="s">
        <v>523</v>
      </c>
      <c r="V23" s="16" t="s">
        <v>90</v>
      </c>
      <c r="W23" s="16">
        <v>1019787</v>
      </c>
      <c r="X23" s="16" t="s">
        <v>3684</v>
      </c>
      <c r="Y23" s="16"/>
    </row>
    <row r="24" spans="1:25">
      <c r="A24" s="224" t="s">
        <v>558</v>
      </c>
      <c r="B24" s="224" t="s">
        <v>92</v>
      </c>
      <c r="C24" s="35" t="s">
        <v>3686</v>
      </c>
      <c r="D24" s="224" t="s">
        <v>1331</v>
      </c>
      <c r="E24" s="227">
        <v>46151.083333333336</v>
      </c>
      <c r="F24" s="224">
        <v>12.4</v>
      </c>
      <c r="G24" s="224">
        <v>119109</v>
      </c>
      <c r="H24" s="226" t="s">
        <v>740</v>
      </c>
      <c r="I24" s="224"/>
      <c r="J24" s="224"/>
      <c r="K24" s="224"/>
      <c r="L24" s="224"/>
      <c r="M24" s="224">
        <v>81</v>
      </c>
      <c r="N24" s="224">
        <v>54</v>
      </c>
      <c r="O24" s="35">
        <v>26</v>
      </c>
      <c r="P24" s="224"/>
      <c r="Q24" s="14">
        <f t="shared" ref="Q24:Q27" si="4">SUM(I24:P24)</f>
        <v>161</v>
      </c>
      <c r="R24" s="229" t="s">
        <v>32</v>
      </c>
      <c r="S24" s="23" t="s">
        <v>33</v>
      </c>
      <c r="T24" s="14"/>
      <c r="U24" s="228" t="s">
        <v>523</v>
      </c>
      <c r="V24" s="16" t="s">
        <v>90</v>
      </c>
      <c r="W24" s="16">
        <v>1019788</v>
      </c>
      <c r="X24" s="16" t="s">
        <v>3684</v>
      </c>
      <c r="Y24" s="16"/>
    </row>
    <row r="25" spans="1:25">
      <c r="A25" s="224" t="s">
        <v>86</v>
      </c>
      <c r="B25" s="224" t="s">
        <v>92</v>
      </c>
      <c r="C25" s="35" t="s">
        <v>3687</v>
      </c>
      <c r="D25" s="224" t="s">
        <v>1331</v>
      </c>
      <c r="E25" s="227">
        <v>46151.083333333336</v>
      </c>
      <c r="F25" s="224">
        <v>12.4</v>
      </c>
      <c r="G25" s="224">
        <v>119110</v>
      </c>
      <c r="H25" s="226" t="s">
        <v>160</v>
      </c>
      <c r="I25" s="224"/>
      <c r="J25" s="224"/>
      <c r="K25" s="224"/>
      <c r="L25" s="224"/>
      <c r="M25" s="224"/>
      <c r="N25" s="224"/>
      <c r="O25" s="35">
        <v>161</v>
      </c>
      <c r="P25" s="224"/>
      <c r="Q25" s="14">
        <f t="shared" si="4"/>
        <v>161</v>
      </c>
      <c r="R25" s="229" t="s">
        <v>32</v>
      </c>
      <c r="S25" s="23" t="s">
        <v>33</v>
      </c>
      <c r="T25" s="14"/>
      <c r="U25" s="228" t="s">
        <v>523</v>
      </c>
      <c r="V25" s="16" t="s">
        <v>90</v>
      </c>
      <c r="W25" s="16">
        <v>1019789</v>
      </c>
      <c r="X25" s="16" t="s">
        <v>3684</v>
      </c>
      <c r="Y25" s="16"/>
    </row>
    <row r="26" spans="1:25">
      <c r="A26" s="224" t="s">
        <v>157</v>
      </c>
      <c r="B26" s="224" t="s">
        <v>92</v>
      </c>
      <c r="C26" s="576" t="s">
        <v>3688</v>
      </c>
      <c r="D26" s="224" t="s">
        <v>2467</v>
      </c>
      <c r="E26" s="227">
        <v>46151.597222222219</v>
      </c>
      <c r="F26" s="224">
        <v>13.6</v>
      </c>
      <c r="G26" s="224">
        <v>119111</v>
      </c>
      <c r="H26" s="226" t="s">
        <v>160</v>
      </c>
      <c r="I26" s="224"/>
      <c r="J26" s="224"/>
      <c r="K26" s="224"/>
      <c r="L26" s="224"/>
      <c r="M26" s="224"/>
      <c r="N26" s="1172"/>
      <c r="O26" s="1186">
        <v>80</v>
      </c>
      <c r="P26" s="1186">
        <v>81</v>
      </c>
      <c r="Q26" s="14">
        <f t="shared" si="4"/>
        <v>161</v>
      </c>
      <c r="R26" s="229" t="s">
        <v>32</v>
      </c>
      <c r="S26" s="23" t="s">
        <v>33</v>
      </c>
      <c r="T26" s="14"/>
      <c r="U26" s="228" t="s">
        <v>523</v>
      </c>
      <c r="V26" s="16" t="s">
        <v>90</v>
      </c>
      <c r="W26" s="16">
        <v>1019790</v>
      </c>
      <c r="X26" s="16" t="s">
        <v>3689</v>
      </c>
      <c r="Y26" s="16"/>
    </row>
    <row r="27" spans="1:25">
      <c r="A27" s="15"/>
      <c r="B27" s="15"/>
      <c r="C27" s="15"/>
      <c r="D27" s="15"/>
      <c r="E27" s="15"/>
      <c r="F27" s="15"/>
      <c r="G27" s="15"/>
      <c r="H27" s="37"/>
      <c r="I27" s="15"/>
      <c r="J27" s="15"/>
      <c r="K27" s="15"/>
      <c r="L27" s="15"/>
      <c r="M27" s="15"/>
      <c r="N27" s="15"/>
      <c r="O27" s="15"/>
      <c r="P27" s="15"/>
      <c r="Q27" s="14">
        <f t="shared" si="4"/>
        <v>0</v>
      </c>
      <c r="R27" s="229" t="s">
        <v>32</v>
      </c>
      <c r="S27" s="23" t="s">
        <v>33</v>
      </c>
      <c r="T27" s="14"/>
      <c r="U27" s="16" t="s">
        <v>523</v>
      </c>
      <c r="V27" s="16" t="s">
        <v>90</v>
      </c>
      <c r="W27" s="16"/>
      <c r="X27" s="16"/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7"/>
      <c r="I28" s="11">
        <f>SUM(I22:I26)</f>
        <v>0</v>
      </c>
      <c r="J28" s="11">
        <f>SUM(J22:J26)</f>
        <v>0</v>
      </c>
      <c r="K28" s="11">
        <f t="shared" ref="K28:Q28" si="5">SUM(K22:K27)</f>
        <v>0</v>
      </c>
      <c r="L28" s="11">
        <f t="shared" si="5"/>
        <v>0</v>
      </c>
      <c r="M28" s="11">
        <f>SUM(M22:M27)</f>
        <v>135</v>
      </c>
      <c r="N28" s="11">
        <f t="shared" ref="N28:P28" si="6">SUM(N22:N27)</f>
        <v>189</v>
      </c>
      <c r="O28" s="11">
        <f t="shared" si="6"/>
        <v>347</v>
      </c>
      <c r="P28" s="11">
        <f t="shared" si="6"/>
        <v>134</v>
      </c>
      <c r="Q28" s="11">
        <f t="shared" si="5"/>
        <v>805</v>
      </c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 t="s">
        <v>523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 t="s">
        <v>3690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4"/>
      <c r="B33" s="1564"/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5" t="s">
        <v>42</v>
      </c>
      <c r="B34" s="1565"/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5" t="s">
        <v>43</v>
      </c>
      <c r="B36" s="1566"/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 t="s">
        <v>3691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45" spans="1:24">
      <c r="H45" t="s">
        <v>3692</v>
      </c>
    </row>
  </sheetData>
  <mergeCells count="22">
    <mergeCell ref="B13:C13"/>
    <mergeCell ref="A1:F1"/>
    <mergeCell ref="I1:Q1"/>
    <mergeCell ref="R1:Y1"/>
    <mergeCell ref="B11:D11"/>
    <mergeCell ref="K11:M11"/>
    <mergeCell ref="B14:C14"/>
    <mergeCell ref="B15:C15"/>
    <mergeCell ref="B16:C16"/>
    <mergeCell ref="B17:C17"/>
    <mergeCell ref="B18:C18"/>
    <mergeCell ref="R20:Y20"/>
    <mergeCell ref="B30:D30"/>
    <mergeCell ref="K30:M30"/>
    <mergeCell ref="B32:C32"/>
    <mergeCell ref="B33:C33"/>
    <mergeCell ref="A20:F20"/>
    <mergeCell ref="B34:C34"/>
    <mergeCell ref="B35:C35"/>
    <mergeCell ref="B36:C36"/>
    <mergeCell ref="B37:C37"/>
    <mergeCell ref="I20:Q20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9AE4-2AD0-496B-8C7C-E5F6E752BB6C}">
  <sheetPr>
    <tabColor rgb="FF00B0F0"/>
  </sheetPr>
  <dimension ref="A1:Z68"/>
  <sheetViews>
    <sheetView topLeftCell="A22" workbookViewId="0">
      <selection activeCell="J37" sqref="J37"/>
    </sheetView>
  </sheetViews>
  <sheetFormatPr defaultColWidth="11.42578125" defaultRowHeight="15"/>
  <cols>
    <col min="1" max="1" width="41.285156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3693</v>
      </c>
      <c r="S1" s="1561"/>
      <c r="T1" s="1560"/>
      <c r="U1" s="1560"/>
      <c r="V1" s="1560"/>
      <c r="W1" s="1560"/>
      <c r="X1" s="1560"/>
      <c r="Y1" s="1560"/>
    </row>
    <row r="2" spans="1:25" ht="25.5" customHeight="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172" t="s">
        <v>3694</v>
      </c>
      <c r="B3" s="224" t="s">
        <v>78</v>
      </c>
      <c r="C3" s="224" t="s">
        <v>3695</v>
      </c>
      <c r="D3" s="224" t="s">
        <v>88</v>
      </c>
      <c r="E3" s="227">
        <v>46149.166666666664</v>
      </c>
      <c r="F3" s="224">
        <v>11.9</v>
      </c>
      <c r="G3" s="224">
        <v>119094</v>
      </c>
      <c r="H3" s="226" t="s">
        <v>740</v>
      </c>
      <c r="I3" s="224"/>
      <c r="J3" s="224"/>
      <c r="K3" s="224"/>
      <c r="L3" s="224"/>
      <c r="M3" s="35">
        <v>54</v>
      </c>
      <c r="N3" s="35">
        <v>96</v>
      </c>
      <c r="O3" s="35">
        <v>11</v>
      </c>
      <c r="P3" s="224"/>
      <c r="Q3" s="14">
        <f t="shared" ref="Q3:Q8" si="0">SUM(I3:P3)</f>
        <v>161</v>
      </c>
      <c r="R3" s="229" t="s">
        <v>32</v>
      </c>
      <c r="S3" s="23" t="s">
        <v>33</v>
      </c>
      <c r="T3" s="14"/>
      <c r="U3" s="232" t="s">
        <v>161</v>
      </c>
      <c r="V3" s="16" t="s">
        <v>90</v>
      </c>
      <c r="W3" s="16">
        <v>1019727</v>
      </c>
      <c r="X3" s="325" t="s">
        <v>3696</v>
      </c>
      <c r="Y3" s="16"/>
    </row>
    <row r="4" spans="1:25">
      <c r="A4" s="1198" t="s">
        <v>3697</v>
      </c>
      <c r="B4" s="300" t="s">
        <v>78</v>
      </c>
      <c r="C4" s="300" t="s">
        <v>3698</v>
      </c>
      <c r="D4" s="300" t="s">
        <v>88</v>
      </c>
      <c r="E4" s="301">
        <v>46149.166666666664</v>
      </c>
      <c r="F4" s="300">
        <v>11.9</v>
      </c>
      <c r="G4" s="300">
        <v>119090</v>
      </c>
      <c r="H4" s="302" t="s">
        <v>740</v>
      </c>
      <c r="I4" s="300"/>
      <c r="J4" s="300"/>
      <c r="K4" s="300"/>
      <c r="L4" s="300"/>
      <c r="M4" s="300">
        <v>0</v>
      </c>
      <c r="N4" s="300">
        <v>0</v>
      </c>
      <c r="O4" s="300">
        <v>0</v>
      </c>
      <c r="P4" s="300"/>
      <c r="Q4" s="229">
        <f t="shared" si="0"/>
        <v>0</v>
      </c>
      <c r="R4" s="229" t="s">
        <v>32</v>
      </c>
      <c r="S4" s="229" t="s">
        <v>33</v>
      </c>
      <c r="T4" s="229"/>
      <c r="U4" s="289" t="s">
        <v>161</v>
      </c>
      <c r="V4" s="289" t="s">
        <v>90</v>
      </c>
      <c r="W4" s="289"/>
      <c r="X4" s="289" t="s">
        <v>3696</v>
      </c>
      <c r="Y4" s="289"/>
    </row>
    <row r="5" spans="1:25">
      <c r="A5" s="1198" t="s">
        <v>3699</v>
      </c>
      <c r="B5" s="300" t="s">
        <v>78</v>
      </c>
      <c r="C5" s="300" t="s">
        <v>3700</v>
      </c>
      <c r="D5" s="300" t="s">
        <v>88</v>
      </c>
      <c r="E5" s="301">
        <v>46149.166666666664</v>
      </c>
      <c r="F5" s="300">
        <v>11.9</v>
      </c>
      <c r="G5" s="300">
        <v>119091</v>
      </c>
      <c r="H5" s="302" t="s">
        <v>740</v>
      </c>
      <c r="I5" s="300"/>
      <c r="J5" s="300"/>
      <c r="K5" s="300"/>
      <c r="L5" s="300"/>
      <c r="M5" s="300">
        <v>0</v>
      </c>
      <c r="N5" s="300">
        <v>0</v>
      </c>
      <c r="O5" s="300">
        <v>0</v>
      </c>
      <c r="P5" s="300"/>
      <c r="Q5" s="229">
        <f t="shared" si="0"/>
        <v>0</v>
      </c>
      <c r="R5" s="229" t="s">
        <v>32</v>
      </c>
      <c r="S5" s="229" t="s">
        <v>33</v>
      </c>
      <c r="T5" s="229"/>
      <c r="U5" s="289" t="s">
        <v>161</v>
      </c>
      <c r="V5" s="289" t="s">
        <v>90</v>
      </c>
      <c r="W5" s="289"/>
      <c r="X5" s="289" t="s">
        <v>3696</v>
      </c>
      <c r="Y5" s="289"/>
    </row>
    <row r="6" spans="1:25">
      <c r="A6" s="1186" t="s">
        <v>120</v>
      </c>
      <c r="B6" s="224" t="s">
        <v>78</v>
      </c>
      <c r="C6" s="224" t="s">
        <v>3701</v>
      </c>
      <c r="D6" s="224" t="s">
        <v>1047</v>
      </c>
      <c r="E6" s="227">
        <v>46149.041666666664</v>
      </c>
      <c r="F6" s="224">
        <v>13.6</v>
      </c>
      <c r="G6" s="224">
        <v>119092</v>
      </c>
      <c r="H6" s="226" t="s">
        <v>740</v>
      </c>
      <c r="I6" s="224"/>
      <c r="J6" s="224"/>
      <c r="K6" s="224"/>
      <c r="L6" s="224"/>
      <c r="M6" s="35">
        <v>161</v>
      </c>
      <c r="N6" s="224">
        <v>0</v>
      </c>
      <c r="O6" s="224"/>
      <c r="P6" s="224"/>
      <c r="Q6" s="14">
        <f t="shared" si="0"/>
        <v>161</v>
      </c>
      <c r="R6" s="229" t="s">
        <v>32</v>
      </c>
      <c r="S6" s="23" t="s">
        <v>33</v>
      </c>
      <c r="T6" s="1092" t="b">
        <v>1</v>
      </c>
      <c r="U6" s="232" t="s">
        <v>161</v>
      </c>
      <c r="V6" s="16" t="s">
        <v>90</v>
      </c>
      <c r="W6" s="16">
        <v>1019728</v>
      </c>
      <c r="X6" s="325" t="s">
        <v>3702</v>
      </c>
      <c r="Y6" s="16"/>
    </row>
    <row r="7" spans="1:25">
      <c r="A7" s="1172" t="s">
        <v>190</v>
      </c>
      <c r="B7" s="224" t="s">
        <v>80</v>
      </c>
      <c r="C7" s="224" t="s">
        <v>3703</v>
      </c>
      <c r="D7" s="224" t="s">
        <v>117</v>
      </c>
      <c r="E7" s="227">
        <v>46148.402777777781</v>
      </c>
      <c r="F7" s="224">
        <v>11.3</v>
      </c>
      <c r="G7" s="224">
        <v>119093</v>
      </c>
      <c r="H7" s="226" t="s">
        <v>1348</v>
      </c>
      <c r="I7" s="224"/>
      <c r="J7" s="224"/>
      <c r="K7" s="224"/>
      <c r="L7" s="224"/>
      <c r="M7" s="224"/>
      <c r="N7" s="35">
        <v>81</v>
      </c>
      <c r="O7" s="35">
        <v>54</v>
      </c>
      <c r="P7" s="35">
        <v>26</v>
      </c>
      <c r="Q7" s="14">
        <f t="shared" si="0"/>
        <v>161</v>
      </c>
      <c r="R7" s="229" t="s">
        <v>32</v>
      </c>
      <c r="S7" s="23" t="s">
        <v>33</v>
      </c>
      <c r="T7" s="14"/>
      <c r="U7" s="1189" t="s">
        <v>100</v>
      </c>
      <c r="V7" s="16" t="s">
        <v>90</v>
      </c>
      <c r="W7" s="16">
        <v>1019729</v>
      </c>
      <c r="X7" s="1188" t="s">
        <v>3704</v>
      </c>
      <c r="Y7" s="16"/>
    </row>
    <row r="8" spans="1:25">
      <c r="A8" s="1178" t="s">
        <v>111</v>
      </c>
      <c r="B8" s="224" t="s">
        <v>65</v>
      </c>
      <c r="C8" s="224" t="s">
        <v>3705</v>
      </c>
      <c r="D8" s="224" t="s">
        <v>64</v>
      </c>
      <c r="E8" s="227">
        <v>46148.472222222219</v>
      </c>
      <c r="F8" s="224">
        <v>17</v>
      </c>
      <c r="G8" s="224">
        <v>119053</v>
      </c>
      <c r="H8" s="226"/>
      <c r="I8" s="224"/>
      <c r="J8" s="224"/>
      <c r="K8" s="224"/>
      <c r="L8" s="224"/>
      <c r="M8" s="35">
        <v>161</v>
      </c>
      <c r="N8" s="15"/>
      <c r="O8" s="15"/>
      <c r="P8" s="15"/>
      <c r="Q8" s="14">
        <f t="shared" si="0"/>
        <v>161</v>
      </c>
      <c r="R8" s="14" t="s">
        <v>30</v>
      </c>
      <c r="S8" s="23" t="s">
        <v>33</v>
      </c>
      <c r="T8" s="14"/>
      <c r="U8" s="457" t="s">
        <v>169</v>
      </c>
      <c r="V8" s="16"/>
      <c r="W8" s="16">
        <v>1019730</v>
      </c>
      <c r="X8" s="325" t="s">
        <v>3706</v>
      </c>
      <c r="Y8" s="16"/>
    </row>
    <row r="9" spans="1:25">
      <c r="A9" s="1196" t="s">
        <v>122</v>
      </c>
      <c r="B9" s="676" t="s">
        <v>62</v>
      </c>
      <c r="C9" s="676" t="s">
        <v>3707</v>
      </c>
      <c r="D9" s="676" t="s">
        <v>3708</v>
      </c>
      <c r="E9" s="1197" t="s">
        <v>3709</v>
      </c>
      <c r="F9" s="676">
        <v>16.399999999999999</v>
      </c>
      <c r="G9" s="676">
        <v>119079</v>
      </c>
      <c r="H9" s="226"/>
      <c r="I9" s="224"/>
      <c r="J9" s="224"/>
      <c r="K9" s="224"/>
      <c r="L9" s="35">
        <v>81</v>
      </c>
      <c r="M9" s="224"/>
      <c r="N9" s="224"/>
      <c r="O9" s="224"/>
      <c r="P9" s="224"/>
      <c r="Q9" s="14">
        <f>SUM(I9:P9)</f>
        <v>81</v>
      </c>
      <c r="R9" s="14" t="s">
        <v>30</v>
      </c>
      <c r="S9" s="14" t="s">
        <v>31</v>
      </c>
      <c r="T9" s="14"/>
      <c r="U9" s="1190" t="s">
        <v>161</v>
      </c>
      <c r="V9" s="16" t="s">
        <v>90</v>
      </c>
      <c r="W9" s="16">
        <v>1019731</v>
      </c>
      <c r="X9" s="16" t="s">
        <v>3710</v>
      </c>
      <c r="Y9" s="16"/>
    </row>
    <row r="10" spans="1:25">
      <c r="A10" s="11" t="s">
        <v>19</v>
      </c>
      <c r="B10" s="7"/>
      <c r="C10" s="7"/>
      <c r="D10" s="7"/>
      <c r="E10" s="11"/>
      <c r="F10" s="7"/>
      <c r="G10" s="7"/>
      <c r="H10" s="7"/>
      <c r="I10" s="11">
        <f>SUM(I3:I7)</f>
        <v>0</v>
      </c>
      <c r="J10" s="11">
        <f>SUM(J3:J7)</f>
        <v>0</v>
      </c>
      <c r="K10" s="11">
        <f t="shared" ref="K10:P10" si="1">SUM(K3:K8)</f>
        <v>0</v>
      </c>
      <c r="L10" s="11">
        <f>SUM(L3:L9)</f>
        <v>81</v>
      </c>
      <c r="M10" s="11">
        <f t="shared" si="1"/>
        <v>376</v>
      </c>
      <c r="N10" s="11">
        <f t="shared" si="1"/>
        <v>177</v>
      </c>
      <c r="O10" s="11">
        <f t="shared" si="1"/>
        <v>65</v>
      </c>
      <c r="P10" s="11">
        <f t="shared" si="1"/>
        <v>26</v>
      </c>
      <c r="Q10" s="11">
        <f>SUM(Q3:Q9)</f>
        <v>725</v>
      </c>
      <c r="R10" s="12"/>
      <c r="S10" s="12"/>
      <c r="T10" s="12"/>
      <c r="U10" s="12"/>
      <c r="V10" s="12"/>
      <c r="W10" s="12"/>
      <c r="X10" s="12"/>
      <c r="Y10" s="12"/>
    </row>
    <row r="11" spans="1:25">
      <c r="A11" s="1"/>
      <c r="B11" s="1"/>
      <c r="C11" s="1"/>
      <c r="D11" s="1"/>
      <c r="E11" s="1"/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"/>
      <c r="K12" s="1563"/>
      <c r="L12" s="1563"/>
      <c r="M12" s="156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161</v>
      </c>
      <c r="B14" s="1564" t="s">
        <v>39</v>
      </c>
      <c r="C14" s="1564"/>
      <c r="D14" s="242"/>
      <c r="E14" s="243" t="s">
        <v>2648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230" t="s">
        <v>100</v>
      </c>
      <c r="B15" s="230" t="s">
        <v>179</v>
      </c>
      <c r="C15" s="230"/>
      <c r="D15" s="242"/>
      <c r="E15" s="2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1193" t="s">
        <v>169</v>
      </c>
      <c r="B16" s="1193" t="s">
        <v>41</v>
      </c>
      <c r="C16" s="119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 ht="15" customHeight="1">
      <c r="A17" s="5" t="s">
        <v>42</v>
      </c>
      <c r="B17" s="1565" t="s">
        <v>1599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42</v>
      </c>
      <c r="B18" s="1565"/>
      <c r="C18" s="156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5" t="s">
        <v>43</v>
      </c>
      <c r="B19" s="1566" t="s">
        <v>3711</v>
      </c>
      <c r="C19" s="156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>
      <c r="A20" s="5" t="s">
        <v>44</v>
      </c>
      <c r="B20" s="1567"/>
      <c r="C20" s="1567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>
      <c r="A21" s="24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5" ht="23.25" customHeight="1">
      <c r="A22" s="1559" t="s">
        <v>194</v>
      </c>
      <c r="B22" s="1559"/>
      <c r="C22" s="1559"/>
      <c r="D22" s="1559"/>
      <c r="E22" s="1559"/>
      <c r="F22" s="1559"/>
      <c r="G22" s="1067"/>
      <c r="H22" s="7"/>
      <c r="I22" s="1559" t="s">
        <v>346</v>
      </c>
      <c r="J22" s="1559"/>
      <c r="K22" s="1559"/>
      <c r="L22" s="1559"/>
      <c r="M22" s="1559"/>
      <c r="N22" s="1559"/>
      <c r="O22" s="1559"/>
      <c r="P22" s="1559"/>
      <c r="Q22" s="1559"/>
      <c r="R22" s="1560" t="s">
        <v>3712</v>
      </c>
      <c r="S22" s="1561"/>
      <c r="T22" s="1560"/>
      <c r="U22" s="1560"/>
      <c r="V22" s="1560"/>
      <c r="W22" s="1560"/>
      <c r="X22" s="1560"/>
      <c r="Y22" s="1560"/>
    </row>
    <row r="23" spans="1:25" ht="26.25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  <c r="H23" s="33" t="s">
        <v>10</v>
      </c>
      <c r="I23" s="9" t="s">
        <v>11</v>
      </c>
      <c r="J23" s="9" t="s">
        <v>12</v>
      </c>
      <c r="K23" s="9" t="s">
        <v>13</v>
      </c>
      <c r="L23" s="9" t="s">
        <v>14</v>
      </c>
      <c r="M23" s="9" t="s">
        <v>15</v>
      </c>
      <c r="N23" s="9" t="s">
        <v>16</v>
      </c>
      <c r="O23" s="9" t="s">
        <v>17</v>
      </c>
      <c r="P23" s="10" t="s">
        <v>18</v>
      </c>
      <c r="Q23" s="8" t="s">
        <v>19</v>
      </c>
      <c r="R23" s="8" t="s">
        <v>20</v>
      </c>
      <c r="S23" s="240" t="s">
        <v>21</v>
      </c>
      <c r="T23" s="240" t="s">
        <v>22</v>
      </c>
      <c r="U23" s="8" t="s">
        <v>24</v>
      </c>
      <c r="V23" s="8" t="s">
        <v>25</v>
      </c>
      <c r="W23" s="8" t="s">
        <v>26</v>
      </c>
      <c r="X23" s="8" t="s">
        <v>27</v>
      </c>
      <c r="Y23" s="8" t="s">
        <v>28</v>
      </c>
    </row>
    <row r="24" spans="1:25">
      <c r="A24" s="1172" t="s">
        <v>113</v>
      </c>
      <c r="B24" s="35" t="s">
        <v>65</v>
      </c>
      <c r="C24" s="35" t="s">
        <v>3713</v>
      </c>
      <c r="D24" s="35" t="s">
        <v>64</v>
      </c>
      <c r="E24" s="271">
        <v>46149.472222222219</v>
      </c>
      <c r="F24" s="224">
        <v>17</v>
      </c>
      <c r="G24" s="224">
        <v>119059</v>
      </c>
      <c r="H24" s="226"/>
      <c r="I24" s="224"/>
      <c r="J24" s="224"/>
      <c r="K24" s="224"/>
      <c r="L24" s="35">
        <v>54</v>
      </c>
      <c r="M24" s="35">
        <v>27</v>
      </c>
      <c r="N24" s="224"/>
      <c r="O24" s="224"/>
      <c r="P24" s="224"/>
      <c r="Q24" s="14">
        <f t="shared" ref="Q24:Q28" si="2">SUM(I24:P24)</f>
        <v>81</v>
      </c>
      <c r="R24" s="14" t="s">
        <v>30</v>
      </c>
      <c r="S24" s="23" t="s">
        <v>33</v>
      </c>
      <c r="T24" s="14"/>
      <c r="U24" s="457" t="s">
        <v>169</v>
      </c>
      <c r="V24" s="16"/>
      <c r="W24" s="16">
        <v>1019736</v>
      </c>
      <c r="X24" s="16" t="s">
        <v>3714</v>
      </c>
      <c r="Y24" s="16"/>
    </row>
    <row r="25" spans="1:25">
      <c r="A25" s="1198" t="s">
        <v>3715</v>
      </c>
      <c r="B25" s="300" t="s">
        <v>78</v>
      </c>
      <c r="C25" s="300" t="s">
        <v>3716</v>
      </c>
      <c r="D25" s="300" t="s">
        <v>99</v>
      </c>
      <c r="E25" s="1199">
        <v>46150.277777777781</v>
      </c>
      <c r="F25" s="300">
        <v>12.2</v>
      </c>
      <c r="G25" s="300">
        <v>119089</v>
      </c>
      <c r="H25" s="302" t="s">
        <v>160</v>
      </c>
      <c r="I25" s="300"/>
      <c r="J25" s="300"/>
      <c r="K25" s="300"/>
      <c r="L25" s="300"/>
      <c r="M25" s="300">
        <v>0</v>
      </c>
      <c r="N25" s="300">
        <v>0</v>
      </c>
      <c r="O25" s="300">
        <v>0</v>
      </c>
      <c r="P25" s="300"/>
      <c r="Q25" s="229">
        <f t="shared" si="2"/>
        <v>0</v>
      </c>
      <c r="R25" s="1176" t="s">
        <v>32</v>
      </c>
      <c r="S25" s="1176" t="s">
        <v>33</v>
      </c>
      <c r="T25" s="1200" t="b">
        <v>1</v>
      </c>
      <c r="U25" s="1201" t="s">
        <v>100</v>
      </c>
      <c r="V25" s="289" t="s">
        <v>90</v>
      </c>
      <c r="W25" s="289"/>
      <c r="X25" s="289" t="s">
        <v>3717</v>
      </c>
      <c r="Y25" s="289"/>
    </row>
    <row r="26" spans="1:25">
      <c r="A26" s="1172" t="s">
        <v>102</v>
      </c>
      <c r="B26" s="35" t="s">
        <v>92</v>
      </c>
      <c r="C26" s="35" t="s">
        <v>3718</v>
      </c>
      <c r="D26" s="224" t="s">
        <v>620</v>
      </c>
      <c r="E26" s="227">
        <v>46149.958333333336</v>
      </c>
      <c r="F26" s="224">
        <v>11.9</v>
      </c>
      <c r="G26" s="15">
        <v>119096</v>
      </c>
      <c r="H26" s="226" t="s">
        <v>740</v>
      </c>
      <c r="I26" s="224"/>
      <c r="J26" s="224"/>
      <c r="K26" s="224"/>
      <c r="L26" s="224"/>
      <c r="M26" s="35">
        <v>54</v>
      </c>
      <c r="N26" s="35">
        <v>80</v>
      </c>
      <c r="O26" s="224"/>
      <c r="P26" s="35">
        <v>27</v>
      </c>
      <c r="Q26" s="14">
        <f t="shared" si="2"/>
        <v>161</v>
      </c>
      <c r="R26" s="229" t="s">
        <v>32</v>
      </c>
      <c r="S26" s="23" t="s">
        <v>33</v>
      </c>
      <c r="T26" s="14"/>
      <c r="U26" s="1190" t="s">
        <v>161</v>
      </c>
      <c r="V26" s="16" t="s">
        <v>90</v>
      </c>
      <c r="W26" s="16">
        <v>1019737</v>
      </c>
      <c r="X26" s="16" t="s">
        <v>3672</v>
      </c>
      <c r="Y26" s="16"/>
    </row>
    <row r="27" spans="1:25">
      <c r="A27" s="1172" t="s">
        <v>655</v>
      </c>
      <c r="B27" s="35" t="s">
        <v>2047</v>
      </c>
      <c r="C27" s="35" t="s">
        <v>3719</v>
      </c>
      <c r="D27" s="224" t="s">
        <v>2892</v>
      </c>
      <c r="E27" s="227">
        <v>46149.288194444445</v>
      </c>
      <c r="F27" s="224">
        <v>12.5</v>
      </c>
      <c r="G27" s="224">
        <v>119097</v>
      </c>
      <c r="H27" s="226" t="s">
        <v>401</v>
      </c>
      <c r="I27" s="224"/>
      <c r="J27" s="224"/>
      <c r="K27" s="224"/>
      <c r="L27" s="224"/>
      <c r="M27" s="35">
        <v>108</v>
      </c>
      <c r="N27" s="35">
        <v>53</v>
      </c>
      <c r="O27" s="224"/>
      <c r="P27" s="224"/>
      <c r="Q27" s="14">
        <f t="shared" si="2"/>
        <v>161</v>
      </c>
      <c r="R27" s="229" t="s">
        <v>32</v>
      </c>
      <c r="S27" s="23" t="s">
        <v>33</v>
      </c>
      <c r="T27" s="14"/>
      <c r="U27" s="1189" t="s">
        <v>100</v>
      </c>
      <c r="V27" s="16" t="s">
        <v>90</v>
      </c>
      <c r="W27" s="16">
        <v>1019738</v>
      </c>
      <c r="X27" s="16" t="s">
        <v>3720</v>
      </c>
      <c r="Y27" s="16"/>
    </row>
    <row r="28" spans="1:25">
      <c r="A28" s="1178" t="s">
        <v>86</v>
      </c>
      <c r="B28" s="35" t="s">
        <v>2047</v>
      </c>
      <c r="C28" s="35" t="s">
        <v>3721</v>
      </c>
      <c r="D28" s="224" t="s">
        <v>2892</v>
      </c>
      <c r="E28" s="227">
        <v>46149.288194444445</v>
      </c>
      <c r="F28" s="15">
        <v>12.5</v>
      </c>
      <c r="G28" s="15">
        <v>119098</v>
      </c>
      <c r="H28" s="226" t="s">
        <v>401</v>
      </c>
      <c r="I28" s="15"/>
      <c r="J28" s="15"/>
      <c r="K28" s="15"/>
      <c r="L28" s="15"/>
      <c r="M28" s="35">
        <v>135</v>
      </c>
      <c r="N28" s="35">
        <v>26</v>
      </c>
      <c r="O28" s="15"/>
      <c r="P28" s="15"/>
      <c r="Q28" s="14">
        <f t="shared" si="2"/>
        <v>161</v>
      </c>
      <c r="R28" s="229" t="s">
        <v>32</v>
      </c>
      <c r="S28" s="23" t="s">
        <v>33</v>
      </c>
      <c r="T28" s="14"/>
      <c r="U28" s="1189" t="s">
        <v>100</v>
      </c>
      <c r="V28" s="16" t="s">
        <v>90</v>
      </c>
      <c r="W28" s="16">
        <v>1019739</v>
      </c>
      <c r="X28" s="16" t="s">
        <v>3720</v>
      </c>
      <c r="Y28" s="16"/>
    </row>
    <row r="29" spans="1:25">
      <c r="A29" s="11" t="s">
        <v>19</v>
      </c>
      <c r="B29" s="7"/>
      <c r="C29" s="7"/>
      <c r="D29" s="7"/>
      <c r="E29" s="11"/>
      <c r="F29" s="7"/>
      <c r="G29" s="7"/>
      <c r="H29" s="7"/>
      <c r="I29" s="11">
        <f>SUM(I24:I26)</f>
        <v>0</v>
      </c>
      <c r="J29" s="11">
        <f>SUM(J24:J26)</f>
        <v>0</v>
      </c>
      <c r="K29" s="11">
        <f t="shared" ref="K29:Q29" si="3">SUM(K24:K28)</f>
        <v>0</v>
      </c>
      <c r="L29" s="11">
        <f t="shared" si="3"/>
        <v>54</v>
      </c>
      <c r="M29" s="11">
        <f t="shared" si="3"/>
        <v>324</v>
      </c>
      <c r="N29" s="11">
        <f>SUM(N24:N28)</f>
        <v>159</v>
      </c>
      <c r="O29" s="11">
        <f t="shared" si="3"/>
        <v>0</v>
      </c>
      <c r="P29" s="11">
        <f t="shared" si="3"/>
        <v>27</v>
      </c>
      <c r="Q29" s="11">
        <f t="shared" si="3"/>
        <v>564</v>
      </c>
      <c r="R29" s="12"/>
      <c r="S29" s="12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"/>
      <c r="K31" s="1563"/>
      <c r="L31" s="1563"/>
      <c r="M31" s="156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.75" customHeight="1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6" ht="15" customHeight="1">
      <c r="A33" s="1193" t="s">
        <v>169</v>
      </c>
      <c r="B33" s="1718" t="s">
        <v>39</v>
      </c>
      <c r="C33" s="1718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6" ht="15" customHeight="1">
      <c r="A34" s="1195" t="s">
        <v>161</v>
      </c>
      <c r="B34" s="1195" t="s">
        <v>41</v>
      </c>
      <c r="C34" s="1195"/>
      <c r="D34" s="242"/>
      <c r="E34" s="24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6" ht="26.25">
      <c r="A35" s="1194" t="s">
        <v>100</v>
      </c>
      <c r="B35" s="1194" t="s">
        <v>1666</v>
      </c>
      <c r="C35" s="1194"/>
      <c r="D35" s="1"/>
      <c r="E35" s="1"/>
      <c r="F35" s="1" t="s">
        <v>3722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6">
      <c r="A36" s="5" t="s">
        <v>42</v>
      </c>
      <c r="B36" s="1565" t="s">
        <v>3723</v>
      </c>
      <c r="C36" s="156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6">
      <c r="A37" s="5" t="s">
        <v>42</v>
      </c>
      <c r="B37" s="1565"/>
      <c r="C37" s="156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6">
      <c r="A38" s="5" t="s">
        <v>43</v>
      </c>
      <c r="B38" s="1566" t="s">
        <v>3724</v>
      </c>
      <c r="C38" s="156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6">
      <c r="A39" s="5" t="s">
        <v>44</v>
      </c>
      <c r="B39" s="1567"/>
      <c r="C39" s="156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1" spans="1:26" ht="23.25" customHeight="1">
      <c r="A41" s="1559" t="s">
        <v>205</v>
      </c>
      <c r="B41" s="1559"/>
      <c r="C41" s="1559"/>
      <c r="D41" s="1559"/>
      <c r="E41" s="1559"/>
      <c r="F41" s="1559"/>
      <c r="G41" s="1067"/>
      <c r="H41" s="7"/>
      <c r="I41" s="1559" t="s">
        <v>346</v>
      </c>
      <c r="J41" s="1559"/>
      <c r="K41" s="1559"/>
      <c r="L41" s="1559"/>
      <c r="M41" s="1559"/>
      <c r="N41" s="1559"/>
      <c r="O41" s="1559"/>
      <c r="P41" s="1559"/>
      <c r="Q41" s="1559"/>
      <c r="R41" s="1560" t="s">
        <v>3725</v>
      </c>
      <c r="S41" s="1561"/>
      <c r="T41" s="1560"/>
      <c r="U41" s="1560"/>
      <c r="V41" s="1560"/>
      <c r="W41" s="1560"/>
      <c r="X41" s="1560"/>
      <c r="Y41" s="1560"/>
    </row>
    <row r="42" spans="1:26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8" t="s">
        <v>9</v>
      </c>
      <c r="H42" s="33" t="s">
        <v>10</v>
      </c>
      <c r="I42" s="9" t="s">
        <v>11</v>
      </c>
      <c r="J42" s="9" t="s">
        <v>12</v>
      </c>
      <c r="K42" s="9" t="s">
        <v>13</v>
      </c>
      <c r="L42" s="9" t="s">
        <v>14</v>
      </c>
      <c r="M42" s="9" t="s">
        <v>15</v>
      </c>
      <c r="N42" s="9" t="s">
        <v>16</v>
      </c>
      <c r="O42" s="9" t="s">
        <v>17</v>
      </c>
      <c r="P42" s="10" t="s">
        <v>18</v>
      </c>
      <c r="Q42" s="8" t="s">
        <v>19</v>
      </c>
      <c r="R42" s="8" t="s">
        <v>20</v>
      </c>
      <c r="S42" s="240" t="s">
        <v>21</v>
      </c>
      <c r="T42" s="240" t="s">
        <v>22</v>
      </c>
      <c r="U42" s="8" t="s">
        <v>24</v>
      </c>
      <c r="V42" s="8" t="s">
        <v>25</v>
      </c>
      <c r="W42" s="8" t="s">
        <v>26</v>
      </c>
      <c r="X42" s="8" t="s">
        <v>27</v>
      </c>
      <c r="Y42" s="8" t="s">
        <v>28</v>
      </c>
    </row>
    <row r="43" spans="1:26">
      <c r="A43" s="1172" t="s">
        <v>142</v>
      </c>
      <c r="B43" s="35" t="s">
        <v>72</v>
      </c>
      <c r="C43" s="35" t="s">
        <v>3726</v>
      </c>
      <c r="D43" s="224" t="s">
        <v>71</v>
      </c>
      <c r="E43" s="227">
        <v>46149.715277777781</v>
      </c>
      <c r="F43" s="224">
        <v>16.2</v>
      </c>
      <c r="G43" s="224">
        <v>119060</v>
      </c>
      <c r="H43" s="226"/>
      <c r="I43" s="224"/>
      <c r="J43" s="224"/>
      <c r="K43" s="224"/>
      <c r="L43" s="35">
        <v>54</v>
      </c>
      <c r="M43" s="224"/>
      <c r="N43" s="272">
        <v>80</v>
      </c>
      <c r="O43" s="35">
        <v>27</v>
      </c>
      <c r="P43" s="224"/>
      <c r="Q43" s="14">
        <f t="shared" ref="Q43:Q48" si="4">SUM(I43:P43)</f>
        <v>161</v>
      </c>
      <c r="R43" s="14" t="s">
        <v>30</v>
      </c>
      <c r="S43" s="14" t="s">
        <v>31</v>
      </c>
      <c r="T43" s="14"/>
      <c r="U43" s="1187" t="s">
        <v>169</v>
      </c>
      <c r="V43" s="16"/>
      <c r="W43" s="16">
        <v>1019741</v>
      </c>
      <c r="X43" s="16" t="s">
        <v>3727</v>
      </c>
      <c r="Y43" s="16"/>
    </row>
    <row r="44" spans="1:26">
      <c r="A44" s="1172" t="s">
        <v>141</v>
      </c>
      <c r="B44" s="35" t="s">
        <v>69</v>
      </c>
      <c r="C44" s="35" t="s">
        <v>3726</v>
      </c>
      <c r="D44" s="224" t="s">
        <v>68</v>
      </c>
      <c r="E44" s="227">
        <v>46148.798611111109</v>
      </c>
      <c r="F44" s="224">
        <v>16.899999999999999</v>
      </c>
      <c r="G44" s="224">
        <v>119061</v>
      </c>
      <c r="H44" s="226"/>
      <c r="I44" s="224"/>
      <c r="J44" s="224"/>
      <c r="K44" s="224"/>
      <c r="L44" s="224"/>
      <c r="M44" s="224">
        <v>27</v>
      </c>
      <c r="N44" s="224">
        <v>80</v>
      </c>
      <c r="O44" s="35">
        <v>54</v>
      </c>
      <c r="P44" s="224"/>
      <c r="Q44" s="14">
        <f t="shared" si="4"/>
        <v>161</v>
      </c>
      <c r="R44" s="14" t="s">
        <v>30</v>
      </c>
      <c r="S44" s="14" t="s">
        <v>31</v>
      </c>
      <c r="T44" s="14"/>
      <c r="U44" s="1187" t="s">
        <v>169</v>
      </c>
      <c r="V44" s="16"/>
      <c r="W44" s="16">
        <v>1019745</v>
      </c>
      <c r="X44" s="16" t="s">
        <v>3728</v>
      </c>
      <c r="Y44" s="16"/>
      <c r="Z44" t="s">
        <v>3729</v>
      </c>
    </row>
    <row r="45" spans="1:26">
      <c r="A45" s="1172" t="s">
        <v>150</v>
      </c>
      <c r="B45" s="35" t="s">
        <v>57</v>
      </c>
      <c r="C45" s="35" t="s">
        <v>3730</v>
      </c>
      <c r="D45" s="224" t="s">
        <v>56</v>
      </c>
      <c r="E45" s="1191" t="s">
        <v>3731</v>
      </c>
      <c r="F45" s="224">
        <v>12.3</v>
      </c>
      <c r="G45" s="224">
        <v>119062</v>
      </c>
      <c r="H45" s="226"/>
      <c r="I45" s="224"/>
      <c r="J45" s="224"/>
      <c r="K45" s="224"/>
      <c r="L45" s="35">
        <v>108</v>
      </c>
      <c r="M45" s="224"/>
      <c r="N45" s="224"/>
      <c r="O45" s="224"/>
      <c r="P45" s="224"/>
      <c r="Q45" s="14">
        <f t="shared" si="4"/>
        <v>108</v>
      </c>
      <c r="R45" s="1175" t="s">
        <v>30</v>
      </c>
      <c r="S45" s="1175" t="s">
        <v>31</v>
      </c>
      <c r="T45" s="14"/>
      <c r="U45" s="1187" t="s">
        <v>169</v>
      </c>
      <c r="V45" s="16"/>
      <c r="W45" s="16">
        <v>1019748</v>
      </c>
      <c r="X45" s="1181" t="s">
        <v>3732</v>
      </c>
      <c r="Y45" s="16"/>
    </row>
    <row r="46" spans="1:26">
      <c r="A46" s="1202" t="s">
        <v>3733</v>
      </c>
      <c r="B46" s="35" t="s">
        <v>78</v>
      </c>
      <c r="C46" s="35" t="s">
        <v>3734</v>
      </c>
      <c r="D46" s="314" t="s">
        <v>1047</v>
      </c>
      <c r="E46" s="315">
        <v>46150.041666666664</v>
      </c>
      <c r="F46" s="314">
        <v>13.5</v>
      </c>
      <c r="G46" s="314">
        <v>119099</v>
      </c>
      <c r="H46" s="316" t="s">
        <v>740</v>
      </c>
      <c r="I46" s="314"/>
      <c r="J46" s="314"/>
      <c r="K46" s="314"/>
      <c r="L46" s="314"/>
      <c r="M46" s="272">
        <v>108</v>
      </c>
      <c r="N46" s="314"/>
      <c r="O46" s="35">
        <v>53</v>
      </c>
      <c r="P46" s="314"/>
      <c r="Q46" s="63">
        <f t="shared" si="4"/>
        <v>161</v>
      </c>
      <c r="R46" s="63" t="s">
        <v>32</v>
      </c>
      <c r="S46" s="63" t="s">
        <v>33</v>
      </c>
      <c r="T46" s="1203" t="b">
        <v>1</v>
      </c>
      <c r="U46" s="1189" t="s">
        <v>161</v>
      </c>
      <c r="V46" s="231" t="s">
        <v>90</v>
      </c>
      <c r="W46" s="231">
        <v>1019742</v>
      </c>
      <c r="X46" s="231" t="s">
        <v>3735</v>
      </c>
      <c r="Y46" s="231"/>
    </row>
    <row r="47" spans="1:26">
      <c r="A47" s="1198" t="s">
        <v>3736</v>
      </c>
      <c r="B47" s="300" t="s">
        <v>78</v>
      </c>
      <c r="C47" s="300" t="s">
        <v>3737</v>
      </c>
      <c r="D47" s="300" t="s">
        <v>1047</v>
      </c>
      <c r="E47" s="301">
        <v>46150.041666666664</v>
      </c>
      <c r="F47" s="300">
        <v>13.5</v>
      </c>
      <c r="G47" s="300">
        <v>119100</v>
      </c>
      <c r="H47" s="302" t="s">
        <v>740</v>
      </c>
      <c r="I47" s="300"/>
      <c r="J47" s="300"/>
      <c r="K47" s="300"/>
      <c r="L47" s="300"/>
      <c r="M47" s="300">
        <v>0</v>
      </c>
      <c r="N47" s="300">
        <v>0</v>
      </c>
      <c r="O47" s="300">
        <v>0</v>
      </c>
      <c r="P47" s="300"/>
      <c r="Q47" s="229">
        <f>SUM(I47:P47)</f>
        <v>0</v>
      </c>
      <c r="R47" s="1176" t="s">
        <v>32</v>
      </c>
      <c r="S47" s="1176" t="s">
        <v>33</v>
      </c>
      <c r="T47" s="1200" t="b">
        <v>1</v>
      </c>
      <c r="U47" s="1201" t="s">
        <v>161</v>
      </c>
      <c r="V47" s="289" t="s">
        <v>90</v>
      </c>
      <c r="W47" s="289"/>
      <c r="X47" s="289" t="s">
        <v>3735</v>
      </c>
      <c r="Y47" s="289"/>
    </row>
    <row r="48" spans="1:26">
      <c r="A48" s="1172" t="s">
        <v>219</v>
      </c>
      <c r="B48" s="1186" t="s">
        <v>75</v>
      </c>
      <c r="C48" s="1186" t="s">
        <v>3738</v>
      </c>
      <c r="D48" s="1172" t="s">
        <v>74</v>
      </c>
      <c r="E48" s="1173">
        <v>46149.524305555555</v>
      </c>
      <c r="F48" s="1172">
        <v>17.600000000000001</v>
      </c>
      <c r="G48" s="1172">
        <v>119069</v>
      </c>
      <c r="H48" s="1174"/>
      <c r="I48" s="1172"/>
      <c r="J48" s="1172"/>
      <c r="K48" s="1172"/>
      <c r="L48" s="1186">
        <v>81</v>
      </c>
      <c r="M48" s="1172"/>
      <c r="N48" s="1172"/>
      <c r="O48" s="1172"/>
      <c r="P48" s="1172"/>
      <c r="Q48" s="14">
        <f t="shared" si="4"/>
        <v>81</v>
      </c>
      <c r="R48" s="1175" t="s">
        <v>30</v>
      </c>
      <c r="S48" s="1175" t="s">
        <v>31</v>
      </c>
      <c r="T48" s="14"/>
      <c r="U48" s="1187" t="s">
        <v>169</v>
      </c>
      <c r="V48" s="16"/>
      <c r="W48" s="16">
        <v>1019743</v>
      </c>
      <c r="X48" s="16" t="s">
        <v>3739</v>
      </c>
      <c r="Y48" s="16"/>
    </row>
    <row r="49" spans="1:25">
      <c r="A49" s="1184" t="s">
        <v>119</v>
      </c>
      <c r="B49" s="489" t="s">
        <v>92</v>
      </c>
      <c r="C49" s="489" t="s">
        <v>3740</v>
      </c>
      <c r="D49" s="489" t="s">
        <v>620</v>
      </c>
      <c r="E49" s="493">
        <v>46149.958333333336</v>
      </c>
      <c r="F49" s="489">
        <v>11.9</v>
      </c>
      <c r="G49" s="489">
        <v>119095</v>
      </c>
      <c r="H49" s="226" t="s">
        <v>740</v>
      </c>
      <c r="I49" s="224"/>
      <c r="J49" s="224"/>
      <c r="K49" s="224"/>
      <c r="L49" s="224"/>
      <c r="M49" s="224">
        <v>93</v>
      </c>
      <c r="N49" s="224"/>
      <c r="O49" s="272">
        <v>53</v>
      </c>
      <c r="P49" s="272">
        <v>15</v>
      </c>
      <c r="Q49" s="14">
        <f>SUM(I49:P49)</f>
        <v>161</v>
      </c>
      <c r="R49" s="229" t="s">
        <v>32</v>
      </c>
      <c r="S49" s="23" t="s">
        <v>33</v>
      </c>
      <c r="T49" s="14"/>
      <c r="U49" s="1190" t="s">
        <v>161</v>
      </c>
      <c r="V49" s="16" t="s">
        <v>90</v>
      </c>
      <c r="W49" s="16">
        <v>1019744</v>
      </c>
      <c r="X49" s="16" t="s">
        <v>3672</v>
      </c>
      <c r="Y49" s="16"/>
    </row>
    <row r="50" spans="1:25">
      <c r="A50" s="11" t="s">
        <v>19</v>
      </c>
      <c r="B50" s="7"/>
      <c r="C50" s="7"/>
      <c r="D50" s="7"/>
      <c r="E50" s="11"/>
      <c r="F50" s="7"/>
      <c r="G50" s="7"/>
      <c r="H50" s="7"/>
      <c r="I50" s="11">
        <f>SUM(I43:I46)</f>
        <v>0</v>
      </c>
      <c r="J50" s="11">
        <f>SUM(J43:J46)</f>
        <v>0</v>
      </c>
      <c r="K50" s="11">
        <f>SUM(K43:K48)</f>
        <v>0</v>
      </c>
      <c r="L50" s="11">
        <f>SUM(L43:L49)</f>
        <v>243</v>
      </c>
      <c r="M50" s="11">
        <f t="shared" ref="M50:O50" si="5">SUM(M43:M49)</f>
        <v>228</v>
      </c>
      <c r="N50" s="11">
        <f t="shared" si="5"/>
        <v>160</v>
      </c>
      <c r="O50" s="11">
        <f t="shared" si="5"/>
        <v>187</v>
      </c>
      <c r="P50" s="11">
        <f>SUM(P49)</f>
        <v>15</v>
      </c>
      <c r="Q50" s="11">
        <f>SUM(Q43:Q49)</f>
        <v>833</v>
      </c>
      <c r="R50" s="12"/>
      <c r="S50" s="12"/>
      <c r="T50" s="12"/>
      <c r="U50" s="12"/>
      <c r="V50" s="12"/>
      <c r="W50" s="12"/>
      <c r="X50" s="12"/>
      <c r="Y50" s="12"/>
    </row>
    <row r="51" spans="1:25">
      <c r="A51" s="1"/>
      <c r="B51" s="1"/>
      <c r="C51" s="1"/>
      <c r="D51" s="1"/>
      <c r="E51" s="1"/>
      <c r="F51" s="2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166" t="s">
        <v>34</v>
      </c>
      <c r="B52" s="1562"/>
      <c r="C52" s="1562"/>
      <c r="D52" s="1562"/>
      <c r="E52" s="1"/>
      <c r="F52" s="1"/>
      <c r="G52" s="1"/>
      <c r="H52" s="1"/>
      <c r="I52" s="1"/>
      <c r="J52" s="1"/>
      <c r="K52" s="1563"/>
      <c r="L52" s="1563"/>
      <c r="M52" s="1563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 ht="18">
      <c r="A53" s="187" t="s">
        <v>35</v>
      </c>
      <c r="B53" s="186" t="s">
        <v>36</v>
      </c>
      <c r="C53" s="239" t="s">
        <v>37</v>
      </c>
      <c r="D53" s="241"/>
      <c r="E53" s="263" t="s">
        <v>2648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 ht="15" customHeight="1">
      <c r="A54" s="1195" t="s">
        <v>161</v>
      </c>
      <c r="B54" s="1554" t="s">
        <v>39</v>
      </c>
      <c r="C54" s="1554"/>
      <c r="D54" s="242"/>
      <c r="E54" s="243" t="s">
        <v>40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1193" t="s">
        <v>169</v>
      </c>
      <c r="B55" s="1193" t="s">
        <v>41</v>
      </c>
      <c r="C55" s="119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42</v>
      </c>
      <c r="B56" s="1565" t="s">
        <v>1548</v>
      </c>
      <c r="C56" s="156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5">
      <c r="A57" s="5" t="s">
        <v>42</v>
      </c>
      <c r="B57" s="1565"/>
      <c r="C57" s="156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5">
      <c r="A58" s="5" t="s">
        <v>43</v>
      </c>
      <c r="B58" s="1566" t="s">
        <v>2741</v>
      </c>
      <c r="C58" s="156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5">
      <c r="A59" s="5" t="s">
        <v>44</v>
      </c>
      <c r="B59" s="1567"/>
      <c r="C59" s="156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3" spans="1:25">
      <c r="A63" s="1178"/>
      <c r="B63" s="1172"/>
      <c r="C63" s="1172"/>
      <c r="D63" s="1172"/>
      <c r="E63" s="1173"/>
      <c r="F63" s="1172"/>
      <c r="G63" s="1172"/>
      <c r="H63" s="1174"/>
      <c r="I63" s="1172"/>
      <c r="J63" s="1172"/>
      <c r="K63" s="1172"/>
      <c r="L63" s="1172"/>
      <c r="M63" s="1172"/>
      <c r="N63" s="1178"/>
      <c r="O63" s="1178"/>
      <c r="P63" s="1178"/>
      <c r="Q63" s="1175"/>
      <c r="R63" s="1175"/>
      <c r="S63" s="1175"/>
      <c r="T63" s="1175"/>
      <c r="U63" s="1187"/>
      <c r="V63" s="1181"/>
      <c r="W63" s="1181"/>
      <c r="X63" s="1188"/>
    </row>
    <row r="65" spans="1:24">
      <c r="A65" s="1186"/>
      <c r="B65" s="1172"/>
      <c r="C65" s="1172"/>
      <c r="D65" s="1172"/>
      <c r="E65" s="1173"/>
      <c r="F65" s="1172"/>
      <c r="G65" s="1172"/>
      <c r="H65" s="1174"/>
      <c r="I65" s="1172"/>
      <c r="J65" s="1172"/>
      <c r="K65" s="1172"/>
      <c r="L65" s="1172"/>
      <c r="M65" s="1172"/>
      <c r="N65" s="1172"/>
      <c r="O65" s="1172"/>
      <c r="P65" s="1172"/>
      <c r="Q65" s="1175"/>
      <c r="R65" s="1176"/>
      <c r="S65" s="1177"/>
      <c r="T65" s="1175"/>
      <c r="U65" s="1189"/>
      <c r="V65" s="1181"/>
      <c r="W65" s="1181"/>
      <c r="X65" s="1181"/>
    </row>
    <row r="68" spans="1:24">
      <c r="A68" s="1172"/>
      <c r="B68" s="1172"/>
      <c r="C68" s="1172"/>
      <c r="D68" s="1172"/>
      <c r="E68" s="1191"/>
      <c r="F68" s="1172"/>
      <c r="G68" s="1172"/>
      <c r="H68" s="1174"/>
      <c r="I68" s="1172"/>
      <c r="J68" s="1172"/>
      <c r="K68" s="1172"/>
      <c r="L68" s="1172"/>
      <c r="M68" s="1172"/>
      <c r="N68" s="1172"/>
      <c r="O68" s="1172"/>
      <c r="P68" s="1172"/>
      <c r="Q68" s="1175"/>
      <c r="R68" s="1175"/>
      <c r="S68" s="1175"/>
      <c r="T68" s="1175"/>
      <c r="U68" s="1190"/>
      <c r="V68" s="1181"/>
      <c r="W68" s="1181"/>
      <c r="X68" s="1181"/>
    </row>
  </sheetData>
  <mergeCells count="30">
    <mergeCell ref="B14:C14"/>
    <mergeCell ref="A1:F1"/>
    <mergeCell ref="I1:Q1"/>
    <mergeCell ref="R1:Y1"/>
    <mergeCell ref="B12:D12"/>
    <mergeCell ref="K12:M12"/>
    <mergeCell ref="B17:C17"/>
    <mergeCell ref="B18:C18"/>
    <mergeCell ref="B19:C19"/>
    <mergeCell ref="B20:C20"/>
    <mergeCell ref="A22:F22"/>
    <mergeCell ref="B33:C33"/>
    <mergeCell ref="I22:Q22"/>
    <mergeCell ref="R22:Y22"/>
    <mergeCell ref="B31:D31"/>
    <mergeCell ref="K31:M31"/>
    <mergeCell ref="B57:C57"/>
    <mergeCell ref="B58:C58"/>
    <mergeCell ref="B59:C59"/>
    <mergeCell ref="B36:C36"/>
    <mergeCell ref="B37:C37"/>
    <mergeCell ref="B38:C38"/>
    <mergeCell ref="B39:C39"/>
    <mergeCell ref="A41:F41"/>
    <mergeCell ref="R41:Y41"/>
    <mergeCell ref="B52:D52"/>
    <mergeCell ref="K52:M52"/>
    <mergeCell ref="B54:C54"/>
    <mergeCell ref="B56:C56"/>
    <mergeCell ref="I41:Q41"/>
  </mergeCells>
  <pageMargins left="0.7" right="0.7" top="0.75" bottom="0.75" header="0.3" footer="0.3"/>
  <legacy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7CF5-6387-44FB-BE51-9B13A23D1760}">
  <sheetPr>
    <tabColor rgb="FFFFC000"/>
  </sheetPr>
  <dimension ref="A1:Z65"/>
  <sheetViews>
    <sheetView workbookViewId="0">
      <selection activeCell="S29" sqref="S29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13.42578125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style="1094" customWidth="1"/>
    <col min="22" max="23" width="9.140625" bestFit="1" customWidth="1"/>
    <col min="24" max="24" width="19" customWidth="1"/>
  </cols>
  <sheetData>
    <row r="1" spans="1:26" ht="23.25">
      <c r="A1" s="1559" t="s">
        <v>345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347</v>
      </c>
      <c r="S1" s="1561"/>
      <c r="T1" s="1560"/>
      <c r="U1" s="1560"/>
      <c r="V1" s="1560"/>
      <c r="W1" s="1560"/>
      <c r="X1" s="1560"/>
      <c r="Y1" s="1560"/>
    </row>
    <row r="2" spans="1:26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1102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6">
      <c r="A3" s="15" t="s">
        <v>111</v>
      </c>
      <c r="B3" s="15" t="s">
        <v>65</v>
      </c>
      <c r="C3" s="15" t="s">
        <v>3741</v>
      </c>
      <c r="D3" s="15" t="s">
        <v>64</v>
      </c>
      <c r="E3" s="24">
        <v>46144.472222222219</v>
      </c>
      <c r="F3" s="15">
        <v>17</v>
      </c>
      <c r="G3" s="224">
        <v>119031</v>
      </c>
      <c r="H3" s="388" t="s">
        <v>3742</v>
      </c>
      <c r="I3" s="225"/>
      <c r="J3" s="225"/>
      <c r="K3" s="225"/>
      <c r="L3" s="225"/>
      <c r="M3" s="35">
        <v>161</v>
      </c>
      <c r="N3" s="225"/>
      <c r="O3" s="225"/>
      <c r="P3" s="224"/>
      <c r="Q3" s="14">
        <f>SUM(I3:P3)</f>
        <v>161</v>
      </c>
      <c r="R3" s="14" t="s">
        <v>30</v>
      </c>
      <c r="S3" s="23" t="s">
        <v>33</v>
      </c>
      <c r="T3" s="14"/>
      <c r="U3" s="36" t="s">
        <v>169</v>
      </c>
      <c r="V3" s="16" t="s">
        <v>90</v>
      </c>
      <c r="W3" s="16">
        <v>1019670</v>
      </c>
      <c r="X3" s="16" t="s">
        <v>3743</v>
      </c>
      <c r="Y3" s="8"/>
    </row>
    <row r="4" spans="1:26">
      <c r="A4" s="1184" t="s">
        <v>141</v>
      </c>
      <c r="B4" s="1184" t="s">
        <v>69</v>
      </c>
      <c r="C4" s="1184" t="s">
        <v>3744</v>
      </c>
      <c r="D4" s="1184" t="s">
        <v>68</v>
      </c>
      <c r="E4" s="1185">
        <v>46144.798611111109</v>
      </c>
      <c r="F4" s="1184">
        <v>16.899999999999999</v>
      </c>
      <c r="G4" s="489">
        <v>119028</v>
      </c>
      <c r="H4" s="494"/>
      <c r="I4" s="489"/>
      <c r="J4" s="489"/>
      <c r="K4" s="489"/>
      <c r="L4" s="489"/>
      <c r="M4" s="35">
        <v>81</v>
      </c>
      <c r="N4" s="35">
        <v>80</v>
      </c>
      <c r="O4" s="489"/>
      <c r="P4" s="489"/>
      <c r="Q4" s="279">
        <f t="shared" ref="Q4:Q5" si="0">SUM(I4:P4)</f>
        <v>161</v>
      </c>
      <c r="R4" s="1175" t="s">
        <v>30</v>
      </c>
      <c r="S4" s="1175" t="s">
        <v>31</v>
      </c>
      <c r="T4" s="1175"/>
      <c r="U4" s="1180" t="s">
        <v>169</v>
      </c>
      <c r="V4" s="16"/>
      <c r="W4" s="16">
        <v>1019671</v>
      </c>
      <c r="X4" s="16" t="s">
        <v>3745</v>
      </c>
      <c r="Y4" s="16"/>
    </row>
    <row r="5" spans="1:26">
      <c r="A5" s="224" t="s">
        <v>655</v>
      </c>
      <c r="B5" s="224" t="s">
        <v>652</v>
      </c>
      <c r="C5" s="224" t="s">
        <v>3746</v>
      </c>
      <c r="D5" s="224" t="s">
        <v>2892</v>
      </c>
      <c r="E5" s="227">
        <v>46146.288194444445</v>
      </c>
      <c r="F5" s="224">
        <v>12.5</v>
      </c>
      <c r="G5" s="224">
        <v>119002</v>
      </c>
      <c r="H5" s="226" t="s">
        <v>401</v>
      </c>
      <c r="I5" s="224"/>
      <c r="J5" s="224"/>
      <c r="K5" s="224"/>
      <c r="L5" s="224"/>
      <c r="M5" s="35">
        <v>81</v>
      </c>
      <c r="N5" s="35">
        <v>80</v>
      </c>
      <c r="O5" s="224"/>
      <c r="P5" s="224"/>
      <c r="Q5" s="14">
        <f t="shared" si="0"/>
        <v>161</v>
      </c>
      <c r="R5" s="229" t="s">
        <v>32</v>
      </c>
      <c r="S5" s="23" t="s">
        <v>33</v>
      </c>
      <c r="T5" s="1175"/>
      <c r="U5" s="1103" t="s">
        <v>100</v>
      </c>
      <c r="V5" s="16" t="s">
        <v>90</v>
      </c>
      <c r="W5" s="16">
        <v>1019672</v>
      </c>
      <c r="X5" s="16" t="s">
        <v>3747</v>
      </c>
      <c r="Y5" s="16"/>
    </row>
    <row r="6" spans="1:26">
      <c r="A6" s="489" t="s">
        <v>120</v>
      </c>
      <c r="B6" s="489" t="s">
        <v>78</v>
      </c>
      <c r="C6" s="489" t="s">
        <v>3748</v>
      </c>
      <c r="D6" s="489" t="s">
        <v>99</v>
      </c>
      <c r="E6" s="493">
        <v>46145.277777777781</v>
      </c>
      <c r="F6" s="489">
        <v>12.2</v>
      </c>
      <c r="G6" s="489">
        <v>118995</v>
      </c>
      <c r="H6" s="494" t="s">
        <v>2928</v>
      </c>
      <c r="I6" s="489"/>
      <c r="J6" s="489"/>
      <c r="K6" s="489"/>
      <c r="L6" s="489"/>
      <c r="M6" s="489"/>
      <c r="N6" s="35">
        <v>26</v>
      </c>
      <c r="O6" s="35">
        <v>27</v>
      </c>
      <c r="P6" s="35">
        <v>27</v>
      </c>
      <c r="Q6" s="279">
        <f>SUM(I6:P6)</f>
        <v>80</v>
      </c>
      <c r="R6" s="229" t="s">
        <v>32</v>
      </c>
      <c r="S6" s="23" t="s">
        <v>33</v>
      </c>
      <c r="T6" s="1092" t="b">
        <v>1</v>
      </c>
      <c r="U6" s="1103" t="s">
        <v>100</v>
      </c>
      <c r="V6" s="16" t="s">
        <v>90</v>
      </c>
      <c r="W6" s="16">
        <v>1019673</v>
      </c>
      <c r="X6" s="16" t="s">
        <v>3745</v>
      </c>
      <c r="Y6" s="16"/>
    </row>
    <row r="7" spans="1:26">
      <c r="A7" s="15" t="s">
        <v>120</v>
      </c>
      <c r="B7" s="15" t="s">
        <v>78</v>
      </c>
      <c r="C7" s="15" t="s">
        <v>3749</v>
      </c>
      <c r="D7" s="15" t="s">
        <v>99</v>
      </c>
      <c r="E7" s="24">
        <v>46145.277777777781</v>
      </c>
      <c r="F7" s="15">
        <v>12.2</v>
      </c>
      <c r="G7" s="15">
        <v>119050</v>
      </c>
      <c r="H7" s="226" t="s">
        <v>2928</v>
      </c>
      <c r="I7" s="224"/>
      <c r="J7" s="224"/>
      <c r="K7" s="224"/>
      <c r="L7" s="224"/>
      <c r="M7" s="224">
        <v>0</v>
      </c>
      <c r="N7" s="35">
        <v>22</v>
      </c>
      <c r="O7" s="35">
        <v>27</v>
      </c>
      <c r="P7" s="35">
        <v>31</v>
      </c>
      <c r="Q7" s="14">
        <f>SUM(I7:P7)</f>
        <v>80</v>
      </c>
      <c r="R7" s="229" t="s">
        <v>32</v>
      </c>
      <c r="S7" s="23" t="s">
        <v>33</v>
      </c>
      <c r="T7" s="1092" t="b">
        <v>0</v>
      </c>
      <c r="U7" s="1103" t="s">
        <v>100</v>
      </c>
      <c r="V7" s="16" t="s">
        <v>90</v>
      </c>
      <c r="W7" s="16">
        <v>1019691</v>
      </c>
      <c r="X7" s="16" t="s">
        <v>3745</v>
      </c>
      <c r="Y7" s="16"/>
      <c r="Z7" t="s">
        <v>3750</v>
      </c>
    </row>
    <row r="8" spans="1:26">
      <c r="A8" s="15" t="s">
        <v>122</v>
      </c>
      <c r="B8" s="15" t="s">
        <v>62</v>
      </c>
      <c r="C8" s="15" t="s">
        <v>3751</v>
      </c>
      <c r="D8" s="15" t="s">
        <v>61</v>
      </c>
      <c r="E8" s="482" t="s">
        <v>3752</v>
      </c>
      <c r="F8" s="15">
        <v>15.3</v>
      </c>
      <c r="G8" s="224">
        <v>119030</v>
      </c>
      <c r="H8" s="226"/>
      <c r="I8" s="224"/>
      <c r="J8" s="224"/>
      <c r="K8" s="224"/>
      <c r="L8" s="35">
        <v>81</v>
      </c>
      <c r="M8" s="224"/>
      <c r="N8" s="224"/>
      <c r="O8" s="224"/>
      <c r="P8" s="224"/>
      <c r="Q8" s="14">
        <f>SUM(I8:P8)</f>
        <v>81</v>
      </c>
      <c r="R8" s="14" t="s">
        <v>30</v>
      </c>
      <c r="S8" s="14" t="s">
        <v>31</v>
      </c>
      <c r="T8" s="14"/>
      <c r="U8" s="36" t="s">
        <v>169</v>
      </c>
      <c r="V8" s="16"/>
      <c r="W8" s="16">
        <v>1019674</v>
      </c>
      <c r="X8" s="16" t="s">
        <v>3753</v>
      </c>
      <c r="Y8" s="16"/>
    </row>
    <row r="9" spans="1:26">
      <c r="A9" s="15" t="s">
        <v>219</v>
      </c>
      <c r="B9" s="15" t="s">
        <v>75</v>
      </c>
      <c r="C9" s="15" t="s">
        <v>3754</v>
      </c>
      <c r="D9" s="15" t="s">
        <v>74</v>
      </c>
      <c r="E9" s="24">
        <v>46144.517361111109</v>
      </c>
      <c r="F9" s="15">
        <v>18.2</v>
      </c>
      <c r="G9" s="15">
        <v>119032</v>
      </c>
      <c r="H9" s="37"/>
      <c r="I9" s="15"/>
      <c r="J9" s="15"/>
      <c r="K9" s="15"/>
      <c r="L9" s="35">
        <v>81</v>
      </c>
      <c r="M9" s="15"/>
      <c r="N9" s="15"/>
      <c r="O9" s="15"/>
      <c r="P9" s="15"/>
      <c r="Q9" s="14">
        <f>SUM(I9:P9)</f>
        <v>81</v>
      </c>
      <c r="R9" s="14" t="s">
        <v>30</v>
      </c>
      <c r="S9" s="14" t="s">
        <v>31</v>
      </c>
      <c r="T9" s="14"/>
      <c r="U9" s="36" t="s">
        <v>169</v>
      </c>
      <c r="V9" s="16"/>
      <c r="W9" s="16">
        <v>1019675</v>
      </c>
      <c r="X9" s="16" t="s">
        <v>3743</v>
      </c>
      <c r="Y9" s="16"/>
    </row>
    <row r="10" spans="1:26">
      <c r="A10" s="15"/>
      <c r="B10" s="15"/>
      <c r="C10" s="15"/>
      <c r="D10" s="15"/>
      <c r="E10" s="24"/>
      <c r="F10" s="15"/>
      <c r="G10" s="15"/>
      <c r="H10" s="37"/>
      <c r="I10" s="15"/>
      <c r="J10" s="15"/>
      <c r="K10" s="15"/>
      <c r="L10" s="15"/>
      <c r="M10" s="15"/>
      <c r="N10" s="15"/>
      <c r="O10" s="15"/>
      <c r="P10" s="15"/>
      <c r="Q10" s="14"/>
      <c r="R10" s="14"/>
      <c r="S10" s="14"/>
      <c r="T10" s="14"/>
      <c r="U10" s="13"/>
      <c r="V10" s="16"/>
      <c r="W10" s="16"/>
      <c r="X10" s="16"/>
      <c r="Y10" s="16"/>
    </row>
    <row r="11" spans="1:26">
      <c r="A11" s="11" t="s">
        <v>19</v>
      </c>
      <c r="B11" s="7"/>
      <c r="C11" s="7"/>
      <c r="D11" s="7"/>
      <c r="E11" s="11"/>
      <c r="F11" s="7"/>
      <c r="G11" s="7"/>
      <c r="H11" s="7"/>
      <c r="I11" s="11">
        <f>SUM(I4:I8)</f>
        <v>0</v>
      </c>
      <c r="J11" s="11">
        <f>SUM(J4:J8)</f>
        <v>0</v>
      </c>
      <c r="K11" s="11">
        <f t="shared" ref="K11:P11" si="1">SUM(K4:K9)</f>
        <v>0</v>
      </c>
      <c r="L11" s="11">
        <f>SUM(L8:L10)</f>
        <v>162</v>
      </c>
      <c r="M11" s="11">
        <f>SUM(M3:M10)</f>
        <v>323</v>
      </c>
      <c r="N11" s="11">
        <f t="shared" si="1"/>
        <v>208</v>
      </c>
      <c r="O11" s="11">
        <f t="shared" si="1"/>
        <v>54</v>
      </c>
      <c r="P11" s="11">
        <f t="shared" si="1"/>
        <v>58</v>
      </c>
      <c r="Q11" s="11">
        <f>SUM(I10:P11)</f>
        <v>805</v>
      </c>
      <c r="R11" s="12"/>
      <c r="S11" s="12"/>
      <c r="T11" s="12"/>
      <c r="U11" s="1104"/>
      <c r="V11" s="12"/>
      <c r="W11" s="12"/>
      <c r="X11" s="12"/>
      <c r="Y11" s="12"/>
    </row>
    <row r="12" spans="1:26">
      <c r="A12" s="1"/>
      <c r="B12" s="1"/>
      <c r="C12" s="1"/>
      <c r="D12" s="1"/>
      <c r="E12" s="1"/>
      <c r="F12" s="2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05"/>
      <c r="V12" s="1"/>
      <c r="W12" s="1"/>
      <c r="X12" s="1"/>
    </row>
    <row r="13" spans="1:26">
      <c r="A13" s="166" t="s">
        <v>34</v>
      </c>
      <c r="B13" s="1562"/>
      <c r="C13" s="1562"/>
      <c r="D13" s="1562"/>
      <c r="E13" s="1"/>
      <c r="F13" s="1"/>
      <c r="G13" s="1"/>
      <c r="H13" s="1"/>
      <c r="I13" s="1"/>
      <c r="J13" s="1"/>
      <c r="K13" s="1563"/>
      <c r="L13" s="1563"/>
      <c r="M13" s="1563"/>
      <c r="N13" s="1"/>
      <c r="O13" s="1"/>
      <c r="P13" s="1"/>
      <c r="Q13" s="1"/>
      <c r="R13" s="1"/>
      <c r="S13" s="1"/>
      <c r="T13" s="1"/>
      <c r="U13" s="1105"/>
      <c r="V13" s="1"/>
      <c r="W13" s="1"/>
      <c r="X13" s="1"/>
    </row>
    <row r="14" spans="1:26" ht="18">
      <c r="A14" s="187" t="s">
        <v>35</v>
      </c>
      <c r="B14" s="186" t="s">
        <v>36</v>
      </c>
      <c r="C14" s="239" t="s">
        <v>37</v>
      </c>
      <c r="D14" s="24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105"/>
      <c r="V14" s="1"/>
      <c r="W14" s="1"/>
      <c r="X14" s="1"/>
    </row>
    <row r="15" spans="1:26">
      <c r="A15" s="230" t="s">
        <v>100</v>
      </c>
      <c r="B15" s="1558" t="s">
        <v>39</v>
      </c>
      <c r="C15" s="1558"/>
      <c r="D15" s="242"/>
      <c r="E15" s="243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105"/>
      <c r="V15" s="1"/>
      <c r="W15" s="1"/>
      <c r="X15" s="1"/>
    </row>
    <row r="16" spans="1:26">
      <c r="A16" s="4" t="s">
        <v>169</v>
      </c>
      <c r="B16" s="1564" t="s">
        <v>41</v>
      </c>
      <c r="C16" s="156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105"/>
      <c r="V16" s="1"/>
      <c r="W16" s="1"/>
      <c r="X16" s="1"/>
    </row>
    <row r="17" spans="1:25" ht="15" customHeight="1">
      <c r="A17" s="5" t="s">
        <v>42</v>
      </c>
      <c r="B17" s="1565" t="s">
        <v>3755</v>
      </c>
      <c r="C17" s="156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105"/>
      <c r="V17" s="1"/>
      <c r="W17" s="1"/>
      <c r="X17" s="1"/>
    </row>
    <row r="18" spans="1:25">
      <c r="A18" s="5" t="s">
        <v>42</v>
      </c>
      <c r="B18" s="1565"/>
      <c r="C18" s="156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105"/>
      <c r="V18" s="1"/>
      <c r="W18" s="1"/>
      <c r="X18" s="1"/>
    </row>
    <row r="19" spans="1:25">
      <c r="A19" s="5" t="s">
        <v>43</v>
      </c>
      <c r="B19" s="1566" t="s">
        <v>3756</v>
      </c>
      <c r="C19" s="156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105"/>
      <c r="V19" s="1"/>
      <c r="W19" s="1"/>
      <c r="X19" s="1"/>
    </row>
    <row r="20" spans="1:25">
      <c r="A20" s="5" t="s">
        <v>44</v>
      </c>
      <c r="B20" s="1567"/>
      <c r="C20" s="1567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105"/>
      <c r="V20" s="1"/>
      <c r="W20" s="1"/>
      <c r="X20" s="1"/>
    </row>
    <row r="21" spans="1:25">
      <c r="A21" s="24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105"/>
      <c r="V21" s="1"/>
      <c r="W21" s="1"/>
      <c r="X21" s="1"/>
    </row>
    <row r="22" spans="1:25" ht="23.25" customHeight="1">
      <c r="A22" s="1592" t="s">
        <v>360</v>
      </c>
      <c r="B22" s="1592"/>
      <c r="C22" s="1592"/>
      <c r="D22" s="1592"/>
      <c r="E22" s="1592"/>
      <c r="F22" s="1592"/>
      <c r="G22" s="1100"/>
      <c r="H22" s="408"/>
      <c r="I22" s="1592" t="s">
        <v>959</v>
      </c>
      <c r="J22" s="1592"/>
      <c r="K22" s="1592"/>
      <c r="L22" s="1592"/>
      <c r="M22" s="1592"/>
      <c r="N22" s="1592"/>
      <c r="O22" s="1592"/>
      <c r="P22" s="1592"/>
      <c r="Q22" s="1592"/>
      <c r="R22" s="1593" t="s">
        <v>3757</v>
      </c>
      <c r="S22" s="1594"/>
      <c r="T22" s="1593"/>
      <c r="U22" s="1593"/>
      <c r="V22" s="1593"/>
      <c r="W22" s="1593"/>
      <c r="X22" s="1593"/>
      <c r="Y22" s="1593"/>
    </row>
    <row r="23" spans="1:25" ht="26.25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  <c r="H23" s="33" t="s">
        <v>10</v>
      </c>
      <c r="I23" s="9" t="s">
        <v>11</v>
      </c>
      <c r="J23" s="9" t="s">
        <v>12</v>
      </c>
      <c r="K23" s="9" t="s">
        <v>13</v>
      </c>
      <c r="L23" s="9" t="s">
        <v>14</v>
      </c>
      <c r="M23" s="9" t="s">
        <v>15</v>
      </c>
      <c r="N23" s="9" t="s">
        <v>16</v>
      </c>
      <c r="O23" s="9" t="s">
        <v>17</v>
      </c>
      <c r="P23" s="10" t="s">
        <v>18</v>
      </c>
      <c r="Q23" s="8" t="s">
        <v>19</v>
      </c>
      <c r="R23" s="8" t="s">
        <v>20</v>
      </c>
      <c r="S23" s="240" t="s">
        <v>21</v>
      </c>
      <c r="T23" s="240" t="s">
        <v>22</v>
      </c>
      <c r="U23" s="1102" t="s">
        <v>24</v>
      </c>
      <c r="V23" s="8" t="s">
        <v>25</v>
      </c>
      <c r="W23" s="8" t="s">
        <v>26</v>
      </c>
      <c r="X23" s="8" t="s">
        <v>27</v>
      </c>
      <c r="Y23" s="8" t="s">
        <v>28</v>
      </c>
    </row>
    <row r="24" spans="1:25">
      <c r="A24" s="15" t="s">
        <v>558</v>
      </c>
      <c r="B24" s="15" t="s">
        <v>92</v>
      </c>
      <c r="C24" s="224" t="s">
        <v>3758</v>
      </c>
      <c r="D24" s="224" t="s">
        <v>491</v>
      </c>
      <c r="E24" s="227">
        <v>46146.597222222219</v>
      </c>
      <c r="F24" s="224">
        <v>13.6</v>
      </c>
      <c r="G24" s="224">
        <v>118996</v>
      </c>
      <c r="H24" s="226" t="s">
        <v>2928</v>
      </c>
      <c r="I24" s="224"/>
      <c r="J24" s="224"/>
      <c r="K24" s="224"/>
      <c r="L24" s="224"/>
      <c r="M24" s="35">
        <v>60</v>
      </c>
      <c r="N24" s="35">
        <v>41</v>
      </c>
      <c r="O24" s="35">
        <v>30</v>
      </c>
      <c r="P24" s="35">
        <v>30</v>
      </c>
      <c r="Q24" s="14">
        <f t="shared" ref="Q24:Q25" si="2">SUM(I24:P24)</f>
        <v>161</v>
      </c>
      <c r="R24" s="229" t="s">
        <v>32</v>
      </c>
      <c r="S24" s="23" t="s">
        <v>33</v>
      </c>
      <c r="T24" s="14"/>
      <c r="U24" s="36" t="s">
        <v>523</v>
      </c>
      <c r="V24" s="16" t="s">
        <v>90</v>
      </c>
      <c r="W24" s="16">
        <v>1019692</v>
      </c>
      <c r="X24" s="232" t="s">
        <v>3759</v>
      </c>
      <c r="Y24" s="16"/>
    </row>
    <row r="25" spans="1:25">
      <c r="A25" s="15" t="s">
        <v>152</v>
      </c>
      <c r="B25" s="15" t="s">
        <v>78</v>
      </c>
      <c r="C25" s="224" t="s">
        <v>3760</v>
      </c>
      <c r="D25" s="224" t="s">
        <v>3761</v>
      </c>
      <c r="E25" s="227">
        <v>46146.541666666664</v>
      </c>
      <c r="F25" s="224">
        <v>12.5</v>
      </c>
      <c r="G25" s="224">
        <v>118997</v>
      </c>
      <c r="H25" s="226" t="s">
        <v>2928</v>
      </c>
      <c r="I25" s="224"/>
      <c r="J25" s="224"/>
      <c r="K25" s="224"/>
      <c r="L25" s="224"/>
      <c r="M25" s="35">
        <v>60</v>
      </c>
      <c r="N25" s="35">
        <v>41</v>
      </c>
      <c r="O25" s="35">
        <v>30</v>
      </c>
      <c r="P25" s="35">
        <v>30</v>
      </c>
      <c r="Q25" s="14">
        <f t="shared" si="2"/>
        <v>161</v>
      </c>
      <c r="R25" s="229" t="s">
        <v>32</v>
      </c>
      <c r="S25" s="23" t="s">
        <v>33</v>
      </c>
      <c r="T25" s="14"/>
      <c r="U25" s="1106" t="s">
        <v>508</v>
      </c>
      <c r="V25" s="16" t="s">
        <v>90</v>
      </c>
      <c r="W25" s="16">
        <v>1019693</v>
      </c>
      <c r="X25" s="231" t="s">
        <v>3762</v>
      </c>
      <c r="Y25" s="16"/>
    </row>
    <row r="26" spans="1:25">
      <c r="A26" s="224" t="s">
        <v>157</v>
      </c>
      <c r="B26" s="224" t="s">
        <v>92</v>
      </c>
      <c r="C26" s="576" t="s">
        <v>3763</v>
      </c>
      <c r="D26" s="224" t="s">
        <v>2467</v>
      </c>
      <c r="E26" s="227">
        <v>46146.597222222219</v>
      </c>
      <c r="F26" s="224">
        <v>13.6</v>
      </c>
      <c r="G26" s="224">
        <v>118998</v>
      </c>
      <c r="H26" s="226" t="s">
        <v>2928</v>
      </c>
      <c r="I26" s="224"/>
      <c r="J26" s="224"/>
      <c r="K26" s="224"/>
      <c r="L26" s="224"/>
      <c r="M26" s="35">
        <v>90</v>
      </c>
      <c r="N26" s="35">
        <v>41</v>
      </c>
      <c r="O26" s="35">
        <v>30</v>
      </c>
      <c r="P26" s="224">
        <v>0</v>
      </c>
      <c r="Q26" s="14">
        <f t="shared" ref="Q26:Q29" si="3">SUM(I26:P26)</f>
        <v>161</v>
      </c>
      <c r="R26" s="229" t="s">
        <v>32</v>
      </c>
      <c r="S26" s="23" t="s">
        <v>33</v>
      </c>
      <c r="T26" s="14"/>
      <c r="U26" s="36" t="s">
        <v>523</v>
      </c>
      <c r="V26" s="16" t="s">
        <v>90</v>
      </c>
      <c r="W26" s="16">
        <v>1019694</v>
      </c>
      <c r="X26" s="232" t="s">
        <v>3759</v>
      </c>
      <c r="Y26" s="16"/>
    </row>
    <row r="27" spans="1:25">
      <c r="A27" s="224" t="s">
        <v>119</v>
      </c>
      <c r="B27" s="224" t="s">
        <v>92</v>
      </c>
      <c r="C27" s="576" t="s">
        <v>3764</v>
      </c>
      <c r="D27" s="224" t="s">
        <v>2467</v>
      </c>
      <c r="E27" s="227">
        <v>46146.597222222219</v>
      </c>
      <c r="F27" s="224">
        <v>13.6</v>
      </c>
      <c r="G27" s="224">
        <v>118999</v>
      </c>
      <c r="H27" s="226" t="s">
        <v>3765</v>
      </c>
      <c r="I27" s="224"/>
      <c r="J27" s="224"/>
      <c r="K27" s="224"/>
      <c r="L27" s="224"/>
      <c r="M27" s="35">
        <v>90</v>
      </c>
      <c r="N27" s="35">
        <v>41</v>
      </c>
      <c r="O27" s="35">
        <v>30</v>
      </c>
      <c r="P27" s="224">
        <v>0</v>
      </c>
      <c r="Q27" s="14">
        <f t="shared" si="3"/>
        <v>161</v>
      </c>
      <c r="R27" s="229" t="s">
        <v>32</v>
      </c>
      <c r="S27" s="23" t="s">
        <v>33</v>
      </c>
      <c r="T27" s="14"/>
      <c r="U27" s="36" t="s">
        <v>523</v>
      </c>
      <c r="V27" s="16" t="s">
        <v>90</v>
      </c>
      <c r="W27" s="16">
        <v>1019695</v>
      </c>
      <c r="X27" s="232" t="s">
        <v>3759</v>
      </c>
      <c r="Y27" s="16"/>
    </row>
    <row r="28" spans="1:25">
      <c r="A28" s="224" t="s">
        <v>86</v>
      </c>
      <c r="B28" s="224" t="s">
        <v>92</v>
      </c>
      <c r="C28" s="576" t="s">
        <v>3766</v>
      </c>
      <c r="D28" s="224" t="s">
        <v>2467</v>
      </c>
      <c r="E28" s="227">
        <v>46146.597222222219</v>
      </c>
      <c r="F28" s="224">
        <v>13.6</v>
      </c>
      <c r="G28" s="35">
        <v>119000</v>
      </c>
      <c r="H28" s="226" t="s">
        <v>2928</v>
      </c>
      <c r="I28" s="224"/>
      <c r="J28" s="224"/>
      <c r="K28" s="224"/>
      <c r="L28" s="224"/>
      <c r="M28" s="35">
        <v>90</v>
      </c>
      <c r="N28" s="35">
        <v>41</v>
      </c>
      <c r="O28" s="35">
        <v>30</v>
      </c>
      <c r="P28" s="224">
        <v>0</v>
      </c>
      <c r="Q28" s="14">
        <f t="shared" si="3"/>
        <v>161</v>
      </c>
      <c r="R28" s="229" t="s">
        <v>32</v>
      </c>
      <c r="S28" s="23" t="s">
        <v>33</v>
      </c>
      <c r="T28" s="14"/>
      <c r="U28" s="36" t="s">
        <v>523</v>
      </c>
      <c r="V28" s="16" t="s">
        <v>90</v>
      </c>
      <c r="W28" s="16">
        <v>1019696</v>
      </c>
      <c r="X28" s="232" t="s">
        <v>3759</v>
      </c>
      <c r="Y28" s="16"/>
    </row>
    <row r="29" spans="1:25">
      <c r="A29" s="15" t="s">
        <v>102</v>
      </c>
      <c r="B29" s="15" t="s">
        <v>92</v>
      </c>
      <c r="C29" s="576" t="s">
        <v>3767</v>
      </c>
      <c r="D29" s="224" t="s">
        <v>2467</v>
      </c>
      <c r="E29" s="227">
        <v>46146.597222222219</v>
      </c>
      <c r="F29" s="15">
        <v>13.6</v>
      </c>
      <c r="G29" s="15">
        <v>119001</v>
      </c>
      <c r="H29" s="226" t="s">
        <v>2928</v>
      </c>
      <c r="I29" s="15"/>
      <c r="J29" s="15"/>
      <c r="K29" s="15"/>
      <c r="L29" s="15"/>
      <c r="M29" s="35">
        <v>71</v>
      </c>
      <c r="N29" s="35">
        <v>60</v>
      </c>
      <c r="O29" s="35">
        <v>30</v>
      </c>
      <c r="P29" s="15">
        <v>0</v>
      </c>
      <c r="Q29" s="14">
        <f t="shared" si="3"/>
        <v>161</v>
      </c>
      <c r="R29" s="229" t="s">
        <v>32</v>
      </c>
      <c r="S29" s="23" t="s">
        <v>33</v>
      </c>
      <c r="T29" s="14"/>
      <c r="U29" s="36" t="s">
        <v>523</v>
      </c>
      <c r="V29" s="16" t="s">
        <v>90</v>
      </c>
      <c r="W29" s="16">
        <v>1019697</v>
      </c>
      <c r="X29" s="232" t="s">
        <v>3759</v>
      </c>
      <c r="Y29" s="16"/>
    </row>
    <row r="30" spans="1:25">
      <c r="A30" s="15"/>
      <c r="B30" s="15"/>
      <c r="C30" s="576"/>
      <c r="D30" s="15"/>
      <c r="E30" s="15"/>
      <c r="F30" s="15"/>
      <c r="G30" s="15"/>
      <c r="H30" s="37"/>
      <c r="I30" s="15"/>
      <c r="J30" s="15"/>
      <c r="K30" s="15"/>
      <c r="L30" s="15"/>
      <c r="M30" s="15"/>
      <c r="N30" s="15"/>
      <c r="O30" s="15"/>
      <c r="P30" s="15"/>
      <c r="Q30" s="14"/>
      <c r="R30" s="14"/>
      <c r="S30" s="14"/>
      <c r="T30" s="14"/>
      <c r="U30" s="13"/>
      <c r="V30" s="16"/>
      <c r="W30" s="16"/>
      <c r="X30" s="16"/>
      <c r="Y30" s="16"/>
    </row>
    <row r="31" spans="1:25">
      <c r="A31" s="11" t="s">
        <v>19</v>
      </c>
      <c r="B31" s="7"/>
      <c r="C31" s="7"/>
      <c r="D31" s="7"/>
      <c r="E31" s="11"/>
      <c r="F31" s="7"/>
      <c r="G31" s="7"/>
      <c r="H31" s="7"/>
      <c r="I31" s="11">
        <f>SUM(I24:I28)</f>
        <v>0</v>
      </c>
      <c r="J31" s="11">
        <f>SUM(J24:J28)</f>
        <v>0</v>
      </c>
      <c r="K31" s="11">
        <f t="shared" ref="K31:Q31" si="4">SUM(K24:K29)</f>
        <v>0</v>
      </c>
      <c r="L31" s="11">
        <f t="shared" si="4"/>
        <v>0</v>
      </c>
      <c r="M31" s="11">
        <f t="shared" si="4"/>
        <v>461</v>
      </c>
      <c r="N31" s="11">
        <f t="shared" si="4"/>
        <v>265</v>
      </c>
      <c r="O31" s="11">
        <f t="shared" si="4"/>
        <v>180</v>
      </c>
      <c r="P31" s="11">
        <f t="shared" si="4"/>
        <v>60</v>
      </c>
      <c r="Q31" s="11">
        <f t="shared" si="4"/>
        <v>966</v>
      </c>
      <c r="R31" s="12"/>
      <c r="S31" s="12"/>
      <c r="T31" s="12"/>
      <c r="U31" s="1104"/>
      <c r="V31" s="12"/>
      <c r="W31" s="12"/>
      <c r="X31" s="12"/>
      <c r="Y31" s="12"/>
    </row>
    <row r="32" spans="1:25">
      <c r="A32" s="1"/>
      <c r="B32" s="1"/>
      <c r="C32" s="1"/>
      <c r="D32" s="1"/>
      <c r="E32" s="1"/>
      <c r="F32" s="2"/>
      <c r="G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105"/>
      <c r="V32" s="1"/>
      <c r="W32" s="1"/>
      <c r="X32" s="1"/>
    </row>
    <row r="33" spans="1:25">
      <c r="A33" s="166" t="s">
        <v>34</v>
      </c>
      <c r="B33" s="1562"/>
      <c r="C33" s="1562"/>
      <c r="D33" s="1562"/>
      <c r="E33" s="1"/>
      <c r="F33" s="1"/>
      <c r="G33" s="1"/>
      <c r="H33" s="1"/>
      <c r="I33" s="1"/>
      <c r="J33" s="1"/>
      <c r="K33" s="1563"/>
      <c r="L33" s="1563"/>
      <c r="M33" s="1563"/>
      <c r="N33" s="1"/>
      <c r="O33" s="1"/>
      <c r="P33" s="1"/>
      <c r="Q33" s="1"/>
      <c r="R33" s="1"/>
      <c r="S33" s="1"/>
      <c r="T33" s="1"/>
      <c r="U33" s="1105"/>
      <c r="V33" s="1"/>
      <c r="W33" s="1"/>
      <c r="X33" s="1"/>
    </row>
    <row r="34" spans="1:25" ht="15.75" customHeight="1">
      <c r="A34" s="187" t="s">
        <v>35</v>
      </c>
      <c r="B34" s="186" t="s">
        <v>36</v>
      </c>
      <c r="C34" s="239" t="s">
        <v>37</v>
      </c>
      <c r="D34" s="24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105"/>
      <c r="V34" s="1"/>
      <c r="W34" s="1"/>
      <c r="X34" s="1"/>
    </row>
    <row r="35" spans="1:25" ht="15" customHeight="1">
      <c r="A35" s="230" t="s">
        <v>508</v>
      </c>
      <c r="B35" s="1558" t="s">
        <v>39</v>
      </c>
      <c r="C35" s="1558"/>
      <c r="D35" s="242"/>
      <c r="E35" s="243" t="s">
        <v>40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105"/>
      <c r="V35" s="1"/>
      <c r="W35" s="1"/>
      <c r="X35" s="1"/>
    </row>
    <row r="36" spans="1:25">
      <c r="A36" s="4" t="s">
        <v>523</v>
      </c>
      <c r="B36" s="1564" t="s">
        <v>41</v>
      </c>
      <c r="C36" s="156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105"/>
      <c r="V36" s="1"/>
      <c r="W36" s="1"/>
      <c r="X36" s="1"/>
    </row>
    <row r="37" spans="1:25">
      <c r="A37" s="5" t="s">
        <v>42</v>
      </c>
      <c r="B37" s="1565"/>
      <c r="C37" s="156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105"/>
      <c r="V37" s="1"/>
      <c r="W37" s="1"/>
      <c r="X37" s="1"/>
    </row>
    <row r="38" spans="1:25">
      <c r="A38" s="5" t="s">
        <v>42</v>
      </c>
      <c r="B38" s="1565"/>
      <c r="C38" s="156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105"/>
      <c r="V38" s="1"/>
      <c r="W38" s="1"/>
      <c r="X38" s="1"/>
    </row>
    <row r="39" spans="1:25">
      <c r="A39" s="5" t="s">
        <v>43</v>
      </c>
      <c r="B39" s="1566"/>
      <c r="C39" s="156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105"/>
      <c r="V39" s="1"/>
      <c r="W39" s="1"/>
      <c r="X39" s="1"/>
    </row>
    <row r="40" spans="1:25">
      <c r="A40" s="5" t="s">
        <v>44</v>
      </c>
      <c r="B40" s="1567"/>
      <c r="C40" s="156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105"/>
      <c r="V40" s="1"/>
      <c r="W40" s="1"/>
      <c r="X40" s="1"/>
    </row>
    <row r="42" spans="1:25" ht="23.25" customHeight="1">
      <c r="A42" s="1559" t="s">
        <v>1442</v>
      </c>
      <c r="B42" s="1559"/>
      <c r="C42" s="1559"/>
      <c r="D42" s="1559"/>
      <c r="E42" s="1559"/>
      <c r="F42" s="1559"/>
      <c r="G42" s="1067"/>
      <c r="H42" s="7"/>
      <c r="I42" s="1559" t="s">
        <v>346</v>
      </c>
      <c r="J42" s="1559"/>
      <c r="K42" s="1559"/>
      <c r="L42" s="1559"/>
      <c r="M42" s="1559"/>
      <c r="N42" s="1559"/>
      <c r="O42" s="1559"/>
      <c r="P42" s="1559"/>
      <c r="Q42" s="1559"/>
      <c r="R42" s="1560" t="s">
        <v>3768</v>
      </c>
      <c r="S42" s="1561"/>
      <c r="T42" s="1560"/>
      <c r="U42" s="1560"/>
      <c r="V42" s="1560"/>
      <c r="W42" s="1560"/>
      <c r="X42" s="1560"/>
      <c r="Y42" s="1560"/>
    </row>
    <row r="43" spans="1:25" ht="26.25">
      <c r="A43" s="8" t="s">
        <v>3</v>
      </c>
      <c r="B43" s="8" t="s">
        <v>4</v>
      </c>
      <c r="C43" s="8" t="s">
        <v>5</v>
      </c>
      <c r="D43" s="8" t="s">
        <v>6</v>
      </c>
      <c r="E43" s="8" t="s">
        <v>7</v>
      </c>
      <c r="F43" s="8" t="s">
        <v>8</v>
      </c>
      <c r="G43" s="8" t="s">
        <v>9</v>
      </c>
      <c r="H43" s="33" t="s">
        <v>10</v>
      </c>
      <c r="I43" s="9" t="s">
        <v>11</v>
      </c>
      <c r="J43" s="9" t="s">
        <v>12</v>
      </c>
      <c r="K43" s="9" t="s">
        <v>13</v>
      </c>
      <c r="L43" s="9" t="s">
        <v>14</v>
      </c>
      <c r="M43" s="9" t="s">
        <v>15</v>
      </c>
      <c r="N43" s="9" t="s">
        <v>16</v>
      </c>
      <c r="O43" s="9" t="s">
        <v>17</v>
      </c>
      <c r="P43" s="10" t="s">
        <v>18</v>
      </c>
      <c r="Q43" s="8" t="s">
        <v>19</v>
      </c>
      <c r="R43" s="8" t="s">
        <v>20</v>
      </c>
      <c r="S43" s="240" t="s">
        <v>21</v>
      </c>
      <c r="T43" s="240" t="s">
        <v>22</v>
      </c>
      <c r="U43" s="1102" t="s">
        <v>24</v>
      </c>
      <c r="V43" s="8" t="s">
        <v>25</v>
      </c>
      <c r="W43" s="8" t="s">
        <v>26</v>
      </c>
      <c r="X43" s="8" t="s">
        <v>27</v>
      </c>
      <c r="Y43" s="8" t="s">
        <v>28</v>
      </c>
    </row>
    <row r="44" spans="1:25">
      <c r="A44" s="1184" t="s">
        <v>698</v>
      </c>
      <c r="B44" s="1184" t="s">
        <v>78</v>
      </c>
      <c r="C44" s="1184" t="s">
        <v>3769</v>
      </c>
      <c r="D44" s="1184" t="s">
        <v>99</v>
      </c>
      <c r="E44" s="1185">
        <v>46145.277777777781</v>
      </c>
      <c r="F44" s="1184">
        <v>12.2</v>
      </c>
      <c r="G44" s="489">
        <v>118993</v>
      </c>
      <c r="H44" s="494" t="s">
        <v>2928</v>
      </c>
      <c r="I44" s="489"/>
      <c r="J44" s="489"/>
      <c r="K44" s="489"/>
      <c r="L44" s="489"/>
      <c r="M44" s="35">
        <v>27</v>
      </c>
      <c r="N44" s="489">
        <v>54</v>
      </c>
      <c r="O44" s="35">
        <v>42</v>
      </c>
      <c r="P44" s="35">
        <v>38</v>
      </c>
      <c r="Q44" s="279">
        <f t="shared" ref="Q44:Q47" si="5">SUM(I44:P44)</f>
        <v>161</v>
      </c>
      <c r="R44" s="1176" t="s">
        <v>32</v>
      </c>
      <c r="S44" s="1177" t="s">
        <v>33</v>
      </c>
      <c r="T44" s="1183" t="b">
        <v>1</v>
      </c>
      <c r="U44" s="1182" t="s">
        <v>100</v>
      </c>
      <c r="V44" s="16" t="s">
        <v>90</v>
      </c>
      <c r="W44" s="16">
        <v>1019685</v>
      </c>
      <c r="X44" s="16" t="s">
        <v>3745</v>
      </c>
      <c r="Y44" s="16"/>
    </row>
    <row r="45" spans="1:25">
      <c r="A45" s="224" t="s">
        <v>2561</v>
      </c>
      <c r="B45" s="224" t="s">
        <v>78</v>
      </c>
      <c r="C45" s="224" t="s">
        <v>3770</v>
      </c>
      <c r="D45" s="224" t="s">
        <v>99</v>
      </c>
      <c r="E45" s="227">
        <v>46145.277777777781</v>
      </c>
      <c r="F45" s="224">
        <v>12.2</v>
      </c>
      <c r="G45" s="224">
        <v>118994</v>
      </c>
      <c r="H45" s="226" t="s">
        <v>2928</v>
      </c>
      <c r="I45" s="224"/>
      <c r="J45" s="224"/>
      <c r="K45" s="224"/>
      <c r="L45" s="224"/>
      <c r="M45" s="224">
        <v>92</v>
      </c>
      <c r="N45" s="35">
        <v>54</v>
      </c>
      <c r="O45" s="35">
        <v>15</v>
      </c>
      <c r="P45" s="224">
        <v>0</v>
      </c>
      <c r="Q45" s="14">
        <f t="shared" si="5"/>
        <v>161</v>
      </c>
      <c r="R45" s="229" t="s">
        <v>32</v>
      </c>
      <c r="S45" s="23" t="s">
        <v>33</v>
      </c>
      <c r="T45" s="1183" t="b">
        <v>1</v>
      </c>
      <c r="U45" s="1103" t="s">
        <v>100</v>
      </c>
      <c r="V45" s="16" t="s">
        <v>90</v>
      </c>
      <c r="W45" s="16">
        <v>1019686</v>
      </c>
      <c r="X45" s="16" t="s">
        <v>3745</v>
      </c>
      <c r="Y45" s="16"/>
    </row>
    <row r="46" spans="1:25">
      <c r="A46" s="609" t="s">
        <v>601</v>
      </c>
      <c r="B46" s="609" t="s">
        <v>80</v>
      </c>
      <c r="C46" s="609" t="s">
        <v>3771</v>
      </c>
      <c r="D46" s="609" t="s">
        <v>117</v>
      </c>
      <c r="E46" s="610">
        <v>46146.402777777781</v>
      </c>
      <c r="F46" s="609">
        <v>11.3</v>
      </c>
      <c r="G46" s="35">
        <v>119003</v>
      </c>
      <c r="H46" s="611" t="s">
        <v>3051</v>
      </c>
      <c r="I46" s="609"/>
      <c r="J46" s="609"/>
      <c r="K46" s="609"/>
      <c r="L46" s="609"/>
      <c r="M46" s="609"/>
      <c r="N46" s="609"/>
      <c r="O46" s="35">
        <v>52</v>
      </c>
      <c r="P46" s="35">
        <v>109</v>
      </c>
      <c r="Q46" s="703">
        <f t="shared" si="5"/>
        <v>161</v>
      </c>
      <c r="R46" s="229" t="s">
        <v>32</v>
      </c>
      <c r="S46" s="23" t="s">
        <v>33</v>
      </c>
      <c r="T46" s="14"/>
      <c r="U46" s="1103" t="s">
        <v>100</v>
      </c>
      <c r="V46" s="16" t="s">
        <v>90</v>
      </c>
      <c r="W46" s="16">
        <v>1019687</v>
      </c>
      <c r="X46" s="16" t="s">
        <v>3772</v>
      </c>
      <c r="Y46" s="16"/>
    </row>
    <row r="47" spans="1:25">
      <c r="A47" s="15" t="s">
        <v>145</v>
      </c>
      <c r="B47" s="15" t="s">
        <v>57</v>
      </c>
      <c r="C47" s="15" t="s">
        <v>3773</v>
      </c>
      <c r="D47" s="15" t="s">
        <v>56</v>
      </c>
      <c r="E47" s="254" t="s">
        <v>3774</v>
      </c>
      <c r="F47" s="15">
        <v>12.3</v>
      </c>
      <c r="G47" s="15">
        <v>119033</v>
      </c>
      <c r="H47" s="226"/>
      <c r="I47" s="224"/>
      <c r="J47" s="224"/>
      <c r="K47" s="35">
        <v>24</v>
      </c>
      <c r="L47" s="35">
        <v>84</v>
      </c>
      <c r="M47" s="224"/>
      <c r="N47" s="224"/>
      <c r="O47" s="224"/>
      <c r="P47" s="224"/>
      <c r="Q47" s="14">
        <f t="shared" si="5"/>
        <v>108</v>
      </c>
      <c r="R47" s="14" t="s">
        <v>30</v>
      </c>
      <c r="S47" s="14" t="s">
        <v>31</v>
      </c>
      <c r="T47" s="14"/>
      <c r="U47" s="36" t="s">
        <v>169</v>
      </c>
      <c r="V47" s="16"/>
      <c r="W47" s="16">
        <v>1019688</v>
      </c>
      <c r="X47" s="16" t="s">
        <v>3775</v>
      </c>
      <c r="Y47" s="16"/>
    </row>
    <row r="48" spans="1:25">
      <c r="A48" s="15" t="s">
        <v>113</v>
      </c>
      <c r="B48" s="15" t="s">
        <v>65</v>
      </c>
      <c r="C48" s="15" t="s">
        <v>3776</v>
      </c>
      <c r="D48" s="15" t="s">
        <v>64</v>
      </c>
      <c r="E48" s="24">
        <v>46145.472222222219</v>
      </c>
      <c r="F48" s="15">
        <v>17</v>
      </c>
      <c r="G48" s="224">
        <v>119029</v>
      </c>
      <c r="H48" s="226"/>
      <c r="I48" s="224"/>
      <c r="J48" s="224"/>
      <c r="K48" s="224"/>
      <c r="L48" s="35">
        <v>27</v>
      </c>
      <c r="M48" s="35">
        <v>54</v>
      </c>
      <c r="N48" s="224"/>
      <c r="O48" s="224"/>
      <c r="P48" s="224"/>
      <c r="Q48" s="14">
        <f>SUM(I48:P48)</f>
        <v>81</v>
      </c>
      <c r="R48" s="14" t="s">
        <v>30</v>
      </c>
      <c r="S48" s="23" t="s">
        <v>33</v>
      </c>
      <c r="T48" s="14"/>
      <c r="U48" s="36" t="s">
        <v>169</v>
      </c>
      <c r="V48" s="16" t="s">
        <v>90</v>
      </c>
      <c r="W48" s="16">
        <v>1019689</v>
      </c>
      <c r="X48" s="16" t="s">
        <v>3777</v>
      </c>
      <c r="Y48" s="16"/>
    </row>
    <row r="49" spans="1:25">
      <c r="A49" s="15" t="s">
        <v>150</v>
      </c>
      <c r="B49" s="15" t="s">
        <v>57</v>
      </c>
      <c r="C49" s="15" t="s">
        <v>3778</v>
      </c>
      <c r="D49" s="15" t="s">
        <v>56</v>
      </c>
      <c r="E49" s="254" t="s">
        <v>3774</v>
      </c>
      <c r="F49" s="15">
        <v>12.3</v>
      </c>
      <c r="G49" s="15">
        <v>119027</v>
      </c>
      <c r="H49" s="37"/>
      <c r="I49" s="15"/>
      <c r="J49" s="15"/>
      <c r="K49" s="15"/>
      <c r="L49" s="35">
        <v>108</v>
      </c>
      <c r="M49" s="15"/>
      <c r="N49" s="15"/>
      <c r="O49" s="15"/>
      <c r="P49" s="15"/>
      <c r="Q49" s="14">
        <f>SUM(I49:P49)</f>
        <v>108</v>
      </c>
      <c r="R49" s="14" t="s">
        <v>30</v>
      </c>
      <c r="S49" s="14" t="s">
        <v>31</v>
      </c>
      <c r="T49" s="14"/>
      <c r="U49" s="36" t="s">
        <v>169</v>
      </c>
      <c r="V49" s="16"/>
      <c r="W49" s="16">
        <v>1019690</v>
      </c>
      <c r="X49" s="16" t="s">
        <v>3775</v>
      </c>
      <c r="Y49" s="16"/>
    </row>
    <row r="50" spans="1:25">
      <c r="A50" s="11" t="s">
        <v>19</v>
      </c>
      <c r="B50" s="7"/>
      <c r="C50" s="7"/>
      <c r="D50" s="7"/>
      <c r="E50" s="11"/>
      <c r="F50" s="7"/>
      <c r="G50" s="7"/>
      <c r="H50" s="7"/>
      <c r="I50" s="11">
        <f>SUM(I44:I48)</f>
        <v>0</v>
      </c>
      <c r="J50" s="11">
        <f>SUM(J44:J48)</f>
        <v>0</v>
      </c>
      <c r="K50" s="11">
        <f t="shared" ref="K50:Q50" si="6">SUM(K44:K49)</f>
        <v>24</v>
      </c>
      <c r="L50" s="11">
        <f t="shared" si="6"/>
        <v>219</v>
      </c>
      <c r="M50" s="11">
        <f t="shared" si="6"/>
        <v>173</v>
      </c>
      <c r="N50" s="11">
        <f t="shared" si="6"/>
        <v>108</v>
      </c>
      <c r="O50" s="11">
        <f t="shared" si="6"/>
        <v>109</v>
      </c>
      <c r="P50" s="11">
        <f t="shared" si="6"/>
        <v>147</v>
      </c>
      <c r="Q50" s="11">
        <f t="shared" si="6"/>
        <v>780</v>
      </c>
      <c r="R50" s="12"/>
      <c r="S50" s="12"/>
      <c r="T50" s="12"/>
      <c r="U50" s="1104"/>
      <c r="V50" s="12"/>
      <c r="W50" s="12"/>
      <c r="X50" s="12"/>
      <c r="Y50" s="12"/>
    </row>
    <row r="51" spans="1:25">
      <c r="A51" s="1"/>
      <c r="B51" s="1"/>
      <c r="C51" s="1"/>
      <c r="D51" s="1"/>
      <c r="E51" s="1"/>
      <c r="F51" s="2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105"/>
      <c r="V51" s="1"/>
      <c r="W51" s="1"/>
      <c r="X51" s="1"/>
    </row>
    <row r="52" spans="1:25">
      <c r="A52" s="166" t="s">
        <v>34</v>
      </c>
      <c r="B52" s="1562"/>
      <c r="C52" s="1562"/>
      <c r="D52" s="1562"/>
      <c r="E52" s="1"/>
      <c r="F52" s="1"/>
      <c r="G52" s="1"/>
      <c r="H52" s="1"/>
      <c r="I52" s="1"/>
      <c r="J52" s="1"/>
      <c r="K52" s="1563"/>
      <c r="L52" s="1563"/>
      <c r="M52" s="1563"/>
      <c r="N52" s="1"/>
      <c r="O52" s="1"/>
      <c r="P52" s="1"/>
      <c r="Q52" s="1"/>
      <c r="R52" s="1"/>
      <c r="S52" s="1"/>
      <c r="T52" s="1"/>
      <c r="U52" s="1105"/>
      <c r="V52" s="1"/>
      <c r="W52" s="1"/>
      <c r="X52" s="1"/>
    </row>
    <row r="53" spans="1:25" ht="18">
      <c r="A53" s="187" t="s">
        <v>35</v>
      </c>
      <c r="B53" s="186" t="s">
        <v>36</v>
      </c>
      <c r="C53" s="239" t="s">
        <v>37</v>
      </c>
      <c r="D53" s="24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105"/>
      <c r="V53" s="1"/>
      <c r="W53" s="1"/>
      <c r="X53" s="1"/>
    </row>
    <row r="54" spans="1:25">
      <c r="A54" s="230" t="s">
        <v>100</v>
      </c>
      <c r="B54" s="1558" t="s">
        <v>39</v>
      </c>
      <c r="C54" s="1558"/>
      <c r="D54" s="242"/>
      <c r="E54" s="243" t="s">
        <v>40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105"/>
      <c r="V54" s="1"/>
      <c r="W54" s="1"/>
      <c r="X54" s="1"/>
    </row>
    <row r="55" spans="1:25">
      <c r="A55" s="4" t="s">
        <v>169</v>
      </c>
      <c r="B55" s="1564" t="s">
        <v>41</v>
      </c>
      <c r="C55" s="156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105"/>
      <c r="V55" s="1"/>
      <c r="W55" s="1"/>
      <c r="X55" s="1"/>
    </row>
    <row r="56" spans="1:25">
      <c r="A56" s="5" t="s">
        <v>42</v>
      </c>
      <c r="B56" s="1565" t="s">
        <v>1363</v>
      </c>
      <c r="C56" s="156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105"/>
      <c r="V56" s="1"/>
      <c r="W56" s="1"/>
      <c r="X56" s="1"/>
    </row>
    <row r="57" spans="1:25">
      <c r="A57" s="5" t="s">
        <v>42</v>
      </c>
      <c r="B57" s="1565"/>
      <c r="C57" s="156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105"/>
      <c r="V57" s="1"/>
      <c r="W57" s="1"/>
      <c r="X57" s="1"/>
    </row>
    <row r="58" spans="1:25">
      <c r="A58" s="5" t="s">
        <v>43</v>
      </c>
      <c r="B58" s="1566" t="s">
        <v>3072</v>
      </c>
      <c r="C58" s="156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105"/>
      <c r="V58" s="1"/>
      <c r="W58" s="1"/>
      <c r="X58" s="1"/>
    </row>
    <row r="59" spans="1:25">
      <c r="A59" s="5" t="s">
        <v>44</v>
      </c>
      <c r="B59" s="1567"/>
      <c r="C59" s="156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105"/>
      <c r="V59" s="1"/>
      <c r="W59" s="1"/>
      <c r="X59" s="1"/>
    </row>
    <row r="61" spans="1:25">
      <c r="A61" s="224"/>
      <c r="B61" s="224"/>
      <c r="C61" s="224"/>
      <c r="D61" s="224"/>
      <c r="E61" s="227"/>
      <c r="F61" s="224"/>
      <c r="G61" s="224"/>
      <c r="H61" s="226"/>
      <c r="I61" s="224"/>
      <c r="J61" s="224"/>
      <c r="K61" s="224"/>
      <c r="L61" s="224"/>
      <c r="M61" s="224"/>
      <c r="N61" s="224"/>
      <c r="O61" s="224"/>
      <c r="P61" s="224"/>
      <c r="Q61" s="14"/>
      <c r="R61" s="14"/>
      <c r="S61" s="23"/>
      <c r="T61" s="14"/>
      <c r="U61" s="1107"/>
      <c r="V61" s="16"/>
      <c r="W61" s="16"/>
      <c r="X61" s="16"/>
    </row>
    <row r="62" spans="1:25">
      <c r="A62" s="15"/>
      <c r="B62" s="15"/>
      <c r="C62" s="15"/>
      <c r="D62" s="15"/>
      <c r="E62" s="254"/>
      <c r="F62" s="15"/>
      <c r="G62" s="15"/>
      <c r="H62" s="37"/>
      <c r="I62" s="15"/>
      <c r="J62" s="15"/>
      <c r="K62" s="15"/>
      <c r="L62" s="15"/>
      <c r="M62" s="15"/>
      <c r="N62" s="15"/>
      <c r="O62" s="15"/>
      <c r="P62" s="15"/>
      <c r="Q62" s="14"/>
      <c r="R62" s="14"/>
      <c r="S62" s="14"/>
      <c r="T62" s="14"/>
      <c r="U62" s="13"/>
      <c r="V62" s="16"/>
      <c r="W62" s="16"/>
      <c r="X62" s="16"/>
    </row>
    <row r="64" spans="1:25">
      <c r="A64" s="1178"/>
      <c r="B64" s="1178"/>
      <c r="C64" s="1178"/>
      <c r="D64" s="1178"/>
      <c r="E64" s="1179"/>
      <c r="F64" s="1178"/>
      <c r="G64" s="1172"/>
      <c r="H64" s="1174"/>
      <c r="I64" s="1172"/>
      <c r="J64" s="1172"/>
      <c r="K64" s="1172"/>
      <c r="L64" s="1172"/>
      <c r="M64" s="1172"/>
      <c r="N64" s="1172"/>
      <c r="O64" s="1172"/>
      <c r="P64" s="1172"/>
      <c r="Q64" s="1175"/>
      <c r="R64" s="1175"/>
      <c r="S64" s="1175"/>
      <c r="T64" s="1175"/>
      <c r="U64" s="1180"/>
      <c r="V64" s="1181"/>
      <c r="W64" s="1181"/>
      <c r="X64" s="1181"/>
    </row>
    <row r="65" spans="1:24">
      <c r="A65" s="1172"/>
      <c r="B65" s="1172"/>
      <c r="C65" s="1172"/>
      <c r="D65" s="1172"/>
      <c r="E65" s="1173"/>
      <c r="F65" s="1172"/>
      <c r="G65" s="1172"/>
      <c r="H65" s="1174"/>
      <c r="I65" s="1172"/>
      <c r="J65" s="1172"/>
      <c r="K65" s="1172"/>
      <c r="L65" s="1172"/>
      <c r="M65" s="1172"/>
      <c r="N65" s="1172"/>
      <c r="O65" s="1172"/>
      <c r="P65" s="1172"/>
      <c r="Q65" s="1175"/>
      <c r="R65" s="1176"/>
      <c r="S65" s="1177"/>
      <c r="T65" s="1175"/>
      <c r="U65" s="1182"/>
      <c r="V65" s="1181"/>
      <c r="W65" s="1181"/>
      <c r="X65" s="1181"/>
    </row>
  </sheetData>
  <mergeCells count="33">
    <mergeCell ref="B15:C15"/>
    <mergeCell ref="A1:F1"/>
    <mergeCell ref="I1:Q1"/>
    <mergeCell ref="R1:Y1"/>
    <mergeCell ref="B13:D13"/>
    <mergeCell ref="K13:M13"/>
    <mergeCell ref="B36:C36"/>
    <mergeCell ref="B16:C16"/>
    <mergeCell ref="B17:C17"/>
    <mergeCell ref="B18:C18"/>
    <mergeCell ref="B19:C19"/>
    <mergeCell ref="B20:C20"/>
    <mergeCell ref="A22:F22"/>
    <mergeCell ref="I22:Q22"/>
    <mergeCell ref="R22:Y22"/>
    <mergeCell ref="B33:D33"/>
    <mergeCell ref="K33:M33"/>
    <mergeCell ref="B35:C35"/>
    <mergeCell ref="B37:C37"/>
    <mergeCell ref="B38:C38"/>
    <mergeCell ref="B39:C39"/>
    <mergeCell ref="B40:C40"/>
    <mergeCell ref="A42:F42"/>
    <mergeCell ref="B56:C56"/>
    <mergeCell ref="I42:Q42"/>
    <mergeCell ref="B57:C57"/>
    <mergeCell ref="B58:C58"/>
    <mergeCell ref="B59:C59"/>
    <mergeCell ref="R42:Y42"/>
    <mergeCell ref="B52:D52"/>
    <mergeCell ref="K52:M52"/>
    <mergeCell ref="B54:C54"/>
    <mergeCell ref="B55:C5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CD45C-1C47-4BA3-815B-1CF8BA6E37F1}">
  <sheetPr>
    <tabColor theme="4" tint="0.39997558519241921"/>
  </sheetPr>
  <dimension ref="A1:Z150"/>
  <sheetViews>
    <sheetView workbookViewId="0">
      <selection activeCell="E16" sqref="E1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9.140625" customWidth="1"/>
    <col min="22" max="22" width="16.28515625" customWidth="1"/>
    <col min="23" max="24" width="9.140625" bestFit="1" customWidth="1"/>
    <col min="25" max="25" width="19" customWidth="1"/>
  </cols>
  <sheetData>
    <row r="1" spans="1:26" ht="23.25">
      <c r="A1" s="1549" t="s">
        <v>0</v>
      </c>
      <c r="B1" s="1549"/>
      <c r="C1" s="1549"/>
      <c r="D1" s="1549"/>
      <c r="E1" s="1549"/>
      <c r="F1" s="1549"/>
      <c r="G1" s="1208"/>
      <c r="H1" s="1209"/>
      <c r="I1" s="1549" t="s">
        <v>1</v>
      </c>
      <c r="J1" s="1549"/>
      <c r="K1" s="1549"/>
      <c r="L1" s="1549"/>
      <c r="M1" s="1549"/>
      <c r="N1" s="1549"/>
      <c r="O1" s="1549"/>
      <c r="P1" s="1549"/>
      <c r="Q1" s="1549"/>
      <c r="R1" s="1550" t="s">
        <v>2</v>
      </c>
      <c r="S1" s="1551"/>
      <c r="T1" s="1550"/>
      <c r="U1" s="1550"/>
      <c r="V1" s="1550"/>
      <c r="W1" s="1550"/>
      <c r="X1" s="1550"/>
      <c r="Y1" s="1550"/>
      <c r="Z1" s="1550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227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23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 ht="26.25">
      <c r="A3" s="1172" t="s">
        <v>228</v>
      </c>
      <c r="B3" s="1172" t="s">
        <v>78</v>
      </c>
      <c r="C3" s="1172" t="s">
        <v>238</v>
      </c>
      <c r="D3" s="1172" t="s">
        <v>239</v>
      </c>
      <c r="E3" s="1173">
        <v>46278.333333333336</v>
      </c>
      <c r="F3" s="1172">
        <v>10.9</v>
      </c>
      <c r="G3" s="1172">
        <v>122552</v>
      </c>
      <c r="H3" s="1174"/>
      <c r="I3" s="1172"/>
      <c r="J3" s="1172"/>
      <c r="K3" s="1172"/>
      <c r="L3" s="1172"/>
      <c r="M3" s="1172"/>
      <c r="N3" s="1172"/>
      <c r="O3" s="1172"/>
      <c r="P3" s="1172">
        <v>251</v>
      </c>
      <c r="Q3" s="1175">
        <f>SUM(I3:P3)</f>
        <v>251</v>
      </c>
      <c r="R3" s="1176" t="s">
        <v>32</v>
      </c>
      <c r="S3" s="1175" t="s">
        <v>31</v>
      </c>
      <c r="T3" s="1175"/>
      <c r="U3" s="1175" t="s">
        <v>240</v>
      </c>
      <c r="V3" s="1239" t="s">
        <v>241</v>
      </c>
      <c r="W3" s="1181" t="s">
        <v>90</v>
      </c>
      <c r="X3" s="1181">
        <v>1023247</v>
      </c>
      <c r="Y3" s="1181"/>
      <c r="Z3" s="1181" t="s">
        <v>233</v>
      </c>
    </row>
    <row r="4" spans="1:26" ht="26.25">
      <c r="A4" s="1172" t="s">
        <v>228</v>
      </c>
      <c r="B4" s="1172" t="s">
        <v>78</v>
      </c>
      <c r="C4" s="1172" t="s">
        <v>242</v>
      </c>
      <c r="D4" s="1172" t="s">
        <v>239</v>
      </c>
      <c r="E4" s="1173">
        <v>46278.333333333336</v>
      </c>
      <c r="F4" s="1172">
        <v>10.9</v>
      </c>
      <c r="G4" s="1172">
        <v>122553</v>
      </c>
      <c r="H4" s="1174"/>
      <c r="I4" s="1172"/>
      <c r="J4" s="1172"/>
      <c r="K4" s="1172"/>
      <c r="L4" s="1172"/>
      <c r="M4" s="1172"/>
      <c r="N4" s="1172"/>
      <c r="O4" s="1172"/>
      <c r="P4" s="1172">
        <v>251</v>
      </c>
      <c r="Q4" s="1175">
        <f>SUM(I4:P4)</f>
        <v>251</v>
      </c>
      <c r="R4" s="1176" t="s">
        <v>32</v>
      </c>
      <c r="S4" s="1177" t="s">
        <v>33</v>
      </c>
      <c r="T4" s="1175"/>
      <c r="U4" s="1175" t="s">
        <v>240</v>
      </c>
      <c r="V4" s="1239" t="s">
        <v>241</v>
      </c>
      <c r="W4" s="1181" t="s">
        <v>90</v>
      </c>
      <c r="X4" s="1181">
        <v>1023249</v>
      </c>
      <c r="Y4" s="1181"/>
      <c r="Z4" s="1181" t="s">
        <v>233</v>
      </c>
    </row>
    <row r="5" spans="1:26" ht="26.25">
      <c r="A5" s="1172" t="s">
        <v>228</v>
      </c>
      <c r="B5" s="1172" t="s">
        <v>78</v>
      </c>
      <c r="C5" s="1172" t="s">
        <v>243</v>
      </c>
      <c r="D5" s="1172" t="s">
        <v>239</v>
      </c>
      <c r="E5" s="1173">
        <v>46278.333333333336</v>
      </c>
      <c r="F5" s="1172">
        <v>10.9</v>
      </c>
      <c r="G5" s="1172">
        <v>122554</v>
      </c>
      <c r="H5" s="1174"/>
      <c r="I5" s="1172"/>
      <c r="J5" s="1172"/>
      <c r="K5" s="1172"/>
      <c r="L5" s="1172"/>
      <c r="M5" s="1172"/>
      <c r="N5" s="1172"/>
      <c r="O5" s="1172"/>
      <c r="P5" s="1172">
        <v>251</v>
      </c>
      <c r="Q5" s="1175">
        <f>SUM(I5:P5)</f>
        <v>251</v>
      </c>
      <c r="R5" s="1176" t="s">
        <v>32</v>
      </c>
      <c r="S5" s="1177" t="s">
        <v>33</v>
      </c>
      <c r="T5" s="1175"/>
      <c r="U5" s="1175" t="s">
        <v>240</v>
      </c>
      <c r="V5" s="1239" t="s">
        <v>241</v>
      </c>
      <c r="W5" s="1181" t="s">
        <v>90</v>
      </c>
      <c r="X5" s="1181">
        <v>1023248</v>
      </c>
      <c r="Y5" s="1181"/>
      <c r="Z5" s="1181" t="s">
        <v>233</v>
      </c>
    </row>
    <row r="6" spans="1:26">
      <c r="A6" s="1172"/>
      <c r="B6" s="1172"/>
      <c r="C6" s="1172"/>
      <c r="D6" s="1172"/>
      <c r="E6" s="1173"/>
      <c r="F6" s="1172"/>
      <c r="G6" s="1172"/>
      <c r="H6" s="1174"/>
      <c r="I6" s="1172"/>
      <c r="J6" s="1172"/>
      <c r="K6" s="1172"/>
      <c r="L6" s="1172"/>
      <c r="M6" s="1172"/>
      <c r="N6" s="1172"/>
      <c r="O6" s="1172"/>
      <c r="P6" s="1172"/>
      <c r="Q6" s="1175">
        <f>SUM(I6:P6)</f>
        <v>0</v>
      </c>
      <c r="R6" s="1176" t="s">
        <v>32</v>
      </c>
      <c r="S6" s="1177" t="s">
        <v>33</v>
      </c>
      <c r="T6" s="1175"/>
      <c r="U6" s="1175"/>
      <c r="V6" s="1239"/>
      <c r="W6" s="1181"/>
      <c r="X6" s="1181"/>
      <c r="Y6" s="1181"/>
      <c r="Z6" s="1181"/>
    </row>
    <row r="7" spans="1:26">
      <c r="A7" s="1178"/>
      <c r="B7" s="1178"/>
      <c r="C7" s="1178"/>
      <c r="D7" s="1178"/>
      <c r="E7" s="1178"/>
      <c r="F7" s="1178"/>
      <c r="G7" s="1178"/>
      <c r="H7" s="1205"/>
      <c r="I7" s="1178"/>
      <c r="J7" s="1178"/>
      <c r="K7" s="1178"/>
      <c r="L7" s="1178"/>
      <c r="M7" s="1178"/>
      <c r="N7" s="1178"/>
      <c r="O7" s="1178"/>
      <c r="P7" s="1178"/>
      <c r="Q7" s="1175">
        <f>SUM(I7:P7)</f>
        <v>0</v>
      </c>
      <c r="R7" s="1175" t="s">
        <v>30</v>
      </c>
      <c r="S7" s="1175" t="s">
        <v>31</v>
      </c>
      <c r="T7" s="1175"/>
      <c r="U7" s="1175"/>
      <c r="V7" s="1181"/>
      <c r="W7" s="1181"/>
      <c r="X7" s="1181"/>
      <c r="Y7" s="1181"/>
      <c r="Z7" s="1181"/>
    </row>
    <row r="8" spans="1:26">
      <c r="A8" s="1214" t="s">
        <v>19</v>
      </c>
      <c r="B8" s="1209"/>
      <c r="C8" s="1209"/>
      <c r="D8" s="1209"/>
      <c r="E8" s="1214"/>
      <c r="F8" s="1209"/>
      <c r="G8" s="1209"/>
      <c r="H8" s="1209"/>
      <c r="I8" s="1214">
        <f>SUM(I3:I6)</f>
        <v>0</v>
      </c>
      <c r="J8" s="1214">
        <f>SUM(J3:J6)</f>
        <v>0</v>
      </c>
      <c r="K8" s="1214">
        <f t="shared" ref="K8:Q8" si="0">SUM(K3:K7)</f>
        <v>0</v>
      </c>
      <c r="L8" s="1214">
        <f t="shared" si="0"/>
        <v>0</v>
      </c>
      <c r="M8" s="1214">
        <f t="shared" si="0"/>
        <v>0</v>
      </c>
      <c r="N8" s="1214">
        <f t="shared" si="0"/>
        <v>0</v>
      </c>
      <c r="O8" s="1214">
        <f t="shared" si="0"/>
        <v>0</v>
      </c>
      <c r="P8" s="1214">
        <f t="shared" si="0"/>
        <v>753</v>
      </c>
      <c r="Q8" s="1214">
        <f t="shared" si="0"/>
        <v>753</v>
      </c>
      <c r="R8" s="1215"/>
      <c r="S8" s="1215"/>
      <c r="T8" s="1215"/>
      <c r="U8" s="1215"/>
      <c r="V8" s="1215"/>
      <c r="W8" s="1215"/>
      <c r="X8" s="1215"/>
      <c r="Y8" s="1215"/>
      <c r="Z8" s="1215"/>
    </row>
    <row r="9" spans="1:26">
      <c r="A9" s="1216"/>
      <c r="B9" s="1216"/>
      <c r="C9" s="1216"/>
      <c r="D9" s="1216"/>
      <c r="E9" s="1216"/>
      <c r="F9" s="1217"/>
      <c r="G9" s="1217"/>
      <c r="H9" s="1216"/>
      <c r="I9" s="1216"/>
      <c r="J9" s="1216"/>
      <c r="K9" s="1216"/>
      <c r="L9" s="1216"/>
      <c r="M9" s="1216"/>
      <c r="N9" s="1216"/>
      <c r="O9" s="1216"/>
      <c r="P9" s="1216"/>
      <c r="Q9" s="1216"/>
      <c r="R9" s="1216"/>
      <c r="S9" s="1216"/>
      <c r="T9" s="1216"/>
      <c r="U9" s="1216"/>
      <c r="V9" s="1216"/>
      <c r="W9" s="1216"/>
      <c r="X9" s="1216"/>
      <c r="Y9" s="1216"/>
    </row>
    <row r="10" spans="1:26">
      <c r="A10" s="1218" t="s">
        <v>34</v>
      </c>
      <c r="B10" s="1552"/>
      <c r="C10" s="1552"/>
      <c r="D10" s="1552"/>
      <c r="E10" s="1216"/>
      <c r="F10" s="1216"/>
      <c r="G10" s="1216"/>
      <c r="H10" s="1216"/>
      <c r="I10" s="1216"/>
      <c r="J10" s="1216"/>
      <c r="K10" s="1553"/>
      <c r="L10" s="1553"/>
      <c r="M10" s="1553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Y10" s="1216"/>
    </row>
    <row r="11" spans="1:26" ht="18">
      <c r="A11" s="1220" t="s">
        <v>35</v>
      </c>
      <c r="B11" s="1221" t="s">
        <v>36</v>
      </c>
      <c r="C11" s="1222" t="s">
        <v>37</v>
      </c>
      <c r="D11" s="1219"/>
      <c r="E11" s="1216"/>
      <c r="F11" s="1216"/>
      <c r="G11" s="1216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>
      <c r="A12" s="1194" t="s">
        <v>38</v>
      </c>
      <c r="B12" s="1548" t="s">
        <v>39</v>
      </c>
      <c r="C12" s="1548"/>
      <c r="D12" s="1223"/>
      <c r="E12" s="1224" t="s">
        <v>40</v>
      </c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6">
      <c r="A13" s="1195" t="s">
        <v>38</v>
      </c>
      <c r="B13" s="1554" t="s">
        <v>41</v>
      </c>
      <c r="C13" s="1554"/>
      <c r="D13" s="1216"/>
      <c r="E13" s="1216"/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 ht="15" customHeight="1">
      <c r="A14" s="1225" t="s">
        <v>42</v>
      </c>
      <c r="B14" s="1555"/>
      <c r="C14" s="1555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>
      <c r="A15" s="1225" t="s">
        <v>42</v>
      </c>
      <c r="B15" s="1555"/>
      <c r="C15" s="1555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>
      <c r="A16" s="1225" t="s">
        <v>43</v>
      </c>
      <c r="B16" s="1556"/>
      <c r="C16" s="1556"/>
      <c r="D16" s="1216"/>
      <c r="E16" s="1216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6">
      <c r="A17" s="1225" t="s">
        <v>44</v>
      </c>
      <c r="B17" s="1557"/>
      <c r="C17" s="1557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  <row r="18" spans="1:26">
      <c r="A18" s="1226"/>
      <c r="B18" s="1216"/>
      <c r="C18" s="1216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</row>
    <row r="19" spans="1:26" ht="23.25" customHeight="1">
      <c r="A19" s="1549" t="s">
        <v>0</v>
      </c>
      <c r="B19" s="1549"/>
      <c r="C19" s="1549"/>
      <c r="D19" s="1549"/>
      <c r="E19" s="1549"/>
      <c r="F19" s="1549"/>
      <c r="G19" s="1208"/>
      <c r="H19" s="1209"/>
      <c r="I19" s="1549" t="s">
        <v>1</v>
      </c>
      <c r="J19" s="1549"/>
      <c r="K19" s="1549"/>
      <c r="L19" s="1549"/>
      <c r="M19" s="1549"/>
      <c r="N19" s="1549"/>
      <c r="O19" s="1549"/>
      <c r="P19" s="1549"/>
      <c r="Q19" s="1549"/>
      <c r="R19" s="1550" t="s">
        <v>2</v>
      </c>
      <c r="S19" s="1551"/>
      <c r="T19" s="1550"/>
      <c r="U19" s="1550"/>
      <c r="V19" s="1550"/>
      <c r="W19" s="1550"/>
      <c r="X19" s="1550"/>
      <c r="Y19" s="1550"/>
      <c r="Z19" s="1550"/>
    </row>
    <row r="20" spans="1:26" ht="26.25">
      <c r="A20" s="1210" t="s">
        <v>3</v>
      </c>
      <c r="B20" s="1210" t="s">
        <v>4</v>
      </c>
      <c r="C20" s="1210" t="s">
        <v>5</v>
      </c>
      <c r="D20" s="1210" t="s">
        <v>6</v>
      </c>
      <c r="E20" s="1210" t="s">
        <v>7</v>
      </c>
      <c r="F20" s="1210" t="s">
        <v>8</v>
      </c>
      <c r="G20" s="1210" t="s">
        <v>9</v>
      </c>
      <c r="H20" s="1211" t="s">
        <v>10</v>
      </c>
      <c r="I20" s="1227" t="s">
        <v>11</v>
      </c>
      <c r="J20" s="1227" t="s">
        <v>12</v>
      </c>
      <c r="K20" s="1227" t="s">
        <v>13</v>
      </c>
      <c r="L20" s="1227" t="s">
        <v>14</v>
      </c>
      <c r="M20" s="1227" t="s">
        <v>15</v>
      </c>
      <c r="N20" s="1227" t="s">
        <v>16</v>
      </c>
      <c r="O20" s="1227" t="s">
        <v>17</v>
      </c>
      <c r="P20" s="1212" t="s">
        <v>18</v>
      </c>
      <c r="Q20" s="1210" t="s">
        <v>19</v>
      </c>
      <c r="R20" s="1210" t="s">
        <v>20</v>
      </c>
      <c r="S20" s="1213" t="s">
        <v>21</v>
      </c>
      <c r="T20" s="1213" t="s">
        <v>22</v>
      </c>
      <c r="U20" s="1419" t="s">
        <v>23</v>
      </c>
      <c r="V20" s="1210" t="s">
        <v>24</v>
      </c>
      <c r="W20" s="1210" t="s">
        <v>25</v>
      </c>
      <c r="X20" s="1210" t="s">
        <v>26</v>
      </c>
      <c r="Y20" s="1210" t="s">
        <v>27</v>
      </c>
      <c r="Z20" s="1210" t="s">
        <v>28</v>
      </c>
    </row>
    <row r="21" spans="1:26">
      <c r="A21" s="1172"/>
      <c r="B21" s="1172"/>
      <c r="C21" s="1172"/>
      <c r="D21" s="1172"/>
      <c r="E21" s="1173"/>
      <c r="F21" s="1172"/>
      <c r="G21" s="1172"/>
      <c r="H21" s="1174"/>
      <c r="I21" s="1172"/>
      <c r="J21" s="1172"/>
      <c r="K21" s="1172"/>
      <c r="L21" s="1172"/>
      <c r="M21" s="1172"/>
      <c r="N21" s="1172"/>
      <c r="O21" s="1172"/>
      <c r="P21" s="1172"/>
      <c r="Q21" s="1175">
        <f t="shared" ref="Q21:Q26" si="1">SUM(I21:P21)</f>
        <v>0</v>
      </c>
      <c r="R21" s="1175" t="s">
        <v>30</v>
      </c>
      <c r="S21" s="1175" t="s">
        <v>31</v>
      </c>
      <c r="T21" s="1175"/>
      <c r="U21" s="1175"/>
      <c r="V21" s="1239"/>
      <c r="W21" s="1181"/>
      <c r="X21" s="1181"/>
      <c r="Y21" s="1181"/>
      <c r="Z21" s="1181"/>
    </row>
    <row r="22" spans="1:26">
      <c r="A22" s="1172"/>
      <c r="B22" s="1172"/>
      <c r="C22" s="1172"/>
      <c r="D22" s="1172"/>
      <c r="E22" s="1173"/>
      <c r="F22" s="1172"/>
      <c r="G22" s="1172"/>
      <c r="H22" s="1174"/>
      <c r="I22" s="1172"/>
      <c r="J22" s="1172"/>
      <c r="K22" s="1172"/>
      <c r="L22" s="1172"/>
      <c r="M22" s="1172"/>
      <c r="N22" s="1172"/>
      <c r="O22" s="1172"/>
      <c r="P22" s="1172"/>
      <c r="Q22" s="1175">
        <f t="shared" si="1"/>
        <v>0</v>
      </c>
      <c r="R22" s="1175" t="s">
        <v>30</v>
      </c>
      <c r="S22" s="1175" t="s">
        <v>31</v>
      </c>
      <c r="T22" s="1175"/>
      <c r="U22" s="1175"/>
      <c r="V22" s="1239"/>
      <c r="W22" s="1181"/>
      <c r="X22" s="1181"/>
      <c r="Y22" s="1181"/>
      <c r="Z22" s="1181"/>
    </row>
    <row r="23" spans="1:26">
      <c r="A23" s="1172"/>
      <c r="B23" s="1172"/>
      <c r="C23" s="1172"/>
      <c r="D23" s="1172"/>
      <c r="E23" s="1173"/>
      <c r="F23" s="1172"/>
      <c r="G23" s="1172"/>
      <c r="H23" s="1174"/>
      <c r="I23" s="1172"/>
      <c r="J23" s="1172"/>
      <c r="K23" s="1172"/>
      <c r="L23" s="1172"/>
      <c r="M23" s="1172"/>
      <c r="N23" s="1172"/>
      <c r="O23" s="1172"/>
      <c r="P23" s="1172"/>
      <c r="Q23" s="1175">
        <f t="shared" si="1"/>
        <v>0</v>
      </c>
      <c r="R23" s="1176" t="s">
        <v>32</v>
      </c>
      <c r="S23" s="1177" t="s">
        <v>33</v>
      </c>
      <c r="T23" s="1175"/>
      <c r="U23" s="1175"/>
      <c r="V23" s="1239"/>
      <c r="W23" s="1181"/>
      <c r="X23" s="1181"/>
      <c r="Y23" s="1181"/>
      <c r="Z23" s="1181"/>
    </row>
    <row r="24" spans="1:26">
      <c r="A24" s="1172"/>
      <c r="B24" s="1172"/>
      <c r="C24" s="1172"/>
      <c r="D24" s="1172"/>
      <c r="E24" s="1173"/>
      <c r="F24" s="1172"/>
      <c r="G24" s="1172"/>
      <c r="H24" s="1174"/>
      <c r="I24" s="1172"/>
      <c r="J24" s="1172"/>
      <c r="K24" s="1172"/>
      <c r="L24" s="1172"/>
      <c r="M24" s="1172"/>
      <c r="N24" s="1172"/>
      <c r="O24" s="1172"/>
      <c r="P24" s="1172"/>
      <c r="Q24" s="1175">
        <f t="shared" si="1"/>
        <v>0</v>
      </c>
      <c r="R24" s="1176" t="s">
        <v>32</v>
      </c>
      <c r="S24" s="1177" t="s">
        <v>33</v>
      </c>
      <c r="T24" s="1175"/>
      <c r="U24" s="1175"/>
      <c r="V24" s="1239"/>
      <c r="W24" s="1181"/>
      <c r="X24" s="1181"/>
      <c r="Y24" s="1181"/>
      <c r="Z24" s="1181"/>
    </row>
    <row r="25" spans="1:26">
      <c r="A25" s="1172"/>
      <c r="B25" s="1172"/>
      <c r="C25" s="1172"/>
      <c r="D25" s="1172"/>
      <c r="E25" s="1173"/>
      <c r="F25" s="1172"/>
      <c r="G25" s="1172"/>
      <c r="H25" s="1174"/>
      <c r="I25" s="1172"/>
      <c r="J25" s="1172"/>
      <c r="K25" s="1172"/>
      <c r="L25" s="1172"/>
      <c r="M25" s="1172"/>
      <c r="N25" s="1172"/>
      <c r="O25" s="1172"/>
      <c r="P25" s="1172"/>
      <c r="Q25" s="1175">
        <f t="shared" si="1"/>
        <v>0</v>
      </c>
      <c r="R25" s="1176" t="s">
        <v>32</v>
      </c>
      <c r="S25" s="1177" t="s">
        <v>33</v>
      </c>
      <c r="T25" s="1175"/>
      <c r="U25" s="1175"/>
      <c r="V25" s="1239"/>
      <c r="W25" s="1181"/>
      <c r="X25" s="1181"/>
      <c r="Y25" s="1181"/>
      <c r="Z25" s="1181"/>
    </row>
    <row r="26" spans="1:26">
      <c r="A26" s="1178"/>
      <c r="B26" s="1178"/>
      <c r="C26" s="1178"/>
      <c r="D26" s="1178"/>
      <c r="E26" s="1178"/>
      <c r="F26" s="1178"/>
      <c r="G26" s="1178"/>
      <c r="H26" s="1205"/>
      <c r="I26" s="1178"/>
      <c r="J26" s="1178"/>
      <c r="K26" s="1178"/>
      <c r="L26" s="1178"/>
      <c r="M26" s="1178"/>
      <c r="N26" s="1178"/>
      <c r="O26" s="1178"/>
      <c r="P26" s="1178"/>
      <c r="Q26" s="1175">
        <f t="shared" si="1"/>
        <v>0</v>
      </c>
      <c r="R26" s="1175" t="s">
        <v>30</v>
      </c>
      <c r="S26" s="1175" t="s">
        <v>31</v>
      </c>
      <c r="T26" s="1175"/>
      <c r="U26" s="1175"/>
      <c r="V26" s="1181"/>
      <c r="W26" s="1181"/>
      <c r="X26" s="1181"/>
      <c r="Y26" s="1181"/>
      <c r="Z26" s="1181"/>
    </row>
    <row r="27" spans="1:26">
      <c r="A27" s="1214" t="s">
        <v>19</v>
      </c>
      <c r="B27" s="1209"/>
      <c r="C27" s="1209"/>
      <c r="D27" s="1209"/>
      <c r="E27" s="1214"/>
      <c r="F27" s="1209"/>
      <c r="G27" s="1209"/>
      <c r="H27" s="1209"/>
      <c r="I27" s="1214">
        <f>SUM(I21:I25)</f>
        <v>0</v>
      </c>
      <c r="J27" s="1214">
        <f>SUM(J21:J25)</f>
        <v>0</v>
      </c>
      <c r="K27" s="1214">
        <f t="shared" ref="K27:Q27" si="2">SUM(K21:K26)</f>
        <v>0</v>
      </c>
      <c r="L27" s="1214">
        <f t="shared" si="2"/>
        <v>0</v>
      </c>
      <c r="M27" s="1214">
        <f t="shared" si="2"/>
        <v>0</v>
      </c>
      <c r="N27" s="1214">
        <f t="shared" si="2"/>
        <v>0</v>
      </c>
      <c r="O27" s="1214">
        <f t="shared" si="2"/>
        <v>0</v>
      </c>
      <c r="P27" s="1214">
        <f t="shared" si="2"/>
        <v>0</v>
      </c>
      <c r="Q27" s="1214">
        <f t="shared" si="2"/>
        <v>0</v>
      </c>
      <c r="R27" s="1215"/>
      <c r="S27" s="1215"/>
      <c r="T27" s="1215"/>
      <c r="U27" s="1215"/>
      <c r="V27" s="1215"/>
      <c r="W27" s="1215"/>
      <c r="X27" s="1215"/>
      <c r="Y27" s="1215"/>
      <c r="Z27" s="1215"/>
    </row>
    <row r="28" spans="1:26">
      <c r="A28" s="1216"/>
      <c r="B28" s="1216"/>
      <c r="C28" s="1216"/>
      <c r="D28" s="1216"/>
      <c r="E28" s="1216"/>
      <c r="F28" s="1217"/>
      <c r="G28" s="1217"/>
      <c r="H28" s="1216"/>
      <c r="I28" s="1216"/>
      <c r="J28" s="1216"/>
      <c r="K28" s="1216"/>
      <c r="L28" s="1216"/>
      <c r="M28" s="1216"/>
      <c r="N28" s="1216"/>
      <c r="O28" s="1216"/>
      <c r="P28" s="1216"/>
      <c r="Q28" s="1216"/>
      <c r="R28" s="1216"/>
      <c r="S28" s="1216"/>
      <c r="T28" s="1216"/>
      <c r="U28" s="1216"/>
      <c r="V28" s="1216"/>
      <c r="W28" s="1216"/>
      <c r="X28" s="1216"/>
      <c r="Y28" s="1216"/>
    </row>
    <row r="29" spans="1:26">
      <c r="A29" s="1218" t="s">
        <v>34</v>
      </c>
      <c r="B29" s="1552"/>
      <c r="C29" s="1552"/>
      <c r="D29" s="1552"/>
      <c r="E29" s="1216"/>
      <c r="F29" s="1216"/>
      <c r="G29" s="1216"/>
      <c r="H29" s="1216"/>
      <c r="I29" s="1216"/>
      <c r="J29" s="1216"/>
      <c r="K29" s="1553"/>
      <c r="L29" s="1553"/>
      <c r="M29" s="1553"/>
      <c r="N29" s="1216"/>
      <c r="O29" s="1216"/>
      <c r="P29" s="1216"/>
      <c r="Q29" s="1216"/>
      <c r="R29" s="1216"/>
      <c r="S29" s="1216"/>
      <c r="T29" s="1216"/>
      <c r="U29" s="1216"/>
      <c r="V29" s="1216"/>
      <c r="W29" s="1216"/>
      <c r="X29" s="1216"/>
      <c r="Y29" s="1216"/>
    </row>
    <row r="30" spans="1:26" ht="15.75" customHeight="1">
      <c r="A30" s="1220" t="s">
        <v>35</v>
      </c>
      <c r="B30" s="1221" t="s">
        <v>36</v>
      </c>
      <c r="C30" s="1222" t="s">
        <v>37</v>
      </c>
      <c r="D30" s="1219"/>
      <c r="E30" s="1216"/>
      <c r="F30" s="1216"/>
      <c r="G30" s="1216"/>
      <c r="H30" s="1216"/>
      <c r="I30" s="1216"/>
      <c r="J30" s="1216"/>
      <c r="K30" s="1216"/>
      <c r="L30" s="1216"/>
      <c r="M30" s="1216"/>
      <c r="N30" s="1216"/>
      <c r="O30" s="1216"/>
      <c r="P30" s="1216"/>
      <c r="Q30" s="1216"/>
      <c r="R30" s="1216"/>
      <c r="S30" s="1216"/>
      <c r="T30" s="1216"/>
      <c r="U30" s="1216"/>
      <c r="V30" s="1216"/>
      <c r="W30" s="1216"/>
      <c r="X30" s="1216"/>
      <c r="Y30" s="1216"/>
    </row>
    <row r="31" spans="1:26" ht="15" customHeight="1">
      <c r="A31" s="1194" t="s">
        <v>38</v>
      </c>
      <c r="B31" s="1548" t="s">
        <v>39</v>
      </c>
      <c r="C31" s="1548"/>
      <c r="D31" s="1223"/>
      <c r="E31" s="1224" t="s">
        <v>40</v>
      </c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</row>
    <row r="32" spans="1:26">
      <c r="A32" s="1195" t="s">
        <v>38</v>
      </c>
      <c r="B32" s="1554" t="s">
        <v>41</v>
      </c>
      <c r="C32" s="1554"/>
      <c r="D32" s="1216"/>
      <c r="E32" s="1216"/>
      <c r="F32" s="1216"/>
      <c r="G32" s="1216"/>
      <c r="H32" s="1216"/>
      <c r="I32" s="1216"/>
      <c r="J32" s="1216"/>
      <c r="K32" s="1216"/>
      <c r="L32" s="1216"/>
      <c r="M32" s="1216"/>
      <c r="N32" s="1216"/>
      <c r="O32" s="1216"/>
      <c r="P32" s="1216"/>
      <c r="Q32" s="1216"/>
      <c r="R32" s="1216"/>
      <c r="S32" s="1216"/>
      <c r="T32" s="1216"/>
      <c r="U32" s="1216"/>
      <c r="V32" s="1216"/>
      <c r="W32" s="1216"/>
      <c r="X32" s="1216"/>
      <c r="Y32" s="1216"/>
    </row>
    <row r="33" spans="1:26">
      <c r="A33" s="1225" t="s">
        <v>42</v>
      </c>
      <c r="B33" s="1555"/>
      <c r="C33" s="1555"/>
      <c r="D33" s="1216"/>
      <c r="E33" s="1216"/>
      <c r="F33" s="1216"/>
      <c r="G33" s="1216"/>
      <c r="H33" s="1216"/>
      <c r="I33" s="1216"/>
      <c r="J33" s="1216"/>
      <c r="K33" s="1216"/>
      <c r="L33" s="1216"/>
      <c r="M33" s="1216"/>
      <c r="N33" s="1216"/>
      <c r="O33" s="1216"/>
      <c r="P33" s="1216"/>
      <c r="Q33" s="1216"/>
      <c r="R33" s="1216"/>
      <c r="S33" s="1216"/>
      <c r="T33" s="1216"/>
      <c r="U33" s="1216"/>
      <c r="V33" s="1216"/>
      <c r="W33" s="1216"/>
      <c r="X33" s="1216"/>
      <c r="Y33" s="1216"/>
    </row>
    <row r="34" spans="1:26">
      <c r="A34" s="1225" t="s">
        <v>42</v>
      </c>
      <c r="B34" s="1555"/>
      <c r="C34" s="1555"/>
      <c r="F34" s="1216"/>
      <c r="G34" s="1216"/>
      <c r="H34" s="1216"/>
      <c r="I34" s="1216"/>
      <c r="J34" s="1216"/>
      <c r="K34" s="1216"/>
      <c r="L34" s="1216"/>
      <c r="M34" s="1216"/>
      <c r="N34" s="1216"/>
      <c r="O34" s="1216"/>
      <c r="P34" s="1216"/>
      <c r="Q34" s="1216"/>
      <c r="R34" s="1216"/>
      <c r="S34" s="1216"/>
      <c r="T34" s="1216"/>
      <c r="U34" s="1216"/>
      <c r="V34" s="1216"/>
      <c r="W34" s="1216"/>
      <c r="X34" s="1216"/>
      <c r="Y34" s="1216"/>
    </row>
    <row r="35" spans="1:26">
      <c r="A35" s="1225" t="s">
        <v>43</v>
      </c>
      <c r="B35" s="1556"/>
      <c r="C35" s="1556"/>
      <c r="D35" s="1216"/>
      <c r="E35" s="1216"/>
      <c r="F35" s="1216"/>
      <c r="G35" s="1216"/>
      <c r="H35" s="1216"/>
      <c r="I35" s="1216"/>
      <c r="J35" s="1216"/>
      <c r="K35" s="1216"/>
      <c r="L35" s="1216"/>
      <c r="M35" s="1216"/>
      <c r="N35" s="1216"/>
      <c r="O35" s="1216"/>
      <c r="P35" s="1216"/>
      <c r="Q35" s="1216"/>
      <c r="R35" s="1216"/>
      <c r="S35" s="1216"/>
      <c r="T35" s="1216"/>
      <c r="U35" s="1216"/>
      <c r="V35" s="1216"/>
      <c r="W35" s="1216"/>
      <c r="X35" s="1216"/>
      <c r="Y35" s="1216"/>
    </row>
    <row r="36" spans="1:26">
      <c r="A36" s="1225" t="s">
        <v>44</v>
      </c>
      <c r="B36" s="1557"/>
      <c r="C36" s="1557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</row>
    <row r="38" spans="1:26" ht="23.25" customHeight="1">
      <c r="A38" s="1549" t="s">
        <v>0</v>
      </c>
      <c r="B38" s="1549"/>
      <c r="C38" s="1549"/>
      <c r="D38" s="1549"/>
      <c r="E38" s="1549"/>
      <c r="F38" s="1549"/>
      <c r="G38" s="1208"/>
      <c r="H38" s="1209"/>
      <c r="I38" s="1549" t="s">
        <v>1</v>
      </c>
      <c r="J38" s="1549"/>
      <c r="K38" s="1549"/>
      <c r="L38" s="1549"/>
      <c r="M38" s="1549"/>
      <c r="N38" s="1549"/>
      <c r="O38" s="1549"/>
      <c r="P38" s="1549"/>
      <c r="Q38" s="1549"/>
      <c r="R38" s="1550" t="s">
        <v>2</v>
      </c>
      <c r="S38" s="1551"/>
      <c r="T38" s="1550"/>
      <c r="U38" s="1550"/>
      <c r="V38" s="1550"/>
      <c r="W38" s="1550"/>
      <c r="X38" s="1550"/>
      <c r="Y38" s="1550"/>
      <c r="Z38" s="1550"/>
    </row>
    <row r="39" spans="1:26" ht="26.25">
      <c r="A39" s="1210" t="s">
        <v>3</v>
      </c>
      <c r="B39" s="1210" t="s">
        <v>4</v>
      </c>
      <c r="C39" s="1210" t="s">
        <v>5</v>
      </c>
      <c r="D39" s="1210" t="s">
        <v>6</v>
      </c>
      <c r="E39" s="1210" t="s">
        <v>7</v>
      </c>
      <c r="F39" s="1210" t="s">
        <v>8</v>
      </c>
      <c r="G39" s="1210" t="s">
        <v>9</v>
      </c>
      <c r="H39" s="1211" t="s">
        <v>10</v>
      </c>
      <c r="I39" s="1227" t="s">
        <v>11</v>
      </c>
      <c r="J39" s="1227" t="s">
        <v>12</v>
      </c>
      <c r="K39" s="1227" t="s">
        <v>13</v>
      </c>
      <c r="L39" s="1227" t="s">
        <v>14</v>
      </c>
      <c r="M39" s="1227" t="s">
        <v>15</v>
      </c>
      <c r="N39" s="1227" t="s">
        <v>16</v>
      </c>
      <c r="O39" s="1227" t="s">
        <v>17</v>
      </c>
      <c r="P39" s="1212" t="s">
        <v>18</v>
      </c>
      <c r="Q39" s="1210" t="s">
        <v>19</v>
      </c>
      <c r="R39" s="1210" t="s">
        <v>20</v>
      </c>
      <c r="S39" s="1213" t="s">
        <v>21</v>
      </c>
      <c r="T39" s="1213" t="s">
        <v>22</v>
      </c>
      <c r="U39" s="1419" t="s">
        <v>23</v>
      </c>
      <c r="V39" s="1210" t="s">
        <v>24</v>
      </c>
      <c r="W39" s="1210" t="s">
        <v>25</v>
      </c>
      <c r="X39" s="1210" t="s">
        <v>26</v>
      </c>
      <c r="Y39" s="1210" t="s">
        <v>27</v>
      </c>
      <c r="Z39" s="1210" t="s">
        <v>28</v>
      </c>
    </row>
    <row r="40" spans="1:26">
      <c r="A40" s="1172"/>
      <c r="B40" s="1172"/>
      <c r="C40" s="1172"/>
      <c r="D40" s="1172"/>
      <c r="E40" s="1173"/>
      <c r="F40" s="1172"/>
      <c r="G40" s="1172"/>
      <c r="H40" s="1174"/>
      <c r="I40" s="1172"/>
      <c r="J40" s="1172"/>
      <c r="K40" s="1172"/>
      <c r="L40" s="1172"/>
      <c r="M40" s="1172"/>
      <c r="N40" s="1172"/>
      <c r="O40" s="1172"/>
      <c r="P40" s="1172"/>
      <c r="Q40" s="1175">
        <f t="shared" ref="Q40:Q45" si="3">SUM(I40:P40)</f>
        <v>0</v>
      </c>
      <c r="R40" s="1175" t="s">
        <v>30</v>
      </c>
      <c r="S40" s="1175" t="s">
        <v>31</v>
      </c>
      <c r="T40" s="1175"/>
      <c r="U40" s="1175"/>
      <c r="V40" s="1239"/>
      <c r="W40" s="1181"/>
      <c r="X40" s="1181"/>
      <c r="Y40" s="1181"/>
      <c r="Z40" s="1181"/>
    </row>
    <row r="41" spans="1:26">
      <c r="A41" s="1172"/>
      <c r="B41" s="1172"/>
      <c r="C41" s="1172"/>
      <c r="D41" s="1172"/>
      <c r="E41" s="1173"/>
      <c r="F41" s="1172"/>
      <c r="G41" s="1172"/>
      <c r="H41" s="1174"/>
      <c r="I41" s="1172"/>
      <c r="J41" s="1172"/>
      <c r="K41" s="1172"/>
      <c r="L41" s="1172"/>
      <c r="M41" s="1172"/>
      <c r="N41" s="1172"/>
      <c r="O41" s="1172"/>
      <c r="P41" s="1172"/>
      <c r="Q41" s="1175">
        <f t="shared" si="3"/>
        <v>0</v>
      </c>
      <c r="R41" s="1175" t="s">
        <v>30</v>
      </c>
      <c r="S41" s="1175" t="s">
        <v>31</v>
      </c>
      <c r="T41" s="1175"/>
      <c r="U41" s="1175"/>
      <c r="V41" s="1239"/>
      <c r="W41" s="1181"/>
      <c r="X41" s="1181"/>
      <c r="Y41" s="1181"/>
      <c r="Z41" s="1181"/>
    </row>
    <row r="42" spans="1:26">
      <c r="A42" s="1172"/>
      <c r="B42" s="1172"/>
      <c r="C42" s="1172"/>
      <c r="D42" s="1172"/>
      <c r="E42" s="1173"/>
      <c r="F42" s="1172"/>
      <c r="G42" s="1172"/>
      <c r="H42" s="1174"/>
      <c r="I42" s="1172"/>
      <c r="J42" s="1172"/>
      <c r="K42" s="1172"/>
      <c r="L42" s="1172"/>
      <c r="M42" s="1172"/>
      <c r="N42" s="1172"/>
      <c r="O42" s="1172"/>
      <c r="P42" s="1172"/>
      <c r="Q42" s="1175">
        <f t="shared" si="3"/>
        <v>0</v>
      </c>
      <c r="R42" s="1176" t="s">
        <v>32</v>
      </c>
      <c r="S42" s="1177" t="s">
        <v>33</v>
      </c>
      <c r="T42" s="1175"/>
      <c r="U42" s="1175"/>
      <c r="V42" s="1239"/>
      <c r="W42" s="1181"/>
      <c r="X42" s="1181"/>
      <c r="Y42" s="1181"/>
      <c r="Z42" s="1181"/>
    </row>
    <row r="43" spans="1:26">
      <c r="A43" s="1172"/>
      <c r="B43" s="1172"/>
      <c r="C43" s="1172"/>
      <c r="D43" s="1172"/>
      <c r="E43" s="1173"/>
      <c r="F43" s="1172"/>
      <c r="G43" s="1172"/>
      <c r="H43" s="1174"/>
      <c r="I43" s="1172"/>
      <c r="J43" s="1172"/>
      <c r="K43" s="1172"/>
      <c r="L43" s="1172"/>
      <c r="M43" s="1172"/>
      <c r="N43" s="1172"/>
      <c r="O43" s="1172"/>
      <c r="P43" s="1172"/>
      <c r="Q43" s="1175">
        <f t="shared" si="3"/>
        <v>0</v>
      </c>
      <c r="R43" s="1176" t="s">
        <v>32</v>
      </c>
      <c r="S43" s="1177" t="s">
        <v>33</v>
      </c>
      <c r="T43" s="1175"/>
      <c r="U43" s="1175"/>
      <c r="V43" s="1239"/>
      <c r="W43" s="1181"/>
      <c r="X43" s="1181"/>
      <c r="Y43" s="1181"/>
      <c r="Z43" s="1181"/>
    </row>
    <row r="44" spans="1:26">
      <c r="A44" s="1172"/>
      <c r="B44" s="1172"/>
      <c r="C44" s="1172"/>
      <c r="D44" s="1172"/>
      <c r="E44" s="1173"/>
      <c r="F44" s="1172"/>
      <c r="G44" s="1172"/>
      <c r="H44" s="1174"/>
      <c r="I44" s="1172"/>
      <c r="J44" s="1172"/>
      <c r="K44" s="1172"/>
      <c r="L44" s="1172"/>
      <c r="M44" s="1172"/>
      <c r="N44" s="1172"/>
      <c r="O44" s="1172"/>
      <c r="P44" s="1172"/>
      <c r="Q44" s="1175">
        <f t="shared" si="3"/>
        <v>0</v>
      </c>
      <c r="R44" s="1176" t="s">
        <v>32</v>
      </c>
      <c r="S44" s="1177" t="s">
        <v>33</v>
      </c>
      <c r="T44" s="1175"/>
      <c r="U44" s="1175"/>
      <c r="V44" s="1239"/>
      <c r="W44" s="1181"/>
      <c r="X44" s="1181"/>
      <c r="Y44" s="1181"/>
      <c r="Z44" s="1181"/>
    </row>
    <row r="45" spans="1:26">
      <c r="A45" s="1178"/>
      <c r="B45" s="1178"/>
      <c r="C45" s="1178"/>
      <c r="D45" s="1178"/>
      <c r="E45" s="1178"/>
      <c r="F45" s="1178"/>
      <c r="G45" s="1178"/>
      <c r="H45" s="1205"/>
      <c r="I45" s="1178"/>
      <c r="J45" s="1178"/>
      <c r="K45" s="1178"/>
      <c r="L45" s="1178"/>
      <c r="M45" s="1178"/>
      <c r="N45" s="1178"/>
      <c r="O45" s="1178"/>
      <c r="P45" s="1178"/>
      <c r="Q45" s="1175">
        <f t="shared" si="3"/>
        <v>0</v>
      </c>
      <c r="R45" s="1175" t="s">
        <v>30</v>
      </c>
      <c r="S45" s="1175" t="s">
        <v>31</v>
      </c>
      <c r="T45" s="1175"/>
      <c r="U45" s="1175"/>
      <c r="V45" s="1181"/>
      <c r="W45" s="1181"/>
      <c r="X45" s="1181"/>
      <c r="Y45" s="1181"/>
      <c r="Z45" s="1181"/>
    </row>
    <row r="46" spans="1:26">
      <c r="A46" s="1214" t="s">
        <v>19</v>
      </c>
      <c r="B46" s="1209"/>
      <c r="C46" s="1209"/>
      <c r="D46" s="1209"/>
      <c r="E46" s="1214"/>
      <c r="F46" s="1209"/>
      <c r="G46" s="1209"/>
      <c r="H46" s="1209"/>
      <c r="I46" s="1214">
        <f>SUM(I40:I44)</f>
        <v>0</v>
      </c>
      <c r="J46" s="1214">
        <f>SUM(J40:J44)</f>
        <v>0</v>
      </c>
      <c r="K46" s="1214">
        <f t="shared" ref="K46:Q46" si="4">SUM(K40:K45)</f>
        <v>0</v>
      </c>
      <c r="L46" s="1214">
        <f t="shared" si="4"/>
        <v>0</v>
      </c>
      <c r="M46" s="1214">
        <f t="shared" si="4"/>
        <v>0</v>
      </c>
      <c r="N46" s="1214">
        <f t="shared" si="4"/>
        <v>0</v>
      </c>
      <c r="O46" s="1214">
        <f t="shared" si="4"/>
        <v>0</v>
      </c>
      <c r="P46" s="1214">
        <f t="shared" si="4"/>
        <v>0</v>
      </c>
      <c r="Q46" s="1214">
        <f t="shared" si="4"/>
        <v>0</v>
      </c>
      <c r="R46" s="1215"/>
      <c r="S46" s="1215"/>
      <c r="T46" s="1215"/>
      <c r="U46" s="1215"/>
      <c r="V46" s="1215"/>
      <c r="W46" s="1215"/>
      <c r="X46" s="1215"/>
      <c r="Y46" s="1215"/>
      <c r="Z46" s="1215"/>
    </row>
    <row r="47" spans="1:26">
      <c r="A47" s="1216"/>
      <c r="B47" s="1216"/>
      <c r="C47" s="1216"/>
      <c r="D47" s="1216"/>
      <c r="E47" s="1216"/>
      <c r="F47" s="1217"/>
      <c r="G47" s="1217"/>
      <c r="H47" s="1216"/>
      <c r="I47" s="1216"/>
      <c r="J47" s="1216"/>
      <c r="K47" s="1216"/>
      <c r="L47" s="1216"/>
      <c r="M47" s="1216"/>
      <c r="N47" s="1216"/>
      <c r="O47" s="1216"/>
      <c r="P47" s="1216"/>
      <c r="Q47" s="1216"/>
      <c r="R47" s="1216"/>
      <c r="S47" s="1216"/>
      <c r="T47" s="1216"/>
      <c r="U47" s="1216"/>
      <c r="V47" s="1216"/>
      <c r="W47" s="1216"/>
      <c r="X47" s="1216"/>
      <c r="Y47" s="1216"/>
    </row>
    <row r="48" spans="1:26" ht="15" customHeight="1">
      <c r="A48" s="1218" t="s">
        <v>34</v>
      </c>
      <c r="B48" s="1552"/>
      <c r="C48" s="1552"/>
      <c r="D48" s="1552"/>
      <c r="E48" s="1216"/>
      <c r="F48" s="1216"/>
      <c r="G48" s="1216"/>
      <c r="H48" s="1216"/>
      <c r="I48" s="1216"/>
      <c r="J48" s="1216"/>
      <c r="K48" s="1553"/>
      <c r="L48" s="1553"/>
      <c r="M48" s="1553"/>
      <c r="N48" s="1216"/>
      <c r="O48" s="1216"/>
      <c r="P48" s="1216"/>
      <c r="Q48" s="1216"/>
      <c r="R48" s="1216"/>
      <c r="S48" s="1216"/>
      <c r="T48" s="1216"/>
      <c r="U48" s="1216"/>
      <c r="V48" s="1216"/>
      <c r="W48" s="1216"/>
      <c r="X48" s="1216"/>
      <c r="Y48" s="1216"/>
    </row>
    <row r="49" spans="1:26" ht="18">
      <c r="A49" s="1220" t="s">
        <v>35</v>
      </c>
      <c r="B49" s="1221" t="s">
        <v>36</v>
      </c>
      <c r="C49" s="1222" t="s">
        <v>37</v>
      </c>
      <c r="D49" s="1219"/>
      <c r="E49" s="1216"/>
      <c r="F49" s="1216"/>
      <c r="G49" s="1216"/>
      <c r="H49" s="1216"/>
      <c r="I49" s="1216"/>
      <c r="J49" s="1216"/>
      <c r="K49" s="1216"/>
      <c r="L49" s="1216"/>
      <c r="M49" s="1216"/>
      <c r="N49" s="1216"/>
      <c r="O49" s="1216"/>
      <c r="P49" s="1216"/>
      <c r="Q49" s="1216"/>
      <c r="R49" s="1216"/>
      <c r="S49" s="1216"/>
      <c r="T49" s="1216"/>
      <c r="U49" s="1216"/>
      <c r="V49" s="1216"/>
      <c r="W49" s="1216"/>
      <c r="X49" s="1216"/>
      <c r="Y49" s="1216"/>
    </row>
    <row r="50" spans="1:26" ht="15" customHeight="1">
      <c r="A50" s="1194" t="s">
        <v>38</v>
      </c>
      <c r="B50" s="1548" t="s">
        <v>39</v>
      </c>
      <c r="C50" s="1548"/>
      <c r="D50" s="1223"/>
      <c r="E50" s="1224" t="s">
        <v>40</v>
      </c>
      <c r="F50" s="1216"/>
      <c r="G50" s="1216"/>
      <c r="H50" s="1216"/>
      <c r="I50" s="1216"/>
      <c r="J50" s="1216"/>
      <c r="K50" s="1216"/>
      <c r="L50" s="1216"/>
      <c r="M50" s="1216"/>
      <c r="N50" s="1216"/>
      <c r="O50" s="1216"/>
      <c r="P50" s="1216"/>
      <c r="Q50" s="1216"/>
      <c r="R50" s="1216"/>
      <c r="S50" s="1216"/>
      <c r="T50" s="1216"/>
      <c r="U50" s="1216"/>
      <c r="V50" s="1216"/>
      <c r="W50" s="1216"/>
      <c r="X50" s="1216"/>
      <c r="Y50" s="1216"/>
    </row>
    <row r="51" spans="1:26" ht="15" customHeight="1">
      <c r="A51" s="1195" t="s">
        <v>38</v>
      </c>
      <c r="B51" s="1554" t="s">
        <v>41</v>
      </c>
      <c r="C51" s="1554"/>
      <c r="D51" s="1216"/>
      <c r="E51" s="1216"/>
      <c r="F51" s="1216"/>
      <c r="G51" s="1216"/>
      <c r="H51" s="1216"/>
      <c r="I51" s="1216"/>
      <c r="J51" s="1216"/>
      <c r="K51" s="1216"/>
      <c r="L51" s="1216"/>
      <c r="M51" s="1216"/>
      <c r="N51" s="1216"/>
      <c r="O51" s="1216"/>
      <c r="P51" s="1216"/>
      <c r="Q51" s="1216"/>
      <c r="R51" s="1216"/>
      <c r="S51" s="1216"/>
      <c r="T51" s="1216"/>
      <c r="U51" s="1216"/>
      <c r="V51" s="1216"/>
      <c r="W51" s="1216"/>
      <c r="X51" s="1216"/>
      <c r="Y51" s="1216"/>
    </row>
    <row r="52" spans="1:26" ht="15" customHeight="1">
      <c r="A52" s="1225" t="s">
        <v>42</v>
      </c>
      <c r="B52" s="1555"/>
      <c r="C52" s="1555"/>
      <c r="D52" s="1216"/>
      <c r="E52" s="1216"/>
      <c r="F52" s="1216"/>
      <c r="G52" s="1216"/>
      <c r="H52" s="1216"/>
      <c r="I52" s="1216"/>
      <c r="J52" s="1216"/>
      <c r="K52" s="1216"/>
      <c r="L52" s="1216"/>
      <c r="M52" s="1216"/>
      <c r="N52" s="1216"/>
      <c r="O52" s="1216"/>
      <c r="P52" s="1216"/>
      <c r="Q52" s="1216"/>
      <c r="R52" s="1216"/>
      <c r="S52" s="1216"/>
      <c r="T52" s="1216"/>
      <c r="U52" s="1216"/>
      <c r="V52" s="1216"/>
      <c r="W52" s="1216"/>
      <c r="X52" s="1216"/>
      <c r="Y52" s="1216"/>
    </row>
    <row r="53" spans="1:26" ht="15" customHeight="1">
      <c r="A53" s="1225" t="s">
        <v>42</v>
      </c>
      <c r="B53" s="1555"/>
      <c r="C53" s="1555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  <c r="Y53" s="1216"/>
    </row>
    <row r="54" spans="1:26" ht="15" customHeight="1">
      <c r="A54" s="1225" t="s">
        <v>43</v>
      </c>
      <c r="B54" s="1556"/>
      <c r="C54" s="1556"/>
      <c r="D54" s="1216"/>
      <c r="E54" s="1216"/>
      <c r="F54" s="1216"/>
      <c r="G54" s="1216"/>
      <c r="H54" s="1216"/>
      <c r="I54" s="1216"/>
      <c r="J54" s="1216"/>
      <c r="K54" s="1216"/>
      <c r="L54" s="1216"/>
      <c r="M54" s="1216"/>
      <c r="N54" s="1216"/>
      <c r="O54" s="1216"/>
      <c r="P54" s="1216"/>
      <c r="Q54" s="1216"/>
      <c r="R54" s="1216"/>
      <c r="S54" s="1216"/>
      <c r="T54" s="1216"/>
      <c r="U54" s="1216"/>
      <c r="V54" s="1216"/>
      <c r="W54" s="1216"/>
      <c r="X54" s="1216"/>
      <c r="Y54" s="1216"/>
    </row>
    <row r="55" spans="1:26" ht="15" customHeight="1">
      <c r="A55" s="1225" t="s">
        <v>44</v>
      </c>
      <c r="B55" s="1557"/>
      <c r="C55" s="1557"/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  <c r="Y55" s="1216"/>
    </row>
    <row r="57" spans="1:26" ht="23.25" customHeight="1">
      <c r="A57" s="1549" t="s">
        <v>0</v>
      </c>
      <c r="B57" s="1549"/>
      <c r="C57" s="1549"/>
      <c r="D57" s="1549"/>
      <c r="E57" s="1549"/>
      <c r="F57" s="1549"/>
      <c r="G57" s="1208"/>
      <c r="H57" s="1209"/>
      <c r="I57" s="1549" t="s">
        <v>1</v>
      </c>
      <c r="J57" s="1549"/>
      <c r="K57" s="1549"/>
      <c r="L57" s="1549"/>
      <c r="M57" s="1549"/>
      <c r="N57" s="1549"/>
      <c r="O57" s="1549"/>
      <c r="P57" s="1549"/>
      <c r="Q57" s="1549"/>
      <c r="R57" s="1550" t="s">
        <v>2</v>
      </c>
      <c r="S57" s="1551"/>
      <c r="T57" s="1550"/>
      <c r="U57" s="1550"/>
      <c r="V57" s="1550"/>
      <c r="W57" s="1550"/>
      <c r="X57" s="1550"/>
      <c r="Y57" s="1550"/>
      <c r="Z57" s="1550"/>
    </row>
    <row r="58" spans="1:26" ht="26.25">
      <c r="A58" s="1210" t="s">
        <v>3</v>
      </c>
      <c r="B58" s="1210" t="s">
        <v>4</v>
      </c>
      <c r="C58" s="1210" t="s">
        <v>5</v>
      </c>
      <c r="D58" s="1210" t="s">
        <v>6</v>
      </c>
      <c r="E58" s="1210" t="s">
        <v>7</v>
      </c>
      <c r="F58" s="1210" t="s">
        <v>8</v>
      </c>
      <c r="G58" s="1210" t="s">
        <v>9</v>
      </c>
      <c r="H58" s="1211" t="s">
        <v>10</v>
      </c>
      <c r="I58" s="1227" t="s">
        <v>11</v>
      </c>
      <c r="J58" s="1227" t="s">
        <v>12</v>
      </c>
      <c r="K58" s="1227" t="s">
        <v>13</v>
      </c>
      <c r="L58" s="1227" t="s">
        <v>14</v>
      </c>
      <c r="M58" s="1227" t="s">
        <v>15</v>
      </c>
      <c r="N58" s="1227" t="s">
        <v>16</v>
      </c>
      <c r="O58" s="1227" t="s">
        <v>17</v>
      </c>
      <c r="P58" s="1212" t="s">
        <v>18</v>
      </c>
      <c r="Q58" s="1210" t="s">
        <v>19</v>
      </c>
      <c r="R58" s="1210" t="s">
        <v>20</v>
      </c>
      <c r="S58" s="1213" t="s">
        <v>21</v>
      </c>
      <c r="T58" s="1213" t="s">
        <v>22</v>
      </c>
      <c r="U58" s="1419" t="s">
        <v>23</v>
      </c>
      <c r="V58" s="1210" t="s">
        <v>24</v>
      </c>
      <c r="W58" s="1210" t="s">
        <v>25</v>
      </c>
      <c r="X58" s="1210" t="s">
        <v>26</v>
      </c>
      <c r="Y58" s="1210" t="s">
        <v>27</v>
      </c>
      <c r="Z58" s="1210" t="s">
        <v>28</v>
      </c>
    </row>
    <row r="59" spans="1:26">
      <c r="A59" s="1172"/>
      <c r="B59" s="1172"/>
      <c r="C59" s="1172"/>
      <c r="D59" s="1172"/>
      <c r="E59" s="1173"/>
      <c r="F59" s="1172"/>
      <c r="G59" s="1172"/>
      <c r="H59" s="1174"/>
      <c r="I59" s="1172"/>
      <c r="J59" s="1172"/>
      <c r="K59" s="1172"/>
      <c r="L59" s="1172"/>
      <c r="M59" s="1172"/>
      <c r="N59" s="1172"/>
      <c r="O59" s="1172"/>
      <c r="P59" s="1172"/>
      <c r="Q59" s="1175">
        <f t="shared" ref="Q59:Q64" si="5">SUM(I59:P59)</f>
        <v>0</v>
      </c>
      <c r="R59" s="1175" t="s">
        <v>30</v>
      </c>
      <c r="S59" s="1175" t="s">
        <v>31</v>
      </c>
      <c r="T59" s="1175"/>
      <c r="U59" s="1175"/>
      <c r="V59" s="1239"/>
      <c r="W59" s="1181"/>
      <c r="X59" s="1181"/>
      <c r="Y59" s="1181"/>
      <c r="Z59" s="1181"/>
    </row>
    <row r="60" spans="1:26">
      <c r="A60" s="1172"/>
      <c r="B60" s="1172"/>
      <c r="C60" s="1172"/>
      <c r="D60" s="1172"/>
      <c r="E60" s="1173"/>
      <c r="F60" s="1172"/>
      <c r="G60" s="1172"/>
      <c r="H60" s="1174"/>
      <c r="I60" s="1172"/>
      <c r="J60" s="1172"/>
      <c r="K60" s="1172"/>
      <c r="L60" s="1172"/>
      <c r="M60" s="1172"/>
      <c r="N60" s="1172"/>
      <c r="O60" s="1172"/>
      <c r="P60" s="1172"/>
      <c r="Q60" s="1175">
        <f t="shared" si="5"/>
        <v>0</v>
      </c>
      <c r="R60" s="1175" t="s">
        <v>30</v>
      </c>
      <c r="S60" s="1175" t="s">
        <v>31</v>
      </c>
      <c r="T60" s="1175"/>
      <c r="U60" s="1175"/>
      <c r="V60" s="1239"/>
      <c r="W60" s="1181"/>
      <c r="X60" s="1181"/>
      <c r="Y60" s="1181"/>
      <c r="Z60" s="1181"/>
    </row>
    <row r="61" spans="1:26">
      <c r="A61" s="1172"/>
      <c r="B61" s="1172"/>
      <c r="C61" s="1172"/>
      <c r="D61" s="1172"/>
      <c r="E61" s="1173"/>
      <c r="F61" s="1172"/>
      <c r="G61" s="1172"/>
      <c r="H61" s="1174"/>
      <c r="I61" s="1172"/>
      <c r="J61" s="1172"/>
      <c r="K61" s="1172"/>
      <c r="L61" s="1172"/>
      <c r="M61" s="1172"/>
      <c r="N61" s="1172"/>
      <c r="O61" s="1172"/>
      <c r="P61" s="1172"/>
      <c r="Q61" s="1175">
        <f t="shared" si="5"/>
        <v>0</v>
      </c>
      <c r="R61" s="1176" t="s">
        <v>32</v>
      </c>
      <c r="S61" s="1177" t="s">
        <v>33</v>
      </c>
      <c r="T61" s="1175"/>
      <c r="U61" s="1175"/>
      <c r="V61" s="1239"/>
      <c r="W61" s="1181"/>
      <c r="X61" s="1181"/>
      <c r="Y61" s="1181"/>
      <c r="Z61" s="1181"/>
    </row>
    <row r="62" spans="1:26">
      <c r="A62" s="1172"/>
      <c r="B62" s="1172"/>
      <c r="C62" s="1172"/>
      <c r="D62" s="1172"/>
      <c r="E62" s="1173"/>
      <c r="F62" s="1172"/>
      <c r="G62" s="1172"/>
      <c r="H62" s="1174"/>
      <c r="I62" s="1172"/>
      <c r="J62" s="1172"/>
      <c r="K62" s="1172"/>
      <c r="L62" s="1172"/>
      <c r="M62" s="1172"/>
      <c r="N62" s="1172"/>
      <c r="O62" s="1172"/>
      <c r="P62" s="1172"/>
      <c r="Q62" s="1175">
        <f t="shared" si="5"/>
        <v>0</v>
      </c>
      <c r="R62" s="1176" t="s">
        <v>32</v>
      </c>
      <c r="S62" s="1177" t="s">
        <v>33</v>
      </c>
      <c r="T62" s="1175"/>
      <c r="U62" s="1175"/>
      <c r="V62" s="1239"/>
      <c r="W62" s="1181"/>
      <c r="X62" s="1181"/>
      <c r="Y62" s="1181"/>
      <c r="Z62" s="1181"/>
    </row>
    <row r="63" spans="1:26">
      <c r="A63" s="1172"/>
      <c r="B63" s="1172"/>
      <c r="C63" s="1172"/>
      <c r="D63" s="1172"/>
      <c r="E63" s="1173"/>
      <c r="F63" s="1172"/>
      <c r="G63" s="1172"/>
      <c r="H63" s="1174"/>
      <c r="I63" s="1172"/>
      <c r="J63" s="1172"/>
      <c r="K63" s="1172"/>
      <c r="L63" s="1172"/>
      <c r="M63" s="1172"/>
      <c r="N63" s="1172"/>
      <c r="O63" s="1172"/>
      <c r="P63" s="1172"/>
      <c r="Q63" s="1175">
        <f t="shared" si="5"/>
        <v>0</v>
      </c>
      <c r="R63" s="1176" t="s">
        <v>32</v>
      </c>
      <c r="S63" s="1177" t="s">
        <v>33</v>
      </c>
      <c r="T63" s="1175"/>
      <c r="U63" s="1175"/>
      <c r="V63" s="1239"/>
      <c r="W63" s="1181"/>
      <c r="X63" s="1181"/>
      <c r="Y63" s="1181"/>
      <c r="Z63" s="1181"/>
    </row>
    <row r="64" spans="1:26">
      <c r="A64" s="1178"/>
      <c r="B64" s="1178"/>
      <c r="C64" s="1178"/>
      <c r="D64" s="1178"/>
      <c r="E64" s="1178"/>
      <c r="F64" s="1178"/>
      <c r="G64" s="1178"/>
      <c r="H64" s="1205"/>
      <c r="I64" s="1178"/>
      <c r="J64" s="1178"/>
      <c r="K64" s="1178"/>
      <c r="L64" s="1178"/>
      <c r="M64" s="1178"/>
      <c r="N64" s="1178"/>
      <c r="O64" s="1178"/>
      <c r="P64" s="1178"/>
      <c r="Q64" s="1175">
        <f t="shared" si="5"/>
        <v>0</v>
      </c>
      <c r="R64" s="1175" t="s">
        <v>30</v>
      </c>
      <c r="S64" s="1175" t="s">
        <v>31</v>
      </c>
      <c r="T64" s="1175"/>
      <c r="U64" s="1175"/>
      <c r="V64" s="1181"/>
      <c r="W64" s="1181"/>
      <c r="X64" s="1181"/>
      <c r="Y64" s="1181"/>
      <c r="Z64" s="1181"/>
    </row>
    <row r="65" spans="1:26">
      <c r="A65" s="1214" t="s">
        <v>19</v>
      </c>
      <c r="B65" s="1209"/>
      <c r="C65" s="1209"/>
      <c r="D65" s="1209"/>
      <c r="E65" s="1214"/>
      <c r="F65" s="1209"/>
      <c r="G65" s="1209"/>
      <c r="H65" s="1209"/>
      <c r="I65" s="1214">
        <f>SUM(I59:I63)</f>
        <v>0</v>
      </c>
      <c r="J65" s="1214">
        <f>SUM(J59:J63)</f>
        <v>0</v>
      </c>
      <c r="K65" s="1214">
        <f t="shared" ref="K65:Q65" si="6">SUM(K59:K64)</f>
        <v>0</v>
      </c>
      <c r="L65" s="1214">
        <f t="shared" si="6"/>
        <v>0</v>
      </c>
      <c r="M65" s="1214">
        <f t="shared" si="6"/>
        <v>0</v>
      </c>
      <c r="N65" s="1214">
        <f t="shared" si="6"/>
        <v>0</v>
      </c>
      <c r="O65" s="1214">
        <f t="shared" si="6"/>
        <v>0</v>
      </c>
      <c r="P65" s="1214">
        <f t="shared" si="6"/>
        <v>0</v>
      </c>
      <c r="Q65" s="1214">
        <f t="shared" si="6"/>
        <v>0</v>
      </c>
      <c r="R65" s="1215"/>
      <c r="S65" s="1215"/>
      <c r="T65" s="1215"/>
      <c r="U65" s="1215"/>
      <c r="V65" s="1215"/>
      <c r="W65" s="1215"/>
      <c r="X65" s="1215"/>
      <c r="Y65" s="1215"/>
      <c r="Z65" s="1215"/>
    </row>
    <row r="66" spans="1:26">
      <c r="A66" s="1216"/>
      <c r="B66" s="1216"/>
      <c r="C66" s="1216"/>
      <c r="D66" s="1216"/>
      <c r="E66" s="1216"/>
      <c r="F66" s="1217"/>
      <c r="G66" s="1217"/>
      <c r="H66" s="1216"/>
      <c r="I66" s="1216"/>
      <c r="J66" s="1216"/>
      <c r="K66" s="1216"/>
      <c r="L66" s="1216"/>
      <c r="M66" s="1216"/>
      <c r="N66" s="1216"/>
      <c r="O66" s="1216"/>
      <c r="P66" s="1216"/>
      <c r="Q66" s="1216"/>
      <c r="R66" s="1216"/>
      <c r="S66" s="1216"/>
      <c r="T66" s="1216"/>
      <c r="U66" s="1216"/>
      <c r="V66" s="1216"/>
      <c r="W66" s="1216"/>
      <c r="X66" s="1216"/>
      <c r="Y66" s="1216"/>
    </row>
    <row r="67" spans="1:26" ht="15" customHeight="1">
      <c r="A67" s="1218" t="s">
        <v>34</v>
      </c>
      <c r="B67" s="1552"/>
      <c r="C67" s="1552"/>
      <c r="D67" s="1552"/>
      <c r="E67" s="1216"/>
      <c r="F67" s="1216"/>
      <c r="G67" s="1216"/>
      <c r="H67" s="1216"/>
      <c r="I67" s="1216"/>
      <c r="J67" s="1216"/>
      <c r="K67" s="1553"/>
      <c r="L67" s="1553"/>
      <c r="M67" s="1553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  <c r="Y67" s="1216"/>
    </row>
    <row r="68" spans="1:26" ht="18">
      <c r="A68" s="1220" t="s">
        <v>35</v>
      </c>
      <c r="B68" s="1221" t="s">
        <v>36</v>
      </c>
      <c r="C68" s="1222" t="s">
        <v>37</v>
      </c>
      <c r="D68" s="1219"/>
      <c r="E68" s="1216"/>
      <c r="F68" s="1216"/>
      <c r="G68" s="1216"/>
      <c r="H68" s="1216"/>
      <c r="I68" s="1216"/>
      <c r="J68" s="1216"/>
      <c r="K68" s="1216"/>
      <c r="L68" s="1216"/>
      <c r="M68" s="1216"/>
      <c r="N68" s="1216"/>
      <c r="O68" s="1216"/>
      <c r="P68" s="1216"/>
      <c r="Q68" s="1216"/>
      <c r="R68" s="1216"/>
      <c r="S68" s="1216"/>
      <c r="T68" s="1216"/>
      <c r="U68" s="1216"/>
      <c r="V68" s="1216"/>
      <c r="W68" s="1216"/>
      <c r="X68" s="1216"/>
      <c r="Y68" s="1216"/>
    </row>
    <row r="69" spans="1:26" ht="15" customHeight="1">
      <c r="A69" s="1194" t="s">
        <v>38</v>
      </c>
      <c r="B69" s="1548" t="s">
        <v>39</v>
      </c>
      <c r="C69" s="1548"/>
      <c r="D69" s="1223"/>
      <c r="E69" s="1224" t="s">
        <v>40</v>
      </c>
      <c r="F69" s="1216"/>
      <c r="G69" s="1216"/>
      <c r="H69" s="1216"/>
      <c r="I69" s="1216"/>
      <c r="J69" s="1216"/>
      <c r="K69" s="1216"/>
      <c r="L69" s="1216"/>
      <c r="M69" s="1216"/>
      <c r="N69" s="1216"/>
      <c r="O69" s="1216"/>
      <c r="P69" s="1216"/>
      <c r="Q69" s="1216"/>
      <c r="R69" s="1216"/>
      <c r="S69" s="1216"/>
      <c r="T69" s="1216"/>
      <c r="U69" s="1216"/>
      <c r="V69" s="1216"/>
      <c r="W69" s="1216"/>
      <c r="X69" s="1216"/>
      <c r="Y69" s="1216"/>
    </row>
    <row r="70" spans="1:26" ht="15" customHeight="1">
      <c r="A70" s="1195" t="s">
        <v>38</v>
      </c>
      <c r="B70" s="1554" t="s">
        <v>41</v>
      </c>
      <c r="C70" s="1554"/>
      <c r="D70" s="1216"/>
      <c r="E70" s="1216"/>
      <c r="F70" s="1216"/>
      <c r="G70" s="1216"/>
      <c r="H70" s="1216"/>
      <c r="I70" s="1216"/>
      <c r="J70" s="1216"/>
      <c r="K70" s="1216"/>
      <c r="L70" s="1216"/>
      <c r="M70" s="1216"/>
      <c r="N70" s="1216"/>
      <c r="O70" s="1216"/>
      <c r="P70" s="1216"/>
      <c r="Q70" s="1216"/>
      <c r="R70" s="1216"/>
      <c r="S70" s="1216"/>
      <c r="T70" s="1216"/>
      <c r="U70" s="1216"/>
      <c r="V70" s="1216"/>
      <c r="W70" s="1216"/>
      <c r="X70" s="1216"/>
      <c r="Y70" s="1216"/>
    </row>
    <row r="71" spans="1:26" ht="15" customHeight="1">
      <c r="A71" s="1225" t="s">
        <v>42</v>
      </c>
      <c r="B71" s="1555"/>
      <c r="C71" s="1555"/>
      <c r="D71" s="1216"/>
      <c r="E71" s="1216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  <c r="Y71" s="1216"/>
    </row>
    <row r="72" spans="1:26" ht="15" customHeight="1">
      <c r="A72" s="1225" t="s">
        <v>42</v>
      </c>
      <c r="B72" s="1555"/>
      <c r="C72" s="1555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  <c r="Y72" s="1216"/>
    </row>
    <row r="73" spans="1:26" ht="15" customHeight="1">
      <c r="A73" s="1225" t="s">
        <v>43</v>
      </c>
      <c r="B73" s="1556"/>
      <c r="C73" s="1556"/>
      <c r="D73" s="1216"/>
      <c r="E73" s="1216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  <c r="Y73" s="1216"/>
    </row>
    <row r="74" spans="1:26" ht="15" customHeight="1">
      <c r="A74" s="1225" t="s">
        <v>44</v>
      </c>
      <c r="B74" s="1557"/>
      <c r="C74" s="1557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  <c r="Y74" s="1216"/>
    </row>
    <row r="76" spans="1:26" ht="23.25" customHeight="1">
      <c r="A76" s="1549" t="s">
        <v>0</v>
      </c>
      <c r="B76" s="1549"/>
      <c r="C76" s="1549"/>
      <c r="D76" s="1549"/>
      <c r="E76" s="1549"/>
      <c r="F76" s="1549"/>
      <c r="G76" s="1208"/>
      <c r="H76" s="1209"/>
      <c r="I76" s="1549" t="s">
        <v>1</v>
      </c>
      <c r="J76" s="1549"/>
      <c r="K76" s="1549"/>
      <c r="L76" s="1549"/>
      <c r="M76" s="1549"/>
      <c r="N76" s="1549"/>
      <c r="O76" s="1549"/>
      <c r="P76" s="1549"/>
      <c r="Q76" s="1549"/>
      <c r="R76" s="1550" t="s">
        <v>2</v>
      </c>
      <c r="S76" s="1551"/>
      <c r="T76" s="1550"/>
      <c r="U76" s="1550"/>
      <c r="V76" s="1550"/>
      <c r="W76" s="1550"/>
      <c r="X76" s="1550"/>
      <c r="Y76" s="1550"/>
      <c r="Z76" s="1550"/>
    </row>
    <row r="77" spans="1:26" ht="26.25">
      <c r="A77" s="1210" t="s">
        <v>3</v>
      </c>
      <c r="B77" s="1210" t="s">
        <v>4</v>
      </c>
      <c r="C77" s="1210" t="s">
        <v>5</v>
      </c>
      <c r="D77" s="1210" t="s">
        <v>6</v>
      </c>
      <c r="E77" s="1210" t="s">
        <v>7</v>
      </c>
      <c r="F77" s="1210" t="s">
        <v>8</v>
      </c>
      <c r="G77" s="1210" t="s">
        <v>9</v>
      </c>
      <c r="H77" s="1211" t="s">
        <v>10</v>
      </c>
      <c r="I77" s="1227" t="s">
        <v>11</v>
      </c>
      <c r="J77" s="1227" t="s">
        <v>12</v>
      </c>
      <c r="K77" s="1227" t="s">
        <v>13</v>
      </c>
      <c r="L77" s="1227" t="s">
        <v>14</v>
      </c>
      <c r="M77" s="1227" t="s">
        <v>15</v>
      </c>
      <c r="N77" s="1227" t="s">
        <v>16</v>
      </c>
      <c r="O77" s="1227" t="s">
        <v>17</v>
      </c>
      <c r="P77" s="1212" t="s">
        <v>18</v>
      </c>
      <c r="Q77" s="1210" t="s">
        <v>19</v>
      </c>
      <c r="R77" s="1210" t="s">
        <v>20</v>
      </c>
      <c r="S77" s="1213" t="s">
        <v>21</v>
      </c>
      <c r="T77" s="1213" t="s">
        <v>22</v>
      </c>
      <c r="U77" s="1419" t="s">
        <v>23</v>
      </c>
      <c r="V77" s="1210" t="s">
        <v>24</v>
      </c>
      <c r="W77" s="1210" t="s">
        <v>25</v>
      </c>
      <c r="X77" s="1210" t="s">
        <v>26</v>
      </c>
      <c r="Y77" s="1210" t="s">
        <v>27</v>
      </c>
      <c r="Z77" s="1210" t="s">
        <v>28</v>
      </c>
    </row>
    <row r="78" spans="1:26">
      <c r="A78" s="1172"/>
      <c r="B78" s="1172"/>
      <c r="C78" s="1172"/>
      <c r="D78" s="1172"/>
      <c r="E78" s="1173"/>
      <c r="F78" s="1172"/>
      <c r="G78" s="1172"/>
      <c r="H78" s="1174"/>
      <c r="I78" s="1172"/>
      <c r="J78" s="1172"/>
      <c r="K78" s="1172"/>
      <c r="L78" s="1172"/>
      <c r="M78" s="1172"/>
      <c r="N78" s="1172"/>
      <c r="O78" s="1172"/>
      <c r="P78" s="1172"/>
      <c r="Q78" s="1175">
        <f t="shared" ref="Q78:Q83" si="7">SUM(I78:P78)</f>
        <v>0</v>
      </c>
      <c r="R78" s="1175" t="s">
        <v>30</v>
      </c>
      <c r="S78" s="1175" t="s">
        <v>31</v>
      </c>
      <c r="T78" s="1175"/>
      <c r="U78" s="1175"/>
      <c r="V78" s="1239"/>
      <c r="W78" s="1181"/>
      <c r="X78" s="1181"/>
      <c r="Y78" s="1181"/>
      <c r="Z78" s="1181"/>
    </row>
    <row r="79" spans="1:26">
      <c r="A79" s="1172"/>
      <c r="B79" s="1172"/>
      <c r="C79" s="1172"/>
      <c r="D79" s="1172"/>
      <c r="E79" s="1173"/>
      <c r="F79" s="1172"/>
      <c r="G79" s="1172"/>
      <c r="H79" s="1174"/>
      <c r="I79" s="1172"/>
      <c r="J79" s="1172"/>
      <c r="K79" s="1172"/>
      <c r="L79" s="1172"/>
      <c r="M79" s="1172"/>
      <c r="N79" s="1172"/>
      <c r="O79" s="1172"/>
      <c r="P79" s="1172"/>
      <c r="Q79" s="1175">
        <f t="shared" si="7"/>
        <v>0</v>
      </c>
      <c r="R79" s="1175" t="s">
        <v>30</v>
      </c>
      <c r="S79" s="1175" t="s">
        <v>31</v>
      </c>
      <c r="T79" s="1175"/>
      <c r="U79" s="1175"/>
      <c r="V79" s="1239"/>
      <c r="W79" s="1181"/>
      <c r="X79" s="1181"/>
      <c r="Y79" s="1181"/>
      <c r="Z79" s="1181"/>
    </row>
    <row r="80" spans="1:26">
      <c r="A80" s="1172"/>
      <c r="B80" s="1172"/>
      <c r="C80" s="1172"/>
      <c r="D80" s="1172"/>
      <c r="E80" s="1173"/>
      <c r="F80" s="1172"/>
      <c r="G80" s="1172"/>
      <c r="H80" s="1174"/>
      <c r="I80" s="1172"/>
      <c r="J80" s="1172"/>
      <c r="K80" s="1172"/>
      <c r="L80" s="1172"/>
      <c r="M80" s="1172"/>
      <c r="N80" s="1172"/>
      <c r="O80" s="1172"/>
      <c r="P80" s="1172"/>
      <c r="Q80" s="1175">
        <f t="shared" si="7"/>
        <v>0</v>
      </c>
      <c r="R80" s="1176" t="s">
        <v>32</v>
      </c>
      <c r="S80" s="1177" t="s">
        <v>33</v>
      </c>
      <c r="T80" s="1175"/>
      <c r="U80" s="1175"/>
      <c r="V80" s="1239"/>
      <c r="W80" s="1181"/>
      <c r="X80" s="1181"/>
      <c r="Y80" s="1181"/>
      <c r="Z80" s="1181"/>
    </row>
    <row r="81" spans="1:26">
      <c r="A81" s="1172"/>
      <c r="B81" s="1172"/>
      <c r="C81" s="1172"/>
      <c r="D81" s="1172"/>
      <c r="E81" s="1173"/>
      <c r="F81" s="1172"/>
      <c r="G81" s="1172"/>
      <c r="H81" s="1174"/>
      <c r="I81" s="1172"/>
      <c r="J81" s="1172"/>
      <c r="K81" s="1172"/>
      <c r="L81" s="1172"/>
      <c r="M81" s="1172"/>
      <c r="N81" s="1172"/>
      <c r="O81" s="1172"/>
      <c r="P81" s="1172"/>
      <c r="Q81" s="1175">
        <f t="shared" si="7"/>
        <v>0</v>
      </c>
      <c r="R81" s="1176" t="s">
        <v>32</v>
      </c>
      <c r="S81" s="1177" t="s">
        <v>33</v>
      </c>
      <c r="T81" s="1175"/>
      <c r="U81" s="1175"/>
      <c r="V81" s="1239"/>
      <c r="W81" s="1181"/>
      <c r="X81" s="1181"/>
      <c r="Y81" s="1181"/>
      <c r="Z81" s="1181"/>
    </row>
    <row r="82" spans="1:26">
      <c r="A82" s="1172"/>
      <c r="B82" s="1172"/>
      <c r="C82" s="1172"/>
      <c r="D82" s="1172"/>
      <c r="E82" s="1173"/>
      <c r="F82" s="1172"/>
      <c r="G82" s="1172"/>
      <c r="H82" s="1174"/>
      <c r="I82" s="1172"/>
      <c r="J82" s="1172"/>
      <c r="K82" s="1172"/>
      <c r="L82" s="1172"/>
      <c r="M82" s="1172"/>
      <c r="N82" s="1172"/>
      <c r="O82" s="1172"/>
      <c r="P82" s="1172"/>
      <c r="Q82" s="1175">
        <f t="shared" si="7"/>
        <v>0</v>
      </c>
      <c r="R82" s="1176" t="s">
        <v>32</v>
      </c>
      <c r="S82" s="1177" t="s">
        <v>33</v>
      </c>
      <c r="T82" s="1175"/>
      <c r="U82" s="1175"/>
      <c r="V82" s="1239"/>
      <c r="W82" s="1181"/>
      <c r="X82" s="1181"/>
      <c r="Y82" s="1181"/>
      <c r="Z82" s="1181"/>
    </row>
    <row r="83" spans="1:26">
      <c r="A83" s="1178"/>
      <c r="B83" s="1178"/>
      <c r="C83" s="1178"/>
      <c r="D83" s="1178"/>
      <c r="E83" s="1178"/>
      <c r="F83" s="1178"/>
      <c r="G83" s="1178"/>
      <c r="H83" s="1205"/>
      <c r="I83" s="1178"/>
      <c r="J83" s="1178"/>
      <c r="K83" s="1178"/>
      <c r="L83" s="1178"/>
      <c r="M83" s="1178"/>
      <c r="N83" s="1178"/>
      <c r="O83" s="1178"/>
      <c r="P83" s="1178"/>
      <c r="Q83" s="1175">
        <f t="shared" si="7"/>
        <v>0</v>
      </c>
      <c r="R83" s="1175" t="s">
        <v>30</v>
      </c>
      <c r="S83" s="1175" t="s">
        <v>31</v>
      </c>
      <c r="T83" s="1175"/>
      <c r="U83" s="1175"/>
      <c r="V83" s="1181"/>
      <c r="W83" s="1181"/>
      <c r="X83" s="1181"/>
      <c r="Y83" s="1181"/>
      <c r="Z83" s="1181"/>
    </row>
    <row r="84" spans="1:26">
      <c r="A84" s="1214" t="s">
        <v>19</v>
      </c>
      <c r="B84" s="1209"/>
      <c r="C84" s="1209"/>
      <c r="D84" s="1209"/>
      <c r="E84" s="1214"/>
      <c r="F84" s="1209"/>
      <c r="G84" s="1209"/>
      <c r="H84" s="1209"/>
      <c r="I84" s="1214">
        <f>SUM(I78:I82)</f>
        <v>0</v>
      </c>
      <c r="J84" s="1214">
        <f>SUM(J78:J82)</f>
        <v>0</v>
      </c>
      <c r="K84" s="1214">
        <f t="shared" ref="K84:Q84" si="8">SUM(K78:K83)</f>
        <v>0</v>
      </c>
      <c r="L84" s="1214">
        <f t="shared" si="8"/>
        <v>0</v>
      </c>
      <c r="M84" s="1214">
        <f t="shared" si="8"/>
        <v>0</v>
      </c>
      <c r="N84" s="1214">
        <f t="shared" si="8"/>
        <v>0</v>
      </c>
      <c r="O84" s="1214">
        <f t="shared" si="8"/>
        <v>0</v>
      </c>
      <c r="P84" s="1214">
        <f t="shared" si="8"/>
        <v>0</v>
      </c>
      <c r="Q84" s="1214">
        <f t="shared" si="8"/>
        <v>0</v>
      </c>
      <c r="R84" s="1215"/>
      <c r="S84" s="1215"/>
      <c r="T84" s="1215"/>
      <c r="U84" s="1215"/>
      <c r="V84" s="1215"/>
      <c r="W84" s="1215"/>
      <c r="X84" s="1215"/>
      <c r="Y84" s="1215"/>
      <c r="Z84" s="1215"/>
    </row>
    <row r="85" spans="1:26">
      <c r="A85" s="1216"/>
      <c r="B85" s="1216"/>
      <c r="C85" s="1216"/>
      <c r="D85" s="1216"/>
      <c r="E85" s="1216"/>
      <c r="F85" s="1217"/>
      <c r="G85" s="1217"/>
      <c r="H85" s="1216"/>
      <c r="I85" s="1216"/>
      <c r="J85" s="1216"/>
      <c r="K85" s="1216"/>
      <c r="L85" s="1216"/>
      <c r="M85" s="1216"/>
      <c r="N85" s="1216"/>
      <c r="O85" s="1216"/>
      <c r="P85" s="1216"/>
      <c r="Q85" s="1216"/>
      <c r="R85" s="1216"/>
      <c r="S85" s="1216"/>
      <c r="T85" s="1216"/>
      <c r="U85" s="1216"/>
      <c r="V85" s="1216"/>
      <c r="W85" s="1216"/>
      <c r="X85" s="1216"/>
      <c r="Y85" s="1216"/>
    </row>
    <row r="86" spans="1:26" ht="15" customHeight="1">
      <c r="A86" s="1218" t="s">
        <v>34</v>
      </c>
      <c r="B86" s="1552"/>
      <c r="C86" s="1552"/>
      <c r="D86" s="1552"/>
      <c r="E86" s="1216"/>
      <c r="F86" s="1216"/>
      <c r="G86" s="1216"/>
      <c r="H86" s="1216"/>
      <c r="I86" s="1216"/>
      <c r="J86" s="1216"/>
      <c r="K86" s="1553"/>
      <c r="L86" s="1553"/>
      <c r="M86" s="1553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  <c r="Y86" s="1216"/>
    </row>
    <row r="87" spans="1:26" ht="18">
      <c r="A87" s="1220" t="s">
        <v>35</v>
      </c>
      <c r="B87" s="1221" t="s">
        <v>36</v>
      </c>
      <c r="C87" s="1222" t="s">
        <v>37</v>
      </c>
      <c r="D87" s="1219"/>
      <c r="E87" s="1216"/>
      <c r="F87" s="1216"/>
      <c r="G87" s="1216"/>
      <c r="H87" s="1216"/>
      <c r="I87" s="1216"/>
      <c r="J87" s="1216"/>
      <c r="K87" s="1216"/>
      <c r="L87" s="1216"/>
      <c r="M87" s="1216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  <c r="Y87" s="1216"/>
    </row>
    <row r="88" spans="1:26" ht="15" customHeight="1">
      <c r="A88" s="1194" t="s">
        <v>38</v>
      </c>
      <c r="B88" s="1548" t="s">
        <v>39</v>
      </c>
      <c r="C88" s="1548"/>
      <c r="D88" s="1223"/>
      <c r="E88" s="1224" t="s">
        <v>40</v>
      </c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  <c r="Y88" s="1216"/>
    </row>
    <row r="89" spans="1:26" ht="15" customHeight="1">
      <c r="A89" s="1195" t="s">
        <v>38</v>
      </c>
      <c r="B89" s="1554" t="s">
        <v>41</v>
      </c>
      <c r="C89" s="1554"/>
      <c r="D89" s="1216"/>
      <c r="E89" s="1216"/>
      <c r="F89" s="1216"/>
      <c r="G89" s="1216"/>
      <c r="H89" s="1216"/>
      <c r="I89" s="1216"/>
      <c r="J89" s="1216"/>
      <c r="K89" s="1216"/>
      <c r="L89" s="1216"/>
      <c r="M89" s="1216"/>
      <c r="N89" s="1216"/>
      <c r="O89" s="1216"/>
      <c r="P89" s="1216"/>
      <c r="Q89" s="1216"/>
      <c r="R89" s="1216"/>
      <c r="S89" s="1216"/>
      <c r="T89" s="1216"/>
      <c r="U89" s="1216"/>
      <c r="V89" s="1216"/>
      <c r="W89" s="1216"/>
      <c r="X89" s="1216"/>
      <c r="Y89" s="1216"/>
    </row>
    <row r="90" spans="1:26" ht="15" customHeight="1">
      <c r="A90" s="1225" t="s">
        <v>42</v>
      </c>
      <c r="B90" s="1555"/>
      <c r="C90" s="1555"/>
      <c r="D90" s="1216"/>
      <c r="E90" s="1216"/>
      <c r="F90" s="1216"/>
      <c r="G90" s="1216"/>
      <c r="H90" s="1216"/>
      <c r="I90" s="1216"/>
      <c r="J90" s="1216"/>
      <c r="K90" s="1216"/>
      <c r="L90" s="1216"/>
      <c r="M90" s="1216"/>
      <c r="N90" s="1216"/>
      <c r="O90" s="1216"/>
      <c r="P90" s="1216"/>
      <c r="Q90" s="1216"/>
      <c r="R90" s="1216"/>
      <c r="S90" s="1216"/>
      <c r="T90" s="1216"/>
      <c r="U90" s="1216"/>
      <c r="V90" s="1216"/>
      <c r="W90" s="1216"/>
      <c r="X90" s="1216"/>
      <c r="Y90" s="1216"/>
    </row>
    <row r="91" spans="1:26" ht="15" customHeight="1">
      <c r="A91" s="1225" t="s">
        <v>42</v>
      </c>
      <c r="B91" s="1555"/>
      <c r="C91" s="1555"/>
      <c r="F91" s="1216"/>
      <c r="G91" s="1216"/>
      <c r="H91" s="1216"/>
      <c r="I91" s="1216"/>
      <c r="J91" s="1216"/>
      <c r="K91" s="1216"/>
      <c r="L91" s="1216"/>
      <c r="M91" s="1216"/>
      <c r="N91" s="1216"/>
      <c r="O91" s="1216"/>
      <c r="P91" s="1216"/>
      <c r="Q91" s="1216"/>
      <c r="R91" s="1216"/>
      <c r="S91" s="1216"/>
      <c r="T91" s="1216"/>
      <c r="U91" s="1216"/>
      <c r="V91" s="1216"/>
      <c r="W91" s="1216"/>
      <c r="X91" s="1216"/>
      <c r="Y91" s="1216"/>
    </row>
    <row r="92" spans="1:26" ht="15" customHeight="1">
      <c r="A92" s="1225" t="s">
        <v>43</v>
      </c>
      <c r="B92" s="1556"/>
      <c r="C92" s="1556"/>
      <c r="D92" s="1216"/>
      <c r="E92" s="1216"/>
      <c r="F92" s="1216"/>
      <c r="G92" s="1216"/>
      <c r="H92" s="1216"/>
      <c r="I92" s="1216"/>
      <c r="J92" s="1216"/>
      <c r="K92" s="1216"/>
      <c r="L92" s="1216"/>
      <c r="M92" s="1216"/>
      <c r="N92" s="1216"/>
      <c r="O92" s="1216"/>
      <c r="P92" s="1216"/>
      <c r="Q92" s="1216"/>
      <c r="R92" s="1216"/>
      <c r="S92" s="1216"/>
      <c r="T92" s="1216"/>
      <c r="U92" s="1216"/>
      <c r="V92" s="1216"/>
      <c r="W92" s="1216"/>
      <c r="X92" s="1216"/>
      <c r="Y92" s="1216"/>
    </row>
    <row r="93" spans="1:26" ht="15" customHeight="1">
      <c r="A93" s="1225" t="s">
        <v>44</v>
      </c>
      <c r="B93" s="1557"/>
      <c r="C93" s="1557"/>
      <c r="D93" s="1216"/>
      <c r="E93" s="1216"/>
      <c r="F93" s="1216"/>
      <c r="G93" s="1216"/>
      <c r="H93" s="1216"/>
      <c r="I93" s="1216"/>
      <c r="J93" s="1216"/>
      <c r="K93" s="1216"/>
      <c r="L93" s="1216"/>
      <c r="M93" s="1216"/>
      <c r="N93" s="1216"/>
      <c r="O93" s="1216"/>
      <c r="P93" s="1216"/>
      <c r="Q93" s="1216"/>
      <c r="R93" s="1216"/>
      <c r="S93" s="1216"/>
      <c r="T93" s="1216"/>
      <c r="U93" s="1216"/>
      <c r="V93" s="1216"/>
      <c r="W93" s="1216"/>
      <c r="X93" s="1216"/>
      <c r="Y93" s="1216"/>
    </row>
    <row r="95" spans="1:26" ht="23.25" customHeight="1">
      <c r="A95" s="1549" t="s">
        <v>0</v>
      </c>
      <c r="B95" s="1549"/>
      <c r="C95" s="1549"/>
      <c r="D95" s="1549"/>
      <c r="E95" s="1549"/>
      <c r="F95" s="1549"/>
      <c r="G95" s="1208"/>
      <c r="H95" s="1209"/>
      <c r="I95" s="1549" t="s">
        <v>1</v>
      </c>
      <c r="J95" s="1549"/>
      <c r="K95" s="1549"/>
      <c r="L95" s="1549"/>
      <c r="M95" s="1549"/>
      <c r="N95" s="1549"/>
      <c r="O95" s="1549"/>
      <c r="P95" s="1549"/>
      <c r="Q95" s="1549"/>
      <c r="R95" s="1550" t="s">
        <v>2</v>
      </c>
      <c r="S95" s="1551"/>
      <c r="T95" s="1550"/>
      <c r="U95" s="1550"/>
      <c r="V95" s="1550"/>
      <c r="W95" s="1550"/>
      <c r="X95" s="1550"/>
      <c r="Y95" s="1550"/>
      <c r="Z95" s="1550"/>
    </row>
    <row r="96" spans="1:26" ht="26.25">
      <c r="A96" s="1210" t="s">
        <v>3</v>
      </c>
      <c r="B96" s="1210" t="s">
        <v>4</v>
      </c>
      <c r="C96" s="1210" t="s">
        <v>5</v>
      </c>
      <c r="D96" s="1210" t="s">
        <v>6</v>
      </c>
      <c r="E96" s="1210" t="s">
        <v>7</v>
      </c>
      <c r="F96" s="1210" t="s">
        <v>8</v>
      </c>
      <c r="G96" s="1210" t="s">
        <v>9</v>
      </c>
      <c r="H96" s="1211" t="s">
        <v>10</v>
      </c>
      <c r="I96" s="1227" t="s">
        <v>11</v>
      </c>
      <c r="J96" s="1227" t="s">
        <v>12</v>
      </c>
      <c r="K96" s="1227" t="s">
        <v>13</v>
      </c>
      <c r="L96" s="1227" t="s">
        <v>14</v>
      </c>
      <c r="M96" s="1227" t="s">
        <v>15</v>
      </c>
      <c r="N96" s="1227" t="s">
        <v>16</v>
      </c>
      <c r="O96" s="1227" t="s">
        <v>17</v>
      </c>
      <c r="P96" s="1212" t="s">
        <v>18</v>
      </c>
      <c r="Q96" s="1210" t="s">
        <v>19</v>
      </c>
      <c r="R96" s="1210" t="s">
        <v>20</v>
      </c>
      <c r="S96" s="1213" t="s">
        <v>21</v>
      </c>
      <c r="T96" s="1213" t="s">
        <v>22</v>
      </c>
      <c r="U96" s="1419" t="s">
        <v>23</v>
      </c>
      <c r="V96" s="1210" t="s">
        <v>24</v>
      </c>
      <c r="W96" s="1210" t="s">
        <v>25</v>
      </c>
      <c r="X96" s="1210" t="s">
        <v>26</v>
      </c>
      <c r="Y96" s="1210" t="s">
        <v>27</v>
      </c>
      <c r="Z96" s="1210" t="s">
        <v>28</v>
      </c>
    </row>
    <row r="97" spans="1:26">
      <c r="A97" s="1172"/>
      <c r="B97" s="1172"/>
      <c r="C97" s="1172"/>
      <c r="D97" s="1172"/>
      <c r="E97" s="1173"/>
      <c r="F97" s="1172"/>
      <c r="G97" s="1172"/>
      <c r="H97" s="1174"/>
      <c r="I97" s="1172"/>
      <c r="J97" s="1172"/>
      <c r="K97" s="1172"/>
      <c r="L97" s="1172"/>
      <c r="M97" s="1172"/>
      <c r="N97" s="1172"/>
      <c r="O97" s="1172"/>
      <c r="P97" s="1172"/>
      <c r="Q97" s="1175">
        <f t="shared" ref="Q97:Q102" si="9">SUM(I97:P97)</f>
        <v>0</v>
      </c>
      <c r="R97" s="1175" t="s">
        <v>30</v>
      </c>
      <c r="S97" s="1175" t="s">
        <v>31</v>
      </c>
      <c r="T97" s="1175"/>
      <c r="U97" s="1175"/>
      <c r="V97" s="1239"/>
      <c r="W97" s="1181"/>
      <c r="X97" s="1181"/>
      <c r="Y97" s="1181"/>
      <c r="Z97" s="1181"/>
    </row>
    <row r="98" spans="1:26">
      <c r="A98" s="1172"/>
      <c r="B98" s="1172"/>
      <c r="C98" s="1172"/>
      <c r="D98" s="1172"/>
      <c r="E98" s="1173"/>
      <c r="F98" s="1172"/>
      <c r="G98" s="1172"/>
      <c r="H98" s="1174"/>
      <c r="I98" s="1172"/>
      <c r="J98" s="1172"/>
      <c r="K98" s="1172"/>
      <c r="L98" s="1172"/>
      <c r="M98" s="1172"/>
      <c r="N98" s="1172"/>
      <c r="O98" s="1172"/>
      <c r="P98" s="1172"/>
      <c r="Q98" s="1175">
        <f t="shared" si="9"/>
        <v>0</v>
      </c>
      <c r="R98" s="1175" t="s">
        <v>30</v>
      </c>
      <c r="S98" s="1175" t="s">
        <v>31</v>
      </c>
      <c r="T98" s="1175"/>
      <c r="U98" s="1175"/>
      <c r="V98" s="1239"/>
      <c r="W98" s="1181"/>
      <c r="X98" s="1181"/>
      <c r="Y98" s="1181"/>
      <c r="Z98" s="1181"/>
    </row>
    <row r="99" spans="1:26">
      <c r="A99" s="1172"/>
      <c r="B99" s="1172"/>
      <c r="C99" s="1172"/>
      <c r="D99" s="1172"/>
      <c r="E99" s="1173"/>
      <c r="F99" s="1172"/>
      <c r="G99" s="1172"/>
      <c r="H99" s="1174"/>
      <c r="I99" s="1172"/>
      <c r="J99" s="1172"/>
      <c r="K99" s="1172"/>
      <c r="L99" s="1172"/>
      <c r="M99" s="1172"/>
      <c r="N99" s="1172"/>
      <c r="O99" s="1172"/>
      <c r="P99" s="1172"/>
      <c r="Q99" s="1175">
        <f t="shared" si="9"/>
        <v>0</v>
      </c>
      <c r="R99" s="1176" t="s">
        <v>32</v>
      </c>
      <c r="S99" s="1177" t="s">
        <v>33</v>
      </c>
      <c r="T99" s="1175"/>
      <c r="U99" s="1175"/>
      <c r="V99" s="1239"/>
      <c r="W99" s="1181"/>
      <c r="X99" s="1181"/>
      <c r="Y99" s="1181"/>
      <c r="Z99" s="1181"/>
    </row>
    <row r="100" spans="1:26">
      <c r="A100" s="1172"/>
      <c r="B100" s="1172"/>
      <c r="C100" s="1172"/>
      <c r="D100" s="1172"/>
      <c r="E100" s="1173"/>
      <c r="F100" s="1172"/>
      <c r="G100" s="1172"/>
      <c r="H100" s="1174"/>
      <c r="I100" s="1172"/>
      <c r="J100" s="1172"/>
      <c r="K100" s="1172"/>
      <c r="L100" s="1172"/>
      <c r="M100" s="1172"/>
      <c r="N100" s="1172"/>
      <c r="O100" s="1172"/>
      <c r="P100" s="1172"/>
      <c r="Q100" s="1175">
        <f t="shared" si="9"/>
        <v>0</v>
      </c>
      <c r="R100" s="1176" t="s">
        <v>32</v>
      </c>
      <c r="S100" s="1177" t="s">
        <v>33</v>
      </c>
      <c r="T100" s="1175"/>
      <c r="U100" s="1175"/>
      <c r="V100" s="1239"/>
      <c r="W100" s="1181"/>
      <c r="X100" s="1181"/>
      <c r="Y100" s="1181"/>
      <c r="Z100" s="1181"/>
    </row>
    <row r="101" spans="1:26">
      <c r="A101" s="1172"/>
      <c r="B101" s="1172"/>
      <c r="C101" s="1172"/>
      <c r="D101" s="1172"/>
      <c r="E101" s="1173"/>
      <c r="F101" s="1172"/>
      <c r="G101" s="1172"/>
      <c r="H101" s="1174"/>
      <c r="I101" s="1172"/>
      <c r="J101" s="1172"/>
      <c r="K101" s="1172"/>
      <c r="L101" s="1172"/>
      <c r="M101" s="1172"/>
      <c r="N101" s="1172"/>
      <c r="O101" s="1172"/>
      <c r="P101" s="1172"/>
      <c r="Q101" s="1175">
        <f t="shared" si="9"/>
        <v>0</v>
      </c>
      <c r="R101" s="1176" t="s">
        <v>32</v>
      </c>
      <c r="S101" s="1177" t="s">
        <v>33</v>
      </c>
      <c r="T101" s="1175"/>
      <c r="U101" s="1175"/>
      <c r="V101" s="1239"/>
      <c r="W101" s="1181"/>
      <c r="X101" s="1181"/>
      <c r="Y101" s="1181"/>
      <c r="Z101" s="1181"/>
    </row>
    <row r="102" spans="1:26">
      <c r="A102" s="1178"/>
      <c r="B102" s="1178"/>
      <c r="C102" s="1178"/>
      <c r="D102" s="1178"/>
      <c r="E102" s="1178"/>
      <c r="F102" s="1178"/>
      <c r="G102" s="1178"/>
      <c r="H102" s="1205"/>
      <c r="I102" s="1178"/>
      <c r="J102" s="1178"/>
      <c r="K102" s="1178"/>
      <c r="L102" s="1178"/>
      <c r="M102" s="1178"/>
      <c r="N102" s="1178"/>
      <c r="O102" s="1178"/>
      <c r="P102" s="1178"/>
      <c r="Q102" s="1175">
        <f t="shared" si="9"/>
        <v>0</v>
      </c>
      <c r="R102" s="1175" t="s">
        <v>30</v>
      </c>
      <c r="S102" s="1175" t="s">
        <v>31</v>
      </c>
      <c r="T102" s="1175"/>
      <c r="U102" s="1175"/>
      <c r="V102" s="1181"/>
      <c r="W102" s="1181"/>
      <c r="X102" s="1181"/>
      <c r="Y102" s="1181"/>
      <c r="Z102" s="1181"/>
    </row>
    <row r="103" spans="1:26">
      <c r="A103" s="1214" t="s">
        <v>19</v>
      </c>
      <c r="B103" s="1209"/>
      <c r="C103" s="1209"/>
      <c r="D103" s="1209"/>
      <c r="E103" s="1214"/>
      <c r="F103" s="1209"/>
      <c r="G103" s="1209"/>
      <c r="H103" s="1209"/>
      <c r="I103" s="1214">
        <f>SUM(I97:I101)</f>
        <v>0</v>
      </c>
      <c r="J103" s="1214">
        <f>SUM(J97:J101)</f>
        <v>0</v>
      </c>
      <c r="K103" s="1214">
        <f t="shared" ref="K103:Q103" si="10">SUM(K97:K102)</f>
        <v>0</v>
      </c>
      <c r="L103" s="1214">
        <f t="shared" si="10"/>
        <v>0</v>
      </c>
      <c r="M103" s="1214">
        <f t="shared" si="10"/>
        <v>0</v>
      </c>
      <c r="N103" s="1214">
        <f t="shared" si="10"/>
        <v>0</v>
      </c>
      <c r="O103" s="1214">
        <f t="shared" si="10"/>
        <v>0</v>
      </c>
      <c r="P103" s="1214">
        <f t="shared" si="10"/>
        <v>0</v>
      </c>
      <c r="Q103" s="1214">
        <f t="shared" si="10"/>
        <v>0</v>
      </c>
      <c r="R103" s="1215"/>
      <c r="S103" s="1215"/>
      <c r="T103" s="1215"/>
      <c r="U103" s="1215"/>
      <c r="V103" s="1215"/>
      <c r="W103" s="1215"/>
      <c r="X103" s="1215"/>
      <c r="Y103" s="1215"/>
      <c r="Z103" s="1215"/>
    </row>
    <row r="104" spans="1:26">
      <c r="A104" s="1216"/>
      <c r="B104" s="1216"/>
      <c r="C104" s="1216"/>
      <c r="D104" s="1216"/>
      <c r="E104" s="1216"/>
      <c r="F104" s="1217"/>
      <c r="G104" s="1217"/>
      <c r="H104" s="1216"/>
      <c r="I104" s="1216"/>
      <c r="J104" s="1216"/>
      <c r="K104" s="1216"/>
      <c r="L104" s="1216"/>
      <c r="M104" s="1216"/>
      <c r="N104" s="1216"/>
      <c r="O104" s="1216"/>
      <c r="P104" s="1216"/>
      <c r="Q104" s="1216"/>
      <c r="R104" s="1216"/>
      <c r="S104" s="1216"/>
      <c r="T104" s="1216"/>
      <c r="U104" s="1216"/>
      <c r="V104" s="1216"/>
      <c r="W104" s="1216"/>
      <c r="X104" s="1216"/>
      <c r="Y104" s="1216"/>
    </row>
    <row r="105" spans="1:26" ht="15" customHeight="1">
      <c r="A105" s="1218" t="s">
        <v>34</v>
      </c>
      <c r="B105" s="1552"/>
      <c r="C105" s="1552"/>
      <c r="D105" s="1552"/>
      <c r="E105" s="1216"/>
      <c r="F105" s="1216"/>
      <c r="G105" s="1216"/>
      <c r="H105" s="1216"/>
      <c r="I105" s="1216"/>
      <c r="J105" s="1216"/>
      <c r="K105" s="1553"/>
      <c r="L105" s="1553"/>
      <c r="M105" s="1553"/>
      <c r="N105" s="1216"/>
      <c r="O105" s="1216"/>
      <c r="P105" s="1216"/>
      <c r="Q105" s="1216"/>
      <c r="R105" s="1216"/>
      <c r="S105" s="1216"/>
      <c r="T105" s="1216"/>
      <c r="U105" s="1216"/>
      <c r="V105" s="1216"/>
      <c r="W105" s="1216"/>
      <c r="X105" s="1216"/>
      <c r="Y105" s="1216"/>
    </row>
    <row r="106" spans="1:26" ht="18">
      <c r="A106" s="1220" t="s">
        <v>35</v>
      </c>
      <c r="B106" s="1221" t="s">
        <v>36</v>
      </c>
      <c r="C106" s="1222" t="s">
        <v>37</v>
      </c>
      <c r="D106" s="1219"/>
      <c r="E106" s="1216"/>
      <c r="F106" s="1216"/>
      <c r="G106" s="1216"/>
      <c r="H106" s="1216"/>
      <c r="I106" s="1216"/>
      <c r="J106" s="1216"/>
      <c r="K106" s="1216"/>
      <c r="L106" s="1216"/>
      <c r="M106" s="1216"/>
      <c r="N106" s="1216"/>
      <c r="O106" s="1216"/>
      <c r="P106" s="1216"/>
      <c r="Q106" s="1216"/>
      <c r="R106" s="1216"/>
      <c r="S106" s="1216"/>
      <c r="T106" s="1216"/>
      <c r="U106" s="1216"/>
      <c r="V106" s="1216"/>
      <c r="W106" s="1216"/>
      <c r="X106" s="1216"/>
      <c r="Y106" s="1216"/>
    </row>
    <row r="107" spans="1:26" ht="15" customHeight="1">
      <c r="A107" s="1194" t="s">
        <v>38</v>
      </c>
      <c r="B107" s="1548" t="s">
        <v>39</v>
      </c>
      <c r="C107" s="1548"/>
      <c r="D107" s="1223"/>
      <c r="E107" s="1224" t="s">
        <v>40</v>
      </c>
      <c r="F107" s="1216"/>
      <c r="G107" s="1216"/>
      <c r="H107" s="1216"/>
      <c r="I107" s="1216"/>
      <c r="J107" s="1216"/>
      <c r="K107" s="1216"/>
      <c r="L107" s="1216"/>
      <c r="M107" s="1216"/>
      <c r="N107" s="1216"/>
      <c r="O107" s="1216"/>
      <c r="P107" s="1216"/>
      <c r="Q107" s="1216"/>
      <c r="R107" s="1216"/>
      <c r="S107" s="1216"/>
      <c r="T107" s="1216"/>
      <c r="U107" s="1216"/>
      <c r="V107" s="1216"/>
      <c r="W107" s="1216"/>
      <c r="X107" s="1216"/>
      <c r="Y107" s="1216"/>
    </row>
    <row r="108" spans="1:26" ht="15" customHeight="1">
      <c r="A108" s="1195" t="s">
        <v>38</v>
      </c>
      <c r="B108" s="1554" t="s">
        <v>41</v>
      </c>
      <c r="C108" s="1554"/>
      <c r="D108" s="1216"/>
      <c r="E108" s="1216"/>
      <c r="F108" s="1216"/>
      <c r="G108" s="1216"/>
      <c r="H108" s="1216"/>
      <c r="I108" s="1216"/>
      <c r="J108" s="1216"/>
      <c r="K108" s="1216"/>
      <c r="L108" s="1216"/>
      <c r="M108" s="1216"/>
      <c r="N108" s="1216"/>
      <c r="O108" s="1216"/>
      <c r="P108" s="1216"/>
      <c r="Q108" s="1216"/>
      <c r="R108" s="1216"/>
      <c r="S108" s="1216"/>
      <c r="T108" s="1216"/>
      <c r="U108" s="1216"/>
      <c r="V108" s="1216"/>
      <c r="W108" s="1216"/>
      <c r="X108" s="1216"/>
      <c r="Y108" s="1216"/>
    </row>
    <row r="109" spans="1:26" ht="15" customHeight="1">
      <c r="A109" s="1225" t="s">
        <v>42</v>
      </c>
      <c r="B109" s="1555"/>
      <c r="C109" s="1555"/>
      <c r="D109" s="1216"/>
      <c r="E109" s="1216"/>
      <c r="F109" s="1216"/>
      <c r="G109" s="1216"/>
      <c r="H109" s="1216"/>
      <c r="I109" s="1216"/>
      <c r="J109" s="1216"/>
      <c r="K109" s="1216"/>
      <c r="L109" s="1216"/>
      <c r="M109" s="1216"/>
      <c r="N109" s="1216"/>
      <c r="O109" s="1216"/>
      <c r="P109" s="1216"/>
      <c r="Q109" s="1216"/>
      <c r="R109" s="1216"/>
      <c r="S109" s="1216"/>
      <c r="T109" s="1216"/>
      <c r="U109" s="1216"/>
      <c r="V109" s="1216"/>
      <c r="W109" s="1216"/>
      <c r="X109" s="1216"/>
      <c r="Y109" s="1216"/>
    </row>
    <row r="110" spans="1:26" ht="15" customHeight="1">
      <c r="A110" s="1225" t="s">
        <v>42</v>
      </c>
      <c r="B110" s="1555"/>
      <c r="C110" s="1555"/>
      <c r="F110" s="1216"/>
      <c r="G110" s="1216"/>
      <c r="H110" s="1216"/>
      <c r="I110" s="1216"/>
      <c r="J110" s="1216"/>
      <c r="K110" s="1216"/>
      <c r="L110" s="1216"/>
      <c r="M110" s="1216"/>
      <c r="N110" s="1216"/>
      <c r="O110" s="1216"/>
      <c r="P110" s="1216"/>
      <c r="Q110" s="1216"/>
      <c r="R110" s="1216"/>
      <c r="S110" s="1216"/>
      <c r="T110" s="1216"/>
      <c r="U110" s="1216"/>
      <c r="V110" s="1216"/>
      <c r="W110" s="1216"/>
      <c r="X110" s="1216"/>
      <c r="Y110" s="1216"/>
    </row>
    <row r="111" spans="1:26" ht="15" customHeight="1">
      <c r="A111" s="1225" t="s">
        <v>43</v>
      </c>
      <c r="B111" s="1556"/>
      <c r="C111" s="1556"/>
      <c r="D111" s="1216"/>
      <c r="E111" s="1216"/>
      <c r="F111" s="1216"/>
      <c r="G111" s="1216"/>
      <c r="H111" s="1216"/>
      <c r="I111" s="1216"/>
      <c r="J111" s="1216"/>
      <c r="K111" s="1216"/>
      <c r="L111" s="1216"/>
      <c r="M111" s="1216"/>
      <c r="N111" s="1216"/>
      <c r="O111" s="1216"/>
      <c r="P111" s="1216"/>
      <c r="Q111" s="1216"/>
      <c r="R111" s="1216"/>
      <c r="S111" s="1216"/>
      <c r="T111" s="1216"/>
      <c r="U111" s="1216"/>
      <c r="V111" s="1216"/>
      <c r="W111" s="1216"/>
      <c r="X111" s="1216"/>
      <c r="Y111" s="1216"/>
    </row>
    <row r="112" spans="1:26" ht="15" customHeight="1">
      <c r="A112" s="1225" t="s">
        <v>44</v>
      </c>
      <c r="B112" s="1557"/>
      <c r="C112" s="1557"/>
      <c r="D112" s="1216"/>
      <c r="E112" s="1216"/>
      <c r="F112" s="1216"/>
      <c r="G112" s="1216"/>
      <c r="H112" s="1216"/>
      <c r="I112" s="1216"/>
      <c r="J112" s="1216"/>
      <c r="K112" s="1216"/>
      <c r="L112" s="1216"/>
      <c r="M112" s="1216"/>
      <c r="N112" s="1216"/>
      <c r="O112" s="1216"/>
      <c r="P112" s="1216"/>
      <c r="Q112" s="1216"/>
      <c r="R112" s="1216"/>
      <c r="S112" s="1216"/>
      <c r="T112" s="1216"/>
      <c r="U112" s="1216"/>
      <c r="V112" s="1216"/>
      <c r="W112" s="1216"/>
      <c r="X112" s="1216"/>
      <c r="Y112" s="1216"/>
    </row>
    <row r="114" spans="1:26" ht="23.25" customHeight="1">
      <c r="A114" s="1549" t="s">
        <v>0</v>
      </c>
      <c r="B114" s="1549"/>
      <c r="C114" s="1549"/>
      <c r="D114" s="1549"/>
      <c r="E114" s="1549"/>
      <c r="F114" s="1549"/>
      <c r="G114" s="1208"/>
      <c r="H114" s="1209"/>
      <c r="I114" s="1549" t="s">
        <v>1</v>
      </c>
      <c r="J114" s="1549"/>
      <c r="K114" s="1549"/>
      <c r="L114" s="1549"/>
      <c r="M114" s="1549"/>
      <c r="N114" s="1549"/>
      <c r="O114" s="1549"/>
      <c r="P114" s="1549"/>
      <c r="Q114" s="1549"/>
      <c r="R114" s="1550" t="s">
        <v>2</v>
      </c>
      <c r="S114" s="1551"/>
      <c r="T114" s="1550"/>
      <c r="U114" s="1550"/>
      <c r="V114" s="1550"/>
      <c r="W114" s="1550"/>
      <c r="X114" s="1550"/>
      <c r="Y114" s="1550"/>
      <c r="Z114" s="1550"/>
    </row>
    <row r="115" spans="1:26" ht="26.25">
      <c r="A115" s="1210" t="s">
        <v>3</v>
      </c>
      <c r="B115" s="1210" t="s">
        <v>4</v>
      </c>
      <c r="C115" s="1210" t="s">
        <v>5</v>
      </c>
      <c r="D115" s="1210" t="s">
        <v>6</v>
      </c>
      <c r="E115" s="1210" t="s">
        <v>7</v>
      </c>
      <c r="F115" s="1210" t="s">
        <v>8</v>
      </c>
      <c r="G115" s="1210" t="s">
        <v>9</v>
      </c>
      <c r="H115" s="1211" t="s">
        <v>10</v>
      </c>
      <c r="I115" s="1227" t="s">
        <v>11</v>
      </c>
      <c r="J115" s="1227" t="s">
        <v>12</v>
      </c>
      <c r="K115" s="1227" t="s">
        <v>13</v>
      </c>
      <c r="L115" s="1227" t="s">
        <v>14</v>
      </c>
      <c r="M115" s="1227" t="s">
        <v>15</v>
      </c>
      <c r="N115" s="1227" t="s">
        <v>16</v>
      </c>
      <c r="O115" s="1227" t="s">
        <v>17</v>
      </c>
      <c r="P115" s="1212" t="s">
        <v>18</v>
      </c>
      <c r="Q115" s="1210" t="s">
        <v>19</v>
      </c>
      <c r="R115" s="1210" t="s">
        <v>20</v>
      </c>
      <c r="S115" s="1213" t="s">
        <v>21</v>
      </c>
      <c r="T115" s="1213" t="s">
        <v>22</v>
      </c>
      <c r="U115" s="1419" t="s">
        <v>23</v>
      </c>
      <c r="V115" s="1210" t="s">
        <v>24</v>
      </c>
      <c r="W115" s="1210" t="s">
        <v>25</v>
      </c>
      <c r="X115" s="1210" t="s">
        <v>26</v>
      </c>
      <c r="Y115" s="1210" t="s">
        <v>27</v>
      </c>
      <c r="Z115" s="1210" t="s">
        <v>28</v>
      </c>
    </row>
    <row r="116" spans="1:26">
      <c r="A116" s="1172"/>
      <c r="B116" s="1172"/>
      <c r="C116" s="1172"/>
      <c r="D116" s="1172"/>
      <c r="E116" s="1173"/>
      <c r="F116" s="1172"/>
      <c r="G116" s="1172"/>
      <c r="H116" s="1174"/>
      <c r="I116" s="1172"/>
      <c r="J116" s="1172"/>
      <c r="K116" s="1172"/>
      <c r="L116" s="1172"/>
      <c r="M116" s="1172"/>
      <c r="N116" s="1172"/>
      <c r="O116" s="1172"/>
      <c r="P116" s="1172"/>
      <c r="Q116" s="1175">
        <f t="shared" ref="Q116:Q121" si="11">SUM(I116:P116)</f>
        <v>0</v>
      </c>
      <c r="R116" s="1175" t="s">
        <v>30</v>
      </c>
      <c r="S116" s="1175" t="s">
        <v>31</v>
      </c>
      <c r="T116" s="1175"/>
      <c r="U116" s="1175"/>
      <c r="V116" s="1239"/>
      <c r="W116" s="1181"/>
      <c r="X116" s="1181"/>
      <c r="Y116" s="1181"/>
      <c r="Z116" s="1181"/>
    </row>
    <row r="117" spans="1:26">
      <c r="A117" s="1172"/>
      <c r="B117" s="1172"/>
      <c r="C117" s="1172"/>
      <c r="D117" s="1172"/>
      <c r="E117" s="1173"/>
      <c r="F117" s="1172"/>
      <c r="G117" s="1172"/>
      <c r="H117" s="1174"/>
      <c r="I117" s="1172"/>
      <c r="J117" s="1172"/>
      <c r="K117" s="1172"/>
      <c r="L117" s="1172"/>
      <c r="M117" s="1172"/>
      <c r="N117" s="1172"/>
      <c r="O117" s="1172"/>
      <c r="P117" s="1172"/>
      <c r="Q117" s="1175">
        <f t="shared" si="11"/>
        <v>0</v>
      </c>
      <c r="R117" s="1175" t="s">
        <v>30</v>
      </c>
      <c r="S117" s="1175" t="s">
        <v>31</v>
      </c>
      <c r="T117" s="1175"/>
      <c r="U117" s="1175"/>
      <c r="V117" s="1239"/>
      <c r="W117" s="1181"/>
      <c r="X117" s="1181"/>
      <c r="Y117" s="1181"/>
      <c r="Z117" s="1181"/>
    </row>
    <row r="118" spans="1:26">
      <c r="A118" s="1172"/>
      <c r="B118" s="1172"/>
      <c r="C118" s="1172"/>
      <c r="D118" s="1172"/>
      <c r="E118" s="1173"/>
      <c r="F118" s="1172"/>
      <c r="G118" s="1172"/>
      <c r="H118" s="1174"/>
      <c r="I118" s="1172"/>
      <c r="J118" s="1172"/>
      <c r="K118" s="1172"/>
      <c r="L118" s="1172"/>
      <c r="M118" s="1172"/>
      <c r="N118" s="1172"/>
      <c r="O118" s="1172"/>
      <c r="P118" s="1172"/>
      <c r="Q118" s="1175">
        <f t="shared" si="11"/>
        <v>0</v>
      </c>
      <c r="R118" s="1176" t="s">
        <v>32</v>
      </c>
      <c r="S118" s="1177" t="s">
        <v>33</v>
      </c>
      <c r="T118" s="1175"/>
      <c r="U118" s="1175"/>
      <c r="V118" s="1239"/>
      <c r="W118" s="1181"/>
      <c r="X118" s="1181"/>
      <c r="Y118" s="1181"/>
      <c r="Z118" s="1181"/>
    </row>
    <row r="119" spans="1:26">
      <c r="A119" s="1172"/>
      <c r="B119" s="1172"/>
      <c r="C119" s="1172"/>
      <c r="D119" s="1172"/>
      <c r="E119" s="1173"/>
      <c r="F119" s="1172"/>
      <c r="G119" s="1172"/>
      <c r="H119" s="1174"/>
      <c r="I119" s="1172"/>
      <c r="J119" s="1172"/>
      <c r="K119" s="1172"/>
      <c r="L119" s="1172"/>
      <c r="M119" s="1172"/>
      <c r="N119" s="1172"/>
      <c r="O119" s="1172"/>
      <c r="P119" s="1172"/>
      <c r="Q119" s="1175">
        <f t="shared" si="11"/>
        <v>0</v>
      </c>
      <c r="R119" s="1176" t="s">
        <v>32</v>
      </c>
      <c r="S119" s="1177" t="s">
        <v>33</v>
      </c>
      <c r="T119" s="1175"/>
      <c r="U119" s="1175"/>
      <c r="V119" s="1239"/>
      <c r="W119" s="1181"/>
      <c r="X119" s="1181"/>
      <c r="Y119" s="1181"/>
      <c r="Z119" s="1181"/>
    </row>
    <row r="120" spans="1:26">
      <c r="A120" s="1172"/>
      <c r="B120" s="1172"/>
      <c r="C120" s="1172"/>
      <c r="D120" s="1172"/>
      <c r="E120" s="1173"/>
      <c r="F120" s="1172"/>
      <c r="G120" s="1172"/>
      <c r="H120" s="1174"/>
      <c r="I120" s="1172"/>
      <c r="J120" s="1172"/>
      <c r="K120" s="1172"/>
      <c r="L120" s="1172"/>
      <c r="M120" s="1172"/>
      <c r="N120" s="1172"/>
      <c r="O120" s="1172"/>
      <c r="P120" s="1172"/>
      <c r="Q120" s="1175">
        <f t="shared" si="11"/>
        <v>0</v>
      </c>
      <c r="R120" s="1176" t="s">
        <v>32</v>
      </c>
      <c r="S120" s="1177" t="s">
        <v>33</v>
      </c>
      <c r="T120" s="1175"/>
      <c r="U120" s="1175"/>
      <c r="V120" s="1239"/>
      <c r="W120" s="1181"/>
      <c r="X120" s="1181"/>
      <c r="Y120" s="1181"/>
      <c r="Z120" s="1181"/>
    </row>
    <row r="121" spans="1:26">
      <c r="A121" s="1178"/>
      <c r="B121" s="1178"/>
      <c r="C121" s="1178"/>
      <c r="D121" s="1178"/>
      <c r="E121" s="1178"/>
      <c r="F121" s="1178"/>
      <c r="G121" s="1178"/>
      <c r="H121" s="1205"/>
      <c r="I121" s="1178"/>
      <c r="J121" s="1178"/>
      <c r="K121" s="1178"/>
      <c r="L121" s="1178"/>
      <c r="M121" s="1178"/>
      <c r="N121" s="1178"/>
      <c r="O121" s="1178"/>
      <c r="P121" s="1178"/>
      <c r="Q121" s="1175">
        <f t="shared" si="11"/>
        <v>0</v>
      </c>
      <c r="R121" s="1175" t="s">
        <v>30</v>
      </c>
      <c r="S121" s="1175" t="s">
        <v>31</v>
      </c>
      <c r="T121" s="1175"/>
      <c r="U121" s="1175"/>
      <c r="V121" s="1181"/>
      <c r="W121" s="1181"/>
      <c r="X121" s="1181"/>
      <c r="Y121" s="1181"/>
      <c r="Z121" s="1181"/>
    </row>
    <row r="122" spans="1:26">
      <c r="A122" s="1214" t="s">
        <v>19</v>
      </c>
      <c r="B122" s="1209"/>
      <c r="C122" s="1209"/>
      <c r="D122" s="1209"/>
      <c r="E122" s="1214"/>
      <c r="F122" s="1209"/>
      <c r="G122" s="1209"/>
      <c r="H122" s="1209"/>
      <c r="I122" s="1214">
        <f>SUM(I116:I120)</f>
        <v>0</v>
      </c>
      <c r="J122" s="1214">
        <f>SUM(J116:J120)</f>
        <v>0</v>
      </c>
      <c r="K122" s="1214">
        <f t="shared" ref="K122:Q122" si="12">SUM(K116:K121)</f>
        <v>0</v>
      </c>
      <c r="L122" s="1214">
        <f t="shared" si="12"/>
        <v>0</v>
      </c>
      <c r="M122" s="1214">
        <f t="shared" si="12"/>
        <v>0</v>
      </c>
      <c r="N122" s="1214">
        <f t="shared" si="12"/>
        <v>0</v>
      </c>
      <c r="O122" s="1214">
        <f t="shared" si="12"/>
        <v>0</v>
      </c>
      <c r="P122" s="1214">
        <f t="shared" si="12"/>
        <v>0</v>
      </c>
      <c r="Q122" s="1214">
        <f t="shared" si="12"/>
        <v>0</v>
      </c>
      <c r="R122" s="1215"/>
      <c r="S122" s="1215"/>
      <c r="T122" s="1215"/>
      <c r="U122" s="1215"/>
      <c r="V122" s="1215"/>
      <c r="W122" s="1215"/>
      <c r="X122" s="1215"/>
      <c r="Y122" s="1215"/>
      <c r="Z122" s="1215"/>
    </row>
    <row r="123" spans="1:26">
      <c r="A123" s="1216"/>
      <c r="B123" s="1216"/>
      <c r="C123" s="1216"/>
      <c r="D123" s="1216"/>
      <c r="E123" s="1216"/>
      <c r="F123" s="1217"/>
      <c r="G123" s="1217"/>
      <c r="H123" s="1216"/>
      <c r="I123" s="1216"/>
      <c r="J123" s="1216"/>
      <c r="K123" s="1216"/>
      <c r="L123" s="1216"/>
      <c r="M123" s="1216"/>
      <c r="N123" s="1216"/>
      <c r="O123" s="1216"/>
      <c r="P123" s="1216"/>
      <c r="Q123" s="1216"/>
      <c r="R123" s="1216"/>
      <c r="S123" s="1216"/>
      <c r="T123" s="1216"/>
      <c r="U123" s="1216"/>
      <c r="V123" s="1216"/>
      <c r="W123" s="1216"/>
      <c r="X123" s="1216"/>
      <c r="Y123" s="1216"/>
    </row>
    <row r="124" spans="1:26" ht="15" customHeight="1">
      <c r="A124" s="1218" t="s">
        <v>34</v>
      </c>
      <c r="B124" s="1552"/>
      <c r="C124" s="1552"/>
      <c r="D124" s="1552"/>
      <c r="E124" s="1216"/>
      <c r="F124" s="1216"/>
      <c r="G124" s="1216"/>
      <c r="H124" s="1216"/>
      <c r="I124" s="1216"/>
      <c r="J124" s="1216"/>
      <c r="K124" s="1553"/>
      <c r="L124" s="1553"/>
      <c r="M124" s="1553"/>
      <c r="N124" s="1216"/>
      <c r="O124" s="1216"/>
      <c r="P124" s="1216"/>
      <c r="Q124" s="1216"/>
      <c r="R124" s="1216"/>
      <c r="S124" s="1216"/>
      <c r="T124" s="1216"/>
      <c r="U124" s="1216"/>
      <c r="V124" s="1216"/>
      <c r="W124" s="1216"/>
      <c r="X124" s="1216"/>
      <c r="Y124" s="1216"/>
    </row>
    <row r="125" spans="1:26" ht="18">
      <c r="A125" s="1220" t="s">
        <v>35</v>
      </c>
      <c r="B125" s="1221" t="s">
        <v>36</v>
      </c>
      <c r="C125" s="1222" t="s">
        <v>37</v>
      </c>
      <c r="D125" s="1219"/>
      <c r="E125" s="1216"/>
      <c r="F125" s="1216"/>
      <c r="G125" s="1216"/>
      <c r="H125" s="1216"/>
      <c r="I125" s="1216"/>
      <c r="J125" s="1216"/>
      <c r="K125" s="1216"/>
      <c r="L125" s="1216"/>
      <c r="M125" s="1216"/>
      <c r="N125" s="1216"/>
      <c r="O125" s="1216"/>
      <c r="P125" s="1216"/>
      <c r="Q125" s="1216"/>
      <c r="R125" s="1216"/>
      <c r="S125" s="1216"/>
      <c r="T125" s="1216"/>
      <c r="U125" s="1216"/>
      <c r="V125" s="1216"/>
      <c r="W125" s="1216"/>
      <c r="X125" s="1216"/>
      <c r="Y125" s="1216"/>
    </row>
    <row r="126" spans="1:26" ht="15" customHeight="1">
      <c r="A126" s="1194" t="s">
        <v>38</v>
      </c>
      <c r="B126" s="1548" t="s">
        <v>39</v>
      </c>
      <c r="C126" s="1548"/>
      <c r="D126" s="1223"/>
      <c r="E126" s="1224" t="s">
        <v>40</v>
      </c>
      <c r="F126" s="1216"/>
      <c r="G126" s="1216"/>
      <c r="H126" s="1216"/>
      <c r="I126" s="1216"/>
      <c r="J126" s="1216"/>
      <c r="K126" s="1216"/>
      <c r="L126" s="1216"/>
      <c r="M126" s="1216"/>
      <c r="N126" s="1216"/>
      <c r="O126" s="1216"/>
      <c r="P126" s="1216"/>
      <c r="Q126" s="1216"/>
      <c r="R126" s="1216"/>
      <c r="S126" s="1216"/>
      <c r="T126" s="1216"/>
      <c r="U126" s="1216"/>
      <c r="V126" s="1216"/>
      <c r="W126" s="1216"/>
      <c r="X126" s="1216"/>
      <c r="Y126" s="1216"/>
    </row>
    <row r="127" spans="1:26" ht="15" customHeight="1">
      <c r="A127" s="1195" t="s">
        <v>38</v>
      </c>
      <c r="B127" s="1554" t="s">
        <v>41</v>
      </c>
      <c r="C127" s="1554"/>
      <c r="D127" s="1216"/>
      <c r="E127" s="1216"/>
      <c r="F127" s="1216"/>
      <c r="G127" s="1216"/>
      <c r="H127" s="1216"/>
      <c r="I127" s="1216"/>
      <c r="J127" s="1216"/>
      <c r="K127" s="1216"/>
      <c r="L127" s="1216"/>
      <c r="M127" s="1216"/>
      <c r="N127" s="1216"/>
      <c r="O127" s="1216"/>
      <c r="P127" s="1216"/>
      <c r="Q127" s="1216"/>
      <c r="R127" s="1216"/>
      <c r="S127" s="1216"/>
      <c r="T127" s="1216"/>
      <c r="U127" s="1216"/>
      <c r="V127" s="1216"/>
      <c r="W127" s="1216"/>
      <c r="X127" s="1216"/>
      <c r="Y127" s="1216"/>
    </row>
    <row r="128" spans="1:26" ht="15" customHeight="1">
      <c r="A128" s="1225" t="s">
        <v>42</v>
      </c>
      <c r="B128" s="1555"/>
      <c r="C128" s="1555"/>
      <c r="D128" s="1216"/>
      <c r="E128" s="1216"/>
      <c r="F128" s="1216"/>
      <c r="G128" s="1216"/>
      <c r="H128" s="1216"/>
      <c r="I128" s="1216"/>
      <c r="J128" s="1216"/>
      <c r="K128" s="1216"/>
      <c r="L128" s="1216"/>
      <c r="M128" s="1216"/>
      <c r="N128" s="1216"/>
      <c r="O128" s="1216"/>
      <c r="P128" s="1216"/>
      <c r="Q128" s="1216"/>
      <c r="R128" s="1216"/>
      <c r="S128" s="1216"/>
      <c r="T128" s="1216"/>
      <c r="U128" s="1216"/>
      <c r="V128" s="1216"/>
      <c r="W128" s="1216"/>
      <c r="X128" s="1216"/>
      <c r="Y128" s="1216"/>
    </row>
    <row r="129" spans="1:26" ht="15" customHeight="1">
      <c r="A129" s="1225" t="s">
        <v>42</v>
      </c>
      <c r="B129" s="1555"/>
      <c r="C129" s="1555"/>
      <c r="F129" s="1216"/>
      <c r="G129" s="1216"/>
      <c r="H129" s="1216"/>
      <c r="I129" s="1216"/>
      <c r="J129" s="1216"/>
      <c r="K129" s="1216"/>
      <c r="L129" s="1216"/>
      <c r="M129" s="1216"/>
      <c r="N129" s="1216"/>
      <c r="O129" s="1216"/>
      <c r="P129" s="1216"/>
      <c r="Q129" s="1216"/>
      <c r="R129" s="1216"/>
      <c r="S129" s="1216"/>
      <c r="T129" s="1216"/>
      <c r="U129" s="1216"/>
      <c r="V129" s="1216"/>
      <c r="W129" s="1216"/>
      <c r="X129" s="1216"/>
      <c r="Y129" s="1216"/>
    </row>
    <row r="130" spans="1:26" ht="15" customHeight="1">
      <c r="A130" s="1225" t="s">
        <v>43</v>
      </c>
      <c r="B130" s="1556"/>
      <c r="C130" s="1556"/>
      <c r="D130" s="1216"/>
      <c r="E130" s="1216"/>
      <c r="F130" s="1216"/>
      <c r="G130" s="1216"/>
      <c r="H130" s="1216"/>
      <c r="I130" s="1216"/>
      <c r="J130" s="1216"/>
      <c r="K130" s="1216"/>
      <c r="L130" s="1216"/>
      <c r="M130" s="1216"/>
      <c r="N130" s="1216"/>
      <c r="O130" s="1216"/>
      <c r="P130" s="1216"/>
      <c r="Q130" s="1216"/>
      <c r="R130" s="1216"/>
      <c r="S130" s="1216"/>
      <c r="T130" s="1216"/>
      <c r="U130" s="1216"/>
      <c r="V130" s="1216"/>
      <c r="W130" s="1216"/>
      <c r="X130" s="1216"/>
      <c r="Y130" s="1216"/>
    </row>
    <row r="131" spans="1:26" ht="15" customHeight="1">
      <c r="A131" s="1225" t="s">
        <v>44</v>
      </c>
      <c r="B131" s="1557"/>
      <c r="C131" s="1557"/>
      <c r="D131" s="1216"/>
      <c r="E131" s="1216"/>
      <c r="F131" s="1216"/>
      <c r="G131" s="1216"/>
      <c r="H131" s="1216"/>
      <c r="I131" s="1216"/>
      <c r="J131" s="1216"/>
      <c r="K131" s="1216"/>
      <c r="L131" s="1216"/>
      <c r="M131" s="1216"/>
      <c r="N131" s="1216"/>
      <c r="O131" s="1216"/>
      <c r="P131" s="1216"/>
      <c r="Q131" s="1216"/>
      <c r="R131" s="1216"/>
      <c r="S131" s="1216"/>
      <c r="T131" s="1216"/>
      <c r="U131" s="1216"/>
      <c r="V131" s="1216"/>
      <c r="W131" s="1216"/>
      <c r="X131" s="1216"/>
      <c r="Y131" s="1216"/>
    </row>
    <row r="133" spans="1:26" ht="23.25" customHeight="1">
      <c r="A133" s="1549" t="s">
        <v>0</v>
      </c>
      <c r="B133" s="1549"/>
      <c r="C133" s="1549"/>
      <c r="D133" s="1549"/>
      <c r="E133" s="1549"/>
      <c r="F133" s="1549"/>
      <c r="G133" s="1208"/>
      <c r="H133" s="1209"/>
      <c r="I133" s="1549" t="s">
        <v>1</v>
      </c>
      <c r="J133" s="1549"/>
      <c r="K133" s="1549"/>
      <c r="L133" s="1549"/>
      <c r="M133" s="1549"/>
      <c r="N133" s="1549"/>
      <c r="O133" s="1549"/>
      <c r="P133" s="1549"/>
      <c r="Q133" s="1549"/>
      <c r="R133" s="1550" t="s">
        <v>2</v>
      </c>
      <c r="S133" s="1551"/>
      <c r="T133" s="1550"/>
      <c r="U133" s="1550"/>
      <c r="V133" s="1550"/>
      <c r="W133" s="1550"/>
      <c r="X133" s="1550"/>
      <c r="Y133" s="1550"/>
      <c r="Z133" s="1550"/>
    </row>
    <row r="134" spans="1:26" ht="26.25">
      <c r="A134" s="1210" t="s">
        <v>3</v>
      </c>
      <c r="B134" s="1210" t="s">
        <v>4</v>
      </c>
      <c r="C134" s="1210" t="s">
        <v>5</v>
      </c>
      <c r="D134" s="1210" t="s">
        <v>6</v>
      </c>
      <c r="E134" s="1210" t="s">
        <v>7</v>
      </c>
      <c r="F134" s="1210" t="s">
        <v>8</v>
      </c>
      <c r="G134" s="1210" t="s">
        <v>9</v>
      </c>
      <c r="H134" s="1211" t="s">
        <v>10</v>
      </c>
      <c r="I134" s="1227" t="s">
        <v>11</v>
      </c>
      <c r="J134" s="1227" t="s">
        <v>12</v>
      </c>
      <c r="K134" s="1227" t="s">
        <v>13</v>
      </c>
      <c r="L134" s="1227" t="s">
        <v>14</v>
      </c>
      <c r="M134" s="1227" t="s">
        <v>15</v>
      </c>
      <c r="N134" s="1227" t="s">
        <v>16</v>
      </c>
      <c r="O134" s="1227" t="s">
        <v>17</v>
      </c>
      <c r="P134" s="1212" t="s">
        <v>18</v>
      </c>
      <c r="Q134" s="1210" t="s">
        <v>19</v>
      </c>
      <c r="R134" s="1210" t="s">
        <v>20</v>
      </c>
      <c r="S134" s="1213" t="s">
        <v>21</v>
      </c>
      <c r="T134" s="1213" t="s">
        <v>22</v>
      </c>
      <c r="U134" s="1419" t="s">
        <v>23</v>
      </c>
      <c r="V134" s="1210" t="s">
        <v>24</v>
      </c>
      <c r="W134" s="1210" t="s">
        <v>25</v>
      </c>
      <c r="X134" s="1210" t="s">
        <v>26</v>
      </c>
      <c r="Y134" s="1210" t="s">
        <v>27</v>
      </c>
      <c r="Z134" s="1210" t="s">
        <v>28</v>
      </c>
    </row>
    <row r="135" spans="1:26">
      <c r="A135" s="1172"/>
      <c r="B135" s="1172"/>
      <c r="C135" s="1172"/>
      <c r="D135" s="1172"/>
      <c r="E135" s="1173"/>
      <c r="F135" s="1172"/>
      <c r="G135" s="1172"/>
      <c r="H135" s="1174"/>
      <c r="I135" s="1172"/>
      <c r="J135" s="1172"/>
      <c r="K135" s="1172"/>
      <c r="L135" s="1172"/>
      <c r="M135" s="1172"/>
      <c r="N135" s="1172"/>
      <c r="O135" s="1172"/>
      <c r="P135" s="1172"/>
      <c r="Q135" s="1175">
        <f t="shared" ref="Q135:Q140" si="13">SUM(I135:P135)</f>
        <v>0</v>
      </c>
      <c r="R135" s="1175" t="s">
        <v>30</v>
      </c>
      <c r="S135" s="1175" t="s">
        <v>31</v>
      </c>
      <c r="T135" s="1175"/>
      <c r="U135" s="1175"/>
      <c r="V135" s="1239"/>
      <c r="W135" s="1181"/>
      <c r="X135" s="1181"/>
      <c r="Y135" s="1181"/>
      <c r="Z135" s="1181"/>
    </row>
    <row r="136" spans="1:26">
      <c r="A136" s="1172"/>
      <c r="B136" s="1172"/>
      <c r="C136" s="1172"/>
      <c r="D136" s="1172"/>
      <c r="E136" s="1173"/>
      <c r="F136" s="1172"/>
      <c r="G136" s="1172"/>
      <c r="H136" s="1174"/>
      <c r="I136" s="1172"/>
      <c r="J136" s="1172"/>
      <c r="K136" s="1172"/>
      <c r="L136" s="1172"/>
      <c r="M136" s="1172"/>
      <c r="N136" s="1172"/>
      <c r="O136" s="1172"/>
      <c r="P136" s="1172"/>
      <c r="Q136" s="1175">
        <f t="shared" si="13"/>
        <v>0</v>
      </c>
      <c r="R136" s="1175" t="s">
        <v>30</v>
      </c>
      <c r="S136" s="1175" t="s">
        <v>31</v>
      </c>
      <c r="T136" s="1175"/>
      <c r="U136" s="1175"/>
      <c r="V136" s="1239"/>
      <c r="W136" s="1181"/>
      <c r="X136" s="1181"/>
      <c r="Y136" s="1181"/>
      <c r="Z136" s="1181"/>
    </row>
    <row r="137" spans="1:26">
      <c r="A137" s="1172"/>
      <c r="B137" s="1172"/>
      <c r="C137" s="1172"/>
      <c r="D137" s="1172"/>
      <c r="E137" s="1173"/>
      <c r="F137" s="1172"/>
      <c r="G137" s="1172"/>
      <c r="H137" s="1174"/>
      <c r="I137" s="1172"/>
      <c r="J137" s="1172"/>
      <c r="K137" s="1172"/>
      <c r="L137" s="1172"/>
      <c r="M137" s="1172"/>
      <c r="N137" s="1172"/>
      <c r="O137" s="1172"/>
      <c r="P137" s="1172"/>
      <c r="Q137" s="1175">
        <f t="shared" si="13"/>
        <v>0</v>
      </c>
      <c r="R137" s="1176" t="s">
        <v>32</v>
      </c>
      <c r="S137" s="1177" t="s">
        <v>33</v>
      </c>
      <c r="T137" s="1175"/>
      <c r="U137" s="1175"/>
      <c r="V137" s="1239"/>
      <c r="W137" s="1181"/>
      <c r="X137" s="1181"/>
      <c r="Y137" s="1181"/>
      <c r="Z137" s="1181"/>
    </row>
    <row r="138" spans="1:26">
      <c r="A138" s="1172"/>
      <c r="B138" s="1172"/>
      <c r="C138" s="1172"/>
      <c r="D138" s="1172"/>
      <c r="E138" s="1173"/>
      <c r="F138" s="1172"/>
      <c r="G138" s="1172"/>
      <c r="H138" s="1174"/>
      <c r="I138" s="1172"/>
      <c r="J138" s="1172"/>
      <c r="K138" s="1172"/>
      <c r="L138" s="1172"/>
      <c r="M138" s="1172"/>
      <c r="N138" s="1172"/>
      <c r="O138" s="1172"/>
      <c r="P138" s="1172"/>
      <c r="Q138" s="1175">
        <f t="shared" si="13"/>
        <v>0</v>
      </c>
      <c r="R138" s="1176" t="s">
        <v>32</v>
      </c>
      <c r="S138" s="1177" t="s">
        <v>33</v>
      </c>
      <c r="T138" s="1175"/>
      <c r="U138" s="1175"/>
      <c r="V138" s="1239"/>
      <c r="W138" s="1181"/>
      <c r="X138" s="1181"/>
      <c r="Y138" s="1181"/>
      <c r="Z138" s="1181"/>
    </row>
    <row r="139" spans="1:26">
      <c r="A139" s="1172"/>
      <c r="B139" s="1172"/>
      <c r="C139" s="1172"/>
      <c r="D139" s="1172"/>
      <c r="E139" s="1173"/>
      <c r="F139" s="1172"/>
      <c r="G139" s="1172"/>
      <c r="H139" s="1174"/>
      <c r="I139" s="1172"/>
      <c r="J139" s="1172"/>
      <c r="K139" s="1172"/>
      <c r="L139" s="1172"/>
      <c r="M139" s="1172"/>
      <c r="N139" s="1172"/>
      <c r="O139" s="1172"/>
      <c r="P139" s="1172"/>
      <c r="Q139" s="1175">
        <f t="shared" si="13"/>
        <v>0</v>
      </c>
      <c r="R139" s="1176" t="s">
        <v>32</v>
      </c>
      <c r="S139" s="1177" t="s">
        <v>33</v>
      </c>
      <c r="T139" s="1175"/>
      <c r="U139" s="1175"/>
      <c r="V139" s="1239"/>
      <c r="W139" s="1181"/>
      <c r="X139" s="1181"/>
      <c r="Y139" s="1181"/>
      <c r="Z139" s="1181"/>
    </row>
    <row r="140" spans="1:26">
      <c r="A140" s="1178"/>
      <c r="B140" s="1178"/>
      <c r="C140" s="1178"/>
      <c r="D140" s="1178"/>
      <c r="E140" s="1178"/>
      <c r="F140" s="1178"/>
      <c r="G140" s="1178"/>
      <c r="H140" s="1205"/>
      <c r="I140" s="1178"/>
      <c r="J140" s="1178"/>
      <c r="K140" s="1178"/>
      <c r="L140" s="1178"/>
      <c r="M140" s="1178"/>
      <c r="N140" s="1178"/>
      <c r="O140" s="1178"/>
      <c r="P140" s="1178"/>
      <c r="Q140" s="1175">
        <f t="shared" si="13"/>
        <v>0</v>
      </c>
      <c r="R140" s="1175" t="s">
        <v>30</v>
      </c>
      <c r="S140" s="1175" t="s">
        <v>31</v>
      </c>
      <c r="T140" s="1175"/>
      <c r="U140" s="1175"/>
      <c r="V140" s="1181"/>
      <c r="W140" s="1181"/>
      <c r="X140" s="1181"/>
      <c r="Y140" s="1181"/>
      <c r="Z140" s="1181"/>
    </row>
    <row r="141" spans="1:26">
      <c r="A141" s="1214" t="s">
        <v>19</v>
      </c>
      <c r="B141" s="1209"/>
      <c r="C141" s="1209"/>
      <c r="D141" s="1209"/>
      <c r="E141" s="1214"/>
      <c r="F141" s="1209"/>
      <c r="G141" s="1209"/>
      <c r="H141" s="1209"/>
      <c r="I141" s="1214">
        <f>SUM(I135:I139)</f>
        <v>0</v>
      </c>
      <c r="J141" s="1214">
        <f>SUM(J135:J139)</f>
        <v>0</v>
      </c>
      <c r="K141" s="1214">
        <f t="shared" ref="K141:Q141" si="14">SUM(K135:K140)</f>
        <v>0</v>
      </c>
      <c r="L141" s="1214">
        <f t="shared" si="14"/>
        <v>0</v>
      </c>
      <c r="M141" s="1214">
        <f t="shared" si="14"/>
        <v>0</v>
      </c>
      <c r="N141" s="1214">
        <f t="shared" si="14"/>
        <v>0</v>
      </c>
      <c r="O141" s="1214">
        <f t="shared" si="14"/>
        <v>0</v>
      </c>
      <c r="P141" s="1214">
        <f t="shared" si="14"/>
        <v>0</v>
      </c>
      <c r="Q141" s="1214">
        <f t="shared" si="14"/>
        <v>0</v>
      </c>
      <c r="R141" s="1215"/>
      <c r="S141" s="1215"/>
      <c r="T141" s="1215"/>
      <c r="U141" s="1215"/>
      <c r="V141" s="1215"/>
      <c r="W141" s="1215"/>
      <c r="X141" s="1215"/>
      <c r="Y141" s="1215"/>
      <c r="Z141" s="1215"/>
    </row>
    <row r="142" spans="1:26">
      <c r="A142" s="1216"/>
      <c r="B142" s="1216"/>
      <c r="C142" s="1216"/>
      <c r="D142" s="1216"/>
      <c r="E142" s="1216"/>
      <c r="F142" s="1217"/>
      <c r="G142" s="1217"/>
      <c r="H142" s="1216"/>
      <c r="I142" s="1216"/>
      <c r="J142" s="1216"/>
      <c r="K142" s="1216"/>
      <c r="L142" s="1216"/>
      <c r="M142" s="1216"/>
      <c r="N142" s="1216"/>
      <c r="O142" s="1216"/>
      <c r="P142" s="1216"/>
      <c r="Q142" s="1216"/>
      <c r="R142" s="1216"/>
      <c r="S142" s="1216"/>
      <c r="T142" s="1216"/>
      <c r="U142" s="1216"/>
      <c r="V142" s="1216"/>
      <c r="W142" s="1216"/>
      <c r="X142" s="1216"/>
      <c r="Y142" s="1216"/>
    </row>
    <row r="143" spans="1:26" ht="15" customHeight="1">
      <c r="A143" s="1218" t="s">
        <v>34</v>
      </c>
      <c r="B143" s="1552"/>
      <c r="C143" s="1552"/>
      <c r="D143" s="1552"/>
      <c r="E143" s="1216"/>
      <c r="F143" s="1216"/>
      <c r="G143" s="1216"/>
      <c r="H143" s="1216"/>
      <c r="I143" s="1216"/>
      <c r="J143" s="1216"/>
      <c r="K143" s="1553"/>
      <c r="L143" s="1553"/>
      <c r="M143" s="1553"/>
      <c r="N143" s="1216"/>
      <c r="O143" s="1216"/>
      <c r="P143" s="1216"/>
      <c r="Q143" s="1216"/>
      <c r="R143" s="1216"/>
      <c r="S143" s="1216"/>
      <c r="T143" s="1216"/>
      <c r="U143" s="1216"/>
      <c r="V143" s="1216"/>
      <c r="W143" s="1216"/>
      <c r="X143" s="1216"/>
      <c r="Y143" s="1216"/>
    </row>
    <row r="144" spans="1:26" ht="18">
      <c r="A144" s="1220" t="s">
        <v>35</v>
      </c>
      <c r="B144" s="1221" t="s">
        <v>36</v>
      </c>
      <c r="C144" s="1222" t="s">
        <v>37</v>
      </c>
      <c r="D144" s="1219"/>
      <c r="E144" s="1216"/>
      <c r="F144" s="1216"/>
      <c r="G144" s="1216"/>
      <c r="H144" s="1216"/>
      <c r="I144" s="1216"/>
      <c r="J144" s="1216"/>
      <c r="K144" s="1216"/>
      <c r="L144" s="1216"/>
      <c r="M144" s="1216"/>
      <c r="N144" s="1216"/>
      <c r="O144" s="1216"/>
      <c r="P144" s="1216"/>
      <c r="Q144" s="1216"/>
      <c r="R144" s="1216"/>
      <c r="S144" s="1216"/>
      <c r="T144" s="1216"/>
      <c r="U144" s="1216"/>
      <c r="V144" s="1216"/>
      <c r="W144" s="1216"/>
      <c r="X144" s="1216"/>
      <c r="Y144" s="1216"/>
    </row>
    <row r="145" spans="1:25" ht="15" customHeight="1">
      <c r="A145" s="1194" t="s">
        <v>38</v>
      </c>
      <c r="B145" s="1548" t="s">
        <v>39</v>
      </c>
      <c r="C145" s="1548"/>
      <c r="D145" s="1223"/>
      <c r="E145" s="1224" t="s">
        <v>40</v>
      </c>
      <c r="F145" s="1216"/>
      <c r="G145" s="1216"/>
      <c r="H145" s="1216"/>
      <c r="I145" s="1216"/>
      <c r="J145" s="1216"/>
      <c r="K145" s="1216"/>
      <c r="L145" s="1216"/>
      <c r="M145" s="1216"/>
      <c r="N145" s="1216"/>
      <c r="O145" s="1216"/>
      <c r="P145" s="1216"/>
      <c r="Q145" s="1216"/>
      <c r="R145" s="1216"/>
      <c r="S145" s="1216"/>
      <c r="T145" s="1216"/>
      <c r="U145" s="1216"/>
      <c r="V145" s="1216"/>
      <c r="W145" s="1216"/>
      <c r="X145" s="1216"/>
      <c r="Y145" s="1216"/>
    </row>
    <row r="146" spans="1:25" ht="15" customHeight="1">
      <c r="A146" s="1195" t="s">
        <v>38</v>
      </c>
      <c r="B146" s="1554" t="s">
        <v>41</v>
      </c>
      <c r="C146" s="1554"/>
      <c r="D146" s="1216"/>
      <c r="E146" s="1216"/>
      <c r="F146" s="1216"/>
      <c r="G146" s="1216"/>
      <c r="H146" s="1216"/>
      <c r="I146" s="1216"/>
      <c r="J146" s="1216"/>
      <c r="K146" s="1216"/>
      <c r="L146" s="1216"/>
      <c r="M146" s="1216"/>
      <c r="N146" s="1216"/>
      <c r="O146" s="1216"/>
      <c r="P146" s="1216"/>
      <c r="Q146" s="1216"/>
      <c r="R146" s="1216"/>
      <c r="S146" s="1216"/>
      <c r="T146" s="1216"/>
      <c r="U146" s="1216"/>
      <c r="V146" s="1216"/>
      <c r="W146" s="1216"/>
      <c r="X146" s="1216"/>
      <c r="Y146" s="1216"/>
    </row>
    <row r="147" spans="1:25" ht="15" customHeight="1">
      <c r="A147" s="1225" t="s">
        <v>42</v>
      </c>
      <c r="B147" s="1555"/>
      <c r="C147" s="1555"/>
      <c r="D147" s="1216"/>
      <c r="E147" s="1216"/>
      <c r="F147" s="1216"/>
      <c r="G147" s="1216"/>
      <c r="H147" s="1216"/>
      <c r="I147" s="1216"/>
      <c r="J147" s="1216"/>
      <c r="K147" s="1216"/>
      <c r="L147" s="1216"/>
      <c r="M147" s="1216"/>
      <c r="N147" s="1216"/>
      <c r="O147" s="1216"/>
      <c r="P147" s="1216"/>
      <c r="Q147" s="1216"/>
      <c r="R147" s="1216"/>
      <c r="S147" s="1216"/>
      <c r="T147" s="1216"/>
      <c r="U147" s="1216"/>
      <c r="V147" s="1216"/>
      <c r="W147" s="1216"/>
      <c r="X147" s="1216"/>
      <c r="Y147" s="1216"/>
    </row>
    <row r="148" spans="1:25" ht="15" customHeight="1">
      <c r="A148" s="1225" t="s">
        <v>42</v>
      </c>
      <c r="B148" s="1555"/>
      <c r="C148" s="1555"/>
      <c r="F148" s="1216"/>
      <c r="G148" s="1216"/>
      <c r="H148" s="1216"/>
      <c r="I148" s="1216"/>
      <c r="J148" s="1216"/>
      <c r="K148" s="1216"/>
      <c r="L148" s="1216"/>
      <c r="M148" s="1216"/>
      <c r="N148" s="1216"/>
      <c r="O148" s="1216"/>
      <c r="P148" s="1216"/>
      <c r="Q148" s="1216"/>
      <c r="R148" s="1216"/>
      <c r="S148" s="1216"/>
      <c r="T148" s="1216"/>
      <c r="U148" s="1216"/>
      <c r="V148" s="1216"/>
      <c r="W148" s="1216"/>
      <c r="X148" s="1216"/>
      <c r="Y148" s="1216"/>
    </row>
    <row r="149" spans="1:25" ht="15" customHeight="1">
      <c r="A149" s="1225" t="s">
        <v>43</v>
      </c>
      <c r="B149" s="1556"/>
      <c r="C149" s="1556"/>
      <c r="D149" s="1216"/>
      <c r="E149" s="1216"/>
      <c r="F149" s="1216"/>
      <c r="G149" s="1216"/>
      <c r="H149" s="1216"/>
      <c r="I149" s="1216"/>
      <c r="J149" s="1216"/>
      <c r="K149" s="1216"/>
      <c r="L149" s="1216"/>
      <c r="M149" s="1216"/>
      <c r="N149" s="1216"/>
      <c r="O149" s="1216"/>
      <c r="P149" s="1216"/>
      <c r="Q149" s="1216"/>
      <c r="R149" s="1216"/>
      <c r="S149" s="1216"/>
      <c r="T149" s="1216"/>
      <c r="U149" s="1216"/>
      <c r="V149" s="1216"/>
      <c r="W149" s="1216"/>
      <c r="X149" s="1216"/>
      <c r="Y149" s="1216"/>
    </row>
    <row r="150" spans="1:25" ht="15" customHeight="1">
      <c r="A150" s="1225" t="s">
        <v>44</v>
      </c>
      <c r="B150" s="1557"/>
      <c r="C150" s="1557"/>
      <c r="D150" s="1216"/>
      <c r="E150" s="1216"/>
      <c r="F150" s="1216"/>
      <c r="G150" s="1216"/>
      <c r="H150" s="1216"/>
      <c r="I150" s="1216"/>
      <c r="J150" s="1216"/>
      <c r="K150" s="1216"/>
      <c r="L150" s="1216"/>
      <c r="M150" s="1216"/>
      <c r="N150" s="1216"/>
      <c r="O150" s="1216"/>
      <c r="P150" s="1216"/>
      <c r="Q150" s="1216"/>
      <c r="R150" s="1216"/>
      <c r="S150" s="1216"/>
      <c r="T150" s="1216"/>
      <c r="U150" s="1216"/>
      <c r="V150" s="1216"/>
      <c r="W150" s="1216"/>
      <c r="X150" s="1216"/>
      <c r="Y150" s="1216"/>
    </row>
  </sheetData>
  <mergeCells count="88">
    <mergeCell ref="B148:C148"/>
    <mergeCell ref="B149:C149"/>
    <mergeCell ref="B150:C150"/>
    <mergeCell ref="R133:Z133"/>
    <mergeCell ref="B143:D143"/>
    <mergeCell ref="K143:M143"/>
    <mergeCell ref="B145:C145"/>
    <mergeCell ref="B146:C146"/>
    <mergeCell ref="B147:C147"/>
    <mergeCell ref="I133:Q133"/>
    <mergeCell ref="B128:C128"/>
    <mergeCell ref="B129:C129"/>
    <mergeCell ref="B130:C130"/>
    <mergeCell ref="B131:C131"/>
    <mergeCell ref="A133:F133"/>
    <mergeCell ref="I114:Q114"/>
    <mergeCell ref="R114:Z114"/>
    <mergeCell ref="B124:D124"/>
    <mergeCell ref="K124:M124"/>
    <mergeCell ref="B126:C126"/>
    <mergeCell ref="B127:C127"/>
    <mergeCell ref="B108:C108"/>
    <mergeCell ref="B109:C109"/>
    <mergeCell ref="B110:C110"/>
    <mergeCell ref="B111:C111"/>
    <mergeCell ref="B112:C112"/>
    <mergeCell ref="A114:F114"/>
    <mergeCell ref="R76:Z76"/>
    <mergeCell ref="B107:C107"/>
    <mergeCell ref="B88:C88"/>
    <mergeCell ref="B89:C89"/>
    <mergeCell ref="B90:C90"/>
    <mergeCell ref="B91:C91"/>
    <mergeCell ref="B92:C92"/>
    <mergeCell ref="B93:C93"/>
    <mergeCell ref="A95:F95"/>
    <mergeCell ref="I95:Q95"/>
    <mergeCell ref="R95:Z95"/>
    <mergeCell ref="B105:D105"/>
    <mergeCell ref="K105:M105"/>
    <mergeCell ref="B86:D86"/>
    <mergeCell ref="K86:M86"/>
    <mergeCell ref="B67:D67"/>
    <mergeCell ref="K67:M67"/>
    <mergeCell ref="B69:C69"/>
    <mergeCell ref="B70:C70"/>
    <mergeCell ref="B71:C71"/>
    <mergeCell ref="B72:C72"/>
    <mergeCell ref="B73:C73"/>
    <mergeCell ref="B74:C74"/>
    <mergeCell ref="A76:F76"/>
    <mergeCell ref="I76:Q76"/>
    <mergeCell ref="R57:Z57"/>
    <mergeCell ref="R38:Z38"/>
    <mergeCell ref="B48:D48"/>
    <mergeCell ref="K48:M48"/>
    <mergeCell ref="B50:C50"/>
    <mergeCell ref="B51:C51"/>
    <mergeCell ref="B52:C52"/>
    <mergeCell ref="I38:Q38"/>
    <mergeCell ref="B53:C53"/>
    <mergeCell ref="B54:C54"/>
    <mergeCell ref="B55:C55"/>
    <mergeCell ref="A57:F57"/>
    <mergeCell ref="I57:Q57"/>
    <mergeCell ref="B33:C33"/>
    <mergeCell ref="B34:C34"/>
    <mergeCell ref="B35:C35"/>
    <mergeCell ref="B36:C36"/>
    <mergeCell ref="A38:F38"/>
    <mergeCell ref="I19:Q19"/>
    <mergeCell ref="R19:Z19"/>
    <mergeCell ref="B29:D29"/>
    <mergeCell ref="K29:M29"/>
    <mergeCell ref="B31:C31"/>
    <mergeCell ref="B32:C32"/>
    <mergeCell ref="B13:C13"/>
    <mergeCell ref="B14:C14"/>
    <mergeCell ref="B15:C15"/>
    <mergeCell ref="B16:C16"/>
    <mergeCell ref="B17:C17"/>
    <mergeCell ref="A19:F19"/>
    <mergeCell ref="B12:C12"/>
    <mergeCell ref="A1:F1"/>
    <mergeCell ref="I1:Q1"/>
    <mergeCell ref="R1:Z1"/>
    <mergeCell ref="B10:D10"/>
    <mergeCell ref="K10:M10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25AA4-A157-493D-882F-352DF2F6C8C7}">
  <sheetPr>
    <tabColor rgb="FFFFC000"/>
  </sheetPr>
  <dimension ref="A1:Y37"/>
  <sheetViews>
    <sheetView topLeftCell="A18" workbookViewId="0">
      <selection activeCell="C25" sqref="C2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128</v>
      </c>
      <c r="B1" s="1559"/>
      <c r="C1" s="1559"/>
      <c r="D1" s="1559"/>
      <c r="E1" s="1559"/>
      <c r="F1" s="1559"/>
      <c r="G1" s="1067"/>
      <c r="H1" s="7"/>
      <c r="I1" s="1559" t="s">
        <v>3779</v>
      </c>
      <c r="J1" s="1559"/>
      <c r="K1" s="1559"/>
      <c r="L1" s="1559"/>
      <c r="M1" s="1559"/>
      <c r="N1" s="1559"/>
      <c r="O1" s="1559"/>
      <c r="P1" s="1559"/>
      <c r="Q1" s="1559"/>
      <c r="R1" s="1560" t="s">
        <v>3609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698</v>
      </c>
      <c r="B3" s="224" t="s">
        <v>78</v>
      </c>
      <c r="C3" s="224" t="s">
        <v>3780</v>
      </c>
      <c r="D3" s="224" t="s">
        <v>3781</v>
      </c>
      <c r="E3" s="227">
        <v>46145.1875</v>
      </c>
      <c r="F3" s="224">
        <v>12.9</v>
      </c>
      <c r="G3" s="224">
        <v>118978</v>
      </c>
      <c r="H3" s="226" t="s">
        <v>740</v>
      </c>
      <c r="I3" s="224"/>
      <c r="J3" s="224"/>
      <c r="K3" s="224"/>
      <c r="L3" s="224"/>
      <c r="M3" s="35">
        <v>30</v>
      </c>
      <c r="N3" s="35">
        <v>30</v>
      </c>
      <c r="O3" s="35">
        <v>60</v>
      </c>
      <c r="P3" s="35">
        <v>41</v>
      </c>
      <c r="Q3" s="14">
        <f t="shared" ref="Q3:Q8" si="0">SUM(I3:P3)</f>
        <v>161</v>
      </c>
      <c r="R3" s="229" t="s">
        <v>32</v>
      </c>
      <c r="S3" s="23" t="s">
        <v>33</v>
      </c>
      <c r="T3" s="1092" t="b">
        <v>1</v>
      </c>
      <c r="U3" s="232" t="s">
        <v>3782</v>
      </c>
      <c r="V3" s="16" t="s">
        <v>90</v>
      </c>
      <c r="W3" s="16">
        <v>1019634</v>
      </c>
      <c r="X3" s="16" t="s">
        <v>2399</v>
      </c>
      <c r="Y3" s="16"/>
    </row>
    <row r="4" spans="1:25">
      <c r="A4" s="224" t="s">
        <v>120</v>
      </c>
      <c r="B4" s="224" t="s">
        <v>78</v>
      </c>
      <c r="C4" s="224" t="s">
        <v>3783</v>
      </c>
      <c r="D4" s="224" t="s">
        <v>3781</v>
      </c>
      <c r="E4" s="227">
        <v>46145.1875</v>
      </c>
      <c r="F4" s="224">
        <v>12.9</v>
      </c>
      <c r="G4" s="224">
        <v>118979</v>
      </c>
      <c r="H4" s="226" t="s">
        <v>740</v>
      </c>
      <c r="I4" s="224"/>
      <c r="J4" s="224"/>
      <c r="K4" s="224"/>
      <c r="L4" s="224"/>
      <c r="M4" s="35">
        <v>30</v>
      </c>
      <c r="N4" s="35">
        <v>30</v>
      </c>
      <c r="O4" s="35">
        <v>63</v>
      </c>
      <c r="P4" s="35">
        <v>38</v>
      </c>
      <c r="Q4" s="14">
        <f t="shared" si="0"/>
        <v>161</v>
      </c>
      <c r="R4" s="229" t="s">
        <v>32</v>
      </c>
      <c r="S4" s="23" t="s">
        <v>33</v>
      </c>
      <c r="T4" s="1092" t="b">
        <v>1</v>
      </c>
      <c r="U4" s="232" t="s">
        <v>3782</v>
      </c>
      <c r="V4" s="16" t="s">
        <v>90</v>
      </c>
      <c r="W4" s="16">
        <v>1019635</v>
      </c>
      <c r="X4" s="16" t="s">
        <v>2399</v>
      </c>
      <c r="Y4" s="16"/>
    </row>
    <row r="5" spans="1:25">
      <c r="A5" s="224" t="s">
        <v>2561</v>
      </c>
      <c r="B5" s="224" t="s">
        <v>78</v>
      </c>
      <c r="C5" s="224" t="s">
        <v>3784</v>
      </c>
      <c r="D5" s="224" t="s">
        <v>3781</v>
      </c>
      <c r="E5" s="227">
        <v>46145.1875</v>
      </c>
      <c r="F5" s="224">
        <v>12.9</v>
      </c>
      <c r="G5" s="224">
        <v>118980</v>
      </c>
      <c r="H5" s="226" t="s">
        <v>740</v>
      </c>
      <c r="I5" s="224"/>
      <c r="J5" s="224"/>
      <c r="K5" s="224"/>
      <c r="L5" s="224"/>
      <c r="M5" s="35">
        <v>30</v>
      </c>
      <c r="N5" s="35">
        <v>30</v>
      </c>
      <c r="O5" s="35">
        <v>60</v>
      </c>
      <c r="P5" s="35">
        <v>41</v>
      </c>
      <c r="Q5" s="14">
        <f t="shared" si="0"/>
        <v>161</v>
      </c>
      <c r="R5" s="229" t="s">
        <v>32</v>
      </c>
      <c r="S5" s="23" t="s">
        <v>33</v>
      </c>
      <c r="T5" s="1092" t="b">
        <v>1</v>
      </c>
      <c r="U5" s="232" t="s">
        <v>3782</v>
      </c>
      <c r="V5" s="16" t="s">
        <v>90</v>
      </c>
      <c r="W5" s="16">
        <v>1019636</v>
      </c>
      <c r="X5" s="16" t="s">
        <v>2399</v>
      </c>
      <c r="Y5" s="16"/>
    </row>
    <row r="6" spans="1:25">
      <c r="A6" s="224" t="s">
        <v>120</v>
      </c>
      <c r="B6" s="224" t="s">
        <v>78</v>
      </c>
      <c r="C6" s="224" t="s">
        <v>3785</v>
      </c>
      <c r="D6" s="224" t="s">
        <v>3781</v>
      </c>
      <c r="E6" s="227">
        <v>46145.1875</v>
      </c>
      <c r="F6" s="224">
        <v>12.9</v>
      </c>
      <c r="G6" s="224">
        <v>118981</v>
      </c>
      <c r="H6" s="226" t="s">
        <v>740</v>
      </c>
      <c r="I6" s="224"/>
      <c r="J6" s="224"/>
      <c r="K6" s="224"/>
      <c r="L6" s="224"/>
      <c r="M6" s="35">
        <v>30</v>
      </c>
      <c r="N6" s="35">
        <v>60</v>
      </c>
      <c r="O6" s="35">
        <v>60</v>
      </c>
      <c r="P6" s="35">
        <v>11</v>
      </c>
      <c r="Q6" s="14">
        <f t="shared" si="0"/>
        <v>161</v>
      </c>
      <c r="R6" s="229" t="s">
        <v>32</v>
      </c>
      <c r="S6" s="23" t="s">
        <v>33</v>
      </c>
      <c r="T6" s="1092" t="b">
        <v>1</v>
      </c>
      <c r="U6" s="232" t="s">
        <v>3782</v>
      </c>
      <c r="V6" s="16" t="s">
        <v>90</v>
      </c>
      <c r="W6" s="16">
        <v>1019637</v>
      </c>
      <c r="X6" s="16" t="s">
        <v>2399</v>
      </c>
      <c r="Y6" s="16"/>
    </row>
    <row r="7" spans="1:25">
      <c r="A7" s="224" t="s">
        <v>165</v>
      </c>
      <c r="B7" s="224" t="s">
        <v>78</v>
      </c>
      <c r="C7" s="224" t="s">
        <v>3786</v>
      </c>
      <c r="D7" s="224" t="s">
        <v>3781</v>
      </c>
      <c r="E7" s="227">
        <v>46145.1875</v>
      </c>
      <c r="F7" s="224">
        <v>12.9</v>
      </c>
      <c r="G7" s="224">
        <v>118982</v>
      </c>
      <c r="H7" s="226" t="s">
        <v>740</v>
      </c>
      <c r="I7" s="224"/>
      <c r="J7" s="224"/>
      <c r="K7" s="224"/>
      <c r="L7" s="224"/>
      <c r="M7" s="35">
        <v>30</v>
      </c>
      <c r="N7" s="35">
        <v>90</v>
      </c>
      <c r="O7" s="35">
        <v>30</v>
      </c>
      <c r="P7" s="35">
        <v>11</v>
      </c>
      <c r="Q7" s="14">
        <f t="shared" si="0"/>
        <v>161</v>
      </c>
      <c r="R7" s="229" t="s">
        <v>32</v>
      </c>
      <c r="S7" s="23" t="s">
        <v>33</v>
      </c>
      <c r="T7" s="14"/>
      <c r="U7" s="232" t="s">
        <v>3782</v>
      </c>
      <c r="V7" s="16" t="s">
        <v>90</v>
      </c>
      <c r="W7" s="16">
        <v>1019638</v>
      </c>
      <c r="X7" s="16" t="s">
        <v>2399</v>
      </c>
      <c r="Y7" s="16"/>
    </row>
    <row r="8" spans="1:25">
      <c r="A8" s="15" t="s">
        <v>86</v>
      </c>
      <c r="B8" s="15" t="s">
        <v>78</v>
      </c>
      <c r="C8" s="15" t="s">
        <v>3787</v>
      </c>
      <c r="D8" s="15" t="s">
        <v>3781</v>
      </c>
      <c r="E8" s="227">
        <v>46145.1875</v>
      </c>
      <c r="F8" s="224">
        <v>12.9</v>
      </c>
      <c r="G8" s="15">
        <v>118983</v>
      </c>
      <c r="H8" s="226" t="s">
        <v>160</v>
      </c>
      <c r="I8" s="15"/>
      <c r="J8" s="15"/>
      <c r="K8" s="15"/>
      <c r="L8" s="15"/>
      <c r="M8" s="15"/>
      <c r="N8" s="35">
        <v>30</v>
      </c>
      <c r="O8" s="35">
        <v>60</v>
      </c>
      <c r="P8" s="35">
        <v>71</v>
      </c>
      <c r="Q8" s="14">
        <f t="shared" si="0"/>
        <v>161</v>
      </c>
      <c r="R8" s="229" t="s">
        <v>32</v>
      </c>
      <c r="S8" s="23" t="s">
        <v>33</v>
      </c>
      <c r="T8" s="14"/>
      <c r="U8" s="232" t="s">
        <v>3782</v>
      </c>
      <c r="V8" s="16" t="s">
        <v>90</v>
      </c>
      <c r="W8" s="16">
        <v>1019639</v>
      </c>
      <c r="X8" s="16" t="s">
        <v>2399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Q9" si="1">SUM(K3:K8)</f>
        <v>0</v>
      </c>
      <c r="L9" s="11">
        <f t="shared" si="1"/>
        <v>0</v>
      </c>
      <c r="M9" s="11">
        <f t="shared" si="1"/>
        <v>150</v>
      </c>
      <c r="N9" s="11">
        <f t="shared" si="1"/>
        <v>270</v>
      </c>
      <c r="O9" s="11">
        <f t="shared" si="1"/>
        <v>333</v>
      </c>
      <c r="P9" s="11">
        <f t="shared" si="1"/>
        <v>213</v>
      </c>
      <c r="Q9" s="11">
        <f t="shared" si="1"/>
        <v>966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/>
      <c r="B13" s="1558"/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3788</v>
      </c>
      <c r="B14" s="1564"/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3789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/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0.5</v>
      </c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92" t="s">
        <v>139</v>
      </c>
      <c r="B20" s="1592"/>
      <c r="C20" s="1592"/>
      <c r="D20" s="1592"/>
      <c r="E20" s="1592"/>
      <c r="F20" s="1592"/>
      <c r="G20" s="1100"/>
      <c r="H20" s="408"/>
      <c r="I20" s="1592" t="s">
        <v>751</v>
      </c>
      <c r="J20" s="1592"/>
      <c r="K20" s="1592"/>
      <c r="L20" s="1592"/>
      <c r="M20" s="1592"/>
      <c r="N20" s="1592"/>
      <c r="O20" s="1592"/>
      <c r="P20" s="1592"/>
      <c r="Q20" s="1592"/>
      <c r="R20" s="1593" t="s">
        <v>2868</v>
      </c>
      <c r="S20" s="1594"/>
      <c r="T20" s="1593"/>
      <c r="U20" s="1593"/>
      <c r="V20" s="1593"/>
      <c r="W20" s="1593"/>
      <c r="X20" s="1593"/>
      <c r="Y20" s="1593"/>
    </row>
    <row r="21" spans="1:25" ht="26.25">
      <c r="A21" s="8" t="s">
        <v>3</v>
      </c>
      <c r="B21" s="18" t="s">
        <v>4</v>
      </c>
      <c r="C21" s="1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1108" t="s">
        <v>142</v>
      </c>
      <c r="B22" s="479" t="s">
        <v>72</v>
      </c>
      <c r="C22" s="250" t="s">
        <v>3790</v>
      </c>
      <c r="D22" s="25" t="s">
        <v>883</v>
      </c>
      <c r="E22" s="271">
        <v>46145.840277777781</v>
      </c>
      <c r="F22" s="15">
        <v>17</v>
      </c>
      <c r="G22" s="224">
        <v>119020</v>
      </c>
      <c r="H22" s="226"/>
      <c r="I22" s="224"/>
      <c r="J22" s="224"/>
      <c r="K22" s="224"/>
      <c r="L22" s="35">
        <v>54</v>
      </c>
      <c r="M22" s="224"/>
      <c r="N22" s="35">
        <v>80</v>
      </c>
      <c r="O22" s="35">
        <v>27</v>
      </c>
      <c r="P22" s="224"/>
      <c r="Q22" s="14">
        <f t="shared" ref="Q22:Q27" si="2">SUM(I22:P22)</f>
        <v>161</v>
      </c>
      <c r="R22" s="14" t="s">
        <v>30</v>
      </c>
      <c r="S22" s="14" t="s">
        <v>31</v>
      </c>
      <c r="T22" s="14"/>
      <c r="U22" s="232" t="s">
        <v>523</v>
      </c>
      <c r="V22" s="16" t="s">
        <v>90</v>
      </c>
      <c r="W22" s="16">
        <v>1019656</v>
      </c>
      <c r="X22" s="16" t="s">
        <v>3791</v>
      </c>
      <c r="Y22" s="16"/>
    </row>
    <row r="23" spans="1:25">
      <c r="A23" s="224" t="s">
        <v>121</v>
      </c>
      <c r="B23" s="252" t="s">
        <v>92</v>
      </c>
      <c r="C23" s="252" t="s">
        <v>3792</v>
      </c>
      <c r="D23" s="224" t="s">
        <v>2294</v>
      </c>
      <c r="E23" s="227">
        <v>46145.597222222219</v>
      </c>
      <c r="F23" s="224">
        <v>13.6</v>
      </c>
      <c r="G23" s="224">
        <v>118984</v>
      </c>
      <c r="H23" s="226" t="s">
        <v>740</v>
      </c>
      <c r="I23" s="224"/>
      <c r="J23" s="224"/>
      <c r="K23" s="224"/>
      <c r="L23" s="224"/>
      <c r="M23" s="35">
        <v>30</v>
      </c>
      <c r="N23" s="35">
        <v>61</v>
      </c>
      <c r="O23" s="35">
        <v>30</v>
      </c>
      <c r="P23" s="35">
        <v>40</v>
      </c>
      <c r="Q23" s="14">
        <f t="shared" si="2"/>
        <v>161</v>
      </c>
      <c r="R23" s="229" t="s">
        <v>32</v>
      </c>
      <c r="S23" s="23" t="s">
        <v>33</v>
      </c>
      <c r="T23" s="14"/>
      <c r="U23" s="232" t="s">
        <v>523</v>
      </c>
      <c r="V23" s="16" t="s">
        <v>90</v>
      </c>
      <c r="W23" s="16">
        <v>1019657</v>
      </c>
      <c r="X23" s="16" t="s">
        <v>3791</v>
      </c>
      <c r="Y23" s="16"/>
    </row>
    <row r="24" spans="1:25">
      <c r="A24" s="224" t="s">
        <v>121</v>
      </c>
      <c r="B24" s="224" t="s">
        <v>92</v>
      </c>
      <c r="C24" s="224" t="s">
        <v>3793</v>
      </c>
      <c r="D24" s="224" t="s">
        <v>2294</v>
      </c>
      <c r="E24" s="227">
        <v>46145.597222222219</v>
      </c>
      <c r="F24" s="224">
        <v>13.6</v>
      </c>
      <c r="G24" s="224">
        <v>118985</v>
      </c>
      <c r="H24" s="226" t="s">
        <v>740</v>
      </c>
      <c r="I24" s="224"/>
      <c r="J24" s="224"/>
      <c r="K24" s="224"/>
      <c r="L24" s="224"/>
      <c r="M24" s="35">
        <v>30</v>
      </c>
      <c r="N24" s="35">
        <v>30</v>
      </c>
      <c r="O24" s="35">
        <v>30</v>
      </c>
      <c r="P24" s="35">
        <v>71</v>
      </c>
      <c r="Q24" s="14">
        <f t="shared" si="2"/>
        <v>161</v>
      </c>
      <c r="R24" s="229" t="s">
        <v>32</v>
      </c>
      <c r="S24" s="23" t="s">
        <v>33</v>
      </c>
      <c r="T24" s="14"/>
      <c r="U24" s="232" t="s">
        <v>523</v>
      </c>
      <c r="V24" s="16" t="s">
        <v>90</v>
      </c>
      <c r="W24" s="16">
        <v>1019659</v>
      </c>
      <c r="X24" s="16" t="s">
        <v>3791</v>
      </c>
      <c r="Y24" s="16"/>
    </row>
    <row r="25" spans="1:25">
      <c r="A25" s="224" t="s">
        <v>2561</v>
      </c>
      <c r="B25" s="224" t="s">
        <v>92</v>
      </c>
      <c r="C25" s="224" t="s">
        <v>3794</v>
      </c>
      <c r="D25" s="224" t="s">
        <v>2294</v>
      </c>
      <c r="E25" s="227">
        <v>46145.597222222219</v>
      </c>
      <c r="F25" s="224">
        <v>13.6</v>
      </c>
      <c r="G25" s="224">
        <v>118986</v>
      </c>
      <c r="H25" s="226" t="s">
        <v>740</v>
      </c>
      <c r="I25" s="224"/>
      <c r="J25" s="224"/>
      <c r="K25" s="224"/>
      <c r="L25" s="224"/>
      <c r="M25" s="35">
        <v>30</v>
      </c>
      <c r="N25" s="35">
        <v>30</v>
      </c>
      <c r="O25" s="35">
        <v>30</v>
      </c>
      <c r="P25" s="35">
        <v>71</v>
      </c>
      <c r="Q25" s="14">
        <f t="shared" si="2"/>
        <v>161</v>
      </c>
      <c r="R25" s="229" t="s">
        <v>32</v>
      </c>
      <c r="S25" s="23" t="s">
        <v>33</v>
      </c>
      <c r="T25" s="1092" t="b">
        <v>1</v>
      </c>
      <c r="U25" s="232" t="s">
        <v>523</v>
      </c>
      <c r="V25" s="16" t="s">
        <v>90</v>
      </c>
      <c r="W25" s="16">
        <v>1019660</v>
      </c>
      <c r="X25" s="16" t="s">
        <v>3791</v>
      </c>
      <c r="Y25" s="16"/>
    </row>
    <row r="26" spans="1:25" ht="25.5">
      <c r="A26" s="224" t="s">
        <v>119</v>
      </c>
      <c r="B26" s="224" t="s">
        <v>92</v>
      </c>
      <c r="C26" s="224" t="s">
        <v>3795</v>
      </c>
      <c r="D26" s="224" t="s">
        <v>2294</v>
      </c>
      <c r="E26" s="227">
        <v>46145.597222222219</v>
      </c>
      <c r="F26" s="224">
        <v>13.6</v>
      </c>
      <c r="G26" s="224">
        <v>118987</v>
      </c>
      <c r="H26" s="226" t="s">
        <v>3796</v>
      </c>
      <c r="I26" s="224"/>
      <c r="J26" s="224"/>
      <c r="K26" s="224"/>
      <c r="L26" s="224"/>
      <c r="M26" s="35">
        <v>30</v>
      </c>
      <c r="N26" s="35">
        <v>30</v>
      </c>
      <c r="O26" s="35">
        <v>30</v>
      </c>
      <c r="P26" s="224">
        <v>71</v>
      </c>
      <c r="Q26" s="14">
        <f t="shared" si="2"/>
        <v>161</v>
      </c>
      <c r="R26" s="229" t="s">
        <v>32</v>
      </c>
      <c r="S26" s="23" t="s">
        <v>33</v>
      </c>
      <c r="T26" s="14"/>
      <c r="U26" s="232" t="s">
        <v>523</v>
      </c>
      <c r="V26" s="16" t="s">
        <v>90</v>
      </c>
      <c r="W26" s="16">
        <v>1019661</v>
      </c>
      <c r="X26" s="16" t="s">
        <v>3791</v>
      </c>
      <c r="Y26" s="16"/>
    </row>
    <row r="27" spans="1:25">
      <c r="A27" s="609" t="s">
        <v>120</v>
      </c>
      <c r="B27" s="609" t="s">
        <v>78</v>
      </c>
      <c r="C27" s="609" t="s">
        <v>3797</v>
      </c>
      <c r="D27" s="609" t="s">
        <v>521</v>
      </c>
      <c r="E27" s="610">
        <v>46144.666666666664</v>
      </c>
      <c r="F27" s="609">
        <v>12.4</v>
      </c>
      <c r="G27" s="609">
        <v>118988</v>
      </c>
      <c r="H27" s="611" t="s">
        <v>740</v>
      </c>
      <c r="I27" s="609"/>
      <c r="J27" s="609"/>
      <c r="K27" s="609"/>
      <c r="L27" s="609"/>
      <c r="M27" s="35">
        <v>89</v>
      </c>
      <c r="N27" s="35">
        <v>60</v>
      </c>
      <c r="O27" s="35">
        <v>12</v>
      </c>
      <c r="P27" s="609"/>
      <c r="Q27" s="703">
        <f t="shared" si="2"/>
        <v>161</v>
      </c>
      <c r="R27" s="229" t="s">
        <v>32</v>
      </c>
      <c r="S27" s="23" t="s">
        <v>33</v>
      </c>
      <c r="T27" s="1092" t="b">
        <v>1</v>
      </c>
      <c r="U27" s="232" t="s">
        <v>523</v>
      </c>
      <c r="V27" s="16" t="s">
        <v>90</v>
      </c>
      <c r="W27" s="16">
        <v>1019662</v>
      </c>
      <c r="X27" s="16" t="s">
        <v>3791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7"/>
      <c r="I28" s="11">
        <f>SUM(I22:I26)</f>
        <v>0</v>
      </c>
      <c r="J28" s="11">
        <f>SUM(J22:J26)</f>
        <v>0</v>
      </c>
      <c r="K28" s="11">
        <f t="shared" ref="K28:Q28" si="3">SUM(K22:K27)</f>
        <v>0</v>
      </c>
      <c r="L28" s="11">
        <f t="shared" si="3"/>
        <v>54</v>
      </c>
      <c r="M28" s="11">
        <f t="shared" si="3"/>
        <v>209</v>
      </c>
      <c r="N28" s="11">
        <f t="shared" si="3"/>
        <v>291</v>
      </c>
      <c r="O28" s="11">
        <f t="shared" si="3"/>
        <v>159</v>
      </c>
      <c r="P28" s="11">
        <f t="shared" si="3"/>
        <v>253</v>
      </c>
      <c r="Q28" s="11">
        <f t="shared" si="3"/>
        <v>966</v>
      </c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373" t="s">
        <v>3798</v>
      </c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/>
      <c r="B32" s="1558"/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4" t="s">
        <v>523</v>
      </c>
      <c r="B33" s="1564" t="s">
        <v>41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5" t="s">
        <v>42</v>
      </c>
      <c r="B34" s="1565"/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5" t="s">
        <v>43</v>
      </c>
      <c r="B36" s="1566"/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</sheetData>
  <mergeCells count="22">
    <mergeCell ref="B13:C13"/>
    <mergeCell ref="A1:F1"/>
    <mergeCell ref="I1:Q1"/>
    <mergeCell ref="R1:Y1"/>
    <mergeCell ref="B11:D11"/>
    <mergeCell ref="K11:M11"/>
    <mergeCell ref="B14:C14"/>
    <mergeCell ref="B15:C15"/>
    <mergeCell ref="B16:C16"/>
    <mergeCell ref="B17:C17"/>
    <mergeCell ref="B18:C18"/>
    <mergeCell ref="R20:Y20"/>
    <mergeCell ref="B30:D30"/>
    <mergeCell ref="K30:M30"/>
    <mergeCell ref="B32:C32"/>
    <mergeCell ref="B33:C33"/>
    <mergeCell ref="A20:F20"/>
    <mergeCell ref="B34:C34"/>
    <mergeCell ref="B35:C35"/>
    <mergeCell ref="B36:C36"/>
    <mergeCell ref="B37:C37"/>
    <mergeCell ref="I20:Q20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05786-0FE3-44A5-A64C-9BD6B179FAB1}">
  <sheetPr>
    <tabColor rgb="FFFFC000"/>
  </sheetPr>
  <dimension ref="A1:Y55"/>
  <sheetViews>
    <sheetView workbookViewId="0">
      <selection activeCell="W5" sqref="W5"/>
    </sheetView>
  </sheetViews>
  <sheetFormatPr defaultColWidth="11.42578125" defaultRowHeight="15"/>
  <cols>
    <col min="1" max="1" width="29.1406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155</v>
      </c>
      <c r="B1" s="1559"/>
      <c r="C1" s="1559"/>
      <c r="D1" s="1559"/>
      <c r="E1" s="1559"/>
      <c r="F1" s="1559"/>
      <c r="G1" s="1067"/>
      <c r="H1" s="7"/>
      <c r="I1" s="1559" t="s">
        <v>84</v>
      </c>
      <c r="J1" s="1559"/>
      <c r="K1" s="1559"/>
      <c r="L1" s="1559"/>
      <c r="M1" s="1559"/>
      <c r="N1" s="1559"/>
      <c r="O1" s="1559"/>
      <c r="P1" s="1559"/>
      <c r="Q1" s="1559"/>
      <c r="R1" s="1560" t="s">
        <v>3670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633" t="s">
        <v>2561</v>
      </c>
      <c r="B3" s="633" t="s">
        <v>78</v>
      </c>
      <c r="C3" s="224" t="s">
        <v>3799</v>
      </c>
      <c r="D3" s="224" t="s">
        <v>1047</v>
      </c>
      <c r="E3" s="227">
        <v>46143.041666666664</v>
      </c>
      <c r="F3" s="224">
        <v>13.5</v>
      </c>
      <c r="G3" s="224">
        <v>118957</v>
      </c>
      <c r="H3" s="226" t="s">
        <v>740</v>
      </c>
      <c r="I3" s="224"/>
      <c r="J3" s="224"/>
      <c r="K3" s="224"/>
      <c r="L3" s="224"/>
      <c r="M3" s="35">
        <v>70</v>
      </c>
      <c r="N3" s="35">
        <v>90</v>
      </c>
      <c r="O3" s="224"/>
      <c r="P3" s="35">
        <v>1</v>
      </c>
      <c r="Q3" s="14">
        <f t="shared" ref="Q3:Q8" si="0">SUM(I3:P3)</f>
        <v>161</v>
      </c>
      <c r="R3" s="229" t="s">
        <v>32</v>
      </c>
      <c r="S3" s="23" t="s">
        <v>33</v>
      </c>
      <c r="T3" s="1092" t="b">
        <v>1</v>
      </c>
      <c r="U3" s="4" t="s">
        <v>161</v>
      </c>
      <c r="V3" s="16" t="s">
        <v>90</v>
      </c>
      <c r="W3" s="16">
        <v>1019589</v>
      </c>
      <c r="X3" s="16" t="s">
        <v>3800</v>
      </c>
      <c r="Y3" s="16"/>
    </row>
    <row r="4" spans="1:25">
      <c r="A4" s="633" t="s">
        <v>698</v>
      </c>
      <c r="B4" s="633" t="s">
        <v>78</v>
      </c>
      <c r="C4" s="224" t="s">
        <v>3801</v>
      </c>
      <c r="D4" s="224" t="s">
        <v>1047</v>
      </c>
      <c r="E4" s="227">
        <v>46143.041666666664</v>
      </c>
      <c r="F4" s="224">
        <v>13.25</v>
      </c>
      <c r="G4" s="224">
        <v>118958</v>
      </c>
      <c r="H4" s="226" t="s">
        <v>740</v>
      </c>
      <c r="I4" s="224"/>
      <c r="J4" s="224"/>
      <c r="K4" s="224"/>
      <c r="L4" s="224"/>
      <c r="M4" s="35">
        <v>68</v>
      </c>
      <c r="N4" s="35">
        <v>59</v>
      </c>
      <c r="O4" s="35">
        <v>34</v>
      </c>
      <c r="P4" s="224"/>
      <c r="Q4" s="14">
        <f t="shared" si="0"/>
        <v>161</v>
      </c>
      <c r="R4" s="229" t="s">
        <v>32</v>
      </c>
      <c r="S4" s="23" t="s">
        <v>33</v>
      </c>
      <c r="T4" s="1092" t="b">
        <v>1</v>
      </c>
      <c r="U4" s="4" t="s">
        <v>161</v>
      </c>
      <c r="V4" s="16" t="s">
        <v>90</v>
      </c>
      <c r="W4" s="16">
        <v>1019590</v>
      </c>
      <c r="X4" s="16" t="s">
        <v>3800</v>
      </c>
      <c r="Y4" s="16"/>
    </row>
    <row r="5" spans="1:25">
      <c r="A5" s="224" t="s">
        <v>120</v>
      </c>
      <c r="B5" s="224" t="s">
        <v>78</v>
      </c>
      <c r="C5" s="224" t="s">
        <v>3802</v>
      </c>
      <c r="D5" s="224" t="s">
        <v>88</v>
      </c>
      <c r="E5" s="227">
        <v>46143.166666666664</v>
      </c>
      <c r="F5" s="224">
        <v>11.9</v>
      </c>
      <c r="G5" s="224">
        <v>118959</v>
      </c>
      <c r="H5" s="226" t="s">
        <v>740</v>
      </c>
      <c r="I5" s="224"/>
      <c r="J5" s="224"/>
      <c r="K5" s="224"/>
      <c r="L5" s="224"/>
      <c r="M5" s="35">
        <v>41</v>
      </c>
      <c r="N5" s="35">
        <v>60</v>
      </c>
      <c r="O5" s="35">
        <v>60</v>
      </c>
      <c r="P5" s="224"/>
      <c r="Q5" s="14">
        <f t="shared" si="0"/>
        <v>161</v>
      </c>
      <c r="R5" s="229" t="s">
        <v>32</v>
      </c>
      <c r="S5" s="23" t="s">
        <v>33</v>
      </c>
      <c r="T5" s="1092" t="b">
        <v>1</v>
      </c>
      <c r="U5" s="4" t="s">
        <v>161</v>
      </c>
      <c r="V5" s="16" t="s">
        <v>90</v>
      </c>
      <c r="W5" s="16">
        <v>1019591</v>
      </c>
      <c r="X5" s="16" t="s">
        <v>3803</v>
      </c>
      <c r="Y5" s="16"/>
    </row>
    <row r="6" spans="1:25">
      <c r="A6" s="15" t="s">
        <v>2561</v>
      </c>
      <c r="B6" s="15" t="s">
        <v>92</v>
      </c>
      <c r="C6" s="224" t="s">
        <v>3804</v>
      </c>
      <c r="D6" s="224" t="s">
        <v>159</v>
      </c>
      <c r="E6" s="227">
        <v>46143.041666666664</v>
      </c>
      <c r="F6" s="224">
        <v>11.9</v>
      </c>
      <c r="G6" s="224">
        <v>118960</v>
      </c>
      <c r="H6" s="226" t="s">
        <v>740</v>
      </c>
      <c r="I6" s="224"/>
      <c r="J6" s="224"/>
      <c r="K6" s="224"/>
      <c r="L6" s="224"/>
      <c r="M6" s="35">
        <v>60</v>
      </c>
      <c r="N6" s="35">
        <v>41</v>
      </c>
      <c r="O6" s="35">
        <v>60</v>
      </c>
      <c r="P6" s="224"/>
      <c r="Q6" s="14">
        <f t="shared" si="0"/>
        <v>161</v>
      </c>
      <c r="R6" s="229" t="s">
        <v>32</v>
      </c>
      <c r="S6" s="23" t="s">
        <v>33</v>
      </c>
      <c r="T6" s="1092" t="b">
        <v>1</v>
      </c>
      <c r="U6" s="232" t="s">
        <v>161</v>
      </c>
      <c r="V6" s="16" t="s">
        <v>90</v>
      </c>
      <c r="W6" s="16">
        <v>1019592</v>
      </c>
      <c r="X6" s="16" t="s">
        <v>3803</v>
      </c>
      <c r="Y6" s="16"/>
    </row>
    <row r="7" spans="1:25">
      <c r="A7" s="15" t="s">
        <v>558</v>
      </c>
      <c r="B7" s="15" t="s">
        <v>92</v>
      </c>
      <c r="C7" s="224" t="s">
        <v>3805</v>
      </c>
      <c r="D7" s="224" t="s">
        <v>159</v>
      </c>
      <c r="E7" s="227">
        <v>46143.041666666664</v>
      </c>
      <c r="F7" s="224">
        <v>11.9</v>
      </c>
      <c r="G7" s="224">
        <v>118961</v>
      </c>
      <c r="H7" s="226" t="s">
        <v>740</v>
      </c>
      <c r="I7" s="224"/>
      <c r="J7" s="224"/>
      <c r="K7" s="224"/>
      <c r="L7" s="224"/>
      <c r="M7" s="35">
        <v>60</v>
      </c>
      <c r="N7" s="35">
        <v>60</v>
      </c>
      <c r="O7" s="35">
        <v>41</v>
      </c>
      <c r="P7" s="224"/>
      <c r="Q7" s="14">
        <f t="shared" si="0"/>
        <v>161</v>
      </c>
      <c r="R7" s="229" t="s">
        <v>32</v>
      </c>
      <c r="S7" s="23" t="s">
        <v>33</v>
      </c>
      <c r="T7" s="14"/>
      <c r="U7" s="232" t="s">
        <v>161</v>
      </c>
      <c r="V7" s="16" t="s">
        <v>90</v>
      </c>
      <c r="W7" s="16">
        <v>1019594</v>
      </c>
      <c r="X7" s="16" t="s">
        <v>3803</v>
      </c>
      <c r="Y7" s="16"/>
    </row>
    <row r="8" spans="1:25">
      <c r="A8" s="15" t="s">
        <v>119</v>
      </c>
      <c r="B8" s="15" t="s">
        <v>92</v>
      </c>
      <c r="C8" s="224" t="s">
        <v>3806</v>
      </c>
      <c r="D8" s="224" t="s">
        <v>159</v>
      </c>
      <c r="E8" s="227">
        <v>46143.041666666664</v>
      </c>
      <c r="F8" s="224">
        <v>11.9</v>
      </c>
      <c r="G8" s="224">
        <v>118962</v>
      </c>
      <c r="H8" s="226" t="s">
        <v>740</v>
      </c>
      <c r="I8" s="224"/>
      <c r="J8" s="224"/>
      <c r="K8" s="224"/>
      <c r="L8" s="224"/>
      <c r="M8" s="35">
        <v>30</v>
      </c>
      <c r="N8" s="35">
        <v>30</v>
      </c>
      <c r="O8" s="35">
        <v>41</v>
      </c>
      <c r="P8" s="35">
        <v>60</v>
      </c>
      <c r="Q8" s="14">
        <f t="shared" si="0"/>
        <v>161</v>
      </c>
      <c r="R8" s="229" t="s">
        <v>32</v>
      </c>
      <c r="S8" s="23" t="s">
        <v>33</v>
      </c>
      <c r="T8" s="14"/>
      <c r="U8" s="232" t="s">
        <v>161</v>
      </c>
      <c r="V8" s="16" t="s">
        <v>90</v>
      </c>
      <c r="W8" s="16">
        <v>1019595</v>
      </c>
      <c r="X8" s="16" t="s">
        <v>3803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Q9" si="1">SUM(K3:K8)</f>
        <v>0</v>
      </c>
      <c r="L9" s="11">
        <f t="shared" si="1"/>
        <v>0</v>
      </c>
      <c r="M9" s="11">
        <f>SUM(M3:M8)</f>
        <v>329</v>
      </c>
      <c r="N9" s="11">
        <f t="shared" ref="N9:P9" si="2">SUM(N3:N8)</f>
        <v>340</v>
      </c>
      <c r="O9" s="11">
        <f t="shared" si="2"/>
        <v>236</v>
      </c>
      <c r="P9" s="11">
        <f t="shared" si="2"/>
        <v>61</v>
      </c>
      <c r="Q9" s="11">
        <f t="shared" si="1"/>
        <v>966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573" t="s">
        <v>3807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/>
      <c r="B13" s="1558"/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161</v>
      </c>
      <c r="B14" s="1564" t="s">
        <v>41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808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 t="s">
        <v>3808</v>
      </c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83</v>
      </c>
      <c r="B20" s="1559"/>
      <c r="C20" s="1559"/>
      <c r="D20" s="1559"/>
      <c r="E20" s="1559"/>
      <c r="F20" s="1559"/>
      <c r="G20" s="1067"/>
      <c r="H20" s="7"/>
      <c r="I20" s="1559" t="s">
        <v>346</v>
      </c>
      <c r="J20" s="1559"/>
      <c r="K20" s="1559"/>
      <c r="L20" s="1559"/>
      <c r="M20" s="1559"/>
      <c r="N20" s="1559"/>
      <c r="O20" s="1559"/>
      <c r="P20" s="1559"/>
      <c r="Q20" s="1559"/>
      <c r="R20" s="1560" t="s">
        <v>3809</v>
      </c>
      <c r="S20" s="1561"/>
      <c r="T20" s="1560"/>
      <c r="U20" s="1560"/>
      <c r="V20" s="1560"/>
      <c r="W20" s="1560"/>
      <c r="X20" s="1560"/>
      <c r="Y20" s="1560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15" t="s">
        <v>519</v>
      </c>
      <c r="B22" s="15" t="s">
        <v>78</v>
      </c>
      <c r="C22" s="224" t="s">
        <v>3810</v>
      </c>
      <c r="D22" s="224" t="s">
        <v>88</v>
      </c>
      <c r="E22" s="227">
        <v>46144.166666666664</v>
      </c>
      <c r="F22" s="224">
        <v>11.9</v>
      </c>
      <c r="G22" s="224">
        <v>118963</v>
      </c>
      <c r="H22" s="226" t="s">
        <v>740</v>
      </c>
      <c r="I22" s="224"/>
      <c r="J22" s="224"/>
      <c r="K22" s="224"/>
      <c r="L22" s="224"/>
      <c r="M22" s="15"/>
      <c r="N22" s="35">
        <v>60</v>
      </c>
      <c r="O22" s="35">
        <v>30</v>
      </c>
      <c r="P22" s="35">
        <v>71</v>
      </c>
      <c r="Q22" s="14">
        <f t="shared" ref="Q22:Q27" si="3">SUM(I22:P22)</f>
        <v>161</v>
      </c>
      <c r="R22" s="229" t="s">
        <v>32</v>
      </c>
      <c r="S22" s="23" t="s">
        <v>33</v>
      </c>
      <c r="T22" s="1092" t="b">
        <v>1</v>
      </c>
      <c r="U22" s="4" t="s">
        <v>161</v>
      </c>
      <c r="V22" s="16" t="s">
        <v>90</v>
      </c>
      <c r="W22" s="16">
        <v>1019606</v>
      </c>
      <c r="X22" s="16" t="s">
        <v>3811</v>
      </c>
      <c r="Y22" s="16"/>
    </row>
    <row r="23" spans="1:25">
      <c r="A23" s="15" t="s">
        <v>515</v>
      </c>
      <c r="B23" s="15" t="s">
        <v>78</v>
      </c>
      <c r="C23" s="224" t="s">
        <v>3812</v>
      </c>
      <c r="D23" s="224" t="s">
        <v>88</v>
      </c>
      <c r="E23" s="227">
        <v>46144.166666666664</v>
      </c>
      <c r="F23" s="224">
        <v>11.9</v>
      </c>
      <c r="G23" s="224">
        <v>118964</v>
      </c>
      <c r="H23" s="226" t="s">
        <v>740</v>
      </c>
      <c r="I23" s="224"/>
      <c r="J23" s="224"/>
      <c r="K23" s="224"/>
      <c r="L23" s="224"/>
      <c r="M23" s="35">
        <v>30</v>
      </c>
      <c r="N23" s="35">
        <v>30</v>
      </c>
      <c r="O23" s="35">
        <v>30</v>
      </c>
      <c r="P23" s="35">
        <v>71</v>
      </c>
      <c r="Q23" s="14">
        <f t="shared" si="3"/>
        <v>161</v>
      </c>
      <c r="R23" s="229" t="s">
        <v>32</v>
      </c>
      <c r="S23" s="23" t="s">
        <v>33</v>
      </c>
      <c r="T23" s="14"/>
      <c r="U23" s="4" t="s">
        <v>161</v>
      </c>
      <c r="V23" s="16" t="s">
        <v>90</v>
      </c>
      <c r="W23" s="16">
        <v>1019607</v>
      </c>
      <c r="X23" s="16" t="s">
        <v>3811</v>
      </c>
      <c r="Y23" s="16"/>
    </row>
    <row r="24" spans="1:25">
      <c r="A24" s="15" t="s">
        <v>655</v>
      </c>
      <c r="B24" s="15" t="s">
        <v>134</v>
      </c>
      <c r="C24" s="15" t="s">
        <v>3813</v>
      </c>
      <c r="D24" s="15" t="s">
        <v>2892</v>
      </c>
      <c r="E24" s="24">
        <v>46144.288194444445</v>
      </c>
      <c r="F24" s="15">
        <v>12.5</v>
      </c>
      <c r="G24" s="15">
        <v>118965</v>
      </c>
      <c r="H24" s="226" t="s">
        <v>740</v>
      </c>
      <c r="I24" s="15"/>
      <c r="J24" s="15"/>
      <c r="K24" s="15"/>
      <c r="L24" s="35">
        <v>30</v>
      </c>
      <c r="M24" s="15"/>
      <c r="N24" s="15"/>
      <c r="O24" s="15"/>
      <c r="P24" s="35">
        <v>131</v>
      </c>
      <c r="Q24" s="14">
        <f t="shared" si="3"/>
        <v>161</v>
      </c>
      <c r="R24" s="229" t="s">
        <v>32</v>
      </c>
      <c r="S24" s="23" t="s">
        <v>33</v>
      </c>
      <c r="T24" s="14"/>
      <c r="U24" s="6" t="s">
        <v>100</v>
      </c>
      <c r="V24" s="16" t="s">
        <v>90</v>
      </c>
      <c r="W24" s="16">
        <v>1019608</v>
      </c>
      <c r="X24" s="16" t="s">
        <v>3814</v>
      </c>
      <c r="Y24" s="16"/>
    </row>
    <row r="25" spans="1:25">
      <c r="A25" s="15" t="s">
        <v>157</v>
      </c>
      <c r="B25" s="15" t="s">
        <v>80</v>
      </c>
      <c r="C25" s="15" t="s">
        <v>3815</v>
      </c>
      <c r="D25" s="15" t="s">
        <v>117</v>
      </c>
      <c r="E25" s="24">
        <v>46143.402777777781</v>
      </c>
      <c r="F25" s="224">
        <v>11.3</v>
      </c>
      <c r="G25" s="15">
        <v>118966</v>
      </c>
      <c r="H25" s="226" t="s">
        <v>3051</v>
      </c>
      <c r="I25" s="15"/>
      <c r="J25" s="15"/>
      <c r="K25" s="15"/>
      <c r="L25" s="15"/>
      <c r="M25" s="15"/>
      <c r="N25" s="15"/>
      <c r="O25" s="35">
        <v>30</v>
      </c>
      <c r="P25" s="35">
        <v>131</v>
      </c>
      <c r="Q25" s="14">
        <f t="shared" si="3"/>
        <v>161</v>
      </c>
      <c r="R25" s="229" t="s">
        <v>32</v>
      </c>
      <c r="S25" s="23" t="s">
        <v>33</v>
      </c>
      <c r="T25" s="14"/>
      <c r="U25" s="542" t="s">
        <v>100</v>
      </c>
      <c r="V25" s="16" t="s">
        <v>90</v>
      </c>
      <c r="W25" s="16">
        <v>1019609</v>
      </c>
      <c r="X25" s="16" t="s">
        <v>3816</v>
      </c>
      <c r="Y25" s="16"/>
    </row>
    <row r="26" spans="1:25">
      <c r="A26" s="224" t="s">
        <v>655</v>
      </c>
      <c r="B26" s="224" t="s">
        <v>134</v>
      </c>
      <c r="C26" s="224" t="s">
        <v>3817</v>
      </c>
      <c r="D26" s="224" t="s">
        <v>2892</v>
      </c>
      <c r="E26" s="227">
        <v>46144.288194444445</v>
      </c>
      <c r="F26" s="224">
        <v>12.5</v>
      </c>
      <c r="G26" s="224">
        <v>118967</v>
      </c>
      <c r="H26" s="226" t="s">
        <v>401</v>
      </c>
      <c r="I26" s="224"/>
      <c r="J26" s="224"/>
      <c r="K26" s="224"/>
      <c r="L26" s="15"/>
      <c r="M26" s="35">
        <v>60</v>
      </c>
      <c r="N26" s="35">
        <v>101</v>
      </c>
      <c r="O26" s="224"/>
      <c r="P26" s="224"/>
      <c r="Q26" s="14">
        <f t="shared" si="3"/>
        <v>161</v>
      </c>
      <c r="R26" s="229" t="s">
        <v>32</v>
      </c>
      <c r="S26" s="23" t="s">
        <v>33</v>
      </c>
      <c r="T26" s="14"/>
      <c r="U26" s="542" t="s">
        <v>100</v>
      </c>
      <c r="V26" s="16" t="s">
        <v>90</v>
      </c>
      <c r="W26" s="16">
        <v>1019610</v>
      </c>
      <c r="X26" s="16" t="s">
        <v>3818</v>
      </c>
      <c r="Y26" s="16"/>
    </row>
    <row r="27" spans="1:25">
      <c r="A27" s="15" t="s">
        <v>86</v>
      </c>
      <c r="B27" s="15" t="s">
        <v>134</v>
      </c>
      <c r="C27" s="15" t="s">
        <v>3819</v>
      </c>
      <c r="D27" s="15" t="s">
        <v>2892</v>
      </c>
      <c r="E27" s="24">
        <v>46144.288194444445</v>
      </c>
      <c r="F27" s="15">
        <v>12.5</v>
      </c>
      <c r="G27" s="15">
        <v>118968</v>
      </c>
      <c r="H27" s="37" t="s">
        <v>401</v>
      </c>
      <c r="I27" s="15"/>
      <c r="J27" s="15"/>
      <c r="K27" s="15"/>
      <c r="L27" s="15"/>
      <c r="M27" s="35">
        <v>41</v>
      </c>
      <c r="N27" s="35">
        <v>120</v>
      </c>
      <c r="O27" s="15"/>
      <c r="P27" s="15"/>
      <c r="Q27" s="14">
        <f t="shared" si="3"/>
        <v>161</v>
      </c>
      <c r="R27" s="229" t="s">
        <v>32</v>
      </c>
      <c r="S27" s="23" t="s">
        <v>33</v>
      </c>
      <c r="T27" s="14"/>
      <c r="U27" s="542" t="s">
        <v>100</v>
      </c>
      <c r="V27" s="16" t="s">
        <v>90</v>
      </c>
      <c r="W27" s="16">
        <v>1019311</v>
      </c>
      <c r="X27" s="16" t="s">
        <v>3818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7"/>
      <c r="I28" s="11">
        <f>SUM(I22:I26)</f>
        <v>0</v>
      </c>
      <c r="J28" s="11">
        <f>SUM(J22:J26)</f>
        <v>0</v>
      </c>
      <c r="K28" s="11">
        <f t="shared" ref="K28:Q28" si="4">SUM(K22:K27)</f>
        <v>0</v>
      </c>
      <c r="L28" s="11">
        <f t="shared" si="4"/>
        <v>30</v>
      </c>
      <c r="M28" s="11">
        <f>SUM(M22:M27)</f>
        <v>131</v>
      </c>
      <c r="N28" s="11">
        <f t="shared" ref="N28:P28" si="5">SUM(N22:N27)</f>
        <v>311</v>
      </c>
      <c r="O28" s="11">
        <f t="shared" si="5"/>
        <v>90</v>
      </c>
      <c r="P28" s="11">
        <f t="shared" si="5"/>
        <v>404</v>
      </c>
      <c r="Q28" s="11">
        <f t="shared" si="4"/>
        <v>966</v>
      </c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394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 t="s">
        <v>100</v>
      </c>
      <c r="B32" s="1558" t="s">
        <v>41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4" t="s">
        <v>161</v>
      </c>
      <c r="B33" s="1564" t="s">
        <v>39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 t="s">
        <v>1676</v>
      </c>
      <c r="C34" s="1565"/>
      <c r="D34" s="1"/>
      <c r="E34" s="1" t="s">
        <v>3820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43</v>
      </c>
      <c r="B36" s="1566" t="s">
        <v>3821</v>
      </c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5" ht="23.25" customHeight="1">
      <c r="A39" s="1592" t="s">
        <v>109</v>
      </c>
      <c r="B39" s="1592"/>
      <c r="C39" s="1592"/>
      <c r="D39" s="1592"/>
      <c r="E39" s="1592"/>
      <c r="F39" s="1592"/>
      <c r="G39" s="1100"/>
      <c r="H39" s="408"/>
      <c r="I39" s="1592" t="s">
        <v>577</v>
      </c>
      <c r="J39" s="1592"/>
      <c r="K39" s="1592"/>
      <c r="L39" s="1592"/>
      <c r="M39" s="1592"/>
      <c r="N39" s="1592"/>
      <c r="O39" s="1592"/>
      <c r="P39" s="1592"/>
      <c r="Q39" s="1592"/>
      <c r="R39" s="1593" t="s">
        <v>3099</v>
      </c>
      <c r="S39" s="1594"/>
      <c r="T39" s="1593"/>
      <c r="U39" s="1593"/>
      <c r="V39" s="1593"/>
      <c r="W39" s="1593"/>
      <c r="X39" s="1593"/>
      <c r="Y39" s="1593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8" t="s">
        <v>9</v>
      </c>
      <c r="H40" s="33" t="s">
        <v>10</v>
      </c>
      <c r="I40" s="9" t="s">
        <v>11</v>
      </c>
      <c r="J40" s="9" t="s">
        <v>12</v>
      </c>
      <c r="K40" s="9" t="s">
        <v>13</v>
      </c>
      <c r="L40" s="9" t="s">
        <v>14</v>
      </c>
      <c r="M40" s="9" t="s">
        <v>15</v>
      </c>
      <c r="N40" s="9" t="s">
        <v>16</v>
      </c>
      <c r="O40" s="9" t="s">
        <v>17</v>
      </c>
      <c r="P40" s="10" t="s">
        <v>18</v>
      </c>
      <c r="Q40" s="8" t="s">
        <v>19</v>
      </c>
      <c r="R40" s="8" t="s">
        <v>20</v>
      </c>
      <c r="S40" s="240" t="s">
        <v>21</v>
      </c>
      <c r="T40" s="240" t="s">
        <v>22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224" t="s">
        <v>120</v>
      </c>
      <c r="B41" s="224" t="s">
        <v>78</v>
      </c>
      <c r="C41" s="224" t="s">
        <v>3822</v>
      </c>
      <c r="D41" s="224" t="s">
        <v>1407</v>
      </c>
      <c r="E41" s="227">
        <v>46144.430555555555</v>
      </c>
      <c r="F41" s="224">
        <v>11.5</v>
      </c>
      <c r="G41" s="224">
        <v>118969</v>
      </c>
      <c r="H41" s="226"/>
      <c r="I41" s="224"/>
      <c r="J41" s="224"/>
      <c r="K41" s="224"/>
      <c r="L41" s="224"/>
      <c r="M41" s="35">
        <v>27</v>
      </c>
      <c r="N41" s="35">
        <v>27</v>
      </c>
      <c r="O41" s="35">
        <v>33</v>
      </c>
      <c r="P41" s="35">
        <v>74</v>
      </c>
      <c r="Q41" s="14">
        <f t="shared" ref="Q41:Q44" si="6">SUM(I41:P41)</f>
        <v>161</v>
      </c>
      <c r="R41" s="229" t="s">
        <v>32</v>
      </c>
      <c r="S41" s="23" t="s">
        <v>33</v>
      </c>
      <c r="T41" s="1092" t="b">
        <v>1</v>
      </c>
      <c r="U41" s="232" t="s">
        <v>573</v>
      </c>
      <c r="V41" s="16" t="s">
        <v>90</v>
      </c>
      <c r="W41" s="16">
        <v>1019600</v>
      </c>
      <c r="X41" s="16"/>
      <c r="Y41" s="16"/>
    </row>
    <row r="42" spans="1:25">
      <c r="A42" s="224" t="s">
        <v>698</v>
      </c>
      <c r="B42" s="224" t="s">
        <v>78</v>
      </c>
      <c r="C42" s="224" t="s">
        <v>3823</v>
      </c>
      <c r="D42" s="224" t="s">
        <v>1407</v>
      </c>
      <c r="E42" s="227">
        <v>46144.430555555555</v>
      </c>
      <c r="F42" s="224">
        <v>11.5</v>
      </c>
      <c r="G42" s="224">
        <v>118970</v>
      </c>
      <c r="H42" s="226"/>
      <c r="I42" s="224"/>
      <c r="J42" s="224"/>
      <c r="K42" s="224"/>
      <c r="L42" s="224"/>
      <c r="M42" s="35">
        <v>47</v>
      </c>
      <c r="N42" s="35">
        <v>104</v>
      </c>
      <c r="O42" s="35">
        <v>10</v>
      </c>
      <c r="P42" s="224"/>
      <c r="Q42" s="14">
        <f t="shared" si="6"/>
        <v>161</v>
      </c>
      <c r="R42" s="229" t="s">
        <v>32</v>
      </c>
      <c r="S42" s="23" t="s">
        <v>33</v>
      </c>
      <c r="T42" s="1092" t="b">
        <v>1</v>
      </c>
      <c r="U42" s="232" t="s">
        <v>573</v>
      </c>
      <c r="V42" s="16" t="s">
        <v>90</v>
      </c>
      <c r="W42" s="16">
        <v>1019601</v>
      </c>
      <c r="X42" s="16"/>
      <c r="Y42" s="16"/>
    </row>
    <row r="43" spans="1:25">
      <c r="A43" s="35" t="s">
        <v>121</v>
      </c>
      <c r="B43" s="35" t="s">
        <v>78</v>
      </c>
      <c r="C43" s="224" t="s">
        <v>3824</v>
      </c>
      <c r="D43" s="224" t="s">
        <v>1047</v>
      </c>
      <c r="E43" s="227">
        <v>46144.041666666664</v>
      </c>
      <c r="F43" s="224">
        <v>12.4</v>
      </c>
      <c r="G43" s="224">
        <v>118971</v>
      </c>
      <c r="H43" s="226"/>
      <c r="I43" s="224"/>
      <c r="J43" s="224"/>
      <c r="K43" s="224"/>
      <c r="L43" s="224"/>
      <c r="M43" s="35">
        <v>53</v>
      </c>
      <c r="N43" s="35">
        <v>54</v>
      </c>
      <c r="O43" s="35">
        <v>54</v>
      </c>
      <c r="P43" s="224"/>
      <c r="Q43" s="14">
        <f t="shared" si="6"/>
        <v>161</v>
      </c>
      <c r="R43" s="229" t="s">
        <v>32</v>
      </c>
      <c r="S43" s="23" t="s">
        <v>33</v>
      </c>
      <c r="T43" s="14"/>
      <c r="U43" s="542" t="s">
        <v>2621</v>
      </c>
      <c r="V43" s="16" t="s">
        <v>90</v>
      </c>
      <c r="W43" s="16">
        <v>1019602</v>
      </c>
      <c r="X43" s="16"/>
      <c r="Y43" s="16"/>
    </row>
    <row r="44" spans="1:25">
      <c r="A44" s="224" t="s">
        <v>601</v>
      </c>
      <c r="B44" s="224" t="s">
        <v>78</v>
      </c>
      <c r="C44" s="224" t="s">
        <v>3825</v>
      </c>
      <c r="D44" s="224" t="s">
        <v>1047</v>
      </c>
      <c r="E44" s="227">
        <v>46144.041666666664</v>
      </c>
      <c r="F44" s="224">
        <v>12.4</v>
      </c>
      <c r="G44" s="224">
        <v>118972</v>
      </c>
      <c r="H44" s="226"/>
      <c r="I44" s="224"/>
      <c r="J44" s="224"/>
      <c r="K44" s="224"/>
      <c r="L44" s="224"/>
      <c r="M44" s="35">
        <v>27</v>
      </c>
      <c r="N44" s="35">
        <v>27</v>
      </c>
      <c r="O44" s="35">
        <v>107</v>
      </c>
      <c r="P44" s="224"/>
      <c r="Q44" s="14">
        <f t="shared" si="6"/>
        <v>161</v>
      </c>
      <c r="R44" s="229" t="s">
        <v>32</v>
      </c>
      <c r="S44" s="23" t="s">
        <v>33</v>
      </c>
      <c r="T44" s="14"/>
      <c r="U44" s="542" t="s">
        <v>2621</v>
      </c>
      <c r="V44" s="16" t="s">
        <v>90</v>
      </c>
      <c r="W44" s="16">
        <v>1019603</v>
      </c>
      <c r="X44" s="16"/>
      <c r="Y44" s="16"/>
    </row>
    <row r="45" spans="1:25">
      <c r="A45" s="15"/>
      <c r="B45" s="15"/>
      <c r="C45" s="15"/>
      <c r="D45" s="15"/>
      <c r="E45" s="528"/>
      <c r="F45" s="543"/>
      <c r="G45" s="15"/>
      <c r="H45" s="37"/>
      <c r="I45" s="15"/>
      <c r="J45" s="15"/>
      <c r="K45" s="15"/>
      <c r="L45" s="15"/>
      <c r="M45" s="15"/>
      <c r="N45" s="15"/>
      <c r="O45" s="15"/>
      <c r="P45" s="15"/>
      <c r="Q45" s="14"/>
      <c r="R45" s="14"/>
      <c r="S45" s="14"/>
      <c r="T45" s="14"/>
      <c r="U45" s="16"/>
      <c r="V45" s="16"/>
      <c r="W45" s="16"/>
      <c r="X45" s="16"/>
      <c r="Y45" s="16"/>
    </row>
    <row r="46" spans="1:25">
      <c r="A46" s="11" t="s">
        <v>19</v>
      </c>
      <c r="B46" s="7"/>
      <c r="C46" s="7"/>
      <c r="D46" s="7"/>
      <c r="E46" s="11"/>
      <c r="F46" s="7"/>
      <c r="G46" s="7"/>
      <c r="H46" s="7"/>
      <c r="I46" s="11">
        <f>SUM(I41:I44)</f>
        <v>0</v>
      </c>
      <c r="J46" s="11">
        <f>SUM(J41:J44)</f>
        <v>0</v>
      </c>
      <c r="K46" s="11">
        <f t="shared" ref="K46:Q46" si="7">SUM(K41:K45)</f>
        <v>0</v>
      </c>
      <c r="L46" s="11">
        <f t="shared" si="7"/>
        <v>0</v>
      </c>
      <c r="M46" s="11">
        <f>SUM(M41:M45)</f>
        <v>154</v>
      </c>
      <c r="N46" s="11">
        <f t="shared" ref="N46:P46" si="8">SUM(N41:N45)</f>
        <v>212</v>
      </c>
      <c r="O46" s="11">
        <f t="shared" si="8"/>
        <v>204</v>
      </c>
      <c r="P46" s="11">
        <f t="shared" si="8"/>
        <v>74</v>
      </c>
      <c r="Q46" s="11">
        <f t="shared" si="7"/>
        <v>644</v>
      </c>
      <c r="R46" s="12"/>
      <c r="S46" s="12"/>
      <c r="T46" s="12"/>
      <c r="U46" s="12"/>
      <c r="V46" s="12"/>
      <c r="W46" s="12"/>
      <c r="X46" s="12"/>
      <c r="Y46" s="12"/>
    </row>
    <row r="47" spans="1:25">
      <c r="A47" s="1"/>
      <c r="B47" s="1"/>
      <c r="C47" s="1"/>
      <c r="D47" s="1"/>
      <c r="E47" s="1"/>
      <c r="F47" s="2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166" t="s">
        <v>34</v>
      </c>
      <c r="B48" s="1562"/>
      <c r="C48" s="1562"/>
      <c r="D48" s="1562"/>
      <c r="E48" s="1"/>
      <c r="F48" s="1"/>
      <c r="G48" s="1"/>
      <c r="H48" s="1"/>
      <c r="I48" s="1"/>
      <c r="J48" s="1"/>
      <c r="K48" s="1563"/>
      <c r="L48" s="1563"/>
      <c r="M48" s="1563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8">
      <c r="A49" s="187" t="s">
        <v>35</v>
      </c>
      <c r="B49" s="186" t="s">
        <v>36</v>
      </c>
      <c r="C49" s="239" t="s">
        <v>37</v>
      </c>
      <c r="D49" s="24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230" t="s">
        <v>523</v>
      </c>
      <c r="B50" s="1558" t="s">
        <v>41</v>
      </c>
      <c r="C50" s="1558"/>
      <c r="D50" s="242"/>
      <c r="E50" s="243" t="s">
        <v>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4" t="s">
        <v>508</v>
      </c>
      <c r="B51" s="1564" t="s">
        <v>39</v>
      </c>
      <c r="C51" s="156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5" t="s">
        <v>42</v>
      </c>
      <c r="B52" s="1565"/>
      <c r="C52" s="156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5" t="s">
        <v>42</v>
      </c>
      <c r="B53" s="1565"/>
      <c r="C53" s="156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5" t="s">
        <v>43</v>
      </c>
      <c r="B54" s="1566"/>
      <c r="C54" s="156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5" t="s">
        <v>44</v>
      </c>
      <c r="B55" s="1567"/>
      <c r="C55" s="156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</sheetData>
  <mergeCells count="33">
    <mergeCell ref="B13:C13"/>
    <mergeCell ref="A1:F1"/>
    <mergeCell ref="I1:Q1"/>
    <mergeCell ref="R1:Y1"/>
    <mergeCell ref="B11:D11"/>
    <mergeCell ref="K11:M11"/>
    <mergeCell ref="B33:C33"/>
    <mergeCell ref="B14:C14"/>
    <mergeCell ref="B15:C15"/>
    <mergeCell ref="B16:C16"/>
    <mergeCell ref="B17:C17"/>
    <mergeCell ref="B18:C18"/>
    <mergeCell ref="A20:F20"/>
    <mergeCell ref="I20:Q20"/>
    <mergeCell ref="R20:Y20"/>
    <mergeCell ref="B30:D30"/>
    <mergeCell ref="K30:M30"/>
    <mergeCell ref="B32:C32"/>
    <mergeCell ref="B34:C34"/>
    <mergeCell ref="B35:C35"/>
    <mergeCell ref="B36:C36"/>
    <mergeCell ref="B37:C37"/>
    <mergeCell ref="A39:F39"/>
    <mergeCell ref="B52:C52"/>
    <mergeCell ref="I39:Q39"/>
    <mergeCell ref="B53:C53"/>
    <mergeCell ref="B54:C54"/>
    <mergeCell ref="B55:C55"/>
    <mergeCell ref="R39:Y39"/>
    <mergeCell ref="B48:D48"/>
    <mergeCell ref="K48:M48"/>
    <mergeCell ref="B50:C50"/>
    <mergeCell ref="B51:C51"/>
  </mergeCells>
  <pageMargins left="0.7" right="0.7" top="0.75" bottom="0.75" header="0.3" footer="0.3"/>
  <legacy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4528D-E9D8-4A26-861F-CF95A2345234}">
  <sheetPr>
    <tabColor rgb="FFFFC000"/>
  </sheetPr>
  <dimension ref="A1:Y57"/>
  <sheetViews>
    <sheetView workbookViewId="0">
      <selection activeCell="F13" sqref="F1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9" width="9" customWidth="1"/>
    <col min="10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347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2561</v>
      </c>
      <c r="B3" s="224" t="s">
        <v>78</v>
      </c>
      <c r="C3" s="224" t="s">
        <v>3826</v>
      </c>
      <c r="D3" s="224" t="s">
        <v>99</v>
      </c>
      <c r="E3" s="227">
        <v>46141.277777777781</v>
      </c>
      <c r="F3" s="14">
        <v>12.2</v>
      </c>
      <c r="G3" s="224">
        <v>118940</v>
      </c>
      <c r="H3" s="226" t="s">
        <v>2928</v>
      </c>
      <c r="I3" s="224"/>
      <c r="J3" s="224"/>
      <c r="K3" s="224"/>
      <c r="L3" s="224"/>
      <c r="M3" s="35">
        <v>71</v>
      </c>
      <c r="N3" s="35">
        <v>60</v>
      </c>
      <c r="O3" s="35">
        <v>30</v>
      </c>
      <c r="P3" s="224"/>
      <c r="Q3" s="14">
        <f t="shared" ref="Q3:Q8" si="0">SUM(I3:P3)</f>
        <v>161</v>
      </c>
      <c r="R3" s="229" t="s">
        <v>32</v>
      </c>
      <c r="S3" s="23" t="s">
        <v>33</v>
      </c>
      <c r="T3" s="1092" t="b">
        <v>1</v>
      </c>
      <c r="U3" s="232" t="s">
        <v>100</v>
      </c>
      <c r="V3" s="16" t="s">
        <v>90</v>
      </c>
      <c r="W3" s="16">
        <v>1019547</v>
      </c>
      <c r="X3" s="16" t="s">
        <v>3827</v>
      </c>
      <c r="Y3" s="16"/>
    </row>
    <row r="4" spans="1:25">
      <c r="A4" s="224" t="s">
        <v>519</v>
      </c>
      <c r="B4" s="224" t="s">
        <v>78</v>
      </c>
      <c r="C4" s="224" t="s">
        <v>3828</v>
      </c>
      <c r="D4" s="224" t="s">
        <v>99</v>
      </c>
      <c r="E4" s="227">
        <v>46141.277777777781</v>
      </c>
      <c r="F4" s="14">
        <v>12.2</v>
      </c>
      <c r="G4" s="224">
        <v>118941</v>
      </c>
      <c r="H4" s="226" t="s">
        <v>2928</v>
      </c>
      <c r="I4" s="224"/>
      <c r="J4" s="224"/>
      <c r="K4" s="224"/>
      <c r="L4" s="224"/>
      <c r="M4" s="224"/>
      <c r="N4" s="35">
        <v>60</v>
      </c>
      <c r="O4" s="35">
        <v>30</v>
      </c>
      <c r="P4" s="35">
        <v>71</v>
      </c>
      <c r="Q4" s="14">
        <f t="shared" si="0"/>
        <v>161</v>
      </c>
      <c r="R4" s="229" t="s">
        <v>32</v>
      </c>
      <c r="S4" s="23" t="s">
        <v>33</v>
      </c>
      <c r="T4" s="1092" t="b">
        <v>1</v>
      </c>
      <c r="U4" s="232" t="s">
        <v>100</v>
      </c>
      <c r="V4" s="16" t="s">
        <v>90</v>
      </c>
      <c r="W4" s="16">
        <v>1019548</v>
      </c>
      <c r="X4" s="16" t="s">
        <v>3827</v>
      </c>
      <c r="Y4" s="16"/>
    </row>
    <row r="5" spans="1:25">
      <c r="A5" s="224" t="s">
        <v>120</v>
      </c>
      <c r="B5" s="224" t="s">
        <v>78</v>
      </c>
      <c r="C5" s="224" t="s">
        <v>3829</v>
      </c>
      <c r="D5" s="224" t="s">
        <v>99</v>
      </c>
      <c r="E5" s="227">
        <v>46141.277777777781</v>
      </c>
      <c r="F5" s="14">
        <v>12.2</v>
      </c>
      <c r="G5" s="224">
        <v>118942</v>
      </c>
      <c r="H5" s="226" t="s">
        <v>2928</v>
      </c>
      <c r="I5" s="224"/>
      <c r="J5" s="224"/>
      <c r="K5" s="224"/>
      <c r="L5" s="224"/>
      <c r="M5" s="224"/>
      <c r="N5" s="35">
        <v>41</v>
      </c>
      <c r="O5" s="35">
        <v>60</v>
      </c>
      <c r="P5" s="35">
        <v>60</v>
      </c>
      <c r="Q5" s="14">
        <f t="shared" si="0"/>
        <v>161</v>
      </c>
      <c r="R5" s="229" t="s">
        <v>32</v>
      </c>
      <c r="S5" s="23" t="s">
        <v>33</v>
      </c>
      <c r="T5" s="1092" t="b">
        <v>1</v>
      </c>
      <c r="U5" s="232" t="s">
        <v>100</v>
      </c>
      <c r="V5" s="16" t="s">
        <v>90</v>
      </c>
      <c r="W5" s="16">
        <v>1019549</v>
      </c>
      <c r="X5" s="16" t="s">
        <v>3827</v>
      </c>
      <c r="Y5" s="16"/>
    </row>
    <row r="6" spans="1:25">
      <c r="A6" s="224" t="s">
        <v>698</v>
      </c>
      <c r="B6" s="224" t="s">
        <v>78</v>
      </c>
      <c r="C6" s="224" t="s">
        <v>3830</v>
      </c>
      <c r="D6" s="224" t="s">
        <v>99</v>
      </c>
      <c r="E6" s="227">
        <v>46141.277777777781</v>
      </c>
      <c r="F6" s="14">
        <v>12.2</v>
      </c>
      <c r="G6" s="224">
        <v>118943</v>
      </c>
      <c r="H6" s="226" t="s">
        <v>2928</v>
      </c>
      <c r="I6" s="224"/>
      <c r="J6" s="224"/>
      <c r="K6" s="224"/>
      <c r="L6" s="224"/>
      <c r="M6" s="224"/>
      <c r="N6" s="35">
        <v>30</v>
      </c>
      <c r="O6" s="35">
        <v>60</v>
      </c>
      <c r="P6" s="35">
        <v>71</v>
      </c>
      <c r="Q6" s="14">
        <f t="shared" si="0"/>
        <v>161</v>
      </c>
      <c r="R6" s="229" t="s">
        <v>32</v>
      </c>
      <c r="S6" s="23" t="s">
        <v>33</v>
      </c>
      <c r="T6" s="1092" t="b">
        <v>1</v>
      </c>
      <c r="U6" s="232" t="s">
        <v>100</v>
      </c>
      <c r="V6" s="16" t="s">
        <v>90</v>
      </c>
      <c r="W6" s="16">
        <v>1019550</v>
      </c>
      <c r="X6" s="16" t="s">
        <v>3827</v>
      </c>
      <c r="Y6" s="16"/>
    </row>
    <row r="7" spans="1:25">
      <c r="A7" s="15" t="s">
        <v>111</v>
      </c>
      <c r="B7" s="15" t="s">
        <v>65</v>
      </c>
      <c r="C7" s="15" t="s">
        <v>3831</v>
      </c>
      <c r="D7" s="15" t="s">
        <v>64</v>
      </c>
      <c r="E7" s="24">
        <v>46141.472222222219</v>
      </c>
      <c r="F7" s="15">
        <v>17</v>
      </c>
      <c r="G7" s="224">
        <v>119009</v>
      </c>
      <c r="H7" s="226"/>
      <c r="I7" s="224"/>
      <c r="J7" s="224"/>
      <c r="K7" s="224"/>
      <c r="L7" s="224"/>
      <c r="M7" s="35">
        <v>101</v>
      </c>
      <c r="N7" s="35">
        <v>60</v>
      </c>
      <c r="O7" s="224"/>
      <c r="P7" s="224"/>
      <c r="Q7" s="14">
        <f t="shared" si="0"/>
        <v>161</v>
      </c>
      <c r="R7" s="14" t="s">
        <v>30</v>
      </c>
      <c r="S7" s="23" t="s">
        <v>33</v>
      </c>
      <c r="T7" s="14"/>
      <c r="U7" s="231" t="s">
        <v>169</v>
      </c>
      <c r="V7" s="16" t="s">
        <v>90</v>
      </c>
      <c r="W7" s="16">
        <v>1019552</v>
      </c>
      <c r="X7" s="228" t="s">
        <v>3832</v>
      </c>
      <c r="Y7" s="16"/>
    </row>
    <row r="8" spans="1:25">
      <c r="A8" s="15" t="s">
        <v>601</v>
      </c>
      <c r="B8" s="15" t="s">
        <v>80</v>
      </c>
      <c r="C8" s="15" t="s">
        <v>3833</v>
      </c>
      <c r="D8" s="15" t="s">
        <v>3834</v>
      </c>
      <c r="E8" s="24">
        <v>46141.402777777781</v>
      </c>
      <c r="F8" s="1109">
        <v>11.3</v>
      </c>
      <c r="G8" s="15">
        <v>118944</v>
      </c>
      <c r="H8" s="37" t="s">
        <v>3051</v>
      </c>
      <c r="I8" s="15"/>
      <c r="J8" s="15"/>
      <c r="K8" s="15"/>
      <c r="L8" s="15"/>
      <c r="M8" s="15"/>
      <c r="N8" s="15"/>
      <c r="O8" s="35">
        <v>71</v>
      </c>
      <c r="P8" s="35">
        <v>90</v>
      </c>
      <c r="Q8" s="14">
        <f t="shared" si="0"/>
        <v>161</v>
      </c>
      <c r="R8" s="229" t="s">
        <v>32</v>
      </c>
      <c r="S8" s="23" t="s">
        <v>33</v>
      </c>
      <c r="T8" s="14"/>
      <c r="U8" s="232" t="s">
        <v>100</v>
      </c>
      <c r="V8" s="16" t="s">
        <v>90</v>
      </c>
      <c r="W8" s="16">
        <v>1019551</v>
      </c>
      <c r="X8" s="16" t="s">
        <v>3835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Q9" si="1">SUM(K3:K8)</f>
        <v>0</v>
      </c>
      <c r="L9" s="11">
        <f t="shared" si="1"/>
        <v>0</v>
      </c>
      <c r="M9" s="11">
        <f>SUM(M3:M8)</f>
        <v>172</v>
      </c>
      <c r="N9" s="11">
        <f t="shared" ref="N9:P9" si="2">SUM(N3:N8)</f>
        <v>251</v>
      </c>
      <c r="O9" s="11">
        <f t="shared" si="2"/>
        <v>251</v>
      </c>
      <c r="P9" s="11">
        <f t="shared" si="2"/>
        <v>292</v>
      </c>
      <c r="Q9" s="11">
        <f t="shared" si="1"/>
        <v>966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169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100</v>
      </c>
      <c r="B14" s="1564" t="s">
        <v>41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2101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 t="s">
        <v>2102</v>
      </c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194</v>
      </c>
      <c r="B20" s="1559"/>
      <c r="C20" s="1559"/>
      <c r="D20" s="1559"/>
      <c r="E20" s="1559"/>
      <c r="F20" s="1559"/>
      <c r="G20" s="1067"/>
      <c r="H20" s="7"/>
      <c r="I20" s="1559" t="s">
        <v>346</v>
      </c>
      <c r="J20" s="1559"/>
      <c r="K20" s="1559"/>
      <c r="L20" s="1559"/>
      <c r="M20" s="1559"/>
      <c r="N20" s="1559"/>
      <c r="O20" s="1559"/>
      <c r="P20" s="1559"/>
      <c r="Q20" s="1559"/>
      <c r="R20" s="1560" t="s">
        <v>3836</v>
      </c>
      <c r="S20" s="1561"/>
      <c r="T20" s="1560"/>
      <c r="U20" s="1560"/>
      <c r="V20" s="1560"/>
      <c r="W20" s="1560"/>
      <c r="X20" s="1560"/>
      <c r="Y20" s="1560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15" t="s">
        <v>111</v>
      </c>
      <c r="B22" s="15" t="s">
        <v>65</v>
      </c>
      <c r="C22" s="15" t="s">
        <v>3837</v>
      </c>
      <c r="D22" s="15" t="s">
        <v>203</v>
      </c>
      <c r="E22" s="24">
        <v>46141.958333333336</v>
      </c>
      <c r="F22" s="15">
        <v>18.5</v>
      </c>
      <c r="G22" s="224">
        <v>119010</v>
      </c>
      <c r="H22" s="226"/>
      <c r="I22" s="224"/>
      <c r="J22" s="224"/>
      <c r="K22" s="224"/>
      <c r="L22" s="224"/>
      <c r="M22" s="35">
        <v>161</v>
      </c>
      <c r="N22" s="224"/>
      <c r="O22" s="224"/>
      <c r="P22" s="224"/>
      <c r="Q22" s="14">
        <f t="shared" ref="Q22:Q27" si="3">SUM(I22:P22)</f>
        <v>161</v>
      </c>
      <c r="R22" s="14" t="s">
        <v>30</v>
      </c>
      <c r="S22" s="23" t="s">
        <v>33</v>
      </c>
      <c r="T22" s="14"/>
      <c r="U22" s="231" t="s">
        <v>161</v>
      </c>
      <c r="V22" s="16" t="s">
        <v>90</v>
      </c>
      <c r="W22" s="16">
        <v>1019562</v>
      </c>
      <c r="X22" s="228" t="s">
        <v>3838</v>
      </c>
      <c r="Y22" s="16"/>
    </row>
    <row r="23" spans="1:25">
      <c r="A23" s="15" t="s">
        <v>122</v>
      </c>
      <c r="B23" s="15" t="s">
        <v>62</v>
      </c>
      <c r="C23" s="15" t="s">
        <v>3839</v>
      </c>
      <c r="D23" s="15" t="s">
        <v>3708</v>
      </c>
      <c r="E23" s="24">
        <v>46142.059027777781</v>
      </c>
      <c r="F23" s="15">
        <v>16.399999999999999</v>
      </c>
      <c r="G23" s="224">
        <v>118934</v>
      </c>
      <c r="H23" s="226"/>
      <c r="I23" s="224"/>
      <c r="J23" s="224"/>
      <c r="K23" s="35">
        <v>27</v>
      </c>
      <c r="L23" s="35">
        <v>54</v>
      </c>
      <c r="M23" s="224"/>
      <c r="N23" s="224"/>
      <c r="O23" s="224"/>
      <c r="P23" s="224"/>
      <c r="Q23" s="14">
        <f t="shared" si="3"/>
        <v>81</v>
      </c>
      <c r="R23" s="14" t="s">
        <v>30</v>
      </c>
      <c r="S23" s="14" t="s">
        <v>31</v>
      </c>
      <c r="T23" s="14"/>
      <c r="U23" s="231" t="s">
        <v>161</v>
      </c>
      <c r="V23" s="16" t="s">
        <v>90</v>
      </c>
      <c r="W23" s="16">
        <v>1019563</v>
      </c>
      <c r="X23" s="16" t="s">
        <v>3840</v>
      </c>
      <c r="Y23" s="16"/>
    </row>
    <row r="24" spans="1:25" ht="25.5">
      <c r="A24" s="224" t="s">
        <v>119</v>
      </c>
      <c r="B24" s="224" t="s">
        <v>92</v>
      </c>
      <c r="C24" s="224" t="s">
        <v>3841</v>
      </c>
      <c r="D24" s="224" t="s">
        <v>159</v>
      </c>
      <c r="E24" s="227">
        <v>46142.041666666664</v>
      </c>
      <c r="F24" s="224">
        <v>11.9</v>
      </c>
      <c r="G24" s="224">
        <v>118945</v>
      </c>
      <c r="H24" s="771" t="s">
        <v>3796</v>
      </c>
      <c r="I24" s="224"/>
      <c r="J24" s="224"/>
      <c r="K24" s="224"/>
      <c r="L24" s="224"/>
      <c r="M24" s="35">
        <v>80</v>
      </c>
      <c r="N24" s="35">
        <v>54</v>
      </c>
      <c r="O24" s="35">
        <v>27</v>
      </c>
      <c r="P24" s="224"/>
      <c r="Q24" s="14">
        <f t="shared" si="3"/>
        <v>161</v>
      </c>
      <c r="R24" s="229" t="s">
        <v>32</v>
      </c>
      <c r="S24" s="23" t="s">
        <v>33</v>
      </c>
      <c r="T24" s="14"/>
      <c r="U24" s="231" t="s">
        <v>161</v>
      </c>
      <c r="V24" s="16" t="s">
        <v>90</v>
      </c>
      <c r="W24" s="16">
        <v>1019564</v>
      </c>
      <c r="X24" s="16" t="s">
        <v>3840</v>
      </c>
      <c r="Y24" s="16"/>
    </row>
    <row r="25" spans="1:25">
      <c r="A25" s="224" t="s">
        <v>2561</v>
      </c>
      <c r="B25" s="224" t="s">
        <v>92</v>
      </c>
      <c r="C25" s="224" t="s">
        <v>3842</v>
      </c>
      <c r="D25" s="224" t="s">
        <v>159</v>
      </c>
      <c r="E25" s="227">
        <v>46142.041666666664</v>
      </c>
      <c r="F25" s="224">
        <v>11.9</v>
      </c>
      <c r="G25" s="248">
        <v>118946</v>
      </c>
      <c r="H25" s="1110" t="s">
        <v>740</v>
      </c>
      <c r="I25" s="278"/>
      <c r="J25" s="224"/>
      <c r="K25" s="224"/>
      <c r="L25" s="224"/>
      <c r="M25" s="35">
        <v>81</v>
      </c>
      <c r="N25" s="35">
        <v>27</v>
      </c>
      <c r="O25" s="35">
        <v>53</v>
      </c>
      <c r="P25" s="224"/>
      <c r="Q25" s="14">
        <f t="shared" si="3"/>
        <v>161</v>
      </c>
      <c r="R25" s="229" t="s">
        <v>32</v>
      </c>
      <c r="S25" s="23" t="s">
        <v>33</v>
      </c>
      <c r="T25" s="1092" t="b">
        <v>1</v>
      </c>
      <c r="U25" s="231" t="s">
        <v>161</v>
      </c>
      <c r="V25" s="16" t="s">
        <v>90</v>
      </c>
      <c r="W25" s="16">
        <v>1019565</v>
      </c>
      <c r="X25" s="16" t="s">
        <v>3840</v>
      </c>
      <c r="Y25" s="16"/>
    </row>
    <row r="26" spans="1:25">
      <c r="A26" s="224" t="s">
        <v>86</v>
      </c>
      <c r="B26" s="224" t="s">
        <v>92</v>
      </c>
      <c r="C26" s="224" t="s">
        <v>3843</v>
      </c>
      <c r="D26" s="224" t="s">
        <v>159</v>
      </c>
      <c r="E26" s="227">
        <v>46142.041666666664</v>
      </c>
      <c r="F26" s="224">
        <v>11.9</v>
      </c>
      <c r="G26" s="248">
        <v>118947</v>
      </c>
      <c r="H26" s="1111" t="s">
        <v>740</v>
      </c>
      <c r="I26" s="278"/>
      <c r="J26" s="224"/>
      <c r="K26" s="224"/>
      <c r="L26" s="224"/>
      <c r="M26" s="35">
        <v>81</v>
      </c>
      <c r="N26" s="35">
        <v>27</v>
      </c>
      <c r="O26" s="35">
        <v>26</v>
      </c>
      <c r="P26" s="224"/>
      <c r="Q26" s="14">
        <f t="shared" si="3"/>
        <v>134</v>
      </c>
      <c r="R26" s="229" t="s">
        <v>32</v>
      </c>
      <c r="S26" s="23" t="s">
        <v>33</v>
      </c>
      <c r="T26" s="14"/>
      <c r="U26" s="231" t="s">
        <v>161</v>
      </c>
      <c r="V26" s="16" t="s">
        <v>90</v>
      </c>
      <c r="W26" s="16">
        <v>1019566</v>
      </c>
      <c r="X26" s="16" t="s">
        <v>3840</v>
      </c>
      <c r="Y26" s="16"/>
    </row>
    <row r="27" spans="1:25">
      <c r="A27" s="15" t="s">
        <v>558</v>
      </c>
      <c r="B27" s="15" t="s">
        <v>92</v>
      </c>
      <c r="C27" s="15" t="s">
        <v>3844</v>
      </c>
      <c r="D27" s="224" t="s">
        <v>159</v>
      </c>
      <c r="E27" s="227">
        <v>46142.041666666664</v>
      </c>
      <c r="F27" s="224">
        <v>11.9</v>
      </c>
      <c r="G27" s="26">
        <v>118948</v>
      </c>
      <c r="H27" s="1111" t="s">
        <v>740</v>
      </c>
      <c r="I27" s="25"/>
      <c r="J27" s="15"/>
      <c r="K27" s="15"/>
      <c r="L27" s="15"/>
      <c r="M27" s="35">
        <v>54</v>
      </c>
      <c r="N27" s="35">
        <v>27</v>
      </c>
      <c r="O27" s="35">
        <v>53</v>
      </c>
      <c r="P27" s="15"/>
      <c r="Q27" s="14">
        <f t="shared" si="3"/>
        <v>134</v>
      </c>
      <c r="R27" s="229" t="s">
        <v>32</v>
      </c>
      <c r="S27" s="23" t="s">
        <v>33</v>
      </c>
      <c r="T27" s="14"/>
      <c r="U27" s="231" t="s">
        <v>161</v>
      </c>
      <c r="V27" s="16" t="s">
        <v>90</v>
      </c>
      <c r="W27" s="16">
        <v>1019567</v>
      </c>
      <c r="X27" s="16" t="s">
        <v>3840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20"/>
      <c r="I28" s="11">
        <f>SUM(I22:I26)</f>
        <v>0</v>
      </c>
      <c r="J28" s="11">
        <f>SUM(J22:J26)</f>
        <v>0</v>
      </c>
      <c r="K28" s="11">
        <f>SUM(K22:K27)</f>
        <v>27</v>
      </c>
      <c r="L28" s="11">
        <f t="shared" ref="L28:P28" si="4">SUM(L22:L27)</f>
        <v>54</v>
      </c>
      <c r="M28" s="11">
        <f t="shared" si="4"/>
        <v>457</v>
      </c>
      <c r="N28" s="11">
        <f t="shared" si="4"/>
        <v>135</v>
      </c>
      <c r="O28" s="11">
        <f t="shared" si="4"/>
        <v>159</v>
      </c>
      <c r="P28" s="11">
        <f t="shared" si="4"/>
        <v>0</v>
      </c>
      <c r="Q28" s="11">
        <f t="shared" ref="Q28" si="5">SUM(Q22:Q27)</f>
        <v>832</v>
      </c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 t="s">
        <v>161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4"/>
      <c r="B33" s="1564"/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 t="s">
        <v>1586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43</v>
      </c>
      <c r="B36" s="1566" t="s">
        <v>2728</v>
      </c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5" ht="23.25" customHeight="1">
      <c r="A39" s="1559" t="s">
        <v>205</v>
      </c>
      <c r="B39" s="1559"/>
      <c r="C39" s="1559"/>
      <c r="D39" s="1559"/>
      <c r="E39" s="1559"/>
      <c r="F39" s="1559"/>
      <c r="G39" s="1067"/>
      <c r="H39" s="7"/>
      <c r="I39" s="1559" t="s">
        <v>84</v>
      </c>
      <c r="J39" s="1559"/>
      <c r="K39" s="1559"/>
      <c r="L39" s="1559"/>
      <c r="M39" s="1559"/>
      <c r="N39" s="1559"/>
      <c r="O39" s="1559"/>
      <c r="P39" s="1559"/>
      <c r="Q39" s="1559"/>
      <c r="R39" s="1560" t="s">
        <v>3845</v>
      </c>
      <c r="S39" s="1561"/>
      <c r="T39" s="1560"/>
      <c r="U39" s="1560"/>
      <c r="V39" s="1560"/>
      <c r="W39" s="1560"/>
      <c r="X39" s="1560"/>
      <c r="Y39" s="1560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8" t="s">
        <v>9</v>
      </c>
      <c r="H40" s="33" t="s">
        <v>10</v>
      </c>
      <c r="I40" s="9" t="s">
        <v>11</v>
      </c>
      <c r="J40" s="9" t="s">
        <v>12</v>
      </c>
      <c r="K40" s="9" t="s">
        <v>13</v>
      </c>
      <c r="L40" s="9" t="s">
        <v>14</v>
      </c>
      <c r="M40" s="9" t="s">
        <v>15</v>
      </c>
      <c r="N40" s="9" t="s">
        <v>16</v>
      </c>
      <c r="O40" s="9" t="s">
        <v>17</v>
      </c>
      <c r="P40" s="10" t="s">
        <v>18</v>
      </c>
      <c r="Q40" s="8" t="s">
        <v>19</v>
      </c>
      <c r="R40" s="8" t="s">
        <v>20</v>
      </c>
      <c r="S40" s="240" t="s">
        <v>21</v>
      </c>
      <c r="T40" s="240" t="s">
        <v>22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15" t="s">
        <v>142</v>
      </c>
      <c r="B41" s="15" t="s">
        <v>72</v>
      </c>
      <c r="C41" s="15" t="s">
        <v>3846</v>
      </c>
      <c r="D41" s="15" t="s">
        <v>3847</v>
      </c>
      <c r="E41" s="24">
        <v>46142.715277777781</v>
      </c>
      <c r="F41" s="15">
        <v>16.2</v>
      </c>
      <c r="G41" s="224">
        <v>118936</v>
      </c>
      <c r="H41" s="226"/>
      <c r="I41" s="224"/>
      <c r="J41" s="224"/>
      <c r="K41" s="224"/>
      <c r="L41" s="35">
        <v>54</v>
      </c>
      <c r="M41" s="224"/>
      <c r="N41" s="35">
        <v>80</v>
      </c>
      <c r="O41" s="35">
        <v>27</v>
      </c>
      <c r="P41" s="224"/>
      <c r="Q41" s="14">
        <f t="shared" ref="Q41:Q47" si="6">SUM(I41:P41)</f>
        <v>161</v>
      </c>
      <c r="R41" s="14" t="s">
        <v>30</v>
      </c>
      <c r="S41" s="14" t="s">
        <v>31</v>
      </c>
      <c r="T41" s="14"/>
      <c r="U41" s="232" t="s">
        <v>169</v>
      </c>
      <c r="V41" s="16"/>
      <c r="W41" s="16">
        <v>1019571</v>
      </c>
      <c r="X41" s="16" t="s">
        <v>3848</v>
      </c>
      <c r="Y41" s="16"/>
    </row>
    <row r="42" spans="1:25">
      <c r="A42" s="15" t="s">
        <v>141</v>
      </c>
      <c r="B42" s="15" t="s">
        <v>69</v>
      </c>
      <c r="C42" s="15" t="s">
        <v>3849</v>
      </c>
      <c r="D42" s="15" t="s">
        <v>68</v>
      </c>
      <c r="E42" s="24">
        <v>46141.798611111109</v>
      </c>
      <c r="F42" s="15">
        <v>16.899999999999999</v>
      </c>
      <c r="G42" s="224">
        <v>118937</v>
      </c>
      <c r="H42" s="226"/>
      <c r="I42" s="224"/>
      <c r="J42" s="224"/>
      <c r="K42" s="224"/>
      <c r="L42" s="224"/>
      <c r="M42" s="35">
        <v>27</v>
      </c>
      <c r="N42" s="35">
        <v>80</v>
      </c>
      <c r="O42" s="35">
        <v>54</v>
      </c>
      <c r="P42" s="224"/>
      <c r="Q42" s="14">
        <f t="shared" si="6"/>
        <v>161</v>
      </c>
      <c r="R42" s="14" t="s">
        <v>30</v>
      </c>
      <c r="S42" s="14" t="s">
        <v>31</v>
      </c>
      <c r="T42" s="14"/>
      <c r="U42" s="232" t="s">
        <v>169</v>
      </c>
      <c r="V42" s="16"/>
      <c r="W42" s="16">
        <v>1019572</v>
      </c>
      <c r="X42" s="16" t="s">
        <v>3850</v>
      </c>
      <c r="Y42" s="16"/>
    </row>
    <row r="43" spans="1:25">
      <c r="A43" s="224" t="s">
        <v>655</v>
      </c>
      <c r="B43" s="224" t="s">
        <v>134</v>
      </c>
      <c r="C43" s="224" t="s">
        <v>3851</v>
      </c>
      <c r="D43" s="224" t="s">
        <v>3852</v>
      </c>
      <c r="E43" s="227">
        <v>46142.288194444445</v>
      </c>
      <c r="F43" s="224">
        <v>14.1</v>
      </c>
      <c r="G43" s="224">
        <v>118949</v>
      </c>
      <c r="H43" s="226" t="s">
        <v>401</v>
      </c>
      <c r="I43" s="224"/>
      <c r="J43" s="224"/>
      <c r="K43" s="224"/>
      <c r="L43" s="224"/>
      <c r="M43" s="35">
        <v>161</v>
      </c>
      <c r="N43" s="224"/>
      <c r="O43" s="224"/>
      <c r="P43" s="224"/>
      <c r="Q43" s="14">
        <f t="shared" si="6"/>
        <v>161</v>
      </c>
      <c r="R43" s="229" t="s">
        <v>32</v>
      </c>
      <c r="S43" s="23" t="s">
        <v>33</v>
      </c>
      <c r="T43" s="14"/>
      <c r="U43" s="231" t="s">
        <v>100</v>
      </c>
      <c r="V43" s="16" t="s">
        <v>90</v>
      </c>
      <c r="W43" s="16">
        <v>1019568</v>
      </c>
      <c r="X43" s="16" t="s">
        <v>3853</v>
      </c>
      <c r="Y43" s="16"/>
    </row>
    <row r="44" spans="1:25">
      <c r="A44" s="15" t="s">
        <v>120</v>
      </c>
      <c r="B44" s="15" t="s">
        <v>134</v>
      </c>
      <c r="C44" s="15" t="s">
        <v>3854</v>
      </c>
      <c r="D44" s="15" t="s">
        <v>3852</v>
      </c>
      <c r="E44" s="24">
        <v>46142.288194444445</v>
      </c>
      <c r="F44" s="15">
        <v>14.1</v>
      </c>
      <c r="G44" s="15">
        <v>118950</v>
      </c>
      <c r="H44" s="37" t="s">
        <v>401</v>
      </c>
      <c r="I44" s="15"/>
      <c r="J44" s="15"/>
      <c r="K44" s="15"/>
      <c r="L44" s="15"/>
      <c r="M44" s="35">
        <v>134</v>
      </c>
      <c r="N44" s="15"/>
      <c r="O44" s="15"/>
      <c r="P44" s="15"/>
      <c r="Q44" s="14">
        <f t="shared" si="6"/>
        <v>134</v>
      </c>
      <c r="R44" s="229" t="s">
        <v>32</v>
      </c>
      <c r="S44" s="23" t="s">
        <v>33</v>
      </c>
      <c r="T44" s="1092" t="b">
        <v>1</v>
      </c>
      <c r="U44" s="231" t="s">
        <v>100</v>
      </c>
      <c r="V44" s="16" t="s">
        <v>90</v>
      </c>
      <c r="W44" s="16">
        <v>1019569</v>
      </c>
      <c r="X44" s="16" t="s">
        <v>3853</v>
      </c>
      <c r="Y44" s="16"/>
    </row>
    <row r="45" spans="1:25">
      <c r="A45" s="15" t="s">
        <v>113</v>
      </c>
      <c r="B45" s="15" t="s">
        <v>65</v>
      </c>
      <c r="C45" s="1093" t="s">
        <v>3855</v>
      </c>
      <c r="D45" s="15" t="s">
        <v>64</v>
      </c>
      <c r="E45" s="24">
        <v>46142.472222222219</v>
      </c>
      <c r="F45" s="15">
        <v>17</v>
      </c>
      <c r="G45" s="224">
        <v>119012</v>
      </c>
      <c r="H45" s="226"/>
      <c r="I45" s="224"/>
      <c r="J45" s="224"/>
      <c r="K45" s="224"/>
      <c r="L45" s="35">
        <v>40</v>
      </c>
      <c r="M45" s="35">
        <v>54</v>
      </c>
      <c r="N45" s="224"/>
      <c r="O45" s="224"/>
      <c r="P45" s="224"/>
      <c r="Q45" s="280">
        <f t="shared" si="6"/>
        <v>94</v>
      </c>
      <c r="R45" s="280" t="s">
        <v>30</v>
      </c>
      <c r="S45" s="23" t="s">
        <v>33</v>
      </c>
      <c r="T45" s="280"/>
      <c r="U45" s="232" t="s">
        <v>169</v>
      </c>
      <c r="V45" s="228" t="s">
        <v>90</v>
      </c>
      <c r="W45" s="228">
        <v>1019573</v>
      </c>
      <c r="X45" s="228" t="s">
        <v>3856</v>
      </c>
      <c r="Y45" s="16"/>
    </row>
    <row r="46" spans="1:25">
      <c r="A46" s="15" t="s">
        <v>219</v>
      </c>
      <c r="B46" s="15" t="s">
        <v>75</v>
      </c>
      <c r="C46" s="15" t="s">
        <v>3857</v>
      </c>
      <c r="D46" s="15" t="s">
        <v>74</v>
      </c>
      <c r="E46" s="24">
        <v>46142.524305555555</v>
      </c>
      <c r="F46" s="15">
        <v>18.600000000000001</v>
      </c>
      <c r="G46" s="224">
        <v>118935</v>
      </c>
      <c r="H46" s="226"/>
      <c r="I46" s="224"/>
      <c r="J46" s="224"/>
      <c r="K46" s="224"/>
      <c r="L46" s="35">
        <v>81</v>
      </c>
      <c r="M46" s="224"/>
      <c r="N46" s="224"/>
      <c r="O46" s="224"/>
      <c r="P46" s="224"/>
      <c r="Q46" s="14">
        <f t="shared" si="6"/>
        <v>81</v>
      </c>
      <c r="R46" s="14" t="s">
        <v>30</v>
      </c>
      <c r="S46" s="14" t="s">
        <v>31</v>
      </c>
      <c r="T46" s="14"/>
      <c r="U46" s="232" t="s">
        <v>169</v>
      </c>
      <c r="V46" s="16" t="s">
        <v>660</v>
      </c>
      <c r="W46" s="16">
        <v>1019574</v>
      </c>
      <c r="X46" s="16" t="s">
        <v>3856</v>
      </c>
      <c r="Y46" s="16"/>
    </row>
    <row r="47" spans="1:25" ht="51">
      <c r="A47" s="15" t="s">
        <v>152</v>
      </c>
      <c r="B47" s="15" t="s">
        <v>78</v>
      </c>
      <c r="C47" s="224" t="s">
        <v>3858</v>
      </c>
      <c r="D47" s="224" t="s">
        <v>168</v>
      </c>
      <c r="E47" s="227">
        <v>46141.767361111109</v>
      </c>
      <c r="F47" s="14">
        <v>14.1</v>
      </c>
      <c r="G47" s="224">
        <v>118951</v>
      </c>
      <c r="H47" s="388" t="s">
        <v>3859</v>
      </c>
      <c r="I47" s="1112" t="s">
        <v>3860</v>
      </c>
      <c r="J47" s="224"/>
      <c r="K47" s="224"/>
      <c r="L47" s="35">
        <v>90</v>
      </c>
      <c r="M47" s="35">
        <v>41</v>
      </c>
      <c r="N47" s="35">
        <v>30</v>
      </c>
      <c r="O47" s="224"/>
      <c r="P47" s="224"/>
      <c r="Q47" s="14">
        <f t="shared" si="6"/>
        <v>161</v>
      </c>
      <c r="R47" s="229" t="s">
        <v>32</v>
      </c>
      <c r="S47" s="23" t="s">
        <v>33</v>
      </c>
      <c r="T47" s="14"/>
      <c r="U47" s="232" t="s">
        <v>169</v>
      </c>
      <c r="V47" s="16" t="s">
        <v>90</v>
      </c>
      <c r="W47" s="16">
        <v>1019570</v>
      </c>
      <c r="X47" s="16" t="s">
        <v>3861</v>
      </c>
      <c r="Y47" s="16"/>
    </row>
    <row r="48" spans="1:25">
      <c r="A48" s="11" t="s">
        <v>19</v>
      </c>
      <c r="B48" s="7"/>
      <c r="C48" s="7"/>
      <c r="D48" s="7"/>
      <c r="E48" s="11"/>
      <c r="F48" s="7"/>
      <c r="G48" s="7"/>
      <c r="H48" s="7"/>
      <c r="I48" s="11">
        <f>SUM(I41:I46)</f>
        <v>0</v>
      </c>
      <c r="J48" s="11">
        <f>SUM(J41:J46)</f>
        <v>0</v>
      </c>
      <c r="K48" s="11">
        <f t="shared" ref="K48:Q48" si="7">SUM(K41:K47)</f>
        <v>0</v>
      </c>
      <c r="L48" s="11">
        <f>SUM(L41:L47)</f>
        <v>265</v>
      </c>
      <c r="M48" s="11">
        <f t="shared" ref="M48:P48" si="8">SUM(M41:M47)</f>
        <v>417</v>
      </c>
      <c r="N48" s="11">
        <f t="shared" si="8"/>
        <v>190</v>
      </c>
      <c r="O48" s="11">
        <f t="shared" si="8"/>
        <v>81</v>
      </c>
      <c r="P48" s="11">
        <f t="shared" si="8"/>
        <v>0</v>
      </c>
      <c r="Q48" s="11">
        <f t="shared" si="7"/>
        <v>953</v>
      </c>
      <c r="R48" s="12"/>
      <c r="S48" s="12"/>
      <c r="T48" s="12"/>
      <c r="U48" s="12"/>
      <c r="V48" s="12"/>
      <c r="W48" s="12"/>
      <c r="X48" s="12"/>
      <c r="Y48" s="12"/>
    </row>
    <row r="49" spans="1:24">
      <c r="A49" s="1"/>
      <c r="B49" s="1"/>
      <c r="C49" s="1"/>
      <c r="D49" s="1"/>
      <c r="E49" s="1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"/>
      <c r="K50" s="1563"/>
      <c r="L50" s="1563"/>
      <c r="M50" s="156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230" t="s">
        <v>100</v>
      </c>
      <c r="B52" s="1558" t="s">
        <v>39</v>
      </c>
      <c r="C52" s="1558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4" t="s">
        <v>169</v>
      </c>
      <c r="B53" s="1564" t="s">
        <v>41</v>
      </c>
      <c r="C53" s="156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5" t="s">
        <v>42</v>
      </c>
      <c r="B54" s="1565" t="s">
        <v>3862</v>
      </c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5" t="s">
        <v>42</v>
      </c>
      <c r="B55" s="1565"/>
      <c r="C55" s="156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s="5" t="s">
        <v>43</v>
      </c>
      <c r="B56" s="1566" t="s">
        <v>3863</v>
      </c>
      <c r="C56" s="156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>
      <c r="A57" s="5" t="s">
        <v>44</v>
      </c>
      <c r="B57" s="1567"/>
      <c r="C57" s="156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</sheetData>
  <mergeCells count="33">
    <mergeCell ref="R39:Y39"/>
    <mergeCell ref="B50:D50"/>
    <mergeCell ref="K50:M50"/>
    <mergeCell ref="B52:C52"/>
    <mergeCell ref="B53:C53"/>
    <mergeCell ref="B54:C54"/>
    <mergeCell ref="I39:Q39"/>
    <mergeCell ref="B55:C55"/>
    <mergeCell ref="B56:C56"/>
    <mergeCell ref="B57:C57"/>
    <mergeCell ref="B34:C34"/>
    <mergeCell ref="B35:C35"/>
    <mergeCell ref="B36:C36"/>
    <mergeCell ref="B37:C37"/>
    <mergeCell ref="A39:F39"/>
    <mergeCell ref="I20:Q20"/>
    <mergeCell ref="R20:Y20"/>
    <mergeCell ref="B30:D30"/>
    <mergeCell ref="K30:M30"/>
    <mergeCell ref="B32:C32"/>
    <mergeCell ref="B33:C33"/>
    <mergeCell ref="B14:C14"/>
    <mergeCell ref="B15:C15"/>
    <mergeCell ref="B16:C16"/>
    <mergeCell ref="B17:C17"/>
    <mergeCell ref="B18:C18"/>
    <mergeCell ref="A20:F20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A521F-9C1C-45BD-9476-BE1245123936}">
  <sheetPr>
    <tabColor rgb="FFFF0000"/>
  </sheetPr>
  <dimension ref="A1:Y153"/>
  <sheetViews>
    <sheetView workbookViewId="0">
      <selection activeCell="G47" sqref="G4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1067"/>
      <c r="H1" s="7"/>
      <c r="I1" s="1559" t="s">
        <v>84</v>
      </c>
      <c r="J1" s="1559"/>
      <c r="K1" s="1559"/>
      <c r="L1" s="1559"/>
      <c r="M1" s="1559"/>
      <c r="N1" s="1559"/>
      <c r="O1" s="1559"/>
      <c r="P1" s="1559"/>
      <c r="Q1" s="1559"/>
      <c r="R1" s="1560" t="s">
        <v>2923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2561</v>
      </c>
      <c r="B3" s="224" t="s">
        <v>78</v>
      </c>
      <c r="C3" s="224" t="s">
        <v>3826</v>
      </c>
      <c r="D3" s="224" t="s">
        <v>99</v>
      </c>
      <c r="E3" s="227">
        <v>46141.277777777781</v>
      </c>
      <c r="F3" s="14">
        <v>12.2</v>
      </c>
      <c r="G3" s="224" t="s">
        <v>29</v>
      </c>
      <c r="H3" s="226"/>
      <c r="I3" s="224"/>
      <c r="J3" s="224"/>
      <c r="K3" s="224"/>
      <c r="L3" s="224"/>
      <c r="M3" s="224">
        <v>80</v>
      </c>
      <c r="N3" s="224">
        <v>54</v>
      </c>
      <c r="O3" s="224">
        <v>27</v>
      </c>
      <c r="P3" s="224"/>
      <c r="Q3" s="14">
        <f t="shared" ref="Q3:Q8" si="0">SUM(I3:P3)</f>
        <v>161</v>
      </c>
      <c r="R3" s="229" t="s">
        <v>32</v>
      </c>
      <c r="S3" s="23" t="s">
        <v>33</v>
      </c>
      <c r="T3" s="14"/>
      <c r="U3" s="228" t="s">
        <v>100</v>
      </c>
      <c r="V3" s="16" t="s">
        <v>90</v>
      </c>
      <c r="W3" s="16"/>
      <c r="X3" s="16" t="s">
        <v>3827</v>
      </c>
      <c r="Y3" s="16"/>
    </row>
    <row r="4" spans="1:25">
      <c r="A4" s="224" t="s">
        <v>519</v>
      </c>
      <c r="B4" s="224" t="s">
        <v>78</v>
      </c>
      <c r="C4" s="224" t="s">
        <v>3828</v>
      </c>
      <c r="D4" s="224" t="s">
        <v>99</v>
      </c>
      <c r="E4" s="227">
        <v>46141.277777777781</v>
      </c>
      <c r="F4" s="14">
        <v>12.2</v>
      </c>
      <c r="G4" s="224"/>
      <c r="H4" s="226"/>
      <c r="I4" s="224"/>
      <c r="J4" s="224"/>
      <c r="K4" s="224"/>
      <c r="L4" s="224"/>
      <c r="M4" s="224">
        <v>80</v>
      </c>
      <c r="N4" s="224">
        <v>54</v>
      </c>
      <c r="O4" s="224">
        <v>27</v>
      </c>
      <c r="P4" s="224"/>
      <c r="Q4" s="14">
        <f t="shared" si="0"/>
        <v>161</v>
      </c>
      <c r="R4" s="229" t="s">
        <v>32</v>
      </c>
      <c r="S4" s="23" t="s">
        <v>33</v>
      </c>
      <c r="T4" s="14"/>
      <c r="U4" s="228" t="s">
        <v>100</v>
      </c>
      <c r="V4" s="16" t="s">
        <v>90</v>
      </c>
      <c r="W4" s="16"/>
      <c r="X4" s="16" t="s">
        <v>3827</v>
      </c>
      <c r="Y4" s="16"/>
    </row>
    <row r="5" spans="1:25">
      <c r="A5" s="224" t="s">
        <v>120</v>
      </c>
      <c r="B5" s="224" t="s">
        <v>78</v>
      </c>
      <c r="C5" s="224" t="s">
        <v>3829</v>
      </c>
      <c r="D5" s="224" t="s">
        <v>99</v>
      </c>
      <c r="E5" s="227">
        <v>46141.277777777781</v>
      </c>
      <c r="F5" s="14">
        <v>12.2</v>
      </c>
      <c r="G5" s="224"/>
      <c r="H5" s="226"/>
      <c r="I5" s="224"/>
      <c r="J5" s="224"/>
      <c r="K5" s="224"/>
      <c r="L5" s="224"/>
      <c r="M5" s="224">
        <v>80</v>
      </c>
      <c r="N5" s="224">
        <v>54</v>
      </c>
      <c r="O5" s="224">
        <v>27</v>
      </c>
      <c r="P5" s="224"/>
      <c r="Q5" s="14">
        <f t="shared" si="0"/>
        <v>161</v>
      </c>
      <c r="R5" s="229" t="s">
        <v>32</v>
      </c>
      <c r="S5" s="23" t="s">
        <v>33</v>
      </c>
      <c r="T5" s="14"/>
      <c r="U5" s="228" t="s">
        <v>100</v>
      </c>
      <c r="V5" s="16" t="s">
        <v>90</v>
      </c>
      <c r="W5" s="16"/>
      <c r="X5" s="16" t="s">
        <v>3827</v>
      </c>
      <c r="Y5" s="16"/>
    </row>
    <row r="6" spans="1:25">
      <c r="A6" s="224" t="s">
        <v>698</v>
      </c>
      <c r="B6" s="224" t="s">
        <v>78</v>
      </c>
      <c r="C6" s="224" t="s">
        <v>3830</v>
      </c>
      <c r="D6" s="224" t="s">
        <v>99</v>
      </c>
      <c r="E6" s="227">
        <v>46141.277777777781</v>
      </c>
      <c r="F6" s="14">
        <v>12.2</v>
      </c>
      <c r="G6" s="224"/>
      <c r="H6" s="226"/>
      <c r="I6" s="224"/>
      <c r="J6" s="224"/>
      <c r="K6" s="224"/>
      <c r="L6" s="224"/>
      <c r="M6" s="224">
        <v>80</v>
      </c>
      <c r="N6" s="224">
        <v>54</v>
      </c>
      <c r="O6" s="224">
        <v>27</v>
      </c>
      <c r="P6" s="224"/>
      <c r="Q6" s="14">
        <f t="shared" si="0"/>
        <v>161</v>
      </c>
      <c r="R6" s="229" t="s">
        <v>32</v>
      </c>
      <c r="S6" s="23" t="s">
        <v>33</v>
      </c>
      <c r="T6" s="14"/>
      <c r="U6" s="228" t="s">
        <v>100</v>
      </c>
      <c r="V6" s="16" t="s">
        <v>90</v>
      </c>
      <c r="W6" s="16"/>
      <c r="X6" s="16" t="s">
        <v>3827</v>
      </c>
      <c r="Y6" s="16"/>
    </row>
    <row r="7" spans="1:25">
      <c r="A7" s="35" t="s">
        <v>111</v>
      </c>
      <c r="B7" s="35" t="s">
        <v>65</v>
      </c>
      <c r="C7" s="224" t="s">
        <v>3831</v>
      </c>
      <c r="D7" s="224" t="s">
        <v>64</v>
      </c>
      <c r="E7" s="227">
        <v>46141</v>
      </c>
      <c r="F7" s="224">
        <v>17</v>
      </c>
      <c r="G7" s="224"/>
      <c r="H7" s="226"/>
      <c r="I7" s="224"/>
      <c r="J7" s="224"/>
      <c r="K7" s="224"/>
      <c r="L7" s="224"/>
      <c r="M7" s="224">
        <v>161</v>
      </c>
      <c r="N7" s="224"/>
      <c r="O7" s="224"/>
      <c r="P7" s="224"/>
      <c r="Q7" s="14">
        <f t="shared" ref="Q7" si="1">SUM(I7:P7)</f>
        <v>161</v>
      </c>
      <c r="R7" s="14" t="s">
        <v>30</v>
      </c>
      <c r="S7" s="14" t="s">
        <v>31</v>
      </c>
      <c r="T7" s="14"/>
      <c r="U7" s="228" t="s">
        <v>169</v>
      </c>
      <c r="V7" s="16" t="s">
        <v>90</v>
      </c>
      <c r="W7" s="16"/>
      <c r="X7" s="228" t="s">
        <v>3827</v>
      </c>
      <c r="Y7" s="16"/>
    </row>
    <row r="8" spans="1:25">
      <c r="A8" s="15" t="s">
        <v>601</v>
      </c>
      <c r="B8" s="15" t="s">
        <v>80</v>
      </c>
      <c r="C8" s="15" t="s">
        <v>3833</v>
      </c>
      <c r="D8" s="15" t="s">
        <v>3834</v>
      </c>
      <c r="E8" s="24">
        <v>46141.402777777781</v>
      </c>
      <c r="F8" s="1109">
        <v>11.3</v>
      </c>
      <c r="G8" s="15"/>
      <c r="H8" s="37"/>
      <c r="I8" s="15"/>
      <c r="J8" s="15"/>
      <c r="K8" s="15"/>
      <c r="L8" s="15"/>
      <c r="M8" s="15"/>
      <c r="N8" s="15"/>
      <c r="O8" s="15">
        <v>80</v>
      </c>
      <c r="P8" s="15">
        <v>81</v>
      </c>
      <c r="Q8" s="14">
        <f t="shared" si="0"/>
        <v>161</v>
      </c>
      <c r="R8" s="229" t="s">
        <v>32</v>
      </c>
      <c r="S8" s="23" t="s">
        <v>33</v>
      </c>
      <c r="T8" s="14"/>
      <c r="U8" s="16" t="s">
        <v>100</v>
      </c>
      <c r="V8" s="16" t="s">
        <v>90</v>
      </c>
      <c r="W8" s="16"/>
      <c r="X8" s="16" t="s">
        <v>3835</v>
      </c>
      <c r="Y8" s="16"/>
    </row>
    <row r="9" spans="1:25">
      <c r="A9" s="224"/>
      <c r="B9" s="224"/>
      <c r="C9" s="224"/>
      <c r="D9" s="224"/>
      <c r="E9" s="227"/>
      <c r="F9" s="224"/>
      <c r="G9" s="224"/>
      <c r="H9" s="226"/>
      <c r="I9" s="224"/>
      <c r="J9" s="224"/>
      <c r="K9" s="224"/>
      <c r="L9" s="224"/>
      <c r="M9" s="224"/>
      <c r="N9" s="224"/>
      <c r="O9" s="224"/>
      <c r="P9" s="224"/>
      <c r="Q9" s="14"/>
      <c r="R9" s="14"/>
      <c r="S9" s="14"/>
      <c r="T9" s="14"/>
      <c r="U9" s="228"/>
      <c r="V9" s="16"/>
      <c r="W9" s="16"/>
      <c r="X9" s="228"/>
      <c r="Y9" s="16"/>
    </row>
    <row r="10" spans="1:25">
      <c r="A10" s="11" t="s">
        <v>19</v>
      </c>
      <c r="B10" s="7"/>
      <c r="C10" s="7"/>
      <c r="D10" s="7"/>
      <c r="E10" s="11"/>
      <c r="F10" s="7"/>
      <c r="G10" s="7"/>
      <c r="H10" s="7"/>
      <c r="I10" s="11">
        <f>SUM(I3:I7)</f>
        <v>0</v>
      </c>
      <c r="J10" s="11">
        <f>SUM(J3:J7)</f>
        <v>0</v>
      </c>
      <c r="K10" s="11">
        <f t="shared" ref="K10:Q10" si="2">SUM(K3:K8)</f>
        <v>0</v>
      </c>
      <c r="L10" s="11">
        <f t="shared" si="2"/>
        <v>0</v>
      </c>
      <c r="M10" s="11">
        <f t="shared" si="2"/>
        <v>481</v>
      </c>
      <c r="N10" s="11">
        <f t="shared" si="2"/>
        <v>216</v>
      </c>
      <c r="O10" s="11">
        <f t="shared" si="2"/>
        <v>188</v>
      </c>
      <c r="P10" s="11">
        <f t="shared" si="2"/>
        <v>81</v>
      </c>
      <c r="Q10" s="11">
        <f t="shared" si="2"/>
        <v>966</v>
      </c>
      <c r="R10" s="12"/>
      <c r="S10" s="12"/>
      <c r="T10" s="12"/>
      <c r="U10" s="12"/>
      <c r="V10" s="12"/>
      <c r="W10" s="12"/>
      <c r="X10" s="12"/>
      <c r="Y10" s="12"/>
    </row>
    <row r="11" spans="1:25">
      <c r="A11" s="1"/>
      <c r="B11" s="1"/>
      <c r="C11" s="1"/>
      <c r="D11" s="1"/>
      <c r="E11" s="1"/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"/>
      <c r="K12" s="1563"/>
      <c r="L12" s="1563"/>
      <c r="M12" s="156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30" t="s">
        <v>169</v>
      </c>
      <c r="B14" s="1558" t="s">
        <v>39</v>
      </c>
      <c r="C14" s="1558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4" t="s">
        <v>100</v>
      </c>
      <c r="B15" s="1564" t="s">
        <v>41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42</v>
      </c>
      <c r="B16" s="1565"/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43</v>
      </c>
      <c r="B18" s="1566"/>
      <c r="C18" s="156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5" t="s">
        <v>44</v>
      </c>
      <c r="B19" s="1567"/>
      <c r="C19" s="156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23.25" customHeight="1">
      <c r="A21" s="1559" t="s">
        <v>194</v>
      </c>
      <c r="B21" s="1559"/>
      <c r="C21" s="1559"/>
      <c r="D21" s="1559"/>
      <c r="E21" s="1559"/>
      <c r="F21" s="1559"/>
      <c r="G21" s="1067"/>
      <c r="H21" s="7"/>
      <c r="I21" s="1559" t="s">
        <v>84</v>
      </c>
      <c r="J21" s="1559"/>
      <c r="K21" s="1559"/>
      <c r="L21" s="1559"/>
      <c r="M21" s="1559"/>
      <c r="N21" s="1559"/>
      <c r="O21" s="1559"/>
      <c r="P21" s="1559"/>
      <c r="Q21" s="1559"/>
      <c r="R21" s="1560" t="s">
        <v>810</v>
      </c>
      <c r="S21" s="1561"/>
      <c r="T21" s="1560"/>
      <c r="U21" s="1560"/>
      <c r="V21" s="1560"/>
      <c r="W21" s="1560"/>
      <c r="X21" s="1560"/>
      <c r="Y21" s="1560"/>
    </row>
    <row r="22" spans="1:25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8" t="s">
        <v>9</v>
      </c>
      <c r="H22" s="33" t="s">
        <v>10</v>
      </c>
      <c r="I22" s="9" t="s">
        <v>11</v>
      </c>
      <c r="J22" s="9" t="s">
        <v>12</v>
      </c>
      <c r="K22" s="9" t="s">
        <v>13</v>
      </c>
      <c r="L22" s="9" t="s">
        <v>14</v>
      </c>
      <c r="M22" s="9" t="s">
        <v>15</v>
      </c>
      <c r="N22" s="9" t="s">
        <v>16</v>
      </c>
      <c r="O22" s="9" t="s">
        <v>17</v>
      </c>
      <c r="P22" s="10" t="s">
        <v>18</v>
      </c>
      <c r="Q22" s="8" t="s">
        <v>19</v>
      </c>
      <c r="R22" s="8" t="s">
        <v>20</v>
      </c>
      <c r="S22" s="240" t="s">
        <v>21</v>
      </c>
      <c r="T22" s="240" t="s">
        <v>22</v>
      </c>
      <c r="U22" s="8" t="s">
        <v>24</v>
      </c>
      <c r="V22" s="8" t="s">
        <v>25</v>
      </c>
      <c r="W22" s="8" t="s">
        <v>26</v>
      </c>
      <c r="X22" s="8" t="s">
        <v>27</v>
      </c>
      <c r="Y22" s="8" t="s">
        <v>28</v>
      </c>
    </row>
    <row r="23" spans="1:25">
      <c r="A23" s="35" t="s">
        <v>152</v>
      </c>
      <c r="B23" s="35" t="s">
        <v>78</v>
      </c>
      <c r="C23" s="224" t="s">
        <v>3858</v>
      </c>
      <c r="D23" s="224" t="s">
        <v>168</v>
      </c>
      <c r="E23" s="227">
        <v>46141.767361111109</v>
      </c>
      <c r="F23" s="14">
        <v>14.1</v>
      </c>
      <c r="G23" s="224"/>
      <c r="H23" s="226"/>
      <c r="I23" s="224"/>
      <c r="J23" s="224"/>
      <c r="K23" s="224"/>
      <c r="L23" s="224">
        <v>80</v>
      </c>
      <c r="M23" s="224">
        <v>54</v>
      </c>
      <c r="N23" s="224">
        <v>27</v>
      </c>
      <c r="O23" s="224"/>
      <c r="P23" s="224"/>
      <c r="Q23" s="14">
        <f t="shared" ref="Q23" si="3">SUM(I23:P23)</f>
        <v>161</v>
      </c>
      <c r="R23" s="229" t="s">
        <v>32</v>
      </c>
      <c r="S23" s="23" t="s">
        <v>33</v>
      </c>
      <c r="T23" s="14"/>
      <c r="U23" s="228" t="s">
        <v>169</v>
      </c>
      <c r="V23" s="16" t="s">
        <v>90</v>
      </c>
      <c r="W23" s="16"/>
      <c r="X23" s="16" t="s">
        <v>3861</v>
      </c>
      <c r="Y23" s="16"/>
    </row>
    <row r="24" spans="1:25">
      <c r="A24" s="224" t="s">
        <v>111</v>
      </c>
      <c r="B24" s="224" t="s">
        <v>65</v>
      </c>
      <c r="C24" s="224" t="s">
        <v>3837</v>
      </c>
      <c r="D24" s="224" t="s">
        <v>203</v>
      </c>
      <c r="E24" s="227">
        <v>46141.958333333336</v>
      </c>
      <c r="F24" s="224">
        <v>18.5</v>
      </c>
      <c r="G24" s="224"/>
      <c r="H24" s="226"/>
      <c r="I24" s="224"/>
      <c r="J24" s="224"/>
      <c r="K24" s="224"/>
      <c r="L24" s="224"/>
      <c r="M24" s="224">
        <v>161</v>
      </c>
      <c r="N24" s="224"/>
      <c r="O24" s="224"/>
      <c r="P24" s="224"/>
      <c r="Q24" s="14">
        <f t="shared" ref="Q24:Q29" si="4">SUM(I24:P24)</f>
        <v>161</v>
      </c>
      <c r="R24" s="14"/>
      <c r="S24" s="14"/>
      <c r="T24" s="14"/>
      <c r="U24" s="228" t="s">
        <v>161</v>
      </c>
      <c r="V24" s="16" t="s">
        <v>90</v>
      </c>
      <c r="W24" s="16"/>
      <c r="X24" s="228" t="s">
        <v>3838</v>
      </c>
      <c r="Y24" s="16"/>
    </row>
    <row r="25" spans="1:25">
      <c r="A25" s="224" t="s">
        <v>113</v>
      </c>
      <c r="B25" s="224" t="s">
        <v>65</v>
      </c>
      <c r="C25" s="200" t="s">
        <v>3855</v>
      </c>
      <c r="D25" s="224" t="s">
        <v>64</v>
      </c>
      <c r="E25" s="227">
        <v>46142.472222222219</v>
      </c>
      <c r="F25" s="224">
        <v>17</v>
      </c>
      <c r="G25" s="224"/>
      <c r="H25" s="226"/>
      <c r="I25" s="224"/>
      <c r="J25" s="224"/>
      <c r="K25" s="224"/>
      <c r="L25" s="224">
        <v>40</v>
      </c>
      <c r="M25" s="224">
        <v>54</v>
      </c>
      <c r="N25" s="224"/>
      <c r="O25" s="224"/>
      <c r="P25" s="224"/>
      <c r="Q25" s="280">
        <f t="shared" si="4"/>
        <v>94</v>
      </c>
      <c r="R25" s="280" t="s">
        <v>30</v>
      </c>
      <c r="S25" s="280" t="s">
        <v>31</v>
      </c>
      <c r="T25" s="280"/>
      <c r="U25" s="228" t="s">
        <v>169</v>
      </c>
      <c r="V25" s="228" t="s">
        <v>90</v>
      </c>
      <c r="W25" s="228"/>
      <c r="X25" s="228" t="s">
        <v>3856</v>
      </c>
      <c r="Y25" s="228"/>
    </row>
    <row r="26" spans="1:25">
      <c r="A26" s="224" t="s">
        <v>122</v>
      </c>
      <c r="B26" s="224" t="s">
        <v>62</v>
      </c>
      <c r="C26" s="224" t="s">
        <v>3839</v>
      </c>
      <c r="D26" s="224" t="s">
        <v>3708</v>
      </c>
      <c r="E26" s="227">
        <v>46142.059027777781</v>
      </c>
      <c r="F26" s="224">
        <v>16.399999999999999</v>
      </c>
      <c r="G26" s="224"/>
      <c r="H26" s="226"/>
      <c r="I26" s="224"/>
      <c r="J26" s="224"/>
      <c r="K26" s="224">
        <v>27</v>
      </c>
      <c r="L26" s="224">
        <v>54</v>
      </c>
      <c r="M26" s="224"/>
      <c r="N26" s="224"/>
      <c r="O26" s="224"/>
      <c r="P26" s="224"/>
      <c r="Q26" s="14">
        <f t="shared" si="4"/>
        <v>81</v>
      </c>
      <c r="R26" s="229" t="s">
        <v>32</v>
      </c>
      <c r="S26" s="23" t="s">
        <v>33</v>
      </c>
      <c r="T26" s="14"/>
      <c r="U26" s="228" t="s">
        <v>161</v>
      </c>
      <c r="V26" s="16" t="s">
        <v>90</v>
      </c>
      <c r="W26" s="16"/>
      <c r="X26" s="16" t="s">
        <v>3840</v>
      </c>
      <c r="Y26" s="16"/>
    </row>
    <row r="27" spans="1:25">
      <c r="A27" s="224" t="s">
        <v>219</v>
      </c>
      <c r="B27" s="224" t="s">
        <v>75</v>
      </c>
      <c r="C27" s="224" t="s">
        <v>3857</v>
      </c>
      <c r="D27" s="224" t="s">
        <v>74</v>
      </c>
      <c r="E27" s="227">
        <v>46142.524305555555</v>
      </c>
      <c r="F27" s="224">
        <v>18.2</v>
      </c>
      <c r="G27" s="224"/>
      <c r="H27" s="226"/>
      <c r="I27" s="224"/>
      <c r="J27" s="224"/>
      <c r="K27" s="224"/>
      <c r="L27" s="224">
        <v>81</v>
      </c>
      <c r="M27" s="224"/>
      <c r="N27" s="224"/>
      <c r="O27" s="224"/>
      <c r="P27" s="224"/>
      <c r="Q27" s="14">
        <f t="shared" si="4"/>
        <v>81</v>
      </c>
      <c r="R27" s="229" t="s">
        <v>32</v>
      </c>
      <c r="S27" s="23" t="s">
        <v>33</v>
      </c>
      <c r="T27" s="14"/>
      <c r="U27" s="228" t="s">
        <v>169</v>
      </c>
      <c r="V27" s="16" t="s">
        <v>660</v>
      </c>
      <c r="W27" s="16"/>
      <c r="X27" s="16" t="s">
        <v>3856</v>
      </c>
      <c r="Y27" s="16"/>
    </row>
    <row r="28" spans="1:25">
      <c r="A28" s="224" t="s">
        <v>655</v>
      </c>
      <c r="B28" s="224" t="s">
        <v>134</v>
      </c>
      <c r="C28" s="224" t="s">
        <v>3851</v>
      </c>
      <c r="D28" s="224" t="s">
        <v>3852</v>
      </c>
      <c r="E28" s="227">
        <v>46142.288194444445</v>
      </c>
      <c r="F28" s="224">
        <v>14.1</v>
      </c>
      <c r="G28" s="224"/>
      <c r="H28" s="226"/>
      <c r="I28" s="224"/>
      <c r="J28" s="224"/>
      <c r="K28" s="224"/>
      <c r="L28" s="224"/>
      <c r="M28" s="224">
        <v>161</v>
      </c>
      <c r="N28" s="224"/>
      <c r="O28" s="224"/>
      <c r="P28" s="224"/>
      <c r="Q28" s="14">
        <f t="shared" si="4"/>
        <v>161</v>
      </c>
      <c r="R28" s="229" t="s">
        <v>32</v>
      </c>
      <c r="S28" s="23" t="s">
        <v>33</v>
      </c>
      <c r="T28" s="14"/>
      <c r="U28" s="228" t="s">
        <v>100</v>
      </c>
      <c r="V28" s="16" t="s">
        <v>90</v>
      </c>
      <c r="W28" s="16"/>
      <c r="X28" s="259" t="s">
        <v>3853</v>
      </c>
      <c r="Y28" s="16"/>
    </row>
    <row r="29" spans="1:25">
      <c r="A29" s="15" t="s">
        <v>120</v>
      </c>
      <c r="B29" s="15" t="s">
        <v>134</v>
      </c>
      <c r="C29" s="15" t="s">
        <v>3854</v>
      </c>
      <c r="D29" s="15" t="s">
        <v>3852</v>
      </c>
      <c r="E29" s="24">
        <v>46142.288194444445</v>
      </c>
      <c r="F29" s="15">
        <v>14.1</v>
      </c>
      <c r="G29" s="15"/>
      <c r="H29" s="37"/>
      <c r="I29" s="15"/>
      <c r="J29" s="15"/>
      <c r="K29" s="15"/>
      <c r="L29" s="15"/>
      <c r="M29" s="35">
        <v>134</v>
      </c>
      <c r="N29" s="15"/>
      <c r="O29" s="15"/>
      <c r="P29" s="15"/>
      <c r="Q29" s="14">
        <f t="shared" si="4"/>
        <v>134</v>
      </c>
      <c r="R29" s="14" t="s">
        <v>30</v>
      </c>
      <c r="S29" s="14" t="s">
        <v>31</v>
      </c>
      <c r="T29" s="14"/>
      <c r="U29" s="16" t="s">
        <v>100</v>
      </c>
      <c r="V29" s="16" t="s">
        <v>90</v>
      </c>
      <c r="W29" s="16"/>
      <c r="X29" s="259" t="s">
        <v>3853</v>
      </c>
      <c r="Y29" s="16"/>
    </row>
    <row r="30" spans="1:25">
      <c r="A30" s="11" t="s">
        <v>19</v>
      </c>
      <c r="B30" s="7"/>
      <c r="C30" s="7"/>
      <c r="D30" s="7"/>
      <c r="E30" s="11"/>
      <c r="F30" s="7"/>
      <c r="G30" s="7"/>
      <c r="H30" s="7"/>
      <c r="I30" s="11">
        <f>SUM(I23:I28)</f>
        <v>0</v>
      </c>
      <c r="J30" s="11">
        <f>SUM(J23:J28)</f>
        <v>0</v>
      </c>
      <c r="K30" s="11">
        <f t="shared" ref="K30:Q30" si="5">SUM(K23:K29)</f>
        <v>27</v>
      </c>
      <c r="L30" s="11">
        <f t="shared" si="5"/>
        <v>255</v>
      </c>
      <c r="M30" s="11">
        <f t="shared" si="5"/>
        <v>564</v>
      </c>
      <c r="N30" s="11">
        <f t="shared" si="5"/>
        <v>27</v>
      </c>
      <c r="O30" s="11">
        <f t="shared" si="5"/>
        <v>0</v>
      </c>
      <c r="P30" s="11">
        <f t="shared" si="5"/>
        <v>0</v>
      </c>
      <c r="Q30" s="11">
        <f t="shared" si="5"/>
        <v>873</v>
      </c>
      <c r="R30" s="12"/>
      <c r="S30" s="12"/>
      <c r="T30" s="12"/>
      <c r="U30" s="12"/>
      <c r="V30" s="12"/>
      <c r="W30" s="12"/>
      <c r="X30" s="12"/>
      <c r="Y30" s="12"/>
    </row>
    <row r="31" spans="1:25">
      <c r="A31" s="1"/>
      <c r="B31" s="1"/>
      <c r="C31" s="1"/>
      <c r="D31" s="1"/>
      <c r="E31" s="1"/>
      <c r="F31" s="2"/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166" t="s">
        <v>34</v>
      </c>
      <c r="B32" s="1562"/>
      <c r="C32" s="1562"/>
      <c r="D32" s="1562"/>
      <c r="E32" s="1"/>
      <c r="F32" s="1"/>
      <c r="G32" s="1"/>
      <c r="H32" s="1"/>
      <c r="I32" s="1"/>
      <c r="J32" s="1"/>
      <c r="K32" s="1563"/>
      <c r="L32" s="1563"/>
      <c r="M32" s="156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 ht="15.75" customHeight="1">
      <c r="A33" s="187" t="s">
        <v>35</v>
      </c>
      <c r="B33" s="186" t="s">
        <v>36</v>
      </c>
      <c r="C33" s="239" t="s">
        <v>37</v>
      </c>
      <c r="D33" s="24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 ht="15" customHeight="1">
      <c r="A34" s="230" t="s">
        <v>161</v>
      </c>
      <c r="B34" s="1558" t="s">
        <v>39</v>
      </c>
      <c r="C34" s="1558"/>
      <c r="D34" s="242"/>
      <c r="E34" s="243" t="s">
        <v>40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4" t="s">
        <v>169</v>
      </c>
      <c r="B35" s="1564" t="s">
        <v>41</v>
      </c>
      <c r="C35" s="156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42</v>
      </c>
      <c r="B36" s="1565"/>
      <c r="C36" s="156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42</v>
      </c>
      <c r="B37" s="1565"/>
      <c r="C37" s="156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5">
      <c r="A38" s="5" t="s">
        <v>43</v>
      </c>
      <c r="B38" s="1566"/>
      <c r="C38" s="156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5">
      <c r="A39" s="5" t="s">
        <v>44</v>
      </c>
      <c r="B39" s="1567"/>
      <c r="C39" s="156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1" spans="1:25" ht="23.25" customHeight="1">
      <c r="A41" s="1559" t="s">
        <v>205</v>
      </c>
      <c r="B41" s="1559"/>
      <c r="C41" s="1559"/>
      <c r="D41" s="1559"/>
      <c r="E41" s="1559"/>
      <c r="F41" s="1559"/>
      <c r="G41" s="1067"/>
      <c r="H41" s="7"/>
      <c r="I41" s="1559" t="s">
        <v>84</v>
      </c>
      <c r="J41" s="1559"/>
      <c r="K41" s="1559"/>
      <c r="L41" s="1559"/>
      <c r="M41" s="1559"/>
      <c r="N41" s="1559"/>
      <c r="O41" s="1559"/>
      <c r="P41" s="1559"/>
      <c r="Q41" s="1559"/>
      <c r="R41" s="1560" t="s">
        <v>206</v>
      </c>
      <c r="S41" s="1561"/>
      <c r="T41" s="1560"/>
      <c r="U41" s="1560"/>
      <c r="V41" s="1560"/>
      <c r="W41" s="1560"/>
      <c r="X41" s="1560"/>
      <c r="Y41" s="1560"/>
    </row>
    <row r="42" spans="1:25" ht="26.25">
      <c r="A42" s="8" t="s">
        <v>3</v>
      </c>
      <c r="B42" s="8" t="s">
        <v>4</v>
      </c>
      <c r="C42" s="8" t="s">
        <v>5</v>
      </c>
      <c r="D42" s="8" t="s">
        <v>6</v>
      </c>
      <c r="E42" s="8" t="s">
        <v>7</v>
      </c>
      <c r="F42" s="8" t="s">
        <v>8</v>
      </c>
      <c r="G42" s="8" t="s">
        <v>9</v>
      </c>
      <c r="H42" s="33" t="s">
        <v>10</v>
      </c>
      <c r="I42" s="9" t="s">
        <v>11</v>
      </c>
      <c r="J42" s="9" t="s">
        <v>12</v>
      </c>
      <c r="K42" s="9" t="s">
        <v>13</v>
      </c>
      <c r="L42" s="9" t="s">
        <v>14</v>
      </c>
      <c r="M42" s="9" t="s">
        <v>15</v>
      </c>
      <c r="N42" s="9" t="s">
        <v>16</v>
      </c>
      <c r="O42" s="9" t="s">
        <v>17</v>
      </c>
      <c r="P42" s="10" t="s">
        <v>18</v>
      </c>
      <c r="Q42" s="8" t="s">
        <v>19</v>
      </c>
      <c r="R42" s="8" t="s">
        <v>20</v>
      </c>
      <c r="S42" s="240" t="s">
        <v>21</v>
      </c>
      <c r="T42" s="240" t="s">
        <v>22</v>
      </c>
      <c r="U42" s="8" t="s">
        <v>24</v>
      </c>
      <c r="V42" s="8" t="s">
        <v>25</v>
      </c>
      <c r="W42" s="8" t="s">
        <v>26</v>
      </c>
      <c r="X42" s="8" t="s">
        <v>27</v>
      </c>
      <c r="Y42" s="8" t="s">
        <v>28</v>
      </c>
    </row>
    <row r="43" spans="1:25">
      <c r="A43" s="224" t="s">
        <v>142</v>
      </c>
      <c r="B43" s="224" t="s">
        <v>72</v>
      </c>
      <c r="C43" s="224" t="s">
        <v>3846</v>
      </c>
      <c r="D43" s="224" t="s">
        <v>3847</v>
      </c>
      <c r="E43" s="227">
        <v>46142.715277777781</v>
      </c>
      <c r="F43" s="224">
        <v>16.2</v>
      </c>
      <c r="G43" s="224"/>
      <c r="H43" s="226"/>
      <c r="I43" s="224"/>
      <c r="J43" s="224"/>
      <c r="K43" s="224"/>
      <c r="L43" s="224">
        <v>54</v>
      </c>
      <c r="M43" s="224"/>
      <c r="N43" s="224">
        <v>80</v>
      </c>
      <c r="O43" s="224">
        <v>27</v>
      </c>
      <c r="P43" s="224"/>
      <c r="Q43" s="14">
        <f t="shared" ref="Q43:Q44" si="6">SUM(I43:P43)</f>
        <v>161</v>
      </c>
      <c r="R43" s="14" t="s">
        <v>30</v>
      </c>
      <c r="S43" s="14" t="s">
        <v>31</v>
      </c>
      <c r="T43" s="14"/>
      <c r="U43" s="228" t="s">
        <v>169</v>
      </c>
      <c r="V43" s="16"/>
      <c r="W43" s="16"/>
      <c r="X43" s="259" t="s">
        <v>3848</v>
      </c>
      <c r="Y43" s="16"/>
    </row>
    <row r="44" spans="1:25">
      <c r="A44" s="224" t="s">
        <v>141</v>
      </c>
      <c r="B44" s="224" t="s">
        <v>69</v>
      </c>
      <c r="C44" s="224" t="s">
        <v>3849</v>
      </c>
      <c r="D44" s="224" t="s">
        <v>68</v>
      </c>
      <c r="E44" s="227">
        <v>46141.798611111109</v>
      </c>
      <c r="F44" s="224">
        <v>16.899999999999999</v>
      </c>
      <c r="G44" s="224"/>
      <c r="H44" s="226"/>
      <c r="I44" s="224"/>
      <c r="J44" s="224"/>
      <c r="K44" s="224"/>
      <c r="L44" s="224"/>
      <c r="M44" s="224">
        <v>27</v>
      </c>
      <c r="N44" s="224">
        <v>80</v>
      </c>
      <c r="O44" s="224">
        <v>54</v>
      </c>
      <c r="P44" s="224"/>
      <c r="Q44" s="14">
        <f t="shared" si="6"/>
        <v>161</v>
      </c>
      <c r="R44" s="14" t="s">
        <v>30</v>
      </c>
      <c r="S44" s="14" t="s">
        <v>31</v>
      </c>
      <c r="T44" s="14"/>
      <c r="U44" s="228" t="s">
        <v>169</v>
      </c>
      <c r="V44" s="16"/>
      <c r="W44" s="16"/>
      <c r="X44" s="259" t="s">
        <v>3850</v>
      </c>
      <c r="Y44" s="16"/>
    </row>
    <row r="45" spans="1:25">
      <c r="A45" s="224" t="s">
        <v>119</v>
      </c>
      <c r="B45" s="224" t="s">
        <v>92</v>
      </c>
      <c r="C45" s="224" t="s">
        <v>3841</v>
      </c>
      <c r="D45" s="224" t="s">
        <v>159</v>
      </c>
      <c r="E45" s="227">
        <v>46142.041666666664</v>
      </c>
      <c r="F45" s="224">
        <v>11.9</v>
      </c>
      <c r="G45" s="224"/>
      <c r="H45" s="226"/>
      <c r="I45" s="224"/>
      <c r="J45" s="224"/>
      <c r="K45" s="224"/>
      <c r="L45" s="224"/>
      <c r="M45" s="224">
        <v>80</v>
      </c>
      <c r="N45" s="224">
        <v>54</v>
      </c>
      <c r="O45" s="224">
        <v>27</v>
      </c>
      <c r="P45" s="224"/>
      <c r="Q45" s="14">
        <f>SUM(I45:P45)</f>
        <v>161</v>
      </c>
      <c r="R45" s="229" t="s">
        <v>32</v>
      </c>
      <c r="S45" s="23" t="s">
        <v>33</v>
      </c>
      <c r="T45" s="14"/>
      <c r="U45" s="228" t="s">
        <v>161</v>
      </c>
      <c r="V45" s="16"/>
      <c r="W45" s="16" t="s">
        <v>90</v>
      </c>
      <c r="X45" s="16" t="s">
        <v>3840</v>
      </c>
      <c r="Y45" s="16"/>
    </row>
    <row r="46" spans="1:25">
      <c r="A46" s="224" t="s">
        <v>2561</v>
      </c>
      <c r="B46" s="224" t="s">
        <v>92</v>
      </c>
      <c r="C46" s="224" t="s">
        <v>3842</v>
      </c>
      <c r="D46" s="224" t="s">
        <v>159</v>
      </c>
      <c r="E46" s="227">
        <v>46142.041666666664</v>
      </c>
      <c r="F46" s="224">
        <v>11.9</v>
      </c>
      <c r="G46" s="224"/>
      <c r="H46" s="226"/>
      <c r="I46" s="224"/>
      <c r="J46" s="224"/>
      <c r="K46" s="224"/>
      <c r="L46" s="224"/>
      <c r="M46" s="224">
        <v>54</v>
      </c>
      <c r="N46" s="224">
        <v>54</v>
      </c>
      <c r="O46" s="224">
        <v>53</v>
      </c>
      <c r="P46" s="224"/>
      <c r="Q46" s="14">
        <f>SUM(I46:P46)</f>
        <v>161</v>
      </c>
      <c r="R46" s="229" t="s">
        <v>32</v>
      </c>
      <c r="S46" s="23" t="s">
        <v>33</v>
      </c>
      <c r="T46" s="14"/>
      <c r="U46" s="228" t="s">
        <v>161</v>
      </c>
      <c r="V46" s="16"/>
      <c r="W46" s="16" t="s">
        <v>90</v>
      </c>
      <c r="X46" s="16" t="s">
        <v>3840</v>
      </c>
      <c r="Y46" s="16"/>
    </row>
    <row r="47" spans="1:25">
      <c r="A47" s="224" t="s">
        <v>86</v>
      </c>
      <c r="B47" s="224" t="s">
        <v>92</v>
      </c>
      <c r="C47" s="224" t="s">
        <v>3843</v>
      </c>
      <c r="D47" s="224" t="s">
        <v>159</v>
      </c>
      <c r="E47" s="227">
        <v>46142.041666666664</v>
      </c>
      <c r="F47" s="224">
        <v>11.9</v>
      </c>
      <c r="G47" s="224"/>
      <c r="H47" s="226"/>
      <c r="I47" s="224"/>
      <c r="J47" s="224"/>
      <c r="K47" s="224"/>
      <c r="L47" s="224"/>
      <c r="M47" s="224">
        <v>54</v>
      </c>
      <c r="N47" s="224">
        <v>54</v>
      </c>
      <c r="O47" s="224">
        <v>26</v>
      </c>
      <c r="P47" s="224"/>
      <c r="Q47" s="269">
        <f>SUM(I47:P47)</f>
        <v>134</v>
      </c>
      <c r="R47" s="229" t="s">
        <v>32</v>
      </c>
      <c r="S47" s="23" t="s">
        <v>33</v>
      </c>
      <c r="T47" s="14"/>
      <c r="U47" s="228" t="s">
        <v>161</v>
      </c>
      <c r="V47" s="16"/>
      <c r="W47" s="16" t="s">
        <v>90</v>
      </c>
      <c r="X47" s="16" t="s">
        <v>3840</v>
      </c>
      <c r="Y47" s="16"/>
    </row>
    <row r="48" spans="1:25">
      <c r="A48" s="15" t="s">
        <v>558</v>
      </c>
      <c r="B48" s="15" t="s">
        <v>92</v>
      </c>
      <c r="C48" s="15" t="s">
        <v>3844</v>
      </c>
      <c r="D48" s="224" t="s">
        <v>159</v>
      </c>
      <c r="E48" s="227">
        <v>46142.041666666664</v>
      </c>
      <c r="F48" s="224">
        <v>11.9</v>
      </c>
      <c r="G48" s="15"/>
      <c r="H48" s="37"/>
      <c r="I48" s="15"/>
      <c r="J48" s="15"/>
      <c r="K48" s="15"/>
      <c r="L48" s="15"/>
      <c r="M48" s="15">
        <v>54</v>
      </c>
      <c r="N48" s="15">
        <v>27</v>
      </c>
      <c r="O48" s="15">
        <v>53</v>
      </c>
      <c r="P48" s="15"/>
      <c r="Q48" s="269">
        <f>SUM(I48:P48)</f>
        <v>134</v>
      </c>
      <c r="R48" s="14" t="s">
        <v>30</v>
      </c>
      <c r="S48" s="14" t="s">
        <v>31</v>
      </c>
      <c r="T48" s="14"/>
      <c r="U48" s="228" t="s">
        <v>161</v>
      </c>
      <c r="V48" s="16"/>
      <c r="W48" s="16" t="s">
        <v>90</v>
      </c>
      <c r="X48" s="16" t="s">
        <v>3840</v>
      </c>
      <c r="Y48" s="16"/>
    </row>
    <row r="49" spans="1:25">
      <c r="A49" s="11" t="s">
        <v>19</v>
      </c>
      <c r="B49" s="7"/>
      <c r="C49" s="7"/>
      <c r="D49" s="7"/>
      <c r="E49" s="11"/>
      <c r="F49" s="7"/>
      <c r="G49" s="7"/>
      <c r="H49" s="7"/>
      <c r="I49" s="11">
        <f>SUM(I43:I47)</f>
        <v>0</v>
      </c>
      <c r="J49" s="11">
        <f>SUM(J43:J47)</f>
        <v>0</v>
      </c>
      <c r="K49" s="11">
        <f t="shared" ref="K49:Q49" si="7">SUM(K43:K48)</f>
        <v>0</v>
      </c>
      <c r="L49" s="11">
        <f t="shared" si="7"/>
        <v>54</v>
      </c>
      <c r="M49" s="11">
        <f t="shared" si="7"/>
        <v>269</v>
      </c>
      <c r="N49" s="11">
        <f t="shared" si="7"/>
        <v>349</v>
      </c>
      <c r="O49" s="11">
        <f t="shared" si="7"/>
        <v>240</v>
      </c>
      <c r="P49" s="11">
        <f t="shared" si="7"/>
        <v>0</v>
      </c>
      <c r="Q49" s="11">
        <f t="shared" si="7"/>
        <v>912</v>
      </c>
      <c r="R49" s="12"/>
      <c r="S49" s="12"/>
      <c r="T49" s="12"/>
      <c r="U49" s="12"/>
      <c r="V49" s="12"/>
      <c r="W49" s="12"/>
      <c r="X49" s="12"/>
      <c r="Y49" s="12"/>
    </row>
    <row r="50" spans="1:25">
      <c r="A50" s="1"/>
      <c r="B50" s="1"/>
      <c r="C50" s="1"/>
      <c r="D50" s="1"/>
      <c r="E50" s="1"/>
      <c r="F50" s="2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"/>
      <c r="K51" s="1563"/>
      <c r="L51" s="1563"/>
      <c r="M51" s="1563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230" t="s">
        <v>161</v>
      </c>
      <c r="B53" s="1558" t="s">
        <v>39</v>
      </c>
      <c r="C53" s="1558"/>
      <c r="D53" s="242"/>
      <c r="E53" s="243" t="s">
        <v>40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4" t="s">
        <v>169</v>
      </c>
      <c r="B54" s="1564" t="s">
        <v>41</v>
      </c>
      <c r="C54" s="156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42</v>
      </c>
      <c r="B55" s="1565"/>
      <c r="C55" s="156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42</v>
      </c>
      <c r="B56" s="1565"/>
      <c r="C56" s="156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5">
      <c r="A57" s="5" t="s">
        <v>43</v>
      </c>
      <c r="B57" s="1566"/>
      <c r="C57" s="156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5">
      <c r="A58" s="5" t="s">
        <v>44</v>
      </c>
      <c r="B58" s="1567"/>
      <c r="C58" s="156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60" spans="1:25" ht="23.25" customHeight="1">
      <c r="A60" s="1559" t="s">
        <v>0</v>
      </c>
      <c r="B60" s="1559"/>
      <c r="C60" s="1559"/>
      <c r="D60" s="1559"/>
      <c r="E60" s="1559"/>
      <c r="F60" s="1559"/>
      <c r="G60" s="1067"/>
      <c r="H60" s="7"/>
      <c r="I60" s="1559" t="s">
        <v>1</v>
      </c>
      <c r="J60" s="1559"/>
      <c r="K60" s="1559"/>
      <c r="L60" s="1559"/>
      <c r="M60" s="1559"/>
      <c r="N60" s="1559"/>
      <c r="O60" s="1559"/>
      <c r="P60" s="1559"/>
      <c r="Q60" s="1559"/>
      <c r="R60" s="1560" t="s">
        <v>2</v>
      </c>
      <c r="S60" s="1561"/>
      <c r="T60" s="1560"/>
      <c r="U60" s="1560"/>
      <c r="V60" s="1560"/>
      <c r="W60" s="1560"/>
      <c r="X60" s="1560"/>
      <c r="Y60" s="1560"/>
    </row>
    <row r="61" spans="1:25" ht="26.25">
      <c r="A61" s="8" t="s">
        <v>3</v>
      </c>
      <c r="B61" s="8" t="s">
        <v>4</v>
      </c>
      <c r="C61" s="8" t="s">
        <v>5</v>
      </c>
      <c r="D61" s="8" t="s">
        <v>6</v>
      </c>
      <c r="E61" s="8" t="s">
        <v>7</v>
      </c>
      <c r="F61" s="8" t="s">
        <v>8</v>
      </c>
      <c r="G61" s="8" t="s">
        <v>9</v>
      </c>
      <c r="H61" s="33" t="s">
        <v>10</v>
      </c>
      <c r="I61" s="9" t="s">
        <v>11</v>
      </c>
      <c r="J61" s="9" t="s">
        <v>12</v>
      </c>
      <c r="K61" s="9" t="s">
        <v>13</v>
      </c>
      <c r="L61" s="9" t="s">
        <v>14</v>
      </c>
      <c r="M61" s="9" t="s">
        <v>15</v>
      </c>
      <c r="N61" s="9" t="s">
        <v>16</v>
      </c>
      <c r="O61" s="9" t="s">
        <v>17</v>
      </c>
      <c r="P61" s="10" t="s">
        <v>18</v>
      </c>
      <c r="Q61" s="8" t="s">
        <v>19</v>
      </c>
      <c r="R61" s="8" t="s">
        <v>20</v>
      </c>
      <c r="S61" s="240" t="s">
        <v>21</v>
      </c>
      <c r="T61" s="240" t="s">
        <v>22</v>
      </c>
      <c r="U61" s="8" t="s">
        <v>24</v>
      </c>
      <c r="V61" s="8" t="s">
        <v>25</v>
      </c>
      <c r="W61" s="8" t="s">
        <v>26</v>
      </c>
      <c r="X61" s="8" t="s">
        <v>27</v>
      </c>
      <c r="Y61" s="8" t="s">
        <v>28</v>
      </c>
    </row>
    <row r="62" spans="1:25">
      <c r="A62" s="224"/>
      <c r="B62" s="224"/>
      <c r="C62" s="224"/>
      <c r="D62" s="224"/>
      <c r="E62" s="227"/>
      <c r="F62" s="224"/>
      <c r="G62" s="224"/>
      <c r="H62" s="226"/>
      <c r="I62" s="224"/>
      <c r="J62" s="224"/>
      <c r="K62" s="224"/>
      <c r="L62" s="224"/>
      <c r="M62" s="224"/>
      <c r="N62" s="224"/>
      <c r="O62" s="224"/>
      <c r="P62" s="224"/>
      <c r="Q62" s="14">
        <f>SUM(I62:P62)</f>
        <v>0</v>
      </c>
      <c r="R62" s="14" t="s">
        <v>30</v>
      </c>
      <c r="S62" s="14" t="s">
        <v>31</v>
      </c>
      <c r="T62" s="14"/>
      <c r="U62" s="228"/>
      <c r="V62" s="16"/>
      <c r="W62" s="16"/>
      <c r="X62" s="16"/>
      <c r="Y62" s="16"/>
    </row>
    <row r="63" spans="1:25">
      <c r="A63" s="224"/>
      <c r="B63" s="224"/>
      <c r="C63" s="224"/>
      <c r="D63" s="224"/>
      <c r="E63" s="227"/>
      <c r="F63" s="224"/>
      <c r="G63" s="224"/>
      <c r="H63" s="226"/>
      <c r="I63" s="224"/>
      <c r="J63" s="224"/>
      <c r="K63" s="224"/>
      <c r="L63" s="224"/>
      <c r="M63" s="224"/>
      <c r="N63" s="224"/>
      <c r="O63" s="224"/>
      <c r="P63" s="224"/>
      <c r="Q63" s="14">
        <f>SUM(I63:P63)</f>
        <v>0</v>
      </c>
      <c r="R63" s="14" t="s">
        <v>30</v>
      </c>
      <c r="S63" s="14" t="s">
        <v>31</v>
      </c>
      <c r="T63" s="14"/>
      <c r="U63" s="228"/>
      <c r="V63" s="16"/>
      <c r="W63" s="16"/>
      <c r="X63" s="16"/>
      <c r="Y63" s="16"/>
    </row>
    <row r="64" spans="1:25">
      <c r="A64" s="224"/>
      <c r="B64" s="224"/>
      <c r="C64" s="224"/>
      <c r="D64" s="224"/>
      <c r="E64" s="227"/>
      <c r="F64" s="224"/>
      <c r="G64" s="224"/>
      <c r="H64" s="226"/>
      <c r="I64" s="224"/>
      <c r="J64" s="224"/>
      <c r="K64" s="224"/>
      <c r="L64" s="224"/>
      <c r="M64" s="224"/>
      <c r="N64" s="224"/>
      <c r="O64" s="224"/>
      <c r="P64" s="224"/>
      <c r="Q64" s="14">
        <f>SUM(I64:P64)</f>
        <v>0</v>
      </c>
      <c r="R64" s="229" t="s">
        <v>32</v>
      </c>
      <c r="S64" s="23" t="s">
        <v>33</v>
      </c>
      <c r="T64" s="14"/>
      <c r="U64" s="228"/>
      <c r="V64" s="16"/>
      <c r="W64" s="16"/>
      <c r="X64" s="16"/>
      <c r="Y64" s="16"/>
    </row>
    <row r="65" spans="1:25">
      <c r="A65" s="224"/>
      <c r="B65" s="224"/>
      <c r="C65" s="224"/>
      <c r="D65" s="224"/>
      <c r="E65" s="227"/>
      <c r="F65" s="224"/>
      <c r="G65" s="224"/>
      <c r="H65" s="226"/>
      <c r="I65" s="224"/>
      <c r="J65" s="224"/>
      <c r="K65" s="224"/>
      <c r="L65" s="224"/>
      <c r="M65" s="224"/>
      <c r="N65" s="224"/>
      <c r="O65" s="224"/>
      <c r="P65" s="224"/>
      <c r="Q65" s="14">
        <f>SUM(I65:P65)</f>
        <v>0</v>
      </c>
      <c r="R65" s="229" t="s">
        <v>32</v>
      </c>
      <c r="S65" s="23" t="s">
        <v>33</v>
      </c>
      <c r="T65" s="14"/>
      <c r="U65" s="228"/>
      <c r="V65" s="16"/>
      <c r="W65" s="16"/>
      <c r="X65" s="16"/>
      <c r="Y65" s="16"/>
    </row>
    <row r="66" spans="1:25">
      <c r="A66" s="224"/>
      <c r="B66" s="224"/>
      <c r="C66" s="224"/>
      <c r="D66" s="224"/>
      <c r="E66" s="227"/>
      <c r="F66" s="224"/>
      <c r="G66" s="224"/>
      <c r="H66" s="226"/>
      <c r="I66" s="224"/>
      <c r="J66" s="224"/>
      <c r="K66" s="224"/>
      <c r="L66" s="224"/>
      <c r="M66" s="224"/>
      <c r="N66" s="224"/>
      <c r="O66" s="224"/>
      <c r="P66" s="224"/>
      <c r="Q66" s="14">
        <f t="shared" ref="Q66:Q67" si="8">SUM(I66:P66)</f>
        <v>0</v>
      </c>
      <c r="R66" s="229" t="s">
        <v>32</v>
      </c>
      <c r="S66" s="23" t="s">
        <v>33</v>
      </c>
      <c r="T66" s="14"/>
      <c r="U66" s="228"/>
      <c r="V66" s="16"/>
      <c r="W66" s="16"/>
      <c r="X66" s="16"/>
      <c r="Y66" s="16"/>
    </row>
    <row r="67" spans="1:25">
      <c r="A67" s="15"/>
      <c r="B67" s="15"/>
      <c r="C67" s="15"/>
      <c r="D67" s="15"/>
      <c r="E67" s="15"/>
      <c r="F67" s="15"/>
      <c r="G67" s="15"/>
      <c r="H67" s="37"/>
      <c r="I67" s="15"/>
      <c r="J67" s="15"/>
      <c r="K67" s="15"/>
      <c r="L67" s="15"/>
      <c r="M67" s="15"/>
      <c r="N67" s="15"/>
      <c r="O67" s="15"/>
      <c r="P67" s="15"/>
      <c r="Q67" s="14">
        <f t="shared" si="8"/>
        <v>0</v>
      </c>
      <c r="R67" s="14" t="s">
        <v>30</v>
      </c>
      <c r="S67" s="14" t="s">
        <v>31</v>
      </c>
      <c r="T67" s="14"/>
      <c r="U67" s="16"/>
      <c r="V67" s="16"/>
      <c r="W67" s="16"/>
      <c r="X67" s="16"/>
      <c r="Y67" s="16"/>
    </row>
    <row r="68" spans="1:25">
      <c r="A68" s="11" t="s">
        <v>19</v>
      </c>
      <c r="B68" s="7"/>
      <c r="C68" s="7"/>
      <c r="D68" s="7"/>
      <c r="E68" s="11"/>
      <c r="F68" s="7"/>
      <c r="G68" s="7"/>
      <c r="H68" s="7"/>
      <c r="I68" s="11">
        <f>SUM(I62:I66)</f>
        <v>0</v>
      </c>
      <c r="J68" s="11">
        <f>SUM(J62:J66)</f>
        <v>0</v>
      </c>
      <c r="K68" s="11">
        <f t="shared" ref="K68:Q68" si="9">SUM(K62:K67)</f>
        <v>0</v>
      </c>
      <c r="L68" s="11">
        <f t="shared" si="9"/>
        <v>0</v>
      </c>
      <c r="M68" s="11">
        <f t="shared" si="9"/>
        <v>0</v>
      </c>
      <c r="N68" s="11">
        <f t="shared" si="9"/>
        <v>0</v>
      </c>
      <c r="O68" s="11">
        <f t="shared" si="9"/>
        <v>0</v>
      </c>
      <c r="P68" s="11">
        <f t="shared" si="9"/>
        <v>0</v>
      </c>
      <c r="Q68" s="11">
        <f t="shared" si="9"/>
        <v>0</v>
      </c>
      <c r="R68" s="12"/>
      <c r="S68" s="12"/>
      <c r="T68" s="12"/>
      <c r="U68" s="12"/>
      <c r="V68" s="12"/>
      <c r="W68" s="12"/>
      <c r="X68" s="12"/>
      <c r="Y68" s="12"/>
    </row>
    <row r="69" spans="1:25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166" t="s">
        <v>34</v>
      </c>
      <c r="B70" s="1562"/>
      <c r="C70" s="1562"/>
      <c r="D70" s="1562"/>
      <c r="E70" s="1"/>
      <c r="F70" s="1"/>
      <c r="G70" s="1"/>
      <c r="H70" s="1"/>
      <c r="I70" s="1"/>
      <c r="J70" s="1"/>
      <c r="K70" s="1563"/>
      <c r="L70" s="1563"/>
      <c r="M70" s="1563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 ht="18">
      <c r="A71" s="187" t="s">
        <v>35</v>
      </c>
      <c r="B71" s="186" t="s">
        <v>36</v>
      </c>
      <c r="C71" s="239" t="s">
        <v>37</v>
      </c>
      <c r="D71" s="24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230" t="s">
        <v>161</v>
      </c>
      <c r="B72" s="1558" t="s">
        <v>39</v>
      </c>
      <c r="C72" s="1558"/>
      <c r="D72" s="242"/>
      <c r="E72" s="243" t="s">
        <v>40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4" t="s">
        <v>169</v>
      </c>
      <c r="B73" s="1564" t="s">
        <v>41</v>
      </c>
      <c r="C73" s="156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42</v>
      </c>
      <c r="B74" s="1565"/>
      <c r="C74" s="156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5">
      <c r="A75" s="5" t="s">
        <v>42</v>
      </c>
      <c r="B75" s="1565"/>
      <c r="C75" s="156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5">
      <c r="A76" s="5" t="s">
        <v>43</v>
      </c>
      <c r="B76" s="1566"/>
      <c r="C76" s="156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5">
      <c r="A77" s="5" t="s">
        <v>44</v>
      </c>
      <c r="B77" s="1567"/>
      <c r="C77" s="156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9" spans="1:25" ht="23.25" customHeight="1">
      <c r="A79" s="1559" t="s">
        <v>0</v>
      </c>
      <c r="B79" s="1559"/>
      <c r="C79" s="1559"/>
      <c r="D79" s="1559"/>
      <c r="E79" s="1559"/>
      <c r="F79" s="1559"/>
      <c r="G79" s="1067"/>
      <c r="H79" s="7"/>
      <c r="I79" s="1559" t="s">
        <v>1</v>
      </c>
      <c r="J79" s="1559"/>
      <c r="K79" s="1559"/>
      <c r="L79" s="1559"/>
      <c r="M79" s="1559"/>
      <c r="N79" s="1559"/>
      <c r="O79" s="1559"/>
      <c r="P79" s="1559"/>
      <c r="Q79" s="1559"/>
      <c r="R79" s="1560" t="s">
        <v>2</v>
      </c>
      <c r="S79" s="1561"/>
      <c r="T79" s="1560"/>
      <c r="U79" s="1560"/>
      <c r="V79" s="1560"/>
      <c r="W79" s="1560"/>
      <c r="X79" s="1560"/>
      <c r="Y79" s="1560"/>
    </row>
    <row r="80" spans="1:25" ht="26.25">
      <c r="A80" s="8" t="s">
        <v>3</v>
      </c>
      <c r="B80" s="8" t="s">
        <v>4</v>
      </c>
      <c r="C80" s="8" t="s">
        <v>5</v>
      </c>
      <c r="D80" s="8" t="s">
        <v>6</v>
      </c>
      <c r="E80" s="8" t="s">
        <v>7</v>
      </c>
      <c r="F80" s="8" t="s">
        <v>8</v>
      </c>
      <c r="G80" s="8" t="s">
        <v>9</v>
      </c>
      <c r="H80" s="33" t="s">
        <v>10</v>
      </c>
      <c r="I80" s="9" t="s">
        <v>11</v>
      </c>
      <c r="J80" s="9" t="s">
        <v>12</v>
      </c>
      <c r="K80" s="9" t="s">
        <v>13</v>
      </c>
      <c r="L80" s="9" t="s">
        <v>14</v>
      </c>
      <c r="M80" s="9" t="s">
        <v>15</v>
      </c>
      <c r="N80" s="9" t="s">
        <v>16</v>
      </c>
      <c r="O80" s="9" t="s">
        <v>17</v>
      </c>
      <c r="P80" s="10" t="s">
        <v>18</v>
      </c>
      <c r="Q80" s="8" t="s">
        <v>19</v>
      </c>
      <c r="R80" s="8" t="s">
        <v>20</v>
      </c>
      <c r="S80" s="240" t="s">
        <v>21</v>
      </c>
      <c r="T80" s="240" t="s">
        <v>22</v>
      </c>
      <c r="U80" s="8" t="s">
        <v>24</v>
      </c>
      <c r="V80" s="8" t="s">
        <v>25</v>
      </c>
      <c r="W80" s="8" t="s">
        <v>26</v>
      </c>
      <c r="X80" s="8" t="s">
        <v>27</v>
      </c>
      <c r="Y80" s="8" t="s">
        <v>28</v>
      </c>
    </row>
    <row r="81" spans="1:25">
      <c r="A81" s="224"/>
      <c r="B81" s="224"/>
      <c r="C81" s="224"/>
      <c r="D81" s="224"/>
      <c r="E81" s="227"/>
      <c r="F81" s="224"/>
      <c r="G81" s="224"/>
      <c r="H81" s="226"/>
      <c r="I81" s="224"/>
      <c r="J81" s="224"/>
      <c r="K81" s="224"/>
      <c r="L81" s="224"/>
      <c r="M81" s="224"/>
      <c r="N81" s="224"/>
      <c r="O81" s="224"/>
      <c r="P81" s="224"/>
      <c r="Q81" s="14">
        <f t="shared" ref="Q81:Q86" si="10">SUM(I81:P81)</f>
        <v>0</v>
      </c>
      <c r="R81" s="14" t="s">
        <v>30</v>
      </c>
      <c r="S81" s="14" t="s">
        <v>31</v>
      </c>
      <c r="T81" s="14"/>
      <c r="U81" s="228"/>
      <c r="V81" s="16"/>
      <c r="W81" s="16"/>
      <c r="X81" s="16"/>
      <c r="Y81" s="16"/>
    </row>
    <row r="82" spans="1:25">
      <c r="A82" s="224"/>
      <c r="B82" s="224"/>
      <c r="C82" s="224"/>
      <c r="D82" s="224"/>
      <c r="E82" s="227"/>
      <c r="F82" s="224"/>
      <c r="G82" s="224"/>
      <c r="H82" s="226"/>
      <c r="I82" s="224"/>
      <c r="J82" s="224"/>
      <c r="K82" s="224"/>
      <c r="L82" s="224"/>
      <c r="M82" s="224"/>
      <c r="N82" s="224"/>
      <c r="O82" s="224"/>
      <c r="P82" s="224"/>
      <c r="Q82" s="14">
        <f t="shared" si="10"/>
        <v>0</v>
      </c>
      <c r="R82" s="14" t="s">
        <v>30</v>
      </c>
      <c r="S82" s="14" t="s">
        <v>31</v>
      </c>
      <c r="T82" s="14"/>
      <c r="U82" s="228"/>
      <c r="V82" s="16"/>
      <c r="W82" s="16"/>
      <c r="X82" s="16"/>
      <c r="Y82" s="16"/>
    </row>
    <row r="83" spans="1:25">
      <c r="A83" s="224"/>
      <c r="B83" s="224"/>
      <c r="C83" s="224"/>
      <c r="D83" s="224"/>
      <c r="E83" s="227"/>
      <c r="F83" s="224"/>
      <c r="G83" s="224"/>
      <c r="H83" s="226"/>
      <c r="I83" s="224"/>
      <c r="J83" s="224"/>
      <c r="K83" s="224"/>
      <c r="L83" s="224"/>
      <c r="M83" s="224"/>
      <c r="N83" s="224"/>
      <c r="O83" s="224"/>
      <c r="P83" s="224"/>
      <c r="Q83" s="14">
        <f t="shared" si="10"/>
        <v>0</v>
      </c>
      <c r="R83" s="229" t="s">
        <v>32</v>
      </c>
      <c r="S83" s="23" t="s">
        <v>33</v>
      </c>
      <c r="T83" s="14"/>
      <c r="U83" s="228"/>
      <c r="V83" s="16"/>
      <c r="W83" s="16"/>
      <c r="X83" s="16"/>
      <c r="Y83" s="16"/>
    </row>
    <row r="84" spans="1:25">
      <c r="A84" s="224"/>
      <c r="B84" s="224"/>
      <c r="C84" s="224"/>
      <c r="D84" s="224"/>
      <c r="E84" s="227"/>
      <c r="F84" s="224"/>
      <c r="G84" s="224"/>
      <c r="H84" s="226"/>
      <c r="I84" s="224"/>
      <c r="J84" s="224"/>
      <c r="K84" s="224"/>
      <c r="L84" s="224"/>
      <c r="M84" s="224"/>
      <c r="N84" s="224"/>
      <c r="O84" s="224"/>
      <c r="P84" s="224"/>
      <c r="Q84" s="14">
        <f t="shared" si="10"/>
        <v>0</v>
      </c>
      <c r="R84" s="229" t="s">
        <v>32</v>
      </c>
      <c r="S84" s="23" t="s">
        <v>33</v>
      </c>
      <c r="T84" s="14"/>
      <c r="U84" s="228"/>
      <c r="V84" s="16"/>
      <c r="W84" s="16"/>
      <c r="X84" s="16"/>
      <c r="Y84" s="16"/>
    </row>
    <row r="85" spans="1:25">
      <c r="A85" s="224"/>
      <c r="B85" s="224"/>
      <c r="C85" s="224"/>
      <c r="D85" s="224"/>
      <c r="E85" s="227"/>
      <c r="F85" s="224"/>
      <c r="G85" s="224"/>
      <c r="H85" s="226"/>
      <c r="I85" s="224"/>
      <c r="J85" s="224"/>
      <c r="K85" s="224"/>
      <c r="L85" s="224"/>
      <c r="M85" s="224"/>
      <c r="N85" s="224"/>
      <c r="O85" s="224"/>
      <c r="P85" s="224"/>
      <c r="Q85" s="14">
        <f t="shared" si="10"/>
        <v>0</v>
      </c>
      <c r="R85" s="229" t="s">
        <v>32</v>
      </c>
      <c r="S85" s="23" t="s">
        <v>33</v>
      </c>
      <c r="T85" s="14"/>
      <c r="U85" s="228"/>
      <c r="V85" s="16"/>
      <c r="W85" s="16"/>
      <c r="X85" s="16"/>
      <c r="Y85" s="16"/>
    </row>
    <row r="86" spans="1:25">
      <c r="A86" s="15"/>
      <c r="B86" s="15"/>
      <c r="C86" s="15"/>
      <c r="D86" s="15"/>
      <c r="E86" s="15"/>
      <c r="F86" s="15"/>
      <c r="G86" s="15"/>
      <c r="H86" s="37"/>
      <c r="I86" s="15"/>
      <c r="J86" s="15"/>
      <c r="K86" s="15"/>
      <c r="L86" s="15"/>
      <c r="M86" s="15"/>
      <c r="N86" s="15"/>
      <c r="O86" s="15"/>
      <c r="P86" s="15"/>
      <c r="Q86" s="14">
        <f t="shared" si="10"/>
        <v>0</v>
      </c>
      <c r="R86" s="14" t="s">
        <v>30</v>
      </c>
      <c r="S86" s="14" t="s">
        <v>31</v>
      </c>
      <c r="T86" s="14"/>
      <c r="U86" s="16"/>
      <c r="V86" s="16"/>
      <c r="W86" s="16"/>
      <c r="X86" s="16"/>
      <c r="Y86" s="16"/>
    </row>
    <row r="87" spans="1:25">
      <c r="A87" s="11" t="s">
        <v>19</v>
      </c>
      <c r="B87" s="7"/>
      <c r="C87" s="7"/>
      <c r="D87" s="7"/>
      <c r="E87" s="11"/>
      <c r="F87" s="7"/>
      <c r="G87" s="7"/>
      <c r="H87" s="7"/>
      <c r="I87" s="11">
        <f>SUM(I81:I85)</f>
        <v>0</v>
      </c>
      <c r="J87" s="11">
        <f>SUM(J81:J85)</f>
        <v>0</v>
      </c>
      <c r="K87" s="11">
        <f t="shared" ref="K87:Q87" si="11">SUM(K81:K86)</f>
        <v>0</v>
      </c>
      <c r="L87" s="11">
        <f t="shared" si="11"/>
        <v>0</v>
      </c>
      <c r="M87" s="11">
        <f t="shared" si="11"/>
        <v>0</v>
      </c>
      <c r="N87" s="11">
        <f t="shared" si="11"/>
        <v>0</v>
      </c>
      <c r="O87" s="11">
        <f t="shared" si="11"/>
        <v>0</v>
      </c>
      <c r="P87" s="11">
        <f t="shared" si="11"/>
        <v>0</v>
      </c>
      <c r="Q87" s="11">
        <f t="shared" si="11"/>
        <v>0</v>
      </c>
      <c r="R87" s="12"/>
      <c r="S87" s="12"/>
      <c r="T87" s="12"/>
      <c r="U87" s="12"/>
      <c r="V87" s="12"/>
      <c r="W87" s="12"/>
      <c r="X87" s="12"/>
      <c r="Y87" s="12"/>
    </row>
    <row r="88" spans="1:25">
      <c r="A88" s="1"/>
      <c r="B88" s="1"/>
      <c r="C88" s="1"/>
      <c r="D88" s="1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166" t="s">
        <v>34</v>
      </c>
      <c r="B89" s="1562"/>
      <c r="C89" s="1562"/>
      <c r="D89" s="1562"/>
      <c r="E89" s="1"/>
      <c r="F89" s="1"/>
      <c r="G89" s="1"/>
      <c r="H89" s="1"/>
      <c r="I89" s="1"/>
      <c r="J89" s="1"/>
      <c r="K89" s="1563"/>
      <c r="L89" s="1563"/>
      <c r="M89" s="1563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 ht="18">
      <c r="A90" s="187" t="s">
        <v>35</v>
      </c>
      <c r="B90" s="186" t="s">
        <v>36</v>
      </c>
      <c r="C90" s="239" t="s">
        <v>37</v>
      </c>
      <c r="D90" s="24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230" t="s">
        <v>161</v>
      </c>
      <c r="B91" s="1558" t="s">
        <v>39</v>
      </c>
      <c r="C91" s="1558"/>
      <c r="D91" s="242"/>
      <c r="E91" s="243" t="s">
        <v>40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4" t="s">
        <v>169</v>
      </c>
      <c r="B92" s="1564" t="s">
        <v>41</v>
      </c>
      <c r="C92" s="156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>
      <c r="A93" s="5" t="s">
        <v>42</v>
      </c>
      <c r="B93" s="1565"/>
      <c r="C93" s="156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5">
      <c r="A94" s="5" t="s">
        <v>42</v>
      </c>
      <c r="B94" s="1565"/>
      <c r="C94" s="156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5">
      <c r="A95" s="5" t="s">
        <v>43</v>
      </c>
      <c r="B95" s="1566"/>
      <c r="C95" s="156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5">
      <c r="A96" s="5" t="s">
        <v>44</v>
      </c>
      <c r="B96" s="1567"/>
      <c r="C96" s="1567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8" spans="1:25" ht="23.25" customHeight="1">
      <c r="A98" s="1559" t="s">
        <v>0</v>
      </c>
      <c r="B98" s="1559"/>
      <c r="C98" s="1559"/>
      <c r="D98" s="1559"/>
      <c r="E98" s="1559"/>
      <c r="F98" s="1559"/>
      <c r="G98" s="1067"/>
      <c r="H98" s="7"/>
      <c r="I98" s="1559" t="s">
        <v>1</v>
      </c>
      <c r="J98" s="1559"/>
      <c r="K98" s="1559"/>
      <c r="L98" s="1559"/>
      <c r="M98" s="1559"/>
      <c r="N98" s="1559"/>
      <c r="O98" s="1559"/>
      <c r="P98" s="1559"/>
      <c r="Q98" s="1559"/>
      <c r="R98" s="1560" t="s">
        <v>2</v>
      </c>
      <c r="S98" s="1561"/>
      <c r="T98" s="1560"/>
      <c r="U98" s="1560"/>
      <c r="V98" s="1560"/>
      <c r="W98" s="1560"/>
      <c r="X98" s="1560"/>
      <c r="Y98" s="1560"/>
    </row>
    <row r="99" spans="1:25" ht="26.25">
      <c r="A99" s="8" t="s">
        <v>3</v>
      </c>
      <c r="B99" s="8" t="s">
        <v>4</v>
      </c>
      <c r="C99" s="8" t="s">
        <v>5</v>
      </c>
      <c r="D99" s="8" t="s">
        <v>6</v>
      </c>
      <c r="E99" s="8" t="s">
        <v>7</v>
      </c>
      <c r="F99" s="8" t="s">
        <v>8</v>
      </c>
      <c r="G99" s="8" t="s">
        <v>9</v>
      </c>
      <c r="H99" s="33" t="s">
        <v>10</v>
      </c>
      <c r="I99" s="9" t="s">
        <v>11</v>
      </c>
      <c r="J99" s="9" t="s">
        <v>12</v>
      </c>
      <c r="K99" s="9" t="s">
        <v>13</v>
      </c>
      <c r="L99" s="9" t="s">
        <v>14</v>
      </c>
      <c r="M99" s="9" t="s">
        <v>15</v>
      </c>
      <c r="N99" s="9" t="s">
        <v>16</v>
      </c>
      <c r="O99" s="9" t="s">
        <v>17</v>
      </c>
      <c r="P99" s="10" t="s">
        <v>18</v>
      </c>
      <c r="Q99" s="8" t="s">
        <v>19</v>
      </c>
      <c r="R99" s="8" t="s">
        <v>20</v>
      </c>
      <c r="S99" s="240" t="s">
        <v>21</v>
      </c>
      <c r="T99" s="240" t="s">
        <v>22</v>
      </c>
      <c r="U99" s="8" t="s">
        <v>24</v>
      </c>
      <c r="V99" s="8" t="s">
        <v>25</v>
      </c>
      <c r="W99" s="8" t="s">
        <v>26</v>
      </c>
      <c r="X99" s="8" t="s">
        <v>27</v>
      </c>
      <c r="Y99" s="8" t="s">
        <v>28</v>
      </c>
    </row>
    <row r="100" spans="1:25">
      <c r="A100" s="224"/>
      <c r="B100" s="224"/>
      <c r="C100" s="224"/>
      <c r="D100" s="224"/>
      <c r="E100" s="227"/>
      <c r="F100" s="224"/>
      <c r="G100" s="224"/>
      <c r="H100" s="226"/>
      <c r="I100" s="224"/>
      <c r="J100" s="224"/>
      <c r="K100" s="224"/>
      <c r="L100" s="224"/>
      <c r="M100" s="224"/>
      <c r="N100" s="224"/>
      <c r="O100" s="224"/>
      <c r="P100" s="224"/>
      <c r="Q100" s="14">
        <f t="shared" ref="Q100:Q105" si="12">SUM(I100:P100)</f>
        <v>0</v>
      </c>
      <c r="R100" s="14" t="s">
        <v>30</v>
      </c>
      <c r="S100" s="14" t="s">
        <v>31</v>
      </c>
      <c r="T100" s="14"/>
      <c r="U100" s="228"/>
      <c r="V100" s="16"/>
      <c r="W100" s="16"/>
      <c r="X100" s="16"/>
      <c r="Y100" s="16"/>
    </row>
    <row r="101" spans="1:25">
      <c r="A101" s="224"/>
      <c r="B101" s="224"/>
      <c r="C101" s="224"/>
      <c r="D101" s="224"/>
      <c r="E101" s="227"/>
      <c r="F101" s="224"/>
      <c r="G101" s="224"/>
      <c r="H101" s="226"/>
      <c r="I101" s="224"/>
      <c r="J101" s="224"/>
      <c r="K101" s="224"/>
      <c r="L101" s="224"/>
      <c r="M101" s="224"/>
      <c r="N101" s="224"/>
      <c r="O101" s="224"/>
      <c r="P101" s="224"/>
      <c r="Q101" s="14">
        <f t="shared" si="12"/>
        <v>0</v>
      </c>
      <c r="R101" s="14" t="s">
        <v>30</v>
      </c>
      <c r="S101" s="14" t="s">
        <v>31</v>
      </c>
      <c r="T101" s="14"/>
      <c r="U101" s="228"/>
      <c r="V101" s="16"/>
      <c r="W101" s="16"/>
      <c r="X101" s="16"/>
      <c r="Y101" s="16"/>
    </row>
    <row r="102" spans="1:25">
      <c r="A102" s="224"/>
      <c r="B102" s="224"/>
      <c r="C102" s="224"/>
      <c r="D102" s="224"/>
      <c r="E102" s="227"/>
      <c r="F102" s="224"/>
      <c r="G102" s="224"/>
      <c r="H102" s="226"/>
      <c r="I102" s="224"/>
      <c r="J102" s="224"/>
      <c r="K102" s="224"/>
      <c r="L102" s="224"/>
      <c r="M102" s="224"/>
      <c r="N102" s="224"/>
      <c r="O102" s="224"/>
      <c r="P102" s="224"/>
      <c r="Q102" s="14">
        <f t="shared" si="12"/>
        <v>0</v>
      </c>
      <c r="R102" s="229" t="s">
        <v>32</v>
      </c>
      <c r="S102" s="23" t="s">
        <v>33</v>
      </c>
      <c r="T102" s="14"/>
      <c r="U102" s="228"/>
      <c r="V102" s="16"/>
      <c r="W102" s="16"/>
      <c r="X102" s="16"/>
      <c r="Y102" s="16"/>
    </row>
    <row r="103" spans="1:25">
      <c r="A103" s="224"/>
      <c r="B103" s="224"/>
      <c r="C103" s="224"/>
      <c r="D103" s="224"/>
      <c r="E103" s="227"/>
      <c r="F103" s="224"/>
      <c r="G103" s="224"/>
      <c r="H103" s="226"/>
      <c r="I103" s="224"/>
      <c r="J103" s="224"/>
      <c r="K103" s="224"/>
      <c r="L103" s="224"/>
      <c r="M103" s="224"/>
      <c r="N103" s="224"/>
      <c r="O103" s="224"/>
      <c r="P103" s="224"/>
      <c r="Q103" s="14">
        <f t="shared" si="12"/>
        <v>0</v>
      </c>
      <c r="R103" s="229" t="s">
        <v>32</v>
      </c>
      <c r="S103" s="23" t="s">
        <v>33</v>
      </c>
      <c r="T103" s="14"/>
      <c r="U103" s="228"/>
      <c r="V103" s="16"/>
      <c r="W103" s="16"/>
      <c r="X103" s="16"/>
      <c r="Y103" s="16"/>
    </row>
    <row r="104" spans="1:25">
      <c r="A104" s="224"/>
      <c r="B104" s="224"/>
      <c r="C104" s="224"/>
      <c r="D104" s="224"/>
      <c r="E104" s="227"/>
      <c r="F104" s="224"/>
      <c r="G104" s="224"/>
      <c r="H104" s="226"/>
      <c r="I104" s="224"/>
      <c r="J104" s="224"/>
      <c r="K104" s="224"/>
      <c r="L104" s="224"/>
      <c r="M104" s="224"/>
      <c r="N104" s="224"/>
      <c r="O104" s="224"/>
      <c r="P104" s="224"/>
      <c r="Q104" s="14">
        <f t="shared" si="12"/>
        <v>0</v>
      </c>
      <c r="R104" s="229" t="s">
        <v>32</v>
      </c>
      <c r="S104" s="23" t="s">
        <v>33</v>
      </c>
      <c r="T104" s="14"/>
      <c r="U104" s="228"/>
      <c r="V104" s="16"/>
      <c r="W104" s="16"/>
      <c r="X104" s="16"/>
      <c r="Y104" s="16"/>
    </row>
    <row r="105" spans="1:25">
      <c r="A105" s="15"/>
      <c r="B105" s="15"/>
      <c r="C105" s="15"/>
      <c r="D105" s="15"/>
      <c r="E105" s="15"/>
      <c r="F105" s="15"/>
      <c r="G105" s="15"/>
      <c r="H105" s="37"/>
      <c r="I105" s="15"/>
      <c r="J105" s="15"/>
      <c r="K105" s="15"/>
      <c r="L105" s="15"/>
      <c r="M105" s="15"/>
      <c r="N105" s="15"/>
      <c r="O105" s="15"/>
      <c r="P105" s="15"/>
      <c r="Q105" s="14">
        <f t="shared" si="12"/>
        <v>0</v>
      </c>
      <c r="R105" s="14" t="s">
        <v>30</v>
      </c>
      <c r="S105" s="14" t="s">
        <v>31</v>
      </c>
      <c r="T105" s="14"/>
      <c r="U105" s="16"/>
      <c r="V105" s="16"/>
      <c r="W105" s="16"/>
      <c r="X105" s="16"/>
      <c r="Y105" s="16"/>
    </row>
    <row r="106" spans="1:25">
      <c r="A106" s="11" t="s">
        <v>19</v>
      </c>
      <c r="B106" s="7"/>
      <c r="C106" s="7"/>
      <c r="D106" s="7"/>
      <c r="E106" s="11"/>
      <c r="F106" s="7"/>
      <c r="G106" s="7"/>
      <c r="H106" s="7"/>
      <c r="I106" s="11">
        <f>SUM(I100:I104)</f>
        <v>0</v>
      </c>
      <c r="J106" s="11">
        <f>SUM(J100:J104)</f>
        <v>0</v>
      </c>
      <c r="K106" s="11">
        <f t="shared" ref="K106:Q106" si="13">SUM(K100:K105)</f>
        <v>0</v>
      </c>
      <c r="L106" s="11">
        <f t="shared" si="13"/>
        <v>0</v>
      </c>
      <c r="M106" s="11">
        <f t="shared" si="13"/>
        <v>0</v>
      </c>
      <c r="N106" s="11">
        <f t="shared" si="13"/>
        <v>0</v>
      </c>
      <c r="O106" s="11">
        <f t="shared" si="13"/>
        <v>0</v>
      </c>
      <c r="P106" s="11">
        <f t="shared" si="13"/>
        <v>0</v>
      </c>
      <c r="Q106" s="11">
        <f t="shared" si="13"/>
        <v>0</v>
      </c>
      <c r="R106" s="12"/>
      <c r="S106" s="12"/>
      <c r="T106" s="12"/>
      <c r="U106" s="12"/>
      <c r="V106" s="12"/>
      <c r="W106" s="12"/>
      <c r="X106" s="12"/>
      <c r="Y106" s="12"/>
    </row>
    <row r="107" spans="1:25">
      <c r="A107" s="1"/>
      <c r="B107" s="1"/>
      <c r="C107" s="1"/>
      <c r="D107" s="1"/>
      <c r="E107" s="1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166" t="s">
        <v>34</v>
      </c>
      <c r="B108" s="1562"/>
      <c r="C108" s="1562"/>
      <c r="D108" s="1562"/>
      <c r="E108" s="1"/>
      <c r="F108" s="1"/>
      <c r="G108" s="1"/>
      <c r="H108" s="1"/>
      <c r="I108" s="1"/>
      <c r="J108" s="1"/>
      <c r="K108" s="1563"/>
      <c r="L108" s="1563"/>
      <c r="M108" s="1563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 ht="18">
      <c r="A109" s="187" t="s">
        <v>35</v>
      </c>
      <c r="B109" s="186" t="s">
        <v>36</v>
      </c>
      <c r="C109" s="239" t="s">
        <v>37</v>
      </c>
      <c r="D109" s="24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230" t="s">
        <v>161</v>
      </c>
      <c r="B110" s="1558" t="s">
        <v>39</v>
      </c>
      <c r="C110" s="1558"/>
      <c r="D110" s="242"/>
      <c r="E110" s="243" t="s">
        <v>40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>
      <c r="A111" s="4" t="s">
        <v>169</v>
      </c>
      <c r="B111" s="1564" t="s">
        <v>41</v>
      </c>
      <c r="C111" s="1564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5">
      <c r="A112" s="5" t="s">
        <v>42</v>
      </c>
      <c r="B112" s="1565"/>
      <c r="C112" s="156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5">
      <c r="A113" s="5" t="s">
        <v>42</v>
      </c>
      <c r="B113" s="1565"/>
      <c r="C113" s="156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5">
      <c r="A114" s="5" t="s">
        <v>43</v>
      </c>
      <c r="B114" s="1566"/>
      <c r="C114" s="156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5">
      <c r="A115" s="5" t="s">
        <v>44</v>
      </c>
      <c r="B115" s="1567"/>
      <c r="C115" s="156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7" spans="1:25" ht="23.25" customHeight="1">
      <c r="A117" s="1559" t="s">
        <v>0</v>
      </c>
      <c r="B117" s="1559"/>
      <c r="C117" s="1559"/>
      <c r="D117" s="1559"/>
      <c r="E117" s="1559"/>
      <c r="F117" s="1559"/>
      <c r="G117" s="1067"/>
      <c r="H117" s="7"/>
      <c r="I117" s="1559" t="s">
        <v>1</v>
      </c>
      <c r="J117" s="1559"/>
      <c r="K117" s="1559"/>
      <c r="L117" s="1559"/>
      <c r="M117" s="1559"/>
      <c r="N117" s="1559"/>
      <c r="O117" s="1559"/>
      <c r="P117" s="1559"/>
      <c r="Q117" s="1559"/>
      <c r="R117" s="1560" t="s">
        <v>2</v>
      </c>
      <c r="S117" s="1561"/>
      <c r="T117" s="1560"/>
      <c r="U117" s="1560"/>
      <c r="V117" s="1560"/>
      <c r="W117" s="1560"/>
      <c r="X117" s="1560"/>
      <c r="Y117" s="1560"/>
    </row>
    <row r="118" spans="1:25" ht="26.25">
      <c r="A118" s="8" t="s">
        <v>3</v>
      </c>
      <c r="B118" s="8" t="s">
        <v>4</v>
      </c>
      <c r="C118" s="8" t="s">
        <v>5</v>
      </c>
      <c r="D118" s="8" t="s">
        <v>6</v>
      </c>
      <c r="E118" s="8" t="s">
        <v>7</v>
      </c>
      <c r="F118" s="8" t="s">
        <v>8</v>
      </c>
      <c r="G118" s="8" t="s">
        <v>9</v>
      </c>
      <c r="H118" s="33" t="s">
        <v>10</v>
      </c>
      <c r="I118" s="9" t="s">
        <v>11</v>
      </c>
      <c r="J118" s="9" t="s">
        <v>12</v>
      </c>
      <c r="K118" s="9" t="s">
        <v>13</v>
      </c>
      <c r="L118" s="9" t="s">
        <v>14</v>
      </c>
      <c r="M118" s="9" t="s">
        <v>15</v>
      </c>
      <c r="N118" s="9" t="s">
        <v>16</v>
      </c>
      <c r="O118" s="9" t="s">
        <v>17</v>
      </c>
      <c r="P118" s="10" t="s">
        <v>18</v>
      </c>
      <c r="Q118" s="8" t="s">
        <v>19</v>
      </c>
      <c r="R118" s="8" t="s">
        <v>20</v>
      </c>
      <c r="S118" s="240" t="s">
        <v>21</v>
      </c>
      <c r="T118" s="240" t="s">
        <v>22</v>
      </c>
      <c r="U118" s="8" t="s">
        <v>24</v>
      </c>
      <c r="V118" s="8" t="s">
        <v>25</v>
      </c>
      <c r="W118" s="8" t="s">
        <v>26</v>
      </c>
      <c r="X118" s="8" t="s">
        <v>27</v>
      </c>
      <c r="Y118" s="8" t="s">
        <v>28</v>
      </c>
    </row>
    <row r="119" spans="1:25">
      <c r="A119" s="224"/>
      <c r="B119" s="224"/>
      <c r="C119" s="224"/>
      <c r="D119" s="224"/>
      <c r="E119" s="227"/>
      <c r="F119" s="224"/>
      <c r="G119" s="224"/>
      <c r="H119" s="226"/>
      <c r="I119" s="224"/>
      <c r="J119" s="224"/>
      <c r="K119" s="224"/>
      <c r="L119" s="224"/>
      <c r="M119" s="224"/>
      <c r="N119" s="224"/>
      <c r="O119" s="224"/>
      <c r="P119" s="224"/>
      <c r="Q119" s="14">
        <f t="shared" ref="Q119:Q124" si="14">SUM(I119:P119)</f>
        <v>0</v>
      </c>
      <c r="R119" s="14" t="s">
        <v>30</v>
      </c>
      <c r="S119" s="14" t="s">
        <v>31</v>
      </c>
      <c r="T119" s="14"/>
      <c r="U119" s="228"/>
      <c r="V119" s="16"/>
      <c r="W119" s="16"/>
      <c r="X119" s="16"/>
      <c r="Y119" s="16"/>
    </row>
    <row r="120" spans="1:25">
      <c r="A120" s="224"/>
      <c r="B120" s="224"/>
      <c r="C120" s="224"/>
      <c r="D120" s="224"/>
      <c r="E120" s="227"/>
      <c r="F120" s="224"/>
      <c r="G120" s="224"/>
      <c r="H120" s="226"/>
      <c r="I120" s="224"/>
      <c r="J120" s="224"/>
      <c r="K120" s="224"/>
      <c r="L120" s="224"/>
      <c r="M120" s="224"/>
      <c r="N120" s="224"/>
      <c r="O120" s="224"/>
      <c r="P120" s="224"/>
      <c r="Q120" s="14">
        <f t="shared" si="14"/>
        <v>0</v>
      </c>
      <c r="R120" s="14" t="s">
        <v>30</v>
      </c>
      <c r="S120" s="14" t="s">
        <v>31</v>
      </c>
      <c r="T120" s="14"/>
      <c r="U120" s="228"/>
      <c r="V120" s="16"/>
      <c r="W120" s="16"/>
      <c r="X120" s="16"/>
      <c r="Y120" s="16"/>
    </row>
    <row r="121" spans="1:25">
      <c r="A121" s="224"/>
      <c r="B121" s="224"/>
      <c r="C121" s="224"/>
      <c r="D121" s="224"/>
      <c r="E121" s="227"/>
      <c r="F121" s="224"/>
      <c r="G121" s="224"/>
      <c r="H121" s="226"/>
      <c r="I121" s="224"/>
      <c r="J121" s="224"/>
      <c r="K121" s="224"/>
      <c r="L121" s="224"/>
      <c r="M121" s="224"/>
      <c r="N121" s="224"/>
      <c r="O121" s="224"/>
      <c r="P121" s="224"/>
      <c r="Q121" s="14">
        <f t="shared" si="14"/>
        <v>0</v>
      </c>
      <c r="R121" s="229" t="s">
        <v>32</v>
      </c>
      <c r="S121" s="23" t="s">
        <v>33</v>
      </c>
      <c r="T121" s="14"/>
      <c r="U121" s="228"/>
      <c r="V121" s="16"/>
      <c r="W121" s="16"/>
      <c r="X121" s="16"/>
      <c r="Y121" s="16"/>
    </row>
    <row r="122" spans="1:25">
      <c r="A122" s="224"/>
      <c r="B122" s="224"/>
      <c r="C122" s="224"/>
      <c r="D122" s="224"/>
      <c r="E122" s="227"/>
      <c r="F122" s="224"/>
      <c r="G122" s="224"/>
      <c r="H122" s="226"/>
      <c r="I122" s="224"/>
      <c r="J122" s="224"/>
      <c r="K122" s="224"/>
      <c r="L122" s="224"/>
      <c r="M122" s="224"/>
      <c r="N122" s="224"/>
      <c r="O122" s="224"/>
      <c r="P122" s="224"/>
      <c r="Q122" s="14">
        <f t="shared" si="14"/>
        <v>0</v>
      </c>
      <c r="R122" s="229" t="s">
        <v>32</v>
      </c>
      <c r="S122" s="23" t="s">
        <v>33</v>
      </c>
      <c r="T122" s="14"/>
      <c r="U122" s="228"/>
      <c r="V122" s="16"/>
      <c r="W122" s="16"/>
      <c r="X122" s="16"/>
      <c r="Y122" s="16"/>
    </row>
    <row r="123" spans="1:25">
      <c r="A123" s="224"/>
      <c r="B123" s="224"/>
      <c r="C123" s="224"/>
      <c r="D123" s="224"/>
      <c r="E123" s="227"/>
      <c r="F123" s="224"/>
      <c r="G123" s="224"/>
      <c r="H123" s="226"/>
      <c r="I123" s="224"/>
      <c r="J123" s="224"/>
      <c r="K123" s="224"/>
      <c r="L123" s="224"/>
      <c r="M123" s="224"/>
      <c r="N123" s="224"/>
      <c r="O123" s="224"/>
      <c r="P123" s="224"/>
      <c r="Q123" s="14">
        <f t="shared" si="14"/>
        <v>0</v>
      </c>
      <c r="R123" s="229" t="s">
        <v>32</v>
      </c>
      <c r="S123" s="23" t="s">
        <v>33</v>
      </c>
      <c r="T123" s="14"/>
      <c r="U123" s="228"/>
      <c r="V123" s="16"/>
      <c r="W123" s="16"/>
      <c r="X123" s="16"/>
      <c r="Y123" s="16"/>
    </row>
    <row r="124" spans="1:25">
      <c r="A124" s="15"/>
      <c r="B124" s="15"/>
      <c r="C124" s="15"/>
      <c r="D124" s="15"/>
      <c r="E124" s="15"/>
      <c r="F124" s="15"/>
      <c r="G124" s="15"/>
      <c r="H124" s="37"/>
      <c r="I124" s="15"/>
      <c r="J124" s="15"/>
      <c r="K124" s="15"/>
      <c r="L124" s="15"/>
      <c r="M124" s="15"/>
      <c r="N124" s="15"/>
      <c r="O124" s="15"/>
      <c r="P124" s="15"/>
      <c r="Q124" s="14">
        <f t="shared" si="14"/>
        <v>0</v>
      </c>
      <c r="R124" s="14" t="s">
        <v>30</v>
      </c>
      <c r="S124" s="14" t="s">
        <v>31</v>
      </c>
      <c r="T124" s="14"/>
      <c r="U124" s="16"/>
      <c r="V124" s="16"/>
      <c r="W124" s="16"/>
      <c r="X124" s="16"/>
      <c r="Y124" s="16"/>
    </row>
    <row r="125" spans="1:25">
      <c r="A125" s="11" t="s">
        <v>19</v>
      </c>
      <c r="B125" s="7"/>
      <c r="C125" s="7"/>
      <c r="D125" s="7"/>
      <c r="E125" s="11"/>
      <c r="F125" s="7"/>
      <c r="G125" s="7"/>
      <c r="H125" s="7"/>
      <c r="I125" s="11">
        <f>SUM(I119:I123)</f>
        <v>0</v>
      </c>
      <c r="J125" s="11">
        <f>SUM(J119:J123)</f>
        <v>0</v>
      </c>
      <c r="K125" s="11">
        <f t="shared" ref="K125:Q125" si="15">SUM(K119:K124)</f>
        <v>0</v>
      </c>
      <c r="L125" s="11">
        <f t="shared" si="15"/>
        <v>0</v>
      </c>
      <c r="M125" s="11">
        <f t="shared" si="15"/>
        <v>0</v>
      </c>
      <c r="N125" s="11">
        <f t="shared" si="15"/>
        <v>0</v>
      </c>
      <c r="O125" s="11">
        <f t="shared" si="15"/>
        <v>0</v>
      </c>
      <c r="P125" s="11">
        <f t="shared" si="15"/>
        <v>0</v>
      </c>
      <c r="Q125" s="11">
        <f t="shared" si="15"/>
        <v>0</v>
      </c>
      <c r="R125" s="12"/>
      <c r="S125" s="12"/>
      <c r="T125" s="12"/>
      <c r="U125" s="12"/>
      <c r="V125" s="12"/>
      <c r="W125" s="12"/>
      <c r="X125" s="12"/>
      <c r="Y125" s="12"/>
    </row>
    <row r="126" spans="1:25">
      <c r="A126" s="1"/>
      <c r="B126" s="1"/>
      <c r="C126" s="1"/>
      <c r="D126" s="1"/>
      <c r="E126" s="1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>
      <c r="A127" s="166" t="s">
        <v>34</v>
      </c>
      <c r="B127" s="1562"/>
      <c r="C127" s="1562"/>
      <c r="D127" s="1562"/>
      <c r="E127" s="1"/>
      <c r="F127" s="1"/>
      <c r="G127" s="1"/>
      <c r="H127" s="1"/>
      <c r="I127" s="1"/>
      <c r="J127" s="1"/>
      <c r="K127" s="1563"/>
      <c r="L127" s="1563"/>
      <c r="M127" s="1563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5" ht="18">
      <c r="A128" s="187" t="s">
        <v>35</v>
      </c>
      <c r="B128" s="186" t="s">
        <v>36</v>
      </c>
      <c r="C128" s="239" t="s">
        <v>37</v>
      </c>
      <c r="D128" s="24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5">
      <c r="A129" s="230" t="s">
        <v>161</v>
      </c>
      <c r="B129" s="1558" t="s">
        <v>39</v>
      </c>
      <c r="C129" s="1558"/>
      <c r="D129" s="242"/>
      <c r="E129" s="243" t="s">
        <v>40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5">
      <c r="A130" s="4" t="s">
        <v>169</v>
      </c>
      <c r="B130" s="1564" t="s">
        <v>41</v>
      </c>
      <c r="C130" s="1564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5">
      <c r="A131" s="5" t="s">
        <v>42</v>
      </c>
      <c r="B131" s="1565"/>
      <c r="C131" s="156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5">
      <c r="A132" s="5" t="s">
        <v>42</v>
      </c>
      <c r="B132" s="1565"/>
      <c r="C132" s="1565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5">
      <c r="A133" s="5" t="s">
        <v>43</v>
      </c>
      <c r="B133" s="1566"/>
      <c r="C133" s="156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5">
      <c r="A134" s="5" t="s">
        <v>44</v>
      </c>
      <c r="B134" s="1567"/>
      <c r="C134" s="1567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6" spans="1:25" ht="23.25" customHeight="1">
      <c r="A136" s="1559" t="s">
        <v>0</v>
      </c>
      <c r="B136" s="1559"/>
      <c r="C136" s="1559"/>
      <c r="D136" s="1559"/>
      <c r="E136" s="1559"/>
      <c r="F136" s="1559"/>
      <c r="G136" s="1067"/>
      <c r="H136" s="7"/>
      <c r="I136" s="1559" t="s">
        <v>1</v>
      </c>
      <c r="J136" s="1559"/>
      <c r="K136" s="1559"/>
      <c r="L136" s="1559"/>
      <c r="M136" s="1559"/>
      <c r="N136" s="1559"/>
      <c r="O136" s="1559"/>
      <c r="P136" s="1559"/>
      <c r="Q136" s="1559"/>
      <c r="R136" s="1560" t="s">
        <v>2</v>
      </c>
      <c r="S136" s="1561"/>
      <c r="T136" s="1560"/>
      <c r="U136" s="1560"/>
      <c r="V136" s="1560"/>
      <c r="W136" s="1560"/>
      <c r="X136" s="1560"/>
      <c r="Y136" s="1560"/>
    </row>
    <row r="137" spans="1:25" ht="26.25">
      <c r="A137" s="8" t="s">
        <v>3</v>
      </c>
      <c r="B137" s="8" t="s">
        <v>4</v>
      </c>
      <c r="C137" s="8" t="s">
        <v>5</v>
      </c>
      <c r="D137" s="8" t="s">
        <v>6</v>
      </c>
      <c r="E137" s="8" t="s">
        <v>7</v>
      </c>
      <c r="F137" s="8" t="s">
        <v>8</v>
      </c>
      <c r="G137" s="8" t="s">
        <v>9</v>
      </c>
      <c r="H137" s="33" t="s">
        <v>10</v>
      </c>
      <c r="I137" s="9" t="s">
        <v>11</v>
      </c>
      <c r="J137" s="9" t="s">
        <v>12</v>
      </c>
      <c r="K137" s="9" t="s">
        <v>13</v>
      </c>
      <c r="L137" s="9" t="s">
        <v>14</v>
      </c>
      <c r="M137" s="9" t="s">
        <v>15</v>
      </c>
      <c r="N137" s="9" t="s">
        <v>16</v>
      </c>
      <c r="O137" s="9" t="s">
        <v>17</v>
      </c>
      <c r="P137" s="10" t="s">
        <v>18</v>
      </c>
      <c r="Q137" s="8" t="s">
        <v>19</v>
      </c>
      <c r="R137" s="8" t="s">
        <v>20</v>
      </c>
      <c r="S137" s="240" t="s">
        <v>21</v>
      </c>
      <c r="T137" s="240" t="s">
        <v>22</v>
      </c>
      <c r="U137" s="8" t="s">
        <v>24</v>
      </c>
      <c r="V137" s="8" t="s">
        <v>25</v>
      </c>
      <c r="W137" s="8" t="s">
        <v>26</v>
      </c>
      <c r="X137" s="8" t="s">
        <v>27</v>
      </c>
      <c r="Y137" s="8" t="s">
        <v>28</v>
      </c>
    </row>
    <row r="138" spans="1:25">
      <c r="A138" s="224"/>
      <c r="B138" s="224"/>
      <c r="C138" s="224"/>
      <c r="D138" s="224"/>
      <c r="E138" s="227"/>
      <c r="F138" s="224"/>
      <c r="G138" s="224"/>
      <c r="H138" s="226"/>
      <c r="I138" s="224"/>
      <c r="J138" s="224"/>
      <c r="K138" s="224"/>
      <c r="L138" s="224"/>
      <c r="M138" s="224"/>
      <c r="N138" s="224"/>
      <c r="O138" s="224"/>
      <c r="P138" s="224"/>
      <c r="Q138" s="14">
        <f t="shared" ref="Q138:Q143" si="16">SUM(I138:P138)</f>
        <v>0</v>
      </c>
      <c r="R138" s="14" t="s">
        <v>30</v>
      </c>
      <c r="S138" s="14" t="s">
        <v>31</v>
      </c>
      <c r="T138" s="14"/>
      <c r="U138" s="228"/>
      <c r="V138" s="16"/>
      <c r="W138" s="16"/>
      <c r="X138" s="16"/>
      <c r="Y138" s="16"/>
    </row>
    <row r="139" spans="1:25">
      <c r="A139" s="224"/>
      <c r="B139" s="224"/>
      <c r="C139" s="224"/>
      <c r="D139" s="224"/>
      <c r="E139" s="227"/>
      <c r="F139" s="224"/>
      <c r="G139" s="224"/>
      <c r="H139" s="226"/>
      <c r="I139" s="224"/>
      <c r="J139" s="224"/>
      <c r="K139" s="224"/>
      <c r="L139" s="224"/>
      <c r="M139" s="224"/>
      <c r="N139" s="224"/>
      <c r="O139" s="224"/>
      <c r="P139" s="224"/>
      <c r="Q139" s="14">
        <f t="shared" si="16"/>
        <v>0</v>
      </c>
      <c r="R139" s="14" t="s">
        <v>30</v>
      </c>
      <c r="S139" s="14" t="s">
        <v>31</v>
      </c>
      <c r="T139" s="14"/>
      <c r="U139" s="228"/>
      <c r="V139" s="16"/>
      <c r="W139" s="16"/>
      <c r="X139" s="16"/>
      <c r="Y139" s="16"/>
    </row>
    <row r="140" spans="1:25">
      <c r="A140" s="224"/>
      <c r="B140" s="224"/>
      <c r="C140" s="224"/>
      <c r="D140" s="224"/>
      <c r="E140" s="227"/>
      <c r="F140" s="224"/>
      <c r="G140" s="224"/>
      <c r="H140" s="226"/>
      <c r="I140" s="224"/>
      <c r="J140" s="224"/>
      <c r="K140" s="224"/>
      <c r="L140" s="224"/>
      <c r="M140" s="224"/>
      <c r="N140" s="224"/>
      <c r="O140" s="224"/>
      <c r="P140" s="224"/>
      <c r="Q140" s="14">
        <f t="shared" si="16"/>
        <v>0</v>
      </c>
      <c r="R140" s="229" t="s">
        <v>32</v>
      </c>
      <c r="S140" s="23" t="s">
        <v>33</v>
      </c>
      <c r="T140" s="14"/>
      <c r="U140" s="228"/>
      <c r="V140" s="16"/>
      <c r="W140" s="16"/>
      <c r="X140" s="16"/>
      <c r="Y140" s="16"/>
    </row>
    <row r="141" spans="1:25">
      <c r="A141" s="224"/>
      <c r="B141" s="224"/>
      <c r="C141" s="224"/>
      <c r="D141" s="224"/>
      <c r="E141" s="227"/>
      <c r="F141" s="224"/>
      <c r="G141" s="224"/>
      <c r="H141" s="226"/>
      <c r="I141" s="224"/>
      <c r="J141" s="224"/>
      <c r="K141" s="224"/>
      <c r="L141" s="224"/>
      <c r="M141" s="224"/>
      <c r="N141" s="224"/>
      <c r="O141" s="224"/>
      <c r="P141" s="224"/>
      <c r="Q141" s="14">
        <f t="shared" si="16"/>
        <v>0</v>
      </c>
      <c r="R141" s="229" t="s">
        <v>32</v>
      </c>
      <c r="S141" s="23" t="s">
        <v>33</v>
      </c>
      <c r="T141" s="14"/>
      <c r="U141" s="228"/>
      <c r="V141" s="16"/>
      <c r="W141" s="16"/>
      <c r="X141" s="16"/>
      <c r="Y141" s="16"/>
    </row>
    <row r="142" spans="1:25">
      <c r="A142" s="224"/>
      <c r="B142" s="224"/>
      <c r="C142" s="224"/>
      <c r="D142" s="224"/>
      <c r="E142" s="227"/>
      <c r="F142" s="224"/>
      <c r="G142" s="224"/>
      <c r="H142" s="226"/>
      <c r="I142" s="224"/>
      <c r="J142" s="224"/>
      <c r="K142" s="224"/>
      <c r="L142" s="224"/>
      <c r="M142" s="224"/>
      <c r="N142" s="224"/>
      <c r="O142" s="224"/>
      <c r="P142" s="224"/>
      <c r="Q142" s="14">
        <f t="shared" si="16"/>
        <v>0</v>
      </c>
      <c r="R142" s="229" t="s">
        <v>32</v>
      </c>
      <c r="S142" s="23" t="s">
        <v>33</v>
      </c>
      <c r="T142" s="14"/>
      <c r="U142" s="228"/>
      <c r="V142" s="16"/>
      <c r="W142" s="16"/>
      <c r="X142" s="16"/>
      <c r="Y142" s="16"/>
    </row>
    <row r="143" spans="1:25">
      <c r="A143" s="15"/>
      <c r="B143" s="15"/>
      <c r="C143" s="15"/>
      <c r="D143" s="15"/>
      <c r="E143" s="15"/>
      <c r="F143" s="15"/>
      <c r="G143" s="15"/>
      <c r="H143" s="37"/>
      <c r="I143" s="15"/>
      <c r="J143" s="15"/>
      <c r="K143" s="15"/>
      <c r="L143" s="15"/>
      <c r="M143" s="15"/>
      <c r="N143" s="15"/>
      <c r="O143" s="15"/>
      <c r="P143" s="15"/>
      <c r="Q143" s="14">
        <f t="shared" si="16"/>
        <v>0</v>
      </c>
      <c r="R143" s="14" t="s">
        <v>30</v>
      </c>
      <c r="S143" s="14" t="s">
        <v>31</v>
      </c>
      <c r="T143" s="14"/>
      <c r="U143" s="16"/>
      <c r="V143" s="16"/>
      <c r="W143" s="16"/>
      <c r="X143" s="16"/>
      <c r="Y143" s="16"/>
    </row>
    <row r="144" spans="1:25">
      <c r="A144" s="11" t="s">
        <v>19</v>
      </c>
      <c r="B144" s="7"/>
      <c r="C144" s="7"/>
      <c r="D144" s="7"/>
      <c r="E144" s="11"/>
      <c r="F144" s="7"/>
      <c r="G144" s="7"/>
      <c r="H144" s="7"/>
      <c r="I144" s="11">
        <f>SUM(I138:I142)</f>
        <v>0</v>
      </c>
      <c r="J144" s="11">
        <f>SUM(J138:J142)</f>
        <v>0</v>
      </c>
      <c r="K144" s="11">
        <f t="shared" ref="K144:Q144" si="17">SUM(K138:K143)</f>
        <v>0</v>
      </c>
      <c r="L144" s="11">
        <f t="shared" si="17"/>
        <v>0</v>
      </c>
      <c r="M144" s="11">
        <f t="shared" si="17"/>
        <v>0</v>
      </c>
      <c r="N144" s="11">
        <f t="shared" si="17"/>
        <v>0</v>
      </c>
      <c r="O144" s="11">
        <f t="shared" si="17"/>
        <v>0</v>
      </c>
      <c r="P144" s="11">
        <f t="shared" si="17"/>
        <v>0</v>
      </c>
      <c r="Q144" s="11">
        <f t="shared" si="17"/>
        <v>0</v>
      </c>
      <c r="R144" s="12"/>
      <c r="S144" s="12"/>
      <c r="T144" s="12"/>
      <c r="U144" s="12"/>
      <c r="V144" s="12"/>
      <c r="W144" s="12"/>
      <c r="X144" s="12"/>
      <c r="Y144" s="12"/>
    </row>
    <row r="145" spans="1:24">
      <c r="A145" s="1"/>
      <c r="B145" s="1"/>
      <c r="C145" s="1"/>
      <c r="D145" s="1"/>
      <c r="E145" s="1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>
      <c r="A146" s="166" t="s">
        <v>34</v>
      </c>
      <c r="B146" s="1562"/>
      <c r="C146" s="1562"/>
      <c r="D146" s="1562"/>
      <c r="E146" s="1"/>
      <c r="F146" s="1"/>
      <c r="G146" s="1"/>
      <c r="H146" s="1"/>
      <c r="I146" s="1"/>
      <c r="J146" s="1"/>
      <c r="K146" s="1563"/>
      <c r="L146" s="1563"/>
      <c r="M146" s="1563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8">
      <c r="A147" s="187" t="s">
        <v>35</v>
      </c>
      <c r="B147" s="186" t="s">
        <v>36</v>
      </c>
      <c r="C147" s="239" t="s">
        <v>37</v>
      </c>
      <c r="D147" s="24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>
      <c r="A148" s="230" t="s">
        <v>161</v>
      </c>
      <c r="B148" s="1558" t="s">
        <v>39</v>
      </c>
      <c r="C148" s="1558"/>
      <c r="D148" s="242"/>
      <c r="E148" s="243" t="s">
        <v>40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>
      <c r="A149" s="4" t="s">
        <v>169</v>
      </c>
      <c r="B149" s="1564" t="s">
        <v>41</v>
      </c>
      <c r="C149" s="156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>
      <c r="A150" s="5" t="s">
        <v>42</v>
      </c>
      <c r="B150" s="1565"/>
      <c r="C150" s="156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>
      <c r="A151" s="5" t="s">
        <v>42</v>
      </c>
      <c r="B151" s="1565"/>
      <c r="C151" s="1565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>
      <c r="A152" s="5" t="s">
        <v>43</v>
      </c>
      <c r="B152" s="1566"/>
      <c r="C152" s="156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>
      <c r="A153" s="5" t="s">
        <v>44</v>
      </c>
      <c r="B153" s="1567"/>
      <c r="C153" s="1567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</sheetData>
  <mergeCells count="88">
    <mergeCell ref="B14:C14"/>
    <mergeCell ref="A1:F1"/>
    <mergeCell ref="I1:Q1"/>
    <mergeCell ref="R1:Y1"/>
    <mergeCell ref="B12:D12"/>
    <mergeCell ref="K12:M12"/>
    <mergeCell ref="B35:C35"/>
    <mergeCell ref="B15:C15"/>
    <mergeCell ref="B16:C16"/>
    <mergeCell ref="B17:C17"/>
    <mergeCell ref="B18:C18"/>
    <mergeCell ref="B19:C19"/>
    <mergeCell ref="A21:F21"/>
    <mergeCell ref="I21:Q21"/>
    <mergeCell ref="R21:Y21"/>
    <mergeCell ref="B32:D32"/>
    <mergeCell ref="K32:M32"/>
    <mergeCell ref="B34:C34"/>
    <mergeCell ref="B36:C36"/>
    <mergeCell ref="B37:C37"/>
    <mergeCell ref="B38:C38"/>
    <mergeCell ref="B39:C39"/>
    <mergeCell ref="A41:F41"/>
    <mergeCell ref="R60:Y60"/>
    <mergeCell ref="R41:Y41"/>
    <mergeCell ref="B51:D51"/>
    <mergeCell ref="K51:M51"/>
    <mergeCell ref="B53:C53"/>
    <mergeCell ref="B54:C54"/>
    <mergeCell ref="B55:C55"/>
    <mergeCell ref="I41:Q41"/>
    <mergeCell ref="B56:C56"/>
    <mergeCell ref="B57:C57"/>
    <mergeCell ref="B58:C58"/>
    <mergeCell ref="A60:F60"/>
    <mergeCell ref="I60:Q60"/>
    <mergeCell ref="B75:C75"/>
    <mergeCell ref="B76:C76"/>
    <mergeCell ref="B77:C77"/>
    <mergeCell ref="A79:F79"/>
    <mergeCell ref="I79:Q79"/>
    <mergeCell ref="B70:D70"/>
    <mergeCell ref="K70:M70"/>
    <mergeCell ref="B72:C72"/>
    <mergeCell ref="B73:C73"/>
    <mergeCell ref="B74:C74"/>
    <mergeCell ref="R79:Y79"/>
    <mergeCell ref="B110:C110"/>
    <mergeCell ref="B91:C91"/>
    <mergeCell ref="B92:C92"/>
    <mergeCell ref="B93:C93"/>
    <mergeCell ref="B94:C94"/>
    <mergeCell ref="B95:C95"/>
    <mergeCell ref="B96:C96"/>
    <mergeCell ref="A98:F98"/>
    <mergeCell ref="I98:Q98"/>
    <mergeCell ref="R98:Y98"/>
    <mergeCell ref="B108:D108"/>
    <mergeCell ref="K108:M108"/>
    <mergeCell ref="B89:D89"/>
    <mergeCell ref="K89:M89"/>
    <mergeCell ref="B130:C130"/>
    <mergeCell ref="B111:C111"/>
    <mergeCell ref="B112:C112"/>
    <mergeCell ref="B113:C113"/>
    <mergeCell ref="B114:C114"/>
    <mergeCell ref="B115:C115"/>
    <mergeCell ref="A117:F117"/>
    <mergeCell ref="I117:Q117"/>
    <mergeCell ref="R117:Y117"/>
    <mergeCell ref="B127:D127"/>
    <mergeCell ref="K127:M127"/>
    <mergeCell ref="B129:C129"/>
    <mergeCell ref="B131:C131"/>
    <mergeCell ref="B132:C132"/>
    <mergeCell ref="B133:C133"/>
    <mergeCell ref="B134:C134"/>
    <mergeCell ref="A136:F136"/>
    <mergeCell ref="B151:C151"/>
    <mergeCell ref="B152:C152"/>
    <mergeCell ref="B153:C153"/>
    <mergeCell ref="R136:Y136"/>
    <mergeCell ref="B146:D146"/>
    <mergeCell ref="K146:M146"/>
    <mergeCell ref="B148:C148"/>
    <mergeCell ref="B149:C149"/>
    <mergeCell ref="B150:C150"/>
    <mergeCell ref="I136:Q136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C6BAD-6636-4D1E-95FB-DE62673ACF01}">
  <sheetPr>
    <tabColor rgb="FF00B050"/>
  </sheetPr>
  <dimension ref="A1:Y37"/>
  <sheetViews>
    <sheetView workbookViewId="0">
      <selection activeCell="W9" sqref="W9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3864</v>
      </c>
      <c r="B1" s="1559"/>
      <c r="C1" s="1559"/>
      <c r="D1" s="1559"/>
      <c r="E1" s="1559"/>
      <c r="F1" s="1559"/>
      <c r="G1" s="1067"/>
      <c r="H1" s="7"/>
      <c r="I1" s="1559" t="s">
        <v>84</v>
      </c>
      <c r="J1" s="1559"/>
      <c r="K1" s="1559"/>
      <c r="L1" s="1559"/>
      <c r="M1" s="1559"/>
      <c r="N1" s="1559"/>
      <c r="O1" s="1559"/>
      <c r="P1" s="1559"/>
      <c r="Q1" s="1559"/>
      <c r="R1" s="1560" t="s">
        <v>3865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3866</v>
      </c>
      <c r="B3" s="224" t="s">
        <v>78</v>
      </c>
      <c r="C3" s="35" t="s">
        <v>3867</v>
      </c>
      <c r="D3" s="224" t="s">
        <v>99</v>
      </c>
      <c r="E3" s="227">
        <v>46139.284722222219</v>
      </c>
      <c r="F3" s="224">
        <v>12.2</v>
      </c>
      <c r="G3" s="224">
        <v>118850</v>
      </c>
      <c r="H3" s="226" t="s">
        <v>2928</v>
      </c>
      <c r="I3" s="224"/>
      <c r="J3" s="224"/>
      <c r="K3" s="224"/>
      <c r="L3" s="224"/>
      <c r="M3" s="224">
        <v>30</v>
      </c>
      <c r="N3" s="224">
        <v>131</v>
      </c>
      <c r="O3" s="224"/>
      <c r="P3" s="224"/>
      <c r="Q3" s="14">
        <f t="shared" ref="Q3:Q8" si="0">SUM(I3:P3)</f>
        <v>161</v>
      </c>
      <c r="R3" s="229" t="s">
        <v>32</v>
      </c>
      <c r="S3" s="23" t="s">
        <v>33</v>
      </c>
      <c r="T3" s="1092" t="b">
        <v>1</v>
      </c>
      <c r="U3" s="231" t="s">
        <v>100</v>
      </c>
      <c r="V3" s="16" t="s">
        <v>90</v>
      </c>
      <c r="W3" s="16">
        <v>1019520</v>
      </c>
      <c r="X3" s="16" t="s">
        <v>3868</v>
      </c>
      <c r="Y3" s="16"/>
    </row>
    <row r="4" spans="1:25">
      <c r="A4" s="35" t="s">
        <v>120</v>
      </c>
      <c r="B4" s="15" t="s">
        <v>78</v>
      </c>
      <c r="C4" s="35" t="s">
        <v>3869</v>
      </c>
      <c r="D4" s="15" t="s">
        <v>99</v>
      </c>
      <c r="E4" s="24">
        <v>46139.284722222219</v>
      </c>
      <c r="F4" s="15">
        <v>12.2</v>
      </c>
      <c r="G4" s="15">
        <v>118851</v>
      </c>
      <c r="H4" s="37" t="s">
        <v>2928</v>
      </c>
      <c r="I4" s="15"/>
      <c r="J4" s="15"/>
      <c r="K4" s="15"/>
      <c r="L4" s="314">
        <v>27</v>
      </c>
      <c r="M4" s="15">
        <v>60</v>
      </c>
      <c r="N4" s="15">
        <v>74</v>
      </c>
      <c r="O4" s="15"/>
      <c r="P4" s="15"/>
      <c r="Q4" s="269">
        <f t="shared" si="0"/>
        <v>161</v>
      </c>
      <c r="R4" s="229" t="s">
        <v>32</v>
      </c>
      <c r="S4" s="23" t="s">
        <v>33</v>
      </c>
      <c r="T4" s="1092" t="b">
        <v>1</v>
      </c>
      <c r="U4" s="231" t="s">
        <v>100</v>
      </c>
      <c r="V4" s="16" t="s">
        <v>90</v>
      </c>
      <c r="W4" s="16">
        <v>1019521</v>
      </c>
      <c r="X4" s="16" t="s">
        <v>3868</v>
      </c>
      <c r="Y4" s="16"/>
    </row>
    <row r="5" spans="1:25">
      <c r="A5" s="35" t="s">
        <v>2561</v>
      </c>
      <c r="B5" s="15" t="s">
        <v>78</v>
      </c>
      <c r="C5" s="35" t="s">
        <v>3870</v>
      </c>
      <c r="D5" s="15" t="s">
        <v>99</v>
      </c>
      <c r="E5" s="24">
        <v>46139.284722222219</v>
      </c>
      <c r="F5" s="15">
        <v>12.2</v>
      </c>
      <c r="G5" s="15">
        <v>118852</v>
      </c>
      <c r="H5" s="37" t="s">
        <v>2928</v>
      </c>
      <c r="I5" s="15"/>
      <c r="J5" s="15"/>
      <c r="K5" s="15"/>
      <c r="L5" s="15"/>
      <c r="M5" s="15">
        <v>44</v>
      </c>
      <c r="N5" s="15">
        <v>90</v>
      </c>
      <c r="O5" s="15"/>
      <c r="P5" s="15"/>
      <c r="Q5" s="269">
        <f t="shared" si="0"/>
        <v>134</v>
      </c>
      <c r="R5" s="229" t="s">
        <v>32</v>
      </c>
      <c r="S5" s="23" t="s">
        <v>33</v>
      </c>
      <c r="T5" s="1092" t="b">
        <v>1</v>
      </c>
      <c r="U5" s="231" t="s">
        <v>100</v>
      </c>
      <c r="V5" s="16" t="s">
        <v>90</v>
      </c>
      <c r="W5" s="16">
        <v>1019522</v>
      </c>
      <c r="X5" s="16" t="s">
        <v>3868</v>
      </c>
      <c r="Y5" s="16"/>
    </row>
    <row r="6" spans="1:25">
      <c r="A6" s="224" t="s">
        <v>3871</v>
      </c>
      <c r="B6" s="224" t="s">
        <v>78</v>
      </c>
      <c r="C6" s="35" t="s">
        <v>3872</v>
      </c>
      <c r="D6" s="224" t="s">
        <v>99</v>
      </c>
      <c r="E6" s="227">
        <v>46139.284722222219</v>
      </c>
      <c r="F6" s="224">
        <v>12.2</v>
      </c>
      <c r="G6" s="224">
        <v>118853</v>
      </c>
      <c r="H6" s="226" t="s">
        <v>2928</v>
      </c>
      <c r="I6" s="224"/>
      <c r="J6" s="224"/>
      <c r="K6" s="224"/>
      <c r="L6" s="224"/>
      <c r="M6" s="224">
        <v>30</v>
      </c>
      <c r="N6" s="224">
        <v>101</v>
      </c>
      <c r="O6" s="35">
        <v>30</v>
      </c>
      <c r="P6" s="224"/>
      <c r="Q6" s="14">
        <f t="shared" si="0"/>
        <v>161</v>
      </c>
      <c r="R6" s="229" t="s">
        <v>32</v>
      </c>
      <c r="S6" s="23" t="s">
        <v>33</v>
      </c>
      <c r="T6" s="14"/>
      <c r="U6" s="231" t="s">
        <v>100</v>
      </c>
      <c r="V6" s="16" t="s">
        <v>90</v>
      </c>
      <c r="W6" s="16">
        <v>1019523</v>
      </c>
      <c r="X6" s="16" t="s">
        <v>3868</v>
      </c>
      <c r="Y6" s="16"/>
    </row>
    <row r="7" spans="1:25">
      <c r="A7" s="224" t="s">
        <v>515</v>
      </c>
      <c r="B7" s="224" t="s">
        <v>78</v>
      </c>
      <c r="C7" s="35" t="s">
        <v>3873</v>
      </c>
      <c r="D7" s="224" t="s">
        <v>400</v>
      </c>
      <c r="E7" s="227">
        <v>46138.284722222219</v>
      </c>
      <c r="F7" s="224">
        <v>13.9</v>
      </c>
      <c r="G7" s="224">
        <v>118854</v>
      </c>
      <c r="H7" s="226" t="s">
        <v>2928</v>
      </c>
      <c r="I7" s="224"/>
      <c r="J7" s="224"/>
      <c r="K7" s="224"/>
      <c r="L7" s="224"/>
      <c r="M7" s="224">
        <v>161</v>
      </c>
      <c r="N7" s="224">
        <v>0</v>
      </c>
      <c r="O7" s="224"/>
      <c r="P7" s="224"/>
      <c r="Q7" s="14">
        <f t="shared" si="0"/>
        <v>161</v>
      </c>
      <c r="R7" s="229" t="s">
        <v>32</v>
      </c>
      <c r="S7" s="23" t="s">
        <v>33</v>
      </c>
      <c r="T7" s="14"/>
      <c r="U7" s="232" t="s">
        <v>169</v>
      </c>
      <c r="V7" s="16" t="s">
        <v>90</v>
      </c>
      <c r="W7" s="16">
        <v>1019524</v>
      </c>
      <c r="X7" s="16" t="s">
        <v>3874</v>
      </c>
      <c r="Y7" s="16"/>
    </row>
    <row r="8" spans="1:25">
      <c r="A8" s="15" t="s">
        <v>519</v>
      </c>
      <c r="B8" s="15" t="s">
        <v>78</v>
      </c>
      <c r="C8" s="35" t="s">
        <v>3875</v>
      </c>
      <c r="D8" s="15" t="s">
        <v>400</v>
      </c>
      <c r="E8" s="24">
        <v>46138.284722222219</v>
      </c>
      <c r="F8" s="15">
        <v>13.9</v>
      </c>
      <c r="G8" s="15">
        <v>118855</v>
      </c>
      <c r="H8" s="37" t="s">
        <v>2928</v>
      </c>
      <c r="I8" s="15"/>
      <c r="J8" s="15"/>
      <c r="K8" s="15"/>
      <c r="L8" s="15"/>
      <c r="M8" s="15">
        <v>161</v>
      </c>
      <c r="N8" s="15">
        <v>0</v>
      </c>
      <c r="O8" s="15"/>
      <c r="P8" s="15"/>
      <c r="Q8" s="14">
        <f t="shared" si="0"/>
        <v>161</v>
      </c>
      <c r="R8" s="229" t="s">
        <v>32</v>
      </c>
      <c r="S8" s="23" t="s">
        <v>33</v>
      </c>
      <c r="T8" s="1092" t="b">
        <v>1</v>
      </c>
      <c r="U8" s="232" t="s">
        <v>169</v>
      </c>
      <c r="V8" s="16" t="s">
        <v>90</v>
      </c>
      <c r="W8" s="16">
        <v>1019525</v>
      </c>
      <c r="X8" s="16" t="s">
        <v>3874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Q9" si="1">SUM(K3:K8)</f>
        <v>0</v>
      </c>
      <c r="L9" s="11">
        <f t="shared" si="1"/>
        <v>27</v>
      </c>
      <c r="M9" s="11">
        <f t="shared" si="1"/>
        <v>486</v>
      </c>
      <c r="N9" s="11">
        <f t="shared" si="1"/>
        <v>396</v>
      </c>
      <c r="O9" s="11">
        <f t="shared" si="1"/>
        <v>30</v>
      </c>
      <c r="P9" s="11">
        <f t="shared" si="1"/>
        <v>0</v>
      </c>
      <c r="Q9" s="11">
        <f t="shared" si="1"/>
        <v>939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100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169</v>
      </c>
      <c r="B14" s="1564" t="s">
        <v>41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854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358406877875</v>
      </c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714" t="s">
        <v>394</v>
      </c>
      <c r="B20" s="1714"/>
      <c r="C20" s="1714"/>
      <c r="D20" s="1714"/>
      <c r="E20" s="1714"/>
      <c r="F20" s="1714"/>
      <c r="G20" s="1075"/>
      <c r="H20" s="259"/>
      <c r="I20" s="1714" t="s">
        <v>577</v>
      </c>
      <c r="J20" s="1714"/>
      <c r="K20" s="1714"/>
      <c r="L20" s="1714"/>
      <c r="M20" s="1714"/>
      <c r="N20" s="1714"/>
      <c r="O20" s="1714"/>
      <c r="P20" s="1714"/>
      <c r="Q20" s="1714"/>
      <c r="R20" s="1712" t="s">
        <v>3876</v>
      </c>
      <c r="S20" s="1713"/>
      <c r="T20" s="1712"/>
      <c r="U20" s="1712"/>
      <c r="V20" s="1712"/>
      <c r="W20" s="1712"/>
      <c r="X20" s="1712"/>
      <c r="Y20" s="1712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15" t="s">
        <v>157</v>
      </c>
      <c r="B22" s="15" t="s">
        <v>78</v>
      </c>
      <c r="C22" s="35" t="s">
        <v>3877</v>
      </c>
      <c r="D22" s="224" t="s">
        <v>521</v>
      </c>
      <c r="E22" s="227">
        <v>46139.666666666664</v>
      </c>
      <c r="F22" s="224">
        <v>12.3</v>
      </c>
      <c r="G22" s="224">
        <v>118856</v>
      </c>
      <c r="H22" s="226" t="s">
        <v>2928</v>
      </c>
      <c r="I22" s="224"/>
      <c r="J22" s="224"/>
      <c r="K22" s="224"/>
      <c r="L22" s="224"/>
      <c r="M22" s="35">
        <v>71</v>
      </c>
      <c r="N22" s="35">
        <v>90</v>
      </c>
      <c r="O22" s="224"/>
      <c r="P22" s="224"/>
      <c r="Q22" s="14">
        <f>SUM(I22:P22)</f>
        <v>161</v>
      </c>
      <c r="R22" s="229" t="s">
        <v>32</v>
      </c>
      <c r="S22" s="23" t="s">
        <v>33</v>
      </c>
      <c r="T22" s="14"/>
      <c r="U22" s="232" t="s">
        <v>523</v>
      </c>
      <c r="V22" s="16" t="s">
        <v>90</v>
      </c>
      <c r="W22" s="16">
        <v>1019513</v>
      </c>
      <c r="X22" s="16" t="s">
        <v>3878</v>
      </c>
      <c r="Y22" s="16"/>
    </row>
    <row r="23" spans="1:25">
      <c r="A23" s="15" t="s">
        <v>937</v>
      </c>
      <c r="B23" s="15" t="s">
        <v>78</v>
      </c>
      <c r="C23" s="35" t="s">
        <v>3879</v>
      </c>
      <c r="D23" s="224" t="s">
        <v>521</v>
      </c>
      <c r="E23" s="227">
        <v>46139.666666666664</v>
      </c>
      <c r="F23" s="224">
        <v>12.3</v>
      </c>
      <c r="G23" s="224">
        <v>118857</v>
      </c>
      <c r="H23" s="226" t="s">
        <v>2928</v>
      </c>
      <c r="I23" s="224"/>
      <c r="J23" s="224"/>
      <c r="K23" s="224"/>
      <c r="L23" s="224"/>
      <c r="M23" s="35">
        <v>101</v>
      </c>
      <c r="N23" s="35">
        <v>60</v>
      </c>
      <c r="O23" s="224"/>
      <c r="P23" s="224"/>
      <c r="Q23" s="14">
        <f t="shared" ref="Q23:Q27" si="2">SUM(I23:P23)</f>
        <v>161</v>
      </c>
      <c r="R23" s="229" t="s">
        <v>32</v>
      </c>
      <c r="S23" s="23" t="s">
        <v>33</v>
      </c>
      <c r="T23" s="14"/>
      <c r="U23" s="232" t="s">
        <v>523</v>
      </c>
      <c r="V23" s="16" t="s">
        <v>90</v>
      </c>
      <c r="W23" s="16">
        <v>1019514</v>
      </c>
      <c r="X23" s="16" t="s">
        <v>3878</v>
      </c>
      <c r="Y23" s="16"/>
    </row>
    <row r="24" spans="1:25">
      <c r="A24" s="35" t="s">
        <v>120</v>
      </c>
      <c r="B24" s="15" t="s">
        <v>92</v>
      </c>
      <c r="C24" s="35" t="s">
        <v>3880</v>
      </c>
      <c r="D24" s="224" t="s">
        <v>620</v>
      </c>
      <c r="E24" s="227">
        <v>46140.958333333336</v>
      </c>
      <c r="F24" s="224">
        <v>11.9</v>
      </c>
      <c r="G24" s="224">
        <v>118858</v>
      </c>
      <c r="H24" s="226" t="s">
        <v>2928</v>
      </c>
      <c r="I24" s="224"/>
      <c r="J24" s="224"/>
      <c r="K24" s="224"/>
      <c r="L24" s="35">
        <v>27</v>
      </c>
      <c r="M24" s="35">
        <v>44</v>
      </c>
      <c r="N24" s="35">
        <v>60</v>
      </c>
      <c r="O24" s="35">
        <v>30</v>
      </c>
      <c r="P24" s="224"/>
      <c r="Q24" s="269">
        <f t="shared" si="2"/>
        <v>161</v>
      </c>
      <c r="R24" s="229" t="s">
        <v>32</v>
      </c>
      <c r="S24" s="23" t="s">
        <v>33</v>
      </c>
      <c r="T24" s="1092" t="b">
        <v>1</v>
      </c>
      <c r="U24" s="232" t="s">
        <v>523</v>
      </c>
      <c r="V24" s="16" t="s">
        <v>90</v>
      </c>
      <c r="W24" s="16">
        <v>1019515</v>
      </c>
      <c r="X24" s="16" t="s">
        <v>3878</v>
      </c>
      <c r="Y24" s="16"/>
    </row>
    <row r="25" spans="1:25">
      <c r="A25" s="15" t="s">
        <v>119</v>
      </c>
      <c r="B25" s="15" t="s">
        <v>92</v>
      </c>
      <c r="C25" s="916" t="s">
        <v>3881</v>
      </c>
      <c r="D25" s="15" t="s">
        <v>620</v>
      </c>
      <c r="E25" s="24">
        <v>46140.958333333336</v>
      </c>
      <c r="F25" s="15">
        <v>11.9</v>
      </c>
      <c r="G25" s="15">
        <v>118884</v>
      </c>
      <c r="H25" s="37" t="s">
        <v>3882</v>
      </c>
      <c r="I25" s="15"/>
      <c r="J25" s="15"/>
      <c r="K25" s="15"/>
      <c r="L25" s="15"/>
      <c r="M25" s="35">
        <v>90</v>
      </c>
      <c r="N25" s="35">
        <v>71</v>
      </c>
      <c r="O25" s="15"/>
      <c r="P25" s="15"/>
      <c r="Q25" s="14">
        <f t="shared" si="2"/>
        <v>161</v>
      </c>
      <c r="R25" s="229" t="s">
        <v>32</v>
      </c>
      <c r="S25" s="23" t="s">
        <v>33</v>
      </c>
      <c r="T25" s="14"/>
      <c r="U25" s="232" t="s">
        <v>523</v>
      </c>
      <c r="V25" s="16" t="s">
        <v>90</v>
      </c>
      <c r="W25" s="16">
        <v>1019516</v>
      </c>
      <c r="X25" s="16" t="s">
        <v>3878</v>
      </c>
      <c r="Y25" s="16"/>
    </row>
    <row r="26" spans="1:25">
      <c r="A26" s="15" t="s">
        <v>655</v>
      </c>
      <c r="B26" s="15" t="s">
        <v>134</v>
      </c>
      <c r="C26" s="35" t="s">
        <v>3883</v>
      </c>
      <c r="D26" s="224" t="s">
        <v>3223</v>
      </c>
      <c r="E26" s="227">
        <v>46139.597222222219</v>
      </c>
      <c r="F26" s="224">
        <v>15.3</v>
      </c>
      <c r="G26" s="224">
        <v>118859</v>
      </c>
      <c r="H26" s="226" t="s">
        <v>3884</v>
      </c>
      <c r="I26" s="224"/>
      <c r="J26" s="224"/>
      <c r="K26" s="224"/>
      <c r="L26" s="35">
        <v>26</v>
      </c>
      <c r="M26" s="35">
        <v>135</v>
      </c>
      <c r="N26" s="224"/>
      <c r="O26" s="224"/>
      <c r="P26" s="224"/>
      <c r="Q26" s="14">
        <f>SUM(I26:P26)</f>
        <v>161</v>
      </c>
      <c r="R26" s="229" t="s">
        <v>32</v>
      </c>
      <c r="S26" s="23" t="s">
        <v>33</v>
      </c>
      <c r="T26" s="14"/>
      <c r="U26" s="231" t="s">
        <v>508</v>
      </c>
      <c r="V26" s="16" t="s">
        <v>90</v>
      </c>
      <c r="W26" s="16">
        <v>1019517</v>
      </c>
      <c r="X26" s="16" t="s">
        <v>3885</v>
      </c>
      <c r="Y26" s="16"/>
    </row>
    <row r="27" spans="1:25">
      <c r="A27" s="35" t="s">
        <v>2561</v>
      </c>
      <c r="B27" s="224" t="s">
        <v>92</v>
      </c>
      <c r="C27" s="35" t="s">
        <v>3886</v>
      </c>
      <c r="D27" s="224" t="s">
        <v>620</v>
      </c>
      <c r="E27" s="227">
        <v>46140.958333333336</v>
      </c>
      <c r="F27" s="224">
        <v>11.9</v>
      </c>
      <c r="G27" s="224">
        <v>118860</v>
      </c>
      <c r="H27" s="226" t="s">
        <v>2928</v>
      </c>
      <c r="I27" s="224"/>
      <c r="J27" s="224"/>
      <c r="K27" s="224"/>
      <c r="L27" s="224"/>
      <c r="M27" s="35">
        <v>161</v>
      </c>
      <c r="N27" s="15">
        <v>0</v>
      </c>
      <c r="O27" s="224"/>
      <c r="P27" s="224"/>
      <c r="Q27" s="269">
        <f t="shared" si="2"/>
        <v>161</v>
      </c>
      <c r="R27" s="229" t="s">
        <v>32</v>
      </c>
      <c r="S27" s="23" t="s">
        <v>33</v>
      </c>
      <c r="T27" s="1092" t="b">
        <v>1</v>
      </c>
      <c r="U27" s="232" t="s">
        <v>523</v>
      </c>
      <c r="V27" s="16" t="s">
        <v>90</v>
      </c>
      <c r="W27" s="16">
        <v>1019518</v>
      </c>
      <c r="X27" s="16" t="s">
        <v>3878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7"/>
      <c r="I28" s="11">
        <f t="shared" ref="I28:Q28" si="3">SUM(I22:I27)</f>
        <v>0</v>
      </c>
      <c r="J28" s="11">
        <f t="shared" si="3"/>
        <v>0</v>
      </c>
      <c r="K28" s="11">
        <f t="shared" si="3"/>
        <v>0</v>
      </c>
      <c r="L28" s="11">
        <f t="shared" si="3"/>
        <v>53</v>
      </c>
      <c r="M28" s="11">
        <f t="shared" si="3"/>
        <v>602</v>
      </c>
      <c r="N28" s="11">
        <f t="shared" si="3"/>
        <v>281</v>
      </c>
      <c r="O28" s="11">
        <f t="shared" si="3"/>
        <v>30</v>
      </c>
      <c r="P28" s="11">
        <f t="shared" si="3"/>
        <v>0</v>
      </c>
      <c r="Q28" s="11">
        <f t="shared" si="3"/>
        <v>966</v>
      </c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 t="s">
        <v>508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4" t="s">
        <v>523</v>
      </c>
      <c r="B33" s="1564" t="s">
        <v>41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5" t="s">
        <v>42</v>
      </c>
      <c r="B34" s="1565"/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5" t="s">
        <v>43</v>
      </c>
      <c r="B36" s="1566"/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</sheetData>
  <mergeCells count="22">
    <mergeCell ref="B34:C34"/>
    <mergeCell ref="B35:C35"/>
    <mergeCell ref="B36:C36"/>
    <mergeCell ref="B37:C37"/>
    <mergeCell ref="I20:Q20"/>
    <mergeCell ref="R20:Y20"/>
    <mergeCell ref="B30:D30"/>
    <mergeCell ref="K30:M30"/>
    <mergeCell ref="B32:C32"/>
    <mergeCell ref="B33:C33"/>
    <mergeCell ref="A20:F20"/>
    <mergeCell ref="B14:C14"/>
    <mergeCell ref="B15:C15"/>
    <mergeCell ref="B16:C16"/>
    <mergeCell ref="B17:C17"/>
    <mergeCell ref="B18:C18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  <pageSetup orientation="portrait" verticalDpi="0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7DCA1-63B7-43A7-86D0-03BDB3D9D6E7}">
  <sheetPr>
    <tabColor rgb="FF00B050"/>
  </sheetPr>
  <dimension ref="A1:Y57"/>
  <sheetViews>
    <sheetView topLeftCell="A19" workbookViewId="0">
      <selection activeCell="E46" sqref="E4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25.4257812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345</v>
      </c>
      <c r="B1" s="1559"/>
      <c r="C1" s="1559"/>
      <c r="D1" s="1559"/>
      <c r="E1" s="1559"/>
      <c r="F1" s="1559"/>
      <c r="G1" s="1067"/>
      <c r="H1" s="7"/>
      <c r="I1" s="1559" t="s">
        <v>84</v>
      </c>
      <c r="J1" s="1559"/>
      <c r="K1" s="1559"/>
      <c r="L1" s="1559"/>
      <c r="M1" s="1559"/>
      <c r="N1" s="1559"/>
      <c r="O1" s="1559"/>
      <c r="P1" s="1559"/>
      <c r="Q1" s="1559"/>
      <c r="R1" s="1560" t="s">
        <v>3609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3866</v>
      </c>
      <c r="B3" s="224" t="s">
        <v>78</v>
      </c>
      <c r="C3" s="35" t="s">
        <v>3887</v>
      </c>
      <c r="D3" s="224" t="s">
        <v>88</v>
      </c>
      <c r="E3" s="227">
        <v>46138.166666666664</v>
      </c>
      <c r="F3" s="224">
        <v>11.9</v>
      </c>
      <c r="G3" s="224">
        <v>118831</v>
      </c>
      <c r="H3" s="226" t="s">
        <v>2928</v>
      </c>
      <c r="I3" s="224"/>
      <c r="J3" s="224"/>
      <c r="K3" s="224"/>
      <c r="L3" s="224"/>
      <c r="M3" s="35">
        <v>27</v>
      </c>
      <c r="N3" s="35">
        <v>27</v>
      </c>
      <c r="O3" s="35">
        <v>53</v>
      </c>
      <c r="P3" s="35">
        <v>54</v>
      </c>
      <c r="Q3" s="14">
        <f t="shared" ref="Q3:Q6" si="0">SUM(I3:P3)</f>
        <v>161</v>
      </c>
      <c r="R3" s="229" t="s">
        <v>32</v>
      </c>
      <c r="S3" s="23" t="s">
        <v>33</v>
      </c>
      <c r="T3" s="1092" t="b">
        <v>1</v>
      </c>
      <c r="U3" s="231" t="s">
        <v>161</v>
      </c>
      <c r="V3" s="16" t="s">
        <v>90</v>
      </c>
      <c r="W3" s="16">
        <v>1019482</v>
      </c>
      <c r="X3" s="16" t="s">
        <v>3888</v>
      </c>
      <c r="Y3" s="16"/>
    </row>
    <row r="4" spans="1:25">
      <c r="A4" s="224" t="s">
        <v>519</v>
      </c>
      <c r="B4" s="224" t="s">
        <v>78</v>
      </c>
      <c r="C4" s="35" t="s">
        <v>3889</v>
      </c>
      <c r="D4" s="224" t="s">
        <v>88</v>
      </c>
      <c r="E4" s="227">
        <v>46138.166666666664</v>
      </c>
      <c r="F4" s="224">
        <v>11.9</v>
      </c>
      <c r="G4" s="224">
        <v>118832</v>
      </c>
      <c r="H4" s="226" t="s">
        <v>2928</v>
      </c>
      <c r="I4" s="224"/>
      <c r="J4" s="224"/>
      <c r="K4" s="224"/>
      <c r="L4" s="224"/>
      <c r="M4" s="35">
        <v>54</v>
      </c>
      <c r="N4" s="224">
        <v>0</v>
      </c>
      <c r="O4" s="35">
        <v>26</v>
      </c>
      <c r="P4" s="35">
        <v>81</v>
      </c>
      <c r="Q4" s="14">
        <f t="shared" si="0"/>
        <v>161</v>
      </c>
      <c r="R4" s="229" t="s">
        <v>32</v>
      </c>
      <c r="S4" s="23" t="s">
        <v>33</v>
      </c>
      <c r="T4" s="1092" t="b">
        <v>1</v>
      </c>
      <c r="U4" s="231" t="s">
        <v>161</v>
      </c>
      <c r="V4" s="16" t="s">
        <v>90</v>
      </c>
      <c r="W4" s="16">
        <v>1019483</v>
      </c>
      <c r="X4" s="16" t="s">
        <v>3888</v>
      </c>
      <c r="Y4" s="16"/>
    </row>
    <row r="5" spans="1:25">
      <c r="A5" s="224" t="s">
        <v>2561</v>
      </c>
      <c r="B5" s="224" t="s">
        <v>78</v>
      </c>
      <c r="C5" s="35" t="s">
        <v>3890</v>
      </c>
      <c r="D5" s="224" t="s">
        <v>88</v>
      </c>
      <c r="E5" s="227">
        <v>46138.166666666664</v>
      </c>
      <c r="F5" s="224">
        <v>11.9</v>
      </c>
      <c r="G5" s="224">
        <v>118833</v>
      </c>
      <c r="H5" s="226" t="s">
        <v>2928</v>
      </c>
      <c r="I5" s="224"/>
      <c r="J5" s="224"/>
      <c r="K5" s="224"/>
      <c r="L5" s="224"/>
      <c r="M5" s="35">
        <v>27</v>
      </c>
      <c r="N5" s="35">
        <v>54</v>
      </c>
      <c r="O5" s="35">
        <v>53</v>
      </c>
      <c r="P5" s="35">
        <v>27</v>
      </c>
      <c r="Q5" s="14">
        <f t="shared" si="0"/>
        <v>161</v>
      </c>
      <c r="R5" s="229" t="s">
        <v>32</v>
      </c>
      <c r="S5" s="23" t="s">
        <v>33</v>
      </c>
      <c r="T5" s="1092" t="b">
        <v>1</v>
      </c>
      <c r="U5" s="231" t="s">
        <v>161</v>
      </c>
      <c r="V5" s="16" t="s">
        <v>90</v>
      </c>
      <c r="W5" s="16">
        <v>1019484</v>
      </c>
      <c r="X5" s="16" t="s">
        <v>3888</v>
      </c>
      <c r="Y5" s="16"/>
    </row>
    <row r="6" spans="1:25">
      <c r="A6" s="224" t="s">
        <v>120</v>
      </c>
      <c r="B6" s="224" t="s">
        <v>78</v>
      </c>
      <c r="C6" s="35" t="s">
        <v>3891</v>
      </c>
      <c r="D6" s="224" t="s">
        <v>88</v>
      </c>
      <c r="E6" s="227">
        <v>46138.166666666664</v>
      </c>
      <c r="F6" s="224">
        <v>11.9</v>
      </c>
      <c r="G6" s="224">
        <v>118834</v>
      </c>
      <c r="H6" s="226" t="s">
        <v>2928</v>
      </c>
      <c r="I6" s="224"/>
      <c r="J6" s="224"/>
      <c r="K6" s="224"/>
      <c r="L6" s="224"/>
      <c r="M6" s="224">
        <v>0</v>
      </c>
      <c r="N6" s="35">
        <v>107</v>
      </c>
      <c r="O6" s="35">
        <v>54</v>
      </c>
      <c r="P6" s="224"/>
      <c r="Q6" s="14">
        <f t="shared" si="0"/>
        <v>161</v>
      </c>
      <c r="R6" s="229" t="s">
        <v>32</v>
      </c>
      <c r="S6" s="23" t="s">
        <v>33</v>
      </c>
      <c r="T6" s="1092" t="b">
        <v>1</v>
      </c>
      <c r="U6" s="231" t="s">
        <v>161</v>
      </c>
      <c r="V6" s="16" t="s">
        <v>90</v>
      </c>
      <c r="W6" s="16">
        <v>1019485</v>
      </c>
      <c r="X6" s="16" t="s">
        <v>3888</v>
      </c>
      <c r="Y6" s="16"/>
    </row>
    <row r="7" spans="1:25">
      <c r="A7" s="15" t="s">
        <v>111</v>
      </c>
      <c r="B7" s="15" t="s">
        <v>65</v>
      </c>
      <c r="C7" s="35" t="s">
        <v>3892</v>
      </c>
      <c r="D7" s="15" t="s">
        <v>64</v>
      </c>
      <c r="E7" s="24">
        <v>46137.472222222219</v>
      </c>
      <c r="F7" s="15">
        <v>17</v>
      </c>
      <c r="G7" s="224">
        <v>118885</v>
      </c>
      <c r="H7" s="226"/>
      <c r="I7" s="224"/>
      <c r="J7" s="224"/>
      <c r="K7" s="224"/>
      <c r="L7" s="224"/>
      <c r="M7" s="35">
        <v>107</v>
      </c>
      <c r="N7" s="35">
        <v>54</v>
      </c>
      <c r="O7" s="224"/>
      <c r="P7" s="224"/>
      <c r="Q7" s="14">
        <f>SUM(I7:P7)</f>
        <v>161</v>
      </c>
      <c r="R7" s="14" t="s">
        <v>30</v>
      </c>
      <c r="S7" s="23" t="s">
        <v>33</v>
      </c>
      <c r="T7" s="14"/>
      <c r="U7" s="232" t="s">
        <v>169</v>
      </c>
      <c r="V7" s="16" t="s">
        <v>90</v>
      </c>
      <c r="W7" s="16">
        <v>1019486</v>
      </c>
      <c r="X7" s="16" t="s">
        <v>3893</v>
      </c>
      <c r="Y7" s="16"/>
    </row>
    <row r="8" spans="1:25">
      <c r="A8" s="15" t="s">
        <v>113</v>
      </c>
      <c r="B8" s="15" t="s">
        <v>65</v>
      </c>
      <c r="C8" s="35" t="s">
        <v>3894</v>
      </c>
      <c r="D8" s="15" t="s">
        <v>64</v>
      </c>
      <c r="E8" s="24">
        <v>46138.472222222219</v>
      </c>
      <c r="F8" s="15">
        <v>17</v>
      </c>
      <c r="G8" s="224">
        <v>118886</v>
      </c>
      <c r="H8" s="226"/>
      <c r="I8" s="224"/>
      <c r="J8" s="224"/>
      <c r="K8" s="224"/>
      <c r="L8" s="35">
        <v>27</v>
      </c>
      <c r="M8" s="35">
        <v>27</v>
      </c>
      <c r="N8" s="35">
        <v>27</v>
      </c>
      <c r="O8" s="224"/>
      <c r="P8" s="224"/>
      <c r="Q8" s="14">
        <f>SUM(I8:P8)</f>
        <v>81</v>
      </c>
      <c r="R8" s="14" t="s">
        <v>30</v>
      </c>
      <c r="S8" s="23" t="s">
        <v>33</v>
      </c>
      <c r="T8" s="14"/>
      <c r="U8" s="232" t="s">
        <v>169</v>
      </c>
      <c r="V8" s="16" t="s">
        <v>90</v>
      </c>
      <c r="W8" s="16">
        <v>1019487</v>
      </c>
      <c r="X8" s="16" t="s">
        <v>3895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SUM(I3:I6)</f>
        <v>0</v>
      </c>
      <c r="J9" s="11">
        <f>SUM(J3:J6)</f>
        <v>0</v>
      </c>
      <c r="K9" s="11">
        <f>SUM(K3:K6)</f>
        <v>0</v>
      </c>
      <c r="L9" s="11">
        <f t="shared" ref="L9:Q9" si="1">SUM(L3:L8)</f>
        <v>27</v>
      </c>
      <c r="M9" s="11">
        <f t="shared" si="1"/>
        <v>242</v>
      </c>
      <c r="N9" s="11">
        <f t="shared" si="1"/>
        <v>269</v>
      </c>
      <c r="O9" s="11">
        <f t="shared" si="1"/>
        <v>186</v>
      </c>
      <c r="P9" s="11">
        <f t="shared" si="1"/>
        <v>162</v>
      </c>
      <c r="Q9" s="11">
        <f t="shared" si="1"/>
        <v>886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394" t="s">
        <v>3896</v>
      </c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169</v>
      </c>
      <c r="B14" s="4" t="s">
        <v>41</v>
      </c>
      <c r="C14" s="4"/>
      <c r="D14" s="2"/>
      <c r="E14" s="4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246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500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 t="s">
        <v>2771</v>
      </c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>
        <v>0.625</v>
      </c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714" t="s">
        <v>360</v>
      </c>
      <c r="B20" s="1714"/>
      <c r="C20" s="1714"/>
      <c r="D20" s="1714"/>
      <c r="E20" s="1714"/>
      <c r="F20" s="1714"/>
      <c r="G20" s="1075"/>
      <c r="H20" s="259"/>
      <c r="I20" s="1714" t="s">
        <v>577</v>
      </c>
      <c r="J20" s="1714"/>
      <c r="K20" s="1714"/>
      <c r="L20" s="1714"/>
      <c r="M20" s="1714"/>
      <c r="N20" s="1714"/>
      <c r="O20" s="1714"/>
      <c r="P20" s="1714"/>
      <c r="Q20" s="1714"/>
      <c r="R20" s="1712" t="s">
        <v>3897</v>
      </c>
      <c r="S20" s="1713"/>
      <c r="T20" s="1712"/>
      <c r="U20" s="1712"/>
      <c r="V20" s="1712"/>
      <c r="W20" s="1712"/>
      <c r="X20" s="1712"/>
      <c r="Y20" s="1712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15" t="s">
        <v>86</v>
      </c>
      <c r="B22" s="224" t="s">
        <v>92</v>
      </c>
      <c r="C22" s="35" t="s">
        <v>3898</v>
      </c>
      <c r="D22" s="224" t="s">
        <v>2467</v>
      </c>
      <c r="E22" s="227">
        <v>46139.611111111109</v>
      </c>
      <c r="F22" s="224">
        <v>13.6</v>
      </c>
      <c r="G22" s="224">
        <v>118843</v>
      </c>
      <c r="H22" s="226" t="s">
        <v>740</v>
      </c>
      <c r="I22" s="224"/>
      <c r="J22" s="224"/>
      <c r="K22" s="224"/>
      <c r="L22" s="224"/>
      <c r="M22" s="224"/>
      <c r="N22" s="35">
        <v>30</v>
      </c>
      <c r="O22" s="35">
        <v>41</v>
      </c>
      <c r="P22" s="35">
        <v>90</v>
      </c>
      <c r="Q22" s="14">
        <f t="shared" ref="Q22:Q25" si="2">SUM(I22:P22)</f>
        <v>161</v>
      </c>
      <c r="R22" s="229" t="s">
        <v>32</v>
      </c>
      <c r="S22" s="23" t="s">
        <v>33</v>
      </c>
      <c r="T22" s="14"/>
      <c r="U22" s="231" t="s">
        <v>523</v>
      </c>
      <c r="V22" s="16" t="s">
        <v>90</v>
      </c>
      <c r="W22" s="16">
        <v>1019489</v>
      </c>
      <c r="X22" s="16" t="s">
        <v>3899</v>
      </c>
      <c r="Y22" s="16"/>
    </row>
    <row r="23" spans="1:25">
      <c r="A23" s="15" t="s">
        <v>165</v>
      </c>
      <c r="B23" s="224" t="s">
        <v>78</v>
      </c>
      <c r="C23" s="35" t="s">
        <v>3900</v>
      </c>
      <c r="D23" s="224" t="s">
        <v>3761</v>
      </c>
      <c r="E23" s="227">
        <v>46139.541666666664</v>
      </c>
      <c r="F23" s="224">
        <v>12.6</v>
      </c>
      <c r="G23" s="224">
        <v>118838</v>
      </c>
      <c r="H23" s="226" t="s">
        <v>740</v>
      </c>
      <c r="I23" s="224"/>
      <c r="J23" s="224"/>
      <c r="K23" s="224"/>
      <c r="L23" s="224"/>
      <c r="M23" s="224">
        <v>0</v>
      </c>
      <c r="N23" s="224"/>
      <c r="O23" s="224">
        <v>0</v>
      </c>
      <c r="P23" s="35">
        <v>161</v>
      </c>
      <c r="Q23" s="14">
        <f t="shared" si="2"/>
        <v>161</v>
      </c>
      <c r="R23" s="229" t="s">
        <v>32</v>
      </c>
      <c r="S23" s="23" t="s">
        <v>33</v>
      </c>
      <c r="T23" s="14"/>
      <c r="U23" s="232" t="s">
        <v>508</v>
      </c>
      <c r="V23" s="16" t="s">
        <v>90</v>
      </c>
      <c r="W23" s="16">
        <v>1019490</v>
      </c>
      <c r="X23" s="16" t="s">
        <v>3901</v>
      </c>
      <c r="Y23" s="16"/>
    </row>
    <row r="24" spans="1:25">
      <c r="A24" s="715" t="s">
        <v>2561</v>
      </c>
      <c r="B24" s="715" t="s">
        <v>92</v>
      </c>
      <c r="C24" s="35" t="s">
        <v>3902</v>
      </c>
      <c r="D24" s="715" t="s">
        <v>2467</v>
      </c>
      <c r="E24" s="1113">
        <v>46139.611111111109</v>
      </c>
      <c r="F24" s="715">
        <v>13.6</v>
      </c>
      <c r="G24" s="715">
        <v>118840</v>
      </c>
      <c r="H24" s="387" t="s">
        <v>740</v>
      </c>
      <c r="I24" s="715"/>
      <c r="J24" s="715"/>
      <c r="K24" s="715"/>
      <c r="L24" s="715"/>
      <c r="M24" s="715">
        <v>0</v>
      </c>
      <c r="N24" s="35">
        <v>30</v>
      </c>
      <c r="O24" s="35">
        <v>41</v>
      </c>
      <c r="P24" s="35">
        <v>90</v>
      </c>
      <c r="Q24" s="281">
        <f t="shared" si="2"/>
        <v>161</v>
      </c>
      <c r="R24" s="229" t="s">
        <v>32</v>
      </c>
      <c r="S24" s="23" t="s">
        <v>33</v>
      </c>
      <c r="T24" s="1092" t="b">
        <v>1</v>
      </c>
      <c r="U24" s="231" t="s">
        <v>523</v>
      </c>
      <c r="V24" s="16" t="s">
        <v>90</v>
      </c>
      <c r="W24" s="16">
        <v>1019491</v>
      </c>
      <c r="X24" s="16" t="s">
        <v>3899</v>
      </c>
      <c r="Y24" s="16"/>
    </row>
    <row r="25" spans="1:25">
      <c r="A25" s="715" t="s">
        <v>120</v>
      </c>
      <c r="B25" s="715" t="s">
        <v>92</v>
      </c>
      <c r="C25" s="35" t="s">
        <v>3903</v>
      </c>
      <c r="D25" s="715" t="s">
        <v>2467</v>
      </c>
      <c r="E25" s="1113">
        <v>46139.611111111109</v>
      </c>
      <c r="F25" s="715">
        <v>13.6</v>
      </c>
      <c r="G25" s="715">
        <v>118842</v>
      </c>
      <c r="H25" s="387" t="s">
        <v>740</v>
      </c>
      <c r="I25" s="715"/>
      <c r="J25" s="715"/>
      <c r="K25" s="715"/>
      <c r="L25" s="715"/>
      <c r="M25" s="715"/>
      <c r="N25" s="35">
        <v>30</v>
      </c>
      <c r="O25" s="35">
        <v>90</v>
      </c>
      <c r="P25" s="35">
        <v>41</v>
      </c>
      <c r="Q25" s="281">
        <f t="shared" si="2"/>
        <v>161</v>
      </c>
      <c r="R25" s="229" t="s">
        <v>32</v>
      </c>
      <c r="S25" s="23" t="s">
        <v>33</v>
      </c>
      <c r="T25" s="1092" t="b">
        <v>1</v>
      </c>
      <c r="U25" s="231" t="s">
        <v>523</v>
      </c>
      <c r="V25" s="16" t="s">
        <v>90</v>
      </c>
      <c r="W25" s="16">
        <v>1019492</v>
      </c>
      <c r="X25" s="16" t="s">
        <v>3899</v>
      </c>
      <c r="Y25" s="16"/>
    </row>
    <row r="26" spans="1:25">
      <c r="A26" s="15" t="s">
        <v>515</v>
      </c>
      <c r="B26" s="15" t="s">
        <v>78</v>
      </c>
      <c r="C26" s="35" t="s">
        <v>3904</v>
      </c>
      <c r="D26" s="15" t="s">
        <v>3761</v>
      </c>
      <c r="E26" s="24">
        <v>46139.541666666664</v>
      </c>
      <c r="F26" s="15">
        <v>12.6</v>
      </c>
      <c r="G26" s="15">
        <v>118836</v>
      </c>
      <c r="H26" s="37" t="s">
        <v>2928</v>
      </c>
      <c r="I26" s="15"/>
      <c r="J26" s="15"/>
      <c r="K26" s="15"/>
      <c r="L26" s="15"/>
      <c r="M26" s="15">
        <v>0</v>
      </c>
      <c r="N26" s="35">
        <v>41</v>
      </c>
      <c r="O26" s="35">
        <v>41</v>
      </c>
      <c r="P26" s="35">
        <v>79</v>
      </c>
      <c r="Q26" s="14">
        <v>161</v>
      </c>
      <c r="R26" s="229" t="s">
        <v>32</v>
      </c>
      <c r="S26" s="23" t="s">
        <v>33</v>
      </c>
      <c r="T26" s="14"/>
      <c r="U26" s="232" t="s">
        <v>508</v>
      </c>
      <c r="V26" s="16" t="s">
        <v>90</v>
      </c>
      <c r="W26" s="16">
        <v>1019494</v>
      </c>
      <c r="X26" s="16" t="s">
        <v>3901</v>
      </c>
      <c r="Y26" s="16"/>
    </row>
    <row r="27" spans="1:25">
      <c r="A27" s="15"/>
      <c r="B27" s="224"/>
      <c r="C27" s="224"/>
      <c r="D27" s="224"/>
      <c r="E27" s="227"/>
      <c r="F27" s="224"/>
      <c r="G27" s="224"/>
      <c r="H27" s="226"/>
      <c r="I27" s="224"/>
      <c r="J27" s="224"/>
      <c r="K27" s="224"/>
      <c r="L27" s="224"/>
      <c r="M27" s="224"/>
      <c r="N27" s="224"/>
      <c r="O27" s="224"/>
      <c r="P27" s="224"/>
      <c r="Q27" s="14"/>
      <c r="R27" s="229"/>
      <c r="S27" s="23"/>
      <c r="T27" s="1092" t="b">
        <v>0</v>
      </c>
      <c r="U27" s="228"/>
      <c r="V27" s="16"/>
      <c r="W27" s="16"/>
      <c r="X27" s="16"/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7"/>
      <c r="I28" s="11">
        <f>SUM(I22:I25)</f>
        <v>0</v>
      </c>
      <c r="J28" s="11">
        <f>SUM(J22:J25)</f>
        <v>0</v>
      </c>
      <c r="K28" s="11">
        <f t="shared" ref="K28:Q28" si="3">SUM(K22:K26)</f>
        <v>0</v>
      </c>
      <c r="L28" s="11">
        <f t="shared" si="3"/>
        <v>0</v>
      </c>
      <c r="M28" s="11">
        <f t="shared" si="3"/>
        <v>0</v>
      </c>
      <c r="N28" s="11">
        <f t="shared" si="3"/>
        <v>131</v>
      </c>
      <c r="O28" s="11">
        <f t="shared" si="3"/>
        <v>213</v>
      </c>
      <c r="P28" s="11">
        <f t="shared" si="3"/>
        <v>461</v>
      </c>
      <c r="Q28" s="11">
        <f t="shared" si="3"/>
        <v>805</v>
      </c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39">
      <c r="A30" s="166" t="s">
        <v>34</v>
      </c>
      <c r="B30" s="1562"/>
      <c r="C30" s="1562"/>
      <c r="D30" s="1562"/>
      <c r="E30" s="1114" t="s">
        <v>3905</v>
      </c>
      <c r="F30" s="1"/>
      <c r="G30" s="1114" t="s">
        <v>3906</v>
      </c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4" t="s">
        <v>508</v>
      </c>
      <c r="B32" s="1564" t="s">
        <v>39</v>
      </c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230" t="s">
        <v>523</v>
      </c>
      <c r="B33" s="1558" t="s">
        <v>41</v>
      </c>
      <c r="C33" s="155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/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43</v>
      </c>
      <c r="B36" s="1566"/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44</v>
      </c>
      <c r="B37" s="1567">
        <v>0.625</v>
      </c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5" ht="23.25" customHeight="1">
      <c r="A39" s="1719" t="s">
        <v>1442</v>
      </c>
      <c r="B39" s="1719"/>
      <c r="C39" s="1719"/>
      <c r="D39" s="1719"/>
      <c r="E39" s="1719"/>
      <c r="F39" s="1719"/>
      <c r="G39" s="1115"/>
      <c r="H39" s="1116"/>
      <c r="I39" s="1719" t="s">
        <v>346</v>
      </c>
      <c r="J39" s="1719"/>
      <c r="K39" s="1719"/>
      <c r="L39" s="1719"/>
      <c r="M39" s="1719"/>
      <c r="N39" s="1719"/>
      <c r="O39" s="1719"/>
      <c r="P39" s="1719"/>
      <c r="Q39" s="1719"/>
      <c r="R39" s="1720" t="s">
        <v>3907</v>
      </c>
      <c r="S39" s="1721"/>
      <c r="T39" s="1720"/>
      <c r="U39" s="1720"/>
      <c r="V39" s="1720"/>
      <c r="W39" s="1720"/>
      <c r="X39" s="1720"/>
      <c r="Y39" s="1720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8" t="s">
        <v>9</v>
      </c>
      <c r="H40" s="33" t="s">
        <v>10</v>
      </c>
      <c r="I40" s="9" t="s">
        <v>11</v>
      </c>
      <c r="J40" s="9" t="s">
        <v>12</v>
      </c>
      <c r="K40" s="9" t="s">
        <v>13</v>
      </c>
      <c r="L40" s="9" t="s">
        <v>14</v>
      </c>
      <c r="M40" s="9" t="s">
        <v>15</v>
      </c>
      <c r="N40" s="9" t="s">
        <v>16</v>
      </c>
      <c r="O40" s="9" t="s">
        <v>17</v>
      </c>
      <c r="P40" s="10" t="s">
        <v>18</v>
      </c>
      <c r="Q40" s="8" t="s">
        <v>19</v>
      </c>
      <c r="R40" s="8" t="s">
        <v>20</v>
      </c>
      <c r="S40" s="240" t="s">
        <v>21</v>
      </c>
      <c r="T40" s="240" t="s">
        <v>22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15" t="s">
        <v>122</v>
      </c>
      <c r="B41" s="15" t="s">
        <v>62</v>
      </c>
      <c r="C41" s="35" t="s">
        <v>3908</v>
      </c>
      <c r="D41" s="15" t="s">
        <v>61</v>
      </c>
      <c r="E41" s="24">
        <v>46137.770833333336</v>
      </c>
      <c r="F41" s="15">
        <v>15.5</v>
      </c>
      <c r="G41" s="15">
        <v>118888</v>
      </c>
      <c r="H41" s="37"/>
      <c r="I41" s="15"/>
      <c r="J41" s="15"/>
      <c r="K41" s="35">
        <v>27</v>
      </c>
      <c r="L41" s="35">
        <v>81</v>
      </c>
      <c r="M41" s="15"/>
      <c r="N41" s="15"/>
      <c r="O41" s="15"/>
      <c r="P41" s="15"/>
      <c r="Q41" s="14">
        <f t="shared" ref="Q41:Q44" si="4">SUM(I41:P41)</f>
        <v>108</v>
      </c>
      <c r="R41" s="14" t="s">
        <v>30</v>
      </c>
      <c r="S41" s="14" t="s">
        <v>31</v>
      </c>
      <c r="T41" s="14"/>
      <c r="U41" s="4" t="s">
        <v>169</v>
      </c>
      <c r="V41" s="16" t="s">
        <v>90</v>
      </c>
      <c r="W41" s="16">
        <v>1019495</v>
      </c>
      <c r="X41" s="255" t="s">
        <v>3909</v>
      </c>
      <c r="Y41" s="16"/>
    </row>
    <row r="42" spans="1:25">
      <c r="A42" s="15" t="s">
        <v>655</v>
      </c>
      <c r="B42" s="224" t="s">
        <v>652</v>
      </c>
      <c r="C42" s="35" t="s">
        <v>3910</v>
      </c>
      <c r="D42" s="224" t="s">
        <v>2892</v>
      </c>
      <c r="E42" s="227">
        <v>46139.288194444445</v>
      </c>
      <c r="F42" s="224">
        <v>14.1</v>
      </c>
      <c r="G42" s="224">
        <v>118837</v>
      </c>
      <c r="H42" s="1117" t="s">
        <v>740</v>
      </c>
      <c r="I42" s="224"/>
      <c r="J42" s="224"/>
      <c r="K42" s="224"/>
      <c r="L42" s="224"/>
      <c r="M42" s="35">
        <v>53</v>
      </c>
      <c r="N42" s="35">
        <v>27</v>
      </c>
      <c r="O42" s="224"/>
      <c r="P42" s="35">
        <v>81</v>
      </c>
      <c r="Q42" s="14">
        <f t="shared" si="4"/>
        <v>161</v>
      </c>
      <c r="R42" s="229" t="s">
        <v>32</v>
      </c>
      <c r="S42" s="23" t="s">
        <v>33</v>
      </c>
      <c r="T42" s="14"/>
      <c r="U42" s="231" t="s">
        <v>100</v>
      </c>
      <c r="V42" s="16" t="s">
        <v>90</v>
      </c>
      <c r="W42" s="16">
        <v>1019496</v>
      </c>
      <c r="X42" s="231" t="s">
        <v>3874</v>
      </c>
      <c r="Y42" s="16"/>
    </row>
    <row r="43" spans="1:25">
      <c r="A43" s="15" t="s">
        <v>141</v>
      </c>
      <c r="B43" s="15" t="s">
        <v>69</v>
      </c>
      <c r="C43" s="35" t="s">
        <v>3911</v>
      </c>
      <c r="D43" s="15" t="s">
        <v>68</v>
      </c>
      <c r="E43" s="24">
        <v>46137.798611111109</v>
      </c>
      <c r="F43" s="15">
        <v>16.899999999999999</v>
      </c>
      <c r="G43" s="224">
        <v>118889</v>
      </c>
      <c r="H43" s="226"/>
      <c r="I43" s="224"/>
      <c r="J43" s="224"/>
      <c r="K43" s="224"/>
      <c r="L43" s="224"/>
      <c r="M43" s="35">
        <v>54</v>
      </c>
      <c r="N43" s="35">
        <v>80</v>
      </c>
      <c r="O43" s="35">
        <v>27</v>
      </c>
      <c r="P43" s="224"/>
      <c r="Q43" s="14">
        <f t="shared" si="4"/>
        <v>161</v>
      </c>
      <c r="R43" s="14" t="s">
        <v>30</v>
      </c>
      <c r="S43" s="14" t="s">
        <v>31</v>
      </c>
      <c r="T43" s="14"/>
      <c r="U43" s="232" t="s">
        <v>169</v>
      </c>
      <c r="V43" s="16" t="s">
        <v>90</v>
      </c>
      <c r="W43" s="16">
        <v>1019497</v>
      </c>
      <c r="X43" s="231" t="s">
        <v>3912</v>
      </c>
      <c r="Y43" s="16"/>
    </row>
    <row r="44" spans="1:25">
      <c r="A44" s="393" t="s">
        <v>145</v>
      </c>
      <c r="B44" s="393" t="s">
        <v>57</v>
      </c>
      <c r="C44" s="35" t="s">
        <v>3913</v>
      </c>
      <c r="D44" s="15" t="s">
        <v>56</v>
      </c>
      <c r="E44" s="24">
        <v>46138.229166666664</v>
      </c>
      <c r="F44" s="15">
        <v>12.3</v>
      </c>
      <c r="G44" s="224">
        <v>118890</v>
      </c>
      <c r="H44" s="226"/>
      <c r="I44" s="224"/>
      <c r="J44" s="224"/>
      <c r="K44" s="35">
        <v>10</v>
      </c>
      <c r="L44" s="224">
        <v>81</v>
      </c>
      <c r="M44" s="224"/>
      <c r="N44" s="224"/>
      <c r="O44" s="224"/>
      <c r="P44" s="224"/>
      <c r="Q44" s="14">
        <f t="shared" si="4"/>
        <v>91</v>
      </c>
      <c r="R44" s="14" t="s">
        <v>30</v>
      </c>
      <c r="S44" s="14" t="s">
        <v>31</v>
      </c>
      <c r="T44" s="14"/>
      <c r="U44" s="232" t="s">
        <v>169</v>
      </c>
      <c r="V44" s="16" t="s">
        <v>90</v>
      </c>
      <c r="W44" s="16">
        <v>1019498</v>
      </c>
      <c r="X44" s="255" t="s">
        <v>3914</v>
      </c>
      <c r="Y44" s="16"/>
    </row>
    <row r="45" spans="1:25">
      <c r="A45" s="715" t="s">
        <v>107</v>
      </c>
      <c r="B45" s="715" t="s">
        <v>78</v>
      </c>
      <c r="C45" s="35" t="s">
        <v>3915</v>
      </c>
      <c r="D45" s="715" t="s">
        <v>88</v>
      </c>
      <c r="E45" s="1113">
        <v>46138.166666666664</v>
      </c>
      <c r="F45" s="715">
        <v>11.9</v>
      </c>
      <c r="G45" s="715">
        <v>118835</v>
      </c>
      <c r="H45" s="387" t="s">
        <v>2928</v>
      </c>
      <c r="I45" s="715"/>
      <c r="J45" s="715"/>
      <c r="K45" s="715"/>
      <c r="L45" s="715"/>
      <c r="M45" s="35">
        <v>27</v>
      </c>
      <c r="N45" s="715">
        <v>54</v>
      </c>
      <c r="O45" s="715">
        <v>80</v>
      </c>
      <c r="P45" s="715"/>
      <c r="Q45" s="281">
        <f t="shared" ref="Q45:Q46" si="5">SUM(I45:P45)</f>
        <v>161</v>
      </c>
      <c r="R45" s="229" t="s">
        <v>32</v>
      </c>
      <c r="S45" s="23" t="s">
        <v>33</v>
      </c>
      <c r="T45" s="14"/>
      <c r="U45" s="231" t="s">
        <v>161</v>
      </c>
      <c r="V45" s="16" t="s">
        <v>90</v>
      </c>
      <c r="W45" s="16">
        <v>1019499</v>
      </c>
      <c r="X45" s="232" t="s">
        <v>3888</v>
      </c>
      <c r="Y45" s="16"/>
    </row>
    <row r="46" spans="1:25">
      <c r="A46" s="15" t="s">
        <v>3916</v>
      </c>
      <c r="B46" s="224" t="s">
        <v>92</v>
      </c>
      <c r="C46" s="35" t="s">
        <v>3917</v>
      </c>
      <c r="D46" s="224" t="s">
        <v>2467</v>
      </c>
      <c r="E46" s="227">
        <v>46138.597222222219</v>
      </c>
      <c r="F46" s="224">
        <v>13.6</v>
      </c>
      <c r="G46" s="224">
        <v>118841</v>
      </c>
      <c r="H46" s="226" t="s">
        <v>740</v>
      </c>
      <c r="I46" s="224"/>
      <c r="J46" s="224"/>
      <c r="K46" s="224"/>
      <c r="L46" s="224"/>
      <c r="M46" s="224"/>
      <c r="N46" s="35">
        <v>27</v>
      </c>
      <c r="O46" s="35">
        <v>80</v>
      </c>
      <c r="P46" s="35">
        <v>54</v>
      </c>
      <c r="Q46" s="14">
        <f t="shared" si="5"/>
        <v>161</v>
      </c>
      <c r="R46" s="229" t="s">
        <v>32</v>
      </c>
      <c r="S46" s="23" t="s">
        <v>33</v>
      </c>
      <c r="T46" s="14"/>
      <c r="U46" s="231" t="s">
        <v>161</v>
      </c>
      <c r="V46" s="16" t="s">
        <v>90</v>
      </c>
      <c r="W46" s="16">
        <v>1019500</v>
      </c>
      <c r="X46" s="232" t="s">
        <v>3918</v>
      </c>
      <c r="Y46" s="16"/>
    </row>
    <row r="47" spans="1:25">
      <c r="A47" s="11" t="s">
        <v>19</v>
      </c>
      <c r="B47" s="7"/>
      <c r="C47" s="7"/>
      <c r="D47" s="7"/>
      <c r="E47" s="11"/>
      <c r="F47" s="7"/>
      <c r="G47" s="7"/>
      <c r="H47" s="7"/>
      <c r="I47" s="11">
        <f t="shared" ref="I47:Q47" si="6">SUM(I41:I46)</f>
        <v>0</v>
      </c>
      <c r="J47" s="11">
        <f t="shared" si="6"/>
        <v>0</v>
      </c>
      <c r="K47" s="11">
        <f t="shared" si="6"/>
        <v>37</v>
      </c>
      <c r="L47" s="11">
        <f t="shared" si="6"/>
        <v>162</v>
      </c>
      <c r="M47" s="11">
        <f t="shared" si="6"/>
        <v>134</v>
      </c>
      <c r="N47" s="11">
        <f t="shared" si="6"/>
        <v>188</v>
      </c>
      <c r="O47" s="11">
        <f t="shared" si="6"/>
        <v>187</v>
      </c>
      <c r="P47" s="11">
        <f t="shared" si="6"/>
        <v>135</v>
      </c>
      <c r="Q47" s="11">
        <f t="shared" si="6"/>
        <v>843</v>
      </c>
      <c r="R47" s="12"/>
      <c r="S47" s="12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166" t="s">
        <v>34</v>
      </c>
      <c r="B49" s="1562"/>
      <c r="C49" s="1562"/>
      <c r="D49" s="1562"/>
      <c r="E49" s="394" t="s">
        <v>3896</v>
      </c>
      <c r="F49" s="1"/>
      <c r="G49" s="1"/>
      <c r="H49" s="1"/>
      <c r="I49" s="1"/>
      <c r="J49" s="1"/>
      <c r="K49" s="1563"/>
      <c r="L49" s="1563"/>
      <c r="M49" s="156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9">
      <c r="A50" s="187" t="s">
        <v>35</v>
      </c>
      <c r="B50" s="186" t="s">
        <v>36</v>
      </c>
      <c r="C50" s="239" t="s">
        <v>37</v>
      </c>
      <c r="D50" s="241"/>
      <c r="E50" s="230" t="s">
        <v>3919</v>
      </c>
      <c r="F50" s="1"/>
      <c r="G50" s="1114" t="s">
        <v>3906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230" t="s">
        <v>100</v>
      </c>
      <c r="B51" s="1558" t="s">
        <v>39</v>
      </c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4" t="s">
        <v>169</v>
      </c>
      <c r="B52" s="1564" t="s">
        <v>179</v>
      </c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257" t="s">
        <v>161</v>
      </c>
      <c r="B53" s="257" t="s">
        <v>41</v>
      </c>
      <c r="C53" s="25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5" t="s">
        <v>42</v>
      </c>
      <c r="B54" s="1565" t="s">
        <v>3920</v>
      </c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5" t="s">
        <v>42</v>
      </c>
      <c r="B55" s="1565"/>
      <c r="C55" s="156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s="5" t="s">
        <v>43</v>
      </c>
      <c r="B56" s="1566" t="s">
        <v>567</v>
      </c>
      <c r="C56" s="156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>
      <c r="A57" s="5" t="s">
        <v>44</v>
      </c>
      <c r="B57" s="1567"/>
      <c r="C57" s="156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</sheetData>
  <mergeCells count="32">
    <mergeCell ref="B55:C55"/>
    <mergeCell ref="B56:C56"/>
    <mergeCell ref="B57:C57"/>
    <mergeCell ref="R39:Y39"/>
    <mergeCell ref="B49:D49"/>
    <mergeCell ref="K49:M49"/>
    <mergeCell ref="B51:C51"/>
    <mergeCell ref="B52:C52"/>
    <mergeCell ref="B54:C54"/>
    <mergeCell ref="I39:Q39"/>
    <mergeCell ref="B34:C34"/>
    <mergeCell ref="B35:C35"/>
    <mergeCell ref="B36:C36"/>
    <mergeCell ref="B37:C37"/>
    <mergeCell ref="A39:F39"/>
    <mergeCell ref="I20:Q20"/>
    <mergeCell ref="R20:Y20"/>
    <mergeCell ref="B30:D30"/>
    <mergeCell ref="K30:M30"/>
    <mergeCell ref="B32:C32"/>
    <mergeCell ref="B33:C33"/>
    <mergeCell ref="B15:C15"/>
    <mergeCell ref="B16:C16"/>
    <mergeCell ref="B17:C17"/>
    <mergeCell ref="B18:C18"/>
    <mergeCell ref="A20:F20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D2680-C952-4E69-8A55-3842AE13DD55}">
  <sheetPr>
    <tabColor rgb="FF00B050"/>
  </sheetPr>
  <dimension ref="A1:Y37"/>
  <sheetViews>
    <sheetView topLeftCell="A9" workbookViewId="0">
      <selection activeCell="J25" sqref="J25"/>
    </sheetView>
  </sheetViews>
  <sheetFormatPr defaultColWidth="11.42578125" defaultRowHeight="15"/>
  <cols>
    <col min="1" max="1" width="33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714" t="s">
        <v>128</v>
      </c>
      <c r="B1" s="1714"/>
      <c r="C1" s="1714"/>
      <c r="D1" s="1714"/>
      <c r="E1" s="1714"/>
      <c r="F1" s="1714"/>
      <c r="G1" s="1075"/>
      <c r="H1" s="259"/>
      <c r="I1" s="1714" t="s">
        <v>959</v>
      </c>
      <c r="J1" s="1714"/>
      <c r="K1" s="1714"/>
      <c r="L1" s="1714"/>
      <c r="M1" s="1714"/>
      <c r="N1" s="1714"/>
      <c r="O1" s="1714"/>
      <c r="P1" s="1714"/>
      <c r="Q1" s="1714"/>
      <c r="R1" s="1712" t="s">
        <v>3921</v>
      </c>
      <c r="S1" s="1713"/>
      <c r="T1" s="1712"/>
      <c r="U1" s="1712"/>
      <c r="V1" s="1712"/>
      <c r="W1" s="1712"/>
      <c r="X1" s="1712"/>
      <c r="Y1" s="1712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157</v>
      </c>
      <c r="B3" s="224" t="s">
        <v>78</v>
      </c>
      <c r="C3" s="35" t="s">
        <v>3922</v>
      </c>
      <c r="D3" s="224" t="s">
        <v>3923</v>
      </c>
      <c r="E3" s="227">
        <v>46138.46875</v>
      </c>
      <c r="F3" s="224">
        <v>11.8</v>
      </c>
      <c r="G3" s="224">
        <v>118816</v>
      </c>
      <c r="H3" s="226" t="s">
        <v>2928</v>
      </c>
      <c r="I3" s="224"/>
      <c r="J3" s="224"/>
      <c r="K3" s="224"/>
      <c r="L3" s="224"/>
      <c r="M3" s="35">
        <v>90</v>
      </c>
      <c r="N3" s="35">
        <v>60</v>
      </c>
      <c r="O3" s="35">
        <v>11</v>
      </c>
      <c r="P3" s="224"/>
      <c r="Q3" s="14">
        <f t="shared" ref="Q3:Q8" si="0">SUM(I3:P3)</f>
        <v>161</v>
      </c>
      <c r="R3" s="229" t="s">
        <v>32</v>
      </c>
      <c r="S3" s="23" t="s">
        <v>33</v>
      </c>
      <c r="T3" s="14"/>
      <c r="U3" s="231" t="s">
        <v>508</v>
      </c>
      <c r="V3" s="16" t="s">
        <v>90</v>
      </c>
      <c r="W3" s="16">
        <v>1019464</v>
      </c>
      <c r="X3" s="16" t="s">
        <v>3924</v>
      </c>
      <c r="Y3" s="16"/>
    </row>
    <row r="4" spans="1:25">
      <c r="A4" s="224" t="s">
        <v>698</v>
      </c>
      <c r="B4" s="224" t="s">
        <v>78</v>
      </c>
      <c r="C4" s="35" t="s">
        <v>3925</v>
      </c>
      <c r="D4" s="224" t="s">
        <v>3923</v>
      </c>
      <c r="E4" s="227">
        <v>46138.46875</v>
      </c>
      <c r="F4" s="224">
        <v>11.8</v>
      </c>
      <c r="G4" s="224">
        <v>118817</v>
      </c>
      <c r="H4" s="226" t="s">
        <v>2928</v>
      </c>
      <c r="I4" s="224"/>
      <c r="J4" s="224"/>
      <c r="K4" s="224"/>
      <c r="L4" s="224"/>
      <c r="M4" s="35">
        <v>60</v>
      </c>
      <c r="N4" s="35">
        <v>90</v>
      </c>
      <c r="O4" s="35">
        <v>11</v>
      </c>
      <c r="P4" s="224"/>
      <c r="Q4" s="14">
        <f t="shared" si="0"/>
        <v>161</v>
      </c>
      <c r="R4" s="229" t="s">
        <v>32</v>
      </c>
      <c r="S4" s="23" t="s">
        <v>33</v>
      </c>
      <c r="T4" s="1092" t="b">
        <v>1</v>
      </c>
      <c r="U4" s="231" t="s">
        <v>508</v>
      </c>
      <c r="V4" s="16" t="s">
        <v>90</v>
      </c>
      <c r="W4" s="16">
        <v>1019466</v>
      </c>
      <c r="X4" s="16" t="s">
        <v>3924</v>
      </c>
      <c r="Y4" s="16"/>
    </row>
    <row r="5" spans="1:25">
      <c r="A5" s="300" t="s">
        <v>3926</v>
      </c>
      <c r="B5" s="300" t="s">
        <v>92</v>
      </c>
      <c r="C5" s="300" t="s">
        <v>3927</v>
      </c>
      <c r="D5" s="300" t="s">
        <v>2294</v>
      </c>
      <c r="E5" s="301">
        <v>46138.597222222219</v>
      </c>
      <c r="F5" s="300">
        <v>13.6</v>
      </c>
      <c r="G5" s="300">
        <v>118118</v>
      </c>
      <c r="H5" s="302" t="s">
        <v>2928</v>
      </c>
      <c r="I5" s="300"/>
      <c r="J5" s="300"/>
      <c r="K5" s="300"/>
      <c r="L5" s="300"/>
      <c r="M5" s="300"/>
      <c r="N5" s="300"/>
      <c r="O5" s="300"/>
      <c r="P5" s="300"/>
      <c r="Q5" s="229">
        <f t="shared" si="0"/>
        <v>0</v>
      </c>
      <c r="R5" s="229" t="s">
        <v>32</v>
      </c>
      <c r="S5" s="23" t="s">
        <v>33</v>
      </c>
      <c r="T5" s="14"/>
      <c r="U5" s="232" t="s">
        <v>523</v>
      </c>
      <c r="V5" s="16" t="s">
        <v>90</v>
      </c>
      <c r="W5" s="16"/>
      <c r="X5" s="16" t="s">
        <v>3928</v>
      </c>
      <c r="Y5" s="16"/>
    </row>
    <row r="6" spans="1:25">
      <c r="A6" s="300" t="s">
        <v>3929</v>
      </c>
      <c r="B6" s="300" t="s">
        <v>78</v>
      </c>
      <c r="C6" s="300" t="s">
        <v>3930</v>
      </c>
      <c r="D6" s="300" t="s">
        <v>3931</v>
      </c>
      <c r="E6" s="301">
        <v>46138.333333333336</v>
      </c>
      <c r="F6" s="300">
        <v>12.3</v>
      </c>
      <c r="G6" s="300">
        <v>118119</v>
      </c>
      <c r="H6" s="302" t="s">
        <v>2928</v>
      </c>
      <c r="I6" s="300"/>
      <c r="J6" s="300"/>
      <c r="K6" s="300"/>
      <c r="L6" s="300"/>
      <c r="M6" s="300"/>
      <c r="N6" s="300"/>
      <c r="O6" s="300"/>
      <c r="P6" s="300"/>
      <c r="Q6" s="229">
        <f t="shared" si="0"/>
        <v>0</v>
      </c>
      <c r="R6" s="229" t="s">
        <v>32</v>
      </c>
      <c r="S6" s="23" t="s">
        <v>33</v>
      </c>
      <c r="T6" s="1092" t="b">
        <v>1</v>
      </c>
      <c r="U6" s="231" t="s">
        <v>508</v>
      </c>
      <c r="V6" s="16" t="s">
        <v>90</v>
      </c>
      <c r="W6" s="16"/>
      <c r="X6" s="16" t="s">
        <v>3924</v>
      </c>
      <c r="Y6" s="16"/>
    </row>
    <row r="7" spans="1:25">
      <c r="A7" s="300" t="s">
        <v>3929</v>
      </c>
      <c r="B7" s="300" t="s">
        <v>78</v>
      </c>
      <c r="C7" s="300" t="s">
        <v>3932</v>
      </c>
      <c r="D7" s="300" t="s">
        <v>3931</v>
      </c>
      <c r="E7" s="301">
        <v>46138.333333333336</v>
      </c>
      <c r="F7" s="300">
        <v>12.3</v>
      </c>
      <c r="G7" s="300">
        <v>118120</v>
      </c>
      <c r="H7" s="302" t="s">
        <v>2928</v>
      </c>
      <c r="I7" s="300"/>
      <c r="J7" s="300"/>
      <c r="K7" s="300"/>
      <c r="L7" s="300"/>
      <c r="M7" s="300"/>
      <c r="N7" s="300"/>
      <c r="O7" s="300"/>
      <c r="P7" s="300"/>
      <c r="Q7" s="229">
        <f t="shared" si="0"/>
        <v>0</v>
      </c>
      <c r="R7" s="229" t="s">
        <v>32</v>
      </c>
      <c r="S7" s="23" t="s">
        <v>33</v>
      </c>
      <c r="T7" s="1092" t="b">
        <v>1</v>
      </c>
      <c r="U7" s="231" t="s">
        <v>508</v>
      </c>
      <c r="V7" s="16" t="s">
        <v>90</v>
      </c>
      <c r="W7" s="16"/>
      <c r="X7" s="16" t="s">
        <v>3924</v>
      </c>
      <c r="Y7" s="16"/>
    </row>
    <row r="8" spans="1:25">
      <c r="A8" s="15" t="s">
        <v>3933</v>
      </c>
      <c r="B8" s="15" t="s">
        <v>92</v>
      </c>
      <c r="C8" s="35" t="s">
        <v>3934</v>
      </c>
      <c r="D8" s="15" t="s">
        <v>2294</v>
      </c>
      <c r="E8" s="24">
        <v>46138.597222222219</v>
      </c>
      <c r="F8" s="15">
        <v>13.6</v>
      </c>
      <c r="G8" s="15">
        <v>118821</v>
      </c>
      <c r="H8" s="226" t="s">
        <v>2928</v>
      </c>
      <c r="I8" s="15"/>
      <c r="J8" s="15"/>
      <c r="K8" s="15"/>
      <c r="L8" s="15"/>
      <c r="M8" s="35">
        <v>131</v>
      </c>
      <c r="N8" s="35">
        <v>30</v>
      </c>
      <c r="O8" s="15"/>
      <c r="P8" s="15"/>
      <c r="Q8" s="14">
        <f t="shared" si="0"/>
        <v>161</v>
      </c>
      <c r="R8" s="229" t="s">
        <v>32</v>
      </c>
      <c r="S8" s="23" t="s">
        <v>33</v>
      </c>
      <c r="T8" s="14"/>
      <c r="U8" s="232" t="s">
        <v>523</v>
      </c>
      <c r="V8" s="16" t="s">
        <v>90</v>
      </c>
      <c r="W8" s="16">
        <v>1019467</v>
      </c>
      <c r="X8" s="16" t="s">
        <v>3928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Q9" si="1">SUM(K3:K8)</f>
        <v>0</v>
      </c>
      <c r="L9" s="11">
        <f t="shared" si="1"/>
        <v>0</v>
      </c>
      <c r="M9" s="11">
        <f t="shared" si="1"/>
        <v>281</v>
      </c>
      <c r="N9" s="11">
        <f t="shared" si="1"/>
        <v>180</v>
      </c>
      <c r="O9" s="11">
        <f t="shared" si="1"/>
        <v>22</v>
      </c>
      <c r="P9" s="11">
        <f t="shared" si="1"/>
        <v>0</v>
      </c>
      <c r="Q9" s="11">
        <f t="shared" si="1"/>
        <v>483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508</v>
      </c>
      <c r="B13" s="1558" t="s">
        <v>715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523</v>
      </c>
      <c r="B14" s="1564" t="s">
        <v>1096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/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/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714" t="s">
        <v>139</v>
      </c>
      <c r="B20" s="1714"/>
      <c r="C20" s="1714"/>
      <c r="D20" s="1714"/>
      <c r="E20" s="1714"/>
      <c r="F20" s="1714"/>
      <c r="G20" s="1075"/>
      <c r="H20" s="259"/>
      <c r="I20" s="1714" t="s">
        <v>959</v>
      </c>
      <c r="J20" s="1714"/>
      <c r="K20" s="1714"/>
      <c r="L20" s="1714"/>
      <c r="M20" s="1714"/>
      <c r="N20" s="1714"/>
      <c r="O20" s="1714"/>
      <c r="P20" s="1714"/>
      <c r="Q20" s="1714"/>
      <c r="R20" s="1712" t="s">
        <v>3935</v>
      </c>
      <c r="S20" s="1713"/>
      <c r="T20" s="1712"/>
      <c r="U20" s="1712"/>
      <c r="V20" s="1712"/>
      <c r="W20" s="1712"/>
      <c r="X20" s="1712"/>
      <c r="Y20" s="1712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15" t="s">
        <v>142</v>
      </c>
      <c r="B22" s="15" t="s">
        <v>72</v>
      </c>
      <c r="C22" s="35" t="s">
        <v>3936</v>
      </c>
      <c r="D22" s="15" t="s">
        <v>883</v>
      </c>
      <c r="E22" s="24">
        <v>46138.548611111109</v>
      </c>
      <c r="F22" s="15">
        <v>16.5</v>
      </c>
      <c r="G22" s="224">
        <v>118878</v>
      </c>
      <c r="H22" s="226"/>
      <c r="I22" s="224"/>
      <c r="J22" s="224"/>
      <c r="K22" s="224"/>
      <c r="L22" s="35">
        <v>54</v>
      </c>
      <c r="M22" s="35">
        <v>81</v>
      </c>
      <c r="N22" s="35">
        <v>26</v>
      </c>
      <c r="O22" s="15"/>
      <c r="P22" s="224"/>
      <c r="Q22" s="14">
        <f t="shared" ref="Q22:Q27" si="2">SUM(I22:P22)</f>
        <v>161</v>
      </c>
      <c r="R22" s="14" t="s">
        <v>30</v>
      </c>
      <c r="S22" s="14" t="s">
        <v>31</v>
      </c>
      <c r="T22" s="14"/>
      <c r="U22" s="231" t="s">
        <v>523</v>
      </c>
      <c r="V22" s="16" t="s">
        <v>90</v>
      </c>
      <c r="W22" s="16">
        <v>1019451</v>
      </c>
      <c r="X22" s="16" t="s">
        <v>3937</v>
      </c>
      <c r="Y22" s="16"/>
    </row>
    <row r="23" spans="1:25">
      <c r="A23" s="15" t="s">
        <v>1078</v>
      </c>
      <c r="B23" s="15" t="s">
        <v>72</v>
      </c>
      <c r="C23" s="15" t="s">
        <v>3938</v>
      </c>
      <c r="D23" s="15" t="s">
        <v>883</v>
      </c>
      <c r="E23" s="24">
        <v>46138.548611111109</v>
      </c>
      <c r="F23" s="15">
        <v>16.5</v>
      </c>
      <c r="G23" s="15">
        <v>118879</v>
      </c>
      <c r="H23" s="37"/>
      <c r="I23" s="15"/>
      <c r="J23" s="15"/>
      <c r="K23" s="15"/>
      <c r="L23" s="15"/>
      <c r="M23" s="35">
        <v>26</v>
      </c>
      <c r="N23" s="35">
        <v>81</v>
      </c>
      <c r="O23" s="35">
        <v>54</v>
      </c>
      <c r="P23" s="15"/>
      <c r="Q23" s="14">
        <f t="shared" si="2"/>
        <v>161</v>
      </c>
      <c r="R23" s="14" t="s">
        <v>30</v>
      </c>
      <c r="S23" s="14" t="s">
        <v>31</v>
      </c>
      <c r="T23" s="14"/>
      <c r="U23" s="231" t="s">
        <v>523</v>
      </c>
      <c r="V23" s="16" t="s">
        <v>90</v>
      </c>
      <c r="W23" s="16">
        <v>1019452</v>
      </c>
      <c r="X23" s="16" t="s">
        <v>3937</v>
      </c>
      <c r="Y23" s="16"/>
    </row>
    <row r="24" spans="1:25">
      <c r="A24" s="224" t="s">
        <v>2561</v>
      </c>
      <c r="B24" s="224" t="s">
        <v>92</v>
      </c>
      <c r="C24" s="35" t="s">
        <v>3939</v>
      </c>
      <c r="D24" s="224" t="s">
        <v>2294</v>
      </c>
      <c r="E24" s="227">
        <v>46138.597222222219</v>
      </c>
      <c r="F24" s="224">
        <v>13.6</v>
      </c>
      <c r="G24" s="224">
        <v>118822</v>
      </c>
      <c r="H24" s="226" t="s">
        <v>2928</v>
      </c>
      <c r="I24" s="224"/>
      <c r="J24" s="224"/>
      <c r="K24" s="224"/>
      <c r="L24" s="224"/>
      <c r="M24" s="35">
        <v>161</v>
      </c>
      <c r="N24" s="224">
        <v>0</v>
      </c>
      <c r="O24" s="224">
        <v>0</v>
      </c>
      <c r="P24" s="224"/>
      <c r="Q24" s="14">
        <f t="shared" si="2"/>
        <v>161</v>
      </c>
      <c r="R24" s="229" t="s">
        <v>32</v>
      </c>
      <c r="S24" s="23" t="s">
        <v>33</v>
      </c>
      <c r="T24" s="1092" t="b">
        <v>1</v>
      </c>
      <c r="U24" s="231" t="s">
        <v>523</v>
      </c>
      <c r="V24" s="16" t="s">
        <v>90</v>
      </c>
      <c r="W24" s="16">
        <v>1019453</v>
      </c>
      <c r="X24" s="16" t="s">
        <v>3928</v>
      </c>
      <c r="Y24" s="16"/>
    </row>
    <row r="25" spans="1:25">
      <c r="A25" s="224" t="s">
        <v>119</v>
      </c>
      <c r="B25" s="224" t="s">
        <v>92</v>
      </c>
      <c r="C25" s="35" t="s">
        <v>3940</v>
      </c>
      <c r="D25" s="224" t="s">
        <v>2294</v>
      </c>
      <c r="E25" s="227">
        <v>46138.597222222219</v>
      </c>
      <c r="F25" s="224">
        <v>13.6</v>
      </c>
      <c r="G25" s="224">
        <v>118823</v>
      </c>
      <c r="H25" s="226" t="s">
        <v>2928</v>
      </c>
      <c r="I25" s="224"/>
      <c r="J25" s="224"/>
      <c r="K25" s="224"/>
      <c r="L25" s="224"/>
      <c r="M25" s="272">
        <v>161</v>
      </c>
      <c r="N25" s="224">
        <v>0</v>
      </c>
      <c r="O25" s="224">
        <v>0</v>
      </c>
      <c r="P25" s="224"/>
      <c r="Q25" s="14">
        <f t="shared" si="2"/>
        <v>161</v>
      </c>
      <c r="R25" s="229" t="s">
        <v>32</v>
      </c>
      <c r="S25" s="23" t="s">
        <v>33</v>
      </c>
      <c r="T25" s="14"/>
      <c r="U25" s="231" t="s">
        <v>523</v>
      </c>
      <c r="V25" s="16" t="s">
        <v>90</v>
      </c>
      <c r="W25" s="16">
        <v>1019454</v>
      </c>
      <c r="X25" s="16" t="s">
        <v>3928</v>
      </c>
      <c r="Y25" s="16"/>
    </row>
    <row r="26" spans="1:25">
      <c r="A26" s="224" t="s">
        <v>120</v>
      </c>
      <c r="B26" s="224" t="s">
        <v>78</v>
      </c>
      <c r="C26" s="35" t="s">
        <v>3941</v>
      </c>
      <c r="D26" s="224" t="s">
        <v>88</v>
      </c>
      <c r="E26" s="227">
        <v>46138.166666666664</v>
      </c>
      <c r="F26" s="224">
        <v>11.9</v>
      </c>
      <c r="G26" s="224">
        <v>118824</v>
      </c>
      <c r="H26" s="226" t="s">
        <v>2928</v>
      </c>
      <c r="I26" s="224"/>
      <c r="J26" s="224"/>
      <c r="K26" s="224"/>
      <c r="L26" s="224"/>
      <c r="M26" s="35">
        <v>106</v>
      </c>
      <c r="N26" s="35">
        <v>14</v>
      </c>
      <c r="O26" s="35">
        <v>41</v>
      </c>
      <c r="P26" s="224"/>
      <c r="Q26" s="14">
        <f t="shared" si="2"/>
        <v>161</v>
      </c>
      <c r="R26" s="229" t="s">
        <v>32</v>
      </c>
      <c r="S26" s="23" t="s">
        <v>33</v>
      </c>
      <c r="T26" s="1092" t="b">
        <v>1</v>
      </c>
      <c r="U26" s="231" t="s">
        <v>523</v>
      </c>
      <c r="V26" s="16" t="s">
        <v>90</v>
      </c>
      <c r="W26" s="16">
        <v>1019455</v>
      </c>
      <c r="X26" s="16" t="s">
        <v>3942</v>
      </c>
      <c r="Y26" s="16"/>
    </row>
    <row r="27" spans="1:25">
      <c r="A27" s="15" t="s">
        <v>120</v>
      </c>
      <c r="B27" s="15" t="s">
        <v>78</v>
      </c>
      <c r="C27" s="35" t="s">
        <v>3943</v>
      </c>
      <c r="D27" s="15" t="s">
        <v>88</v>
      </c>
      <c r="E27" s="24">
        <v>46138.166666666664</v>
      </c>
      <c r="F27" s="15">
        <v>11.9</v>
      </c>
      <c r="G27" s="15">
        <v>118825</v>
      </c>
      <c r="H27" s="226" t="s">
        <v>2928</v>
      </c>
      <c r="I27" s="15"/>
      <c r="J27" s="15"/>
      <c r="K27" s="15"/>
      <c r="L27" s="15"/>
      <c r="M27" s="15">
        <v>150</v>
      </c>
      <c r="N27" s="15">
        <v>0</v>
      </c>
      <c r="O27" s="15">
        <v>11</v>
      </c>
      <c r="P27" s="15"/>
      <c r="Q27" s="14">
        <f t="shared" si="2"/>
        <v>161</v>
      </c>
      <c r="R27" s="229" t="s">
        <v>32</v>
      </c>
      <c r="S27" s="23" t="s">
        <v>33</v>
      </c>
      <c r="T27" s="1092" t="b">
        <v>1</v>
      </c>
      <c r="U27" s="231" t="s">
        <v>523</v>
      </c>
      <c r="V27" s="16" t="s">
        <v>90</v>
      </c>
      <c r="W27" s="16">
        <v>1019456</v>
      </c>
      <c r="X27" s="16" t="s">
        <v>3942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7"/>
      <c r="I28" s="11">
        <f>SUM(I22:I26)</f>
        <v>0</v>
      </c>
      <c r="J28" s="11">
        <f>SUM(J22:J26)</f>
        <v>0</v>
      </c>
      <c r="K28" s="11">
        <f t="shared" ref="K28:Q28" si="3">SUM(K22:K27)</f>
        <v>0</v>
      </c>
      <c r="L28" s="11">
        <f t="shared" si="3"/>
        <v>54</v>
      </c>
      <c r="M28" s="11">
        <f t="shared" si="3"/>
        <v>685</v>
      </c>
      <c r="N28" s="11">
        <f t="shared" si="3"/>
        <v>121</v>
      </c>
      <c r="O28" s="11">
        <f t="shared" si="3"/>
        <v>106</v>
      </c>
      <c r="P28" s="11">
        <f t="shared" si="3"/>
        <v>0</v>
      </c>
      <c r="Q28" s="11">
        <f t="shared" si="3"/>
        <v>966</v>
      </c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 t="s">
        <v>523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4"/>
      <c r="B33" s="1564"/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5" t="s">
        <v>42</v>
      </c>
      <c r="B34" s="1565"/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5" t="s">
        <v>43</v>
      </c>
      <c r="B36" s="1566"/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</sheetData>
  <mergeCells count="22">
    <mergeCell ref="B34:C34"/>
    <mergeCell ref="B35:C35"/>
    <mergeCell ref="B36:C36"/>
    <mergeCell ref="B37:C37"/>
    <mergeCell ref="I20:Q20"/>
    <mergeCell ref="R20:Y20"/>
    <mergeCell ref="B30:D30"/>
    <mergeCell ref="K30:M30"/>
    <mergeCell ref="B32:C32"/>
    <mergeCell ref="B33:C33"/>
    <mergeCell ref="A20:F20"/>
    <mergeCell ref="B14:C14"/>
    <mergeCell ref="B15:C15"/>
    <mergeCell ref="B16:C16"/>
    <mergeCell ref="B17:C17"/>
    <mergeCell ref="B18:C18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EA968-31F9-4A18-89A7-97D358EF20EB}">
  <sheetPr>
    <tabColor rgb="FF00B050"/>
  </sheetPr>
  <dimension ref="A1:Y54"/>
  <sheetViews>
    <sheetView topLeftCell="A28" workbookViewId="0">
      <selection activeCell="M35" sqref="M3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155</v>
      </c>
      <c r="B1" s="1559"/>
      <c r="C1" s="1559"/>
      <c r="D1" s="1559"/>
      <c r="E1" s="1559"/>
      <c r="F1" s="1559"/>
      <c r="G1" s="1067"/>
      <c r="H1" s="7"/>
      <c r="I1" s="1559" t="s">
        <v>999</v>
      </c>
      <c r="J1" s="1559"/>
      <c r="K1" s="1559"/>
      <c r="L1" s="1559"/>
      <c r="M1" s="1559"/>
      <c r="N1" s="1559"/>
      <c r="O1" s="1559"/>
      <c r="P1" s="1559"/>
      <c r="Q1" s="1559"/>
      <c r="R1" s="1560" t="s">
        <v>810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698</v>
      </c>
      <c r="B3" s="224" t="s">
        <v>78</v>
      </c>
      <c r="C3" s="35" t="s">
        <v>3944</v>
      </c>
      <c r="D3" s="224" t="s">
        <v>1047</v>
      </c>
      <c r="E3" s="227">
        <v>46136.041666666664</v>
      </c>
      <c r="F3" s="224">
        <v>13.9</v>
      </c>
      <c r="G3" s="224">
        <v>118794</v>
      </c>
      <c r="H3" s="226" t="s">
        <v>740</v>
      </c>
      <c r="I3" s="224"/>
      <c r="J3" s="224"/>
      <c r="K3" s="224"/>
      <c r="L3" s="224"/>
      <c r="M3" s="35">
        <v>60</v>
      </c>
      <c r="N3" s="35">
        <v>60</v>
      </c>
      <c r="O3" s="35">
        <v>30</v>
      </c>
      <c r="P3" s="35">
        <v>11</v>
      </c>
      <c r="Q3" s="14">
        <f t="shared" ref="Q3:Q8" si="0">SUM(I3:P3)</f>
        <v>161</v>
      </c>
      <c r="R3" s="229" t="s">
        <v>32</v>
      </c>
      <c r="S3" s="23" t="s">
        <v>33</v>
      </c>
      <c r="T3" s="1092" t="b">
        <v>1</v>
      </c>
      <c r="U3" s="231" t="s">
        <v>161</v>
      </c>
      <c r="V3" s="16" t="s">
        <v>90</v>
      </c>
      <c r="W3" s="16">
        <v>1019408</v>
      </c>
      <c r="X3" s="16" t="s">
        <v>3945</v>
      </c>
      <c r="Y3" s="16"/>
    </row>
    <row r="4" spans="1:25">
      <c r="A4" s="224" t="s">
        <v>120</v>
      </c>
      <c r="B4" s="224" t="s">
        <v>78</v>
      </c>
      <c r="C4" s="35" t="s">
        <v>3946</v>
      </c>
      <c r="D4" s="224" t="s">
        <v>1047</v>
      </c>
      <c r="E4" s="227">
        <v>46136.041666666664</v>
      </c>
      <c r="F4" s="224">
        <v>13.9</v>
      </c>
      <c r="G4" s="224">
        <v>118795</v>
      </c>
      <c r="H4" s="226" t="s">
        <v>740</v>
      </c>
      <c r="I4" s="224"/>
      <c r="J4" s="224"/>
      <c r="K4" s="224"/>
      <c r="L4" s="224"/>
      <c r="M4" s="35">
        <v>60</v>
      </c>
      <c r="N4" s="35">
        <v>60</v>
      </c>
      <c r="O4" s="35">
        <v>30</v>
      </c>
      <c r="P4" s="35">
        <v>11</v>
      </c>
      <c r="Q4" s="14">
        <f t="shared" si="0"/>
        <v>161</v>
      </c>
      <c r="R4" s="229" t="s">
        <v>32</v>
      </c>
      <c r="S4" s="23" t="s">
        <v>33</v>
      </c>
      <c r="T4" s="1092" t="b">
        <v>1</v>
      </c>
      <c r="U4" s="231" t="s">
        <v>161</v>
      </c>
      <c r="V4" s="16" t="s">
        <v>90</v>
      </c>
      <c r="W4" s="16">
        <v>1019409</v>
      </c>
      <c r="X4" s="16" t="s">
        <v>3945</v>
      </c>
      <c r="Y4" s="16"/>
    </row>
    <row r="5" spans="1:25">
      <c r="A5" s="224" t="s">
        <v>107</v>
      </c>
      <c r="B5" s="224" t="s">
        <v>78</v>
      </c>
      <c r="C5" s="35" t="s">
        <v>3947</v>
      </c>
      <c r="D5" s="224" t="s">
        <v>1047</v>
      </c>
      <c r="E5" s="227">
        <v>46136.041666666664</v>
      </c>
      <c r="F5" s="224">
        <v>13.9</v>
      </c>
      <c r="G5" s="224">
        <v>118796</v>
      </c>
      <c r="H5" s="226" t="s">
        <v>740</v>
      </c>
      <c r="I5" s="224"/>
      <c r="J5" s="224"/>
      <c r="K5" s="224"/>
      <c r="L5" s="224"/>
      <c r="M5" s="35">
        <v>60</v>
      </c>
      <c r="N5" s="35">
        <v>60</v>
      </c>
      <c r="O5" s="35">
        <v>30</v>
      </c>
      <c r="P5" s="35">
        <v>11</v>
      </c>
      <c r="Q5" s="14">
        <f t="shared" si="0"/>
        <v>161</v>
      </c>
      <c r="R5" s="229" t="s">
        <v>32</v>
      </c>
      <c r="S5" s="23" t="s">
        <v>33</v>
      </c>
      <c r="T5" s="14"/>
      <c r="U5" s="231" t="s">
        <v>161</v>
      </c>
      <c r="V5" s="16" t="s">
        <v>90</v>
      </c>
      <c r="W5" s="16">
        <v>1019410</v>
      </c>
      <c r="X5" s="16" t="s">
        <v>3945</v>
      </c>
      <c r="Y5" s="16"/>
    </row>
    <row r="6" spans="1:25">
      <c r="A6" s="224" t="s">
        <v>165</v>
      </c>
      <c r="B6" s="224" t="s">
        <v>78</v>
      </c>
      <c r="C6" s="35" t="s">
        <v>3948</v>
      </c>
      <c r="D6" s="224" t="s">
        <v>88</v>
      </c>
      <c r="E6" s="227">
        <v>46136.166666666664</v>
      </c>
      <c r="F6" s="224">
        <v>11.9</v>
      </c>
      <c r="G6" s="224">
        <v>118797</v>
      </c>
      <c r="H6" s="226" t="s">
        <v>740</v>
      </c>
      <c r="I6" s="224"/>
      <c r="J6" s="224"/>
      <c r="K6" s="224"/>
      <c r="L6" s="224"/>
      <c r="M6" s="35">
        <v>60</v>
      </c>
      <c r="N6" s="35">
        <v>60</v>
      </c>
      <c r="O6" s="35">
        <v>30</v>
      </c>
      <c r="P6" s="35">
        <v>11</v>
      </c>
      <c r="Q6" s="14">
        <f t="shared" si="0"/>
        <v>161</v>
      </c>
      <c r="R6" s="229" t="s">
        <v>32</v>
      </c>
      <c r="S6" s="23" t="s">
        <v>33</v>
      </c>
      <c r="T6" s="14"/>
      <c r="U6" s="231" t="s">
        <v>161</v>
      </c>
      <c r="V6" s="16" t="s">
        <v>90</v>
      </c>
      <c r="W6" s="16">
        <v>1019411</v>
      </c>
      <c r="X6" s="16" t="s">
        <v>3945</v>
      </c>
      <c r="Y6" s="16"/>
    </row>
    <row r="7" spans="1:25">
      <c r="A7" s="224" t="s">
        <v>120</v>
      </c>
      <c r="B7" s="224" t="s">
        <v>78</v>
      </c>
      <c r="C7" s="35" t="s">
        <v>3949</v>
      </c>
      <c r="D7" s="224" t="s">
        <v>88</v>
      </c>
      <c r="E7" s="227">
        <v>46137.166666666664</v>
      </c>
      <c r="F7" s="224">
        <v>11.9</v>
      </c>
      <c r="G7" s="224">
        <v>118798</v>
      </c>
      <c r="H7" s="226" t="s">
        <v>740</v>
      </c>
      <c r="I7" s="224"/>
      <c r="J7" s="224"/>
      <c r="K7" s="224"/>
      <c r="L7" s="224"/>
      <c r="M7" s="35">
        <v>161</v>
      </c>
      <c r="N7" s="224"/>
      <c r="O7" s="224"/>
      <c r="P7" s="224"/>
      <c r="Q7" s="14">
        <f t="shared" si="0"/>
        <v>161</v>
      </c>
      <c r="R7" s="229" t="s">
        <v>32</v>
      </c>
      <c r="S7" s="23" t="s">
        <v>33</v>
      </c>
      <c r="T7" s="1092" t="b">
        <v>1</v>
      </c>
      <c r="U7" s="231" t="s">
        <v>161</v>
      </c>
      <c r="V7" s="16" t="s">
        <v>90</v>
      </c>
      <c r="W7" s="16">
        <v>1019412</v>
      </c>
      <c r="X7" s="16" t="s">
        <v>3945</v>
      </c>
      <c r="Y7" s="16"/>
    </row>
    <row r="8" spans="1:25">
      <c r="A8" s="15" t="s">
        <v>3950</v>
      </c>
      <c r="B8" s="15" t="s">
        <v>78</v>
      </c>
      <c r="C8" s="35" t="s">
        <v>3951</v>
      </c>
      <c r="D8" s="15" t="s">
        <v>88</v>
      </c>
      <c r="E8" s="24">
        <v>46137.166666666664</v>
      </c>
      <c r="F8" s="15">
        <v>11.9</v>
      </c>
      <c r="G8" s="15">
        <v>118799</v>
      </c>
      <c r="H8" s="226" t="s">
        <v>740</v>
      </c>
      <c r="I8" s="15"/>
      <c r="J8" s="15"/>
      <c r="K8" s="15"/>
      <c r="L8" s="15"/>
      <c r="M8" s="35">
        <v>161</v>
      </c>
      <c r="N8" s="15"/>
      <c r="O8" s="15"/>
      <c r="P8" s="15"/>
      <c r="Q8" s="14">
        <f t="shared" si="0"/>
        <v>161</v>
      </c>
      <c r="R8" s="229" t="s">
        <v>32</v>
      </c>
      <c r="S8" s="23" t="s">
        <v>33</v>
      </c>
      <c r="T8" s="1092" t="b">
        <v>1</v>
      </c>
      <c r="U8" s="231" t="s">
        <v>161</v>
      </c>
      <c r="V8" s="16" t="s">
        <v>90</v>
      </c>
      <c r="W8" s="16">
        <v>1019413</v>
      </c>
      <c r="X8" s="16" t="s">
        <v>3945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Q9" si="1">SUM(K3:K8)</f>
        <v>0</v>
      </c>
      <c r="L9" s="11">
        <f t="shared" si="1"/>
        <v>0</v>
      </c>
      <c r="M9" s="11">
        <f t="shared" si="1"/>
        <v>562</v>
      </c>
      <c r="N9" s="11">
        <f t="shared" si="1"/>
        <v>240</v>
      </c>
      <c r="O9" s="11">
        <f t="shared" si="1"/>
        <v>120</v>
      </c>
      <c r="P9" s="11">
        <f t="shared" si="1"/>
        <v>44</v>
      </c>
      <c r="Q9" s="11">
        <f t="shared" si="1"/>
        <v>966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3952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 t="s">
        <v>2703</v>
      </c>
      <c r="C16" s="156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/>
      <c r="C17" s="156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83</v>
      </c>
      <c r="B19" s="1559"/>
      <c r="C19" s="1559"/>
      <c r="D19" s="1559"/>
      <c r="E19" s="1559"/>
      <c r="F19" s="1559"/>
      <c r="G19" s="1067"/>
      <c r="H19" s="7"/>
      <c r="I19" s="1559" t="s">
        <v>999</v>
      </c>
      <c r="J19" s="1559"/>
      <c r="K19" s="1559"/>
      <c r="L19" s="1559"/>
      <c r="M19" s="1559"/>
      <c r="N19" s="1559"/>
      <c r="O19" s="1559"/>
      <c r="P19" s="1559"/>
      <c r="Q19" s="1559"/>
      <c r="R19" s="1560" t="s">
        <v>810</v>
      </c>
      <c r="S19" s="1561"/>
      <c r="T19" s="1560"/>
      <c r="U19" s="1560"/>
      <c r="V19" s="1560"/>
      <c r="W19" s="1560"/>
      <c r="X19" s="1560"/>
      <c r="Y19" s="1560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8" t="s">
        <v>9</v>
      </c>
      <c r="H20" s="33" t="s">
        <v>10</v>
      </c>
      <c r="I20" s="9" t="s">
        <v>11</v>
      </c>
      <c r="J20" s="9" t="s">
        <v>12</v>
      </c>
      <c r="K20" s="9" t="s">
        <v>13</v>
      </c>
      <c r="L20" s="9" t="s">
        <v>14</v>
      </c>
      <c r="M20" s="9" t="s">
        <v>15</v>
      </c>
      <c r="N20" s="9" t="s">
        <v>16</v>
      </c>
      <c r="O20" s="9" t="s">
        <v>17</v>
      </c>
      <c r="P20" s="10" t="s">
        <v>18</v>
      </c>
      <c r="Q20" s="8" t="s">
        <v>19</v>
      </c>
      <c r="R20" s="8" t="s">
        <v>20</v>
      </c>
      <c r="S20" s="240" t="s">
        <v>21</v>
      </c>
      <c r="T20" s="240" t="s">
        <v>22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224" t="s">
        <v>3950</v>
      </c>
      <c r="B21" s="224" t="s">
        <v>78</v>
      </c>
      <c r="C21" s="35" t="s">
        <v>3953</v>
      </c>
      <c r="D21" s="224" t="s">
        <v>88</v>
      </c>
      <c r="E21" s="227">
        <v>46136.166666666664</v>
      </c>
      <c r="F21" s="224">
        <v>11.9</v>
      </c>
      <c r="G21" s="224">
        <v>118800</v>
      </c>
      <c r="H21" s="226" t="s">
        <v>740</v>
      </c>
      <c r="I21" s="224"/>
      <c r="J21" s="224"/>
      <c r="K21" s="224"/>
      <c r="L21" s="224"/>
      <c r="M21" s="35">
        <v>60</v>
      </c>
      <c r="N21" s="35">
        <v>101</v>
      </c>
      <c r="O21" s="224"/>
      <c r="P21" s="224"/>
      <c r="Q21" s="14">
        <f t="shared" ref="Q21:Q26" si="2">SUM(I21:P21)</f>
        <v>161</v>
      </c>
      <c r="R21" s="229" t="s">
        <v>32</v>
      </c>
      <c r="S21" s="23" t="s">
        <v>33</v>
      </c>
      <c r="T21" s="1092" t="b">
        <v>1</v>
      </c>
      <c r="U21" s="231" t="s">
        <v>161</v>
      </c>
      <c r="V21" s="16" t="s">
        <v>90</v>
      </c>
      <c r="W21" s="16">
        <v>1019414</v>
      </c>
      <c r="X21" s="16" t="s">
        <v>3945</v>
      </c>
      <c r="Y21" s="16"/>
    </row>
    <row r="22" spans="1:25">
      <c r="A22" s="224" t="s">
        <v>86</v>
      </c>
      <c r="B22" s="224" t="s">
        <v>652</v>
      </c>
      <c r="C22" s="35" t="s">
        <v>3954</v>
      </c>
      <c r="D22" s="224" t="s">
        <v>2892</v>
      </c>
      <c r="E22" s="227">
        <v>46137.284722222219</v>
      </c>
      <c r="F22" s="224">
        <v>14.1</v>
      </c>
      <c r="G22" s="224">
        <v>118801</v>
      </c>
      <c r="H22" s="226" t="s">
        <v>401</v>
      </c>
      <c r="I22" s="224"/>
      <c r="J22" s="224"/>
      <c r="K22" s="224"/>
      <c r="L22" s="224"/>
      <c r="M22" s="35">
        <v>161</v>
      </c>
      <c r="N22" s="224"/>
      <c r="O22" s="224"/>
      <c r="P22" s="224"/>
      <c r="Q22" s="14">
        <f t="shared" si="2"/>
        <v>161</v>
      </c>
      <c r="R22" s="229" t="s">
        <v>32</v>
      </c>
      <c r="S22" s="23" t="s">
        <v>33</v>
      </c>
      <c r="T22" s="14"/>
      <c r="U22" s="232" t="s">
        <v>100</v>
      </c>
      <c r="V22" s="16" t="s">
        <v>90</v>
      </c>
      <c r="W22" s="16">
        <v>1019415</v>
      </c>
      <c r="X22" s="16" t="s">
        <v>3955</v>
      </c>
      <c r="Y22" s="16"/>
    </row>
    <row r="23" spans="1:25">
      <c r="A23" s="224" t="s">
        <v>2561</v>
      </c>
      <c r="B23" s="224" t="s">
        <v>92</v>
      </c>
      <c r="C23" s="35" t="s">
        <v>3956</v>
      </c>
      <c r="D23" s="224" t="s">
        <v>159</v>
      </c>
      <c r="E23" s="227">
        <v>46136.041666666664</v>
      </c>
      <c r="F23" s="224">
        <v>11.9</v>
      </c>
      <c r="G23" s="224">
        <v>118802</v>
      </c>
      <c r="H23" s="226" t="s">
        <v>740</v>
      </c>
      <c r="I23" s="224"/>
      <c r="J23" s="224"/>
      <c r="K23" s="224"/>
      <c r="L23" s="224"/>
      <c r="M23" s="35">
        <v>60</v>
      </c>
      <c r="N23" s="35">
        <v>60</v>
      </c>
      <c r="O23" s="35">
        <v>30</v>
      </c>
      <c r="P23" s="35">
        <v>11</v>
      </c>
      <c r="Q23" s="14">
        <f t="shared" si="2"/>
        <v>161</v>
      </c>
      <c r="R23" s="229" t="s">
        <v>32</v>
      </c>
      <c r="S23" s="23" t="s">
        <v>33</v>
      </c>
      <c r="T23" s="1092" t="b">
        <v>1</v>
      </c>
      <c r="U23" s="231" t="s">
        <v>161</v>
      </c>
      <c r="V23" s="16" t="s">
        <v>90</v>
      </c>
      <c r="W23" s="16">
        <v>1019416</v>
      </c>
      <c r="X23" s="16" t="s">
        <v>3945</v>
      </c>
      <c r="Y23" s="16"/>
    </row>
    <row r="24" spans="1:25">
      <c r="A24" s="224" t="s">
        <v>558</v>
      </c>
      <c r="B24" s="224" t="s">
        <v>92</v>
      </c>
      <c r="C24" s="35" t="s">
        <v>3957</v>
      </c>
      <c r="D24" s="224" t="s">
        <v>159</v>
      </c>
      <c r="E24" s="227">
        <v>46136.041666666664</v>
      </c>
      <c r="F24" s="224">
        <v>11.9</v>
      </c>
      <c r="G24" s="224">
        <v>118803</v>
      </c>
      <c r="H24" s="226" t="s">
        <v>740</v>
      </c>
      <c r="I24" s="224"/>
      <c r="J24" s="224"/>
      <c r="K24" s="224"/>
      <c r="L24" s="224"/>
      <c r="M24" s="35">
        <v>60</v>
      </c>
      <c r="N24" s="35">
        <v>60</v>
      </c>
      <c r="O24" s="35">
        <v>30</v>
      </c>
      <c r="P24" s="35">
        <v>11</v>
      </c>
      <c r="Q24" s="14">
        <f t="shared" si="2"/>
        <v>161</v>
      </c>
      <c r="R24" s="229" t="s">
        <v>32</v>
      </c>
      <c r="S24" s="23" t="s">
        <v>33</v>
      </c>
      <c r="T24" s="14"/>
      <c r="U24" s="231" t="s">
        <v>161</v>
      </c>
      <c r="V24" s="16" t="s">
        <v>90</v>
      </c>
      <c r="W24" s="16">
        <v>1019417</v>
      </c>
      <c r="X24" s="16" t="s">
        <v>3945</v>
      </c>
      <c r="Y24" s="16"/>
    </row>
    <row r="25" spans="1:25">
      <c r="A25" s="224" t="s">
        <v>157</v>
      </c>
      <c r="B25" s="224" t="s">
        <v>92</v>
      </c>
      <c r="C25" s="35" t="s">
        <v>3958</v>
      </c>
      <c r="D25" s="224" t="s">
        <v>159</v>
      </c>
      <c r="E25" s="227">
        <v>46136.041666666664</v>
      </c>
      <c r="F25" s="224">
        <v>11.9</v>
      </c>
      <c r="G25" s="224">
        <v>118804</v>
      </c>
      <c r="H25" s="226" t="s">
        <v>740</v>
      </c>
      <c r="I25" s="224"/>
      <c r="J25" s="224"/>
      <c r="K25" s="224"/>
      <c r="L25" s="224"/>
      <c r="M25" s="35">
        <v>60</v>
      </c>
      <c r="N25" s="35">
        <v>60</v>
      </c>
      <c r="O25" s="35">
        <v>30</v>
      </c>
      <c r="P25" s="35">
        <v>11</v>
      </c>
      <c r="Q25" s="14">
        <f t="shared" si="2"/>
        <v>161</v>
      </c>
      <c r="R25" s="229" t="s">
        <v>32</v>
      </c>
      <c r="S25" s="23" t="s">
        <v>33</v>
      </c>
      <c r="T25" s="14"/>
      <c r="U25" s="231" t="s">
        <v>161</v>
      </c>
      <c r="V25" s="16" t="s">
        <v>90</v>
      </c>
      <c r="W25" s="16">
        <v>1019418</v>
      </c>
      <c r="X25" s="16" t="s">
        <v>3945</v>
      </c>
      <c r="Y25" s="16"/>
    </row>
    <row r="26" spans="1:25">
      <c r="A26" s="15" t="s">
        <v>121</v>
      </c>
      <c r="B26" s="15" t="s">
        <v>92</v>
      </c>
      <c r="C26" s="35" t="s">
        <v>3959</v>
      </c>
      <c r="D26" s="15" t="s">
        <v>159</v>
      </c>
      <c r="E26" s="227">
        <v>46136.041666666664</v>
      </c>
      <c r="F26" s="15">
        <v>11.9</v>
      </c>
      <c r="G26" s="15">
        <v>118805</v>
      </c>
      <c r="H26" s="226" t="s">
        <v>740</v>
      </c>
      <c r="I26" s="15"/>
      <c r="J26" s="15"/>
      <c r="K26" s="15"/>
      <c r="L26" s="15"/>
      <c r="M26" s="35">
        <v>101</v>
      </c>
      <c r="N26" s="35">
        <v>60</v>
      </c>
      <c r="O26" s="15"/>
      <c r="P26" s="15"/>
      <c r="Q26" s="14">
        <f t="shared" si="2"/>
        <v>161</v>
      </c>
      <c r="R26" s="229" t="s">
        <v>32</v>
      </c>
      <c r="S26" s="23" t="s">
        <v>33</v>
      </c>
      <c r="T26" s="14"/>
      <c r="U26" s="231" t="s">
        <v>161</v>
      </c>
      <c r="V26" s="16" t="s">
        <v>90</v>
      </c>
      <c r="W26" s="16">
        <v>1019419</v>
      </c>
      <c r="X26" s="16" t="s">
        <v>3945</v>
      </c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7"/>
      <c r="I27" s="11">
        <f>SUM(I21:I25)</f>
        <v>0</v>
      </c>
      <c r="J27" s="11">
        <f>SUM(J21:J25)</f>
        <v>0</v>
      </c>
      <c r="K27" s="11">
        <f t="shared" ref="K27:Q27" si="3">SUM(K21:K26)</f>
        <v>0</v>
      </c>
      <c r="L27" s="11">
        <f t="shared" si="3"/>
        <v>0</v>
      </c>
      <c r="M27" s="11">
        <f t="shared" si="3"/>
        <v>502</v>
      </c>
      <c r="N27" s="11">
        <f t="shared" si="3"/>
        <v>341</v>
      </c>
      <c r="O27" s="11">
        <f t="shared" si="3"/>
        <v>90</v>
      </c>
      <c r="P27" s="11">
        <f t="shared" si="3"/>
        <v>33</v>
      </c>
      <c r="Q27" s="11">
        <f t="shared" si="3"/>
        <v>966</v>
      </c>
      <c r="R27" s="12"/>
      <c r="S27" s="12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"/>
      <c r="K29" s="1563"/>
      <c r="L29" s="1563"/>
      <c r="M29" s="156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" customHeight="1">
      <c r="A31" s="4" t="s">
        <v>100</v>
      </c>
      <c r="B31" s="1564" t="s">
        <v>39</v>
      </c>
      <c r="C31" s="1564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230" t="s">
        <v>161</v>
      </c>
      <c r="B32" s="1558" t="s">
        <v>41</v>
      </c>
      <c r="C32" s="1558"/>
      <c r="D32" s="1"/>
      <c r="E32" s="1"/>
      <c r="F32" s="1"/>
      <c r="G32" s="1"/>
      <c r="H32" s="1"/>
      <c r="J32" s="1563"/>
      <c r="K32" s="156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 t="s">
        <v>1586</v>
      </c>
      <c r="C33" s="15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/>
      <c r="C34" s="156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43</v>
      </c>
      <c r="B35" s="1566" t="s">
        <v>2728</v>
      </c>
      <c r="C35" s="156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44</v>
      </c>
      <c r="B36" s="1567"/>
      <c r="C36" s="156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8" spans="1:25" ht="23.25">
      <c r="A38" s="1714" t="s">
        <v>109</v>
      </c>
      <c r="B38" s="1714"/>
      <c r="C38" s="1714"/>
      <c r="D38" s="1714"/>
      <c r="E38" s="1714"/>
      <c r="F38" s="1714"/>
      <c r="G38" s="1075"/>
      <c r="H38" s="259"/>
      <c r="I38" s="1714" t="s">
        <v>751</v>
      </c>
      <c r="J38" s="1714"/>
      <c r="K38" s="1714"/>
      <c r="L38" s="1714"/>
      <c r="M38" s="1714"/>
      <c r="N38" s="1714"/>
      <c r="O38" s="1714"/>
      <c r="P38" s="1714"/>
      <c r="Q38" s="1714"/>
      <c r="R38" s="1712" t="s">
        <v>2868</v>
      </c>
      <c r="S38" s="1713"/>
      <c r="T38" s="1712"/>
      <c r="U38" s="1712"/>
      <c r="V38" s="1712"/>
      <c r="W38" s="1712"/>
      <c r="X38" s="1712"/>
      <c r="Y38" s="1712"/>
    </row>
    <row r="39" spans="1:25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8" t="s">
        <v>9</v>
      </c>
      <c r="H39" s="33" t="s">
        <v>10</v>
      </c>
      <c r="I39" s="9" t="s">
        <v>11</v>
      </c>
      <c r="J39" s="9" t="s">
        <v>12</v>
      </c>
      <c r="K39" s="9" t="s">
        <v>13</v>
      </c>
      <c r="L39" s="9" t="s">
        <v>14</v>
      </c>
      <c r="M39" s="9" t="s">
        <v>15</v>
      </c>
      <c r="N39" s="9" t="s">
        <v>16</v>
      </c>
      <c r="O39" s="9" t="s">
        <v>17</v>
      </c>
      <c r="P39" s="10" t="s">
        <v>18</v>
      </c>
      <c r="Q39" s="8" t="s">
        <v>19</v>
      </c>
      <c r="R39" s="8" t="s">
        <v>20</v>
      </c>
      <c r="S39" s="240" t="s">
        <v>21</v>
      </c>
      <c r="T39" s="240" t="s">
        <v>22</v>
      </c>
      <c r="U39" s="8" t="s">
        <v>24</v>
      </c>
      <c r="V39" s="8" t="s">
        <v>25</v>
      </c>
      <c r="W39" s="8" t="s">
        <v>26</v>
      </c>
      <c r="X39" s="8" t="s">
        <v>27</v>
      </c>
      <c r="Y39" s="8" t="s">
        <v>28</v>
      </c>
    </row>
    <row r="40" spans="1:25">
      <c r="A40" s="15" t="s">
        <v>190</v>
      </c>
      <c r="B40" s="15" t="s">
        <v>80</v>
      </c>
      <c r="C40" s="35" t="s">
        <v>3960</v>
      </c>
      <c r="D40" s="15" t="s">
        <v>1300</v>
      </c>
      <c r="E40" s="24">
        <v>46137.541666666664</v>
      </c>
      <c r="F40" s="15">
        <v>12.4</v>
      </c>
      <c r="G40" s="15">
        <v>118806</v>
      </c>
      <c r="H40" s="226" t="s">
        <v>160</v>
      </c>
      <c r="I40" s="224"/>
      <c r="J40" s="224"/>
      <c r="K40" s="224"/>
      <c r="L40" s="224"/>
      <c r="M40" s="224"/>
      <c r="N40" s="35">
        <v>81</v>
      </c>
      <c r="O40" s="224">
        <v>53</v>
      </c>
      <c r="P40" s="35">
        <v>27</v>
      </c>
      <c r="Q40" s="14">
        <f t="shared" ref="Q40:Q43" si="4">SUM(I40:P40)</f>
        <v>161</v>
      </c>
      <c r="R40" s="14" t="s">
        <v>30</v>
      </c>
      <c r="S40" s="14" t="s">
        <v>31</v>
      </c>
      <c r="T40" s="14"/>
      <c r="U40" s="231" t="s">
        <v>508</v>
      </c>
      <c r="V40" s="16" t="s">
        <v>90</v>
      </c>
      <c r="W40" s="16">
        <v>1019424</v>
      </c>
      <c r="X40" s="16" t="s">
        <v>3961</v>
      </c>
      <c r="Y40" s="16"/>
    </row>
    <row r="41" spans="1:25">
      <c r="A41" s="15" t="s">
        <v>157</v>
      </c>
      <c r="B41" s="15" t="s">
        <v>80</v>
      </c>
      <c r="C41" s="35" t="s">
        <v>3962</v>
      </c>
      <c r="D41" s="15" t="s">
        <v>1300</v>
      </c>
      <c r="E41" s="24">
        <v>46137.541666666664</v>
      </c>
      <c r="F41" s="15">
        <v>12.4</v>
      </c>
      <c r="G41" s="15">
        <v>118807</v>
      </c>
      <c r="H41" s="226" t="s">
        <v>740</v>
      </c>
      <c r="I41" s="224"/>
      <c r="J41" s="224"/>
      <c r="K41" s="224"/>
      <c r="L41" s="224"/>
      <c r="M41" s="35">
        <v>81</v>
      </c>
      <c r="N41" s="35">
        <v>54</v>
      </c>
      <c r="O41" s="35">
        <v>26</v>
      </c>
      <c r="P41" s="224"/>
      <c r="Q41" s="14">
        <f t="shared" si="4"/>
        <v>161</v>
      </c>
      <c r="R41" s="14" t="s">
        <v>30</v>
      </c>
      <c r="S41" s="14" t="s">
        <v>31</v>
      </c>
      <c r="T41" s="14"/>
      <c r="U41" s="231" t="s">
        <v>508</v>
      </c>
      <c r="V41" s="16" t="s">
        <v>90</v>
      </c>
      <c r="W41" s="16">
        <v>1019425</v>
      </c>
      <c r="X41" s="16" t="s">
        <v>3961</v>
      </c>
      <c r="Y41" s="16"/>
    </row>
    <row r="42" spans="1:25">
      <c r="A42" s="15" t="s">
        <v>102</v>
      </c>
      <c r="B42" s="15" t="s">
        <v>92</v>
      </c>
      <c r="C42" s="35" t="s">
        <v>3963</v>
      </c>
      <c r="D42" s="15" t="s">
        <v>1331</v>
      </c>
      <c r="E42" s="24">
        <v>46137.125</v>
      </c>
      <c r="F42" s="15">
        <v>12.4</v>
      </c>
      <c r="G42" s="15">
        <v>118809</v>
      </c>
      <c r="H42" s="226" t="s">
        <v>740</v>
      </c>
      <c r="I42" s="224"/>
      <c r="J42" s="224"/>
      <c r="K42" s="224"/>
      <c r="L42" s="35">
        <v>3</v>
      </c>
      <c r="M42" s="35">
        <v>81</v>
      </c>
      <c r="N42" s="35">
        <v>54</v>
      </c>
      <c r="O42" s="35">
        <v>23</v>
      </c>
      <c r="P42" s="224"/>
      <c r="Q42" s="14">
        <f t="shared" si="4"/>
        <v>161</v>
      </c>
      <c r="R42" s="229" t="s">
        <v>32</v>
      </c>
      <c r="S42" s="23" t="s">
        <v>33</v>
      </c>
      <c r="T42" s="14"/>
      <c r="U42" s="232" t="s">
        <v>523</v>
      </c>
      <c r="V42" s="16" t="s">
        <v>90</v>
      </c>
      <c r="W42" s="16">
        <v>1019426</v>
      </c>
      <c r="X42" s="16" t="s">
        <v>3964</v>
      </c>
      <c r="Y42" s="16"/>
    </row>
    <row r="43" spans="1:25">
      <c r="A43" s="15" t="s">
        <v>121</v>
      </c>
      <c r="B43" s="15" t="s">
        <v>92</v>
      </c>
      <c r="C43" s="35" t="s">
        <v>3965</v>
      </c>
      <c r="D43" s="15" t="s">
        <v>1331</v>
      </c>
      <c r="E43" s="24">
        <v>46137.125</v>
      </c>
      <c r="F43" s="15">
        <v>12.4</v>
      </c>
      <c r="G43" s="15">
        <v>118810</v>
      </c>
      <c r="H43" s="226" t="s">
        <v>740</v>
      </c>
      <c r="I43" s="224"/>
      <c r="J43" s="224"/>
      <c r="K43" s="224"/>
      <c r="L43" s="224"/>
      <c r="M43" s="35">
        <v>123</v>
      </c>
      <c r="N43" s="35">
        <v>24</v>
      </c>
      <c r="O43" s="35">
        <v>14</v>
      </c>
      <c r="P43" s="224"/>
      <c r="Q43" s="14">
        <f t="shared" si="4"/>
        <v>161</v>
      </c>
      <c r="R43" s="229" t="s">
        <v>32</v>
      </c>
      <c r="S43" s="23" t="s">
        <v>33</v>
      </c>
      <c r="T43" s="14"/>
      <c r="U43" s="232" t="s">
        <v>523</v>
      </c>
      <c r="V43" s="16" t="s">
        <v>90</v>
      </c>
      <c r="W43" s="16">
        <v>1019427</v>
      </c>
      <c r="X43" s="16" t="s">
        <v>3964</v>
      </c>
      <c r="Y43" s="16"/>
    </row>
    <row r="44" spans="1:25">
      <c r="A44" s="15" t="s">
        <v>190</v>
      </c>
      <c r="B44" s="15" t="s">
        <v>78</v>
      </c>
      <c r="C44" s="35" t="s">
        <v>3966</v>
      </c>
      <c r="D44" s="15" t="s">
        <v>521</v>
      </c>
      <c r="E44" s="24">
        <v>46136.666666666664</v>
      </c>
      <c r="F44" s="15">
        <v>12.4</v>
      </c>
      <c r="G44" s="15">
        <v>118808</v>
      </c>
      <c r="H44" s="226" t="s">
        <v>740</v>
      </c>
      <c r="I44" s="224"/>
      <c r="J44" s="224"/>
      <c r="K44" s="224"/>
      <c r="L44" s="224"/>
      <c r="M44" s="224"/>
      <c r="N44" s="35">
        <v>24</v>
      </c>
      <c r="O44" s="35">
        <v>137</v>
      </c>
      <c r="P44" s="224"/>
      <c r="Q44" s="14">
        <f>SUM(I44:P44)</f>
        <v>161</v>
      </c>
      <c r="R44" s="229" t="s">
        <v>32</v>
      </c>
      <c r="S44" s="23" t="s">
        <v>33</v>
      </c>
      <c r="T44" s="14"/>
      <c r="U44" s="232" t="s">
        <v>523</v>
      </c>
      <c r="V44" s="16" t="s">
        <v>90</v>
      </c>
      <c r="W44" s="16">
        <v>1019428</v>
      </c>
      <c r="X44" s="16" t="s">
        <v>3964</v>
      </c>
      <c r="Y44" s="16"/>
    </row>
    <row r="45" spans="1:25">
      <c r="A45" s="11" t="s">
        <v>19</v>
      </c>
      <c r="B45" s="7"/>
      <c r="C45" s="7"/>
      <c r="D45" s="7"/>
      <c r="E45" s="11"/>
      <c r="F45" s="7"/>
      <c r="G45" s="7"/>
      <c r="H45" s="7"/>
      <c r="I45" s="11">
        <f t="shared" ref="I45:J45" si="5">SUM(I40:I43)</f>
        <v>0</v>
      </c>
      <c r="J45" s="11">
        <f t="shared" si="5"/>
        <v>0</v>
      </c>
      <c r="K45" s="11">
        <f t="shared" ref="K45:Q45" si="6">SUM(K40:K44)</f>
        <v>0</v>
      </c>
      <c r="L45" s="11">
        <f t="shared" si="6"/>
        <v>3</v>
      </c>
      <c r="M45" s="11">
        <f t="shared" si="6"/>
        <v>285</v>
      </c>
      <c r="N45" s="11">
        <f t="shared" si="6"/>
        <v>237</v>
      </c>
      <c r="O45" s="11">
        <f t="shared" si="6"/>
        <v>253</v>
      </c>
      <c r="P45" s="11">
        <f t="shared" si="6"/>
        <v>27</v>
      </c>
      <c r="Q45" s="11">
        <f t="shared" si="6"/>
        <v>805</v>
      </c>
      <c r="R45" s="12"/>
      <c r="S45" s="12"/>
      <c r="T45" s="12"/>
      <c r="U45" s="12"/>
      <c r="V45" s="12"/>
      <c r="W45" s="12"/>
      <c r="X45" s="12"/>
      <c r="Y45" s="12"/>
    </row>
    <row r="46" spans="1:25">
      <c r="A46" s="1"/>
      <c r="B46" s="1"/>
      <c r="C46" s="1"/>
      <c r="D46" s="1"/>
      <c r="E46" s="1"/>
      <c r="F46" s="2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>
      <c r="A47" s="166" t="s">
        <v>34</v>
      </c>
      <c r="B47" s="1562"/>
      <c r="C47" s="1562"/>
      <c r="D47" s="1562"/>
      <c r="E47" s="1"/>
      <c r="F47" s="1"/>
      <c r="G47" s="1"/>
      <c r="H47" s="1"/>
      <c r="I47" s="1"/>
      <c r="J47" s="1"/>
      <c r="K47" s="1563"/>
      <c r="L47" s="1563"/>
      <c r="M47" s="156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 ht="18">
      <c r="A48" s="187" t="s">
        <v>35</v>
      </c>
      <c r="B48" s="186" t="s">
        <v>36</v>
      </c>
      <c r="C48" s="239" t="s">
        <v>37</v>
      </c>
      <c r="D48" s="24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230" t="s">
        <v>508</v>
      </c>
      <c r="B49" s="1558" t="s">
        <v>39</v>
      </c>
      <c r="C49" s="1558"/>
      <c r="D49" s="242"/>
      <c r="E49" s="243" t="s">
        <v>40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4" t="s">
        <v>523</v>
      </c>
      <c r="B50" s="1564" t="s">
        <v>41</v>
      </c>
      <c r="C50" s="156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5" t="s">
        <v>42</v>
      </c>
      <c r="B51" s="1565"/>
      <c r="C51" s="156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5" t="s">
        <v>42</v>
      </c>
      <c r="B52" s="1565"/>
      <c r="C52" s="156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5" t="s">
        <v>43</v>
      </c>
      <c r="B53" s="1566"/>
      <c r="C53" s="156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5" t="s">
        <v>44</v>
      </c>
      <c r="B54" s="1567"/>
      <c r="C54" s="156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</sheetData>
  <mergeCells count="33">
    <mergeCell ref="B52:C52"/>
    <mergeCell ref="B53:C53"/>
    <mergeCell ref="B54:C54"/>
    <mergeCell ref="B51:C51"/>
    <mergeCell ref="R38:Y38"/>
    <mergeCell ref="B47:D47"/>
    <mergeCell ref="K47:M47"/>
    <mergeCell ref="B49:C49"/>
    <mergeCell ref="B50:C50"/>
    <mergeCell ref="A38:F38"/>
    <mergeCell ref="I38:Q38"/>
    <mergeCell ref="B33:C33"/>
    <mergeCell ref="B34:C34"/>
    <mergeCell ref="B35:C35"/>
    <mergeCell ref="B36:C36"/>
    <mergeCell ref="I19:Q19"/>
    <mergeCell ref="J32:K32"/>
    <mergeCell ref="R19:Y19"/>
    <mergeCell ref="B29:D29"/>
    <mergeCell ref="K29:M29"/>
    <mergeCell ref="B31:C31"/>
    <mergeCell ref="B32:C32"/>
    <mergeCell ref="A19:F19"/>
    <mergeCell ref="B14:C14"/>
    <mergeCell ref="B15:C15"/>
    <mergeCell ref="B16:C16"/>
    <mergeCell ref="B17:C17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AD015-1334-4CD5-BF37-302D3A134B87}">
  <sheetPr>
    <tabColor rgb="FF00B050"/>
  </sheetPr>
  <dimension ref="A1:AB58"/>
  <sheetViews>
    <sheetView workbookViewId="0">
      <selection activeCell="G15" sqref="G15"/>
    </sheetView>
  </sheetViews>
  <sheetFormatPr defaultColWidth="11.42578125" defaultRowHeight="15"/>
  <cols>
    <col min="1" max="1" width="33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1067"/>
      <c r="H1" s="7"/>
      <c r="I1" s="1559" t="s">
        <v>999</v>
      </c>
      <c r="J1" s="1559"/>
      <c r="K1" s="1559"/>
      <c r="L1" s="1559"/>
      <c r="M1" s="1559"/>
      <c r="N1" s="1559"/>
      <c r="O1" s="1559"/>
      <c r="P1" s="1559"/>
      <c r="Q1" s="1559"/>
      <c r="R1" s="1560" t="s">
        <v>3967</v>
      </c>
      <c r="S1" s="1560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698</v>
      </c>
      <c r="B3" s="224" t="s">
        <v>78</v>
      </c>
      <c r="C3" s="35" t="s">
        <v>3968</v>
      </c>
      <c r="D3" s="224" t="s">
        <v>99</v>
      </c>
      <c r="E3" s="227">
        <v>46134.277777777781</v>
      </c>
      <c r="F3" s="224">
        <v>12.2</v>
      </c>
      <c r="G3" s="224">
        <v>118778</v>
      </c>
      <c r="H3" s="226" t="s">
        <v>740</v>
      </c>
      <c r="I3" s="224"/>
      <c r="J3" s="224"/>
      <c r="K3" s="224"/>
      <c r="L3" s="224"/>
      <c r="M3" s="35">
        <v>27</v>
      </c>
      <c r="N3" s="35">
        <v>80</v>
      </c>
      <c r="O3" s="35">
        <v>54</v>
      </c>
      <c r="P3" s="224"/>
      <c r="Q3" s="14">
        <f t="shared" ref="Q3:Q7" si="0">SUM(I3:P3)</f>
        <v>161</v>
      </c>
      <c r="R3" s="229" t="s">
        <v>32</v>
      </c>
      <c r="S3" s="23" t="s">
        <v>33</v>
      </c>
      <c r="T3" s="1092" t="b">
        <v>1</v>
      </c>
      <c r="U3" s="232" t="s">
        <v>100</v>
      </c>
      <c r="V3" s="16"/>
      <c r="W3" s="16">
        <v>1019379</v>
      </c>
      <c r="X3" s="16" t="s">
        <v>3969</v>
      </c>
      <c r="Y3" s="16"/>
    </row>
    <row r="4" spans="1:25">
      <c r="A4" s="224" t="s">
        <v>120</v>
      </c>
      <c r="B4" s="224" t="s">
        <v>78</v>
      </c>
      <c r="C4" s="35" t="s">
        <v>3970</v>
      </c>
      <c r="D4" s="224" t="s">
        <v>99</v>
      </c>
      <c r="E4" s="227">
        <v>46134.277777777781</v>
      </c>
      <c r="F4" s="224">
        <v>12.2</v>
      </c>
      <c r="G4" s="224">
        <v>118779</v>
      </c>
      <c r="H4" s="226" t="s">
        <v>740</v>
      </c>
      <c r="I4" s="224"/>
      <c r="J4" s="224"/>
      <c r="K4" s="224"/>
      <c r="L4" s="224"/>
      <c r="M4" s="35">
        <v>54</v>
      </c>
      <c r="N4" s="35">
        <v>27</v>
      </c>
      <c r="O4" s="35">
        <v>27</v>
      </c>
      <c r="P4" s="35">
        <v>53</v>
      </c>
      <c r="Q4" s="14">
        <f t="shared" si="0"/>
        <v>161</v>
      </c>
      <c r="R4" s="229" t="s">
        <v>32</v>
      </c>
      <c r="S4" s="23" t="s">
        <v>33</v>
      </c>
      <c r="T4" s="1092" t="b">
        <v>1</v>
      </c>
      <c r="U4" s="232" t="s">
        <v>100</v>
      </c>
      <c r="V4" s="16"/>
      <c r="W4" s="16">
        <v>1019380</v>
      </c>
      <c r="X4" s="16" t="s">
        <v>3969</v>
      </c>
      <c r="Y4" s="16"/>
    </row>
    <row r="5" spans="1:25">
      <c r="A5" s="224" t="s">
        <v>2561</v>
      </c>
      <c r="B5" s="224" t="s">
        <v>78</v>
      </c>
      <c r="C5" s="35" t="s">
        <v>3971</v>
      </c>
      <c r="D5" s="224" t="s">
        <v>99</v>
      </c>
      <c r="E5" s="227">
        <v>46134.277777777781</v>
      </c>
      <c r="F5" s="224">
        <v>12.2</v>
      </c>
      <c r="G5" s="224">
        <v>118780</v>
      </c>
      <c r="H5" s="226" t="s">
        <v>740</v>
      </c>
      <c r="I5" s="224"/>
      <c r="J5" s="224"/>
      <c r="K5" s="224"/>
      <c r="L5" s="224"/>
      <c r="M5" s="35">
        <v>81</v>
      </c>
      <c r="N5" s="35">
        <v>80</v>
      </c>
      <c r="O5" s="224"/>
      <c r="P5" s="224"/>
      <c r="Q5" s="14">
        <f t="shared" si="0"/>
        <v>161</v>
      </c>
      <c r="R5" s="229" t="s">
        <v>32</v>
      </c>
      <c r="S5" s="23" t="s">
        <v>33</v>
      </c>
      <c r="T5" s="1092" t="b">
        <v>1</v>
      </c>
      <c r="U5" s="232" t="s">
        <v>100</v>
      </c>
      <c r="V5" s="16"/>
      <c r="W5" s="16">
        <v>1019381</v>
      </c>
      <c r="X5" s="16" t="s">
        <v>3969</v>
      </c>
      <c r="Y5" s="16"/>
    </row>
    <row r="6" spans="1:25">
      <c r="A6" s="224" t="s">
        <v>111</v>
      </c>
      <c r="B6" s="224" t="s">
        <v>65</v>
      </c>
      <c r="C6" s="35" t="s">
        <v>3972</v>
      </c>
      <c r="D6" s="224" t="s">
        <v>64</v>
      </c>
      <c r="E6" s="227">
        <v>46134.472222222219</v>
      </c>
      <c r="F6" s="224">
        <v>17</v>
      </c>
      <c r="G6" s="224">
        <v>118776</v>
      </c>
      <c r="H6" s="226"/>
      <c r="I6" s="224"/>
      <c r="J6" s="224"/>
      <c r="K6" s="224"/>
      <c r="L6" s="224"/>
      <c r="M6" s="35">
        <v>161</v>
      </c>
      <c r="N6" s="224"/>
      <c r="O6" s="224"/>
      <c r="P6" s="224"/>
      <c r="Q6" s="280">
        <f>SUM(I6:P6)</f>
        <v>161</v>
      </c>
      <c r="R6" s="280" t="s">
        <v>30</v>
      </c>
      <c r="S6" s="23" t="s">
        <v>33</v>
      </c>
      <c r="T6" s="280"/>
      <c r="U6" s="1091" t="s">
        <v>169</v>
      </c>
      <c r="V6" s="228" t="s">
        <v>90</v>
      </c>
      <c r="W6" s="228">
        <v>1019382</v>
      </c>
      <c r="X6" s="228" t="s">
        <v>3969</v>
      </c>
      <c r="Y6" s="228"/>
    </row>
    <row r="7" spans="1:25">
      <c r="A7" s="15" t="s">
        <v>219</v>
      </c>
      <c r="B7" s="15" t="s">
        <v>75</v>
      </c>
      <c r="C7" s="35" t="s">
        <v>3973</v>
      </c>
      <c r="D7" s="15" t="s">
        <v>74</v>
      </c>
      <c r="E7" s="24">
        <v>46134.524305555555</v>
      </c>
      <c r="F7" s="15">
        <v>18.2</v>
      </c>
      <c r="G7" s="15">
        <v>118766</v>
      </c>
      <c r="H7" s="37"/>
      <c r="I7" s="15"/>
      <c r="J7" s="15"/>
      <c r="K7" s="15"/>
      <c r="L7" s="35">
        <v>81</v>
      </c>
      <c r="M7" s="15"/>
      <c r="N7" s="15"/>
      <c r="O7" s="15"/>
      <c r="P7" s="15"/>
      <c r="Q7" s="14">
        <f t="shared" si="0"/>
        <v>81</v>
      </c>
      <c r="R7" s="14" t="s">
        <v>30</v>
      </c>
      <c r="S7" s="14" t="s">
        <v>31</v>
      </c>
      <c r="T7" s="14"/>
      <c r="U7" s="231" t="s">
        <v>169</v>
      </c>
      <c r="V7" s="16" t="s">
        <v>660</v>
      </c>
      <c r="W7" s="16">
        <v>1019383</v>
      </c>
      <c r="X7" s="16" t="s">
        <v>3974</v>
      </c>
      <c r="Y7" s="16"/>
    </row>
    <row r="8" spans="1:25">
      <c r="A8" s="11" t="s">
        <v>19</v>
      </c>
      <c r="B8" s="7"/>
      <c r="C8" s="7"/>
      <c r="D8" s="7"/>
      <c r="E8" s="11"/>
      <c r="F8" s="7"/>
      <c r="G8" s="7"/>
      <c r="H8" s="7"/>
      <c r="I8" s="11">
        <f>SUM(I3:I5)</f>
        <v>0</v>
      </c>
      <c r="J8" s="11">
        <f>SUM(J3:J5)</f>
        <v>0</v>
      </c>
      <c r="K8" s="11">
        <f t="shared" ref="K8:Q8" si="1">SUM(K3:K7)</f>
        <v>0</v>
      </c>
      <c r="L8" s="11">
        <f t="shared" si="1"/>
        <v>81</v>
      </c>
      <c r="M8" s="11">
        <f t="shared" si="1"/>
        <v>323</v>
      </c>
      <c r="N8" s="11">
        <f t="shared" si="1"/>
        <v>187</v>
      </c>
      <c r="O8" s="11">
        <f t="shared" si="1"/>
        <v>81</v>
      </c>
      <c r="P8" s="11">
        <f t="shared" si="1"/>
        <v>53</v>
      </c>
      <c r="Q8" s="11">
        <f t="shared" si="1"/>
        <v>725</v>
      </c>
      <c r="R8" s="12"/>
      <c r="S8" s="12"/>
      <c r="T8" s="12"/>
      <c r="U8" s="12"/>
      <c r="V8" s="12"/>
      <c r="W8" s="12"/>
      <c r="X8" s="12"/>
      <c r="Y8" s="12"/>
    </row>
    <row r="10" spans="1:25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"/>
      <c r="K10" s="1563"/>
      <c r="L10" s="1563"/>
      <c r="M10" s="156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541" t="s">
        <v>169</v>
      </c>
      <c r="B12" s="1722" t="s">
        <v>39</v>
      </c>
      <c r="C12" s="1722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540" t="s">
        <v>100</v>
      </c>
      <c r="B13" s="1723" t="s">
        <v>41</v>
      </c>
      <c r="C13" s="172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3975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 t="s">
        <v>3976</v>
      </c>
      <c r="C16" s="156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/>
      <c r="C17" s="156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194</v>
      </c>
      <c r="B19" s="1559"/>
      <c r="C19" s="1559"/>
      <c r="D19" s="1559"/>
      <c r="E19" s="1559"/>
      <c r="F19" s="1559"/>
      <c r="G19" s="1067"/>
      <c r="H19" s="7"/>
      <c r="I19" s="1559" t="s">
        <v>999</v>
      </c>
      <c r="J19" s="1559"/>
      <c r="K19" s="1559"/>
      <c r="L19" s="1559"/>
      <c r="M19" s="1559"/>
      <c r="N19" s="1559"/>
      <c r="O19" s="1559"/>
      <c r="P19" s="1559"/>
      <c r="Q19" s="1559"/>
      <c r="R19" s="1560" t="s">
        <v>3977</v>
      </c>
      <c r="S19" s="1560"/>
      <c r="T19" s="1560"/>
      <c r="U19" s="1560"/>
      <c r="V19" s="1560"/>
      <c r="W19" s="1560"/>
      <c r="X19" s="1560"/>
      <c r="Y19" s="1560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8" t="s">
        <v>9</v>
      </c>
      <c r="H20" s="33" t="s">
        <v>10</v>
      </c>
      <c r="I20" s="9" t="s">
        <v>11</v>
      </c>
      <c r="J20" s="9" t="s">
        <v>12</v>
      </c>
      <c r="K20" s="9" t="s">
        <v>13</v>
      </c>
      <c r="L20" s="9" t="s">
        <v>14</v>
      </c>
      <c r="M20" s="9" t="s">
        <v>15</v>
      </c>
      <c r="N20" s="9" t="s">
        <v>16</v>
      </c>
      <c r="O20" s="9" t="s">
        <v>17</v>
      </c>
      <c r="P20" s="10" t="s">
        <v>18</v>
      </c>
      <c r="Q20" s="8" t="s">
        <v>19</v>
      </c>
      <c r="R20" s="8" t="s">
        <v>20</v>
      </c>
      <c r="S20" s="240" t="s">
        <v>21</v>
      </c>
      <c r="T20" s="240" t="s">
        <v>22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224" t="s">
        <v>102</v>
      </c>
      <c r="B21" s="224" t="s">
        <v>92</v>
      </c>
      <c r="C21" s="35" t="s">
        <v>3978</v>
      </c>
      <c r="D21" s="224" t="s">
        <v>159</v>
      </c>
      <c r="E21" s="227">
        <v>46135.041666666664</v>
      </c>
      <c r="F21" s="224">
        <v>11.9</v>
      </c>
      <c r="G21" s="224">
        <v>118781</v>
      </c>
      <c r="H21" s="226" t="s">
        <v>740</v>
      </c>
      <c r="I21" s="224"/>
      <c r="J21" s="224"/>
      <c r="K21" s="224"/>
      <c r="L21" s="224"/>
      <c r="M21" s="224"/>
      <c r="N21" s="35">
        <v>39</v>
      </c>
      <c r="O21" s="35">
        <v>80</v>
      </c>
      <c r="P21" s="35">
        <v>42</v>
      </c>
      <c r="Q21" s="14">
        <f t="shared" ref="Q21:Q26" si="2">SUM(I21:P21)</f>
        <v>161</v>
      </c>
      <c r="R21" s="229" t="s">
        <v>32</v>
      </c>
      <c r="S21" s="23" t="s">
        <v>33</v>
      </c>
      <c r="T21" s="14"/>
      <c r="U21" s="232" t="s">
        <v>161</v>
      </c>
      <c r="V21" s="16" t="s">
        <v>90</v>
      </c>
      <c r="W21" s="16">
        <v>1019386</v>
      </c>
      <c r="X21" s="16" t="s">
        <v>3979</v>
      </c>
      <c r="Y21" s="16"/>
    </row>
    <row r="22" spans="1:25">
      <c r="A22" s="224" t="s">
        <v>119</v>
      </c>
      <c r="B22" s="15" t="s">
        <v>92</v>
      </c>
      <c r="C22" s="35" t="s">
        <v>3980</v>
      </c>
      <c r="D22" s="15" t="s">
        <v>159</v>
      </c>
      <c r="E22" s="24">
        <v>46135.041666666664</v>
      </c>
      <c r="F22" s="15">
        <v>11.9</v>
      </c>
      <c r="G22" s="15">
        <v>118782</v>
      </c>
      <c r="H22" s="226" t="s">
        <v>740</v>
      </c>
      <c r="I22" s="15"/>
      <c r="J22" s="15"/>
      <c r="K22" s="15"/>
      <c r="L22" s="15"/>
      <c r="M22" s="15"/>
      <c r="N22" s="35">
        <v>27</v>
      </c>
      <c r="O22" s="35">
        <v>26</v>
      </c>
      <c r="P22" s="35">
        <v>81</v>
      </c>
      <c r="Q22" s="14">
        <f t="shared" si="2"/>
        <v>134</v>
      </c>
      <c r="R22" s="229" t="s">
        <v>32</v>
      </c>
      <c r="S22" s="23" t="s">
        <v>33</v>
      </c>
      <c r="T22" s="14"/>
      <c r="U22" s="232" t="s">
        <v>161</v>
      </c>
      <c r="V22" s="16" t="s">
        <v>90</v>
      </c>
      <c r="W22" s="16">
        <v>1019387</v>
      </c>
      <c r="X22" s="16" t="s">
        <v>3979</v>
      </c>
      <c r="Y22" s="16"/>
    </row>
    <row r="23" spans="1:25" s="189" customFormat="1">
      <c r="A23" s="15" t="s">
        <v>515</v>
      </c>
      <c r="B23" s="15" t="s">
        <v>78</v>
      </c>
      <c r="C23" s="35" t="s">
        <v>3981</v>
      </c>
      <c r="D23" s="15" t="s">
        <v>1047</v>
      </c>
      <c r="E23" s="24">
        <v>46135.041666666664</v>
      </c>
      <c r="F23" s="15">
        <v>13.9</v>
      </c>
      <c r="G23" s="15">
        <v>118783</v>
      </c>
      <c r="H23" s="226" t="s">
        <v>740</v>
      </c>
      <c r="I23" s="15"/>
      <c r="J23" s="15"/>
      <c r="K23" s="15"/>
      <c r="L23" s="15"/>
      <c r="M23" s="15"/>
      <c r="N23" s="35">
        <v>54</v>
      </c>
      <c r="O23" s="35">
        <v>80</v>
      </c>
      <c r="P23" s="35">
        <v>27</v>
      </c>
      <c r="Q23" s="14">
        <f>SUM(I23:P23)</f>
        <v>161</v>
      </c>
      <c r="R23" s="229" t="s">
        <v>32</v>
      </c>
      <c r="S23" s="23" t="s">
        <v>33</v>
      </c>
      <c r="T23" s="14"/>
      <c r="U23" s="232" t="s">
        <v>161</v>
      </c>
      <c r="V23" s="16" t="s">
        <v>90</v>
      </c>
      <c r="W23" s="16">
        <v>1019389</v>
      </c>
      <c r="X23" s="16" t="s">
        <v>3982</v>
      </c>
      <c r="Y23" s="289"/>
    </row>
    <row r="24" spans="1:25" s="189" customFormat="1">
      <c r="A24" s="15" t="s">
        <v>3983</v>
      </c>
      <c r="B24" s="15" t="s">
        <v>62</v>
      </c>
      <c r="C24" s="35" t="s">
        <v>3984</v>
      </c>
      <c r="D24" s="15" t="s">
        <v>3708</v>
      </c>
      <c r="E24" s="24">
        <v>46135.043055555558</v>
      </c>
      <c r="F24" s="15">
        <v>16.399999999999999</v>
      </c>
      <c r="G24" s="224">
        <v>118773</v>
      </c>
      <c r="H24" s="226"/>
      <c r="I24" s="224"/>
      <c r="J24" s="224"/>
      <c r="K24" s="224"/>
      <c r="L24" s="35">
        <v>81</v>
      </c>
      <c r="M24" s="224"/>
      <c r="N24" s="224"/>
      <c r="O24" s="224"/>
      <c r="P24" s="224"/>
      <c r="Q24" s="14">
        <f>SUM(I24:P24)</f>
        <v>81</v>
      </c>
      <c r="R24" s="14" t="s">
        <v>30</v>
      </c>
      <c r="S24" s="14" t="s">
        <v>31</v>
      </c>
      <c r="T24" s="14"/>
      <c r="U24" s="232" t="s">
        <v>161</v>
      </c>
      <c r="V24" s="16" t="s">
        <v>90</v>
      </c>
      <c r="W24" s="16">
        <v>1019390</v>
      </c>
      <c r="X24" s="16" t="s">
        <v>3982</v>
      </c>
      <c r="Y24" s="289"/>
    </row>
    <row r="25" spans="1:25" ht="15.75" customHeight="1">
      <c r="A25" s="224" t="s">
        <v>152</v>
      </c>
      <c r="B25" s="224" t="s">
        <v>78</v>
      </c>
      <c r="C25" s="35" t="s">
        <v>3985</v>
      </c>
      <c r="D25" s="224" t="s">
        <v>88</v>
      </c>
      <c r="E25" s="227">
        <v>46135.166666666664</v>
      </c>
      <c r="F25" s="224">
        <v>11.9</v>
      </c>
      <c r="G25" s="224">
        <v>118784</v>
      </c>
      <c r="H25" s="226" t="s">
        <v>3986</v>
      </c>
      <c r="I25" s="224"/>
      <c r="J25" s="224"/>
      <c r="K25" s="224"/>
      <c r="L25" s="224"/>
      <c r="M25" s="35">
        <v>54</v>
      </c>
      <c r="N25" s="35">
        <v>27</v>
      </c>
      <c r="O25" s="35">
        <v>26</v>
      </c>
      <c r="P25" s="224"/>
      <c r="Q25" s="14">
        <f t="shared" ref="Q25" si="3">SUM(I25:P25)</f>
        <v>107</v>
      </c>
      <c r="R25" s="229" t="s">
        <v>32</v>
      </c>
      <c r="S25" s="23" t="s">
        <v>33</v>
      </c>
      <c r="T25" s="14"/>
      <c r="U25" s="232" t="s">
        <v>161</v>
      </c>
      <c r="V25" s="16" t="s">
        <v>90</v>
      </c>
      <c r="W25" s="16">
        <v>1019391</v>
      </c>
      <c r="X25" s="16" t="s">
        <v>3979</v>
      </c>
      <c r="Y25" s="16"/>
    </row>
    <row r="26" spans="1:25">
      <c r="A26" s="15" t="s">
        <v>86</v>
      </c>
      <c r="B26" s="224" t="s">
        <v>78</v>
      </c>
      <c r="C26" s="35" t="s">
        <v>3987</v>
      </c>
      <c r="D26" s="224" t="s">
        <v>400</v>
      </c>
      <c r="E26" s="227">
        <v>46134.756944444445</v>
      </c>
      <c r="F26" s="224">
        <v>13.9</v>
      </c>
      <c r="G26" s="224">
        <v>118785</v>
      </c>
      <c r="H26" s="226" t="s">
        <v>740</v>
      </c>
      <c r="I26" s="224"/>
      <c r="J26" s="224"/>
      <c r="K26" s="224"/>
      <c r="L26" s="224"/>
      <c r="M26" s="224"/>
      <c r="N26" s="35">
        <v>27</v>
      </c>
      <c r="O26" s="35">
        <v>26</v>
      </c>
      <c r="P26" s="272">
        <v>81</v>
      </c>
      <c r="Q26" s="14">
        <f t="shared" si="2"/>
        <v>134</v>
      </c>
      <c r="R26" s="229" t="s">
        <v>32</v>
      </c>
      <c r="S26" s="23" t="s">
        <v>33</v>
      </c>
      <c r="T26" s="14"/>
      <c r="U26" s="231" t="s">
        <v>169</v>
      </c>
      <c r="V26" s="16" t="s">
        <v>90</v>
      </c>
      <c r="W26" s="16">
        <v>1019393</v>
      </c>
      <c r="X26" s="16" t="s">
        <v>3988</v>
      </c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7"/>
      <c r="I27" s="11">
        <f ca="1">SUM(I21:I45)</f>
        <v>0</v>
      </c>
      <c r="J27" s="11">
        <f ca="1">SUM(J21:J45)</f>
        <v>0</v>
      </c>
      <c r="K27" s="11">
        <f t="shared" ref="K27:Q27" si="4">SUM(K21:K26)</f>
        <v>0</v>
      </c>
      <c r="L27" s="11">
        <f t="shared" si="4"/>
        <v>81</v>
      </c>
      <c r="M27" s="11">
        <f t="shared" si="4"/>
        <v>54</v>
      </c>
      <c r="N27" s="11">
        <f t="shared" si="4"/>
        <v>174</v>
      </c>
      <c r="O27" s="11">
        <f t="shared" si="4"/>
        <v>238</v>
      </c>
      <c r="P27" s="11">
        <f t="shared" si="4"/>
        <v>231</v>
      </c>
      <c r="Q27" s="11">
        <f t="shared" si="4"/>
        <v>778</v>
      </c>
      <c r="R27" s="12"/>
      <c r="S27" s="12"/>
      <c r="T27" s="12"/>
      <c r="U27" s="12"/>
      <c r="V27" s="12"/>
      <c r="W27" s="12"/>
      <c r="X27" s="12"/>
      <c r="Y27" s="12"/>
    </row>
    <row r="29" spans="1:25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"/>
      <c r="K29" s="1563"/>
      <c r="L29" s="1563"/>
      <c r="M29" s="156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" customHeight="1">
      <c r="A31" s="230" t="s">
        <v>169</v>
      </c>
      <c r="B31" s="1558" t="s">
        <v>39</v>
      </c>
      <c r="C31" s="1558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4" t="s">
        <v>3989</v>
      </c>
      <c r="B32" s="1564" t="s">
        <v>41</v>
      </c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8">
      <c r="A33" s="573"/>
      <c r="B33" s="573"/>
      <c r="C33" s="57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8" ht="15.75" customHeight="1">
      <c r="A34" s="5" t="s">
        <v>42</v>
      </c>
      <c r="B34" s="1565" t="s">
        <v>2101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5" t="s">
        <v>42</v>
      </c>
      <c r="B35" s="1669" t="s">
        <v>3990</v>
      </c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8">
      <c r="A36" s="5" t="s">
        <v>43</v>
      </c>
      <c r="B36" s="1566"/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8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8" ht="23.25" customHeight="1">
      <c r="A39" s="1559" t="s">
        <v>205</v>
      </c>
      <c r="B39" s="1559"/>
      <c r="C39" s="1559"/>
      <c r="D39" s="1559"/>
      <c r="E39" s="1559"/>
      <c r="F39" s="1559"/>
      <c r="G39" s="1067"/>
      <c r="H39" s="7"/>
      <c r="I39" s="1559" t="s">
        <v>999</v>
      </c>
      <c r="J39" s="1559"/>
      <c r="K39" s="1559"/>
      <c r="L39" s="1559"/>
      <c r="M39" s="1559"/>
      <c r="N39" s="1559"/>
      <c r="O39" s="1559"/>
      <c r="P39" s="1559"/>
      <c r="Q39" s="1559"/>
      <c r="R39" s="1560" t="s">
        <v>3991</v>
      </c>
      <c r="S39" s="1560"/>
      <c r="T39" s="1560"/>
      <c r="U39" s="1560"/>
      <c r="V39" s="1560"/>
      <c r="W39" s="1560"/>
      <c r="X39" s="1560"/>
      <c r="Y39" s="1560"/>
    </row>
    <row r="40" spans="1:28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8" t="s">
        <v>9</v>
      </c>
      <c r="H40" s="33" t="s">
        <v>10</v>
      </c>
      <c r="I40" s="9" t="s">
        <v>11</v>
      </c>
      <c r="J40" s="9" t="s">
        <v>12</v>
      </c>
      <c r="K40" s="9" t="s">
        <v>13</v>
      </c>
      <c r="L40" s="9" t="s">
        <v>14</v>
      </c>
      <c r="M40" s="9" t="s">
        <v>15</v>
      </c>
      <c r="N40" s="9" t="s">
        <v>16</v>
      </c>
      <c r="O40" s="9" t="s">
        <v>17</v>
      </c>
      <c r="P40" s="10" t="s">
        <v>18</v>
      </c>
      <c r="Q40" s="8" t="s">
        <v>19</v>
      </c>
      <c r="R40" s="8" t="s">
        <v>20</v>
      </c>
      <c r="S40" s="240" t="s">
        <v>21</v>
      </c>
      <c r="T40" s="240" t="s">
        <v>22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8">
      <c r="A41" s="15" t="s">
        <v>141</v>
      </c>
      <c r="B41" s="15" t="s">
        <v>69</v>
      </c>
      <c r="C41" s="35" t="s">
        <v>3992</v>
      </c>
      <c r="D41" s="15" t="s">
        <v>68</v>
      </c>
      <c r="E41" s="24">
        <v>46134.798611111109</v>
      </c>
      <c r="F41" s="15">
        <v>16.899999999999999</v>
      </c>
      <c r="G41" s="224">
        <v>118774</v>
      </c>
      <c r="H41" s="226"/>
      <c r="I41" s="224"/>
      <c r="J41" s="224"/>
      <c r="K41" s="224"/>
      <c r="L41" s="224"/>
      <c r="M41" s="15">
        <v>27</v>
      </c>
      <c r="N41" s="15">
        <v>80</v>
      </c>
      <c r="O41" s="15">
        <v>54</v>
      </c>
      <c r="P41" s="224"/>
      <c r="Q41" s="14">
        <f>SUM(I41:P41)</f>
        <v>161</v>
      </c>
      <c r="R41" s="14" t="s">
        <v>30</v>
      </c>
      <c r="S41" s="14" t="s">
        <v>31</v>
      </c>
      <c r="T41" s="14"/>
      <c r="U41" s="542" t="s">
        <v>169</v>
      </c>
      <c r="V41" s="16" t="s">
        <v>660</v>
      </c>
      <c r="W41" s="16">
        <v>1019394</v>
      </c>
      <c r="X41" s="16" t="s">
        <v>3993</v>
      </c>
      <c r="Y41" s="16"/>
    </row>
    <row r="42" spans="1:28">
      <c r="A42" s="15" t="s">
        <v>142</v>
      </c>
      <c r="B42" s="15" t="s">
        <v>72</v>
      </c>
      <c r="C42" s="35" t="s">
        <v>3994</v>
      </c>
      <c r="D42" s="15" t="s">
        <v>71</v>
      </c>
      <c r="E42" s="24">
        <v>46135.715277777781</v>
      </c>
      <c r="F42" s="15">
        <v>16.2</v>
      </c>
      <c r="G42" s="224">
        <v>118775</v>
      </c>
      <c r="H42" s="226"/>
      <c r="I42" s="224"/>
      <c r="J42" s="224"/>
      <c r="K42" s="224"/>
      <c r="L42" s="35">
        <v>54</v>
      </c>
      <c r="M42" s="15">
        <v>54</v>
      </c>
      <c r="N42" s="15">
        <v>27</v>
      </c>
      <c r="O42" s="15">
        <v>26</v>
      </c>
      <c r="P42" s="224"/>
      <c r="Q42" s="14">
        <f t="shared" ref="Q42:Q43" si="5">SUM(I42:P42)</f>
        <v>161</v>
      </c>
      <c r="R42" s="14" t="s">
        <v>30</v>
      </c>
      <c r="S42" s="14" t="s">
        <v>31</v>
      </c>
      <c r="T42" s="14"/>
      <c r="U42" s="542" t="s">
        <v>169</v>
      </c>
      <c r="V42" s="16"/>
      <c r="W42" s="16">
        <v>1019395</v>
      </c>
      <c r="X42" s="16" t="s">
        <v>3995</v>
      </c>
      <c r="Y42" s="16"/>
    </row>
    <row r="43" spans="1:28">
      <c r="A43" s="224" t="s">
        <v>190</v>
      </c>
      <c r="B43" s="224" t="s">
        <v>80</v>
      </c>
      <c r="C43" s="35" t="s">
        <v>3996</v>
      </c>
      <c r="D43" s="224" t="s">
        <v>117</v>
      </c>
      <c r="E43" s="271">
        <v>46136.402777777781</v>
      </c>
      <c r="F43" s="224">
        <v>11.9</v>
      </c>
      <c r="G43" s="224">
        <v>118786</v>
      </c>
      <c r="H43" s="226" t="s">
        <v>1348</v>
      </c>
      <c r="I43" s="224"/>
      <c r="J43" s="224"/>
      <c r="K43" s="224"/>
      <c r="L43" s="224"/>
      <c r="M43" s="224">
        <v>69</v>
      </c>
      <c r="N43" s="224"/>
      <c r="O43" s="224">
        <v>32</v>
      </c>
      <c r="P43" s="224">
        <v>60</v>
      </c>
      <c r="Q43" s="14">
        <f t="shared" si="5"/>
        <v>161</v>
      </c>
      <c r="R43" s="229" t="s">
        <v>32</v>
      </c>
      <c r="S43" s="23" t="s">
        <v>33</v>
      </c>
      <c r="T43" s="14"/>
      <c r="U43" s="232" t="s">
        <v>100</v>
      </c>
      <c r="V43" s="16" t="s">
        <v>90</v>
      </c>
      <c r="W43" s="16">
        <v>1019396</v>
      </c>
      <c r="X43" s="16" t="s">
        <v>3995</v>
      </c>
      <c r="Y43" s="16"/>
    </row>
    <row r="44" spans="1:28">
      <c r="A44" s="15" t="s">
        <v>655</v>
      </c>
      <c r="B44" s="224" t="s">
        <v>652</v>
      </c>
      <c r="C44" s="35" t="s">
        <v>3997</v>
      </c>
      <c r="D44" s="224" t="s">
        <v>2892</v>
      </c>
      <c r="E44" s="227">
        <v>46135.288194444445</v>
      </c>
      <c r="F44" s="224">
        <v>14.1</v>
      </c>
      <c r="G44" s="224">
        <v>118787</v>
      </c>
      <c r="H44" s="226" t="s">
        <v>401</v>
      </c>
      <c r="I44" s="224"/>
      <c r="J44" s="224"/>
      <c r="K44" s="224"/>
      <c r="L44" s="676">
        <v>54</v>
      </c>
      <c r="M44" s="35">
        <v>54</v>
      </c>
      <c r="N44" s="224">
        <v>53</v>
      </c>
      <c r="O44" s="224"/>
      <c r="P44" s="224"/>
      <c r="Q44" s="14">
        <f>SUM(I44:P44)</f>
        <v>161</v>
      </c>
      <c r="R44" s="229" t="s">
        <v>32</v>
      </c>
      <c r="S44" s="23" t="s">
        <v>33</v>
      </c>
      <c r="T44" s="14"/>
      <c r="U44" s="232" t="s">
        <v>100</v>
      </c>
      <c r="V44" s="16" t="s">
        <v>90</v>
      </c>
      <c r="W44" s="16">
        <v>1019397</v>
      </c>
      <c r="X44" s="16" t="s">
        <v>3998</v>
      </c>
      <c r="Y44" s="16"/>
    </row>
    <row r="45" spans="1:28">
      <c r="A45" s="15" t="s">
        <v>120</v>
      </c>
      <c r="B45" s="224" t="s">
        <v>652</v>
      </c>
      <c r="C45" s="35" t="s">
        <v>3999</v>
      </c>
      <c r="D45" s="224" t="s">
        <v>2892</v>
      </c>
      <c r="E45" s="227">
        <v>46135.288194444445</v>
      </c>
      <c r="F45" s="224">
        <v>14.1</v>
      </c>
      <c r="G45" s="224">
        <v>118788</v>
      </c>
      <c r="H45" s="226" t="s">
        <v>740</v>
      </c>
      <c r="I45" s="224"/>
      <c r="J45" s="224"/>
      <c r="K45" s="224"/>
      <c r="L45" s="676">
        <v>45</v>
      </c>
      <c r="M45" s="224">
        <v>53</v>
      </c>
      <c r="N45" s="224">
        <v>63</v>
      </c>
      <c r="O45" s="224">
        <v>0</v>
      </c>
      <c r="P45" s="224">
        <v>0</v>
      </c>
      <c r="Q45" s="14">
        <f>SUM(I45:P45)</f>
        <v>161</v>
      </c>
      <c r="R45" s="229" t="s">
        <v>32</v>
      </c>
      <c r="S45" s="23" t="s">
        <v>33</v>
      </c>
      <c r="T45" s="14"/>
      <c r="U45" s="232" t="s">
        <v>100</v>
      </c>
      <c r="V45" s="16" t="s">
        <v>90</v>
      </c>
      <c r="W45" s="16">
        <v>1019398</v>
      </c>
      <c r="X45" s="16" t="s">
        <v>3998</v>
      </c>
      <c r="Y45" s="16"/>
    </row>
    <row r="46" spans="1:28">
      <c r="A46" s="15" t="s">
        <v>113</v>
      </c>
      <c r="B46" s="224" t="s">
        <v>65</v>
      </c>
      <c r="C46" s="35" t="s">
        <v>4000</v>
      </c>
      <c r="D46" s="224" t="s">
        <v>64</v>
      </c>
      <c r="E46" s="227">
        <v>46135.472222222219</v>
      </c>
      <c r="F46" s="224">
        <v>17</v>
      </c>
      <c r="G46" s="224">
        <v>118777</v>
      </c>
      <c r="H46" s="226"/>
      <c r="I46" s="224"/>
      <c r="J46" s="224"/>
      <c r="K46" s="224"/>
      <c r="L46" s="224"/>
      <c r="M46" s="35">
        <v>54</v>
      </c>
      <c r="N46" s="224"/>
      <c r="O46" s="224"/>
      <c r="P46" s="224"/>
      <c r="Q46" s="14">
        <f>SUM(I46:P46)</f>
        <v>54</v>
      </c>
      <c r="R46" s="14" t="s">
        <v>30</v>
      </c>
      <c r="S46" s="23" t="s">
        <v>33</v>
      </c>
      <c r="T46" s="14"/>
      <c r="U46" s="231" t="s">
        <v>169</v>
      </c>
      <c r="V46" s="16" t="s">
        <v>90</v>
      </c>
      <c r="W46" s="16">
        <v>1019399</v>
      </c>
      <c r="X46" s="16" t="s">
        <v>4001</v>
      </c>
      <c r="Y46" s="16"/>
    </row>
    <row r="47" spans="1:28">
      <c r="A47" s="11" t="s">
        <v>19</v>
      </c>
      <c r="B47" s="7"/>
      <c r="C47" s="7"/>
      <c r="D47" s="7"/>
      <c r="E47" s="11"/>
      <c r="F47" s="7"/>
      <c r="G47" s="7"/>
      <c r="H47" s="7"/>
      <c r="I47" s="11">
        <f>SUM(I41:I43)</f>
        <v>0</v>
      </c>
      <c r="J47" s="11">
        <f>SUM(J41:J43)</f>
        <v>0</v>
      </c>
      <c r="K47" s="11">
        <f t="shared" ref="K47:Q47" si="6">SUM(K41:K46)</f>
        <v>0</v>
      </c>
      <c r="L47" s="11">
        <f t="shared" si="6"/>
        <v>153</v>
      </c>
      <c r="M47" s="11">
        <f t="shared" si="6"/>
        <v>311</v>
      </c>
      <c r="N47" s="11">
        <f t="shared" si="6"/>
        <v>223</v>
      </c>
      <c r="O47" s="11">
        <f t="shared" si="6"/>
        <v>112</v>
      </c>
      <c r="P47" s="11">
        <f t="shared" si="6"/>
        <v>60</v>
      </c>
      <c r="Q47" s="11">
        <f t="shared" si="6"/>
        <v>859</v>
      </c>
      <c r="R47" s="12"/>
      <c r="S47" s="12"/>
      <c r="T47" s="12"/>
      <c r="U47" s="12"/>
      <c r="V47" s="12"/>
      <c r="W47" s="12"/>
      <c r="X47" s="12"/>
      <c r="Y47" s="12"/>
    </row>
    <row r="48" spans="1:28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"/>
      <c r="K49" s="1563"/>
      <c r="L49" s="1563"/>
      <c r="M49" s="156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230" t="s">
        <v>169</v>
      </c>
      <c r="B51" s="1558" t="s">
        <v>39</v>
      </c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4" t="s">
        <v>100</v>
      </c>
      <c r="B52" s="1564" t="s">
        <v>41</v>
      </c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5" t="s">
        <v>42</v>
      </c>
      <c r="B53" s="1565" t="s">
        <v>4002</v>
      </c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5" t="s">
        <v>42</v>
      </c>
      <c r="B54" s="1565"/>
      <c r="C54" s="156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5" t="s">
        <v>43</v>
      </c>
      <c r="B55" s="1566" t="s">
        <v>4003</v>
      </c>
      <c r="C55" s="156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s="5" t="s">
        <v>44</v>
      </c>
      <c r="B56" s="1567"/>
      <c r="C56" s="156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8" spans="1:24">
      <c r="A58" s="224" t="s">
        <v>111</v>
      </c>
      <c r="B58" s="224" t="s">
        <v>65</v>
      </c>
      <c r="C58" s="224" t="s">
        <v>4000</v>
      </c>
      <c r="D58" s="224" t="s">
        <v>64</v>
      </c>
      <c r="E58" s="227">
        <v>46135.472222222219</v>
      </c>
      <c r="F58" s="224">
        <v>17</v>
      </c>
      <c r="G58" s="224"/>
      <c r="H58" s="226"/>
      <c r="I58" s="224"/>
      <c r="J58" s="224"/>
      <c r="K58" s="224"/>
      <c r="L58" s="224"/>
      <c r="M58" s="224"/>
      <c r="N58" s="224"/>
      <c r="O58" s="224"/>
      <c r="P58" s="224"/>
      <c r="Q58" s="14">
        <f>SUM(I58:P58)</f>
        <v>0</v>
      </c>
      <c r="R58" s="14" t="s">
        <v>30</v>
      </c>
      <c r="S58" s="23" t="s">
        <v>33</v>
      </c>
      <c r="T58" s="14"/>
      <c r="U58" s="228" t="s">
        <v>169</v>
      </c>
      <c r="V58" s="16" t="s">
        <v>90</v>
      </c>
      <c r="W58" s="16"/>
      <c r="X58" s="16" t="s">
        <v>4001</v>
      </c>
    </row>
  </sheetData>
  <mergeCells count="33">
    <mergeCell ref="B54:C54"/>
    <mergeCell ref="B55:C55"/>
    <mergeCell ref="B56:C56"/>
    <mergeCell ref="R39:Y39"/>
    <mergeCell ref="B49:D49"/>
    <mergeCell ref="K49:M49"/>
    <mergeCell ref="B51:C51"/>
    <mergeCell ref="B52:C52"/>
    <mergeCell ref="B53:C53"/>
    <mergeCell ref="I39:Q39"/>
    <mergeCell ref="B34:C34"/>
    <mergeCell ref="B35:C35"/>
    <mergeCell ref="B36:C36"/>
    <mergeCell ref="B37:C37"/>
    <mergeCell ref="A39:F39"/>
    <mergeCell ref="I19:Q19"/>
    <mergeCell ref="R19:Y19"/>
    <mergeCell ref="B29:D29"/>
    <mergeCell ref="K29:M29"/>
    <mergeCell ref="B31:C31"/>
    <mergeCell ref="B32:C32"/>
    <mergeCell ref="B13:C13"/>
    <mergeCell ref="B14:C14"/>
    <mergeCell ref="B15:C15"/>
    <mergeCell ref="B16:C16"/>
    <mergeCell ref="B17:C17"/>
    <mergeCell ref="A19:F19"/>
    <mergeCell ref="B12:C12"/>
    <mergeCell ref="A1:F1"/>
    <mergeCell ref="I1:Q1"/>
    <mergeCell ref="R1:Y1"/>
    <mergeCell ref="B10:D10"/>
    <mergeCell ref="K10:M10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C2D8F-F7F6-4928-977A-E958042CCC52}">
  <sheetPr>
    <tabColor rgb="FF0070C0"/>
  </sheetPr>
  <dimension ref="A1:Y57"/>
  <sheetViews>
    <sheetView workbookViewId="0">
      <selection activeCell="W47" sqref="W4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139</v>
      </c>
      <c r="B1" s="1559"/>
      <c r="C1" s="1559"/>
      <c r="D1" s="1559"/>
      <c r="E1" s="1559"/>
      <c r="F1" s="1559"/>
      <c r="G1" s="1067"/>
      <c r="H1" s="7"/>
      <c r="I1" s="1559" t="s">
        <v>84</v>
      </c>
      <c r="J1" s="1559"/>
      <c r="K1" s="1559"/>
      <c r="L1" s="1559"/>
      <c r="M1" s="1559"/>
      <c r="N1" s="1559"/>
      <c r="O1" s="1559"/>
      <c r="P1" s="1559"/>
      <c r="Q1" s="1559"/>
      <c r="R1" s="1560" t="s">
        <v>4004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698</v>
      </c>
      <c r="B3" s="224" t="s">
        <v>78</v>
      </c>
      <c r="C3" s="35" t="s">
        <v>4005</v>
      </c>
      <c r="D3" s="224" t="s">
        <v>88</v>
      </c>
      <c r="E3" s="227">
        <v>46131.166666666664</v>
      </c>
      <c r="F3" s="224">
        <v>11.9</v>
      </c>
      <c r="G3" s="224">
        <v>118704</v>
      </c>
      <c r="H3" s="226" t="s">
        <v>176</v>
      </c>
      <c r="I3" s="224"/>
      <c r="J3" s="224"/>
      <c r="K3" s="224"/>
      <c r="L3" s="224"/>
      <c r="M3" s="35">
        <v>68</v>
      </c>
      <c r="N3" s="35">
        <v>53</v>
      </c>
      <c r="O3" s="35">
        <v>40</v>
      </c>
      <c r="P3" s="224"/>
      <c r="Q3" s="14">
        <f t="shared" ref="Q3:Q8" si="0">SUM(I3:P3)</f>
        <v>161</v>
      </c>
      <c r="R3" s="229" t="s">
        <v>32</v>
      </c>
      <c r="S3" s="23" t="s">
        <v>33</v>
      </c>
      <c r="T3" s="1092" t="b">
        <v>1</v>
      </c>
      <c r="U3" s="232" t="s">
        <v>161</v>
      </c>
      <c r="V3" s="16" t="s">
        <v>90</v>
      </c>
      <c r="W3" s="16">
        <v>1019342</v>
      </c>
      <c r="X3" s="16" t="s">
        <v>4006</v>
      </c>
      <c r="Y3" s="16"/>
    </row>
    <row r="4" spans="1:25">
      <c r="A4" s="1090" t="s">
        <v>120</v>
      </c>
      <c r="B4" s="224" t="s">
        <v>78</v>
      </c>
      <c r="C4" s="35" t="s">
        <v>4007</v>
      </c>
      <c r="D4" s="224" t="s">
        <v>88</v>
      </c>
      <c r="E4" s="227">
        <v>46131.166666666664</v>
      </c>
      <c r="F4" s="224">
        <v>11.9</v>
      </c>
      <c r="G4" s="224">
        <v>118705</v>
      </c>
      <c r="H4" s="226" t="s">
        <v>160</v>
      </c>
      <c r="I4" s="224"/>
      <c r="J4" s="224"/>
      <c r="K4" s="224"/>
      <c r="L4" s="224"/>
      <c r="M4" s="224"/>
      <c r="N4" s="35">
        <v>41</v>
      </c>
      <c r="O4" s="35">
        <v>60</v>
      </c>
      <c r="P4" s="35">
        <v>60</v>
      </c>
      <c r="Q4" s="14">
        <f t="shared" si="0"/>
        <v>161</v>
      </c>
      <c r="R4" s="229" t="s">
        <v>32</v>
      </c>
      <c r="S4" s="23" t="s">
        <v>33</v>
      </c>
      <c r="T4" s="1092" t="b">
        <v>1</v>
      </c>
      <c r="U4" s="232" t="s">
        <v>161</v>
      </c>
      <c r="V4" s="16" t="s">
        <v>90</v>
      </c>
      <c r="W4" s="16">
        <v>1019343</v>
      </c>
      <c r="X4" s="16" t="s">
        <v>4006</v>
      </c>
      <c r="Y4" s="16"/>
    </row>
    <row r="5" spans="1:25">
      <c r="A5" s="1090" t="s">
        <v>120</v>
      </c>
      <c r="B5" s="224" t="s">
        <v>78</v>
      </c>
      <c r="C5" s="35" t="s">
        <v>4008</v>
      </c>
      <c r="D5" s="224" t="s">
        <v>88</v>
      </c>
      <c r="E5" s="227">
        <v>46131.166666666664</v>
      </c>
      <c r="F5" s="224">
        <v>11.9</v>
      </c>
      <c r="G5" s="224">
        <v>118706</v>
      </c>
      <c r="H5" s="226" t="s">
        <v>740</v>
      </c>
      <c r="I5" s="224"/>
      <c r="J5" s="224"/>
      <c r="K5" s="224"/>
      <c r="L5" s="224"/>
      <c r="M5" s="35">
        <v>60</v>
      </c>
      <c r="N5" s="35">
        <v>60</v>
      </c>
      <c r="O5" s="35">
        <v>41</v>
      </c>
      <c r="P5" s="224"/>
      <c r="Q5" s="14">
        <f t="shared" si="0"/>
        <v>161</v>
      </c>
      <c r="R5" s="229" t="s">
        <v>32</v>
      </c>
      <c r="S5" s="23" t="s">
        <v>33</v>
      </c>
      <c r="T5" s="1092" t="b">
        <v>1</v>
      </c>
      <c r="U5" s="232" t="s">
        <v>161</v>
      </c>
      <c r="V5" s="16" t="s">
        <v>90</v>
      </c>
      <c r="W5" s="16">
        <v>1019344</v>
      </c>
      <c r="X5" s="16" t="s">
        <v>4006</v>
      </c>
      <c r="Y5" s="16"/>
    </row>
    <row r="6" spans="1:25">
      <c r="A6" s="1090" t="s">
        <v>519</v>
      </c>
      <c r="B6" s="224" t="s">
        <v>78</v>
      </c>
      <c r="C6" s="35" t="s">
        <v>4009</v>
      </c>
      <c r="D6" s="224" t="s">
        <v>88</v>
      </c>
      <c r="E6" s="227">
        <v>46131.166666666664</v>
      </c>
      <c r="F6" s="224">
        <v>11.9</v>
      </c>
      <c r="G6" s="224">
        <v>118707</v>
      </c>
      <c r="H6" s="226" t="s">
        <v>740</v>
      </c>
      <c r="I6" s="224"/>
      <c r="J6" s="224"/>
      <c r="K6" s="224"/>
      <c r="L6" s="224"/>
      <c r="M6" s="35">
        <v>41</v>
      </c>
      <c r="N6" s="35">
        <v>60</v>
      </c>
      <c r="O6" s="35">
        <v>60</v>
      </c>
      <c r="P6" s="224"/>
      <c r="Q6" s="14">
        <f t="shared" si="0"/>
        <v>161</v>
      </c>
      <c r="R6" s="229" t="s">
        <v>32</v>
      </c>
      <c r="S6" s="23" t="s">
        <v>33</v>
      </c>
      <c r="T6" s="1092" t="b">
        <v>0</v>
      </c>
      <c r="U6" s="232" t="s">
        <v>161</v>
      </c>
      <c r="V6" s="16" t="s">
        <v>90</v>
      </c>
      <c r="W6" s="16">
        <v>1019345</v>
      </c>
      <c r="X6" s="16" t="s">
        <v>4006</v>
      </c>
      <c r="Y6" s="16"/>
    </row>
    <row r="7" spans="1:25">
      <c r="A7" s="224" t="s">
        <v>122</v>
      </c>
      <c r="B7" s="224" t="s">
        <v>62</v>
      </c>
      <c r="C7" s="35" t="s">
        <v>4010</v>
      </c>
      <c r="D7" s="224" t="s">
        <v>61</v>
      </c>
      <c r="E7" s="227">
        <v>46130.770833333336</v>
      </c>
      <c r="F7" s="224">
        <v>15.5</v>
      </c>
      <c r="G7" s="224">
        <v>118689</v>
      </c>
      <c r="H7" s="37" t="s">
        <v>176</v>
      </c>
      <c r="I7" s="224"/>
      <c r="J7" s="224"/>
      <c r="K7" s="224"/>
      <c r="L7" s="35">
        <v>81</v>
      </c>
      <c r="M7" s="224"/>
      <c r="N7" s="224"/>
      <c r="O7" s="224"/>
      <c r="P7" s="224"/>
      <c r="Q7" s="14">
        <f>SUM(I7:P7)</f>
        <v>81</v>
      </c>
      <c r="R7" s="14" t="s">
        <v>30</v>
      </c>
      <c r="S7" s="14" t="s">
        <v>31</v>
      </c>
      <c r="T7" s="14"/>
      <c r="U7" s="413" t="s">
        <v>169</v>
      </c>
      <c r="V7" s="16" t="s">
        <v>90</v>
      </c>
      <c r="W7" s="16">
        <v>1019346</v>
      </c>
      <c r="X7" s="16" t="s">
        <v>4011</v>
      </c>
      <c r="Y7" s="16"/>
    </row>
    <row r="8" spans="1:25">
      <c r="A8" s="15" t="s">
        <v>2561</v>
      </c>
      <c r="B8" s="15" t="s">
        <v>78</v>
      </c>
      <c r="C8" s="35" t="s">
        <v>4012</v>
      </c>
      <c r="D8" s="35" t="s">
        <v>1047</v>
      </c>
      <c r="E8" s="271">
        <v>46131.041666666664</v>
      </c>
      <c r="F8" s="35">
        <v>13.7</v>
      </c>
      <c r="G8" s="15">
        <v>118709</v>
      </c>
      <c r="H8" s="37" t="s">
        <v>176</v>
      </c>
      <c r="I8" s="15"/>
      <c r="J8" s="15"/>
      <c r="K8" s="15"/>
      <c r="L8" s="15"/>
      <c r="M8" s="35">
        <v>27</v>
      </c>
      <c r="N8" s="35">
        <v>90</v>
      </c>
      <c r="O8" s="35">
        <v>44</v>
      </c>
      <c r="P8" s="15"/>
      <c r="Q8" s="14">
        <f t="shared" si="0"/>
        <v>161</v>
      </c>
      <c r="R8" s="229" t="s">
        <v>32</v>
      </c>
      <c r="S8" s="23" t="s">
        <v>33</v>
      </c>
      <c r="T8" s="1092" t="b">
        <v>1</v>
      </c>
      <c r="U8" s="232" t="s">
        <v>161</v>
      </c>
      <c r="V8" s="16" t="s">
        <v>90</v>
      </c>
      <c r="W8" s="16">
        <v>1019347</v>
      </c>
      <c r="X8" s="16" t="s">
        <v>4013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Q9" si="1">SUM(K3:K8)</f>
        <v>0</v>
      </c>
      <c r="L9" s="11">
        <f t="shared" si="1"/>
        <v>81</v>
      </c>
      <c r="M9" s="11">
        <f t="shared" si="1"/>
        <v>196</v>
      </c>
      <c r="N9" s="11">
        <f t="shared" si="1"/>
        <v>304</v>
      </c>
      <c r="O9" s="11">
        <f t="shared" si="1"/>
        <v>245</v>
      </c>
      <c r="P9" s="11">
        <f t="shared" si="1"/>
        <v>60</v>
      </c>
      <c r="Q9" s="11">
        <f t="shared" si="1"/>
        <v>886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169</v>
      </c>
      <c r="B13" s="1558" t="s">
        <v>715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161</v>
      </c>
      <c r="B14" s="1564" t="s">
        <v>1096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4014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 t="s">
        <v>2283</v>
      </c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345</v>
      </c>
      <c r="B20" s="1559"/>
      <c r="C20" s="1559"/>
      <c r="D20" s="1559"/>
      <c r="E20" s="1559"/>
      <c r="F20" s="1559"/>
      <c r="G20" s="1067"/>
      <c r="H20" s="7"/>
      <c r="I20" s="1559" t="s">
        <v>4015</v>
      </c>
      <c r="J20" s="1559"/>
      <c r="K20" s="1559"/>
      <c r="L20" s="1559"/>
      <c r="M20" s="1559"/>
      <c r="N20" s="1559"/>
      <c r="O20" s="1559"/>
      <c r="P20" s="1559"/>
      <c r="Q20" s="1559"/>
      <c r="R20" s="1560" t="s">
        <v>181</v>
      </c>
      <c r="S20" s="1561"/>
      <c r="T20" s="1560"/>
      <c r="U20" s="1560"/>
      <c r="V20" s="1560"/>
      <c r="W20" s="1560"/>
      <c r="X20" s="1560"/>
      <c r="Y20" s="1560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327" t="s">
        <v>86</v>
      </c>
      <c r="B22" s="224" t="s">
        <v>78</v>
      </c>
      <c r="C22" s="35" t="s">
        <v>4016</v>
      </c>
      <c r="D22" s="224" t="s">
        <v>88</v>
      </c>
      <c r="E22" s="227">
        <v>46131.166666666664</v>
      </c>
      <c r="F22" s="224">
        <v>11.9</v>
      </c>
      <c r="G22" s="224">
        <v>118708</v>
      </c>
      <c r="H22" s="226" t="s">
        <v>160</v>
      </c>
      <c r="I22" s="224"/>
      <c r="J22" s="224"/>
      <c r="K22" s="224"/>
      <c r="L22" s="224"/>
      <c r="M22" s="224"/>
      <c r="N22" s="35">
        <v>90</v>
      </c>
      <c r="O22" s="35">
        <v>69</v>
      </c>
      <c r="P22" s="224"/>
      <c r="Q22" s="14">
        <f t="shared" ref="Q22" si="2">SUM(I22:P22)</f>
        <v>159</v>
      </c>
      <c r="R22" s="229" t="s">
        <v>32</v>
      </c>
      <c r="S22" s="23" t="s">
        <v>33</v>
      </c>
      <c r="T22" s="14"/>
      <c r="U22" s="274" t="s">
        <v>161</v>
      </c>
      <c r="V22" s="16" t="s">
        <v>90</v>
      </c>
      <c r="W22" s="16">
        <v>1019329</v>
      </c>
      <c r="X22" s="16" t="s">
        <v>4006</v>
      </c>
      <c r="Y22" s="16"/>
    </row>
    <row r="23" spans="1:25">
      <c r="A23" s="224" t="s">
        <v>4017</v>
      </c>
      <c r="B23" s="224" t="s">
        <v>75</v>
      </c>
      <c r="C23" s="35" t="s">
        <v>4018</v>
      </c>
      <c r="D23" s="224" t="s">
        <v>74</v>
      </c>
      <c r="E23" s="227">
        <v>46130.524305555555</v>
      </c>
      <c r="F23" s="224">
        <v>18.2</v>
      </c>
      <c r="G23" s="224">
        <v>118609</v>
      </c>
      <c r="H23" s="37" t="s">
        <v>176</v>
      </c>
      <c r="I23" s="224"/>
      <c r="J23" s="224"/>
      <c r="K23" s="224"/>
      <c r="L23" s="35">
        <v>49</v>
      </c>
      <c r="M23" s="224"/>
      <c r="N23" s="224"/>
      <c r="O23" s="224"/>
      <c r="P23" s="224"/>
      <c r="Q23" s="14">
        <f>SUM(I23:P23)</f>
        <v>49</v>
      </c>
      <c r="R23" s="14" t="s">
        <v>30</v>
      </c>
      <c r="S23" s="14" t="s">
        <v>31</v>
      </c>
      <c r="T23" s="14"/>
      <c r="U23" s="232" t="s">
        <v>169</v>
      </c>
      <c r="V23" s="16"/>
      <c r="W23" s="16">
        <v>1019330</v>
      </c>
      <c r="X23" s="16" t="s">
        <v>4019</v>
      </c>
      <c r="Y23" s="16"/>
    </row>
    <row r="24" spans="1:25">
      <c r="A24" s="224" t="s">
        <v>2561</v>
      </c>
      <c r="B24" s="224" t="s">
        <v>78</v>
      </c>
      <c r="C24" s="35" t="s">
        <v>4020</v>
      </c>
      <c r="D24" s="224" t="s">
        <v>400</v>
      </c>
      <c r="E24" s="227">
        <v>46131.756944444445</v>
      </c>
      <c r="F24" s="224">
        <v>13.9</v>
      </c>
      <c r="G24" s="224">
        <v>118710</v>
      </c>
      <c r="H24" s="1117" t="s">
        <v>1239</v>
      </c>
      <c r="I24" s="224"/>
      <c r="J24" s="224"/>
      <c r="K24" s="224"/>
      <c r="L24" s="224"/>
      <c r="M24" s="35">
        <v>27</v>
      </c>
      <c r="N24" s="35">
        <v>54</v>
      </c>
      <c r="O24" s="35">
        <v>77</v>
      </c>
      <c r="P24" s="224"/>
      <c r="Q24" s="14">
        <f>SUM(I24:P24)</f>
        <v>158</v>
      </c>
      <c r="R24" s="229" t="s">
        <v>32</v>
      </c>
      <c r="S24" s="23" t="s">
        <v>33</v>
      </c>
      <c r="T24" s="1092" t="b">
        <v>1</v>
      </c>
      <c r="U24" s="232" t="s">
        <v>169</v>
      </c>
      <c r="V24" s="16" t="s">
        <v>90</v>
      </c>
      <c r="W24" s="16">
        <v>1019331</v>
      </c>
      <c r="X24" s="16" t="s">
        <v>4021</v>
      </c>
      <c r="Y24" s="16"/>
    </row>
    <row r="25" spans="1:25">
      <c r="A25" s="314" t="s">
        <v>1128</v>
      </c>
      <c r="B25" s="314" t="s">
        <v>4022</v>
      </c>
      <c r="C25" s="35" t="s">
        <v>4023</v>
      </c>
      <c r="D25" s="224" t="s">
        <v>2892</v>
      </c>
      <c r="E25" s="227">
        <v>46132.288194444445</v>
      </c>
      <c r="F25" s="224">
        <v>12.2</v>
      </c>
      <c r="G25" s="224">
        <v>118711</v>
      </c>
      <c r="H25" s="226" t="s">
        <v>160</v>
      </c>
      <c r="I25" s="224"/>
      <c r="J25" s="224"/>
      <c r="K25" s="224"/>
      <c r="L25" s="224"/>
      <c r="M25" s="224"/>
      <c r="N25" s="35">
        <v>53</v>
      </c>
      <c r="O25" s="35">
        <v>107</v>
      </c>
      <c r="P25" s="224"/>
      <c r="Q25" s="14">
        <f>SUM(I25:P25)</f>
        <v>160</v>
      </c>
      <c r="R25" s="229" t="s">
        <v>32</v>
      </c>
      <c r="S25" s="23" t="s">
        <v>33</v>
      </c>
      <c r="T25" s="14"/>
      <c r="U25" s="231" t="s">
        <v>100</v>
      </c>
      <c r="V25" s="16" t="s">
        <v>90</v>
      </c>
      <c r="W25" s="16">
        <v>1019332</v>
      </c>
      <c r="X25" s="16" t="s">
        <v>4024</v>
      </c>
      <c r="Y25" s="16"/>
    </row>
    <row r="26" spans="1:25">
      <c r="A26" s="314" t="s">
        <v>655</v>
      </c>
      <c r="B26" s="314" t="s">
        <v>652</v>
      </c>
      <c r="C26" s="35" t="s">
        <v>4025</v>
      </c>
      <c r="D26" s="224" t="s">
        <v>2892</v>
      </c>
      <c r="E26" s="227">
        <v>46132.288194444445</v>
      </c>
      <c r="F26" s="224">
        <v>12.2</v>
      </c>
      <c r="G26" s="224">
        <v>118712</v>
      </c>
      <c r="H26" s="226"/>
      <c r="I26" s="224"/>
      <c r="J26" s="224"/>
      <c r="K26" s="224"/>
      <c r="L26" s="35">
        <v>63</v>
      </c>
      <c r="M26" s="35">
        <v>95</v>
      </c>
      <c r="N26" s="224"/>
      <c r="O26" s="224"/>
      <c r="P26" s="224"/>
      <c r="Q26" s="14">
        <f>SUM(I26:P26)</f>
        <v>158</v>
      </c>
      <c r="R26" s="229" t="s">
        <v>32</v>
      </c>
      <c r="S26" s="23" t="s">
        <v>33</v>
      </c>
      <c r="T26" s="14"/>
      <c r="U26" s="231" t="s">
        <v>100</v>
      </c>
      <c r="V26" s="16" t="s">
        <v>90</v>
      </c>
      <c r="W26" s="16">
        <v>1019333</v>
      </c>
      <c r="X26" s="16" t="s">
        <v>4024</v>
      </c>
      <c r="Y26" s="16"/>
    </row>
    <row r="27" spans="1:25" ht="25.5">
      <c r="A27" s="609" t="s">
        <v>119</v>
      </c>
      <c r="B27" s="35" t="s">
        <v>92</v>
      </c>
      <c r="C27" s="35" t="s">
        <v>4026</v>
      </c>
      <c r="D27" s="224" t="s">
        <v>94</v>
      </c>
      <c r="E27" s="227">
        <v>46131.597222222219</v>
      </c>
      <c r="F27" s="224">
        <v>13.5</v>
      </c>
      <c r="G27" s="224">
        <v>118718</v>
      </c>
      <c r="H27" s="226" t="s">
        <v>3765</v>
      </c>
      <c r="I27" s="224"/>
      <c r="J27" s="224"/>
      <c r="K27" s="224"/>
      <c r="L27" s="224"/>
      <c r="M27" s="35">
        <v>54</v>
      </c>
      <c r="N27" s="35">
        <v>54</v>
      </c>
      <c r="O27" s="35">
        <v>53</v>
      </c>
      <c r="P27" s="224"/>
      <c r="Q27" s="14">
        <f>SUM(I27:P27)</f>
        <v>161</v>
      </c>
      <c r="R27" s="229" t="s">
        <v>32</v>
      </c>
      <c r="S27" s="23" t="s">
        <v>33</v>
      </c>
      <c r="T27" s="14"/>
      <c r="U27" s="274" t="s">
        <v>161</v>
      </c>
      <c r="V27" s="16" t="s">
        <v>90</v>
      </c>
      <c r="W27" s="16">
        <v>1019334</v>
      </c>
      <c r="X27" s="16" t="s">
        <v>4013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7"/>
      <c r="I28" s="11">
        <f>SUM(I7:I26)</f>
        <v>0</v>
      </c>
      <c r="J28" s="11">
        <f>SUM(J7:J26)</f>
        <v>0</v>
      </c>
      <c r="K28" s="11">
        <f>SUM(K7:K26)</f>
        <v>0</v>
      </c>
      <c r="L28" s="11">
        <f t="shared" ref="L28:Q28" si="3">SUM(L22:L27)</f>
        <v>112</v>
      </c>
      <c r="M28" s="11">
        <f t="shared" si="3"/>
        <v>176</v>
      </c>
      <c r="N28" s="11">
        <f t="shared" si="3"/>
        <v>251</v>
      </c>
      <c r="O28" s="11">
        <f t="shared" si="3"/>
        <v>306</v>
      </c>
      <c r="P28" s="11">
        <f t="shared" si="3"/>
        <v>0</v>
      </c>
      <c r="Q28" s="11">
        <f t="shared" si="3"/>
        <v>845</v>
      </c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 t="s">
        <v>100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4" t="s">
        <v>169</v>
      </c>
      <c r="B33" s="1564" t="s">
        <v>41</v>
      </c>
      <c r="C33" s="156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373" t="s">
        <v>161</v>
      </c>
      <c r="B34" s="373" t="s">
        <v>179</v>
      </c>
      <c r="C34" s="37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 t="s">
        <v>487</v>
      </c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 ht="15" customHeight="1">
      <c r="A36" s="5" t="s">
        <v>42</v>
      </c>
      <c r="B36" s="1565"/>
      <c r="C36" s="156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 ht="15" customHeight="1">
      <c r="A37" s="5" t="s">
        <v>43</v>
      </c>
      <c r="B37" s="1566" t="s">
        <v>4027</v>
      </c>
      <c r="C37" s="156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5" ht="15" customHeight="1">
      <c r="A38" s="5" t="s">
        <v>44</v>
      </c>
      <c r="B38" s="1567"/>
      <c r="C38" s="156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40" spans="1:25" ht="23.25" customHeight="1">
      <c r="A40" s="1714" t="s">
        <v>360</v>
      </c>
      <c r="B40" s="1714"/>
      <c r="C40" s="1714"/>
      <c r="D40" s="1714"/>
      <c r="E40" s="1714"/>
      <c r="F40" s="1714"/>
      <c r="G40" s="1075"/>
      <c r="H40" s="259"/>
      <c r="I40" s="1714" t="s">
        <v>1126</v>
      </c>
      <c r="J40" s="1714"/>
      <c r="K40" s="1714"/>
      <c r="L40" s="1714"/>
      <c r="M40" s="1714"/>
      <c r="N40" s="1714"/>
      <c r="O40" s="1714"/>
      <c r="P40" s="1714"/>
      <c r="Q40" s="1714"/>
      <c r="R40" s="1712" t="s">
        <v>4028</v>
      </c>
      <c r="S40" s="1713"/>
      <c r="T40" s="1712"/>
      <c r="U40" s="1712"/>
      <c r="V40" s="1712"/>
      <c r="W40" s="1712"/>
      <c r="X40" s="1712"/>
      <c r="Y40" s="1712"/>
    </row>
    <row r="41" spans="1:25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8" t="s">
        <v>9</v>
      </c>
      <c r="H41" s="33" t="s">
        <v>10</v>
      </c>
      <c r="I41" s="9" t="s">
        <v>11</v>
      </c>
      <c r="J41" s="9" t="s">
        <v>12</v>
      </c>
      <c r="K41" s="9" t="s">
        <v>13</v>
      </c>
      <c r="L41" s="9" t="s">
        <v>14</v>
      </c>
      <c r="M41" s="9" t="s">
        <v>15</v>
      </c>
      <c r="N41" s="9" t="s">
        <v>16</v>
      </c>
      <c r="O41" s="9" t="s">
        <v>17</v>
      </c>
      <c r="P41" s="10" t="s">
        <v>18</v>
      </c>
      <c r="Q41" s="8" t="s">
        <v>19</v>
      </c>
      <c r="R41" s="8" t="s">
        <v>20</v>
      </c>
      <c r="S41" s="240" t="s">
        <v>21</v>
      </c>
      <c r="T41" s="240" t="s">
        <v>22</v>
      </c>
      <c r="U41" s="8" t="s">
        <v>24</v>
      </c>
      <c r="V41" s="8" t="s">
        <v>25</v>
      </c>
      <c r="W41" s="8" t="s">
        <v>26</v>
      </c>
      <c r="X41" s="8" t="s">
        <v>27</v>
      </c>
      <c r="Y41" s="8" t="s">
        <v>28</v>
      </c>
    </row>
    <row r="42" spans="1:25">
      <c r="A42" s="224" t="s">
        <v>2561</v>
      </c>
      <c r="B42" s="224" t="s">
        <v>92</v>
      </c>
      <c r="C42" s="35" t="s">
        <v>4029</v>
      </c>
      <c r="D42" s="224" t="s">
        <v>2467</v>
      </c>
      <c r="E42" s="227">
        <v>46132.600694444445</v>
      </c>
      <c r="F42" s="224">
        <v>13.5</v>
      </c>
      <c r="G42" s="224">
        <v>118713</v>
      </c>
      <c r="H42" s="226" t="s">
        <v>176</v>
      </c>
      <c r="I42" s="224"/>
      <c r="J42" s="224"/>
      <c r="K42" s="224"/>
      <c r="L42" s="224"/>
      <c r="M42" s="35">
        <v>79</v>
      </c>
      <c r="N42" s="35">
        <v>53</v>
      </c>
      <c r="O42" s="35">
        <v>26</v>
      </c>
      <c r="P42" s="224"/>
      <c r="Q42" s="14">
        <f t="shared" ref="Q42:Q46" si="4">SUM(I42:P42)</f>
        <v>158</v>
      </c>
      <c r="R42" s="229" t="s">
        <v>32</v>
      </c>
      <c r="S42" s="23" t="s">
        <v>33</v>
      </c>
      <c r="T42" s="1092" t="b">
        <v>1</v>
      </c>
      <c r="U42" s="232" t="s">
        <v>523</v>
      </c>
      <c r="V42" s="16" t="s">
        <v>90</v>
      </c>
      <c r="W42" s="16">
        <v>1019358</v>
      </c>
      <c r="X42" s="16" t="s">
        <v>4030</v>
      </c>
      <c r="Y42" s="16"/>
    </row>
    <row r="43" spans="1:25">
      <c r="A43" s="224" t="s">
        <v>157</v>
      </c>
      <c r="B43" s="224" t="s">
        <v>92</v>
      </c>
      <c r="C43" s="35" t="s">
        <v>4031</v>
      </c>
      <c r="D43" s="224" t="s">
        <v>2467</v>
      </c>
      <c r="E43" s="227">
        <v>46132.600694444445</v>
      </c>
      <c r="F43" s="224">
        <v>13.5</v>
      </c>
      <c r="G43" s="224">
        <v>118714</v>
      </c>
      <c r="H43" s="226" t="s">
        <v>740</v>
      </c>
      <c r="I43" s="224"/>
      <c r="J43" s="224"/>
      <c r="K43" s="224"/>
      <c r="L43" s="224"/>
      <c r="M43" s="35">
        <v>27</v>
      </c>
      <c r="N43" s="35">
        <v>26</v>
      </c>
      <c r="O43" s="35">
        <v>53</v>
      </c>
      <c r="P43" s="35">
        <v>53</v>
      </c>
      <c r="Q43" s="14">
        <f t="shared" si="4"/>
        <v>159</v>
      </c>
      <c r="R43" s="229" t="s">
        <v>32</v>
      </c>
      <c r="S43" s="23" t="s">
        <v>33</v>
      </c>
      <c r="T43" s="14"/>
      <c r="U43" s="232" t="s">
        <v>523</v>
      </c>
      <c r="V43" s="16" t="s">
        <v>90</v>
      </c>
      <c r="W43" s="16">
        <v>1019359</v>
      </c>
      <c r="X43" s="16" t="s">
        <v>4030</v>
      </c>
      <c r="Y43" s="16"/>
    </row>
    <row r="44" spans="1:25">
      <c r="A44" s="224" t="s">
        <v>86</v>
      </c>
      <c r="B44" s="224" t="s">
        <v>92</v>
      </c>
      <c r="C44" s="35" t="s">
        <v>4032</v>
      </c>
      <c r="D44" s="224" t="s">
        <v>2467</v>
      </c>
      <c r="E44" s="227">
        <v>46132.600694444445</v>
      </c>
      <c r="F44" s="224">
        <v>13.5</v>
      </c>
      <c r="G44" s="224">
        <v>118715</v>
      </c>
      <c r="H44" s="226" t="s">
        <v>160</v>
      </c>
      <c r="I44" s="224"/>
      <c r="J44" s="224"/>
      <c r="K44" s="224"/>
      <c r="L44" s="224"/>
      <c r="M44" s="224"/>
      <c r="N44" s="224"/>
      <c r="O44" s="35">
        <v>52</v>
      </c>
      <c r="P44" s="35">
        <v>103</v>
      </c>
      <c r="Q44" s="14">
        <f t="shared" si="4"/>
        <v>155</v>
      </c>
      <c r="R44" s="229" t="s">
        <v>32</v>
      </c>
      <c r="S44" s="23" t="s">
        <v>33</v>
      </c>
      <c r="T44" s="14"/>
      <c r="U44" s="232" t="s">
        <v>523</v>
      </c>
      <c r="V44" s="16" t="s">
        <v>90</v>
      </c>
      <c r="W44" s="16">
        <v>1019360</v>
      </c>
      <c r="X44" s="16" t="s">
        <v>4030</v>
      </c>
      <c r="Y44" s="16"/>
    </row>
    <row r="45" spans="1:25">
      <c r="A45" s="224" t="s">
        <v>157</v>
      </c>
      <c r="B45" s="224" t="s">
        <v>80</v>
      </c>
      <c r="C45" s="35" t="s">
        <v>4033</v>
      </c>
      <c r="D45" s="224" t="s">
        <v>1300</v>
      </c>
      <c r="E45" s="227">
        <v>46132.541666666664</v>
      </c>
      <c r="F45" s="224">
        <v>12.3</v>
      </c>
      <c r="G45" s="224">
        <v>118716</v>
      </c>
      <c r="H45" s="226" t="s">
        <v>160</v>
      </c>
      <c r="I45" s="224"/>
      <c r="J45" s="224"/>
      <c r="K45" s="224"/>
      <c r="L45" s="224"/>
      <c r="M45" s="224"/>
      <c r="N45" s="224"/>
      <c r="O45" s="35">
        <v>53</v>
      </c>
      <c r="P45" s="35">
        <v>104</v>
      </c>
      <c r="Q45" s="14">
        <f t="shared" si="4"/>
        <v>157</v>
      </c>
      <c r="R45" s="229" t="s">
        <v>32</v>
      </c>
      <c r="S45" s="23" t="s">
        <v>33</v>
      </c>
      <c r="T45" s="14"/>
      <c r="U45" s="231" t="s">
        <v>508</v>
      </c>
      <c r="V45" s="16" t="s">
        <v>90</v>
      </c>
      <c r="W45" s="16">
        <v>1019361</v>
      </c>
      <c r="X45" s="16" t="s">
        <v>4034</v>
      </c>
      <c r="Y45" s="16"/>
    </row>
    <row r="46" spans="1:25">
      <c r="A46" s="224" t="s">
        <v>601</v>
      </c>
      <c r="B46" s="224" t="s">
        <v>80</v>
      </c>
      <c r="C46" s="35" t="s">
        <v>4035</v>
      </c>
      <c r="D46" s="224" t="s">
        <v>1300</v>
      </c>
      <c r="E46" s="227">
        <v>46132.541666666664</v>
      </c>
      <c r="F46" s="224">
        <v>12.3</v>
      </c>
      <c r="G46" s="224">
        <v>118717</v>
      </c>
      <c r="H46" s="226" t="s">
        <v>1348</v>
      </c>
      <c r="I46" s="224"/>
      <c r="J46" s="224"/>
      <c r="K46" s="224"/>
      <c r="L46" s="224"/>
      <c r="M46" s="224"/>
      <c r="N46" s="224"/>
      <c r="O46" s="224"/>
      <c r="P46" s="35">
        <v>159</v>
      </c>
      <c r="Q46" s="14">
        <f t="shared" si="4"/>
        <v>159</v>
      </c>
      <c r="R46" s="229" t="s">
        <v>32</v>
      </c>
      <c r="S46" s="23" t="s">
        <v>33</v>
      </c>
      <c r="T46" s="14"/>
      <c r="U46" s="231" t="s">
        <v>508</v>
      </c>
      <c r="V46" s="16" t="s">
        <v>90</v>
      </c>
      <c r="W46" s="16">
        <v>1019362</v>
      </c>
      <c r="X46" s="16" t="s">
        <v>4034</v>
      </c>
      <c r="Y46" s="16"/>
    </row>
    <row r="47" spans="1:25">
      <c r="A47" s="321" t="s">
        <v>3040</v>
      </c>
      <c r="B47" s="321" t="s">
        <v>1015</v>
      </c>
      <c r="C47" s="311" t="s">
        <v>4036</v>
      </c>
      <c r="D47" s="321"/>
      <c r="E47" s="321"/>
      <c r="F47" s="1118"/>
      <c r="G47" s="1119">
        <v>118733</v>
      </c>
      <c r="H47" s="448" t="s">
        <v>176</v>
      </c>
      <c r="I47" s="321"/>
      <c r="J47" s="321"/>
      <c r="K47" s="321"/>
      <c r="L47" s="321"/>
      <c r="M47" s="311">
        <v>53</v>
      </c>
      <c r="N47" s="321"/>
      <c r="O47" s="321"/>
      <c r="P47" s="321"/>
      <c r="Q47" s="14">
        <f>SUM(I47:P47)</f>
        <v>53</v>
      </c>
      <c r="R47" s="14" t="s">
        <v>30</v>
      </c>
      <c r="S47" s="14" t="s">
        <v>4037</v>
      </c>
      <c r="T47" s="14"/>
      <c r="U47" s="232" t="s">
        <v>523</v>
      </c>
      <c r="V47" s="16"/>
      <c r="W47" s="16"/>
      <c r="X47" s="1120">
        <v>0.25</v>
      </c>
      <c r="Y47" s="16"/>
    </row>
    <row r="48" spans="1:25">
      <c r="A48" s="11" t="s">
        <v>19</v>
      </c>
      <c r="B48" s="7"/>
      <c r="C48" s="7"/>
      <c r="D48" s="7"/>
      <c r="E48" s="11"/>
      <c r="F48" s="7"/>
      <c r="G48" s="7"/>
      <c r="H48" s="7"/>
      <c r="I48" s="11">
        <f t="shared" ref="I48:P48" si="5">SUM(I42:I46)</f>
        <v>0</v>
      </c>
      <c r="J48" s="11">
        <f t="shared" si="5"/>
        <v>0</v>
      </c>
      <c r="K48" s="11">
        <f t="shared" si="5"/>
        <v>0</v>
      </c>
      <c r="L48" s="11">
        <f t="shared" si="5"/>
        <v>0</v>
      </c>
      <c r="M48" s="11">
        <f>SUM(M42:M47)</f>
        <v>159</v>
      </c>
      <c r="N48" s="11">
        <f t="shared" si="5"/>
        <v>79</v>
      </c>
      <c r="O48" s="11">
        <f t="shared" si="5"/>
        <v>184</v>
      </c>
      <c r="P48" s="11">
        <f t="shared" si="5"/>
        <v>419</v>
      </c>
      <c r="Q48" s="11">
        <f>SUM(Q42:Q47)</f>
        <v>841</v>
      </c>
      <c r="R48" s="12"/>
      <c r="S48" s="12"/>
      <c r="T48" s="12"/>
      <c r="U48" s="12"/>
      <c r="V48" s="12"/>
      <c r="W48" s="12"/>
      <c r="X48" s="12"/>
      <c r="Y48" s="12"/>
    </row>
    <row r="49" spans="1:24">
      <c r="A49" s="1"/>
      <c r="B49" s="1"/>
      <c r="C49" s="1"/>
      <c r="D49" s="1"/>
      <c r="E49" s="1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customHeight="1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"/>
      <c r="K50" s="1563"/>
      <c r="L50" s="1563"/>
      <c r="M50" s="156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customHeight="1">
      <c r="A52" s="230" t="s">
        <v>508</v>
      </c>
      <c r="B52" s="1558" t="s">
        <v>39</v>
      </c>
      <c r="C52" s="1558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customHeight="1">
      <c r="A53" s="4" t="s">
        <v>523</v>
      </c>
      <c r="B53" s="1564" t="s">
        <v>41</v>
      </c>
      <c r="C53" s="156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customHeight="1">
      <c r="A54" s="5" t="s">
        <v>42</v>
      </c>
      <c r="B54" s="1565"/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customHeight="1">
      <c r="A55" s="5" t="s">
        <v>42</v>
      </c>
      <c r="B55" s="1565"/>
      <c r="C55" s="156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customHeight="1">
      <c r="A56" s="5" t="s">
        <v>43</v>
      </c>
      <c r="B56" s="1566"/>
      <c r="C56" s="156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customHeight="1">
      <c r="A57" s="5" t="s">
        <v>44</v>
      </c>
      <c r="B57" s="1567"/>
      <c r="C57" s="156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</sheetData>
  <mergeCells count="33">
    <mergeCell ref="B55:C55"/>
    <mergeCell ref="B56:C56"/>
    <mergeCell ref="B57:C57"/>
    <mergeCell ref="R40:Y40"/>
    <mergeCell ref="B50:D50"/>
    <mergeCell ref="K50:M50"/>
    <mergeCell ref="B52:C52"/>
    <mergeCell ref="B53:C53"/>
    <mergeCell ref="B54:C54"/>
    <mergeCell ref="I40:Q40"/>
    <mergeCell ref="B35:C35"/>
    <mergeCell ref="B36:C36"/>
    <mergeCell ref="B37:C37"/>
    <mergeCell ref="B38:C38"/>
    <mergeCell ref="A40:F40"/>
    <mergeCell ref="I20:Q20"/>
    <mergeCell ref="R20:Y20"/>
    <mergeCell ref="B30:D30"/>
    <mergeCell ref="K30:M30"/>
    <mergeCell ref="B32:C32"/>
    <mergeCell ref="B33:C33"/>
    <mergeCell ref="B14:C14"/>
    <mergeCell ref="B15:C15"/>
    <mergeCell ref="B16:C16"/>
    <mergeCell ref="B17:C17"/>
    <mergeCell ref="B18:C18"/>
    <mergeCell ref="A20:F20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3B81-B658-4114-AEEE-7E7C6A829F15}">
  <sheetPr>
    <tabColor rgb="FFFF9900"/>
  </sheetPr>
  <dimension ref="A1:Z17"/>
  <sheetViews>
    <sheetView workbookViewId="0">
      <selection activeCell="K6" activeCellId="1" sqref="K4 K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5.28515625" customWidth="1"/>
    <col min="22" max="22" width="16.28515625" customWidth="1"/>
    <col min="23" max="24" width="9.140625" bestFit="1" customWidth="1"/>
    <col min="25" max="25" width="19" customWidth="1"/>
  </cols>
  <sheetData>
    <row r="1" spans="1:26" ht="23.25">
      <c r="A1" s="1549" t="s">
        <v>83</v>
      </c>
      <c r="B1" s="1549"/>
      <c r="C1" s="1549"/>
      <c r="D1" s="1549"/>
      <c r="E1" s="1549"/>
      <c r="F1" s="1549"/>
      <c r="G1" s="1208"/>
      <c r="H1" s="1209"/>
      <c r="I1" s="1549" t="s">
        <v>84</v>
      </c>
      <c r="J1" s="1549"/>
      <c r="K1" s="1549"/>
      <c r="L1" s="1549"/>
      <c r="M1" s="1549"/>
      <c r="N1" s="1549"/>
      <c r="O1" s="1549"/>
      <c r="P1" s="1549"/>
      <c r="Q1" s="1549"/>
      <c r="R1" s="1550" t="s">
        <v>244</v>
      </c>
      <c r="S1" s="1551"/>
      <c r="T1" s="1550"/>
      <c r="U1" s="1550"/>
      <c r="V1" s="1550"/>
      <c r="W1" s="1550"/>
      <c r="X1" s="1550"/>
      <c r="Y1" s="1550"/>
      <c r="Z1" s="1550"/>
    </row>
    <row r="2" spans="1:26" ht="26.25">
      <c r="A2" s="1210" t="s">
        <v>3</v>
      </c>
      <c r="B2" s="1210" t="s">
        <v>4</v>
      </c>
      <c r="C2" s="1210" t="s">
        <v>5</v>
      </c>
      <c r="D2" s="1210" t="s">
        <v>6</v>
      </c>
      <c r="E2" s="1210" t="s">
        <v>7</v>
      </c>
      <c r="F2" s="1210" t="s">
        <v>8</v>
      </c>
      <c r="G2" s="1210" t="s">
        <v>9</v>
      </c>
      <c r="H2" s="1211" t="s">
        <v>10</v>
      </c>
      <c r="I2" s="1227" t="s">
        <v>11</v>
      </c>
      <c r="J2" s="1227" t="s">
        <v>12</v>
      </c>
      <c r="K2" s="1227" t="s">
        <v>13</v>
      </c>
      <c r="L2" s="1227" t="s">
        <v>14</v>
      </c>
      <c r="M2" s="1227" t="s">
        <v>15</v>
      </c>
      <c r="N2" s="1227" t="s">
        <v>16</v>
      </c>
      <c r="O2" s="1227" t="s">
        <v>17</v>
      </c>
      <c r="P2" s="1212" t="s">
        <v>18</v>
      </c>
      <c r="Q2" s="1210" t="s">
        <v>19</v>
      </c>
      <c r="R2" s="1210" t="s">
        <v>20</v>
      </c>
      <c r="S2" s="1213" t="s">
        <v>21</v>
      </c>
      <c r="T2" s="1213" t="s">
        <v>22</v>
      </c>
      <c r="U2" s="1419" t="s">
        <v>23</v>
      </c>
      <c r="V2" s="1210" t="s">
        <v>24</v>
      </c>
      <c r="W2" s="1210" t="s">
        <v>25</v>
      </c>
      <c r="X2" s="1210" t="s">
        <v>26</v>
      </c>
      <c r="Y2" s="1210" t="s">
        <v>27</v>
      </c>
      <c r="Z2" s="1210" t="s">
        <v>28</v>
      </c>
    </row>
    <row r="3" spans="1:26">
      <c r="A3" s="1172" t="s">
        <v>122</v>
      </c>
      <c r="B3" s="1172" t="s">
        <v>62</v>
      </c>
      <c r="C3" s="1172" t="s">
        <v>245</v>
      </c>
      <c r="D3" s="1172" t="s">
        <v>61</v>
      </c>
      <c r="E3" s="1191" t="s">
        <v>246</v>
      </c>
      <c r="F3" s="1172">
        <v>15.3</v>
      </c>
      <c r="G3" s="1172">
        <v>122654</v>
      </c>
      <c r="H3" s="1174"/>
      <c r="I3" s="1172"/>
      <c r="J3" s="1172"/>
      <c r="K3" s="1172"/>
      <c r="L3" s="1186">
        <v>81</v>
      </c>
      <c r="M3" s="1172"/>
      <c r="N3" s="1172"/>
      <c r="O3" s="1172"/>
      <c r="P3" s="1172"/>
      <c r="Q3" s="1175">
        <f t="shared" ref="Q3:Q7" si="0">SUM(I3:P3)</f>
        <v>81</v>
      </c>
      <c r="R3" s="1175" t="s">
        <v>30</v>
      </c>
      <c r="S3" s="1175" t="s">
        <v>31</v>
      </c>
      <c r="T3" s="1175"/>
      <c r="U3" s="1175" t="s">
        <v>247</v>
      </c>
      <c r="V3" s="201" t="s">
        <v>169</v>
      </c>
      <c r="W3" s="1181"/>
      <c r="X3" s="1181">
        <v>1023252</v>
      </c>
      <c r="Y3" s="1239" t="s">
        <v>248</v>
      </c>
      <c r="Z3" s="1181"/>
    </row>
    <row r="4" spans="1:26">
      <c r="A4" s="1172" t="s">
        <v>145</v>
      </c>
      <c r="B4" s="1172" t="s">
        <v>57</v>
      </c>
      <c r="C4" s="1172" t="s">
        <v>249</v>
      </c>
      <c r="D4" s="1172" t="s">
        <v>56</v>
      </c>
      <c r="E4" s="1173">
        <v>46278.229166666664</v>
      </c>
      <c r="F4" s="1172">
        <v>12.3</v>
      </c>
      <c r="G4" s="1172">
        <v>122655</v>
      </c>
      <c r="H4" s="1174"/>
      <c r="I4" s="1172"/>
      <c r="J4" s="1172"/>
      <c r="K4" s="1186">
        <v>107</v>
      </c>
      <c r="L4" s="1186">
        <v>54</v>
      </c>
      <c r="M4" s="1172"/>
      <c r="N4" s="1172"/>
      <c r="O4" s="1172"/>
      <c r="P4" s="1172"/>
      <c r="Q4" s="1175">
        <f t="shared" si="0"/>
        <v>161</v>
      </c>
      <c r="R4" s="1175" t="s">
        <v>30</v>
      </c>
      <c r="S4" s="1175" t="s">
        <v>31</v>
      </c>
      <c r="T4" s="1175"/>
      <c r="U4" s="1175" t="s">
        <v>247</v>
      </c>
      <c r="V4" s="201" t="s">
        <v>169</v>
      </c>
      <c r="W4" s="1181"/>
      <c r="X4" s="1181">
        <v>1023253</v>
      </c>
      <c r="Y4" s="1239" t="s">
        <v>250</v>
      </c>
      <c r="Z4" s="1181"/>
    </row>
    <row r="5" spans="1:26">
      <c r="A5" s="1172" t="s">
        <v>150</v>
      </c>
      <c r="B5" s="1172" t="s">
        <v>57</v>
      </c>
      <c r="C5" s="1172" t="s">
        <v>251</v>
      </c>
      <c r="D5" s="1172" t="s">
        <v>56</v>
      </c>
      <c r="E5" s="1173">
        <v>46278.229166666664</v>
      </c>
      <c r="F5" s="1172">
        <v>12.3</v>
      </c>
      <c r="G5" s="1172">
        <v>122660</v>
      </c>
      <c r="H5" s="1174"/>
      <c r="I5" s="1172"/>
      <c r="J5" s="1172"/>
      <c r="K5" s="1172"/>
      <c r="L5" s="1172">
        <v>81</v>
      </c>
      <c r="M5" s="1172"/>
      <c r="N5" s="1172"/>
      <c r="O5" s="1172"/>
      <c r="P5" s="1172"/>
      <c r="Q5" s="1175">
        <f t="shared" si="0"/>
        <v>81</v>
      </c>
      <c r="R5" s="1175" t="s">
        <v>30</v>
      </c>
      <c r="S5" s="1175" t="s">
        <v>31</v>
      </c>
      <c r="T5" s="1175"/>
      <c r="U5" s="1175" t="s">
        <v>247</v>
      </c>
      <c r="V5" s="201" t="s">
        <v>169</v>
      </c>
      <c r="W5" s="1181"/>
      <c r="X5" s="1181">
        <v>1023254</v>
      </c>
      <c r="Y5" s="1239" t="s">
        <v>250</v>
      </c>
      <c r="Z5" s="1181"/>
    </row>
    <row r="6" spans="1:26" ht="26.25">
      <c r="A6" s="1172" t="s">
        <v>219</v>
      </c>
      <c r="B6" s="1172" t="s">
        <v>75</v>
      </c>
      <c r="C6" s="1172" t="s">
        <v>252</v>
      </c>
      <c r="D6" s="1172" t="s">
        <v>74</v>
      </c>
      <c r="E6" s="1173">
        <v>46278.524305555555</v>
      </c>
      <c r="F6" s="1172">
        <v>16.2</v>
      </c>
      <c r="G6" s="1172">
        <v>122661</v>
      </c>
      <c r="H6" s="1174"/>
      <c r="I6" s="1172"/>
      <c r="J6" s="1172"/>
      <c r="K6" s="1186">
        <v>27</v>
      </c>
      <c r="L6" s="1172">
        <v>27</v>
      </c>
      <c r="M6" s="1172"/>
      <c r="N6" s="1172"/>
      <c r="O6" s="1172"/>
      <c r="P6" s="1172"/>
      <c r="Q6" s="1175">
        <f t="shared" si="0"/>
        <v>54</v>
      </c>
      <c r="R6" s="1175" t="s">
        <v>30</v>
      </c>
      <c r="S6" s="1175" t="s">
        <v>31</v>
      </c>
      <c r="T6" s="1175"/>
      <c r="U6" s="1175" t="s">
        <v>253</v>
      </c>
      <c r="V6" s="201" t="s">
        <v>169</v>
      </c>
      <c r="W6" s="1181"/>
      <c r="X6" s="1181">
        <v>1023255</v>
      </c>
      <c r="Y6" s="1239" t="s">
        <v>254</v>
      </c>
      <c r="Z6" s="1181"/>
    </row>
    <row r="7" spans="1:26">
      <c r="A7" s="1172" t="s">
        <v>133</v>
      </c>
      <c r="B7" s="1172" t="s">
        <v>134</v>
      </c>
      <c r="C7" s="1172" t="s">
        <v>255</v>
      </c>
      <c r="D7" s="1172" t="s">
        <v>136</v>
      </c>
      <c r="E7" s="1173">
        <v>46279.083333333336</v>
      </c>
      <c r="F7" s="1172">
        <v>11.9</v>
      </c>
      <c r="G7" s="1172">
        <v>122648</v>
      </c>
      <c r="H7" s="1174" t="s">
        <v>256</v>
      </c>
      <c r="I7" s="1172"/>
      <c r="J7" s="1172"/>
      <c r="K7" s="1172"/>
      <c r="L7" s="1186">
        <v>161</v>
      </c>
      <c r="M7" s="1172"/>
      <c r="N7" s="1172"/>
      <c r="O7" s="1172"/>
      <c r="P7" s="1172"/>
      <c r="Q7" s="1175">
        <f t="shared" si="0"/>
        <v>161</v>
      </c>
      <c r="R7" s="1176" t="s">
        <v>32</v>
      </c>
      <c r="S7" s="1177" t="s">
        <v>33</v>
      </c>
      <c r="T7" s="1175"/>
      <c r="U7" s="1175" t="s">
        <v>257</v>
      </c>
      <c r="V7" s="1189" t="s">
        <v>100</v>
      </c>
      <c r="W7" s="1181" t="s">
        <v>90</v>
      </c>
      <c r="X7" s="1181">
        <v>1023256</v>
      </c>
      <c r="Y7" s="1181" t="s">
        <v>258</v>
      </c>
      <c r="Z7" s="1181"/>
    </row>
    <row r="8" spans="1:26">
      <c r="A8" s="1214" t="s">
        <v>19</v>
      </c>
      <c r="B8" s="1209"/>
      <c r="C8" s="1209"/>
      <c r="D8" s="1209"/>
      <c r="E8" s="1214"/>
      <c r="F8" s="1209"/>
      <c r="G8" s="1209"/>
      <c r="H8" s="1209"/>
      <c r="I8" s="1214">
        <f t="shared" ref="I8:Q8" si="1">SUM(I3:I7)</f>
        <v>0</v>
      </c>
      <c r="J8" s="1214">
        <f t="shared" si="1"/>
        <v>0</v>
      </c>
      <c r="K8" s="1214">
        <f t="shared" si="1"/>
        <v>134</v>
      </c>
      <c r="L8" s="1214">
        <f t="shared" si="1"/>
        <v>404</v>
      </c>
      <c r="M8" s="1214">
        <f t="shared" si="1"/>
        <v>0</v>
      </c>
      <c r="N8" s="1214">
        <f t="shared" si="1"/>
        <v>0</v>
      </c>
      <c r="O8" s="1214">
        <f t="shared" si="1"/>
        <v>0</v>
      </c>
      <c r="P8" s="1214">
        <f t="shared" si="1"/>
        <v>0</v>
      </c>
      <c r="Q8" s="1214">
        <f t="shared" si="1"/>
        <v>538</v>
      </c>
      <c r="R8" s="1215"/>
      <c r="S8" s="1215"/>
      <c r="T8" s="1215"/>
      <c r="U8" s="1215"/>
      <c r="V8" s="1215"/>
      <c r="W8" s="1215"/>
      <c r="X8" s="1215"/>
      <c r="Y8" s="1215"/>
      <c r="Z8" s="1215"/>
    </row>
    <row r="9" spans="1:26">
      <c r="A9" s="1216"/>
      <c r="B9" s="1216"/>
      <c r="C9" s="1216"/>
      <c r="D9" s="1216"/>
      <c r="E9" s="1216"/>
      <c r="F9" s="1217"/>
      <c r="G9" s="1217"/>
      <c r="H9" s="1216"/>
      <c r="I9" s="1216"/>
      <c r="J9" s="1216"/>
      <c r="K9" s="1216"/>
      <c r="L9" s="1216"/>
      <c r="M9" s="1216"/>
      <c r="N9" s="1216"/>
      <c r="O9" s="1216"/>
      <c r="P9" s="1216"/>
      <c r="Q9" s="1216"/>
      <c r="R9" s="1216"/>
      <c r="S9" s="1216"/>
      <c r="T9" s="1216"/>
      <c r="U9" s="1216"/>
      <c r="V9" s="1216"/>
      <c r="W9" s="1216"/>
      <c r="X9" s="1216"/>
      <c r="Y9" s="1216"/>
    </row>
    <row r="10" spans="1:26">
      <c r="A10" s="1218" t="s">
        <v>34</v>
      </c>
      <c r="B10" s="1552"/>
      <c r="C10" s="1552"/>
      <c r="D10" s="1552"/>
      <c r="E10" s="1216"/>
      <c r="F10" s="1216"/>
      <c r="G10" s="1216"/>
      <c r="H10" s="1216"/>
      <c r="I10" s="1216"/>
      <c r="J10" s="1216"/>
      <c r="K10" s="1553"/>
      <c r="L10" s="1553"/>
      <c r="M10" s="1553"/>
      <c r="N10" s="1216"/>
      <c r="O10" s="1216"/>
      <c r="P10" s="1216"/>
      <c r="Q10" s="1216"/>
      <c r="R10" s="1216"/>
      <c r="S10" s="1216"/>
      <c r="T10" s="1216"/>
      <c r="U10" s="1216"/>
      <c r="V10" s="1216"/>
      <c r="W10" s="1216"/>
      <c r="X10" s="1216"/>
      <c r="Y10" s="1216"/>
    </row>
    <row r="11" spans="1:26" ht="18">
      <c r="A11" s="1220" t="s">
        <v>35</v>
      </c>
      <c r="B11" s="1221" t="s">
        <v>36</v>
      </c>
      <c r="C11" s="1222" t="s">
        <v>37</v>
      </c>
      <c r="D11" s="1219"/>
      <c r="E11" s="1216"/>
      <c r="F11" s="1216"/>
      <c r="G11" s="1216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</row>
    <row r="12" spans="1:26">
      <c r="A12" s="1194" t="s">
        <v>100</v>
      </c>
      <c r="B12" s="1548" t="s">
        <v>39</v>
      </c>
      <c r="C12" s="1548"/>
      <c r="D12" s="1223"/>
      <c r="E12" s="1224" t="s">
        <v>40</v>
      </c>
      <c r="F12" s="1216"/>
      <c r="G12" s="1216"/>
      <c r="H12" s="1216"/>
      <c r="I12" s="1216"/>
      <c r="J12" s="1216"/>
      <c r="K12" s="1216"/>
      <c r="L12" s="1216"/>
      <c r="M12" s="1216"/>
      <c r="N12" s="1216"/>
      <c r="O12" s="1216"/>
      <c r="P12" s="1216"/>
      <c r="Q12" s="1216"/>
      <c r="R12" s="1216"/>
      <c r="S12" s="1216"/>
      <c r="T12" s="1216"/>
      <c r="U12" s="1216"/>
      <c r="V12" s="1216"/>
      <c r="W12" s="1216"/>
      <c r="X12" s="1216"/>
      <c r="Y12" s="1216"/>
    </row>
    <row r="13" spans="1:26">
      <c r="A13" s="1195" t="s">
        <v>169</v>
      </c>
      <c r="B13" s="1554" t="s">
        <v>41</v>
      </c>
      <c r="C13" s="1554"/>
      <c r="D13" s="1216"/>
      <c r="E13" s="1216"/>
      <c r="F13" s="1216"/>
      <c r="G13" s="1216"/>
      <c r="H13" s="1216"/>
      <c r="I13" s="1216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1216"/>
      <c r="W13" s="1216"/>
      <c r="X13" s="1216"/>
      <c r="Y13" s="1216"/>
    </row>
    <row r="14" spans="1:26" ht="15" customHeight="1">
      <c r="A14" s="1225" t="s">
        <v>42</v>
      </c>
      <c r="B14" s="1555" t="s">
        <v>259</v>
      </c>
      <c r="C14" s="1555"/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</row>
    <row r="15" spans="1:26">
      <c r="A15" s="1225" t="s">
        <v>42</v>
      </c>
      <c r="B15" s="1568" t="s">
        <v>260</v>
      </c>
      <c r="C15" s="1555"/>
      <c r="F15" s="1216"/>
      <c r="G15" s="1216"/>
      <c r="H15" s="1216"/>
      <c r="I15" s="1216"/>
      <c r="J15" s="1216"/>
      <c r="K15" s="1216"/>
      <c r="L15" s="1216"/>
      <c r="M15" s="1216"/>
      <c r="N15" s="1216"/>
      <c r="O15" s="1216"/>
      <c r="P15" s="1216"/>
      <c r="Q15" s="1216"/>
      <c r="R15" s="1216"/>
      <c r="S15" s="1216"/>
      <c r="T15" s="1216"/>
      <c r="U15" s="1216"/>
      <c r="V15" s="1216"/>
      <c r="W15" s="1216"/>
      <c r="X15" s="1216"/>
      <c r="Y15" s="1216"/>
    </row>
    <row r="16" spans="1:26">
      <c r="A16" s="1225" t="s">
        <v>43</v>
      </c>
      <c r="B16" s="1556"/>
      <c r="C16" s="1556"/>
      <c r="D16" s="1216"/>
      <c r="E16" s="1216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</row>
    <row r="17" spans="1:25">
      <c r="A17" s="1225" t="s">
        <v>44</v>
      </c>
      <c r="B17" s="1557"/>
      <c r="C17" s="1557"/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  <c r="W17" s="1216"/>
      <c r="X17" s="1216"/>
      <c r="Y17" s="1216"/>
    </row>
  </sheetData>
  <mergeCells count="11">
    <mergeCell ref="B13:C13"/>
    <mergeCell ref="B14:C14"/>
    <mergeCell ref="B15:C15"/>
    <mergeCell ref="B16:C16"/>
    <mergeCell ref="B17:C17"/>
    <mergeCell ref="B12:C12"/>
    <mergeCell ref="A1:F1"/>
    <mergeCell ref="I1:Q1"/>
    <mergeCell ref="R1:Z1"/>
    <mergeCell ref="B10:D10"/>
    <mergeCell ref="K10:M10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7915-89F1-45B8-AD89-7E2AD3F624C0}">
  <sheetPr>
    <tabColor rgb="FF0070C0"/>
  </sheetPr>
  <dimension ref="A1:Y58"/>
  <sheetViews>
    <sheetView topLeftCell="A22" workbookViewId="0">
      <selection activeCell="D44" sqref="D4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6.85546875" bestFit="1" customWidth="1"/>
  </cols>
  <sheetData>
    <row r="1" spans="1:25" ht="23.25">
      <c r="A1" s="1559" t="s">
        <v>83</v>
      </c>
      <c r="B1" s="1559"/>
      <c r="C1" s="1559"/>
      <c r="D1" s="1559"/>
      <c r="E1" s="1559"/>
      <c r="F1" s="1559"/>
      <c r="G1" s="1067"/>
      <c r="H1" s="7"/>
      <c r="I1" s="1559" t="s">
        <v>3779</v>
      </c>
      <c r="J1" s="1559"/>
      <c r="K1" s="1559"/>
      <c r="L1" s="1559"/>
      <c r="M1" s="1559"/>
      <c r="N1" s="1559"/>
      <c r="O1" s="1559"/>
      <c r="P1" s="1559"/>
      <c r="Q1" s="1559"/>
      <c r="R1" s="1560" t="s">
        <v>3408</v>
      </c>
      <c r="S1" s="1560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120</v>
      </c>
      <c r="B3" s="15" t="s">
        <v>78</v>
      </c>
      <c r="C3" s="15" t="s">
        <v>4038</v>
      </c>
      <c r="D3" s="15" t="s">
        <v>3781</v>
      </c>
      <c r="E3" s="24">
        <v>46131.274305555555</v>
      </c>
      <c r="F3" s="15">
        <v>11.9</v>
      </c>
      <c r="G3" s="224">
        <v>118669</v>
      </c>
      <c r="H3" s="226" t="s">
        <v>740</v>
      </c>
      <c r="I3" s="224"/>
      <c r="J3" s="224"/>
      <c r="K3" s="224"/>
      <c r="L3" s="224"/>
      <c r="M3" s="35">
        <v>90</v>
      </c>
      <c r="N3" s="35">
        <v>60</v>
      </c>
      <c r="O3" s="224"/>
      <c r="P3" s="35">
        <v>11</v>
      </c>
      <c r="Q3" s="14">
        <f t="shared" ref="Q3:Q8" si="0">SUM(I3:P3)</f>
        <v>161</v>
      </c>
      <c r="R3" s="229" t="s">
        <v>32</v>
      </c>
      <c r="S3" s="23" t="s">
        <v>33</v>
      </c>
      <c r="T3" s="1092" t="b">
        <v>1</v>
      </c>
      <c r="U3" s="228" t="s">
        <v>4039</v>
      </c>
      <c r="V3" s="16" t="s">
        <v>90</v>
      </c>
      <c r="W3" s="16">
        <v>1019290</v>
      </c>
      <c r="X3" s="16" t="s">
        <v>4040</v>
      </c>
      <c r="Y3" s="16"/>
    </row>
    <row r="4" spans="1:25">
      <c r="A4" s="15" t="s">
        <v>120</v>
      </c>
      <c r="B4" s="15" t="s">
        <v>78</v>
      </c>
      <c r="C4" s="15" t="s">
        <v>4041</v>
      </c>
      <c r="D4" s="15" t="s">
        <v>3781</v>
      </c>
      <c r="E4" s="24">
        <v>46131.274305555555</v>
      </c>
      <c r="F4" s="15">
        <v>11.9</v>
      </c>
      <c r="G4" s="224">
        <v>118671</v>
      </c>
      <c r="H4" s="226" t="s">
        <v>740</v>
      </c>
      <c r="I4" s="224"/>
      <c r="J4" s="224"/>
      <c r="K4" s="224"/>
      <c r="L4" s="224"/>
      <c r="M4" s="35">
        <v>90</v>
      </c>
      <c r="N4" s="35">
        <v>30</v>
      </c>
      <c r="O4" s="35">
        <v>41</v>
      </c>
      <c r="P4" s="224"/>
      <c r="Q4" s="14">
        <f t="shared" si="0"/>
        <v>161</v>
      </c>
      <c r="R4" s="229" t="s">
        <v>32</v>
      </c>
      <c r="S4" s="23" t="s">
        <v>33</v>
      </c>
      <c r="T4" s="1092" t="b">
        <v>1</v>
      </c>
      <c r="U4" s="228" t="s">
        <v>4039</v>
      </c>
      <c r="V4" s="16" t="s">
        <v>90</v>
      </c>
      <c r="W4" s="16">
        <v>1019291</v>
      </c>
      <c r="X4" s="16" t="s">
        <v>4040</v>
      </c>
      <c r="Y4" s="16"/>
    </row>
    <row r="5" spans="1:25">
      <c r="A5" s="15" t="s">
        <v>165</v>
      </c>
      <c r="B5" s="15" t="s">
        <v>78</v>
      </c>
      <c r="C5" s="15" t="s">
        <v>4042</v>
      </c>
      <c r="D5" s="15" t="s">
        <v>3781</v>
      </c>
      <c r="E5" s="24">
        <v>46131.274305555555</v>
      </c>
      <c r="F5" s="15">
        <v>11.9</v>
      </c>
      <c r="G5" s="224">
        <v>118672</v>
      </c>
      <c r="H5" s="226" t="s">
        <v>740</v>
      </c>
      <c r="I5" s="224"/>
      <c r="J5" s="224"/>
      <c r="K5" s="224"/>
      <c r="L5" s="224"/>
      <c r="M5" s="35">
        <v>90</v>
      </c>
      <c r="N5" s="35">
        <v>30</v>
      </c>
      <c r="O5" s="35">
        <v>41</v>
      </c>
      <c r="P5" s="224"/>
      <c r="Q5" s="14">
        <f t="shared" si="0"/>
        <v>161</v>
      </c>
      <c r="R5" s="229" t="s">
        <v>32</v>
      </c>
      <c r="S5" s="23" t="s">
        <v>33</v>
      </c>
      <c r="T5" s="14"/>
      <c r="U5" s="228" t="s">
        <v>4039</v>
      </c>
      <c r="V5" s="16" t="s">
        <v>90</v>
      </c>
      <c r="W5" s="16">
        <v>1019292</v>
      </c>
      <c r="X5" s="16" t="s">
        <v>4040</v>
      </c>
      <c r="Y5" s="16"/>
    </row>
    <row r="6" spans="1:25">
      <c r="A6" s="224" t="s">
        <v>2561</v>
      </c>
      <c r="B6" s="224" t="s">
        <v>78</v>
      </c>
      <c r="C6" s="224" t="s">
        <v>4043</v>
      </c>
      <c r="D6" s="15" t="s">
        <v>3781</v>
      </c>
      <c r="E6" s="24">
        <v>46131.274305555555</v>
      </c>
      <c r="F6" s="224">
        <v>11.9</v>
      </c>
      <c r="G6" s="224">
        <v>118673</v>
      </c>
      <c r="H6" s="226" t="s">
        <v>740</v>
      </c>
      <c r="I6" s="224"/>
      <c r="J6" s="224"/>
      <c r="K6" s="224"/>
      <c r="L6" s="224"/>
      <c r="M6" s="35">
        <v>90</v>
      </c>
      <c r="N6" s="35">
        <v>30</v>
      </c>
      <c r="O6" s="35">
        <v>41</v>
      </c>
      <c r="P6" s="224"/>
      <c r="Q6" s="14">
        <f t="shared" si="0"/>
        <v>161</v>
      </c>
      <c r="R6" s="229" t="s">
        <v>32</v>
      </c>
      <c r="S6" s="23" t="s">
        <v>33</v>
      </c>
      <c r="T6" s="1092" t="b">
        <v>1</v>
      </c>
      <c r="U6" s="228" t="s">
        <v>4039</v>
      </c>
      <c r="V6" s="16" t="s">
        <v>90</v>
      </c>
      <c r="W6" s="16">
        <v>1019293</v>
      </c>
      <c r="X6" s="16" t="s">
        <v>4040</v>
      </c>
      <c r="Y6" s="16"/>
    </row>
    <row r="7" spans="1:25">
      <c r="A7" s="224" t="s">
        <v>698</v>
      </c>
      <c r="B7" s="224" t="s">
        <v>78</v>
      </c>
      <c r="C7" s="224" t="s">
        <v>4044</v>
      </c>
      <c r="D7" s="15" t="s">
        <v>3781</v>
      </c>
      <c r="E7" s="24">
        <v>46131.274305555555</v>
      </c>
      <c r="F7" s="224">
        <v>11.9</v>
      </c>
      <c r="G7" s="224">
        <v>118674</v>
      </c>
      <c r="H7" s="226" t="s">
        <v>740</v>
      </c>
      <c r="I7" s="224"/>
      <c r="J7" s="224"/>
      <c r="K7" s="224"/>
      <c r="L7" s="224"/>
      <c r="M7" s="35">
        <v>71</v>
      </c>
      <c r="N7" s="35">
        <v>60</v>
      </c>
      <c r="O7" s="224"/>
      <c r="P7" s="35">
        <v>30</v>
      </c>
      <c r="Q7" s="14">
        <f t="shared" si="0"/>
        <v>161</v>
      </c>
      <c r="R7" s="229" t="s">
        <v>32</v>
      </c>
      <c r="S7" s="23" t="s">
        <v>33</v>
      </c>
      <c r="T7" s="1092" t="b">
        <v>1</v>
      </c>
      <c r="U7" s="228" t="s">
        <v>4039</v>
      </c>
      <c r="V7" s="16" t="s">
        <v>90</v>
      </c>
      <c r="W7" s="16">
        <v>1019294</v>
      </c>
      <c r="X7" s="16" t="s">
        <v>4040</v>
      </c>
      <c r="Y7" s="16"/>
    </row>
    <row r="8" spans="1:25">
      <c r="A8" s="224" t="s">
        <v>157</v>
      </c>
      <c r="B8" s="224" t="s">
        <v>78</v>
      </c>
      <c r="C8" s="224" t="s">
        <v>4045</v>
      </c>
      <c r="D8" s="15" t="s">
        <v>3781</v>
      </c>
      <c r="E8" s="24">
        <v>46131.690972222219</v>
      </c>
      <c r="F8" s="224">
        <v>11.9</v>
      </c>
      <c r="G8" s="224">
        <v>118675</v>
      </c>
      <c r="H8" s="226" t="s">
        <v>1744</v>
      </c>
      <c r="I8" s="224"/>
      <c r="J8" s="224"/>
      <c r="K8" s="224"/>
      <c r="L8" s="224"/>
      <c r="M8" s="35">
        <v>41</v>
      </c>
      <c r="N8" s="35">
        <v>120</v>
      </c>
      <c r="O8" s="224"/>
      <c r="P8" s="224"/>
      <c r="Q8" s="14">
        <f t="shared" si="0"/>
        <v>161</v>
      </c>
      <c r="R8" s="229" t="s">
        <v>32</v>
      </c>
      <c r="S8" s="23" t="s">
        <v>33</v>
      </c>
      <c r="T8" s="14"/>
      <c r="U8" s="228" t="s">
        <v>4039</v>
      </c>
      <c r="V8" s="16" t="s">
        <v>90</v>
      </c>
      <c r="W8" s="16">
        <v>1019295</v>
      </c>
      <c r="X8" s="16" t="s">
        <v>4040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>SUM(K3:K7)</f>
        <v>0</v>
      </c>
      <c r="L9" s="11">
        <f t="shared" ref="L9:Q9" si="1">SUM(L3:L8)</f>
        <v>0</v>
      </c>
      <c r="M9" s="11">
        <f t="shared" si="1"/>
        <v>472</v>
      </c>
      <c r="N9" s="11">
        <f t="shared" si="1"/>
        <v>330</v>
      </c>
      <c r="O9" s="11">
        <f t="shared" si="1"/>
        <v>123</v>
      </c>
      <c r="P9" s="11">
        <f t="shared" si="1"/>
        <v>41</v>
      </c>
      <c r="Q9" s="11">
        <f t="shared" si="1"/>
        <v>966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4039</v>
      </c>
      <c r="B13" s="1558" t="s">
        <v>4046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724" t="s">
        <v>4047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/>
      <c r="C16" s="156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/>
      <c r="C17" s="156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725" t="s">
        <v>109</v>
      </c>
      <c r="B19" s="1725"/>
      <c r="C19" s="1725"/>
      <c r="D19" s="1725"/>
      <c r="E19" s="1725"/>
      <c r="F19" s="1725"/>
      <c r="G19" s="1098"/>
      <c r="H19" s="326"/>
      <c r="I19" s="1725" t="s">
        <v>751</v>
      </c>
      <c r="J19" s="1725"/>
      <c r="K19" s="1725"/>
      <c r="L19" s="1725"/>
      <c r="M19" s="1725"/>
      <c r="N19" s="1725"/>
      <c r="O19" s="1725"/>
      <c r="P19" s="1725"/>
      <c r="Q19" s="1725"/>
      <c r="R19" s="1726" t="s">
        <v>4048</v>
      </c>
      <c r="S19" s="1726"/>
      <c r="T19" s="1726"/>
      <c r="U19" s="1726"/>
      <c r="V19" s="1726"/>
      <c r="W19" s="1726"/>
      <c r="X19" s="1726"/>
      <c r="Y19" s="1726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8" t="s">
        <v>9</v>
      </c>
      <c r="H20" s="33" t="s">
        <v>10</v>
      </c>
      <c r="I20" s="9" t="s">
        <v>11</v>
      </c>
      <c r="J20" s="9" t="s">
        <v>12</v>
      </c>
      <c r="K20" s="9" t="s">
        <v>13</v>
      </c>
      <c r="L20" s="9" t="s">
        <v>14</v>
      </c>
      <c r="M20" s="9" t="s">
        <v>15</v>
      </c>
      <c r="N20" s="9" t="s">
        <v>16</v>
      </c>
      <c r="O20" s="9" t="s">
        <v>17</v>
      </c>
      <c r="P20" s="10" t="s">
        <v>18</v>
      </c>
      <c r="Q20" s="8" t="s">
        <v>19</v>
      </c>
      <c r="R20" s="8" t="s">
        <v>20</v>
      </c>
      <c r="S20" s="240" t="s">
        <v>21</v>
      </c>
      <c r="T20" s="240" t="s">
        <v>22</v>
      </c>
      <c r="U20" s="1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15" t="s">
        <v>2561</v>
      </c>
      <c r="B21" s="15" t="s">
        <v>78</v>
      </c>
      <c r="C21" s="224" t="s">
        <v>4049</v>
      </c>
      <c r="D21" s="224" t="s">
        <v>4050</v>
      </c>
      <c r="E21" s="227">
        <v>46131.03125</v>
      </c>
      <c r="F21" s="224">
        <v>12.3</v>
      </c>
      <c r="G21" s="224">
        <v>118676</v>
      </c>
      <c r="H21" s="226" t="s">
        <v>740</v>
      </c>
      <c r="I21" s="224"/>
      <c r="J21" s="224"/>
      <c r="K21" s="224"/>
      <c r="L21" s="224"/>
      <c r="M21" s="35">
        <v>101</v>
      </c>
      <c r="N21" s="35">
        <v>60</v>
      </c>
      <c r="O21" s="224"/>
      <c r="P21" s="224"/>
      <c r="Q21" s="14">
        <f t="shared" ref="Q21:Q26" si="2">SUM(I21:P21)</f>
        <v>161</v>
      </c>
      <c r="R21" s="229" t="s">
        <v>32</v>
      </c>
      <c r="S21" s="23" t="s">
        <v>33</v>
      </c>
      <c r="T21" s="1092" t="b">
        <v>1</v>
      </c>
      <c r="U21" s="541" t="s">
        <v>755</v>
      </c>
      <c r="V21" s="485" t="s">
        <v>90</v>
      </c>
      <c r="W21" s="16">
        <v>1019303</v>
      </c>
      <c r="X21" s="16" t="s">
        <v>4019</v>
      </c>
      <c r="Y21" s="16"/>
    </row>
    <row r="22" spans="1:25">
      <c r="A22" s="15" t="s">
        <v>142</v>
      </c>
      <c r="B22" s="15" t="s">
        <v>72</v>
      </c>
      <c r="C22" s="15" t="s">
        <v>4051</v>
      </c>
      <c r="D22" s="15" t="s">
        <v>4052</v>
      </c>
      <c r="E22" s="24">
        <v>46131.538194444445</v>
      </c>
      <c r="F22" s="15">
        <v>17.2</v>
      </c>
      <c r="G22" s="224">
        <v>118683</v>
      </c>
      <c r="H22" s="226" t="s">
        <v>176</v>
      </c>
      <c r="I22" s="224"/>
      <c r="J22" s="224"/>
      <c r="K22" s="224"/>
      <c r="L22" s="35">
        <v>54</v>
      </c>
      <c r="M22" s="35">
        <v>81</v>
      </c>
      <c r="N22" s="35">
        <v>26</v>
      </c>
      <c r="O22" s="224"/>
      <c r="P22" s="224"/>
      <c r="Q22" s="14">
        <f t="shared" si="2"/>
        <v>161</v>
      </c>
      <c r="R22" s="14" t="s">
        <v>30</v>
      </c>
      <c r="S22" s="14" t="s">
        <v>31</v>
      </c>
      <c r="T22" s="360"/>
      <c r="U22" s="541" t="s">
        <v>755</v>
      </c>
      <c r="V22" s="485"/>
      <c r="W22" s="16">
        <v>1019304</v>
      </c>
      <c r="X22" s="16" t="s">
        <v>4053</v>
      </c>
      <c r="Y22" s="16"/>
    </row>
    <row r="23" spans="1:25">
      <c r="A23" s="15" t="s">
        <v>142</v>
      </c>
      <c r="B23" s="15" t="s">
        <v>72</v>
      </c>
      <c r="C23" s="15" t="s">
        <v>4054</v>
      </c>
      <c r="D23" s="15" t="s">
        <v>4052</v>
      </c>
      <c r="E23" s="24">
        <v>46131.538194444445</v>
      </c>
      <c r="F23" s="15">
        <v>17.2</v>
      </c>
      <c r="G23" s="224">
        <v>118684</v>
      </c>
      <c r="H23" s="226" t="s">
        <v>176</v>
      </c>
      <c r="I23" s="224"/>
      <c r="J23" s="224"/>
      <c r="K23" s="224"/>
      <c r="L23" s="224"/>
      <c r="M23" s="35">
        <v>26</v>
      </c>
      <c r="N23" s="35">
        <v>81</v>
      </c>
      <c r="O23" s="35">
        <v>54</v>
      </c>
      <c r="P23" s="224"/>
      <c r="Q23" s="14">
        <f t="shared" si="2"/>
        <v>161</v>
      </c>
      <c r="R23" s="14" t="s">
        <v>30</v>
      </c>
      <c r="S23" s="14" t="s">
        <v>31</v>
      </c>
      <c r="T23" s="360"/>
      <c r="U23" s="541" t="s">
        <v>755</v>
      </c>
      <c r="V23" s="485"/>
      <c r="W23" s="16">
        <v>1019305</v>
      </c>
      <c r="X23" s="16" t="s">
        <v>4053</v>
      </c>
      <c r="Y23" s="16"/>
    </row>
    <row r="24" spans="1:25">
      <c r="A24" s="15" t="s">
        <v>157</v>
      </c>
      <c r="B24" s="15" t="s">
        <v>92</v>
      </c>
      <c r="C24" s="224" t="s">
        <v>4055</v>
      </c>
      <c r="D24" s="224" t="s">
        <v>2294</v>
      </c>
      <c r="E24" s="227">
        <v>46131.597222222219</v>
      </c>
      <c r="F24" s="224">
        <v>13.6</v>
      </c>
      <c r="G24" s="224">
        <v>118678</v>
      </c>
      <c r="H24" s="226"/>
      <c r="I24" s="224"/>
      <c r="J24" s="224"/>
      <c r="K24" s="224"/>
      <c r="L24" s="224"/>
      <c r="M24" s="35">
        <v>107</v>
      </c>
      <c r="N24" s="35">
        <v>54</v>
      </c>
      <c r="O24" s="224"/>
      <c r="P24" s="224"/>
      <c r="Q24" s="14">
        <f t="shared" si="2"/>
        <v>161</v>
      </c>
      <c r="R24" s="229" t="s">
        <v>32</v>
      </c>
      <c r="S24" s="23" t="s">
        <v>33</v>
      </c>
      <c r="T24" s="360"/>
      <c r="U24" s="541" t="s">
        <v>523</v>
      </c>
      <c r="V24" s="485" t="s">
        <v>90</v>
      </c>
      <c r="W24" s="16">
        <v>1019306</v>
      </c>
      <c r="X24" s="16" t="s">
        <v>4056</v>
      </c>
      <c r="Y24" s="16"/>
    </row>
    <row r="25" spans="1:25">
      <c r="A25" s="15" t="s">
        <v>157</v>
      </c>
      <c r="B25" s="15" t="s">
        <v>78</v>
      </c>
      <c r="C25" s="224" t="s">
        <v>4057</v>
      </c>
      <c r="D25" s="224" t="s">
        <v>4050</v>
      </c>
      <c r="E25" s="227">
        <v>46131.03125</v>
      </c>
      <c r="F25" s="224">
        <v>12.3</v>
      </c>
      <c r="G25" s="224">
        <v>118695</v>
      </c>
      <c r="H25" s="226" t="s">
        <v>2928</v>
      </c>
      <c r="I25" s="224"/>
      <c r="J25" s="224"/>
      <c r="K25" s="224"/>
      <c r="L25" s="224"/>
      <c r="M25" s="224"/>
      <c r="N25" s="35">
        <v>90</v>
      </c>
      <c r="O25" s="35">
        <v>41</v>
      </c>
      <c r="P25" s="35">
        <v>30</v>
      </c>
      <c r="Q25" s="14">
        <f t="shared" si="2"/>
        <v>161</v>
      </c>
      <c r="R25" s="229" t="s">
        <v>32</v>
      </c>
      <c r="S25" s="23" t="s">
        <v>33</v>
      </c>
      <c r="T25" s="360"/>
      <c r="U25" s="541" t="s">
        <v>755</v>
      </c>
      <c r="V25" s="485" t="s">
        <v>90</v>
      </c>
      <c r="W25" s="16">
        <v>1019307</v>
      </c>
      <c r="X25" s="16" t="s">
        <v>4019</v>
      </c>
      <c r="Y25" s="16"/>
    </row>
    <row r="26" spans="1:25" ht="25.5">
      <c r="A26" s="15" t="s">
        <v>157</v>
      </c>
      <c r="B26" s="15" t="s">
        <v>78</v>
      </c>
      <c r="C26" s="224" t="s">
        <v>4058</v>
      </c>
      <c r="D26" s="224" t="s">
        <v>4050</v>
      </c>
      <c r="E26" s="227">
        <v>46131.03125</v>
      </c>
      <c r="F26" s="224">
        <v>12.3</v>
      </c>
      <c r="G26" s="224">
        <v>118696</v>
      </c>
      <c r="H26" s="226" t="s">
        <v>2928</v>
      </c>
      <c r="I26" s="314" t="s">
        <v>445</v>
      </c>
      <c r="J26" s="314" t="s">
        <v>4059</v>
      </c>
      <c r="K26" s="224"/>
      <c r="L26" s="224"/>
      <c r="M26" s="35">
        <v>60</v>
      </c>
      <c r="N26" s="35">
        <v>60</v>
      </c>
      <c r="O26" s="35">
        <v>30</v>
      </c>
      <c r="P26" s="35">
        <v>11</v>
      </c>
      <c r="Q26" s="14">
        <f t="shared" si="2"/>
        <v>161</v>
      </c>
      <c r="R26" s="229" t="s">
        <v>32</v>
      </c>
      <c r="S26" s="23" t="s">
        <v>33</v>
      </c>
      <c r="T26" s="360"/>
      <c r="U26" s="541" t="s">
        <v>523</v>
      </c>
      <c r="V26" s="485" t="s">
        <v>90</v>
      </c>
      <c r="W26" s="16">
        <v>1019326</v>
      </c>
      <c r="X26" s="231" t="s">
        <v>4019</v>
      </c>
      <c r="Y26" s="16"/>
    </row>
    <row r="27" spans="1:25">
      <c r="A27" s="15" t="s">
        <v>2561</v>
      </c>
      <c r="B27" s="15" t="s">
        <v>92</v>
      </c>
      <c r="C27" s="224" t="s">
        <v>4060</v>
      </c>
      <c r="D27" s="224" t="s">
        <v>2294</v>
      </c>
      <c r="E27" s="227">
        <v>46131.597222222219</v>
      </c>
      <c r="F27" s="224">
        <v>13.6</v>
      </c>
      <c r="G27" s="224">
        <v>118699</v>
      </c>
      <c r="H27" s="448" t="s">
        <v>1239</v>
      </c>
      <c r="I27" s="224"/>
      <c r="J27" s="224"/>
      <c r="K27" s="224"/>
      <c r="L27" s="224"/>
      <c r="M27" s="35">
        <v>60</v>
      </c>
      <c r="N27" s="35">
        <v>60</v>
      </c>
      <c r="O27" s="35">
        <v>41</v>
      </c>
      <c r="P27" s="224"/>
      <c r="Q27" s="14">
        <f t="shared" ref="Q27:Q28" si="3">SUM(I27:P27)</f>
        <v>161</v>
      </c>
      <c r="R27" s="229" t="s">
        <v>32</v>
      </c>
      <c r="S27" s="23" t="s">
        <v>33</v>
      </c>
      <c r="T27" s="1092" t="b">
        <v>1</v>
      </c>
      <c r="U27" s="541" t="s">
        <v>523</v>
      </c>
      <c r="V27" s="485" t="s">
        <v>90</v>
      </c>
      <c r="W27" s="16">
        <v>1019309</v>
      </c>
      <c r="X27" s="16" t="s">
        <v>4056</v>
      </c>
      <c r="Y27" s="16"/>
    </row>
    <row r="28" spans="1:25" ht="25.5">
      <c r="A28" s="15" t="s">
        <v>2561</v>
      </c>
      <c r="B28" s="15" t="s">
        <v>78</v>
      </c>
      <c r="C28" s="224" t="s">
        <v>4061</v>
      </c>
      <c r="D28" s="224" t="s">
        <v>4050</v>
      </c>
      <c r="E28" s="227">
        <v>46131.03125</v>
      </c>
      <c r="F28" s="224">
        <v>12.3</v>
      </c>
      <c r="G28" s="224">
        <v>118700</v>
      </c>
      <c r="H28" s="448" t="s">
        <v>1239</v>
      </c>
      <c r="I28" s="314" t="s">
        <v>445</v>
      </c>
      <c r="J28" s="314" t="s">
        <v>4059</v>
      </c>
      <c r="K28" s="224"/>
      <c r="L28" s="224"/>
      <c r="M28" s="35">
        <v>60</v>
      </c>
      <c r="N28" s="35">
        <v>60</v>
      </c>
      <c r="O28" s="35">
        <v>41</v>
      </c>
      <c r="P28" s="224"/>
      <c r="Q28" s="14">
        <f t="shared" si="3"/>
        <v>161</v>
      </c>
      <c r="R28" s="229" t="s">
        <v>32</v>
      </c>
      <c r="S28" s="23" t="s">
        <v>33</v>
      </c>
      <c r="T28" s="1092" t="b">
        <v>1</v>
      </c>
      <c r="U28" s="541" t="s">
        <v>523</v>
      </c>
      <c r="V28" s="485" t="s">
        <v>90</v>
      </c>
      <c r="W28" s="16">
        <v>1019327</v>
      </c>
      <c r="X28" s="231" t="s">
        <v>4019</v>
      </c>
      <c r="Y28" s="16"/>
    </row>
    <row r="29" spans="1:25">
      <c r="A29" s="11" t="s">
        <v>19</v>
      </c>
      <c r="B29" s="7"/>
      <c r="C29" s="7"/>
      <c r="D29" s="7"/>
      <c r="E29" s="11"/>
      <c r="F29" s="7"/>
      <c r="G29" s="7"/>
      <c r="H29" s="7"/>
      <c r="I29" s="11">
        <f t="shared" ref="I29:Q29" si="4">SUM(I21:I26)</f>
        <v>0</v>
      </c>
      <c r="J29" s="11">
        <f t="shared" si="4"/>
        <v>0</v>
      </c>
      <c r="K29" s="11">
        <f t="shared" si="4"/>
        <v>0</v>
      </c>
      <c r="L29" s="11">
        <f t="shared" si="4"/>
        <v>54</v>
      </c>
      <c r="M29" s="11">
        <f t="shared" si="4"/>
        <v>375</v>
      </c>
      <c r="N29" s="11">
        <f t="shared" si="4"/>
        <v>371</v>
      </c>
      <c r="O29" s="11">
        <f t="shared" si="4"/>
        <v>125</v>
      </c>
      <c r="P29" s="11">
        <f t="shared" si="4"/>
        <v>41</v>
      </c>
      <c r="Q29" s="11">
        <f t="shared" si="4"/>
        <v>966</v>
      </c>
      <c r="R29" s="12"/>
      <c r="S29" s="12"/>
      <c r="T29" s="12"/>
      <c r="U29" s="256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"/>
      <c r="K31" s="1563"/>
      <c r="L31" s="1563"/>
      <c r="M31" s="156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.75" customHeight="1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 ht="15" customHeight="1">
      <c r="A33" s="4"/>
      <c r="B33" s="1564"/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230" t="s">
        <v>523</v>
      </c>
      <c r="B34" s="1558" t="s">
        <v>4062</v>
      </c>
      <c r="C34" s="1558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724"/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 ht="15" customHeight="1">
      <c r="A36" s="5" t="s">
        <v>42</v>
      </c>
      <c r="B36" s="1565"/>
      <c r="C36" s="156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 ht="15" customHeight="1">
      <c r="A37" s="5" t="s">
        <v>43</v>
      </c>
      <c r="B37" s="1566"/>
      <c r="C37" s="156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5" ht="15" customHeight="1">
      <c r="A38" s="5" t="s">
        <v>44</v>
      </c>
      <c r="B38" s="1567"/>
      <c r="C38" s="156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40" spans="1:25" ht="23.25" customHeight="1">
      <c r="A40" s="1559" t="s">
        <v>128</v>
      </c>
      <c r="B40" s="1559"/>
      <c r="C40" s="1559"/>
      <c r="D40" s="1559"/>
      <c r="E40" s="1559"/>
      <c r="F40" s="1559"/>
      <c r="G40" s="1067"/>
      <c r="H40" s="7"/>
      <c r="I40" s="1559" t="s">
        <v>84</v>
      </c>
      <c r="J40" s="1559"/>
      <c r="K40" s="1559"/>
      <c r="L40" s="1559"/>
      <c r="M40" s="1559"/>
      <c r="N40" s="1559"/>
      <c r="O40" s="1559"/>
      <c r="P40" s="1559"/>
      <c r="Q40" s="1559"/>
      <c r="R40" s="1560" t="s">
        <v>206</v>
      </c>
      <c r="S40" s="1561"/>
      <c r="T40" s="1560"/>
      <c r="U40" s="1560"/>
      <c r="V40" s="1560"/>
      <c r="W40" s="1560"/>
      <c r="X40" s="1560"/>
      <c r="Y40" s="1560"/>
    </row>
    <row r="41" spans="1:25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8" t="s">
        <v>9</v>
      </c>
      <c r="H41" s="33" t="s">
        <v>10</v>
      </c>
      <c r="I41" s="9" t="s">
        <v>11</v>
      </c>
      <c r="J41" s="9" t="s">
        <v>12</v>
      </c>
      <c r="K41" s="9" t="s">
        <v>13</v>
      </c>
      <c r="L41" s="9" t="s">
        <v>14</v>
      </c>
      <c r="M41" s="9" t="s">
        <v>15</v>
      </c>
      <c r="N41" s="9" t="s">
        <v>16</v>
      </c>
      <c r="O41" s="9" t="s">
        <v>17</v>
      </c>
      <c r="P41" s="10" t="s">
        <v>18</v>
      </c>
      <c r="Q41" s="8" t="s">
        <v>19</v>
      </c>
      <c r="R41" s="8" t="s">
        <v>20</v>
      </c>
      <c r="S41" s="240" t="s">
        <v>21</v>
      </c>
      <c r="T41" s="240" t="s">
        <v>22</v>
      </c>
      <c r="U41" s="8" t="s">
        <v>24</v>
      </c>
      <c r="V41" s="8" t="s">
        <v>25</v>
      </c>
      <c r="W41" s="8" t="s">
        <v>26</v>
      </c>
      <c r="X41" s="8" t="s">
        <v>27</v>
      </c>
      <c r="Y41" s="8" t="s">
        <v>28</v>
      </c>
    </row>
    <row r="42" spans="1:25">
      <c r="A42" s="715" t="s">
        <v>111</v>
      </c>
      <c r="B42" s="715" t="s">
        <v>65</v>
      </c>
      <c r="C42" s="15" t="s">
        <v>4063</v>
      </c>
      <c r="D42" s="15" t="s">
        <v>64</v>
      </c>
      <c r="E42" s="24">
        <v>46130.472222222219</v>
      </c>
      <c r="F42" s="15">
        <v>17</v>
      </c>
      <c r="G42" s="224">
        <v>118691</v>
      </c>
      <c r="H42" s="226" t="s">
        <v>176</v>
      </c>
      <c r="I42" s="224"/>
      <c r="J42" s="224"/>
      <c r="K42" s="224"/>
      <c r="L42" s="224"/>
      <c r="M42" s="35">
        <v>161</v>
      </c>
      <c r="N42" s="224"/>
      <c r="O42" s="224"/>
      <c r="P42" s="224"/>
      <c r="Q42" s="14">
        <f t="shared" ref="Q42:Q46" si="5">SUM(I42:P42)</f>
        <v>161</v>
      </c>
      <c r="R42" s="14" t="s">
        <v>30</v>
      </c>
      <c r="S42" s="23" t="s">
        <v>33</v>
      </c>
      <c r="T42" s="14"/>
      <c r="U42" s="666" t="s">
        <v>169</v>
      </c>
      <c r="V42" s="16" t="s">
        <v>90</v>
      </c>
      <c r="W42" s="16">
        <v>1019310</v>
      </c>
      <c r="X42" s="16" t="s">
        <v>4019</v>
      </c>
      <c r="Y42" s="16"/>
    </row>
    <row r="43" spans="1:25">
      <c r="A43" s="715" t="s">
        <v>111</v>
      </c>
      <c r="B43" s="715" t="s">
        <v>65</v>
      </c>
      <c r="C43" s="15" t="s">
        <v>4064</v>
      </c>
      <c r="D43" s="15" t="s">
        <v>64</v>
      </c>
      <c r="E43" s="24">
        <v>46130.472222222219</v>
      </c>
      <c r="F43" s="15">
        <v>17</v>
      </c>
      <c r="G43" s="224">
        <v>118692</v>
      </c>
      <c r="H43" s="226" t="s">
        <v>176</v>
      </c>
      <c r="I43" s="224"/>
      <c r="J43" s="224"/>
      <c r="K43" s="224"/>
      <c r="L43" s="224"/>
      <c r="M43" s="35">
        <v>161</v>
      </c>
      <c r="N43" s="224"/>
      <c r="O43" s="224"/>
      <c r="P43" s="224"/>
      <c r="Q43" s="14">
        <f t="shared" si="5"/>
        <v>161</v>
      </c>
      <c r="R43" s="14" t="s">
        <v>30</v>
      </c>
      <c r="S43" s="23" t="s">
        <v>33</v>
      </c>
      <c r="T43" s="14"/>
      <c r="U43" s="666" t="s">
        <v>169</v>
      </c>
      <c r="V43" s="16" t="s">
        <v>90</v>
      </c>
      <c r="W43" s="16">
        <v>1019311</v>
      </c>
      <c r="X43" s="16" t="s">
        <v>4019</v>
      </c>
      <c r="Y43" s="16"/>
    </row>
    <row r="44" spans="1:25" ht="39">
      <c r="A44" s="15" t="s">
        <v>113</v>
      </c>
      <c r="B44" s="15" t="s">
        <v>65</v>
      </c>
      <c r="C44" s="15" t="s">
        <v>4065</v>
      </c>
      <c r="D44" s="15" t="s">
        <v>3599</v>
      </c>
      <c r="E44" s="24">
        <v>46131.017361111109</v>
      </c>
      <c r="F44" s="15">
        <v>18.399999999999999</v>
      </c>
      <c r="G44" s="224">
        <v>118693</v>
      </c>
      <c r="H44" s="226" t="s">
        <v>176</v>
      </c>
      <c r="I44" s="224"/>
      <c r="J44" s="224"/>
      <c r="K44" s="224"/>
      <c r="L44" s="224"/>
      <c r="M44" s="35">
        <v>54</v>
      </c>
      <c r="N44" s="224"/>
      <c r="O44" s="224"/>
      <c r="P44" s="224"/>
      <c r="Q44" s="14">
        <f t="shared" si="5"/>
        <v>54</v>
      </c>
      <c r="R44" s="14" t="s">
        <v>30</v>
      </c>
      <c r="S44" s="23" t="s">
        <v>33</v>
      </c>
      <c r="T44" s="14"/>
      <c r="U44" s="1121" t="s">
        <v>161</v>
      </c>
      <c r="V44" s="16" t="s">
        <v>90</v>
      </c>
      <c r="W44" s="16">
        <v>1019312</v>
      </c>
      <c r="X44" s="16" t="s">
        <v>4066</v>
      </c>
      <c r="Y44" s="16"/>
    </row>
    <row r="45" spans="1:25">
      <c r="A45" s="715" t="s">
        <v>141</v>
      </c>
      <c r="B45" s="715" t="s">
        <v>69</v>
      </c>
      <c r="C45" s="15" t="s">
        <v>4067</v>
      </c>
      <c r="D45" s="15" t="s">
        <v>68</v>
      </c>
      <c r="E45" s="24">
        <v>46130.798611111109</v>
      </c>
      <c r="F45" s="15">
        <v>16.8</v>
      </c>
      <c r="G45" s="224">
        <v>118685</v>
      </c>
      <c r="H45" s="226" t="s">
        <v>1239</v>
      </c>
      <c r="I45" s="224"/>
      <c r="J45" s="224"/>
      <c r="K45" s="224"/>
      <c r="L45" s="224"/>
      <c r="M45" s="35">
        <v>54</v>
      </c>
      <c r="N45" s="35">
        <v>54</v>
      </c>
      <c r="O45" s="35">
        <v>53</v>
      </c>
      <c r="P45" s="224"/>
      <c r="Q45" s="14">
        <f t="shared" si="5"/>
        <v>161</v>
      </c>
      <c r="R45" s="14" t="s">
        <v>30</v>
      </c>
      <c r="S45" s="14" t="s">
        <v>31</v>
      </c>
      <c r="T45" s="14"/>
      <c r="U45" s="4" t="s">
        <v>169</v>
      </c>
      <c r="V45" s="16" t="s">
        <v>90</v>
      </c>
      <c r="W45" s="16">
        <v>1019313</v>
      </c>
      <c r="X45" s="16" t="s">
        <v>4068</v>
      </c>
      <c r="Y45" s="16"/>
    </row>
    <row r="46" spans="1:25">
      <c r="A46" s="715" t="s">
        <v>655</v>
      </c>
      <c r="B46" s="715" t="s">
        <v>2827</v>
      </c>
      <c r="C46" s="224" t="s">
        <v>4069</v>
      </c>
      <c r="D46" s="224" t="s">
        <v>2892</v>
      </c>
      <c r="E46" s="227">
        <v>46130.288194444445</v>
      </c>
      <c r="F46" s="224">
        <v>12.2</v>
      </c>
      <c r="G46" s="224">
        <v>118677</v>
      </c>
      <c r="H46" s="226" t="s">
        <v>176</v>
      </c>
      <c r="I46" s="224"/>
      <c r="J46" s="224"/>
      <c r="K46" s="224"/>
      <c r="L46" s="224"/>
      <c r="M46" s="35">
        <v>161</v>
      </c>
      <c r="N46" s="224"/>
      <c r="O46" s="224"/>
      <c r="P46" s="224"/>
      <c r="Q46" s="14">
        <f t="shared" si="5"/>
        <v>161</v>
      </c>
      <c r="R46" s="229" t="s">
        <v>32</v>
      </c>
      <c r="S46" s="23" t="s">
        <v>33</v>
      </c>
      <c r="T46" s="360"/>
      <c r="U46" s="539" t="s">
        <v>100</v>
      </c>
      <c r="V46" s="485" t="s">
        <v>90</v>
      </c>
      <c r="W46" s="16">
        <v>1019314</v>
      </c>
      <c r="X46" s="16" t="s">
        <v>4070</v>
      </c>
      <c r="Y46" s="16"/>
    </row>
    <row r="47" spans="1:25">
      <c r="A47" s="15" t="s">
        <v>145</v>
      </c>
      <c r="B47" s="15" t="s">
        <v>57</v>
      </c>
      <c r="C47" s="15" t="s">
        <v>4071</v>
      </c>
      <c r="D47" s="15" t="s">
        <v>56</v>
      </c>
      <c r="E47" s="24">
        <v>46131.229166666664</v>
      </c>
      <c r="F47" s="15">
        <v>12.3</v>
      </c>
      <c r="G47" s="224">
        <v>118687</v>
      </c>
      <c r="H47" s="226"/>
      <c r="I47" s="224"/>
      <c r="J47" s="224"/>
      <c r="K47" s="35">
        <v>12</v>
      </c>
      <c r="L47" s="35">
        <v>123</v>
      </c>
      <c r="M47" s="224"/>
      <c r="N47" s="224"/>
      <c r="O47" s="224"/>
      <c r="P47" s="224"/>
      <c r="Q47" s="14">
        <f>SUM(I47:P47)</f>
        <v>135</v>
      </c>
      <c r="R47" s="14" t="s">
        <v>30</v>
      </c>
      <c r="S47" s="14" t="s">
        <v>31</v>
      </c>
      <c r="T47" s="360"/>
      <c r="U47" s="666" t="s">
        <v>169</v>
      </c>
      <c r="V47" s="485" t="s">
        <v>90</v>
      </c>
      <c r="W47" s="16">
        <v>1019315</v>
      </c>
      <c r="X47" s="16" t="s">
        <v>4068</v>
      </c>
      <c r="Y47" s="16"/>
    </row>
    <row r="48" spans="1:25">
      <c r="A48" s="11" t="s">
        <v>19</v>
      </c>
      <c r="B48" s="7"/>
      <c r="C48" s="7"/>
      <c r="D48" s="7"/>
      <c r="E48" s="11"/>
      <c r="F48" s="7"/>
      <c r="G48" s="7"/>
      <c r="H48" s="7"/>
      <c r="I48" s="11">
        <f>SUM(I42:I45)</f>
        <v>0</v>
      </c>
      <c r="J48" s="11">
        <f>SUM(J42:J45)</f>
        <v>0</v>
      </c>
      <c r="K48" s="11">
        <f>SUM(K42:K47)</f>
        <v>12</v>
      </c>
      <c r="L48" s="11">
        <f>SUM(L42:L47)</f>
        <v>123</v>
      </c>
      <c r="M48" s="11">
        <f>SUM(M42:M46)</f>
        <v>591</v>
      </c>
      <c r="N48" s="11">
        <f>SUM(N42:N46)</f>
        <v>54</v>
      </c>
      <c r="O48" s="11">
        <f>SUM(O42:O46)</f>
        <v>53</v>
      </c>
      <c r="P48" s="11">
        <f>SUM(P42:P46)</f>
        <v>0</v>
      </c>
      <c r="Q48" s="11">
        <f>SUM(Q42:Q47)</f>
        <v>833</v>
      </c>
      <c r="R48" s="12"/>
      <c r="S48" s="12"/>
      <c r="T48" s="12"/>
      <c r="U48" s="256"/>
      <c r="V48" s="12"/>
      <c r="W48" s="12"/>
      <c r="X48" s="12"/>
      <c r="Y48" s="12"/>
    </row>
    <row r="49" spans="1:24">
      <c r="A49" s="1"/>
      <c r="B49" s="1"/>
      <c r="C49" s="1"/>
      <c r="D49" s="1"/>
      <c r="E49" s="1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customHeight="1">
      <c r="A50" s="166" t="s">
        <v>34</v>
      </c>
      <c r="B50" s="1562"/>
      <c r="C50" s="1562"/>
      <c r="D50" s="1562"/>
      <c r="E50" s="262" t="s">
        <v>4072</v>
      </c>
      <c r="F50" s="1"/>
      <c r="G50" s="1"/>
      <c r="H50" s="1"/>
      <c r="I50" s="1"/>
      <c r="J50" s="1"/>
      <c r="K50" s="1563"/>
      <c r="L50" s="1563"/>
      <c r="M50" s="156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customHeight="1">
      <c r="A52" s="230" t="s">
        <v>161</v>
      </c>
      <c r="B52" s="1558" t="s">
        <v>39</v>
      </c>
      <c r="C52" s="1558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customHeight="1">
      <c r="A53" s="4" t="s">
        <v>169</v>
      </c>
      <c r="B53" s="1564" t="s">
        <v>179</v>
      </c>
      <c r="C53" s="156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customHeight="1">
      <c r="A54" s="373" t="s">
        <v>100</v>
      </c>
      <c r="B54" s="373" t="s">
        <v>41</v>
      </c>
      <c r="C54" s="37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customHeight="1">
      <c r="A55" s="5" t="s">
        <v>42</v>
      </c>
      <c r="B55" s="1565" t="s">
        <v>4073</v>
      </c>
      <c r="C55" s="156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customHeight="1">
      <c r="A56" s="5" t="s">
        <v>42</v>
      </c>
      <c r="B56" s="1565"/>
      <c r="C56" s="156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customHeight="1">
      <c r="A57" s="5" t="s">
        <v>43</v>
      </c>
      <c r="B57" s="1566" t="s">
        <v>4074</v>
      </c>
      <c r="C57" s="156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customHeight="1">
      <c r="A58" s="5" t="s">
        <v>44</v>
      </c>
      <c r="B58" s="1567"/>
      <c r="C58" s="156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</sheetData>
  <mergeCells count="32">
    <mergeCell ref="B56:C56"/>
    <mergeCell ref="B57:C57"/>
    <mergeCell ref="B58:C58"/>
    <mergeCell ref="R40:Y40"/>
    <mergeCell ref="B50:D50"/>
    <mergeCell ref="K50:M50"/>
    <mergeCell ref="B52:C52"/>
    <mergeCell ref="B53:C53"/>
    <mergeCell ref="B55:C55"/>
    <mergeCell ref="I40:Q40"/>
    <mergeCell ref="B35:C35"/>
    <mergeCell ref="B36:C36"/>
    <mergeCell ref="B37:C37"/>
    <mergeCell ref="B38:C38"/>
    <mergeCell ref="A40:F40"/>
    <mergeCell ref="I19:Q19"/>
    <mergeCell ref="R19:Y19"/>
    <mergeCell ref="B31:D31"/>
    <mergeCell ref="K31:M31"/>
    <mergeCell ref="B33:C33"/>
    <mergeCell ref="B34:C34"/>
    <mergeCell ref="B14:C14"/>
    <mergeCell ref="B15:C15"/>
    <mergeCell ref="B16:C16"/>
    <mergeCell ref="B17:C17"/>
    <mergeCell ref="A19:F19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20041-ED1E-4D5A-AD14-021870224DF9}">
  <sheetPr>
    <tabColor rgb="FF0070C0"/>
  </sheetPr>
  <dimension ref="A1:Y17"/>
  <sheetViews>
    <sheetView workbookViewId="0">
      <selection activeCell="G3" sqref="G3:G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155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4075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120</v>
      </c>
      <c r="B3" s="224" t="s">
        <v>4076</v>
      </c>
      <c r="C3" s="35" t="s">
        <v>4077</v>
      </c>
      <c r="D3" s="224" t="s">
        <v>88</v>
      </c>
      <c r="E3" s="227">
        <v>46129.166666666664</v>
      </c>
      <c r="F3" s="224">
        <v>11.9</v>
      </c>
      <c r="G3" s="224">
        <v>118658</v>
      </c>
      <c r="H3" s="226" t="s">
        <v>740</v>
      </c>
      <c r="I3" s="224"/>
      <c r="J3" s="224"/>
      <c r="K3" s="224"/>
      <c r="L3" s="224"/>
      <c r="M3" s="35">
        <v>120</v>
      </c>
      <c r="N3" s="35">
        <v>41</v>
      </c>
      <c r="O3" s="224"/>
      <c r="P3" s="224"/>
      <c r="Q3" s="14">
        <f t="shared" ref="Q3:Q8" si="0">SUM(I3:P3)</f>
        <v>161</v>
      </c>
      <c r="R3" s="229" t="s">
        <v>32</v>
      </c>
      <c r="S3" s="23" t="s">
        <v>33</v>
      </c>
      <c r="T3" s="1092" t="b">
        <v>1</v>
      </c>
      <c r="U3" s="228" t="s">
        <v>161</v>
      </c>
      <c r="V3" s="16" t="s">
        <v>90</v>
      </c>
      <c r="W3" s="16">
        <v>1019275</v>
      </c>
      <c r="X3" s="16" t="s">
        <v>4078</v>
      </c>
      <c r="Y3" s="16"/>
    </row>
    <row r="4" spans="1:25">
      <c r="A4" s="224" t="s">
        <v>2561</v>
      </c>
      <c r="B4" s="224" t="s">
        <v>78</v>
      </c>
      <c r="C4" s="35" t="s">
        <v>4079</v>
      </c>
      <c r="D4" s="224" t="s">
        <v>88</v>
      </c>
      <c r="E4" s="227">
        <v>46129.166666666664</v>
      </c>
      <c r="F4" s="224">
        <v>11.9</v>
      </c>
      <c r="G4" s="224">
        <v>118659</v>
      </c>
      <c r="H4" s="226" t="s">
        <v>740</v>
      </c>
      <c r="I4" s="224"/>
      <c r="J4" s="224"/>
      <c r="K4" s="224"/>
      <c r="L4" s="224"/>
      <c r="M4" s="224"/>
      <c r="N4" s="35">
        <v>71</v>
      </c>
      <c r="O4" s="35">
        <v>90</v>
      </c>
      <c r="P4" s="224"/>
      <c r="Q4" s="14">
        <f t="shared" si="0"/>
        <v>161</v>
      </c>
      <c r="R4" s="229" t="s">
        <v>32</v>
      </c>
      <c r="S4" s="23" t="s">
        <v>33</v>
      </c>
      <c r="T4" s="1092" t="b">
        <v>1</v>
      </c>
      <c r="U4" s="228" t="s">
        <v>161</v>
      </c>
      <c r="V4" s="16" t="s">
        <v>90</v>
      </c>
      <c r="W4" s="16">
        <v>1019276</v>
      </c>
      <c r="X4" s="16" t="s">
        <v>4078</v>
      </c>
      <c r="Y4" s="16"/>
    </row>
    <row r="5" spans="1:25">
      <c r="A5" s="224" t="s">
        <v>3871</v>
      </c>
      <c r="B5" s="224" t="s">
        <v>78</v>
      </c>
      <c r="C5" s="35" t="s">
        <v>4080</v>
      </c>
      <c r="D5" s="224" t="s">
        <v>88</v>
      </c>
      <c r="E5" s="227">
        <v>46129.166666666664</v>
      </c>
      <c r="F5" s="224">
        <v>11.9</v>
      </c>
      <c r="G5" s="224">
        <v>118660</v>
      </c>
      <c r="H5" s="226" t="s">
        <v>740</v>
      </c>
      <c r="I5" s="224"/>
      <c r="J5" s="224"/>
      <c r="K5" s="224"/>
      <c r="L5" s="224"/>
      <c r="M5" s="35">
        <v>60</v>
      </c>
      <c r="N5" s="35">
        <v>60</v>
      </c>
      <c r="O5" s="35">
        <v>41</v>
      </c>
      <c r="P5" s="224"/>
      <c r="Q5" s="14">
        <f t="shared" si="0"/>
        <v>161</v>
      </c>
      <c r="R5" s="229" t="s">
        <v>32</v>
      </c>
      <c r="S5" s="23" t="s">
        <v>33</v>
      </c>
      <c r="T5" s="14"/>
      <c r="U5" s="228" t="s">
        <v>161</v>
      </c>
      <c r="V5" s="16" t="s">
        <v>90</v>
      </c>
      <c r="W5" s="16">
        <v>1019277</v>
      </c>
      <c r="X5" s="16" t="s">
        <v>4078</v>
      </c>
      <c r="Y5" s="16"/>
    </row>
    <row r="6" spans="1:25">
      <c r="A6" s="224" t="s">
        <v>120</v>
      </c>
      <c r="B6" s="224" t="s">
        <v>78</v>
      </c>
      <c r="C6" s="35" t="s">
        <v>4081</v>
      </c>
      <c r="D6" s="224" t="s">
        <v>1047</v>
      </c>
      <c r="E6" s="227">
        <v>46129.045138888891</v>
      </c>
      <c r="F6" s="224">
        <v>13.5</v>
      </c>
      <c r="G6" s="224">
        <v>118661</v>
      </c>
      <c r="H6" s="226" t="s">
        <v>740</v>
      </c>
      <c r="I6" s="224"/>
      <c r="J6" s="224"/>
      <c r="K6" s="224"/>
      <c r="L6" s="224"/>
      <c r="M6" s="35">
        <v>60</v>
      </c>
      <c r="N6" s="35">
        <v>60</v>
      </c>
      <c r="O6" s="35">
        <v>41</v>
      </c>
      <c r="P6" s="224"/>
      <c r="Q6" s="14">
        <f t="shared" si="0"/>
        <v>161</v>
      </c>
      <c r="R6" s="229" t="s">
        <v>32</v>
      </c>
      <c r="S6" s="23" t="s">
        <v>33</v>
      </c>
      <c r="T6" s="1092" t="b">
        <v>1</v>
      </c>
      <c r="U6" s="228" t="s">
        <v>161</v>
      </c>
      <c r="V6" s="16" t="s">
        <v>90</v>
      </c>
      <c r="W6" s="16">
        <v>1019278</v>
      </c>
      <c r="X6" s="16" t="s">
        <v>4078</v>
      </c>
      <c r="Y6" s="16"/>
    </row>
    <row r="7" spans="1:25">
      <c r="A7" s="224" t="s">
        <v>1128</v>
      </c>
      <c r="B7" s="224" t="s">
        <v>1858</v>
      </c>
      <c r="C7" s="35" t="s">
        <v>4082</v>
      </c>
      <c r="D7" s="224" t="s">
        <v>1047</v>
      </c>
      <c r="E7" s="227">
        <v>46129.045138888891</v>
      </c>
      <c r="F7" s="224">
        <v>13.5</v>
      </c>
      <c r="G7" s="224">
        <v>118662</v>
      </c>
      <c r="H7" s="226" t="s">
        <v>740</v>
      </c>
      <c r="I7" s="224"/>
      <c r="J7" s="224"/>
      <c r="K7" s="224"/>
      <c r="L7" s="224"/>
      <c r="M7" s="35">
        <v>60</v>
      </c>
      <c r="N7" s="35">
        <v>60</v>
      </c>
      <c r="O7" s="35">
        <v>41</v>
      </c>
      <c r="P7" s="224"/>
      <c r="Q7" s="14">
        <f t="shared" si="0"/>
        <v>161</v>
      </c>
      <c r="R7" s="229" t="s">
        <v>32</v>
      </c>
      <c r="S7" s="23" t="s">
        <v>33</v>
      </c>
      <c r="T7" s="14"/>
      <c r="U7" s="228" t="s">
        <v>161</v>
      </c>
      <c r="V7" s="16" t="s">
        <v>90</v>
      </c>
      <c r="W7" s="16">
        <v>1019279</v>
      </c>
      <c r="X7" s="16" t="s">
        <v>4078</v>
      </c>
      <c r="Y7" s="16"/>
    </row>
    <row r="8" spans="1:25">
      <c r="A8" s="15" t="s">
        <v>121</v>
      </c>
      <c r="B8" s="15" t="s">
        <v>92</v>
      </c>
      <c r="C8" s="35" t="s">
        <v>4083</v>
      </c>
      <c r="D8" s="15" t="s">
        <v>159</v>
      </c>
      <c r="E8" s="24">
        <v>46129.041666666664</v>
      </c>
      <c r="F8" s="15">
        <v>11.9</v>
      </c>
      <c r="G8" s="15">
        <v>118663</v>
      </c>
      <c r="H8" s="37" t="s">
        <v>3037</v>
      </c>
      <c r="I8" s="15"/>
      <c r="J8" s="15"/>
      <c r="K8" s="15"/>
      <c r="L8" s="15"/>
      <c r="M8" s="15"/>
      <c r="N8" s="35">
        <v>60</v>
      </c>
      <c r="O8" s="15"/>
      <c r="P8" s="35">
        <v>101</v>
      </c>
      <c r="Q8" s="14">
        <f t="shared" si="0"/>
        <v>161</v>
      </c>
      <c r="R8" s="229" t="s">
        <v>32</v>
      </c>
      <c r="S8" s="23" t="s">
        <v>33</v>
      </c>
      <c r="T8" s="14"/>
      <c r="U8" s="228" t="s">
        <v>161</v>
      </c>
      <c r="V8" s="16" t="s">
        <v>90</v>
      </c>
      <c r="W8" s="16">
        <v>1019280</v>
      </c>
      <c r="X8" s="16" t="s">
        <v>4078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Q9" si="1">SUM(K3:K8)</f>
        <v>0</v>
      </c>
      <c r="L9" s="11">
        <f t="shared" si="1"/>
        <v>0</v>
      </c>
      <c r="M9" s="11">
        <f t="shared" si="1"/>
        <v>300</v>
      </c>
      <c r="N9" s="11">
        <f t="shared" si="1"/>
        <v>352</v>
      </c>
      <c r="O9" s="11">
        <f t="shared" si="1"/>
        <v>213</v>
      </c>
      <c r="P9" s="11">
        <f t="shared" si="1"/>
        <v>101</v>
      </c>
      <c r="Q9" s="11">
        <f t="shared" si="1"/>
        <v>966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1585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4084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 t="s">
        <v>4085</v>
      </c>
      <c r="C16" s="156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5" t="s">
        <v>44</v>
      </c>
      <c r="B17" s="1567"/>
      <c r="C17" s="156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</sheetData>
  <mergeCells count="10">
    <mergeCell ref="B14:C14"/>
    <mergeCell ref="B15:C15"/>
    <mergeCell ref="B16:C16"/>
    <mergeCell ref="B17:C17"/>
    <mergeCell ref="A1:F1"/>
    <mergeCell ref="I1:Q1"/>
    <mergeCell ref="R1:Y1"/>
    <mergeCell ref="B11:D11"/>
    <mergeCell ref="K11:M11"/>
    <mergeCell ref="B13:C13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F253-D77F-4D56-8CD7-0D15338B3B52}">
  <sheetPr>
    <tabColor rgb="FF0070C0"/>
  </sheetPr>
  <dimension ref="A1:Y53"/>
  <sheetViews>
    <sheetView workbookViewId="0">
      <selection activeCell="E43" sqref="E4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1067"/>
      <c r="H1" s="7"/>
      <c r="I1" s="1559" t="s">
        <v>4086</v>
      </c>
      <c r="J1" s="1559"/>
      <c r="K1" s="1559"/>
      <c r="L1" s="1559"/>
      <c r="M1" s="1559"/>
      <c r="N1" s="1559"/>
      <c r="O1" s="1559"/>
      <c r="P1" s="1559"/>
      <c r="Q1" s="1559"/>
      <c r="R1" s="1560" t="s">
        <v>181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698</v>
      </c>
      <c r="B3" s="224" t="s">
        <v>78</v>
      </c>
      <c r="C3" s="35" t="s">
        <v>4087</v>
      </c>
      <c r="D3" s="224" t="s">
        <v>3781</v>
      </c>
      <c r="E3" s="227">
        <v>46129.274305555555</v>
      </c>
      <c r="F3" s="224">
        <v>11.9</v>
      </c>
      <c r="G3" s="224">
        <v>118632</v>
      </c>
      <c r="H3" s="226" t="s">
        <v>740</v>
      </c>
      <c r="I3" s="224"/>
      <c r="J3" s="224"/>
      <c r="K3" s="224"/>
      <c r="L3" s="224"/>
      <c r="M3" s="35">
        <v>101</v>
      </c>
      <c r="N3" s="35">
        <v>60</v>
      </c>
      <c r="O3" s="224"/>
      <c r="P3" s="224"/>
      <c r="Q3" s="14">
        <f t="shared" ref="Q3:Q9" si="0">SUM(I3:P3)</f>
        <v>161</v>
      </c>
      <c r="R3" s="229" t="s">
        <v>32</v>
      </c>
      <c r="S3" s="23" t="s">
        <v>33</v>
      </c>
      <c r="T3" s="1092" t="b">
        <v>1</v>
      </c>
      <c r="U3" s="231" t="s">
        <v>4039</v>
      </c>
      <c r="V3" s="16" t="s">
        <v>90</v>
      </c>
      <c r="W3" s="16">
        <v>1019245</v>
      </c>
      <c r="X3" s="16" t="s">
        <v>4088</v>
      </c>
      <c r="Y3" s="16"/>
    </row>
    <row r="4" spans="1:25">
      <c r="A4" s="224" t="s">
        <v>2561</v>
      </c>
      <c r="B4" s="224" t="s">
        <v>78</v>
      </c>
      <c r="C4" s="35" t="s">
        <v>4089</v>
      </c>
      <c r="D4" s="224" t="s">
        <v>3781</v>
      </c>
      <c r="E4" s="227">
        <v>46129.274305555555</v>
      </c>
      <c r="F4" s="224">
        <v>11.9</v>
      </c>
      <c r="G4" s="224">
        <v>118633</v>
      </c>
      <c r="H4" s="226" t="s">
        <v>740</v>
      </c>
      <c r="I4" s="224"/>
      <c r="J4" s="224"/>
      <c r="K4" s="224"/>
      <c r="L4" s="224"/>
      <c r="M4" s="35">
        <v>90</v>
      </c>
      <c r="N4" s="35">
        <v>30</v>
      </c>
      <c r="O4" s="35">
        <v>41</v>
      </c>
      <c r="P4" s="224"/>
      <c r="Q4" s="14">
        <f t="shared" si="0"/>
        <v>161</v>
      </c>
      <c r="R4" s="229" t="s">
        <v>32</v>
      </c>
      <c r="S4" s="23" t="s">
        <v>33</v>
      </c>
      <c r="T4" s="1092" t="b">
        <v>1</v>
      </c>
      <c r="U4" s="231" t="s">
        <v>4039</v>
      </c>
      <c r="V4" s="16" t="s">
        <v>90</v>
      </c>
      <c r="W4" s="16">
        <v>1019256</v>
      </c>
      <c r="X4" s="16" t="s">
        <v>4088</v>
      </c>
      <c r="Y4" s="16"/>
    </row>
    <row r="5" spans="1:25">
      <c r="A5" s="224" t="s">
        <v>86</v>
      </c>
      <c r="B5" s="224" t="s">
        <v>78</v>
      </c>
      <c r="C5" s="35" t="s">
        <v>4090</v>
      </c>
      <c r="D5" s="224" t="s">
        <v>3781</v>
      </c>
      <c r="E5" s="227">
        <v>46129.274305555555</v>
      </c>
      <c r="F5" s="224">
        <v>11.9</v>
      </c>
      <c r="G5" s="224">
        <v>118634</v>
      </c>
      <c r="H5" s="226" t="s">
        <v>160</v>
      </c>
      <c r="I5" s="224"/>
      <c r="J5" s="224"/>
      <c r="K5" s="224"/>
      <c r="L5" s="224"/>
      <c r="M5" s="224"/>
      <c r="N5" s="35">
        <v>134</v>
      </c>
      <c r="O5" s="224"/>
      <c r="P5" s="224"/>
      <c r="Q5" s="14">
        <f t="shared" si="0"/>
        <v>134</v>
      </c>
      <c r="R5" s="229" t="s">
        <v>32</v>
      </c>
      <c r="S5" s="23" t="s">
        <v>33</v>
      </c>
      <c r="T5" s="14"/>
      <c r="U5" s="231" t="s">
        <v>4039</v>
      </c>
      <c r="V5" s="16" t="s">
        <v>90</v>
      </c>
      <c r="W5" s="16">
        <v>1019247</v>
      </c>
      <c r="X5" s="16" t="s">
        <v>4088</v>
      </c>
      <c r="Y5" s="16"/>
    </row>
    <row r="6" spans="1:25">
      <c r="A6" s="224" t="s">
        <v>515</v>
      </c>
      <c r="B6" s="224" t="s">
        <v>78</v>
      </c>
      <c r="C6" s="35" t="s">
        <v>4091</v>
      </c>
      <c r="D6" s="224" t="s">
        <v>3781</v>
      </c>
      <c r="E6" s="227">
        <v>46129.274305555555</v>
      </c>
      <c r="F6" s="224">
        <v>11.9</v>
      </c>
      <c r="G6" s="224">
        <v>118635</v>
      </c>
      <c r="H6" s="226" t="s">
        <v>740</v>
      </c>
      <c r="I6" s="224"/>
      <c r="J6" s="224"/>
      <c r="K6" s="224"/>
      <c r="L6" s="224"/>
      <c r="M6" s="35">
        <v>134</v>
      </c>
      <c r="N6" s="224"/>
      <c r="O6" s="224"/>
      <c r="P6" s="224"/>
      <c r="Q6" s="14">
        <f t="shared" si="0"/>
        <v>134</v>
      </c>
      <c r="R6" s="229" t="s">
        <v>32</v>
      </c>
      <c r="S6" s="23" t="s">
        <v>33</v>
      </c>
      <c r="T6" s="14"/>
      <c r="U6" s="231" t="s">
        <v>4039</v>
      </c>
      <c r="V6" s="16" t="s">
        <v>90</v>
      </c>
      <c r="W6" s="16">
        <v>1019248</v>
      </c>
      <c r="X6" s="16" t="s">
        <v>4088</v>
      </c>
      <c r="Y6" s="16"/>
    </row>
    <row r="7" spans="1:25">
      <c r="A7" s="224" t="s">
        <v>519</v>
      </c>
      <c r="B7" s="224" t="s">
        <v>78</v>
      </c>
      <c r="C7" s="35" t="s">
        <v>4092</v>
      </c>
      <c r="D7" s="224" t="s">
        <v>3781</v>
      </c>
      <c r="E7" s="227">
        <v>46129.274305555555</v>
      </c>
      <c r="F7" s="224">
        <v>11.9</v>
      </c>
      <c r="G7" s="224">
        <v>118636</v>
      </c>
      <c r="H7" s="226" t="s">
        <v>740</v>
      </c>
      <c r="I7" s="224"/>
      <c r="J7" s="224"/>
      <c r="K7" s="224"/>
      <c r="L7" s="224"/>
      <c r="M7" s="35">
        <v>104</v>
      </c>
      <c r="N7" s="35">
        <v>30</v>
      </c>
      <c r="O7" s="224"/>
      <c r="P7" s="224"/>
      <c r="Q7" s="14">
        <f t="shared" si="0"/>
        <v>134</v>
      </c>
      <c r="R7" s="229" t="s">
        <v>32</v>
      </c>
      <c r="S7" s="23" t="s">
        <v>33</v>
      </c>
      <c r="T7" s="14"/>
      <c r="U7" s="231" t="s">
        <v>4039</v>
      </c>
      <c r="V7" s="16" t="s">
        <v>90</v>
      </c>
      <c r="W7" s="16">
        <v>1019249</v>
      </c>
      <c r="X7" s="16" t="s">
        <v>4088</v>
      </c>
      <c r="Y7" s="16"/>
    </row>
    <row r="8" spans="1:25">
      <c r="A8" s="35" t="s">
        <v>152</v>
      </c>
      <c r="B8" s="35" t="s">
        <v>78</v>
      </c>
      <c r="C8" s="35" t="s">
        <v>4093</v>
      </c>
      <c r="D8" s="224" t="s">
        <v>3781</v>
      </c>
      <c r="E8" s="227">
        <v>46129.274305555555</v>
      </c>
      <c r="F8" s="15">
        <v>11.9</v>
      </c>
      <c r="G8" s="15">
        <v>118637</v>
      </c>
      <c r="H8" s="226" t="s">
        <v>740</v>
      </c>
      <c r="I8" s="15"/>
      <c r="J8" s="15"/>
      <c r="K8" s="15"/>
      <c r="L8" s="35">
        <v>81</v>
      </c>
      <c r="M8" s="15"/>
      <c r="N8" s="15"/>
      <c r="O8" s="15"/>
      <c r="P8" s="15"/>
      <c r="Q8" s="14">
        <f t="shared" si="0"/>
        <v>81</v>
      </c>
      <c r="R8" s="229" t="s">
        <v>32</v>
      </c>
      <c r="S8" s="23" t="s">
        <v>33</v>
      </c>
      <c r="T8" s="14"/>
      <c r="U8" s="231" t="s">
        <v>4039</v>
      </c>
      <c r="V8" s="16" t="s">
        <v>90</v>
      </c>
      <c r="W8" s="16">
        <v>1019250</v>
      </c>
      <c r="X8" s="16" t="s">
        <v>4088</v>
      </c>
      <c r="Y8" s="16"/>
    </row>
    <row r="9" spans="1:25">
      <c r="A9" s="15" t="s">
        <v>120</v>
      </c>
      <c r="B9" s="15" t="s">
        <v>78</v>
      </c>
      <c r="C9" s="35" t="s">
        <v>4094</v>
      </c>
      <c r="D9" s="224" t="s">
        <v>3781</v>
      </c>
      <c r="E9" s="227">
        <v>46129.274305555555</v>
      </c>
      <c r="F9" s="15">
        <v>11.9</v>
      </c>
      <c r="G9" s="15">
        <v>118638</v>
      </c>
      <c r="H9" s="226" t="s">
        <v>740</v>
      </c>
      <c r="I9" s="15"/>
      <c r="J9" s="15"/>
      <c r="K9" s="15"/>
      <c r="L9" s="15"/>
      <c r="M9" s="35">
        <v>101</v>
      </c>
      <c r="N9" s="35">
        <v>60</v>
      </c>
      <c r="O9" s="15"/>
      <c r="P9" s="15"/>
      <c r="Q9" s="14">
        <f t="shared" si="0"/>
        <v>161</v>
      </c>
      <c r="R9" s="229" t="s">
        <v>32</v>
      </c>
      <c r="S9" s="23" t="s">
        <v>33</v>
      </c>
      <c r="T9" s="1092" t="b">
        <v>1</v>
      </c>
      <c r="U9" s="231" t="s">
        <v>4039</v>
      </c>
      <c r="V9" s="16" t="s">
        <v>90</v>
      </c>
      <c r="W9" s="16">
        <v>1019251</v>
      </c>
      <c r="X9" s="16" t="s">
        <v>4088</v>
      </c>
      <c r="Y9" s="16"/>
    </row>
    <row r="10" spans="1:25">
      <c r="A10" s="11" t="s">
        <v>19</v>
      </c>
      <c r="B10" s="7"/>
      <c r="C10" s="7"/>
      <c r="D10" s="7"/>
      <c r="E10" s="11"/>
      <c r="F10" s="7"/>
      <c r="G10" s="7"/>
      <c r="H10" s="7"/>
      <c r="I10" s="11">
        <f t="shared" ref="I10:Q10" si="1">SUM(I3:I9)</f>
        <v>0</v>
      </c>
      <c r="J10" s="11">
        <f t="shared" si="1"/>
        <v>0</v>
      </c>
      <c r="K10" s="11">
        <f t="shared" si="1"/>
        <v>0</v>
      </c>
      <c r="L10" s="11">
        <f t="shared" si="1"/>
        <v>81</v>
      </c>
      <c r="M10" s="11">
        <f t="shared" si="1"/>
        <v>530</v>
      </c>
      <c r="N10" s="11">
        <f t="shared" si="1"/>
        <v>314</v>
      </c>
      <c r="O10" s="11">
        <f t="shared" si="1"/>
        <v>41</v>
      </c>
      <c r="P10" s="11">
        <f t="shared" si="1"/>
        <v>0</v>
      </c>
      <c r="Q10" s="11">
        <f t="shared" si="1"/>
        <v>966</v>
      </c>
      <c r="R10" s="12"/>
      <c r="S10" s="12"/>
      <c r="T10" s="12"/>
      <c r="U10" s="12"/>
      <c r="V10" s="12"/>
      <c r="W10" s="12"/>
      <c r="X10" s="12"/>
      <c r="Y10" s="12"/>
    </row>
    <row r="11" spans="1:25">
      <c r="A11" s="1"/>
      <c r="B11" s="1"/>
      <c r="C11" s="1"/>
      <c r="D11" s="1"/>
      <c r="E11" s="1"/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166" t="s">
        <v>34</v>
      </c>
      <c r="B12" s="1562"/>
      <c r="C12" s="1562"/>
      <c r="D12" s="1562"/>
      <c r="E12" s="1"/>
      <c r="F12" s="1"/>
      <c r="G12" s="1"/>
      <c r="H12" s="1"/>
      <c r="I12" s="1"/>
      <c r="J12" s="1"/>
      <c r="K12" s="1563"/>
      <c r="L12" s="1563"/>
      <c r="M12" s="156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8">
      <c r="A13" s="187" t="s">
        <v>35</v>
      </c>
      <c r="B13" s="186" t="s">
        <v>36</v>
      </c>
      <c r="C13" s="239" t="s">
        <v>37</v>
      </c>
      <c r="D13" s="2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30" t="s">
        <v>3782</v>
      </c>
      <c r="B14" s="1558" t="s">
        <v>4046</v>
      </c>
      <c r="C14" s="1558"/>
      <c r="D14" s="242"/>
      <c r="E14" s="243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727" t="s">
        <v>4095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/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194</v>
      </c>
      <c r="B20" s="1559"/>
      <c r="C20" s="1559"/>
      <c r="D20" s="1559"/>
      <c r="E20" s="1559"/>
      <c r="F20" s="1559"/>
      <c r="G20" s="1067"/>
      <c r="H20" s="7"/>
      <c r="I20" s="1559" t="s">
        <v>84</v>
      </c>
      <c r="J20" s="1559"/>
      <c r="K20" s="1559"/>
      <c r="L20" s="1559"/>
      <c r="M20" s="1559"/>
      <c r="N20" s="1559"/>
      <c r="O20" s="1559"/>
      <c r="P20" s="1559"/>
      <c r="Q20" s="1559"/>
      <c r="R20" s="1560" t="s">
        <v>3408</v>
      </c>
      <c r="S20" s="1561"/>
      <c r="T20" s="1560"/>
      <c r="U20" s="1560"/>
      <c r="V20" s="1560"/>
      <c r="W20" s="1560"/>
      <c r="X20" s="1560"/>
      <c r="Y20" s="1560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15" t="s">
        <v>86</v>
      </c>
      <c r="B22" s="224" t="s">
        <v>652</v>
      </c>
      <c r="C22" s="35" t="s">
        <v>4096</v>
      </c>
      <c r="D22" s="15" t="s">
        <v>2892</v>
      </c>
      <c r="E22" s="24">
        <v>46128.288194444445</v>
      </c>
      <c r="F22" s="15">
        <v>12.2</v>
      </c>
      <c r="G22" s="15">
        <v>118639</v>
      </c>
      <c r="H22" s="37" t="s">
        <v>401</v>
      </c>
      <c r="I22" s="15"/>
      <c r="J22" s="15"/>
      <c r="K22" s="15"/>
      <c r="L22" s="15"/>
      <c r="M22" s="35">
        <v>82</v>
      </c>
      <c r="N22" s="35">
        <v>79</v>
      </c>
      <c r="O22" s="15"/>
      <c r="P22" s="15"/>
      <c r="Q22" s="14">
        <f>SUM(I22:P22)</f>
        <v>161</v>
      </c>
      <c r="R22" s="229" t="s">
        <v>32</v>
      </c>
      <c r="S22" s="23" t="s">
        <v>33</v>
      </c>
      <c r="T22" s="14"/>
      <c r="U22" s="230" t="s">
        <v>100</v>
      </c>
      <c r="V22" s="16" t="s">
        <v>90</v>
      </c>
      <c r="W22" s="16">
        <v>1019252</v>
      </c>
      <c r="X22" s="16" t="s">
        <v>4097</v>
      </c>
      <c r="Y22" s="16"/>
    </row>
    <row r="23" spans="1:25">
      <c r="A23" s="224" t="s">
        <v>122</v>
      </c>
      <c r="B23" s="224" t="s">
        <v>62</v>
      </c>
      <c r="C23" s="35" t="s">
        <v>4098</v>
      </c>
      <c r="D23" s="224" t="s">
        <v>3708</v>
      </c>
      <c r="E23" s="227">
        <v>46128.059027777781</v>
      </c>
      <c r="F23" s="224">
        <v>16.399999999999999</v>
      </c>
      <c r="G23" s="224">
        <v>118598</v>
      </c>
      <c r="H23" s="226" t="s">
        <v>176</v>
      </c>
      <c r="I23" s="224"/>
      <c r="J23" s="224"/>
      <c r="K23" s="224"/>
      <c r="L23" s="35">
        <v>135</v>
      </c>
      <c r="M23" s="224"/>
      <c r="N23" s="224"/>
      <c r="O23" s="224"/>
      <c r="P23" s="224"/>
      <c r="Q23" s="14">
        <f>SUM(I23:P23)</f>
        <v>135</v>
      </c>
      <c r="R23" s="14" t="s">
        <v>30</v>
      </c>
      <c r="S23" s="14" t="s">
        <v>31</v>
      </c>
      <c r="T23" s="14"/>
      <c r="U23" s="4" t="s">
        <v>161</v>
      </c>
      <c r="V23" s="16" t="s">
        <v>90</v>
      </c>
      <c r="W23" s="16">
        <v>1019253</v>
      </c>
      <c r="X23" s="16" t="s">
        <v>4099</v>
      </c>
      <c r="Y23" s="16"/>
    </row>
    <row r="24" spans="1:25">
      <c r="A24" s="35" t="s">
        <v>655</v>
      </c>
      <c r="B24" s="35" t="s">
        <v>652</v>
      </c>
      <c r="C24" s="35" t="s">
        <v>4100</v>
      </c>
      <c r="D24" s="224" t="s">
        <v>2892</v>
      </c>
      <c r="E24" s="227">
        <v>46128.288194444445</v>
      </c>
      <c r="F24" s="224">
        <v>12.2</v>
      </c>
      <c r="G24" s="224">
        <v>118640</v>
      </c>
      <c r="H24" s="226" t="s">
        <v>740</v>
      </c>
      <c r="I24" s="224"/>
      <c r="J24" s="224"/>
      <c r="K24" s="224"/>
      <c r="L24" s="224">
        <v>161</v>
      </c>
      <c r="M24" s="224"/>
      <c r="N24" s="224"/>
      <c r="O24" s="224"/>
      <c r="P24" s="224"/>
      <c r="Q24" s="14">
        <f>SUM(I24:P24)</f>
        <v>161</v>
      </c>
      <c r="R24" s="229" t="s">
        <v>32</v>
      </c>
      <c r="S24" s="23" t="s">
        <v>33</v>
      </c>
      <c r="T24" s="14"/>
      <c r="U24" s="230" t="s">
        <v>100</v>
      </c>
      <c r="V24" s="16" t="s">
        <v>90</v>
      </c>
      <c r="W24" s="16">
        <v>1019254</v>
      </c>
      <c r="X24" s="16" t="s">
        <v>4097</v>
      </c>
      <c r="Y24" s="16"/>
    </row>
    <row r="25" spans="1:25">
      <c r="A25" s="224" t="s">
        <v>157</v>
      </c>
      <c r="B25" s="15" t="s">
        <v>80</v>
      </c>
      <c r="C25" s="35" t="s">
        <v>4101</v>
      </c>
      <c r="D25" s="224" t="s">
        <v>117</v>
      </c>
      <c r="E25" s="227">
        <v>46127.402777777781</v>
      </c>
      <c r="F25" s="224">
        <v>11.2</v>
      </c>
      <c r="G25" s="224">
        <v>118641</v>
      </c>
      <c r="H25" s="226" t="s">
        <v>160</v>
      </c>
      <c r="I25" s="224"/>
      <c r="J25" s="224"/>
      <c r="K25" s="224"/>
      <c r="L25" s="224"/>
      <c r="M25" s="224"/>
      <c r="N25" s="224">
        <v>54</v>
      </c>
      <c r="O25" s="35">
        <v>27</v>
      </c>
      <c r="P25" s="35">
        <v>80</v>
      </c>
      <c r="Q25" s="14">
        <f>SUM(I25:P25)</f>
        <v>161</v>
      </c>
      <c r="R25" s="229" t="s">
        <v>32</v>
      </c>
      <c r="S25" s="23" t="s">
        <v>33</v>
      </c>
      <c r="T25" s="14"/>
      <c r="U25" s="230" t="s">
        <v>100</v>
      </c>
      <c r="V25" s="16" t="s">
        <v>90</v>
      </c>
      <c r="W25" s="16">
        <v>1019255</v>
      </c>
      <c r="X25" s="16" t="s">
        <v>4102</v>
      </c>
      <c r="Y25" s="16"/>
    </row>
    <row r="26" spans="1:25">
      <c r="A26" s="15" t="s">
        <v>601</v>
      </c>
      <c r="B26" s="15" t="s">
        <v>80</v>
      </c>
      <c r="C26" s="35" t="s">
        <v>4103</v>
      </c>
      <c r="D26" s="15" t="s">
        <v>117</v>
      </c>
      <c r="E26" s="24">
        <v>46127.402777777781</v>
      </c>
      <c r="F26" s="15">
        <v>11.2</v>
      </c>
      <c r="G26" s="15">
        <v>118642</v>
      </c>
      <c r="H26" s="37" t="s">
        <v>1348</v>
      </c>
      <c r="I26" s="15"/>
      <c r="J26" s="15"/>
      <c r="K26" s="15"/>
      <c r="L26" s="15"/>
      <c r="M26" s="15"/>
      <c r="N26" s="15"/>
      <c r="O26" s="35">
        <v>134</v>
      </c>
      <c r="P26" s="35">
        <v>27</v>
      </c>
      <c r="Q26" s="14">
        <f>SUM(I26:P26)</f>
        <v>161</v>
      </c>
      <c r="R26" s="229" t="s">
        <v>32</v>
      </c>
      <c r="S26" s="23" t="s">
        <v>33</v>
      </c>
      <c r="T26" s="14"/>
      <c r="U26" s="230" t="s">
        <v>100</v>
      </c>
      <c r="V26" s="16" t="s">
        <v>90</v>
      </c>
      <c r="W26" s="16">
        <v>1019256</v>
      </c>
      <c r="X26" s="16" t="s">
        <v>4102</v>
      </c>
      <c r="Y26" s="16"/>
    </row>
    <row r="27" spans="1:25">
      <c r="A27" s="11" t="s">
        <v>19</v>
      </c>
      <c r="B27" s="7"/>
      <c r="C27" s="7"/>
      <c r="D27" s="7"/>
      <c r="E27" s="11"/>
      <c r="F27" s="7"/>
      <c r="G27" s="7"/>
      <c r="H27" s="7"/>
      <c r="I27" s="11">
        <f>SUM(I22:I25)</f>
        <v>0</v>
      </c>
      <c r="J27" s="11">
        <f>SUM(J22:J25)</f>
        <v>0</v>
      </c>
      <c r="K27" s="11">
        <f t="shared" ref="K27:Q27" si="2">SUM(K22:K26)</f>
        <v>0</v>
      </c>
      <c r="L27" s="11">
        <f t="shared" si="2"/>
        <v>296</v>
      </c>
      <c r="M27" s="11">
        <f t="shared" si="2"/>
        <v>82</v>
      </c>
      <c r="N27" s="11">
        <f t="shared" si="2"/>
        <v>133</v>
      </c>
      <c r="O27" s="11">
        <f t="shared" si="2"/>
        <v>161</v>
      </c>
      <c r="P27" s="11">
        <f t="shared" si="2"/>
        <v>107</v>
      </c>
      <c r="Q27" s="11">
        <f t="shared" si="2"/>
        <v>779</v>
      </c>
      <c r="R27" s="12"/>
      <c r="S27" s="12"/>
      <c r="T27" s="12"/>
      <c r="U27" s="12"/>
      <c r="V27" s="12"/>
      <c r="W27" s="12"/>
      <c r="X27" s="12"/>
      <c r="Y27" s="12"/>
    </row>
    <row r="28" spans="1:25">
      <c r="A28" s="1"/>
      <c r="B28" s="1"/>
      <c r="C28" s="1"/>
      <c r="D28" s="1"/>
      <c r="E28" s="1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>
      <c r="A29" s="166" t="s">
        <v>34</v>
      </c>
      <c r="B29" s="1562"/>
      <c r="C29" s="1562"/>
      <c r="D29" s="1562"/>
      <c r="E29" s="1"/>
      <c r="F29" s="1"/>
      <c r="G29" s="1"/>
      <c r="H29" s="1"/>
      <c r="I29" s="1"/>
      <c r="J29" s="1"/>
      <c r="K29" s="1563"/>
      <c r="L29" s="1563"/>
      <c r="M29" s="156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.75" customHeight="1">
      <c r="A30" s="187" t="s">
        <v>35</v>
      </c>
      <c r="B30" s="186" t="s">
        <v>36</v>
      </c>
      <c r="C30" s="239" t="s">
        <v>37</v>
      </c>
      <c r="D30" s="2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" customHeight="1">
      <c r="A31" s="230" t="s">
        <v>100</v>
      </c>
      <c r="B31" s="1558" t="s">
        <v>1096</v>
      </c>
      <c r="C31" s="1558"/>
      <c r="D31" s="242"/>
      <c r="E31" s="243" t="s">
        <v>40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4" t="s">
        <v>161</v>
      </c>
      <c r="B32" s="1564" t="s">
        <v>715</v>
      </c>
      <c r="C32" s="156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 t="s">
        <v>2760</v>
      </c>
      <c r="C33" s="15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 ht="15" customHeight="1">
      <c r="A34" s="5" t="s">
        <v>42</v>
      </c>
      <c r="B34" s="1565"/>
      <c r="C34" s="156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 ht="15" customHeight="1">
      <c r="A35" s="5" t="s">
        <v>43</v>
      </c>
      <c r="B35" s="1566" t="s">
        <v>3669</v>
      </c>
      <c r="C35" s="156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 ht="15" customHeight="1">
      <c r="A36" s="5" t="s">
        <v>44</v>
      </c>
      <c r="B36" s="1567"/>
      <c r="C36" s="156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8" spans="1:25" ht="23.25" customHeight="1">
      <c r="A38" s="1559" t="s">
        <v>205</v>
      </c>
      <c r="B38" s="1559"/>
      <c r="C38" s="1559"/>
      <c r="D38" s="1559"/>
      <c r="E38" s="1559"/>
      <c r="F38" s="1559"/>
      <c r="G38" s="1067"/>
      <c r="H38" s="7"/>
      <c r="I38" s="1559" t="s">
        <v>84</v>
      </c>
      <c r="J38" s="1559"/>
      <c r="K38" s="1559"/>
      <c r="L38" s="1559"/>
      <c r="M38" s="1559"/>
      <c r="N38" s="1559"/>
      <c r="O38" s="1559"/>
      <c r="P38" s="1559"/>
      <c r="Q38" s="1559"/>
      <c r="R38" s="1560" t="s">
        <v>4104</v>
      </c>
      <c r="S38" s="1561"/>
      <c r="T38" s="1560"/>
      <c r="U38" s="1560"/>
      <c r="V38" s="1560"/>
      <c r="W38" s="1560"/>
      <c r="X38" s="1560"/>
      <c r="Y38" s="1560"/>
    </row>
    <row r="39" spans="1:25" ht="26.25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8" t="s">
        <v>9</v>
      </c>
      <c r="H39" s="33" t="s">
        <v>10</v>
      </c>
      <c r="I39" s="9" t="s">
        <v>11</v>
      </c>
      <c r="J39" s="9" t="s">
        <v>12</v>
      </c>
      <c r="K39" s="9" t="s">
        <v>13</v>
      </c>
      <c r="L39" s="9" t="s">
        <v>14</v>
      </c>
      <c r="M39" s="9" t="s">
        <v>15</v>
      </c>
      <c r="N39" s="9" t="s">
        <v>16</v>
      </c>
      <c r="O39" s="9" t="s">
        <v>17</v>
      </c>
      <c r="P39" s="10" t="s">
        <v>18</v>
      </c>
      <c r="Q39" s="8" t="s">
        <v>19</v>
      </c>
      <c r="R39" s="8" t="s">
        <v>20</v>
      </c>
      <c r="S39" s="240" t="s">
        <v>21</v>
      </c>
      <c r="T39" s="240" t="s">
        <v>22</v>
      </c>
      <c r="U39" s="8" t="s">
        <v>24</v>
      </c>
      <c r="V39" s="8" t="s">
        <v>25</v>
      </c>
      <c r="W39" s="8" t="s">
        <v>26</v>
      </c>
      <c r="X39" s="8" t="s">
        <v>27</v>
      </c>
      <c r="Y39" s="8" t="s">
        <v>28</v>
      </c>
    </row>
    <row r="40" spans="1:25">
      <c r="A40" s="224" t="s">
        <v>142</v>
      </c>
      <c r="B40" s="224" t="s">
        <v>72</v>
      </c>
      <c r="C40" s="35" t="s">
        <v>4105</v>
      </c>
      <c r="D40" s="224" t="s">
        <v>71</v>
      </c>
      <c r="E40" s="227">
        <v>46128.715277777781</v>
      </c>
      <c r="F40" s="224">
        <v>16.2</v>
      </c>
      <c r="G40" s="224">
        <v>118599</v>
      </c>
      <c r="H40" s="226" t="s">
        <v>176</v>
      </c>
      <c r="I40" s="224"/>
      <c r="J40" s="224"/>
      <c r="K40" s="224"/>
      <c r="L40" s="224">
        <v>54</v>
      </c>
      <c r="M40" s="224">
        <v>54</v>
      </c>
      <c r="N40" s="224">
        <v>53</v>
      </c>
      <c r="O40" s="224"/>
      <c r="P40" s="224"/>
      <c r="Q40" s="14">
        <v>161</v>
      </c>
      <c r="R40" s="14" t="s">
        <v>30</v>
      </c>
      <c r="S40" s="14" t="s">
        <v>31</v>
      </c>
      <c r="T40" s="14"/>
      <c r="U40" s="232" t="s">
        <v>169</v>
      </c>
      <c r="V40" s="16"/>
      <c r="W40" s="16">
        <v>1019259</v>
      </c>
      <c r="X40" s="16" t="s">
        <v>4106</v>
      </c>
      <c r="Y40" s="16"/>
    </row>
    <row r="41" spans="1:25">
      <c r="A41" s="224" t="s">
        <v>141</v>
      </c>
      <c r="B41" s="224" t="s">
        <v>69</v>
      </c>
      <c r="C41" s="35" t="s">
        <v>4107</v>
      </c>
      <c r="D41" s="224" t="s">
        <v>68</v>
      </c>
      <c r="E41" s="227">
        <v>46127.798611111109</v>
      </c>
      <c r="F41" s="224">
        <v>16.8</v>
      </c>
      <c r="G41" s="224">
        <v>118600</v>
      </c>
      <c r="H41" s="226" t="s">
        <v>1239</v>
      </c>
      <c r="I41" s="224"/>
      <c r="J41" s="224"/>
      <c r="K41" s="224"/>
      <c r="L41" s="224"/>
      <c r="M41" s="35">
        <v>27</v>
      </c>
      <c r="N41" s="35">
        <v>80</v>
      </c>
      <c r="O41" s="35">
        <v>54</v>
      </c>
      <c r="P41" s="224"/>
      <c r="Q41" s="14">
        <f>SUM(I41:P41)</f>
        <v>161</v>
      </c>
      <c r="R41" s="14" t="s">
        <v>30</v>
      </c>
      <c r="S41" s="14" t="s">
        <v>31</v>
      </c>
      <c r="T41" s="14"/>
      <c r="U41" s="232" t="s">
        <v>169</v>
      </c>
      <c r="V41" s="16"/>
      <c r="W41" s="16">
        <v>1019260</v>
      </c>
      <c r="X41" s="16" t="s">
        <v>4108</v>
      </c>
      <c r="Y41" s="16"/>
    </row>
    <row r="42" spans="1:25">
      <c r="A42" s="224" t="s">
        <v>145</v>
      </c>
      <c r="B42" s="224" t="s">
        <v>57</v>
      </c>
      <c r="C42" s="35" t="s">
        <v>4109</v>
      </c>
      <c r="D42" s="224" t="s">
        <v>56</v>
      </c>
      <c r="E42" s="227">
        <v>46128.229166666664</v>
      </c>
      <c r="F42" s="224">
        <v>12.3</v>
      </c>
      <c r="G42" s="224">
        <v>118602</v>
      </c>
      <c r="H42" s="226" t="s">
        <v>176</v>
      </c>
      <c r="I42" s="224"/>
      <c r="J42" s="224"/>
      <c r="K42" s="224"/>
      <c r="L42" s="35">
        <v>108</v>
      </c>
      <c r="M42" s="224"/>
      <c r="N42" s="224"/>
      <c r="O42" s="224"/>
      <c r="P42" s="224"/>
      <c r="Q42" s="14">
        <f>SUM(I42:P42)</f>
        <v>108</v>
      </c>
      <c r="R42" s="14" t="s">
        <v>30</v>
      </c>
      <c r="S42" s="14" t="s">
        <v>31</v>
      </c>
      <c r="T42" s="14"/>
      <c r="U42" s="232" t="s">
        <v>169</v>
      </c>
      <c r="V42" s="16" t="s">
        <v>90</v>
      </c>
      <c r="W42" s="16">
        <v>1019261</v>
      </c>
      <c r="X42" s="16" t="s">
        <v>4108</v>
      </c>
      <c r="Y42" s="16"/>
    </row>
    <row r="43" spans="1:25">
      <c r="A43" s="224" t="s">
        <v>113</v>
      </c>
      <c r="B43" s="224" t="s">
        <v>65</v>
      </c>
      <c r="C43" s="35" t="s">
        <v>4110</v>
      </c>
      <c r="D43" s="224" t="s">
        <v>64</v>
      </c>
      <c r="E43" s="227">
        <v>46129.472222222219</v>
      </c>
      <c r="F43" s="224">
        <v>17</v>
      </c>
      <c r="G43" s="224">
        <v>118601</v>
      </c>
      <c r="H43" s="226" t="s">
        <v>176</v>
      </c>
      <c r="I43" s="224"/>
      <c r="J43" s="224"/>
      <c r="K43" s="224"/>
      <c r="L43" s="224"/>
      <c r="M43" s="224">
        <v>54</v>
      </c>
      <c r="N43" s="224"/>
      <c r="O43" s="224"/>
      <c r="P43" s="224"/>
      <c r="Q43" s="14">
        <f>SUM(I43:P43)</f>
        <v>54</v>
      </c>
      <c r="R43" s="14" t="s">
        <v>30</v>
      </c>
      <c r="S43" s="23" t="s">
        <v>33</v>
      </c>
      <c r="T43" s="14"/>
      <c r="U43" s="232" t="s">
        <v>169</v>
      </c>
      <c r="V43" s="16" t="s">
        <v>90</v>
      </c>
      <c r="W43" s="16">
        <v>1019262</v>
      </c>
      <c r="X43" s="16" t="s">
        <v>4111</v>
      </c>
      <c r="Y43" s="16"/>
    </row>
    <row r="44" spans="1:25">
      <c r="A44" s="224" t="s">
        <v>111</v>
      </c>
      <c r="B44" s="224" t="s">
        <v>65</v>
      </c>
      <c r="C44" s="35" t="s">
        <v>4112</v>
      </c>
      <c r="D44" s="224" t="s">
        <v>64</v>
      </c>
      <c r="E44" s="227">
        <v>46129.472222222219</v>
      </c>
      <c r="F44" s="224">
        <v>17</v>
      </c>
      <c r="G44" s="224">
        <v>118603</v>
      </c>
      <c r="H44" s="226" t="s">
        <v>176</v>
      </c>
      <c r="I44" s="224"/>
      <c r="J44" s="224"/>
      <c r="K44" s="224"/>
      <c r="L44" s="224"/>
      <c r="M44" s="224">
        <v>161</v>
      </c>
      <c r="N44" s="224"/>
      <c r="O44" s="224"/>
      <c r="P44" s="224"/>
      <c r="Q44" s="14">
        <f>SUM(I44:P44)</f>
        <v>161</v>
      </c>
      <c r="R44" s="14" t="s">
        <v>30</v>
      </c>
      <c r="S44" s="23" t="s">
        <v>33</v>
      </c>
      <c r="T44" s="14"/>
      <c r="U44" s="232" t="s">
        <v>169</v>
      </c>
      <c r="V44" s="16" t="s">
        <v>90</v>
      </c>
      <c r="W44" s="16">
        <v>1019263</v>
      </c>
      <c r="X44" s="16" t="s">
        <v>4111</v>
      </c>
      <c r="Y44" s="16"/>
    </row>
    <row r="45" spans="1:25">
      <c r="A45" s="11" t="s">
        <v>19</v>
      </c>
      <c r="B45" s="7"/>
      <c r="C45" s="7"/>
      <c r="D45" s="7"/>
      <c r="E45" s="11"/>
      <c r="F45" s="7"/>
      <c r="G45" s="7"/>
      <c r="H45" s="7"/>
      <c r="I45" s="11">
        <f>SUM(I40:I43)</f>
        <v>0</v>
      </c>
      <c r="J45" s="11">
        <f>SUM(J40:J43)</f>
        <v>0</v>
      </c>
      <c r="K45" s="11">
        <f t="shared" ref="K45:Q45" si="3">SUM(K40:K44)</f>
        <v>0</v>
      </c>
      <c r="L45" s="11">
        <f t="shared" si="3"/>
        <v>162</v>
      </c>
      <c r="M45" s="11">
        <f t="shared" si="3"/>
        <v>296</v>
      </c>
      <c r="N45" s="11">
        <f t="shared" si="3"/>
        <v>133</v>
      </c>
      <c r="O45" s="11">
        <f t="shared" si="3"/>
        <v>54</v>
      </c>
      <c r="P45" s="11">
        <f t="shared" si="3"/>
        <v>0</v>
      </c>
      <c r="Q45" s="11">
        <f t="shared" si="3"/>
        <v>645</v>
      </c>
      <c r="R45" s="12"/>
      <c r="S45" s="12"/>
      <c r="T45" s="12"/>
      <c r="U45" s="12"/>
      <c r="V45" s="12"/>
      <c r="W45" s="12"/>
      <c r="X45" s="12"/>
      <c r="Y45" s="12"/>
    </row>
    <row r="47" spans="1:25" ht="15" customHeight="1">
      <c r="A47" s="166" t="s">
        <v>34</v>
      </c>
      <c r="B47" s="1562"/>
      <c r="C47" s="1562"/>
      <c r="D47" s="1562"/>
      <c r="E47" s="1"/>
      <c r="F47" s="1"/>
      <c r="G47" s="1"/>
      <c r="H47" s="1"/>
      <c r="I47" s="1"/>
      <c r="J47" s="1"/>
      <c r="K47" s="1563"/>
      <c r="L47" s="1563"/>
      <c r="M47" s="156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 ht="18">
      <c r="A48" s="187" t="s">
        <v>35</v>
      </c>
      <c r="B48" s="186" t="s">
        <v>36</v>
      </c>
      <c r="C48" s="239" t="s">
        <v>37</v>
      </c>
      <c r="D48" s="24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customHeight="1">
      <c r="A49" s="4" t="s">
        <v>169</v>
      </c>
      <c r="B49" s="1564" t="s">
        <v>39</v>
      </c>
      <c r="C49" s="1564"/>
      <c r="D49" s="242"/>
      <c r="E49" s="243" t="s">
        <v>40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customHeight="1">
      <c r="A50" s="5" t="s">
        <v>42</v>
      </c>
      <c r="B50" s="1565" t="s">
        <v>854</v>
      </c>
      <c r="C50" s="156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customHeight="1">
      <c r="A51" s="5" t="s">
        <v>42</v>
      </c>
      <c r="B51" s="1565"/>
      <c r="C51" s="156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customHeight="1">
      <c r="A52" s="5" t="s">
        <v>43</v>
      </c>
      <c r="B52" s="1566" t="s">
        <v>4113</v>
      </c>
      <c r="C52" s="156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customHeight="1">
      <c r="A53" s="5" t="s">
        <v>44</v>
      </c>
      <c r="B53" s="1567"/>
      <c r="C53" s="156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</sheetData>
  <mergeCells count="31">
    <mergeCell ref="B51:C51"/>
    <mergeCell ref="B52:C52"/>
    <mergeCell ref="B53:C53"/>
    <mergeCell ref="R38:Y38"/>
    <mergeCell ref="B47:D47"/>
    <mergeCell ref="K47:M47"/>
    <mergeCell ref="B49:C49"/>
    <mergeCell ref="B50:C50"/>
    <mergeCell ref="I38:Q38"/>
    <mergeCell ref="B33:C33"/>
    <mergeCell ref="B34:C34"/>
    <mergeCell ref="B35:C35"/>
    <mergeCell ref="B36:C36"/>
    <mergeCell ref="A38:F38"/>
    <mergeCell ref="I20:Q20"/>
    <mergeCell ref="R20:Y20"/>
    <mergeCell ref="B29:D29"/>
    <mergeCell ref="K29:M29"/>
    <mergeCell ref="B31:C31"/>
    <mergeCell ref="B32:C32"/>
    <mergeCell ref="B15:C15"/>
    <mergeCell ref="B16:C16"/>
    <mergeCell ref="B17:C17"/>
    <mergeCell ref="B18:C18"/>
    <mergeCell ref="A20:F20"/>
    <mergeCell ref="B14:C14"/>
    <mergeCell ref="A1:F1"/>
    <mergeCell ref="I1:Q1"/>
    <mergeCell ref="R1:Y1"/>
    <mergeCell ref="B12:D12"/>
    <mergeCell ref="K12:M12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AAEF9-E188-4354-AD78-6396C18A237B}">
  <sheetPr>
    <tabColor rgb="FFFFFF00"/>
  </sheetPr>
  <dimension ref="A1:Y81"/>
  <sheetViews>
    <sheetView topLeftCell="E35" workbookViewId="0">
      <selection activeCell="H47" sqref="H4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205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181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111</v>
      </c>
      <c r="B3" s="224" t="s">
        <v>65</v>
      </c>
      <c r="C3" s="224" t="s">
        <v>4114</v>
      </c>
      <c r="D3" s="224" t="s">
        <v>64</v>
      </c>
      <c r="E3" s="227">
        <v>46123.472222222219</v>
      </c>
      <c r="F3" s="224">
        <v>17</v>
      </c>
      <c r="G3" s="224">
        <v>118519</v>
      </c>
      <c r="H3" s="226"/>
      <c r="I3" s="224"/>
      <c r="J3" s="224"/>
      <c r="K3" s="224"/>
      <c r="L3" s="224"/>
      <c r="M3" s="35">
        <v>161</v>
      </c>
      <c r="N3" s="224"/>
      <c r="O3" s="224"/>
      <c r="P3" s="224"/>
      <c r="Q3" s="14">
        <f>SUM(I3:P3)</f>
        <v>161</v>
      </c>
      <c r="R3" s="14" t="s">
        <v>30</v>
      </c>
      <c r="S3" s="23" t="s">
        <v>33</v>
      </c>
      <c r="T3" s="14"/>
      <c r="U3" s="231" t="s">
        <v>169</v>
      </c>
      <c r="V3" s="16" t="s">
        <v>90</v>
      </c>
      <c r="W3" s="16">
        <v>1019185</v>
      </c>
      <c r="X3" s="232" t="s">
        <v>4115</v>
      </c>
      <c r="Y3" s="16"/>
    </row>
    <row r="4" spans="1:25">
      <c r="A4" s="15" t="s">
        <v>111</v>
      </c>
      <c r="B4" s="15" t="s">
        <v>65</v>
      </c>
      <c r="C4" s="15" t="s">
        <v>4116</v>
      </c>
      <c r="D4" s="15" t="s">
        <v>64</v>
      </c>
      <c r="E4" s="24">
        <v>46123.472222222219</v>
      </c>
      <c r="F4" s="15">
        <v>17</v>
      </c>
      <c r="G4" s="224">
        <v>118520</v>
      </c>
      <c r="H4" s="37"/>
      <c r="I4" s="15"/>
      <c r="J4" s="15"/>
      <c r="K4" s="15"/>
      <c r="L4" s="15"/>
      <c r="M4" s="35">
        <v>161</v>
      </c>
      <c r="N4" s="15"/>
      <c r="O4" s="15"/>
      <c r="P4" s="15"/>
      <c r="Q4" s="14">
        <f>SUM(I4:P4)</f>
        <v>161</v>
      </c>
      <c r="R4" s="14" t="s">
        <v>30</v>
      </c>
      <c r="S4" s="23" t="s">
        <v>33</v>
      </c>
      <c r="T4" s="14"/>
      <c r="U4" s="231" t="s">
        <v>169</v>
      </c>
      <c r="V4" s="16" t="s">
        <v>90</v>
      </c>
      <c r="W4" s="16">
        <v>1019186</v>
      </c>
      <c r="X4" s="232" t="s">
        <v>4115</v>
      </c>
      <c r="Y4" s="16"/>
    </row>
    <row r="5" spans="1:25">
      <c r="A5" s="224" t="s">
        <v>113</v>
      </c>
      <c r="B5" s="224" t="s">
        <v>65</v>
      </c>
      <c r="C5" s="224" t="s">
        <v>4117</v>
      </c>
      <c r="D5" s="224" t="s">
        <v>64</v>
      </c>
      <c r="E5" s="227">
        <v>46123.472222222219</v>
      </c>
      <c r="F5" s="224">
        <v>17</v>
      </c>
      <c r="G5" s="224">
        <v>118521</v>
      </c>
      <c r="H5" s="226"/>
      <c r="I5" s="224"/>
      <c r="J5" s="224"/>
      <c r="K5" s="224"/>
      <c r="L5" s="224"/>
      <c r="M5" s="35">
        <v>81</v>
      </c>
      <c r="N5" s="224"/>
      <c r="O5" s="224"/>
      <c r="P5" s="224"/>
      <c r="Q5" s="14">
        <f>SUM(I5:P5)</f>
        <v>81</v>
      </c>
      <c r="R5" s="14" t="s">
        <v>30</v>
      </c>
      <c r="S5" s="23" t="s">
        <v>33</v>
      </c>
      <c r="T5" s="14"/>
      <c r="U5" s="231" t="s">
        <v>169</v>
      </c>
      <c r="V5" s="16" t="s">
        <v>90</v>
      </c>
      <c r="W5" s="16">
        <v>1019187</v>
      </c>
      <c r="X5" s="232" t="s">
        <v>4118</v>
      </c>
      <c r="Y5" s="16"/>
    </row>
    <row r="6" spans="1:25">
      <c r="A6" s="224" t="s">
        <v>120</v>
      </c>
      <c r="B6" s="224" t="s">
        <v>78</v>
      </c>
      <c r="C6" s="224" t="s">
        <v>4119</v>
      </c>
      <c r="D6" s="224" t="s">
        <v>88</v>
      </c>
      <c r="E6" s="227">
        <v>46124.166666666664</v>
      </c>
      <c r="F6" s="224">
        <v>11.9</v>
      </c>
      <c r="G6" s="224">
        <v>118563</v>
      </c>
      <c r="H6" s="226" t="s">
        <v>740</v>
      </c>
      <c r="I6" s="224"/>
      <c r="J6" s="224"/>
      <c r="K6" s="224"/>
      <c r="L6" s="224"/>
      <c r="M6" s="224"/>
      <c r="N6" s="35">
        <v>53</v>
      </c>
      <c r="O6" s="35">
        <v>54</v>
      </c>
      <c r="P6" s="35">
        <v>54</v>
      </c>
      <c r="Q6" s="14">
        <f>SUM(I6:P6)</f>
        <v>161</v>
      </c>
      <c r="R6" s="229" t="s">
        <v>32</v>
      </c>
      <c r="S6" s="23" t="s">
        <v>33</v>
      </c>
      <c r="T6" s="1092" t="b">
        <v>1</v>
      </c>
      <c r="U6" s="232" t="s">
        <v>161</v>
      </c>
      <c r="V6" s="16" t="s">
        <v>90</v>
      </c>
      <c r="W6" s="16">
        <v>1019188</v>
      </c>
      <c r="X6" s="16" t="s">
        <v>4120</v>
      </c>
      <c r="Y6" s="16"/>
    </row>
    <row r="7" spans="1:25">
      <c r="A7" s="224" t="s">
        <v>120</v>
      </c>
      <c r="B7" s="224" t="s">
        <v>78</v>
      </c>
      <c r="C7" s="224" t="s">
        <v>4121</v>
      </c>
      <c r="D7" s="224" t="s">
        <v>88</v>
      </c>
      <c r="E7" s="227">
        <v>46124.166666666664</v>
      </c>
      <c r="F7" s="224">
        <v>11.9</v>
      </c>
      <c r="G7" s="224">
        <v>118564</v>
      </c>
      <c r="H7" s="226" t="s">
        <v>740</v>
      </c>
      <c r="I7" s="224"/>
      <c r="J7" s="224"/>
      <c r="K7" s="224"/>
      <c r="L7" s="224"/>
      <c r="M7" s="224"/>
      <c r="N7" s="35">
        <v>108</v>
      </c>
      <c r="O7" s="35">
        <v>51</v>
      </c>
      <c r="P7" s="224"/>
      <c r="Q7" s="14">
        <f>SUM(I7:P7)</f>
        <v>159</v>
      </c>
      <c r="R7" s="229" t="s">
        <v>32</v>
      </c>
      <c r="S7" s="23" t="s">
        <v>33</v>
      </c>
      <c r="T7" s="1092" t="b">
        <v>1</v>
      </c>
      <c r="U7" s="232" t="s">
        <v>161</v>
      </c>
      <c r="V7" s="16" t="s">
        <v>90</v>
      </c>
      <c r="W7" s="16">
        <v>1019189</v>
      </c>
      <c r="X7" s="16" t="s">
        <v>4120</v>
      </c>
      <c r="Y7" s="16"/>
    </row>
    <row r="8" spans="1:25">
      <c r="A8" s="11" t="s">
        <v>19</v>
      </c>
      <c r="B8" s="7"/>
      <c r="C8" s="7"/>
      <c r="D8" s="7"/>
      <c r="E8" s="11"/>
      <c r="F8" s="7"/>
      <c r="G8" s="7"/>
      <c r="H8" s="7"/>
      <c r="I8" s="11">
        <f t="shared" ref="I8:Q8" si="0">SUM(I3:I7)</f>
        <v>0</v>
      </c>
      <c r="J8" s="11">
        <f t="shared" si="0"/>
        <v>0</v>
      </c>
      <c r="K8" s="11">
        <f t="shared" si="0"/>
        <v>0</v>
      </c>
      <c r="L8" s="11">
        <f t="shared" si="0"/>
        <v>0</v>
      </c>
      <c r="M8" s="11">
        <f t="shared" si="0"/>
        <v>403</v>
      </c>
      <c r="N8" s="11">
        <f t="shared" si="0"/>
        <v>161</v>
      </c>
      <c r="O8" s="11">
        <f t="shared" si="0"/>
        <v>105</v>
      </c>
      <c r="P8" s="11">
        <f t="shared" si="0"/>
        <v>54</v>
      </c>
      <c r="Q8" s="11">
        <f t="shared" si="0"/>
        <v>723</v>
      </c>
      <c r="R8" s="12"/>
      <c r="S8" s="12"/>
      <c r="T8" s="12"/>
      <c r="U8" s="12"/>
      <c r="V8" s="12"/>
      <c r="W8" s="12"/>
      <c r="X8" s="12"/>
      <c r="Y8" s="12"/>
    </row>
    <row r="9" spans="1:25">
      <c r="A9" s="1"/>
      <c r="B9" s="1"/>
      <c r="C9" s="1"/>
      <c r="D9" s="1"/>
      <c r="E9" s="1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"/>
      <c r="K10" s="1563"/>
      <c r="L10" s="1563"/>
      <c r="M10" s="156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230" t="s">
        <v>161</v>
      </c>
      <c r="B12" s="1558" t="s">
        <v>39</v>
      </c>
      <c r="C12" s="1558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169</v>
      </c>
      <c r="B13" s="1564" t="s">
        <v>41</v>
      </c>
      <c r="C13" s="156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309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 t="s">
        <v>4074</v>
      </c>
      <c r="C16" s="156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/>
      <c r="C17" s="156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155</v>
      </c>
      <c r="B19" s="1559"/>
      <c r="C19" s="1559"/>
      <c r="D19" s="1559"/>
      <c r="E19" s="1559"/>
      <c r="F19" s="1559"/>
      <c r="G19" s="1067"/>
      <c r="H19" s="7"/>
      <c r="I19" s="1559" t="s">
        <v>346</v>
      </c>
      <c r="J19" s="1559"/>
      <c r="K19" s="1559"/>
      <c r="L19" s="1559"/>
      <c r="M19" s="1559"/>
      <c r="N19" s="1559"/>
      <c r="O19" s="1559"/>
      <c r="P19" s="1559"/>
      <c r="Q19" s="1559"/>
      <c r="R19" s="1560" t="s">
        <v>810</v>
      </c>
      <c r="S19" s="1561"/>
      <c r="T19" s="1560"/>
      <c r="U19" s="1560"/>
      <c r="V19" s="1560"/>
      <c r="W19" s="1560"/>
      <c r="X19" s="1560"/>
      <c r="Y19" s="1560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8" t="s">
        <v>9</v>
      </c>
      <c r="H20" s="33" t="s">
        <v>10</v>
      </c>
      <c r="I20" s="9" t="s">
        <v>11</v>
      </c>
      <c r="J20" s="9" t="s">
        <v>12</v>
      </c>
      <c r="K20" s="9" t="s">
        <v>13</v>
      </c>
      <c r="L20" s="9" t="s">
        <v>14</v>
      </c>
      <c r="M20" s="9" t="s">
        <v>15</v>
      </c>
      <c r="N20" s="9" t="s">
        <v>16</v>
      </c>
      <c r="O20" s="9" t="s">
        <v>17</v>
      </c>
      <c r="P20" s="10" t="s">
        <v>18</v>
      </c>
      <c r="Q20" s="8" t="s">
        <v>19</v>
      </c>
      <c r="R20" s="8" t="s">
        <v>20</v>
      </c>
      <c r="S20" s="240" t="s">
        <v>21</v>
      </c>
      <c r="T20" s="240" t="s">
        <v>22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224" t="s">
        <v>2561</v>
      </c>
      <c r="B21" s="224" t="s">
        <v>78</v>
      </c>
      <c r="C21" s="224" t="s">
        <v>4122</v>
      </c>
      <c r="D21" s="224" t="s">
        <v>88</v>
      </c>
      <c r="E21" s="227">
        <v>46124.166666666664</v>
      </c>
      <c r="F21" s="224">
        <v>11.9</v>
      </c>
      <c r="G21" s="224">
        <v>118565</v>
      </c>
      <c r="H21" s="226" t="s">
        <v>740</v>
      </c>
      <c r="I21" s="224"/>
      <c r="J21" s="224"/>
      <c r="K21" s="224"/>
      <c r="L21" s="224"/>
      <c r="M21" s="35">
        <v>54</v>
      </c>
      <c r="N21" s="224"/>
      <c r="O21" s="35">
        <v>53</v>
      </c>
      <c r="P21" s="35">
        <v>54</v>
      </c>
      <c r="Q21" s="14">
        <f>SUM(I21:P21)</f>
        <v>161</v>
      </c>
      <c r="R21" s="229" t="s">
        <v>32</v>
      </c>
      <c r="S21" s="23" t="s">
        <v>33</v>
      </c>
      <c r="T21" s="1092" t="b">
        <v>1</v>
      </c>
      <c r="U21" s="231" t="s">
        <v>161</v>
      </c>
      <c r="V21" s="16" t="s">
        <v>90</v>
      </c>
      <c r="W21" s="16">
        <v>1019192</v>
      </c>
      <c r="X21" s="16" t="s">
        <v>4120</v>
      </c>
      <c r="Y21" s="16"/>
    </row>
    <row r="22" spans="1:25">
      <c r="A22" s="224" t="s">
        <v>698</v>
      </c>
      <c r="B22" s="224" t="s">
        <v>78</v>
      </c>
      <c r="C22" s="224" t="s">
        <v>4123</v>
      </c>
      <c r="D22" s="224" t="s">
        <v>88</v>
      </c>
      <c r="E22" s="227">
        <v>46124.166666666664</v>
      </c>
      <c r="F22" s="224">
        <v>11.9</v>
      </c>
      <c r="G22" s="224">
        <v>118566</v>
      </c>
      <c r="H22" s="226" t="s">
        <v>740</v>
      </c>
      <c r="I22" s="224"/>
      <c r="J22" s="224"/>
      <c r="K22" s="224"/>
      <c r="L22" s="224"/>
      <c r="M22" s="35">
        <v>27</v>
      </c>
      <c r="N22" s="224"/>
      <c r="O22" s="35">
        <v>80</v>
      </c>
      <c r="P22" s="35">
        <v>54</v>
      </c>
      <c r="Q22" s="14">
        <f>SUM(I22:P22)</f>
        <v>161</v>
      </c>
      <c r="R22" s="229" t="s">
        <v>32</v>
      </c>
      <c r="S22" s="23" t="s">
        <v>33</v>
      </c>
      <c r="T22" s="1092" t="b">
        <v>1</v>
      </c>
      <c r="U22" s="231" t="s">
        <v>161</v>
      </c>
      <c r="V22" s="16" t="s">
        <v>90</v>
      </c>
      <c r="W22" s="16">
        <v>1019193</v>
      </c>
      <c r="X22" s="16" t="s">
        <v>4120</v>
      </c>
      <c r="Y22" s="16"/>
    </row>
    <row r="23" spans="1:25">
      <c r="A23" s="224" t="s">
        <v>165</v>
      </c>
      <c r="B23" s="224" t="s">
        <v>78</v>
      </c>
      <c r="C23" s="224" t="s">
        <v>4124</v>
      </c>
      <c r="D23" s="224" t="s">
        <v>88</v>
      </c>
      <c r="E23" s="227">
        <v>46124.166666666664</v>
      </c>
      <c r="F23" s="224">
        <v>11.9</v>
      </c>
      <c r="G23" s="224">
        <v>118567</v>
      </c>
      <c r="H23" s="226" t="s">
        <v>740</v>
      </c>
      <c r="I23" s="224"/>
      <c r="J23" s="224"/>
      <c r="K23" s="224"/>
      <c r="L23" s="224"/>
      <c r="M23" s="224"/>
      <c r="N23" s="35">
        <v>54</v>
      </c>
      <c r="O23" s="35">
        <v>107</v>
      </c>
      <c r="P23" s="224"/>
      <c r="Q23" s="14">
        <f>SUM(I23:P23)</f>
        <v>161</v>
      </c>
      <c r="R23" s="229" t="s">
        <v>32</v>
      </c>
      <c r="S23" s="23" t="s">
        <v>33</v>
      </c>
      <c r="T23" s="14"/>
      <c r="U23" s="231" t="s">
        <v>161</v>
      </c>
      <c r="V23" s="16" t="s">
        <v>90</v>
      </c>
      <c r="W23" s="16">
        <v>1019194</v>
      </c>
      <c r="X23" s="16" t="s">
        <v>4120</v>
      </c>
      <c r="Y23" s="16"/>
    </row>
    <row r="24" spans="1:25">
      <c r="A24" s="224" t="s">
        <v>655</v>
      </c>
      <c r="B24" s="224" t="s">
        <v>652</v>
      </c>
      <c r="C24" s="224" t="s">
        <v>4125</v>
      </c>
      <c r="D24" s="224" t="s">
        <v>2892</v>
      </c>
      <c r="E24" s="227">
        <v>46125.288194444445</v>
      </c>
      <c r="F24" s="224">
        <v>12.2</v>
      </c>
      <c r="G24" s="224">
        <v>118568</v>
      </c>
      <c r="H24" s="1117" t="s">
        <v>401</v>
      </c>
      <c r="I24" s="224"/>
      <c r="J24" s="224"/>
      <c r="K24" s="224"/>
      <c r="L24" s="224"/>
      <c r="M24" s="224"/>
      <c r="N24" s="35">
        <v>160</v>
      </c>
      <c r="O24" s="224"/>
      <c r="P24" s="224"/>
      <c r="Q24" s="14">
        <f t="shared" ref="Q24:Q25" si="1">SUM(I24:P24)</f>
        <v>160</v>
      </c>
      <c r="R24" s="229" t="s">
        <v>32</v>
      </c>
      <c r="S24" s="23" t="s">
        <v>33</v>
      </c>
      <c r="T24" s="14"/>
      <c r="U24" s="232" t="s">
        <v>100</v>
      </c>
      <c r="V24" s="16" t="s">
        <v>90</v>
      </c>
      <c r="W24" s="16">
        <v>1019195</v>
      </c>
      <c r="X24" s="16" t="s">
        <v>4126</v>
      </c>
      <c r="Y24" s="16"/>
    </row>
    <row r="25" spans="1:25">
      <c r="A25" s="224" t="s">
        <v>1128</v>
      </c>
      <c r="B25" s="224" t="s">
        <v>652</v>
      </c>
      <c r="C25" s="224" t="s">
        <v>4127</v>
      </c>
      <c r="D25" s="224" t="s">
        <v>2892</v>
      </c>
      <c r="E25" s="227">
        <v>46125.288194444445</v>
      </c>
      <c r="F25" s="224">
        <v>12.2</v>
      </c>
      <c r="G25" s="224">
        <v>118569</v>
      </c>
      <c r="H25" s="1117" t="s">
        <v>401</v>
      </c>
      <c r="I25" s="224"/>
      <c r="J25" s="224"/>
      <c r="K25" s="224"/>
      <c r="L25" s="224"/>
      <c r="M25" s="35">
        <v>54</v>
      </c>
      <c r="N25" s="35">
        <v>106</v>
      </c>
      <c r="O25" s="224"/>
      <c r="P25" s="224"/>
      <c r="Q25" s="14">
        <f t="shared" si="1"/>
        <v>160</v>
      </c>
      <c r="R25" s="229" t="s">
        <v>32</v>
      </c>
      <c r="S25" s="23" t="s">
        <v>33</v>
      </c>
      <c r="T25" s="14"/>
      <c r="U25" s="232" t="s">
        <v>100</v>
      </c>
      <c r="V25" s="16" t="s">
        <v>90</v>
      </c>
      <c r="W25" s="16">
        <v>1019196</v>
      </c>
      <c r="X25" s="16" t="s">
        <v>4126</v>
      </c>
      <c r="Y25" s="16"/>
    </row>
    <row r="26" spans="1:25">
      <c r="A26" s="11" t="s">
        <v>19</v>
      </c>
      <c r="B26" s="7"/>
      <c r="C26" s="7"/>
      <c r="D26" s="7"/>
      <c r="E26" s="11"/>
      <c r="F26" s="7"/>
      <c r="G26" s="7"/>
      <c r="H26" s="7"/>
      <c r="I26" s="11">
        <f t="shared" ref="I26:L26" si="2">SUM(I3:I25)</f>
        <v>0</v>
      </c>
      <c r="J26" s="11">
        <f t="shared" si="2"/>
        <v>0</v>
      </c>
      <c r="K26" s="11">
        <f t="shared" si="2"/>
        <v>0</v>
      </c>
      <c r="L26" s="11">
        <f t="shared" si="2"/>
        <v>0</v>
      </c>
      <c r="M26" s="11">
        <f>SUM(M21:M25)</f>
        <v>135</v>
      </c>
      <c r="N26" s="11">
        <f>SUM(N21:N25)</f>
        <v>320</v>
      </c>
      <c r="O26" s="11">
        <f>SUM(O21:O25)</f>
        <v>240</v>
      </c>
      <c r="P26" s="11">
        <f>SUM(P21:P25)</f>
        <v>108</v>
      </c>
      <c r="Q26" s="11">
        <f>SUM(Q21:Q25)</f>
        <v>803</v>
      </c>
      <c r="R26" s="12"/>
      <c r="S26" s="12"/>
      <c r="T26" s="12"/>
      <c r="U26" s="12"/>
      <c r="V26" s="12"/>
      <c r="W26" s="12"/>
      <c r="X26" s="12"/>
      <c r="Y26" s="12"/>
    </row>
    <row r="27" spans="1:25">
      <c r="A27" s="1"/>
      <c r="B27" s="1"/>
      <c r="C27" s="1"/>
      <c r="D27" s="1"/>
      <c r="E27" s="1"/>
      <c r="F27" s="2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"/>
      <c r="K28" s="1563"/>
      <c r="L28" s="1563"/>
      <c r="M28" s="156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5.75" customHeight="1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" customHeight="1">
      <c r="A30" s="230" t="s">
        <v>161</v>
      </c>
      <c r="B30" s="1558" t="s">
        <v>41</v>
      </c>
      <c r="C30" s="1558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4" t="s">
        <v>100</v>
      </c>
      <c r="B31" s="1564" t="s">
        <v>39</v>
      </c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5" t="s">
        <v>42</v>
      </c>
      <c r="B32" s="1565" t="s">
        <v>1599</v>
      </c>
      <c r="C32" s="156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/>
      <c r="C33" s="156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43</v>
      </c>
      <c r="B34" s="1566" t="s">
        <v>4128</v>
      </c>
      <c r="C34" s="156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44</v>
      </c>
      <c r="B35" s="1567"/>
      <c r="C35" s="156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7" spans="1:25" ht="23.25" customHeight="1">
      <c r="A37" s="1559" t="s">
        <v>83</v>
      </c>
      <c r="B37" s="1559"/>
      <c r="C37" s="1559"/>
      <c r="D37" s="1559"/>
      <c r="E37" s="1559"/>
      <c r="F37" s="1559"/>
      <c r="G37" s="1067"/>
      <c r="H37" s="7"/>
      <c r="I37" s="1559" t="s">
        <v>346</v>
      </c>
      <c r="J37" s="1559"/>
      <c r="K37" s="1559"/>
      <c r="L37" s="1559"/>
      <c r="M37" s="1559"/>
      <c r="N37" s="1559"/>
      <c r="O37" s="1559"/>
      <c r="P37" s="1559"/>
      <c r="Q37" s="1559"/>
      <c r="R37" s="1560" t="s">
        <v>4129</v>
      </c>
      <c r="S37" s="1561"/>
      <c r="T37" s="1560"/>
      <c r="U37" s="1560"/>
      <c r="V37" s="1560"/>
      <c r="W37" s="1560"/>
      <c r="X37" s="1560"/>
      <c r="Y37" s="1560"/>
    </row>
    <row r="38" spans="1:25" ht="26.25">
      <c r="A38" s="8" t="s">
        <v>3</v>
      </c>
      <c r="B38" s="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8" t="s">
        <v>9</v>
      </c>
      <c r="H38" s="33" t="s">
        <v>10</v>
      </c>
      <c r="I38" s="9" t="s">
        <v>11</v>
      </c>
      <c r="J38" s="9" t="s">
        <v>12</v>
      </c>
      <c r="K38" s="9" t="s">
        <v>13</v>
      </c>
      <c r="L38" s="9" t="s">
        <v>14</v>
      </c>
      <c r="M38" s="9" t="s">
        <v>15</v>
      </c>
      <c r="N38" s="9" t="s">
        <v>16</v>
      </c>
      <c r="O38" s="9" t="s">
        <v>17</v>
      </c>
      <c r="P38" s="10" t="s">
        <v>18</v>
      </c>
      <c r="Q38" s="8" t="s">
        <v>19</v>
      </c>
      <c r="R38" s="8" t="s">
        <v>20</v>
      </c>
      <c r="S38" s="240" t="s">
        <v>21</v>
      </c>
      <c r="T38" s="240" t="s">
        <v>22</v>
      </c>
      <c r="U38" s="8" t="s">
        <v>24</v>
      </c>
      <c r="V38" s="8" t="s">
        <v>25</v>
      </c>
      <c r="W38" s="8" t="s">
        <v>26</v>
      </c>
      <c r="X38" s="8" t="s">
        <v>27</v>
      </c>
      <c r="Y38" s="8" t="s">
        <v>28</v>
      </c>
    </row>
    <row r="39" spans="1:25">
      <c r="A39" s="224" t="s">
        <v>142</v>
      </c>
      <c r="B39" s="224" t="s">
        <v>72</v>
      </c>
      <c r="C39" s="224" t="s">
        <v>4130</v>
      </c>
      <c r="D39" s="224" t="s">
        <v>71</v>
      </c>
      <c r="E39" s="227">
        <v>46125.715277777781</v>
      </c>
      <c r="F39" s="224">
        <v>16.2</v>
      </c>
      <c r="G39" s="224">
        <v>118523</v>
      </c>
      <c r="H39" s="226" t="s">
        <v>4131</v>
      </c>
      <c r="I39" s="224"/>
      <c r="J39" s="224"/>
      <c r="K39" s="224"/>
      <c r="L39" s="35">
        <v>54</v>
      </c>
      <c r="M39" s="35">
        <v>81</v>
      </c>
      <c r="N39" s="35">
        <v>26</v>
      </c>
      <c r="O39" s="224"/>
      <c r="P39" s="224"/>
      <c r="Q39" s="14">
        <f>SUM(I39:P39)</f>
        <v>161</v>
      </c>
      <c r="R39" s="14" t="s">
        <v>30</v>
      </c>
      <c r="S39" s="14" t="s">
        <v>31</v>
      </c>
      <c r="T39" s="14"/>
      <c r="U39" s="232" t="s">
        <v>169</v>
      </c>
      <c r="V39" s="16"/>
      <c r="W39" s="16">
        <v>1019206</v>
      </c>
      <c r="X39" s="16" t="s">
        <v>4132</v>
      </c>
      <c r="Y39" s="16"/>
    </row>
    <row r="40" spans="1:25">
      <c r="A40" s="224" t="s">
        <v>142</v>
      </c>
      <c r="B40" s="224" t="s">
        <v>72</v>
      </c>
      <c r="C40" s="224" t="s">
        <v>4133</v>
      </c>
      <c r="D40" s="224" t="s">
        <v>71</v>
      </c>
      <c r="E40" s="227">
        <v>46125.715277777781</v>
      </c>
      <c r="F40" s="224">
        <v>16.2</v>
      </c>
      <c r="G40" s="224">
        <v>118524</v>
      </c>
      <c r="H40" s="226" t="s">
        <v>4131</v>
      </c>
      <c r="I40" s="224"/>
      <c r="J40" s="224"/>
      <c r="K40" s="224"/>
      <c r="L40" s="224"/>
      <c r="M40" s="224"/>
      <c r="N40" s="35">
        <v>81</v>
      </c>
      <c r="O40" s="35">
        <v>80</v>
      </c>
      <c r="P40" s="224"/>
      <c r="Q40" s="14">
        <f>SUM(I40:P40)</f>
        <v>161</v>
      </c>
      <c r="R40" s="14" t="s">
        <v>30</v>
      </c>
      <c r="S40" s="14" t="s">
        <v>31</v>
      </c>
      <c r="T40" s="14"/>
      <c r="U40" s="232" t="s">
        <v>169</v>
      </c>
      <c r="V40" s="16"/>
      <c r="W40" s="16">
        <v>1019205</v>
      </c>
      <c r="X40" s="16" t="s">
        <v>4132</v>
      </c>
      <c r="Y40" s="16"/>
    </row>
    <row r="41" spans="1:25">
      <c r="A41" s="224" t="s">
        <v>141</v>
      </c>
      <c r="B41" s="224" t="s">
        <v>69</v>
      </c>
      <c r="C41" s="224" t="s">
        <v>4134</v>
      </c>
      <c r="D41" s="224" t="s">
        <v>68</v>
      </c>
      <c r="E41" s="227">
        <v>46123.798611111109</v>
      </c>
      <c r="F41" s="224">
        <v>16.899999999999999</v>
      </c>
      <c r="G41" s="224">
        <v>118525</v>
      </c>
      <c r="H41" s="226"/>
      <c r="I41" s="224"/>
      <c r="J41" s="224"/>
      <c r="K41" s="224"/>
      <c r="L41" s="224"/>
      <c r="M41" s="35">
        <v>27</v>
      </c>
      <c r="N41" s="35">
        <v>81</v>
      </c>
      <c r="O41" s="35">
        <v>53</v>
      </c>
      <c r="P41" s="224"/>
      <c r="Q41" s="14">
        <f>SUM(I41:P41)</f>
        <v>161</v>
      </c>
      <c r="R41" s="14" t="s">
        <v>30</v>
      </c>
      <c r="S41" s="14" t="s">
        <v>31</v>
      </c>
      <c r="T41" s="14"/>
      <c r="U41" s="232" t="s">
        <v>169</v>
      </c>
      <c r="V41" s="16"/>
      <c r="W41" s="16">
        <v>1019204</v>
      </c>
      <c r="X41" s="16" t="s">
        <v>4135</v>
      </c>
      <c r="Y41" s="16"/>
    </row>
    <row r="42" spans="1:25">
      <c r="A42" s="224" t="s">
        <v>1192</v>
      </c>
      <c r="B42" s="224" t="s">
        <v>80</v>
      </c>
      <c r="C42" s="224" t="s">
        <v>4136</v>
      </c>
      <c r="D42" s="224" t="s">
        <v>117</v>
      </c>
      <c r="E42" s="227">
        <v>46125.402777777781</v>
      </c>
      <c r="F42" s="224">
        <v>11</v>
      </c>
      <c r="G42" s="224">
        <v>118570</v>
      </c>
      <c r="H42" s="226" t="s">
        <v>160</v>
      </c>
      <c r="I42" s="224"/>
      <c r="J42" s="224"/>
      <c r="K42" s="224"/>
      <c r="L42" s="224"/>
      <c r="M42" s="224"/>
      <c r="N42" s="35">
        <v>81</v>
      </c>
      <c r="O42" s="224"/>
      <c r="P42" s="35">
        <v>80</v>
      </c>
      <c r="Q42" s="14">
        <f>SUM(I42:P42)</f>
        <v>161</v>
      </c>
      <c r="R42" s="229" t="s">
        <v>32</v>
      </c>
      <c r="S42" s="23" t="s">
        <v>33</v>
      </c>
      <c r="T42" s="14"/>
      <c r="U42" s="231" t="s">
        <v>100</v>
      </c>
      <c r="V42" s="16" t="s">
        <v>90</v>
      </c>
      <c r="W42" s="16">
        <v>1019203</v>
      </c>
      <c r="X42" s="16" t="s">
        <v>4137</v>
      </c>
      <c r="Y42" s="16"/>
    </row>
    <row r="43" spans="1:25">
      <c r="A43" s="11" t="s">
        <v>19</v>
      </c>
      <c r="B43" s="7"/>
      <c r="C43" s="7"/>
      <c r="D43" s="7"/>
      <c r="E43" s="11"/>
      <c r="F43" s="7"/>
      <c r="G43" s="7"/>
      <c r="H43" s="7"/>
      <c r="I43" s="11">
        <f t="shared" ref="I43:Q43" si="3">SUM(I39:I42)</f>
        <v>0</v>
      </c>
      <c r="J43" s="11">
        <f t="shared" si="3"/>
        <v>0</v>
      </c>
      <c r="K43" s="11">
        <f t="shared" si="3"/>
        <v>0</v>
      </c>
      <c r="L43" s="11">
        <f t="shared" si="3"/>
        <v>54</v>
      </c>
      <c r="M43" s="11">
        <f t="shared" si="3"/>
        <v>108</v>
      </c>
      <c r="N43" s="11">
        <f t="shared" si="3"/>
        <v>269</v>
      </c>
      <c r="O43" s="11">
        <f t="shared" si="3"/>
        <v>133</v>
      </c>
      <c r="P43" s="11">
        <f t="shared" si="3"/>
        <v>80</v>
      </c>
      <c r="Q43" s="11">
        <f t="shared" si="3"/>
        <v>644</v>
      </c>
      <c r="R43" s="12"/>
      <c r="S43" s="12"/>
      <c r="T43" s="12"/>
      <c r="U43" s="12"/>
      <c r="V43" s="12"/>
      <c r="W43" s="12"/>
      <c r="X43" s="12"/>
      <c r="Y43" s="12"/>
    </row>
    <row r="44" spans="1:25">
      <c r="A44" s="1"/>
      <c r="B44" s="1"/>
      <c r="C44" s="1"/>
      <c r="D44" s="1"/>
      <c r="E44" s="1"/>
      <c r="F44" s="2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5">
      <c r="A45" s="166" t="s">
        <v>34</v>
      </c>
      <c r="B45" s="1562"/>
      <c r="C45" s="1562"/>
      <c r="D45" s="1562"/>
      <c r="E45" s="1"/>
      <c r="F45" s="1"/>
      <c r="G45" s="1"/>
      <c r="H45" s="1"/>
      <c r="I45" s="1"/>
      <c r="J45" s="1"/>
      <c r="K45" s="1563"/>
      <c r="L45" s="1563"/>
      <c r="M45" s="1563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5" ht="18">
      <c r="A46" s="187" t="s">
        <v>35</v>
      </c>
      <c r="B46" s="186" t="s">
        <v>36</v>
      </c>
      <c r="C46" s="239" t="s">
        <v>37</v>
      </c>
      <c r="D46" s="24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>
      <c r="A47" s="230" t="s">
        <v>100</v>
      </c>
      <c r="B47" s="1558" t="s">
        <v>39</v>
      </c>
      <c r="C47" s="1558"/>
      <c r="D47" s="242"/>
      <c r="E47" s="243" t="s">
        <v>40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4" t="s">
        <v>169</v>
      </c>
      <c r="B48" s="1564" t="s">
        <v>41</v>
      </c>
      <c r="C48" s="156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5" t="s">
        <v>42</v>
      </c>
      <c r="B49" s="1565" t="s">
        <v>2101</v>
      </c>
      <c r="C49" s="156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5" t="s">
        <v>42</v>
      </c>
      <c r="B50" s="1565"/>
      <c r="C50" s="156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5" t="s">
        <v>43</v>
      </c>
      <c r="B51" s="1566" t="s">
        <v>4138</v>
      </c>
      <c r="C51" s="156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44</v>
      </c>
      <c r="B52" s="1567"/>
      <c r="C52" s="156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4" spans="1:25" ht="23.25" customHeight="1">
      <c r="A54" s="1679" t="s">
        <v>109</v>
      </c>
      <c r="B54" s="1679"/>
      <c r="C54" s="1679"/>
      <c r="D54" s="1679"/>
      <c r="E54" s="1679"/>
      <c r="F54" s="1679"/>
      <c r="G54" s="1096"/>
      <c r="H54" s="253"/>
      <c r="I54" s="1679" t="s">
        <v>1126</v>
      </c>
      <c r="J54" s="1679"/>
      <c r="K54" s="1679"/>
      <c r="L54" s="1679"/>
      <c r="M54" s="1679"/>
      <c r="N54" s="1679"/>
      <c r="O54" s="1679"/>
      <c r="P54" s="1679"/>
      <c r="Q54" s="1679"/>
      <c r="R54" s="1677" t="s">
        <v>4139</v>
      </c>
      <c r="S54" s="1678"/>
      <c r="T54" s="1677"/>
      <c r="U54" s="1677"/>
      <c r="V54" s="1677"/>
      <c r="W54" s="1677"/>
      <c r="X54" s="1677"/>
      <c r="Y54" s="1677"/>
    </row>
    <row r="55" spans="1:25" ht="26.25">
      <c r="A55" s="8" t="s">
        <v>3</v>
      </c>
      <c r="B55" s="8" t="s">
        <v>4</v>
      </c>
      <c r="C55" s="8" t="s">
        <v>5</v>
      </c>
      <c r="D55" s="8" t="s">
        <v>6</v>
      </c>
      <c r="E55" s="8" t="s">
        <v>7</v>
      </c>
      <c r="F55" s="8" t="s">
        <v>8</v>
      </c>
      <c r="G55" s="8" t="s">
        <v>9</v>
      </c>
      <c r="H55" s="33" t="s">
        <v>10</v>
      </c>
      <c r="I55" s="9" t="s">
        <v>11</v>
      </c>
      <c r="J55" s="9" t="s">
        <v>12</v>
      </c>
      <c r="K55" s="9" t="s">
        <v>13</v>
      </c>
      <c r="L55" s="9" t="s">
        <v>14</v>
      </c>
      <c r="M55" s="9" t="s">
        <v>15</v>
      </c>
      <c r="N55" s="9" t="s">
        <v>16</v>
      </c>
      <c r="O55" s="9" t="s">
        <v>17</v>
      </c>
      <c r="P55" s="10" t="s">
        <v>18</v>
      </c>
      <c r="Q55" s="8" t="s">
        <v>19</v>
      </c>
      <c r="R55" s="8" t="s">
        <v>20</v>
      </c>
      <c r="S55" s="240" t="s">
        <v>21</v>
      </c>
      <c r="T55" s="240" t="s">
        <v>22</v>
      </c>
      <c r="U55" s="8" t="s">
        <v>24</v>
      </c>
      <c r="V55" s="8" t="s">
        <v>25</v>
      </c>
      <c r="W55" s="8" t="s">
        <v>26</v>
      </c>
      <c r="X55" s="8" t="s">
        <v>27</v>
      </c>
      <c r="Y55" s="8" t="s">
        <v>28</v>
      </c>
    </row>
    <row r="56" spans="1:25">
      <c r="A56" s="224" t="s">
        <v>120</v>
      </c>
      <c r="B56" s="224" t="s">
        <v>78</v>
      </c>
      <c r="C56" s="224" t="s">
        <v>4140</v>
      </c>
      <c r="D56" s="224" t="s">
        <v>3761</v>
      </c>
      <c r="E56" s="227">
        <v>46125.541666666664</v>
      </c>
      <c r="F56" s="224">
        <v>12.6</v>
      </c>
      <c r="G56" s="224">
        <v>118571</v>
      </c>
      <c r="H56" s="226" t="s">
        <v>740</v>
      </c>
      <c r="I56" s="224"/>
      <c r="J56" s="224"/>
      <c r="K56" s="224"/>
      <c r="L56" s="224"/>
      <c r="M56" s="35">
        <v>54</v>
      </c>
      <c r="N56" s="35">
        <v>54</v>
      </c>
      <c r="O56" s="224"/>
      <c r="P56" s="35">
        <v>53</v>
      </c>
      <c r="Q56" s="14">
        <f>SUM(I56:P56)</f>
        <v>161</v>
      </c>
      <c r="R56" s="229" t="s">
        <v>32</v>
      </c>
      <c r="S56" s="23" t="s">
        <v>33</v>
      </c>
      <c r="T56" s="1092" t="b">
        <v>1</v>
      </c>
      <c r="U56" s="228" t="s">
        <v>2328</v>
      </c>
      <c r="V56" s="16" t="s">
        <v>90</v>
      </c>
      <c r="W56" s="16">
        <v>1019216</v>
      </c>
      <c r="X56" s="16" t="s">
        <v>4141</v>
      </c>
      <c r="Y56" s="16"/>
    </row>
    <row r="57" spans="1:25">
      <c r="A57" s="224" t="s">
        <v>86</v>
      </c>
      <c r="B57" s="224" t="s">
        <v>92</v>
      </c>
      <c r="C57" s="224" t="s">
        <v>4142</v>
      </c>
      <c r="D57" s="224" t="s">
        <v>2467</v>
      </c>
      <c r="E57" s="227">
        <v>46125.75</v>
      </c>
      <c r="F57" s="224">
        <v>13.1</v>
      </c>
      <c r="G57" s="224">
        <v>118572</v>
      </c>
      <c r="H57" s="226" t="s">
        <v>740</v>
      </c>
      <c r="I57" s="224"/>
      <c r="J57" s="224"/>
      <c r="K57" s="224"/>
      <c r="L57" s="224"/>
      <c r="M57" s="35">
        <v>159</v>
      </c>
      <c r="N57" s="224"/>
      <c r="O57" s="224"/>
      <c r="P57" s="224"/>
      <c r="Q57" s="14">
        <f>SUM(I57:P57)</f>
        <v>159</v>
      </c>
      <c r="R57" s="229" t="s">
        <v>32</v>
      </c>
      <c r="S57" s="23" t="s">
        <v>33</v>
      </c>
      <c r="T57" s="14"/>
      <c r="U57" s="228" t="s">
        <v>523</v>
      </c>
      <c r="V57" s="16" t="s">
        <v>90</v>
      </c>
      <c r="W57" s="16">
        <v>1019218</v>
      </c>
      <c r="X57" s="16" t="s">
        <v>2189</v>
      </c>
      <c r="Y57" s="16"/>
    </row>
    <row r="58" spans="1:25">
      <c r="A58" s="224" t="s">
        <v>3612</v>
      </c>
      <c r="B58" s="224" t="s">
        <v>78</v>
      </c>
      <c r="C58" s="224" t="s">
        <v>4143</v>
      </c>
      <c r="D58" s="224" t="s">
        <v>3761</v>
      </c>
      <c r="E58" s="227">
        <v>46125.541666666664</v>
      </c>
      <c r="F58" s="224">
        <v>12.6</v>
      </c>
      <c r="G58" s="224">
        <v>118573</v>
      </c>
      <c r="H58" s="226" t="s">
        <v>740</v>
      </c>
      <c r="I58" s="224"/>
      <c r="J58" s="224"/>
      <c r="K58" s="224"/>
      <c r="L58" s="224"/>
      <c r="M58" s="224"/>
      <c r="N58" s="35">
        <v>135</v>
      </c>
      <c r="O58" s="224"/>
      <c r="P58" s="35">
        <v>26</v>
      </c>
      <c r="Q58" s="14">
        <f>SUM(I58:P58)</f>
        <v>161</v>
      </c>
      <c r="R58" s="229" t="s">
        <v>32</v>
      </c>
      <c r="S58" s="23" t="s">
        <v>33</v>
      </c>
      <c r="T58" s="14"/>
      <c r="U58" s="228" t="s">
        <v>2328</v>
      </c>
      <c r="V58" s="16" t="s">
        <v>90</v>
      </c>
      <c r="W58" s="16">
        <v>1019219</v>
      </c>
      <c r="X58" s="16" t="s">
        <v>4141</v>
      </c>
      <c r="Y58" s="16"/>
    </row>
    <row r="59" spans="1:25">
      <c r="A59" s="224" t="s">
        <v>867</v>
      </c>
      <c r="B59" s="224" t="s">
        <v>92</v>
      </c>
      <c r="C59" s="224" t="s">
        <v>4144</v>
      </c>
      <c r="D59" s="224" t="s">
        <v>2467</v>
      </c>
      <c r="E59" s="227">
        <v>46125.75</v>
      </c>
      <c r="F59" s="224">
        <v>13.1</v>
      </c>
      <c r="G59" s="224">
        <v>118574</v>
      </c>
      <c r="H59" s="226" t="s">
        <v>740</v>
      </c>
      <c r="I59" s="224"/>
      <c r="J59" s="224"/>
      <c r="K59" s="224"/>
      <c r="L59" s="224"/>
      <c r="M59" s="224"/>
      <c r="N59" s="224"/>
      <c r="O59" s="35">
        <v>161</v>
      </c>
      <c r="P59" s="224"/>
      <c r="Q59" s="14">
        <f>SUM(I59:P59)</f>
        <v>161</v>
      </c>
      <c r="R59" s="229" t="s">
        <v>32</v>
      </c>
      <c r="S59" s="23" t="s">
        <v>33</v>
      </c>
      <c r="T59" s="1092" t="b">
        <v>1</v>
      </c>
      <c r="U59" s="228" t="s">
        <v>523</v>
      </c>
      <c r="V59" s="16" t="s">
        <v>90</v>
      </c>
      <c r="W59" s="16">
        <v>1019220</v>
      </c>
      <c r="X59" s="16" t="s">
        <v>2189</v>
      </c>
      <c r="Y59" s="16"/>
    </row>
    <row r="60" spans="1:25">
      <c r="A60" s="224" t="s">
        <v>2561</v>
      </c>
      <c r="B60" s="224" t="s">
        <v>92</v>
      </c>
      <c r="C60" s="224" t="s">
        <v>4145</v>
      </c>
      <c r="D60" s="224" t="s">
        <v>2467</v>
      </c>
      <c r="E60" s="227">
        <v>46125.75</v>
      </c>
      <c r="F60" s="224">
        <v>13.1</v>
      </c>
      <c r="G60" s="224">
        <v>118575</v>
      </c>
      <c r="H60" s="226" t="s">
        <v>740</v>
      </c>
      <c r="I60" s="224"/>
      <c r="J60" s="224"/>
      <c r="K60" s="224"/>
      <c r="L60" s="224"/>
      <c r="M60" s="224"/>
      <c r="N60" s="35">
        <v>27</v>
      </c>
      <c r="O60" s="35">
        <v>80</v>
      </c>
      <c r="P60" s="35">
        <v>54</v>
      </c>
      <c r="Q60" s="14">
        <f>SUM(I60:P60)</f>
        <v>161</v>
      </c>
      <c r="R60" s="229" t="s">
        <v>32</v>
      </c>
      <c r="S60" s="23" t="s">
        <v>33</v>
      </c>
      <c r="T60" s="1092" t="b">
        <v>1</v>
      </c>
      <c r="U60" s="228" t="s">
        <v>523</v>
      </c>
      <c r="V60" s="16" t="s">
        <v>90</v>
      </c>
      <c r="W60" s="16">
        <v>1019221</v>
      </c>
      <c r="X60" s="16" t="s">
        <v>2189</v>
      </c>
      <c r="Y60" s="16"/>
    </row>
    <row r="61" spans="1:25">
      <c r="A61" s="11" t="s">
        <v>19</v>
      </c>
      <c r="B61" s="7"/>
      <c r="C61" s="7"/>
      <c r="D61" s="7"/>
      <c r="E61" s="11"/>
      <c r="F61" s="7"/>
      <c r="G61" s="7"/>
      <c r="H61" s="7"/>
      <c r="I61" s="11">
        <f t="shared" ref="I61:P61" si="4">SUM(I56:I60)</f>
        <v>0</v>
      </c>
      <c r="J61" s="11">
        <f t="shared" si="4"/>
        <v>0</v>
      </c>
      <c r="K61" s="11">
        <f t="shared" si="4"/>
        <v>0</v>
      </c>
      <c r="L61" s="11">
        <f t="shared" si="4"/>
        <v>0</v>
      </c>
      <c r="M61" s="11">
        <f t="shared" si="4"/>
        <v>213</v>
      </c>
      <c r="N61" s="11">
        <f t="shared" si="4"/>
        <v>216</v>
      </c>
      <c r="O61" s="11">
        <f t="shared" si="4"/>
        <v>241</v>
      </c>
      <c r="P61" s="11">
        <f t="shared" si="4"/>
        <v>133</v>
      </c>
      <c r="Q61" s="11">
        <f>SUM(Q56:Q60)</f>
        <v>803</v>
      </c>
      <c r="R61" s="12"/>
      <c r="S61" s="12"/>
      <c r="T61" s="12"/>
      <c r="U61" s="12"/>
      <c r="V61" s="12"/>
      <c r="W61" s="12"/>
      <c r="X61" s="12"/>
      <c r="Y61" s="12"/>
    </row>
    <row r="62" spans="1:25">
      <c r="A62" s="1"/>
      <c r="B62" s="1"/>
      <c r="C62" s="1"/>
      <c r="D62" s="1"/>
      <c r="E62" s="1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5">
      <c r="A63" s="166" t="s">
        <v>34</v>
      </c>
      <c r="B63" s="1562"/>
      <c r="C63" s="1562"/>
      <c r="D63" s="1562"/>
      <c r="E63" s="1"/>
      <c r="F63" s="1"/>
      <c r="G63" s="1"/>
      <c r="H63" s="1"/>
      <c r="I63" s="1"/>
      <c r="J63" s="1"/>
      <c r="K63" s="1563"/>
      <c r="L63" s="1563"/>
      <c r="M63" s="1563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5" ht="18">
      <c r="A64" s="187" t="s">
        <v>35</v>
      </c>
      <c r="B64" s="186" t="s">
        <v>36</v>
      </c>
      <c r="C64" s="239" t="s">
        <v>37</v>
      </c>
      <c r="D64" s="24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>
      <c r="A65" s="230" t="s">
        <v>508</v>
      </c>
      <c r="B65" s="1558" t="s">
        <v>39</v>
      </c>
      <c r="C65" s="1558"/>
      <c r="D65" s="242"/>
      <c r="E65" s="243" t="s">
        <v>40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4" t="s">
        <v>523</v>
      </c>
      <c r="B66" s="1564" t="s">
        <v>41</v>
      </c>
      <c r="C66" s="156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>
      <c r="A67" s="5" t="s">
        <v>42</v>
      </c>
      <c r="B67" s="1565"/>
      <c r="C67" s="156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>
      <c r="A68" s="5" t="s">
        <v>42</v>
      </c>
      <c r="B68" s="1565"/>
      <c r="C68" s="156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>
      <c r="A69" s="5" t="s">
        <v>43</v>
      </c>
      <c r="B69" s="1566"/>
      <c r="C69" s="156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>
      <c r="A70" s="5" t="s">
        <v>44</v>
      </c>
      <c r="B70" s="1567"/>
      <c r="C70" s="156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80" spans="1:24">
      <c r="L80" s="141"/>
    </row>
    <row r="81" spans="12:12">
      <c r="L81" s="141"/>
    </row>
  </sheetData>
  <mergeCells count="44">
    <mergeCell ref="B12:C12"/>
    <mergeCell ref="A1:F1"/>
    <mergeCell ref="I1:Q1"/>
    <mergeCell ref="R1:Y1"/>
    <mergeCell ref="B10:D10"/>
    <mergeCell ref="K10:M10"/>
    <mergeCell ref="B31:C31"/>
    <mergeCell ref="B13:C13"/>
    <mergeCell ref="B14:C14"/>
    <mergeCell ref="B15:C15"/>
    <mergeCell ref="B16:C16"/>
    <mergeCell ref="B17:C17"/>
    <mergeCell ref="A19:F19"/>
    <mergeCell ref="I19:Q19"/>
    <mergeCell ref="R19:Y19"/>
    <mergeCell ref="B28:D28"/>
    <mergeCell ref="K28:M28"/>
    <mergeCell ref="B30:C30"/>
    <mergeCell ref="B32:C32"/>
    <mergeCell ref="B33:C33"/>
    <mergeCell ref="B34:C34"/>
    <mergeCell ref="B35:C35"/>
    <mergeCell ref="A37:F37"/>
    <mergeCell ref="R54:Y54"/>
    <mergeCell ref="R37:Y37"/>
    <mergeCell ref="B45:D45"/>
    <mergeCell ref="K45:M45"/>
    <mergeCell ref="B47:C47"/>
    <mergeCell ref="B48:C48"/>
    <mergeCell ref="B49:C49"/>
    <mergeCell ref="I37:Q37"/>
    <mergeCell ref="B50:C50"/>
    <mergeCell ref="B51:C51"/>
    <mergeCell ref="B52:C52"/>
    <mergeCell ref="A54:F54"/>
    <mergeCell ref="I54:Q54"/>
    <mergeCell ref="B69:C69"/>
    <mergeCell ref="B70:C70"/>
    <mergeCell ref="B63:D63"/>
    <mergeCell ref="K63:M63"/>
    <mergeCell ref="B65:C65"/>
    <mergeCell ref="B66:C66"/>
    <mergeCell ref="B67:C67"/>
    <mergeCell ref="B68:C68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E0CC-D700-4CED-81BA-510E624C1E0C}">
  <sheetPr>
    <tabColor rgb="FFFFFF00"/>
  </sheetPr>
  <dimension ref="A1:Y36"/>
  <sheetViews>
    <sheetView workbookViewId="0">
      <selection activeCell="AA44" sqref="AA4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1067"/>
      <c r="H1" s="7"/>
      <c r="I1" s="1559" t="s">
        <v>4146</v>
      </c>
      <c r="J1" s="1559"/>
      <c r="K1" s="1559"/>
      <c r="L1" s="1559"/>
      <c r="M1" s="1559"/>
      <c r="N1" s="1559"/>
      <c r="O1" s="1559"/>
      <c r="P1" s="1559"/>
      <c r="Q1" s="1559"/>
      <c r="R1" s="1560" t="s">
        <v>3408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120</v>
      </c>
      <c r="B3" s="224" t="s">
        <v>78</v>
      </c>
      <c r="C3" s="224" t="s">
        <v>4147</v>
      </c>
      <c r="D3" s="224" t="s">
        <v>3781</v>
      </c>
      <c r="E3" s="227">
        <v>46124.270833333336</v>
      </c>
      <c r="F3" s="224">
        <v>11.9</v>
      </c>
      <c r="G3" s="224">
        <v>118539</v>
      </c>
      <c r="H3" s="226" t="s">
        <v>740</v>
      </c>
      <c r="I3" s="224"/>
      <c r="J3" s="224"/>
      <c r="K3" s="224"/>
      <c r="L3" s="224"/>
      <c r="M3" s="224">
        <v>54</v>
      </c>
      <c r="N3" s="224">
        <v>54</v>
      </c>
      <c r="O3" s="224">
        <v>53</v>
      </c>
      <c r="P3" s="224"/>
      <c r="Q3" s="14">
        <f t="shared" ref="Q3:Q7" si="0">SUM(I3:P3)</f>
        <v>161</v>
      </c>
      <c r="R3" s="229" t="s">
        <v>32</v>
      </c>
      <c r="S3" s="23" t="s">
        <v>33</v>
      </c>
      <c r="T3" s="1092" t="b">
        <v>1</v>
      </c>
      <c r="U3" s="228" t="s">
        <v>4148</v>
      </c>
      <c r="V3" s="16" t="s">
        <v>90</v>
      </c>
      <c r="W3" s="16">
        <v>1019158</v>
      </c>
      <c r="X3" s="16"/>
      <c r="Y3" s="16"/>
    </row>
    <row r="4" spans="1:25">
      <c r="A4" s="224" t="s">
        <v>105</v>
      </c>
      <c r="B4" s="224" t="s">
        <v>78</v>
      </c>
      <c r="C4" s="224" t="s">
        <v>4149</v>
      </c>
      <c r="D4" s="224" t="s">
        <v>3781</v>
      </c>
      <c r="E4" s="227">
        <v>46124.270833333336</v>
      </c>
      <c r="F4" s="224">
        <v>11.9</v>
      </c>
      <c r="G4" s="224">
        <v>118540</v>
      </c>
      <c r="H4" s="226" t="s">
        <v>740</v>
      </c>
      <c r="I4" s="224"/>
      <c r="J4" s="224"/>
      <c r="K4" s="224"/>
      <c r="L4" s="224"/>
      <c r="M4" s="224">
        <v>80</v>
      </c>
      <c r="N4" s="224">
        <v>81</v>
      </c>
      <c r="O4" s="224"/>
      <c r="P4" s="224"/>
      <c r="Q4" s="14">
        <f t="shared" si="0"/>
        <v>161</v>
      </c>
      <c r="R4" s="229" t="s">
        <v>32</v>
      </c>
      <c r="S4" s="23" t="s">
        <v>33</v>
      </c>
      <c r="T4" s="1092" t="b">
        <v>1</v>
      </c>
      <c r="U4" s="228" t="s">
        <v>4148</v>
      </c>
      <c r="V4" s="16" t="s">
        <v>90</v>
      </c>
      <c r="W4" s="16">
        <v>1019159</v>
      </c>
      <c r="X4" s="16"/>
      <c r="Y4" s="16"/>
    </row>
    <row r="5" spans="1:25">
      <c r="A5" s="224" t="s">
        <v>114</v>
      </c>
      <c r="B5" s="224" t="s">
        <v>78</v>
      </c>
      <c r="C5" s="224" t="s">
        <v>4150</v>
      </c>
      <c r="D5" s="224" t="s">
        <v>3781</v>
      </c>
      <c r="E5" s="227">
        <v>46124.270833333336</v>
      </c>
      <c r="F5" s="224">
        <v>11.9</v>
      </c>
      <c r="G5" s="224">
        <v>118541</v>
      </c>
      <c r="H5" s="226" t="s">
        <v>740</v>
      </c>
      <c r="I5" s="224"/>
      <c r="J5" s="224"/>
      <c r="K5" s="224"/>
      <c r="L5" s="224"/>
      <c r="M5" s="224">
        <v>27</v>
      </c>
      <c r="N5" s="224">
        <v>81</v>
      </c>
      <c r="O5" s="224">
        <v>53</v>
      </c>
      <c r="P5" s="224"/>
      <c r="Q5" s="14">
        <f t="shared" si="0"/>
        <v>161</v>
      </c>
      <c r="R5" s="229" t="s">
        <v>32</v>
      </c>
      <c r="S5" s="23" t="s">
        <v>33</v>
      </c>
      <c r="T5" s="1092" t="b">
        <v>1</v>
      </c>
      <c r="U5" s="228" t="s">
        <v>4148</v>
      </c>
      <c r="V5" s="16" t="s">
        <v>90</v>
      </c>
      <c r="W5" s="16">
        <v>1019161</v>
      </c>
      <c r="X5" s="16"/>
      <c r="Y5" s="16"/>
    </row>
    <row r="6" spans="1:25">
      <c r="A6" s="224" t="s">
        <v>2561</v>
      </c>
      <c r="B6" s="224" t="s">
        <v>78</v>
      </c>
      <c r="C6" s="224" t="s">
        <v>4151</v>
      </c>
      <c r="D6" s="224" t="s">
        <v>3781</v>
      </c>
      <c r="E6" s="227">
        <v>46124.270833333336</v>
      </c>
      <c r="F6" s="224">
        <v>11.9</v>
      </c>
      <c r="G6" s="224">
        <v>118542</v>
      </c>
      <c r="H6" s="226" t="s">
        <v>740</v>
      </c>
      <c r="I6" s="224"/>
      <c r="J6" s="224"/>
      <c r="K6" s="224"/>
      <c r="L6" s="224"/>
      <c r="M6" s="224">
        <v>80</v>
      </c>
      <c r="N6" s="224">
        <v>27</v>
      </c>
      <c r="O6" s="224">
        <v>54</v>
      </c>
      <c r="P6" s="224"/>
      <c r="Q6" s="14">
        <f t="shared" si="0"/>
        <v>161</v>
      </c>
      <c r="R6" s="229" t="s">
        <v>32</v>
      </c>
      <c r="S6" s="23" t="s">
        <v>33</v>
      </c>
      <c r="T6" s="1092" t="b">
        <v>1</v>
      </c>
      <c r="U6" s="228" t="s">
        <v>4148</v>
      </c>
      <c r="V6" s="16" t="s">
        <v>90</v>
      </c>
      <c r="W6" s="16">
        <v>1019162</v>
      </c>
      <c r="X6" s="16"/>
      <c r="Y6" s="16"/>
    </row>
    <row r="7" spans="1:25">
      <c r="A7" s="224" t="s">
        <v>1478</v>
      </c>
      <c r="B7" s="224" t="s">
        <v>78</v>
      </c>
      <c r="C7" s="224" t="s">
        <v>4152</v>
      </c>
      <c r="D7" s="224" t="s">
        <v>3781</v>
      </c>
      <c r="E7" s="227">
        <v>46124.270833333336</v>
      </c>
      <c r="F7" s="224">
        <v>11.9</v>
      </c>
      <c r="G7" s="224">
        <v>118543</v>
      </c>
      <c r="H7" s="226" t="s">
        <v>740</v>
      </c>
      <c r="I7" s="224"/>
      <c r="J7" s="224"/>
      <c r="K7" s="224"/>
      <c r="L7" s="224"/>
      <c r="M7" s="224">
        <v>54</v>
      </c>
      <c r="N7" s="224">
        <v>27</v>
      </c>
      <c r="O7" s="224">
        <v>80</v>
      </c>
      <c r="P7" s="224"/>
      <c r="Q7" s="14">
        <f t="shared" si="0"/>
        <v>161</v>
      </c>
      <c r="R7" s="229" t="s">
        <v>32</v>
      </c>
      <c r="S7" s="23" t="s">
        <v>33</v>
      </c>
      <c r="T7" s="14"/>
      <c r="U7" s="228" t="s">
        <v>4148</v>
      </c>
      <c r="V7" s="16" t="s">
        <v>90</v>
      </c>
      <c r="W7" s="16">
        <v>1019163</v>
      </c>
      <c r="X7" s="16"/>
      <c r="Y7" s="16"/>
    </row>
    <row r="8" spans="1:25">
      <c r="A8" s="11" t="s">
        <v>19</v>
      </c>
      <c r="B8" s="7"/>
      <c r="C8" s="7"/>
      <c r="D8" s="7"/>
      <c r="E8" s="11"/>
      <c r="F8" s="7"/>
      <c r="G8" s="7"/>
      <c r="H8" s="7"/>
      <c r="I8" s="11">
        <f t="shared" ref="I8:Q8" si="1">SUM(I3:I7)</f>
        <v>0</v>
      </c>
      <c r="J8" s="11">
        <f t="shared" si="1"/>
        <v>0</v>
      </c>
      <c r="K8" s="11">
        <f t="shared" si="1"/>
        <v>0</v>
      </c>
      <c r="L8" s="11">
        <f t="shared" si="1"/>
        <v>0</v>
      </c>
      <c r="M8" s="11">
        <f t="shared" si="1"/>
        <v>295</v>
      </c>
      <c r="N8" s="11">
        <f t="shared" si="1"/>
        <v>270</v>
      </c>
      <c r="O8" s="11">
        <f t="shared" si="1"/>
        <v>240</v>
      </c>
      <c r="P8" s="11">
        <f t="shared" si="1"/>
        <v>0</v>
      </c>
      <c r="Q8" s="11">
        <f t="shared" si="1"/>
        <v>805</v>
      </c>
      <c r="R8" s="12"/>
      <c r="S8" s="12"/>
      <c r="T8" s="12"/>
      <c r="U8" s="12"/>
      <c r="V8" s="12"/>
      <c r="W8" s="12"/>
      <c r="X8" s="12"/>
      <c r="Y8" s="12"/>
    </row>
    <row r="9" spans="1:25">
      <c r="A9" s="1"/>
      <c r="B9" s="1"/>
      <c r="C9" s="1"/>
      <c r="D9" s="1"/>
      <c r="E9" s="1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"/>
      <c r="K10" s="1563"/>
      <c r="L10" s="1563"/>
      <c r="M10" s="156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231" t="s">
        <v>4148</v>
      </c>
      <c r="B12" s="1558" t="s">
        <v>39</v>
      </c>
      <c r="C12" s="1558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5" customHeight="1">
      <c r="A13" s="5" t="s">
        <v>42</v>
      </c>
      <c r="B13" s="1727" t="s">
        <v>4153</v>
      </c>
      <c r="C13" s="156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5" t="s">
        <v>42</v>
      </c>
      <c r="B14" s="1565"/>
      <c r="C14" s="156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43</v>
      </c>
      <c r="B15" s="1566"/>
      <c r="C15" s="156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44</v>
      </c>
      <c r="B16" s="1567"/>
      <c r="C16" s="156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24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 ht="23.25" customHeight="1">
      <c r="A18" s="1559" t="s">
        <v>194</v>
      </c>
      <c r="B18" s="1559"/>
      <c r="C18" s="1559"/>
      <c r="D18" s="1559"/>
      <c r="E18" s="1559"/>
      <c r="F18" s="1559"/>
      <c r="G18" s="1067"/>
      <c r="H18" s="7"/>
      <c r="I18" s="1559" t="s">
        <v>84</v>
      </c>
      <c r="J18" s="1559"/>
      <c r="K18" s="1559"/>
      <c r="L18" s="1559"/>
      <c r="M18" s="1559"/>
      <c r="N18" s="1559"/>
      <c r="O18" s="1559"/>
      <c r="P18" s="1559"/>
      <c r="Q18" s="1559"/>
      <c r="R18" s="1560" t="s">
        <v>110</v>
      </c>
      <c r="S18" s="1561"/>
      <c r="T18" s="1560"/>
      <c r="U18" s="1560"/>
      <c r="V18" s="1560"/>
      <c r="W18" s="1560"/>
      <c r="X18" s="1560"/>
      <c r="Y18" s="1560"/>
    </row>
    <row r="19" spans="1:25" ht="26.25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8" t="s">
        <v>9</v>
      </c>
      <c r="H19" s="33" t="s">
        <v>10</v>
      </c>
      <c r="I19" s="9" t="s">
        <v>11</v>
      </c>
      <c r="J19" s="9" t="s">
        <v>12</v>
      </c>
      <c r="K19" s="9" t="s">
        <v>13</v>
      </c>
      <c r="L19" s="9" t="s">
        <v>14</v>
      </c>
      <c r="M19" s="9" t="s">
        <v>15</v>
      </c>
      <c r="N19" s="9" t="s">
        <v>16</v>
      </c>
      <c r="O19" s="9" t="s">
        <v>17</v>
      </c>
      <c r="P19" s="10" t="s">
        <v>18</v>
      </c>
      <c r="Q19" s="8" t="s">
        <v>19</v>
      </c>
      <c r="R19" s="8" t="s">
        <v>20</v>
      </c>
      <c r="S19" s="240" t="s">
        <v>21</v>
      </c>
      <c r="T19" s="240" t="s">
        <v>22</v>
      </c>
      <c r="U19" s="8" t="s">
        <v>24</v>
      </c>
      <c r="V19" s="8" t="s">
        <v>25</v>
      </c>
      <c r="W19" s="8" t="s">
        <v>26</v>
      </c>
      <c r="X19" s="8" t="s">
        <v>27</v>
      </c>
      <c r="Y19" s="8" t="s">
        <v>28</v>
      </c>
    </row>
    <row r="20" spans="1:25">
      <c r="A20" s="224" t="s">
        <v>122</v>
      </c>
      <c r="B20" s="224" t="s">
        <v>62</v>
      </c>
      <c r="C20" s="224" t="s">
        <v>4154</v>
      </c>
      <c r="D20" s="224" t="s">
        <v>61</v>
      </c>
      <c r="E20" s="227">
        <v>46123.770833333336</v>
      </c>
      <c r="F20" s="224">
        <v>15.5</v>
      </c>
      <c r="G20" s="224">
        <v>118518</v>
      </c>
      <c r="H20" s="226" t="s">
        <v>4155</v>
      </c>
      <c r="I20" s="224"/>
      <c r="J20" s="224"/>
      <c r="K20" s="224"/>
      <c r="L20" s="224">
        <v>135</v>
      </c>
      <c r="M20" s="224"/>
      <c r="N20" s="224"/>
      <c r="O20" s="224"/>
      <c r="P20" s="224"/>
      <c r="Q20" s="14">
        <f t="shared" ref="Q20:Q25" si="2">SUM(I20:P20)</f>
        <v>135</v>
      </c>
      <c r="R20" s="14" t="s">
        <v>30</v>
      </c>
      <c r="S20" s="14" t="s">
        <v>31</v>
      </c>
      <c r="T20" s="14"/>
      <c r="U20" s="4" t="s">
        <v>169</v>
      </c>
      <c r="V20" s="16" t="s">
        <v>90</v>
      </c>
      <c r="W20" s="16">
        <v>1019165</v>
      </c>
      <c r="X20" s="16" t="s">
        <v>4156</v>
      </c>
      <c r="Y20" s="16"/>
    </row>
    <row r="21" spans="1:25" ht="51">
      <c r="A21" s="384" t="s">
        <v>2561</v>
      </c>
      <c r="B21" s="384" t="s">
        <v>92</v>
      </c>
      <c r="C21" s="384" t="s">
        <v>4157</v>
      </c>
      <c r="D21" s="384" t="s">
        <v>2294</v>
      </c>
      <c r="E21" s="385">
        <v>46124.625</v>
      </c>
      <c r="F21" s="384">
        <v>13.1</v>
      </c>
      <c r="G21" s="384" t="s">
        <v>4158</v>
      </c>
      <c r="H21" s="226" t="s">
        <v>740</v>
      </c>
      <c r="I21" s="224"/>
      <c r="J21" s="224"/>
      <c r="K21" s="224"/>
      <c r="L21" s="224"/>
      <c r="M21" s="224">
        <v>27</v>
      </c>
      <c r="N21" s="224">
        <v>0</v>
      </c>
      <c r="O21" s="224">
        <v>108</v>
      </c>
      <c r="P21" s="224"/>
      <c r="Q21" s="14">
        <f t="shared" si="2"/>
        <v>135</v>
      </c>
      <c r="R21" s="229" t="s">
        <v>32</v>
      </c>
      <c r="S21" s="23" t="s">
        <v>33</v>
      </c>
      <c r="T21" s="1092" t="b">
        <v>1</v>
      </c>
      <c r="U21" s="228" t="s">
        <v>2621</v>
      </c>
      <c r="V21" s="16" t="s">
        <v>90</v>
      </c>
      <c r="W21" s="16">
        <v>1019201</v>
      </c>
      <c r="X21" s="16" t="s">
        <v>4159</v>
      </c>
      <c r="Y21" s="16"/>
    </row>
    <row r="22" spans="1:25">
      <c r="A22" s="224" t="s">
        <v>102</v>
      </c>
      <c r="B22" s="224" t="s">
        <v>92</v>
      </c>
      <c r="C22" s="224" t="s">
        <v>4160</v>
      </c>
      <c r="D22" s="224" t="s">
        <v>2294</v>
      </c>
      <c r="E22" s="227">
        <v>46124.625</v>
      </c>
      <c r="F22" s="224">
        <v>12.9</v>
      </c>
      <c r="G22" s="224">
        <v>118545</v>
      </c>
      <c r="H22" s="226" t="s">
        <v>740</v>
      </c>
      <c r="I22" s="224"/>
      <c r="J22" s="224"/>
      <c r="K22" s="224"/>
      <c r="L22" s="224"/>
      <c r="M22" s="224">
        <v>27</v>
      </c>
      <c r="N22" s="224">
        <v>54</v>
      </c>
      <c r="O22" s="224">
        <v>27</v>
      </c>
      <c r="P22" s="224">
        <v>27</v>
      </c>
      <c r="Q22" s="14">
        <f t="shared" si="2"/>
        <v>135</v>
      </c>
      <c r="R22" s="229" t="s">
        <v>32</v>
      </c>
      <c r="S22" s="23" t="s">
        <v>33</v>
      </c>
      <c r="T22" s="14"/>
      <c r="U22" s="230" t="s">
        <v>161</v>
      </c>
      <c r="V22" s="16"/>
      <c r="W22" s="16">
        <v>1019166</v>
      </c>
      <c r="X22" s="16" t="s">
        <v>4161</v>
      </c>
      <c r="Y22" s="16"/>
    </row>
    <row r="23" spans="1:25">
      <c r="A23" s="224" t="s">
        <v>86</v>
      </c>
      <c r="B23" s="224" t="s">
        <v>78</v>
      </c>
      <c r="C23" s="224" t="s">
        <v>4162</v>
      </c>
      <c r="D23" s="224" t="s">
        <v>88</v>
      </c>
      <c r="E23" s="227">
        <v>46123.166666666664</v>
      </c>
      <c r="F23" s="224">
        <v>11.9</v>
      </c>
      <c r="G23" s="224">
        <v>118547</v>
      </c>
      <c r="H23" s="226" t="s">
        <v>740</v>
      </c>
      <c r="I23" s="224"/>
      <c r="J23" s="224"/>
      <c r="K23" s="224"/>
      <c r="L23" s="224"/>
      <c r="M23" s="224">
        <v>27</v>
      </c>
      <c r="N23" s="224"/>
      <c r="O23" s="224">
        <v>81</v>
      </c>
      <c r="P23" s="224">
        <v>27</v>
      </c>
      <c r="Q23" s="14">
        <f t="shared" si="2"/>
        <v>135</v>
      </c>
      <c r="R23" s="229" t="s">
        <v>32</v>
      </c>
      <c r="S23" s="23" t="s">
        <v>33</v>
      </c>
      <c r="T23" s="14"/>
      <c r="U23" s="230" t="s">
        <v>161</v>
      </c>
      <c r="V23" s="16"/>
      <c r="W23" s="16">
        <v>1019167</v>
      </c>
      <c r="X23" s="16" t="s">
        <v>4163</v>
      </c>
      <c r="Y23" s="16"/>
    </row>
    <row r="24" spans="1:25">
      <c r="A24" s="224" t="s">
        <v>86</v>
      </c>
      <c r="B24" s="224" t="s">
        <v>2827</v>
      </c>
      <c r="C24" s="224" t="s">
        <v>4164</v>
      </c>
      <c r="D24" s="224" t="s">
        <v>2892</v>
      </c>
      <c r="E24" s="227">
        <v>46123.288194444445</v>
      </c>
      <c r="F24" s="224">
        <v>12.2</v>
      </c>
      <c r="G24" s="224">
        <v>118548</v>
      </c>
      <c r="H24" s="226" t="s">
        <v>401</v>
      </c>
      <c r="I24" s="224"/>
      <c r="J24" s="224"/>
      <c r="K24" s="224"/>
      <c r="L24" s="224"/>
      <c r="M24" s="224">
        <v>27</v>
      </c>
      <c r="N24" s="224">
        <v>108</v>
      </c>
      <c r="O24" s="224"/>
      <c r="P24" s="224"/>
      <c r="Q24" s="14">
        <f t="shared" si="2"/>
        <v>135</v>
      </c>
      <c r="R24" s="229" t="s">
        <v>32</v>
      </c>
      <c r="S24" s="23" t="s">
        <v>33</v>
      </c>
      <c r="T24" s="14"/>
      <c r="U24" s="259" t="s">
        <v>100</v>
      </c>
      <c r="V24" s="16"/>
      <c r="W24" s="16">
        <v>1019168</v>
      </c>
      <c r="X24" s="16" t="s">
        <v>4165</v>
      </c>
      <c r="Y24" s="16"/>
    </row>
    <row r="25" spans="1:25">
      <c r="A25" s="15" t="s">
        <v>655</v>
      </c>
      <c r="B25" s="15" t="s">
        <v>2827</v>
      </c>
      <c r="C25" s="15" t="s">
        <v>4166</v>
      </c>
      <c r="D25" s="15" t="s">
        <v>2892</v>
      </c>
      <c r="E25" s="24">
        <v>46123.288194444445</v>
      </c>
      <c r="F25" s="15">
        <v>12.2</v>
      </c>
      <c r="G25" s="15">
        <v>118549</v>
      </c>
      <c r="H25" s="226" t="s">
        <v>401</v>
      </c>
      <c r="I25" s="15"/>
      <c r="J25" s="15"/>
      <c r="K25" s="15"/>
      <c r="L25" s="15"/>
      <c r="M25" s="15"/>
      <c r="N25" s="15">
        <v>108</v>
      </c>
      <c r="O25" s="15">
        <v>27</v>
      </c>
      <c r="P25" s="15"/>
      <c r="Q25" s="14">
        <f t="shared" si="2"/>
        <v>135</v>
      </c>
      <c r="R25" s="229" t="s">
        <v>32</v>
      </c>
      <c r="S25" s="23" t="s">
        <v>33</v>
      </c>
      <c r="T25" s="14"/>
      <c r="U25" s="259" t="s">
        <v>100</v>
      </c>
      <c r="V25" s="16"/>
      <c r="W25" s="16">
        <v>1019169</v>
      </c>
      <c r="X25" s="16" t="s">
        <v>4165</v>
      </c>
      <c r="Y25" s="16"/>
    </row>
    <row r="26" spans="1:25">
      <c r="A26" s="11" t="s">
        <v>19</v>
      </c>
      <c r="B26" s="7"/>
      <c r="C26" s="7"/>
      <c r="D26" s="7"/>
      <c r="E26" s="11"/>
      <c r="F26" s="7"/>
      <c r="G26" s="7"/>
      <c r="H26" s="7"/>
      <c r="I26" s="11">
        <f>SUM(I20:I24)</f>
        <v>0</v>
      </c>
      <c r="J26" s="11">
        <f>SUM(J20:J24)</f>
        <v>0</v>
      </c>
      <c r="K26" s="11">
        <f t="shared" ref="K26:Q26" si="3">SUM(K20:K25)</f>
        <v>0</v>
      </c>
      <c r="L26" s="11">
        <f t="shared" si="3"/>
        <v>135</v>
      </c>
      <c r="M26" s="11">
        <f t="shared" si="3"/>
        <v>108</v>
      </c>
      <c r="N26" s="11">
        <f t="shared" si="3"/>
        <v>270</v>
      </c>
      <c r="O26" s="11">
        <f t="shared" si="3"/>
        <v>243</v>
      </c>
      <c r="P26" s="11">
        <f t="shared" si="3"/>
        <v>54</v>
      </c>
      <c r="Q26" s="11">
        <f t="shared" si="3"/>
        <v>810</v>
      </c>
      <c r="R26" s="12"/>
      <c r="S26" s="12"/>
      <c r="T26" s="12"/>
      <c r="U26" s="12"/>
      <c r="V26" s="12"/>
      <c r="W26" s="12"/>
      <c r="X26" s="12"/>
      <c r="Y26" s="12"/>
    </row>
    <row r="27" spans="1:25">
      <c r="A27" s="1"/>
      <c r="B27" s="1"/>
      <c r="C27" s="1"/>
      <c r="D27" s="1"/>
      <c r="E27" s="1"/>
      <c r="F27" s="2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"/>
      <c r="K28" s="1563"/>
      <c r="L28" s="1563"/>
      <c r="M28" s="156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5.75" customHeight="1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" customHeight="1">
      <c r="A30" s="4" t="s">
        <v>169</v>
      </c>
      <c r="B30" s="1564" t="s">
        <v>39</v>
      </c>
      <c r="C30" s="1564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259" t="s">
        <v>100</v>
      </c>
      <c r="B31" s="1728" t="s">
        <v>179</v>
      </c>
      <c r="C31" s="172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230" t="s">
        <v>161</v>
      </c>
      <c r="B32" s="1558" t="s">
        <v>41</v>
      </c>
      <c r="C32" s="155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5" t="s">
        <v>42</v>
      </c>
      <c r="B33" s="1565" t="s">
        <v>4167</v>
      </c>
      <c r="C33" s="156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5" t="s">
        <v>42</v>
      </c>
      <c r="B34" s="1565"/>
      <c r="C34" s="156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5" t="s">
        <v>43</v>
      </c>
      <c r="B35" s="1566" t="s">
        <v>3821</v>
      </c>
      <c r="C35" s="156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5" t="s">
        <v>44</v>
      </c>
      <c r="B36" s="1567"/>
      <c r="C36" s="156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</sheetData>
  <mergeCells count="22">
    <mergeCell ref="B12:C12"/>
    <mergeCell ref="A1:F1"/>
    <mergeCell ref="I1:Q1"/>
    <mergeCell ref="R1:Y1"/>
    <mergeCell ref="B10:D10"/>
    <mergeCell ref="K10:M10"/>
    <mergeCell ref="B13:C13"/>
    <mergeCell ref="B14:C14"/>
    <mergeCell ref="B15:C15"/>
    <mergeCell ref="B16:C16"/>
    <mergeCell ref="R18:Y18"/>
    <mergeCell ref="B33:C33"/>
    <mergeCell ref="B34:C34"/>
    <mergeCell ref="B35:C35"/>
    <mergeCell ref="B36:C36"/>
    <mergeCell ref="I18:Q18"/>
    <mergeCell ref="B32:C32"/>
    <mergeCell ref="B28:D28"/>
    <mergeCell ref="K28:M28"/>
    <mergeCell ref="B30:C30"/>
    <mergeCell ref="B31:C31"/>
    <mergeCell ref="A18:F18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92F67-C5FA-4DE0-9D47-C1EA51BCD8DF}">
  <sheetPr>
    <tabColor rgb="FFFF9900"/>
  </sheetPr>
  <dimension ref="A1:Y20"/>
  <sheetViews>
    <sheetView workbookViewId="0">
      <selection activeCell="R16" sqref="R1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/>
    <col min="24" max="24" width="19" customWidth="1"/>
  </cols>
  <sheetData>
    <row r="1" spans="1:25" ht="23.25">
      <c r="A1" s="1559" t="s">
        <v>128</v>
      </c>
      <c r="B1" s="1559"/>
      <c r="C1" s="1559"/>
      <c r="D1" s="1559"/>
      <c r="E1" s="1559"/>
      <c r="F1" s="1559"/>
      <c r="G1" s="1067"/>
      <c r="H1" s="7"/>
      <c r="I1" s="1559" t="s">
        <v>84</v>
      </c>
      <c r="J1" s="1559"/>
      <c r="K1" s="1559"/>
      <c r="L1" s="1559"/>
      <c r="M1" s="1559"/>
      <c r="N1" s="1559"/>
      <c r="O1" s="1559"/>
      <c r="P1" s="1559"/>
      <c r="Q1" s="1559"/>
      <c r="R1" s="1560" t="s">
        <v>810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655</v>
      </c>
      <c r="B3" s="35" t="s">
        <v>134</v>
      </c>
      <c r="C3" s="35" t="s">
        <v>4168</v>
      </c>
      <c r="D3" s="224" t="s">
        <v>2892</v>
      </c>
      <c r="E3" s="227">
        <v>46116.288194444445</v>
      </c>
      <c r="F3" s="224">
        <v>12.2</v>
      </c>
      <c r="G3" s="224">
        <v>118507</v>
      </c>
      <c r="H3" s="226" t="s">
        <v>401</v>
      </c>
      <c r="I3" s="224"/>
      <c r="J3" s="224"/>
      <c r="K3" s="224"/>
      <c r="L3" s="224"/>
      <c r="M3" s="35">
        <v>161</v>
      </c>
      <c r="N3" s="224"/>
      <c r="O3" s="224"/>
      <c r="P3" s="224"/>
      <c r="Q3" s="14">
        <f t="shared" ref="Q3:Q8" si="0">SUM(I3:P3)</f>
        <v>161</v>
      </c>
      <c r="R3" s="229" t="s">
        <v>32</v>
      </c>
      <c r="S3" s="23" t="s">
        <v>33</v>
      </c>
      <c r="T3" s="14"/>
      <c r="U3" s="231" t="s">
        <v>100</v>
      </c>
      <c r="V3" s="16" t="s">
        <v>90</v>
      </c>
      <c r="W3" s="16">
        <v>1019112</v>
      </c>
      <c r="X3" s="16" t="s">
        <v>4169</v>
      </c>
      <c r="Y3" s="16"/>
    </row>
    <row r="4" spans="1:25">
      <c r="A4" s="224" t="s">
        <v>145</v>
      </c>
      <c r="B4" s="224" t="s">
        <v>57</v>
      </c>
      <c r="C4" s="35" t="s">
        <v>4170</v>
      </c>
      <c r="D4" s="224" t="s">
        <v>56</v>
      </c>
      <c r="E4" s="227">
        <v>46117.229166666664</v>
      </c>
      <c r="F4" s="224">
        <v>12.3</v>
      </c>
      <c r="G4" s="224">
        <v>118504</v>
      </c>
      <c r="H4" s="226" t="s">
        <v>176</v>
      </c>
      <c r="I4" s="224"/>
      <c r="J4" s="224"/>
      <c r="K4" s="224"/>
      <c r="L4" s="35">
        <v>161</v>
      </c>
      <c r="M4" s="224"/>
      <c r="N4" s="224"/>
      <c r="O4" s="224"/>
      <c r="P4" s="224"/>
      <c r="Q4" s="14">
        <f t="shared" si="0"/>
        <v>161</v>
      </c>
      <c r="R4" s="14" t="s">
        <v>30</v>
      </c>
      <c r="S4" s="14" t="s">
        <v>31</v>
      </c>
      <c r="T4" s="14"/>
      <c r="U4" s="274" t="s">
        <v>169</v>
      </c>
      <c r="V4" s="16" t="s">
        <v>90</v>
      </c>
      <c r="W4" s="16">
        <v>1019113</v>
      </c>
      <c r="X4" s="16" t="s">
        <v>4171</v>
      </c>
      <c r="Y4" s="16"/>
    </row>
    <row r="5" spans="1:25">
      <c r="A5" s="224" t="s">
        <v>655</v>
      </c>
      <c r="B5" s="35" t="s">
        <v>134</v>
      </c>
      <c r="C5" s="35" t="s">
        <v>4172</v>
      </c>
      <c r="D5" s="224" t="s">
        <v>2892</v>
      </c>
      <c r="E5" s="227">
        <v>46116.288194444445</v>
      </c>
      <c r="F5" s="224">
        <v>12.2</v>
      </c>
      <c r="G5" s="224">
        <v>118508</v>
      </c>
      <c r="H5" s="226" t="s">
        <v>401</v>
      </c>
      <c r="I5" s="224"/>
      <c r="J5" s="224"/>
      <c r="K5" s="224"/>
      <c r="L5" s="224"/>
      <c r="M5" s="35">
        <v>161</v>
      </c>
      <c r="N5" s="224"/>
      <c r="O5" s="224"/>
      <c r="P5" s="224"/>
      <c r="Q5" s="14">
        <f t="shared" si="0"/>
        <v>161</v>
      </c>
      <c r="R5" s="229" t="s">
        <v>32</v>
      </c>
      <c r="S5" s="23" t="s">
        <v>33</v>
      </c>
      <c r="T5" s="14"/>
      <c r="U5" s="231" t="s">
        <v>100</v>
      </c>
      <c r="V5" s="16" t="s">
        <v>90</v>
      </c>
      <c r="W5" s="16">
        <v>1019114</v>
      </c>
      <c r="X5" s="16" t="s">
        <v>4169</v>
      </c>
      <c r="Y5" s="16"/>
    </row>
    <row r="6" spans="1:25">
      <c r="A6" s="224" t="s">
        <v>121</v>
      </c>
      <c r="B6" s="224" t="s">
        <v>92</v>
      </c>
      <c r="C6" s="35" t="s">
        <v>4173</v>
      </c>
      <c r="D6" s="224" t="s">
        <v>1047</v>
      </c>
      <c r="E6" s="227">
        <v>46116.045138888891</v>
      </c>
      <c r="F6" s="224">
        <v>13</v>
      </c>
      <c r="G6" s="224">
        <v>118509</v>
      </c>
      <c r="H6" s="226" t="s">
        <v>740</v>
      </c>
      <c r="I6" s="224"/>
      <c r="J6" s="224"/>
      <c r="K6" s="224"/>
      <c r="L6" s="224"/>
      <c r="M6" s="35">
        <v>108</v>
      </c>
      <c r="N6" s="35">
        <v>53</v>
      </c>
      <c r="O6" s="224"/>
      <c r="P6" s="224"/>
      <c r="Q6" s="14">
        <f t="shared" si="0"/>
        <v>161</v>
      </c>
      <c r="R6" s="229" t="s">
        <v>32</v>
      </c>
      <c r="S6" s="23" t="s">
        <v>33</v>
      </c>
      <c r="T6" s="14"/>
      <c r="U6" s="232" t="s">
        <v>161</v>
      </c>
      <c r="V6" s="16" t="s">
        <v>90</v>
      </c>
      <c r="W6" s="16">
        <v>1019115</v>
      </c>
      <c r="X6" s="16" t="s">
        <v>4174</v>
      </c>
      <c r="Y6" s="16"/>
    </row>
    <row r="7" spans="1:25">
      <c r="A7" s="224" t="s">
        <v>2561</v>
      </c>
      <c r="B7" s="224" t="s">
        <v>78</v>
      </c>
      <c r="C7" s="35" t="s">
        <v>4175</v>
      </c>
      <c r="D7" s="224" t="s">
        <v>99</v>
      </c>
      <c r="E7" s="227">
        <v>46117.277777777781</v>
      </c>
      <c r="F7" s="224">
        <v>12.15</v>
      </c>
      <c r="G7" s="224">
        <v>118510</v>
      </c>
      <c r="H7" s="226" t="s">
        <v>740</v>
      </c>
      <c r="I7" s="224"/>
      <c r="J7" s="224"/>
      <c r="K7" s="224"/>
      <c r="L7" s="224"/>
      <c r="M7" s="35">
        <v>108</v>
      </c>
      <c r="N7" s="35">
        <v>53</v>
      </c>
      <c r="O7" s="224"/>
      <c r="P7" s="224"/>
      <c r="Q7" s="14">
        <f t="shared" si="0"/>
        <v>161</v>
      </c>
      <c r="R7" s="229" t="s">
        <v>32</v>
      </c>
      <c r="S7" s="23" t="s">
        <v>33</v>
      </c>
      <c r="T7" s="1092" t="b">
        <v>1</v>
      </c>
      <c r="U7" s="231" t="s">
        <v>100</v>
      </c>
      <c r="V7" s="16" t="s">
        <v>90</v>
      </c>
      <c r="W7" s="16">
        <v>1019116</v>
      </c>
      <c r="X7" s="16" t="s">
        <v>4176</v>
      </c>
      <c r="Y7" s="16"/>
    </row>
    <row r="8" spans="1:25">
      <c r="A8" s="15" t="s">
        <v>120</v>
      </c>
      <c r="B8" s="15" t="s">
        <v>78</v>
      </c>
      <c r="C8" s="35" t="s">
        <v>4177</v>
      </c>
      <c r="D8" s="15" t="s">
        <v>99</v>
      </c>
      <c r="E8" s="24">
        <v>46117.277777777781</v>
      </c>
      <c r="F8" s="15">
        <v>12.15</v>
      </c>
      <c r="G8" s="15">
        <v>118511</v>
      </c>
      <c r="H8" s="226" t="s">
        <v>740</v>
      </c>
      <c r="I8" s="15"/>
      <c r="J8" s="15"/>
      <c r="K8" s="15"/>
      <c r="L8" s="15"/>
      <c r="M8" s="272">
        <v>101</v>
      </c>
      <c r="N8" s="272">
        <v>45</v>
      </c>
      <c r="O8" s="272">
        <v>15</v>
      </c>
      <c r="P8" s="15"/>
      <c r="Q8" s="14">
        <f t="shared" si="0"/>
        <v>161</v>
      </c>
      <c r="R8" s="229" t="s">
        <v>32</v>
      </c>
      <c r="S8" s="23" t="s">
        <v>33</v>
      </c>
      <c r="T8" s="1092" t="b">
        <v>1</v>
      </c>
      <c r="U8" s="231" t="s">
        <v>100</v>
      </c>
      <c r="V8" s="16" t="s">
        <v>90</v>
      </c>
      <c r="W8" s="16">
        <v>1019117</v>
      </c>
      <c r="X8" s="16" t="s">
        <v>4176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 t="shared" ref="I9:J9" si="1">SUM(I3:I7)</f>
        <v>0</v>
      </c>
      <c r="J9" s="11">
        <f t="shared" si="1"/>
        <v>0</v>
      </c>
      <c r="K9" s="11">
        <f t="shared" ref="K9:Q9" si="2">SUM(K3:K8)</f>
        <v>0</v>
      </c>
      <c r="L9" s="11">
        <f t="shared" si="2"/>
        <v>161</v>
      </c>
      <c r="M9" s="11">
        <f t="shared" si="2"/>
        <v>639</v>
      </c>
      <c r="N9" s="11">
        <f t="shared" si="2"/>
        <v>151</v>
      </c>
      <c r="O9" s="11">
        <f t="shared" si="2"/>
        <v>15</v>
      </c>
      <c r="P9" s="11">
        <f t="shared" si="2"/>
        <v>0</v>
      </c>
      <c r="Q9" s="11">
        <f t="shared" si="2"/>
        <v>966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373" t="s">
        <v>169</v>
      </c>
      <c r="B13" s="373" t="s">
        <v>2633</v>
      </c>
      <c r="C13" s="373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30" t="s">
        <v>100</v>
      </c>
      <c r="B14" s="1558" t="s">
        <v>2588</v>
      </c>
      <c r="C14" s="15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4" t="s">
        <v>161</v>
      </c>
      <c r="B15" s="1564" t="s">
        <v>41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42</v>
      </c>
      <c r="B16" s="1565" t="s">
        <v>4178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5" t="s">
        <v>43</v>
      </c>
      <c r="B18" s="1566" t="s">
        <v>643</v>
      </c>
      <c r="C18" s="1566"/>
      <c r="D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5" t="s">
        <v>44</v>
      </c>
      <c r="B19" s="1567"/>
      <c r="C19" s="156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</sheetData>
  <mergeCells count="11">
    <mergeCell ref="B15:C15"/>
    <mergeCell ref="B16:C16"/>
    <mergeCell ref="B17:C17"/>
    <mergeCell ref="B18:C18"/>
    <mergeCell ref="B19:C19"/>
    <mergeCell ref="B14:C14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80CDF-DF5A-4CD0-B65C-0FE18CF8985C}">
  <sheetPr>
    <tabColor rgb="FFFF9900"/>
  </sheetPr>
  <dimension ref="A1:Z71"/>
  <sheetViews>
    <sheetView topLeftCell="A49" workbookViewId="0">
      <selection activeCell="E70" sqref="E70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/>
    <col min="24" max="24" width="19" customWidth="1"/>
  </cols>
  <sheetData>
    <row r="1" spans="1:25" ht="23.25" customHeight="1">
      <c r="A1" s="1729" t="s">
        <v>205</v>
      </c>
      <c r="B1" s="1729"/>
      <c r="C1" s="1729"/>
      <c r="D1" s="1729"/>
      <c r="E1" s="1729"/>
      <c r="F1" s="1729"/>
      <c r="G1" s="1122"/>
      <c r="H1" s="542"/>
      <c r="I1" s="1729" t="s">
        <v>4179</v>
      </c>
      <c r="J1" s="1729"/>
      <c r="K1" s="1729"/>
      <c r="L1" s="1729"/>
      <c r="M1" s="1729"/>
      <c r="N1" s="1729"/>
      <c r="O1" s="1729"/>
      <c r="P1" s="1729"/>
      <c r="Q1" s="1729"/>
      <c r="R1" s="1730" t="s">
        <v>4180</v>
      </c>
      <c r="S1" s="1731"/>
      <c r="T1" s="1730"/>
      <c r="U1" s="1730"/>
      <c r="V1" s="1730"/>
      <c r="W1" s="1730"/>
      <c r="X1" s="1730"/>
      <c r="Y1" s="173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698</v>
      </c>
      <c r="B3" s="224" t="s">
        <v>78</v>
      </c>
      <c r="C3" s="35" t="s">
        <v>4181</v>
      </c>
      <c r="D3" s="224" t="s">
        <v>3781</v>
      </c>
      <c r="E3" s="227">
        <v>46115.274305555555</v>
      </c>
      <c r="F3" s="224">
        <v>11.9</v>
      </c>
      <c r="G3" s="224">
        <v>118398</v>
      </c>
      <c r="H3" s="226" t="s">
        <v>740</v>
      </c>
      <c r="I3" s="609"/>
      <c r="J3" s="224"/>
      <c r="K3" s="224"/>
      <c r="L3" s="224"/>
      <c r="M3" s="35">
        <v>54</v>
      </c>
      <c r="N3" s="35">
        <v>54</v>
      </c>
      <c r="O3" s="35">
        <v>26</v>
      </c>
      <c r="P3" s="35">
        <v>26</v>
      </c>
      <c r="Q3" s="14">
        <f t="shared" ref="Q3:Q8" si="0">SUM(I3:P3)</f>
        <v>160</v>
      </c>
      <c r="R3" s="229" t="s">
        <v>32</v>
      </c>
      <c r="S3" s="23" t="s">
        <v>33</v>
      </c>
      <c r="T3" s="1092" t="b">
        <v>1</v>
      </c>
      <c r="U3" s="542" t="s">
        <v>3782</v>
      </c>
      <c r="V3" s="16" t="s">
        <v>90</v>
      </c>
      <c r="W3" s="16">
        <v>1019049</v>
      </c>
      <c r="X3" s="16" t="s">
        <v>4182</v>
      </c>
      <c r="Y3" s="16"/>
    </row>
    <row r="4" spans="1:25">
      <c r="A4" s="224" t="s">
        <v>2561</v>
      </c>
      <c r="B4" s="224" t="s">
        <v>78</v>
      </c>
      <c r="C4" s="35" t="s">
        <v>4183</v>
      </c>
      <c r="D4" s="224" t="s">
        <v>3781</v>
      </c>
      <c r="E4" s="227">
        <v>46115.274305555555</v>
      </c>
      <c r="F4" s="224">
        <v>11.9</v>
      </c>
      <c r="G4" s="224">
        <v>118456</v>
      </c>
      <c r="H4" s="226" t="s">
        <v>740</v>
      </c>
      <c r="I4" s="609"/>
      <c r="J4" s="224"/>
      <c r="K4" s="224"/>
      <c r="L4" s="224"/>
      <c r="M4" s="35">
        <v>54</v>
      </c>
      <c r="N4" s="35">
        <v>54</v>
      </c>
      <c r="O4" s="35">
        <v>26</v>
      </c>
      <c r="P4" s="35">
        <v>27</v>
      </c>
      <c r="Q4" s="14">
        <f t="shared" si="0"/>
        <v>161</v>
      </c>
      <c r="R4" s="229" t="s">
        <v>32</v>
      </c>
      <c r="S4" s="23" t="s">
        <v>33</v>
      </c>
      <c r="T4" s="1092" t="b">
        <v>1</v>
      </c>
      <c r="U4" s="542" t="s">
        <v>3782</v>
      </c>
      <c r="V4" s="16" t="s">
        <v>90</v>
      </c>
      <c r="W4" s="16">
        <v>1019050</v>
      </c>
      <c r="X4" s="16" t="s">
        <v>4182</v>
      </c>
      <c r="Y4" s="16"/>
    </row>
    <row r="5" spans="1:25">
      <c r="A5" s="224" t="s">
        <v>120</v>
      </c>
      <c r="B5" s="224" t="s">
        <v>78</v>
      </c>
      <c r="C5" s="35" t="s">
        <v>4184</v>
      </c>
      <c r="D5" s="224" t="s">
        <v>3781</v>
      </c>
      <c r="E5" s="227">
        <v>46115.274305555555</v>
      </c>
      <c r="F5" s="224">
        <v>11.9</v>
      </c>
      <c r="G5" s="224">
        <v>118457</v>
      </c>
      <c r="H5" s="226" t="s">
        <v>740</v>
      </c>
      <c r="I5" s="609"/>
      <c r="J5" s="224"/>
      <c r="K5" s="224"/>
      <c r="L5" s="224"/>
      <c r="M5" s="35">
        <v>27</v>
      </c>
      <c r="N5" s="35">
        <v>81</v>
      </c>
      <c r="O5" s="35">
        <v>25</v>
      </c>
      <c r="P5" s="35">
        <v>27</v>
      </c>
      <c r="Q5" s="14">
        <f t="shared" si="0"/>
        <v>160</v>
      </c>
      <c r="R5" s="229" t="s">
        <v>32</v>
      </c>
      <c r="S5" s="23" t="s">
        <v>33</v>
      </c>
      <c r="T5" s="1092" t="b">
        <v>1</v>
      </c>
      <c r="U5" s="542" t="s">
        <v>3782</v>
      </c>
      <c r="V5" s="16" t="s">
        <v>90</v>
      </c>
      <c r="W5" s="16">
        <v>1019051</v>
      </c>
      <c r="X5" s="16" t="s">
        <v>4182</v>
      </c>
      <c r="Y5" s="16"/>
    </row>
    <row r="6" spans="1:25">
      <c r="A6" s="224" t="s">
        <v>86</v>
      </c>
      <c r="B6" s="224" t="s">
        <v>78</v>
      </c>
      <c r="C6" s="35" t="s">
        <v>4185</v>
      </c>
      <c r="D6" s="224" t="s">
        <v>3781</v>
      </c>
      <c r="E6" s="227">
        <v>46115.274305555555</v>
      </c>
      <c r="F6" s="224">
        <v>11.9</v>
      </c>
      <c r="G6" s="224">
        <v>118458</v>
      </c>
      <c r="H6" s="226" t="s">
        <v>740</v>
      </c>
      <c r="I6" s="609"/>
      <c r="J6" s="224"/>
      <c r="K6" s="224"/>
      <c r="L6" s="224"/>
      <c r="M6" s="35">
        <v>27</v>
      </c>
      <c r="N6" s="35">
        <v>77</v>
      </c>
      <c r="O6" s="35">
        <v>26</v>
      </c>
      <c r="P6" s="35">
        <v>27</v>
      </c>
      <c r="Q6" s="14">
        <f t="shared" si="0"/>
        <v>157</v>
      </c>
      <c r="R6" s="229" t="s">
        <v>32</v>
      </c>
      <c r="S6" s="23" t="s">
        <v>33</v>
      </c>
      <c r="T6" s="14"/>
      <c r="U6" s="542" t="s">
        <v>3782</v>
      </c>
      <c r="V6" s="16" t="s">
        <v>90</v>
      </c>
      <c r="W6" s="16">
        <v>1019052</v>
      </c>
      <c r="X6" s="16" t="s">
        <v>4182</v>
      </c>
      <c r="Y6" s="16"/>
    </row>
    <row r="7" spans="1:25">
      <c r="A7" s="224" t="s">
        <v>152</v>
      </c>
      <c r="B7" s="224" t="s">
        <v>78</v>
      </c>
      <c r="C7" s="35" t="s">
        <v>4186</v>
      </c>
      <c r="D7" s="224" t="s">
        <v>3781</v>
      </c>
      <c r="E7" s="227">
        <v>46115.274305555555</v>
      </c>
      <c r="F7" s="224">
        <v>11.9</v>
      </c>
      <c r="G7" s="224">
        <v>118459</v>
      </c>
      <c r="H7" s="226" t="s">
        <v>401</v>
      </c>
      <c r="I7" s="224"/>
      <c r="J7" s="224"/>
      <c r="K7" s="224"/>
      <c r="L7" s="224"/>
      <c r="M7" s="35">
        <v>79</v>
      </c>
      <c r="N7" s="35">
        <v>80</v>
      </c>
      <c r="O7" s="224"/>
      <c r="P7" s="224"/>
      <c r="Q7" s="14">
        <f t="shared" si="0"/>
        <v>159</v>
      </c>
      <c r="R7" s="229" t="s">
        <v>32</v>
      </c>
      <c r="S7" s="23" t="s">
        <v>33</v>
      </c>
      <c r="T7" s="14"/>
      <c r="U7" s="542" t="s">
        <v>3782</v>
      </c>
      <c r="V7" s="16" t="s">
        <v>90</v>
      </c>
      <c r="W7" s="16">
        <v>1019053</v>
      </c>
      <c r="X7" s="16" t="s">
        <v>4182</v>
      </c>
      <c r="Y7" s="16"/>
    </row>
    <row r="8" spans="1:25">
      <c r="A8" s="15" t="s">
        <v>3871</v>
      </c>
      <c r="B8" s="15" t="s">
        <v>78</v>
      </c>
      <c r="C8" s="35" t="s">
        <v>4187</v>
      </c>
      <c r="D8" s="224" t="s">
        <v>3781</v>
      </c>
      <c r="E8" s="227">
        <v>46115.274305555555</v>
      </c>
      <c r="F8" s="15">
        <v>11.9</v>
      </c>
      <c r="G8" s="224">
        <v>118460</v>
      </c>
      <c r="H8" s="226" t="s">
        <v>740</v>
      </c>
      <c r="I8" s="15"/>
      <c r="J8" s="15"/>
      <c r="K8" s="15"/>
      <c r="L8" s="15"/>
      <c r="M8" s="35">
        <v>52</v>
      </c>
      <c r="N8" s="35">
        <v>26</v>
      </c>
      <c r="O8" s="35">
        <v>53</v>
      </c>
      <c r="P8" s="35">
        <v>27</v>
      </c>
      <c r="Q8" s="14">
        <f t="shared" si="0"/>
        <v>158</v>
      </c>
      <c r="R8" s="229" t="s">
        <v>32</v>
      </c>
      <c r="S8" s="23" t="s">
        <v>33</v>
      </c>
      <c r="T8" s="14"/>
      <c r="U8" s="542" t="s">
        <v>3782</v>
      </c>
      <c r="V8" s="16" t="s">
        <v>90</v>
      </c>
      <c r="W8" s="16">
        <v>1019054</v>
      </c>
      <c r="X8" s="16" t="s">
        <v>4182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 t="shared" ref="I9:J9" si="1">SUM(I3:I7)</f>
        <v>0</v>
      </c>
      <c r="J9" s="11">
        <f t="shared" si="1"/>
        <v>0</v>
      </c>
      <c r="K9" s="11">
        <f t="shared" ref="K9:P9" si="2">SUM(K3:K8)</f>
        <v>0</v>
      </c>
      <c r="L9" s="11">
        <f t="shared" si="2"/>
        <v>0</v>
      </c>
      <c r="M9" s="11">
        <f t="shared" si="2"/>
        <v>293</v>
      </c>
      <c r="N9" s="11">
        <f t="shared" si="2"/>
        <v>372</v>
      </c>
      <c r="O9" s="11">
        <f t="shared" si="2"/>
        <v>156</v>
      </c>
      <c r="P9" s="11">
        <f t="shared" si="2"/>
        <v>134</v>
      </c>
      <c r="Q9" s="11">
        <f>SUM(Q3:Q8)</f>
        <v>955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3782</v>
      </c>
      <c r="B13" s="1558" t="s">
        <v>4046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732" t="s">
        <v>4188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/>
      <c r="C16" s="156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/>
      <c r="C17" s="156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155</v>
      </c>
      <c r="B19" s="1559"/>
      <c r="C19" s="1559"/>
      <c r="D19" s="1559"/>
      <c r="E19" s="1559"/>
      <c r="F19" s="1559"/>
      <c r="G19" s="1067"/>
      <c r="H19" s="7"/>
      <c r="I19" s="1733" t="s">
        <v>84</v>
      </c>
      <c r="J19" s="1734"/>
      <c r="K19" s="1734"/>
      <c r="L19" s="1734"/>
      <c r="M19" s="1734"/>
      <c r="N19" s="1734"/>
      <c r="O19" s="1734"/>
      <c r="P19" s="1734"/>
      <c r="Q19" s="1735"/>
      <c r="R19" s="1560" t="s">
        <v>4189</v>
      </c>
      <c r="S19" s="1561"/>
      <c r="T19" s="1560"/>
      <c r="U19" s="1560"/>
      <c r="V19" s="1560"/>
      <c r="W19" s="1560"/>
      <c r="X19" s="1560"/>
      <c r="Y19" s="1560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8" t="s">
        <v>9</v>
      </c>
      <c r="H20" s="33" t="s">
        <v>10</v>
      </c>
      <c r="I20" s="9" t="s">
        <v>11</v>
      </c>
      <c r="J20" s="9" t="s">
        <v>12</v>
      </c>
      <c r="K20" s="9" t="s">
        <v>13</v>
      </c>
      <c r="L20" s="9" t="s">
        <v>14</v>
      </c>
      <c r="M20" s="9" t="s">
        <v>15</v>
      </c>
      <c r="N20" s="9" t="s">
        <v>16</v>
      </c>
      <c r="O20" s="9" t="s">
        <v>17</v>
      </c>
      <c r="P20" s="10" t="s">
        <v>18</v>
      </c>
      <c r="Q20" s="8" t="s">
        <v>19</v>
      </c>
      <c r="R20" s="8" t="s">
        <v>20</v>
      </c>
      <c r="S20" s="240" t="s">
        <v>21</v>
      </c>
      <c r="T20" s="240" t="s">
        <v>22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224" t="s">
        <v>655</v>
      </c>
      <c r="B21" s="224" t="s">
        <v>652</v>
      </c>
      <c r="C21" s="35" t="s">
        <v>4190</v>
      </c>
      <c r="D21" s="224" t="s">
        <v>2892</v>
      </c>
      <c r="E21" s="227">
        <v>46114.288194444445</v>
      </c>
      <c r="F21" s="224">
        <v>12.2</v>
      </c>
      <c r="G21" s="224">
        <v>118461</v>
      </c>
      <c r="H21" s="226" t="s">
        <v>401</v>
      </c>
      <c r="I21" s="224"/>
      <c r="J21" s="224"/>
      <c r="K21" s="224"/>
      <c r="L21" s="224"/>
      <c r="M21" s="35">
        <v>97</v>
      </c>
      <c r="N21" s="35">
        <v>64</v>
      </c>
      <c r="O21" s="224"/>
      <c r="P21" s="224"/>
      <c r="Q21" s="14">
        <f t="shared" ref="Q21:Q25" si="3">SUM(I21:P21)</f>
        <v>161</v>
      </c>
      <c r="R21" s="229" t="s">
        <v>32</v>
      </c>
      <c r="S21" s="23" t="s">
        <v>33</v>
      </c>
      <c r="T21" s="14"/>
      <c r="U21" s="231" t="s">
        <v>100</v>
      </c>
      <c r="V21" s="16" t="s">
        <v>90</v>
      </c>
      <c r="W21" s="16">
        <v>1019057</v>
      </c>
      <c r="X21" s="16" t="s">
        <v>4191</v>
      </c>
      <c r="Y21" s="16"/>
    </row>
    <row r="22" spans="1:25">
      <c r="A22" s="224" t="s">
        <v>119</v>
      </c>
      <c r="B22" s="224" t="s">
        <v>92</v>
      </c>
      <c r="C22" s="35" t="s">
        <v>4192</v>
      </c>
      <c r="D22" s="224" t="s">
        <v>620</v>
      </c>
      <c r="E22" s="227">
        <v>46114.958333333336</v>
      </c>
      <c r="F22" s="224">
        <v>10.3</v>
      </c>
      <c r="G22" s="224">
        <v>118462</v>
      </c>
      <c r="H22" s="226" t="s">
        <v>740</v>
      </c>
      <c r="I22" s="224"/>
      <c r="J22" s="224"/>
      <c r="K22" s="224"/>
      <c r="L22" s="224"/>
      <c r="M22" s="224"/>
      <c r="N22" s="35">
        <v>54</v>
      </c>
      <c r="O22" s="35">
        <v>81</v>
      </c>
      <c r="P22" s="35">
        <v>26</v>
      </c>
      <c r="Q22" s="14">
        <f t="shared" si="3"/>
        <v>161</v>
      </c>
      <c r="R22" s="229" t="s">
        <v>32</v>
      </c>
      <c r="S22" s="23" t="s">
        <v>33</v>
      </c>
      <c r="T22" s="14"/>
      <c r="U22" s="232" t="s">
        <v>161</v>
      </c>
      <c r="V22" s="16" t="s">
        <v>90</v>
      </c>
      <c r="W22" s="16">
        <v>1019058</v>
      </c>
      <c r="X22" s="16" t="s">
        <v>4193</v>
      </c>
      <c r="Y22" s="16"/>
    </row>
    <row r="23" spans="1:25">
      <c r="A23" s="224" t="s">
        <v>102</v>
      </c>
      <c r="B23" s="224" t="s">
        <v>92</v>
      </c>
      <c r="C23" s="35" t="s">
        <v>4194</v>
      </c>
      <c r="D23" s="224" t="s">
        <v>620</v>
      </c>
      <c r="E23" s="227">
        <v>46114.958333333336</v>
      </c>
      <c r="F23" s="224">
        <v>10.3</v>
      </c>
      <c r="G23" s="224">
        <v>118463</v>
      </c>
      <c r="H23" s="226" t="s">
        <v>740</v>
      </c>
      <c r="I23" s="224"/>
      <c r="J23" s="224"/>
      <c r="K23" s="224"/>
      <c r="L23" s="224"/>
      <c r="M23" s="224"/>
      <c r="N23" s="35">
        <v>27</v>
      </c>
      <c r="O23" s="35">
        <v>108</v>
      </c>
      <c r="P23" s="35">
        <v>26</v>
      </c>
      <c r="Q23" s="14">
        <f t="shared" si="3"/>
        <v>161</v>
      </c>
      <c r="R23" s="229" t="s">
        <v>32</v>
      </c>
      <c r="S23" s="23" t="s">
        <v>33</v>
      </c>
      <c r="T23" s="14"/>
      <c r="U23" s="232" t="s">
        <v>161</v>
      </c>
      <c r="V23" s="16" t="s">
        <v>90</v>
      </c>
      <c r="W23" s="16">
        <v>1019060</v>
      </c>
      <c r="X23" s="16" t="s">
        <v>4193</v>
      </c>
      <c r="Y23" s="16"/>
    </row>
    <row r="24" spans="1:25">
      <c r="A24" s="224" t="s">
        <v>558</v>
      </c>
      <c r="B24" s="224" t="s">
        <v>92</v>
      </c>
      <c r="C24" s="35" t="s">
        <v>4195</v>
      </c>
      <c r="D24" s="224" t="s">
        <v>620</v>
      </c>
      <c r="E24" s="227">
        <v>46114.958333333336</v>
      </c>
      <c r="F24" s="224">
        <v>10.3</v>
      </c>
      <c r="G24" s="224">
        <v>118464</v>
      </c>
      <c r="H24" s="226" t="s">
        <v>740</v>
      </c>
      <c r="I24" s="224"/>
      <c r="J24" s="224"/>
      <c r="K24" s="224"/>
      <c r="L24" s="224"/>
      <c r="M24" s="35">
        <v>27</v>
      </c>
      <c r="N24" s="35">
        <v>27</v>
      </c>
      <c r="O24" s="35">
        <v>81</v>
      </c>
      <c r="P24" s="35">
        <v>26</v>
      </c>
      <c r="Q24" s="14">
        <f t="shared" si="3"/>
        <v>161</v>
      </c>
      <c r="R24" s="229" t="s">
        <v>32</v>
      </c>
      <c r="S24" s="23" t="s">
        <v>33</v>
      </c>
      <c r="T24" s="14"/>
      <c r="U24" s="232" t="s">
        <v>161</v>
      </c>
      <c r="V24" s="16" t="s">
        <v>90</v>
      </c>
      <c r="W24" s="16">
        <v>1019059</v>
      </c>
      <c r="X24" s="16" t="s">
        <v>4193</v>
      </c>
      <c r="Y24" s="16"/>
    </row>
    <row r="25" spans="1:25">
      <c r="A25" s="15" t="s">
        <v>2561</v>
      </c>
      <c r="B25" s="15" t="s">
        <v>92</v>
      </c>
      <c r="C25" s="35" t="s">
        <v>4196</v>
      </c>
      <c r="D25" s="15" t="s">
        <v>620</v>
      </c>
      <c r="E25" s="227">
        <v>46114.958333333336</v>
      </c>
      <c r="F25" s="15">
        <v>10.3</v>
      </c>
      <c r="G25" s="15">
        <v>118465</v>
      </c>
      <c r="H25" s="226" t="s">
        <v>740</v>
      </c>
      <c r="I25" s="15"/>
      <c r="J25" s="15"/>
      <c r="K25" s="15"/>
      <c r="L25" s="15"/>
      <c r="M25" s="35">
        <v>27</v>
      </c>
      <c r="N25" s="35">
        <v>80</v>
      </c>
      <c r="O25" s="35">
        <v>27</v>
      </c>
      <c r="P25" s="35">
        <v>27</v>
      </c>
      <c r="Q25" s="14">
        <f t="shared" si="3"/>
        <v>161</v>
      </c>
      <c r="R25" s="229" t="s">
        <v>32</v>
      </c>
      <c r="S25" s="23" t="s">
        <v>33</v>
      </c>
      <c r="T25" s="1092" t="b">
        <v>1</v>
      </c>
      <c r="U25" s="232" t="s">
        <v>161</v>
      </c>
      <c r="V25" s="16" t="s">
        <v>90</v>
      </c>
      <c r="W25" s="16">
        <v>1019061</v>
      </c>
      <c r="X25" s="16" t="s">
        <v>4193</v>
      </c>
      <c r="Y25" s="16"/>
    </row>
    <row r="26" spans="1:25">
      <c r="A26" s="11" t="s">
        <v>19</v>
      </c>
      <c r="B26" s="7"/>
      <c r="C26" s="7"/>
      <c r="D26" s="7"/>
      <c r="E26" s="11"/>
      <c r="F26" s="7"/>
      <c r="G26" s="7"/>
      <c r="H26" s="7"/>
      <c r="I26" s="11">
        <f t="shared" ref="I26:J26" si="4">SUM(I21:I24)</f>
        <v>0</v>
      </c>
      <c r="J26" s="11">
        <f t="shared" si="4"/>
        <v>0</v>
      </c>
      <c r="K26" s="11">
        <f t="shared" ref="K26:Q26" si="5">SUM(K21:K25)</f>
        <v>0</v>
      </c>
      <c r="L26" s="11">
        <f t="shared" si="5"/>
        <v>0</v>
      </c>
      <c r="M26" s="11">
        <f t="shared" si="5"/>
        <v>151</v>
      </c>
      <c r="N26" s="11">
        <f>SUM(N21:N25)</f>
        <v>252</v>
      </c>
      <c r="O26" s="11">
        <f>SUM(O21:O25)</f>
        <v>297</v>
      </c>
      <c r="P26" s="11">
        <f>SUM(P21:P25)</f>
        <v>105</v>
      </c>
      <c r="Q26" s="11">
        <f t="shared" si="5"/>
        <v>805</v>
      </c>
      <c r="R26" s="12"/>
      <c r="S26" s="12"/>
      <c r="T26" s="12"/>
      <c r="U26" s="12"/>
      <c r="V26" s="12"/>
      <c r="W26" s="12"/>
      <c r="X26" s="12"/>
      <c r="Y26" s="12"/>
    </row>
    <row r="27" spans="1:25">
      <c r="A27" s="1"/>
      <c r="B27" s="1"/>
      <c r="C27" s="1"/>
      <c r="D27" s="1"/>
      <c r="E27" s="1"/>
      <c r="F27" s="2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"/>
      <c r="K28" s="1563"/>
      <c r="L28" s="1563"/>
      <c r="M28" s="156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5.75" customHeight="1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" customHeight="1">
      <c r="A30" s="230" t="s">
        <v>100</v>
      </c>
      <c r="B30" s="1558" t="s">
        <v>39</v>
      </c>
      <c r="C30" s="1558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4" t="s">
        <v>161</v>
      </c>
      <c r="B31" s="1564" t="s">
        <v>41</v>
      </c>
      <c r="C31" s="156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5" t="s">
        <v>42</v>
      </c>
      <c r="B32" s="1565" t="s">
        <v>487</v>
      </c>
      <c r="C32" s="156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/>
      <c r="C33" s="156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43</v>
      </c>
      <c r="B34" s="1566" t="s">
        <v>488</v>
      </c>
      <c r="C34" s="156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44</v>
      </c>
      <c r="B35" s="1567"/>
      <c r="C35" s="156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7" spans="1:25" ht="23.25" customHeight="1">
      <c r="A37" s="1559" t="s">
        <v>83</v>
      </c>
      <c r="B37" s="1559"/>
      <c r="C37" s="1559"/>
      <c r="D37" s="1559"/>
      <c r="E37" s="1559"/>
      <c r="F37" s="1559"/>
      <c r="G37" s="1067"/>
      <c r="H37" s="7"/>
      <c r="I37" s="1559" t="s">
        <v>4197</v>
      </c>
      <c r="J37" s="1559"/>
      <c r="K37" s="1559"/>
      <c r="L37" s="1559"/>
      <c r="M37" s="1559"/>
      <c r="N37" s="1559"/>
      <c r="O37" s="1559"/>
      <c r="P37" s="1559"/>
      <c r="Q37" s="1559"/>
      <c r="R37" s="1560" t="s">
        <v>110</v>
      </c>
      <c r="S37" s="1561"/>
      <c r="T37" s="1560"/>
      <c r="U37" s="1560"/>
      <c r="V37" s="1560"/>
      <c r="W37" s="1560"/>
      <c r="X37" s="1560"/>
      <c r="Y37" s="1560"/>
    </row>
    <row r="38" spans="1:25" ht="26.25">
      <c r="A38" s="8" t="s">
        <v>3</v>
      </c>
      <c r="B38" s="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8" t="s">
        <v>9</v>
      </c>
      <c r="H38" s="33" t="s">
        <v>10</v>
      </c>
      <c r="I38" s="9" t="s">
        <v>11</v>
      </c>
      <c r="J38" s="9" t="s">
        <v>12</v>
      </c>
      <c r="K38" s="9" t="s">
        <v>13</v>
      </c>
      <c r="L38" s="9" t="s">
        <v>14</v>
      </c>
      <c r="M38" s="9" t="s">
        <v>15</v>
      </c>
      <c r="N38" s="9" t="s">
        <v>16</v>
      </c>
      <c r="O38" s="9" t="s">
        <v>17</v>
      </c>
      <c r="P38" s="10" t="s">
        <v>18</v>
      </c>
      <c r="Q38" s="8" t="s">
        <v>19</v>
      </c>
      <c r="R38" s="8" t="s">
        <v>20</v>
      </c>
      <c r="S38" s="240" t="s">
        <v>21</v>
      </c>
      <c r="T38" s="240" t="s">
        <v>22</v>
      </c>
      <c r="U38" s="8" t="s">
        <v>24</v>
      </c>
      <c r="V38" s="8" t="s">
        <v>25</v>
      </c>
      <c r="W38" s="8" t="s">
        <v>26</v>
      </c>
      <c r="X38" s="8" t="s">
        <v>27</v>
      </c>
      <c r="Y38" s="8" t="s">
        <v>28</v>
      </c>
    </row>
    <row r="39" spans="1:25">
      <c r="A39" s="224" t="s">
        <v>120</v>
      </c>
      <c r="B39" s="224" t="s">
        <v>78</v>
      </c>
      <c r="C39" s="35" t="s">
        <v>4198</v>
      </c>
      <c r="D39" s="224" t="s">
        <v>88</v>
      </c>
      <c r="E39" s="227">
        <v>46114.166666666664</v>
      </c>
      <c r="F39" s="224">
        <v>10.3</v>
      </c>
      <c r="G39" s="224">
        <v>118466</v>
      </c>
      <c r="H39" s="226" t="s">
        <v>740</v>
      </c>
      <c r="I39" s="224"/>
      <c r="J39" s="224"/>
      <c r="K39" s="224"/>
      <c r="L39" s="224"/>
      <c r="M39" s="35">
        <v>27</v>
      </c>
      <c r="N39" s="35">
        <v>54</v>
      </c>
      <c r="O39" s="35">
        <v>53</v>
      </c>
      <c r="P39" s="35">
        <v>27</v>
      </c>
      <c r="Q39" s="14">
        <f t="shared" ref="Q39:Q43" si="6">SUM(I39:P39)</f>
        <v>161</v>
      </c>
      <c r="R39" s="229" t="s">
        <v>32</v>
      </c>
      <c r="S39" s="23" t="s">
        <v>33</v>
      </c>
      <c r="T39" s="1092" t="b">
        <v>1</v>
      </c>
      <c r="U39" s="231" t="s">
        <v>161</v>
      </c>
      <c r="V39" s="16" t="s">
        <v>90</v>
      </c>
      <c r="W39" s="16">
        <v>1019063</v>
      </c>
      <c r="X39" s="16" t="s">
        <v>4199</v>
      </c>
      <c r="Y39" s="16"/>
    </row>
    <row r="40" spans="1:25">
      <c r="A40" s="224" t="s">
        <v>2561</v>
      </c>
      <c r="B40" s="224" t="s">
        <v>78</v>
      </c>
      <c r="C40" s="35" t="s">
        <v>4200</v>
      </c>
      <c r="D40" s="224" t="s">
        <v>88</v>
      </c>
      <c r="E40" s="227">
        <v>46114.166666666664</v>
      </c>
      <c r="F40" s="224">
        <v>10.3</v>
      </c>
      <c r="G40" s="224">
        <v>118467</v>
      </c>
      <c r="H40" s="226" t="s">
        <v>740</v>
      </c>
      <c r="I40" s="224"/>
      <c r="J40" s="224"/>
      <c r="K40" s="224"/>
      <c r="L40" s="224"/>
      <c r="M40" s="35">
        <v>27</v>
      </c>
      <c r="N40" s="35">
        <v>27</v>
      </c>
      <c r="O40" s="35">
        <v>53</v>
      </c>
      <c r="P40" s="35">
        <v>54</v>
      </c>
      <c r="Q40" s="14">
        <f t="shared" si="6"/>
        <v>161</v>
      </c>
      <c r="R40" s="229" t="s">
        <v>32</v>
      </c>
      <c r="S40" s="23" t="s">
        <v>33</v>
      </c>
      <c r="T40" s="1092" t="b">
        <v>1</v>
      </c>
      <c r="U40" s="231" t="s">
        <v>161</v>
      </c>
      <c r="V40" s="16" t="s">
        <v>90</v>
      </c>
      <c r="W40" s="16">
        <v>1019064</v>
      </c>
      <c r="X40" s="16" t="s">
        <v>4199</v>
      </c>
      <c r="Y40" s="16"/>
    </row>
    <row r="41" spans="1:25">
      <c r="A41" s="224" t="s">
        <v>1368</v>
      </c>
      <c r="B41" s="224" t="s">
        <v>78</v>
      </c>
      <c r="C41" s="35" t="s">
        <v>4201</v>
      </c>
      <c r="D41" s="224" t="s">
        <v>88</v>
      </c>
      <c r="E41" s="227">
        <v>46114.166666666664</v>
      </c>
      <c r="F41" s="224">
        <v>10.3</v>
      </c>
      <c r="G41" s="224">
        <v>118468</v>
      </c>
      <c r="H41" s="226" t="s">
        <v>740</v>
      </c>
      <c r="I41" s="224"/>
      <c r="J41" s="224"/>
      <c r="K41" s="224"/>
      <c r="L41" s="224"/>
      <c r="M41" s="35">
        <v>27</v>
      </c>
      <c r="N41" s="35">
        <v>27</v>
      </c>
      <c r="O41" s="35">
        <v>53</v>
      </c>
      <c r="P41" s="35">
        <v>54</v>
      </c>
      <c r="Q41" s="14">
        <f t="shared" si="6"/>
        <v>161</v>
      </c>
      <c r="R41" s="229" t="s">
        <v>32</v>
      </c>
      <c r="S41" s="23" t="s">
        <v>33</v>
      </c>
      <c r="T41" s="14"/>
      <c r="U41" s="231" t="s">
        <v>161</v>
      </c>
      <c r="V41" s="16" t="s">
        <v>90</v>
      </c>
      <c r="W41" s="16">
        <v>1019065</v>
      </c>
      <c r="X41" s="16" t="s">
        <v>4199</v>
      </c>
      <c r="Y41" s="16"/>
    </row>
    <row r="42" spans="1:25">
      <c r="A42" s="224" t="s">
        <v>120</v>
      </c>
      <c r="B42" s="224" t="s">
        <v>78</v>
      </c>
      <c r="C42" s="35" t="s">
        <v>4202</v>
      </c>
      <c r="D42" s="224" t="s">
        <v>88</v>
      </c>
      <c r="E42" s="227">
        <v>46114.166666666664</v>
      </c>
      <c r="F42" s="224">
        <v>10.3</v>
      </c>
      <c r="G42" s="224">
        <v>118469</v>
      </c>
      <c r="H42" s="226" t="s">
        <v>740</v>
      </c>
      <c r="I42" s="224"/>
      <c r="J42" s="224"/>
      <c r="K42" s="224"/>
      <c r="L42" s="224"/>
      <c r="M42" s="224"/>
      <c r="N42" s="224"/>
      <c r="O42" s="35">
        <v>131</v>
      </c>
      <c r="P42" s="35">
        <v>30</v>
      </c>
      <c r="Q42" s="14">
        <f t="shared" si="6"/>
        <v>161</v>
      </c>
      <c r="R42" s="229" t="s">
        <v>32</v>
      </c>
      <c r="S42" s="23" t="s">
        <v>33</v>
      </c>
      <c r="T42" s="1092" t="b">
        <v>1</v>
      </c>
      <c r="U42" s="231" t="s">
        <v>161</v>
      </c>
      <c r="V42" s="16" t="s">
        <v>90</v>
      </c>
      <c r="W42" s="16">
        <v>1019066</v>
      </c>
      <c r="X42" s="16" t="s">
        <v>4199</v>
      </c>
      <c r="Y42" s="16"/>
    </row>
    <row r="43" spans="1:25">
      <c r="A43" s="35" t="s">
        <v>165</v>
      </c>
      <c r="B43" s="224" t="s">
        <v>78</v>
      </c>
      <c r="C43" s="35" t="s">
        <v>4203</v>
      </c>
      <c r="D43" s="224" t="s">
        <v>1047</v>
      </c>
      <c r="E43" s="227">
        <v>46114.045138888891</v>
      </c>
      <c r="F43" s="224">
        <v>13</v>
      </c>
      <c r="G43" s="224">
        <v>118470</v>
      </c>
      <c r="H43" s="226" t="s">
        <v>740</v>
      </c>
      <c r="I43" s="224"/>
      <c r="J43" s="224"/>
      <c r="K43" s="224"/>
      <c r="L43" s="224"/>
      <c r="M43" s="35">
        <v>60</v>
      </c>
      <c r="N43" s="35">
        <v>30</v>
      </c>
      <c r="O43" s="35">
        <v>41</v>
      </c>
      <c r="P43" s="35">
        <v>30</v>
      </c>
      <c r="Q43" s="14">
        <f t="shared" si="6"/>
        <v>161</v>
      </c>
      <c r="R43" s="229" t="s">
        <v>32</v>
      </c>
      <c r="S43" s="23" t="s">
        <v>33</v>
      </c>
      <c r="T43" s="14"/>
      <c r="U43" s="231" t="s">
        <v>161</v>
      </c>
      <c r="V43" s="16" t="s">
        <v>90</v>
      </c>
      <c r="W43" s="16">
        <v>1019067</v>
      </c>
      <c r="X43" s="16" t="s">
        <v>4199</v>
      </c>
      <c r="Y43" s="16"/>
    </row>
    <row r="44" spans="1:25">
      <c r="A44" s="224" t="s">
        <v>122</v>
      </c>
      <c r="B44" s="224" t="s">
        <v>62</v>
      </c>
      <c r="C44" s="35" t="s">
        <v>4204</v>
      </c>
      <c r="D44" s="224" t="s">
        <v>3708</v>
      </c>
      <c r="E44" s="227">
        <v>46114.059027777781</v>
      </c>
      <c r="F44" s="224">
        <v>16.399999999999999</v>
      </c>
      <c r="G44" s="224">
        <v>118405</v>
      </c>
      <c r="H44" s="226" t="s">
        <v>176</v>
      </c>
      <c r="I44" s="224"/>
      <c r="J44" s="224"/>
      <c r="K44" s="35">
        <v>27</v>
      </c>
      <c r="L44" s="35">
        <v>108</v>
      </c>
      <c r="M44" s="224"/>
      <c r="N44" s="224"/>
      <c r="O44" s="224"/>
      <c r="P44" s="224"/>
      <c r="Q44" s="14">
        <f>SUM(I44:P44)</f>
        <v>135</v>
      </c>
      <c r="R44" s="14" t="s">
        <v>30</v>
      </c>
      <c r="S44" s="14" t="s">
        <v>31</v>
      </c>
      <c r="T44" s="14"/>
      <c r="U44" s="231" t="s">
        <v>161</v>
      </c>
      <c r="V44" s="16" t="s">
        <v>90</v>
      </c>
      <c r="W44" s="16">
        <v>1019068</v>
      </c>
      <c r="X44" s="16" t="s">
        <v>4205</v>
      </c>
      <c r="Y44" s="16"/>
    </row>
    <row r="45" spans="1:25">
      <c r="A45" s="11" t="s">
        <v>19</v>
      </c>
      <c r="B45" s="7"/>
      <c r="C45" s="7"/>
      <c r="D45" s="7"/>
      <c r="E45" s="11"/>
      <c r="F45" s="7"/>
      <c r="G45" s="7"/>
      <c r="H45" s="7"/>
      <c r="I45" s="11">
        <f t="shared" ref="I45:P45" si="7">SUM(I39:I43)</f>
        <v>0</v>
      </c>
      <c r="J45" s="11">
        <f t="shared" si="7"/>
        <v>0</v>
      </c>
      <c r="K45" s="11">
        <f>SUM(K44)</f>
        <v>27</v>
      </c>
      <c r="L45" s="11">
        <f>SUM(L44)</f>
        <v>108</v>
      </c>
      <c r="M45" s="11">
        <f t="shared" si="7"/>
        <v>141</v>
      </c>
      <c r="N45" s="11">
        <f t="shared" si="7"/>
        <v>138</v>
      </c>
      <c r="O45" s="11">
        <f t="shared" si="7"/>
        <v>331</v>
      </c>
      <c r="P45" s="11">
        <f t="shared" si="7"/>
        <v>195</v>
      </c>
      <c r="Q45" s="11">
        <f>SUM(Q39:Q44)</f>
        <v>940</v>
      </c>
      <c r="R45" s="12"/>
      <c r="S45" s="12"/>
      <c r="T45" s="12"/>
      <c r="U45" s="12"/>
      <c r="V45" s="12"/>
      <c r="W45" s="12"/>
      <c r="X45" s="12"/>
      <c r="Y45" s="12"/>
    </row>
    <row r="46" spans="1:25">
      <c r="A46" s="1"/>
      <c r="B46" s="1"/>
      <c r="C46" s="1"/>
      <c r="D46" s="1"/>
      <c r="E46" s="1"/>
      <c r="F46" s="2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>
      <c r="A47" s="166" t="s">
        <v>34</v>
      </c>
      <c r="B47" s="1562"/>
      <c r="C47" s="1562"/>
      <c r="D47" s="1562"/>
      <c r="E47" s="1"/>
      <c r="F47" s="1"/>
      <c r="G47" s="1"/>
      <c r="H47" s="1"/>
      <c r="I47" s="1"/>
      <c r="J47" s="1"/>
      <c r="K47" s="1563"/>
      <c r="L47" s="1563"/>
      <c r="M47" s="156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 ht="18">
      <c r="A48" s="187" t="s">
        <v>35</v>
      </c>
      <c r="B48" s="186" t="s">
        <v>36</v>
      </c>
      <c r="C48" s="239" t="s">
        <v>37</v>
      </c>
      <c r="D48" s="24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6">
      <c r="A49" s="230" t="s">
        <v>161</v>
      </c>
      <c r="B49" s="1558" t="s">
        <v>1585</v>
      </c>
      <c r="C49" s="1558"/>
      <c r="D49" s="242"/>
      <c r="E49" s="243" t="s">
        <v>40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6">
      <c r="A50" s="5" t="s">
        <v>42</v>
      </c>
      <c r="B50" s="1565" t="s">
        <v>3181</v>
      </c>
      <c r="C50" s="156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6">
      <c r="A51" s="5" t="s">
        <v>42</v>
      </c>
      <c r="B51" s="1565"/>
      <c r="C51" s="156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6">
      <c r="A52" s="5" t="s">
        <v>43</v>
      </c>
      <c r="B52" s="1566" t="s">
        <v>4206</v>
      </c>
      <c r="C52" s="156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6">
      <c r="A53" s="5" t="s">
        <v>44</v>
      </c>
      <c r="B53" s="1567"/>
      <c r="C53" s="156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5" spans="1:26" ht="23.25">
      <c r="A55" s="1559" t="s">
        <v>109</v>
      </c>
      <c r="B55" s="1559"/>
      <c r="C55" s="1559"/>
      <c r="D55" s="1559"/>
      <c r="E55" s="1559"/>
      <c r="F55" s="1559"/>
      <c r="G55" s="1067"/>
      <c r="H55" s="7"/>
      <c r="I55" s="1559" t="s">
        <v>4015</v>
      </c>
      <c r="J55" s="1559"/>
      <c r="K55" s="1559"/>
      <c r="L55" s="1559"/>
      <c r="M55" s="1559"/>
      <c r="N55" s="1559"/>
      <c r="O55" s="1559"/>
      <c r="P55" s="1559"/>
      <c r="Q55" s="1559"/>
      <c r="R55" s="1560" t="s">
        <v>206</v>
      </c>
      <c r="S55" s="1561"/>
      <c r="T55" s="1560"/>
      <c r="U55" s="1560"/>
      <c r="V55" s="1560"/>
      <c r="W55" s="1560"/>
      <c r="X55" s="1560"/>
      <c r="Y55" s="1560"/>
    </row>
    <row r="56" spans="1:26" ht="26.25">
      <c r="A56" s="8" t="s">
        <v>3</v>
      </c>
      <c r="B56" s="8" t="s">
        <v>4</v>
      </c>
      <c r="C56" s="8" t="s">
        <v>5</v>
      </c>
      <c r="D56" s="8" t="s">
        <v>6</v>
      </c>
      <c r="E56" s="8" t="s">
        <v>7</v>
      </c>
      <c r="F56" s="8" t="s">
        <v>8</v>
      </c>
      <c r="G56" s="8" t="s">
        <v>9</v>
      </c>
      <c r="H56" s="33" t="s">
        <v>10</v>
      </c>
      <c r="I56" s="9" t="s">
        <v>11</v>
      </c>
      <c r="J56" s="9" t="s">
        <v>12</v>
      </c>
      <c r="K56" s="9" t="s">
        <v>13</v>
      </c>
      <c r="L56" s="9" t="s">
        <v>14</v>
      </c>
      <c r="M56" s="9" t="s">
        <v>15</v>
      </c>
      <c r="N56" s="9" t="s">
        <v>16</v>
      </c>
      <c r="O56" s="9" t="s">
        <v>17</v>
      </c>
      <c r="P56" s="10" t="s">
        <v>18</v>
      </c>
      <c r="Q56" s="8" t="s">
        <v>19</v>
      </c>
      <c r="R56" s="8" t="s">
        <v>20</v>
      </c>
      <c r="S56" s="240" t="s">
        <v>21</v>
      </c>
      <c r="T56" s="240" t="s">
        <v>22</v>
      </c>
      <c r="U56" s="8" t="s">
        <v>24</v>
      </c>
      <c r="V56" s="8" t="s">
        <v>25</v>
      </c>
      <c r="W56" s="8" t="s">
        <v>26</v>
      </c>
      <c r="X56" s="8" t="s">
        <v>27</v>
      </c>
      <c r="Y56" s="8" t="s">
        <v>28</v>
      </c>
    </row>
    <row r="57" spans="1:26">
      <c r="A57" s="224" t="s">
        <v>142</v>
      </c>
      <c r="B57" s="224" t="s">
        <v>72</v>
      </c>
      <c r="C57" s="35" t="s">
        <v>4207</v>
      </c>
      <c r="D57" s="224" t="s">
        <v>71</v>
      </c>
      <c r="E57" s="227">
        <v>46114.715277777781</v>
      </c>
      <c r="F57" s="224">
        <v>16.2</v>
      </c>
      <c r="G57" s="224">
        <v>118399</v>
      </c>
      <c r="H57" s="226" t="s">
        <v>176</v>
      </c>
      <c r="I57" s="224"/>
      <c r="J57" s="224"/>
      <c r="K57" s="224"/>
      <c r="L57" s="224"/>
      <c r="M57" s="35">
        <v>54</v>
      </c>
      <c r="N57" s="35">
        <v>54</v>
      </c>
      <c r="O57" s="35">
        <v>53</v>
      </c>
      <c r="P57" s="224"/>
      <c r="Q57" s="14">
        <f t="shared" ref="Q57:Q61" si="8">SUM(I57:P57)</f>
        <v>161</v>
      </c>
      <c r="R57" s="14" t="s">
        <v>30</v>
      </c>
      <c r="S57" s="14" t="s">
        <v>31</v>
      </c>
      <c r="T57" s="14"/>
      <c r="U57" s="232" t="s">
        <v>169</v>
      </c>
      <c r="V57" s="16" t="s">
        <v>90</v>
      </c>
      <c r="W57" s="16">
        <v>1019072</v>
      </c>
      <c r="X57" s="16" t="s">
        <v>4208</v>
      </c>
      <c r="Y57" s="16"/>
      <c r="Z57" s="1082"/>
    </row>
    <row r="58" spans="1:26">
      <c r="A58" s="15" t="s">
        <v>141</v>
      </c>
      <c r="B58" s="15" t="s">
        <v>69</v>
      </c>
      <c r="C58" s="35" t="s">
        <v>4209</v>
      </c>
      <c r="D58" s="15" t="s">
        <v>68</v>
      </c>
      <c r="E58" s="24">
        <v>46113.798611111109</v>
      </c>
      <c r="F58" s="15">
        <v>16.899999999999999</v>
      </c>
      <c r="G58" s="224">
        <v>118383</v>
      </c>
      <c r="H58" s="226" t="s">
        <v>1239</v>
      </c>
      <c r="I58" s="224"/>
      <c r="J58" s="224"/>
      <c r="K58" s="224"/>
      <c r="L58" s="224"/>
      <c r="M58" s="35">
        <v>54</v>
      </c>
      <c r="N58" s="224">
        <v>54</v>
      </c>
      <c r="O58" s="224">
        <v>26</v>
      </c>
      <c r="P58" s="224">
        <v>27</v>
      </c>
      <c r="Q58" s="14">
        <f t="shared" si="8"/>
        <v>161</v>
      </c>
      <c r="R58" s="14" t="s">
        <v>30</v>
      </c>
      <c r="S58" s="14" t="s">
        <v>31</v>
      </c>
      <c r="T58" s="14"/>
      <c r="U58" s="232" t="s">
        <v>169</v>
      </c>
      <c r="V58" s="16" t="s">
        <v>90</v>
      </c>
      <c r="W58" s="16">
        <v>1019073</v>
      </c>
      <c r="X58" s="313" t="s">
        <v>4210</v>
      </c>
      <c r="Y58" s="16"/>
    </row>
    <row r="59" spans="1:26">
      <c r="A59" s="224" t="s">
        <v>150</v>
      </c>
      <c r="B59" s="224" t="s">
        <v>57</v>
      </c>
      <c r="C59" s="35" t="s">
        <v>4211</v>
      </c>
      <c r="D59" s="224" t="s">
        <v>56</v>
      </c>
      <c r="E59" s="227">
        <v>46114.229166666664</v>
      </c>
      <c r="F59" s="224">
        <v>12.3</v>
      </c>
      <c r="G59" s="224">
        <v>118402</v>
      </c>
      <c r="H59" s="226" t="s">
        <v>176</v>
      </c>
      <c r="I59" s="224"/>
      <c r="J59" s="224"/>
      <c r="K59" s="224"/>
      <c r="L59" s="35">
        <v>108</v>
      </c>
      <c r="M59" s="224"/>
      <c r="N59" s="224"/>
      <c r="O59" s="224"/>
      <c r="P59" s="224"/>
      <c r="Q59" s="14">
        <f t="shared" si="8"/>
        <v>108</v>
      </c>
      <c r="R59" s="14" t="s">
        <v>30</v>
      </c>
      <c r="S59" s="14" t="s">
        <v>31</v>
      </c>
      <c r="T59" s="14"/>
      <c r="U59" s="232" t="s">
        <v>169</v>
      </c>
      <c r="V59" s="16" t="s">
        <v>90</v>
      </c>
      <c r="W59" s="16">
        <v>1019074</v>
      </c>
      <c r="X59" s="16" t="s">
        <v>4212</v>
      </c>
      <c r="Y59" s="16"/>
    </row>
    <row r="60" spans="1:26">
      <c r="A60" s="300" t="s">
        <v>219</v>
      </c>
      <c r="B60" s="300" t="s">
        <v>75</v>
      </c>
      <c r="C60" s="398" t="s">
        <v>4213</v>
      </c>
      <c r="D60" s="398" t="s">
        <v>74</v>
      </c>
      <c r="E60" s="399">
        <v>46114.524305555555</v>
      </c>
      <c r="F60" s="398">
        <v>18.2</v>
      </c>
      <c r="G60" s="398">
        <v>118404</v>
      </c>
      <c r="H60" s="400" t="s">
        <v>176</v>
      </c>
      <c r="I60" s="398"/>
      <c r="J60" s="398"/>
      <c r="K60" s="398"/>
      <c r="L60" s="398"/>
      <c r="M60" s="398"/>
      <c r="N60" s="398"/>
      <c r="O60" s="398"/>
      <c r="P60" s="398"/>
      <c r="Q60" s="401"/>
      <c r="R60" s="401" t="s">
        <v>30</v>
      </c>
      <c r="S60" s="401" t="s">
        <v>31</v>
      </c>
      <c r="T60" s="401"/>
      <c r="U60" s="402" t="s">
        <v>169</v>
      </c>
      <c r="V60" s="402" t="s">
        <v>660</v>
      </c>
      <c r="W60" s="402"/>
      <c r="X60" s="402" t="s">
        <v>4214</v>
      </c>
      <c r="Y60" s="402"/>
    </row>
    <row r="61" spans="1:26">
      <c r="A61" s="15" t="s">
        <v>142</v>
      </c>
      <c r="B61" s="15" t="s">
        <v>72</v>
      </c>
      <c r="C61" s="35" t="s">
        <v>4215</v>
      </c>
      <c r="D61" s="15" t="s">
        <v>71</v>
      </c>
      <c r="E61" s="24">
        <v>46114.715277777781</v>
      </c>
      <c r="F61" s="15">
        <v>16.2</v>
      </c>
      <c r="G61" s="15">
        <v>118384</v>
      </c>
      <c r="H61" s="37" t="s">
        <v>176</v>
      </c>
      <c r="I61" s="15"/>
      <c r="J61" s="15"/>
      <c r="K61" s="15"/>
      <c r="L61" s="35">
        <v>54</v>
      </c>
      <c r="M61" s="15">
        <v>53</v>
      </c>
      <c r="N61" s="15"/>
      <c r="O61" s="15">
        <v>27</v>
      </c>
      <c r="P61" s="15">
        <v>27</v>
      </c>
      <c r="Q61" s="14">
        <f t="shared" si="8"/>
        <v>161</v>
      </c>
      <c r="R61" s="14" t="s">
        <v>30</v>
      </c>
      <c r="S61" s="14" t="s">
        <v>31</v>
      </c>
      <c r="T61" s="14"/>
      <c r="U61" s="232" t="s">
        <v>169</v>
      </c>
      <c r="V61" s="16" t="s">
        <v>90</v>
      </c>
      <c r="W61" s="16">
        <v>1019075</v>
      </c>
      <c r="X61" s="16" t="s">
        <v>4216</v>
      </c>
      <c r="Y61" s="16"/>
    </row>
    <row r="62" spans="1:26">
      <c r="A62" s="11" t="s">
        <v>19</v>
      </c>
      <c r="B62" s="7"/>
      <c r="C62" s="7"/>
      <c r="D62" s="7"/>
      <c r="E62" s="11"/>
      <c r="F62" s="7"/>
      <c r="G62" s="7"/>
      <c r="H62" s="7"/>
      <c r="I62" s="11">
        <f>SUM(I57:I60)</f>
        <v>0</v>
      </c>
      <c r="J62" s="11">
        <f>SUM(J57:J60)</f>
        <v>0</v>
      </c>
      <c r="K62" s="11">
        <f t="shared" ref="K62:Q62" si="9">SUM(K57:K61)</f>
        <v>0</v>
      </c>
      <c r="L62" s="11">
        <f t="shared" si="9"/>
        <v>162</v>
      </c>
      <c r="M62" s="11">
        <f t="shared" si="9"/>
        <v>161</v>
      </c>
      <c r="N62" s="11">
        <f t="shared" si="9"/>
        <v>108</v>
      </c>
      <c r="O62" s="11">
        <f t="shared" si="9"/>
        <v>106</v>
      </c>
      <c r="P62" s="11">
        <f t="shared" si="9"/>
        <v>54</v>
      </c>
      <c r="Q62" s="11">
        <f t="shared" si="9"/>
        <v>591</v>
      </c>
      <c r="R62" s="12"/>
      <c r="S62" s="12"/>
      <c r="T62" s="12"/>
      <c r="U62" s="12"/>
      <c r="V62" s="12"/>
      <c r="W62" s="12"/>
      <c r="X62" s="12"/>
      <c r="Y62" s="12"/>
    </row>
    <row r="63" spans="1:26">
      <c r="A63" s="1"/>
      <c r="B63" s="1"/>
      <c r="C63" s="1"/>
      <c r="D63" s="1"/>
      <c r="E63" s="1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6">
      <c r="A64" s="166" t="s">
        <v>34</v>
      </c>
      <c r="B64" s="1562"/>
      <c r="C64" s="1562"/>
      <c r="D64" s="1562"/>
      <c r="E64" s="1"/>
      <c r="F64" s="1"/>
      <c r="G64" s="1"/>
      <c r="H64" s="1"/>
      <c r="I64" s="1"/>
      <c r="J64" s="1"/>
      <c r="K64" s="1563"/>
      <c r="L64" s="1563"/>
      <c r="M64" s="1563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8">
      <c r="A65" s="187" t="s">
        <v>35</v>
      </c>
      <c r="B65" s="186" t="s">
        <v>36</v>
      </c>
      <c r="C65" s="239" t="s">
        <v>37</v>
      </c>
      <c r="D65" s="24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4" t="s">
        <v>169</v>
      </c>
      <c r="B66" s="1564" t="s">
        <v>39</v>
      </c>
      <c r="C66" s="1564"/>
      <c r="D66" s="242"/>
      <c r="E66" s="243" t="s">
        <v>40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>
      <c r="A67" s="230" t="s">
        <v>161</v>
      </c>
      <c r="B67" s="1558" t="s">
        <v>41</v>
      </c>
      <c r="C67" s="155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>
      <c r="A68" s="5" t="s">
        <v>42</v>
      </c>
      <c r="B68" s="1565" t="s">
        <v>4217</v>
      </c>
      <c r="C68" s="156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>
      <c r="A69" s="5" t="s">
        <v>42</v>
      </c>
      <c r="B69" s="1565"/>
      <c r="C69" s="156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>
      <c r="A70" s="5" t="s">
        <v>43</v>
      </c>
      <c r="B70" s="1566" t="s">
        <v>4218</v>
      </c>
      <c r="C70" s="156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>
      <c r="A71" s="5" t="s">
        <v>44</v>
      </c>
      <c r="B71" s="1567"/>
      <c r="C71" s="156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</sheetData>
  <mergeCells count="42">
    <mergeCell ref="A55:F55"/>
    <mergeCell ref="I55:Q55"/>
    <mergeCell ref="R55:Y55"/>
    <mergeCell ref="B70:C70"/>
    <mergeCell ref="B71:C71"/>
    <mergeCell ref="B64:D64"/>
    <mergeCell ref="K64:M64"/>
    <mergeCell ref="B66:C66"/>
    <mergeCell ref="B67:C67"/>
    <mergeCell ref="B68:C68"/>
    <mergeCell ref="B69:C69"/>
    <mergeCell ref="B51:C51"/>
    <mergeCell ref="B52:C52"/>
    <mergeCell ref="B53:C53"/>
    <mergeCell ref="R37:Y37"/>
    <mergeCell ref="B47:D47"/>
    <mergeCell ref="K47:M47"/>
    <mergeCell ref="B49:C49"/>
    <mergeCell ref="B50:C50"/>
    <mergeCell ref="I37:Q37"/>
    <mergeCell ref="B32:C32"/>
    <mergeCell ref="B33:C33"/>
    <mergeCell ref="B34:C34"/>
    <mergeCell ref="B35:C35"/>
    <mergeCell ref="A37:F37"/>
    <mergeCell ref="I19:Q19"/>
    <mergeCell ref="R19:Y19"/>
    <mergeCell ref="B28:D28"/>
    <mergeCell ref="K28:M28"/>
    <mergeCell ref="B30:C30"/>
    <mergeCell ref="B31:C31"/>
    <mergeCell ref="B14:C14"/>
    <mergeCell ref="B15:C15"/>
    <mergeCell ref="B16:C16"/>
    <mergeCell ref="B17:C17"/>
    <mergeCell ref="A19:F19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72D95-F161-4930-B8E8-2923B9AFF72E}">
  <sheetPr>
    <tabColor rgb="FFFF9900"/>
  </sheetPr>
  <dimension ref="A1:Y41"/>
  <sheetViews>
    <sheetView zoomScale="70" zoomScaleNormal="70" workbookViewId="0">
      <selection activeCell="A28" sqref="A28:G28"/>
    </sheetView>
  </sheetViews>
  <sheetFormatPr defaultColWidth="11.42578125" defaultRowHeight="15"/>
  <cols>
    <col min="1" max="1" width="25.42578125" customWidth="1"/>
    <col min="2" max="2" width="13.71093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  <col min="25" max="25" width="11.42578125" bestFit="1" customWidth="1"/>
  </cols>
  <sheetData>
    <row r="1" spans="1:25" ht="23.25" customHeight="1">
      <c r="A1" s="1559" t="s">
        <v>180</v>
      </c>
      <c r="B1" s="1559"/>
      <c r="C1" s="1559"/>
      <c r="D1" s="1559"/>
      <c r="E1" s="1559"/>
      <c r="F1" s="1559"/>
      <c r="G1" s="1067"/>
      <c r="H1" s="7"/>
      <c r="I1" s="1559" t="s">
        <v>84</v>
      </c>
      <c r="J1" s="1559"/>
      <c r="K1" s="1559"/>
      <c r="L1" s="1559"/>
      <c r="M1" s="1559"/>
      <c r="N1" s="1559"/>
      <c r="O1" s="1559"/>
      <c r="P1" s="1559"/>
      <c r="Q1" s="1559"/>
      <c r="R1" s="1560" t="s">
        <v>181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698</v>
      </c>
      <c r="B3" s="224" t="s">
        <v>78</v>
      </c>
      <c r="C3" s="35" t="s">
        <v>4219</v>
      </c>
      <c r="D3" s="224" t="s">
        <v>932</v>
      </c>
      <c r="E3" s="227">
        <v>46113.003472222219</v>
      </c>
      <c r="F3" s="224">
        <v>13</v>
      </c>
      <c r="G3" s="224">
        <v>118393</v>
      </c>
      <c r="H3" s="226" t="s">
        <v>740</v>
      </c>
      <c r="I3" s="224"/>
      <c r="J3" s="224"/>
      <c r="K3" s="224"/>
      <c r="L3" s="224"/>
      <c r="M3" s="35">
        <v>107</v>
      </c>
      <c r="N3" s="35">
        <v>54</v>
      </c>
      <c r="O3" s="224"/>
      <c r="P3" s="224"/>
      <c r="Q3" s="14">
        <v>161</v>
      </c>
      <c r="R3" s="229" t="s">
        <v>32</v>
      </c>
      <c r="S3" s="23" t="s">
        <v>33</v>
      </c>
      <c r="T3" s="1092" t="b">
        <v>1</v>
      </c>
      <c r="U3" s="231" t="s">
        <v>161</v>
      </c>
      <c r="V3" s="1081" t="s">
        <v>90</v>
      </c>
      <c r="W3" s="16">
        <v>1019022</v>
      </c>
      <c r="X3" t="s">
        <v>4220</v>
      </c>
      <c r="Y3" s="16"/>
    </row>
    <row r="4" spans="1:25" ht="26.25">
      <c r="A4" s="15" t="s">
        <v>113</v>
      </c>
      <c r="B4" s="26" t="s">
        <v>65</v>
      </c>
      <c r="C4" s="323" t="s">
        <v>4221</v>
      </c>
      <c r="D4" s="223" t="s">
        <v>2790</v>
      </c>
      <c r="E4" s="251">
        <v>46113.017361111109</v>
      </c>
      <c r="F4" s="15">
        <v>16.8</v>
      </c>
      <c r="G4" s="15">
        <v>118395</v>
      </c>
      <c r="H4" s="37" t="s">
        <v>831</v>
      </c>
      <c r="I4" s="15"/>
      <c r="J4" s="15"/>
      <c r="K4" s="15"/>
      <c r="L4" s="15"/>
      <c r="M4" s="35">
        <v>81</v>
      </c>
      <c r="N4" s="15"/>
      <c r="O4" s="15"/>
      <c r="P4" s="15"/>
      <c r="Q4" s="14">
        <f>SUM(I4:P4)</f>
        <v>81</v>
      </c>
      <c r="R4" s="14" t="s">
        <v>30</v>
      </c>
      <c r="S4" s="23" t="s">
        <v>33</v>
      </c>
      <c r="T4" s="14"/>
      <c r="U4" s="63" t="s">
        <v>161</v>
      </c>
      <c r="V4" s="14" t="s">
        <v>90</v>
      </c>
      <c r="W4" s="14">
        <v>1019026</v>
      </c>
      <c r="X4" s="14" t="s">
        <v>4222</v>
      </c>
      <c r="Y4" s="14"/>
    </row>
    <row r="5" spans="1:25">
      <c r="A5" s="224" t="s">
        <v>2561</v>
      </c>
      <c r="B5" s="224" t="s">
        <v>78</v>
      </c>
      <c r="C5" s="35" t="s">
        <v>4223</v>
      </c>
      <c r="D5" s="224" t="s">
        <v>99</v>
      </c>
      <c r="E5" s="227">
        <v>46113.277777777781</v>
      </c>
      <c r="F5" s="224">
        <v>11.3</v>
      </c>
      <c r="G5" s="224">
        <v>118439</v>
      </c>
      <c r="H5" s="226" t="s">
        <v>1136</v>
      </c>
      <c r="I5" s="224"/>
      <c r="J5" s="224"/>
      <c r="K5" s="224"/>
      <c r="L5" s="224"/>
      <c r="M5" s="35">
        <v>81</v>
      </c>
      <c r="N5" s="35">
        <v>53</v>
      </c>
      <c r="O5" s="35">
        <v>27</v>
      </c>
      <c r="P5" s="224"/>
      <c r="Q5" s="14">
        <v>161</v>
      </c>
      <c r="R5" s="229" t="s">
        <v>32</v>
      </c>
      <c r="S5" s="23" t="s">
        <v>33</v>
      </c>
      <c r="T5" s="1092" t="b">
        <v>1</v>
      </c>
      <c r="U5" s="1086" t="s">
        <v>100</v>
      </c>
      <c r="V5" s="1081" t="s">
        <v>90</v>
      </c>
      <c r="W5" s="16">
        <v>1019023</v>
      </c>
      <c r="X5" s="16" t="s">
        <v>4224</v>
      </c>
      <c r="Y5" s="16"/>
    </row>
    <row r="6" spans="1:25">
      <c r="A6" s="15" t="s">
        <v>86</v>
      </c>
      <c r="B6" s="15" t="s">
        <v>652</v>
      </c>
      <c r="C6" s="35" t="s">
        <v>4225</v>
      </c>
      <c r="D6" s="224" t="s">
        <v>2892</v>
      </c>
      <c r="E6" s="227">
        <v>46114.274305555555</v>
      </c>
      <c r="F6" s="224">
        <v>12.2</v>
      </c>
      <c r="G6" s="224">
        <v>118440</v>
      </c>
      <c r="H6" s="226" t="s">
        <v>401</v>
      </c>
      <c r="I6" s="393"/>
      <c r="J6" s="224"/>
      <c r="K6" s="224"/>
      <c r="L6" s="224"/>
      <c r="M6" s="35">
        <v>161</v>
      </c>
      <c r="N6" s="224">
        <v>0</v>
      </c>
      <c r="O6" s="224"/>
      <c r="P6" s="224"/>
      <c r="Q6" s="14">
        <v>161</v>
      </c>
      <c r="R6" s="229" t="s">
        <v>32</v>
      </c>
      <c r="S6" s="23" t="s">
        <v>33</v>
      </c>
      <c r="T6" s="14"/>
      <c r="U6" s="1086" t="s">
        <v>100</v>
      </c>
      <c r="V6" s="1081" t="s">
        <v>90</v>
      </c>
      <c r="W6" s="16" t="s">
        <v>4226</v>
      </c>
      <c r="X6" s="16" t="s">
        <v>4227</v>
      </c>
      <c r="Y6" s="16"/>
    </row>
    <row r="7" spans="1:25">
      <c r="A7" s="15" t="s">
        <v>4228</v>
      </c>
      <c r="B7" s="15" t="s">
        <v>652</v>
      </c>
      <c r="C7" s="35" t="s">
        <v>4229</v>
      </c>
      <c r="D7" s="224" t="s">
        <v>2892</v>
      </c>
      <c r="E7" s="227">
        <v>46114.274305555555</v>
      </c>
      <c r="F7" s="224">
        <v>12.2</v>
      </c>
      <c r="G7" s="224">
        <v>118441</v>
      </c>
      <c r="H7" s="226" t="s">
        <v>401</v>
      </c>
      <c r="I7" s="393"/>
      <c r="J7" s="224"/>
      <c r="K7" s="224"/>
      <c r="L7" s="224"/>
      <c r="M7" s="35">
        <v>161</v>
      </c>
      <c r="N7" s="224">
        <v>0</v>
      </c>
      <c r="O7" s="224"/>
      <c r="P7" s="224"/>
      <c r="Q7" s="14">
        <v>161</v>
      </c>
      <c r="R7" s="229" t="s">
        <v>32</v>
      </c>
      <c r="S7" s="23" t="s">
        <v>33</v>
      </c>
      <c r="T7" s="14"/>
      <c r="U7" s="1086" t="s">
        <v>100</v>
      </c>
      <c r="V7" s="1081" t="s">
        <v>90</v>
      </c>
      <c r="W7" s="16">
        <v>1019025</v>
      </c>
      <c r="X7" s="16" t="s">
        <v>4227</v>
      </c>
      <c r="Y7" s="16"/>
    </row>
    <row r="8" spans="1:25">
      <c r="A8" s="1077" t="s">
        <v>111</v>
      </c>
      <c r="B8" s="1077" t="s">
        <v>65</v>
      </c>
      <c r="C8" s="1087" t="s">
        <v>4230</v>
      </c>
      <c r="D8" s="1084" t="s">
        <v>64</v>
      </c>
      <c r="E8" s="1079">
        <v>46112.517361111109</v>
      </c>
      <c r="F8" s="1077">
        <v>17</v>
      </c>
      <c r="G8" s="1077">
        <v>118396</v>
      </c>
      <c r="H8" s="37" t="s">
        <v>831</v>
      </c>
      <c r="I8" s="1077"/>
      <c r="J8" s="1077"/>
      <c r="K8" s="1077"/>
      <c r="L8" s="1077"/>
      <c r="M8" s="1087">
        <v>60</v>
      </c>
      <c r="N8" s="1077"/>
      <c r="O8" s="1077"/>
      <c r="P8" s="1077"/>
      <c r="Q8" s="1080">
        <v>81</v>
      </c>
      <c r="R8" s="1080" t="s">
        <v>30</v>
      </c>
      <c r="S8" s="23" t="s">
        <v>33</v>
      </c>
      <c r="T8" s="1080"/>
      <c r="U8" s="1085" t="s">
        <v>169</v>
      </c>
      <c r="V8" s="1078" t="s">
        <v>90</v>
      </c>
      <c r="W8" s="1081">
        <v>1019027</v>
      </c>
      <c r="X8" s="1078" t="s">
        <v>4231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 t="shared" ref="I9:J9" si="0">SUM(I3:I7)</f>
        <v>0</v>
      </c>
      <c r="J9" s="11">
        <f t="shared" si="0"/>
        <v>0</v>
      </c>
      <c r="K9" s="11">
        <f t="shared" ref="K9:Q9" si="1">SUM(K3:K8)</f>
        <v>0</v>
      </c>
      <c r="L9" s="11">
        <f t="shared" si="1"/>
        <v>0</v>
      </c>
      <c r="M9" s="11">
        <f t="shared" si="1"/>
        <v>651</v>
      </c>
      <c r="N9" s="11">
        <f t="shared" si="1"/>
        <v>107</v>
      </c>
      <c r="O9" s="11">
        <f t="shared" si="1"/>
        <v>27</v>
      </c>
      <c r="P9" s="11">
        <f t="shared" si="1"/>
        <v>0</v>
      </c>
      <c r="Q9" s="11">
        <f t="shared" si="1"/>
        <v>806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57" t="s">
        <v>100</v>
      </c>
      <c r="B13" s="257" t="s">
        <v>39</v>
      </c>
      <c r="C13" s="257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30" t="s">
        <v>161</v>
      </c>
      <c r="B14" s="1558" t="s">
        <v>179</v>
      </c>
      <c r="C14" s="1558"/>
      <c r="D14" s="242"/>
      <c r="E14" s="24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4" t="s">
        <v>169</v>
      </c>
      <c r="B15" s="1564" t="s">
        <v>41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42</v>
      </c>
      <c r="B16" s="1565" t="s">
        <v>4178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42</v>
      </c>
      <c r="B17" s="1565" t="s">
        <v>4232</v>
      </c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43</v>
      </c>
      <c r="B18" s="1566"/>
      <c r="C18" s="156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5" t="s">
        <v>44</v>
      </c>
      <c r="B19" s="1567"/>
      <c r="C19" s="156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23.25" customHeight="1">
      <c r="A21" s="1714" t="s">
        <v>194</v>
      </c>
      <c r="B21" s="1714"/>
      <c r="C21" s="1714"/>
      <c r="D21" s="1714"/>
      <c r="E21" s="1714"/>
      <c r="F21" s="1714"/>
      <c r="G21" s="1075"/>
      <c r="H21" s="259"/>
      <c r="I21" s="1714" t="s">
        <v>1126</v>
      </c>
      <c r="J21" s="1714"/>
      <c r="K21" s="1714"/>
      <c r="L21" s="1714"/>
      <c r="M21" s="1714"/>
      <c r="N21" s="1714"/>
      <c r="O21" s="1714"/>
      <c r="P21" s="1714"/>
      <c r="Q21" s="1714"/>
      <c r="R21" s="1712" t="s">
        <v>4233</v>
      </c>
      <c r="S21" s="1713"/>
      <c r="T21" s="1712"/>
      <c r="U21" s="1712"/>
      <c r="V21" s="1712"/>
      <c r="W21" s="1712"/>
      <c r="X21" s="1712"/>
      <c r="Y21" s="1712"/>
    </row>
    <row r="22" spans="1:25" ht="26.25">
      <c r="A22" s="8" t="s">
        <v>3</v>
      </c>
      <c r="B22" s="8" t="s">
        <v>4</v>
      </c>
      <c r="C22" s="18" t="s">
        <v>5</v>
      </c>
      <c r="D22" s="8" t="s">
        <v>6</v>
      </c>
      <c r="E22" s="8" t="s">
        <v>7</v>
      </c>
      <c r="F22" s="8" t="s">
        <v>8</v>
      </c>
      <c r="G22" s="8" t="s">
        <v>9</v>
      </c>
      <c r="H22" s="33" t="s">
        <v>10</v>
      </c>
      <c r="I22" s="9" t="s">
        <v>11</v>
      </c>
      <c r="J22" s="9" t="s">
        <v>12</v>
      </c>
      <c r="K22" s="9" t="s">
        <v>13</v>
      </c>
      <c r="L22" s="9" t="s">
        <v>14</v>
      </c>
      <c r="M22" s="9" t="s">
        <v>15</v>
      </c>
      <c r="N22" s="9" t="s">
        <v>16</v>
      </c>
      <c r="O22" s="9" t="s">
        <v>17</v>
      </c>
      <c r="P22" s="10" t="s">
        <v>18</v>
      </c>
      <c r="Q22" s="8" t="s">
        <v>19</v>
      </c>
      <c r="R22" s="8" t="s">
        <v>20</v>
      </c>
      <c r="S22" s="240" t="s">
        <v>21</v>
      </c>
      <c r="T22" s="240" t="s">
        <v>22</v>
      </c>
      <c r="U22" s="8" t="s">
        <v>24</v>
      </c>
      <c r="V22" s="8" t="s">
        <v>25</v>
      </c>
      <c r="W22" s="8" t="s">
        <v>26</v>
      </c>
      <c r="X22" s="8" t="s">
        <v>27</v>
      </c>
      <c r="Y22" s="8" t="s">
        <v>28</v>
      </c>
    </row>
    <row r="23" spans="1:25">
      <c r="A23" s="280" t="s">
        <v>114</v>
      </c>
      <c r="B23" s="473" t="s">
        <v>78</v>
      </c>
      <c r="C23" s="64" t="s">
        <v>4234</v>
      </c>
      <c r="D23" s="1076" t="s">
        <v>3923</v>
      </c>
      <c r="E23" s="468">
        <v>46114.541666666664</v>
      </c>
      <c r="F23" s="280">
        <v>11.8</v>
      </c>
      <c r="G23" s="280">
        <v>118452</v>
      </c>
      <c r="H23" s="226" t="s">
        <v>740</v>
      </c>
      <c r="I23" s="1089"/>
      <c r="J23" s="286"/>
      <c r="K23" s="286"/>
      <c r="L23" s="286"/>
      <c r="M23" s="470">
        <v>120</v>
      </c>
      <c r="N23" s="470">
        <v>30</v>
      </c>
      <c r="O23" s="470">
        <v>11</v>
      </c>
      <c r="P23" s="224"/>
      <c r="Q23" s="14">
        <v>161</v>
      </c>
      <c r="R23" s="229" t="s">
        <v>32</v>
      </c>
      <c r="S23" s="23" t="s">
        <v>33</v>
      </c>
      <c r="T23" s="1092" t="b">
        <v>1</v>
      </c>
      <c r="U23" s="231" t="s">
        <v>2328</v>
      </c>
      <c r="V23" s="228" t="s">
        <v>90</v>
      </c>
      <c r="W23" s="228">
        <v>1019029</v>
      </c>
      <c r="X23" s="228" t="s">
        <v>4235</v>
      </c>
      <c r="Y23" s="228"/>
    </row>
    <row r="24" spans="1:25">
      <c r="A24" s="280" t="s">
        <v>1040</v>
      </c>
      <c r="B24" s="473" t="s">
        <v>92</v>
      </c>
      <c r="C24" s="64" t="s">
        <v>4236</v>
      </c>
      <c r="D24" s="1076" t="s">
        <v>620</v>
      </c>
      <c r="E24" s="468">
        <v>46113.958333333336</v>
      </c>
      <c r="F24" s="280">
        <v>10.3</v>
      </c>
      <c r="G24" s="280">
        <v>118442</v>
      </c>
      <c r="H24" s="226" t="s">
        <v>740</v>
      </c>
      <c r="I24" s="1123"/>
      <c r="J24" s="469"/>
      <c r="K24" s="469"/>
      <c r="L24" s="469"/>
      <c r="M24" s="470">
        <v>60</v>
      </c>
      <c r="N24" s="470">
        <v>90</v>
      </c>
      <c r="O24" s="470">
        <v>11</v>
      </c>
      <c r="P24" s="224"/>
      <c r="Q24" s="14">
        <v>161</v>
      </c>
      <c r="R24" s="229" t="s">
        <v>32</v>
      </c>
      <c r="S24" s="23" t="s">
        <v>33</v>
      </c>
      <c r="T24" s="14"/>
      <c r="U24" s="134" t="s">
        <v>523</v>
      </c>
      <c r="V24" t="s">
        <v>90</v>
      </c>
      <c r="W24" s="16">
        <v>1019030</v>
      </c>
      <c r="X24" t="s">
        <v>4237</v>
      </c>
      <c r="Y24" s="16"/>
    </row>
    <row r="25" spans="1:25">
      <c r="A25" s="224" t="s">
        <v>111</v>
      </c>
      <c r="B25" s="248" t="s">
        <v>65</v>
      </c>
      <c r="C25" s="1088" t="s">
        <v>4238</v>
      </c>
      <c r="D25" s="60" t="s">
        <v>4239</v>
      </c>
      <c r="E25" s="249">
        <v>46113.302083333336</v>
      </c>
      <c r="F25" s="224">
        <v>17.399999999999999</v>
      </c>
      <c r="G25" s="224">
        <v>118397</v>
      </c>
      <c r="H25" s="37" t="s">
        <v>831</v>
      </c>
      <c r="I25" s="224"/>
      <c r="J25" s="224"/>
      <c r="K25" s="224"/>
      <c r="L25" s="224"/>
      <c r="M25" s="35">
        <v>161</v>
      </c>
      <c r="N25" s="224"/>
      <c r="O25" s="224"/>
      <c r="P25" s="224"/>
      <c r="Q25" s="14">
        <f>SUM(I26:P26)</f>
        <v>161</v>
      </c>
      <c r="R25" s="14" t="s">
        <v>30</v>
      </c>
      <c r="S25" s="23" t="s">
        <v>33</v>
      </c>
      <c r="T25" s="14"/>
      <c r="U25" s="134" t="s">
        <v>523</v>
      </c>
      <c r="V25" t="s">
        <v>90</v>
      </c>
      <c r="W25" s="16">
        <v>1019031</v>
      </c>
      <c r="X25" t="s">
        <v>4240</v>
      </c>
      <c r="Y25" s="16"/>
    </row>
    <row r="26" spans="1:25">
      <c r="A26" s="35" t="s">
        <v>120</v>
      </c>
      <c r="B26" s="35" t="s">
        <v>78</v>
      </c>
      <c r="C26" s="35" t="s">
        <v>4241</v>
      </c>
      <c r="D26" s="35" t="s">
        <v>932</v>
      </c>
      <c r="E26" s="271">
        <v>46114.003472222219</v>
      </c>
      <c r="F26" s="35">
        <v>13.6</v>
      </c>
      <c r="G26" s="224">
        <v>118443</v>
      </c>
      <c r="H26" s="226" t="s">
        <v>740</v>
      </c>
      <c r="I26" s="393"/>
      <c r="J26" s="224"/>
      <c r="K26" s="224"/>
      <c r="L26" s="224"/>
      <c r="M26" s="224"/>
      <c r="N26" s="35">
        <v>131</v>
      </c>
      <c r="O26" s="35">
        <v>30</v>
      </c>
      <c r="P26" s="224"/>
      <c r="Q26" s="14">
        <v>161</v>
      </c>
      <c r="R26" s="229" t="s">
        <v>32</v>
      </c>
      <c r="S26" s="23" t="s">
        <v>33</v>
      </c>
      <c r="T26" s="1092" t="b">
        <v>1</v>
      </c>
      <c r="U26" s="232" t="s">
        <v>523</v>
      </c>
      <c r="V26" s="1081" t="s">
        <v>90</v>
      </c>
      <c r="W26" s="16">
        <v>1019032</v>
      </c>
      <c r="X26" t="s">
        <v>4242</v>
      </c>
      <c r="Y26" s="16"/>
    </row>
    <row r="27" spans="1:25">
      <c r="A27" s="15" t="s">
        <v>601</v>
      </c>
      <c r="B27" s="15" t="s">
        <v>80</v>
      </c>
      <c r="C27" s="35" t="s">
        <v>4243</v>
      </c>
      <c r="D27" s="224" t="s">
        <v>1300</v>
      </c>
      <c r="E27" s="227">
        <v>46114.559027777781</v>
      </c>
      <c r="F27" s="224">
        <v>11.3</v>
      </c>
      <c r="G27" s="224">
        <v>118444</v>
      </c>
      <c r="H27" s="226" t="s">
        <v>1348</v>
      </c>
      <c r="I27" s="393"/>
      <c r="J27" s="224"/>
      <c r="K27" s="224"/>
      <c r="L27" s="224"/>
      <c r="M27" s="224"/>
      <c r="N27" s="224"/>
      <c r="O27" s="35">
        <v>101</v>
      </c>
      <c r="P27" s="35">
        <v>60</v>
      </c>
      <c r="Q27" s="14">
        <v>161</v>
      </c>
      <c r="R27" s="229" t="s">
        <v>32</v>
      </c>
      <c r="S27" s="23" t="s">
        <v>33</v>
      </c>
      <c r="T27" s="14"/>
      <c r="U27" s="231" t="s">
        <v>2328</v>
      </c>
      <c r="V27" s="16" t="s">
        <v>90</v>
      </c>
      <c r="W27" s="16">
        <v>1019033</v>
      </c>
      <c r="X27" s="16" t="s">
        <v>4240</v>
      </c>
      <c r="Y27" s="16"/>
    </row>
    <row r="28" spans="1:25">
      <c r="A28" s="15" t="s">
        <v>86</v>
      </c>
      <c r="B28" s="15" t="s">
        <v>80</v>
      </c>
      <c r="C28" s="35" t="s">
        <v>4244</v>
      </c>
      <c r="D28" s="224" t="s">
        <v>1300</v>
      </c>
      <c r="E28" s="227">
        <v>46114.559027777781</v>
      </c>
      <c r="F28" s="15">
        <v>11.3</v>
      </c>
      <c r="G28" s="15">
        <v>118445</v>
      </c>
      <c r="H28" s="37" t="s">
        <v>1348</v>
      </c>
      <c r="I28" s="393"/>
      <c r="J28" s="15"/>
      <c r="K28" s="15"/>
      <c r="L28" s="15"/>
      <c r="M28" s="15"/>
      <c r="N28" s="15"/>
      <c r="O28" s="35">
        <v>110</v>
      </c>
      <c r="P28" s="35">
        <v>51</v>
      </c>
      <c r="Q28" s="14">
        <v>161</v>
      </c>
      <c r="R28" s="229" t="s">
        <v>32</v>
      </c>
      <c r="S28" s="23" t="s">
        <v>33</v>
      </c>
      <c r="T28" s="14"/>
      <c r="U28" s="231" t="s">
        <v>2328</v>
      </c>
      <c r="V28" s="16" t="s">
        <v>90</v>
      </c>
      <c r="W28" s="16">
        <v>1019034</v>
      </c>
      <c r="X28" s="16" t="s">
        <v>4240</v>
      </c>
      <c r="Y28" s="16"/>
    </row>
    <row r="29" spans="1:25">
      <c r="A29" s="11" t="s">
        <v>19</v>
      </c>
      <c r="B29" s="7"/>
      <c r="C29" s="7"/>
      <c r="D29" s="7"/>
      <c r="E29" s="11"/>
      <c r="F29" s="7"/>
      <c r="G29" s="7"/>
      <c r="H29" s="7"/>
      <c r="I29" s="288">
        <f t="shared" ref="I29:Q29" si="2">SUM(I23:I28)</f>
        <v>0</v>
      </c>
      <c r="J29" s="288">
        <f t="shared" si="2"/>
        <v>0</v>
      </c>
      <c r="K29" s="288">
        <f t="shared" si="2"/>
        <v>0</v>
      </c>
      <c r="L29" s="288">
        <f t="shared" si="2"/>
        <v>0</v>
      </c>
      <c r="M29" s="288">
        <f t="shared" si="2"/>
        <v>341</v>
      </c>
      <c r="N29" s="288">
        <f t="shared" si="2"/>
        <v>251</v>
      </c>
      <c r="O29" s="288">
        <f t="shared" si="2"/>
        <v>263</v>
      </c>
      <c r="P29" s="288">
        <f t="shared" si="2"/>
        <v>111</v>
      </c>
      <c r="Q29" s="11">
        <f t="shared" si="2"/>
        <v>966</v>
      </c>
      <c r="R29" s="12"/>
      <c r="S29" s="12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"/>
      <c r="K31" s="1563"/>
      <c r="L31" s="1563"/>
      <c r="M31" s="156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.75" customHeight="1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customHeight="1">
      <c r="A33" s="230" t="s">
        <v>508</v>
      </c>
      <c r="B33" s="1558" t="s">
        <v>39</v>
      </c>
      <c r="C33" s="1558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4" t="s">
        <v>523</v>
      </c>
      <c r="B34" s="1564" t="s">
        <v>41</v>
      </c>
      <c r="C34" s="156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5" t="s">
        <v>42</v>
      </c>
      <c r="B35" s="1565"/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5" t="s">
        <v>42</v>
      </c>
      <c r="B36" s="1565"/>
      <c r="C36" s="156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5" t="s">
        <v>43</v>
      </c>
      <c r="B37" s="1566"/>
      <c r="C37" s="156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5" t="s">
        <v>44</v>
      </c>
      <c r="B38" s="1567"/>
      <c r="C38" s="156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41" spans="1:24">
      <c r="I41" s="141"/>
    </row>
  </sheetData>
  <mergeCells count="22">
    <mergeCell ref="B14:C14"/>
    <mergeCell ref="B35:C35"/>
    <mergeCell ref="B36:C36"/>
    <mergeCell ref="B37:C37"/>
    <mergeCell ref="B38:C38"/>
    <mergeCell ref="B34:C34"/>
    <mergeCell ref="B15:C15"/>
    <mergeCell ref="B16:C16"/>
    <mergeCell ref="B17:C17"/>
    <mergeCell ref="B18:C18"/>
    <mergeCell ref="B19:C19"/>
    <mergeCell ref="I21:Q21"/>
    <mergeCell ref="R21:Y21"/>
    <mergeCell ref="B31:D31"/>
    <mergeCell ref="K31:M31"/>
    <mergeCell ref="B33:C33"/>
    <mergeCell ref="A21:F21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99E21-C22C-4BB7-851D-FFE03508D0BB}">
  <sheetPr>
    <tabColor rgb="FF7030A0"/>
  </sheetPr>
  <dimension ref="A1:Y70"/>
  <sheetViews>
    <sheetView topLeftCell="A6" zoomScale="70" zoomScaleNormal="70" workbookViewId="0">
      <selection activeCell="U40" sqref="U40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10.5703125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 customHeight="1">
      <c r="A1" s="1559" t="s">
        <v>1277</v>
      </c>
      <c r="B1" s="1559"/>
      <c r="C1" s="1559"/>
      <c r="D1" s="1559"/>
      <c r="E1" s="1559"/>
      <c r="F1" s="1559"/>
      <c r="G1" s="1067"/>
      <c r="H1" s="7"/>
      <c r="I1" s="1559" t="s">
        <v>999</v>
      </c>
      <c r="J1" s="1559"/>
      <c r="K1" s="1559"/>
      <c r="L1" s="1559"/>
      <c r="M1" s="1559"/>
      <c r="N1" s="1559"/>
      <c r="O1" s="1559"/>
      <c r="P1" s="1559"/>
      <c r="Q1" s="1559"/>
      <c r="R1" s="1560" t="s">
        <v>1820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157</v>
      </c>
      <c r="B3" s="224" t="s">
        <v>92</v>
      </c>
      <c r="C3" s="35" t="s">
        <v>4245</v>
      </c>
      <c r="D3" s="15" t="s">
        <v>2294</v>
      </c>
      <c r="E3" s="24">
        <v>46111.444444444445</v>
      </c>
      <c r="F3" s="15">
        <v>12.8</v>
      </c>
      <c r="G3" s="224">
        <v>118362</v>
      </c>
      <c r="H3" s="226" t="s">
        <v>740</v>
      </c>
      <c r="I3" s="224"/>
      <c r="J3" s="224"/>
      <c r="K3" s="224"/>
      <c r="L3" s="224"/>
      <c r="M3" s="35">
        <v>81</v>
      </c>
      <c r="N3" s="35">
        <v>54</v>
      </c>
      <c r="O3" s="35">
        <v>15</v>
      </c>
      <c r="P3" s="35">
        <v>11</v>
      </c>
      <c r="Q3" s="14">
        <f t="shared" ref="Q3:Q4" si="0">SUM(I3:P3)</f>
        <v>161</v>
      </c>
      <c r="R3" s="229" t="s">
        <v>32</v>
      </c>
      <c r="S3" s="23" t="s">
        <v>33</v>
      </c>
      <c r="T3" s="14"/>
      <c r="U3" s="230" t="s">
        <v>161</v>
      </c>
      <c r="V3" s="16" t="s">
        <v>90</v>
      </c>
      <c r="W3" s="16">
        <v>1018964</v>
      </c>
      <c r="X3" s="16" t="s">
        <v>4246</v>
      </c>
      <c r="Y3" s="16"/>
    </row>
    <row r="4" spans="1:25">
      <c r="A4" s="489" t="s">
        <v>2561</v>
      </c>
      <c r="B4" s="489" t="s">
        <v>78</v>
      </c>
      <c r="C4" s="35" t="s">
        <v>4247</v>
      </c>
      <c r="D4" s="489" t="s">
        <v>88</v>
      </c>
      <c r="E4" s="493">
        <v>46110.166666666664</v>
      </c>
      <c r="F4" s="489">
        <v>10.3</v>
      </c>
      <c r="G4" s="489">
        <v>118363</v>
      </c>
      <c r="H4" s="494" t="s">
        <v>401</v>
      </c>
      <c r="I4" s="489"/>
      <c r="J4" s="489"/>
      <c r="K4" s="489"/>
      <c r="L4" s="489"/>
      <c r="M4" s="35">
        <v>81</v>
      </c>
      <c r="N4" s="35">
        <v>80</v>
      </c>
      <c r="O4" s="489"/>
      <c r="P4" s="489"/>
      <c r="Q4" s="14">
        <f t="shared" si="0"/>
        <v>161</v>
      </c>
      <c r="R4" s="229" t="s">
        <v>32</v>
      </c>
      <c r="S4" s="23" t="s">
        <v>33</v>
      </c>
      <c r="T4" s="14" t="s">
        <v>1020</v>
      </c>
      <c r="U4" s="230" t="s">
        <v>161</v>
      </c>
      <c r="V4" s="16" t="s">
        <v>90</v>
      </c>
      <c r="W4" s="16">
        <v>1018965</v>
      </c>
      <c r="X4" s="16" t="s">
        <v>4248</v>
      </c>
      <c r="Y4" s="16"/>
    </row>
    <row r="5" spans="1:25">
      <c r="A5" s="489" t="s">
        <v>86</v>
      </c>
      <c r="B5" s="489" t="s">
        <v>78</v>
      </c>
      <c r="C5" s="35" t="s">
        <v>4249</v>
      </c>
      <c r="D5" s="489" t="s">
        <v>88</v>
      </c>
      <c r="E5" s="493">
        <v>46110.166666666664</v>
      </c>
      <c r="F5" s="489">
        <v>10.3</v>
      </c>
      <c r="G5" s="489">
        <v>118364</v>
      </c>
      <c r="H5" s="494" t="s">
        <v>160</v>
      </c>
      <c r="I5" s="489"/>
      <c r="J5" s="489"/>
      <c r="K5" s="489"/>
      <c r="L5" s="489"/>
      <c r="M5" s="489"/>
      <c r="N5" s="35">
        <v>26</v>
      </c>
      <c r="O5" s="35">
        <v>81</v>
      </c>
      <c r="P5" s="35">
        <v>54</v>
      </c>
      <c r="Q5" s="14">
        <f>SUM(I5:P5)</f>
        <v>161</v>
      </c>
      <c r="R5" s="229" t="s">
        <v>32</v>
      </c>
      <c r="S5" s="23" t="s">
        <v>33</v>
      </c>
      <c r="T5" s="14"/>
      <c r="U5" s="230" t="s">
        <v>161</v>
      </c>
      <c r="V5" s="16" t="s">
        <v>90</v>
      </c>
      <c r="W5" s="16">
        <v>1018968</v>
      </c>
      <c r="X5" s="16" t="s">
        <v>4250</v>
      </c>
      <c r="Y5" s="16"/>
    </row>
    <row r="6" spans="1:25">
      <c r="A6" s="15" t="s">
        <v>86</v>
      </c>
      <c r="B6" s="15" t="s">
        <v>92</v>
      </c>
      <c r="C6" s="35" t="s">
        <v>4251</v>
      </c>
      <c r="D6" s="15" t="s">
        <v>2294</v>
      </c>
      <c r="E6" s="24">
        <v>46110.618055555555</v>
      </c>
      <c r="F6" s="15">
        <v>12.8</v>
      </c>
      <c r="G6" s="15">
        <v>118382</v>
      </c>
      <c r="H6" s="37" t="s">
        <v>160</v>
      </c>
      <c r="I6" s="15"/>
      <c r="J6" s="15"/>
      <c r="K6" s="15"/>
      <c r="L6" s="15"/>
      <c r="M6" s="15"/>
      <c r="N6" s="35">
        <v>27</v>
      </c>
      <c r="O6" s="35">
        <v>134</v>
      </c>
      <c r="P6" s="15">
        <v>0</v>
      </c>
      <c r="Q6" s="14">
        <f>SUM(I6:P6)</f>
        <v>161</v>
      </c>
      <c r="R6" s="229" t="s">
        <v>32</v>
      </c>
      <c r="S6" s="23" t="s">
        <v>33</v>
      </c>
      <c r="T6" s="14"/>
      <c r="U6" s="230" t="s">
        <v>161</v>
      </c>
      <c r="V6" s="16" t="s">
        <v>90</v>
      </c>
      <c r="W6" s="16">
        <v>1018969</v>
      </c>
      <c r="X6" s="16" t="s">
        <v>4252</v>
      </c>
      <c r="Y6" s="16"/>
    </row>
    <row r="7" spans="1:25">
      <c r="A7" s="224" t="s">
        <v>111</v>
      </c>
      <c r="B7" s="224" t="s">
        <v>65</v>
      </c>
      <c r="C7" s="271" t="s">
        <v>4253</v>
      </c>
      <c r="D7" s="224" t="s">
        <v>64</v>
      </c>
      <c r="E7" s="227">
        <v>46109.517361111109</v>
      </c>
      <c r="F7" s="224">
        <v>17</v>
      </c>
      <c r="G7" s="224">
        <v>118378</v>
      </c>
      <c r="H7" s="1124" t="s">
        <v>176</v>
      </c>
      <c r="I7" s="224"/>
      <c r="J7" s="224"/>
      <c r="K7" s="224"/>
      <c r="L7" s="224"/>
      <c r="M7" s="35">
        <v>161</v>
      </c>
      <c r="N7" s="224"/>
      <c r="O7" s="224"/>
      <c r="P7" s="224"/>
      <c r="Q7" s="14">
        <f>SUM(I7:P7)</f>
        <v>161</v>
      </c>
      <c r="R7" s="14" t="s">
        <v>30</v>
      </c>
      <c r="S7" s="23" t="s">
        <v>33</v>
      </c>
      <c r="T7" s="14"/>
      <c r="U7" s="232" t="s">
        <v>169</v>
      </c>
      <c r="V7" s="16" t="s">
        <v>90</v>
      </c>
      <c r="W7" s="16">
        <v>1018967</v>
      </c>
      <c r="X7" s="16" t="s">
        <v>4254</v>
      </c>
      <c r="Y7" s="16"/>
    </row>
    <row r="8" spans="1:25">
      <c r="A8" s="11" t="s">
        <v>19</v>
      </c>
      <c r="B8" s="7"/>
      <c r="C8" s="7"/>
      <c r="D8" s="7"/>
      <c r="E8" s="11"/>
      <c r="F8" s="7"/>
      <c r="G8" s="7"/>
      <c r="H8" s="7"/>
      <c r="I8" s="11">
        <f ca="1">SUM(I3:I59)</f>
        <v>0</v>
      </c>
      <c r="J8" s="11">
        <f ca="1">SUM(J3:J59)</f>
        <v>0</v>
      </c>
      <c r="K8" s="11">
        <f ca="1">SUM(K3:K60)</f>
        <v>0</v>
      </c>
      <c r="L8" s="11">
        <f ca="1">SUM(L3:L60)</f>
        <v>0</v>
      </c>
      <c r="M8" s="11">
        <f>SUM(M3:M7)</f>
        <v>323</v>
      </c>
      <c r="N8" s="11">
        <f>SUM(N3:N7)</f>
        <v>187</v>
      </c>
      <c r="O8" s="11">
        <f>SUM(O3:O7)</f>
        <v>230</v>
      </c>
      <c r="P8" s="11">
        <f>SUM(P3:P7)</f>
        <v>65</v>
      </c>
      <c r="Q8" s="11">
        <f>SUM(Q3:Q7)</f>
        <v>805</v>
      </c>
      <c r="R8" s="12"/>
      <c r="S8" s="12"/>
      <c r="T8" s="12"/>
      <c r="U8" s="12"/>
      <c r="V8" s="12"/>
      <c r="W8" s="12"/>
      <c r="X8" s="12"/>
      <c r="Y8" s="12"/>
    </row>
    <row r="9" spans="1:25">
      <c r="A9" s="1"/>
      <c r="B9" s="1"/>
      <c r="C9" s="1"/>
      <c r="D9" s="1"/>
      <c r="E9" s="1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"/>
      <c r="K10" s="1563"/>
      <c r="L10" s="1563"/>
      <c r="M10" s="156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230" t="s">
        <v>161</v>
      </c>
      <c r="B12" s="1558" t="s">
        <v>39</v>
      </c>
      <c r="C12" s="1558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4" t="s">
        <v>169</v>
      </c>
      <c r="B13" s="4" t="s">
        <v>41</v>
      </c>
      <c r="C13" s="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736" t="s">
        <v>4255</v>
      </c>
      <c r="C14" s="1565"/>
      <c r="D14" s="1" t="s">
        <v>4256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 t="s">
        <v>2283</v>
      </c>
      <c r="C16" s="156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/>
      <c r="C17" s="156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394</v>
      </c>
      <c r="B19" s="1559"/>
      <c r="C19" s="1559"/>
      <c r="D19" s="1559"/>
      <c r="E19" s="1559"/>
      <c r="F19" s="1559"/>
      <c r="G19" s="1067"/>
      <c r="H19" s="7"/>
      <c r="I19" s="1559" t="s">
        <v>999</v>
      </c>
      <c r="J19" s="1559"/>
      <c r="K19" s="1559"/>
      <c r="L19" s="1559"/>
      <c r="M19" s="1559"/>
      <c r="N19" s="1559"/>
      <c r="O19" s="1559"/>
      <c r="P19" s="1559"/>
      <c r="Q19" s="1559"/>
      <c r="R19" s="1560" t="s">
        <v>4257</v>
      </c>
      <c r="S19" s="1561"/>
      <c r="T19" s="1560"/>
      <c r="U19" s="1560"/>
      <c r="V19" s="1560"/>
      <c r="W19" s="1560"/>
      <c r="X19" s="1560"/>
      <c r="Y19" s="1560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8" t="s">
        <v>9</v>
      </c>
      <c r="H20" s="33" t="s">
        <v>10</v>
      </c>
      <c r="I20" s="9" t="s">
        <v>11</v>
      </c>
      <c r="J20" s="9" t="s">
        <v>12</v>
      </c>
      <c r="K20" s="9" t="s">
        <v>13</v>
      </c>
      <c r="L20" s="9" t="s">
        <v>14</v>
      </c>
      <c r="M20" s="9" t="s">
        <v>15</v>
      </c>
      <c r="N20" s="9" t="s">
        <v>16</v>
      </c>
      <c r="O20" s="9" t="s">
        <v>17</v>
      </c>
      <c r="P20" s="10" t="s">
        <v>18</v>
      </c>
      <c r="Q20" s="8" t="s">
        <v>19</v>
      </c>
      <c r="R20" s="8" t="s">
        <v>20</v>
      </c>
      <c r="S20" s="240" t="s">
        <v>21</v>
      </c>
      <c r="T20" s="240" t="s">
        <v>22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15" t="s">
        <v>145</v>
      </c>
      <c r="B21" s="15" t="s">
        <v>57</v>
      </c>
      <c r="C21" s="35" t="s">
        <v>4258</v>
      </c>
      <c r="D21" s="15" t="s">
        <v>56</v>
      </c>
      <c r="E21" s="24">
        <v>46110.229166666664</v>
      </c>
      <c r="F21" s="15">
        <v>12.3</v>
      </c>
      <c r="G21" s="15">
        <v>118349</v>
      </c>
      <c r="H21" s="1124" t="s">
        <v>176</v>
      </c>
      <c r="I21" s="224"/>
      <c r="J21" s="224"/>
      <c r="K21" s="224"/>
      <c r="L21" s="35">
        <v>138</v>
      </c>
      <c r="M21" s="224"/>
      <c r="N21" s="224"/>
      <c r="O21" s="224"/>
      <c r="P21" s="224"/>
      <c r="Q21" s="14">
        <f t="shared" ref="Q21:Q23" si="1">SUM(I21:P21)</f>
        <v>138</v>
      </c>
      <c r="R21" s="14" t="s">
        <v>30</v>
      </c>
      <c r="S21" s="14" t="s">
        <v>31</v>
      </c>
      <c r="T21" s="14"/>
      <c r="U21" s="232" t="s">
        <v>169</v>
      </c>
      <c r="V21" s="16" t="s">
        <v>90</v>
      </c>
      <c r="W21" s="14">
        <v>1018994</v>
      </c>
      <c r="X21" s="16" t="s">
        <v>4259</v>
      </c>
      <c r="Y21" s="16"/>
    </row>
    <row r="22" spans="1:25">
      <c r="A22" s="15" t="s">
        <v>141</v>
      </c>
      <c r="B22" s="15" t="s">
        <v>69</v>
      </c>
      <c r="C22" s="35" t="s">
        <v>4260</v>
      </c>
      <c r="D22" s="15" t="s">
        <v>68</v>
      </c>
      <c r="E22" s="24">
        <v>46109.836805555555</v>
      </c>
      <c r="F22" s="15">
        <v>16.899999999999999</v>
      </c>
      <c r="G22" s="15">
        <v>118350</v>
      </c>
      <c r="H22" s="1117" t="s">
        <v>1239</v>
      </c>
      <c r="I22" s="224"/>
      <c r="J22" s="224"/>
      <c r="K22" s="224"/>
      <c r="L22" s="224"/>
      <c r="M22" s="35">
        <v>134</v>
      </c>
      <c r="N22" s="35">
        <v>15</v>
      </c>
      <c r="O22" s="35">
        <v>12</v>
      </c>
      <c r="P22" s="224"/>
      <c r="Q22" s="14">
        <f t="shared" si="1"/>
        <v>161</v>
      </c>
      <c r="R22" s="14" t="s">
        <v>30</v>
      </c>
      <c r="S22" s="14" t="s">
        <v>4037</v>
      </c>
      <c r="T22" s="14"/>
      <c r="U22" s="232" t="s">
        <v>169</v>
      </c>
      <c r="V22" s="16"/>
      <c r="W22" s="14">
        <v>1018995</v>
      </c>
      <c r="X22" s="16" t="s">
        <v>4261</v>
      </c>
      <c r="Y22" s="16"/>
    </row>
    <row r="23" spans="1:25">
      <c r="A23" s="15" t="s">
        <v>157</v>
      </c>
      <c r="B23" s="15" t="s">
        <v>134</v>
      </c>
      <c r="C23" s="35" t="s">
        <v>4262</v>
      </c>
      <c r="D23" s="15" t="s">
        <v>2892</v>
      </c>
      <c r="E23" s="24">
        <v>46111.288194444445</v>
      </c>
      <c r="F23" s="15">
        <v>12.2</v>
      </c>
      <c r="G23" s="15">
        <v>118367</v>
      </c>
      <c r="H23" s="37" t="s">
        <v>401</v>
      </c>
      <c r="I23" s="15"/>
      <c r="J23" s="15"/>
      <c r="K23" s="15"/>
      <c r="L23" s="15"/>
      <c r="M23" s="35">
        <v>70</v>
      </c>
      <c r="N23" s="35">
        <v>91</v>
      </c>
      <c r="O23" s="15">
        <v>0</v>
      </c>
      <c r="P23" s="15"/>
      <c r="Q23" s="14">
        <f t="shared" si="1"/>
        <v>161</v>
      </c>
      <c r="R23" s="229" t="s">
        <v>32</v>
      </c>
      <c r="S23" s="23" t="s">
        <v>33</v>
      </c>
      <c r="T23" s="14"/>
      <c r="U23" s="231" t="s">
        <v>100</v>
      </c>
      <c r="V23" s="16" t="s">
        <v>271</v>
      </c>
      <c r="W23" s="14">
        <v>1018996</v>
      </c>
      <c r="X23" s="16" t="s">
        <v>4263</v>
      </c>
      <c r="Y23" s="16"/>
    </row>
    <row r="24" spans="1:25">
      <c r="A24" s="15" t="s">
        <v>601</v>
      </c>
      <c r="B24" s="15" t="s">
        <v>80</v>
      </c>
      <c r="C24" s="35" t="s">
        <v>4264</v>
      </c>
      <c r="D24" s="15" t="s">
        <v>117</v>
      </c>
      <c r="E24" s="24">
        <v>46111.402777777781</v>
      </c>
      <c r="F24" s="15">
        <v>9.8000000000000007</v>
      </c>
      <c r="G24" s="15">
        <v>118369</v>
      </c>
      <c r="H24" s="37" t="s">
        <v>1348</v>
      </c>
      <c r="I24" s="15"/>
      <c r="J24" s="15"/>
      <c r="K24" s="15"/>
      <c r="L24" s="15"/>
      <c r="M24" s="15">
        <v>0</v>
      </c>
      <c r="N24" s="15">
        <v>0</v>
      </c>
      <c r="O24" s="35">
        <v>27</v>
      </c>
      <c r="P24" s="35">
        <v>134</v>
      </c>
      <c r="Q24" s="14">
        <f>SUM(I24:P24)</f>
        <v>161</v>
      </c>
      <c r="R24" s="229" t="s">
        <v>32</v>
      </c>
      <c r="S24" s="23" t="s">
        <v>33</v>
      </c>
      <c r="T24" s="14"/>
      <c r="U24" s="230" t="s">
        <v>100</v>
      </c>
      <c r="V24" s="16" t="s">
        <v>90</v>
      </c>
      <c r="W24" s="14">
        <v>1018997</v>
      </c>
      <c r="X24" s="16" t="s">
        <v>4265</v>
      </c>
      <c r="Y24" s="16"/>
    </row>
    <row r="25" spans="1:25">
      <c r="A25" s="11" t="s">
        <v>19</v>
      </c>
      <c r="B25" s="7"/>
      <c r="C25" s="7"/>
      <c r="D25" s="7"/>
      <c r="E25" s="11"/>
      <c r="F25" s="7"/>
      <c r="G25" s="7"/>
      <c r="H25" s="7"/>
      <c r="I25" s="11">
        <f ca="1">SUM(I7:I22)</f>
        <v>0</v>
      </c>
      <c r="J25" s="11">
        <f ca="1">SUM(J7:J22)</f>
        <v>0</v>
      </c>
      <c r="K25" s="11">
        <f ca="1">SUM(K7:K23)</f>
        <v>0</v>
      </c>
      <c r="L25" s="11">
        <f t="shared" ref="L25:Q25" si="2">SUM(L21:L24)</f>
        <v>138</v>
      </c>
      <c r="M25" s="11">
        <f t="shared" si="2"/>
        <v>204</v>
      </c>
      <c r="N25" s="11">
        <f t="shared" si="2"/>
        <v>106</v>
      </c>
      <c r="O25" s="11">
        <f t="shared" si="2"/>
        <v>39</v>
      </c>
      <c r="P25" s="11">
        <f t="shared" si="2"/>
        <v>134</v>
      </c>
      <c r="Q25" s="11">
        <f t="shared" si="2"/>
        <v>621</v>
      </c>
      <c r="R25" s="12"/>
      <c r="S25" s="12"/>
      <c r="T25" s="12"/>
      <c r="U25" s="12"/>
      <c r="V25" s="12"/>
      <c r="W25" s="12"/>
      <c r="X25" s="12"/>
      <c r="Y25" s="12"/>
    </row>
    <row r="26" spans="1:25">
      <c r="A26" s="1"/>
      <c r="B26" s="1"/>
      <c r="C26" s="1"/>
      <c r="D26" s="1"/>
      <c r="E26" s="1"/>
      <c r="F26" s="2"/>
      <c r="G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5">
      <c r="A27" s="166" t="s">
        <v>34</v>
      </c>
      <c r="B27" s="1562"/>
      <c r="C27" s="1562"/>
      <c r="D27" s="1562"/>
      <c r="E27" s="1"/>
      <c r="F27" s="1"/>
      <c r="G27" s="1"/>
      <c r="H27" s="1"/>
      <c r="I27" s="1"/>
      <c r="J27" s="1"/>
      <c r="K27" s="1563"/>
      <c r="L27" s="1563"/>
      <c r="M27" s="1563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 ht="15.75" customHeight="1">
      <c r="A28" s="187" t="s">
        <v>35</v>
      </c>
      <c r="B28" s="186" t="s">
        <v>36</v>
      </c>
      <c r="C28" s="239" t="s">
        <v>37</v>
      </c>
      <c r="D28" s="24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5" customHeight="1">
      <c r="A29" s="231" t="s">
        <v>100</v>
      </c>
      <c r="B29" s="1558" t="s">
        <v>39</v>
      </c>
      <c r="C29" s="1558"/>
      <c r="D29" s="242"/>
      <c r="E29" s="243" t="s">
        <v>40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4" t="s">
        <v>169</v>
      </c>
      <c r="B30" s="1564" t="s">
        <v>41</v>
      </c>
      <c r="C30" s="156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5" t="s">
        <v>42</v>
      </c>
      <c r="B31" s="1736" t="s">
        <v>4266</v>
      </c>
      <c r="C31" s="1565"/>
      <c r="D31" s="1" t="s">
        <v>4256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5" t="s">
        <v>42</v>
      </c>
      <c r="B32" s="1565"/>
      <c r="C32" s="156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43</v>
      </c>
      <c r="B33" s="1566" t="s">
        <v>4267</v>
      </c>
      <c r="C33" s="156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44</v>
      </c>
      <c r="B34" s="1567"/>
      <c r="C34" s="156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6" spans="1:25" ht="23.25">
      <c r="A36" s="1714" t="s">
        <v>845</v>
      </c>
      <c r="B36" s="1714"/>
      <c r="C36" s="1714"/>
      <c r="D36" s="1714"/>
      <c r="E36" s="1714"/>
      <c r="F36" s="1714"/>
      <c r="G36" s="1075"/>
      <c r="H36" s="259"/>
      <c r="I36" s="1714" t="s">
        <v>1015</v>
      </c>
      <c r="J36" s="1714"/>
      <c r="K36" s="1714"/>
      <c r="L36" s="1714"/>
      <c r="M36" s="1714"/>
      <c r="N36" s="1714"/>
      <c r="O36" s="1714"/>
      <c r="P36" s="1714"/>
      <c r="Q36" s="1714"/>
      <c r="R36" s="1712" t="s">
        <v>4268</v>
      </c>
      <c r="S36" s="1713"/>
      <c r="T36" s="1712"/>
      <c r="U36" s="1712"/>
      <c r="V36" s="1712"/>
      <c r="W36" s="1712"/>
      <c r="X36" s="1712"/>
      <c r="Y36" s="1712"/>
    </row>
    <row r="37" spans="1:25" ht="26.25">
      <c r="A37" s="8" t="s">
        <v>3</v>
      </c>
      <c r="B37" s="8" t="s">
        <v>4</v>
      </c>
      <c r="C37" s="8" t="s">
        <v>5</v>
      </c>
      <c r="D37" s="8" t="s">
        <v>6</v>
      </c>
      <c r="E37" s="8" t="s">
        <v>7</v>
      </c>
      <c r="F37" s="8" t="s">
        <v>8</v>
      </c>
      <c r="G37" s="8" t="s">
        <v>9</v>
      </c>
      <c r="H37" s="33" t="s">
        <v>10</v>
      </c>
      <c r="I37" s="9" t="s">
        <v>11</v>
      </c>
      <c r="J37" s="9" t="s">
        <v>12</v>
      </c>
      <c r="K37" s="9" t="s">
        <v>13</v>
      </c>
      <c r="L37" s="9" t="s">
        <v>14</v>
      </c>
      <c r="M37" s="9" t="s">
        <v>15</v>
      </c>
      <c r="N37" s="9" t="s">
        <v>16</v>
      </c>
      <c r="O37" s="9" t="s">
        <v>17</v>
      </c>
      <c r="P37" s="10" t="s">
        <v>18</v>
      </c>
      <c r="Q37" s="8" t="s">
        <v>19</v>
      </c>
      <c r="R37" s="8" t="s">
        <v>20</v>
      </c>
      <c r="S37" s="240" t="s">
        <v>21</v>
      </c>
      <c r="T37" s="240" t="s">
        <v>22</v>
      </c>
      <c r="U37" s="8" t="s">
        <v>24</v>
      </c>
      <c r="V37" s="8" t="s">
        <v>25</v>
      </c>
      <c r="W37" s="8" t="s">
        <v>26</v>
      </c>
      <c r="X37" s="8" t="s">
        <v>27</v>
      </c>
      <c r="Y37" s="8" t="s">
        <v>28</v>
      </c>
    </row>
    <row r="38" spans="1:25">
      <c r="A38" s="15" t="s">
        <v>119</v>
      </c>
      <c r="B38" s="15" t="s">
        <v>92</v>
      </c>
      <c r="C38" s="35" t="s">
        <v>4269</v>
      </c>
      <c r="D38" s="15" t="s">
        <v>620</v>
      </c>
      <c r="E38" s="24">
        <v>46111.958333333336</v>
      </c>
      <c r="F38" s="15">
        <v>9.6999999999999993</v>
      </c>
      <c r="G38" s="15">
        <v>118371</v>
      </c>
      <c r="H38" s="37" t="s">
        <v>4270</v>
      </c>
      <c r="I38" s="15"/>
      <c r="J38" s="15"/>
      <c r="K38" s="15"/>
      <c r="L38" s="15"/>
      <c r="M38" s="15">
        <v>54</v>
      </c>
      <c r="N38" s="15">
        <v>54</v>
      </c>
      <c r="O38" s="15">
        <v>53</v>
      </c>
      <c r="P38" s="15"/>
      <c r="Q38" s="14">
        <f>SUM(I38:P38)</f>
        <v>161</v>
      </c>
      <c r="R38" s="229" t="s">
        <v>32</v>
      </c>
      <c r="S38" s="23" t="s">
        <v>33</v>
      </c>
      <c r="T38" s="14"/>
      <c r="U38" s="232" t="s">
        <v>523</v>
      </c>
      <c r="V38" s="16" t="s">
        <v>90</v>
      </c>
      <c r="W38" s="16">
        <v>1018970</v>
      </c>
      <c r="X38" s="16" t="s">
        <v>4271</v>
      </c>
      <c r="Y38" s="16"/>
    </row>
    <row r="39" spans="1:25" ht="26.25">
      <c r="A39" s="15" t="s">
        <v>111</v>
      </c>
      <c r="B39" s="15" t="s">
        <v>65</v>
      </c>
      <c r="C39" s="15" t="s">
        <v>4272</v>
      </c>
      <c r="D39" s="15" t="s">
        <v>4273</v>
      </c>
      <c r="E39" s="24">
        <v>46111.274305555555</v>
      </c>
      <c r="F39" s="15">
        <v>16.3</v>
      </c>
      <c r="G39" s="15">
        <v>118353</v>
      </c>
      <c r="H39" s="343" t="s">
        <v>176</v>
      </c>
      <c r="I39" s="15"/>
      <c r="J39" s="15"/>
      <c r="K39" s="15"/>
      <c r="L39" s="15"/>
      <c r="M39" s="15">
        <v>161</v>
      </c>
      <c r="N39" s="15"/>
      <c r="O39" s="15"/>
      <c r="P39" s="15"/>
      <c r="Q39" s="14">
        <f t="shared" ref="Q39:Q40" si="3">SUM(I39:P39)</f>
        <v>161</v>
      </c>
      <c r="R39" s="14" t="s">
        <v>30</v>
      </c>
      <c r="S39" s="23" t="s">
        <v>33</v>
      </c>
      <c r="T39" s="14"/>
      <c r="U39" s="415" t="s">
        <v>2328</v>
      </c>
      <c r="V39" s="16" t="s">
        <v>90</v>
      </c>
      <c r="W39" s="16">
        <v>1018971</v>
      </c>
      <c r="X39" s="16" t="s">
        <v>4274</v>
      </c>
      <c r="Y39" s="16"/>
    </row>
    <row r="40" spans="1:25">
      <c r="A40" s="15" t="s">
        <v>113</v>
      </c>
      <c r="B40" s="15" t="s">
        <v>65</v>
      </c>
      <c r="C40" s="15" t="s">
        <v>4275</v>
      </c>
      <c r="D40" s="15" t="s">
        <v>4239</v>
      </c>
      <c r="E40" s="24">
        <v>46111.4375</v>
      </c>
      <c r="F40" s="15">
        <v>19.2</v>
      </c>
      <c r="G40" s="15">
        <v>118352</v>
      </c>
      <c r="H40" s="343" t="s">
        <v>176</v>
      </c>
      <c r="I40" s="15"/>
      <c r="J40" s="15"/>
      <c r="K40" s="15"/>
      <c r="L40" s="15"/>
      <c r="M40" s="15">
        <v>81</v>
      </c>
      <c r="N40" s="15"/>
      <c r="O40" s="15"/>
      <c r="P40" s="15"/>
      <c r="Q40" s="14">
        <f t="shared" si="3"/>
        <v>81</v>
      </c>
      <c r="R40" s="14" t="s">
        <v>30</v>
      </c>
      <c r="S40" s="23" t="s">
        <v>33</v>
      </c>
      <c r="T40" s="14"/>
      <c r="U40" s="415" t="s">
        <v>2328</v>
      </c>
      <c r="V40" s="16" t="s">
        <v>90</v>
      </c>
      <c r="W40" s="16">
        <v>1018972</v>
      </c>
      <c r="X40" s="16" t="s">
        <v>4276</v>
      </c>
      <c r="Y40" s="16"/>
    </row>
    <row r="41" spans="1:25">
      <c r="A41" s="15" t="s">
        <v>2561</v>
      </c>
      <c r="B41" s="15" t="s">
        <v>92</v>
      </c>
      <c r="C41" s="15" t="s">
        <v>4277</v>
      </c>
      <c r="D41" s="15" t="s">
        <v>620</v>
      </c>
      <c r="E41" s="24">
        <v>46111.958333333336</v>
      </c>
      <c r="F41" s="15">
        <v>9.6999999999999993</v>
      </c>
      <c r="G41" s="15">
        <v>118372</v>
      </c>
      <c r="H41" s="37" t="s">
        <v>401</v>
      </c>
      <c r="I41" s="15"/>
      <c r="J41" s="15"/>
      <c r="K41" s="15"/>
      <c r="L41" s="15"/>
      <c r="M41" s="15">
        <v>0</v>
      </c>
      <c r="N41" s="15">
        <v>161</v>
      </c>
      <c r="O41" s="15"/>
      <c r="P41" s="15"/>
      <c r="Q41" s="14">
        <f>SUM(I41:P41)</f>
        <v>161</v>
      </c>
      <c r="R41" s="229" t="s">
        <v>32</v>
      </c>
      <c r="S41" s="23" t="s">
        <v>33</v>
      </c>
      <c r="T41" s="14"/>
      <c r="U41" s="232" t="s">
        <v>523</v>
      </c>
      <c r="V41" s="16" t="s">
        <v>90</v>
      </c>
      <c r="W41" s="16">
        <v>1018973</v>
      </c>
      <c r="X41" s="16" t="s">
        <v>4271</v>
      </c>
      <c r="Y41" s="16"/>
    </row>
    <row r="42" spans="1:25">
      <c r="A42" s="15" t="s">
        <v>157</v>
      </c>
      <c r="B42" s="15" t="s">
        <v>80</v>
      </c>
      <c r="C42" s="15" t="s">
        <v>4278</v>
      </c>
      <c r="D42" s="15" t="s">
        <v>117</v>
      </c>
      <c r="E42" s="24">
        <v>46111.402777777781</v>
      </c>
      <c r="F42" s="15">
        <v>9.8000000000000007</v>
      </c>
      <c r="G42" s="15">
        <v>118373</v>
      </c>
      <c r="H42" s="37" t="s">
        <v>740</v>
      </c>
      <c r="I42" s="15"/>
      <c r="J42" s="15"/>
      <c r="K42" s="15"/>
      <c r="L42" s="15"/>
      <c r="M42" s="15">
        <v>27</v>
      </c>
      <c r="N42" s="15">
        <v>96</v>
      </c>
      <c r="O42" s="15">
        <v>27</v>
      </c>
      <c r="P42" s="15">
        <v>11</v>
      </c>
      <c r="Q42" s="14">
        <f>SUM(I42:P42)</f>
        <v>161</v>
      </c>
      <c r="R42" s="229" t="s">
        <v>32</v>
      </c>
      <c r="S42" s="23" t="s">
        <v>33</v>
      </c>
      <c r="T42" s="14"/>
      <c r="U42" s="4" t="s">
        <v>523</v>
      </c>
      <c r="V42" s="16" t="s">
        <v>90</v>
      </c>
      <c r="W42" s="16">
        <v>1018975</v>
      </c>
      <c r="X42" s="16" t="s">
        <v>4279</v>
      </c>
      <c r="Y42" s="16"/>
    </row>
    <row r="43" spans="1:25">
      <c r="A43" s="15" t="s">
        <v>1078</v>
      </c>
      <c r="B43" s="15" t="s">
        <v>72</v>
      </c>
      <c r="C43" s="15" t="s">
        <v>4280</v>
      </c>
      <c r="D43" s="1083" t="s">
        <v>4281</v>
      </c>
      <c r="E43" s="24">
        <v>46111.635416666664</v>
      </c>
      <c r="F43" s="15">
        <v>13.8</v>
      </c>
      <c r="G43" s="1083">
        <v>118354</v>
      </c>
      <c r="H43" s="343" t="s">
        <v>176</v>
      </c>
      <c r="I43" s="15"/>
      <c r="J43" s="15"/>
      <c r="K43" s="15"/>
      <c r="L43" s="15">
        <v>27</v>
      </c>
      <c r="M43" s="15">
        <v>46</v>
      </c>
      <c r="N43" s="15">
        <v>54</v>
      </c>
      <c r="O43" s="15">
        <v>34</v>
      </c>
      <c r="P43" s="15"/>
      <c r="Q43" s="14">
        <f>SUM(I43:P43)</f>
        <v>161</v>
      </c>
      <c r="R43" s="14" t="s">
        <v>30</v>
      </c>
      <c r="S43" s="14" t="s">
        <v>31</v>
      </c>
      <c r="T43" s="14"/>
      <c r="U43" s="134" t="s">
        <v>523</v>
      </c>
      <c r="V43" s="16" t="s">
        <v>90</v>
      </c>
      <c r="W43" s="16">
        <v>1018976</v>
      </c>
      <c r="X43" t="s">
        <v>4271</v>
      </c>
      <c r="Y43" s="16"/>
    </row>
    <row r="44" spans="1:25">
      <c r="A44" s="11" t="s">
        <v>19</v>
      </c>
      <c r="B44" s="7"/>
      <c r="C44" s="7"/>
      <c r="D44" s="7"/>
      <c r="E44" s="11"/>
      <c r="F44" s="7"/>
      <c r="G44" s="7"/>
      <c r="H44" s="7"/>
      <c r="I44" s="11">
        <f>SUM(I38:I42)</f>
        <v>0</v>
      </c>
      <c r="J44" s="11">
        <f>SUM(J38:J42)</f>
        <v>0</v>
      </c>
      <c r="K44" s="11">
        <f>SUM(K38:K42)</f>
        <v>0</v>
      </c>
      <c r="L44" s="11">
        <f>SUM(L38:L43)</f>
        <v>27</v>
      </c>
      <c r="M44" s="11">
        <f>SUM(M38:M43)</f>
        <v>369</v>
      </c>
      <c r="N44" s="11">
        <f>SUM(N38:N43)</f>
        <v>365</v>
      </c>
      <c r="O44" s="11">
        <f>SUM(O38:O43)</f>
        <v>114</v>
      </c>
      <c r="P44" s="11">
        <f>SUM(P38:P42)</f>
        <v>11</v>
      </c>
      <c r="Q44" s="11">
        <f>SUM(Q38:Q43)</f>
        <v>886</v>
      </c>
      <c r="R44" s="12"/>
      <c r="S44" s="12"/>
      <c r="T44" s="12"/>
      <c r="U44" s="12"/>
      <c r="V44" s="12"/>
      <c r="W44" s="12"/>
      <c r="X44" s="12"/>
      <c r="Y44" s="12"/>
    </row>
    <row r="45" spans="1:25">
      <c r="A45" s="1"/>
      <c r="B45" s="1"/>
      <c r="C45" s="1"/>
      <c r="D45" s="1"/>
      <c r="E45" s="1"/>
      <c r="F45" s="2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5">
      <c r="A46" s="166" t="s">
        <v>34</v>
      </c>
      <c r="B46" s="1562"/>
      <c r="C46" s="1562"/>
      <c r="D46" s="1562"/>
      <c r="E46" s="1"/>
      <c r="F46" s="1"/>
      <c r="G46" s="1"/>
      <c r="H46" s="1"/>
      <c r="I46" s="1"/>
      <c r="J46" s="1"/>
      <c r="K46" s="1563"/>
      <c r="L46" s="1563"/>
      <c r="M46" s="156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 ht="18">
      <c r="A47" s="187" t="s">
        <v>35</v>
      </c>
      <c r="B47" s="186" t="s">
        <v>36</v>
      </c>
      <c r="C47" s="239" t="s">
        <v>37</v>
      </c>
      <c r="D47" s="24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262" t="s">
        <v>508</v>
      </c>
      <c r="B48" s="1738" t="s">
        <v>39</v>
      </c>
      <c r="C48" s="1738"/>
      <c r="D48" s="242"/>
      <c r="E48" s="243" t="s">
        <v>40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548" t="s">
        <v>523</v>
      </c>
      <c r="B49" s="1728" t="s">
        <v>41</v>
      </c>
      <c r="C49" s="1728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5" t="s">
        <v>42</v>
      </c>
      <c r="B50" s="1565"/>
      <c r="C50" s="156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5" t="s">
        <v>42</v>
      </c>
      <c r="B51" s="1565"/>
      <c r="C51" s="156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43</v>
      </c>
      <c r="B52" s="1566"/>
      <c r="C52" s="156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44</v>
      </c>
      <c r="B53" s="1567"/>
      <c r="C53" s="156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5" spans="1:25" ht="23.25" customHeight="1">
      <c r="A55" s="1621" t="s">
        <v>4282</v>
      </c>
      <c r="B55" s="1621"/>
      <c r="C55" s="1621"/>
      <c r="D55" s="1621"/>
      <c r="E55" s="1621"/>
      <c r="F55" s="1621"/>
      <c r="G55" s="1095"/>
      <c r="H55" s="231"/>
      <c r="I55" s="1621" t="s">
        <v>4283</v>
      </c>
      <c r="J55" s="1621"/>
      <c r="K55" s="1621"/>
      <c r="L55" s="1621"/>
      <c r="M55" s="1621"/>
      <c r="N55" s="1621"/>
      <c r="O55" s="1621"/>
      <c r="P55" s="1621"/>
      <c r="Q55" s="1621"/>
      <c r="R55" s="1622" t="s">
        <v>3836</v>
      </c>
      <c r="S55" s="1623"/>
      <c r="T55" s="1622"/>
      <c r="U55" s="1622"/>
      <c r="V55" s="1622"/>
      <c r="W55" s="1622"/>
      <c r="X55" s="1622"/>
      <c r="Y55" s="1622"/>
    </row>
    <row r="56" spans="1:25" ht="26.25">
      <c r="A56" s="8" t="s">
        <v>3</v>
      </c>
      <c r="B56" s="8" t="s">
        <v>4</v>
      </c>
      <c r="C56" s="8" t="s">
        <v>5</v>
      </c>
      <c r="D56" s="8" t="s">
        <v>6</v>
      </c>
      <c r="E56" s="8" t="s">
        <v>7</v>
      </c>
      <c r="F56" s="8" t="s">
        <v>8</v>
      </c>
      <c r="G56" s="8" t="s">
        <v>9</v>
      </c>
      <c r="H56" s="33" t="s">
        <v>10</v>
      </c>
      <c r="I56" s="9" t="s">
        <v>11</v>
      </c>
      <c r="J56" s="9" t="s">
        <v>12</v>
      </c>
      <c r="K56" s="9" t="s">
        <v>13</v>
      </c>
      <c r="L56" s="9" t="s">
        <v>14</v>
      </c>
      <c r="M56" s="9" t="s">
        <v>15</v>
      </c>
      <c r="N56" s="9" t="s">
        <v>16</v>
      </c>
      <c r="O56" s="9" t="s">
        <v>17</v>
      </c>
      <c r="P56" s="10" t="s">
        <v>18</v>
      </c>
      <c r="Q56" s="8" t="s">
        <v>19</v>
      </c>
      <c r="R56" s="8" t="s">
        <v>20</v>
      </c>
      <c r="S56" s="240" t="s">
        <v>21</v>
      </c>
      <c r="T56" s="240" t="s">
        <v>22</v>
      </c>
      <c r="U56" s="8" t="s">
        <v>24</v>
      </c>
      <c r="V56" s="8" t="s">
        <v>25</v>
      </c>
      <c r="W56" s="8" t="s">
        <v>26</v>
      </c>
      <c r="X56" s="8" t="s">
        <v>27</v>
      </c>
      <c r="Y56" s="8" t="s">
        <v>28</v>
      </c>
    </row>
    <row r="57" spans="1:25">
      <c r="A57" s="224" t="s">
        <v>698</v>
      </c>
      <c r="B57" s="224" t="s">
        <v>78</v>
      </c>
      <c r="C57" s="35" t="s">
        <v>4284</v>
      </c>
      <c r="D57" s="224" t="s">
        <v>3781</v>
      </c>
      <c r="E57" s="227">
        <v>46111.274305555555</v>
      </c>
      <c r="F57" s="224">
        <v>12.5</v>
      </c>
      <c r="G57" s="224">
        <v>118374</v>
      </c>
      <c r="H57" s="226" t="s">
        <v>740</v>
      </c>
      <c r="I57" s="224"/>
      <c r="J57" s="224"/>
      <c r="K57" s="224"/>
      <c r="L57" s="224"/>
      <c r="M57" s="224">
        <v>0</v>
      </c>
      <c r="N57" s="35">
        <v>135</v>
      </c>
      <c r="O57" s="35">
        <v>26</v>
      </c>
      <c r="P57" s="224">
        <v>0</v>
      </c>
      <c r="Q57" s="14">
        <f t="shared" ref="Q57:Q58" si="4">SUM(I57:P57)</f>
        <v>161</v>
      </c>
      <c r="R57" s="229" t="s">
        <v>32</v>
      </c>
      <c r="S57" s="23" t="s">
        <v>33</v>
      </c>
      <c r="T57" s="14" t="s">
        <v>1020</v>
      </c>
      <c r="U57" s="232" t="s">
        <v>4148</v>
      </c>
      <c r="V57" s="16" t="s">
        <v>90</v>
      </c>
      <c r="W57" s="16">
        <v>1018982</v>
      </c>
      <c r="X57" s="16" t="s">
        <v>4285</v>
      </c>
      <c r="Y57" s="16"/>
    </row>
    <row r="58" spans="1:25">
      <c r="A58" s="15" t="s">
        <v>519</v>
      </c>
      <c r="B58" s="224" t="s">
        <v>78</v>
      </c>
      <c r="C58" s="35" t="s">
        <v>4286</v>
      </c>
      <c r="D58" s="224" t="s">
        <v>3781</v>
      </c>
      <c r="E58" s="227">
        <v>46111.274305555555</v>
      </c>
      <c r="F58" s="224">
        <v>12.5</v>
      </c>
      <c r="G58" s="224">
        <v>118375</v>
      </c>
      <c r="H58" s="226" t="s">
        <v>160</v>
      </c>
      <c r="I58" s="224"/>
      <c r="J58" s="224"/>
      <c r="K58" s="224"/>
      <c r="L58" s="224"/>
      <c r="M58" s="35">
        <v>81</v>
      </c>
      <c r="N58" s="35">
        <v>54</v>
      </c>
      <c r="O58" s="224">
        <v>0</v>
      </c>
      <c r="P58" s="35">
        <v>26</v>
      </c>
      <c r="Q58" s="14">
        <f t="shared" si="4"/>
        <v>161</v>
      </c>
      <c r="R58" s="229" t="s">
        <v>32</v>
      </c>
      <c r="S58" s="23" t="s">
        <v>33</v>
      </c>
      <c r="T58" s="14" t="s">
        <v>1020</v>
      </c>
      <c r="U58" s="232" t="s">
        <v>4148</v>
      </c>
      <c r="V58" s="16" t="s">
        <v>90</v>
      </c>
      <c r="W58" s="16">
        <v>1018983</v>
      </c>
      <c r="X58" s="16" t="s">
        <v>4285</v>
      </c>
      <c r="Y58" s="16"/>
    </row>
    <row r="59" spans="1:25">
      <c r="A59" s="224" t="s">
        <v>120</v>
      </c>
      <c r="B59" s="224" t="s">
        <v>78</v>
      </c>
      <c r="C59" s="35" t="s">
        <v>4287</v>
      </c>
      <c r="D59" s="224" t="s">
        <v>3781</v>
      </c>
      <c r="E59" s="227">
        <v>46111.274305555555</v>
      </c>
      <c r="F59" s="224">
        <v>12.5</v>
      </c>
      <c r="G59" s="224">
        <v>118376</v>
      </c>
      <c r="H59" s="226" t="s">
        <v>740</v>
      </c>
      <c r="I59" s="224"/>
      <c r="J59" s="224"/>
      <c r="K59" s="224"/>
      <c r="L59" s="224"/>
      <c r="M59" s="224">
        <v>0</v>
      </c>
      <c r="N59" s="35">
        <v>81</v>
      </c>
      <c r="O59" s="35">
        <v>80</v>
      </c>
      <c r="P59" s="224">
        <v>0</v>
      </c>
      <c r="Q59" s="14">
        <f>SUM(I59:P59)</f>
        <v>161</v>
      </c>
      <c r="R59" s="229" t="s">
        <v>32</v>
      </c>
      <c r="S59" s="23" t="s">
        <v>33</v>
      </c>
      <c r="T59" s="14" t="s">
        <v>1020</v>
      </c>
      <c r="U59" s="232" t="s">
        <v>4148</v>
      </c>
      <c r="V59" s="16" t="s">
        <v>271</v>
      </c>
      <c r="W59" s="16">
        <v>1018984</v>
      </c>
      <c r="X59" s="16" t="s">
        <v>4285</v>
      </c>
      <c r="Y59" s="16"/>
    </row>
    <row r="60" spans="1:25">
      <c r="A60" s="15" t="s">
        <v>120</v>
      </c>
      <c r="B60" s="15" t="s">
        <v>78</v>
      </c>
      <c r="C60" s="35" t="s">
        <v>4288</v>
      </c>
      <c r="D60" s="224" t="s">
        <v>3781</v>
      </c>
      <c r="E60" s="227">
        <v>46111.274305555555</v>
      </c>
      <c r="F60" s="15">
        <v>12.5</v>
      </c>
      <c r="G60" s="15">
        <v>118377</v>
      </c>
      <c r="H60" s="226" t="s">
        <v>740</v>
      </c>
      <c r="I60" s="15"/>
      <c r="J60" s="15"/>
      <c r="K60" s="15"/>
      <c r="L60" s="15"/>
      <c r="M60" s="35">
        <v>81</v>
      </c>
      <c r="N60" s="35">
        <v>54</v>
      </c>
      <c r="O60" s="15">
        <v>0</v>
      </c>
      <c r="P60" s="35">
        <v>26</v>
      </c>
      <c r="Q60" s="14">
        <f>SUM(I60:P60)</f>
        <v>161</v>
      </c>
      <c r="R60" s="229" t="s">
        <v>32</v>
      </c>
      <c r="S60" s="23" t="s">
        <v>33</v>
      </c>
      <c r="T60" s="14" t="s">
        <v>1020</v>
      </c>
      <c r="U60" s="232" t="s">
        <v>4148</v>
      </c>
      <c r="V60" s="16" t="s">
        <v>90</v>
      </c>
      <c r="W60" s="16">
        <v>1018985</v>
      </c>
      <c r="X60" s="16" t="s">
        <v>4285</v>
      </c>
      <c r="Y60" s="16"/>
    </row>
    <row r="61" spans="1:25">
      <c r="A61" s="11" t="s">
        <v>19</v>
      </c>
      <c r="B61" s="7"/>
      <c r="C61" s="7"/>
      <c r="D61" s="7"/>
      <c r="E61" s="11"/>
      <c r="F61" s="7"/>
      <c r="G61" s="7"/>
      <c r="H61" s="7"/>
      <c r="I61" s="11">
        <f>SUM(I38:I58)</f>
        <v>0</v>
      </c>
      <c r="J61" s="11">
        <f>SUM(J38:J58)</f>
        <v>0</v>
      </c>
      <c r="K61" s="11">
        <f>SUM(K38:K60)</f>
        <v>0</v>
      </c>
      <c r="L61" s="11">
        <f t="shared" ref="L61:Q61" si="5">SUM(L57:L60)</f>
        <v>0</v>
      </c>
      <c r="M61" s="11">
        <f t="shared" si="5"/>
        <v>162</v>
      </c>
      <c r="N61" s="11">
        <f t="shared" si="5"/>
        <v>324</v>
      </c>
      <c r="O61" s="11">
        <f t="shared" si="5"/>
        <v>106</v>
      </c>
      <c r="P61" s="11">
        <f t="shared" si="5"/>
        <v>52</v>
      </c>
      <c r="Q61" s="11">
        <f t="shared" si="5"/>
        <v>644</v>
      </c>
      <c r="R61" s="12"/>
      <c r="S61" s="12"/>
      <c r="T61" s="12"/>
      <c r="U61" s="12"/>
      <c r="V61" s="12"/>
      <c r="W61" s="12"/>
      <c r="X61" s="12"/>
      <c r="Y61" s="12"/>
    </row>
    <row r="62" spans="1:25">
      <c r="A62" s="1"/>
      <c r="B62" s="1"/>
      <c r="C62" s="1"/>
      <c r="D62" s="1"/>
      <c r="E62" s="1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5">
      <c r="A63" s="166" t="s">
        <v>34</v>
      </c>
      <c r="B63" s="1562"/>
      <c r="C63" s="1562"/>
      <c r="D63" s="1562"/>
      <c r="E63" s="1"/>
      <c r="F63" s="1"/>
      <c r="G63" s="1"/>
      <c r="H63" s="1"/>
      <c r="I63" s="1"/>
      <c r="J63" s="1"/>
      <c r="K63" s="1563"/>
      <c r="L63" s="1563"/>
      <c r="M63" s="1563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5" ht="18">
      <c r="A64" s="187" t="s">
        <v>35</v>
      </c>
      <c r="B64" s="186" t="s">
        <v>36</v>
      </c>
      <c r="C64" s="239" t="s">
        <v>37</v>
      </c>
      <c r="D64" s="24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>
      <c r="A65" s="230" t="s">
        <v>4148</v>
      </c>
      <c r="B65" s="1558" t="s">
        <v>4289</v>
      </c>
      <c r="C65" s="1558"/>
      <c r="D65" s="242"/>
      <c r="E65" s="243" t="s">
        <v>40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4"/>
      <c r="B66" s="1564"/>
      <c r="C66" s="156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>
      <c r="A67" s="5" t="s">
        <v>42</v>
      </c>
      <c r="B67" s="1737" t="s">
        <v>4290</v>
      </c>
      <c r="C67" s="156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>
      <c r="A68" s="5" t="s">
        <v>42</v>
      </c>
      <c r="B68" s="1565"/>
      <c r="C68" s="156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>
      <c r="A69" s="5" t="s">
        <v>43</v>
      </c>
      <c r="B69" s="1566"/>
      <c r="C69" s="156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>
      <c r="A70" s="5" t="s">
        <v>44</v>
      </c>
      <c r="B70" s="1567"/>
      <c r="C70" s="156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</sheetData>
  <mergeCells count="43">
    <mergeCell ref="I36:Q36"/>
    <mergeCell ref="R36:Y36"/>
    <mergeCell ref="B46:D46"/>
    <mergeCell ref="K46:M46"/>
    <mergeCell ref="B48:C48"/>
    <mergeCell ref="B67:C67"/>
    <mergeCell ref="I55:Q55"/>
    <mergeCell ref="B68:C68"/>
    <mergeCell ref="B69:C69"/>
    <mergeCell ref="B70:C70"/>
    <mergeCell ref="R55:Y55"/>
    <mergeCell ref="B63:D63"/>
    <mergeCell ref="K63:M63"/>
    <mergeCell ref="B65:C65"/>
    <mergeCell ref="B66:C66"/>
    <mergeCell ref="B31:C31"/>
    <mergeCell ref="B32:C32"/>
    <mergeCell ref="B33:C33"/>
    <mergeCell ref="B34:C34"/>
    <mergeCell ref="A55:F55"/>
    <mergeCell ref="A36:F36"/>
    <mergeCell ref="B49:C49"/>
    <mergeCell ref="B50:C50"/>
    <mergeCell ref="B51:C51"/>
    <mergeCell ref="B52:C52"/>
    <mergeCell ref="B53:C53"/>
    <mergeCell ref="I19:Q19"/>
    <mergeCell ref="R19:Y19"/>
    <mergeCell ref="B27:D27"/>
    <mergeCell ref="K27:M27"/>
    <mergeCell ref="B29:C29"/>
    <mergeCell ref="B30:C30"/>
    <mergeCell ref="B14:C14"/>
    <mergeCell ref="B15:C15"/>
    <mergeCell ref="B16:C16"/>
    <mergeCell ref="B17:C17"/>
    <mergeCell ref="A19:F19"/>
    <mergeCell ref="B12:C12"/>
    <mergeCell ref="A1:F1"/>
    <mergeCell ref="I1:Q1"/>
    <mergeCell ref="R1:Y1"/>
    <mergeCell ref="B10:D10"/>
    <mergeCell ref="K10:M10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B600-031C-4CED-A055-2827A1C675E7}">
  <sheetPr>
    <tabColor rgb="FF7030A0"/>
  </sheetPr>
  <dimension ref="A1:Y56"/>
  <sheetViews>
    <sheetView topLeftCell="A50" workbookViewId="0">
      <selection activeCell="H35" sqref="H3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 customHeight="1">
      <c r="A1" s="1621" t="s">
        <v>345</v>
      </c>
      <c r="B1" s="1621"/>
      <c r="C1" s="1621"/>
      <c r="D1" s="1621"/>
      <c r="E1" s="1621"/>
      <c r="F1" s="1621"/>
      <c r="G1" s="1095"/>
      <c r="H1" s="231"/>
      <c r="I1" s="1621" t="s">
        <v>4291</v>
      </c>
      <c r="J1" s="1621"/>
      <c r="K1" s="1621"/>
      <c r="L1" s="1621"/>
      <c r="M1" s="1621"/>
      <c r="N1" s="1621"/>
      <c r="O1" s="1621"/>
      <c r="P1" s="1621"/>
      <c r="Q1" s="1621"/>
      <c r="R1" s="1622" t="s">
        <v>1110</v>
      </c>
      <c r="S1" s="1623"/>
      <c r="T1" s="1622"/>
      <c r="U1" s="1622"/>
      <c r="V1" s="1622"/>
      <c r="W1" s="1622"/>
      <c r="X1" s="1622"/>
      <c r="Y1" s="1622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2561</v>
      </c>
      <c r="B3" s="224" t="s">
        <v>78</v>
      </c>
      <c r="C3" s="35" t="s">
        <v>4292</v>
      </c>
      <c r="D3" s="224" t="s">
        <v>3781</v>
      </c>
      <c r="E3" s="227">
        <v>46110.274305555555</v>
      </c>
      <c r="F3" s="224">
        <v>11.5</v>
      </c>
      <c r="G3" s="224">
        <v>118332</v>
      </c>
      <c r="H3" s="1117" t="s">
        <v>401</v>
      </c>
      <c r="I3" s="224"/>
      <c r="J3" s="224"/>
      <c r="K3" s="224"/>
      <c r="L3" s="224"/>
      <c r="M3" s="224">
        <v>101</v>
      </c>
      <c r="N3" s="224">
        <v>60</v>
      </c>
      <c r="O3" s="224"/>
      <c r="P3" s="224"/>
      <c r="Q3" s="14">
        <f t="shared" ref="Q3:Q8" si="0">SUM(I3:P3)</f>
        <v>161</v>
      </c>
      <c r="R3" s="229" t="s">
        <v>32</v>
      </c>
      <c r="S3" s="23" t="s">
        <v>33</v>
      </c>
      <c r="T3" s="234" t="b">
        <v>1</v>
      </c>
      <c r="U3" s="1069" t="s">
        <v>4148</v>
      </c>
      <c r="V3" s="16" t="s">
        <v>90</v>
      </c>
      <c r="W3" s="16">
        <v>1018922</v>
      </c>
      <c r="X3" s="16" t="s">
        <v>4293</v>
      </c>
      <c r="Y3" s="16" t="s">
        <v>4294</v>
      </c>
    </row>
    <row r="4" spans="1:25">
      <c r="A4" s="224" t="s">
        <v>120</v>
      </c>
      <c r="B4" s="224" t="s">
        <v>78</v>
      </c>
      <c r="C4" s="35" t="s">
        <v>4295</v>
      </c>
      <c r="D4" s="224" t="s">
        <v>3781</v>
      </c>
      <c r="E4" s="227">
        <v>46110.274305555555</v>
      </c>
      <c r="F4" s="224">
        <v>11.5</v>
      </c>
      <c r="G4" s="224">
        <v>118333</v>
      </c>
      <c r="H4" s="226" t="s">
        <v>740</v>
      </c>
      <c r="I4" s="224"/>
      <c r="J4" s="224"/>
      <c r="K4" s="224"/>
      <c r="L4" s="224"/>
      <c r="M4" s="224">
        <v>41</v>
      </c>
      <c r="N4" s="224">
        <v>60</v>
      </c>
      <c r="O4" s="224">
        <v>30</v>
      </c>
      <c r="P4" s="224">
        <v>30</v>
      </c>
      <c r="Q4" s="14">
        <f t="shared" si="0"/>
        <v>161</v>
      </c>
      <c r="R4" s="229" t="s">
        <v>32</v>
      </c>
      <c r="S4" s="23" t="s">
        <v>33</v>
      </c>
      <c r="T4" s="234" t="b">
        <v>1</v>
      </c>
      <c r="U4" s="1069" t="s">
        <v>4148</v>
      </c>
      <c r="V4" s="16" t="s">
        <v>90</v>
      </c>
      <c r="W4" s="16">
        <v>1018919</v>
      </c>
      <c r="X4" s="16" t="s">
        <v>4293</v>
      </c>
      <c r="Y4" s="16" t="s">
        <v>4294</v>
      </c>
    </row>
    <row r="5" spans="1:25">
      <c r="A5" s="224" t="s">
        <v>4296</v>
      </c>
      <c r="B5" s="224" t="s">
        <v>78</v>
      </c>
      <c r="C5" s="35" t="s">
        <v>4297</v>
      </c>
      <c r="D5" s="224" t="s">
        <v>3781</v>
      </c>
      <c r="E5" s="227">
        <v>46110.274305555555</v>
      </c>
      <c r="F5" s="224">
        <v>11.5</v>
      </c>
      <c r="G5" s="224">
        <v>118334</v>
      </c>
      <c r="H5" s="1125" t="s">
        <v>740</v>
      </c>
      <c r="I5" s="224"/>
      <c r="J5" s="224"/>
      <c r="K5" s="224"/>
      <c r="L5" s="224"/>
      <c r="M5" s="224">
        <v>101</v>
      </c>
      <c r="N5" s="224">
        <v>30</v>
      </c>
      <c r="O5" s="224">
        <v>30</v>
      </c>
      <c r="P5" s="224"/>
      <c r="Q5" s="14">
        <f t="shared" si="0"/>
        <v>161</v>
      </c>
      <c r="R5" s="229" t="s">
        <v>32</v>
      </c>
      <c r="S5" s="23" t="s">
        <v>33</v>
      </c>
      <c r="T5" s="14"/>
      <c r="U5" s="1069" t="s">
        <v>4148</v>
      </c>
      <c r="V5" s="16" t="s">
        <v>90</v>
      </c>
      <c r="W5" s="16">
        <v>1018920</v>
      </c>
      <c r="X5" s="16" t="s">
        <v>4293</v>
      </c>
      <c r="Y5" s="16" t="s">
        <v>4294</v>
      </c>
    </row>
    <row r="6" spans="1:25">
      <c r="A6" s="224" t="s">
        <v>698</v>
      </c>
      <c r="B6" s="224" t="s">
        <v>78</v>
      </c>
      <c r="C6" s="35" t="s">
        <v>4298</v>
      </c>
      <c r="D6" s="224" t="s">
        <v>3781</v>
      </c>
      <c r="E6" s="227">
        <v>46110.274305555555</v>
      </c>
      <c r="F6" s="224">
        <v>11.5</v>
      </c>
      <c r="G6" s="224">
        <v>118335</v>
      </c>
      <c r="H6" s="226" t="s">
        <v>740</v>
      </c>
      <c r="I6" s="224"/>
      <c r="J6" s="224"/>
      <c r="K6" s="224"/>
      <c r="L6" s="224"/>
      <c r="M6" s="224">
        <v>101</v>
      </c>
      <c r="N6" s="224">
        <v>60</v>
      </c>
      <c r="O6" s="224"/>
      <c r="P6" s="224"/>
      <c r="Q6" s="14">
        <f t="shared" si="0"/>
        <v>161</v>
      </c>
      <c r="R6" s="229" t="s">
        <v>32</v>
      </c>
      <c r="S6" s="23" t="s">
        <v>33</v>
      </c>
      <c r="T6" s="234" t="b">
        <v>1</v>
      </c>
      <c r="U6" s="1069" t="s">
        <v>4148</v>
      </c>
      <c r="V6" s="16" t="s">
        <v>90</v>
      </c>
      <c r="W6" s="16">
        <v>1018921</v>
      </c>
      <c r="X6" s="16" t="s">
        <v>4293</v>
      </c>
      <c r="Y6" s="16" t="s">
        <v>4294</v>
      </c>
    </row>
    <row r="7" spans="1:25">
      <c r="A7" s="224" t="s">
        <v>121</v>
      </c>
      <c r="B7" s="224" t="s">
        <v>78</v>
      </c>
      <c r="C7" s="35" t="s">
        <v>4299</v>
      </c>
      <c r="D7" s="224" t="s">
        <v>3781</v>
      </c>
      <c r="E7" s="227">
        <v>46110.274305555555</v>
      </c>
      <c r="F7" s="224">
        <v>11.5</v>
      </c>
      <c r="G7" s="224">
        <v>118336</v>
      </c>
      <c r="H7" s="1125" t="s">
        <v>740</v>
      </c>
      <c r="I7" s="224"/>
      <c r="J7" s="224"/>
      <c r="K7" s="224"/>
      <c r="L7" s="224"/>
      <c r="M7" s="224">
        <v>101</v>
      </c>
      <c r="N7" s="224"/>
      <c r="O7" s="224">
        <v>60</v>
      </c>
      <c r="P7" s="224"/>
      <c r="Q7" s="14">
        <f t="shared" si="0"/>
        <v>161</v>
      </c>
      <c r="R7" s="229" t="s">
        <v>32</v>
      </c>
      <c r="S7" s="23" t="s">
        <v>33</v>
      </c>
      <c r="T7" s="14"/>
      <c r="U7" s="1069" t="s">
        <v>4148</v>
      </c>
      <c r="V7" s="16" t="s">
        <v>90</v>
      </c>
      <c r="W7" s="16">
        <v>1018923</v>
      </c>
      <c r="X7" s="16" t="s">
        <v>4293</v>
      </c>
      <c r="Y7" s="16" t="s">
        <v>4294</v>
      </c>
    </row>
    <row r="8" spans="1:25">
      <c r="A8" s="15" t="s">
        <v>515</v>
      </c>
      <c r="B8" s="15" t="s">
        <v>78</v>
      </c>
      <c r="C8" s="35" t="s">
        <v>4300</v>
      </c>
      <c r="D8" s="224" t="s">
        <v>3781</v>
      </c>
      <c r="E8" s="227">
        <v>46110.274305555555</v>
      </c>
      <c r="F8" s="15">
        <v>11.5</v>
      </c>
      <c r="G8" s="15">
        <v>118337</v>
      </c>
      <c r="H8" s="226" t="s">
        <v>740</v>
      </c>
      <c r="I8" s="15"/>
      <c r="J8" s="15"/>
      <c r="K8" s="15"/>
      <c r="L8" s="15"/>
      <c r="M8" s="15">
        <v>71</v>
      </c>
      <c r="N8" s="15">
        <v>30</v>
      </c>
      <c r="O8" s="15">
        <v>60</v>
      </c>
      <c r="P8" s="15"/>
      <c r="Q8" s="14">
        <f t="shared" si="0"/>
        <v>161</v>
      </c>
      <c r="R8" s="229" t="s">
        <v>32</v>
      </c>
      <c r="S8" s="23" t="s">
        <v>33</v>
      </c>
      <c r="T8" s="14"/>
      <c r="U8" s="1069" t="s">
        <v>4148</v>
      </c>
      <c r="V8" s="16" t="s">
        <v>90</v>
      </c>
      <c r="W8" s="16">
        <v>1018924</v>
      </c>
      <c r="X8" s="16" t="s">
        <v>4293</v>
      </c>
      <c r="Y8" s="16" t="s">
        <v>4294</v>
      </c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P9" si="1">SUM(K3:K8)</f>
        <v>0</v>
      </c>
      <c r="L9" s="11">
        <f t="shared" si="1"/>
        <v>0</v>
      </c>
      <c r="M9" s="11">
        <f t="shared" si="1"/>
        <v>516</v>
      </c>
      <c r="N9" s="11">
        <f t="shared" si="1"/>
        <v>240</v>
      </c>
      <c r="O9" s="11">
        <f t="shared" si="1"/>
        <v>180</v>
      </c>
      <c r="P9" s="11">
        <f t="shared" si="1"/>
        <v>30</v>
      </c>
      <c r="Q9" s="11">
        <f>SUM(Q3:Q8)</f>
        <v>966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1070" t="s">
        <v>4148</v>
      </c>
      <c r="B13" s="1558" t="s">
        <v>4301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4302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/>
      <c r="C16" s="156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/>
      <c r="C17" s="156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360</v>
      </c>
      <c r="B19" s="1559"/>
      <c r="C19" s="1559"/>
      <c r="D19" s="1559"/>
      <c r="E19" s="1559"/>
      <c r="F19" s="1559"/>
      <c r="G19" s="1067"/>
      <c r="H19" s="7"/>
      <c r="I19" s="1559" t="s">
        <v>1244</v>
      </c>
      <c r="J19" s="1559"/>
      <c r="K19" s="1559"/>
      <c r="L19" s="1559"/>
      <c r="M19" s="1559"/>
      <c r="N19" s="1559"/>
      <c r="O19" s="1559"/>
      <c r="P19" s="1559"/>
      <c r="Q19" s="1559"/>
      <c r="R19" s="1560" t="s">
        <v>181</v>
      </c>
      <c r="S19" s="1561"/>
      <c r="T19" s="1560"/>
      <c r="U19" s="1560"/>
      <c r="V19" s="1560"/>
      <c r="W19" s="1560"/>
      <c r="X19" s="1560"/>
      <c r="Y19" s="1560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8" t="s">
        <v>9</v>
      </c>
      <c r="H20" s="33" t="s">
        <v>10</v>
      </c>
      <c r="I20" s="9" t="s">
        <v>11</v>
      </c>
      <c r="J20" s="9" t="s">
        <v>12</v>
      </c>
      <c r="K20" s="9" t="s">
        <v>13</v>
      </c>
      <c r="L20" s="9" t="s">
        <v>14</v>
      </c>
      <c r="M20" s="9" t="s">
        <v>15</v>
      </c>
      <c r="N20" s="9" t="s">
        <v>16</v>
      </c>
      <c r="O20" s="9" t="s">
        <v>17</v>
      </c>
      <c r="P20" s="10" t="s">
        <v>18</v>
      </c>
      <c r="Q20" s="8" t="s">
        <v>19</v>
      </c>
      <c r="R20" s="8" t="s">
        <v>20</v>
      </c>
      <c r="S20" s="240" t="s">
        <v>21</v>
      </c>
      <c r="T20" s="240" t="s">
        <v>22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224" t="s">
        <v>122</v>
      </c>
      <c r="B21" s="224" t="s">
        <v>62</v>
      </c>
      <c r="C21" s="224" t="s">
        <v>4303</v>
      </c>
      <c r="D21" s="224" t="s">
        <v>61</v>
      </c>
      <c r="E21" s="227">
        <v>46109.777777777781</v>
      </c>
      <c r="F21" s="224">
        <v>15.5</v>
      </c>
      <c r="G21" s="224">
        <v>118320</v>
      </c>
      <c r="H21" s="226"/>
      <c r="I21" s="224"/>
      <c r="J21" s="224"/>
      <c r="K21" s="224">
        <v>27</v>
      </c>
      <c r="L21" s="224">
        <v>108</v>
      </c>
      <c r="M21" s="224"/>
      <c r="N21" s="224"/>
      <c r="O21" s="224"/>
      <c r="P21" s="224"/>
      <c r="Q21" s="14">
        <f t="shared" ref="Q21:Q26" si="2">SUM(I21:P21)</f>
        <v>135</v>
      </c>
      <c r="R21" s="14" t="s">
        <v>30</v>
      </c>
      <c r="S21" s="14" t="s">
        <v>31</v>
      </c>
      <c r="T21" s="14"/>
      <c r="U21" s="4" t="s">
        <v>169</v>
      </c>
      <c r="V21" s="16" t="s">
        <v>90</v>
      </c>
      <c r="W21" s="16">
        <v>1018927</v>
      </c>
      <c r="X21" s="16" t="s">
        <v>4304</v>
      </c>
      <c r="Y21" s="16"/>
    </row>
    <row r="22" spans="1:25">
      <c r="A22" s="224" t="s">
        <v>150</v>
      </c>
      <c r="B22" s="224" t="s">
        <v>57</v>
      </c>
      <c r="C22" s="224" t="s">
        <v>4305</v>
      </c>
      <c r="D22" s="224" t="s">
        <v>56</v>
      </c>
      <c r="E22" s="227">
        <v>46110.229166666664</v>
      </c>
      <c r="F22" s="224">
        <v>12.3</v>
      </c>
      <c r="G22" s="224">
        <v>118321</v>
      </c>
      <c r="H22" s="226"/>
      <c r="I22" s="224"/>
      <c r="J22" s="224"/>
      <c r="K22" s="224"/>
      <c r="L22" s="224">
        <v>108</v>
      </c>
      <c r="M22" s="224"/>
      <c r="N22" s="224"/>
      <c r="O22" s="224"/>
      <c r="P22" s="224"/>
      <c r="Q22" s="14">
        <f t="shared" si="2"/>
        <v>108</v>
      </c>
      <c r="R22" s="14" t="s">
        <v>30</v>
      </c>
      <c r="S22" s="14" t="s">
        <v>31</v>
      </c>
      <c r="T22" s="14"/>
      <c r="U22" s="4" t="s">
        <v>169</v>
      </c>
      <c r="V22" s="16" t="s">
        <v>90</v>
      </c>
      <c r="W22" s="16">
        <v>1018928</v>
      </c>
      <c r="X22" s="16" t="s">
        <v>4306</v>
      </c>
      <c r="Y22" s="16"/>
    </row>
    <row r="23" spans="1:25">
      <c r="A23" s="224" t="s">
        <v>219</v>
      </c>
      <c r="B23" s="224" t="s">
        <v>75</v>
      </c>
      <c r="C23" s="224" t="s">
        <v>4307</v>
      </c>
      <c r="D23" s="224" t="s">
        <v>294</v>
      </c>
      <c r="E23" s="227">
        <v>46110.375</v>
      </c>
      <c r="F23" s="224">
        <v>15.9</v>
      </c>
      <c r="G23" s="224">
        <v>118324</v>
      </c>
      <c r="H23" s="226"/>
      <c r="I23" s="224"/>
      <c r="J23" s="224"/>
      <c r="K23" s="224"/>
      <c r="L23" s="224">
        <v>81</v>
      </c>
      <c r="M23" s="224"/>
      <c r="N23" s="224"/>
      <c r="O23" s="224"/>
      <c r="P23" s="224"/>
      <c r="Q23" s="14">
        <f t="shared" si="2"/>
        <v>81</v>
      </c>
      <c r="R23" s="14" t="s">
        <v>30</v>
      </c>
      <c r="S23" s="14" t="s">
        <v>31</v>
      </c>
      <c r="T23" s="14"/>
      <c r="U23" s="1126" t="s">
        <v>100</v>
      </c>
      <c r="V23" s="16" t="s">
        <v>660</v>
      </c>
      <c r="W23" s="16">
        <v>1018930</v>
      </c>
      <c r="X23" s="16" t="s">
        <v>4308</v>
      </c>
      <c r="Y23" s="16"/>
    </row>
    <row r="24" spans="1:25">
      <c r="A24" s="224" t="s">
        <v>111</v>
      </c>
      <c r="B24" s="224" t="s">
        <v>65</v>
      </c>
      <c r="C24" s="224" t="s">
        <v>4309</v>
      </c>
      <c r="D24" s="224" t="s">
        <v>64</v>
      </c>
      <c r="E24" s="227">
        <v>46108.517361111109</v>
      </c>
      <c r="F24" s="224">
        <v>17</v>
      </c>
      <c r="G24" s="224">
        <v>118327</v>
      </c>
      <c r="H24" s="226"/>
      <c r="I24" s="224"/>
      <c r="J24" s="224"/>
      <c r="K24" s="224"/>
      <c r="L24" s="224"/>
      <c r="M24" s="224">
        <v>161</v>
      </c>
      <c r="N24" s="224"/>
      <c r="O24" s="224"/>
      <c r="P24" s="224"/>
      <c r="Q24" s="14">
        <f t="shared" si="2"/>
        <v>161</v>
      </c>
      <c r="R24" s="14" t="s">
        <v>30</v>
      </c>
      <c r="S24" s="23" t="s">
        <v>33</v>
      </c>
      <c r="T24" s="14"/>
      <c r="U24" s="4" t="s">
        <v>169</v>
      </c>
      <c r="V24" s="16" t="s">
        <v>90</v>
      </c>
      <c r="W24" s="16">
        <v>1018931</v>
      </c>
      <c r="X24" s="16" t="s">
        <v>4310</v>
      </c>
      <c r="Y24" s="16"/>
    </row>
    <row r="25" spans="1:25">
      <c r="A25" s="15" t="s">
        <v>111</v>
      </c>
      <c r="B25" s="15" t="s">
        <v>65</v>
      </c>
      <c r="C25" s="15" t="s">
        <v>4311</v>
      </c>
      <c r="D25" s="15" t="s">
        <v>64</v>
      </c>
      <c r="E25" s="227">
        <v>46108.517361111109</v>
      </c>
      <c r="F25" s="224">
        <v>17</v>
      </c>
      <c r="G25" s="15">
        <v>118328</v>
      </c>
      <c r="H25" s="37"/>
      <c r="I25" s="15"/>
      <c r="J25" s="15"/>
      <c r="K25" s="15"/>
      <c r="L25" s="15"/>
      <c r="M25" s="15">
        <v>161</v>
      </c>
      <c r="N25" s="224"/>
      <c r="O25" s="224"/>
      <c r="P25" s="224"/>
      <c r="Q25" s="14">
        <f t="shared" si="2"/>
        <v>161</v>
      </c>
      <c r="R25" s="14" t="s">
        <v>30</v>
      </c>
      <c r="S25" s="23" t="s">
        <v>33</v>
      </c>
      <c r="T25" s="14"/>
      <c r="U25" s="4" t="s">
        <v>169</v>
      </c>
      <c r="V25" s="16" t="s">
        <v>90</v>
      </c>
      <c r="W25" s="16">
        <v>1018932</v>
      </c>
      <c r="X25" s="16" t="s">
        <v>4310</v>
      </c>
      <c r="Y25" s="16"/>
    </row>
    <row r="26" spans="1:25">
      <c r="A26" s="15" t="s">
        <v>157</v>
      </c>
      <c r="B26" s="15" t="s">
        <v>92</v>
      </c>
      <c r="C26" s="35" t="s">
        <v>4312</v>
      </c>
      <c r="D26" s="15" t="s">
        <v>620</v>
      </c>
      <c r="E26" s="24">
        <v>46109.958333333336</v>
      </c>
      <c r="F26" s="15">
        <v>10.3</v>
      </c>
      <c r="G26" s="15">
        <v>118338</v>
      </c>
      <c r="H26" s="226" t="s">
        <v>740</v>
      </c>
      <c r="I26" s="15"/>
      <c r="J26" s="15"/>
      <c r="K26" s="15"/>
      <c r="L26" s="15"/>
      <c r="M26" s="15">
        <v>0</v>
      </c>
      <c r="N26" s="15">
        <v>60</v>
      </c>
      <c r="O26" s="15">
        <v>101</v>
      </c>
      <c r="P26" s="15"/>
      <c r="Q26" s="14">
        <f t="shared" si="2"/>
        <v>161</v>
      </c>
      <c r="R26" s="229" t="s">
        <v>32</v>
      </c>
      <c r="S26" s="23" t="s">
        <v>33</v>
      </c>
      <c r="T26" s="14"/>
      <c r="U26" s="230" t="s">
        <v>161</v>
      </c>
      <c r="V26" s="16" t="s">
        <v>90</v>
      </c>
      <c r="W26" s="16">
        <v>1018933</v>
      </c>
      <c r="X26" s="16" t="s">
        <v>4313</v>
      </c>
      <c r="Y26" s="16"/>
    </row>
    <row r="27" spans="1:25">
      <c r="A27" s="224" t="s">
        <v>2561</v>
      </c>
      <c r="B27" s="224" t="s">
        <v>92</v>
      </c>
      <c r="C27" s="35" t="s">
        <v>4314</v>
      </c>
      <c r="D27" s="15" t="s">
        <v>620</v>
      </c>
      <c r="E27" s="24">
        <v>46109.958333333336</v>
      </c>
      <c r="F27" s="15">
        <v>10.3</v>
      </c>
      <c r="G27" s="15">
        <v>118339</v>
      </c>
      <c r="H27" s="1117" t="s">
        <v>401</v>
      </c>
      <c r="I27" s="224"/>
      <c r="J27" s="224"/>
      <c r="K27" s="224"/>
      <c r="L27" s="224"/>
      <c r="M27" s="224">
        <v>90</v>
      </c>
      <c r="N27" s="224">
        <v>71</v>
      </c>
      <c r="O27" s="224"/>
      <c r="P27" s="224"/>
      <c r="Q27" s="14">
        <f>SUM(I27:P27)</f>
        <v>161</v>
      </c>
      <c r="R27" s="229" t="s">
        <v>32</v>
      </c>
      <c r="S27" s="23" t="s">
        <v>33</v>
      </c>
      <c r="T27" s="14"/>
      <c r="U27" s="230" t="s">
        <v>161</v>
      </c>
      <c r="V27" s="16" t="s">
        <v>90</v>
      </c>
      <c r="W27" s="16">
        <v>1018934</v>
      </c>
      <c r="X27" s="16" t="s">
        <v>4313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7"/>
      <c r="I28" s="11">
        <f t="shared" ref="I28:Q28" si="3">SUM(I21:I27)</f>
        <v>0</v>
      </c>
      <c r="J28" s="11">
        <f t="shared" si="3"/>
        <v>0</v>
      </c>
      <c r="K28" s="11">
        <f t="shared" si="3"/>
        <v>27</v>
      </c>
      <c r="L28" s="11">
        <f t="shared" si="3"/>
        <v>297</v>
      </c>
      <c r="M28" s="11">
        <f t="shared" si="3"/>
        <v>412</v>
      </c>
      <c r="N28" s="11">
        <f t="shared" si="3"/>
        <v>131</v>
      </c>
      <c r="O28" s="11">
        <f t="shared" si="3"/>
        <v>101</v>
      </c>
      <c r="P28" s="11">
        <f t="shared" si="3"/>
        <v>0</v>
      </c>
      <c r="Q28" s="11">
        <f t="shared" si="3"/>
        <v>968</v>
      </c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30" t="s">
        <v>161</v>
      </c>
      <c r="B32" s="1558" t="s">
        <v>39</v>
      </c>
      <c r="C32" s="1558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 ht="15" customHeight="1">
      <c r="A33" s="257" t="s">
        <v>100</v>
      </c>
      <c r="B33" s="257" t="s">
        <v>179</v>
      </c>
      <c r="C33" s="257"/>
      <c r="D33" s="2"/>
      <c r="E33" s="4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4" t="s">
        <v>169</v>
      </c>
      <c r="B34" s="1564" t="s">
        <v>41</v>
      </c>
      <c r="C34" s="156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 t="s">
        <v>2823</v>
      </c>
      <c r="C35" s="1565"/>
      <c r="D35" s="1"/>
      <c r="E35" s="1"/>
      <c r="F35" s="1"/>
      <c r="G35" s="1"/>
      <c r="H35" s="1"/>
      <c r="I35" s="24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42</v>
      </c>
      <c r="B36" s="1565"/>
      <c r="C36" s="156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43</v>
      </c>
      <c r="B37" s="1566" t="s">
        <v>4315</v>
      </c>
      <c r="C37" s="156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5">
      <c r="A38" s="5" t="s">
        <v>44</v>
      </c>
      <c r="B38" s="1567"/>
      <c r="C38" s="156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40" spans="1:25" ht="23.25" customHeight="1">
      <c r="A40" s="1696" t="s">
        <v>1442</v>
      </c>
      <c r="B40" s="1696"/>
      <c r="C40" s="1696"/>
      <c r="D40" s="1696"/>
      <c r="E40" s="1696"/>
      <c r="F40" s="1696"/>
      <c r="G40" s="1127"/>
      <c r="H40" s="1128"/>
      <c r="I40" s="1696" t="s">
        <v>751</v>
      </c>
      <c r="J40" s="1696"/>
      <c r="K40" s="1696"/>
      <c r="L40" s="1696"/>
      <c r="M40" s="1696"/>
      <c r="N40" s="1696"/>
      <c r="O40" s="1696"/>
      <c r="P40" s="1696"/>
      <c r="Q40" s="1696"/>
      <c r="R40" s="1697" t="s">
        <v>810</v>
      </c>
      <c r="S40" s="1698"/>
      <c r="T40" s="1697"/>
      <c r="U40" s="1697"/>
      <c r="V40" s="1697"/>
      <c r="W40" s="1697"/>
      <c r="X40" s="1697"/>
      <c r="Y40" s="1697"/>
    </row>
    <row r="41" spans="1:25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8" t="s">
        <v>9</v>
      </c>
      <c r="H41" s="33" t="s">
        <v>10</v>
      </c>
      <c r="I41" s="9" t="s">
        <v>11</v>
      </c>
      <c r="J41" s="9" t="s">
        <v>12</v>
      </c>
      <c r="K41" s="9" t="s">
        <v>13</v>
      </c>
      <c r="L41" s="9" t="s">
        <v>14</v>
      </c>
      <c r="M41" s="9" t="s">
        <v>15</v>
      </c>
      <c r="N41" s="9" t="s">
        <v>16</v>
      </c>
      <c r="O41" s="9" t="s">
        <v>17</v>
      </c>
      <c r="P41" s="10" t="s">
        <v>18</v>
      </c>
      <c r="Q41" s="8" t="s">
        <v>19</v>
      </c>
      <c r="R41" s="8" t="s">
        <v>20</v>
      </c>
      <c r="S41" s="240" t="s">
        <v>21</v>
      </c>
      <c r="T41" s="240" t="s">
        <v>22</v>
      </c>
      <c r="U41" s="8" t="s">
        <v>24</v>
      </c>
      <c r="V41" s="8" t="s">
        <v>25</v>
      </c>
      <c r="W41" s="8" t="s">
        <v>26</v>
      </c>
      <c r="X41" s="8" t="s">
        <v>27</v>
      </c>
      <c r="Y41" s="8" t="s">
        <v>28</v>
      </c>
    </row>
    <row r="42" spans="1:25">
      <c r="A42" s="224" t="s">
        <v>102</v>
      </c>
      <c r="B42" s="224" t="s">
        <v>92</v>
      </c>
      <c r="C42" s="1129" t="s">
        <v>4316</v>
      </c>
      <c r="D42" s="224" t="s">
        <v>159</v>
      </c>
      <c r="E42" s="227">
        <v>46110.041666666664</v>
      </c>
      <c r="F42" s="224">
        <v>10.3</v>
      </c>
      <c r="G42" s="224">
        <v>118340</v>
      </c>
      <c r="H42" s="226" t="s">
        <v>740</v>
      </c>
      <c r="I42" s="224"/>
      <c r="J42" s="224"/>
      <c r="K42" s="224"/>
      <c r="L42" s="224"/>
      <c r="M42" s="35">
        <v>53</v>
      </c>
      <c r="N42" s="35">
        <v>54</v>
      </c>
      <c r="O42" s="35">
        <v>54</v>
      </c>
      <c r="P42" s="224">
        <v>0</v>
      </c>
      <c r="Q42" s="14">
        <f t="shared" ref="Q42:Q46" si="4">SUM(I42:P42)</f>
        <v>161</v>
      </c>
      <c r="R42" s="229" t="s">
        <v>32</v>
      </c>
      <c r="S42" s="23" t="s">
        <v>33</v>
      </c>
      <c r="T42" s="14"/>
      <c r="U42" s="232" t="s">
        <v>523</v>
      </c>
      <c r="V42" s="16" t="s">
        <v>90</v>
      </c>
      <c r="W42" s="16">
        <v>1018945</v>
      </c>
      <c r="X42" s="16" t="s">
        <v>4317</v>
      </c>
      <c r="Y42" s="16"/>
    </row>
    <row r="43" spans="1:25">
      <c r="A43" s="224" t="s">
        <v>558</v>
      </c>
      <c r="B43" s="224" t="s">
        <v>92</v>
      </c>
      <c r="C43" s="1129" t="s">
        <v>4318</v>
      </c>
      <c r="D43" s="224" t="s">
        <v>159</v>
      </c>
      <c r="E43" s="227">
        <v>46110.041666666664</v>
      </c>
      <c r="F43" s="224">
        <v>10.3</v>
      </c>
      <c r="G43" s="224">
        <v>118341</v>
      </c>
      <c r="H43" s="226" t="s">
        <v>740</v>
      </c>
      <c r="I43" s="224"/>
      <c r="J43" s="224"/>
      <c r="K43" s="224"/>
      <c r="L43" s="224"/>
      <c r="M43" s="35">
        <v>26</v>
      </c>
      <c r="N43" s="35">
        <v>135</v>
      </c>
      <c r="O43" s="224">
        <v>0</v>
      </c>
      <c r="P43" s="224">
        <v>0</v>
      </c>
      <c r="Q43" s="14">
        <f t="shared" si="4"/>
        <v>161</v>
      </c>
      <c r="R43" s="229" t="s">
        <v>32</v>
      </c>
      <c r="S43" s="23" t="s">
        <v>33</v>
      </c>
      <c r="T43" s="14"/>
      <c r="U43" s="232" t="s">
        <v>523</v>
      </c>
      <c r="V43" s="16" t="s">
        <v>90</v>
      </c>
      <c r="W43" s="16">
        <v>1018946</v>
      </c>
      <c r="X43" s="16" t="s">
        <v>4317</v>
      </c>
      <c r="Y43" s="16"/>
    </row>
    <row r="44" spans="1:25">
      <c r="A44" s="224" t="s">
        <v>121</v>
      </c>
      <c r="B44" s="35" t="s">
        <v>4319</v>
      </c>
      <c r="C44" s="1129" t="s">
        <v>4320</v>
      </c>
      <c r="D44" s="224" t="s">
        <v>4321</v>
      </c>
      <c r="E44" s="227">
        <v>46109.416666666664</v>
      </c>
      <c r="F44" s="224">
        <v>11.3</v>
      </c>
      <c r="G44" s="224">
        <v>118342</v>
      </c>
      <c r="H44" s="226" t="s">
        <v>740</v>
      </c>
      <c r="I44" s="224"/>
      <c r="J44" s="224"/>
      <c r="K44" s="224"/>
      <c r="L44" s="224"/>
      <c r="M44" s="224">
        <v>80</v>
      </c>
      <c r="N44" s="224">
        <v>0</v>
      </c>
      <c r="O44" s="224">
        <v>81</v>
      </c>
      <c r="P44" s="224">
        <v>0</v>
      </c>
      <c r="Q44" s="14">
        <f t="shared" si="4"/>
        <v>161</v>
      </c>
      <c r="R44" s="229" t="s">
        <v>32</v>
      </c>
      <c r="S44" s="23" t="s">
        <v>33</v>
      </c>
      <c r="T44" s="14"/>
      <c r="U44" s="542" t="s">
        <v>508</v>
      </c>
      <c r="V44" s="16" t="s">
        <v>90</v>
      </c>
      <c r="W44" s="16">
        <v>1018947</v>
      </c>
      <c r="X44" s="16" t="s">
        <v>4322</v>
      </c>
      <c r="Y44" s="16"/>
    </row>
    <row r="45" spans="1:25">
      <c r="A45" s="224" t="s">
        <v>119</v>
      </c>
      <c r="B45" s="224" t="s">
        <v>92</v>
      </c>
      <c r="C45" s="224" t="s">
        <v>4323</v>
      </c>
      <c r="D45" s="224" t="s">
        <v>159</v>
      </c>
      <c r="E45" s="227">
        <v>46110.041666666664</v>
      </c>
      <c r="F45" s="224">
        <v>10.3</v>
      </c>
      <c r="G45" s="224">
        <v>118343</v>
      </c>
      <c r="H45" s="226" t="s">
        <v>740</v>
      </c>
      <c r="I45" s="224"/>
      <c r="J45" s="224"/>
      <c r="K45" s="224"/>
      <c r="L45" s="224"/>
      <c r="M45" s="224">
        <v>26</v>
      </c>
      <c r="N45" s="224">
        <v>135</v>
      </c>
      <c r="O45" s="224">
        <v>0</v>
      </c>
      <c r="P45" s="224"/>
      <c r="Q45" s="14">
        <f t="shared" si="4"/>
        <v>161</v>
      </c>
      <c r="R45" s="229" t="s">
        <v>32</v>
      </c>
      <c r="S45" s="23" t="s">
        <v>33</v>
      </c>
      <c r="T45" s="14"/>
      <c r="U45" s="232" t="s">
        <v>523</v>
      </c>
      <c r="V45" s="16" t="s">
        <v>90</v>
      </c>
      <c r="W45" s="16">
        <v>1018950</v>
      </c>
      <c r="X45" s="16" t="s">
        <v>4317</v>
      </c>
      <c r="Y45" s="16"/>
    </row>
    <row r="46" spans="1:25">
      <c r="A46" s="15" t="s">
        <v>601</v>
      </c>
      <c r="B46" s="15" t="s">
        <v>1184</v>
      </c>
      <c r="C46" s="15" t="s">
        <v>4324</v>
      </c>
      <c r="D46" s="15" t="s">
        <v>4325</v>
      </c>
      <c r="E46" s="24">
        <v>46110.402777777781</v>
      </c>
      <c r="F46" s="15">
        <v>13.5</v>
      </c>
      <c r="G46" s="15">
        <v>118344</v>
      </c>
      <c r="H46" s="37" t="s">
        <v>1348</v>
      </c>
      <c r="I46" s="15"/>
      <c r="J46" s="15"/>
      <c r="K46" s="15"/>
      <c r="L46" s="15"/>
      <c r="M46" s="15"/>
      <c r="N46" s="15"/>
      <c r="O46" s="15">
        <v>15</v>
      </c>
      <c r="P46" s="15">
        <v>146</v>
      </c>
      <c r="Q46" s="14">
        <f t="shared" si="4"/>
        <v>161</v>
      </c>
      <c r="R46" s="229" t="s">
        <v>32</v>
      </c>
      <c r="S46" s="23" t="s">
        <v>33</v>
      </c>
      <c r="T46" s="14"/>
      <c r="U46" s="542" t="s">
        <v>508</v>
      </c>
      <c r="V46" s="16" t="s">
        <v>90</v>
      </c>
      <c r="W46" s="16">
        <v>1018953</v>
      </c>
      <c r="X46" s="16" t="s">
        <v>4322</v>
      </c>
      <c r="Y46" s="16"/>
    </row>
    <row r="47" spans="1:25">
      <c r="A47" s="11" t="s">
        <v>19</v>
      </c>
      <c r="B47" s="7"/>
      <c r="C47" s="7"/>
      <c r="D47" s="7"/>
      <c r="E47" s="11"/>
      <c r="F47" s="7"/>
      <c r="G47" s="7"/>
      <c r="H47" s="7"/>
      <c r="I47" s="11">
        <f>SUM(I42:I45)</f>
        <v>0</v>
      </c>
      <c r="J47" s="11">
        <f>SUM(J42:J45)</f>
        <v>0</v>
      </c>
      <c r="K47" s="11">
        <f t="shared" ref="K47:Q47" si="5">SUM(K42:K46)</f>
        <v>0</v>
      </c>
      <c r="L47" s="11">
        <f t="shared" si="5"/>
        <v>0</v>
      </c>
      <c r="M47" s="11">
        <f t="shared" si="5"/>
        <v>185</v>
      </c>
      <c r="N47" s="11">
        <f t="shared" si="5"/>
        <v>324</v>
      </c>
      <c r="O47" s="11">
        <f t="shared" si="5"/>
        <v>150</v>
      </c>
      <c r="P47" s="11">
        <f t="shared" si="5"/>
        <v>146</v>
      </c>
      <c r="Q47" s="11">
        <f t="shared" si="5"/>
        <v>805</v>
      </c>
      <c r="R47" s="12"/>
      <c r="S47" s="12"/>
      <c r="T47" s="12"/>
      <c r="U47" s="12"/>
      <c r="V47" s="12"/>
      <c r="W47" s="12"/>
      <c r="X47" s="12"/>
      <c r="Y47" s="12"/>
    </row>
    <row r="48" spans="1:25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"/>
      <c r="K49" s="1563"/>
      <c r="L49" s="1563"/>
      <c r="M49" s="156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230" t="s">
        <v>523</v>
      </c>
      <c r="B51" s="1558" t="s">
        <v>39</v>
      </c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4" t="s">
        <v>508</v>
      </c>
      <c r="B52" s="1564" t="s">
        <v>41</v>
      </c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5" t="s">
        <v>42</v>
      </c>
      <c r="B53" s="1565"/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5" t="s">
        <v>42</v>
      </c>
      <c r="B54" s="1565"/>
      <c r="C54" s="156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5" t="s">
        <v>43</v>
      </c>
      <c r="B55" s="1566"/>
      <c r="C55" s="156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s="5" t="s">
        <v>44</v>
      </c>
      <c r="B56" s="1567"/>
      <c r="C56" s="156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</sheetData>
  <mergeCells count="32">
    <mergeCell ref="B53:C53"/>
    <mergeCell ref="I40:Q40"/>
    <mergeCell ref="B54:C54"/>
    <mergeCell ref="B55:C55"/>
    <mergeCell ref="B56:C56"/>
    <mergeCell ref="R40:Y40"/>
    <mergeCell ref="B49:D49"/>
    <mergeCell ref="K49:M49"/>
    <mergeCell ref="B51:C51"/>
    <mergeCell ref="B52:C52"/>
    <mergeCell ref="B35:C35"/>
    <mergeCell ref="B36:C36"/>
    <mergeCell ref="B37:C37"/>
    <mergeCell ref="B38:C38"/>
    <mergeCell ref="A40:F40"/>
    <mergeCell ref="I19:Q19"/>
    <mergeCell ref="R19:Y19"/>
    <mergeCell ref="B30:D30"/>
    <mergeCell ref="K30:M30"/>
    <mergeCell ref="B32:C32"/>
    <mergeCell ref="B34:C34"/>
    <mergeCell ref="B14:C14"/>
    <mergeCell ref="B15:C15"/>
    <mergeCell ref="B16:C16"/>
    <mergeCell ref="B17:C17"/>
    <mergeCell ref="A19:F19"/>
    <mergeCell ref="B13:C13"/>
    <mergeCell ref="A1:F1"/>
    <mergeCell ref="I1:Q1"/>
    <mergeCell ref="R1:Y1"/>
    <mergeCell ref="B11:D11"/>
    <mergeCell ref="K11:M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F91A6-7AD3-43A6-B9C5-135995E5460F}">
  <sheetPr>
    <tabColor rgb="FFFF9900"/>
  </sheetPr>
  <dimension ref="A1:AA78"/>
  <sheetViews>
    <sheetView topLeftCell="A37" workbookViewId="0">
      <selection activeCell="K57" sqref="K5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9.140625" customWidth="1"/>
    <col min="22" max="22" width="16.28515625" customWidth="1"/>
    <col min="23" max="24" width="9.140625"/>
    <col min="25" max="25" width="19" customWidth="1"/>
  </cols>
  <sheetData>
    <row r="1" spans="1:26" ht="23.25">
      <c r="A1" s="1559" t="s">
        <v>180</v>
      </c>
      <c r="B1" s="1559"/>
      <c r="C1" s="1559"/>
      <c r="D1" s="1559"/>
      <c r="E1" s="1559"/>
      <c r="F1" s="1559"/>
      <c r="G1" s="1067" t="s">
        <v>261</v>
      </c>
      <c r="H1" s="7"/>
      <c r="I1" s="1559" t="s">
        <v>84</v>
      </c>
      <c r="J1" s="1559"/>
      <c r="K1" s="1559"/>
      <c r="L1" s="1559"/>
      <c r="M1" s="1559"/>
      <c r="N1" s="1559"/>
      <c r="O1" s="1559"/>
      <c r="P1" s="1559"/>
      <c r="Q1" s="1559"/>
      <c r="R1" s="1560" t="s">
        <v>181</v>
      </c>
      <c r="S1" s="1561"/>
      <c r="T1" s="1560"/>
      <c r="U1" s="1560"/>
      <c r="V1" s="1560"/>
      <c r="W1" s="1560"/>
      <c r="X1" s="1560"/>
      <c r="Y1" s="1560"/>
      <c r="Z1" s="1560"/>
    </row>
    <row r="2" spans="1:26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1418" t="s">
        <v>23</v>
      </c>
      <c r="V2" s="8" t="s">
        <v>24</v>
      </c>
      <c r="W2" s="8" t="s">
        <v>25</v>
      </c>
      <c r="X2" s="8" t="s">
        <v>26</v>
      </c>
      <c r="Y2" s="8" t="s">
        <v>27</v>
      </c>
      <c r="Z2" s="8" t="s">
        <v>28</v>
      </c>
    </row>
    <row r="3" spans="1:26">
      <c r="A3" s="224" t="s">
        <v>111</v>
      </c>
      <c r="B3" s="224" t="s">
        <v>65</v>
      </c>
      <c r="C3" s="224" t="s">
        <v>262</v>
      </c>
      <c r="D3" s="224" t="s">
        <v>64</v>
      </c>
      <c r="E3" s="227">
        <v>46274.472222222219</v>
      </c>
      <c r="F3" s="224">
        <v>18.600000000000001</v>
      </c>
      <c r="G3" s="224">
        <v>122555</v>
      </c>
      <c r="H3" s="226"/>
      <c r="I3" s="224"/>
      <c r="J3" s="224"/>
      <c r="K3" s="224"/>
      <c r="L3" s="224"/>
      <c r="M3" s="35">
        <v>161</v>
      </c>
      <c r="N3" s="224"/>
      <c r="O3" s="224"/>
      <c r="P3" s="224"/>
      <c r="Q3" s="14">
        <f t="shared" ref="Q3:Q8" si="0">SUM(I3:P3)</f>
        <v>161</v>
      </c>
      <c r="R3" s="1175" t="s">
        <v>30</v>
      </c>
      <c r="S3" s="23" t="s">
        <v>33</v>
      </c>
      <c r="T3" s="14"/>
      <c r="U3" s="14"/>
      <c r="V3" s="542" t="s">
        <v>169</v>
      </c>
      <c r="W3" s="16" t="s">
        <v>90</v>
      </c>
      <c r="X3" s="16">
        <v>1023148</v>
      </c>
      <c r="Y3" s="16" t="s">
        <v>263</v>
      </c>
      <c r="Z3" s="16"/>
    </row>
    <row r="4" spans="1:26" ht="39">
      <c r="A4" s="224" t="s">
        <v>120</v>
      </c>
      <c r="B4" s="224" t="s">
        <v>78</v>
      </c>
      <c r="C4" s="224" t="s">
        <v>264</v>
      </c>
      <c r="D4" s="224" t="s">
        <v>99</v>
      </c>
      <c r="E4" s="227">
        <v>46274.28125</v>
      </c>
      <c r="F4" s="224">
        <v>13.3</v>
      </c>
      <c r="G4" s="224">
        <v>122596</v>
      </c>
      <c r="H4" s="1174" t="s">
        <v>185</v>
      </c>
      <c r="I4" s="224"/>
      <c r="J4" s="224"/>
      <c r="K4" s="224"/>
      <c r="L4" s="224"/>
      <c r="M4" s="1186">
        <v>90</v>
      </c>
      <c r="N4" s="1186">
        <v>60</v>
      </c>
      <c r="O4" s="1186">
        <v>11</v>
      </c>
      <c r="P4" s="224"/>
      <c r="Q4" s="14">
        <f t="shared" si="0"/>
        <v>161</v>
      </c>
      <c r="R4" s="229" t="s">
        <v>32</v>
      </c>
      <c r="S4" s="23" t="s">
        <v>33</v>
      </c>
      <c r="T4" s="1454" t="b">
        <v>1</v>
      </c>
      <c r="U4" s="14" t="s">
        <v>265</v>
      </c>
      <c r="V4" s="232" t="s">
        <v>100</v>
      </c>
      <c r="W4" s="16" t="s">
        <v>90</v>
      </c>
      <c r="X4" s="16">
        <v>1023149</v>
      </c>
      <c r="Y4" s="16" t="s">
        <v>266</v>
      </c>
      <c r="Z4" s="16"/>
    </row>
    <row r="5" spans="1:26" ht="39">
      <c r="A5" s="224" t="s">
        <v>105</v>
      </c>
      <c r="B5" s="224" t="s">
        <v>78</v>
      </c>
      <c r="C5" s="224" t="s">
        <v>267</v>
      </c>
      <c r="D5" s="224" t="s">
        <v>99</v>
      </c>
      <c r="E5" s="227">
        <v>46274.28125</v>
      </c>
      <c r="F5" s="224">
        <v>13.3</v>
      </c>
      <c r="G5" s="224">
        <v>122601</v>
      </c>
      <c r="H5" s="1174" t="s">
        <v>185</v>
      </c>
      <c r="I5" s="224"/>
      <c r="J5" s="224"/>
      <c r="K5" s="224"/>
      <c r="L5" s="224"/>
      <c r="M5" s="1186">
        <v>90</v>
      </c>
      <c r="N5" s="1186">
        <v>60</v>
      </c>
      <c r="O5" s="1186">
        <v>11</v>
      </c>
      <c r="P5" s="224"/>
      <c r="Q5" s="14">
        <f t="shared" si="0"/>
        <v>161</v>
      </c>
      <c r="R5" s="229" t="s">
        <v>32</v>
      </c>
      <c r="S5" s="23" t="s">
        <v>33</v>
      </c>
      <c r="T5" s="1454" t="b">
        <v>1</v>
      </c>
      <c r="U5" s="14" t="s">
        <v>265</v>
      </c>
      <c r="V5" s="232" t="s">
        <v>100</v>
      </c>
      <c r="W5" s="16" t="s">
        <v>90</v>
      </c>
      <c r="X5" s="16">
        <v>1023150</v>
      </c>
      <c r="Y5" s="16" t="s">
        <v>266</v>
      </c>
      <c r="Z5" s="16"/>
    </row>
    <row r="6" spans="1:26" ht="26.25">
      <c r="A6" s="224" t="s">
        <v>111</v>
      </c>
      <c r="B6" s="224" t="s">
        <v>65</v>
      </c>
      <c r="C6" s="224" t="s">
        <v>268</v>
      </c>
      <c r="D6" s="224" t="s">
        <v>269</v>
      </c>
      <c r="E6" s="227">
        <v>46274.979166666664</v>
      </c>
      <c r="F6" s="224">
        <v>17.8</v>
      </c>
      <c r="G6" s="224">
        <v>122565</v>
      </c>
      <c r="H6" s="226"/>
      <c r="I6" s="224"/>
      <c r="J6" s="224"/>
      <c r="K6" s="224"/>
      <c r="L6" s="224"/>
      <c r="M6" s="35">
        <v>161</v>
      </c>
      <c r="N6" s="224"/>
      <c r="O6" s="224"/>
      <c r="P6" s="224"/>
      <c r="Q6" s="14">
        <f>SUM(I6:P6)</f>
        <v>161</v>
      </c>
      <c r="R6" s="1175" t="s">
        <v>30</v>
      </c>
      <c r="S6" s="1177" t="s">
        <v>33</v>
      </c>
      <c r="T6" s="14"/>
      <c r="U6" s="14" t="s">
        <v>270</v>
      </c>
      <c r="V6" s="274" t="s">
        <v>161</v>
      </c>
      <c r="W6" s="16" t="s">
        <v>271</v>
      </c>
      <c r="X6" s="16">
        <v>1023151</v>
      </c>
      <c r="Y6" s="16" t="s">
        <v>272</v>
      </c>
      <c r="Z6" s="16"/>
    </row>
    <row r="7" spans="1:26" ht="39">
      <c r="A7" s="224" t="s">
        <v>97</v>
      </c>
      <c r="B7" s="224" t="s">
        <v>78</v>
      </c>
      <c r="C7" s="224" t="s">
        <v>273</v>
      </c>
      <c r="D7" s="224" t="s">
        <v>99</v>
      </c>
      <c r="E7" s="227">
        <v>46274.28125</v>
      </c>
      <c r="F7" s="224">
        <v>13.3</v>
      </c>
      <c r="G7" s="224">
        <v>122604</v>
      </c>
      <c r="H7" s="1174" t="s">
        <v>185</v>
      </c>
      <c r="I7" s="224"/>
      <c r="J7" s="224"/>
      <c r="K7" s="224"/>
      <c r="L7" s="224"/>
      <c r="M7" s="35">
        <v>120</v>
      </c>
      <c r="N7" s="35">
        <v>30</v>
      </c>
      <c r="O7" s="35">
        <v>11</v>
      </c>
      <c r="P7" s="224"/>
      <c r="Q7" s="14">
        <f t="shared" si="0"/>
        <v>161</v>
      </c>
      <c r="R7" s="229" t="s">
        <v>32</v>
      </c>
      <c r="S7" s="23" t="s">
        <v>33</v>
      </c>
      <c r="T7" s="1454" t="b">
        <v>1</v>
      </c>
      <c r="U7" s="14" t="s">
        <v>265</v>
      </c>
      <c r="V7" s="232" t="s">
        <v>100</v>
      </c>
      <c r="W7" s="16" t="s">
        <v>90</v>
      </c>
      <c r="X7" s="16">
        <v>1023152</v>
      </c>
      <c r="Y7" s="16" t="s">
        <v>266</v>
      </c>
      <c r="Z7" s="16"/>
    </row>
    <row r="8" spans="1:26" ht="39">
      <c r="A8" s="1178" t="s">
        <v>114</v>
      </c>
      <c r="B8" s="1178" t="s">
        <v>78</v>
      </c>
      <c r="C8" s="15" t="s">
        <v>274</v>
      </c>
      <c r="D8" s="1172" t="s">
        <v>99</v>
      </c>
      <c r="E8" s="1173">
        <v>46274.28125</v>
      </c>
      <c r="F8" s="1172">
        <v>13.3</v>
      </c>
      <c r="G8" s="15">
        <v>122608</v>
      </c>
      <c r="H8" s="1174" t="s">
        <v>185</v>
      </c>
      <c r="I8" s="15"/>
      <c r="J8" s="15"/>
      <c r="K8" s="15"/>
      <c r="L8" s="15"/>
      <c r="M8" s="35">
        <v>120</v>
      </c>
      <c r="N8" s="35">
        <v>30</v>
      </c>
      <c r="O8" s="35">
        <v>11</v>
      </c>
      <c r="P8" s="15"/>
      <c r="Q8" s="14">
        <f t="shared" si="0"/>
        <v>161</v>
      </c>
      <c r="R8" s="1176" t="s">
        <v>32</v>
      </c>
      <c r="S8" s="1177" t="s">
        <v>33</v>
      </c>
      <c r="T8" s="1454" t="b">
        <v>1</v>
      </c>
      <c r="U8" s="14" t="s">
        <v>265</v>
      </c>
      <c r="V8" s="1190" t="s">
        <v>100</v>
      </c>
      <c r="W8" s="16" t="s">
        <v>90</v>
      </c>
      <c r="X8" s="16">
        <v>1023153</v>
      </c>
      <c r="Y8" s="16" t="s">
        <v>266</v>
      </c>
      <c r="Z8" s="16"/>
    </row>
    <row r="9" spans="1:26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Q9" si="1">SUM(K3:K8)</f>
        <v>0</v>
      </c>
      <c r="L9" s="11">
        <f t="shared" si="1"/>
        <v>0</v>
      </c>
      <c r="M9" s="11">
        <f t="shared" si="1"/>
        <v>742</v>
      </c>
      <c r="N9" s="11">
        <f t="shared" si="1"/>
        <v>180</v>
      </c>
      <c r="O9" s="11">
        <f t="shared" si="1"/>
        <v>44</v>
      </c>
      <c r="P9" s="11">
        <f t="shared" si="1"/>
        <v>0</v>
      </c>
      <c r="Q9" s="11">
        <f t="shared" si="1"/>
        <v>966</v>
      </c>
      <c r="R9" s="12"/>
      <c r="S9" s="12"/>
      <c r="T9" s="12"/>
      <c r="U9" s="12"/>
      <c r="V9" s="12"/>
      <c r="W9" s="12"/>
      <c r="X9" s="12"/>
      <c r="Y9" s="12"/>
      <c r="Z9" s="12"/>
    </row>
    <row r="10" spans="1:26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>
      <c r="A13" s="373" t="s">
        <v>161</v>
      </c>
      <c r="B13" s="1569" t="s">
        <v>39</v>
      </c>
      <c r="C13" s="1569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>
      <c r="A14" s="1194" t="s">
        <v>169</v>
      </c>
      <c r="B14" s="1548" t="s">
        <v>179</v>
      </c>
      <c r="C14" s="15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>
      <c r="A15" s="4" t="s">
        <v>100</v>
      </c>
      <c r="B15" s="4" t="s">
        <v>41</v>
      </c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 ht="15" customHeight="1">
      <c r="A16" s="5" t="s">
        <v>42</v>
      </c>
      <c r="B16" s="1565" t="s">
        <v>275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6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>
      <c r="A18" s="5" t="s">
        <v>43</v>
      </c>
      <c r="B18" s="1566" t="s">
        <v>276</v>
      </c>
      <c r="C18" s="156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>
      <c r="A19" s="5" t="s">
        <v>44</v>
      </c>
      <c r="B19" s="1567"/>
      <c r="C19" s="156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6" ht="23.25" customHeight="1">
      <c r="A21" s="1559" t="s">
        <v>194</v>
      </c>
      <c r="B21" s="1559"/>
      <c r="C21" s="1559"/>
      <c r="D21" s="1559"/>
      <c r="E21" s="1559"/>
      <c r="F21" s="1559"/>
      <c r="G21" s="1067" t="s">
        <v>261</v>
      </c>
      <c r="H21" s="7"/>
      <c r="I21" s="1559" t="s">
        <v>84</v>
      </c>
      <c r="J21" s="1559"/>
      <c r="K21" s="1559"/>
      <c r="L21" s="1559"/>
      <c r="M21" s="1559"/>
      <c r="N21" s="1559"/>
      <c r="O21" s="1559"/>
      <c r="P21" s="1559"/>
      <c r="Q21" s="1559"/>
      <c r="R21" s="1560" t="s">
        <v>277</v>
      </c>
      <c r="S21" s="1561"/>
      <c r="T21" s="1560"/>
      <c r="U21" s="1560"/>
      <c r="V21" s="1560"/>
      <c r="W21" s="1560"/>
      <c r="X21" s="1560"/>
      <c r="Y21" s="1560"/>
      <c r="Z21" s="1560"/>
    </row>
    <row r="22" spans="1:26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8" t="s">
        <v>9</v>
      </c>
      <c r="H22" s="33" t="s">
        <v>10</v>
      </c>
      <c r="I22" s="9" t="s">
        <v>11</v>
      </c>
      <c r="J22" s="9" t="s">
        <v>12</v>
      </c>
      <c r="K22" s="9" t="s">
        <v>13</v>
      </c>
      <c r="L22" s="9" t="s">
        <v>14</v>
      </c>
      <c r="M22" s="9" t="s">
        <v>15</v>
      </c>
      <c r="N22" s="9" t="s">
        <v>16</v>
      </c>
      <c r="O22" s="9" t="s">
        <v>17</v>
      </c>
      <c r="P22" s="10" t="s">
        <v>18</v>
      </c>
      <c r="Q22" s="8" t="s">
        <v>19</v>
      </c>
      <c r="R22" s="8" t="s">
        <v>20</v>
      </c>
      <c r="S22" s="240" t="s">
        <v>21</v>
      </c>
      <c r="T22" s="240" t="s">
        <v>22</v>
      </c>
      <c r="U22" s="1419" t="s">
        <v>23</v>
      </c>
      <c r="V22" s="8" t="s">
        <v>24</v>
      </c>
      <c r="W22" s="8" t="s">
        <v>25</v>
      </c>
      <c r="X22" s="8" t="s">
        <v>26</v>
      </c>
      <c r="Y22" s="8" t="s">
        <v>27</v>
      </c>
      <c r="Z22" s="8" t="s">
        <v>28</v>
      </c>
    </row>
    <row r="23" spans="1:26" ht="39">
      <c r="A23" s="224" t="s">
        <v>120</v>
      </c>
      <c r="B23" s="224" t="s">
        <v>92</v>
      </c>
      <c r="C23" s="224" t="s">
        <v>278</v>
      </c>
      <c r="D23" s="224" t="s">
        <v>159</v>
      </c>
      <c r="E23" s="227">
        <v>46275.041666666664</v>
      </c>
      <c r="F23" s="224">
        <v>11.9</v>
      </c>
      <c r="G23" s="224">
        <v>122609</v>
      </c>
      <c r="H23" s="1174" t="s">
        <v>185</v>
      </c>
      <c r="I23" s="224"/>
      <c r="J23" s="224"/>
      <c r="K23" s="224"/>
      <c r="L23" s="224"/>
      <c r="M23" s="1186">
        <v>115</v>
      </c>
      <c r="N23" s="1186">
        <v>38</v>
      </c>
      <c r="O23" s="1186">
        <v>8</v>
      </c>
      <c r="P23" s="224"/>
      <c r="Q23" s="14">
        <f t="shared" ref="Q23:Q28" si="2">SUM(I23:P23)</f>
        <v>161</v>
      </c>
      <c r="R23" s="1176" t="s">
        <v>32</v>
      </c>
      <c r="S23" s="1177" t="s">
        <v>33</v>
      </c>
      <c r="T23" s="1454" t="b">
        <v>1</v>
      </c>
      <c r="U23" s="481" t="s">
        <v>279</v>
      </c>
      <c r="V23" s="228" t="s">
        <v>161</v>
      </c>
      <c r="W23" s="16" t="s">
        <v>90</v>
      </c>
      <c r="X23" s="16">
        <v>1023142</v>
      </c>
      <c r="Y23" s="16" t="s">
        <v>280</v>
      </c>
      <c r="Z23" s="16"/>
    </row>
    <row r="24" spans="1:26" ht="39">
      <c r="A24" s="224" t="s">
        <v>86</v>
      </c>
      <c r="B24" s="224" t="s">
        <v>92</v>
      </c>
      <c r="C24" s="224" t="s">
        <v>281</v>
      </c>
      <c r="D24" s="224" t="s">
        <v>159</v>
      </c>
      <c r="E24" s="227">
        <v>46275.041666666664</v>
      </c>
      <c r="F24" s="224">
        <v>11.9</v>
      </c>
      <c r="G24" s="224">
        <v>122612</v>
      </c>
      <c r="H24" s="1174" t="s">
        <v>192</v>
      </c>
      <c r="I24" s="224"/>
      <c r="J24" s="224"/>
      <c r="K24" s="224"/>
      <c r="L24" s="224"/>
      <c r="M24" s="1186">
        <v>115</v>
      </c>
      <c r="N24" s="1186">
        <v>38</v>
      </c>
      <c r="O24" s="1186">
        <v>8</v>
      </c>
      <c r="P24" s="224"/>
      <c r="Q24" s="14">
        <f t="shared" si="2"/>
        <v>161</v>
      </c>
      <c r="R24" s="229" t="s">
        <v>32</v>
      </c>
      <c r="S24" s="23" t="s">
        <v>33</v>
      </c>
      <c r="T24" s="14"/>
      <c r="U24" s="1440" t="s">
        <v>279</v>
      </c>
      <c r="V24" s="228" t="s">
        <v>161</v>
      </c>
      <c r="W24" s="16" t="s">
        <v>90</v>
      </c>
      <c r="X24" s="16">
        <v>1023143</v>
      </c>
      <c r="Y24" s="16" t="s">
        <v>280</v>
      </c>
      <c r="Z24" s="16"/>
    </row>
    <row r="25" spans="1:26" ht="39">
      <c r="A25" s="224" t="s">
        <v>119</v>
      </c>
      <c r="B25" s="224" t="s">
        <v>92</v>
      </c>
      <c r="C25" s="224" t="s">
        <v>282</v>
      </c>
      <c r="D25" s="224" t="s">
        <v>159</v>
      </c>
      <c r="E25" s="227">
        <v>46275.041666666664</v>
      </c>
      <c r="F25" s="224">
        <v>11.9</v>
      </c>
      <c r="G25" s="224">
        <v>122614</v>
      </c>
      <c r="H25" s="1174" t="s">
        <v>192</v>
      </c>
      <c r="I25" s="224"/>
      <c r="J25" s="224"/>
      <c r="K25" s="224"/>
      <c r="L25" s="224"/>
      <c r="M25" s="1186">
        <v>115</v>
      </c>
      <c r="N25" s="1186">
        <v>38</v>
      </c>
      <c r="O25" s="1186">
        <v>8</v>
      </c>
      <c r="P25" s="224"/>
      <c r="Q25" s="14">
        <f t="shared" si="2"/>
        <v>161</v>
      </c>
      <c r="R25" s="229" t="s">
        <v>32</v>
      </c>
      <c r="S25" s="23" t="s">
        <v>33</v>
      </c>
      <c r="T25" s="14"/>
      <c r="U25" s="1440" t="s">
        <v>279</v>
      </c>
      <c r="V25" s="228" t="s">
        <v>161</v>
      </c>
      <c r="W25" s="16" t="s">
        <v>90</v>
      </c>
      <c r="X25" s="16">
        <v>1023144</v>
      </c>
      <c r="Y25" s="16" t="s">
        <v>280</v>
      </c>
      <c r="Z25" s="16"/>
    </row>
    <row r="26" spans="1:26" ht="39">
      <c r="A26" s="224" t="s">
        <v>102</v>
      </c>
      <c r="B26" s="224" t="s">
        <v>92</v>
      </c>
      <c r="C26" s="224" t="s">
        <v>283</v>
      </c>
      <c r="D26" s="224" t="s">
        <v>159</v>
      </c>
      <c r="E26" s="227">
        <v>46275.041666666664</v>
      </c>
      <c r="F26" s="224">
        <v>11.9</v>
      </c>
      <c r="G26" s="224">
        <v>122616</v>
      </c>
      <c r="H26" s="226" t="s">
        <v>284</v>
      </c>
      <c r="I26" s="224"/>
      <c r="J26" s="224"/>
      <c r="K26" s="224"/>
      <c r="L26" s="224"/>
      <c r="M26" s="1186">
        <v>115</v>
      </c>
      <c r="N26" s="1186">
        <v>38</v>
      </c>
      <c r="O26" s="1186">
        <v>8</v>
      </c>
      <c r="P26" s="224"/>
      <c r="Q26" s="14">
        <f t="shared" si="2"/>
        <v>161</v>
      </c>
      <c r="R26" s="229" t="s">
        <v>32</v>
      </c>
      <c r="S26" s="23" t="s">
        <v>33</v>
      </c>
      <c r="T26" s="14"/>
      <c r="U26" s="481" t="s">
        <v>279</v>
      </c>
      <c r="V26" s="228" t="s">
        <v>161</v>
      </c>
      <c r="W26" s="16" t="s">
        <v>90</v>
      </c>
      <c r="X26" s="16">
        <v>1023145</v>
      </c>
      <c r="Y26" s="16" t="s">
        <v>280</v>
      </c>
      <c r="Z26" s="16"/>
    </row>
    <row r="27" spans="1:26" ht="39">
      <c r="A27" s="224" t="s">
        <v>86</v>
      </c>
      <c r="B27" s="224" t="s">
        <v>78</v>
      </c>
      <c r="C27" s="1172" t="s">
        <v>285</v>
      </c>
      <c r="D27" s="1172" t="s">
        <v>88</v>
      </c>
      <c r="E27" s="1173">
        <v>46275.166666666664</v>
      </c>
      <c r="F27" s="224">
        <v>11.9</v>
      </c>
      <c r="G27" s="224">
        <v>122618</v>
      </c>
      <c r="H27" s="1174" t="s">
        <v>192</v>
      </c>
      <c r="I27" s="224"/>
      <c r="J27" s="224"/>
      <c r="K27" s="224"/>
      <c r="L27" s="224"/>
      <c r="M27" s="1186">
        <v>123</v>
      </c>
      <c r="N27" s="1186">
        <v>30</v>
      </c>
      <c r="O27" s="1186">
        <v>8</v>
      </c>
      <c r="P27" s="224"/>
      <c r="Q27" s="14">
        <f>SUM(I27:P27)</f>
        <v>161</v>
      </c>
      <c r="R27" s="229" t="s">
        <v>32</v>
      </c>
      <c r="S27" s="23" t="s">
        <v>33</v>
      </c>
      <c r="T27" s="14"/>
      <c r="U27" s="1175" t="s">
        <v>286</v>
      </c>
      <c r="V27" s="228" t="s">
        <v>161</v>
      </c>
      <c r="W27" s="16" t="s">
        <v>90</v>
      </c>
      <c r="X27" s="16">
        <v>1023146</v>
      </c>
      <c r="Y27" s="16" t="s">
        <v>280</v>
      </c>
      <c r="Z27" s="16"/>
    </row>
    <row r="28" spans="1:26" ht="39">
      <c r="A28" s="15" t="s">
        <v>121</v>
      </c>
      <c r="B28" s="15" t="s">
        <v>92</v>
      </c>
      <c r="C28" s="35" t="s">
        <v>287</v>
      </c>
      <c r="D28" s="15" t="s">
        <v>159</v>
      </c>
      <c r="E28" s="24">
        <v>46275.041666666664</v>
      </c>
      <c r="F28" s="15">
        <v>11.9</v>
      </c>
      <c r="G28" s="15">
        <v>122619</v>
      </c>
      <c r="H28" s="1174" t="s">
        <v>185</v>
      </c>
      <c r="I28" s="15"/>
      <c r="J28" s="15"/>
      <c r="K28" s="15"/>
      <c r="L28" s="15"/>
      <c r="M28" s="1186">
        <v>120</v>
      </c>
      <c r="N28" s="1186">
        <v>30</v>
      </c>
      <c r="O28" s="1186">
        <v>11</v>
      </c>
      <c r="P28" s="15"/>
      <c r="Q28" s="14">
        <f t="shared" si="2"/>
        <v>161</v>
      </c>
      <c r="R28" s="1176" t="s">
        <v>32</v>
      </c>
      <c r="S28" s="1177" t="s">
        <v>33</v>
      </c>
      <c r="T28" s="14"/>
      <c r="U28" s="1440" t="s">
        <v>279</v>
      </c>
      <c r="V28" s="1239" t="s">
        <v>161</v>
      </c>
      <c r="W28" s="16" t="s">
        <v>90</v>
      </c>
      <c r="X28" s="16">
        <v>1023147</v>
      </c>
      <c r="Y28" s="16" t="s">
        <v>280</v>
      </c>
      <c r="Z28" s="16"/>
    </row>
    <row r="29" spans="1:26">
      <c r="A29" s="11" t="s">
        <v>19</v>
      </c>
      <c r="B29" s="7"/>
      <c r="C29" s="7"/>
      <c r="D29" s="7"/>
      <c r="E29" s="11"/>
      <c r="F29" s="7"/>
      <c r="G29" s="7"/>
      <c r="H29" s="7"/>
      <c r="I29" s="11">
        <f>SUM(I23:I26)</f>
        <v>0</v>
      </c>
      <c r="J29" s="11">
        <f>SUM(J23:J26)</f>
        <v>0</v>
      </c>
      <c r="K29" s="11">
        <f t="shared" ref="K29:Q29" si="3">SUM(K23:K28)</f>
        <v>0</v>
      </c>
      <c r="L29" s="11">
        <f t="shared" si="3"/>
        <v>0</v>
      </c>
      <c r="M29" s="11">
        <f t="shared" si="3"/>
        <v>703</v>
      </c>
      <c r="N29" s="11">
        <f t="shared" si="3"/>
        <v>212</v>
      </c>
      <c r="O29" s="11">
        <f t="shared" si="3"/>
        <v>51</v>
      </c>
      <c r="P29" s="11">
        <f t="shared" si="3"/>
        <v>0</v>
      </c>
      <c r="Q29" s="11">
        <f t="shared" si="3"/>
        <v>966</v>
      </c>
      <c r="R29" s="12"/>
      <c r="S29" s="12"/>
      <c r="T29" s="12"/>
      <c r="U29" s="12"/>
      <c r="V29" s="12"/>
      <c r="W29" s="12"/>
      <c r="X29" s="12"/>
      <c r="Y29" s="12"/>
      <c r="Z29" s="12"/>
    </row>
    <row r="30" spans="1:26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"/>
      <c r="K31" s="1563"/>
      <c r="L31" s="1563"/>
      <c r="M31" s="156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 ht="15.75" customHeight="1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6" ht="15" customHeight="1">
      <c r="A33" s="230" t="s">
        <v>38</v>
      </c>
      <c r="B33" s="1558" t="s">
        <v>39</v>
      </c>
      <c r="C33" s="1558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6">
      <c r="A34" s="4" t="s">
        <v>161</v>
      </c>
      <c r="B34" s="1564" t="s">
        <v>41</v>
      </c>
      <c r="C34" s="156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6">
      <c r="A35" s="5" t="s">
        <v>42</v>
      </c>
      <c r="B35" s="1565" t="s">
        <v>288</v>
      </c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6">
      <c r="A36" s="5" t="s">
        <v>42</v>
      </c>
      <c r="B36" s="1565"/>
      <c r="C36" s="156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6">
      <c r="A37" s="5" t="s">
        <v>43</v>
      </c>
      <c r="B37" s="1566" t="s">
        <v>289</v>
      </c>
      <c r="C37" s="156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6">
      <c r="A38" s="5" t="s">
        <v>44</v>
      </c>
      <c r="B38" s="1567"/>
      <c r="C38" s="156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40" spans="1:26" ht="23.25" customHeight="1">
      <c r="A40" s="1559" t="s">
        <v>205</v>
      </c>
      <c r="B40" s="1559"/>
      <c r="C40" s="1559"/>
      <c r="D40" s="1559"/>
      <c r="E40" s="1559"/>
      <c r="F40" s="1559"/>
      <c r="G40" s="1067"/>
      <c r="H40" s="7"/>
      <c r="I40" s="1559" t="s">
        <v>84</v>
      </c>
      <c r="J40" s="1559"/>
      <c r="K40" s="1559"/>
      <c r="L40" s="1559"/>
      <c r="M40" s="1559"/>
      <c r="N40" s="1559"/>
      <c r="O40" s="1559"/>
      <c r="P40" s="1559"/>
      <c r="Q40" s="1559"/>
      <c r="R40" s="1560" t="s">
        <v>129</v>
      </c>
      <c r="S40" s="1561"/>
      <c r="T40" s="1560"/>
      <c r="U40" s="1560"/>
      <c r="V40" s="1560"/>
      <c r="W40" s="1560"/>
      <c r="X40" s="1560"/>
      <c r="Y40" s="1560"/>
      <c r="Z40" s="1560"/>
    </row>
    <row r="41" spans="1:26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8" t="s">
        <v>9</v>
      </c>
      <c r="H41" s="33" t="s">
        <v>10</v>
      </c>
      <c r="I41" s="9" t="s">
        <v>11</v>
      </c>
      <c r="J41" s="9" t="s">
        <v>12</v>
      </c>
      <c r="K41" s="9" t="s">
        <v>13</v>
      </c>
      <c r="L41" s="9" t="s">
        <v>14</v>
      </c>
      <c r="M41" s="9" t="s">
        <v>15</v>
      </c>
      <c r="N41" s="9" t="s">
        <v>16</v>
      </c>
      <c r="O41" s="9" t="s">
        <v>17</v>
      </c>
      <c r="P41" s="10" t="s">
        <v>18</v>
      </c>
      <c r="Q41" s="8" t="s">
        <v>19</v>
      </c>
      <c r="R41" s="8" t="s">
        <v>20</v>
      </c>
      <c r="S41" s="240" t="s">
        <v>21</v>
      </c>
      <c r="T41" s="240" t="s">
        <v>22</v>
      </c>
      <c r="U41" s="1418" t="s">
        <v>23</v>
      </c>
      <c r="V41" s="8" t="s">
        <v>24</v>
      </c>
      <c r="W41" s="8" t="s">
        <v>25</v>
      </c>
      <c r="X41" s="8" t="s">
        <v>26</v>
      </c>
      <c r="Y41" s="8" t="s">
        <v>27</v>
      </c>
      <c r="Z41" s="8" t="s">
        <v>28</v>
      </c>
    </row>
    <row r="42" spans="1:26" ht="39">
      <c r="A42" s="224" t="s">
        <v>122</v>
      </c>
      <c r="B42" s="224" t="s">
        <v>62</v>
      </c>
      <c r="C42" s="224" t="s">
        <v>290</v>
      </c>
      <c r="D42" s="224" t="s">
        <v>61</v>
      </c>
      <c r="E42" s="227">
        <v>46274.770833333336</v>
      </c>
      <c r="F42" s="224">
        <v>15.3</v>
      </c>
      <c r="G42" s="224">
        <v>122562</v>
      </c>
      <c r="H42" s="226"/>
      <c r="I42" s="224"/>
      <c r="J42" s="224"/>
      <c r="K42" s="224"/>
      <c r="L42" s="35">
        <v>81</v>
      </c>
      <c r="M42" s="224"/>
      <c r="N42" s="224"/>
      <c r="O42" s="224"/>
      <c r="P42" s="224"/>
      <c r="Q42" s="14">
        <f>SUM(I42:P42)</f>
        <v>81</v>
      </c>
      <c r="R42" s="1175" t="s">
        <v>30</v>
      </c>
      <c r="S42" s="1175" t="s">
        <v>31</v>
      </c>
      <c r="T42" s="14"/>
      <c r="U42" s="14" t="s">
        <v>291</v>
      </c>
      <c r="V42" s="232" t="s">
        <v>169</v>
      </c>
      <c r="W42" s="16"/>
      <c r="X42" s="16">
        <v>1023160</v>
      </c>
      <c r="Y42" s="16" t="s">
        <v>292</v>
      </c>
      <c r="Z42" s="16"/>
    </row>
    <row r="43" spans="1:26" ht="39">
      <c r="A43" s="1172" t="s">
        <v>219</v>
      </c>
      <c r="B43" s="1172" t="s">
        <v>75</v>
      </c>
      <c r="C43" s="1172" t="s">
        <v>293</v>
      </c>
      <c r="D43" s="1172" t="s">
        <v>294</v>
      </c>
      <c r="E43" s="1173">
        <v>46275.375</v>
      </c>
      <c r="F43" s="1172">
        <v>16.899999999999999</v>
      </c>
      <c r="G43" s="1172">
        <v>122559</v>
      </c>
      <c r="H43" s="1174"/>
      <c r="I43" s="1172"/>
      <c r="J43" s="1172"/>
      <c r="K43" s="1172"/>
      <c r="L43" s="1186">
        <v>54</v>
      </c>
      <c r="M43" s="224"/>
      <c r="N43" s="224"/>
      <c r="O43" s="224"/>
      <c r="P43" s="1172"/>
      <c r="Q43" s="14">
        <f>SUM(I43:P43)</f>
        <v>54</v>
      </c>
      <c r="R43" s="1175" t="s">
        <v>30</v>
      </c>
      <c r="S43" s="1175" t="s">
        <v>31</v>
      </c>
      <c r="T43" s="14"/>
      <c r="U43" s="14" t="s">
        <v>295</v>
      </c>
      <c r="V43" s="1189" t="s">
        <v>100</v>
      </c>
      <c r="W43" s="16"/>
      <c r="X43" s="16">
        <v>1023161</v>
      </c>
      <c r="Y43" s="16" t="s">
        <v>296</v>
      </c>
      <c r="Z43" s="16"/>
    </row>
    <row r="44" spans="1:26" ht="39">
      <c r="A44" s="224" t="s">
        <v>105</v>
      </c>
      <c r="B44" s="224" t="s">
        <v>78</v>
      </c>
      <c r="C44" s="35" t="s">
        <v>297</v>
      </c>
      <c r="D44" s="224" t="s">
        <v>168</v>
      </c>
      <c r="E44" s="1173">
        <v>46274.767361111109</v>
      </c>
      <c r="F44" s="224">
        <v>13.1</v>
      </c>
      <c r="G44" s="224">
        <v>122617</v>
      </c>
      <c r="H44" s="1174" t="s">
        <v>185</v>
      </c>
      <c r="I44" s="224"/>
      <c r="J44" s="224"/>
      <c r="K44" s="224"/>
      <c r="L44" s="224"/>
      <c r="M44" s="35">
        <v>120</v>
      </c>
      <c r="N44" s="35">
        <v>37</v>
      </c>
      <c r="O44" s="35">
        <v>4</v>
      </c>
      <c r="P44" s="224"/>
      <c r="Q44" s="14">
        <f>SUM(I44:P44)</f>
        <v>161</v>
      </c>
      <c r="R44" s="1176" t="s">
        <v>32</v>
      </c>
      <c r="S44" s="1177" t="s">
        <v>33</v>
      </c>
      <c r="T44" s="1454" t="b">
        <v>1</v>
      </c>
      <c r="U44" s="1440" t="s">
        <v>298</v>
      </c>
      <c r="V44" s="232" t="s">
        <v>169</v>
      </c>
      <c r="W44" s="16" t="s">
        <v>90</v>
      </c>
      <c r="X44" s="16">
        <v>1023162</v>
      </c>
      <c r="Y44" s="16" t="s">
        <v>299</v>
      </c>
      <c r="Z44" s="16"/>
    </row>
    <row r="45" spans="1:26" ht="51">
      <c r="A45" s="224" t="s">
        <v>133</v>
      </c>
      <c r="B45" s="224" t="s">
        <v>134</v>
      </c>
      <c r="C45" s="35" t="s">
        <v>300</v>
      </c>
      <c r="D45" s="224" t="s">
        <v>136</v>
      </c>
      <c r="E45" s="227">
        <v>46275.083333333336</v>
      </c>
      <c r="F45" s="224">
        <v>11.9</v>
      </c>
      <c r="G45" s="224">
        <v>122615</v>
      </c>
      <c r="H45" s="226" t="s">
        <v>301</v>
      </c>
      <c r="I45" s="224"/>
      <c r="J45" s="224"/>
      <c r="K45" s="224"/>
      <c r="L45" s="224"/>
      <c r="M45" s="35">
        <v>120</v>
      </c>
      <c r="N45" s="35">
        <v>30</v>
      </c>
      <c r="O45" s="35">
        <v>11</v>
      </c>
      <c r="P45" s="224"/>
      <c r="Q45" s="14">
        <f t="shared" ref="Q45:Q48" si="4">SUM(I45:P45)</f>
        <v>161</v>
      </c>
      <c r="R45" s="229" t="s">
        <v>32</v>
      </c>
      <c r="S45" s="23" t="s">
        <v>33</v>
      </c>
      <c r="T45" s="14"/>
      <c r="U45" s="14" t="s">
        <v>302</v>
      </c>
      <c r="V45" s="1189" t="s">
        <v>100</v>
      </c>
      <c r="W45" s="1181" t="s">
        <v>90</v>
      </c>
      <c r="X45" s="16">
        <v>1023163</v>
      </c>
      <c r="Y45" s="16" t="s">
        <v>303</v>
      </c>
      <c r="Z45" s="16"/>
    </row>
    <row r="46" spans="1:26" ht="51">
      <c r="A46" s="224" t="s">
        <v>133</v>
      </c>
      <c r="B46" s="224" t="s">
        <v>134</v>
      </c>
      <c r="C46" s="35" t="s">
        <v>304</v>
      </c>
      <c r="D46" s="224" t="s">
        <v>136</v>
      </c>
      <c r="E46" s="227">
        <v>46275.083333333336</v>
      </c>
      <c r="F46" s="224">
        <v>11.9</v>
      </c>
      <c r="G46" s="224">
        <v>122613</v>
      </c>
      <c r="H46" s="226" t="s">
        <v>301</v>
      </c>
      <c r="I46" s="224"/>
      <c r="J46" s="224"/>
      <c r="K46" s="224"/>
      <c r="L46" s="224"/>
      <c r="M46" s="35">
        <v>120</v>
      </c>
      <c r="N46" s="35">
        <v>30</v>
      </c>
      <c r="O46" s="35">
        <v>11</v>
      </c>
      <c r="P46" s="224"/>
      <c r="Q46" s="14">
        <f t="shared" si="4"/>
        <v>161</v>
      </c>
      <c r="R46" s="229" t="s">
        <v>32</v>
      </c>
      <c r="S46" s="23" t="s">
        <v>33</v>
      </c>
      <c r="T46" s="14"/>
      <c r="U46" s="14" t="s">
        <v>302</v>
      </c>
      <c r="V46" s="1189" t="s">
        <v>100</v>
      </c>
      <c r="W46" s="1181" t="s">
        <v>90</v>
      </c>
      <c r="X46" s="16">
        <v>1023164</v>
      </c>
      <c r="Y46" s="16" t="s">
        <v>303</v>
      </c>
      <c r="Z46" s="16"/>
    </row>
    <row r="47" spans="1:26" ht="39">
      <c r="A47" s="224" t="s">
        <v>157</v>
      </c>
      <c r="B47" s="224" t="s">
        <v>134</v>
      </c>
      <c r="C47" s="35" t="s">
        <v>305</v>
      </c>
      <c r="D47" s="224" t="s">
        <v>136</v>
      </c>
      <c r="E47" s="227">
        <v>46275.083333333336</v>
      </c>
      <c r="F47" s="224">
        <v>11.9</v>
      </c>
      <c r="G47" s="224">
        <v>122611</v>
      </c>
      <c r="H47" s="1174" t="s">
        <v>306</v>
      </c>
      <c r="I47" s="224"/>
      <c r="J47" s="224"/>
      <c r="K47" s="224"/>
      <c r="L47" s="224"/>
      <c r="M47" s="35">
        <v>120</v>
      </c>
      <c r="N47" s="35">
        <v>30</v>
      </c>
      <c r="O47" s="35">
        <v>11</v>
      </c>
      <c r="P47" s="224"/>
      <c r="Q47" s="14">
        <f t="shared" si="4"/>
        <v>161</v>
      </c>
      <c r="R47" s="229" t="s">
        <v>32</v>
      </c>
      <c r="S47" s="23" t="s">
        <v>33</v>
      </c>
      <c r="T47" s="14"/>
      <c r="U47" s="1239" t="s">
        <v>307</v>
      </c>
      <c r="V47" s="231" t="s">
        <v>100</v>
      </c>
      <c r="W47" s="1181" t="s">
        <v>90</v>
      </c>
      <c r="X47" s="16">
        <v>1023165</v>
      </c>
      <c r="Y47" s="16" t="s">
        <v>303</v>
      </c>
      <c r="Z47" s="16"/>
    </row>
    <row r="48" spans="1:26" ht="39">
      <c r="A48" s="15" t="s">
        <v>120</v>
      </c>
      <c r="B48" s="35" t="s">
        <v>171</v>
      </c>
      <c r="C48" s="35" t="s">
        <v>308</v>
      </c>
      <c r="D48" s="224" t="s">
        <v>136</v>
      </c>
      <c r="E48" s="227">
        <v>46275.8125</v>
      </c>
      <c r="F48" s="224">
        <v>14.8</v>
      </c>
      <c r="G48" s="15">
        <v>122610</v>
      </c>
      <c r="H48" s="1174" t="s">
        <v>306</v>
      </c>
      <c r="I48" s="15"/>
      <c r="J48" s="15"/>
      <c r="K48" s="15"/>
      <c r="L48" s="15"/>
      <c r="M48" s="35">
        <v>120</v>
      </c>
      <c r="N48" s="35">
        <v>41</v>
      </c>
      <c r="O48" s="15"/>
      <c r="P48" s="15"/>
      <c r="Q48" s="14">
        <f t="shared" si="4"/>
        <v>161</v>
      </c>
      <c r="R48" s="1176" t="s">
        <v>32</v>
      </c>
      <c r="S48" s="1177" t="s">
        <v>33</v>
      </c>
      <c r="T48" s="1454" t="b">
        <v>1</v>
      </c>
      <c r="U48" s="1239" t="s">
        <v>307</v>
      </c>
      <c r="V48" s="231" t="s">
        <v>100</v>
      </c>
      <c r="W48" s="1181" t="s">
        <v>90</v>
      </c>
      <c r="X48" s="16">
        <v>1023166</v>
      </c>
      <c r="Y48" s="16" t="s">
        <v>303</v>
      </c>
      <c r="Z48" s="16"/>
    </row>
    <row r="49" spans="1:27">
      <c r="A49" s="11" t="s">
        <v>19</v>
      </c>
      <c r="B49" s="7"/>
      <c r="C49" s="7"/>
      <c r="D49" s="7"/>
      <c r="E49" s="11"/>
      <c r="F49" s="7"/>
      <c r="G49" s="7"/>
      <c r="H49" s="7"/>
      <c r="I49" s="11">
        <f>SUM(I42:I47)</f>
        <v>0</v>
      </c>
      <c r="J49" s="11">
        <f>SUM(J42:J47)</f>
        <v>0</v>
      </c>
      <c r="K49" s="11">
        <f t="shared" ref="K49:Q49" si="5">SUM(K42:K48)</f>
        <v>0</v>
      </c>
      <c r="L49" s="11">
        <f t="shared" si="5"/>
        <v>135</v>
      </c>
      <c r="M49" s="11">
        <f t="shared" si="5"/>
        <v>600</v>
      </c>
      <c r="N49" s="11">
        <f t="shared" si="5"/>
        <v>168</v>
      </c>
      <c r="O49" s="11">
        <f t="shared" si="5"/>
        <v>37</v>
      </c>
      <c r="P49" s="11">
        <f t="shared" si="5"/>
        <v>0</v>
      </c>
      <c r="Q49" s="11">
        <f t="shared" si="5"/>
        <v>940</v>
      </c>
      <c r="R49" s="12"/>
      <c r="S49" s="12"/>
      <c r="T49" s="12"/>
      <c r="U49" s="12"/>
      <c r="V49" s="12"/>
      <c r="W49" s="12"/>
      <c r="X49" s="12"/>
      <c r="Y49" s="12"/>
      <c r="Z49" s="12"/>
    </row>
    <row r="50" spans="1:27">
      <c r="A50" s="1"/>
      <c r="B50" s="1"/>
      <c r="C50" s="1"/>
      <c r="D50" s="1"/>
      <c r="E50" s="1"/>
      <c r="F50" s="2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7">
      <c r="A51" s="166" t="s">
        <v>34</v>
      </c>
      <c r="B51" s="1562"/>
      <c r="C51" s="1562"/>
      <c r="D51" s="1562"/>
      <c r="E51" s="1"/>
      <c r="F51" s="1"/>
      <c r="G51" s="1"/>
      <c r="H51" s="1"/>
      <c r="I51" s="1"/>
      <c r="J51" s="1"/>
      <c r="K51" s="1563"/>
      <c r="L51" s="1563"/>
      <c r="M51" s="1563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7" ht="18">
      <c r="A52" s="187" t="s">
        <v>35</v>
      </c>
      <c r="B52" s="186" t="s">
        <v>36</v>
      </c>
      <c r="C52" s="239" t="s">
        <v>37</v>
      </c>
      <c r="D52" s="2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7" ht="15" customHeight="1">
      <c r="A53" s="230" t="s">
        <v>100</v>
      </c>
      <c r="B53" s="1558" t="s">
        <v>39</v>
      </c>
      <c r="C53" s="1558"/>
      <c r="D53" s="242"/>
      <c r="E53" s="243" t="s">
        <v>40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7">
      <c r="A54" s="4" t="s">
        <v>169</v>
      </c>
      <c r="B54" s="1564" t="s">
        <v>41</v>
      </c>
      <c r="C54" s="156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7">
      <c r="A55" s="5" t="s">
        <v>42</v>
      </c>
      <c r="B55" s="1565" t="s">
        <v>309</v>
      </c>
      <c r="C55" s="156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7">
      <c r="A56" s="5" t="s">
        <v>42</v>
      </c>
      <c r="B56" s="1565"/>
      <c r="C56" s="156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7">
      <c r="A57" s="5" t="s">
        <v>43</v>
      </c>
      <c r="B57" s="1566" t="s">
        <v>310</v>
      </c>
      <c r="C57" s="156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7">
      <c r="A58" s="5" t="s">
        <v>44</v>
      </c>
      <c r="B58" s="1567"/>
      <c r="C58" s="156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60" spans="1:27" ht="23.25">
      <c r="A60" s="1559" t="s">
        <v>155</v>
      </c>
      <c r="B60" s="1559"/>
      <c r="C60" s="1559"/>
      <c r="D60" s="1559"/>
      <c r="E60" s="1559"/>
      <c r="F60" s="1559"/>
      <c r="G60" s="1067"/>
      <c r="H60" s="7"/>
      <c r="I60" s="1559" t="s">
        <v>84</v>
      </c>
      <c r="J60" s="1559"/>
      <c r="K60" s="1559"/>
      <c r="L60" s="1559"/>
      <c r="M60" s="1559"/>
      <c r="N60" s="1559"/>
      <c r="O60" s="1559"/>
      <c r="P60" s="1559"/>
      <c r="Q60" s="1559"/>
      <c r="R60" s="1560" t="s">
        <v>311</v>
      </c>
      <c r="S60" s="1561"/>
      <c r="T60" s="1560"/>
      <c r="U60" s="1560"/>
      <c r="V60" s="1560"/>
      <c r="W60" s="1560"/>
      <c r="X60" s="1560"/>
      <c r="Y60" s="1560"/>
      <c r="Z60" s="1560"/>
    </row>
    <row r="61" spans="1:27" ht="26.25">
      <c r="A61" s="8" t="s">
        <v>3</v>
      </c>
      <c r="B61" s="8" t="s">
        <v>4</v>
      </c>
      <c r="C61" s="8" t="s">
        <v>5</v>
      </c>
      <c r="D61" s="8" t="s">
        <v>6</v>
      </c>
      <c r="E61" s="8" t="s">
        <v>7</v>
      </c>
      <c r="F61" s="8" t="s">
        <v>8</v>
      </c>
      <c r="G61" s="8" t="s">
        <v>9</v>
      </c>
      <c r="H61" s="33" t="s">
        <v>10</v>
      </c>
      <c r="I61" s="9" t="s">
        <v>11</v>
      </c>
      <c r="J61" s="9" t="s">
        <v>12</v>
      </c>
      <c r="K61" s="9" t="s">
        <v>13</v>
      </c>
      <c r="L61" s="9" t="s">
        <v>14</v>
      </c>
      <c r="M61" s="9" t="s">
        <v>15</v>
      </c>
      <c r="N61" s="9" t="s">
        <v>16</v>
      </c>
      <c r="O61" s="9" t="s">
        <v>17</v>
      </c>
      <c r="P61" s="10" t="s">
        <v>18</v>
      </c>
      <c r="Q61" s="8" t="s">
        <v>19</v>
      </c>
      <c r="R61" s="8" t="s">
        <v>20</v>
      </c>
      <c r="S61" s="240" t="s">
        <v>21</v>
      </c>
      <c r="T61" s="240" t="s">
        <v>22</v>
      </c>
      <c r="U61" s="1418" t="s">
        <v>23</v>
      </c>
      <c r="V61" s="8" t="s">
        <v>24</v>
      </c>
      <c r="W61" s="8" t="s">
        <v>25</v>
      </c>
      <c r="X61" s="8" t="s">
        <v>26</v>
      </c>
      <c r="Y61" s="8" t="s">
        <v>27</v>
      </c>
      <c r="Z61" s="8" t="s">
        <v>28</v>
      </c>
    </row>
    <row r="62" spans="1:27" ht="26.25">
      <c r="A62" s="224" t="s">
        <v>312</v>
      </c>
      <c r="B62" s="224" t="s">
        <v>65</v>
      </c>
      <c r="C62" s="35" t="s">
        <v>313</v>
      </c>
      <c r="D62" s="224" t="s">
        <v>64</v>
      </c>
      <c r="E62" s="227">
        <v>46276.472222222219</v>
      </c>
      <c r="F62" s="224">
        <v>17</v>
      </c>
      <c r="G62" s="224">
        <v>122568</v>
      </c>
      <c r="H62" s="226"/>
      <c r="I62" s="224"/>
      <c r="J62" s="224"/>
      <c r="K62" s="224"/>
      <c r="L62" s="35">
        <v>80</v>
      </c>
      <c r="M62" s="35">
        <v>81</v>
      </c>
      <c r="N62" s="224"/>
      <c r="O62" s="224"/>
      <c r="P62" s="224"/>
      <c r="Q62" s="14">
        <f t="shared" ref="Q62:Q67" si="6">SUM(I62:P62)</f>
        <v>161</v>
      </c>
      <c r="R62" s="1175" t="s">
        <v>30</v>
      </c>
      <c r="S62" s="23" t="s">
        <v>33</v>
      </c>
      <c r="T62" s="14"/>
      <c r="U62" s="481" t="s">
        <v>314</v>
      </c>
      <c r="V62" s="542" t="s">
        <v>169</v>
      </c>
      <c r="W62" s="16" t="s">
        <v>271</v>
      </c>
      <c r="X62" s="16">
        <v>1023171</v>
      </c>
      <c r="Y62" s="16" t="s">
        <v>315</v>
      </c>
      <c r="Z62" s="16"/>
      <c r="AA62" s="750" t="s">
        <v>316</v>
      </c>
    </row>
    <row r="63" spans="1:27" ht="39">
      <c r="A63" s="224" t="s">
        <v>152</v>
      </c>
      <c r="B63" s="224" t="s">
        <v>171</v>
      </c>
      <c r="C63" s="35" t="s">
        <v>317</v>
      </c>
      <c r="D63" s="224" t="s">
        <v>136</v>
      </c>
      <c r="E63" s="227">
        <v>46275.8125</v>
      </c>
      <c r="F63" s="224">
        <v>14.8</v>
      </c>
      <c r="G63" s="224">
        <v>122620</v>
      </c>
      <c r="H63" s="226" t="s">
        <v>318</v>
      </c>
      <c r="I63" s="224"/>
      <c r="J63" s="224"/>
      <c r="K63" s="224"/>
      <c r="L63" s="224"/>
      <c r="M63" s="224">
        <v>90</v>
      </c>
      <c r="N63" s="35">
        <v>71</v>
      </c>
      <c r="O63" s="224"/>
      <c r="P63" s="224"/>
      <c r="Q63" s="14">
        <f t="shared" si="6"/>
        <v>161</v>
      </c>
      <c r="R63" s="1176" t="s">
        <v>32</v>
      </c>
      <c r="S63" s="1177" t="s">
        <v>33</v>
      </c>
      <c r="T63" s="14"/>
      <c r="U63" s="1175" t="s">
        <v>302</v>
      </c>
      <c r="V63" s="232" t="s">
        <v>100</v>
      </c>
      <c r="W63" s="16" t="s">
        <v>90</v>
      </c>
      <c r="X63" s="16">
        <v>1023172</v>
      </c>
      <c r="Y63" s="16" t="s">
        <v>303</v>
      </c>
      <c r="Z63" s="16"/>
    </row>
    <row r="64" spans="1:27" ht="26.25">
      <c r="A64" s="224" t="s">
        <v>113</v>
      </c>
      <c r="B64" s="224" t="s">
        <v>65</v>
      </c>
      <c r="C64" s="35" t="s">
        <v>319</v>
      </c>
      <c r="D64" s="224" t="s">
        <v>320</v>
      </c>
      <c r="E64" s="227">
        <v>46275.711805555555</v>
      </c>
      <c r="F64" s="224">
        <v>16.8</v>
      </c>
      <c r="G64" s="224">
        <v>122569</v>
      </c>
      <c r="H64" s="226"/>
      <c r="I64" s="224"/>
      <c r="J64" s="224"/>
      <c r="K64" s="224"/>
      <c r="L64" s="35">
        <v>27</v>
      </c>
      <c r="M64" s="224">
        <v>54</v>
      </c>
      <c r="N64" s="224"/>
      <c r="O64" s="224"/>
      <c r="P64" s="224"/>
      <c r="Q64" s="14">
        <f t="shared" si="6"/>
        <v>81</v>
      </c>
      <c r="R64" s="1175" t="s">
        <v>30</v>
      </c>
      <c r="S64" s="23" t="s">
        <v>33</v>
      </c>
      <c r="T64" s="14"/>
      <c r="U64" s="481" t="s">
        <v>270</v>
      </c>
      <c r="V64" s="542" t="s">
        <v>169</v>
      </c>
      <c r="W64" s="16" t="s">
        <v>271</v>
      </c>
      <c r="X64" s="16">
        <v>1023173</v>
      </c>
      <c r="Y64" s="16" t="s">
        <v>321</v>
      </c>
      <c r="Z64" s="16"/>
    </row>
    <row r="65" spans="1:26" ht="39">
      <c r="A65" s="224" t="s">
        <v>120</v>
      </c>
      <c r="B65" s="224" t="s">
        <v>134</v>
      </c>
      <c r="C65" s="35" t="s">
        <v>322</v>
      </c>
      <c r="D65" s="224" t="s">
        <v>136</v>
      </c>
      <c r="E65" s="227">
        <v>46275.083333333336</v>
      </c>
      <c r="F65" s="224">
        <v>11.9</v>
      </c>
      <c r="G65" s="224">
        <v>122606</v>
      </c>
      <c r="H65" s="226" t="s">
        <v>256</v>
      </c>
      <c r="I65" s="224"/>
      <c r="J65" s="224"/>
      <c r="K65" s="224"/>
      <c r="L65" s="35">
        <v>161</v>
      </c>
      <c r="M65" s="224"/>
      <c r="N65" s="224"/>
      <c r="O65" s="224"/>
      <c r="P65" s="224"/>
      <c r="Q65" s="14">
        <f t="shared" si="6"/>
        <v>161</v>
      </c>
      <c r="R65" s="229" t="s">
        <v>32</v>
      </c>
      <c r="S65" s="23" t="s">
        <v>33</v>
      </c>
      <c r="T65" s="1454" t="b">
        <v>1</v>
      </c>
      <c r="U65" s="228" t="s">
        <v>307</v>
      </c>
      <c r="V65" s="232" t="s">
        <v>100</v>
      </c>
      <c r="W65" s="16" t="s">
        <v>90</v>
      </c>
      <c r="X65" s="16">
        <v>1023174</v>
      </c>
      <c r="Y65" s="16" t="s">
        <v>303</v>
      </c>
      <c r="Z65" s="16"/>
    </row>
    <row r="66" spans="1:26" ht="39">
      <c r="A66" s="224" t="s">
        <v>121</v>
      </c>
      <c r="B66" s="224" t="s">
        <v>92</v>
      </c>
      <c r="C66" s="35" t="s">
        <v>323</v>
      </c>
      <c r="D66" s="224" t="s">
        <v>159</v>
      </c>
      <c r="E66" s="227">
        <v>46276.041666666664</v>
      </c>
      <c r="F66" s="224">
        <v>11.9</v>
      </c>
      <c r="G66" s="224">
        <v>122605</v>
      </c>
      <c r="H66" s="1174" t="s">
        <v>185</v>
      </c>
      <c r="I66" s="224"/>
      <c r="J66" s="224"/>
      <c r="K66" s="224"/>
      <c r="L66" s="224"/>
      <c r="M66" s="224">
        <v>120</v>
      </c>
      <c r="N66" s="272">
        <v>36</v>
      </c>
      <c r="O66" s="35">
        <v>5</v>
      </c>
      <c r="P66" s="224"/>
      <c r="Q66" s="14">
        <f t="shared" si="6"/>
        <v>161</v>
      </c>
      <c r="R66" s="229" t="s">
        <v>32</v>
      </c>
      <c r="S66" s="23" t="s">
        <v>33</v>
      </c>
      <c r="T66" s="14"/>
      <c r="U66" s="1440" t="s">
        <v>324</v>
      </c>
      <c r="V66" s="274" t="s">
        <v>161</v>
      </c>
      <c r="W66" s="1181" t="s">
        <v>90</v>
      </c>
      <c r="X66" s="16">
        <v>1023175</v>
      </c>
      <c r="Y66" s="16" t="s">
        <v>325</v>
      </c>
      <c r="Z66" s="16"/>
    </row>
    <row r="67" spans="1:26">
      <c r="A67" s="224" t="s">
        <v>326</v>
      </c>
      <c r="B67" s="224" t="s">
        <v>69</v>
      </c>
      <c r="C67" s="35" t="s">
        <v>327</v>
      </c>
      <c r="D67" s="224" t="s">
        <v>68</v>
      </c>
      <c r="E67" s="227">
        <v>46274.798611111109</v>
      </c>
      <c r="F67" s="224">
        <v>16.899999999999999</v>
      </c>
      <c r="G67" s="224">
        <v>122570</v>
      </c>
      <c r="H67" s="226"/>
      <c r="I67" s="224"/>
      <c r="J67" s="224"/>
      <c r="K67" s="224"/>
      <c r="L67" s="35">
        <v>27</v>
      </c>
      <c r="M67" s="272">
        <v>80</v>
      </c>
      <c r="N67" s="35">
        <v>54</v>
      </c>
      <c r="O67" s="224"/>
      <c r="P67" s="224"/>
      <c r="Q67" s="14">
        <f t="shared" si="6"/>
        <v>161</v>
      </c>
      <c r="R67" s="1175" t="s">
        <v>30</v>
      </c>
      <c r="S67" s="1175" t="s">
        <v>31</v>
      </c>
      <c r="T67" s="14"/>
      <c r="U67" s="1175"/>
      <c r="V67" s="542" t="s">
        <v>169</v>
      </c>
      <c r="W67" s="1181" t="s">
        <v>90</v>
      </c>
      <c r="X67" s="16">
        <v>1023176</v>
      </c>
      <c r="Y67" s="16" t="s">
        <v>328</v>
      </c>
      <c r="Z67" s="16"/>
    </row>
    <row r="68" spans="1:26">
      <c r="A68" s="11" t="s">
        <v>19</v>
      </c>
      <c r="B68" s="7"/>
      <c r="C68" s="7"/>
      <c r="D68" s="7"/>
      <c r="E68" s="11"/>
      <c r="F68" s="7"/>
      <c r="G68" s="7"/>
      <c r="H68" s="7"/>
      <c r="I68" s="11">
        <f>SUM(I62:I66)</f>
        <v>0</v>
      </c>
      <c r="J68" s="11">
        <f>SUM(J62:J66)</f>
        <v>0</v>
      </c>
      <c r="K68" s="11">
        <f t="shared" ref="K68:Q68" si="7">SUM(K62:K67)</f>
        <v>0</v>
      </c>
      <c r="L68" s="11">
        <f t="shared" si="7"/>
        <v>295</v>
      </c>
      <c r="M68" s="11">
        <f t="shared" si="7"/>
        <v>425</v>
      </c>
      <c r="N68" s="11">
        <f t="shared" si="7"/>
        <v>161</v>
      </c>
      <c r="O68" s="11">
        <f t="shared" si="7"/>
        <v>5</v>
      </c>
      <c r="P68" s="11">
        <f t="shared" si="7"/>
        <v>0</v>
      </c>
      <c r="Q68" s="11">
        <f t="shared" si="7"/>
        <v>886</v>
      </c>
      <c r="R68" s="12"/>
      <c r="S68" s="12"/>
      <c r="T68" s="12"/>
      <c r="U68" s="12"/>
      <c r="V68" s="12"/>
      <c r="W68" s="12"/>
      <c r="X68" s="12"/>
      <c r="Y68" s="12"/>
      <c r="Z68" s="12"/>
    </row>
    <row r="69" spans="1:26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6">
      <c r="A70" s="166" t="s">
        <v>34</v>
      </c>
      <c r="B70" s="1562"/>
      <c r="C70" s="1562"/>
      <c r="D70" s="156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6" ht="18">
      <c r="A71" s="187" t="s">
        <v>35</v>
      </c>
      <c r="B71" s="186" t="s">
        <v>36</v>
      </c>
      <c r="C71" s="239" t="s">
        <v>37</v>
      </c>
      <c r="D71" s="24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6">
      <c r="A72" s="373" t="s">
        <v>161</v>
      </c>
      <c r="B72" s="1569" t="s">
        <v>39</v>
      </c>
      <c r="C72" s="1569"/>
      <c r="D72" s="242"/>
      <c r="E72" s="243" t="s">
        <v>40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6">
      <c r="A73" s="230" t="s">
        <v>169</v>
      </c>
      <c r="B73" s="230" t="s">
        <v>179</v>
      </c>
      <c r="C73" s="230"/>
      <c r="D73" s="242"/>
      <c r="E73" s="24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6">
      <c r="A74" s="4" t="s">
        <v>100</v>
      </c>
      <c r="B74" s="1564" t="s">
        <v>41</v>
      </c>
      <c r="C74" s="156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6">
      <c r="A75" s="5" t="s">
        <v>42</v>
      </c>
      <c r="B75" s="1565" t="s">
        <v>329</v>
      </c>
      <c r="C75" s="156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6">
      <c r="A76" s="5" t="s">
        <v>42</v>
      </c>
      <c r="B76" s="1565"/>
      <c r="C76" s="156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6">
      <c r="A77" s="5" t="s">
        <v>43</v>
      </c>
      <c r="B77" s="1566" t="s">
        <v>330</v>
      </c>
      <c r="C77" s="156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6">
      <c r="A78" s="5" t="s">
        <v>44</v>
      </c>
      <c r="B78" s="1567"/>
      <c r="C78" s="156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</sheetData>
  <mergeCells count="43">
    <mergeCell ref="B78:C78"/>
    <mergeCell ref="B72:C72"/>
    <mergeCell ref="B74:C74"/>
    <mergeCell ref="B75:C75"/>
    <mergeCell ref="B76:C76"/>
    <mergeCell ref="B77:C77"/>
    <mergeCell ref="A60:F60"/>
    <mergeCell ref="I60:Q60"/>
    <mergeCell ref="R60:Z60"/>
    <mergeCell ref="B70:D70"/>
    <mergeCell ref="B13:C13"/>
    <mergeCell ref="B34:C34"/>
    <mergeCell ref="B14:C14"/>
    <mergeCell ref="B16:C16"/>
    <mergeCell ref="B17:C17"/>
    <mergeCell ref="B18:C18"/>
    <mergeCell ref="B19:C19"/>
    <mergeCell ref="A21:F21"/>
    <mergeCell ref="I21:Q21"/>
    <mergeCell ref="R21:Z21"/>
    <mergeCell ref="B31:D31"/>
    <mergeCell ref="K31:M31"/>
    <mergeCell ref="A1:F1"/>
    <mergeCell ref="I1:Q1"/>
    <mergeCell ref="R1:Z1"/>
    <mergeCell ref="B11:D11"/>
    <mergeCell ref="K11:M11"/>
    <mergeCell ref="B33:C33"/>
    <mergeCell ref="B35:C35"/>
    <mergeCell ref="B36:C36"/>
    <mergeCell ref="B37:C37"/>
    <mergeCell ref="B38:C38"/>
    <mergeCell ref="R40:Z40"/>
    <mergeCell ref="A40:F40"/>
    <mergeCell ref="I40:Q40"/>
    <mergeCell ref="B57:C57"/>
    <mergeCell ref="B58:C58"/>
    <mergeCell ref="B51:D51"/>
    <mergeCell ref="K51:M51"/>
    <mergeCell ref="B53:C53"/>
    <mergeCell ref="B54:C54"/>
    <mergeCell ref="B55:C55"/>
    <mergeCell ref="B56:C56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2C22F-6C5E-43C3-8C1D-6F7D1DE6AEDA}">
  <sheetPr>
    <tabColor rgb="FF7030A0"/>
  </sheetPr>
  <dimension ref="A1:Y57"/>
  <sheetViews>
    <sheetView workbookViewId="0">
      <selection activeCell="T5" sqref="T5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109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181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1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120</v>
      </c>
      <c r="B3" s="224" t="s">
        <v>652</v>
      </c>
      <c r="C3" s="35" t="s">
        <v>4326</v>
      </c>
      <c r="D3" s="224" t="s">
        <v>3662</v>
      </c>
      <c r="E3" s="227">
        <v>46107.288194444445</v>
      </c>
      <c r="F3" s="224">
        <v>12.2</v>
      </c>
      <c r="G3" s="224">
        <v>118288</v>
      </c>
      <c r="H3" s="226" t="s">
        <v>1744</v>
      </c>
      <c r="I3" s="224"/>
      <c r="J3" s="224"/>
      <c r="K3" s="224"/>
      <c r="L3" s="224"/>
      <c r="M3" s="224">
        <v>90</v>
      </c>
      <c r="N3" s="224">
        <v>71</v>
      </c>
      <c r="O3" s="224"/>
      <c r="P3" s="224"/>
      <c r="Q3" s="14">
        <f t="shared" ref="Q3:Q8" si="0">SUM(I3:P3)</f>
        <v>161</v>
      </c>
      <c r="R3" s="229" t="s">
        <v>32</v>
      </c>
      <c r="S3" s="23" t="s">
        <v>33</v>
      </c>
      <c r="T3" s="234" t="b">
        <v>1</v>
      </c>
      <c r="U3" s="1126" t="s">
        <v>100</v>
      </c>
      <c r="V3" s="485" t="s">
        <v>90</v>
      </c>
      <c r="W3" s="16">
        <v>1018875</v>
      </c>
      <c r="X3" s="16" t="s">
        <v>4327</v>
      </c>
      <c r="Y3" s="16" t="s">
        <v>4328</v>
      </c>
    </row>
    <row r="4" spans="1:25">
      <c r="A4" s="224" t="s">
        <v>655</v>
      </c>
      <c r="B4" s="224" t="s">
        <v>652</v>
      </c>
      <c r="C4" s="35" t="s">
        <v>4329</v>
      </c>
      <c r="D4" s="224" t="s">
        <v>3662</v>
      </c>
      <c r="E4" s="227">
        <v>46107.288194444445</v>
      </c>
      <c r="F4" s="224">
        <v>12.2</v>
      </c>
      <c r="G4" s="224">
        <v>118289</v>
      </c>
      <c r="H4" s="226" t="s">
        <v>1744</v>
      </c>
      <c r="I4" s="224"/>
      <c r="J4" s="224"/>
      <c r="K4" s="224"/>
      <c r="L4" s="224"/>
      <c r="M4" s="224">
        <v>90</v>
      </c>
      <c r="N4" s="224">
        <v>71</v>
      </c>
      <c r="O4" s="224"/>
      <c r="P4" s="224"/>
      <c r="Q4" s="14">
        <f t="shared" si="0"/>
        <v>161</v>
      </c>
      <c r="R4" s="229" t="s">
        <v>32</v>
      </c>
      <c r="S4" s="23" t="s">
        <v>33</v>
      </c>
      <c r="T4" s="360"/>
      <c r="U4" s="1126" t="s">
        <v>100</v>
      </c>
      <c r="V4" s="485" t="s">
        <v>90</v>
      </c>
      <c r="W4" s="16">
        <v>1018876</v>
      </c>
      <c r="X4" s="16" t="s">
        <v>4327</v>
      </c>
      <c r="Y4" s="16" t="s">
        <v>4328</v>
      </c>
    </row>
    <row r="5" spans="1:25">
      <c r="A5" s="224" t="s">
        <v>2561</v>
      </c>
      <c r="B5" s="224" t="s">
        <v>78</v>
      </c>
      <c r="C5" s="35" t="s">
        <v>4330</v>
      </c>
      <c r="D5" s="224" t="s">
        <v>99</v>
      </c>
      <c r="E5" s="227">
        <v>46106.319444444445</v>
      </c>
      <c r="F5" s="224">
        <v>11.3</v>
      </c>
      <c r="G5" s="224">
        <v>118290</v>
      </c>
      <c r="H5" s="226" t="s">
        <v>1744</v>
      </c>
      <c r="I5" s="224"/>
      <c r="J5" s="224"/>
      <c r="K5" s="224"/>
      <c r="L5" s="224"/>
      <c r="M5" s="224">
        <v>90</v>
      </c>
      <c r="N5" s="224">
        <v>41</v>
      </c>
      <c r="O5" s="224">
        <v>30</v>
      </c>
      <c r="P5" s="224"/>
      <c r="Q5" s="14">
        <f t="shared" si="0"/>
        <v>161</v>
      </c>
      <c r="R5" s="229" t="s">
        <v>32</v>
      </c>
      <c r="S5" s="23" t="s">
        <v>33</v>
      </c>
      <c r="T5" s="234" t="b">
        <v>1</v>
      </c>
      <c r="U5" s="1126" t="s">
        <v>100</v>
      </c>
      <c r="V5" s="485" t="s">
        <v>90</v>
      </c>
      <c r="W5" s="16">
        <v>1018877</v>
      </c>
      <c r="X5" s="16" t="s">
        <v>4331</v>
      </c>
      <c r="Y5" s="16" t="s">
        <v>4328</v>
      </c>
    </row>
    <row r="6" spans="1:25">
      <c r="A6" s="224" t="s">
        <v>698</v>
      </c>
      <c r="B6" s="224" t="s">
        <v>78</v>
      </c>
      <c r="C6" s="35" t="s">
        <v>4332</v>
      </c>
      <c r="D6" s="224" t="s">
        <v>88</v>
      </c>
      <c r="E6" s="227">
        <v>46107.166666666664</v>
      </c>
      <c r="F6" s="224">
        <v>10.3</v>
      </c>
      <c r="G6" s="224">
        <v>118291</v>
      </c>
      <c r="H6" s="226" t="s">
        <v>740</v>
      </c>
      <c r="I6" s="224"/>
      <c r="J6" s="224"/>
      <c r="K6" s="224"/>
      <c r="L6" s="224"/>
      <c r="M6" s="224"/>
      <c r="N6" s="224">
        <v>60</v>
      </c>
      <c r="O6" s="224">
        <v>101</v>
      </c>
      <c r="P6" s="224"/>
      <c r="Q6" s="14">
        <f t="shared" si="0"/>
        <v>161</v>
      </c>
      <c r="R6" s="229" t="s">
        <v>32</v>
      </c>
      <c r="S6" s="23" t="s">
        <v>33</v>
      </c>
      <c r="T6" s="234" t="b">
        <v>1</v>
      </c>
      <c r="U6" s="1130" t="s">
        <v>161</v>
      </c>
      <c r="V6" s="485" t="s">
        <v>90</v>
      </c>
      <c r="W6" s="16">
        <v>1018879</v>
      </c>
      <c r="X6" s="16" t="s">
        <v>4333</v>
      </c>
      <c r="Y6" s="16" t="s">
        <v>4328</v>
      </c>
    </row>
    <row r="7" spans="1:25">
      <c r="A7" s="224" t="s">
        <v>120</v>
      </c>
      <c r="B7" s="224" t="s">
        <v>78</v>
      </c>
      <c r="C7" s="35" t="s">
        <v>4334</v>
      </c>
      <c r="D7" s="224" t="s">
        <v>88</v>
      </c>
      <c r="E7" s="227">
        <v>46107.166666666664</v>
      </c>
      <c r="F7" s="224">
        <v>10.3</v>
      </c>
      <c r="G7" s="224">
        <v>118292</v>
      </c>
      <c r="H7" s="226" t="s">
        <v>740</v>
      </c>
      <c r="I7" s="224"/>
      <c r="J7" s="224"/>
      <c r="K7" s="224"/>
      <c r="L7" s="224"/>
      <c r="M7" s="224"/>
      <c r="N7" s="224">
        <v>30</v>
      </c>
      <c r="O7" s="224">
        <v>120</v>
      </c>
      <c r="P7" s="224">
        <v>11</v>
      </c>
      <c r="Q7" s="14">
        <f t="shared" si="0"/>
        <v>161</v>
      </c>
      <c r="R7" s="229" t="s">
        <v>32</v>
      </c>
      <c r="S7" s="23" t="s">
        <v>33</v>
      </c>
      <c r="T7" s="234" t="b">
        <v>1</v>
      </c>
      <c r="U7" s="541" t="s">
        <v>161</v>
      </c>
      <c r="V7" s="485" t="s">
        <v>90</v>
      </c>
      <c r="W7" s="16">
        <v>1018880</v>
      </c>
      <c r="X7" s="16" t="s">
        <v>4333</v>
      </c>
      <c r="Y7" s="16" t="s">
        <v>4328</v>
      </c>
    </row>
    <row r="8" spans="1:25">
      <c r="A8" s="15" t="s">
        <v>152</v>
      </c>
      <c r="B8" s="15" t="s">
        <v>78</v>
      </c>
      <c r="C8" s="35" t="s">
        <v>4335</v>
      </c>
      <c r="D8" s="224" t="s">
        <v>88</v>
      </c>
      <c r="E8" s="227">
        <v>46107.166666666664</v>
      </c>
      <c r="F8" s="15">
        <v>10.3</v>
      </c>
      <c r="G8" s="15">
        <v>118293</v>
      </c>
      <c r="H8" s="37" t="s">
        <v>1744</v>
      </c>
      <c r="I8" s="15"/>
      <c r="J8" s="15"/>
      <c r="K8" s="15"/>
      <c r="L8" s="15"/>
      <c r="M8" s="15">
        <v>90</v>
      </c>
      <c r="N8" s="15">
        <v>71</v>
      </c>
      <c r="O8" s="15"/>
      <c r="P8" s="15"/>
      <c r="Q8" s="14">
        <f t="shared" si="0"/>
        <v>161</v>
      </c>
      <c r="R8" s="229" t="s">
        <v>32</v>
      </c>
      <c r="S8" s="23" t="s">
        <v>33</v>
      </c>
      <c r="T8" s="360"/>
      <c r="U8" s="541" t="s">
        <v>161</v>
      </c>
      <c r="V8" s="485" t="s">
        <v>90</v>
      </c>
      <c r="W8" s="16">
        <v>1018881</v>
      </c>
      <c r="X8" s="16" t="s">
        <v>4333</v>
      </c>
      <c r="Y8" s="16" t="s">
        <v>4328</v>
      </c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Q9" si="1">SUM(K3:K8)</f>
        <v>0</v>
      </c>
      <c r="L9" s="11">
        <f t="shared" si="1"/>
        <v>0</v>
      </c>
      <c r="M9" s="11">
        <f t="shared" si="1"/>
        <v>360</v>
      </c>
      <c r="N9" s="11">
        <f t="shared" si="1"/>
        <v>344</v>
      </c>
      <c r="O9" s="11">
        <f t="shared" si="1"/>
        <v>251</v>
      </c>
      <c r="P9" s="11">
        <f t="shared" si="1"/>
        <v>11</v>
      </c>
      <c r="Q9" s="11">
        <f t="shared" si="1"/>
        <v>966</v>
      </c>
      <c r="R9" s="12"/>
      <c r="S9" s="12"/>
      <c r="T9" s="12"/>
      <c r="U9" s="256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1126" t="s">
        <v>100</v>
      </c>
      <c r="B14" s="1619" t="s">
        <v>41</v>
      </c>
      <c r="C14" s="16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870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 t="s">
        <v>4336</v>
      </c>
      <c r="C17" s="156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5"/>
      <c r="B19" s="245"/>
      <c r="C19" s="24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23.25" customHeight="1">
      <c r="A21" s="1559" t="s">
        <v>128</v>
      </c>
      <c r="B21" s="1559"/>
      <c r="C21" s="1559"/>
      <c r="D21" s="1559"/>
      <c r="E21" s="1559"/>
      <c r="F21" s="1559"/>
      <c r="G21" s="1067"/>
      <c r="H21" s="7"/>
      <c r="I21" s="1559" t="s">
        <v>346</v>
      </c>
      <c r="J21" s="1559"/>
      <c r="K21" s="1559"/>
      <c r="L21" s="1559"/>
      <c r="M21" s="1559"/>
      <c r="N21" s="1559"/>
      <c r="O21" s="1559"/>
      <c r="P21" s="1559"/>
      <c r="Q21" s="1559"/>
      <c r="R21" s="1560" t="s">
        <v>3408</v>
      </c>
      <c r="S21" s="1561"/>
      <c r="T21" s="1560"/>
      <c r="U21" s="1560"/>
      <c r="V21" s="1560"/>
      <c r="W21" s="1560"/>
      <c r="X21" s="1560"/>
      <c r="Y21" s="1560"/>
    </row>
    <row r="22" spans="1:25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8" t="s">
        <v>9</v>
      </c>
      <c r="H22" s="33" t="s">
        <v>10</v>
      </c>
      <c r="I22" s="9" t="s">
        <v>11</v>
      </c>
      <c r="J22" s="9" t="s">
        <v>12</v>
      </c>
      <c r="K22" s="9" t="s">
        <v>13</v>
      </c>
      <c r="L22" s="9" t="s">
        <v>14</v>
      </c>
      <c r="M22" s="9" t="s">
        <v>15</v>
      </c>
      <c r="N22" s="9" t="s">
        <v>16</v>
      </c>
      <c r="O22" s="9" t="s">
        <v>17</v>
      </c>
      <c r="P22" s="10" t="s">
        <v>18</v>
      </c>
      <c r="Q22" s="8" t="s">
        <v>19</v>
      </c>
      <c r="R22" s="8" t="s">
        <v>20</v>
      </c>
      <c r="S22" s="240" t="s">
        <v>21</v>
      </c>
      <c r="T22" s="240" t="s">
        <v>22</v>
      </c>
      <c r="U22" s="8" t="s">
        <v>24</v>
      </c>
      <c r="V22" s="8" t="s">
        <v>25</v>
      </c>
      <c r="W22" s="8" t="s">
        <v>26</v>
      </c>
      <c r="X22" s="8" t="s">
        <v>27</v>
      </c>
      <c r="Y22" s="8" t="s">
        <v>28</v>
      </c>
    </row>
    <row r="23" spans="1:25">
      <c r="A23" s="224" t="s">
        <v>122</v>
      </c>
      <c r="B23" s="224" t="s">
        <v>62</v>
      </c>
      <c r="C23" s="35" t="s">
        <v>4337</v>
      </c>
      <c r="D23" s="224" t="s">
        <v>3708</v>
      </c>
      <c r="E23" s="227">
        <v>46107.048611111109</v>
      </c>
      <c r="F23" s="224">
        <v>16.399999999999999</v>
      </c>
      <c r="G23" s="224">
        <v>118237</v>
      </c>
      <c r="H23" s="226" t="s">
        <v>176</v>
      </c>
      <c r="I23" s="224"/>
      <c r="J23" s="224"/>
      <c r="K23" s="35">
        <v>27</v>
      </c>
      <c r="L23" s="35">
        <v>108</v>
      </c>
      <c r="M23" s="224"/>
      <c r="N23" s="224"/>
      <c r="O23" s="224"/>
      <c r="P23" s="224"/>
      <c r="Q23" s="14">
        <f t="shared" ref="Q23:Q28" si="2">SUM(I23:P23)</f>
        <v>135</v>
      </c>
      <c r="R23" s="14" t="s">
        <v>30</v>
      </c>
      <c r="S23" s="14" t="s">
        <v>31</v>
      </c>
      <c r="T23" s="14"/>
      <c r="U23" s="1130" t="s">
        <v>161</v>
      </c>
      <c r="V23" s="16" t="s">
        <v>90</v>
      </c>
      <c r="W23" s="16">
        <v>1018887</v>
      </c>
      <c r="X23" s="16" t="s">
        <v>4338</v>
      </c>
      <c r="Y23" s="16"/>
    </row>
    <row r="24" spans="1:25">
      <c r="A24" s="224" t="s">
        <v>219</v>
      </c>
      <c r="B24" s="224" t="s">
        <v>75</v>
      </c>
      <c r="C24" s="35" t="s">
        <v>4339</v>
      </c>
      <c r="D24" s="224" t="s">
        <v>74</v>
      </c>
      <c r="E24" s="227">
        <v>46107.524305555555</v>
      </c>
      <c r="F24" s="224">
        <v>18.2</v>
      </c>
      <c r="G24" s="224">
        <v>118240</v>
      </c>
      <c r="H24" s="226" t="s">
        <v>176</v>
      </c>
      <c r="I24" s="224"/>
      <c r="J24" s="224"/>
      <c r="K24" s="224"/>
      <c r="L24" s="35">
        <v>54</v>
      </c>
      <c r="M24" s="224"/>
      <c r="N24" s="224"/>
      <c r="O24" s="224"/>
      <c r="P24" s="224"/>
      <c r="Q24" s="14">
        <f t="shared" si="2"/>
        <v>54</v>
      </c>
      <c r="R24" s="14" t="s">
        <v>30</v>
      </c>
      <c r="S24" s="14" t="s">
        <v>31</v>
      </c>
      <c r="T24" s="14"/>
      <c r="U24" s="232" t="s">
        <v>169</v>
      </c>
      <c r="V24" s="16" t="s">
        <v>3352</v>
      </c>
      <c r="W24" s="16">
        <v>1018888</v>
      </c>
      <c r="X24" s="16" t="s">
        <v>4340</v>
      </c>
      <c r="Y24" s="16"/>
    </row>
    <row r="25" spans="1:25">
      <c r="A25" s="35" t="s">
        <v>2561</v>
      </c>
      <c r="B25" s="35" t="s">
        <v>2438</v>
      </c>
      <c r="C25" s="35" t="s">
        <v>4341</v>
      </c>
      <c r="D25" s="224" t="s">
        <v>159</v>
      </c>
      <c r="E25" s="227">
        <v>46107.041666666664</v>
      </c>
      <c r="F25" s="224">
        <v>10.3</v>
      </c>
      <c r="G25" s="224">
        <v>118294</v>
      </c>
      <c r="H25" s="226" t="s">
        <v>1744</v>
      </c>
      <c r="I25" s="224"/>
      <c r="J25" s="224"/>
      <c r="K25" s="224"/>
      <c r="L25" s="224"/>
      <c r="M25" s="35">
        <v>81</v>
      </c>
      <c r="N25" s="35">
        <v>80</v>
      </c>
      <c r="O25" s="224"/>
      <c r="P25" s="224"/>
      <c r="Q25" s="14">
        <f>SUM(I25:P25)</f>
        <v>161</v>
      </c>
      <c r="R25" s="229" t="s">
        <v>32</v>
      </c>
      <c r="S25" s="23" t="s">
        <v>33</v>
      </c>
      <c r="T25" s="14"/>
      <c r="U25" s="1130" t="s">
        <v>161</v>
      </c>
      <c r="V25" s="16" t="s">
        <v>90</v>
      </c>
      <c r="W25" s="16">
        <v>1018889</v>
      </c>
      <c r="X25" s="313" t="s">
        <v>4342</v>
      </c>
      <c r="Y25" s="16"/>
    </row>
    <row r="26" spans="1:25">
      <c r="A26" s="35" t="s">
        <v>120</v>
      </c>
      <c r="B26" s="35" t="s">
        <v>2438</v>
      </c>
      <c r="C26" s="35" t="s">
        <v>4343</v>
      </c>
      <c r="D26" s="224" t="s">
        <v>159</v>
      </c>
      <c r="E26" s="227">
        <v>46107.041666666664</v>
      </c>
      <c r="F26" s="224">
        <v>10.3</v>
      </c>
      <c r="G26" s="224">
        <v>118295</v>
      </c>
      <c r="H26" s="226" t="s">
        <v>740</v>
      </c>
      <c r="I26" s="224"/>
      <c r="J26" s="224"/>
      <c r="K26" s="224"/>
      <c r="L26" s="224"/>
      <c r="M26" s="35">
        <v>54</v>
      </c>
      <c r="N26" s="35">
        <v>54</v>
      </c>
      <c r="O26" s="35">
        <v>53</v>
      </c>
      <c r="P26" s="224"/>
      <c r="Q26" s="14">
        <f>SUM(I26:P26)</f>
        <v>161</v>
      </c>
      <c r="R26" s="229" t="s">
        <v>32</v>
      </c>
      <c r="S26" s="23" t="s">
        <v>33</v>
      </c>
      <c r="T26" s="14"/>
      <c r="U26" s="541" t="s">
        <v>161</v>
      </c>
      <c r="V26" s="16" t="s">
        <v>90</v>
      </c>
      <c r="W26" s="16">
        <v>1018890</v>
      </c>
      <c r="X26" s="313" t="s">
        <v>4342</v>
      </c>
      <c r="Y26" s="16"/>
    </row>
    <row r="27" spans="1:25">
      <c r="A27" s="35" t="s">
        <v>102</v>
      </c>
      <c r="B27" s="35" t="s">
        <v>2438</v>
      </c>
      <c r="C27" s="35" t="s">
        <v>4344</v>
      </c>
      <c r="D27" s="224" t="s">
        <v>159</v>
      </c>
      <c r="E27" s="227">
        <v>46107.041666666664</v>
      </c>
      <c r="F27" s="224">
        <v>10.3</v>
      </c>
      <c r="G27" s="224">
        <v>118296</v>
      </c>
      <c r="H27" s="226" t="s">
        <v>740</v>
      </c>
      <c r="I27" s="224"/>
      <c r="J27" s="224"/>
      <c r="K27" s="224"/>
      <c r="L27" s="224"/>
      <c r="M27" s="35">
        <v>54</v>
      </c>
      <c r="N27" s="35">
        <v>27</v>
      </c>
      <c r="O27" s="35">
        <v>80</v>
      </c>
      <c r="P27" s="224"/>
      <c r="Q27" s="14">
        <f>SUM(I27:P27)</f>
        <v>161</v>
      </c>
      <c r="R27" s="229" t="s">
        <v>32</v>
      </c>
      <c r="S27" s="23" t="s">
        <v>33</v>
      </c>
      <c r="T27" s="14"/>
      <c r="U27" s="541" t="s">
        <v>161</v>
      </c>
      <c r="V27" s="16" t="s">
        <v>90</v>
      </c>
      <c r="W27" s="16">
        <v>1018891</v>
      </c>
      <c r="X27" s="313" t="s">
        <v>4342</v>
      </c>
      <c r="Y27" s="16"/>
    </row>
    <row r="28" spans="1:25">
      <c r="A28" s="15" t="s">
        <v>141</v>
      </c>
      <c r="B28" s="15" t="s">
        <v>69</v>
      </c>
      <c r="C28" s="35" t="s">
        <v>4345</v>
      </c>
      <c r="D28" s="15" t="s">
        <v>68</v>
      </c>
      <c r="E28" s="24">
        <v>46106.836805555555</v>
      </c>
      <c r="F28" s="15">
        <v>16.899999999999999</v>
      </c>
      <c r="G28" s="15">
        <v>118253</v>
      </c>
      <c r="H28" s="37" t="s">
        <v>740</v>
      </c>
      <c r="I28" s="15"/>
      <c r="J28" s="15"/>
      <c r="K28" s="15"/>
      <c r="L28" s="15"/>
      <c r="M28" s="15">
        <v>0</v>
      </c>
      <c r="N28" s="35">
        <v>81</v>
      </c>
      <c r="O28" s="35">
        <v>26</v>
      </c>
      <c r="P28" s="35">
        <v>54</v>
      </c>
      <c r="Q28" s="14">
        <f t="shared" si="2"/>
        <v>161</v>
      </c>
      <c r="R28" s="14" t="s">
        <v>30</v>
      </c>
      <c r="S28" s="14" t="s">
        <v>31</v>
      </c>
      <c r="T28" s="14"/>
      <c r="U28" s="232" t="s">
        <v>169</v>
      </c>
      <c r="V28" s="16" t="s">
        <v>90</v>
      </c>
      <c r="W28" s="16">
        <v>1018892</v>
      </c>
      <c r="X28" s="16"/>
      <c r="Y28" s="16"/>
    </row>
    <row r="29" spans="1:25">
      <c r="A29" s="11" t="s">
        <v>19</v>
      </c>
      <c r="B29" s="7"/>
      <c r="C29" s="7"/>
      <c r="D29" s="7"/>
      <c r="E29" s="11"/>
      <c r="F29" s="7"/>
      <c r="G29" s="7"/>
      <c r="H29" s="7"/>
      <c r="I29" s="11">
        <f>SUM(I23:I28)</f>
        <v>0</v>
      </c>
      <c r="J29" s="11">
        <f>SUM(J23:J28)</f>
        <v>0</v>
      </c>
      <c r="K29" s="11">
        <f t="shared" ref="K29:Q29" si="3">SUM(K23:K28)</f>
        <v>27</v>
      </c>
      <c r="L29" s="11">
        <f t="shared" si="3"/>
        <v>162</v>
      </c>
      <c r="M29" s="11">
        <f t="shared" si="3"/>
        <v>189</v>
      </c>
      <c r="N29" s="11">
        <f t="shared" si="3"/>
        <v>242</v>
      </c>
      <c r="O29" s="11">
        <f t="shared" si="3"/>
        <v>159</v>
      </c>
      <c r="P29" s="11">
        <f t="shared" si="3"/>
        <v>54</v>
      </c>
      <c r="Q29" s="11">
        <f t="shared" si="3"/>
        <v>833</v>
      </c>
      <c r="R29" s="12"/>
      <c r="S29" s="12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"/>
      <c r="K31" s="1563"/>
      <c r="L31" s="1563"/>
      <c r="M31" s="156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.75" customHeight="1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 ht="15" customHeight="1">
      <c r="A33" s="232" t="s">
        <v>169</v>
      </c>
      <c r="B33" s="1564" t="s">
        <v>39</v>
      </c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230" t="s">
        <v>161</v>
      </c>
      <c r="B34" s="1558" t="s">
        <v>41</v>
      </c>
      <c r="C34" s="1558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 t="s">
        <v>4346</v>
      </c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42</v>
      </c>
      <c r="B36" s="1565"/>
      <c r="C36" s="156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43</v>
      </c>
      <c r="B37" s="1566" t="s">
        <v>2975</v>
      </c>
      <c r="C37" s="156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46"/>
      <c r="W37" s="1"/>
      <c r="X37" s="1"/>
    </row>
    <row r="38" spans="1:25">
      <c r="A38" s="5" t="s">
        <v>44</v>
      </c>
      <c r="B38" s="1567"/>
      <c r="C38" s="156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40" spans="1:25" ht="23.25" customHeight="1">
      <c r="A40" s="1714" t="s">
        <v>139</v>
      </c>
      <c r="B40" s="1714"/>
      <c r="C40" s="1714"/>
      <c r="D40" s="1714"/>
      <c r="E40" s="1714"/>
      <c r="F40" s="1714"/>
      <c r="G40" s="1075"/>
      <c r="H40" s="259"/>
      <c r="I40" s="1714" t="s">
        <v>959</v>
      </c>
      <c r="J40" s="1714"/>
      <c r="K40" s="1714"/>
      <c r="L40" s="1714"/>
      <c r="M40" s="1714"/>
      <c r="N40" s="1714"/>
      <c r="O40" s="1714"/>
      <c r="P40" s="1714"/>
      <c r="Q40" s="1714"/>
      <c r="R40" s="1712" t="s">
        <v>110</v>
      </c>
      <c r="S40" s="1713"/>
      <c r="T40" s="1712"/>
      <c r="U40" s="1712"/>
      <c r="V40" s="1712"/>
      <c r="W40" s="1712"/>
      <c r="X40" s="1712"/>
      <c r="Y40" s="1712"/>
    </row>
    <row r="41" spans="1:25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8" t="s">
        <v>9</v>
      </c>
      <c r="H41" s="33" t="s">
        <v>10</v>
      </c>
      <c r="I41" s="9" t="s">
        <v>11</v>
      </c>
      <c r="J41" s="9" t="s">
        <v>12</v>
      </c>
      <c r="K41" s="9" t="s">
        <v>13</v>
      </c>
      <c r="L41" s="9" t="s">
        <v>14</v>
      </c>
      <c r="M41" s="9" t="s">
        <v>15</v>
      </c>
      <c r="N41" s="9" t="s">
        <v>16</v>
      </c>
      <c r="O41" s="9" t="s">
        <v>17</v>
      </c>
      <c r="P41" s="10" t="s">
        <v>18</v>
      </c>
      <c r="Q41" s="8" t="s">
        <v>19</v>
      </c>
      <c r="R41" s="8" t="s">
        <v>20</v>
      </c>
      <c r="S41" s="240" t="s">
        <v>21</v>
      </c>
      <c r="T41" s="240" t="s">
        <v>22</v>
      </c>
      <c r="U41" s="8" t="s">
        <v>24</v>
      </c>
      <c r="V41" s="8" t="s">
        <v>25</v>
      </c>
      <c r="W41" s="8" t="s">
        <v>26</v>
      </c>
      <c r="X41" s="8" t="s">
        <v>27</v>
      </c>
      <c r="Y41" s="8" t="s">
        <v>28</v>
      </c>
    </row>
    <row r="42" spans="1:25">
      <c r="A42" s="35" t="s">
        <v>120</v>
      </c>
      <c r="B42" s="35" t="s">
        <v>78</v>
      </c>
      <c r="C42" s="35" t="s">
        <v>4347</v>
      </c>
      <c r="D42" s="224" t="s">
        <v>3931</v>
      </c>
      <c r="E42" s="271">
        <v>46107.875</v>
      </c>
      <c r="F42" s="224">
        <v>12.8</v>
      </c>
      <c r="G42" s="224">
        <v>118297</v>
      </c>
      <c r="H42" s="226" t="s">
        <v>740</v>
      </c>
      <c r="I42" s="224"/>
      <c r="J42" s="224"/>
      <c r="K42" s="224"/>
      <c r="L42" s="224"/>
      <c r="M42" s="35">
        <v>54</v>
      </c>
      <c r="N42" s="35">
        <v>54</v>
      </c>
      <c r="O42" s="35">
        <v>53</v>
      </c>
      <c r="P42" s="224"/>
      <c r="Q42" s="14">
        <v>161</v>
      </c>
      <c r="R42" s="229" t="s">
        <v>32</v>
      </c>
      <c r="S42" s="23" t="s">
        <v>33</v>
      </c>
      <c r="T42" s="234" t="b">
        <v>1</v>
      </c>
      <c r="U42" s="232" t="s">
        <v>2328</v>
      </c>
      <c r="V42" s="16" t="s">
        <v>90</v>
      </c>
      <c r="W42" s="16">
        <v>1018895</v>
      </c>
      <c r="X42" s="16" t="s">
        <v>4348</v>
      </c>
      <c r="Y42" s="16"/>
    </row>
    <row r="43" spans="1:25">
      <c r="A43" s="35" t="s">
        <v>120</v>
      </c>
      <c r="B43" s="35" t="s">
        <v>78</v>
      </c>
      <c r="C43" s="35" t="s">
        <v>4349</v>
      </c>
      <c r="D43" s="224" t="s">
        <v>3931</v>
      </c>
      <c r="E43" s="271">
        <v>46107.875</v>
      </c>
      <c r="F43" s="224">
        <v>12.8</v>
      </c>
      <c r="G43" s="224">
        <v>118298</v>
      </c>
      <c r="H43" s="226" t="s">
        <v>740</v>
      </c>
      <c r="I43" s="224"/>
      <c r="J43" s="224"/>
      <c r="K43" s="224"/>
      <c r="L43" s="224"/>
      <c r="M43" s="35">
        <v>54</v>
      </c>
      <c r="N43" s="35">
        <v>27</v>
      </c>
      <c r="O43" s="35">
        <v>80</v>
      </c>
      <c r="P43" s="224"/>
      <c r="Q43" s="14">
        <v>161</v>
      </c>
      <c r="R43" s="229" t="s">
        <v>32</v>
      </c>
      <c r="S43" s="23" t="s">
        <v>33</v>
      </c>
      <c r="T43" s="234" t="b">
        <v>1</v>
      </c>
      <c r="U43" s="232" t="s">
        <v>2328</v>
      </c>
      <c r="V43" s="16" t="s">
        <v>90</v>
      </c>
      <c r="W43" s="16">
        <v>1018897</v>
      </c>
      <c r="X43" s="16" t="s">
        <v>4348</v>
      </c>
      <c r="Y43" s="16"/>
    </row>
    <row r="44" spans="1:25">
      <c r="A44" s="35" t="s">
        <v>698</v>
      </c>
      <c r="B44" s="35" t="s">
        <v>78</v>
      </c>
      <c r="C44" s="393" t="s">
        <v>4350</v>
      </c>
      <c r="D44" s="35" t="s">
        <v>3931</v>
      </c>
      <c r="E44" s="271">
        <v>46107.875</v>
      </c>
      <c r="F44" s="35">
        <v>12.8</v>
      </c>
      <c r="G44" s="224">
        <v>118299</v>
      </c>
      <c r="H44" s="226" t="s">
        <v>740</v>
      </c>
      <c r="I44" s="224"/>
      <c r="J44" s="224"/>
      <c r="K44" s="224"/>
      <c r="L44" s="224"/>
      <c r="M44" s="35">
        <v>54</v>
      </c>
      <c r="N44" s="35">
        <v>54</v>
      </c>
      <c r="O44" s="35">
        <v>53</v>
      </c>
      <c r="P44" s="224"/>
      <c r="Q44" s="14">
        <v>161</v>
      </c>
      <c r="R44" s="229" t="s">
        <v>32</v>
      </c>
      <c r="S44" s="23" t="s">
        <v>33</v>
      </c>
      <c r="T44" s="234" t="b">
        <v>1</v>
      </c>
      <c r="U44" s="232" t="s">
        <v>2328</v>
      </c>
      <c r="V44" s="16" t="s">
        <v>90</v>
      </c>
      <c r="W44" s="16">
        <v>1018898</v>
      </c>
      <c r="X44" s="134" t="s">
        <v>4351</v>
      </c>
      <c r="Y44" s="16"/>
    </row>
    <row r="45" spans="1:25">
      <c r="A45" s="224" t="s">
        <v>111</v>
      </c>
      <c r="B45" s="224" t="s">
        <v>65</v>
      </c>
      <c r="C45" s="35" t="s">
        <v>4352</v>
      </c>
      <c r="D45" s="224" t="s">
        <v>4353</v>
      </c>
      <c r="E45" s="227">
        <v>46107.979166666664</v>
      </c>
      <c r="F45" s="224">
        <v>17.8</v>
      </c>
      <c r="G45" s="224">
        <v>118249</v>
      </c>
      <c r="H45" s="226" t="s">
        <v>176</v>
      </c>
      <c r="I45" s="224"/>
      <c r="J45" s="224"/>
      <c r="K45" s="224"/>
      <c r="L45" s="224"/>
      <c r="M45" s="35">
        <v>161</v>
      </c>
      <c r="N45" s="224"/>
      <c r="O45" s="224"/>
      <c r="P45" s="224"/>
      <c r="Q45" s="14">
        <f t="shared" ref="Q45:Q47" si="4">SUM(I45:P45)</f>
        <v>161</v>
      </c>
      <c r="R45" s="264" t="s">
        <v>30</v>
      </c>
      <c r="S45" s="23" t="s">
        <v>33</v>
      </c>
      <c r="T45" s="14"/>
      <c r="U45" s="232" t="s">
        <v>2328</v>
      </c>
      <c r="V45" s="16" t="s">
        <v>90</v>
      </c>
      <c r="W45" s="16">
        <v>1018899</v>
      </c>
      <c r="X45" s="16" t="s">
        <v>4348</v>
      </c>
      <c r="Y45" s="16"/>
    </row>
    <row r="46" spans="1:25">
      <c r="A46" s="224" t="s">
        <v>111</v>
      </c>
      <c r="B46" s="224" t="s">
        <v>65</v>
      </c>
      <c r="C46" s="35" t="s">
        <v>4354</v>
      </c>
      <c r="D46" s="224" t="s">
        <v>4353</v>
      </c>
      <c r="E46" s="227">
        <v>46107.979166666664</v>
      </c>
      <c r="F46" s="224">
        <v>17.8</v>
      </c>
      <c r="G46" s="224">
        <v>118250</v>
      </c>
      <c r="H46" s="226" t="s">
        <v>176</v>
      </c>
      <c r="I46" s="224"/>
      <c r="J46" s="224"/>
      <c r="K46" s="224"/>
      <c r="L46" s="224"/>
      <c r="M46" s="35">
        <v>161</v>
      </c>
      <c r="N46" s="224"/>
      <c r="O46" s="224"/>
      <c r="P46" s="224"/>
      <c r="Q46" s="14">
        <f t="shared" si="4"/>
        <v>161</v>
      </c>
      <c r="R46" s="264" t="s">
        <v>30</v>
      </c>
      <c r="S46" s="23" t="s">
        <v>33</v>
      </c>
      <c r="T46" s="14"/>
      <c r="U46" s="232" t="s">
        <v>2328</v>
      </c>
      <c r="V46" s="16" t="s">
        <v>90</v>
      </c>
      <c r="W46" s="16">
        <v>1018900</v>
      </c>
      <c r="X46" s="16" t="s">
        <v>4348</v>
      </c>
      <c r="Y46" s="16"/>
    </row>
    <row r="47" spans="1:25">
      <c r="A47" s="247" t="s">
        <v>113</v>
      </c>
      <c r="B47" s="247" t="s">
        <v>65</v>
      </c>
      <c r="C47" s="1074" t="s">
        <v>4355</v>
      </c>
      <c r="D47" s="321" t="s">
        <v>4353</v>
      </c>
      <c r="E47" s="455">
        <v>46107.979166666664</v>
      </c>
      <c r="F47" s="321">
        <v>17.8</v>
      </c>
      <c r="G47" s="224">
        <v>118251</v>
      </c>
      <c r="H47" s="448" t="s">
        <v>176</v>
      </c>
      <c r="I47" s="321"/>
      <c r="J47" s="321"/>
      <c r="K47" s="321"/>
      <c r="L47" s="321"/>
      <c r="M47" s="311">
        <v>81</v>
      </c>
      <c r="N47" s="321"/>
      <c r="O47" s="321"/>
      <c r="P47" s="321"/>
      <c r="Q47" s="264">
        <f t="shared" si="4"/>
        <v>81</v>
      </c>
      <c r="R47" s="264" t="s">
        <v>30</v>
      </c>
      <c r="S47" s="23" t="s">
        <v>33</v>
      </c>
      <c r="T47" s="264"/>
      <c r="U47" s="984" t="s">
        <v>2328</v>
      </c>
      <c r="V47" s="737" t="s">
        <v>90</v>
      </c>
      <c r="W47" s="737">
        <v>1018901</v>
      </c>
      <c r="X47" s="737" t="s">
        <v>4348</v>
      </c>
      <c r="Y47" s="737"/>
    </row>
    <row r="48" spans="1:25">
      <c r="A48" s="19" t="s">
        <v>19</v>
      </c>
      <c r="B48" s="20"/>
      <c r="C48" s="20"/>
      <c r="D48" s="20"/>
      <c r="E48" s="19"/>
      <c r="F48" s="20"/>
      <c r="G48" s="20"/>
      <c r="H48" s="20"/>
      <c r="I48" s="19">
        <f>SUM(I42:I46)</f>
        <v>0</v>
      </c>
      <c r="J48" s="19">
        <f>SUM(J42:J46)</f>
        <v>0</v>
      </c>
      <c r="K48" s="19">
        <f t="shared" ref="K48:Q48" si="5">SUM(K42:K47)</f>
        <v>0</v>
      </c>
      <c r="L48" s="19">
        <f t="shared" si="5"/>
        <v>0</v>
      </c>
      <c r="M48" s="19">
        <f t="shared" si="5"/>
        <v>565</v>
      </c>
      <c r="N48" s="19">
        <f t="shared" si="5"/>
        <v>135</v>
      </c>
      <c r="O48" s="19">
        <f t="shared" si="5"/>
        <v>186</v>
      </c>
      <c r="P48" s="19">
        <f t="shared" si="5"/>
        <v>0</v>
      </c>
      <c r="Q48" s="19">
        <f t="shared" si="5"/>
        <v>886</v>
      </c>
      <c r="R48" s="256"/>
      <c r="S48" s="256"/>
      <c r="T48" s="256"/>
      <c r="U48" s="256"/>
      <c r="V48" s="256"/>
      <c r="W48" s="256"/>
      <c r="X48" s="256"/>
      <c r="Y48" s="256"/>
    </row>
    <row r="49" spans="1:24">
      <c r="A49" s="1"/>
      <c r="B49" s="1"/>
      <c r="C49" s="1"/>
      <c r="D49" s="1"/>
      <c r="E49" s="1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"/>
      <c r="K50" s="1563"/>
      <c r="L50" s="1563"/>
      <c r="M50" s="156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230"/>
      <c r="B52" s="1558"/>
      <c r="C52" s="1558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4" t="s">
        <v>4356</v>
      </c>
      <c r="B53" s="1564" t="s">
        <v>715</v>
      </c>
      <c r="C53" s="156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5" t="s">
        <v>42</v>
      </c>
      <c r="B54" s="1565"/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5" t="s">
        <v>42</v>
      </c>
      <c r="B55" s="1565"/>
      <c r="C55" s="156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s="5" t="s">
        <v>43</v>
      </c>
      <c r="B56" s="1566"/>
      <c r="C56" s="156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>
      <c r="A57" s="5" t="s">
        <v>44</v>
      </c>
      <c r="B57" s="1567"/>
      <c r="C57" s="156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</sheetData>
  <mergeCells count="33">
    <mergeCell ref="B13:C13"/>
    <mergeCell ref="A1:F1"/>
    <mergeCell ref="I1:Q1"/>
    <mergeCell ref="R1:Y1"/>
    <mergeCell ref="B11:D11"/>
    <mergeCell ref="K11:M11"/>
    <mergeCell ref="B34:C34"/>
    <mergeCell ref="B14:C14"/>
    <mergeCell ref="B15:C15"/>
    <mergeCell ref="B16:C16"/>
    <mergeCell ref="B17:C17"/>
    <mergeCell ref="B18:C18"/>
    <mergeCell ref="A21:F21"/>
    <mergeCell ref="I21:Q21"/>
    <mergeCell ref="R21:Y21"/>
    <mergeCell ref="B31:D31"/>
    <mergeCell ref="K31:M31"/>
    <mergeCell ref="B33:C33"/>
    <mergeCell ref="B35:C35"/>
    <mergeCell ref="B36:C36"/>
    <mergeCell ref="B37:C37"/>
    <mergeCell ref="B38:C38"/>
    <mergeCell ref="A40:F40"/>
    <mergeCell ref="B54:C54"/>
    <mergeCell ref="I40:Q40"/>
    <mergeCell ref="B55:C55"/>
    <mergeCell ref="B56:C56"/>
    <mergeCell ref="B57:C57"/>
    <mergeCell ref="R40:Y40"/>
    <mergeCell ref="B50:D50"/>
    <mergeCell ref="K50:M50"/>
    <mergeCell ref="B52:C52"/>
    <mergeCell ref="B53:C53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94BC-8319-435B-A478-C78B02DD1A44}">
  <sheetPr>
    <tabColor rgb="FF7030A0"/>
  </sheetPr>
  <dimension ref="A1:AF100"/>
  <sheetViews>
    <sheetView topLeftCell="A72" workbookViewId="0">
      <selection activeCell="W97" sqref="W97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15.28515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1067"/>
      <c r="H1" s="7"/>
      <c r="I1" s="1559" t="s">
        <v>84</v>
      </c>
      <c r="J1" s="1559"/>
      <c r="K1" s="1559"/>
      <c r="L1" s="1559"/>
      <c r="M1" s="1559"/>
      <c r="N1" s="1559"/>
      <c r="O1" s="1559"/>
      <c r="P1" s="1559"/>
      <c r="Q1" s="1559"/>
      <c r="R1" s="1560" t="s">
        <v>181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2561</v>
      </c>
      <c r="B3" s="224" t="s">
        <v>78</v>
      </c>
      <c r="C3" s="224" t="s">
        <v>4357</v>
      </c>
      <c r="D3" s="224" t="s">
        <v>400</v>
      </c>
      <c r="E3" s="227">
        <v>46105.788194444445</v>
      </c>
      <c r="F3" s="224">
        <v>14.1</v>
      </c>
      <c r="G3" s="224">
        <v>118254</v>
      </c>
      <c r="H3" s="226" t="s">
        <v>160</v>
      </c>
      <c r="I3" s="224"/>
      <c r="J3" s="224"/>
      <c r="K3" s="224"/>
      <c r="L3" s="224"/>
      <c r="M3" s="224"/>
      <c r="N3" s="224"/>
      <c r="O3" s="35">
        <v>71</v>
      </c>
      <c r="P3" s="35">
        <v>90</v>
      </c>
      <c r="Q3" s="14">
        <f>SUM(I3:P3)</f>
        <v>161</v>
      </c>
      <c r="R3" s="229" t="s">
        <v>32</v>
      </c>
      <c r="S3" s="23" t="s">
        <v>33</v>
      </c>
      <c r="T3" s="234" t="b">
        <v>1</v>
      </c>
      <c r="U3" s="232" t="s">
        <v>169</v>
      </c>
      <c r="V3" s="16" t="s">
        <v>271</v>
      </c>
      <c r="W3" s="16">
        <v>1018837</v>
      </c>
      <c r="X3" s="16" t="s">
        <v>4358</v>
      </c>
      <c r="Y3" s="16" t="s">
        <v>4294</v>
      </c>
    </row>
    <row r="4" spans="1:25">
      <c r="A4" s="224" t="s">
        <v>120</v>
      </c>
      <c r="B4" s="224" t="s">
        <v>78</v>
      </c>
      <c r="C4" s="224" t="s">
        <v>4359</v>
      </c>
      <c r="D4" s="224" t="s">
        <v>400</v>
      </c>
      <c r="E4" s="227">
        <v>46105.788194444445</v>
      </c>
      <c r="F4" s="224">
        <v>14.1</v>
      </c>
      <c r="G4" s="224">
        <v>118255</v>
      </c>
      <c r="H4" s="226" t="s">
        <v>740</v>
      </c>
      <c r="I4" s="224"/>
      <c r="J4" s="224"/>
      <c r="K4" s="224"/>
      <c r="L4" s="224"/>
      <c r="M4" s="224"/>
      <c r="N4" s="224"/>
      <c r="O4" s="35">
        <v>71</v>
      </c>
      <c r="P4" s="35">
        <v>90</v>
      </c>
      <c r="Q4" s="14">
        <f t="shared" ref="Q4:Q8" si="0">SUM(I4:P4)</f>
        <v>161</v>
      </c>
      <c r="R4" s="229" t="s">
        <v>32</v>
      </c>
      <c r="S4" s="23" t="s">
        <v>33</v>
      </c>
      <c r="T4" s="234" t="b">
        <v>1</v>
      </c>
      <c r="U4" s="232" t="s">
        <v>169</v>
      </c>
      <c r="V4" s="16" t="s">
        <v>271</v>
      </c>
      <c r="W4" s="16">
        <v>1018838</v>
      </c>
      <c r="X4" s="16" t="s">
        <v>4358</v>
      </c>
      <c r="Y4" s="16" t="s">
        <v>4294</v>
      </c>
    </row>
    <row r="5" spans="1:25">
      <c r="A5" s="15" t="s">
        <v>519</v>
      </c>
      <c r="B5" s="15" t="s">
        <v>78</v>
      </c>
      <c r="C5" s="15" t="s">
        <v>4360</v>
      </c>
      <c r="D5" s="15" t="s">
        <v>400</v>
      </c>
      <c r="E5" s="24">
        <v>46105.788194444445</v>
      </c>
      <c r="F5" s="15">
        <v>14.1</v>
      </c>
      <c r="G5" s="224">
        <v>118256</v>
      </c>
      <c r="H5" s="226" t="s">
        <v>740</v>
      </c>
      <c r="I5" s="224"/>
      <c r="J5" s="224"/>
      <c r="K5" s="224"/>
      <c r="L5" s="224"/>
      <c r="M5" s="224"/>
      <c r="N5" s="224"/>
      <c r="O5" s="35">
        <v>71</v>
      </c>
      <c r="P5" s="35">
        <v>90</v>
      </c>
      <c r="Q5" s="14">
        <f t="shared" si="0"/>
        <v>161</v>
      </c>
      <c r="R5" s="229" t="s">
        <v>32</v>
      </c>
      <c r="S5" s="23" t="s">
        <v>33</v>
      </c>
      <c r="T5" s="234" t="b">
        <v>1</v>
      </c>
      <c r="U5" s="232" t="s">
        <v>169</v>
      </c>
      <c r="V5" s="16" t="s">
        <v>271</v>
      </c>
      <c r="W5" s="16">
        <v>1018839</v>
      </c>
      <c r="X5" s="16" t="s">
        <v>4358</v>
      </c>
      <c r="Y5" s="16" t="s">
        <v>4294</v>
      </c>
    </row>
    <row r="6" spans="1:25">
      <c r="A6" s="15" t="s">
        <v>698</v>
      </c>
      <c r="B6" s="15" t="s">
        <v>78</v>
      </c>
      <c r="C6" s="15" t="s">
        <v>4361</v>
      </c>
      <c r="D6" s="15" t="s">
        <v>99</v>
      </c>
      <c r="E6" s="24">
        <v>46106.319444444445</v>
      </c>
      <c r="F6" s="15">
        <v>11.3</v>
      </c>
      <c r="G6" s="224">
        <v>118257</v>
      </c>
      <c r="H6" s="226" t="s">
        <v>740</v>
      </c>
      <c r="I6" s="224"/>
      <c r="J6" s="224"/>
      <c r="K6" s="224"/>
      <c r="L6" s="224"/>
      <c r="M6" s="224"/>
      <c r="N6" s="224"/>
      <c r="O6" s="35">
        <v>71</v>
      </c>
      <c r="P6" s="35">
        <v>90</v>
      </c>
      <c r="Q6" s="14">
        <f t="shared" si="0"/>
        <v>161</v>
      </c>
      <c r="R6" s="229" t="s">
        <v>32</v>
      </c>
      <c r="S6" s="23" t="s">
        <v>33</v>
      </c>
      <c r="T6" s="234" t="b">
        <v>1</v>
      </c>
      <c r="U6" s="231" t="s">
        <v>100</v>
      </c>
      <c r="V6" s="16" t="s">
        <v>271</v>
      </c>
      <c r="W6" s="16">
        <v>1018840</v>
      </c>
      <c r="X6" s="16" t="s">
        <v>4362</v>
      </c>
      <c r="Y6" s="16" t="s">
        <v>4294</v>
      </c>
    </row>
    <row r="7" spans="1:25">
      <c r="A7" s="15" t="s">
        <v>4228</v>
      </c>
      <c r="B7" s="15" t="s">
        <v>134</v>
      </c>
      <c r="C7" s="15" t="s">
        <v>4363</v>
      </c>
      <c r="D7" s="15" t="s">
        <v>2892</v>
      </c>
      <c r="E7" s="24">
        <v>46107.288194444445</v>
      </c>
      <c r="F7" s="15">
        <v>12.2</v>
      </c>
      <c r="G7" s="224">
        <v>118258</v>
      </c>
      <c r="H7" s="226" t="s">
        <v>160</v>
      </c>
      <c r="I7" s="224"/>
      <c r="J7" s="224"/>
      <c r="K7" s="224"/>
      <c r="L7" s="224"/>
      <c r="M7" s="224"/>
      <c r="N7" s="224"/>
      <c r="O7" s="35">
        <v>41</v>
      </c>
      <c r="P7" s="35">
        <v>120</v>
      </c>
      <c r="Q7" s="14">
        <f t="shared" si="0"/>
        <v>161</v>
      </c>
      <c r="R7" s="229" t="s">
        <v>32</v>
      </c>
      <c r="S7" s="23" t="s">
        <v>33</v>
      </c>
      <c r="T7" s="14"/>
      <c r="U7" s="231" t="s">
        <v>100</v>
      </c>
      <c r="V7" s="16" t="s">
        <v>271</v>
      </c>
      <c r="W7" s="16">
        <v>1018841</v>
      </c>
      <c r="X7" s="16" t="s">
        <v>4364</v>
      </c>
      <c r="Y7" s="16" t="s">
        <v>4294</v>
      </c>
    </row>
    <row r="8" spans="1:25">
      <c r="A8" s="15" t="s">
        <v>86</v>
      </c>
      <c r="B8" s="224" t="s">
        <v>78</v>
      </c>
      <c r="C8" s="15" t="s">
        <v>4365</v>
      </c>
      <c r="D8" s="15" t="s">
        <v>88</v>
      </c>
      <c r="E8" s="24">
        <v>46106.166666666664</v>
      </c>
      <c r="F8" s="15">
        <v>10.3</v>
      </c>
      <c r="G8" s="15">
        <v>118259</v>
      </c>
      <c r="H8" s="226" t="s">
        <v>160</v>
      </c>
      <c r="I8" s="15"/>
      <c r="J8" s="15"/>
      <c r="K8" s="15"/>
      <c r="L8" s="15"/>
      <c r="M8" s="15"/>
      <c r="N8" s="15"/>
      <c r="O8" s="35">
        <v>71</v>
      </c>
      <c r="P8" s="35">
        <v>90</v>
      </c>
      <c r="Q8" s="14">
        <f t="shared" si="0"/>
        <v>161</v>
      </c>
      <c r="R8" s="229" t="s">
        <v>32</v>
      </c>
      <c r="S8" s="23" t="s">
        <v>33</v>
      </c>
      <c r="T8" s="14"/>
      <c r="U8" s="456" t="s">
        <v>161</v>
      </c>
      <c r="V8" s="16" t="s">
        <v>271</v>
      </c>
      <c r="W8" s="16">
        <v>1018842</v>
      </c>
      <c r="X8" s="16" t="s">
        <v>4366</v>
      </c>
      <c r="Y8" s="16" t="s">
        <v>4294</v>
      </c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SUM(I3:I6)</f>
        <v>0</v>
      </c>
      <c r="J9" s="11">
        <f>SUM(J3:J6)</f>
        <v>0</v>
      </c>
      <c r="K9" s="11">
        <f t="shared" ref="K9:Q9" si="1">SUM(K3:K8)</f>
        <v>0</v>
      </c>
      <c r="L9" s="11">
        <f t="shared" si="1"/>
        <v>0</v>
      </c>
      <c r="M9" s="11">
        <f t="shared" si="1"/>
        <v>0</v>
      </c>
      <c r="N9" s="11">
        <f t="shared" si="1"/>
        <v>0</v>
      </c>
      <c r="O9" s="11">
        <f t="shared" si="1"/>
        <v>396</v>
      </c>
      <c r="P9" s="11">
        <f t="shared" si="1"/>
        <v>570</v>
      </c>
      <c r="Q9" s="11">
        <f t="shared" si="1"/>
        <v>966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100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169</v>
      </c>
      <c r="B14" s="1564" t="s">
        <v>179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458" t="s">
        <v>161</v>
      </c>
      <c r="B15" s="458" t="s">
        <v>41</v>
      </c>
      <c r="C15" s="458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42</v>
      </c>
      <c r="B16" s="1565" t="s">
        <v>1489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43</v>
      </c>
      <c r="B18" s="1566" t="s">
        <v>4367</v>
      </c>
      <c r="C18" s="156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5" t="s">
        <v>44</v>
      </c>
      <c r="B19" s="1567"/>
      <c r="C19" s="156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>
      <c r="A20" s="24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ht="23.25" customHeight="1">
      <c r="A21" s="1621" t="s">
        <v>194</v>
      </c>
      <c r="B21" s="1621"/>
      <c r="C21" s="1621"/>
      <c r="D21" s="1621"/>
      <c r="E21" s="1621"/>
      <c r="F21" s="1621"/>
      <c r="G21" s="1095"/>
      <c r="H21" s="231"/>
      <c r="I21" s="1621" t="s">
        <v>4368</v>
      </c>
      <c r="J21" s="1621"/>
      <c r="K21" s="1621"/>
      <c r="L21" s="1621"/>
      <c r="M21" s="1621"/>
      <c r="N21" s="1621"/>
      <c r="O21" s="1621"/>
      <c r="P21" s="1621"/>
      <c r="Q21" s="1621"/>
      <c r="R21" s="1622" t="s">
        <v>4369</v>
      </c>
      <c r="S21" s="1623"/>
      <c r="T21" s="1622"/>
      <c r="U21" s="1622"/>
      <c r="V21" s="1622"/>
      <c r="W21" s="1622"/>
      <c r="X21" s="1622"/>
      <c r="Y21" s="1622"/>
    </row>
    <row r="22" spans="1:25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8" t="s">
        <v>9</v>
      </c>
      <c r="H22" s="33" t="s">
        <v>10</v>
      </c>
      <c r="I22" s="9" t="s">
        <v>11</v>
      </c>
      <c r="J22" s="9" t="s">
        <v>12</v>
      </c>
      <c r="K22" s="9" t="s">
        <v>13</v>
      </c>
      <c r="L22" s="9" t="s">
        <v>14</v>
      </c>
      <c r="M22" s="9" t="s">
        <v>15</v>
      </c>
      <c r="N22" s="9" t="s">
        <v>16</v>
      </c>
      <c r="O22" s="9" t="s">
        <v>17</v>
      </c>
      <c r="P22" s="10" t="s">
        <v>18</v>
      </c>
      <c r="Q22" s="8" t="s">
        <v>19</v>
      </c>
      <c r="R22" s="8" t="s">
        <v>20</v>
      </c>
      <c r="S22" s="240" t="s">
        <v>21</v>
      </c>
      <c r="T22" s="240" t="s">
        <v>22</v>
      </c>
      <c r="U22" s="8" t="s">
        <v>24</v>
      </c>
      <c r="V22" s="8" t="s">
        <v>25</v>
      </c>
      <c r="W22" s="8" t="s">
        <v>26</v>
      </c>
      <c r="X22" s="8" t="s">
        <v>27</v>
      </c>
      <c r="Y22" s="8" t="s">
        <v>28</v>
      </c>
    </row>
    <row r="23" spans="1:25">
      <c r="A23" s="224" t="s">
        <v>4296</v>
      </c>
      <c r="B23" s="224" t="s">
        <v>78</v>
      </c>
      <c r="C23" s="224" t="s">
        <v>4370</v>
      </c>
      <c r="D23" s="224" t="s">
        <v>3781</v>
      </c>
      <c r="E23" s="227">
        <v>46107.274305555555</v>
      </c>
      <c r="F23" s="224">
        <v>11.3</v>
      </c>
      <c r="G23" s="224">
        <v>118260</v>
      </c>
      <c r="H23" s="226" t="s">
        <v>740</v>
      </c>
      <c r="I23" s="224"/>
      <c r="J23" s="224"/>
      <c r="K23" s="224"/>
      <c r="L23" s="224"/>
      <c r="M23" s="224"/>
      <c r="N23" s="224"/>
      <c r="O23" s="35">
        <v>30</v>
      </c>
      <c r="P23" s="35">
        <v>131</v>
      </c>
      <c r="Q23" s="14">
        <f t="shared" ref="Q23:Q28" si="2">SUM(I23:P23)</f>
        <v>161</v>
      </c>
      <c r="R23" s="229" t="s">
        <v>32</v>
      </c>
      <c r="S23" s="23" t="s">
        <v>33</v>
      </c>
      <c r="T23" s="14"/>
      <c r="U23" s="1069" t="s">
        <v>4148</v>
      </c>
      <c r="V23" s="16" t="s">
        <v>90</v>
      </c>
      <c r="W23" s="16">
        <v>1018843</v>
      </c>
      <c r="X23" s="16" t="s">
        <v>4293</v>
      </c>
      <c r="Y23" s="16" t="s">
        <v>4294</v>
      </c>
    </row>
    <row r="24" spans="1:25">
      <c r="A24" s="224" t="s">
        <v>121</v>
      </c>
      <c r="B24" s="224" t="s">
        <v>78</v>
      </c>
      <c r="C24" s="224" t="s">
        <v>4371</v>
      </c>
      <c r="D24" s="224" t="s">
        <v>3781</v>
      </c>
      <c r="E24" s="227">
        <v>46107.274305555555</v>
      </c>
      <c r="F24" s="224">
        <v>11.3</v>
      </c>
      <c r="G24" s="224">
        <v>118261</v>
      </c>
      <c r="H24" s="226" t="s">
        <v>740</v>
      </c>
      <c r="I24" s="224"/>
      <c r="J24" s="224"/>
      <c r="K24" s="224"/>
      <c r="L24" s="224"/>
      <c r="M24" s="224"/>
      <c r="N24" s="224"/>
      <c r="O24" s="35">
        <v>41</v>
      </c>
      <c r="P24" s="35">
        <v>120</v>
      </c>
      <c r="Q24" s="14">
        <f t="shared" si="2"/>
        <v>161</v>
      </c>
      <c r="R24" s="229" t="s">
        <v>32</v>
      </c>
      <c r="S24" s="23" t="s">
        <v>33</v>
      </c>
      <c r="T24" s="14"/>
      <c r="U24" s="1069" t="s">
        <v>4148</v>
      </c>
      <c r="V24" s="16" t="s">
        <v>90</v>
      </c>
      <c r="W24" s="16">
        <v>1018844</v>
      </c>
      <c r="X24" s="16" t="s">
        <v>4293</v>
      </c>
      <c r="Y24" s="16" t="s">
        <v>4294</v>
      </c>
    </row>
    <row r="25" spans="1:25">
      <c r="A25" s="224" t="s">
        <v>698</v>
      </c>
      <c r="B25" s="224" t="s">
        <v>78</v>
      </c>
      <c r="C25" s="224" t="s">
        <v>4372</v>
      </c>
      <c r="D25" s="224" t="s">
        <v>3781</v>
      </c>
      <c r="E25" s="227">
        <v>46107.274305555555</v>
      </c>
      <c r="F25" s="224">
        <v>11.3</v>
      </c>
      <c r="G25" s="224">
        <v>118262</v>
      </c>
      <c r="H25" s="226" t="s">
        <v>740</v>
      </c>
      <c r="I25" s="224"/>
      <c r="J25" s="224"/>
      <c r="K25" s="224"/>
      <c r="L25" s="224"/>
      <c r="M25" s="224"/>
      <c r="N25" s="35">
        <v>60</v>
      </c>
      <c r="O25" s="35">
        <v>60</v>
      </c>
      <c r="P25" s="35">
        <v>41</v>
      </c>
      <c r="Q25" s="14">
        <f>SUM(I25:P25)</f>
        <v>161</v>
      </c>
      <c r="R25" s="229" t="s">
        <v>32</v>
      </c>
      <c r="S25" s="23" t="s">
        <v>33</v>
      </c>
      <c r="T25" s="234" t="b">
        <v>1</v>
      </c>
      <c r="U25" s="1069" t="s">
        <v>4148</v>
      </c>
      <c r="V25" s="16" t="s">
        <v>90</v>
      </c>
      <c r="W25" s="16">
        <v>1018845</v>
      </c>
      <c r="X25" s="16" t="s">
        <v>4293</v>
      </c>
      <c r="Y25" s="16" t="s">
        <v>4294</v>
      </c>
    </row>
    <row r="26" spans="1:25">
      <c r="A26" s="15" t="s">
        <v>120</v>
      </c>
      <c r="B26" s="15" t="s">
        <v>78</v>
      </c>
      <c r="C26" s="15" t="s">
        <v>4373</v>
      </c>
      <c r="D26" s="15" t="s">
        <v>3781</v>
      </c>
      <c r="E26" s="24">
        <v>46107.274305555555</v>
      </c>
      <c r="F26" s="15">
        <v>11.3</v>
      </c>
      <c r="G26" s="224">
        <v>118263</v>
      </c>
      <c r="H26" s="226" t="s">
        <v>740</v>
      </c>
      <c r="I26" s="224"/>
      <c r="J26" s="224"/>
      <c r="K26" s="224"/>
      <c r="L26" s="224"/>
      <c r="M26" s="224"/>
      <c r="N26" s="224"/>
      <c r="O26" s="35">
        <v>90</v>
      </c>
      <c r="P26" s="35">
        <v>71</v>
      </c>
      <c r="Q26" s="14">
        <f t="shared" si="2"/>
        <v>161</v>
      </c>
      <c r="R26" s="229" t="s">
        <v>32</v>
      </c>
      <c r="S26" s="23" t="s">
        <v>33</v>
      </c>
      <c r="T26" s="234" t="b">
        <v>1</v>
      </c>
      <c r="U26" s="1069" t="s">
        <v>4148</v>
      </c>
      <c r="V26" s="16" t="s">
        <v>90</v>
      </c>
      <c r="W26" s="16">
        <v>1018846</v>
      </c>
      <c r="X26" s="16" t="s">
        <v>4293</v>
      </c>
      <c r="Y26" s="16" t="s">
        <v>4294</v>
      </c>
    </row>
    <row r="27" spans="1:25">
      <c r="A27" s="224" t="s">
        <v>515</v>
      </c>
      <c r="B27" s="224" t="s">
        <v>78</v>
      </c>
      <c r="C27" s="224" t="s">
        <v>4374</v>
      </c>
      <c r="D27" s="224" t="s">
        <v>3781</v>
      </c>
      <c r="E27" s="227">
        <v>46107.274305555555</v>
      </c>
      <c r="F27" s="224">
        <v>11.3</v>
      </c>
      <c r="G27" s="224">
        <v>118264</v>
      </c>
      <c r="H27" s="226" t="s">
        <v>740</v>
      </c>
      <c r="I27" s="224"/>
      <c r="J27" s="224"/>
      <c r="K27" s="224"/>
      <c r="L27" s="224"/>
      <c r="M27" s="224"/>
      <c r="N27" s="35">
        <v>60</v>
      </c>
      <c r="O27" s="35">
        <v>60</v>
      </c>
      <c r="P27" s="35">
        <v>41</v>
      </c>
      <c r="Q27" s="14">
        <f t="shared" si="2"/>
        <v>161</v>
      </c>
      <c r="R27" s="229" t="s">
        <v>32</v>
      </c>
      <c r="S27" s="23" t="s">
        <v>33</v>
      </c>
      <c r="T27" s="14"/>
      <c r="U27" s="1069" t="s">
        <v>4148</v>
      </c>
      <c r="V27" s="16" t="s">
        <v>90</v>
      </c>
      <c r="W27" s="16">
        <v>1018847</v>
      </c>
      <c r="X27" s="16" t="s">
        <v>4293</v>
      </c>
      <c r="Y27" s="16" t="s">
        <v>4294</v>
      </c>
    </row>
    <row r="28" spans="1:25">
      <c r="A28" s="224" t="s">
        <v>1378</v>
      </c>
      <c r="B28" s="224" t="s">
        <v>78</v>
      </c>
      <c r="C28" s="224" t="s">
        <v>4375</v>
      </c>
      <c r="D28" s="224" t="s">
        <v>3781</v>
      </c>
      <c r="E28" s="227">
        <v>46107.274305555555</v>
      </c>
      <c r="F28" s="224">
        <v>11.3</v>
      </c>
      <c r="G28" s="224">
        <v>118265</v>
      </c>
      <c r="H28" s="226" t="s">
        <v>740</v>
      </c>
      <c r="I28" s="224"/>
      <c r="J28" s="224"/>
      <c r="K28" s="224"/>
      <c r="L28" s="224"/>
      <c r="M28" s="224"/>
      <c r="N28" s="224"/>
      <c r="O28" s="35">
        <v>71</v>
      </c>
      <c r="P28" s="35">
        <v>90</v>
      </c>
      <c r="Q28" s="14">
        <f t="shared" si="2"/>
        <v>161</v>
      </c>
      <c r="R28" s="229" t="s">
        <v>32</v>
      </c>
      <c r="S28" s="23" t="s">
        <v>33</v>
      </c>
      <c r="T28" s="14"/>
      <c r="U28" s="1069" t="s">
        <v>4148</v>
      </c>
      <c r="V28" s="16" t="s">
        <v>90</v>
      </c>
      <c r="W28" s="16">
        <v>1018848</v>
      </c>
      <c r="X28" s="16" t="s">
        <v>4293</v>
      </c>
      <c r="Y28" s="16" t="s">
        <v>4294</v>
      </c>
    </row>
    <row r="29" spans="1:25">
      <c r="A29" s="11" t="s">
        <v>19</v>
      </c>
      <c r="B29" s="7"/>
      <c r="C29" s="7"/>
      <c r="D29" s="7"/>
      <c r="E29" s="11"/>
      <c r="F29" s="7"/>
      <c r="G29" s="7"/>
      <c r="H29" s="7"/>
      <c r="I29" s="11">
        <f t="shared" ref="I29:Q29" si="3">SUM(I23:I28)</f>
        <v>0</v>
      </c>
      <c r="J29" s="11">
        <f t="shared" si="3"/>
        <v>0</v>
      </c>
      <c r="K29" s="11">
        <f t="shared" si="3"/>
        <v>0</v>
      </c>
      <c r="L29" s="11">
        <f t="shared" si="3"/>
        <v>0</v>
      </c>
      <c r="M29" s="11">
        <f t="shared" si="3"/>
        <v>0</v>
      </c>
      <c r="N29" s="11">
        <f t="shared" si="3"/>
        <v>120</v>
      </c>
      <c r="O29" s="11">
        <f t="shared" si="3"/>
        <v>352</v>
      </c>
      <c r="P29" s="11">
        <f t="shared" si="3"/>
        <v>494</v>
      </c>
      <c r="Q29" s="11">
        <f t="shared" si="3"/>
        <v>966</v>
      </c>
      <c r="R29" s="12"/>
      <c r="S29" s="12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"/>
      <c r="K31" s="1563"/>
      <c r="L31" s="1563"/>
      <c r="M31" s="156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.75" customHeight="1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32" ht="15" customHeight="1">
      <c r="A33" s="1070" t="s">
        <v>4148</v>
      </c>
      <c r="B33" s="1558" t="s">
        <v>4301</v>
      </c>
      <c r="C33" s="1558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32">
      <c r="A34" s="5" t="s">
        <v>42</v>
      </c>
      <c r="B34" s="1565" t="s">
        <v>4376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32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32">
      <c r="A36" s="5" t="s">
        <v>43</v>
      </c>
      <c r="B36" s="1566">
        <v>37062523992</v>
      </c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32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32" ht="23.25" customHeight="1">
      <c r="A39" s="1714" t="s">
        <v>205</v>
      </c>
      <c r="B39" s="1714"/>
      <c r="C39" s="1714"/>
      <c r="D39" s="1714"/>
      <c r="E39" s="1714"/>
      <c r="F39" s="1714"/>
      <c r="G39" s="1075"/>
      <c r="H39" s="259"/>
      <c r="I39" s="1714" t="s">
        <v>751</v>
      </c>
      <c r="J39" s="1714"/>
      <c r="K39" s="1714"/>
      <c r="L39" s="1714"/>
      <c r="M39" s="1714"/>
      <c r="N39" s="1714"/>
      <c r="O39" s="1714"/>
      <c r="P39" s="1714"/>
      <c r="Q39" s="1714"/>
      <c r="R39" s="1712" t="s">
        <v>4189</v>
      </c>
      <c r="S39" s="1713"/>
      <c r="T39" s="1712"/>
      <c r="U39" s="1712"/>
      <c r="V39" s="1712"/>
      <c r="W39" s="1712"/>
      <c r="X39" s="1712"/>
      <c r="Y39" s="1712"/>
      <c r="Z39" s="1131" t="s">
        <v>4377</v>
      </c>
    </row>
    <row r="40" spans="1:32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8" t="s">
        <v>9</v>
      </c>
      <c r="H40" s="33" t="s">
        <v>10</v>
      </c>
      <c r="I40" s="9" t="s">
        <v>11</v>
      </c>
      <c r="J40" s="9" t="s">
        <v>12</v>
      </c>
      <c r="K40" s="9" t="s">
        <v>13</v>
      </c>
      <c r="L40" s="9" t="s">
        <v>14</v>
      </c>
      <c r="M40" s="9" t="s">
        <v>15</v>
      </c>
      <c r="N40" s="9" t="s">
        <v>16</v>
      </c>
      <c r="O40" s="9" t="s">
        <v>17</v>
      </c>
      <c r="P40" s="10" t="s">
        <v>18</v>
      </c>
      <c r="Q40" s="8" t="s">
        <v>19</v>
      </c>
      <c r="R40" s="8" t="s">
        <v>20</v>
      </c>
      <c r="S40" s="240" t="s">
        <v>21</v>
      </c>
      <c r="T40" s="240" t="s">
        <v>22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32">
      <c r="A41" s="35" t="s">
        <v>86</v>
      </c>
      <c r="B41" s="35" t="s">
        <v>92</v>
      </c>
      <c r="C41" s="224" t="s">
        <v>4378</v>
      </c>
      <c r="D41" s="224" t="s">
        <v>620</v>
      </c>
      <c r="E41" s="227">
        <v>46107.958333333336</v>
      </c>
      <c r="F41" s="224">
        <v>9.9</v>
      </c>
      <c r="G41" s="224">
        <v>118266</v>
      </c>
      <c r="H41" s="226" t="s">
        <v>160</v>
      </c>
      <c r="I41" s="224"/>
      <c r="J41" s="224"/>
      <c r="K41" s="224"/>
      <c r="L41" s="224"/>
      <c r="M41" s="224"/>
      <c r="N41" s="35">
        <v>71</v>
      </c>
      <c r="O41" s="35">
        <v>90</v>
      </c>
      <c r="P41" s="224"/>
      <c r="Q41" s="14">
        <f>SUM(I41:P41)</f>
        <v>161</v>
      </c>
      <c r="R41" s="229" t="s">
        <v>32</v>
      </c>
      <c r="S41" s="23" t="s">
        <v>33</v>
      </c>
      <c r="T41" s="14"/>
      <c r="U41" s="228" t="s">
        <v>523</v>
      </c>
      <c r="V41" s="14" t="s">
        <v>90</v>
      </c>
      <c r="W41" s="16">
        <v>1018852</v>
      </c>
      <c r="X41" s="16" t="s">
        <v>4379</v>
      </c>
      <c r="Y41" s="16"/>
      <c r="AF41" s="141"/>
    </row>
    <row r="42" spans="1:32" ht="25.5">
      <c r="A42" s="35" t="s">
        <v>119</v>
      </c>
      <c r="B42" s="35" t="s">
        <v>92</v>
      </c>
      <c r="C42" s="224" t="s">
        <v>4380</v>
      </c>
      <c r="D42" s="224" t="s">
        <v>620</v>
      </c>
      <c r="E42" s="227">
        <v>46107.958333333336</v>
      </c>
      <c r="F42" s="224">
        <v>9.9</v>
      </c>
      <c r="G42" s="224">
        <v>118267</v>
      </c>
      <c r="H42" s="226" t="s">
        <v>4381</v>
      </c>
      <c r="I42" s="224"/>
      <c r="J42" s="224"/>
      <c r="K42" s="224"/>
      <c r="L42" s="224"/>
      <c r="M42" s="224"/>
      <c r="N42" s="35">
        <v>41</v>
      </c>
      <c r="O42" s="35">
        <v>60</v>
      </c>
      <c r="P42" s="35">
        <v>60</v>
      </c>
      <c r="Q42" s="14">
        <f t="shared" ref="Q42:Q46" si="4">SUM(I42:P42)</f>
        <v>161</v>
      </c>
      <c r="R42" s="229" t="s">
        <v>32</v>
      </c>
      <c r="S42" s="23" t="s">
        <v>33</v>
      </c>
      <c r="T42" s="14"/>
      <c r="U42" s="228" t="s">
        <v>523</v>
      </c>
      <c r="V42" s="14" t="s">
        <v>90</v>
      </c>
      <c r="W42" s="16">
        <v>1018856</v>
      </c>
      <c r="X42" s="16" t="s">
        <v>4379</v>
      </c>
      <c r="Y42" s="16"/>
    </row>
    <row r="43" spans="1:32">
      <c r="A43" s="35" t="s">
        <v>121</v>
      </c>
      <c r="B43" s="35" t="s">
        <v>92</v>
      </c>
      <c r="C43" s="35" t="s">
        <v>4382</v>
      </c>
      <c r="D43" s="224" t="s">
        <v>620</v>
      </c>
      <c r="E43" s="227">
        <v>46107.958333333336</v>
      </c>
      <c r="F43" s="224">
        <v>9.9</v>
      </c>
      <c r="G43" s="224">
        <v>118268</v>
      </c>
      <c r="H43" s="226" t="s">
        <v>740</v>
      </c>
      <c r="I43" s="224"/>
      <c r="J43" s="224"/>
      <c r="K43" s="224"/>
      <c r="L43" s="224"/>
      <c r="M43" s="224"/>
      <c r="N43" s="224"/>
      <c r="O43" s="35">
        <v>101</v>
      </c>
      <c r="P43" s="35">
        <v>60</v>
      </c>
      <c r="Q43" s="14">
        <f t="shared" si="4"/>
        <v>161</v>
      </c>
      <c r="R43" s="229" t="s">
        <v>32</v>
      </c>
      <c r="S43" s="23" t="s">
        <v>33</v>
      </c>
      <c r="T43" s="14"/>
      <c r="U43" s="228" t="s">
        <v>523</v>
      </c>
      <c r="V43" s="14" t="s">
        <v>90</v>
      </c>
      <c r="W43" s="16">
        <v>1018852</v>
      </c>
      <c r="X43" s="16" t="s">
        <v>4379</v>
      </c>
      <c r="Y43" s="16"/>
    </row>
    <row r="44" spans="1:32" ht="38.25">
      <c r="A44" s="35" t="s">
        <v>2561</v>
      </c>
      <c r="B44" s="35" t="s">
        <v>92</v>
      </c>
      <c r="C44" s="224" t="s">
        <v>4383</v>
      </c>
      <c r="D44" s="224" t="s">
        <v>620</v>
      </c>
      <c r="E44" s="227">
        <v>46107.958333333336</v>
      </c>
      <c r="F44" s="224">
        <v>9.9</v>
      </c>
      <c r="G44" s="224">
        <v>118269</v>
      </c>
      <c r="H44" s="226" t="s">
        <v>4384</v>
      </c>
      <c r="I44" s="224"/>
      <c r="J44" s="224"/>
      <c r="K44" s="224"/>
      <c r="L44" s="224"/>
      <c r="M44" s="35">
        <v>44</v>
      </c>
      <c r="N44" s="35">
        <v>117</v>
      </c>
      <c r="O44" s="224"/>
      <c r="P44" s="224"/>
      <c r="Q44" s="14">
        <f t="shared" si="4"/>
        <v>161</v>
      </c>
      <c r="R44" s="229" t="s">
        <v>32</v>
      </c>
      <c r="S44" s="23" t="s">
        <v>33</v>
      </c>
      <c r="T44" s="234" t="b">
        <v>1</v>
      </c>
      <c r="U44" s="228" t="s">
        <v>523</v>
      </c>
      <c r="V44" s="14" t="s">
        <v>90</v>
      </c>
      <c r="W44" s="16">
        <v>1018861</v>
      </c>
      <c r="X44" s="16" t="s">
        <v>4379</v>
      </c>
      <c r="Y44" s="16"/>
    </row>
    <row r="45" spans="1:32">
      <c r="A45" s="577" t="s">
        <v>2561</v>
      </c>
      <c r="B45" s="577" t="s">
        <v>92</v>
      </c>
      <c r="C45" s="577" t="s">
        <v>4385</v>
      </c>
      <c r="D45" s="577" t="s">
        <v>620</v>
      </c>
      <c r="E45" s="823">
        <v>46106.958333333336</v>
      </c>
      <c r="F45" s="577">
        <v>9.9</v>
      </c>
      <c r="G45" s="577">
        <v>118270</v>
      </c>
      <c r="H45" s="226" t="s">
        <v>160</v>
      </c>
      <c r="I45" s="224"/>
      <c r="J45" s="224"/>
      <c r="K45" s="224"/>
      <c r="L45" s="224"/>
      <c r="M45" s="224"/>
      <c r="N45" s="224"/>
      <c r="O45" s="35">
        <v>41</v>
      </c>
      <c r="P45" s="35">
        <v>120</v>
      </c>
      <c r="Q45" s="14">
        <f t="shared" si="4"/>
        <v>161</v>
      </c>
      <c r="R45" s="229" t="s">
        <v>32</v>
      </c>
      <c r="S45" s="23" t="s">
        <v>33</v>
      </c>
      <c r="T45" s="234" t="b">
        <v>1</v>
      </c>
      <c r="U45" s="228" t="s">
        <v>523</v>
      </c>
      <c r="V45" s="485" t="s">
        <v>90</v>
      </c>
      <c r="W45" s="16">
        <v>1018864</v>
      </c>
      <c r="X45" s="16" t="s">
        <v>4386</v>
      </c>
      <c r="Y45" s="16"/>
      <c r="Z45" s="134" t="s">
        <v>4387</v>
      </c>
      <c r="AA45" s="134"/>
    </row>
    <row r="46" spans="1:32">
      <c r="A46" s="15" t="s">
        <v>102</v>
      </c>
      <c r="B46" s="15" t="s">
        <v>92</v>
      </c>
      <c r="C46" s="15" t="s">
        <v>4388</v>
      </c>
      <c r="D46" s="15" t="s">
        <v>620</v>
      </c>
      <c r="E46" s="227">
        <v>46107.958333333336</v>
      </c>
      <c r="F46" s="15">
        <v>9.9</v>
      </c>
      <c r="G46" s="15">
        <v>118271</v>
      </c>
      <c r="H46" s="37" t="s">
        <v>740</v>
      </c>
      <c r="I46" s="15"/>
      <c r="J46" s="15"/>
      <c r="K46" s="15"/>
      <c r="L46" s="15"/>
      <c r="M46" s="35">
        <v>60</v>
      </c>
      <c r="N46" s="35">
        <v>60</v>
      </c>
      <c r="O46" s="35">
        <v>41</v>
      </c>
      <c r="P46" s="15"/>
      <c r="Q46" s="14">
        <f t="shared" si="4"/>
        <v>161</v>
      </c>
      <c r="R46" s="229" t="s">
        <v>32</v>
      </c>
      <c r="S46" s="23" t="s">
        <v>33</v>
      </c>
      <c r="T46" s="14"/>
      <c r="U46" s="16" t="s">
        <v>523</v>
      </c>
      <c r="V46" s="485" t="s">
        <v>90</v>
      </c>
      <c r="W46" s="16">
        <v>1018863</v>
      </c>
      <c r="X46" s="16" t="s">
        <v>4386</v>
      </c>
      <c r="Y46" s="16"/>
    </row>
    <row r="47" spans="1:32">
      <c r="A47" s="11" t="s">
        <v>19</v>
      </c>
      <c r="B47" s="7"/>
      <c r="C47" s="7"/>
      <c r="D47" s="7"/>
      <c r="E47" s="11"/>
      <c r="F47" s="7"/>
      <c r="G47" s="7"/>
      <c r="H47" s="7"/>
      <c r="I47" s="11">
        <f>SUM(I41:I45)</f>
        <v>0</v>
      </c>
      <c r="J47" s="11">
        <f>SUM(J41:J45)</f>
        <v>0</v>
      </c>
      <c r="K47" s="11">
        <f t="shared" ref="K47:Q47" si="5">SUM(K41:K46)</f>
        <v>0</v>
      </c>
      <c r="L47" s="11">
        <f t="shared" si="5"/>
        <v>0</v>
      </c>
      <c r="M47" s="11">
        <f t="shared" si="5"/>
        <v>104</v>
      </c>
      <c r="N47" s="11">
        <f t="shared" si="5"/>
        <v>289</v>
      </c>
      <c r="O47" s="11">
        <f t="shared" si="5"/>
        <v>333</v>
      </c>
      <c r="P47" s="11">
        <f t="shared" si="5"/>
        <v>240</v>
      </c>
      <c r="Q47" s="11">
        <f t="shared" si="5"/>
        <v>966</v>
      </c>
      <c r="R47" s="12"/>
      <c r="S47" s="12"/>
      <c r="T47" s="12"/>
      <c r="U47" s="12"/>
      <c r="V47" s="12"/>
      <c r="W47" s="12"/>
      <c r="X47" s="12"/>
      <c r="Y47" s="12"/>
    </row>
    <row r="48" spans="1:32">
      <c r="A48" s="1"/>
      <c r="B48" s="1"/>
      <c r="C48" s="1"/>
      <c r="D48" s="1"/>
      <c r="E48" s="1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166" t="s">
        <v>34</v>
      </c>
      <c r="B49" s="1562"/>
      <c r="C49" s="1562"/>
      <c r="D49" s="1562"/>
      <c r="E49" s="1"/>
      <c r="F49" s="1"/>
      <c r="G49" s="1"/>
      <c r="H49" s="1"/>
      <c r="I49" s="1"/>
      <c r="J49" s="1"/>
      <c r="K49" s="1563"/>
      <c r="L49" s="1563"/>
      <c r="M49" s="156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 ht="18">
      <c r="A50" s="187" t="s">
        <v>35</v>
      </c>
      <c r="B50" s="186" t="s">
        <v>36</v>
      </c>
      <c r="C50" s="239" t="s">
        <v>37</v>
      </c>
      <c r="D50" s="2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230" t="s">
        <v>523</v>
      </c>
      <c r="B51" s="1558" t="s">
        <v>39</v>
      </c>
      <c r="C51" s="1558"/>
      <c r="D51" s="242"/>
      <c r="E51" s="243" t="s">
        <v>40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4"/>
      <c r="B52" s="1564"/>
      <c r="C52" s="156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42</v>
      </c>
      <c r="B53" s="1565"/>
      <c r="C53" s="156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565"/>
      <c r="C54" s="156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43</v>
      </c>
      <c r="B55" s="1566"/>
      <c r="C55" s="156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44</v>
      </c>
      <c r="B56" s="1567"/>
      <c r="C56" s="156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8" spans="1:25" ht="23.25" customHeight="1">
      <c r="A58" s="1714" t="s">
        <v>155</v>
      </c>
      <c r="B58" s="1714"/>
      <c r="C58" s="1714"/>
      <c r="D58" s="1714"/>
      <c r="E58" s="1714"/>
      <c r="F58" s="1714"/>
      <c r="G58" s="1075"/>
      <c r="H58" s="259"/>
      <c r="I58" s="1714" t="s">
        <v>959</v>
      </c>
      <c r="J58" s="1714"/>
      <c r="K58" s="1714"/>
      <c r="L58" s="1714"/>
      <c r="M58" s="1714"/>
      <c r="N58" s="1714"/>
      <c r="O58" s="1714"/>
      <c r="P58" s="1714"/>
      <c r="Q58" s="1714"/>
      <c r="R58" s="1712" t="s">
        <v>110</v>
      </c>
      <c r="S58" s="1713"/>
      <c r="T58" s="1712"/>
      <c r="U58" s="1712"/>
      <c r="V58" s="1712"/>
      <c r="W58" s="1712"/>
      <c r="X58" s="1712"/>
      <c r="Y58" s="1712"/>
    </row>
    <row r="59" spans="1:25" ht="26.25">
      <c r="A59" s="8" t="s">
        <v>3</v>
      </c>
      <c r="B59" s="8" t="s">
        <v>4</v>
      </c>
      <c r="C59" s="8" t="s">
        <v>5</v>
      </c>
      <c r="D59" s="8" t="s">
        <v>6</v>
      </c>
      <c r="E59" s="8" t="s">
        <v>7</v>
      </c>
      <c r="F59" s="8" t="s">
        <v>8</v>
      </c>
      <c r="G59" s="8" t="s">
        <v>9</v>
      </c>
      <c r="H59" s="33" t="s">
        <v>10</v>
      </c>
      <c r="I59" s="9" t="s">
        <v>11</v>
      </c>
      <c r="J59" s="9" t="s">
        <v>12</v>
      </c>
      <c r="K59" s="9" t="s">
        <v>13</v>
      </c>
      <c r="L59" s="9" t="s">
        <v>14</v>
      </c>
      <c r="M59" s="9" t="s">
        <v>15</v>
      </c>
      <c r="N59" s="9" t="s">
        <v>16</v>
      </c>
      <c r="O59" s="9" t="s">
        <v>17</v>
      </c>
      <c r="P59" s="10" t="s">
        <v>18</v>
      </c>
      <c r="Q59" s="8" t="s">
        <v>19</v>
      </c>
      <c r="R59" s="8" t="s">
        <v>20</v>
      </c>
      <c r="S59" s="240" t="s">
        <v>21</v>
      </c>
      <c r="T59" s="240" t="s">
        <v>22</v>
      </c>
      <c r="U59" s="8" t="s">
        <v>24</v>
      </c>
      <c r="V59" s="8" t="s">
        <v>25</v>
      </c>
      <c r="W59" s="8" t="s">
        <v>26</v>
      </c>
      <c r="X59" s="8" t="s">
        <v>27</v>
      </c>
      <c r="Y59" s="8" t="s">
        <v>28</v>
      </c>
    </row>
    <row r="60" spans="1:25">
      <c r="A60" s="224" t="s">
        <v>601</v>
      </c>
      <c r="B60" s="224" t="s">
        <v>80</v>
      </c>
      <c r="C60" s="35" t="s">
        <v>4389</v>
      </c>
      <c r="D60" s="224" t="s">
        <v>1300</v>
      </c>
      <c r="E60" s="227">
        <v>46107.569444444445</v>
      </c>
      <c r="F60" s="224">
        <v>10.8</v>
      </c>
      <c r="G60" s="224">
        <v>118272</v>
      </c>
      <c r="H60" s="226" t="s">
        <v>1348</v>
      </c>
      <c r="I60" s="224"/>
      <c r="J60" s="224"/>
      <c r="K60" s="224"/>
      <c r="L60" s="224"/>
      <c r="M60" s="224"/>
      <c r="N60" s="224"/>
      <c r="O60" s="224"/>
      <c r="P60" s="35">
        <v>161</v>
      </c>
      <c r="Q60" s="14">
        <v>161</v>
      </c>
      <c r="R60" s="229" t="s">
        <v>32</v>
      </c>
      <c r="S60" s="23" t="s">
        <v>4390</v>
      </c>
      <c r="T60" s="14"/>
      <c r="U60" s="228" t="s">
        <v>2328</v>
      </c>
      <c r="V60" s="485" t="s">
        <v>90</v>
      </c>
      <c r="W60" s="16">
        <v>1018850</v>
      </c>
      <c r="X60" s="16" t="s">
        <v>4391</v>
      </c>
      <c r="Y60" s="16"/>
    </row>
    <row r="61" spans="1:25">
      <c r="A61" s="35" t="s">
        <v>1192</v>
      </c>
      <c r="B61" s="224" t="s">
        <v>80</v>
      </c>
      <c r="C61" s="35" t="s">
        <v>4392</v>
      </c>
      <c r="D61" s="224" t="s">
        <v>1300</v>
      </c>
      <c r="E61" s="227">
        <v>46107.569444444445</v>
      </c>
      <c r="F61" s="224">
        <v>10.8</v>
      </c>
      <c r="G61" s="224">
        <v>118273</v>
      </c>
      <c r="H61" s="226" t="s">
        <v>1239</v>
      </c>
      <c r="I61" s="224"/>
      <c r="J61" s="224"/>
      <c r="K61" s="224"/>
      <c r="L61" s="224"/>
      <c r="M61" s="224"/>
      <c r="N61" s="224"/>
      <c r="O61" s="224"/>
      <c r="P61" s="35">
        <v>161</v>
      </c>
      <c r="Q61" s="14">
        <v>161</v>
      </c>
      <c r="R61" s="229" t="s">
        <v>32</v>
      </c>
      <c r="S61" s="23" t="s">
        <v>4393</v>
      </c>
      <c r="T61" s="14"/>
      <c r="U61" s="228" t="s">
        <v>2328</v>
      </c>
      <c r="V61" s="485" t="s">
        <v>90</v>
      </c>
      <c r="W61" s="16">
        <v>1018851</v>
      </c>
      <c r="X61" s="16" t="s">
        <v>4391</v>
      </c>
      <c r="Y61" s="16"/>
    </row>
    <row r="62" spans="1:25">
      <c r="A62" s="224" t="s">
        <v>86</v>
      </c>
      <c r="B62" s="224" t="s">
        <v>80</v>
      </c>
      <c r="C62" s="35" t="s">
        <v>4394</v>
      </c>
      <c r="D62" s="224" t="s">
        <v>1300</v>
      </c>
      <c r="E62" s="227">
        <v>46107.569444444445</v>
      </c>
      <c r="F62" s="224">
        <v>10.8</v>
      </c>
      <c r="G62" s="224">
        <v>118274</v>
      </c>
      <c r="H62" s="226" t="s">
        <v>1348</v>
      </c>
      <c r="I62" s="224"/>
      <c r="J62" s="224"/>
      <c r="K62" s="224"/>
      <c r="L62" s="224"/>
      <c r="M62" s="224"/>
      <c r="N62" s="224"/>
      <c r="O62" s="224"/>
      <c r="P62" s="35">
        <v>161</v>
      </c>
      <c r="Q62" s="14">
        <v>161</v>
      </c>
      <c r="R62" s="229" t="s">
        <v>32</v>
      </c>
      <c r="S62" s="23" t="s">
        <v>4395</v>
      </c>
      <c r="T62" s="14"/>
      <c r="U62" s="228" t="s">
        <v>2328</v>
      </c>
      <c r="V62" s="485" t="s">
        <v>90</v>
      </c>
      <c r="W62" s="16">
        <v>1018853</v>
      </c>
      <c r="X62" s="16" t="s">
        <v>4391</v>
      </c>
      <c r="Y62" s="16"/>
    </row>
    <row r="63" spans="1:25">
      <c r="A63" s="224" t="s">
        <v>157</v>
      </c>
      <c r="B63" s="224" t="s">
        <v>80</v>
      </c>
      <c r="C63" s="35" t="s">
        <v>4396</v>
      </c>
      <c r="D63" s="224" t="s">
        <v>1300</v>
      </c>
      <c r="E63" s="227">
        <v>46107.569444444445</v>
      </c>
      <c r="F63" s="224">
        <v>10.8</v>
      </c>
      <c r="G63" s="224">
        <v>118275</v>
      </c>
      <c r="H63" s="226" t="s">
        <v>4397</v>
      </c>
      <c r="I63" s="224"/>
      <c r="J63" s="224"/>
      <c r="K63" s="224"/>
      <c r="L63" s="224"/>
      <c r="M63" s="224"/>
      <c r="N63" s="224"/>
      <c r="O63" s="224"/>
      <c r="P63" s="35">
        <v>161</v>
      </c>
      <c r="Q63" s="14">
        <v>161</v>
      </c>
      <c r="R63" s="229" t="s">
        <v>32</v>
      </c>
      <c r="S63" s="23" t="s">
        <v>33</v>
      </c>
      <c r="T63" s="14"/>
      <c r="U63" s="228" t="s">
        <v>2328</v>
      </c>
      <c r="V63" s="485" t="s">
        <v>90</v>
      </c>
      <c r="W63" s="16">
        <v>1018854</v>
      </c>
      <c r="X63" s="16" t="s">
        <v>4391</v>
      </c>
      <c r="Y63" s="16"/>
    </row>
    <row r="64" spans="1:25">
      <c r="A64" s="15" t="s">
        <v>142</v>
      </c>
      <c r="B64" s="15" t="s">
        <v>72</v>
      </c>
      <c r="C64" s="35" t="s">
        <v>4398</v>
      </c>
      <c r="D64" s="15" t="s">
        <v>883</v>
      </c>
      <c r="E64" s="24">
        <v>46107.586805555555</v>
      </c>
      <c r="F64" s="15">
        <v>13.8</v>
      </c>
      <c r="G64" s="15">
        <v>118252</v>
      </c>
      <c r="H64" s="37" t="s">
        <v>2573</v>
      </c>
      <c r="I64" s="15"/>
      <c r="J64" s="15"/>
      <c r="K64" s="15"/>
      <c r="L64" s="15"/>
      <c r="M64" s="35">
        <v>27</v>
      </c>
      <c r="N64" s="35">
        <v>108</v>
      </c>
      <c r="O64" s="35">
        <v>26</v>
      </c>
      <c r="P64" s="15"/>
      <c r="Q64" s="14">
        <f>SUM(I64:P64)</f>
        <v>161</v>
      </c>
      <c r="R64" s="14" t="s">
        <v>30</v>
      </c>
      <c r="S64" s="14" t="s">
        <v>31</v>
      </c>
      <c r="T64" s="14"/>
      <c r="U64" s="16" t="s">
        <v>755</v>
      </c>
      <c r="V64" s="485" t="s">
        <v>90</v>
      </c>
      <c r="W64" s="16">
        <v>1018855</v>
      </c>
      <c r="X64" s="16" t="s">
        <v>4399</v>
      </c>
      <c r="Y64" s="16"/>
    </row>
    <row r="65" spans="1:25">
      <c r="A65" s="11" t="s">
        <v>19</v>
      </c>
      <c r="B65" s="7"/>
      <c r="C65" s="7"/>
      <c r="D65" s="7"/>
      <c r="E65" s="11"/>
      <c r="F65" s="7"/>
      <c r="G65" s="7"/>
      <c r="H65" s="7"/>
      <c r="I65" s="11">
        <f t="shared" ref="I65:Q65" si="6">SUM(I60:I64)</f>
        <v>0</v>
      </c>
      <c r="J65" s="11">
        <f t="shared" si="6"/>
        <v>0</v>
      </c>
      <c r="K65" s="11">
        <f t="shared" si="6"/>
        <v>0</v>
      </c>
      <c r="L65" s="11">
        <f t="shared" si="6"/>
        <v>0</v>
      </c>
      <c r="M65" s="11">
        <f t="shared" si="6"/>
        <v>27</v>
      </c>
      <c r="N65" s="11">
        <f t="shared" si="6"/>
        <v>108</v>
      </c>
      <c r="O65" s="11">
        <f t="shared" si="6"/>
        <v>26</v>
      </c>
      <c r="P65" s="11">
        <f t="shared" si="6"/>
        <v>644</v>
      </c>
      <c r="Q65" s="11">
        <f t="shared" si="6"/>
        <v>805</v>
      </c>
      <c r="R65" s="12"/>
      <c r="S65" s="12"/>
      <c r="T65" s="12"/>
      <c r="U65" s="12"/>
      <c r="V65" s="12"/>
      <c r="W65" s="12"/>
      <c r="X65" s="12"/>
      <c r="Y65" s="12"/>
    </row>
    <row r="66" spans="1:25">
      <c r="A66" s="2"/>
      <c r="B66" s="2"/>
      <c r="C66" s="2"/>
      <c r="D66" s="2"/>
      <c r="E66" s="2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166" t="s">
        <v>34</v>
      </c>
      <c r="B67" s="1562"/>
      <c r="C67" s="1562"/>
      <c r="D67" s="1562"/>
      <c r="E67" s="1"/>
      <c r="F67" s="1"/>
      <c r="G67" s="1"/>
      <c r="H67" s="1"/>
      <c r="I67" s="1"/>
      <c r="J67" s="1"/>
      <c r="K67" s="1563"/>
      <c r="L67" s="1563"/>
      <c r="M67" s="1563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 ht="18">
      <c r="A68" s="187" t="s">
        <v>35</v>
      </c>
      <c r="B68" s="186" t="s">
        <v>36</v>
      </c>
      <c r="C68" s="239" t="s">
        <v>37</v>
      </c>
      <c r="D68" s="24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230" t="s">
        <v>508</v>
      </c>
      <c r="B69" s="1558" t="s">
        <v>39</v>
      </c>
      <c r="C69" s="1558"/>
      <c r="D69" s="242"/>
      <c r="E69" s="243" t="s">
        <v>40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4" t="s">
        <v>523</v>
      </c>
      <c r="B70" s="1564" t="s">
        <v>41</v>
      </c>
      <c r="C70" s="156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42</v>
      </c>
      <c r="B71" s="1565"/>
      <c r="C71" s="156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42</v>
      </c>
      <c r="B72" s="1565"/>
      <c r="C72" s="156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43</v>
      </c>
      <c r="B73" s="1566"/>
      <c r="C73" s="156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44</v>
      </c>
      <c r="B74" s="1567"/>
      <c r="C74" s="156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6" spans="1:25" ht="23.25" customHeight="1">
      <c r="A76" s="1714" t="s">
        <v>83</v>
      </c>
      <c r="B76" s="1714"/>
      <c r="C76" s="1714"/>
      <c r="D76" s="1714"/>
      <c r="E76" s="1714"/>
      <c r="F76" s="1714"/>
      <c r="G76" s="1075"/>
      <c r="H76" s="259"/>
      <c r="I76" s="1714" t="s">
        <v>1126</v>
      </c>
      <c r="J76" s="1714"/>
      <c r="K76" s="1714"/>
      <c r="L76" s="1714"/>
      <c r="M76" s="1714"/>
      <c r="N76" s="1714"/>
      <c r="O76" s="1714"/>
      <c r="P76" s="1714"/>
      <c r="Q76" s="1714"/>
      <c r="R76" s="1712" t="s">
        <v>810</v>
      </c>
      <c r="S76" s="1713"/>
      <c r="T76" s="1712"/>
      <c r="U76" s="1712"/>
      <c r="V76" s="1712"/>
      <c r="W76" s="1712"/>
      <c r="X76" s="1712"/>
      <c r="Y76" s="1712"/>
    </row>
    <row r="77" spans="1:25" ht="26.25">
      <c r="A77" s="8" t="s">
        <v>3</v>
      </c>
      <c r="B77" s="8" t="s">
        <v>4</v>
      </c>
      <c r="C77" s="8" t="s">
        <v>5</v>
      </c>
      <c r="D77" s="8" t="s">
        <v>6</v>
      </c>
      <c r="E77" s="8" t="s">
        <v>7</v>
      </c>
      <c r="F77" s="8" t="s">
        <v>8</v>
      </c>
      <c r="G77" s="8" t="s">
        <v>9</v>
      </c>
      <c r="H77" s="33" t="s">
        <v>10</v>
      </c>
      <c r="I77" s="9" t="s">
        <v>11</v>
      </c>
      <c r="J77" s="9" t="s">
        <v>12</v>
      </c>
      <c r="K77" s="9" t="s">
        <v>13</v>
      </c>
      <c r="L77" s="9" t="s">
        <v>14</v>
      </c>
      <c r="M77" s="9" t="s">
        <v>15</v>
      </c>
      <c r="N77" s="9" t="s">
        <v>16</v>
      </c>
      <c r="O77" s="9" t="s">
        <v>17</v>
      </c>
      <c r="P77" s="10" t="s">
        <v>18</v>
      </c>
      <c r="Q77" s="8" t="s">
        <v>19</v>
      </c>
      <c r="R77" s="8" t="s">
        <v>20</v>
      </c>
      <c r="S77" s="240" t="s">
        <v>21</v>
      </c>
      <c r="T77" s="240" t="s">
        <v>22</v>
      </c>
      <c r="U77" s="8" t="s">
        <v>24</v>
      </c>
      <c r="V77" s="8" t="s">
        <v>25</v>
      </c>
      <c r="W77" s="8" t="s">
        <v>26</v>
      </c>
      <c r="X77" s="8" t="s">
        <v>27</v>
      </c>
      <c r="Y77" s="8" t="s">
        <v>28</v>
      </c>
    </row>
    <row r="78" spans="1:25">
      <c r="A78" s="35" t="s">
        <v>601</v>
      </c>
      <c r="B78" s="35" t="s">
        <v>78</v>
      </c>
      <c r="C78" s="35" t="s">
        <v>4400</v>
      </c>
      <c r="D78" s="224" t="s">
        <v>1839</v>
      </c>
      <c r="E78" s="227">
        <v>46107.541666666664</v>
      </c>
      <c r="F78" s="224">
        <v>11</v>
      </c>
      <c r="G78" s="224">
        <v>118276</v>
      </c>
      <c r="H78" s="226" t="s">
        <v>740</v>
      </c>
      <c r="I78" s="224"/>
      <c r="J78" s="224"/>
      <c r="K78" s="224"/>
      <c r="L78" s="224"/>
      <c r="M78" s="224"/>
      <c r="N78" s="35">
        <v>30</v>
      </c>
      <c r="O78" s="35">
        <v>30</v>
      </c>
      <c r="P78" s="35">
        <v>101</v>
      </c>
      <c r="Q78" s="14">
        <v>161</v>
      </c>
      <c r="R78" s="229" t="s">
        <v>32</v>
      </c>
      <c r="S78" s="23" t="s">
        <v>33</v>
      </c>
      <c r="T78" s="14"/>
      <c r="U78" s="228" t="s">
        <v>2328</v>
      </c>
      <c r="V78" s="485" t="s">
        <v>90</v>
      </c>
      <c r="W78" s="16">
        <v>1018857</v>
      </c>
      <c r="X78" s="16" t="s">
        <v>4391</v>
      </c>
      <c r="Y78" s="16"/>
    </row>
    <row r="79" spans="1:25">
      <c r="A79" s="35" t="s">
        <v>120</v>
      </c>
      <c r="B79" s="35" t="s">
        <v>78</v>
      </c>
      <c r="C79" s="35" t="s">
        <v>4401</v>
      </c>
      <c r="D79" s="224" t="s">
        <v>1839</v>
      </c>
      <c r="E79" s="227">
        <v>46107.541666666664</v>
      </c>
      <c r="F79" s="224">
        <v>11</v>
      </c>
      <c r="G79" s="224">
        <v>118277</v>
      </c>
      <c r="H79" s="226" t="s">
        <v>740</v>
      </c>
      <c r="I79" s="224"/>
      <c r="J79" s="224"/>
      <c r="K79" s="224"/>
      <c r="L79" s="224"/>
      <c r="M79" s="224"/>
      <c r="N79" s="35">
        <v>30</v>
      </c>
      <c r="O79" s="35">
        <v>30</v>
      </c>
      <c r="P79" s="35">
        <v>101</v>
      </c>
      <c r="Q79" s="14">
        <v>161</v>
      </c>
      <c r="R79" s="229" t="s">
        <v>32</v>
      </c>
      <c r="S79" s="23" t="s">
        <v>33</v>
      </c>
      <c r="T79" s="234" t="b">
        <v>1</v>
      </c>
      <c r="U79" s="228" t="s">
        <v>2328</v>
      </c>
      <c r="V79" s="485" t="s">
        <v>90</v>
      </c>
      <c r="W79" s="16">
        <v>1018859</v>
      </c>
      <c r="X79" s="16" t="s">
        <v>4391</v>
      </c>
      <c r="Y79" s="16"/>
    </row>
    <row r="80" spans="1:25">
      <c r="A80" s="35" t="s">
        <v>4296</v>
      </c>
      <c r="B80" s="35" t="s">
        <v>78</v>
      </c>
      <c r="C80" s="35" t="s">
        <v>4402</v>
      </c>
      <c r="D80" s="224" t="s">
        <v>1839</v>
      </c>
      <c r="E80" s="227">
        <v>46107.541666666664</v>
      </c>
      <c r="F80" s="224">
        <v>11</v>
      </c>
      <c r="G80" s="224">
        <v>118278</v>
      </c>
      <c r="H80" s="226" t="s">
        <v>740</v>
      </c>
      <c r="I80" s="224"/>
      <c r="J80" s="224"/>
      <c r="K80" s="224"/>
      <c r="L80" s="224"/>
      <c r="M80" s="224"/>
      <c r="N80" s="35">
        <v>30</v>
      </c>
      <c r="O80" s="35">
        <v>30</v>
      </c>
      <c r="P80" s="35">
        <v>101</v>
      </c>
      <c r="Q80" s="14">
        <v>161</v>
      </c>
      <c r="R80" s="229" t="s">
        <v>32</v>
      </c>
      <c r="S80" s="23" t="s">
        <v>33</v>
      </c>
      <c r="T80" s="14"/>
      <c r="U80" s="228" t="s">
        <v>2328</v>
      </c>
      <c r="V80" s="485" t="s">
        <v>90</v>
      </c>
      <c r="W80" s="16">
        <v>1018860</v>
      </c>
      <c r="X80" s="16" t="s">
        <v>4391</v>
      </c>
      <c r="Y80" s="16"/>
    </row>
    <row r="81" spans="1:25">
      <c r="A81" s="35" t="s">
        <v>3871</v>
      </c>
      <c r="B81" s="35" t="s">
        <v>78</v>
      </c>
      <c r="C81" s="35" t="s">
        <v>4403</v>
      </c>
      <c r="D81" s="224" t="s">
        <v>1839</v>
      </c>
      <c r="E81" s="227">
        <v>46107.541666666664</v>
      </c>
      <c r="F81" s="224">
        <v>11</v>
      </c>
      <c r="G81" s="224">
        <v>118279</v>
      </c>
      <c r="H81" s="226" t="s">
        <v>740</v>
      </c>
      <c r="I81" s="224"/>
      <c r="J81" s="224"/>
      <c r="K81" s="224"/>
      <c r="L81" s="224"/>
      <c r="M81" s="224"/>
      <c r="N81" s="35">
        <v>30</v>
      </c>
      <c r="O81" s="35">
        <v>30</v>
      </c>
      <c r="P81" s="35">
        <v>101</v>
      </c>
      <c r="Q81" s="14">
        <v>161</v>
      </c>
      <c r="R81" s="229" t="s">
        <v>32</v>
      </c>
      <c r="S81" s="23" t="s">
        <v>33</v>
      </c>
      <c r="T81" s="14"/>
      <c r="U81" s="228" t="s">
        <v>2328</v>
      </c>
      <c r="V81" s="485" t="s">
        <v>90</v>
      </c>
      <c r="W81" s="16">
        <v>1018862</v>
      </c>
      <c r="X81" s="16" t="s">
        <v>4391</v>
      </c>
      <c r="Y81" s="16"/>
    </row>
    <row r="82" spans="1:25">
      <c r="A82" s="224" t="s">
        <v>111</v>
      </c>
      <c r="B82" s="224" t="s">
        <v>65</v>
      </c>
      <c r="C82" s="35" t="s">
        <v>4404</v>
      </c>
      <c r="D82" s="224" t="s">
        <v>4239</v>
      </c>
      <c r="E82" s="227">
        <v>46106.416666666664</v>
      </c>
      <c r="F82" s="224">
        <v>17.399999999999999</v>
      </c>
      <c r="G82" s="224">
        <v>118247</v>
      </c>
      <c r="H82" s="226" t="s">
        <v>740</v>
      </c>
      <c r="I82" s="224"/>
      <c r="J82" s="224"/>
      <c r="K82" s="224"/>
      <c r="L82" s="224"/>
      <c r="M82" s="224"/>
      <c r="N82" s="35">
        <v>161</v>
      </c>
      <c r="O82" s="224"/>
      <c r="P82" s="224"/>
      <c r="Q82" s="14">
        <f t="shared" ref="Q82:Q83" si="7">SUM(I82:P82)</f>
        <v>161</v>
      </c>
      <c r="R82" s="14" t="s">
        <v>30</v>
      </c>
      <c r="S82" s="23" t="s">
        <v>33</v>
      </c>
      <c r="T82" s="14"/>
      <c r="U82" s="280" t="s">
        <v>2328</v>
      </c>
      <c r="V82" s="14" t="s">
        <v>90</v>
      </c>
      <c r="W82" s="16">
        <v>1018883</v>
      </c>
      <c r="X82" s="16" t="s">
        <v>4405</v>
      </c>
      <c r="Y82" s="16"/>
    </row>
    <row r="83" spans="1:25" ht="25.5">
      <c r="A83" s="15" t="s">
        <v>111</v>
      </c>
      <c r="B83" s="224" t="s">
        <v>65</v>
      </c>
      <c r="C83" s="35" t="s">
        <v>4406</v>
      </c>
      <c r="D83" s="224" t="s">
        <v>4239</v>
      </c>
      <c r="E83" s="227">
        <v>46106.416666666664</v>
      </c>
      <c r="F83" s="224">
        <v>17.399999999999999</v>
      </c>
      <c r="G83" s="15">
        <v>118248</v>
      </c>
      <c r="H83" s="226" t="s">
        <v>4407</v>
      </c>
      <c r="I83" s="15"/>
      <c r="J83" s="15"/>
      <c r="K83" s="15"/>
      <c r="L83" s="15"/>
      <c r="M83" s="35">
        <v>161</v>
      </c>
      <c r="N83" s="15"/>
      <c r="O83" s="15"/>
      <c r="P83" s="15"/>
      <c r="Q83" s="14">
        <f t="shared" si="7"/>
        <v>161</v>
      </c>
      <c r="R83" s="14" t="s">
        <v>30</v>
      </c>
      <c r="S83" s="23" t="s">
        <v>33</v>
      </c>
      <c r="T83" s="14"/>
      <c r="U83" s="280" t="s">
        <v>508</v>
      </c>
      <c r="V83" s="14" t="s">
        <v>90</v>
      </c>
      <c r="W83" s="16">
        <v>1018884</v>
      </c>
      <c r="X83" s="16" t="s">
        <v>4405</v>
      </c>
      <c r="Y83" s="16"/>
    </row>
    <row r="84" spans="1:25">
      <c r="A84" s="11" t="s">
        <v>19</v>
      </c>
      <c r="B84" s="7"/>
      <c r="C84" s="7"/>
      <c r="D84" s="7"/>
      <c r="E84" s="11"/>
      <c r="F84" s="7"/>
      <c r="G84" s="7"/>
      <c r="H84" s="7"/>
      <c r="I84" s="11">
        <f>SUM(I78:I82)</f>
        <v>0</v>
      </c>
      <c r="J84" s="11">
        <f>SUM(J78:J82)</f>
        <v>0</v>
      </c>
      <c r="K84" s="11">
        <f t="shared" ref="K84:Q84" si="8">SUM(K78:K83)</f>
        <v>0</v>
      </c>
      <c r="L84" s="11">
        <f t="shared" si="8"/>
        <v>0</v>
      </c>
      <c r="M84" s="11">
        <f t="shared" si="8"/>
        <v>161</v>
      </c>
      <c r="N84" s="11">
        <f t="shared" si="8"/>
        <v>281</v>
      </c>
      <c r="O84" s="11">
        <f t="shared" si="8"/>
        <v>120</v>
      </c>
      <c r="P84" s="11">
        <f t="shared" si="8"/>
        <v>404</v>
      </c>
      <c r="Q84" s="11">
        <f t="shared" si="8"/>
        <v>966</v>
      </c>
      <c r="R84" s="12"/>
      <c r="S84" s="12"/>
      <c r="T84" s="12"/>
      <c r="U84" s="12"/>
      <c r="V84" s="12"/>
      <c r="W84" s="12"/>
      <c r="X84" s="12"/>
      <c r="Y84" s="12"/>
    </row>
    <row r="85" spans="1:25">
      <c r="A85" s="1"/>
      <c r="B85" s="1"/>
      <c r="C85" s="1"/>
      <c r="D85" s="1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>
      <c r="A86" s="166" t="s">
        <v>34</v>
      </c>
      <c r="B86" s="1562"/>
      <c r="C86" s="1562"/>
      <c r="D86" s="1562"/>
      <c r="E86" s="1"/>
      <c r="F86" s="1"/>
      <c r="G86" s="1"/>
      <c r="H86" s="1"/>
      <c r="I86" s="1"/>
      <c r="J86" s="1"/>
      <c r="K86" s="1563"/>
      <c r="L86" s="1563"/>
      <c r="M86" s="1563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 ht="18">
      <c r="A87" s="187" t="s">
        <v>35</v>
      </c>
      <c r="B87" s="186" t="s">
        <v>36</v>
      </c>
      <c r="C87" s="239" t="s">
        <v>37</v>
      </c>
      <c r="D87" s="24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230" t="s">
        <v>508</v>
      </c>
      <c r="B88" s="1558" t="s">
        <v>39</v>
      </c>
      <c r="C88" s="1558"/>
      <c r="D88" s="242"/>
      <c r="E88" s="243" t="s">
        <v>40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4"/>
      <c r="B89" s="1564"/>
      <c r="C89" s="156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5" t="s">
        <v>42</v>
      </c>
      <c r="B90" s="1565"/>
      <c r="C90" s="156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5" t="s">
        <v>42</v>
      </c>
      <c r="B91" s="1565"/>
      <c r="C91" s="1565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5" t="s">
        <v>43</v>
      </c>
      <c r="B92" s="1566"/>
      <c r="C92" s="156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>
      <c r="A93" s="5" t="s">
        <v>44</v>
      </c>
      <c r="B93" s="1567"/>
      <c r="C93" s="156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5" spans="1:25" ht="31.5">
      <c r="A95" s="1739" t="s">
        <v>4408</v>
      </c>
      <c r="B95" s="1739"/>
      <c r="C95" s="1739"/>
      <c r="D95" s="1739"/>
      <c r="E95" s="1739"/>
      <c r="F95" s="1739"/>
      <c r="G95" s="1739"/>
      <c r="H95" s="1739"/>
      <c r="I95" s="1739"/>
      <c r="J95" s="1739"/>
      <c r="K95" s="1739"/>
      <c r="L95" s="1739"/>
      <c r="M95" s="1739"/>
      <c r="N95" s="1739"/>
      <c r="O95" s="1739"/>
      <c r="P95" s="1739"/>
      <c r="Q95" s="1739"/>
      <c r="R95" s="1739"/>
      <c r="S95" s="1739"/>
      <c r="T95" s="1739"/>
      <c r="U95" s="1739"/>
      <c r="V95" s="1739"/>
      <c r="W95" s="1739"/>
      <c r="X95" s="1739"/>
      <c r="Y95" s="1739"/>
    </row>
    <row r="96" spans="1:25" ht="26.25">
      <c r="A96" s="8" t="s">
        <v>3</v>
      </c>
      <c r="B96" s="8" t="s">
        <v>4</v>
      </c>
      <c r="C96" s="8" t="s">
        <v>5</v>
      </c>
      <c r="D96" s="8" t="s">
        <v>6</v>
      </c>
      <c r="E96" s="8" t="s">
        <v>7</v>
      </c>
      <c r="F96" s="8" t="s">
        <v>8</v>
      </c>
      <c r="G96" s="8" t="s">
        <v>9</v>
      </c>
      <c r="H96" s="33" t="s">
        <v>10</v>
      </c>
      <c r="I96" s="9" t="s">
        <v>11</v>
      </c>
      <c r="J96" s="9" t="s">
        <v>12</v>
      </c>
      <c r="K96" s="9" t="s">
        <v>13</v>
      </c>
      <c r="L96" s="9" t="s">
        <v>14</v>
      </c>
      <c r="M96" s="9" t="s">
        <v>15</v>
      </c>
      <c r="N96" s="9" t="s">
        <v>16</v>
      </c>
      <c r="O96" s="9" t="s">
        <v>17</v>
      </c>
      <c r="P96" s="10" t="s">
        <v>18</v>
      </c>
      <c r="Q96" s="8" t="s">
        <v>19</v>
      </c>
      <c r="R96" s="8" t="s">
        <v>20</v>
      </c>
      <c r="S96" s="240" t="s">
        <v>21</v>
      </c>
      <c r="T96" s="240" t="s">
        <v>22</v>
      </c>
      <c r="U96" s="8" t="s">
        <v>24</v>
      </c>
      <c r="V96" s="8" t="s">
        <v>25</v>
      </c>
      <c r="W96" s="8" t="s">
        <v>26</v>
      </c>
      <c r="X96" s="8" t="s">
        <v>27</v>
      </c>
      <c r="Y96" s="8" t="s">
        <v>28</v>
      </c>
    </row>
    <row r="97" spans="1:28" ht="38.25">
      <c r="A97" s="1071" t="s">
        <v>2561</v>
      </c>
      <c r="B97" s="1071" t="s">
        <v>4409</v>
      </c>
      <c r="C97" s="65" t="s">
        <v>4410</v>
      </c>
      <c r="D97" s="1071" t="s">
        <v>4321</v>
      </c>
      <c r="E97" s="1072">
        <v>46106.416666666664</v>
      </c>
      <c r="F97" s="1071">
        <v>11</v>
      </c>
      <c r="G97" s="1071">
        <v>118287</v>
      </c>
      <c r="H97" s="226" t="s">
        <v>4384</v>
      </c>
      <c r="I97" s="1071"/>
      <c r="J97" s="1071"/>
      <c r="K97" s="1071"/>
      <c r="L97" s="1071"/>
      <c r="M97" s="1071">
        <v>27</v>
      </c>
      <c r="N97" s="1071">
        <v>54</v>
      </c>
      <c r="O97" s="1071">
        <v>80</v>
      </c>
      <c r="P97" s="1071"/>
      <c r="Q97" s="1071">
        <f>SUM(L97:P97)</f>
        <v>161</v>
      </c>
      <c r="R97" s="1132" t="s">
        <v>32</v>
      </c>
      <c r="S97" s="735" t="s">
        <v>33</v>
      </c>
      <c r="T97" s="234" t="b">
        <v>1</v>
      </c>
      <c r="U97" s="918" t="s">
        <v>508</v>
      </c>
      <c r="V97" s="264" t="s">
        <v>90</v>
      </c>
      <c r="W97" s="737">
        <v>1018865</v>
      </c>
      <c r="X97" s="737" t="s">
        <v>4405</v>
      </c>
      <c r="Y97" s="737"/>
      <c r="Z97" t="s">
        <v>4411</v>
      </c>
      <c r="AB97" s="134" t="s">
        <v>4412</v>
      </c>
    </row>
    <row r="98" spans="1:28">
      <c r="A98" s="1073" t="s">
        <v>157</v>
      </c>
      <c r="B98" s="1073" t="s">
        <v>2047</v>
      </c>
      <c r="C98" s="60" t="s">
        <v>650</v>
      </c>
      <c r="D98" s="60"/>
      <c r="E98" s="61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1133"/>
      <c r="S98" s="368"/>
      <c r="T98" s="60"/>
      <c r="U98" s="60"/>
      <c r="V98" s="60"/>
      <c r="W98" s="60"/>
      <c r="X98" s="60"/>
      <c r="Y98" s="60"/>
    </row>
    <row r="99" spans="1:28">
      <c r="A99" s="1073" t="s">
        <v>4228</v>
      </c>
      <c r="B99" s="1073" t="s">
        <v>2047</v>
      </c>
      <c r="C99" s="60" t="s">
        <v>650</v>
      </c>
      <c r="D99" s="60"/>
      <c r="E99" s="61"/>
      <c r="F99" s="60"/>
      <c r="G99" s="115"/>
      <c r="H99" s="115"/>
      <c r="I99" s="115"/>
      <c r="J99" s="115"/>
      <c r="K99" s="115"/>
      <c r="L99" s="115"/>
      <c r="M99" s="115"/>
      <c r="N99" s="60"/>
      <c r="O99" s="60"/>
      <c r="P99" s="60"/>
      <c r="Q99" s="60"/>
      <c r="R99" s="1133"/>
      <c r="S99" s="368"/>
      <c r="T99" s="115"/>
      <c r="U99" s="60"/>
      <c r="V99" s="60"/>
      <c r="W99" s="115"/>
      <c r="X99" s="60"/>
      <c r="Y99" s="115"/>
    </row>
    <row r="100" spans="1:28">
      <c r="A100" s="19" t="s">
        <v>19</v>
      </c>
      <c r="B100" s="20"/>
      <c r="C100" s="20"/>
      <c r="D100" s="20"/>
      <c r="E100" s="19"/>
      <c r="F100" s="20"/>
      <c r="G100" s="20"/>
      <c r="H100" s="20"/>
      <c r="I100" s="19">
        <f>SUM(I94:I98)</f>
        <v>0</v>
      </c>
      <c r="J100" s="19">
        <f>SUM(J94:J98)</f>
        <v>0</v>
      </c>
      <c r="K100" s="19">
        <f t="shared" ref="K100:Q100" si="9">SUM(K94:K99)</f>
        <v>0</v>
      </c>
      <c r="L100" s="19">
        <f t="shared" si="9"/>
        <v>0</v>
      </c>
      <c r="M100" s="19">
        <f t="shared" si="9"/>
        <v>27</v>
      </c>
      <c r="N100" s="19">
        <f t="shared" si="9"/>
        <v>54</v>
      </c>
      <c r="O100" s="19">
        <f t="shared" si="9"/>
        <v>80</v>
      </c>
      <c r="P100" s="19">
        <f t="shared" si="9"/>
        <v>0</v>
      </c>
      <c r="Q100" s="19">
        <f t="shared" si="9"/>
        <v>161</v>
      </c>
      <c r="R100" s="256"/>
      <c r="S100" s="256"/>
      <c r="T100" s="256"/>
      <c r="U100" s="256"/>
      <c r="V100" s="256"/>
      <c r="W100" s="256"/>
      <c r="X100" s="256"/>
      <c r="Y100" s="256"/>
    </row>
  </sheetData>
  <mergeCells count="55">
    <mergeCell ref="B13:C13"/>
    <mergeCell ref="A1:F1"/>
    <mergeCell ref="I1:Q1"/>
    <mergeCell ref="R1:Y1"/>
    <mergeCell ref="B11:D11"/>
    <mergeCell ref="K11:M11"/>
    <mergeCell ref="B14:C14"/>
    <mergeCell ref="B16:C16"/>
    <mergeCell ref="B17:C17"/>
    <mergeCell ref="B18:C18"/>
    <mergeCell ref="B19:C19"/>
    <mergeCell ref="I21:Q21"/>
    <mergeCell ref="R21:Y21"/>
    <mergeCell ref="B31:D31"/>
    <mergeCell ref="K31:M31"/>
    <mergeCell ref="B33:C33"/>
    <mergeCell ref="A21:F21"/>
    <mergeCell ref="K67:M67"/>
    <mergeCell ref="B34:C34"/>
    <mergeCell ref="B35:C35"/>
    <mergeCell ref="B36:C36"/>
    <mergeCell ref="B37:C37"/>
    <mergeCell ref="A39:F39"/>
    <mergeCell ref="B86:D86"/>
    <mergeCell ref="B72:C72"/>
    <mergeCell ref="R58:Y58"/>
    <mergeCell ref="R39:Y39"/>
    <mergeCell ref="B49:D49"/>
    <mergeCell ref="K49:M49"/>
    <mergeCell ref="B51:C51"/>
    <mergeCell ref="B52:C52"/>
    <mergeCell ref="B53:C53"/>
    <mergeCell ref="I39:Q39"/>
    <mergeCell ref="B54:C54"/>
    <mergeCell ref="B55:C55"/>
    <mergeCell ref="B56:C56"/>
    <mergeCell ref="A58:F58"/>
    <mergeCell ref="I58:Q58"/>
    <mergeCell ref="B67:D67"/>
    <mergeCell ref="K86:M86"/>
    <mergeCell ref="B69:C69"/>
    <mergeCell ref="B70:C70"/>
    <mergeCell ref="B71:C71"/>
    <mergeCell ref="A95:Y95"/>
    <mergeCell ref="B93:C93"/>
    <mergeCell ref="B73:C73"/>
    <mergeCell ref="B74:C74"/>
    <mergeCell ref="A76:F76"/>
    <mergeCell ref="I76:Q76"/>
    <mergeCell ref="B88:C88"/>
    <mergeCell ref="B89:C89"/>
    <mergeCell ref="B90:C90"/>
    <mergeCell ref="B91:C91"/>
    <mergeCell ref="B92:C92"/>
    <mergeCell ref="R76:Y76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CB82-41DA-4E9D-833C-B10F9BF6A207}">
  <sheetPr>
    <tabColor rgb="FF00B0F0"/>
  </sheetPr>
  <dimension ref="A1:Y99"/>
  <sheetViews>
    <sheetView topLeftCell="A73" workbookViewId="0">
      <selection activeCell="C3" sqref="C3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10.5703125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4413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1820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25.5">
      <c r="A3" s="15" t="s">
        <v>111</v>
      </c>
      <c r="B3" s="15" t="s">
        <v>65</v>
      </c>
      <c r="C3" s="15" t="s">
        <v>4414</v>
      </c>
      <c r="D3" s="15" t="s">
        <v>64</v>
      </c>
      <c r="E3" s="24">
        <v>46102.517361111109</v>
      </c>
      <c r="F3" s="15">
        <v>17</v>
      </c>
      <c r="G3" s="15">
        <v>118175</v>
      </c>
      <c r="H3" s="226" t="s">
        <v>4415</v>
      </c>
      <c r="I3" s="225"/>
      <c r="J3" s="225"/>
      <c r="K3" s="225"/>
      <c r="L3" s="225"/>
      <c r="M3" s="224">
        <v>90</v>
      </c>
      <c r="N3" s="224">
        <v>71</v>
      </c>
      <c r="O3" s="224"/>
      <c r="P3" s="224"/>
      <c r="Q3" s="14">
        <f>SUM(M3:P3)</f>
        <v>161</v>
      </c>
      <c r="R3" s="14" t="s">
        <v>30</v>
      </c>
      <c r="S3" s="23" t="s">
        <v>33</v>
      </c>
      <c r="T3" s="14"/>
      <c r="U3" s="232" t="s">
        <v>169</v>
      </c>
      <c r="V3" s="16" t="s">
        <v>90</v>
      </c>
      <c r="W3" s="16">
        <v>1018776</v>
      </c>
      <c r="X3" s="16" t="s">
        <v>4416</v>
      </c>
      <c r="Y3" s="16"/>
    </row>
    <row r="4" spans="1:25">
      <c r="A4" s="224" t="s">
        <v>105</v>
      </c>
      <c r="B4" s="224" t="s">
        <v>78</v>
      </c>
      <c r="C4" s="224" t="s">
        <v>4417</v>
      </c>
      <c r="D4" s="224" t="s">
        <v>88</v>
      </c>
      <c r="E4" s="227">
        <v>46103.166666666664</v>
      </c>
      <c r="F4" s="224">
        <v>10.3</v>
      </c>
      <c r="G4" s="224">
        <v>118144</v>
      </c>
      <c r="H4" s="226" t="s">
        <v>740</v>
      </c>
      <c r="I4" s="224"/>
      <c r="J4" s="224"/>
      <c r="K4" s="224"/>
      <c r="L4" s="224"/>
      <c r="M4" s="224"/>
      <c r="N4" s="224"/>
      <c r="O4" s="224">
        <v>120</v>
      </c>
      <c r="P4" s="224">
        <v>41</v>
      </c>
      <c r="Q4" s="14">
        <f>SUM(N4:P4)</f>
        <v>161</v>
      </c>
      <c r="R4" s="229" t="s">
        <v>32</v>
      </c>
      <c r="S4" s="23" t="s">
        <v>33</v>
      </c>
      <c r="T4" s="234" t="b">
        <v>1</v>
      </c>
      <c r="U4" s="231" t="s">
        <v>161</v>
      </c>
      <c r="V4" s="16" t="s">
        <v>90</v>
      </c>
      <c r="W4" s="16">
        <v>1018777</v>
      </c>
      <c r="X4" s="16" t="s">
        <v>4418</v>
      </c>
      <c r="Y4" s="16" t="s">
        <v>4328</v>
      </c>
    </row>
    <row r="5" spans="1:25">
      <c r="A5" s="224" t="s">
        <v>86</v>
      </c>
      <c r="B5" s="224" t="s">
        <v>78</v>
      </c>
      <c r="C5" s="224" t="s">
        <v>4419</v>
      </c>
      <c r="D5" s="224" t="s">
        <v>88</v>
      </c>
      <c r="E5" s="227">
        <v>46103.166666666664</v>
      </c>
      <c r="F5" s="224">
        <v>10.3</v>
      </c>
      <c r="G5" s="224">
        <v>118145</v>
      </c>
      <c r="H5" s="226" t="s">
        <v>740</v>
      </c>
      <c r="I5" s="224"/>
      <c r="J5" s="224"/>
      <c r="K5" s="224"/>
      <c r="L5" s="224"/>
      <c r="M5" s="224"/>
      <c r="N5" s="224"/>
      <c r="O5" s="224">
        <v>120</v>
      </c>
      <c r="P5" s="224">
        <v>41</v>
      </c>
      <c r="Q5" s="14">
        <f>SUM(N5:P5)</f>
        <v>161</v>
      </c>
      <c r="R5" s="229" t="s">
        <v>32</v>
      </c>
      <c r="S5" s="23" t="s">
        <v>33</v>
      </c>
      <c r="T5" s="14"/>
      <c r="U5" s="231" t="s">
        <v>161</v>
      </c>
      <c r="V5" s="16" t="s">
        <v>90</v>
      </c>
      <c r="W5" s="16">
        <v>1018778</v>
      </c>
      <c r="X5" s="16" t="s">
        <v>4418</v>
      </c>
      <c r="Y5" s="16" t="s">
        <v>4328</v>
      </c>
    </row>
    <row r="6" spans="1:25">
      <c r="A6" s="224" t="s">
        <v>86</v>
      </c>
      <c r="B6" s="224" t="s">
        <v>92</v>
      </c>
      <c r="C6" s="15" t="s">
        <v>4420</v>
      </c>
      <c r="D6" s="224" t="s">
        <v>159</v>
      </c>
      <c r="E6" s="227">
        <v>46103.041666666664</v>
      </c>
      <c r="F6" s="224">
        <v>10.3</v>
      </c>
      <c r="G6" s="224">
        <v>118151</v>
      </c>
      <c r="H6" s="226" t="s">
        <v>740</v>
      </c>
      <c r="I6" s="224"/>
      <c r="J6" s="224"/>
      <c r="K6" s="224"/>
      <c r="L6" s="224"/>
      <c r="M6" s="224"/>
      <c r="N6" s="224"/>
      <c r="O6" s="224">
        <v>71</v>
      </c>
      <c r="P6" s="224">
        <v>90</v>
      </c>
      <c r="Q6" s="14">
        <f>SUM(J6:P6)</f>
        <v>161</v>
      </c>
      <c r="R6" s="229" t="s">
        <v>32</v>
      </c>
      <c r="S6" s="23" t="s">
        <v>33</v>
      </c>
      <c r="T6" s="14"/>
      <c r="U6" s="231" t="s">
        <v>161</v>
      </c>
      <c r="V6" s="16" t="s">
        <v>90</v>
      </c>
      <c r="W6" s="16">
        <v>1018779</v>
      </c>
      <c r="X6" s="16" t="s">
        <v>4418</v>
      </c>
      <c r="Y6" s="16" t="s">
        <v>4328</v>
      </c>
    </row>
    <row r="7" spans="1:25">
      <c r="A7" s="35" t="s">
        <v>157</v>
      </c>
      <c r="B7" s="35" t="s">
        <v>92</v>
      </c>
      <c r="C7" s="35" t="s">
        <v>4421</v>
      </c>
      <c r="D7" s="15" t="s">
        <v>159</v>
      </c>
      <c r="E7" s="24">
        <v>46103.041666666664</v>
      </c>
      <c r="F7" s="15">
        <v>10.3</v>
      </c>
      <c r="G7" s="15">
        <v>118152</v>
      </c>
      <c r="H7" s="37" t="s">
        <v>740</v>
      </c>
      <c r="I7" s="15"/>
      <c r="J7" s="15"/>
      <c r="K7" s="15"/>
      <c r="L7" s="15"/>
      <c r="M7" s="15"/>
      <c r="N7" s="15"/>
      <c r="O7" s="15">
        <v>71</v>
      </c>
      <c r="P7" s="15">
        <v>90</v>
      </c>
      <c r="Q7" s="14">
        <f>SUM(J7:P7)</f>
        <v>161</v>
      </c>
      <c r="R7" s="229" t="s">
        <v>32</v>
      </c>
      <c r="S7" s="23" t="s">
        <v>33</v>
      </c>
      <c r="T7" s="14"/>
      <c r="U7" s="231" t="s">
        <v>161</v>
      </c>
      <c r="V7" s="16" t="s">
        <v>90</v>
      </c>
      <c r="W7" s="16">
        <v>1018780</v>
      </c>
      <c r="X7" s="16" t="s">
        <v>4418</v>
      </c>
      <c r="Y7" s="16" t="s">
        <v>4328</v>
      </c>
    </row>
    <row r="8" spans="1:25">
      <c r="A8" s="15" t="s">
        <v>141</v>
      </c>
      <c r="B8" s="15" t="s">
        <v>69</v>
      </c>
      <c r="C8" s="15" t="s">
        <v>4422</v>
      </c>
      <c r="D8" s="15" t="s">
        <v>68</v>
      </c>
      <c r="E8" s="24">
        <v>46101.836805555555</v>
      </c>
      <c r="F8" s="15">
        <v>16.899999999999999</v>
      </c>
      <c r="G8" s="15">
        <v>118176</v>
      </c>
      <c r="H8" s="226" t="s">
        <v>2141</v>
      </c>
      <c r="I8" s="15"/>
      <c r="J8" s="15"/>
      <c r="K8" s="15"/>
      <c r="L8" s="15"/>
      <c r="M8" s="15"/>
      <c r="N8" s="15">
        <v>90</v>
      </c>
      <c r="O8" s="15">
        <v>71</v>
      </c>
      <c r="P8" s="15"/>
      <c r="Q8" s="14">
        <v>161</v>
      </c>
      <c r="R8" s="14" t="s">
        <v>30</v>
      </c>
      <c r="S8" s="14" t="s">
        <v>31</v>
      </c>
      <c r="T8" s="14"/>
      <c r="U8" s="232" t="s">
        <v>169</v>
      </c>
      <c r="V8" s="16" t="s">
        <v>90</v>
      </c>
      <c r="W8" s="16">
        <v>1018781</v>
      </c>
      <c r="X8" s="16" t="s">
        <v>4423</v>
      </c>
      <c r="Y8" s="16"/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SUM(I3:I8)</f>
        <v>0</v>
      </c>
      <c r="J9" s="11">
        <f>SUM(J3:J5)</f>
        <v>0</v>
      </c>
      <c r="K9" s="11">
        <f t="shared" ref="K9:Q9" si="0">SUM(K3:K8)</f>
        <v>0</v>
      </c>
      <c r="L9" s="11">
        <f t="shared" si="0"/>
        <v>0</v>
      </c>
      <c r="M9" s="11">
        <f t="shared" si="0"/>
        <v>90</v>
      </c>
      <c r="N9" s="11">
        <f t="shared" si="0"/>
        <v>161</v>
      </c>
      <c r="O9" s="11">
        <f t="shared" si="0"/>
        <v>453</v>
      </c>
      <c r="P9" s="11">
        <f t="shared" si="0"/>
        <v>262</v>
      </c>
      <c r="Q9" s="11">
        <f t="shared" si="0"/>
        <v>966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5" customHeight="1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169</v>
      </c>
      <c r="B14" s="1564" t="s">
        <v>41</v>
      </c>
      <c r="C14" s="1564"/>
      <c r="D14" s="1"/>
      <c r="E14" s="1"/>
      <c r="F14" s="1"/>
      <c r="G14" s="1"/>
      <c r="H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870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565"/>
      <c r="C16" s="156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43</v>
      </c>
      <c r="B17" s="1566">
        <v>358405120586</v>
      </c>
      <c r="C17" s="1566"/>
      <c r="D17" s="1"/>
      <c r="E17" s="1"/>
      <c r="F17" s="1"/>
      <c r="G17" s="1" t="s">
        <v>1373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44</v>
      </c>
      <c r="B18" s="1567"/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ht="23.25" customHeight="1">
      <c r="A20" s="1559" t="s">
        <v>83</v>
      </c>
      <c r="B20" s="1559"/>
      <c r="C20" s="1559"/>
      <c r="D20" s="1559"/>
      <c r="E20" s="1559"/>
      <c r="F20" s="1559"/>
      <c r="G20" s="1067"/>
      <c r="H20" s="7"/>
      <c r="I20" s="1559" t="s">
        <v>84</v>
      </c>
      <c r="J20" s="1559"/>
      <c r="K20" s="1559"/>
      <c r="L20" s="1559"/>
      <c r="M20" s="1559"/>
      <c r="N20" s="1559"/>
      <c r="O20" s="1559"/>
      <c r="P20" s="1559"/>
      <c r="Q20" s="1559"/>
      <c r="R20" s="1560" t="s">
        <v>4424</v>
      </c>
      <c r="S20" s="1561"/>
      <c r="T20" s="1560"/>
      <c r="U20" s="1560"/>
      <c r="V20" s="1560"/>
      <c r="W20" s="1560"/>
      <c r="X20" s="1560"/>
      <c r="Y20" s="1560"/>
    </row>
    <row r="21" spans="1:25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25">
      <c r="A22" s="224" t="s">
        <v>2561</v>
      </c>
      <c r="B22" s="224" t="s">
        <v>78</v>
      </c>
      <c r="C22" s="224" t="s">
        <v>4425</v>
      </c>
      <c r="D22" s="224" t="s">
        <v>88</v>
      </c>
      <c r="E22" s="227">
        <v>46103.166666666664</v>
      </c>
      <c r="F22" s="224">
        <v>10.3</v>
      </c>
      <c r="G22" s="224">
        <v>118149</v>
      </c>
      <c r="H22" s="226" t="s">
        <v>740</v>
      </c>
      <c r="I22" s="224"/>
      <c r="J22" s="224"/>
      <c r="K22" s="224"/>
      <c r="L22" s="224"/>
      <c r="M22" s="224"/>
      <c r="N22" s="224"/>
      <c r="O22" s="224">
        <v>120</v>
      </c>
      <c r="P22" s="224">
        <v>41</v>
      </c>
      <c r="Q22" s="14">
        <f t="shared" ref="Q22:Q24" si="1">SUM(I22:P22)</f>
        <v>161</v>
      </c>
      <c r="R22" s="229" t="s">
        <v>32</v>
      </c>
      <c r="S22" s="23" t="s">
        <v>33</v>
      </c>
      <c r="T22" s="234" t="b">
        <v>1</v>
      </c>
      <c r="U22" s="230" t="s">
        <v>161</v>
      </c>
      <c r="V22" s="16" t="s">
        <v>90</v>
      </c>
      <c r="W22" s="16">
        <v>1018782</v>
      </c>
      <c r="X22" s="16" t="s">
        <v>4426</v>
      </c>
      <c r="Y22" s="16" t="s">
        <v>4328</v>
      </c>
    </row>
    <row r="23" spans="1:25" ht="38.25">
      <c r="A23" s="35" t="s">
        <v>515</v>
      </c>
      <c r="B23" s="35" t="s">
        <v>78</v>
      </c>
      <c r="C23" s="224" t="s">
        <v>4427</v>
      </c>
      <c r="D23" s="224" t="s">
        <v>4428</v>
      </c>
      <c r="E23" s="227">
        <v>46105.083333333336</v>
      </c>
      <c r="F23" s="1134">
        <v>14.8</v>
      </c>
      <c r="G23" s="224">
        <v>118155</v>
      </c>
      <c r="H23" s="226" t="s">
        <v>4429</v>
      </c>
      <c r="I23" s="224"/>
      <c r="J23" s="224"/>
      <c r="K23" s="224"/>
      <c r="L23" s="224"/>
      <c r="M23" s="224"/>
      <c r="N23" s="224"/>
      <c r="O23" s="224"/>
      <c r="P23" s="224">
        <v>161</v>
      </c>
      <c r="Q23" s="14">
        <f t="shared" si="1"/>
        <v>161</v>
      </c>
      <c r="R23" s="229" t="s">
        <v>32</v>
      </c>
      <c r="S23" s="23" t="s">
        <v>33</v>
      </c>
      <c r="T23" s="14"/>
      <c r="U23" s="230" t="s">
        <v>161</v>
      </c>
      <c r="V23" s="16" t="s">
        <v>90</v>
      </c>
      <c r="W23" s="16">
        <v>1018783</v>
      </c>
      <c r="X23" s="16" t="s">
        <v>4430</v>
      </c>
      <c r="Y23" s="16" t="s">
        <v>4328</v>
      </c>
    </row>
    <row r="24" spans="1:25">
      <c r="A24" s="224" t="s">
        <v>558</v>
      </c>
      <c r="B24" s="224" t="s">
        <v>92</v>
      </c>
      <c r="C24" s="224" t="s">
        <v>4431</v>
      </c>
      <c r="D24" s="224" t="s">
        <v>2294</v>
      </c>
      <c r="E24" s="227">
        <v>46103.611111111109</v>
      </c>
      <c r="F24" s="224">
        <v>11.4</v>
      </c>
      <c r="G24" s="224">
        <v>118150</v>
      </c>
      <c r="H24" s="226" t="s">
        <v>740</v>
      </c>
      <c r="I24" s="224"/>
      <c r="J24" s="224"/>
      <c r="K24" s="224"/>
      <c r="L24" s="224"/>
      <c r="M24" s="224"/>
      <c r="N24" s="224"/>
      <c r="O24" s="224">
        <v>71</v>
      </c>
      <c r="P24" s="224">
        <v>90</v>
      </c>
      <c r="Q24" s="14">
        <f t="shared" si="1"/>
        <v>161</v>
      </c>
      <c r="R24" s="229" t="s">
        <v>32</v>
      </c>
      <c r="S24" s="23" t="s">
        <v>33</v>
      </c>
      <c r="T24" s="14"/>
      <c r="U24" s="230" t="s">
        <v>161</v>
      </c>
      <c r="V24" s="16" t="s">
        <v>90</v>
      </c>
      <c r="W24" s="16">
        <v>1018784</v>
      </c>
      <c r="X24" s="16" t="s">
        <v>4432</v>
      </c>
      <c r="Y24" s="16" t="s">
        <v>4328</v>
      </c>
    </row>
    <row r="25" spans="1:25">
      <c r="A25" s="224" t="s">
        <v>114</v>
      </c>
      <c r="B25" s="224" t="s">
        <v>78</v>
      </c>
      <c r="C25" s="224" t="s">
        <v>4433</v>
      </c>
      <c r="D25" s="224" t="s">
        <v>99</v>
      </c>
      <c r="E25" s="227">
        <v>46103.319444444445</v>
      </c>
      <c r="F25" s="224">
        <v>11.3</v>
      </c>
      <c r="G25" s="224">
        <v>118146</v>
      </c>
      <c r="H25" s="226" t="s">
        <v>740</v>
      </c>
      <c r="I25" s="224"/>
      <c r="J25" s="224"/>
      <c r="K25" s="224"/>
      <c r="L25" s="224"/>
      <c r="M25" s="224"/>
      <c r="N25" s="224"/>
      <c r="O25" s="224">
        <v>120</v>
      </c>
      <c r="P25" s="224">
        <v>41</v>
      </c>
      <c r="Q25" s="14">
        <f>SUM(M25:P25)</f>
        <v>161</v>
      </c>
      <c r="R25" s="229" t="s">
        <v>32</v>
      </c>
      <c r="S25" s="23" t="s">
        <v>33</v>
      </c>
      <c r="T25" s="234" t="b">
        <v>1</v>
      </c>
      <c r="U25" s="257" t="s">
        <v>100</v>
      </c>
      <c r="V25" s="16" t="s">
        <v>90</v>
      </c>
      <c r="W25" s="16">
        <v>1018785</v>
      </c>
      <c r="X25" s="16" t="s">
        <v>4434</v>
      </c>
      <c r="Y25" s="16" t="s">
        <v>4328</v>
      </c>
    </row>
    <row r="26" spans="1:25">
      <c r="A26" s="224" t="s">
        <v>120</v>
      </c>
      <c r="B26" s="224" t="s">
        <v>78</v>
      </c>
      <c r="C26" s="224" t="s">
        <v>4435</v>
      </c>
      <c r="D26" s="224" t="s">
        <v>99</v>
      </c>
      <c r="E26" s="227">
        <v>46103.319444444445</v>
      </c>
      <c r="F26" s="224">
        <v>11.3</v>
      </c>
      <c r="G26" s="224">
        <v>118147</v>
      </c>
      <c r="H26" s="226" t="s">
        <v>740</v>
      </c>
      <c r="I26" s="224"/>
      <c r="J26" s="224"/>
      <c r="K26" s="224"/>
      <c r="L26" s="224"/>
      <c r="M26" s="224"/>
      <c r="N26" s="224"/>
      <c r="O26" s="224">
        <v>90</v>
      </c>
      <c r="P26" s="224">
        <v>71</v>
      </c>
      <c r="Q26" s="14">
        <f>SUM(K26:P26)</f>
        <v>161</v>
      </c>
      <c r="R26" s="229" t="s">
        <v>32</v>
      </c>
      <c r="S26" s="23" t="s">
        <v>33</v>
      </c>
      <c r="T26" s="234" t="b">
        <v>1</v>
      </c>
      <c r="U26" s="257" t="s">
        <v>100</v>
      </c>
      <c r="V26" s="16" t="s">
        <v>90</v>
      </c>
      <c r="W26" s="16">
        <v>1018786</v>
      </c>
      <c r="X26" s="16" t="s">
        <v>4434</v>
      </c>
      <c r="Y26" s="16" t="s">
        <v>4328</v>
      </c>
    </row>
    <row r="27" spans="1:25">
      <c r="A27" s="35" t="s">
        <v>121</v>
      </c>
      <c r="B27" s="35" t="s">
        <v>2438</v>
      </c>
      <c r="C27" s="224" t="s">
        <v>4436</v>
      </c>
      <c r="D27" s="224" t="s">
        <v>2294</v>
      </c>
      <c r="E27" s="227">
        <v>46103.618055555555</v>
      </c>
      <c r="F27" s="224">
        <v>11.4</v>
      </c>
      <c r="G27" s="224">
        <v>118160</v>
      </c>
      <c r="H27" s="226" t="s">
        <v>740</v>
      </c>
      <c r="I27" s="224"/>
      <c r="J27" s="224"/>
      <c r="K27" s="224"/>
      <c r="L27" s="224"/>
      <c r="M27" s="224"/>
      <c r="N27" s="224"/>
      <c r="O27" s="224">
        <v>71</v>
      </c>
      <c r="P27" s="224">
        <v>90</v>
      </c>
      <c r="Q27" s="14">
        <v>161</v>
      </c>
      <c r="R27" s="229" t="s">
        <v>32</v>
      </c>
      <c r="S27" s="23" t="s">
        <v>33</v>
      </c>
      <c r="T27" s="14"/>
      <c r="U27" s="230" t="s">
        <v>161</v>
      </c>
      <c r="V27" s="16" t="s">
        <v>90</v>
      </c>
      <c r="W27" s="16">
        <v>1018787</v>
      </c>
      <c r="X27" s="16" t="s">
        <v>4437</v>
      </c>
      <c r="Y27" s="16"/>
    </row>
    <row r="28" spans="1:25">
      <c r="A28" s="11" t="s">
        <v>19</v>
      </c>
      <c r="B28" s="7"/>
      <c r="C28" s="7"/>
      <c r="D28" s="7"/>
      <c r="E28" s="11"/>
      <c r="F28" s="7"/>
      <c r="G28" s="7"/>
      <c r="H28" s="7"/>
      <c r="I28" s="11">
        <f>SUM(I22:I25)</f>
        <v>0</v>
      </c>
      <c r="J28" s="11">
        <f>SUM(J22:J25)</f>
        <v>0</v>
      </c>
      <c r="K28" s="11">
        <f>SUM(K22:K26)</f>
        <v>0</v>
      </c>
      <c r="L28" s="11">
        <f t="shared" ref="L28:Q28" si="2">SUM(L22:L27)</f>
        <v>0</v>
      </c>
      <c r="M28" s="11">
        <f t="shared" si="2"/>
        <v>0</v>
      </c>
      <c r="N28" s="11">
        <f t="shared" si="2"/>
        <v>0</v>
      </c>
      <c r="O28" s="11">
        <f t="shared" si="2"/>
        <v>472</v>
      </c>
      <c r="P28" s="11">
        <f t="shared" si="2"/>
        <v>494</v>
      </c>
      <c r="Q28" s="11">
        <f t="shared" si="2"/>
        <v>966</v>
      </c>
      <c r="R28" s="12"/>
      <c r="S28" s="12"/>
      <c r="T28" s="12"/>
      <c r="U28" s="12"/>
      <c r="V28" s="12"/>
      <c r="W28" s="12"/>
      <c r="X28" s="12"/>
      <c r="Y28" s="12"/>
    </row>
    <row r="29" spans="1:25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" customHeight="1">
      <c r="A32" s="257" t="s">
        <v>100</v>
      </c>
      <c r="B32" s="1619" t="s">
        <v>39</v>
      </c>
      <c r="C32" s="1619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R32" s="1"/>
      <c r="S32" s="1"/>
      <c r="T32" s="1"/>
      <c r="U32" s="1"/>
      <c r="V32" s="1"/>
      <c r="W32" s="1"/>
      <c r="X32" s="1"/>
    </row>
    <row r="33" spans="1:25">
      <c r="A33" s="230" t="s">
        <v>161</v>
      </c>
      <c r="B33" s="230" t="s">
        <v>41</v>
      </c>
      <c r="C33" s="23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 t="s">
        <v>2760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6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43</v>
      </c>
      <c r="B36" s="1566">
        <v>358400122145</v>
      </c>
      <c r="C36" s="156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44</v>
      </c>
      <c r="B37" s="1567"/>
      <c r="C37" s="1567"/>
      <c r="D37" s="1" t="s">
        <v>1373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5" ht="23.25" customHeight="1">
      <c r="A39" s="1559" t="s">
        <v>4438</v>
      </c>
      <c r="B39" s="1559"/>
      <c r="C39" s="1559"/>
      <c r="D39" s="1559"/>
      <c r="E39" s="1559"/>
      <c r="F39" s="1559"/>
      <c r="G39" s="1067"/>
      <c r="H39" s="7"/>
      <c r="I39" s="1559" t="s">
        <v>84</v>
      </c>
      <c r="J39" s="1559"/>
      <c r="K39" s="1559"/>
      <c r="L39" s="1559"/>
      <c r="M39" s="1559"/>
      <c r="N39" s="1559"/>
      <c r="O39" s="1559"/>
      <c r="P39" s="1559"/>
      <c r="Q39" s="1559"/>
      <c r="R39" s="1560" t="s">
        <v>4439</v>
      </c>
      <c r="S39" s="1561"/>
      <c r="T39" s="1560"/>
      <c r="U39" s="1560"/>
      <c r="V39" s="1560"/>
      <c r="W39" s="1560"/>
      <c r="X39" s="1560"/>
      <c r="Y39" s="1560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8" t="s">
        <v>9</v>
      </c>
      <c r="H40" s="33" t="s">
        <v>10</v>
      </c>
      <c r="I40" s="9" t="s">
        <v>11</v>
      </c>
      <c r="J40" s="9" t="s">
        <v>12</v>
      </c>
      <c r="K40" s="9" t="s">
        <v>13</v>
      </c>
      <c r="L40" s="9" t="s">
        <v>14</v>
      </c>
      <c r="M40" s="9" t="s">
        <v>15</v>
      </c>
      <c r="N40" s="9" t="s">
        <v>16</v>
      </c>
      <c r="O40" s="9" t="s">
        <v>17</v>
      </c>
      <c r="P40" s="10" t="s">
        <v>18</v>
      </c>
      <c r="Q40" s="8" t="s">
        <v>19</v>
      </c>
      <c r="R40" s="8" t="s">
        <v>20</v>
      </c>
      <c r="S40" s="240" t="s">
        <v>21</v>
      </c>
      <c r="T40" s="240" t="s">
        <v>22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>
      <c r="A41" s="224" t="s">
        <v>120</v>
      </c>
      <c r="B41" s="224" t="s">
        <v>78</v>
      </c>
      <c r="C41" s="224" t="s">
        <v>4440</v>
      </c>
      <c r="D41" s="224" t="s">
        <v>99</v>
      </c>
      <c r="E41" s="227">
        <v>46103.319444444445</v>
      </c>
      <c r="F41" s="224">
        <v>11.3</v>
      </c>
      <c r="G41" s="224">
        <v>118153</v>
      </c>
      <c r="H41" s="226" t="s">
        <v>740</v>
      </c>
      <c r="I41" s="224"/>
      <c r="J41" s="224"/>
      <c r="K41" s="224"/>
      <c r="L41" s="224"/>
      <c r="M41" s="224"/>
      <c r="N41" s="224"/>
      <c r="O41" s="224">
        <v>131</v>
      </c>
      <c r="P41" s="224">
        <v>30</v>
      </c>
      <c r="Q41" s="14">
        <f>SUM(I41:P41)</f>
        <v>161</v>
      </c>
      <c r="R41" s="229" t="s">
        <v>32</v>
      </c>
      <c r="S41" s="23" t="s">
        <v>33</v>
      </c>
      <c r="T41" s="234" t="b">
        <v>1</v>
      </c>
      <c r="U41" s="257" t="s">
        <v>100</v>
      </c>
      <c r="V41" s="16" t="s">
        <v>90</v>
      </c>
      <c r="W41" s="16">
        <v>1018795</v>
      </c>
      <c r="X41" s="16" t="s">
        <v>4434</v>
      </c>
      <c r="Y41" s="16" t="s">
        <v>4328</v>
      </c>
    </row>
    <row r="42" spans="1:25">
      <c r="A42" s="224" t="s">
        <v>2561</v>
      </c>
      <c r="B42" s="224" t="s">
        <v>78</v>
      </c>
      <c r="C42" s="224" t="s">
        <v>4441</v>
      </c>
      <c r="D42" s="224" t="s">
        <v>99</v>
      </c>
      <c r="E42" s="227">
        <v>46103.319444444445</v>
      </c>
      <c r="F42" s="224">
        <v>11.3</v>
      </c>
      <c r="G42" s="224">
        <v>118154</v>
      </c>
      <c r="H42" s="226" t="s">
        <v>740</v>
      </c>
      <c r="I42" s="224"/>
      <c r="J42" s="224"/>
      <c r="K42" s="224"/>
      <c r="L42" s="224"/>
      <c r="M42" s="224"/>
      <c r="N42" s="224"/>
      <c r="O42" s="224">
        <v>90</v>
      </c>
      <c r="P42" s="224">
        <v>71</v>
      </c>
      <c r="Q42" s="14">
        <f>SUM(I42:P42)</f>
        <v>161</v>
      </c>
      <c r="R42" s="229" t="s">
        <v>32</v>
      </c>
      <c r="S42" s="23" t="s">
        <v>33</v>
      </c>
      <c r="T42" s="234" t="b">
        <v>1</v>
      </c>
      <c r="U42" s="257" t="s">
        <v>100</v>
      </c>
      <c r="V42" s="16" t="s">
        <v>90</v>
      </c>
      <c r="W42" s="16">
        <v>1018794</v>
      </c>
      <c r="X42" s="16" t="s">
        <v>4434</v>
      </c>
      <c r="Y42" s="16" t="s">
        <v>4328</v>
      </c>
    </row>
    <row r="43" spans="1:25">
      <c r="A43" s="35" t="s">
        <v>145</v>
      </c>
      <c r="B43" s="35" t="s">
        <v>57</v>
      </c>
      <c r="C43" s="224" t="s">
        <v>4442</v>
      </c>
      <c r="D43" s="224" t="s">
        <v>4443</v>
      </c>
      <c r="E43" s="227">
        <v>46103.552083333336</v>
      </c>
      <c r="F43" s="224">
        <v>12.3</v>
      </c>
      <c r="G43" s="15">
        <v>118174</v>
      </c>
      <c r="H43" s="226" t="s">
        <v>176</v>
      </c>
      <c r="I43" s="15"/>
      <c r="J43" s="15"/>
      <c r="K43" s="15"/>
      <c r="L43" s="15">
        <v>81</v>
      </c>
      <c r="M43" s="15"/>
      <c r="N43" s="15"/>
      <c r="O43" s="15"/>
      <c r="P43" s="15"/>
      <c r="Q43" s="14">
        <v>81</v>
      </c>
      <c r="R43" s="14" t="s">
        <v>30</v>
      </c>
      <c r="S43" s="14" t="s">
        <v>31</v>
      </c>
      <c r="T43" s="14"/>
      <c r="U43" s="4" t="s">
        <v>169</v>
      </c>
      <c r="V43" s="16" t="s">
        <v>90</v>
      </c>
      <c r="W43" s="16">
        <v>1018793</v>
      </c>
      <c r="X43" s="16" t="s">
        <v>4444</v>
      </c>
      <c r="Y43" s="16"/>
    </row>
    <row r="44" spans="1:25">
      <c r="A44" s="35" t="s">
        <v>113</v>
      </c>
      <c r="B44" s="35" t="s">
        <v>65</v>
      </c>
      <c r="C44" s="15" t="s">
        <v>4445</v>
      </c>
      <c r="D44" s="15" t="s">
        <v>64</v>
      </c>
      <c r="E44" s="24">
        <v>46103.517361111109</v>
      </c>
      <c r="F44" s="15">
        <v>17</v>
      </c>
      <c r="G44" s="15">
        <v>118178</v>
      </c>
      <c r="H44" s="226" t="s">
        <v>176</v>
      </c>
      <c r="I44" s="224"/>
      <c r="J44" s="224"/>
      <c r="K44" s="224"/>
      <c r="L44" s="224"/>
      <c r="M44" s="224">
        <v>81</v>
      </c>
      <c r="N44" s="224"/>
      <c r="O44" s="224"/>
      <c r="P44" s="224"/>
      <c r="Q44" s="14">
        <f>SUM(I44:P44)</f>
        <v>81</v>
      </c>
      <c r="R44" s="14" t="s">
        <v>30</v>
      </c>
      <c r="S44" s="23" t="s">
        <v>33</v>
      </c>
      <c r="T44" s="14"/>
      <c r="U44" s="4" t="s">
        <v>169</v>
      </c>
      <c r="V44" s="16" t="s">
        <v>90</v>
      </c>
      <c r="W44" s="16">
        <v>1018792</v>
      </c>
      <c r="X44" s="16" t="s">
        <v>4446</v>
      </c>
      <c r="Y44" s="16"/>
    </row>
    <row r="45" spans="1:25">
      <c r="A45" s="224" t="s">
        <v>133</v>
      </c>
      <c r="B45" s="35" t="s">
        <v>2827</v>
      </c>
      <c r="C45" s="224" t="s">
        <v>4447</v>
      </c>
      <c r="D45" s="224" t="s">
        <v>3852</v>
      </c>
      <c r="E45" s="227">
        <v>46104.277777777781</v>
      </c>
      <c r="F45" s="224">
        <v>12.2</v>
      </c>
      <c r="G45" s="224">
        <v>118157</v>
      </c>
      <c r="H45" s="226" t="s">
        <v>1735</v>
      </c>
      <c r="I45" s="224"/>
      <c r="J45" s="224"/>
      <c r="K45" s="224"/>
      <c r="L45" s="224"/>
      <c r="M45" s="224">
        <v>71</v>
      </c>
      <c r="N45" s="224">
        <v>90</v>
      </c>
      <c r="O45" s="224"/>
      <c r="P45" s="224"/>
      <c r="Q45" s="14">
        <f>SUM(I45:P45)</f>
        <v>161</v>
      </c>
      <c r="R45" s="229" t="s">
        <v>32</v>
      </c>
      <c r="S45" s="23" t="s">
        <v>33</v>
      </c>
      <c r="T45" s="14"/>
      <c r="U45" s="257" t="s">
        <v>100</v>
      </c>
      <c r="V45" s="16" t="s">
        <v>90</v>
      </c>
      <c r="W45" s="16">
        <v>1018791</v>
      </c>
      <c r="X45" s="16" t="s">
        <v>4448</v>
      </c>
      <c r="Y45" s="16" t="s">
        <v>4328</v>
      </c>
    </row>
    <row r="46" spans="1:25">
      <c r="A46" s="224" t="s">
        <v>133</v>
      </c>
      <c r="B46" s="35" t="s">
        <v>2827</v>
      </c>
      <c r="C46" s="224" t="s">
        <v>4449</v>
      </c>
      <c r="D46" s="224" t="s">
        <v>3852</v>
      </c>
      <c r="E46" s="227">
        <v>46104.277777777781</v>
      </c>
      <c r="F46" s="224">
        <v>12.2</v>
      </c>
      <c r="G46" s="15">
        <v>118158</v>
      </c>
      <c r="H46" s="37" t="s">
        <v>1735</v>
      </c>
      <c r="I46" s="15"/>
      <c r="J46" s="15"/>
      <c r="K46" s="15"/>
      <c r="L46" s="15"/>
      <c r="M46" s="15">
        <v>71</v>
      </c>
      <c r="N46" s="15">
        <v>90</v>
      </c>
      <c r="O46" s="15"/>
      <c r="P46" s="15"/>
      <c r="Q46" s="14">
        <f>SUM(I46:P46)</f>
        <v>161</v>
      </c>
      <c r="R46" s="229" t="s">
        <v>32</v>
      </c>
      <c r="S46" s="23" t="s">
        <v>33</v>
      </c>
      <c r="T46" s="14"/>
      <c r="U46" s="257" t="s">
        <v>100</v>
      </c>
      <c r="V46" s="16" t="s">
        <v>90</v>
      </c>
      <c r="W46" s="16">
        <v>1018790</v>
      </c>
      <c r="X46" s="16" t="s">
        <v>4448</v>
      </c>
      <c r="Y46" s="16" t="s">
        <v>4328</v>
      </c>
    </row>
    <row r="47" spans="1:25">
      <c r="A47" s="35" t="s">
        <v>4450</v>
      </c>
      <c r="B47" s="35" t="s">
        <v>78</v>
      </c>
      <c r="C47" s="224" t="s">
        <v>4451</v>
      </c>
      <c r="D47" s="224" t="s">
        <v>99</v>
      </c>
      <c r="E47" s="227">
        <v>46103.319444444445</v>
      </c>
      <c r="F47" s="224">
        <v>11.3</v>
      </c>
      <c r="G47" s="15">
        <v>118148</v>
      </c>
      <c r="H47" s="226" t="s">
        <v>740</v>
      </c>
      <c r="I47" s="15"/>
      <c r="J47" s="15"/>
      <c r="K47" s="15"/>
      <c r="L47" s="15"/>
      <c r="M47" s="15">
        <v>0</v>
      </c>
      <c r="N47" s="15"/>
      <c r="O47" s="15">
        <v>60</v>
      </c>
      <c r="P47" s="15">
        <v>101</v>
      </c>
      <c r="Q47" s="14">
        <f>SUM(K47:P47)</f>
        <v>161</v>
      </c>
      <c r="R47" s="229" t="s">
        <v>32</v>
      </c>
      <c r="S47" s="23" t="s">
        <v>33</v>
      </c>
      <c r="T47" s="14"/>
      <c r="U47" s="257" t="s">
        <v>100</v>
      </c>
      <c r="V47" s="16" t="s">
        <v>90</v>
      </c>
      <c r="W47" s="16">
        <v>1018789</v>
      </c>
      <c r="X47" s="16" t="s">
        <v>4434</v>
      </c>
      <c r="Y47" s="16" t="s">
        <v>4328</v>
      </c>
    </row>
    <row r="48" spans="1:25">
      <c r="A48" s="11" t="s">
        <v>19</v>
      </c>
      <c r="B48" s="7"/>
      <c r="C48" s="7"/>
      <c r="D48" s="7"/>
      <c r="E48" s="11"/>
      <c r="F48" s="7"/>
      <c r="G48" s="7"/>
      <c r="H48" s="7"/>
      <c r="I48" s="11">
        <f>SUM(I41:I45)</f>
        <v>0</v>
      </c>
      <c r="J48" s="11">
        <f>SUM(J41:J45)</f>
        <v>0</v>
      </c>
      <c r="K48" s="11">
        <f t="shared" ref="K48" si="3">SUM(K41:K46)</f>
        <v>0</v>
      </c>
      <c r="L48" s="11">
        <f t="shared" ref="L48:Q48" si="4">SUM(L41:L47)</f>
        <v>81</v>
      </c>
      <c r="M48" s="11">
        <f t="shared" si="4"/>
        <v>223</v>
      </c>
      <c r="N48" s="11">
        <f t="shared" si="4"/>
        <v>180</v>
      </c>
      <c r="O48" s="11">
        <f t="shared" si="4"/>
        <v>281</v>
      </c>
      <c r="P48" s="11">
        <f t="shared" si="4"/>
        <v>202</v>
      </c>
      <c r="Q48" s="11">
        <f t="shared" si="4"/>
        <v>967</v>
      </c>
      <c r="R48" s="12"/>
      <c r="S48" s="12"/>
      <c r="T48" s="12"/>
      <c r="U48" s="12"/>
      <c r="V48" s="12"/>
      <c r="W48" s="12"/>
      <c r="X48" s="12"/>
      <c r="Y48" s="12"/>
    </row>
    <row r="49" spans="1:25">
      <c r="A49" s="1"/>
      <c r="B49" s="1"/>
      <c r="C49" s="1"/>
      <c r="D49" s="1"/>
      <c r="E49" s="1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"/>
      <c r="K50" s="1563"/>
      <c r="L50" s="1563"/>
      <c r="M50" s="156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4" t="s">
        <v>169</v>
      </c>
      <c r="B52" s="1564" t="s">
        <v>39</v>
      </c>
      <c r="C52" s="1564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257" t="s">
        <v>100</v>
      </c>
      <c r="B53" s="1619" t="s">
        <v>41</v>
      </c>
      <c r="C53" s="161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565" t="s">
        <v>309</v>
      </c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42</v>
      </c>
      <c r="B55" s="1566"/>
      <c r="C55" s="156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43</v>
      </c>
      <c r="B56" s="1566">
        <v>358407720495</v>
      </c>
      <c r="C56" s="156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5">
      <c r="A57" s="5" t="s">
        <v>44</v>
      </c>
      <c r="B57" s="1567"/>
      <c r="C57" s="156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9" spans="1:25" ht="23.25" customHeight="1">
      <c r="A59" s="1592" t="s">
        <v>128</v>
      </c>
      <c r="B59" s="1592"/>
      <c r="C59" s="1592"/>
      <c r="D59" s="1592"/>
      <c r="E59" s="1592"/>
      <c r="F59" s="1592"/>
      <c r="G59" s="1100"/>
      <c r="H59" s="408"/>
      <c r="I59" s="1592" t="s">
        <v>1126</v>
      </c>
      <c r="J59" s="1592"/>
      <c r="K59" s="1592"/>
      <c r="L59" s="1592"/>
      <c r="M59" s="1592"/>
      <c r="N59" s="1592"/>
      <c r="O59" s="1592"/>
      <c r="P59" s="1592"/>
      <c r="Q59" s="1592"/>
      <c r="R59" s="1593" t="s">
        <v>206</v>
      </c>
      <c r="S59" s="1594"/>
      <c r="T59" s="1593"/>
      <c r="U59" s="1593"/>
      <c r="V59" s="1593"/>
      <c r="W59" s="1593"/>
      <c r="X59" s="1593"/>
      <c r="Y59" s="1593"/>
    </row>
    <row r="60" spans="1:25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8" t="s">
        <v>9</v>
      </c>
      <c r="H60" s="33" t="s">
        <v>10</v>
      </c>
      <c r="I60" s="9" t="s">
        <v>11</v>
      </c>
      <c r="J60" s="9" t="s">
        <v>12</v>
      </c>
      <c r="K60" s="9" t="s">
        <v>13</v>
      </c>
      <c r="L60" s="9" t="s">
        <v>14</v>
      </c>
      <c r="M60" s="9" t="s">
        <v>15</v>
      </c>
      <c r="N60" s="9" t="s">
        <v>16</v>
      </c>
      <c r="O60" s="9" t="s">
        <v>17</v>
      </c>
      <c r="P60" s="10" t="s">
        <v>18</v>
      </c>
      <c r="Q60" s="8" t="s">
        <v>19</v>
      </c>
      <c r="R60" s="8" t="s">
        <v>20</v>
      </c>
      <c r="S60" s="240" t="s">
        <v>21</v>
      </c>
      <c r="T60" s="240" t="s">
        <v>22</v>
      </c>
      <c r="U60" s="8" t="s">
        <v>24</v>
      </c>
      <c r="V60" s="8" t="s">
        <v>25</v>
      </c>
      <c r="W60" s="8" t="s">
        <v>26</v>
      </c>
      <c r="X60" s="8" t="s">
        <v>27</v>
      </c>
      <c r="Y60" s="8" t="s">
        <v>28</v>
      </c>
    </row>
    <row r="61" spans="1:25">
      <c r="A61" s="314" t="s">
        <v>157</v>
      </c>
      <c r="B61" s="15" t="s">
        <v>2047</v>
      </c>
      <c r="C61" s="15" t="s">
        <v>4452</v>
      </c>
      <c r="D61" s="15" t="s">
        <v>4453</v>
      </c>
      <c r="E61" s="24">
        <v>46105.055555555555</v>
      </c>
      <c r="F61" s="38">
        <v>11</v>
      </c>
      <c r="G61" s="15">
        <v>118156</v>
      </c>
      <c r="H61" s="226" t="s">
        <v>1735</v>
      </c>
      <c r="I61" s="15"/>
      <c r="J61" s="15"/>
      <c r="K61" s="15"/>
      <c r="L61" s="15"/>
      <c r="M61" s="15">
        <v>71</v>
      </c>
      <c r="N61" s="15">
        <v>90</v>
      </c>
      <c r="O61" s="15"/>
      <c r="P61" s="15"/>
      <c r="Q61" s="14">
        <v>161</v>
      </c>
      <c r="R61" s="229" t="s">
        <v>32</v>
      </c>
      <c r="S61" s="23" t="s">
        <v>33</v>
      </c>
      <c r="T61" s="14"/>
      <c r="U61" s="231" t="s">
        <v>523</v>
      </c>
      <c r="V61" s="231" t="s">
        <v>90</v>
      </c>
      <c r="W61" s="231">
        <v>1018801</v>
      </c>
      <c r="X61" s="231" t="s">
        <v>4454</v>
      </c>
      <c r="Y61" s="16"/>
    </row>
    <row r="62" spans="1:25">
      <c r="A62" s="15" t="s">
        <v>121</v>
      </c>
      <c r="B62" s="15" t="s">
        <v>2438</v>
      </c>
      <c r="C62" s="224" t="s">
        <v>4455</v>
      </c>
      <c r="D62" s="224" t="s">
        <v>4456</v>
      </c>
      <c r="E62" s="227">
        <v>46104.958333333336</v>
      </c>
      <c r="F62" s="1135">
        <v>9.6999999999999993</v>
      </c>
      <c r="G62" s="224">
        <v>118161</v>
      </c>
      <c r="H62" s="37" t="s">
        <v>740</v>
      </c>
      <c r="I62" s="224"/>
      <c r="J62" s="224"/>
      <c r="K62" s="224"/>
      <c r="L62" s="224"/>
      <c r="M62" s="224"/>
      <c r="N62" s="15"/>
      <c r="O62" s="15">
        <v>90</v>
      </c>
      <c r="P62" s="224">
        <v>71</v>
      </c>
      <c r="Q62" s="14">
        <f>SUM(I62:P62)</f>
        <v>161</v>
      </c>
      <c r="R62" s="229" t="s">
        <v>32</v>
      </c>
      <c r="S62" s="23" t="s">
        <v>33</v>
      </c>
      <c r="T62" s="14"/>
      <c r="U62" s="231" t="s">
        <v>523</v>
      </c>
      <c r="V62" s="231" t="s">
        <v>90</v>
      </c>
      <c r="W62" s="231">
        <v>1018803</v>
      </c>
      <c r="X62" s="231" t="s">
        <v>4454</v>
      </c>
      <c r="Y62" s="16"/>
    </row>
    <row r="63" spans="1:25">
      <c r="A63" s="35" t="s">
        <v>102</v>
      </c>
      <c r="B63" s="35" t="s">
        <v>92</v>
      </c>
      <c r="C63" s="224" t="s">
        <v>4457</v>
      </c>
      <c r="D63" s="224" t="s">
        <v>4456</v>
      </c>
      <c r="E63" s="227">
        <v>46104.958333333336</v>
      </c>
      <c r="F63" s="1135">
        <v>9.6999999999999993</v>
      </c>
      <c r="G63" s="224">
        <v>118167</v>
      </c>
      <c r="H63" s="1110" t="s">
        <v>740</v>
      </c>
      <c r="I63" s="224"/>
      <c r="J63" s="224"/>
      <c r="K63" s="224"/>
      <c r="L63" s="224"/>
      <c r="M63" s="224"/>
      <c r="N63" s="224"/>
      <c r="O63" s="224">
        <v>60</v>
      </c>
      <c r="P63" s="224">
        <v>101</v>
      </c>
      <c r="Q63" s="14">
        <f>SUM(I63:P63)</f>
        <v>161</v>
      </c>
      <c r="R63" s="229" t="s">
        <v>32</v>
      </c>
      <c r="S63" s="23" t="s">
        <v>33</v>
      </c>
      <c r="T63" s="14"/>
      <c r="U63" s="231" t="s">
        <v>523</v>
      </c>
      <c r="V63" s="231" t="s">
        <v>90</v>
      </c>
      <c r="W63" s="231">
        <v>1018805</v>
      </c>
      <c r="X63" s="231" t="s">
        <v>4458</v>
      </c>
      <c r="Y63" s="16"/>
    </row>
    <row r="64" spans="1:25">
      <c r="A64" s="35" t="s">
        <v>2561</v>
      </c>
      <c r="B64" s="35" t="s">
        <v>2438</v>
      </c>
      <c r="C64" s="224" t="s">
        <v>4459</v>
      </c>
      <c r="D64" s="224" t="s">
        <v>4456</v>
      </c>
      <c r="E64" s="227">
        <v>46104.958333333336</v>
      </c>
      <c r="F64" s="1135">
        <v>9.6999999999999993</v>
      </c>
      <c r="G64" s="224">
        <v>118168</v>
      </c>
      <c r="H64" s="1111" t="s">
        <v>740</v>
      </c>
      <c r="I64" s="224"/>
      <c r="J64" s="224"/>
      <c r="K64" s="224"/>
      <c r="L64" s="224"/>
      <c r="M64" s="224"/>
      <c r="N64" s="224"/>
      <c r="O64" s="224">
        <v>60</v>
      </c>
      <c r="P64" s="224">
        <v>101</v>
      </c>
      <c r="Q64" s="14">
        <f>SUM(I64:P64)</f>
        <v>161</v>
      </c>
      <c r="R64" s="229" t="s">
        <v>32</v>
      </c>
      <c r="S64" s="23" t="s">
        <v>33</v>
      </c>
      <c r="T64" s="234" t="b">
        <v>1</v>
      </c>
      <c r="U64" s="231" t="s">
        <v>523</v>
      </c>
      <c r="V64" s="231" t="s">
        <v>90</v>
      </c>
      <c r="W64" s="231">
        <v>1018807</v>
      </c>
      <c r="X64" s="231" t="s">
        <v>4458</v>
      </c>
      <c r="Y64" s="16"/>
    </row>
    <row r="65" spans="1:25">
      <c r="A65" s="224" t="s">
        <v>119</v>
      </c>
      <c r="B65" s="15" t="s">
        <v>2438</v>
      </c>
      <c r="C65" s="15" t="s">
        <v>4460</v>
      </c>
      <c r="D65" s="15" t="s">
        <v>620</v>
      </c>
      <c r="E65" s="24">
        <v>46104.958333333336</v>
      </c>
      <c r="F65" s="15">
        <v>9.6999999999999993</v>
      </c>
      <c r="G65" s="15">
        <v>118164</v>
      </c>
      <c r="H65" s="37" t="s">
        <v>740</v>
      </c>
      <c r="I65" s="15"/>
      <c r="J65" s="15"/>
      <c r="K65" s="15"/>
      <c r="L65" s="15"/>
      <c r="M65" s="15"/>
      <c r="N65" s="15"/>
      <c r="O65" s="15">
        <v>71</v>
      </c>
      <c r="P65" s="15">
        <v>90</v>
      </c>
      <c r="Q65" s="14">
        <f>SUM(I65:P65)</f>
        <v>161</v>
      </c>
      <c r="R65" s="229" t="s">
        <v>32</v>
      </c>
      <c r="S65" s="23" t="s">
        <v>33</v>
      </c>
      <c r="T65" s="1136"/>
      <c r="U65" s="231" t="s">
        <v>523</v>
      </c>
      <c r="V65" s="231" t="s">
        <v>90</v>
      </c>
      <c r="W65" s="231">
        <v>1018808</v>
      </c>
      <c r="X65" s="231" t="s">
        <v>4454</v>
      </c>
      <c r="Y65" s="16"/>
    </row>
    <row r="66" spans="1:25">
      <c r="A66" s="15" t="s">
        <v>102</v>
      </c>
      <c r="B66" s="15" t="s">
        <v>2438</v>
      </c>
      <c r="C66" s="15" t="s">
        <v>4461</v>
      </c>
      <c r="D66" s="15" t="s">
        <v>620</v>
      </c>
      <c r="E66" s="24">
        <v>46104.958333333336</v>
      </c>
      <c r="F66" s="15">
        <v>9.6999999999999993</v>
      </c>
      <c r="G66" s="15">
        <v>118184</v>
      </c>
      <c r="H66" s="37" t="s">
        <v>2928</v>
      </c>
      <c r="I66" s="15"/>
      <c r="J66" s="15"/>
      <c r="K66" s="15"/>
      <c r="L66" s="15"/>
      <c r="M66" s="15"/>
      <c r="N66" s="15"/>
      <c r="O66" s="15">
        <v>71</v>
      </c>
      <c r="P66" s="15">
        <v>90</v>
      </c>
      <c r="Q66" s="14">
        <v>161</v>
      </c>
      <c r="R66" s="229" t="s">
        <v>32</v>
      </c>
      <c r="S66" s="23" t="s">
        <v>33</v>
      </c>
      <c r="T66" s="1136"/>
      <c r="U66" s="231" t="s">
        <v>523</v>
      </c>
      <c r="V66" s="231" t="s">
        <v>90</v>
      </c>
      <c r="W66" s="231">
        <v>1018810</v>
      </c>
      <c r="X66" s="231" t="s">
        <v>4454</v>
      </c>
      <c r="Y66" s="16"/>
    </row>
    <row r="67" spans="1:25">
      <c r="A67" s="11" t="s">
        <v>19</v>
      </c>
      <c r="B67" s="7"/>
      <c r="C67" s="7"/>
      <c r="D67" s="7"/>
      <c r="E67" s="11"/>
      <c r="F67" s="7"/>
      <c r="G67" s="7"/>
      <c r="H67" s="7"/>
      <c r="I67" s="11">
        <f>SUM(I61:I64)</f>
        <v>0</v>
      </c>
      <c r="J67" s="11">
        <f>SUM(J61:J64)</f>
        <v>0</v>
      </c>
      <c r="K67" s="11">
        <f t="shared" ref="K67:M67" si="5">SUM(K61:K65)</f>
        <v>0</v>
      </c>
      <c r="L67" s="11">
        <f t="shared" si="5"/>
        <v>0</v>
      </c>
      <c r="M67" s="11">
        <f t="shared" si="5"/>
        <v>71</v>
      </c>
      <c r="N67" s="11">
        <f>SUM(N61:N66)</f>
        <v>90</v>
      </c>
      <c r="O67" s="11">
        <f>SUM(O61:O66)</f>
        <v>352</v>
      </c>
      <c r="P67" s="11">
        <f>SUM(P61:P66)</f>
        <v>453</v>
      </c>
      <c r="Q67" s="11">
        <f>SUM(Q61:Q66)</f>
        <v>966</v>
      </c>
      <c r="R67" s="12"/>
      <c r="S67" s="12"/>
      <c r="T67" s="12"/>
      <c r="U67" s="12"/>
      <c r="V67" s="12"/>
      <c r="W67" s="12"/>
      <c r="X67" s="12"/>
      <c r="Y67" s="12"/>
    </row>
    <row r="68" spans="1:25">
      <c r="A68" s="246" t="s">
        <v>445</v>
      </c>
      <c r="B68" s="1"/>
      <c r="C68" s="1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1" t="s">
        <v>2561</v>
      </c>
      <c r="B69" s="1" t="s">
        <v>2438</v>
      </c>
      <c r="C69" s="1" t="s">
        <v>4462</v>
      </c>
      <c r="D69" s="1" t="s">
        <v>620</v>
      </c>
      <c r="E69" s="1137">
        <v>46104.958333333336</v>
      </c>
      <c r="F69" s="2">
        <v>9.6999999999999993</v>
      </c>
      <c r="G69" s="2"/>
      <c r="H69" s="1"/>
      <c r="I69" s="1"/>
      <c r="J69" s="1"/>
      <c r="K69" s="1"/>
      <c r="L69" s="1"/>
      <c r="M69" s="1"/>
      <c r="N69" s="1"/>
      <c r="O69" s="1">
        <v>27</v>
      </c>
      <c r="P69" s="1">
        <v>134</v>
      </c>
      <c r="Q69" s="1">
        <v>161</v>
      </c>
      <c r="R69" s="229" t="s">
        <v>32</v>
      </c>
      <c r="S69" s="23" t="s">
        <v>33</v>
      </c>
      <c r="T69" s="234" t="b">
        <v>1</v>
      </c>
      <c r="U69" s="1" t="s">
        <v>2621</v>
      </c>
      <c r="V69" s="1" t="s">
        <v>90</v>
      </c>
      <c r="W69" s="1">
        <v>1018809</v>
      </c>
      <c r="X69" s="1" t="s">
        <v>4454</v>
      </c>
    </row>
    <row r="70" spans="1:25">
      <c r="A70" s="1"/>
      <c r="B70" s="1"/>
      <c r="C70" s="1"/>
      <c r="D70" s="1"/>
      <c r="E70" s="1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166" t="s">
        <v>34</v>
      </c>
      <c r="B71" s="1562"/>
      <c r="C71" s="1562"/>
      <c r="D71" s="1562"/>
      <c r="E71" s="1"/>
      <c r="F71" s="1"/>
      <c r="G71" s="1"/>
      <c r="H71" s="1"/>
      <c r="I71" s="1"/>
      <c r="J71" s="1"/>
      <c r="K71" s="1563"/>
      <c r="L71" s="1563"/>
      <c r="M71" s="1563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 ht="18">
      <c r="A72" s="187" t="s">
        <v>35</v>
      </c>
      <c r="B72" s="186" t="s">
        <v>36</v>
      </c>
      <c r="C72" s="239" t="s">
        <v>37</v>
      </c>
      <c r="D72" s="24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230" t="s">
        <v>2621</v>
      </c>
      <c r="B73" s="1558" t="s">
        <v>39</v>
      </c>
      <c r="C73" s="1558"/>
      <c r="D73" s="242"/>
      <c r="E73" s="243" t="s">
        <v>40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4"/>
      <c r="B74" s="1564"/>
      <c r="C74" s="156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5">
      <c r="A75" s="5" t="s">
        <v>42</v>
      </c>
      <c r="B75" s="1565"/>
      <c r="C75" s="156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5">
      <c r="A76" s="5" t="s">
        <v>42</v>
      </c>
      <c r="B76" s="1565"/>
      <c r="C76" s="156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5">
      <c r="A77" s="5" t="s">
        <v>43</v>
      </c>
      <c r="B77" s="1566"/>
      <c r="C77" s="156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5">
      <c r="A78" s="5" t="s">
        <v>44</v>
      </c>
      <c r="B78" s="1567"/>
      <c r="C78" s="156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80" spans="1:25" ht="23.25" customHeight="1">
      <c r="A80" s="1592" t="s">
        <v>139</v>
      </c>
      <c r="B80" s="1592"/>
      <c r="C80" s="1592"/>
      <c r="D80" s="1592"/>
      <c r="E80" s="1592"/>
      <c r="F80" s="1592"/>
      <c r="G80" s="1100"/>
      <c r="H80" s="408"/>
      <c r="I80" s="1592" t="s">
        <v>751</v>
      </c>
      <c r="J80" s="1592"/>
      <c r="K80" s="1592"/>
      <c r="L80" s="1592"/>
      <c r="M80" s="1592"/>
      <c r="N80" s="1592"/>
      <c r="O80" s="1592"/>
      <c r="P80" s="1592"/>
      <c r="Q80" s="1592"/>
      <c r="R80" s="1593" t="s">
        <v>4463</v>
      </c>
      <c r="S80" s="1594"/>
      <c r="T80" s="1593"/>
      <c r="U80" s="1593"/>
      <c r="V80" s="1593"/>
      <c r="W80" s="1593"/>
      <c r="X80" s="1593"/>
      <c r="Y80" s="1593"/>
    </row>
    <row r="81" spans="1:25" ht="26.25">
      <c r="A81" s="8" t="s">
        <v>3</v>
      </c>
      <c r="B81" s="8" t="s">
        <v>4</v>
      </c>
      <c r="C81" s="8" t="s">
        <v>5</v>
      </c>
      <c r="D81" s="8" t="s">
        <v>6</v>
      </c>
      <c r="E81" s="8" t="s">
        <v>7</v>
      </c>
      <c r="F81" s="8" t="s">
        <v>8</v>
      </c>
      <c r="G81" s="8" t="s">
        <v>9</v>
      </c>
      <c r="H81" s="33" t="s">
        <v>10</v>
      </c>
      <c r="I81" s="9" t="s">
        <v>11</v>
      </c>
      <c r="J81" s="9" t="s">
        <v>12</v>
      </c>
      <c r="K81" s="9" t="s">
        <v>13</v>
      </c>
      <c r="L81" s="9" t="s">
        <v>14</v>
      </c>
      <c r="M81" s="9" t="s">
        <v>15</v>
      </c>
      <c r="N81" s="9" t="s">
        <v>16</v>
      </c>
      <c r="O81" s="9" t="s">
        <v>17</v>
      </c>
      <c r="P81" s="10" t="s">
        <v>18</v>
      </c>
      <c r="Q81" s="8" t="s">
        <v>19</v>
      </c>
      <c r="R81" s="8" t="s">
        <v>20</v>
      </c>
      <c r="S81" s="240" t="s">
        <v>21</v>
      </c>
      <c r="T81" s="240" t="s">
        <v>22</v>
      </c>
      <c r="U81" s="8" t="s">
        <v>24</v>
      </c>
      <c r="V81" s="8" t="s">
        <v>25</v>
      </c>
      <c r="W81" s="8" t="s">
        <v>26</v>
      </c>
      <c r="X81" s="8" t="s">
        <v>27</v>
      </c>
      <c r="Y81" s="8" t="s">
        <v>28</v>
      </c>
    </row>
    <row r="82" spans="1:25">
      <c r="A82" s="224" t="s">
        <v>165</v>
      </c>
      <c r="B82" s="224" t="s">
        <v>78</v>
      </c>
      <c r="C82" s="224" t="s">
        <v>4464</v>
      </c>
      <c r="D82" s="224" t="s">
        <v>3761</v>
      </c>
      <c r="E82" s="227">
        <v>46104.541666666664</v>
      </c>
      <c r="F82" s="224">
        <v>11.5</v>
      </c>
      <c r="G82" s="224">
        <v>118165</v>
      </c>
      <c r="H82" s="226" t="s">
        <v>740</v>
      </c>
      <c r="I82" s="224"/>
      <c r="J82" s="224"/>
      <c r="K82" s="224"/>
      <c r="L82" s="224"/>
      <c r="M82" s="224"/>
      <c r="N82" s="224"/>
      <c r="O82" s="224"/>
      <c r="P82" s="224">
        <v>161</v>
      </c>
      <c r="Q82" s="14">
        <f t="shared" ref="Q82:Q87" si="6">SUM(I82:P82)</f>
        <v>161</v>
      </c>
      <c r="R82" s="229" t="s">
        <v>32</v>
      </c>
      <c r="S82" s="23" t="s">
        <v>33</v>
      </c>
      <c r="T82" s="14"/>
      <c r="U82" s="231" t="s">
        <v>508</v>
      </c>
      <c r="V82" s="231" t="s">
        <v>90</v>
      </c>
      <c r="W82" s="231">
        <v>1018811</v>
      </c>
      <c r="X82" s="231" t="s">
        <v>4465</v>
      </c>
      <c r="Y82" s="16"/>
    </row>
    <row r="83" spans="1:25">
      <c r="A83" s="224" t="s">
        <v>4450</v>
      </c>
      <c r="B83" s="224" t="s">
        <v>80</v>
      </c>
      <c r="C83" s="2" t="s">
        <v>4466</v>
      </c>
      <c r="D83" s="224" t="s">
        <v>1300</v>
      </c>
      <c r="E83" s="227">
        <v>46104.236111111109</v>
      </c>
      <c r="F83" s="1135">
        <v>10.6</v>
      </c>
      <c r="G83" s="224">
        <v>118166</v>
      </c>
      <c r="H83" s="1110" t="s">
        <v>1348</v>
      </c>
      <c r="I83" s="224"/>
      <c r="J83" s="224"/>
      <c r="K83" s="224"/>
      <c r="L83" s="224"/>
      <c r="M83" s="224"/>
      <c r="N83" s="224"/>
      <c r="O83" s="224"/>
      <c r="P83" s="224">
        <v>161</v>
      </c>
      <c r="Q83" s="14">
        <f t="shared" si="6"/>
        <v>161</v>
      </c>
      <c r="R83" s="229" t="s">
        <v>32</v>
      </c>
      <c r="S83" s="23" t="s">
        <v>33</v>
      </c>
      <c r="T83" s="14"/>
      <c r="U83" s="231" t="s">
        <v>508</v>
      </c>
      <c r="V83" s="231" t="s">
        <v>90</v>
      </c>
      <c r="W83" s="231">
        <v>1018812</v>
      </c>
      <c r="X83" s="231" t="s">
        <v>4467</v>
      </c>
      <c r="Y83" s="16" t="s">
        <v>4328</v>
      </c>
    </row>
    <row r="84" spans="1:25">
      <c r="A84" s="35" t="s">
        <v>157</v>
      </c>
      <c r="B84" s="35" t="s">
        <v>80</v>
      </c>
      <c r="C84" s="15" t="s">
        <v>4468</v>
      </c>
      <c r="D84" s="224" t="s">
        <v>1300</v>
      </c>
      <c r="E84" s="227">
        <v>46104.236111111109</v>
      </c>
      <c r="F84" s="224">
        <v>10.6</v>
      </c>
      <c r="G84" s="224">
        <v>118162</v>
      </c>
      <c r="H84" s="226" t="s">
        <v>1348</v>
      </c>
      <c r="I84" s="224"/>
      <c r="J84" s="224"/>
      <c r="K84" s="224"/>
      <c r="L84" s="224"/>
      <c r="M84" s="224"/>
      <c r="N84" s="224"/>
      <c r="O84" s="224"/>
      <c r="P84" s="224">
        <v>161</v>
      </c>
      <c r="Q84" s="14">
        <f>SUM(I84:P84)</f>
        <v>161</v>
      </c>
      <c r="R84" s="229" t="s">
        <v>32</v>
      </c>
      <c r="S84" s="23" t="s">
        <v>33</v>
      </c>
      <c r="T84" s="14"/>
      <c r="U84" s="231" t="s">
        <v>508</v>
      </c>
      <c r="V84" s="231" t="s">
        <v>90</v>
      </c>
      <c r="W84" s="231">
        <v>1018813</v>
      </c>
      <c r="X84" s="231" t="s">
        <v>4467</v>
      </c>
      <c r="Y84" s="16"/>
    </row>
    <row r="85" spans="1:25">
      <c r="A85" s="35" t="s">
        <v>86</v>
      </c>
      <c r="B85" s="35" t="s">
        <v>80</v>
      </c>
      <c r="C85" s="224" t="s">
        <v>4469</v>
      </c>
      <c r="D85" s="224" t="s">
        <v>1300</v>
      </c>
      <c r="E85" s="227">
        <v>46104.236111111109</v>
      </c>
      <c r="F85" s="224">
        <v>10.6</v>
      </c>
      <c r="G85" s="224">
        <v>118163</v>
      </c>
      <c r="H85" s="226" t="s">
        <v>1348</v>
      </c>
      <c r="I85" s="224"/>
      <c r="J85" s="224"/>
      <c r="K85" s="224"/>
      <c r="L85" s="224"/>
      <c r="M85" s="224"/>
      <c r="N85" s="224"/>
      <c r="O85" s="224"/>
      <c r="P85" s="224">
        <v>161</v>
      </c>
      <c r="Q85" s="14">
        <f>SUM(I85:P85)</f>
        <v>161</v>
      </c>
      <c r="R85" s="229" t="s">
        <v>32</v>
      </c>
      <c r="S85" s="23" t="s">
        <v>33</v>
      </c>
      <c r="T85" s="14"/>
      <c r="U85" s="231" t="s">
        <v>508</v>
      </c>
      <c r="V85" s="231" t="s">
        <v>90</v>
      </c>
      <c r="W85" s="231">
        <v>1018814</v>
      </c>
      <c r="X85" s="231" t="s">
        <v>4467</v>
      </c>
      <c r="Y85" s="16" t="s">
        <v>4328</v>
      </c>
    </row>
    <row r="86" spans="1:25">
      <c r="A86" s="224" t="s">
        <v>2561</v>
      </c>
      <c r="B86" s="224" t="s">
        <v>92</v>
      </c>
      <c r="C86" s="224" t="s">
        <v>4470</v>
      </c>
      <c r="D86" s="224" t="s">
        <v>4456</v>
      </c>
      <c r="E86" s="227">
        <v>46104.958333333336</v>
      </c>
      <c r="F86" s="1135">
        <v>9.6999999999999993</v>
      </c>
      <c r="G86" s="224">
        <v>118169</v>
      </c>
      <c r="H86" s="1111" t="s">
        <v>740</v>
      </c>
      <c r="I86" s="224"/>
      <c r="J86" s="224"/>
      <c r="K86" s="224"/>
      <c r="L86" s="224"/>
      <c r="M86" s="224"/>
      <c r="N86" s="224"/>
      <c r="O86" s="224"/>
      <c r="P86" s="224">
        <v>161</v>
      </c>
      <c r="Q86" s="14">
        <f t="shared" si="6"/>
        <v>161</v>
      </c>
      <c r="R86" s="229" t="s">
        <v>32</v>
      </c>
      <c r="S86" s="23" t="s">
        <v>33</v>
      </c>
      <c r="T86" s="234" t="b">
        <v>1</v>
      </c>
      <c r="U86" s="232" t="s">
        <v>523</v>
      </c>
      <c r="V86" s="232" t="s">
        <v>90</v>
      </c>
      <c r="W86" s="232">
        <v>1018815</v>
      </c>
      <c r="X86" s="232" t="s">
        <v>4458</v>
      </c>
      <c r="Y86" s="16"/>
    </row>
    <row r="87" spans="1:25">
      <c r="A87" s="224" t="s">
        <v>2561</v>
      </c>
      <c r="B87" s="224" t="s">
        <v>78</v>
      </c>
      <c r="C87" s="224" t="s">
        <v>4471</v>
      </c>
      <c r="D87" s="224" t="s">
        <v>3761</v>
      </c>
      <c r="E87" s="227">
        <v>46104.541666666664</v>
      </c>
      <c r="F87" s="224">
        <v>11.5</v>
      </c>
      <c r="G87" s="224">
        <v>118188</v>
      </c>
      <c r="H87" s="1111" t="s">
        <v>740</v>
      </c>
      <c r="I87" s="224"/>
      <c r="J87" s="224"/>
      <c r="K87" s="224"/>
      <c r="L87" s="224"/>
      <c r="M87" s="224"/>
      <c r="N87" s="224"/>
      <c r="O87" s="224"/>
      <c r="P87" s="224">
        <v>161</v>
      </c>
      <c r="Q87" s="14">
        <f t="shared" si="6"/>
        <v>161</v>
      </c>
      <c r="R87" s="229" t="s">
        <v>32</v>
      </c>
      <c r="S87" s="23" t="s">
        <v>33</v>
      </c>
      <c r="T87" s="234" t="b">
        <v>1</v>
      </c>
      <c r="U87" s="231" t="s">
        <v>508</v>
      </c>
      <c r="V87" s="231" t="s">
        <v>90</v>
      </c>
      <c r="W87" s="231">
        <v>1018816</v>
      </c>
      <c r="X87" s="231" t="s">
        <v>4465</v>
      </c>
      <c r="Y87" s="16"/>
    </row>
    <row r="88" spans="1:25">
      <c r="A88" s="15"/>
      <c r="B88" s="15"/>
      <c r="C88" s="15"/>
      <c r="D88" s="224"/>
      <c r="E88" s="227"/>
      <c r="F88" s="224"/>
      <c r="G88" s="224"/>
      <c r="H88" s="226"/>
      <c r="I88" s="224"/>
      <c r="J88" s="224"/>
      <c r="K88" s="224"/>
      <c r="L88" s="224"/>
      <c r="M88" s="224"/>
      <c r="N88" s="224"/>
      <c r="O88" s="224"/>
      <c r="P88" s="224"/>
      <c r="Q88" s="14"/>
      <c r="R88" s="229"/>
      <c r="S88" s="23"/>
      <c r="T88" s="14"/>
      <c r="U88" s="228"/>
      <c r="V88" s="16"/>
      <c r="W88" s="16"/>
      <c r="X88" s="16"/>
      <c r="Y88" s="16"/>
    </row>
    <row r="89" spans="1:25">
      <c r="A89" s="224"/>
      <c r="B89" s="224"/>
      <c r="C89" s="224"/>
      <c r="D89" s="224"/>
      <c r="E89" s="227"/>
      <c r="F89" s="224"/>
      <c r="G89" s="224"/>
      <c r="H89" s="226"/>
      <c r="I89" s="224"/>
      <c r="J89" s="224"/>
      <c r="K89" s="224"/>
      <c r="L89" s="224"/>
      <c r="M89" s="224"/>
      <c r="N89" s="224"/>
      <c r="O89" s="224"/>
      <c r="P89" s="224"/>
      <c r="Q89" s="14"/>
      <c r="R89" s="229"/>
      <c r="S89" s="23"/>
      <c r="T89" s="14"/>
      <c r="U89" s="228"/>
      <c r="V89" s="16"/>
      <c r="W89" s="16"/>
      <c r="X89" s="16"/>
      <c r="Y89" s="16"/>
    </row>
    <row r="90" spans="1:25">
      <c r="A90" s="11" t="s">
        <v>19</v>
      </c>
      <c r="B90" s="7"/>
      <c r="C90" s="7"/>
      <c r="D90" s="7"/>
      <c r="E90" s="11"/>
      <c r="F90" s="7"/>
      <c r="G90" s="7"/>
      <c r="H90" s="7"/>
      <c r="I90" s="11">
        <f t="shared" ref="I90:M90" si="7">SUM(I82:I83)</f>
        <v>0</v>
      </c>
      <c r="J90" s="11">
        <f t="shared" si="7"/>
        <v>0</v>
      </c>
      <c r="K90" s="11">
        <f t="shared" si="7"/>
        <v>0</v>
      </c>
      <c r="L90" s="11">
        <f t="shared" si="7"/>
        <v>0</v>
      </c>
      <c r="M90" s="11">
        <f t="shared" si="7"/>
        <v>0</v>
      </c>
      <c r="N90" s="11">
        <f>SUM(N82:N87)</f>
        <v>0</v>
      </c>
      <c r="O90" s="11">
        <f>SUM(O82:O87)</f>
        <v>0</v>
      </c>
      <c r="P90" s="11">
        <f>SUM(P82:P87)</f>
        <v>966</v>
      </c>
      <c r="Q90" s="11">
        <f>SUM(Q82:Q87)</f>
        <v>966</v>
      </c>
      <c r="R90" s="12"/>
      <c r="S90" s="12"/>
      <c r="T90" s="12"/>
      <c r="U90" s="12"/>
      <c r="V90" s="12"/>
      <c r="W90" s="12"/>
      <c r="X90" s="12"/>
      <c r="Y90" s="12"/>
    </row>
    <row r="91" spans="1:25">
      <c r="A91" s="1"/>
      <c r="B91" s="1"/>
      <c r="C91" s="1"/>
      <c r="D91" s="1"/>
      <c r="E91" s="1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166" t="s">
        <v>34</v>
      </c>
      <c r="B92" s="1562"/>
      <c r="C92" s="1562"/>
      <c r="D92" s="1562"/>
      <c r="E92" s="1"/>
      <c r="F92" s="1"/>
      <c r="G92" s="1"/>
      <c r="H92" s="1"/>
      <c r="I92" s="1"/>
      <c r="J92" s="1"/>
      <c r="K92" s="1563"/>
      <c r="L92" s="1563"/>
      <c r="M92" s="1563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 ht="18">
      <c r="A93" s="187" t="s">
        <v>35</v>
      </c>
      <c r="B93" s="186" t="s">
        <v>36</v>
      </c>
      <c r="C93" s="239" t="s">
        <v>37</v>
      </c>
      <c r="D93" s="24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5">
      <c r="A94" s="230" t="s">
        <v>573</v>
      </c>
      <c r="B94" s="1558" t="s">
        <v>39</v>
      </c>
      <c r="C94" s="1558"/>
      <c r="D94" s="242"/>
      <c r="E94" s="243" t="s">
        <v>40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5">
      <c r="A95" s="4" t="s">
        <v>2621</v>
      </c>
      <c r="B95" s="1564" t="s">
        <v>41</v>
      </c>
      <c r="C95" s="1564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5">
      <c r="A96" s="5" t="s">
        <v>42</v>
      </c>
      <c r="B96" s="1565"/>
      <c r="C96" s="156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>
      <c r="A97" s="5" t="s">
        <v>42</v>
      </c>
      <c r="B97" s="1565"/>
      <c r="C97" s="1565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>
      <c r="A98" s="5" t="s">
        <v>43</v>
      </c>
      <c r="B98" s="1566"/>
      <c r="C98" s="156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>
      <c r="A99" s="5" t="s">
        <v>44</v>
      </c>
      <c r="B99" s="1567"/>
      <c r="C99" s="1567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</sheetData>
  <mergeCells count="54">
    <mergeCell ref="B13:C13"/>
    <mergeCell ref="A1:F1"/>
    <mergeCell ref="I1:Q1"/>
    <mergeCell ref="R1:Y1"/>
    <mergeCell ref="B11:D11"/>
    <mergeCell ref="K11:M11"/>
    <mergeCell ref="B14:C14"/>
    <mergeCell ref="B15:C15"/>
    <mergeCell ref="B16:C16"/>
    <mergeCell ref="B17:C17"/>
    <mergeCell ref="B18:C18"/>
    <mergeCell ref="A20:F20"/>
    <mergeCell ref="B32:C32"/>
    <mergeCell ref="I20:Q20"/>
    <mergeCell ref="R20:Y20"/>
    <mergeCell ref="B30:D30"/>
    <mergeCell ref="K30:M30"/>
    <mergeCell ref="B34:C34"/>
    <mergeCell ref="B35:C35"/>
    <mergeCell ref="B36:C36"/>
    <mergeCell ref="B37:C37"/>
    <mergeCell ref="A39:F39"/>
    <mergeCell ref="R59:Y59"/>
    <mergeCell ref="R39:Y39"/>
    <mergeCell ref="B50:D50"/>
    <mergeCell ref="K50:M50"/>
    <mergeCell ref="B52:C52"/>
    <mergeCell ref="B53:C53"/>
    <mergeCell ref="B54:C54"/>
    <mergeCell ref="I39:Q39"/>
    <mergeCell ref="B55:C55"/>
    <mergeCell ref="B56:C56"/>
    <mergeCell ref="B57:C57"/>
    <mergeCell ref="A59:F59"/>
    <mergeCell ref="I59:Q59"/>
    <mergeCell ref="B98:C98"/>
    <mergeCell ref="B99:C99"/>
    <mergeCell ref="B92:D92"/>
    <mergeCell ref="K92:M92"/>
    <mergeCell ref="B71:D71"/>
    <mergeCell ref="K71:M71"/>
    <mergeCell ref="B73:C73"/>
    <mergeCell ref="B74:C74"/>
    <mergeCell ref="B75:C75"/>
    <mergeCell ref="B76:C76"/>
    <mergeCell ref="B77:C77"/>
    <mergeCell ref="B78:C78"/>
    <mergeCell ref="A80:F80"/>
    <mergeCell ref="I80:Q80"/>
    <mergeCell ref="R80:Y80"/>
    <mergeCell ref="B94:C94"/>
    <mergeCell ref="B95:C95"/>
    <mergeCell ref="B96:C96"/>
    <mergeCell ref="B97:C97"/>
  </mergeCells>
  <pageMargins left="0.7" right="0.7" top="0.75" bottom="0.75" header="0.3" footer="0.3"/>
  <legacy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533FB-0564-44DC-BD91-F714CBBF491F}">
  <sheetPr>
    <tabColor rgb="FF00B0F0"/>
  </sheetPr>
  <dimension ref="A1:Y152"/>
  <sheetViews>
    <sheetView topLeftCell="A58" workbookViewId="0">
      <selection activeCell="AD31" sqref="AD31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194</v>
      </c>
      <c r="B1" s="1559"/>
      <c r="C1" s="1559"/>
      <c r="D1" s="1559"/>
      <c r="E1" s="1559"/>
      <c r="F1" s="1559"/>
      <c r="G1" s="1067"/>
      <c r="H1" s="7"/>
      <c r="I1" s="1559" t="s">
        <v>84</v>
      </c>
      <c r="J1" s="1559"/>
      <c r="K1" s="1559"/>
      <c r="L1" s="1559"/>
      <c r="M1" s="1559"/>
      <c r="N1" s="1559"/>
      <c r="O1" s="1559"/>
      <c r="P1" s="1559"/>
      <c r="Q1" s="1559"/>
      <c r="R1" s="1560" t="s">
        <v>4472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312</v>
      </c>
      <c r="B3" s="15" t="s">
        <v>65</v>
      </c>
      <c r="C3" s="15" t="s">
        <v>4473</v>
      </c>
      <c r="D3" s="15" t="s">
        <v>64</v>
      </c>
      <c r="E3" s="24">
        <v>46101.517361111109</v>
      </c>
      <c r="F3" s="15">
        <v>17</v>
      </c>
      <c r="G3" s="224">
        <v>118136</v>
      </c>
      <c r="H3" s="226" t="s">
        <v>4474</v>
      </c>
      <c r="I3" s="224"/>
      <c r="J3" s="224"/>
      <c r="K3" s="224"/>
      <c r="L3" s="224"/>
      <c r="M3" s="35">
        <v>161</v>
      </c>
      <c r="N3" s="224"/>
      <c r="O3" s="224"/>
      <c r="P3" s="224"/>
      <c r="Q3" s="14">
        <f t="shared" ref="Q3:Q7" si="0">SUM(I3:P3)</f>
        <v>161</v>
      </c>
      <c r="R3" s="14" t="s">
        <v>30</v>
      </c>
      <c r="S3" s="23" t="s">
        <v>33</v>
      </c>
      <c r="T3" s="14"/>
      <c r="U3" s="228" t="s">
        <v>169</v>
      </c>
      <c r="V3" s="16" t="s">
        <v>90</v>
      </c>
      <c r="W3" s="16">
        <v>1018750</v>
      </c>
      <c r="X3" s="16" t="s">
        <v>4475</v>
      </c>
      <c r="Y3" s="16" t="s">
        <v>4328</v>
      </c>
    </row>
    <row r="4" spans="1:25">
      <c r="A4" s="224" t="s">
        <v>515</v>
      </c>
      <c r="B4" s="224" t="s">
        <v>78</v>
      </c>
      <c r="C4" s="224" t="s">
        <v>4476</v>
      </c>
      <c r="D4" s="224" t="s">
        <v>400</v>
      </c>
      <c r="E4" s="227">
        <v>46101.788194444445</v>
      </c>
      <c r="F4" s="224">
        <v>14.1</v>
      </c>
      <c r="G4" s="224">
        <v>118120</v>
      </c>
      <c r="H4" s="1111" t="s">
        <v>2928</v>
      </c>
      <c r="I4" s="224"/>
      <c r="J4" s="224"/>
      <c r="K4" s="224"/>
      <c r="L4" s="224"/>
      <c r="M4" s="35">
        <v>161</v>
      </c>
      <c r="N4" s="224"/>
      <c r="O4" s="224"/>
      <c r="P4" s="224"/>
      <c r="Q4" s="14">
        <f t="shared" si="0"/>
        <v>161</v>
      </c>
      <c r="R4" s="229" t="s">
        <v>32</v>
      </c>
      <c r="S4" s="23" t="s">
        <v>33</v>
      </c>
      <c r="T4" s="14"/>
      <c r="U4" s="228" t="s">
        <v>169</v>
      </c>
      <c r="V4" s="16" t="s">
        <v>90</v>
      </c>
      <c r="W4" s="16">
        <v>1018751</v>
      </c>
      <c r="X4" s="16" t="s">
        <v>4477</v>
      </c>
      <c r="Y4" s="16" t="s">
        <v>4328</v>
      </c>
    </row>
    <row r="5" spans="1:25">
      <c r="A5" s="224" t="s">
        <v>1121</v>
      </c>
      <c r="B5" s="224" t="s">
        <v>78</v>
      </c>
      <c r="C5" s="224" t="s">
        <v>4478</v>
      </c>
      <c r="D5" s="224" t="s">
        <v>400</v>
      </c>
      <c r="E5" s="227">
        <v>46101.788194444445</v>
      </c>
      <c r="F5" s="224">
        <v>14.1</v>
      </c>
      <c r="G5" s="224">
        <v>118121</v>
      </c>
      <c r="H5" s="1111" t="s">
        <v>2928</v>
      </c>
      <c r="I5" s="224"/>
      <c r="J5" s="224"/>
      <c r="K5" s="224"/>
      <c r="L5" s="224"/>
      <c r="M5" s="224"/>
      <c r="N5" s="35">
        <v>71</v>
      </c>
      <c r="O5" s="35">
        <v>90</v>
      </c>
      <c r="P5" s="224"/>
      <c r="Q5" s="14">
        <f t="shared" si="0"/>
        <v>161</v>
      </c>
      <c r="R5" s="229" t="s">
        <v>32</v>
      </c>
      <c r="S5" s="23" t="s">
        <v>33</v>
      </c>
      <c r="T5" s="14"/>
      <c r="U5" s="228" t="s">
        <v>169</v>
      </c>
      <c r="V5" s="16" t="s">
        <v>90</v>
      </c>
      <c r="W5" s="16">
        <v>1018752</v>
      </c>
      <c r="X5" s="16" t="s">
        <v>4477</v>
      </c>
      <c r="Y5" s="16" t="s">
        <v>4328</v>
      </c>
    </row>
    <row r="6" spans="1:25">
      <c r="A6" s="224" t="s">
        <v>4479</v>
      </c>
      <c r="B6" s="224" t="s">
        <v>1858</v>
      </c>
      <c r="C6" s="224" t="s">
        <v>4480</v>
      </c>
      <c r="D6" s="224" t="s">
        <v>400</v>
      </c>
      <c r="E6" s="227">
        <v>46101.788194444445</v>
      </c>
      <c r="F6" s="224">
        <v>14.1</v>
      </c>
      <c r="G6" s="224">
        <v>118123</v>
      </c>
      <c r="H6" s="1110" t="s">
        <v>2928</v>
      </c>
      <c r="I6" s="224"/>
      <c r="J6" s="224"/>
      <c r="K6" s="224"/>
      <c r="L6" s="224"/>
      <c r="M6" s="224"/>
      <c r="N6" s="224">
        <v>71</v>
      </c>
      <c r="O6" s="224">
        <v>90</v>
      </c>
      <c r="P6" s="224"/>
      <c r="Q6" s="14">
        <f t="shared" si="0"/>
        <v>161</v>
      </c>
      <c r="R6" s="229" t="s">
        <v>32</v>
      </c>
      <c r="S6" s="23" t="s">
        <v>33</v>
      </c>
      <c r="T6" s="234" t="b">
        <v>1</v>
      </c>
      <c r="U6" s="228" t="s">
        <v>169</v>
      </c>
      <c r="V6" s="16" t="s">
        <v>90</v>
      </c>
      <c r="W6" s="16">
        <v>1018753</v>
      </c>
      <c r="X6" s="16" t="s">
        <v>4477</v>
      </c>
      <c r="Y6" s="16" t="s">
        <v>4328</v>
      </c>
    </row>
    <row r="7" spans="1:25">
      <c r="A7" s="224" t="s">
        <v>133</v>
      </c>
      <c r="B7" s="224" t="s">
        <v>134</v>
      </c>
      <c r="C7" s="224" t="s">
        <v>4481</v>
      </c>
      <c r="D7" s="224" t="s">
        <v>3852</v>
      </c>
      <c r="E7" s="227">
        <v>46101.288194444445</v>
      </c>
      <c r="F7" s="224">
        <v>12.2</v>
      </c>
      <c r="G7" s="224">
        <v>118124</v>
      </c>
      <c r="H7" s="226" t="s">
        <v>4482</v>
      </c>
      <c r="I7" s="224"/>
      <c r="J7" s="224"/>
      <c r="K7" s="224"/>
      <c r="L7" s="224"/>
      <c r="M7" s="224">
        <v>131</v>
      </c>
      <c r="N7" s="35">
        <v>30</v>
      </c>
      <c r="O7" s="224"/>
      <c r="P7" s="224"/>
      <c r="Q7" s="14">
        <f t="shared" si="0"/>
        <v>161</v>
      </c>
      <c r="R7" s="229" t="s">
        <v>32</v>
      </c>
      <c r="S7" s="23" t="s">
        <v>33</v>
      </c>
      <c r="T7" s="14"/>
      <c r="U7" s="228" t="s">
        <v>100</v>
      </c>
      <c r="V7" s="16" t="s">
        <v>90</v>
      </c>
      <c r="W7" s="16">
        <v>1018754</v>
      </c>
      <c r="X7" s="16" t="s">
        <v>4483</v>
      </c>
      <c r="Y7" s="16" t="s">
        <v>4328</v>
      </c>
    </row>
    <row r="8" spans="1:25" ht="25.5">
      <c r="A8" s="224" t="s">
        <v>105</v>
      </c>
      <c r="B8" s="224" t="s">
        <v>1858</v>
      </c>
      <c r="C8" s="224" t="s">
        <v>4484</v>
      </c>
      <c r="D8" s="224" t="s">
        <v>400</v>
      </c>
      <c r="E8" s="227">
        <v>46101.788194444445</v>
      </c>
      <c r="F8" s="224">
        <v>14.1</v>
      </c>
      <c r="G8" s="224">
        <v>118126</v>
      </c>
      <c r="H8" s="1111" t="s">
        <v>2928</v>
      </c>
      <c r="I8" s="35" t="s">
        <v>4485</v>
      </c>
      <c r="J8" s="224"/>
      <c r="K8" s="224"/>
      <c r="L8" s="224"/>
      <c r="M8" s="224">
        <v>30</v>
      </c>
      <c r="N8" s="224">
        <v>71</v>
      </c>
      <c r="O8" s="224"/>
      <c r="P8" s="224">
        <v>60</v>
      </c>
      <c r="Q8" s="14">
        <f>SUM(I8:P8)</f>
        <v>161</v>
      </c>
      <c r="R8" s="229" t="s">
        <v>32</v>
      </c>
      <c r="S8" s="23" t="s">
        <v>33</v>
      </c>
      <c r="T8" s="234" t="b">
        <v>1</v>
      </c>
      <c r="U8" s="228" t="s">
        <v>169</v>
      </c>
      <c r="V8" s="16" t="s">
        <v>90</v>
      </c>
      <c r="W8" s="16">
        <v>1018755</v>
      </c>
      <c r="X8" s="16" t="s">
        <v>4477</v>
      </c>
      <c r="Y8" s="16" t="s">
        <v>4328</v>
      </c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ca="1">SUM(K3:K23)</f>
        <v>0</v>
      </c>
      <c r="L9" s="11">
        <f ca="1">SUM(L3:L23)</f>
        <v>0</v>
      </c>
      <c r="M9" s="11">
        <f>SUM(M3:M8)</f>
        <v>483</v>
      </c>
      <c r="N9" s="11">
        <f t="shared" ref="N9:P9" si="1">SUM(N3:N8)</f>
        <v>243</v>
      </c>
      <c r="O9" s="11">
        <f t="shared" si="1"/>
        <v>180</v>
      </c>
      <c r="P9" s="11">
        <f t="shared" si="1"/>
        <v>60</v>
      </c>
      <c r="Q9" s="11">
        <f ca="1">SUM(Q3:Q23)</f>
        <v>966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57" t="s">
        <v>100</v>
      </c>
      <c r="B13" s="1619" t="s">
        <v>39</v>
      </c>
      <c r="C13" s="1619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30"/>
      <c r="B14" s="1558"/>
      <c r="C14" s="1558"/>
      <c r="D14" s="242"/>
      <c r="E14" s="24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4" t="s">
        <v>169</v>
      </c>
      <c r="B15" s="1564" t="s">
        <v>4486</v>
      </c>
      <c r="C15" s="156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15" customHeight="1">
      <c r="A16" s="5" t="s">
        <v>42</v>
      </c>
      <c r="B16" s="1565" t="s">
        <v>3097</v>
      </c>
      <c r="C16" s="156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42</v>
      </c>
      <c r="B17" s="1565"/>
      <c r="C17" s="15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5" t="s">
        <v>43</v>
      </c>
      <c r="B18" s="1566" t="s">
        <v>4487</v>
      </c>
      <c r="C18" s="156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>
      <c r="A19" s="5" t="s">
        <v>44</v>
      </c>
      <c r="B19" s="1567"/>
      <c r="C19" s="156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1" spans="1:25" ht="23.25" customHeight="1">
      <c r="A21" s="1559" t="s">
        <v>205</v>
      </c>
      <c r="B21" s="1559"/>
      <c r="C21" s="1559"/>
      <c r="D21" s="1559"/>
      <c r="E21" s="1559"/>
      <c r="F21" s="1559"/>
      <c r="G21" s="1067"/>
      <c r="H21" s="7"/>
      <c r="I21" s="1559" t="s">
        <v>84</v>
      </c>
      <c r="J21" s="1559"/>
      <c r="K21" s="1559"/>
      <c r="L21" s="1559"/>
      <c r="M21" s="1559"/>
      <c r="N21" s="1559"/>
      <c r="O21" s="1559"/>
      <c r="P21" s="1559"/>
      <c r="Q21" s="1559"/>
      <c r="R21" s="1560" t="s">
        <v>4488</v>
      </c>
      <c r="S21" s="1561"/>
      <c r="T21" s="1560"/>
      <c r="U21" s="1560"/>
      <c r="V21" s="1560"/>
      <c r="W21" s="1560"/>
      <c r="X21" s="1560"/>
      <c r="Y21" s="1560"/>
    </row>
    <row r="22" spans="1:25" ht="26.25">
      <c r="A22" s="8" t="s">
        <v>3</v>
      </c>
      <c r="B22" s="8" t="s">
        <v>4</v>
      </c>
      <c r="C22" s="8" t="s">
        <v>5</v>
      </c>
      <c r="D22" s="8" t="s">
        <v>6</v>
      </c>
      <c r="E22" s="8" t="s">
        <v>7</v>
      </c>
      <c r="F22" s="8" t="s">
        <v>8</v>
      </c>
      <c r="G22" s="8" t="s">
        <v>9</v>
      </c>
      <c r="H22" s="33" t="s">
        <v>10</v>
      </c>
      <c r="I22" s="9" t="s">
        <v>11</v>
      </c>
      <c r="J22" s="9" t="s">
        <v>12</v>
      </c>
      <c r="K22" s="9" t="s">
        <v>13</v>
      </c>
      <c r="L22" s="9" t="s">
        <v>14</v>
      </c>
      <c r="M22" s="9" t="s">
        <v>15</v>
      </c>
      <c r="N22" s="9" t="s">
        <v>16</v>
      </c>
      <c r="O22" s="9" t="s">
        <v>17</v>
      </c>
      <c r="P22" s="10" t="s">
        <v>18</v>
      </c>
      <c r="Q22" s="8" t="s">
        <v>19</v>
      </c>
      <c r="R22" s="8" t="s">
        <v>20</v>
      </c>
      <c r="S22" s="240" t="s">
        <v>21</v>
      </c>
      <c r="T22" s="240" t="s">
        <v>22</v>
      </c>
      <c r="U22" s="8" t="s">
        <v>24</v>
      </c>
      <c r="V22" s="8" t="s">
        <v>25</v>
      </c>
      <c r="W22" s="8" t="s">
        <v>26</v>
      </c>
      <c r="X22" s="8" t="s">
        <v>27</v>
      </c>
      <c r="Y22" s="8" t="s">
        <v>28</v>
      </c>
    </row>
    <row r="23" spans="1:25" ht="25.5">
      <c r="A23" s="15" t="s">
        <v>86</v>
      </c>
      <c r="B23" s="224" t="s">
        <v>1858</v>
      </c>
      <c r="C23" s="224" t="s">
        <v>4489</v>
      </c>
      <c r="D23" s="224" t="s">
        <v>88</v>
      </c>
      <c r="E23" s="227">
        <v>46101.166666666664</v>
      </c>
      <c r="F23" s="15">
        <v>10.3</v>
      </c>
      <c r="G23" s="15">
        <v>118125</v>
      </c>
      <c r="H23" s="1110" t="s">
        <v>2928</v>
      </c>
      <c r="I23" s="35" t="s">
        <v>4485</v>
      </c>
      <c r="J23" s="15"/>
      <c r="K23" s="15"/>
      <c r="L23" s="15"/>
      <c r="M23" s="35">
        <v>131</v>
      </c>
      <c r="N23" s="35">
        <v>30</v>
      </c>
      <c r="O23" s="15"/>
      <c r="P23" s="15"/>
      <c r="Q23" s="14">
        <f>SUM(I23:P23)</f>
        <v>161</v>
      </c>
      <c r="R23" s="229" t="s">
        <v>32</v>
      </c>
      <c r="S23" s="23" t="s">
        <v>33</v>
      </c>
      <c r="T23" s="14"/>
      <c r="U23" s="232" t="s">
        <v>161</v>
      </c>
      <c r="V23" s="16" t="s">
        <v>90</v>
      </c>
      <c r="W23" s="16">
        <v>1018742</v>
      </c>
      <c r="X23" s="16" t="s">
        <v>4490</v>
      </c>
      <c r="Y23" s="16" t="s">
        <v>4328</v>
      </c>
    </row>
    <row r="24" spans="1:25">
      <c r="A24" s="224" t="s">
        <v>120</v>
      </c>
      <c r="B24" s="224" t="s">
        <v>1858</v>
      </c>
      <c r="C24" s="224" t="s">
        <v>4491</v>
      </c>
      <c r="D24" s="224" t="s">
        <v>400</v>
      </c>
      <c r="E24" s="227">
        <v>46101.788194444445</v>
      </c>
      <c r="F24" s="224">
        <v>14.1</v>
      </c>
      <c r="G24" s="224">
        <v>118127</v>
      </c>
      <c r="H24" s="1111" t="s">
        <v>2928</v>
      </c>
      <c r="I24" s="224"/>
      <c r="J24" s="224"/>
      <c r="K24" s="224"/>
      <c r="L24" s="224"/>
      <c r="M24" s="35">
        <v>90</v>
      </c>
      <c r="N24" s="35">
        <v>71</v>
      </c>
      <c r="O24" s="224"/>
      <c r="P24" s="224"/>
      <c r="Q24" s="14">
        <f t="shared" ref="Q24:Q28" si="2">SUM(I24:P24)</f>
        <v>161</v>
      </c>
      <c r="R24" s="229" t="s">
        <v>32</v>
      </c>
      <c r="S24" s="23" t="s">
        <v>33</v>
      </c>
      <c r="T24" s="234" t="b">
        <v>1</v>
      </c>
      <c r="U24" s="228" t="s">
        <v>169</v>
      </c>
      <c r="V24" s="16" t="s">
        <v>90</v>
      </c>
      <c r="W24" s="16">
        <v>1018743</v>
      </c>
      <c r="X24" s="16" t="s">
        <v>4477</v>
      </c>
      <c r="Y24" s="16" t="s">
        <v>4328</v>
      </c>
    </row>
    <row r="25" spans="1:25">
      <c r="A25" s="224" t="s">
        <v>102</v>
      </c>
      <c r="B25" s="224" t="s">
        <v>92</v>
      </c>
      <c r="C25" s="224" t="s">
        <v>4492</v>
      </c>
      <c r="D25" s="224" t="s">
        <v>159</v>
      </c>
      <c r="E25" s="227">
        <v>46101.041666666664</v>
      </c>
      <c r="F25" s="224">
        <v>10.3</v>
      </c>
      <c r="G25" s="224">
        <v>118128</v>
      </c>
      <c r="H25" s="1110" t="s">
        <v>2928</v>
      </c>
      <c r="I25" s="224"/>
      <c r="J25" s="224"/>
      <c r="K25" s="224"/>
      <c r="L25" s="224"/>
      <c r="M25" s="35">
        <v>11</v>
      </c>
      <c r="N25" s="35">
        <v>30</v>
      </c>
      <c r="O25" s="35">
        <v>120</v>
      </c>
      <c r="P25" s="224"/>
      <c r="Q25" s="14">
        <f t="shared" si="2"/>
        <v>161</v>
      </c>
      <c r="R25" s="229" t="s">
        <v>32</v>
      </c>
      <c r="S25" s="23" t="s">
        <v>33</v>
      </c>
      <c r="T25" s="14"/>
      <c r="U25" s="232" t="s">
        <v>161</v>
      </c>
      <c r="V25" s="16" t="s">
        <v>90</v>
      </c>
      <c r="W25" s="16">
        <v>1018745</v>
      </c>
      <c r="X25" s="16" t="s">
        <v>4490</v>
      </c>
      <c r="Y25" s="16" t="s">
        <v>4328</v>
      </c>
    </row>
    <row r="26" spans="1:25">
      <c r="A26" s="224" t="s">
        <v>558</v>
      </c>
      <c r="B26" s="224" t="s">
        <v>92</v>
      </c>
      <c r="C26" s="224" t="s">
        <v>4493</v>
      </c>
      <c r="D26" s="224" t="s">
        <v>159</v>
      </c>
      <c r="E26" s="227">
        <v>46101.041666666664</v>
      </c>
      <c r="F26" s="224">
        <v>10.3</v>
      </c>
      <c r="G26" s="224">
        <v>118129</v>
      </c>
      <c r="H26" s="1111" t="s">
        <v>2928</v>
      </c>
      <c r="I26" s="224"/>
      <c r="J26" s="224"/>
      <c r="K26" s="224"/>
      <c r="L26" s="224"/>
      <c r="M26" s="35">
        <v>161</v>
      </c>
      <c r="N26" s="224"/>
      <c r="O26" s="224"/>
      <c r="P26" s="224"/>
      <c r="Q26" s="14">
        <f t="shared" si="2"/>
        <v>161</v>
      </c>
      <c r="R26" s="229" t="s">
        <v>32</v>
      </c>
      <c r="S26" s="23" t="s">
        <v>33</v>
      </c>
      <c r="T26" s="14"/>
      <c r="U26" s="232" t="s">
        <v>161</v>
      </c>
      <c r="V26" s="16" t="s">
        <v>90</v>
      </c>
      <c r="W26" s="16">
        <v>1018746</v>
      </c>
      <c r="X26" s="16" t="s">
        <v>4490</v>
      </c>
      <c r="Y26" s="16" t="s">
        <v>4328</v>
      </c>
    </row>
    <row r="27" spans="1:25">
      <c r="A27" s="224" t="s">
        <v>120</v>
      </c>
      <c r="B27" s="224" t="s">
        <v>92</v>
      </c>
      <c r="C27" s="224" t="s">
        <v>4494</v>
      </c>
      <c r="D27" s="224" t="s">
        <v>159</v>
      </c>
      <c r="E27" s="227">
        <v>46101.041666666664</v>
      </c>
      <c r="F27" s="224">
        <v>10.3</v>
      </c>
      <c r="G27" s="224">
        <v>118130</v>
      </c>
      <c r="H27" s="1111" t="s">
        <v>2928</v>
      </c>
      <c r="I27" s="224"/>
      <c r="J27" s="224"/>
      <c r="K27" s="224"/>
      <c r="L27" s="224"/>
      <c r="M27" s="224"/>
      <c r="N27" s="224"/>
      <c r="O27" s="224">
        <v>131</v>
      </c>
      <c r="P27" s="35">
        <v>30</v>
      </c>
      <c r="Q27" s="14">
        <f t="shared" si="2"/>
        <v>161</v>
      </c>
      <c r="R27" s="229" t="s">
        <v>32</v>
      </c>
      <c r="S27" s="23" t="s">
        <v>33</v>
      </c>
      <c r="T27" s="234" t="b">
        <v>1</v>
      </c>
      <c r="U27" s="232" t="s">
        <v>161</v>
      </c>
      <c r="V27" s="16" t="s">
        <v>90</v>
      </c>
      <c r="W27" s="16">
        <v>1018747</v>
      </c>
      <c r="X27" s="16" t="s">
        <v>4490</v>
      </c>
      <c r="Y27" s="16" t="s">
        <v>4328</v>
      </c>
    </row>
    <row r="28" spans="1:25">
      <c r="A28" s="15" t="s">
        <v>2561</v>
      </c>
      <c r="B28" s="15" t="s">
        <v>92</v>
      </c>
      <c r="C28" s="15" t="s">
        <v>4495</v>
      </c>
      <c r="D28" s="15" t="s">
        <v>94</v>
      </c>
      <c r="E28" s="227">
        <v>46101.871527777781</v>
      </c>
      <c r="F28" s="15">
        <v>11.4</v>
      </c>
      <c r="G28" s="15">
        <v>118131</v>
      </c>
      <c r="H28" s="1110" t="s">
        <v>2928</v>
      </c>
      <c r="I28" s="15"/>
      <c r="J28" s="15"/>
      <c r="K28" s="15"/>
      <c r="L28" s="15"/>
      <c r="M28" s="15"/>
      <c r="N28" s="35">
        <v>161</v>
      </c>
      <c r="O28" s="15"/>
      <c r="P28" s="15"/>
      <c r="Q28" s="14">
        <f t="shared" si="2"/>
        <v>161</v>
      </c>
      <c r="R28" s="229" t="s">
        <v>32</v>
      </c>
      <c r="S28" s="23" t="s">
        <v>33</v>
      </c>
      <c r="T28" s="234" t="b">
        <v>1</v>
      </c>
      <c r="U28" s="232" t="s">
        <v>161</v>
      </c>
      <c r="V28" s="16" t="s">
        <v>90</v>
      </c>
      <c r="W28" s="16">
        <v>1018749</v>
      </c>
      <c r="X28" s="16" t="s">
        <v>4490</v>
      </c>
      <c r="Y28" s="16" t="s">
        <v>4328</v>
      </c>
    </row>
    <row r="29" spans="1:25">
      <c r="A29" s="11" t="s">
        <v>19</v>
      </c>
      <c r="B29" s="7"/>
      <c r="C29" s="7"/>
      <c r="D29" s="7"/>
      <c r="E29" s="11"/>
      <c r="F29" s="7"/>
      <c r="G29" s="7"/>
      <c r="H29" s="7"/>
      <c r="I29" s="11">
        <f>SUM(I8:I27)</f>
        <v>0</v>
      </c>
      <c r="J29" s="11">
        <f t="shared" ref="J29:M29" si="3">SUM(J23:J28)</f>
        <v>0</v>
      </c>
      <c r="K29" s="11">
        <f t="shared" si="3"/>
        <v>0</v>
      </c>
      <c r="L29" s="11">
        <f t="shared" si="3"/>
        <v>0</v>
      </c>
      <c r="M29" s="11">
        <f t="shared" si="3"/>
        <v>393</v>
      </c>
      <c r="N29" s="11">
        <f>SUM(N23:N28)</f>
        <v>292</v>
      </c>
      <c r="O29" s="11">
        <f t="shared" ref="O29:P29" si="4">SUM(O23:O28)</f>
        <v>251</v>
      </c>
      <c r="P29" s="11">
        <f t="shared" si="4"/>
        <v>30</v>
      </c>
      <c r="Q29" s="11">
        <f ca="1">SUM(Q8:Q28)</f>
        <v>966</v>
      </c>
      <c r="R29" s="12"/>
      <c r="S29" s="12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"/>
      <c r="K31" s="1563"/>
      <c r="L31" s="1563"/>
      <c r="M31" s="156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.75" customHeight="1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 ht="15" customHeight="1">
      <c r="A33" s="4" t="s">
        <v>169</v>
      </c>
      <c r="B33" s="1564" t="s">
        <v>39</v>
      </c>
      <c r="C33" s="1564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230" t="s">
        <v>161</v>
      </c>
      <c r="B34" s="1558" t="s">
        <v>41</v>
      </c>
      <c r="C34" s="1558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 t="s">
        <v>4178</v>
      </c>
      <c r="C35" s="156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42</v>
      </c>
      <c r="B36" s="1565"/>
      <c r="C36" s="156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43</v>
      </c>
      <c r="B37" s="1566" t="s">
        <v>2491</v>
      </c>
      <c r="C37" s="156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5">
      <c r="A38" s="5" t="s">
        <v>44</v>
      </c>
      <c r="B38" s="1567"/>
      <c r="C38" s="156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40" spans="1:25" ht="23.25" customHeight="1">
      <c r="A40" s="1559" t="s">
        <v>0</v>
      </c>
      <c r="B40" s="1559"/>
      <c r="C40" s="1559"/>
      <c r="D40" s="1559"/>
      <c r="E40" s="1559"/>
      <c r="F40" s="1559"/>
      <c r="G40" s="1067"/>
      <c r="H40" s="7"/>
      <c r="I40" s="1559" t="s">
        <v>1</v>
      </c>
      <c r="J40" s="1559"/>
      <c r="K40" s="1559"/>
      <c r="L40" s="1559"/>
      <c r="M40" s="1559"/>
      <c r="N40" s="1559"/>
      <c r="O40" s="1559"/>
      <c r="P40" s="1559"/>
      <c r="Q40" s="1559"/>
      <c r="R40" s="1560" t="s">
        <v>2</v>
      </c>
      <c r="S40" s="1561"/>
      <c r="T40" s="1560"/>
      <c r="U40" s="1560"/>
      <c r="V40" s="1560"/>
      <c r="W40" s="1560"/>
      <c r="X40" s="1560"/>
      <c r="Y40" s="1560"/>
    </row>
    <row r="41" spans="1:25" ht="26.25">
      <c r="A41" s="8" t="s">
        <v>3</v>
      </c>
      <c r="B41" s="8" t="s">
        <v>4</v>
      </c>
      <c r="C41" s="8" t="s">
        <v>5</v>
      </c>
      <c r="D41" s="8" t="s">
        <v>6</v>
      </c>
      <c r="E41" s="8" t="s">
        <v>7</v>
      </c>
      <c r="F41" s="8" t="s">
        <v>8</v>
      </c>
      <c r="G41" s="8" t="s">
        <v>9</v>
      </c>
      <c r="H41" s="33" t="s">
        <v>10</v>
      </c>
      <c r="I41" s="9" t="s">
        <v>11</v>
      </c>
      <c r="J41" s="9" t="s">
        <v>12</v>
      </c>
      <c r="K41" s="9" t="s">
        <v>13</v>
      </c>
      <c r="L41" s="9" t="s">
        <v>14</v>
      </c>
      <c r="M41" s="9" t="s">
        <v>15</v>
      </c>
      <c r="N41" s="9" t="s">
        <v>16</v>
      </c>
      <c r="O41" s="9" t="s">
        <v>17</v>
      </c>
      <c r="P41" s="10" t="s">
        <v>18</v>
      </c>
      <c r="Q41" s="8" t="s">
        <v>19</v>
      </c>
      <c r="R41" s="8" t="s">
        <v>20</v>
      </c>
      <c r="S41" s="240" t="s">
        <v>21</v>
      </c>
      <c r="T41" s="240" t="s">
        <v>22</v>
      </c>
      <c r="U41" s="8" t="s">
        <v>24</v>
      </c>
      <c r="V41" s="8" t="s">
        <v>25</v>
      </c>
      <c r="W41" s="8" t="s">
        <v>26</v>
      </c>
      <c r="X41" s="8" t="s">
        <v>27</v>
      </c>
      <c r="Y41" s="8" t="s">
        <v>28</v>
      </c>
    </row>
    <row r="42" spans="1:25">
      <c r="A42" s="224"/>
      <c r="B42" s="224"/>
      <c r="C42" s="224"/>
      <c r="D42" s="224"/>
      <c r="E42" s="227"/>
      <c r="F42" s="224"/>
      <c r="G42" s="224"/>
      <c r="H42" s="226"/>
      <c r="I42" s="224"/>
      <c r="J42" s="224"/>
      <c r="K42" s="224"/>
      <c r="L42" s="224"/>
      <c r="M42" s="224"/>
      <c r="N42" s="224"/>
      <c r="O42" s="224"/>
      <c r="P42" s="224"/>
      <c r="Q42" s="14">
        <f t="shared" ref="Q42:Q47" si="5">SUM(I42:P42)</f>
        <v>0</v>
      </c>
      <c r="R42" s="14" t="s">
        <v>30</v>
      </c>
      <c r="S42" s="14" t="s">
        <v>31</v>
      </c>
      <c r="T42" s="14"/>
      <c r="U42" s="228"/>
      <c r="V42" s="16"/>
      <c r="W42" s="16"/>
      <c r="X42" s="16"/>
      <c r="Y42" s="16"/>
    </row>
    <row r="43" spans="1:25">
      <c r="A43" s="224"/>
      <c r="B43" s="224"/>
      <c r="C43" s="224"/>
      <c r="D43" s="224"/>
      <c r="E43" s="227"/>
      <c r="F43" s="224"/>
      <c r="G43" s="224"/>
      <c r="H43" s="226"/>
      <c r="I43" s="224"/>
      <c r="J43" s="224"/>
      <c r="K43" s="224"/>
      <c r="L43" s="224"/>
      <c r="M43" s="224"/>
      <c r="N43" s="224"/>
      <c r="O43" s="224"/>
      <c r="P43" s="224"/>
      <c r="Q43" s="14">
        <f t="shared" si="5"/>
        <v>0</v>
      </c>
      <c r="R43" s="14" t="s">
        <v>30</v>
      </c>
      <c r="S43" s="14" t="s">
        <v>31</v>
      </c>
      <c r="T43" s="14"/>
      <c r="U43" s="228"/>
      <c r="V43" s="16"/>
      <c r="W43" s="16"/>
      <c r="X43" s="16"/>
      <c r="Y43" s="16"/>
    </row>
    <row r="44" spans="1:25">
      <c r="A44" s="224"/>
      <c r="B44" s="224"/>
      <c r="C44" s="224"/>
      <c r="D44" s="224"/>
      <c r="E44" s="227"/>
      <c r="F44" s="224"/>
      <c r="G44" s="224"/>
      <c r="H44" s="226"/>
      <c r="I44" s="224"/>
      <c r="J44" s="224"/>
      <c r="K44" s="224"/>
      <c r="L44" s="224"/>
      <c r="M44" s="224"/>
      <c r="N44" s="224"/>
      <c r="O44" s="224"/>
      <c r="P44" s="224"/>
      <c r="Q44" s="14">
        <f t="shared" si="5"/>
        <v>0</v>
      </c>
      <c r="R44" s="229" t="s">
        <v>32</v>
      </c>
      <c r="S44" s="23" t="s">
        <v>33</v>
      </c>
      <c r="T44" s="14"/>
      <c r="U44" s="228"/>
      <c r="V44" s="16"/>
      <c r="W44" s="16"/>
      <c r="X44" s="16"/>
      <c r="Y44" s="16"/>
    </row>
    <row r="45" spans="1:25">
      <c r="A45" s="224"/>
      <c r="B45" s="224"/>
      <c r="C45" s="224"/>
      <c r="D45" s="224"/>
      <c r="E45" s="227"/>
      <c r="F45" s="224"/>
      <c r="G45" s="224"/>
      <c r="H45" s="226"/>
      <c r="I45" s="224"/>
      <c r="J45" s="224"/>
      <c r="K45" s="224"/>
      <c r="L45" s="224"/>
      <c r="M45" s="224"/>
      <c r="N45" s="224"/>
      <c r="O45" s="224"/>
      <c r="P45" s="224"/>
      <c r="Q45" s="14">
        <f t="shared" si="5"/>
        <v>0</v>
      </c>
      <c r="R45" s="229" t="s">
        <v>32</v>
      </c>
      <c r="S45" s="23" t="s">
        <v>33</v>
      </c>
      <c r="T45" s="14"/>
      <c r="U45" s="228"/>
      <c r="V45" s="16"/>
      <c r="W45" s="16"/>
      <c r="X45" s="16"/>
      <c r="Y45" s="16"/>
    </row>
    <row r="46" spans="1:25">
      <c r="A46" s="224"/>
      <c r="B46" s="224"/>
      <c r="C46" s="224"/>
      <c r="D46" s="224"/>
      <c r="E46" s="227"/>
      <c r="F46" s="224"/>
      <c r="G46" s="224"/>
      <c r="H46" s="226"/>
      <c r="I46" s="224"/>
      <c r="J46" s="224"/>
      <c r="K46" s="224"/>
      <c r="L46" s="224"/>
      <c r="M46" s="224"/>
      <c r="N46" s="224"/>
      <c r="O46" s="224"/>
      <c r="P46" s="224"/>
      <c r="Q46" s="14">
        <f t="shared" si="5"/>
        <v>0</v>
      </c>
      <c r="R46" s="229" t="s">
        <v>32</v>
      </c>
      <c r="S46" s="23" t="s">
        <v>33</v>
      </c>
      <c r="T46" s="14"/>
      <c r="U46" s="228"/>
      <c r="V46" s="16"/>
      <c r="W46" s="16"/>
      <c r="X46" s="16"/>
      <c r="Y46" s="16"/>
    </row>
    <row r="47" spans="1:25">
      <c r="A47" s="15"/>
      <c r="B47" s="15"/>
      <c r="C47" s="15"/>
      <c r="D47" s="15"/>
      <c r="E47" s="15"/>
      <c r="F47" s="15"/>
      <c r="G47" s="15"/>
      <c r="H47" s="37"/>
      <c r="I47" s="15"/>
      <c r="J47" s="15"/>
      <c r="K47" s="15"/>
      <c r="L47" s="15"/>
      <c r="M47" s="15"/>
      <c r="N47" s="15"/>
      <c r="O47" s="15"/>
      <c r="P47" s="15"/>
      <c r="Q47" s="14">
        <f t="shared" si="5"/>
        <v>0</v>
      </c>
      <c r="R47" s="14" t="s">
        <v>30</v>
      </c>
      <c r="S47" s="14" t="s">
        <v>31</v>
      </c>
      <c r="T47" s="14"/>
      <c r="U47" s="16"/>
      <c r="V47" s="16"/>
      <c r="W47" s="16"/>
      <c r="X47" s="16"/>
      <c r="Y47" s="16"/>
    </row>
    <row r="48" spans="1:25">
      <c r="A48" s="11" t="s">
        <v>19</v>
      </c>
      <c r="B48" s="7"/>
      <c r="C48" s="7"/>
      <c r="D48" s="7"/>
      <c r="E48" s="11"/>
      <c r="F48" s="7"/>
      <c r="G48" s="7"/>
      <c r="H48" s="7"/>
      <c r="I48" s="11">
        <f>SUM(I42:I46)</f>
        <v>0</v>
      </c>
      <c r="J48" s="11">
        <f>SUM(J42:J46)</f>
        <v>0</v>
      </c>
      <c r="K48" s="11">
        <f t="shared" ref="K48:Q48" si="6">SUM(K42:K47)</f>
        <v>0</v>
      </c>
      <c r="L48" s="11">
        <f t="shared" si="6"/>
        <v>0</v>
      </c>
      <c r="M48" s="11">
        <f t="shared" si="6"/>
        <v>0</v>
      </c>
      <c r="N48" s="11">
        <f t="shared" si="6"/>
        <v>0</v>
      </c>
      <c r="O48" s="11">
        <f t="shared" si="6"/>
        <v>0</v>
      </c>
      <c r="P48" s="11">
        <f t="shared" si="6"/>
        <v>0</v>
      </c>
      <c r="Q48" s="11">
        <f t="shared" si="6"/>
        <v>0</v>
      </c>
      <c r="R48" s="12"/>
      <c r="S48" s="12"/>
      <c r="T48" s="12"/>
      <c r="U48" s="12"/>
      <c r="V48" s="12"/>
      <c r="W48" s="12"/>
      <c r="X48" s="12"/>
      <c r="Y48" s="12"/>
    </row>
    <row r="49" spans="1:25">
      <c r="A49" s="1"/>
      <c r="B49" s="1"/>
      <c r="C49" s="1"/>
      <c r="D49" s="1"/>
      <c r="E49" s="1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166" t="s">
        <v>34</v>
      </c>
      <c r="B50" s="1562"/>
      <c r="C50" s="1562"/>
      <c r="D50" s="1562"/>
      <c r="E50" s="1"/>
      <c r="F50" s="1"/>
      <c r="G50" s="1"/>
      <c r="H50" s="1"/>
      <c r="I50" s="1"/>
      <c r="J50" s="1"/>
      <c r="K50" s="1563"/>
      <c r="L50" s="1563"/>
      <c r="M50" s="156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 ht="18">
      <c r="A51" s="187" t="s">
        <v>35</v>
      </c>
      <c r="B51" s="186" t="s">
        <v>36</v>
      </c>
      <c r="C51" s="239" t="s">
        <v>37</v>
      </c>
      <c r="D51" s="2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230" t="s">
        <v>161</v>
      </c>
      <c r="B52" s="1558" t="s">
        <v>39</v>
      </c>
      <c r="C52" s="1558"/>
      <c r="D52" s="242"/>
      <c r="E52" s="243" t="s">
        <v>40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4" t="s">
        <v>169</v>
      </c>
      <c r="B53" s="1564" t="s">
        <v>41</v>
      </c>
      <c r="C53" s="156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42</v>
      </c>
      <c r="B54" s="1565"/>
      <c r="C54" s="156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42</v>
      </c>
      <c r="B55" s="1565"/>
      <c r="C55" s="156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5" t="s">
        <v>43</v>
      </c>
      <c r="B56" s="1566"/>
      <c r="C56" s="156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5">
      <c r="A57" s="5" t="s">
        <v>44</v>
      </c>
      <c r="B57" s="1567"/>
      <c r="C57" s="156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9" spans="1:25" ht="23.25" customHeight="1">
      <c r="A59" s="1559" t="s">
        <v>0</v>
      </c>
      <c r="B59" s="1559"/>
      <c r="C59" s="1559"/>
      <c r="D59" s="1559"/>
      <c r="E59" s="1559"/>
      <c r="F59" s="1559"/>
      <c r="G59" s="1067"/>
      <c r="H59" s="7"/>
      <c r="I59" s="1559" t="s">
        <v>1</v>
      </c>
      <c r="J59" s="1559"/>
      <c r="K59" s="1559"/>
      <c r="L59" s="1559"/>
      <c r="M59" s="1559"/>
      <c r="N59" s="1559"/>
      <c r="O59" s="1559"/>
      <c r="P59" s="1559"/>
      <c r="Q59" s="1559"/>
      <c r="R59" s="1560" t="s">
        <v>2</v>
      </c>
      <c r="S59" s="1561"/>
      <c r="T59" s="1560"/>
      <c r="U59" s="1560"/>
      <c r="V59" s="1560"/>
      <c r="W59" s="1560"/>
      <c r="X59" s="1560"/>
      <c r="Y59" s="1560"/>
    </row>
    <row r="60" spans="1:25" ht="26.25">
      <c r="A60" s="8" t="s">
        <v>3</v>
      </c>
      <c r="B60" s="8" t="s">
        <v>4</v>
      </c>
      <c r="C60" s="8" t="s">
        <v>5</v>
      </c>
      <c r="D60" s="8" t="s">
        <v>6</v>
      </c>
      <c r="E60" s="8" t="s">
        <v>7</v>
      </c>
      <c r="F60" s="8" t="s">
        <v>8</v>
      </c>
      <c r="G60" s="8" t="s">
        <v>9</v>
      </c>
      <c r="H60" s="33" t="s">
        <v>10</v>
      </c>
      <c r="I60" s="9" t="s">
        <v>11</v>
      </c>
      <c r="J60" s="9" t="s">
        <v>12</v>
      </c>
      <c r="K60" s="9" t="s">
        <v>13</v>
      </c>
      <c r="L60" s="9" t="s">
        <v>14</v>
      </c>
      <c r="M60" s="9" t="s">
        <v>15</v>
      </c>
      <c r="N60" s="9" t="s">
        <v>16</v>
      </c>
      <c r="O60" s="9" t="s">
        <v>17</v>
      </c>
      <c r="P60" s="10" t="s">
        <v>18</v>
      </c>
      <c r="Q60" s="8" t="s">
        <v>19</v>
      </c>
      <c r="R60" s="8" t="s">
        <v>20</v>
      </c>
      <c r="S60" s="240" t="s">
        <v>21</v>
      </c>
      <c r="T60" s="240" t="s">
        <v>22</v>
      </c>
      <c r="U60" s="8" t="s">
        <v>24</v>
      </c>
      <c r="V60" s="8" t="s">
        <v>25</v>
      </c>
      <c r="W60" s="8" t="s">
        <v>26</v>
      </c>
      <c r="X60" s="8" t="s">
        <v>27</v>
      </c>
      <c r="Y60" s="8" t="s">
        <v>28</v>
      </c>
    </row>
    <row r="61" spans="1:25">
      <c r="A61" s="224"/>
      <c r="B61" s="224"/>
      <c r="C61" s="224"/>
      <c r="D61" s="224"/>
      <c r="E61" s="227"/>
      <c r="F61" s="224"/>
      <c r="G61" s="224"/>
      <c r="H61" s="226"/>
      <c r="I61" s="224"/>
      <c r="J61" s="224"/>
      <c r="K61" s="224"/>
      <c r="L61" s="224"/>
      <c r="M61" s="224"/>
      <c r="N61" s="224"/>
      <c r="O61" s="224"/>
      <c r="P61" s="224"/>
      <c r="Q61" s="14">
        <f t="shared" ref="Q61:Q66" si="7">SUM(I61:P61)</f>
        <v>0</v>
      </c>
      <c r="R61" s="14" t="s">
        <v>30</v>
      </c>
      <c r="S61" s="14" t="s">
        <v>31</v>
      </c>
      <c r="T61" s="14"/>
      <c r="U61" s="228"/>
      <c r="V61" s="16"/>
      <c r="W61" s="16"/>
      <c r="X61" s="16"/>
      <c r="Y61" s="16"/>
    </row>
    <row r="62" spans="1:25">
      <c r="A62" s="224"/>
      <c r="B62" s="224"/>
      <c r="C62" s="224"/>
      <c r="D62" s="224"/>
      <c r="E62" s="227"/>
      <c r="F62" s="224"/>
      <c r="G62" s="224"/>
      <c r="H62" s="226"/>
      <c r="I62" s="224"/>
      <c r="J62" s="224"/>
      <c r="K62" s="224"/>
      <c r="L62" s="224"/>
      <c r="M62" s="224"/>
      <c r="N62" s="224"/>
      <c r="O62" s="224"/>
      <c r="P62" s="224"/>
      <c r="Q62" s="14">
        <f t="shared" si="7"/>
        <v>0</v>
      </c>
      <c r="R62" s="14" t="s">
        <v>30</v>
      </c>
      <c r="S62" s="14" t="s">
        <v>31</v>
      </c>
      <c r="T62" s="14"/>
      <c r="U62" s="228"/>
      <c r="V62" s="16"/>
      <c r="W62" s="16"/>
      <c r="X62" s="16"/>
      <c r="Y62" s="16"/>
    </row>
    <row r="63" spans="1:25">
      <c r="A63" s="224"/>
      <c r="B63" s="224"/>
      <c r="C63" s="224"/>
      <c r="D63" s="224"/>
      <c r="E63" s="227"/>
      <c r="F63" s="224"/>
      <c r="G63" s="224"/>
      <c r="H63" s="226"/>
      <c r="I63" s="224"/>
      <c r="J63" s="224"/>
      <c r="K63" s="224"/>
      <c r="L63" s="224"/>
      <c r="M63" s="224"/>
      <c r="N63" s="224"/>
      <c r="O63" s="224"/>
      <c r="P63" s="224"/>
      <c r="Q63" s="14">
        <f t="shared" si="7"/>
        <v>0</v>
      </c>
      <c r="R63" s="229" t="s">
        <v>32</v>
      </c>
      <c r="S63" s="23" t="s">
        <v>33</v>
      </c>
      <c r="T63" s="14"/>
      <c r="U63" s="228"/>
      <c r="V63" s="16"/>
      <c r="W63" s="16"/>
      <c r="X63" s="16"/>
      <c r="Y63" s="16"/>
    </row>
    <row r="64" spans="1:25">
      <c r="A64" s="224"/>
      <c r="B64" s="224"/>
      <c r="C64" s="224"/>
      <c r="D64" s="224"/>
      <c r="E64" s="227"/>
      <c r="F64" s="224"/>
      <c r="G64" s="224"/>
      <c r="H64" s="226"/>
      <c r="I64" s="224"/>
      <c r="J64" s="224"/>
      <c r="K64" s="224"/>
      <c r="L64" s="224"/>
      <c r="M64" s="224"/>
      <c r="N64" s="224"/>
      <c r="O64" s="224"/>
      <c r="P64" s="224"/>
      <c r="Q64" s="14">
        <f t="shared" si="7"/>
        <v>0</v>
      </c>
      <c r="R64" s="229" t="s">
        <v>32</v>
      </c>
      <c r="S64" s="23" t="s">
        <v>33</v>
      </c>
      <c r="T64" s="14"/>
      <c r="U64" s="228"/>
      <c r="V64" s="16"/>
      <c r="W64" s="16"/>
      <c r="X64" s="16"/>
      <c r="Y64" s="16"/>
    </row>
    <row r="65" spans="1:25">
      <c r="A65" s="224"/>
      <c r="B65" s="224"/>
      <c r="C65" s="224"/>
      <c r="D65" s="224"/>
      <c r="E65" s="227"/>
      <c r="F65" s="224"/>
      <c r="G65" s="224"/>
      <c r="H65" s="226"/>
      <c r="I65" s="224"/>
      <c r="J65" s="224"/>
      <c r="K65" s="224"/>
      <c r="L65" s="224"/>
      <c r="M65" s="224"/>
      <c r="N65" s="224"/>
      <c r="O65" s="224"/>
      <c r="P65" s="224"/>
      <c r="Q65" s="14">
        <f t="shared" si="7"/>
        <v>0</v>
      </c>
      <c r="R65" s="229" t="s">
        <v>32</v>
      </c>
      <c r="S65" s="23" t="s">
        <v>33</v>
      </c>
      <c r="T65" s="14"/>
      <c r="U65" s="228"/>
      <c r="V65" s="16"/>
      <c r="W65" s="16"/>
      <c r="X65" s="16"/>
      <c r="Y65" s="16"/>
    </row>
    <row r="66" spans="1:25">
      <c r="A66" s="15"/>
      <c r="B66" s="15"/>
      <c r="C66" s="15"/>
      <c r="D66" s="15"/>
      <c r="E66" s="15"/>
      <c r="F66" s="15"/>
      <c r="G66" s="15"/>
      <c r="H66" s="37"/>
      <c r="I66" s="15"/>
      <c r="J66" s="15"/>
      <c r="K66" s="15"/>
      <c r="L66" s="15"/>
      <c r="M66" s="15"/>
      <c r="N66" s="15"/>
      <c r="O66" s="15"/>
      <c r="P66" s="15"/>
      <c r="Q66" s="14">
        <f t="shared" si="7"/>
        <v>0</v>
      </c>
      <c r="R66" s="14" t="s">
        <v>30</v>
      </c>
      <c r="S66" s="14" t="s">
        <v>31</v>
      </c>
      <c r="T66" s="14"/>
      <c r="U66" s="16"/>
      <c r="V66" s="16"/>
      <c r="W66" s="16"/>
      <c r="X66" s="16"/>
      <c r="Y66" s="16"/>
    </row>
    <row r="67" spans="1:25">
      <c r="A67" s="11" t="s">
        <v>19</v>
      </c>
      <c r="B67" s="7"/>
      <c r="C67" s="7"/>
      <c r="D67" s="7"/>
      <c r="E67" s="11"/>
      <c r="F67" s="7"/>
      <c r="G67" s="7"/>
      <c r="H67" s="7"/>
      <c r="I67" s="11">
        <f>SUM(I61:I65)</f>
        <v>0</v>
      </c>
      <c r="J67" s="11">
        <f>SUM(J61:J65)</f>
        <v>0</v>
      </c>
      <c r="K67" s="11">
        <f t="shared" ref="K67:Q67" si="8">SUM(K61:K66)</f>
        <v>0</v>
      </c>
      <c r="L67" s="11">
        <f t="shared" si="8"/>
        <v>0</v>
      </c>
      <c r="M67" s="11">
        <f t="shared" si="8"/>
        <v>0</v>
      </c>
      <c r="N67" s="11">
        <f t="shared" si="8"/>
        <v>0</v>
      </c>
      <c r="O67" s="11">
        <f t="shared" si="8"/>
        <v>0</v>
      </c>
      <c r="P67" s="11">
        <f t="shared" si="8"/>
        <v>0</v>
      </c>
      <c r="Q67" s="11">
        <f t="shared" si="8"/>
        <v>0</v>
      </c>
      <c r="R67" s="12"/>
      <c r="S67" s="12"/>
      <c r="T67" s="12"/>
      <c r="U67" s="12"/>
      <c r="V67" s="12"/>
      <c r="W67" s="12"/>
      <c r="X67" s="12"/>
      <c r="Y67" s="12"/>
    </row>
    <row r="68" spans="1:25">
      <c r="A68" s="1"/>
      <c r="B68" s="1"/>
      <c r="C68" s="1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166" t="s">
        <v>34</v>
      </c>
      <c r="B69" s="1562"/>
      <c r="C69" s="1562"/>
      <c r="D69" s="1562"/>
      <c r="E69" s="1"/>
      <c r="F69" s="1"/>
      <c r="G69" s="1"/>
      <c r="H69" s="1"/>
      <c r="I69" s="1"/>
      <c r="J69" s="1"/>
      <c r="K69" s="1563"/>
      <c r="L69" s="1563"/>
      <c r="M69" s="1563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 ht="18">
      <c r="A70" s="187" t="s">
        <v>35</v>
      </c>
      <c r="B70" s="186" t="s">
        <v>36</v>
      </c>
      <c r="C70" s="239" t="s">
        <v>37</v>
      </c>
      <c r="D70" s="24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230" t="s">
        <v>161</v>
      </c>
      <c r="B71" s="1558" t="s">
        <v>39</v>
      </c>
      <c r="C71" s="1558"/>
      <c r="D71" s="242"/>
      <c r="E71" s="243" t="s">
        <v>40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4" t="s">
        <v>169</v>
      </c>
      <c r="B72" s="1564" t="s">
        <v>41</v>
      </c>
      <c r="C72" s="156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42</v>
      </c>
      <c r="B73" s="1565"/>
      <c r="C73" s="156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42</v>
      </c>
      <c r="B74" s="1565"/>
      <c r="C74" s="156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5">
      <c r="A75" s="5" t="s">
        <v>43</v>
      </c>
      <c r="B75" s="1566"/>
      <c r="C75" s="156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5">
      <c r="A76" s="5" t="s">
        <v>44</v>
      </c>
      <c r="B76" s="1567"/>
      <c r="C76" s="156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8" spans="1:25" ht="23.25" customHeight="1">
      <c r="A78" s="1559" t="s">
        <v>0</v>
      </c>
      <c r="B78" s="1559"/>
      <c r="C78" s="1559"/>
      <c r="D78" s="1559"/>
      <c r="E78" s="1559"/>
      <c r="F78" s="1559"/>
      <c r="G78" s="1067"/>
      <c r="H78" s="7"/>
      <c r="I78" s="1559" t="s">
        <v>1</v>
      </c>
      <c r="J78" s="1559"/>
      <c r="K78" s="1559"/>
      <c r="L78" s="1559"/>
      <c r="M78" s="1559"/>
      <c r="N78" s="1559"/>
      <c r="O78" s="1559"/>
      <c r="P78" s="1559"/>
      <c r="Q78" s="1559"/>
      <c r="R78" s="1560" t="s">
        <v>2</v>
      </c>
      <c r="S78" s="1561"/>
      <c r="T78" s="1560"/>
      <c r="U78" s="1560"/>
      <c r="V78" s="1560"/>
      <c r="W78" s="1560"/>
      <c r="X78" s="1560"/>
      <c r="Y78" s="1560"/>
    </row>
    <row r="79" spans="1:25" ht="26.25">
      <c r="A79" s="8" t="s">
        <v>3</v>
      </c>
      <c r="B79" s="8" t="s">
        <v>4</v>
      </c>
      <c r="C79" s="8" t="s">
        <v>5</v>
      </c>
      <c r="D79" s="8" t="s">
        <v>6</v>
      </c>
      <c r="E79" s="8" t="s">
        <v>7</v>
      </c>
      <c r="F79" s="8" t="s">
        <v>8</v>
      </c>
      <c r="G79" s="8" t="s">
        <v>9</v>
      </c>
      <c r="H79" s="33" t="s">
        <v>10</v>
      </c>
      <c r="I79" s="9" t="s">
        <v>11</v>
      </c>
      <c r="J79" s="9" t="s">
        <v>12</v>
      </c>
      <c r="K79" s="9" t="s">
        <v>13</v>
      </c>
      <c r="L79" s="9" t="s">
        <v>14</v>
      </c>
      <c r="M79" s="9" t="s">
        <v>15</v>
      </c>
      <c r="N79" s="9" t="s">
        <v>16</v>
      </c>
      <c r="O79" s="9" t="s">
        <v>17</v>
      </c>
      <c r="P79" s="10" t="s">
        <v>18</v>
      </c>
      <c r="Q79" s="8" t="s">
        <v>19</v>
      </c>
      <c r="R79" s="8" t="s">
        <v>20</v>
      </c>
      <c r="S79" s="240" t="s">
        <v>21</v>
      </c>
      <c r="T79" s="240" t="s">
        <v>22</v>
      </c>
      <c r="U79" s="8" t="s">
        <v>24</v>
      </c>
      <c r="V79" s="8" t="s">
        <v>25</v>
      </c>
      <c r="W79" s="8" t="s">
        <v>26</v>
      </c>
      <c r="X79" s="8" t="s">
        <v>27</v>
      </c>
      <c r="Y79" s="8" t="s">
        <v>28</v>
      </c>
    </row>
    <row r="80" spans="1:25">
      <c r="A80" s="224"/>
      <c r="B80" s="224"/>
      <c r="C80" s="224"/>
      <c r="D80" s="224"/>
      <c r="E80" s="227"/>
      <c r="F80" s="224"/>
      <c r="G80" s="224"/>
      <c r="H80" s="226"/>
      <c r="I80" s="224"/>
      <c r="J80" s="224"/>
      <c r="K80" s="224"/>
      <c r="L80" s="224"/>
      <c r="M80" s="224"/>
      <c r="N80" s="224"/>
      <c r="O80" s="224"/>
      <c r="P80" s="224"/>
      <c r="Q80" s="14">
        <f t="shared" ref="Q80:Q85" si="9">SUM(I80:P80)</f>
        <v>0</v>
      </c>
      <c r="R80" s="14" t="s">
        <v>30</v>
      </c>
      <c r="S80" s="14" t="s">
        <v>31</v>
      </c>
      <c r="T80" s="14"/>
      <c r="U80" s="228"/>
      <c r="V80" s="16"/>
      <c r="W80" s="16"/>
      <c r="X80" s="16"/>
      <c r="Y80" s="16"/>
    </row>
    <row r="81" spans="1:25">
      <c r="A81" s="224"/>
      <c r="B81" s="224"/>
      <c r="C81" s="224"/>
      <c r="D81" s="224"/>
      <c r="E81" s="227"/>
      <c r="F81" s="224"/>
      <c r="G81" s="224"/>
      <c r="H81" s="226"/>
      <c r="I81" s="224"/>
      <c r="J81" s="224"/>
      <c r="K81" s="224"/>
      <c r="L81" s="224"/>
      <c r="M81" s="224"/>
      <c r="N81" s="224"/>
      <c r="O81" s="224"/>
      <c r="P81" s="224"/>
      <c r="Q81" s="14">
        <f t="shared" si="9"/>
        <v>0</v>
      </c>
      <c r="R81" s="14" t="s">
        <v>30</v>
      </c>
      <c r="S81" s="14" t="s">
        <v>31</v>
      </c>
      <c r="T81" s="14"/>
      <c r="U81" s="228"/>
      <c r="V81" s="16"/>
      <c r="W81" s="16"/>
      <c r="X81" s="16"/>
      <c r="Y81" s="16"/>
    </row>
    <row r="82" spans="1:25">
      <c r="A82" s="224"/>
      <c r="B82" s="224"/>
      <c r="C82" s="224"/>
      <c r="D82" s="224"/>
      <c r="E82" s="227"/>
      <c r="F82" s="224"/>
      <c r="G82" s="224"/>
      <c r="H82" s="226"/>
      <c r="I82" s="224"/>
      <c r="J82" s="224"/>
      <c r="K82" s="224"/>
      <c r="L82" s="224"/>
      <c r="M82" s="224"/>
      <c r="N82" s="224"/>
      <c r="O82" s="224"/>
      <c r="P82" s="224"/>
      <c r="Q82" s="14">
        <f t="shared" si="9"/>
        <v>0</v>
      </c>
      <c r="R82" s="229" t="s">
        <v>32</v>
      </c>
      <c r="S82" s="23" t="s">
        <v>33</v>
      </c>
      <c r="T82" s="14"/>
      <c r="U82" s="228"/>
      <c r="V82" s="16"/>
      <c r="W82" s="16"/>
      <c r="X82" s="16"/>
      <c r="Y82" s="16"/>
    </row>
    <row r="83" spans="1:25">
      <c r="A83" s="224"/>
      <c r="B83" s="224"/>
      <c r="C83" s="224"/>
      <c r="D83" s="224"/>
      <c r="E83" s="227"/>
      <c r="F83" s="224"/>
      <c r="G83" s="224"/>
      <c r="H83" s="226"/>
      <c r="I83" s="224"/>
      <c r="J83" s="224"/>
      <c r="K83" s="224"/>
      <c r="L83" s="224"/>
      <c r="M83" s="224"/>
      <c r="N83" s="224"/>
      <c r="O83" s="224"/>
      <c r="P83" s="224"/>
      <c r="Q83" s="14">
        <f t="shared" si="9"/>
        <v>0</v>
      </c>
      <c r="R83" s="229" t="s">
        <v>32</v>
      </c>
      <c r="S83" s="23" t="s">
        <v>33</v>
      </c>
      <c r="T83" s="14"/>
      <c r="U83" s="228"/>
      <c r="V83" s="16"/>
      <c r="W83" s="16"/>
      <c r="X83" s="16"/>
      <c r="Y83" s="16"/>
    </row>
    <row r="84" spans="1:25">
      <c r="A84" s="224"/>
      <c r="B84" s="224"/>
      <c r="C84" s="224"/>
      <c r="D84" s="224"/>
      <c r="E84" s="227"/>
      <c r="F84" s="224"/>
      <c r="G84" s="224"/>
      <c r="H84" s="226"/>
      <c r="I84" s="224"/>
      <c r="J84" s="224"/>
      <c r="K84" s="224"/>
      <c r="L84" s="224"/>
      <c r="M84" s="224"/>
      <c r="N84" s="224"/>
      <c r="O84" s="224"/>
      <c r="P84" s="224"/>
      <c r="Q84" s="14">
        <f t="shared" si="9"/>
        <v>0</v>
      </c>
      <c r="R84" s="229" t="s">
        <v>32</v>
      </c>
      <c r="S84" s="23" t="s">
        <v>33</v>
      </c>
      <c r="T84" s="14"/>
      <c r="U84" s="228"/>
      <c r="V84" s="16"/>
      <c r="W84" s="16"/>
      <c r="X84" s="16"/>
      <c r="Y84" s="16"/>
    </row>
    <row r="85" spans="1:25">
      <c r="A85" s="15"/>
      <c r="B85" s="15"/>
      <c r="C85" s="15"/>
      <c r="D85" s="15"/>
      <c r="E85" s="15"/>
      <c r="F85" s="15"/>
      <c r="G85" s="15"/>
      <c r="H85" s="37"/>
      <c r="I85" s="15"/>
      <c r="J85" s="15"/>
      <c r="K85" s="15"/>
      <c r="L85" s="15"/>
      <c r="M85" s="15"/>
      <c r="N85" s="15"/>
      <c r="O85" s="15"/>
      <c r="P85" s="15"/>
      <c r="Q85" s="14">
        <f t="shared" si="9"/>
        <v>0</v>
      </c>
      <c r="R85" s="14" t="s">
        <v>30</v>
      </c>
      <c r="S85" s="14" t="s">
        <v>31</v>
      </c>
      <c r="T85" s="14"/>
      <c r="U85" s="16"/>
      <c r="V85" s="16"/>
      <c r="W85" s="16"/>
      <c r="X85" s="16"/>
      <c r="Y85" s="16"/>
    </row>
    <row r="86" spans="1:25">
      <c r="A86" s="11" t="s">
        <v>19</v>
      </c>
      <c r="B86" s="7"/>
      <c r="C86" s="7"/>
      <c r="D86" s="7"/>
      <c r="E86" s="11"/>
      <c r="F86" s="7"/>
      <c r="G86" s="7"/>
      <c r="H86" s="7"/>
      <c r="I86" s="11">
        <f>SUM(I80:I84)</f>
        <v>0</v>
      </c>
      <c r="J86" s="11">
        <f>SUM(J80:J84)</f>
        <v>0</v>
      </c>
      <c r="K86" s="11">
        <f t="shared" ref="K86:Q86" si="10">SUM(K80:K85)</f>
        <v>0</v>
      </c>
      <c r="L86" s="11">
        <f t="shared" si="10"/>
        <v>0</v>
      </c>
      <c r="M86" s="11">
        <f t="shared" si="10"/>
        <v>0</v>
      </c>
      <c r="N86" s="11">
        <f t="shared" si="10"/>
        <v>0</v>
      </c>
      <c r="O86" s="11">
        <f t="shared" si="10"/>
        <v>0</v>
      </c>
      <c r="P86" s="11">
        <f t="shared" si="10"/>
        <v>0</v>
      </c>
      <c r="Q86" s="11">
        <f t="shared" si="10"/>
        <v>0</v>
      </c>
      <c r="R86" s="12"/>
      <c r="S86" s="12"/>
      <c r="T86" s="12"/>
      <c r="U86" s="12"/>
      <c r="V86" s="12"/>
      <c r="W86" s="12"/>
      <c r="X86" s="12"/>
      <c r="Y86" s="12"/>
    </row>
    <row r="87" spans="1:25">
      <c r="A87" s="1"/>
      <c r="B87" s="1"/>
      <c r="C87" s="1"/>
      <c r="D87" s="1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166" t="s">
        <v>34</v>
      </c>
      <c r="B88" s="1562"/>
      <c r="C88" s="1562"/>
      <c r="D88" s="1562"/>
      <c r="E88" s="1"/>
      <c r="F88" s="1"/>
      <c r="G88" s="1"/>
      <c r="H88" s="1"/>
      <c r="I88" s="1"/>
      <c r="J88" s="1"/>
      <c r="K88" s="1563"/>
      <c r="L88" s="1563"/>
      <c r="M88" s="1563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 ht="18">
      <c r="A89" s="187" t="s">
        <v>35</v>
      </c>
      <c r="B89" s="186" t="s">
        <v>36</v>
      </c>
      <c r="C89" s="239" t="s">
        <v>37</v>
      </c>
      <c r="D89" s="24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230" t="s">
        <v>161</v>
      </c>
      <c r="B90" s="1558" t="s">
        <v>39</v>
      </c>
      <c r="C90" s="1558"/>
      <c r="D90" s="242"/>
      <c r="E90" s="243" t="s">
        <v>40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4" t="s">
        <v>169</v>
      </c>
      <c r="B91" s="1564" t="s">
        <v>41</v>
      </c>
      <c r="C91" s="156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5" t="s">
        <v>42</v>
      </c>
      <c r="B92" s="1565"/>
      <c r="C92" s="156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5">
      <c r="A93" s="5" t="s">
        <v>42</v>
      </c>
      <c r="B93" s="1565"/>
      <c r="C93" s="156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5">
      <c r="A94" s="5" t="s">
        <v>43</v>
      </c>
      <c r="B94" s="1566"/>
      <c r="C94" s="156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5">
      <c r="A95" s="5" t="s">
        <v>44</v>
      </c>
      <c r="B95" s="1567"/>
      <c r="C95" s="1567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7" spans="1:25" ht="23.25" customHeight="1">
      <c r="A97" s="1559" t="s">
        <v>0</v>
      </c>
      <c r="B97" s="1559"/>
      <c r="C97" s="1559"/>
      <c r="D97" s="1559"/>
      <c r="E97" s="1559"/>
      <c r="F97" s="1559"/>
      <c r="G97" s="1067"/>
      <c r="H97" s="7"/>
      <c r="I97" s="1559" t="s">
        <v>1</v>
      </c>
      <c r="J97" s="1559"/>
      <c r="K97" s="1559"/>
      <c r="L97" s="1559"/>
      <c r="M97" s="1559"/>
      <c r="N97" s="1559"/>
      <c r="O97" s="1559"/>
      <c r="P97" s="1559"/>
      <c r="Q97" s="1559"/>
      <c r="R97" s="1560" t="s">
        <v>2</v>
      </c>
      <c r="S97" s="1561"/>
      <c r="T97" s="1560"/>
      <c r="U97" s="1560"/>
      <c r="V97" s="1560"/>
      <c r="W97" s="1560"/>
      <c r="X97" s="1560"/>
      <c r="Y97" s="1560"/>
    </row>
    <row r="98" spans="1:25" ht="26.25">
      <c r="A98" s="8" t="s">
        <v>3</v>
      </c>
      <c r="B98" s="8" t="s">
        <v>4</v>
      </c>
      <c r="C98" s="8" t="s">
        <v>5</v>
      </c>
      <c r="D98" s="8" t="s">
        <v>6</v>
      </c>
      <c r="E98" s="8" t="s">
        <v>7</v>
      </c>
      <c r="F98" s="8" t="s">
        <v>8</v>
      </c>
      <c r="G98" s="8" t="s">
        <v>9</v>
      </c>
      <c r="H98" s="33" t="s">
        <v>10</v>
      </c>
      <c r="I98" s="9" t="s">
        <v>11</v>
      </c>
      <c r="J98" s="9" t="s">
        <v>12</v>
      </c>
      <c r="K98" s="9" t="s">
        <v>13</v>
      </c>
      <c r="L98" s="9" t="s">
        <v>14</v>
      </c>
      <c r="M98" s="9" t="s">
        <v>15</v>
      </c>
      <c r="N98" s="9" t="s">
        <v>16</v>
      </c>
      <c r="O98" s="9" t="s">
        <v>17</v>
      </c>
      <c r="P98" s="10" t="s">
        <v>18</v>
      </c>
      <c r="Q98" s="8" t="s">
        <v>19</v>
      </c>
      <c r="R98" s="8" t="s">
        <v>20</v>
      </c>
      <c r="S98" s="240" t="s">
        <v>21</v>
      </c>
      <c r="T98" s="240" t="s">
        <v>22</v>
      </c>
      <c r="U98" s="8" t="s">
        <v>24</v>
      </c>
      <c r="V98" s="8" t="s">
        <v>25</v>
      </c>
      <c r="W98" s="8" t="s">
        <v>26</v>
      </c>
      <c r="X98" s="8" t="s">
        <v>27</v>
      </c>
      <c r="Y98" s="8" t="s">
        <v>28</v>
      </c>
    </row>
    <row r="99" spans="1:25">
      <c r="A99" s="224"/>
      <c r="B99" s="224"/>
      <c r="C99" s="224"/>
      <c r="D99" s="224"/>
      <c r="E99" s="227"/>
      <c r="F99" s="224"/>
      <c r="G99" s="224"/>
      <c r="H99" s="226"/>
      <c r="I99" s="224"/>
      <c r="J99" s="224"/>
      <c r="K99" s="224"/>
      <c r="L99" s="224"/>
      <c r="M99" s="224"/>
      <c r="N99" s="224"/>
      <c r="O99" s="224"/>
      <c r="P99" s="224"/>
      <c r="Q99" s="14">
        <f t="shared" ref="Q99:Q104" si="11">SUM(I99:P99)</f>
        <v>0</v>
      </c>
      <c r="R99" s="14" t="s">
        <v>30</v>
      </c>
      <c r="S99" s="14" t="s">
        <v>31</v>
      </c>
      <c r="T99" s="14"/>
      <c r="U99" s="228"/>
      <c r="V99" s="16"/>
      <c r="W99" s="16"/>
      <c r="X99" s="16"/>
      <c r="Y99" s="16"/>
    </row>
    <row r="100" spans="1:25">
      <c r="A100" s="224"/>
      <c r="B100" s="224"/>
      <c r="C100" s="224"/>
      <c r="D100" s="224"/>
      <c r="E100" s="227"/>
      <c r="F100" s="224"/>
      <c r="G100" s="224"/>
      <c r="H100" s="226"/>
      <c r="I100" s="224"/>
      <c r="J100" s="224"/>
      <c r="K100" s="224"/>
      <c r="L100" s="224"/>
      <c r="M100" s="224"/>
      <c r="N100" s="224"/>
      <c r="O100" s="224"/>
      <c r="P100" s="224"/>
      <c r="Q100" s="14">
        <f t="shared" si="11"/>
        <v>0</v>
      </c>
      <c r="R100" s="14" t="s">
        <v>30</v>
      </c>
      <c r="S100" s="14" t="s">
        <v>31</v>
      </c>
      <c r="T100" s="14"/>
      <c r="U100" s="228"/>
      <c r="V100" s="16"/>
      <c r="W100" s="16"/>
      <c r="X100" s="16"/>
      <c r="Y100" s="16"/>
    </row>
    <row r="101" spans="1:25">
      <c r="A101" s="224"/>
      <c r="B101" s="224"/>
      <c r="C101" s="224"/>
      <c r="D101" s="224"/>
      <c r="E101" s="227"/>
      <c r="F101" s="224"/>
      <c r="G101" s="224"/>
      <c r="H101" s="226"/>
      <c r="I101" s="224"/>
      <c r="J101" s="224"/>
      <c r="K101" s="224"/>
      <c r="L101" s="224"/>
      <c r="M101" s="224"/>
      <c r="N101" s="224"/>
      <c r="O101" s="224"/>
      <c r="P101" s="224"/>
      <c r="Q101" s="14">
        <f t="shared" si="11"/>
        <v>0</v>
      </c>
      <c r="R101" s="229" t="s">
        <v>32</v>
      </c>
      <c r="S101" s="23" t="s">
        <v>33</v>
      </c>
      <c r="T101" s="14"/>
      <c r="U101" s="228"/>
      <c r="V101" s="16"/>
      <c r="W101" s="16"/>
      <c r="X101" s="16"/>
      <c r="Y101" s="16"/>
    </row>
    <row r="102" spans="1:25">
      <c r="A102" s="224"/>
      <c r="B102" s="224"/>
      <c r="C102" s="224"/>
      <c r="D102" s="224"/>
      <c r="E102" s="227"/>
      <c r="F102" s="224"/>
      <c r="G102" s="224"/>
      <c r="H102" s="226"/>
      <c r="I102" s="224"/>
      <c r="J102" s="224"/>
      <c r="K102" s="224"/>
      <c r="L102" s="224"/>
      <c r="M102" s="224"/>
      <c r="N102" s="224"/>
      <c r="O102" s="224"/>
      <c r="P102" s="224"/>
      <c r="Q102" s="14">
        <f t="shared" si="11"/>
        <v>0</v>
      </c>
      <c r="R102" s="229" t="s">
        <v>32</v>
      </c>
      <c r="S102" s="23" t="s">
        <v>33</v>
      </c>
      <c r="T102" s="14"/>
      <c r="U102" s="228"/>
      <c r="V102" s="16"/>
      <c r="W102" s="16"/>
      <c r="X102" s="16"/>
      <c r="Y102" s="16"/>
    </row>
    <row r="103" spans="1:25">
      <c r="A103" s="224"/>
      <c r="B103" s="224"/>
      <c r="C103" s="224"/>
      <c r="D103" s="224"/>
      <c r="E103" s="227"/>
      <c r="F103" s="224"/>
      <c r="G103" s="224"/>
      <c r="H103" s="226"/>
      <c r="I103" s="224"/>
      <c r="J103" s="224"/>
      <c r="K103" s="224"/>
      <c r="L103" s="224"/>
      <c r="M103" s="224"/>
      <c r="N103" s="224"/>
      <c r="O103" s="224"/>
      <c r="P103" s="224"/>
      <c r="Q103" s="14">
        <f t="shared" si="11"/>
        <v>0</v>
      </c>
      <c r="R103" s="229" t="s">
        <v>32</v>
      </c>
      <c r="S103" s="23" t="s">
        <v>33</v>
      </c>
      <c r="T103" s="14"/>
      <c r="U103" s="228"/>
      <c r="V103" s="16"/>
      <c r="W103" s="16"/>
      <c r="X103" s="16"/>
      <c r="Y103" s="16"/>
    </row>
    <row r="104" spans="1:25">
      <c r="A104" s="15"/>
      <c r="B104" s="15"/>
      <c r="C104" s="15"/>
      <c r="D104" s="15"/>
      <c r="E104" s="15"/>
      <c r="F104" s="15"/>
      <c r="G104" s="15"/>
      <c r="H104" s="37"/>
      <c r="I104" s="15"/>
      <c r="J104" s="15"/>
      <c r="K104" s="15"/>
      <c r="L104" s="15"/>
      <c r="M104" s="15"/>
      <c r="N104" s="15"/>
      <c r="O104" s="15"/>
      <c r="P104" s="15"/>
      <c r="Q104" s="14">
        <f t="shared" si="11"/>
        <v>0</v>
      </c>
      <c r="R104" s="14" t="s">
        <v>30</v>
      </c>
      <c r="S104" s="14" t="s">
        <v>31</v>
      </c>
      <c r="T104" s="14"/>
      <c r="U104" s="16"/>
      <c r="V104" s="16"/>
      <c r="W104" s="16"/>
      <c r="X104" s="16"/>
      <c r="Y104" s="16"/>
    </row>
    <row r="105" spans="1:25">
      <c r="A105" s="11" t="s">
        <v>19</v>
      </c>
      <c r="B105" s="7"/>
      <c r="C105" s="7"/>
      <c r="D105" s="7"/>
      <c r="E105" s="11"/>
      <c r="F105" s="7"/>
      <c r="G105" s="7"/>
      <c r="H105" s="7"/>
      <c r="I105" s="11">
        <f>SUM(I99:I103)</f>
        <v>0</v>
      </c>
      <c r="J105" s="11">
        <f>SUM(J99:J103)</f>
        <v>0</v>
      </c>
      <c r="K105" s="11">
        <f t="shared" ref="K105:Q105" si="12">SUM(K99:K104)</f>
        <v>0</v>
      </c>
      <c r="L105" s="11">
        <f t="shared" si="12"/>
        <v>0</v>
      </c>
      <c r="M105" s="11">
        <f t="shared" si="12"/>
        <v>0</v>
      </c>
      <c r="N105" s="11">
        <f t="shared" si="12"/>
        <v>0</v>
      </c>
      <c r="O105" s="11">
        <f t="shared" si="12"/>
        <v>0</v>
      </c>
      <c r="P105" s="11">
        <f t="shared" si="12"/>
        <v>0</v>
      </c>
      <c r="Q105" s="11">
        <f t="shared" si="12"/>
        <v>0</v>
      </c>
      <c r="R105" s="12"/>
      <c r="S105" s="12"/>
      <c r="T105" s="12"/>
      <c r="U105" s="12"/>
      <c r="V105" s="12"/>
      <c r="W105" s="12"/>
      <c r="X105" s="12"/>
      <c r="Y105" s="12"/>
    </row>
    <row r="106" spans="1:25">
      <c r="A106" s="1"/>
      <c r="B106" s="1"/>
      <c r="C106" s="1"/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166" t="s">
        <v>34</v>
      </c>
      <c r="B107" s="1562"/>
      <c r="C107" s="1562"/>
      <c r="D107" s="1562"/>
      <c r="E107" s="1"/>
      <c r="F107" s="1"/>
      <c r="G107" s="1"/>
      <c r="H107" s="1"/>
      <c r="I107" s="1"/>
      <c r="J107" s="1"/>
      <c r="K107" s="1563"/>
      <c r="L107" s="1563"/>
      <c r="M107" s="1563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 ht="18">
      <c r="A108" s="187" t="s">
        <v>35</v>
      </c>
      <c r="B108" s="186" t="s">
        <v>36</v>
      </c>
      <c r="C108" s="239" t="s">
        <v>37</v>
      </c>
      <c r="D108" s="24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>
      <c r="A109" s="230" t="s">
        <v>161</v>
      </c>
      <c r="B109" s="1558" t="s">
        <v>39</v>
      </c>
      <c r="C109" s="1558"/>
      <c r="D109" s="242"/>
      <c r="E109" s="243" t="s">
        <v>40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4" t="s">
        <v>169</v>
      </c>
      <c r="B110" s="1564" t="s">
        <v>41</v>
      </c>
      <c r="C110" s="1564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>
      <c r="A111" s="5" t="s">
        <v>42</v>
      </c>
      <c r="B111" s="1565"/>
      <c r="C111" s="156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5">
      <c r="A112" s="5" t="s">
        <v>42</v>
      </c>
      <c r="B112" s="1565"/>
      <c r="C112" s="156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5">
      <c r="A113" s="5" t="s">
        <v>43</v>
      </c>
      <c r="B113" s="1566"/>
      <c r="C113" s="156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5">
      <c r="A114" s="5" t="s">
        <v>44</v>
      </c>
      <c r="B114" s="1567"/>
      <c r="C114" s="1567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6" spans="1:25" ht="23.25" customHeight="1">
      <c r="A116" s="1559" t="s">
        <v>0</v>
      </c>
      <c r="B116" s="1559"/>
      <c r="C116" s="1559"/>
      <c r="D116" s="1559"/>
      <c r="E116" s="1559"/>
      <c r="F116" s="1559"/>
      <c r="G116" s="1067"/>
      <c r="H116" s="7"/>
      <c r="I116" s="1559" t="s">
        <v>1</v>
      </c>
      <c r="J116" s="1559"/>
      <c r="K116" s="1559"/>
      <c r="L116" s="1559"/>
      <c r="M116" s="1559"/>
      <c r="N116" s="1559"/>
      <c r="O116" s="1559"/>
      <c r="P116" s="1559"/>
      <c r="Q116" s="1559"/>
      <c r="R116" s="1560" t="s">
        <v>2</v>
      </c>
      <c r="S116" s="1561"/>
      <c r="T116" s="1560"/>
      <c r="U116" s="1560"/>
      <c r="V116" s="1560"/>
      <c r="W116" s="1560"/>
      <c r="X116" s="1560"/>
      <c r="Y116" s="1560"/>
    </row>
    <row r="117" spans="1:25" ht="26.25">
      <c r="A117" s="8" t="s">
        <v>3</v>
      </c>
      <c r="B117" s="8" t="s">
        <v>4</v>
      </c>
      <c r="C117" s="8" t="s">
        <v>5</v>
      </c>
      <c r="D117" s="8" t="s">
        <v>6</v>
      </c>
      <c r="E117" s="8" t="s">
        <v>7</v>
      </c>
      <c r="F117" s="8" t="s">
        <v>8</v>
      </c>
      <c r="G117" s="8" t="s">
        <v>9</v>
      </c>
      <c r="H117" s="33" t="s">
        <v>10</v>
      </c>
      <c r="I117" s="9" t="s">
        <v>11</v>
      </c>
      <c r="J117" s="9" t="s">
        <v>12</v>
      </c>
      <c r="K117" s="9" t="s">
        <v>13</v>
      </c>
      <c r="L117" s="9" t="s">
        <v>14</v>
      </c>
      <c r="M117" s="9" t="s">
        <v>15</v>
      </c>
      <c r="N117" s="9" t="s">
        <v>16</v>
      </c>
      <c r="O117" s="9" t="s">
        <v>17</v>
      </c>
      <c r="P117" s="10" t="s">
        <v>18</v>
      </c>
      <c r="Q117" s="8" t="s">
        <v>19</v>
      </c>
      <c r="R117" s="8" t="s">
        <v>20</v>
      </c>
      <c r="S117" s="240" t="s">
        <v>21</v>
      </c>
      <c r="T117" s="240" t="s">
        <v>22</v>
      </c>
      <c r="U117" s="8" t="s">
        <v>24</v>
      </c>
      <c r="V117" s="8" t="s">
        <v>25</v>
      </c>
      <c r="W117" s="8" t="s">
        <v>26</v>
      </c>
      <c r="X117" s="8" t="s">
        <v>27</v>
      </c>
      <c r="Y117" s="8" t="s">
        <v>28</v>
      </c>
    </row>
    <row r="118" spans="1:25">
      <c r="A118" s="224"/>
      <c r="B118" s="224"/>
      <c r="C118" s="224"/>
      <c r="D118" s="224"/>
      <c r="E118" s="227"/>
      <c r="F118" s="224"/>
      <c r="G118" s="224"/>
      <c r="H118" s="226"/>
      <c r="I118" s="224"/>
      <c r="J118" s="224"/>
      <c r="K118" s="224"/>
      <c r="L118" s="224"/>
      <c r="M118" s="224"/>
      <c r="N118" s="224"/>
      <c r="O118" s="224"/>
      <c r="P118" s="224"/>
      <c r="Q118" s="14">
        <f t="shared" ref="Q118:Q123" si="13">SUM(I118:P118)</f>
        <v>0</v>
      </c>
      <c r="R118" s="14" t="s">
        <v>30</v>
      </c>
      <c r="S118" s="14" t="s">
        <v>31</v>
      </c>
      <c r="T118" s="14"/>
      <c r="U118" s="228"/>
      <c r="V118" s="16"/>
      <c r="W118" s="16"/>
      <c r="X118" s="16"/>
      <c r="Y118" s="16"/>
    </row>
    <row r="119" spans="1:25">
      <c r="A119" s="224"/>
      <c r="B119" s="224"/>
      <c r="C119" s="224"/>
      <c r="D119" s="224"/>
      <c r="E119" s="227"/>
      <c r="F119" s="224"/>
      <c r="G119" s="224"/>
      <c r="H119" s="226"/>
      <c r="I119" s="224"/>
      <c r="J119" s="224"/>
      <c r="K119" s="224"/>
      <c r="L119" s="224"/>
      <c r="M119" s="224"/>
      <c r="N119" s="224"/>
      <c r="O119" s="224"/>
      <c r="P119" s="224"/>
      <c r="Q119" s="14">
        <f t="shared" si="13"/>
        <v>0</v>
      </c>
      <c r="R119" s="14" t="s">
        <v>30</v>
      </c>
      <c r="S119" s="14" t="s">
        <v>31</v>
      </c>
      <c r="T119" s="14"/>
      <c r="U119" s="228"/>
      <c r="V119" s="16"/>
      <c r="W119" s="16"/>
      <c r="X119" s="16"/>
      <c r="Y119" s="16"/>
    </row>
    <row r="120" spans="1:25">
      <c r="A120" s="224"/>
      <c r="B120" s="224"/>
      <c r="C120" s="224"/>
      <c r="D120" s="224"/>
      <c r="E120" s="227"/>
      <c r="F120" s="224"/>
      <c r="G120" s="224"/>
      <c r="H120" s="226"/>
      <c r="I120" s="224"/>
      <c r="J120" s="224"/>
      <c r="K120" s="224"/>
      <c r="L120" s="224"/>
      <c r="M120" s="224"/>
      <c r="N120" s="224"/>
      <c r="O120" s="224"/>
      <c r="P120" s="224"/>
      <c r="Q120" s="14">
        <f t="shared" si="13"/>
        <v>0</v>
      </c>
      <c r="R120" s="229" t="s">
        <v>32</v>
      </c>
      <c r="S120" s="23" t="s">
        <v>33</v>
      </c>
      <c r="T120" s="14"/>
      <c r="U120" s="228"/>
      <c r="V120" s="16"/>
      <c r="W120" s="16"/>
      <c r="X120" s="16"/>
      <c r="Y120" s="16"/>
    </row>
    <row r="121" spans="1:25">
      <c r="A121" s="224"/>
      <c r="B121" s="224"/>
      <c r="C121" s="224"/>
      <c r="D121" s="224"/>
      <c r="E121" s="227"/>
      <c r="F121" s="224"/>
      <c r="G121" s="224"/>
      <c r="H121" s="226"/>
      <c r="I121" s="224"/>
      <c r="J121" s="224"/>
      <c r="K121" s="224"/>
      <c r="L121" s="224"/>
      <c r="M121" s="224"/>
      <c r="N121" s="224"/>
      <c r="O121" s="224"/>
      <c r="P121" s="224"/>
      <c r="Q121" s="14">
        <f t="shared" si="13"/>
        <v>0</v>
      </c>
      <c r="R121" s="229" t="s">
        <v>32</v>
      </c>
      <c r="S121" s="23" t="s">
        <v>33</v>
      </c>
      <c r="T121" s="14"/>
      <c r="U121" s="228"/>
      <c r="V121" s="16"/>
      <c r="W121" s="16"/>
      <c r="X121" s="16"/>
      <c r="Y121" s="16"/>
    </row>
    <row r="122" spans="1:25">
      <c r="A122" s="224"/>
      <c r="B122" s="224"/>
      <c r="C122" s="224"/>
      <c r="D122" s="224"/>
      <c r="E122" s="227"/>
      <c r="F122" s="224"/>
      <c r="G122" s="224"/>
      <c r="H122" s="226"/>
      <c r="I122" s="224"/>
      <c r="J122" s="224"/>
      <c r="K122" s="224"/>
      <c r="L122" s="224"/>
      <c r="M122" s="224"/>
      <c r="N122" s="224"/>
      <c r="O122" s="224"/>
      <c r="P122" s="224"/>
      <c r="Q122" s="14">
        <f t="shared" si="13"/>
        <v>0</v>
      </c>
      <c r="R122" s="229" t="s">
        <v>32</v>
      </c>
      <c r="S122" s="23" t="s">
        <v>33</v>
      </c>
      <c r="T122" s="14"/>
      <c r="U122" s="228"/>
      <c r="V122" s="16"/>
      <c r="W122" s="16"/>
      <c r="X122" s="16"/>
      <c r="Y122" s="16"/>
    </row>
    <row r="123" spans="1:25">
      <c r="A123" s="15"/>
      <c r="B123" s="15"/>
      <c r="C123" s="15"/>
      <c r="D123" s="15"/>
      <c r="E123" s="15"/>
      <c r="F123" s="15"/>
      <c r="G123" s="15"/>
      <c r="H123" s="37"/>
      <c r="I123" s="15"/>
      <c r="J123" s="15"/>
      <c r="K123" s="15"/>
      <c r="L123" s="15"/>
      <c r="M123" s="15"/>
      <c r="N123" s="15"/>
      <c r="O123" s="15"/>
      <c r="P123" s="15"/>
      <c r="Q123" s="14">
        <f t="shared" si="13"/>
        <v>0</v>
      </c>
      <c r="R123" s="14" t="s">
        <v>30</v>
      </c>
      <c r="S123" s="14" t="s">
        <v>31</v>
      </c>
      <c r="T123" s="14"/>
      <c r="U123" s="16"/>
      <c r="V123" s="16"/>
      <c r="W123" s="16"/>
      <c r="X123" s="16"/>
      <c r="Y123" s="16"/>
    </row>
    <row r="124" spans="1:25">
      <c r="A124" s="11" t="s">
        <v>19</v>
      </c>
      <c r="B124" s="7"/>
      <c r="C124" s="7"/>
      <c r="D124" s="7"/>
      <c r="E124" s="11"/>
      <c r="F124" s="7"/>
      <c r="G124" s="7"/>
      <c r="H124" s="7"/>
      <c r="I124" s="11">
        <f>SUM(I118:I122)</f>
        <v>0</v>
      </c>
      <c r="J124" s="11">
        <f>SUM(J118:J122)</f>
        <v>0</v>
      </c>
      <c r="K124" s="11">
        <f t="shared" ref="K124:Q124" si="14">SUM(K118:K123)</f>
        <v>0</v>
      </c>
      <c r="L124" s="11">
        <f t="shared" si="14"/>
        <v>0</v>
      </c>
      <c r="M124" s="11">
        <f t="shared" si="14"/>
        <v>0</v>
      </c>
      <c r="N124" s="11">
        <f t="shared" si="14"/>
        <v>0</v>
      </c>
      <c r="O124" s="11">
        <f t="shared" si="14"/>
        <v>0</v>
      </c>
      <c r="P124" s="11">
        <f t="shared" si="14"/>
        <v>0</v>
      </c>
      <c r="Q124" s="11">
        <f t="shared" si="14"/>
        <v>0</v>
      </c>
      <c r="R124" s="12"/>
      <c r="S124" s="12"/>
      <c r="T124" s="12"/>
      <c r="U124" s="12"/>
      <c r="V124" s="12"/>
      <c r="W124" s="12"/>
      <c r="X124" s="12"/>
      <c r="Y124" s="12"/>
    </row>
    <row r="125" spans="1:25">
      <c r="A125" s="1"/>
      <c r="B125" s="1"/>
      <c r="C125" s="1"/>
      <c r="D125" s="1"/>
      <c r="E125" s="1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5">
      <c r="A126" s="166" t="s">
        <v>34</v>
      </c>
      <c r="B126" s="1562"/>
      <c r="C126" s="1562"/>
      <c r="D126" s="1562"/>
      <c r="E126" s="1"/>
      <c r="F126" s="1"/>
      <c r="G126" s="1"/>
      <c r="H126" s="1"/>
      <c r="I126" s="1"/>
      <c r="J126" s="1"/>
      <c r="K126" s="1563"/>
      <c r="L126" s="1563"/>
      <c r="M126" s="1563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 ht="18">
      <c r="A127" s="187" t="s">
        <v>35</v>
      </c>
      <c r="B127" s="186" t="s">
        <v>36</v>
      </c>
      <c r="C127" s="239" t="s">
        <v>37</v>
      </c>
      <c r="D127" s="24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5">
      <c r="A128" s="230" t="s">
        <v>161</v>
      </c>
      <c r="B128" s="1558" t="s">
        <v>39</v>
      </c>
      <c r="C128" s="1558"/>
      <c r="D128" s="242"/>
      <c r="E128" s="243" t="s">
        <v>40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5">
      <c r="A129" s="4" t="s">
        <v>169</v>
      </c>
      <c r="B129" s="1564" t="s">
        <v>41</v>
      </c>
      <c r="C129" s="1564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5">
      <c r="A130" s="5" t="s">
        <v>42</v>
      </c>
      <c r="B130" s="1565"/>
      <c r="C130" s="156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5">
      <c r="A131" s="5" t="s">
        <v>42</v>
      </c>
      <c r="B131" s="1565"/>
      <c r="C131" s="1565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5">
      <c r="A132" s="5" t="s">
        <v>43</v>
      </c>
      <c r="B132" s="1566"/>
      <c r="C132" s="156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5">
      <c r="A133" s="5" t="s">
        <v>44</v>
      </c>
      <c r="B133" s="1567"/>
      <c r="C133" s="1567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5" spans="1:25" ht="23.25" customHeight="1">
      <c r="A135" s="1559" t="s">
        <v>0</v>
      </c>
      <c r="B135" s="1559"/>
      <c r="C135" s="1559"/>
      <c r="D135" s="1559"/>
      <c r="E135" s="1559"/>
      <c r="F135" s="1559"/>
      <c r="G135" s="1067"/>
      <c r="H135" s="7"/>
      <c r="I135" s="1559" t="s">
        <v>1</v>
      </c>
      <c r="J135" s="1559"/>
      <c r="K135" s="1559"/>
      <c r="L135" s="1559"/>
      <c r="M135" s="1559"/>
      <c r="N135" s="1559"/>
      <c r="O135" s="1559"/>
      <c r="P135" s="1559"/>
      <c r="Q135" s="1559"/>
      <c r="R135" s="1560" t="s">
        <v>2</v>
      </c>
      <c r="S135" s="1561"/>
      <c r="T135" s="1560"/>
      <c r="U135" s="1560"/>
      <c r="V135" s="1560"/>
      <c r="W135" s="1560"/>
      <c r="X135" s="1560"/>
      <c r="Y135" s="1560"/>
    </row>
    <row r="136" spans="1:25" ht="26.25">
      <c r="A136" s="8" t="s">
        <v>3</v>
      </c>
      <c r="B136" s="8" t="s">
        <v>4</v>
      </c>
      <c r="C136" s="8" t="s">
        <v>5</v>
      </c>
      <c r="D136" s="8" t="s">
        <v>6</v>
      </c>
      <c r="E136" s="8" t="s">
        <v>7</v>
      </c>
      <c r="F136" s="8" t="s">
        <v>8</v>
      </c>
      <c r="G136" s="8" t="s">
        <v>9</v>
      </c>
      <c r="H136" s="33" t="s">
        <v>10</v>
      </c>
      <c r="I136" s="9" t="s">
        <v>11</v>
      </c>
      <c r="J136" s="9" t="s">
        <v>12</v>
      </c>
      <c r="K136" s="9" t="s">
        <v>13</v>
      </c>
      <c r="L136" s="9" t="s">
        <v>14</v>
      </c>
      <c r="M136" s="9" t="s">
        <v>15</v>
      </c>
      <c r="N136" s="9" t="s">
        <v>16</v>
      </c>
      <c r="O136" s="9" t="s">
        <v>17</v>
      </c>
      <c r="P136" s="10" t="s">
        <v>18</v>
      </c>
      <c r="Q136" s="8" t="s">
        <v>19</v>
      </c>
      <c r="R136" s="8" t="s">
        <v>20</v>
      </c>
      <c r="S136" s="240" t="s">
        <v>21</v>
      </c>
      <c r="T136" s="240" t="s">
        <v>22</v>
      </c>
      <c r="U136" s="8" t="s">
        <v>24</v>
      </c>
      <c r="V136" s="8" t="s">
        <v>25</v>
      </c>
      <c r="W136" s="8" t="s">
        <v>26</v>
      </c>
      <c r="X136" s="8" t="s">
        <v>27</v>
      </c>
      <c r="Y136" s="8" t="s">
        <v>28</v>
      </c>
    </row>
    <row r="137" spans="1:25">
      <c r="A137" s="224"/>
      <c r="B137" s="224"/>
      <c r="C137" s="224"/>
      <c r="D137" s="224"/>
      <c r="E137" s="227"/>
      <c r="F137" s="224"/>
      <c r="G137" s="224"/>
      <c r="H137" s="226"/>
      <c r="I137" s="224"/>
      <c r="J137" s="224"/>
      <c r="K137" s="224"/>
      <c r="L137" s="224"/>
      <c r="M137" s="224"/>
      <c r="N137" s="224"/>
      <c r="O137" s="224"/>
      <c r="P137" s="224"/>
      <c r="Q137" s="14">
        <f t="shared" ref="Q137:Q142" si="15">SUM(I137:P137)</f>
        <v>0</v>
      </c>
      <c r="R137" s="14" t="s">
        <v>30</v>
      </c>
      <c r="S137" s="14" t="s">
        <v>31</v>
      </c>
      <c r="T137" s="14"/>
      <c r="U137" s="228"/>
      <c r="V137" s="16"/>
      <c r="W137" s="16"/>
      <c r="X137" s="16"/>
      <c r="Y137" s="16"/>
    </row>
    <row r="138" spans="1:25">
      <c r="A138" s="224"/>
      <c r="B138" s="224"/>
      <c r="C138" s="224"/>
      <c r="D138" s="224"/>
      <c r="E138" s="227"/>
      <c r="F138" s="224"/>
      <c r="G138" s="224"/>
      <c r="H138" s="226"/>
      <c r="I138" s="224"/>
      <c r="J138" s="224"/>
      <c r="K138" s="224"/>
      <c r="L138" s="224"/>
      <c r="M138" s="224"/>
      <c r="N138" s="224"/>
      <c r="O138" s="224"/>
      <c r="P138" s="224"/>
      <c r="Q138" s="14">
        <f t="shared" si="15"/>
        <v>0</v>
      </c>
      <c r="R138" s="14" t="s">
        <v>30</v>
      </c>
      <c r="S138" s="14" t="s">
        <v>31</v>
      </c>
      <c r="T138" s="14"/>
      <c r="U138" s="228"/>
      <c r="V138" s="16"/>
      <c r="W138" s="16"/>
      <c r="X138" s="16"/>
      <c r="Y138" s="16"/>
    </row>
    <row r="139" spans="1:25">
      <c r="A139" s="224"/>
      <c r="B139" s="224"/>
      <c r="C139" s="224"/>
      <c r="D139" s="224"/>
      <c r="E139" s="227"/>
      <c r="F139" s="224"/>
      <c r="G139" s="224"/>
      <c r="H139" s="226"/>
      <c r="I139" s="224"/>
      <c r="J139" s="224"/>
      <c r="K139" s="224"/>
      <c r="L139" s="224"/>
      <c r="M139" s="224"/>
      <c r="N139" s="224"/>
      <c r="O139" s="224"/>
      <c r="P139" s="224"/>
      <c r="Q139" s="14">
        <f t="shared" si="15"/>
        <v>0</v>
      </c>
      <c r="R139" s="229" t="s">
        <v>32</v>
      </c>
      <c r="S139" s="23" t="s">
        <v>33</v>
      </c>
      <c r="T139" s="14"/>
      <c r="U139" s="228"/>
      <c r="V139" s="16"/>
      <c r="W139" s="16"/>
      <c r="X139" s="16"/>
      <c r="Y139" s="16"/>
    </row>
    <row r="140" spans="1:25">
      <c r="A140" s="224"/>
      <c r="B140" s="224"/>
      <c r="C140" s="224"/>
      <c r="D140" s="224"/>
      <c r="E140" s="227"/>
      <c r="F140" s="224"/>
      <c r="G140" s="224"/>
      <c r="H140" s="226"/>
      <c r="I140" s="224"/>
      <c r="J140" s="224"/>
      <c r="K140" s="224"/>
      <c r="L140" s="224"/>
      <c r="M140" s="224"/>
      <c r="N140" s="224"/>
      <c r="O140" s="224"/>
      <c r="P140" s="224"/>
      <c r="Q140" s="14">
        <f t="shared" si="15"/>
        <v>0</v>
      </c>
      <c r="R140" s="229" t="s">
        <v>32</v>
      </c>
      <c r="S140" s="23" t="s">
        <v>33</v>
      </c>
      <c r="T140" s="14"/>
      <c r="U140" s="228"/>
      <c r="V140" s="16"/>
      <c r="W140" s="16"/>
      <c r="X140" s="16"/>
      <c r="Y140" s="16"/>
    </row>
    <row r="141" spans="1:25">
      <c r="A141" s="224"/>
      <c r="B141" s="224"/>
      <c r="C141" s="224"/>
      <c r="D141" s="224"/>
      <c r="E141" s="227"/>
      <c r="F141" s="224"/>
      <c r="G141" s="224"/>
      <c r="H141" s="226"/>
      <c r="I141" s="224"/>
      <c r="J141" s="224"/>
      <c r="K141" s="224"/>
      <c r="L141" s="224"/>
      <c r="M141" s="224"/>
      <c r="N141" s="224"/>
      <c r="O141" s="224"/>
      <c r="P141" s="224"/>
      <c r="Q141" s="14">
        <f t="shared" si="15"/>
        <v>0</v>
      </c>
      <c r="R141" s="229" t="s">
        <v>32</v>
      </c>
      <c r="S141" s="23" t="s">
        <v>33</v>
      </c>
      <c r="T141" s="14"/>
      <c r="U141" s="228"/>
      <c r="V141" s="16"/>
      <c r="W141" s="16"/>
      <c r="X141" s="16"/>
      <c r="Y141" s="16"/>
    </row>
    <row r="142" spans="1:25">
      <c r="A142" s="15"/>
      <c r="B142" s="15"/>
      <c r="C142" s="15"/>
      <c r="D142" s="15"/>
      <c r="E142" s="15"/>
      <c r="F142" s="15"/>
      <c r="G142" s="15"/>
      <c r="H142" s="37"/>
      <c r="I142" s="15"/>
      <c r="J142" s="15"/>
      <c r="K142" s="15"/>
      <c r="L142" s="15"/>
      <c r="M142" s="15"/>
      <c r="N142" s="15"/>
      <c r="O142" s="15"/>
      <c r="P142" s="15"/>
      <c r="Q142" s="14">
        <f t="shared" si="15"/>
        <v>0</v>
      </c>
      <c r="R142" s="14" t="s">
        <v>30</v>
      </c>
      <c r="S142" s="14" t="s">
        <v>31</v>
      </c>
      <c r="T142" s="14"/>
      <c r="U142" s="16"/>
      <c r="V142" s="16"/>
      <c r="W142" s="16"/>
      <c r="X142" s="16"/>
      <c r="Y142" s="16"/>
    </row>
    <row r="143" spans="1:25">
      <c r="A143" s="11" t="s">
        <v>19</v>
      </c>
      <c r="B143" s="7"/>
      <c r="C143" s="7"/>
      <c r="D143" s="7"/>
      <c r="E143" s="11"/>
      <c r="F143" s="7"/>
      <c r="G143" s="7"/>
      <c r="H143" s="7"/>
      <c r="I143" s="11">
        <f>SUM(I137:I141)</f>
        <v>0</v>
      </c>
      <c r="J143" s="11">
        <f>SUM(J137:J141)</f>
        <v>0</v>
      </c>
      <c r="K143" s="11">
        <f t="shared" ref="K143:Q143" si="16">SUM(K137:K142)</f>
        <v>0</v>
      </c>
      <c r="L143" s="11">
        <f t="shared" si="16"/>
        <v>0</v>
      </c>
      <c r="M143" s="11">
        <f t="shared" si="16"/>
        <v>0</v>
      </c>
      <c r="N143" s="11">
        <f t="shared" si="16"/>
        <v>0</v>
      </c>
      <c r="O143" s="11">
        <f t="shared" si="16"/>
        <v>0</v>
      </c>
      <c r="P143" s="11">
        <f t="shared" si="16"/>
        <v>0</v>
      </c>
      <c r="Q143" s="11">
        <f t="shared" si="16"/>
        <v>0</v>
      </c>
      <c r="R143" s="12"/>
      <c r="S143" s="12"/>
      <c r="T143" s="12"/>
      <c r="U143" s="12"/>
      <c r="V143" s="12"/>
      <c r="W143" s="12"/>
      <c r="X143" s="12"/>
      <c r="Y143" s="12"/>
    </row>
    <row r="144" spans="1:25">
      <c r="A144" s="1"/>
      <c r="B144" s="1"/>
      <c r="C144" s="1"/>
      <c r="D144" s="1"/>
      <c r="E144" s="1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>
      <c r="A145" s="166" t="s">
        <v>34</v>
      </c>
      <c r="B145" s="1562"/>
      <c r="C145" s="1562"/>
      <c r="D145" s="1562"/>
      <c r="E145" s="1"/>
      <c r="F145" s="1"/>
      <c r="G145" s="1"/>
      <c r="H145" s="1"/>
      <c r="I145" s="1"/>
      <c r="J145" s="1"/>
      <c r="K145" s="1563"/>
      <c r="L145" s="1563"/>
      <c r="M145" s="1563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8">
      <c r="A146" s="187" t="s">
        <v>35</v>
      </c>
      <c r="B146" s="186" t="s">
        <v>36</v>
      </c>
      <c r="C146" s="239" t="s">
        <v>37</v>
      </c>
      <c r="D146" s="24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>
      <c r="A147" s="230" t="s">
        <v>161</v>
      </c>
      <c r="B147" s="1558" t="s">
        <v>39</v>
      </c>
      <c r="C147" s="1558"/>
      <c r="D147" s="242"/>
      <c r="E147" s="243" t="s">
        <v>40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>
      <c r="A148" s="4" t="s">
        <v>169</v>
      </c>
      <c r="B148" s="1564" t="s">
        <v>41</v>
      </c>
      <c r="C148" s="156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>
      <c r="A149" s="5" t="s">
        <v>42</v>
      </c>
      <c r="B149" s="1565"/>
      <c r="C149" s="156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>
      <c r="A150" s="5" t="s">
        <v>42</v>
      </c>
      <c r="B150" s="1565"/>
      <c r="C150" s="156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>
      <c r="A151" s="5" t="s">
        <v>43</v>
      </c>
      <c r="B151" s="1566"/>
      <c r="C151" s="156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>
      <c r="A152" s="5" t="s">
        <v>44</v>
      </c>
      <c r="B152" s="1567"/>
      <c r="C152" s="1567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</sheetData>
  <mergeCells count="89">
    <mergeCell ref="B14:C14"/>
    <mergeCell ref="B13:C13"/>
    <mergeCell ref="A1:F1"/>
    <mergeCell ref="I1:Q1"/>
    <mergeCell ref="R1:Y1"/>
    <mergeCell ref="B11:D11"/>
    <mergeCell ref="K11:M11"/>
    <mergeCell ref="B34:C34"/>
    <mergeCell ref="B15:C15"/>
    <mergeCell ref="B16:C16"/>
    <mergeCell ref="B17:C17"/>
    <mergeCell ref="B18:C18"/>
    <mergeCell ref="B19:C19"/>
    <mergeCell ref="A21:F21"/>
    <mergeCell ref="I21:Q21"/>
    <mergeCell ref="R21:Y21"/>
    <mergeCell ref="B31:D31"/>
    <mergeCell ref="K31:M31"/>
    <mergeCell ref="B33:C33"/>
    <mergeCell ref="B35:C35"/>
    <mergeCell ref="B36:C36"/>
    <mergeCell ref="B37:C37"/>
    <mergeCell ref="B38:C38"/>
    <mergeCell ref="A40:F40"/>
    <mergeCell ref="R59:Y59"/>
    <mergeCell ref="R40:Y40"/>
    <mergeCell ref="B50:D50"/>
    <mergeCell ref="K50:M50"/>
    <mergeCell ref="B52:C52"/>
    <mergeCell ref="B53:C53"/>
    <mergeCell ref="B54:C54"/>
    <mergeCell ref="I40:Q40"/>
    <mergeCell ref="B55:C55"/>
    <mergeCell ref="B56:C56"/>
    <mergeCell ref="B57:C57"/>
    <mergeCell ref="A59:F59"/>
    <mergeCell ref="I59:Q59"/>
    <mergeCell ref="B74:C74"/>
    <mergeCell ref="B75:C75"/>
    <mergeCell ref="B76:C76"/>
    <mergeCell ref="A78:F78"/>
    <mergeCell ref="I78:Q78"/>
    <mergeCell ref="B69:D69"/>
    <mergeCell ref="K69:M69"/>
    <mergeCell ref="B71:C71"/>
    <mergeCell ref="B72:C72"/>
    <mergeCell ref="B73:C73"/>
    <mergeCell ref="R78:Y78"/>
    <mergeCell ref="B109:C109"/>
    <mergeCell ref="B90:C90"/>
    <mergeCell ref="B91:C91"/>
    <mergeCell ref="B92:C92"/>
    <mergeCell ref="B93:C93"/>
    <mergeCell ref="B94:C94"/>
    <mergeCell ref="B95:C95"/>
    <mergeCell ref="A97:F97"/>
    <mergeCell ref="I97:Q97"/>
    <mergeCell ref="R97:Y97"/>
    <mergeCell ref="B107:D107"/>
    <mergeCell ref="K107:M107"/>
    <mergeCell ref="B88:D88"/>
    <mergeCell ref="K88:M88"/>
    <mergeCell ref="B129:C129"/>
    <mergeCell ref="B110:C110"/>
    <mergeCell ref="B111:C111"/>
    <mergeCell ref="B112:C112"/>
    <mergeCell ref="B113:C113"/>
    <mergeCell ref="B114:C114"/>
    <mergeCell ref="A116:F116"/>
    <mergeCell ref="I116:Q116"/>
    <mergeCell ref="R116:Y116"/>
    <mergeCell ref="B126:D126"/>
    <mergeCell ref="K126:M126"/>
    <mergeCell ref="B128:C128"/>
    <mergeCell ref="B130:C130"/>
    <mergeCell ref="B131:C131"/>
    <mergeCell ref="B132:C132"/>
    <mergeCell ref="B133:C133"/>
    <mergeCell ref="A135:F135"/>
    <mergeCell ref="B150:C150"/>
    <mergeCell ref="B151:C151"/>
    <mergeCell ref="B152:C152"/>
    <mergeCell ref="R135:Y135"/>
    <mergeCell ref="B145:D145"/>
    <mergeCell ref="K145:M145"/>
    <mergeCell ref="B147:C147"/>
    <mergeCell ref="B148:C148"/>
    <mergeCell ref="B149:C149"/>
    <mergeCell ref="I135:Q135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20C1-44E2-4BF4-899B-7FD76CF82F6F}">
  <sheetPr>
    <tabColor rgb="FF00B0F0"/>
  </sheetPr>
  <dimension ref="A1:Y146"/>
  <sheetViews>
    <sheetView workbookViewId="0">
      <selection activeCell="K48" sqref="K48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665" t="s">
        <v>180</v>
      </c>
      <c r="B1" s="1665"/>
      <c r="C1" s="1665"/>
      <c r="D1" s="1665"/>
      <c r="E1" s="1665"/>
      <c r="F1" s="1665"/>
      <c r="G1" s="1101"/>
      <c r="H1" s="232"/>
      <c r="I1" s="1665" t="s">
        <v>4496</v>
      </c>
      <c r="J1" s="1665"/>
      <c r="K1" s="1665"/>
      <c r="L1" s="1665"/>
      <c r="M1" s="1665"/>
      <c r="N1" s="1665"/>
      <c r="O1" s="1665"/>
      <c r="P1" s="1665"/>
      <c r="Q1" s="1665"/>
      <c r="R1" s="1663" t="s">
        <v>206</v>
      </c>
      <c r="S1" s="1664"/>
      <c r="T1" s="1663"/>
      <c r="U1" s="1663"/>
      <c r="V1" s="1663"/>
      <c r="W1" s="1663"/>
      <c r="X1" s="1663"/>
      <c r="Y1" s="1663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35" t="s">
        <v>111</v>
      </c>
      <c r="B3" s="35" t="s">
        <v>65</v>
      </c>
      <c r="C3" s="35" t="s">
        <v>4497</v>
      </c>
      <c r="D3" s="35" t="s">
        <v>4353</v>
      </c>
      <c r="E3" s="271">
        <v>46100.979166666664</v>
      </c>
      <c r="F3" s="35">
        <v>16.899999999999999</v>
      </c>
      <c r="G3" s="35">
        <v>118105</v>
      </c>
      <c r="H3" s="1138" t="s">
        <v>831</v>
      </c>
      <c r="I3" s="35"/>
      <c r="J3" s="35"/>
      <c r="K3" s="35"/>
      <c r="L3" s="35"/>
      <c r="M3" s="35">
        <v>101</v>
      </c>
      <c r="N3" s="35">
        <v>60</v>
      </c>
      <c r="O3" s="35"/>
      <c r="P3" s="35"/>
      <c r="Q3" s="269">
        <f t="shared" ref="Q3" si="0">SUM(I3:P3)</f>
        <v>161</v>
      </c>
      <c r="R3" s="14" t="s">
        <v>30</v>
      </c>
      <c r="S3" s="23" t="s">
        <v>33</v>
      </c>
      <c r="T3" s="14"/>
      <c r="U3" s="228" t="s">
        <v>508</v>
      </c>
      <c r="V3" s="16" t="s">
        <v>90</v>
      </c>
      <c r="W3" s="16">
        <v>1018729</v>
      </c>
      <c r="X3" s="16" t="s">
        <v>4498</v>
      </c>
      <c r="Y3" s="16"/>
    </row>
    <row r="4" spans="1:25">
      <c r="A4" s="11" t="s">
        <v>19</v>
      </c>
      <c r="B4" s="7"/>
      <c r="C4" s="7"/>
      <c r="D4" s="7"/>
      <c r="E4" s="11"/>
      <c r="F4" s="7"/>
      <c r="G4" s="7"/>
      <c r="H4" s="7"/>
      <c r="I4" s="11">
        <f t="shared" ref="I4:Q4" si="1">SUM(I3:I3)</f>
        <v>0</v>
      </c>
      <c r="J4" s="11">
        <f t="shared" si="1"/>
        <v>0</v>
      </c>
      <c r="K4" s="11">
        <f t="shared" si="1"/>
        <v>0</v>
      </c>
      <c r="L4" s="11">
        <f t="shared" si="1"/>
        <v>0</v>
      </c>
      <c r="M4" s="11">
        <f t="shared" si="1"/>
        <v>101</v>
      </c>
      <c r="N4" s="11">
        <f t="shared" si="1"/>
        <v>60</v>
      </c>
      <c r="O4" s="11">
        <f t="shared" si="1"/>
        <v>0</v>
      </c>
      <c r="P4" s="11">
        <f t="shared" si="1"/>
        <v>0</v>
      </c>
      <c r="Q4" s="11">
        <f t="shared" si="1"/>
        <v>161</v>
      </c>
      <c r="R4" s="12"/>
      <c r="S4" s="12"/>
      <c r="T4" s="12"/>
      <c r="U4" s="12"/>
      <c r="V4" s="12"/>
      <c r="W4" s="12"/>
      <c r="X4" s="12"/>
      <c r="Y4" s="12"/>
    </row>
    <row r="5" spans="1:25">
      <c r="A5" s="1"/>
      <c r="B5" s="1"/>
      <c r="C5" s="1"/>
      <c r="D5" s="1"/>
      <c r="E5" s="1"/>
      <c r="F5" s="2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>
      <c r="A6" s="166" t="s">
        <v>34</v>
      </c>
      <c r="B6" s="1562"/>
      <c r="C6" s="1562"/>
      <c r="D6" s="1562"/>
      <c r="E6" s="1"/>
      <c r="F6" s="1"/>
      <c r="G6" s="1"/>
      <c r="H6" s="1"/>
      <c r="I6" s="1"/>
      <c r="J6" s="1"/>
      <c r="K6" s="1563"/>
      <c r="L6" s="1563"/>
      <c r="M6" s="1563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8">
      <c r="A7" s="187" t="s">
        <v>35</v>
      </c>
      <c r="B7" s="186" t="s">
        <v>36</v>
      </c>
      <c r="C7" s="239" t="s">
        <v>37</v>
      </c>
      <c r="D7" s="24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>
      <c r="A8" s="230" t="s">
        <v>161</v>
      </c>
      <c r="B8" s="1558" t="s">
        <v>39</v>
      </c>
      <c r="C8" s="1558"/>
      <c r="D8" s="242"/>
      <c r="E8" s="243" t="s">
        <v>40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>
      <c r="A9" s="4" t="s">
        <v>169</v>
      </c>
      <c r="B9" s="1564" t="s">
        <v>41</v>
      </c>
      <c r="C9" s="1564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15" customHeight="1">
      <c r="A10" s="5" t="s">
        <v>42</v>
      </c>
      <c r="B10" s="1565"/>
      <c r="C10" s="156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5" t="s">
        <v>42</v>
      </c>
      <c r="B11" s="1565"/>
      <c r="C11" s="156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5" t="s">
        <v>43</v>
      </c>
      <c r="B12" s="1566"/>
      <c r="C12" s="156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5" t="s">
        <v>44</v>
      </c>
      <c r="B13" s="1567"/>
      <c r="C13" s="156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24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23.25" customHeight="1">
      <c r="A15" s="1559"/>
      <c r="B15" s="1559"/>
      <c r="C15" s="1559"/>
      <c r="D15" s="1559"/>
      <c r="E15" s="1559"/>
      <c r="F15" s="1559"/>
      <c r="G15" s="1067"/>
      <c r="H15" s="7"/>
      <c r="I15" s="1559" t="s">
        <v>84</v>
      </c>
      <c r="J15" s="1559"/>
      <c r="K15" s="1559"/>
      <c r="L15" s="1559"/>
      <c r="M15" s="1559"/>
      <c r="N15" s="1559"/>
      <c r="O15" s="1559"/>
      <c r="P15" s="1559"/>
      <c r="Q15" s="1559"/>
      <c r="R15" s="1560"/>
      <c r="S15" s="1561"/>
      <c r="T15" s="1560"/>
      <c r="U15" s="1560"/>
      <c r="V15" s="1560"/>
      <c r="W15" s="1560"/>
      <c r="X15" s="1560"/>
      <c r="Y15" s="1560"/>
    </row>
    <row r="16" spans="1:25" ht="26.25">
      <c r="A16" s="8" t="s">
        <v>3</v>
      </c>
      <c r="B16" s="8" t="s">
        <v>4</v>
      </c>
      <c r="C16" s="8" t="s">
        <v>5</v>
      </c>
      <c r="D16" s="8" t="s">
        <v>6</v>
      </c>
      <c r="E16" s="8" t="s">
        <v>7</v>
      </c>
      <c r="F16" s="8" t="s">
        <v>8</v>
      </c>
      <c r="G16" s="8" t="s">
        <v>9</v>
      </c>
      <c r="H16" s="33" t="s">
        <v>10</v>
      </c>
      <c r="I16" s="9" t="s">
        <v>11</v>
      </c>
      <c r="J16" s="9" t="s">
        <v>12</v>
      </c>
      <c r="K16" s="9" t="s">
        <v>13</v>
      </c>
      <c r="L16" s="9" t="s">
        <v>14</v>
      </c>
      <c r="M16" s="9" t="s">
        <v>15</v>
      </c>
      <c r="N16" s="9" t="s">
        <v>16</v>
      </c>
      <c r="O16" s="9" t="s">
        <v>17</v>
      </c>
      <c r="P16" s="10" t="s">
        <v>18</v>
      </c>
      <c r="Q16" s="8" t="s">
        <v>19</v>
      </c>
      <c r="R16" s="8" t="s">
        <v>20</v>
      </c>
      <c r="S16" s="240" t="s">
        <v>21</v>
      </c>
      <c r="T16" s="240" t="s">
        <v>22</v>
      </c>
      <c r="U16" s="8" t="s">
        <v>24</v>
      </c>
      <c r="V16" s="8" t="s">
        <v>25</v>
      </c>
      <c r="W16" s="8" t="s">
        <v>26</v>
      </c>
      <c r="X16" s="8" t="s">
        <v>27</v>
      </c>
      <c r="Y16" s="8" t="s">
        <v>28</v>
      </c>
    </row>
    <row r="17" spans="1:25">
      <c r="A17" s="15"/>
      <c r="B17" s="15"/>
      <c r="C17" s="15"/>
      <c r="D17" s="15"/>
      <c r="E17" s="24"/>
      <c r="F17" s="15"/>
      <c r="G17" s="15"/>
      <c r="H17" s="37"/>
      <c r="I17" s="15"/>
      <c r="J17" s="15"/>
      <c r="K17" s="15"/>
      <c r="L17" s="15"/>
      <c r="M17" s="224"/>
      <c r="N17" s="224"/>
      <c r="O17" s="224"/>
      <c r="P17" s="224"/>
      <c r="Q17" s="14">
        <f t="shared" ref="Q17:Q22" si="2">SUM(I17:P17)</f>
        <v>0</v>
      </c>
      <c r="R17" s="14" t="s">
        <v>30</v>
      </c>
      <c r="S17" s="14" t="s">
        <v>31</v>
      </c>
      <c r="T17" s="14"/>
      <c r="U17" s="228"/>
      <c r="V17" s="16"/>
      <c r="W17" s="16"/>
      <c r="X17" s="16"/>
      <c r="Y17" s="16"/>
    </row>
    <row r="18" spans="1:25">
      <c r="A18" s="15"/>
      <c r="B18" s="15"/>
      <c r="C18" s="15"/>
      <c r="D18" s="15"/>
      <c r="E18" s="24"/>
      <c r="F18" s="15"/>
      <c r="G18" s="15"/>
      <c r="H18" s="37"/>
      <c r="I18" s="15"/>
      <c r="J18" s="15"/>
      <c r="K18" s="15"/>
      <c r="L18" s="15"/>
      <c r="M18" s="224"/>
      <c r="N18" s="224"/>
      <c r="O18" s="224"/>
      <c r="P18" s="224"/>
      <c r="Q18" s="14">
        <f t="shared" si="2"/>
        <v>0</v>
      </c>
      <c r="R18" s="14" t="s">
        <v>30</v>
      </c>
      <c r="S18" s="14" t="s">
        <v>31</v>
      </c>
      <c r="T18" s="14"/>
      <c r="U18" s="228"/>
      <c r="V18" s="16"/>
      <c r="W18" s="16"/>
      <c r="X18" s="16"/>
      <c r="Y18" s="16"/>
    </row>
    <row r="19" spans="1:25">
      <c r="A19" s="15"/>
      <c r="B19" s="15"/>
      <c r="C19" s="15"/>
      <c r="D19" s="15"/>
      <c r="E19" s="24"/>
      <c r="F19" s="15"/>
      <c r="G19" s="15"/>
      <c r="H19" s="37"/>
      <c r="I19" s="15"/>
      <c r="J19" s="15"/>
      <c r="K19" s="15"/>
      <c r="L19" s="15"/>
      <c r="M19" s="224"/>
      <c r="N19" s="224"/>
      <c r="O19" s="224"/>
      <c r="P19" s="224"/>
      <c r="Q19" s="14">
        <f t="shared" si="2"/>
        <v>0</v>
      </c>
      <c r="R19" s="14" t="s">
        <v>30</v>
      </c>
      <c r="S19" s="14" t="s">
        <v>31</v>
      </c>
      <c r="T19" s="14"/>
      <c r="U19" s="228"/>
      <c r="V19" s="16"/>
      <c r="W19" s="16"/>
      <c r="X19" s="16"/>
      <c r="Y19" s="16"/>
    </row>
    <row r="20" spans="1:25">
      <c r="A20" s="15"/>
      <c r="B20" s="15"/>
      <c r="C20" s="15"/>
      <c r="D20" s="15"/>
      <c r="E20" s="24"/>
      <c r="F20" s="15"/>
      <c r="G20" s="15"/>
      <c r="H20" s="37"/>
      <c r="I20" s="15"/>
      <c r="J20" s="15"/>
      <c r="K20" s="15"/>
      <c r="L20" s="15"/>
      <c r="M20" s="224"/>
      <c r="N20" s="224"/>
      <c r="O20" s="224"/>
      <c r="P20" s="224"/>
      <c r="Q20" s="14">
        <f t="shared" si="2"/>
        <v>0</v>
      </c>
      <c r="R20" s="14" t="s">
        <v>30</v>
      </c>
      <c r="S20" s="23" t="s">
        <v>33</v>
      </c>
      <c r="T20" s="14"/>
      <c r="U20" s="228"/>
      <c r="V20" s="16"/>
      <c r="W20" s="16"/>
      <c r="X20" s="16"/>
      <c r="Y20" s="16"/>
    </row>
    <row r="21" spans="1:25">
      <c r="A21" s="224"/>
      <c r="B21" s="224"/>
      <c r="C21" s="224"/>
      <c r="D21" s="224"/>
      <c r="E21" s="227"/>
      <c r="F21" s="224"/>
      <c r="G21" s="224"/>
      <c r="H21" s="226"/>
      <c r="I21" s="224"/>
      <c r="J21" s="224"/>
      <c r="K21" s="224"/>
      <c r="L21" s="224"/>
      <c r="M21" s="224"/>
      <c r="N21" s="224"/>
      <c r="O21" s="224"/>
      <c r="P21" s="224"/>
      <c r="Q21" s="14">
        <f t="shared" si="2"/>
        <v>0</v>
      </c>
      <c r="R21" s="229" t="s">
        <v>32</v>
      </c>
      <c r="S21" s="23" t="s">
        <v>33</v>
      </c>
      <c r="T21" s="14"/>
      <c r="U21" s="228"/>
      <c r="V21" s="16"/>
      <c r="W21" s="16"/>
      <c r="X21" s="16"/>
      <c r="Y21" s="16"/>
    </row>
    <row r="22" spans="1:25">
      <c r="A22" s="15"/>
      <c r="B22" s="15"/>
      <c r="C22" s="15"/>
      <c r="D22" s="15"/>
      <c r="E22" s="15"/>
      <c r="F22" s="15"/>
      <c r="G22" s="15"/>
      <c r="H22" s="37"/>
      <c r="I22" s="15"/>
      <c r="J22" s="15"/>
      <c r="K22" s="15"/>
      <c r="L22" s="15"/>
      <c r="M22" s="15"/>
      <c r="N22" s="15"/>
      <c r="O22" s="15"/>
      <c r="P22" s="15"/>
      <c r="Q22" s="14">
        <f t="shared" si="2"/>
        <v>0</v>
      </c>
      <c r="R22" s="14" t="s">
        <v>30</v>
      </c>
      <c r="S22" s="14" t="s">
        <v>31</v>
      </c>
      <c r="T22" s="14"/>
      <c r="U22" s="16"/>
      <c r="V22" s="16"/>
      <c r="W22" s="16"/>
      <c r="X22" s="16"/>
      <c r="Y22" s="16"/>
    </row>
    <row r="23" spans="1:25">
      <c r="A23" s="11" t="s">
        <v>19</v>
      </c>
      <c r="B23" s="7"/>
      <c r="C23" s="7"/>
      <c r="D23" s="7"/>
      <c r="E23" s="11"/>
      <c r="F23" s="7"/>
      <c r="G23" s="7"/>
      <c r="H23" s="7"/>
      <c r="I23" s="11">
        <f>SUM(I17:I21)</f>
        <v>0</v>
      </c>
      <c r="J23" s="11">
        <f>SUM(J17:J21)</f>
        <v>0</v>
      </c>
      <c r="K23" s="11">
        <f t="shared" ref="K23:Q23" si="3">SUM(K17:K22)</f>
        <v>0</v>
      </c>
      <c r="L23" s="11">
        <f t="shared" si="3"/>
        <v>0</v>
      </c>
      <c r="M23" s="11">
        <f t="shared" si="3"/>
        <v>0</v>
      </c>
      <c r="N23" s="11">
        <f t="shared" si="3"/>
        <v>0</v>
      </c>
      <c r="O23" s="11">
        <f t="shared" si="3"/>
        <v>0</v>
      </c>
      <c r="P23" s="11">
        <f t="shared" si="3"/>
        <v>0</v>
      </c>
      <c r="Q23" s="11">
        <f t="shared" si="3"/>
        <v>0</v>
      </c>
      <c r="R23" s="12"/>
      <c r="S23" s="12"/>
      <c r="T23" s="12"/>
      <c r="U23" s="12"/>
      <c r="V23" s="12"/>
      <c r="W23" s="12"/>
      <c r="X23" s="12"/>
      <c r="Y23" s="12"/>
    </row>
    <row r="24" spans="1:25">
      <c r="A24" s="1"/>
      <c r="B24" s="1"/>
      <c r="C24" s="1"/>
      <c r="D24" s="1"/>
      <c r="E24" s="1"/>
      <c r="F24" s="2"/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5">
      <c r="A25" s="166" t="s">
        <v>34</v>
      </c>
      <c r="B25" s="1562"/>
      <c r="C25" s="1562"/>
      <c r="D25" s="1562"/>
      <c r="E25" s="1"/>
      <c r="F25" s="1"/>
      <c r="G25" s="1"/>
      <c r="H25" s="1"/>
      <c r="I25" s="1"/>
      <c r="J25" s="1"/>
      <c r="K25" s="1563"/>
      <c r="L25" s="1563"/>
      <c r="M25" s="1563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5" ht="15.75" customHeight="1">
      <c r="A26" s="187" t="s">
        <v>35</v>
      </c>
      <c r="B26" s="186" t="s">
        <v>36</v>
      </c>
      <c r="C26" s="239" t="s">
        <v>37</v>
      </c>
      <c r="D26" s="24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5" ht="15" customHeight="1">
      <c r="A27" s="230" t="s">
        <v>161</v>
      </c>
      <c r="B27" s="1558" t="s">
        <v>39</v>
      </c>
      <c r="C27" s="1558"/>
      <c r="D27" s="242"/>
      <c r="E27" s="243" t="s">
        <v>40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>
      <c r="A28" s="4" t="s">
        <v>169</v>
      </c>
      <c r="B28" s="1564" t="s">
        <v>41</v>
      </c>
      <c r="C28" s="156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>
      <c r="A29" s="5" t="s">
        <v>42</v>
      </c>
      <c r="B29" s="1565"/>
      <c r="C29" s="156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5" t="s">
        <v>42</v>
      </c>
      <c r="B30" s="1565"/>
      <c r="C30" s="156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5" t="s">
        <v>43</v>
      </c>
      <c r="B31" s="1566"/>
      <c r="C31" s="156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5" t="s">
        <v>44</v>
      </c>
      <c r="B32" s="1567"/>
      <c r="C32" s="156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4" spans="1:25" ht="23.25" customHeight="1">
      <c r="A34" s="1559" t="s">
        <v>0</v>
      </c>
      <c r="B34" s="1559"/>
      <c r="C34" s="1559"/>
      <c r="D34" s="1559"/>
      <c r="E34" s="1559"/>
      <c r="F34" s="1559"/>
      <c r="G34" s="1067"/>
      <c r="H34" s="7"/>
      <c r="I34" s="1559" t="s">
        <v>1</v>
      </c>
      <c r="J34" s="1559"/>
      <c r="K34" s="1559"/>
      <c r="L34" s="1559"/>
      <c r="M34" s="1559"/>
      <c r="N34" s="1559"/>
      <c r="O34" s="1559"/>
      <c r="P34" s="1559"/>
      <c r="Q34" s="1559"/>
      <c r="R34" s="1560" t="s">
        <v>2</v>
      </c>
      <c r="S34" s="1561"/>
      <c r="T34" s="1560"/>
      <c r="U34" s="1560"/>
      <c r="V34" s="1560"/>
      <c r="W34" s="1560"/>
      <c r="X34" s="1560"/>
      <c r="Y34" s="1560"/>
    </row>
    <row r="35" spans="1:25" ht="26.25">
      <c r="A35" s="8" t="s">
        <v>3</v>
      </c>
      <c r="B35" s="8" t="s">
        <v>4</v>
      </c>
      <c r="C35" s="8" t="s">
        <v>5</v>
      </c>
      <c r="D35" s="8" t="s">
        <v>6</v>
      </c>
      <c r="E35" s="8" t="s">
        <v>7</v>
      </c>
      <c r="F35" s="8" t="s">
        <v>8</v>
      </c>
      <c r="G35" s="8" t="s">
        <v>9</v>
      </c>
      <c r="H35" s="33" t="s">
        <v>10</v>
      </c>
      <c r="I35" s="9" t="s">
        <v>11</v>
      </c>
      <c r="J35" s="9" t="s">
        <v>12</v>
      </c>
      <c r="K35" s="9" t="s">
        <v>13</v>
      </c>
      <c r="L35" s="9" t="s">
        <v>14</v>
      </c>
      <c r="M35" s="9" t="s">
        <v>15</v>
      </c>
      <c r="N35" s="9" t="s">
        <v>16</v>
      </c>
      <c r="O35" s="9" t="s">
        <v>17</v>
      </c>
      <c r="P35" s="10" t="s">
        <v>18</v>
      </c>
      <c r="Q35" s="8" t="s">
        <v>19</v>
      </c>
      <c r="R35" s="8" t="s">
        <v>20</v>
      </c>
      <c r="S35" s="240" t="s">
        <v>21</v>
      </c>
      <c r="T35" s="240" t="s">
        <v>22</v>
      </c>
      <c r="U35" s="8" t="s">
        <v>24</v>
      </c>
      <c r="V35" s="8" t="s">
        <v>25</v>
      </c>
      <c r="W35" s="8" t="s">
        <v>26</v>
      </c>
      <c r="X35" s="8" t="s">
        <v>27</v>
      </c>
      <c r="Y35" s="8" t="s">
        <v>28</v>
      </c>
    </row>
    <row r="36" spans="1:25">
      <c r="A36" s="224"/>
      <c r="B36" s="224"/>
      <c r="C36" s="224"/>
      <c r="D36" s="224"/>
      <c r="E36" s="227"/>
      <c r="F36" s="224"/>
      <c r="G36" s="224"/>
      <c r="H36" s="226"/>
      <c r="I36" s="224"/>
      <c r="J36" s="224"/>
      <c r="K36" s="224"/>
      <c r="L36" s="224"/>
      <c r="M36" s="224"/>
      <c r="N36" s="224"/>
      <c r="O36" s="224"/>
      <c r="P36" s="224"/>
      <c r="Q36" s="14">
        <f t="shared" ref="Q36:Q41" si="4">SUM(I36:P36)</f>
        <v>0</v>
      </c>
      <c r="R36" s="14" t="s">
        <v>30</v>
      </c>
      <c r="S36" s="14" t="s">
        <v>31</v>
      </c>
      <c r="T36" s="14"/>
      <c r="U36" s="228"/>
      <c r="V36" s="16"/>
      <c r="W36" s="16"/>
      <c r="X36" s="16"/>
      <c r="Y36" s="16"/>
    </row>
    <row r="37" spans="1:25">
      <c r="A37" s="224"/>
      <c r="B37" s="224"/>
      <c r="C37" s="224"/>
      <c r="D37" s="224"/>
      <c r="E37" s="227"/>
      <c r="F37" s="224"/>
      <c r="G37" s="224"/>
      <c r="H37" s="226"/>
      <c r="I37" s="224"/>
      <c r="J37" s="224"/>
      <c r="K37" s="224"/>
      <c r="L37" s="224"/>
      <c r="M37" s="224"/>
      <c r="N37" s="224"/>
      <c r="O37" s="224"/>
      <c r="P37" s="224"/>
      <c r="Q37" s="14">
        <f t="shared" si="4"/>
        <v>0</v>
      </c>
      <c r="R37" s="14" t="s">
        <v>30</v>
      </c>
      <c r="S37" s="14" t="s">
        <v>31</v>
      </c>
      <c r="T37" s="14"/>
      <c r="U37" s="228"/>
      <c r="V37" s="16"/>
      <c r="W37" s="16"/>
      <c r="X37" s="16"/>
      <c r="Y37" s="16"/>
    </row>
    <row r="38" spans="1:25">
      <c r="A38" s="224"/>
      <c r="B38" s="224"/>
      <c r="C38" s="224"/>
      <c r="D38" s="224"/>
      <c r="E38" s="227"/>
      <c r="F38" s="224"/>
      <c r="G38" s="224"/>
      <c r="H38" s="226"/>
      <c r="I38" s="224"/>
      <c r="J38" s="224"/>
      <c r="K38" s="224"/>
      <c r="L38" s="224"/>
      <c r="M38" s="224"/>
      <c r="N38" s="224"/>
      <c r="O38" s="224"/>
      <c r="P38" s="224"/>
      <c r="Q38" s="14">
        <f t="shared" si="4"/>
        <v>0</v>
      </c>
      <c r="R38" s="229" t="s">
        <v>32</v>
      </c>
      <c r="S38" s="23" t="s">
        <v>33</v>
      </c>
      <c r="T38" s="14"/>
      <c r="U38" s="228"/>
      <c r="V38" s="16"/>
      <c r="W38" s="16"/>
      <c r="X38" s="16"/>
      <c r="Y38" s="16"/>
    </row>
    <row r="39" spans="1:25">
      <c r="A39" s="224"/>
      <c r="B39" s="224"/>
      <c r="C39" s="224"/>
      <c r="D39" s="224"/>
      <c r="E39" s="227"/>
      <c r="F39" s="224"/>
      <c r="G39" s="224"/>
      <c r="H39" s="226"/>
      <c r="I39" s="224"/>
      <c r="J39" s="224"/>
      <c r="K39" s="224"/>
      <c r="L39" s="224"/>
      <c r="M39" s="224"/>
      <c r="N39" s="224"/>
      <c r="O39" s="224"/>
      <c r="P39" s="224"/>
      <c r="Q39" s="14">
        <f t="shared" si="4"/>
        <v>0</v>
      </c>
      <c r="R39" s="229" t="s">
        <v>32</v>
      </c>
      <c r="S39" s="23" t="s">
        <v>33</v>
      </c>
      <c r="T39" s="14"/>
      <c r="U39" s="228"/>
      <c r="V39" s="16"/>
      <c r="W39" s="16"/>
      <c r="X39" s="16"/>
      <c r="Y39" s="16"/>
    </row>
    <row r="40" spans="1:25">
      <c r="A40" s="224"/>
      <c r="B40" s="224"/>
      <c r="C40" s="224"/>
      <c r="D40" s="224"/>
      <c r="E40" s="227"/>
      <c r="F40" s="224"/>
      <c r="G40" s="224"/>
      <c r="H40" s="226"/>
      <c r="I40" s="224"/>
      <c r="J40" s="224"/>
      <c r="K40" s="224"/>
      <c r="L40" s="224"/>
      <c r="M40" s="224"/>
      <c r="N40" s="224"/>
      <c r="O40" s="224"/>
      <c r="P40" s="224"/>
      <c r="Q40" s="14">
        <f t="shared" si="4"/>
        <v>0</v>
      </c>
      <c r="R40" s="229" t="s">
        <v>32</v>
      </c>
      <c r="S40" s="23" t="s">
        <v>33</v>
      </c>
      <c r="T40" s="14"/>
      <c r="U40" s="228"/>
      <c r="V40" s="16"/>
      <c r="W40" s="16"/>
      <c r="X40" s="16"/>
      <c r="Y40" s="16"/>
    </row>
    <row r="41" spans="1:25">
      <c r="A41" s="15"/>
      <c r="B41" s="15"/>
      <c r="C41" s="15"/>
      <c r="D41" s="15"/>
      <c r="E41" s="15"/>
      <c r="F41" s="15"/>
      <c r="G41" s="15"/>
      <c r="H41" s="37"/>
      <c r="I41" s="15"/>
      <c r="J41" s="15"/>
      <c r="K41" s="15"/>
      <c r="L41" s="15"/>
      <c r="M41" s="15"/>
      <c r="N41" s="15"/>
      <c r="O41" s="15"/>
      <c r="P41" s="15"/>
      <c r="Q41" s="14">
        <f t="shared" si="4"/>
        <v>0</v>
      </c>
      <c r="R41" s="14" t="s">
        <v>30</v>
      </c>
      <c r="S41" s="14" t="s">
        <v>31</v>
      </c>
      <c r="T41" s="14"/>
      <c r="U41" s="16"/>
      <c r="V41" s="16"/>
      <c r="W41" s="16"/>
      <c r="X41" s="16"/>
      <c r="Y41" s="16"/>
    </row>
    <row r="42" spans="1:25">
      <c r="A42" s="11" t="s">
        <v>19</v>
      </c>
      <c r="B42" s="7"/>
      <c r="C42" s="7"/>
      <c r="D42" s="7"/>
      <c r="E42" s="11"/>
      <c r="F42" s="7"/>
      <c r="G42" s="7"/>
      <c r="H42" s="7"/>
      <c r="I42" s="11">
        <f>SUM(I36:I40)</f>
        <v>0</v>
      </c>
      <c r="J42" s="11">
        <f>SUM(J36:J40)</f>
        <v>0</v>
      </c>
      <c r="K42" s="11">
        <f t="shared" ref="K42:Q42" si="5">SUM(K36:K41)</f>
        <v>0</v>
      </c>
      <c r="L42" s="11">
        <f t="shared" si="5"/>
        <v>0</v>
      </c>
      <c r="M42" s="11">
        <f t="shared" si="5"/>
        <v>0</v>
      </c>
      <c r="N42" s="11">
        <f t="shared" si="5"/>
        <v>0</v>
      </c>
      <c r="O42" s="11">
        <f t="shared" si="5"/>
        <v>0</v>
      </c>
      <c r="P42" s="11">
        <f t="shared" si="5"/>
        <v>0</v>
      </c>
      <c r="Q42" s="11">
        <f t="shared" si="5"/>
        <v>0</v>
      </c>
      <c r="R42" s="12"/>
      <c r="S42" s="12"/>
      <c r="T42" s="12"/>
      <c r="U42" s="12"/>
      <c r="V42" s="12"/>
      <c r="W42" s="12"/>
      <c r="X42" s="12"/>
      <c r="Y42" s="12"/>
    </row>
    <row r="43" spans="1:25">
      <c r="A43" s="1"/>
      <c r="B43" s="1"/>
      <c r="C43" s="1"/>
      <c r="D43" s="1"/>
      <c r="E43" s="1"/>
      <c r="F43" s="2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5">
      <c r="A44" s="166" t="s">
        <v>34</v>
      </c>
      <c r="B44" s="1562"/>
      <c r="C44" s="1562"/>
      <c r="D44" s="1562"/>
      <c r="E44" s="1"/>
      <c r="F44" s="1"/>
      <c r="G44" s="1"/>
      <c r="H44" s="1"/>
      <c r="I44" s="1"/>
      <c r="J44" s="1"/>
      <c r="K44" s="1563"/>
      <c r="L44" s="1563"/>
      <c r="M44" s="1563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5" ht="18">
      <c r="A45" s="187" t="s">
        <v>35</v>
      </c>
      <c r="B45" s="186" t="s">
        <v>36</v>
      </c>
      <c r="C45" s="239" t="s">
        <v>37</v>
      </c>
      <c r="D45" s="24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5">
      <c r="A46" s="230" t="s">
        <v>161</v>
      </c>
      <c r="B46" s="1558" t="s">
        <v>39</v>
      </c>
      <c r="C46" s="1558"/>
      <c r="D46" s="242"/>
      <c r="E46" s="243" t="s">
        <v>40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>
      <c r="A47" s="4" t="s">
        <v>169</v>
      </c>
      <c r="B47" s="1564" t="s">
        <v>41</v>
      </c>
      <c r="C47" s="156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5" t="s">
        <v>42</v>
      </c>
      <c r="B48" s="1565"/>
      <c r="C48" s="156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5" t="s">
        <v>42</v>
      </c>
      <c r="B49" s="1565"/>
      <c r="C49" s="156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5" t="s">
        <v>43</v>
      </c>
      <c r="B50" s="1566"/>
      <c r="C50" s="156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5" t="s">
        <v>44</v>
      </c>
      <c r="B51" s="1567"/>
      <c r="C51" s="1567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3" spans="1:25" ht="23.25" customHeight="1">
      <c r="A53" s="1559" t="s">
        <v>0</v>
      </c>
      <c r="B53" s="1559"/>
      <c r="C53" s="1559"/>
      <c r="D53" s="1559"/>
      <c r="E53" s="1559"/>
      <c r="F53" s="1559"/>
      <c r="G53" s="1067"/>
      <c r="H53" s="7"/>
      <c r="I53" s="1559" t="s">
        <v>1</v>
      </c>
      <c r="J53" s="1559"/>
      <c r="K53" s="1559"/>
      <c r="L53" s="1559"/>
      <c r="M53" s="1559"/>
      <c r="N53" s="1559"/>
      <c r="O53" s="1559"/>
      <c r="P53" s="1559"/>
      <c r="Q53" s="1559"/>
      <c r="R53" s="1560" t="s">
        <v>2</v>
      </c>
      <c r="S53" s="1561"/>
      <c r="T53" s="1560"/>
      <c r="U53" s="1560"/>
      <c r="V53" s="1560"/>
      <c r="W53" s="1560"/>
      <c r="X53" s="1560"/>
      <c r="Y53" s="1560"/>
    </row>
    <row r="54" spans="1:25" ht="26.25">
      <c r="A54" s="8" t="s">
        <v>3</v>
      </c>
      <c r="B54" s="8" t="s">
        <v>4</v>
      </c>
      <c r="C54" s="8" t="s">
        <v>5</v>
      </c>
      <c r="D54" s="8" t="s">
        <v>6</v>
      </c>
      <c r="E54" s="8" t="s">
        <v>7</v>
      </c>
      <c r="F54" s="8" t="s">
        <v>8</v>
      </c>
      <c r="G54" s="8" t="s">
        <v>9</v>
      </c>
      <c r="H54" s="33" t="s">
        <v>10</v>
      </c>
      <c r="I54" s="9" t="s">
        <v>11</v>
      </c>
      <c r="J54" s="9" t="s">
        <v>12</v>
      </c>
      <c r="K54" s="9" t="s">
        <v>13</v>
      </c>
      <c r="L54" s="9" t="s">
        <v>14</v>
      </c>
      <c r="M54" s="9" t="s">
        <v>15</v>
      </c>
      <c r="N54" s="9" t="s">
        <v>16</v>
      </c>
      <c r="O54" s="9" t="s">
        <v>17</v>
      </c>
      <c r="P54" s="10" t="s">
        <v>18</v>
      </c>
      <c r="Q54" s="8" t="s">
        <v>19</v>
      </c>
      <c r="R54" s="8" t="s">
        <v>20</v>
      </c>
      <c r="S54" s="240" t="s">
        <v>21</v>
      </c>
      <c r="T54" s="240" t="s">
        <v>22</v>
      </c>
      <c r="U54" s="8" t="s">
        <v>24</v>
      </c>
      <c r="V54" s="8" t="s">
        <v>25</v>
      </c>
      <c r="W54" s="8" t="s">
        <v>26</v>
      </c>
      <c r="X54" s="8" t="s">
        <v>27</v>
      </c>
      <c r="Y54" s="8" t="s">
        <v>28</v>
      </c>
    </row>
    <row r="55" spans="1:25">
      <c r="A55" s="224"/>
      <c r="B55" s="224"/>
      <c r="C55" s="224"/>
      <c r="D55" s="224"/>
      <c r="E55" s="227"/>
      <c r="F55" s="224"/>
      <c r="G55" s="224"/>
      <c r="H55" s="226"/>
      <c r="I55" s="224"/>
      <c r="J55" s="224"/>
      <c r="K55" s="224"/>
      <c r="L55" s="224"/>
      <c r="M55" s="224"/>
      <c r="N55" s="224"/>
      <c r="O55" s="224"/>
      <c r="P55" s="224"/>
      <c r="Q55" s="14">
        <f t="shared" ref="Q55:Q60" si="6">SUM(I55:P55)</f>
        <v>0</v>
      </c>
      <c r="R55" s="14" t="s">
        <v>30</v>
      </c>
      <c r="S55" s="14" t="s">
        <v>31</v>
      </c>
      <c r="T55" s="14"/>
      <c r="U55" s="228"/>
      <c r="V55" s="16"/>
      <c r="W55" s="16"/>
      <c r="X55" s="16"/>
      <c r="Y55" s="16"/>
    </row>
    <row r="56" spans="1:25">
      <c r="A56" s="224"/>
      <c r="B56" s="224"/>
      <c r="C56" s="224"/>
      <c r="D56" s="224"/>
      <c r="E56" s="227"/>
      <c r="F56" s="224"/>
      <c r="G56" s="224"/>
      <c r="H56" s="226"/>
      <c r="I56" s="224"/>
      <c r="J56" s="224"/>
      <c r="K56" s="224"/>
      <c r="L56" s="224"/>
      <c r="M56" s="224"/>
      <c r="N56" s="224"/>
      <c r="O56" s="224"/>
      <c r="P56" s="224"/>
      <c r="Q56" s="14">
        <f t="shared" si="6"/>
        <v>0</v>
      </c>
      <c r="R56" s="14" t="s">
        <v>30</v>
      </c>
      <c r="S56" s="14" t="s">
        <v>31</v>
      </c>
      <c r="T56" s="14"/>
      <c r="U56" s="228"/>
      <c r="V56" s="16"/>
      <c r="W56" s="16"/>
      <c r="X56" s="16"/>
      <c r="Y56" s="16"/>
    </row>
    <row r="57" spans="1:25">
      <c r="A57" s="224"/>
      <c r="B57" s="224"/>
      <c r="C57" s="224"/>
      <c r="D57" s="224"/>
      <c r="E57" s="227"/>
      <c r="F57" s="224"/>
      <c r="G57" s="224"/>
      <c r="H57" s="226"/>
      <c r="I57" s="224"/>
      <c r="J57" s="224"/>
      <c r="K57" s="224"/>
      <c r="L57" s="224"/>
      <c r="M57" s="224"/>
      <c r="N57" s="224"/>
      <c r="O57" s="224"/>
      <c r="P57" s="224"/>
      <c r="Q57" s="14">
        <f t="shared" si="6"/>
        <v>0</v>
      </c>
      <c r="R57" s="229" t="s">
        <v>32</v>
      </c>
      <c r="S57" s="23" t="s">
        <v>33</v>
      </c>
      <c r="T57" s="14"/>
      <c r="U57" s="228"/>
      <c r="V57" s="16"/>
      <c r="W57" s="16"/>
      <c r="X57" s="16"/>
      <c r="Y57" s="16"/>
    </row>
    <row r="58" spans="1:25">
      <c r="A58" s="224"/>
      <c r="B58" s="224"/>
      <c r="C58" s="224"/>
      <c r="D58" s="224"/>
      <c r="E58" s="227"/>
      <c r="F58" s="224"/>
      <c r="G58" s="224"/>
      <c r="H58" s="226"/>
      <c r="I58" s="224"/>
      <c r="J58" s="224"/>
      <c r="K58" s="224"/>
      <c r="L58" s="224"/>
      <c r="M58" s="224"/>
      <c r="N58" s="224"/>
      <c r="O58" s="224"/>
      <c r="P58" s="224"/>
      <c r="Q58" s="14">
        <f t="shared" si="6"/>
        <v>0</v>
      </c>
      <c r="R58" s="229" t="s">
        <v>32</v>
      </c>
      <c r="S58" s="23" t="s">
        <v>33</v>
      </c>
      <c r="T58" s="14"/>
      <c r="U58" s="228"/>
      <c r="V58" s="16"/>
      <c r="W58" s="16"/>
      <c r="X58" s="16"/>
      <c r="Y58" s="16"/>
    </row>
    <row r="59" spans="1:25">
      <c r="A59" s="224"/>
      <c r="B59" s="224"/>
      <c r="C59" s="224"/>
      <c r="D59" s="224"/>
      <c r="E59" s="227"/>
      <c r="F59" s="224"/>
      <c r="G59" s="224"/>
      <c r="H59" s="226"/>
      <c r="I59" s="224"/>
      <c r="J59" s="224"/>
      <c r="K59" s="224"/>
      <c r="L59" s="224"/>
      <c r="M59" s="224"/>
      <c r="N59" s="224"/>
      <c r="O59" s="224"/>
      <c r="P59" s="224"/>
      <c r="Q59" s="14">
        <f t="shared" si="6"/>
        <v>0</v>
      </c>
      <c r="R59" s="229" t="s">
        <v>32</v>
      </c>
      <c r="S59" s="23" t="s">
        <v>33</v>
      </c>
      <c r="T59" s="14"/>
      <c r="U59" s="228"/>
      <c r="V59" s="16"/>
      <c r="W59" s="16"/>
      <c r="X59" s="16"/>
      <c r="Y59" s="16"/>
    </row>
    <row r="60" spans="1:25">
      <c r="A60" s="15"/>
      <c r="B60" s="15"/>
      <c r="C60" s="15"/>
      <c r="D60" s="15"/>
      <c r="E60" s="15"/>
      <c r="F60" s="15"/>
      <c r="G60" s="15"/>
      <c r="H60" s="37"/>
      <c r="I60" s="15"/>
      <c r="J60" s="15"/>
      <c r="K60" s="15"/>
      <c r="L60" s="15"/>
      <c r="M60" s="15"/>
      <c r="N60" s="15"/>
      <c r="O60" s="15"/>
      <c r="P60" s="15"/>
      <c r="Q60" s="14">
        <f t="shared" si="6"/>
        <v>0</v>
      </c>
      <c r="R60" s="14" t="s">
        <v>30</v>
      </c>
      <c r="S60" s="14" t="s">
        <v>31</v>
      </c>
      <c r="T60" s="14"/>
      <c r="U60" s="16"/>
      <c r="V60" s="16"/>
      <c r="W60" s="16"/>
      <c r="X60" s="16"/>
      <c r="Y60" s="16"/>
    </row>
    <row r="61" spans="1:25">
      <c r="A61" s="11" t="s">
        <v>19</v>
      </c>
      <c r="B61" s="7"/>
      <c r="C61" s="7"/>
      <c r="D61" s="7"/>
      <c r="E61" s="11"/>
      <c r="F61" s="7"/>
      <c r="G61" s="7"/>
      <c r="H61" s="7"/>
      <c r="I61" s="11">
        <f>SUM(I55:I59)</f>
        <v>0</v>
      </c>
      <c r="J61" s="11">
        <f>SUM(J55:J59)</f>
        <v>0</v>
      </c>
      <c r="K61" s="11">
        <f t="shared" ref="K61:Q61" si="7">SUM(K55:K60)</f>
        <v>0</v>
      </c>
      <c r="L61" s="11">
        <f t="shared" si="7"/>
        <v>0</v>
      </c>
      <c r="M61" s="11">
        <f t="shared" si="7"/>
        <v>0</v>
      </c>
      <c r="N61" s="11">
        <f t="shared" si="7"/>
        <v>0</v>
      </c>
      <c r="O61" s="11">
        <f t="shared" si="7"/>
        <v>0</v>
      </c>
      <c r="P61" s="11">
        <f t="shared" si="7"/>
        <v>0</v>
      </c>
      <c r="Q61" s="11">
        <f t="shared" si="7"/>
        <v>0</v>
      </c>
      <c r="R61" s="12"/>
      <c r="S61" s="12"/>
      <c r="T61" s="12"/>
      <c r="U61" s="12"/>
      <c r="V61" s="12"/>
      <c r="W61" s="12"/>
      <c r="X61" s="12"/>
      <c r="Y61" s="12"/>
    </row>
    <row r="62" spans="1:25">
      <c r="A62" s="1"/>
      <c r="B62" s="1"/>
      <c r="C62" s="1"/>
      <c r="D62" s="1"/>
      <c r="E62" s="1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5">
      <c r="A63" s="166" t="s">
        <v>34</v>
      </c>
      <c r="B63" s="1562"/>
      <c r="C63" s="1562"/>
      <c r="D63" s="1562"/>
      <c r="E63" s="1"/>
      <c r="F63" s="1"/>
      <c r="G63" s="1"/>
      <c r="H63" s="1"/>
      <c r="I63" s="1"/>
      <c r="J63" s="1"/>
      <c r="K63" s="1563"/>
      <c r="L63" s="1563"/>
      <c r="M63" s="1563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5" ht="18">
      <c r="A64" s="187" t="s">
        <v>35</v>
      </c>
      <c r="B64" s="186" t="s">
        <v>36</v>
      </c>
      <c r="C64" s="239" t="s">
        <v>37</v>
      </c>
      <c r="D64" s="24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5">
      <c r="A65" s="230" t="s">
        <v>161</v>
      </c>
      <c r="B65" s="1558" t="s">
        <v>39</v>
      </c>
      <c r="C65" s="1558"/>
      <c r="D65" s="242"/>
      <c r="E65" s="243" t="s">
        <v>40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5">
      <c r="A66" s="4" t="s">
        <v>169</v>
      </c>
      <c r="B66" s="1564" t="s">
        <v>41</v>
      </c>
      <c r="C66" s="156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5" t="s">
        <v>42</v>
      </c>
      <c r="B67" s="1565"/>
      <c r="C67" s="156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5" t="s">
        <v>42</v>
      </c>
      <c r="B68" s="1565"/>
      <c r="C68" s="156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5" t="s">
        <v>43</v>
      </c>
      <c r="B69" s="1566"/>
      <c r="C69" s="156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5" t="s">
        <v>44</v>
      </c>
      <c r="B70" s="1567"/>
      <c r="C70" s="156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2" spans="1:25" ht="23.25" customHeight="1">
      <c r="A72" s="1559" t="s">
        <v>0</v>
      </c>
      <c r="B72" s="1559"/>
      <c r="C72" s="1559"/>
      <c r="D72" s="1559"/>
      <c r="E72" s="1559"/>
      <c r="F72" s="1559"/>
      <c r="G72" s="1067"/>
      <c r="H72" s="7"/>
      <c r="I72" s="1559" t="s">
        <v>1</v>
      </c>
      <c r="J72" s="1559"/>
      <c r="K72" s="1559"/>
      <c r="L72" s="1559"/>
      <c r="M72" s="1559"/>
      <c r="N72" s="1559"/>
      <c r="O72" s="1559"/>
      <c r="P72" s="1559"/>
      <c r="Q72" s="1559"/>
      <c r="R72" s="1560" t="s">
        <v>2</v>
      </c>
      <c r="S72" s="1561"/>
      <c r="T72" s="1560"/>
      <c r="U72" s="1560"/>
      <c r="V72" s="1560"/>
      <c r="W72" s="1560"/>
      <c r="X72" s="1560"/>
      <c r="Y72" s="1560"/>
    </row>
    <row r="73" spans="1:25" ht="26.25">
      <c r="A73" s="8" t="s">
        <v>3</v>
      </c>
      <c r="B73" s="8" t="s">
        <v>4</v>
      </c>
      <c r="C73" s="8" t="s">
        <v>5</v>
      </c>
      <c r="D73" s="8" t="s">
        <v>6</v>
      </c>
      <c r="E73" s="8" t="s">
        <v>7</v>
      </c>
      <c r="F73" s="8" t="s">
        <v>8</v>
      </c>
      <c r="G73" s="8" t="s">
        <v>9</v>
      </c>
      <c r="H73" s="33" t="s">
        <v>10</v>
      </c>
      <c r="I73" s="9" t="s">
        <v>11</v>
      </c>
      <c r="J73" s="9" t="s">
        <v>12</v>
      </c>
      <c r="K73" s="9" t="s">
        <v>13</v>
      </c>
      <c r="L73" s="9" t="s">
        <v>14</v>
      </c>
      <c r="M73" s="9" t="s">
        <v>15</v>
      </c>
      <c r="N73" s="9" t="s">
        <v>16</v>
      </c>
      <c r="O73" s="9" t="s">
        <v>17</v>
      </c>
      <c r="P73" s="10" t="s">
        <v>18</v>
      </c>
      <c r="Q73" s="8" t="s">
        <v>19</v>
      </c>
      <c r="R73" s="8" t="s">
        <v>20</v>
      </c>
      <c r="S73" s="240" t="s">
        <v>21</v>
      </c>
      <c r="T73" s="240" t="s">
        <v>22</v>
      </c>
      <c r="U73" s="8" t="s">
        <v>24</v>
      </c>
      <c r="V73" s="8" t="s">
        <v>25</v>
      </c>
      <c r="W73" s="8" t="s">
        <v>26</v>
      </c>
      <c r="X73" s="8" t="s">
        <v>27</v>
      </c>
      <c r="Y73" s="8" t="s">
        <v>28</v>
      </c>
    </row>
    <row r="74" spans="1:25">
      <c r="A74" s="224"/>
      <c r="B74" s="224"/>
      <c r="C74" s="224"/>
      <c r="D74" s="224"/>
      <c r="E74" s="227"/>
      <c r="F74" s="224"/>
      <c r="G74" s="224"/>
      <c r="H74" s="226"/>
      <c r="I74" s="224"/>
      <c r="J74" s="224"/>
      <c r="K74" s="224"/>
      <c r="L74" s="224"/>
      <c r="M74" s="224"/>
      <c r="N74" s="224"/>
      <c r="O74" s="224"/>
      <c r="P74" s="224"/>
      <c r="Q74" s="14">
        <f t="shared" ref="Q74:Q79" si="8">SUM(I74:P74)</f>
        <v>0</v>
      </c>
      <c r="R74" s="14" t="s">
        <v>30</v>
      </c>
      <c r="S74" s="14" t="s">
        <v>31</v>
      </c>
      <c r="T74" s="14"/>
      <c r="U74" s="228"/>
      <c r="V74" s="16"/>
      <c r="W74" s="16"/>
      <c r="X74" s="16"/>
      <c r="Y74" s="16"/>
    </row>
    <row r="75" spans="1:25">
      <c r="A75" s="224"/>
      <c r="B75" s="224"/>
      <c r="C75" s="224"/>
      <c r="D75" s="224"/>
      <c r="E75" s="227"/>
      <c r="F75" s="224"/>
      <c r="G75" s="224"/>
      <c r="H75" s="226"/>
      <c r="I75" s="224"/>
      <c r="J75" s="224"/>
      <c r="K75" s="224"/>
      <c r="L75" s="224"/>
      <c r="M75" s="224"/>
      <c r="N75" s="224"/>
      <c r="O75" s="224"/>
      <c r="P75" s="224"/>
      <c r="Q75" s="14">
        <f t="shared" si="8"/>
        <v>0</v>
      </c>
      <c r="R75" s="14" t="s">
        <v>30</v>
      </c>
      <c r="S75" s="14" t="s">
        <v>31</v>
      </c>
      <c r="T75" s="14"/>
      <c r="U75" s="228"/>
      <c r="V75" s="16"/>
      <c r="W75" s="16"/>
      <c r="X75" s="16"/>
      <c r="Y75" s="16"/>
    </row>
    <row r="76" spans="1:25">
      <c r="A76" s="224"/>
      <c r="B76" s="224"/>
      <c r="C76" s="224"/>
      <c r="D76" s="224"/>
      <c r="E76" s="227"/>
      <c r="F76" s="224"/>
      <c r="G76" s="224"/>
      <c r="H76" s="226"/>
      <c r="I76" s="224"/>
      <c r="J76" s="224"/>
      <c r="K76" s="224"/>
      <c r="L76" s="224"/>
      <c r="M76" s="224"/>
      <c r="N76" s="224"/>
      <c r="O76" s="224"/>
      <c r="P76" s="224"/>
      <c r="Q76" s="14">
        <f t="shared" si="8"/>
        <v>0</v>
      </c>
      <c r="R76" s="229" t="s">
        <v>32</v>
      </c>
      <c r="S76" s="23" t="s">
        <v>33</v>
      </c>
      <c r="T76" s="14"/>
      <c r="U76" s="228"/>
      <c r="V76" s="16"/>
      <c r="W76" s="16"/>
      <c r="X76" s="16"/>
      <c r="Y76" s="16"/>
    </row>
    <row r="77" spans="1:25">
      <c r="A77" s="224"/>
      <c r="B77" s="224"/>
      <c r="C77" s="224"/>
      <c r="D77" s="224"/>
      <c r="E77" s="227"/>
      <c r="F77" s="224"/>
      <c r="G77" s="224"/>
      <c r="H77" s="226"/>
      <c r="I77" s="224"/>
      <c r="J77" s="224"/>
      <c r="K77" s="224"/>
      <c r="L77" s="224"/>
      <c r="M77" s="224"/>
      <c r="N77" s="224"/>
      <c r="O77" s="224"/>
      <c r="P77" s="224"/>
      <c r="Q77" s="14">
        <f t="shared" si="8"/>
        <v>0</v>
      </c>
      <c r="R77" s="229" t="s">
        <v>32</v>
      </c>
      <c r="S77" s="23" t="s">
        <v>33</v>
      </c>
      <c r="T77" s="14"/>
      <c r="U77" s="228"/>
      <c r="V77" s="16"/>
      <c r="W77" s="16"/>
      <c r="X77" s="16"/>
      <c r="Y77" s="16"/>
    </row>
    <row r="78" spans="1:25">
      <c r="A78" s="224"/>
      <c r="B78" s="224"/>
      <c r="C78" s="224"/>
      <c r="D78" s="224"/>
      <c r="E78" s="227"/>
      <c r="F78" s="224"/>
      <c r="G78" s="224"/>
      <c r="H78" s="226"/>
      <c r="I78" s="224"/>
      <c r="J78" s="224"/>
      <c r="K78" s="224"/>
      <c r="L78" s="224"/>
      <c r="M78" s="224"/>
      <c r="N78" s="224"/>
      <c r="O78" s="224"/>
      <c r="P78" s="224"/>
      <c r="Q78" s="14">
        <f t="shared" si="8"/>
        <v>0</v>
      </c>
      <c r="R78" s="229" t="s">
        <v>32</v>
      </c>
      <c r="S78" s="23" t="s">
        <v>33</v>
      </c>
      <c r="T78" s="14"/>
      <c r="U78" s="228"/>
      <c r="V78" s="16"/>
      <c r="W78" s="16"/>
      <c r="X78" s="16"/>
      <c r="Y78" s="16"/>
    </row>
    <row r="79" spans="1:25">
      <c r="A79" s="15"/>
      <c r="B79" s="15"/>
      <c r="C79" s="15"/>
      <c r="D79" s="15"/>
      <c r="E79" s="15"/>
      <c r="F79" s="15"/>
      <c r="G79" s="15"/>
      <c r="H79" s="37"/>
      <c r="I79" s="15"/>
      <c r="J79" s="15"/>
      <c r="K79" s="15"/>
      <c r="L79" s="15"/>
      <c r="M79" s="15"/>
      <c r="N79" s="15"/>
      <c r="O79" s="15"/>
      <c r="P79" s="15"/>
      <c r="Q79" s="14">
        <f t="shared" si="8"/>
        <v>0</v>
      </c>
      <c r="R79" s="14" t="s">
        <v>30</v>
      </c>
      <c r="S79" s="14" t="s">
        <v>31</v>
      </c>
      <c r="T79" s="14"/>
      <c r="U79" s="16"/>
      <c r="V79" s="16"/>
      <c r="W79" s="16"/>
      <c r="X79" s="16"/>
      <c r="Y79" s="16"/>
    </row>
    <row r="80" spans="1:25">
      <c r="A80" s="11" t="s">
        <v>19</v>
      </c>
      <c r="B80" s="7"/>
      <c r="C80" s="7"/>
      <c r="D80" s="7"/>
      <c r="E80" s="11"/>
      <c r="F80" s="7"/>
      <c r="G80" s="7"/>
      <c r="H80" s="7"/>
      <c r="I80" s="11">
        <f>SUM(I74:I78)</f>
        <v>0</v>
      </c>
      <c r="J80" s="11">
        <f>SUM(J74:J78)</f>
        <v>0</v>
      </c>
      <c r="K80" s="11">
        <f t="shared" ref="K80:Q80" si="9">SUM(K74:K79)</f>
        <v>0</v>
      </c>
      <c r="L80" s="11">
        <f t="shared" si="9"/>
        <v>0</v>
      </c>
      <c r="M80" s="11">
        <f t="shared" si="9"/>
        <v>0</v>
      </c>
      <c r="N80" s="11">
        <f t="shared" si="9"/>
        <v>0</v>
      </c>
      <c r="O80" s="11">
        <f t="shared" si="9"/>
        <v>0</v>
      </c>
      <c r="P80" s="11">
        <f t="shared" si="9"/>
        <v>0</v>
      </c>
      <c r="Q80" s="11">
        <f t="shared" si="9"/>
        <v>0</v>
      </c>
      <c r="R80" s="12"/>
      <c r="S80" s="12"/>
      <c r="T80" s="12"/>
      <c r="U80" s="12"/>
      <c r="V80" s="12"/>
      <c r="W80" s="12"/>
      <c r="X80" s="12"/>
      <c r="Y80" s="12"/>
    </row>
    <row r="81" spans="1:25">
      <c r="A81" s="1"/>
      <c r="B81" s="1"/>
      <c r="C81" s="1"/>
      <c r="D81" s="1"/>
      <c r="E81" s="1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5">
      <c r="A82" s="166" t="s">
        <v>34</v>
      </c>
      <c r="B82" s="1562"/>
      <c r="C82" s="1562"/>
      <c r="D82" s="1562"/>
      <c r="E82" s="1"/>
      <c r="F82" s="1"/>
      <c r="G82" s="1"/>
      <c r="H82" s="1"/>
      <c r="I82" s="1"/>
      <c r="J82" s="1"/>
      <c r="K82" s="1563"/>
      <c r="L82" s="1563"/>
      <c r="M82" s="1563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5" ht="18">
      <c r="A83" s="187" t="s">
        <v>35</v>
      </c>
      <c r="B83" s="186" t="s">
        <v>36</v>
      </c>
      <c r="C83" s="239" t="s">
        <v>37</v>
      </c>
      <c r="D83" s="24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5">
      <c r="A84" s="230" t="s">
        <v>161</v>
      </c>
      <c r="B84" s="1558" t="s">
        <v>39</v>
      </c>
      <c r="C84" s="1558"/>
      <c r="D84" s="242"/>
      <c r="E84" s="243" t="s">
        <v>40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5">
      <c r="A85" s="4" t="s">
        <v>169</v>
      </c>
      <c r="B85" s="1564" t="s">
        <v>41</v>
      </c>
      <c r="C85" s="156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>
      <c r="A86" s="5" t="s">
        <v>42</v>
      </c>
      <c r="B86" s="1565"/>
      <c r="C86" s="156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5" t="s">
        <v>42</v>
      </c>
      <c r="B87" s="1565"/>
      <c r="C87" s="1565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5" t="s">
        <v>43</v>
      </c>
      <c r="B88" s="1566"/>
      <c r="C88" s="156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5" t="s">
        <v>44</v>
      </c>
      <c r="B89" s="1567"/>
      <c r="C89" s="1567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1" spans="1:25" ht="23.25" customHeight="1">
      <c r="A91" s="1559" t="s">
        <v>0</v>
      </c>
      <c r="B91" s="1559"/>
      <c r="C91" s="1559"/>
      <c r="D91" s="1559"/>
      <c r="E91" s="1559"/>
      <c r="F91" s="1559"/>
      <c r="G91" s="1067"/>
      <c r="H91" s="7"/>
      <c r="I91" s="1559" t="s">
        <v>1</v>
      </c>
      <c r="J91" s="1559"/>
      <c r="K91" s="1559"/>
      <c r="L91" s="1559"/>
      <c r="M91" s="1559"/>
      <c r="N91" s="1559"/>
      <c r="O91" s="1559"/>
      <c r="P91" s="1559"/>
      <c r="Q91" s="1559"/>
      <c r="R91" s="1560" t="s">
        <v>2</v>
      </c>
      <c r="S91" s="1561"/>
      <c r="T91" s="1560"/>
      <c r="U91" s="1560"/>
      <c r="V91" s="1560"/>
      <c r="W91" s="1560"/>
      <c r="X91" s="1560"/>
      <c r="Y91" s="1560"/>
    </row>
    <row r="92" spans="1:25" ht="26.25">
      <c r="A92" s="8" t="s">
        <v>3</v>
      </c>
      <c r="B92" s="8" t="s">
        <v>4</v>
      </c>
      <c r="C92" s="8" t="s">
        <v>5</v>
      </c>
      <c r="D92" s="8" t="s">
        <v>6</v>
      </c>
      <c r="E92" s="8" t="s">
        <v>7</v>
      </c>
      <c r="F92" s="8" t="s">
        <v>8</v>
      </c>
      <c r="G92" s="8" t="s">
        <v>9</v>
      </c>
      <c r="H92" s="33" t="s">
        <v>10</v>
      </c>
      <c r="I92" s="9" t="s">
        <v>11</v>
      </c>
      <c r="J92" s="9" t="s">
        <v>12</v>
      </c>
      <c r="K92" s="9" t="s">
        <v>13</v>
      </c>
      <c r="L92" s="9" t="s">
        <v>14</v>
      </c>
      <c r="M92" s="9" t="s">
        <v>15</v>
      </c>
      <c r="N92" s="9" t="s">
        <v>16</v>
      </c>
      <c r="O92" s="9" t="s">
        <v>17</v>
      </c>
      <c r="P92" s="10" t="s">
        <v>18</v>
      </c>
      <c r="Q92" s="8" t="s">
        <v>19</v>
      </c>
      <c r="R92" s="8" t="s">
        <v>20</v>
      </c>
      <c r="S92" s="240" t="s">
        <v>21</v>
      </c>
      <c r="T92" s="240" t="s">
        <v>22</v>
      </c>
      <c r="U92" s="8" t="s">
        <v>24</v>
      </c>
      <c r="V92" s="8" t="s">
        <v>25</v>
      </c>
      <c r="W92" s="8" t="s">
        <v>26</v>
      </c>
      <c r="X92" s="8" t="s">
        <v>27</v>
      </c>
      <c r="Y92" s="8" t="s">
        <v>28</v>
      </c>
    </row>
    <row r="93" spans="1:25">
      <c r="A93" s="224"/>
      <c r="B93" s="224"/>
      <c r="C93" s="224"/>
      <c r="D93" s="224"/>
      <c r="E93" s="227"/>
      <c r="F93" s="224"/>
      <c r="G93" s="224"/>
      <c r="H93" s="226"/>
      <c r="I93" s="224"/>
      <c r="J93" s="224"/>
      <c r="K93" s="224"/>
      <c r="L93" s="224"/>
      <c r="M93" s="224"/>
      <c r="N93" s="224"/>
      <c r="O93" s="224"/>
      <c r="P93" s="224"/>
      <c r="Q93" s="14">
        <f t="shared" ref="Q93:Q98" si="10">SUM(I93:P93)</f>
        <v>0</v>
      </c>
      <c r="R93" s="14" t="s">
        <v>30</v>
      </c>
      <c r="S93" s="14" t="s">
        <v>31</v>
      </c>
      <c r="T93" s="14"/>
      <c r="U93" s="228"/>
      <c r="V93" s="16"/>
      <c r="W93" s="16"/>
      <c r="X93" s="16"/>
      <c r="Y93" s="16"/>
    </row>
    <row r="94" spans="1:25">
      <c r="A94" s="224"/>
      <c r="B94" s="224"/>
      <c r="C94" s="224"/>
      <c r="D94" s="224"/>
      <c r="E94" s="227"/>
      <c r="F94" s="224"/>
      <c r="G94" s="224"/>
      <c r="H94" s="226"/>
      <c r="I94" s="224"/>
      <c r="J94" s="224"/>
      <c r="K94" s="224"/>
      <c r="L94" s="224"/>
      <c r="M94" s="224"/>
      <c r="N94" s="224"/>
      <c r="O94" s="224"/>
      <c r="P94" s="224"/>
      <c r="Q94" s="14">
        <f t="shared" si="10"/>
        <v>0</v>
      </c>
      <c r="R94" s="14" t="s">
        <v>30</v>
      </c>
      <c r="S94" s="14" t="s">
        <v>31</v>
      </c>
      <c r="T94" s="14"/>
      <c r="U94" s="228"/>
      <c r="V94" s="16"/>
      <c r="W94" s="16"/>
      <c r="X94" s="16"/>
      <c r="Y94" s="16"/>
    </row>
    <row r="95" spans="1:25">
      <c r="A95" s="224"/>
      <c r="B95" s="224"/>
      <c r="C95" s="224"/>
      <c r="D95" s="224"/>
      <c r="E95" s="227"/>
      <c r="F95" s="224"/>
      <c r="G95" s="224"/>
      <c r="H95" s="226"/>
      <c r="I95" s="224"/>
      <c r="J95" s="224"/>
      <c r="K95" s="224"/>
      <c r="L95" s="224"/>
      <c r="M95" s="224"/>
      <c r="N95" s="224"/>
      <c r="O95" s="224"/>
      <c r="P95" s="224"/>
      <c r="Q95" s="14">
        <f t="shared" si="10"/>
        <v>0</v>
      </c>
      <c r="R95" s="229" t="s">
        <v>32</v>
      </c>
      <c r="S95" s="23" t="s">
        <v>33</v>
      </c>
      <c r="T95" s="14"/>
      <c r="U95" s="228"/>
      <c r="V95" s="16"/>
      <c r="W95" s="16"/>
      <c r="X95" s="16"/>
      <c r="Y95" s="16"/>
    </row>
    <row r="96" spans="1:25">
      <c r="A96" s="224"/>
      <c r="B96" s="224"/>
      <c r="C96" s="224"/>
      <c r="D96" s="224"/>
      <c r="E96" s="227"/>
      <c r="F96" s="224"/>
      <c r="G96" s="224"/>
      <c r="H96" s="226"/>
      <c r="I96" s="224"/>
      <c r="J96" s="224"/>
      <c r="K96" s="224"/>
      <c r="L96" s="224"/>
      <c r="M96" s="224"/>
      <c r="N96" s="224"/>
      <c r="O96" s="224"/>
      <c r="P96" s="224"/>
      <c r="Q96" s="14">
        <f t="shared" si="10"/>
        <v>0</v>
      </c>
      <c r="R96" s="229" t="s">
        <v>32</v>
      </c>
      <c r="S96" s="23" t="s">
        <v>33</v>
      </c>
      <c r="T96" s="14"/>
      <c r="U96" s="228"/>
      <c r="V96" s="16"/>
      <c r="W96" s="16"/>
      <c r="X96" s="16"/>
      <c r="Y96" s="16"/>
    </row>
    <row r="97" spans="1:25">
      <c r="A97" s="224"/>
      <c r="B97" s="224"/>
      <c r="C97" s="224"/>
      <c r="D97" s="224"/>
      <c r="E97" s="227"/>
      <c r="F97" s="224"/>
      <c r="G97" s="224"/>
      <c r="H97" s="226"/>
      <c r="I97" s="224"/>
      <c r="J97" s="224"/>
      <c r="K97" s="224"/>
      <c r="L97" s="224"/>
      <c r="M97" s="224"/>
      <c r="N97" s="224"/>
      <c r="O97" s="224"/>
      <c r="P97" s="224"/>
      <c r="Q97" s="14">
        <f t="shared" si="10"/>
        <v>0</v>
      </c>
      <c r="R97" s="229" t="s">
        <v>32</v>
      </c>
      <c r="S97" s="23" t="s">
        <v>33</v>
      </c>
      <c r="T97" s="14"/>
      <c r="U97" s="228"/>
      <c r="V97" s="16"/>
      <c r="W97" s="16"/>
      <c r="X97" s="16"/>
      <c r="Y97" s="16"/>
    </row>
    <row r="98" spans="1:25">
      <c r="A98" s="15"/>
      <c r="B98" s="15"/>
      <c r="C98" s="15"/>
      <c r="D98" s="15"/>
      <c r="E98" s="15"/>
      <c r="F98" s="15"/>
      <c r="G98" s="15"/>
      <c r="H98" s="37"/>
      <c r="I98" s="15"/>
      <c r="J98" s="15"/>
      <c r="K98" s="15"/>
      <c r="L98" s="15"/>
      <c r="M98" s="15"/>
      <c r="N98" s="15"/>
      <c r="O98" s="15"/>
      <c r="P98" s="15"/>
      <c r="Q98" s="14">
        <f t="shared" si="10"/>
        <v>0</v>
      </c>
      <c r="R98" s="14" t="s">
        <v>30</v>
      </c>
      <c r="S98" s="14" t="s">
        <v>31</v>
      </c>
      <c r="T98" s="14"/>
      <c r="U98" s="16"/>
      <c r="V98" s="16"/>
      <c r="W98" s="16"/>
      <c r="X98" s="16"/>
      <c r="Y98" s="16"/>
    </row>
    <row r="99" spans="1:25">
      <c r="A99" s="11" t="s">
        <v>19</v>
      </c>
      <c r="B99" s="7"/>
      <c r="C99" s="7"/>
      <c r="D99" s="7"/>
      <c r="E99" s="11"/>
      <c r="F99" s="7"/>
      <c r="G99" s="7"/>
      <c r="H99" s="7"/>
      <c r="I99" s="11">
        <f>SUM(I93:I97)</f>
        <v>0</v>
      </c>
      <c r="J99" s="11">
        <f>SUM(J93:J97)</f>
        <v>0</v>
      </c>
      <c r="K99" s="11">
        <f t="shared" ref="K99:Q99" si="11">SUM(K93:K98)</f>
        <v>0</v>
      </c>
      <c r="L99" s="11">
        <f t="shared" si="11"/>
        <v>0</v>
      </c>
      <c r="M99" s="11">
        <f t="shared" si="11"/>
        <v>0</v>
      </c>
      <c r="N99" s="11">
        <f t="shared" si="11"/>
        <v>0</v>
      </c>
      <c r="O99" s="11">
        <f t="shared" si="11"/>
        <v>0</v>
      </c>
      <c r="P99" s="11">
        <f t="shared" si="11"/>
        <v>0</v>
      </c>
      <c r="Q99" s="11">
        <f t="shared" si="11"/>
        <v>0</v>
      </c>
      <c r="R99" s="12"/>
      <c r="S99" s="12"/>
      <c r="T99" s="12"/>
      <c r="U99" s="12"/>
      <c r="V99" s="12"/>
      <c r="W99" s="12"/>
      <c r="X99" s="12"/>
      <c r="Y99" s="12"/>
    </row>
    <row r="100" spans="1:25">
      <c r="A100" s="1"/>
      <c r="B100" s="1"/>
      <c r="C100" s="1"/>
      <c r="D100" s="1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5">
      <c r="A101" s="166" t="s">
        <v>34</v>
      </c>
      <c r="B101" s="1562"/>
      <c r="C101" s="1562"/>
      <c r="D101" s="1562"/>
      <c r="E101" s="1"/>
      <c r="F101" s="1"/>
      <c r="G101" s="1"/>
      <c r="H101" s="1"/>
      <c r="I101" s="1"/>
      <c r="J101" s="1"/>
      <c r="K101" s="1563"/>
      <c r="L101" s="1563"/>
      <c r="M101" s="1563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5" ht="18">
      <c r="A102" s="187" t="s">
        <v>35</v>
      </c>
      <c r="B102" s="186" t="s">
        <v>36</v>
      </c>
      <c r="C102" s="239" t="s">
        <v>37</v>
      </c>
      <c r="D102" s="24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5">
      <c r="A103" s="230" t="s">
        <v>161</v>
      </c>
      <c r="B103" s="1558" t="s">
        <v>39</v>
      </c>
      <c r="C103" s="1558"/>
      <c r="D103" s="242"/>
      <c r="E103" s="243" t="s">
        <v>40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5">
      <c r="A104" s="4" t="s">
        <v>169</v>
      </c>
      <c r="B104" s="1564" t="s">
        <v>41</v>
      </c>
      <c r="C104" s="1564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>
      <c r="A105" s="5" t="s">
        <v>42</v>
      </c>
      <c r="B105" s="1565"/>
      <c r="C105" s="156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>
      <c r="A106" s="5" t="s">
        <v>42</v>
      </c>
      <c r="B106" s="1565"/>
      <c r="C106" s="1565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5" t="s">
        <v>43</v>
      </c>
      <c r="B107" s="1566"/>
      <c r="C107" s="156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5" t="s">
        <v>44</v>
      </c>
      <c r="B108" s="1567"/>
      <c r="C108" s="1567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10" spans="1:25" ht="23.25" customHeight="1">
      <c r="A110" s="1559" t="s">
        <v>0</v>
      </c>
      <c r="B110" s="1559"/>
      <c r="C110" s="1559"/>
      <c r="D110" s="1559"/>
      <c r="E110" s="1559"/>
      <c r="F110" s="1559"/>
      <c r="G110" s="1067"/>
      <c r="H110" s="7"/>
      <c r="I110" s="1559" t="s">
        <v>1</v>
      </c>
      <c r="J110" s="1559"/>
      <c r="K110" s="1559"/>
      <c r="L110" s="1559"/>
      <c r="M110" s="1559"/>
      <c r="N110" s="1559"/>
      <c r="O110" s="1559"/>
      <c r="P110" s="1559"/>
      <c r="Q110" s="1559"/>
      <c r="R110" s="1560" t="s">
        <v>2</v>
      </c>
      <c r="S110" s="1561"/>
      <c r="T110" s="1560"/>
      <c r="U110" s="1560"/>
      <c r="V110" s="1560"/>
      <c r="W110" s="1560"/>
      <c r="X110" s="1560"/>
      <c r="Y110" s="1560"/>
    </row>
    <row r="111" spans="1:25" ht="26.25">
      <c r="A111" s="8" t="s">
        <v>3</v>
      </c>
      <c r="B111" s="8" t="s">
        <v>4</v>
      </c>
      <c r="C111" s="8" t="s">
        <v>5</v>
      </c>
      <c r="D111" s="8" t="s">
        <v>6</v>
      </c>
      <c r="E111" s="8" t="s">
        <v>7</v>
      </c>
      <c r="F111" s="8" t="s">
        <v>8</v>
      </c>
      <c r="G111" s="8" t="s">
        <v>9</v>
      </c>
      <c r="H111" s="33" t="s">
        <v>10</v>
      </c>
      <c r="I111" s="9" t="s">
        <v>11</v>
      </c>
      <c r="J111" s="9" t="s">
        <v>12</v>
      </c>
      <c r="K111" s="9" t="s">
        <v>13</v>
      </c>
      <c r="L111" s="9" t="s">
        <v>14</v>
      </c>
      <c r="M111" s="9" t="s">
        <v>15</v>
      </c>
      <c r="N111" s="9" t="s">
        <v>16</v>
      </c>
      <c r="O111" s="9" t="s">
        <v>17</v>
      </c>
      <c r="P111" s="10" t="s">
        <v>18</v>
      </c>
      <c r="Q111" s="8" t="s">
        <v>19</v>
      </c>
      <c r="R111" s="8" t="s">
        <v>20</v>
      </c>
      <c r="S111" s="240" t="s">
        <v>21</v>
      </c>
      <c r="T111" s="240" t="s">
        <v>22</v>
      </c>
      <c r="U111" s="8" t="s">
        <v>24</v>
      </c>
      <c r="V111" s="8" t="s">
        <v>25</v>
      </c>
      <c r="W111" s="8" t="s">
        <v>26</v>
      </c>
      <c r="X111" s="8" t="s">
        <v>27</v>
      </c>
      <c r="Y111" s="8" t="s">
        <v>28</v>
      </c>
    </row>
    <row r="112" spans="1:25">
      <c r="A112" s="224"/>
      <c r="B112" s="224"/>
      <c r="C112" s="224"/>
      <c r="D112" s="224"/>
      <c r="E112" s="227"/>
      <c r="F112" s="224"/>
      <c r="G112" s="224"/>
      <c r="H112" s="226"/>
      <c r="I112" s="224"/>
      <c r="J112" s="224"/>
      <c r="K112" s="224"/>
      <c r="L112" s="224"/>
      <c r="M112" s="224"/>
      <c r="N112" s="224"/>
      <c r="O112" s="224"/>
      <c r="P112" s="224"/>
      <c r="Q112" s="14">
        <f t="shared" ref="Q112:Q117" si="12">SUM(I112:P112)</f>
        <v>0</v>
      </c>
      <c r="R112" s="14" t="s">
        <v>30</v>
      </c>
      <c r="S112" s="14" t="s">
        <v>31</v>
      </c>
      <c r="T112" s="14"/>
      <c r="U112" s="228"/>
      <c r="V112" s="16"/>
      <c r="W112" s="16"/>
      <c r="X112" s="16"/>
      <c r="Y112" s="16"/>
    </row>
    <row r="113" spans="1:25">
      <c r="A113" s="224"/>
      <c r="B113" s="224"/>
      <c r="C113" s="224"/>
      <c r="D113" s="224"/>
      <c r="E113" s="227"/>
      <c r="F113" s="224"/>
      <c r="G113" s="224"/>
      <c r="H113" s="226"/>
      <c r="I113" s="224"/>
      <c r="J113" s="224"/>
      <c r="K113" s="224"/>
      <c r="L113" s="224"/>
      <c r="M113" s="224"/>
      <c r="N113" s="224"/>
      <c r="O113" s="224"/>
      <c r="P113" s="224"/>
      <c r="Q113" s="14">
        <f t="shared" si="12"/>
        <v>0</v>
      </c>
      <c r="R113" s="14" t="s">
        <v>30</v>
      </c>
      <c r="S113" s="14" t="s">
        <v>31</v>
      </c>
      <c r="T113" s="14"/>
      <c r="U113" s="228"/>
      <c r="V113" s="16"/>
      <c r="W113" s="16"/>
      <c r="X113" s="16"/>
      <c r="Y113" s="16"/>
    </row>
    <row r="114" spans="1:25">
      <c r="A114" s="224"/>
      <c r="B114" s="224"/>
      <c r="C114" s="224"/>
      <c r="D114" s="224"/>
      <c r="E114" s="227"/>
      <c r="F114" s="224"/>
      <c r="G114" s="224"/>
      <c r="H114" s="226"/>
      <c r="I114" s="224"/>
      <c r="J114" s="224"/>
      <c r="K114" s="224"/>
      <c r="L114" s="224"/>
      <c r="M114" s="224"/>
      <c r="N114" s="224"/>
      <c r="O114" s="224"/>
      <c r="P114" s="224"/>
      <c r="Q114" s="14">
        <f t="shared" si="12"/>
        <v>0</v>
      </c>
      <c r="R114" s="229" t="s">
        <v>32</v>
      </c>
      <c r="S114" s="23" t="s">
        <v>33</v>
      </c>
      <c r="T114" s="14"/>
      <c r="U114" s="228"/>
      <c r="V114" s="16"/>
      <c r="W114" s="16"/>
      <c r="X114" s="16"/>
      <c r="Y114" s="16"/>
    </row>
    <row r="115" spans="1:25">
      <c r="A115" s="224"/>
      <c r="B115" s="224"/>
      <c r="C115" s="224"/>
      <c r="D115" s="224"/>
      <c r="E115" s="227"/>
      <c r="F115" s="224"/>
      <c r="G115" s="224"/>
      <c r="H115" s="226"/>
      <c r="I115" s="224"/>
      <c r="J115" s="224"/>
      <c r="K115" s="224"/>
      <c r="L115" s="224"/>
      <c r="M115" s="224"/>
      <c r="N115" s="224"/>
      <c r="O115" s="224"/>
      <c r="P115" s="224"/>
      <c r="Q115" s="14">
        <f t="shared" si="12"/>
        <v>0</v>
      </c>
      <c r="R115" s="229" t="s">
        <v>32</v>
      </c>
      <c r="S115" s="23" t="s">
        <v>33</v>
      </c>
      <c r="T115" s="14"/>
      <c r="U115" s="228"/>
      <c r="V115" s="16"/>
      <c r="W115" s="16"/>
      <c r="X115" s="16"/>
      <c r="Y115" s="16"/>
    </row>
    <row r="116" spans="1:25">
      <c r="A116" s="224"/>
      <c r="B116" s="224"/>
      <c r="C116" s="224"/>
      <c r="D116" s="224"/>
      <c r="E116" s="227"/>
      <c r="F116" s="224"/>
      <c r="G116" s="224"/>
      <c r="H116" s="226"/>
      <c r="I116" s="224"/>
      <c r="J116" s="224"/>
      <c r="K116" s="224"/>
      <c r="L116" s="224"/>
      <c r="M116" s="224"/>
      <c r="N116" s="224"/>
      <c r="O116" s="224"/>
      <c r="P116" s="224"/>
      <c r="Q116" s="14">
        <f t="shared" si="12"/>
        <v>0</v>
      </c>
      <c r="R116" s="229" t="s">
        <v>32</v>
      </c>
      <c r="S116" s="23" t="s">
        <v>33</v>
      </c>
      <c r="T116" s="14"/>
      <c r="U116" s="228"/>
      <c r="V116" s="16"/>
      <c r="W116" s="16"/>
      <c r="X116" s="16"/>
      <c r="Y116" s="16"/>
    </row>
    <row r="117" spans="1:25">
      <c r="A117" s="15"/>
      <c r="B117" s="15"/>
      <c r="C117" s="15"/>
      <c r="D117" s="15"/>
      <c r="E117" s="15"/>
      <c r="F117" s="15"/>
      <c r="G117" s="15"/>
      <c r="H117" s="37"/>
      <c r="I117" s="15"/>
      <c r="J117" s="15"/>
      <c r="K117" s="15"/>
      <c r="L117" s="15"/>
      <c r="M117" s="15"/>
      <c r="N117" s="15"/>
      <c r="O117" s="15"/>
      <c r="P117" s="15"/>
      <c r="Q117" s="14">
        <f t="shared" si="12"/>
        <v>0</v>
      </c>
      <c r="R117" s="14" t="s">
        <v>30</v>
      </c>
      <c r="S117" s="14" t="s">
        <v>31</v>
      </c>
      <c r="T117" s="14"/>
      <c r="U117" s="16"/>
      <c r="V117" s="16"/>
      <c r="W117" s="16"/>
      <c r="X117" s="16"/>
      <c r="Y117" s="16"/>
    </row>
    <row r="118" spans="1:25">
      <c r="A118" s="11" t="s">
        <v>19</v>
      </c>
      <c r="B118" s="7"/>
      <c r="C118" s="7"/>
      <c r="D118" s="7"/>
      <c r="E118" s="11"/>
      <c r="F118" s="7"/>
      <c r="G118" s="7"/>
      <c r="H118" s="7"/>
      <c r="I118" s="11">
        <f>SUM(I112:I116)</f>
        <v>0</v>
      </c>
      <c r="J118" s="11">
        <f>SUM(J112:J116)</f>
        <v>0</v>
      </c>
      <c r="K118" s="11">
        <f t="shared" ref="K118:Q118" si="13">SUM(K112:K117)</f>
        <v>0</v>
      </c>
      <c r="L118" s="11">
        <f t="shared" si="13"/>
        <v>0</v>
      </c>
      <c r="M118" s="11">
        <f t="shared" si="13"/>
        <v>0</v>
      </c>
      <c r="N118" s="11">
        <f t="shared" si="13"/>
        <v>0</v>
      </c>
      <c r="O118" s="11">
        <f t="shared" si="13"/>
        <v>0</v>
      </c>
      <c r="P118" s="11">
        <f t="shared" si="13"/>
        <v>0</v>
      </c>
      <c r="Q118" s="11">
        <f t="shared" si="13"/>
        <v>0</v>
      </c>
      <c r="R118" s="12"/>
      <c r="S118" s="12"/>
      <c r="T118" s="12"/>
      <c r="U118" s="12"/>
      <c r="V118" s="12"/>
      <c r="W118" s="12"/>
      <c r="X118" s="12"/>
      <c r="Y118" s="12"/>
    </row>
    <row r="119" spans="1:25">
      <c r="A119" s="1"/>
      <c r="B119" s="1"/>
      <c r="C119" s="1"/>
      <c r="D119" s="1"/>
      <c r="E119" s="1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5">
      <c r="A120" s="166" t="s">
        <v>34</v>
      </c>
      <c r="B120" s="1562"/>
      <c r="C120" s="1562"/>
      <c r="D120" s="1562"/>
      <c r="E120" s="1"/>
      <c r="F120" s="1"/>
      <c r="G120" s="1"/>
      <c r="H120" s="1"/>
      <c r="I120" s="1"/>
      <c r="J120" s="1"/>
      <c r="K120" s="1563"/>
      <c r="L120" s="1563"/>
      <c r="M120" s="1563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5" ht="18">
      <c r="A121" s="187" t="s">
        <v>35</v>
      </c>
      <c r="B121" s="186" t="s">
        <v>36</v>
      </c>
      <c r="C121" s="239" t="s">
        <v>37</v>
      </c>
      <c r="D121" s="24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5">
      <c r="A122" s="230" t="s">
        <v>161</v>
      </c>
      <c r="B122" s="1558" t="s">
        <v>39</v>
      </c>
      <c r="C122" s="1558"/>
      <c r="D122" s="242"/>
      <c r="E122" s="243" t="s">
        <v>40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5">
      <c r="A123" s="4" t="s">
        <v>169</v>
      </c>
      <c r="B123" s="1564" t="s">
        <v>41</v>
      </c>
      <c r="C123" s="1564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5">
      <c r="A124" s="5" t="s">
        <v>42</v>
      </c>
      <c r="B124" s="1565"/>
      <c r="C124" s="156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5">
      <c r="A125" s="5" t="s">
        <v>42</v>
      </c>
      <c r="B125" s="1565"/>
      <c r="C125" s="1565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5">
      <c r="A126" s="5" t="s">
        <v>43</v>
      </c>
      <c r="B126" s="1566"/>
      <c r="C126" s="156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>
      <c r="A127" s="5" t="s">
        <v>44</v>
      </c>
      <c r="B127" s="1567"/>
      <c r="C127" s="1567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9" spans="1:25" ht="23.25" customHeight="1">
      <c r="A129" s="1559" t="s">
        <v>0</v>
      </c>
      <c r="B129" s="1559"/>
      <c r="C129" s="1559"/>
      <c r="D129" s="1559"/>
      <c r="E129" s="1559"/>
      <c r="F129" s="1559"/>
      <c r="G129" s="1067"/>
      <c r="H129" s="7"/>
      <c r="I129" s="1559" t="s">
        <v>1</v>
      </c>
      <c r="J129" s="1559"/>
      <c r="K129" s="1559"/>
      <c r="L129" s="1559"/>
      <c r="M129" s="1559"/>
      <c r="N129" s="1559"/>
      <c r="O129" s="1559"/>
      <c r="P129" s="1559"/>
      <c r="Q129" s="1559"/>
      <c r="R129" s="1560" t="s">
        <v>2</v>
      </c>
      <c r="S129" s="1561"/>
      <c r="T129" s="1560"/>
      <c r="U129" s="1560"/>
      <c r="V129" s="1560"/>
      <c r="W129" s="1560"/>
      <c r="X129" s="1560"/>
      <c r="Y129" s="1560"/>
    </row>
    <row r="130" spans="1:25" ht="26.25">
      <c r="A130" s="8" t="s">
        <v>3</v>
      </c>
      <c r="B130" s="8" t="s">
        <v>4</v>
      </c>
      <c r="C130" s="8" t="s">
        <v>5</v>
      </c>
      <c r="D130" s="8" t="s">
        <v>6</v>
      </c>
      <c r="E130" s="8" t="s">
        <v>7</v>
      </c>
      <c r="F130" s="8" t="s">
        <v>8</v>
      </c>
      <c r="G130" s="8" t="s">
        <v>9</v>
      </c>
      <c r="H130" s="33" t="s">
        <v>10</v>
      </c>
      <c r="I130" s="9" t="s">
        <v>11</v>
      </c>
      <c r="J130" s="9" t="s">
        <v>12</v>
      </c>
      <c r="K130" s="9" t="s">
        <v>13</v>
      </c>
      <c r="L130" s="9" t="s">
        <v>14</v>
      </c>
      <c r="M130" s="9" t="s">
        <v>15</v>
      </c>
      <c r="N130" s="9" t="s">
        <v>16</v>
      </c>
      <c r="O130" s="9" t="s">
        <v>17</v>
      </c>
      <c r="P130" s="10" t="s">
        <v>18</v>
      </c>
      <c r="Q130" s="8" t="s">
        <v>19</v>
      </c>
      <c r="R130" s="8" t="s">
        <v>20</v>
      </c>
      <c r="S130" s="240" t="s">
        <v>21</v>
      </c>
      <c r="T130" s="240" t="s">
        <v>22</v>
      </c>
      <c r="U130" s="8" t="s">
        <v>24</v>
      </c>
      <c r="V130" s="8" t="s">
        <v>25</v>
      </c>
      <c r="W130" s="8" t="s">
        <v>26</v>
      </c>
      <c r="X130" s="8" t="s">
        <v>27</v>
      </c>
      <c r="Y130" s="8" t="s">
        <v>28</v>
      </c>
    </row>
    <row r="131" spans="1:25">
      <c r="A131" s="224"/>
      <c r="B131" s="224"/>
      <c r="C131" s="224"/>
      <c r="D131" s="224"/>
      <c r="E131" s="227"/>
      <c r="F131" s="224"/>
      <c r="G131" s="224"/>
      <c r="H131" s="226"/>
      <c r="I131" s="224"/>
      <c r="J131" s="224"/>
      <c r="K131" s="224"/>
      <c r="L131" s="224"/>
      <c r="M131" s="224"/>
      <c r="N131" s="224"/>
      <c r="O131" s="224"/>
      <c r="P131" s="224"/>
      <c r="Q131" s="14">
        <f t="shared" ref="Q131:Q136" si="14">SUM(I131:P131)</f>
        <v>0</v>
      </c>
      <c r="R131" s="14" t="s">
        <v>30</v>
      </c>
      <c r="S131" s="14" t="s">
        <v>31</v>
      </c>
      <c r="T131" s="14"/>
      <c r="U131" s="228"/>
      <c r="V131" s="16"/>
      <c r="W131" s="16"/>
      <c r="X131" s="16"/>
      <c r="Y131" s="16"/>
    </row>
    <row r="132" spans="1:25">
      <c r="A132" s="224"/>
      <c r="B132" s="224"/>
      <c r="C132" s="224"/>
      <c r="D132" s="224"/>
      <c r="E132" s="227"/>
      <c r="F132" s="224"/>
      <c r="G132" s="224"/>
      <c r="H132" s="226"/>
      <c r="I132" s="224"/>
      <c r="J132" s="224"/>
      <c r="K132" s="224"/>
      <c r="L132" s="224"/>
      <c r="M132" s="224"/>
      <c r="N132" s="224"/>
      <c r="O132" s="224"/>
      <c r="P132" s="224"/>
      <c r="Q132" s="14">
        <f t="shared" si="14"/>
        <v>0</v>
      </c>
      <c r="R132" s="14" t="s">
        <v>30</v>
      </c>
      <c r="S132" s="14" t="s">
        <v>31</v>
      </c>
      <c r="T132" s="14"/>
      <c r="U132" s="228"/>
      <c r="V132" s="16"/>
      <c r="W132" s="16"/>
      <c r="X132" s="16"/>
      <c r="Y132" s="16"/>
    </row>
    <row r="133" spans="1:25">
      <c r="A133" s="224"/>
      <c r="B133" s="224"/>
      <c r="C133" s="224"/>
      <c r="D133" s="224"/>
      <c r="E133" s="227"/>
      <c r="F133" s="224"/>
      <c r="G133" s="224"/>
      <c r="H133" s="226"/>
      <c r="I133" s="224"/>
      <c r="J133" s="224"/>
      <c r="K133" s="224"/>
      <c r="L133" s="224"/>
      <c r="M133" s="224"/>
      <c r="N133" s="224"/>
      <c r="O133" s="224"/>
      <c r="P133" s="224"/>
      <c r="Q133" s="14">
        <f t="shared" si="14"/>
        <v>0</v>
      </c>
      <c r="R133" s="229" t="s">
        <v>32</v>
      </c>
      <c r="S133" s="23" t="s">
        <v>33</v>
      </c>
      <c r="T133" s="14"/>
      <c r="U133" s="228"/>
      <c r="V133" s="16"/>
      <c r="W133" s="16"/>
      <c r="X133" s="16"/>
      <c r="Y133" s="16"/>
    </row>
    <row r="134" spans="1:25">
      <c r="A134" s="224"/>
      <c r="B134" s="224"/>
      <c r="C134" s="224"/>
      <c r="D134" s="224"/>
      <c r="E134" s="227"/>
      <c r="F134" s="224"/>
      <c r="G134" s="224"/>
      <c r="H134" s="226"/>
      <c r="I134" s="224"/>
      <c r="J134" s="224"/>
      <c r="K134" s="224"/>
      <c r="L134" s="224"/>
      <c r="M134" s="224"/>
      <c r="N134" s="224"/>
      <c r="O134" s="224"/>
      <c r="P134" s="224"/>
      <c r="Q134" s="14">
        <f t="shared" si="14"/>
        <v>0</v>
      </c>
      <c r="R134" s="229" t="s">
        <v>32</v>
      </c>
      <c r="S134" s="23" t="s">
        <v>33</v>
      </c>
      <c r="T134" s="14"/>
      <c r="U134" s="228"/>
      <c r="V134" s="16"/>
      <c r="W134" s="16"/>
      <c r="X134" s="16"/>
      <c r="Y134" s="16"/>
    </row>
    <row r="135" spans="1:25">
      <c r="A135" s="224"/>
      <c r="B135" s="224"/>
      <c r="C135" s="224"/>
      <c r="D135" s="224"/>
      <c r="E135" s="227"/>
      <c r="F135" s="224"/>
      <c r="G135" s="224"/>
      <c r="H135" s="226"/>
      <c r="I135" s="224"/>
      <c r="J135" s="224"/>
      <c r="K135" s="224"/>
      <c r="L135" s="224"/>
      <c r="M135" s="224"/>
      <c r="N135" s="224"/>
      <c r="O135" s="224"/>
      <c r="P135" s="224"/>
      <c r="Q135" s="14">
        <f t="shared" si="14"/>
        <v>0</v>
      </c>
      <c r="R135" s="229" t="s">
        <v>32</v>
      </c>
      <c r="S135" s="23" t="s">
        <v>33</v>
      </c>
      <c r="T135" s="14"/>
      <c r="U135" s="228"/>
      <c r="V135" s="16"/>
      <c r="W135" s="16"/>
      <c r="X135" s="16"/>
      <c r="Y135" s="16"/>
    </row>
    <row r="136" spans="1:25">
      <c r="A136" s="15"/>
      <c r="B136" s="15"/>
      <c r="C136" s="15"/>
      <c r="D136" s="15"/>
      <c r="E136" s="15"/>
      <c r="F136" s="15"/>
      <c r="G136" s="15"/>
      <c r="H136" s="37"/>
      <c r="I136" s="15"/>
      <c r="J136" s="15"/>
      <c r="K136" s="15"/>
      <c r="L136" s="15"/>
      <c r="M136" s="15"/>
      <c r="N136" s="15"/>
      <c r="O136" s="15"/>
      <c r="P136" s="15"/>
      <c r="Q136" s="14">
        <f t="shared" si="14"/>
        <v>0</v>
      </c>
      <c r="R136" s="14" t="s">
        <v>30</v>
      </c>
      <c r="S136" s="14" t="s">
        <v>31</v>
      </c>
      <c r="T136" s="14"/>
      <c r="U136" s="16"/>
      <c r="V136" s="16"/>
      <c r="W136" s="16"/>
      <c r="X136" s="16"/>
      <c r="Y136" s="16"/>
    </row>
    <row r="137" spans="1:25">
      <c r="A137" s="11" t="s">
        <v>19</v>
      </c>
      <c r="B137" s="7"/>
      <c r="C137" s="7"/>
      <c r="D137" s="7"/>
      <c r="E137" s="11"/>
      <c r="F137" s="7"/>
      <c r="G137" s="7"/>
      <c r="H137" s="7"/>
      <c r="I137" s="11">
        <f>SUM(I131:I135)</f>
        <v>0</v>
      </c>
      <c r="J137" s="11">
        <f>SUM(J131:J135)</f>
        <v>0</v>
      </c>
      <c r="K137" s="11">
        <f t="shared" ref="K137:Q137" si="15">SUM(K131:K136)</f>
        <v>0</v>
      </c>
      <c r="L137" s="11">
        <f t="shared" si="15"/>
        <v>0</v>
      </c>
      <c r="M137" s="11">
        <f t="shared" si="15"/>
        <v>0</v>
      </c>
      <c r="N137" s="11">
        <f t="shared" si="15"/>
        <v>0</v>
      </c>
      <c r="O137" s="11">
        <f t="shared" si="15"/>
        <v>0</v>
      </c>
      <c r="P137" s="11">
        <f t="shared" si="15"/>
        <v>0</v>
      </c>
      <c r="Q137" s="11">
        <f t="shared" si="15"/>
        <v>0</v>
      </c>
      <c r="R137" s="12"/>
      <c r="S137" s="12"/>
      <c r="T137" s="12"/>
      <c r="U137" s="12"/>
      <c r="V137" s="12"/>
      <c r="W137" s="12"/>
      <c r="X137" s="12"/>
      <c r="Y137" s="12"/>
    </row>
    <row r="138" spans="1:25">
      <c r="A138" s="1"/>
      <c r="B138" s="1"/>
      <c r="C138" s="1"/>
      <c r="D138" s="1"/>
      <c r="E138" s="1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5">
      <c r="A139" s="166" t="s">
        <v>34</v>
      </c>
      <c r="B139" s="1562"/>
      <c r="C139" s="1562"/>
      <c r="D139" s="1562"/>
      <c r="E139" s="1"/>
      <c r="F139" s="1"/>
      <c r="G139" s="1"/>
      <c r="H139" s="1"/>
      <c r="I139" s="1"/>
      <c r="J139" s="1"/>
      <c r="K139" s="1563"/>
      <c r="L139" s="1563"/>
      <c r="M139" s="1563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5" ht="18">
      <c r="A140" s="187" t="s">
        <v>35</v>
      </c>
      <c r="B140" s="186" t="s">
        <v>36</v>
      </c>
      <c r="C140" s="239" t="s">
        <v>37</v>
      </c>
      <c r="D140" s="24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5">
      <c r="A141" s="230" t="s">
        <v>161</v>
      </c>
      <c r="B141" s="1558" t="s">
        <v>39</v>
      </c>
      <c r="C141" s="1558"/>
      <c r="D141" s="242"/>
      <c r="E141" s="243" t="s">
        <v>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5">
      <c r="A142" s="4" t="s">
        <v>169</v>
      </c>
      <c r="B142" s="1564" t="s">
        <v>41</v>
      </c>
      <c r="C142" s="1564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5">
      <c r="A143" s="5" t="s">
        <v>42</v>
      </c>
      <c r="B143" s="1565"/>
      <c r="C143" s="156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5">
      <c r="A144" s="5" t="s">
        <v>42</v>
      </c>
      <c r="B144" s="1565"/>
      <c r="C144" s="1565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>
      <c r="A145" s="5" t="s">
        <v>43</v>
      </c>
      <c r="B145" s="1566"/>
      <c r="C145" s="156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>
      <c r="A146" s="5" t="s">
        <v>44</v>
      </c>
      <c r="B146" s="1567"/>
      <c r="C146" s="1567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</sheetData>
  <mergeCells count="88">
    <mergeCell ref="B8:C8"/>
    <mergeCell ref="A1:F1"/>
    <mergeCell ref="I1:Q1"/>
    <mergeCell ref="R1:Y1"/>
    <mergeCell ref="B6:D6"/>
    <mergeCell ref="K6:M6"/>
    <mergeCell ref="B28:C28"/>
    <mergeCell ref="B9:C9"/>
    <mergeCell ref="B10:C10"/>
    <mergeCell ref="B11:C11"/>
    <mergeCell ref="B12:C12"/>
    <mergeCell ref="B13:C13"/>
    <mergeCell ref="A15:F15"/>
    <mergeCell ref="I15:Q15"/>
    <mergeCell ref="R15:Y15"/>
    <mergeCell ref="B25:D25"/>
    <mergeCell ref="K25:M25"/>
    <mergeCell ref="B27:C27"/>
    <mergeCell ref="B29:C29"/>
    <mergeCell ref="B30:C30"/>
    <mergeCell ref="B31:C31"/>
    <mergeCell ref="B32:C32"/>
    <mergeCell ref="A34:F34"/>
    <mergeCell ref="R53:Y53"/>
    <mergeCell ref="R34:Y34"/>
    <mergeCell ref="B44:D44"/>
    <mergeCell ref="K44:M44"/>
    <mergeCell ref="B46:C46"/>
    <mergeCell ref="B47:C47"/>
    <mergeCell ref="B48:C48"/>
    <mergeCell ref="I34:Q34"/>
    <mergeCell ref="B49:C49"/>
    <mergeCell ref="B50:C50"/>
    <mergeCell ref="B51:C51"/>
    <mergeCell ref="A53:F53"/>
    <mergeCell ref="I53:Q53"/>
    <mergeCell ref="B68:C68"/>
    <mergeCell ref="B69:C69"/>
    <mergeCell ref="B70:C70"/>
    <mergeCell ref="A72:F72"/>
    <mergeCell ref="I72:Q72"/>
    <mergeCell ref="B63:D63"/>
    <mergeCell ref="K63:M63"/>
    <mergeCell ref="B65:C65"/>
    <mergeCell ref="B66:C66"/>
    <mergeCell ref="B67:C67"/>
    <mergeCell ref="R72:Y72"/>
    <mergeCell ref="B103:C103"/>
    <mergeCell ref="B84:C84"/>
    <mergeCell ref="B85:C85"/>
    <mergeCell ref="B86:C86"/>
    <mergeCell ref="B87:C87"/>
    <mergeCell ref="B88:C88"/>
    <mergeCell ref="B89:C89"/>
    <mergeCell ref="A91:F91"/>
    <mergeCell ref="I91:Q91"/>
    <mergeCell ref="R91:Y91"/>
    <mergeCell ref="B101:D101"/>
    <mergeCell ref="K101:M101"/>
    <mergeCell ref="B82:D82"/>
    <mergeCell ref="K82:M82"/>
    <mergeCell ref="B123:C123"/>
    <mergeCell ref="B104:C104"/>
    <mergeCell ref="B105:C105"/>
    <mergeCell ref="B106:C106"/>
    <mergeCell ref="B107:C107"/>
    <mergeCell ref="B108:C108"/>
    <mergeCell ref="A110:F110"/>
    <mergeCell ref="I110:Q110"/>
    <mergeCell ref="R110:Y110"/>
    <mergeCell ref="B120:D120"/>
    <mergeCell ref="K120:M120"/>
    <mergeCell ref="B122:C122"/>
    <mergeCell ref="B124:C124"/>
    <mergeCell ref="B125:C125"/>
    <mergeCell ref="B126:C126"/>
    <mergeCell ref="B127:C127"/>
    <mergeCell ref="A129:F129"/>
    <mergeCell ref="B144:C144"/>
    <mergeCell ref="B145:C145"/>
    <mergeCell ref="B146:C146"/>
    <mergeCell ref="R129:Y129"/>
    <mergeCell ref="B139:D139"/>
    <mergeCell ref="K139:M139"/>
    <mergeCell ref="B141:C141"/>
    <mergeCell ref="B142:C142"/>
    <mergeCell ref="B143:C143"/>
    <mergeCell ref="I129:Q129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B38F8-39FF-4347-90C5-855BDD50AF41}">
  <sheetPr>
    <tabColor rgb="FFFF9900"/>
  </sheetPr>
  <dimension ref="A1:Y149"/>
  <sheetViews>
    <sheetView workbookViewId="0">
      <selection activeCell="J14" sqref="J1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 customHeight="1">
      <c r="A1" s="1559" t="s">
        <v>109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4499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165</v>
      </c>
      <c r="B3" s="224" t="s">
        <v>78</v>
      </c>
      <c r="C3" s="35" t="s">
        <v>4500</v>
      </c>
      <c r="D3" s="224" t="s">
        <v>99</v>
      </c>
      <c r="E3" s="227">
        <v>46096.319444444445</v>
      </c>
      <c r="F3" s="224">
        <v>10.95</v>
      </c>
      <c r="G3" s="224">
        <v>118054</v>
      </c>
      <c r="H3" s="1110" t="s">
        <v>740</v>
      </c>
      <c r="I3" s="578"/>
      <c r="J3" s="224"/>
      <c r="K3" s="224"/>
      <c r="L3" s="224"/>
      <c r="M3" s="35">
        <v>27</v>
      </c>
      <c r="N3" s="35">
        <v>27</v>
      </c>
      <c r="O3" s="35">
        <v>81</v>
      </c>
      <c r="P3" s="35">
        <v>26</v>
      </c>
      <c r="Q3" s="14">
        <f>SUM(I3:P3)</f>
        <v>161</v>
      </c>
      <c r="R3" s="229" t="s">
        <v>32</v>
      </c>
      <c r="S3" s="23" t="s">
        <v>33</v>
      </c>
      <c r="T3" s="14"/>
      <c r="U3" s="255" t="s">
        <v>100</v>
      </c>
      <c r="V3" s="16" t="s">
        <v>90</v>
      </c>
      <c r="W3" s="16">
        <v>1018679</v>
      </c>
      <c r="X3" s="16" t="s">
        <v>4501</v>
      </c>
      <c r="Y3" s="16" t="s">
        <v>4328</v>
      </c>
    </row>
    <row r="4" spans="1:25">
      <c r="A4" s="224" t="s">
        <v>105</v>
      </c>
      <c r="B4" s="224" t="s">
        <v>78</v>
      </c>
      <c r="C4" s="35" t="s">
        <v>4502</v>
      </c>
      <c r="D4" s="224" t="s">
        <v>99</v>
      </c>
      <c r="E4" s="227">
        <v>46096.319444444445</v>
      </c>
      <c r="F4" s="224">
        <v>10.95</v>
      </c>
      <c r="G4" s="224">
        <v>118050</v>
      </c>
      <c r="H4" s="1111" t="s">
        <v>740</v>
      </c>
      <c r="I4" s="393"/>
      <c r="J4" s="224"/>
      <c r="K4" s="224"/>
      <c r="L4" s="224"/>
      <c r="M4" s="35">
        <v>37</v>
      </c>
      <c r="N4" s="35">
        <v>27</v>
      </c>
      <c r="O4" s="35">
        <v>54</v>
      </c>
      <c r="P4" s="35">
        <v>43</v>
      </c>
      <c r="Q4" s="14">
        <f>SUM(I4:P4)</f>
        <v>161</v>
      </c>
      <c r="R4" s="229" t="s">
        <v>32</v>
      </c>
      <c r="S4" s="23" t="s">
        <v>33</v>
      </c>
      <c r="T4" s="234" t="b">
        <v>1</v>
      </c>
      <c r="U4" s="255" t="s">
        <v>100</v>
      </c>
      <c r="V4" s="16" t="s">
        <v>90</v>
      </c>
      <c r="W4" s="16">
        <v>1018681</v>
      </c>
      <c r="X4" s="16" t="s">
        <v>4501</v>
      </c>
      <c r="Y4" s="16" t="s">
        <v>4328</v>
      </c>
    </row>
    <row r="5" spans="1:25">
      <c r="A5" s="15" t="s">
        <v>515</v>
      </c>
      <c r="B5" s="15" t="s">
        <v>78</v>
      </c>
      <c r="C5" s="35" t="s">
        <v>4503</v>
      </c>
      <c r="D5" s="224" t="s">
        <v>2668</v>
      </c>
      <c r="E5" s="227">
        <v>46096.166666666664</v>
      </c>
      <c r="F5" s="224">
        <v>10.3</v>
      </c>
      <c r="G5" s="224">
        <v>118051</v>
      </c>
      <c r="H5" s="1111" t="s">
        <v>740</v>
      </c>
      <c r="I5" s="393"/>
      <c r="J5" s="224"/>
      <c r="K5" s="224"/>
      <c r="L5" s="224"/>
      <c r="M5" s="224">
        <v>0</v>
      </c>
      <c r="N5" s="35">
        <v>27</v>
      </c>
      <c r="O5" s="35">
        <v>26</v>
      </c>
      <c r="P5" s="35">
        <v>108</v>
      </c>
      <c r="Q5" s="14">
        <f>SUM(I5:P5)</f>
        <v>161</v>
      </c>
      <c r="R5" s="229" t="s">
        <v>32</v>
      </c>
      <c r="S5" s="23" t="s">
        <v>33</v>
      </c>
      <c r="T5" s="14"/>
      <c r="U5" s="231" t="s">
        <v>161</v>
      </c>
      <c r="V5" s="16" t="s">
        <v>90</v>
      </c>
      <c r="W5" s="16">
        <v>1018682</v>
      </c>
      <c r="X5" s="16" t="s">
        <v>4504</v>
      </c>
      <c r="Y5" s="16"/>
    </row>
    <row r="6" spans="1:25">
      <c r="A6" s="15" t="s">
        <v>133</v>
      </c>
      <c r="B6" s="15" t="s">
        <v>134</v>
      </c>
      <c r="C6" s="35" t="s">
        <v>4505</v>
      </c>
      <c r="D6" s="15" t="s">
        <v>2892</v>
      </c>
      <c r="E6" s="24">
        <v>46097.284722222219</v>
      </c>
      <c r="F6" s="15">
        <v>12.2</v>
      </c>
      <c r="G6" s="248">
        <v>118053</v>
      </c>
      <c r="H6" s="1110" t="s">
        <v>4506</v>
      </c>
      <c r="I6" s="393"/>
      <c r="J6" s="224"/>
      <c r="K6" s="224"/>
      <c r="L6" s="224"/>
      <c r="M6" s="224">
        <v>0</v>
      </c>
      <c r="N6" s="35">
        <v>30</v>
      </c>
      <c r="O6" s="35">
        <v>131</v>
      </c>
      <c r="P6" s="224"/>
      <c r="Q6" s="14">
        <f>SUM(I6:P6)</f>
        <v>161</v>
      </c>
      <c r="R6" s="229" t="s">
        <v>32</v>
      </c>
      <c r="S6" s="23" t="s">
        <v>33</v>
      </c>
      <c r="T6" s="14"/>
      <c r="U6" s="255" t="s">
        <v>100</v>
      </c>
      <c r="V6" s="16" t="s">
        <v>90</v>
      </c>
      <c r="W6" s="16">
        <v>1018689</v>
      </c>
      <c r="X6" s="16" t="s">
        <v>4507</v>
      </c>
      <c r="Y6" s="16"/>
    </row>
    <row r="7" spans="1:25">
      <c r="A7" s="11" t="s">
        <v>19</v>
      </c>
      <c r="B7" s="7"/>
      <c r="C7" s="7"/>
      <c r="D7" s="7"/>
      <c r="E7" s="11"/>
      <c r="F7" s="7"/>
      <c r="G7" s="7"/>
      <c r="H7" s="7"/>
      <c r="I7" s="11">
        <f ca="1">SUM(I3:I22)</f>
        <v>0</v>
      </c>
      <c r="J7" s="11">
        <f ca="1">SUM(J3:J22)</f>
        <v>0</v>
      </c>
      <c r="K7" s="11">
        <f>SUM(K3:K5)</f>
        <v>0</v>
      </c>
      <c r="L7" s="11">
        <f>SUM(L3:L5)</f>
        <v>0</v>
      </c>
      <c r="M7" s="11">
        <f>SUM(M3:M6)</f>
        <v>64</v>
      </c>
      <c r="N7" s="11">
        <f>SUM(N3:N6)</f>
        <v>111</v>
      </c>
      <c r="O7" s="11">
        <f>SUM(O3:O6)</f>
        <v>292</v>
      </c>
      <c r="P7" s="11">
        <f>SUM(P3:P6)</f>
        <v>177</v>
      </c>
      <c r="Q7" s="11">
        <f>SUM(Q3:Q6)</f>
        <v>644</v>
      </c>
      <c r="R7" s="12"/>
      <c r="S7" s="12"/>
      <c r="T7" s="12"/>
      <c r="U7" s="12"/>
      <c r="V7" s="12"/>
      <c r="W7" s="12"/>
      <c r="X7" s="12"/>
      <c r="Y7" s="12"/>
    </row>
    <row r="8" spans="1:25">
      <c r="A8" s="1"/>
      <c r="B8" s="1"/>
      <c r="C8" s="1"/>
      <c r="D8" s="1"/>
      <c r="E8" s="1"/>
      <c r="F8" s="2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>
      <c r="A9" s="166" t="s">
        <v>34</v>
      </c>
      <c r="B9" s="1562"/>
      <c r="C9" s="1562"/>
      <c r="D9" s="1562"/>
      <c r="E9" s="1"/>
      <c r="F9" s="1"/>
      <c r="G9" s="1"/>
      <c r="H9" s="1"/>
      <c r="I9" s="1"/>
      <c r="J9" s="1"/>
      <c r="K9" s="1563"/>
      <c r="L9" s="1563"/>
      <c r="M9" s="1563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18">
      <c r="A10" s="187" t="s">
        <v>35</v>
      </c>
      <c r="B10" s="186" t="s">
        <v>36</v>
      </c>
      <c r="C10" s="239" t="s">
        <v>37</v>
      </c>
      <c r="D10" s="24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257" t="s">
        <v>100</v>
      </c>
      <c r="B11" s="1619" t="s">
        <v>39</v>
      </c>
      <c r="C11" s="1619"/>
      <c r="D11" s="242"/>
      <c r="E11" s="243" t="s">
        <v>40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230" t="s">
        <v>161</v>
      </c>
      <c r="B12" s="1558" t="s">
        <v>41</v>
      </c>
      <c r="C12" s="155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5" customHeight="1">
      <c r="A13" s="5" t="s">
        <v>42</v>
      </c>
      <c r="B13" s="1565" t="s">
        <v>4508</v>
      </c>
      <c r="C13" s="1565"/>
      <c r="D13" s="1"/>
      <c r="E13" s="1"/>
      <c r="F13" s="1"/>
      <c r="G13" s="1"/>
      <c r="H13" s="1740"/>
      <c r="I13" s="1740"/>
      <c r="J13" s="1740"/>
      <c r="K13" s="1740"/>
      <c r="L13" s="174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5" t="s">
        <v>42</v>
      </c>
      <c r="B14" s="1565"/>
      <c r="C14" s="156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43</v>
      </c>
      <c r="B15" s="1566">
        <v>358408305677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44</v>
      </c>
      <c r="B16" s="1567">
        <v>0.45833333333333331</v>
      </c>
      <c r="C16" s="156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24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 ht="23.25" customHeight="1">
      <c r="A18" s="1666" t="s">
        <v>128</v>
      </c>
      <c r="B18" s="1666"/>
      <c r="C18" s="1666"/>
      <c r="D18" s="1666"/>
      <c r="E18" s="1666"/>
      <c r="F18" s="1666"/>
      <c r="G18" s="1097"/>
      <c r="H18" s="270"/>
      <c r="I18" s="1666" t="s">
        <v>959</v>
      </c>
      <c r="J18" s="1666"/>
      <c r="K18" s="1666"/>
      <c r="L18" s="1666"/>
      <c r="M18" s="1666"/>
      <c r="N18" s="1666"/>
      <c r="O18" s="1666"/>
      <c r="P18" s="1666"/>
      <c r="Q18" s="1666"/>
      <c r="R18" s="1667" t="s">
        <v>2785</v>
      </c>
      <c r="S18" s="1668"/>
      <c r="T18" s="1667"/>
      <c r="U18" s="1667"/>
      <c r="V18" s="1667"/>
      <c r="W18" s="1667"/>
      <c r="X18" s="1667"/>
      <c r="Y18" s="1667"/>
    </row>
    <row r="19" spans="1:25" ht="26.25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8" t="s">
        <v>9</v>
      </c>
      <c r="H19" s="33" t="s">
        <v>10</v>
      </c>
      <c r="I19" s="9" t="s">
        <v>11</v>
      </c>
      <c r="J19" s="9" t="s">
        <v>12</v>
      </c>
      <c r="K19" s="9" t="s">
        <v>13</v>
      </c>
      <c r="L19" s="9" t="s">
        <v>14</v>
      </c>
      <c r="M19" s="9" t="s">
        <v>15</v>
      </c>
      <c r="N19" s="9" t="s">
        <v>16</v>
      </c>
      <c r="O19" s="9" t="s">
        <v>17</v>
      </c>
      <c r="P19" s="10" t="s">
        <v>18</v>
      </c>
      <c r="Q19" s="8" t="s">
        <v>19</v>
      </c>
      <c r="R19" s="8" t="s">
        <v>20</v>
      </c>
      <c r="S19" s="240" t="s">
        <v>21</v>
      </c>
      <c r="T19" s="240" t="s">
        <v>22</v>
      </c>
      <c r="U19" s="8" t="s">
        <v>24</v>
      </c>
      <c r="V19" s="8" t="s">
        <v>25</v>
      </c>
      <c r="W19" s="8" t="s">
        <v>26</v>
      </c>
      <c r="X19" s="8" t="s">
        <v>27</v>
      </c>
      <c r="Y19" s="8" t="s">
        <v>28</v>
      </c>
    </row>
    <row r="20" spans="1:25">
      <c r="A20" s="15" t="s">
        <v>157</v>
      </c>
      <c r="B20" s="15" t="s">
        <v>92</v>
      </c>
      <c r="C20" s="35" t="s">
        <v>4509</v>
      </c>
      <c r="D20" s="15" t="s">
        <v>2467</v>
      </c>
      <c r="E20" s="24">
        <v>46097.618055555555</v>
      </c>
      <c r="F20" s="15">
        <v>10.8</v>
      </c>
      <c r="G20" s="224">
        <v>118055</v>
      </c>
      <c r="H20" s="226" t="s">
        <v>160</v>
      </c>
      <c r="I20" s="393"/>
      <c r="J20" s="224"/>
      <c r="K20" s="224"/>
      <c r="L20" s="224"/>
      <c r="M20" s="224"/>
      <c r="N20" s="35">
        <v>53</v>
      </c>
      <c r="O20" s="35">
        <v>27</v>
      </c>
      <c r="P20" s="35">
        <v>81</v>
      </c>
      <c r="Q20" s="14">
        <v>161</v>
      </c>
      <c r="R20" s="229" t="s">
        <v>32</v>
      </c>
      <c r="S20" s="23" t="s">
        <v>33</v>
      </c>
      <c r="T20" s="14"/>
      <c r="U20" s="261" t="s">
        <v>755</v>
      </c>
      <c r="V20" s="16" t="s">
        <v>90</v>
      </c>
      <c r="W20" s="16">
        <v>1018690</v>
      </c>
      <c r="X20" s="16" t="s">
        <v>4510</v>
      </c>
      <c r="Y20" s="16"/>
    </row>
    <row r="21" spans="1:25">
      <c r="A21" s="15" t="s">
        <v>102</v>
      </c>
      <c r="B21" s="15" t="s">
        <v>92</v>
      </c>
      <c r="C21" s="35" t="s">
        <v>4511</v>
      </c>
      <c r="D21" s="15" t="s">
        <v>620</v>
      </c>
      <c r="E21" s="24">
        <v>46097.958333333336</v>
      </c>
      <c r="F21" s="15">
        <v>9.8000000000000007</v>
      </c>
      <c r="G21" s="224">
        <v>118056</v>
      </c>
      <c r="H21" s="226" t="s">
        <v>740</v>
      </c>
      <c r="I21" s="393"/>
      <c r="J21" s="224"/>
      <c r="K21" s="224"/>
      <c r="L21" s="224"/>
      <c r="M21" s="35">
        <v>27</v>
      </c>
      <c r="N21" s="35">
        <v>54</v>
      </c>
      <c r="O21" s="35">
        <v>26</v>
      </c>
      <c r="P21" s="35">
        <v>54</v>
      </c>
      <c r="Q21" s="14">
        <v>161</v>
      </c>
      <c r="R21" s="229" t="s">
        <v>32</v>
      </c>
      <c r="S21" s="23" t="s">
        <v>33</v>
      </c>
      <c r="T21" s="14"/>
      <c r="U21" s="261" t="s">
        <v>755</v>
      </c>
      <c r="V21" s="16" t="s">
        <v>90</v>
      </c>
      <c r="W21" s="16">
        <v>1018692</v>
      </c>
      <c r="X21" s="16" t="s">
        <v>4510</v>
      </c>
      <c r="Y21" s="16"/>
    </row>
    <row r="22" spans="1:25">
      <c r="A22" s="15" t="s">
        <v>119</v>
      </c>
      <c r="B22" s="15" t="s">
        <v>92</v>
      </c>
      <c r="C22" s="35" t="s">
        <v>4512</v>
      </c>
      <c r="D22" s="15" t="s">
        <v>620</v>
      </c>
      <c r="E22" s="24">
        <v>46097.958333333336</v>
      </c>
      <c r="F22" s="15">
        <v>9.8000000000000007</v>
      </c>
      <c r="G22" s="224">
        <v>118057</v>
      </c>
      <c r="H22" s="226" t="s">
        <v>740</v>
      </c>
      <c r="I22" s="393"/>
      <c r="J22" s="224"/>
      <c r="K22" s="224"/>
      <c r="L22" s="224"/>
      <c r="M22" s="224">
        <v>0</v>
      </c>
      <c r="N22" s="35">
        <v>54</v>
      </c>
      <c r="O22" s="35">
        <v>26</v>
      </c>
      <c r="P22" s="35">
        <v>81</v>
      </c>
      <c r="Q22" s="14">
        <v>161</v>
      </c>
      <c r="R22" s="229" t="s">
        <v>32</v>
      </c>
      <c r="S22" s="23" t="s">
        <v>33</v>
      </c>
      <c r="T22" s="14"/>
      <c r="U22" s="261" t="s">
        <v>755</v>
      </c>
      <c r="V22" s="16" t="s">
        <v>90</v>
      </c>
      <c r="W22" s="16">
        <v>1018694</v>
      </c>
      <c r="X22" s="16" t="s">
        <v>4510</v>
      </c>
      <c r="Y22" s="16"/>
    </row>
    <row r="23" spans="1:25">
      <c r="A23" s="224" t="s">
        <v>86</v>
      </c>
      <c r="B23" s="224" t="s">
        <v>92</v>
      </c>
      <c r="C23" s="35" t="s">
        <v>4513</v>
      </c>
      <c r="D23" s="15" t="s">
        <v>2467</v>
      </c>
      <c r="E23" s="24">
        <v>46097.618055555555</v>
      </c>
      <c r="F23" s="15">
        <v>10.8</v>
      </c>
      <c r="G23" s="224">
        <v>118058</v>
      </c>
      <c r="H23" s="226" t="s">
        <v>740</v>
      </c>
      <c r="I23" s="393"/>
      <c r="J23" s="224"/>
      <c r="K23" s="224"/>
      <c r="L23" s="224"/>
      <c r="M23" s="224">
        <v>0</v>
      </c>
      <c r="N23" s="35">
        <v>53</v>
      </c>
      <c r="O23" s="35">
        <v>54</v>
      </c>
      <c r="P23" s="35">
        <v>54</v>
      </c>
      <c r="Q23" s="14">
        <v>161</v>
      </c>
      <c r="R23" s="229" t="s">
        <v>32</v>
      </c>
      <c r="S23" s="23" t="s">
        <v>33</v>
      </c>
      <c r="T23" s="14"/>
      <c r="U23" s="261" t="s">
        <v>755</v>
      </c>
      <c r="V23" s="16" t="s">
        <v>90</v>
      </c>
      <c r="W23" s="16">
        <v>1018703</v>
      </c>
      <c r="X23" s="16" t="s">
        <v>4510</v>
      </c>
      <c r="Y23" s="16"/>
    </row>
    <row r="24" spans="1:25">
      <c r="A24" s="224" t="s">
        <v>113</v>
      </c>
      <c r="B24" s="15" t="s">
        <v>65</v>
      </c>
      <c r="C24" s="35" t="s">
        <v>4514</v>
      </c>
      <c r="D24" s="15" t="s">
        <v>4273</v>
      </c>
      <c r="E24" s="24">
        <v>46097.274305555555</v>
      </c>
      <c r="F24" s="15">
        <v>16.3</v>
      </c>
      <c r="G24" s="224">
        <v>118076</v>
      </c>
      <c r="H24" s="37"/>
      <c r="I24" s="15"/>
      <c r="J24" s="15"/>
      <c r="K24" s="15"/>
      <c r="L24" s="15"/>
      <c r="M24" s="35">
        <v>81</v>
      </c>
      <c r="N24" s="15"/>
      <c r="O24" s="15"/>
      <c r="P24" s="15"/>
      <c r="Q24" s="14">
        <f t="shared" ref="Q24" si="0">SUM(I24:P24)</f>
        <v>81</v>
      </c>
      <c r="R24" s="14" t="s">
        <v>30</v>
      </c>
      <c r="S24" s="23" t="s">
        <v>33</v>
      </c>
      <c r="T24" s="14"/>
      <c r="U24" s="260" t="s">
        <v>508</v>
      </c>
      <c r="V24" s="16" t="s">
        <v>90</v>
      </c>
      <c r="W24" s="16">
        <v>1018691</v>
      </c>
      <c r="X24" s="16" t="s">
        <v>4515</v>
      </c>
      <c r="Y24" s="16"/>
    </row>
    <row r="25" spans="1:25">
      <c r="A25" s="15" t="s">
        <v>2561</v>
      </c>
      <c r="B25" s="15" t="s">
        <v>78</v>
      </c>
      <c r="C25" s="35" t="s">
        <v>4516</v>
      </c>
      <c r="D25" s="224" t="s">
        <v>1407</v>
      </c>
      <c r="E25" s="227">
        <v>46097.496527777781</v>
      </c>
      <c r="F25" s="224">
        <v>10.3</v>
      </c>
      <c r="G25" s="248">
        <v>118052</v>
      </c>
      <c r="H25" s="339" t="s">
        <v>740</v>
      </c>
      <c r="I25" s="393"/>
      <c r="J25" s="15"/>
      <c r="K25" s="15"/>
      <c r="L25" s="15"/>
      <c r="M25" s="15">
        <v>0</v>
      </c>
      <c r="N25" s="15"/>
      <c r="O25" s="35">
        <v>54</v>
      </c>
      <c r="P25" s="35">
        <v>107</v>
      </c>
      <c r="Q25" s="14">
        <f>SUM(I25:P25)</f>
        <v>161</v>
      </c>
      <c r="R25" s="229" t="s">
        <v>32</v>
      </c>
      <c r="S25" s="23" t="s">
        <v>33</v>
      </c>
      <c r="T25" s="234" t="b">
        <v>1</v>
      </c>
      <c r="U25" s="260" t="s">
        <v>508</v>
      </c>
      <c r="V25" s="16" t="s">
        <v>90</v>
      </c>
      <c r="W25" s="16">
        <v>1018702</v>
      </c>
      <c r="X25" s="16" t="s">
        <v>4504</v>
      </c>
      <c r="Y25" s="16"/>
    </row>
    <row r="26" spans="1:25">
      <c r="A26" s="11" t="s">
        <v>19</v>
      </c>
      <c r="B26" s="7"/>
      <c r="C26" s="7"/>
      <c r="D26" s="7"/>
      <c r="E26" s="11"/>
      <c r="F26" s="7"/>
      <c r="G26" s="7"/>
      <c r="H26" s="7"/>
      <c r="I26" s="11">
        <f>SUM(I20:I23)</f>
        <v>0</v>
      </c>
      <c r="J26" s="11">
        <f>SUM(J20:J23)</f>
        <v>0</v>
      </c>
      <c r="K26" s="11">
        <f t="shared" ref="K26:L26" si="1">SUM(K20:K24)</f>
        <v>0</v>
      </c>
      <c r="L26" s="11">
        <f t="shared" si="1"/>
        <v>0</v>
      </c>
      <c r="M26" s="11">
        <f>SUM(M21:M25)</f>
        <v>108</v>
      </c>
      <c r="N26" s="11">
        <f>SUM(N20:N25)</f>
        <v>214</v>
      </c>
      <c r="O26" s="11">
        <f>SUM(O20:O25)</f>
        <v>187</v>
      </c>
      <c r="P26" s="11">
        <f>SUM(P20:P25)</f>
        <v>377</v>
      </c>
      <c r="Q26" s="11">
        <f>SUM(Q20:Q25)</f>
        <v>886</v>
      </c>
      <c r="R26" s="12"/>
      <c r="S26" s="12"/>
      <c r="T26" s="12"/>
      <c r="U26" s="12"/>
      <c r="V26" s="12"/>
      <c r="W26" s="12"/>
      <c r="X26" s="12"/>
      <c r="Y26" s="12"/>
    </row>
    <row r="27" spans="1:25">
      <c r="A27" s="1"/>
      <c r="B27" s="1"/>
      <c r="C27" s="1"/>
      <c r="D27" s="1"/>
      <c r="E27" s="1"/>
      <c r="F27" s="2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"/>
      <c r="K28" s="1563"/>
      <c r="L28" s="1563"/>
      <c r="M28" s="156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5.75" customHeight="1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5" customHeight="1">
      <c r="A30" s="262" t="s">
        <v>508</v>
      </c>
      <c r="B30" s="1738" t="s">
        <v>39</v>
      </c>
      <c r="C30" s="1738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ht="15" customHeight="1">
      <c r="A31" s="263" t="s">
        <v>523</v>
      </c>
      <c r="B31" s="1591" t="s">
        <v>41</v>
      </c>
      <c r="C31" s="159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5" t="s">
        <v>42</v>
      </c>
      <c r="B32" s="1565"/>
      <c r="C32" s="156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/>
      <c r="C33" s="156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43</v>
      </c>
      <c r="B34" s="1566"/>
      <c r="C34" s="156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44</v>
      </c>
      <c r="B35" s="1567"/>
      <c r="C35" s="156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7" spans="1:25" ht="23.25" customHeight="1">
      <c r="A37" s="1559" t="s">
        <v>139</v>
      </c>
      <c r="B37" s="1559"/>
      <c r="C37" s="1559"/>
      <c r="D37" s="1559"/>
      <c r="E37" s="1559"/>
      <c r="F37" s="1559"/>
      <c r="G37" s="1067"/>
      <c r="H37" s="7"/>
      <c r="I37" s="1559" t="s">
        <v>346</v>
      </c>
      <c r="J37" s="1559"/>
      <c r="K37" s="1559"/>
      <c r="L37" s="1559"/>
      <c r="M37" s="1559"/>
      <c r="N37" s="1559"/>
      <c r="O37" s="1559"/>
      <c r="P37" s="1559"/>
      <c r="Q37" s="1559"/>
      <c r="R37" s="1560" t="s">
        <v>4517</v>
      </c>
      <c r="S37" s="1561"/>
      <c r="T37" s="1560"/>
      <c r="U37" s="1560"/>
      <c r="V37" s="1560"/>
      <c r="W37" s="1560"/>
      <c r="X37" s="1560"/>
      <c r="Y37" s="1560"/>
    </row>
    <row r="38" spans="1:25" ht="26.25">
      <c r="A38" s="8" t="s">
        <v>3</v>
      </c>
      <c r="B38" s="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8" t="s">
        <v>9</v>
      </c>
      <c r="H38" s="33" t="s">
        <v>10</v>
      </c>
      <c r="I38" s="9" t="s">
        <v>11</v>
      </c>
      <c r="J38" s="9" t="s">
        <v>12</v>
      </c>
      <c r="K38" s="9" t="s">
        <v>13</v>
      </c>
      <c r="L38" s="9" t="s">
        <v>14</v>
      </c>
      <c r="M38" s="9" t="s">
        <v>15</v>
      </c>
      <c r="N38" s="9" t="s">
        <v>16</v>
      </c>
      <c r="O38" s="9" t="s">
        <v>17</v>
      </c>
      <c r="P38" s="10" t="s">
        <v>18</v>
      </c>
      <c r="Q38" s="8" t="s">
        <v>19</v>
      </c>
      <c r="R38" s="8" t="s">
        <v>20</v>
      </c>
      <c r="S38" s="240" t="s">
        <v>21</v>
      </c>
      <c r="T38" s="240" t="s">
        <v>22</v>
      </c>
      <c r="U38" s="8" t="s">
        <v>24</v>
      </c>
      <c r="V38" s="8" t="s">
        <v>25</v>
      </c>
      <c r="W38" s="8" t="s">
        <v>26</v>
      </c>
      <c r="X38" s="8" t="s">
        <v>27</v>
      </c>
      <c r="Y38" s="8" t="s">
        <v>28</v>
      </c>
    </row>
    <row r="39" spans="1:25">
      <c r="A39" s="15" t="s">
        <v>142</v>
      </c>
      <c r="B39" s="15" t="s">
        <v>72</v>
      </c>
      <c r="C39" s="35" t="s">
        <v>4518</v>
      </c>
      <c r="D39" s="15" t="s">
        <v>71</v>
      </c>
      <c r="E39" s="24">
        <v>46096.711805555555</v>
      </c>
      <c r="F39" s="15">
        <v>14.5</v>
      </c>
      <c r="G39" s="224">
        <v>118070</v>
      </c>
      <c r="H39" s="226"/>
      <c r="I39" s="224"/>
      <c r="J39" s="224"/>
      <c r="K39" s="224"/>
      <c r="L39" s="224"/>
      <c r="M39" s="35">
        <v>107</v>
      </c>
      <c r="N39" s="35">
        <v>27</v>
      </c>
      <c r="O39" s="224"/>
      <c r="P39" s="224"/>
      <c r="Q39" s="14">
        <v>134</v>
      </c>
      <c r="R39" s="14" t="s">
        <v>30</v>
      </c>
      <c r="S39" s="14" t="s">
        <v>31</v>
      </c>
      <c r="T39" s="14"/>
      <c r="U39" s="232" t="s">
        <v>169</v>
      </c>
      <c r="V39" s="16"/>
      <c r="W39" s="16">
        <v>1018696</v>
      </c>
      <c r="X39" s="16" t="s">
        <v>4519</v>
      </c>
      <c r="Y39" s="16"/>
    </row>
    <row r="40" spans="1:25" ht="25.5">
      <c r="A40" s="15" t="s">
        <v>141</v>
      </c>
      <c r="B40" s="15" t="s">
        <v>69</v>
      </c>
      <c r="C40" s="35" t="s">
        <v>4520</v>
      </c>
      <c r="D40" s="15" t="s">
        <v>68</v>
      </c>
      <c r="E40" s="24">
        <v>46095.802083333336</v>
      </c>
      <c r="F40" s="15">
        <v>14.5</v>
      </c>
      <c r="G40" s="224">
        <v>118071</v>
      </c>
      <c r="H40" s="226" t="s">
        <v>2305</v>
      </c>
      <c r="I40" s="393"/>
      <c r="J40" s="224"/>
      <c r="K40" s="224"/>
      <c r="L40" s="224"/>
      <c r="M40" s="35">
        <v>104</v>
      </c>
      <c r="N40" s="35">
        <v>43</v>
      </c>
      <c r="O40" s="35">
        <v>5</v>
      </c>
      <c r="P40" s="224"/>
      <c r="Q40" s="14">
        <f>SUM(I40:P40)</f>
        <v>152</v>
      </c>
      <c r="R40" s="14" t="s">
        <v>30</v>
      </c>
      <c r="S40" s="14" t="s">
        <v>31</v>
      </c>
      <c r="T40" s="14"/>
      <c r="U40" s="232" t="s">
        <v>169</v>
      </c>
      <c r="V40" s="16"/>
      <c r="W40" s="16">
        <v>1018697</v>
      </c>
      <c r="X40" s="16" t="s">
        <v>4521</v>
      </c>
      <c r="Y40" s="16"/>
    </row>
    <row r="41" spans="1:25">
      <c r="A41" s="224" t="s">
        <v>86</v>
      </c>
      <c r="B41" s="224" t="s">
        <v>78</v>
      </c>
      <c r="C41" s="35" t="s">
        <v>4522</v>
      </c>
      <c r="D41" s="224" t="s">
        <v>99</v>
      </c>
      <c r="E41" s="227">
        <v>46096.319444444445</v>
      </c>
      <c r="F41" s="224">
        <v>10.95</v>
      </c>
      <c r="G41" s="224">
        <v>118059</v>
      </c>
      <c r="H41" s="226" t="s">
        <v>740</v>
      </c>
      <c r="I41" s="393"/>
      <c r="J41" s="224"/>
      <c r="K41" s="224"/>
      <c r="L41" s="224"/>
      <c r="M41" s="35">
        <v>108</v>
      </c>
      <c r="N41" s="224">
        <v>0</v>
      </c>
      <c r="O41" s="224">
        <v>0</v>
      </c>
      <c r="P41" s="224">
        <v>0</v>
      </c>
      <c r="Q41" s="14">
        <f>SUM(I41:P41)</f>
        <v>108</v>
      </c>
      <c r="R41" s="229" t="s">
        <v>32</v>
      </c>
      <c r="S41" s="23" t="s">
        <v>33</v>
      </c>
      <c r="T41" s="14"/>
      <c r="U41" s="255" t="s">
        <v>100</v>
      </c>
      <c r="V41" s="16" t="s">
        <v>90</v>
      </c>
      <c r="W41" s="16">
        <v>1018698</v>
      </c>
      <c r="X41" s="16" t="s">
        <v>4501</v>
      </c>
      <c r="Y41" s="16" t="s">
        <v>4328</v>
      </c>
    </row>
    <row r="42" spans="1:25">
      <c r="A42" s="224" t="s">
        <v>105</v>
      </c>
      <c r="B42" s="224" t="s">
        <v>78</v>
      </c>
      <c r="C42" s="35" t="s">
        <v>4523</v>
      </c>
      <c r="D42" s="224" t="s">
        <v>99</v>
      </c>
      <c r="E42" s="227">
        <v>46096.319444444445</v>
      </c>
      <c r="F42" s="224">
        <v>10.95</v>
      </c>
      <c r="G42" s="224">
        <v>118060</v>
      </c>
      <c r="H42" s="226" t="s">
        <v>740</v>
      </c>
      <c r="I42" s="393"/>
      <c r="J42" s="224"/>
      <c r="K42" s="224"/>
      <c r="L42" s="224"/>
      <c r="M42" s="35">
        <v>108</v>
      </c>
      <c r="N42" s="224">
        <v>0</v>
      </c>
      <c r="O42" s="224">
        <v>0</v>
      </c>
      <c r="P42" s="224">
        <v>0</v>
      </c>
      <c r="Q42" s="14">
        <v>108</v>
      </c>
      <c r="R42" s="229" t="s">
        <v>32</v>
      </c>
      <c r="S42" s="23" t="s">
        <v>33</v>
      </c>
      <c r="T42" s="234" t="b">
        <v>1</v>
      </c>
      <c r="U42" s="255" t="s">
        <v>100</v>
      </c>
      <c r="V42" s="16" t="s">
        <v>90</v>
      </c>
      <c r="W42" s="16">
        <v>1018699</v>
      </c>
      <c r="X42" s="16" t="s">
        <v>4501</v>
      </c>
      <c r="Y42" s="16" t="s">
        <v>4328</v>
      </c>
    </row>
    <row r="43" spans="1:25">
      <c r="A43" s="224" t="s">
        <v>3612</v>
      </c>
      <c r="B43" s="224" t="s">
        <v>78</v>
      </c>
      <c r="C43" s="35" t="s">
        <v>4524</v>
      </c>
      <c r="D43" s="224" t="s">
        <v>99</v>
      </c>
      <c r="E43" s="227">
        <v>46096.319444444445</v>
      </c>
      <c r="F43" s="224">
        <v>10.95</v>
      </c>
      <c r="G43" s="224">
        <v>118061</v>
      </c>
      <c r="H43" s="226" t="s">
        <v>740</v>
      </c>
      <c r="I43" s="393"/>
      <c r="J43" s="224"/>
      <c r="K43" s="224"/>
      <c r="L43" s="224"/>
      <c r="M43" s="35">
        <v>103</v>
      </c>
      <c r="N43" s="224">
        <v>0</v>
      </c>
      <c r="O43" s="224">
        <v>0</v>
      </c>
      <c r="P43" s="224">
        <v>0</v>
      </c>
      <c r="Q43" s="14">
        <v>103</v>
      </c>
      <c r="R43" s="229" t="s">
        <v>32</v>
      </c>
      <c r="S43" s="23" t="s">
        <v>33</v>
      </c>
      <c r="T43" s="14"/>
      <c r="U43" s="255" t="s">
        <v>100</v>
      </c>
      <c r="V43" s="16" t="s">
        <v>90</v>
      </c>
      <c r="W43" s="16">
        <v>1018700</v>
      </c>
      <c r="X43" s="16" t="s">
        <v>4501</v>
      </c>
      <c r="Y43" s="16" t="s">
        <v>4328</v>
      </c>
    </row>
    <row r="44" spans="1:25">
      <c r="A44" s="224" t="s">
        <v>142</v>
      </c>
      <c r="B44" s="224" t="s">
        <v>72</v>
      </c>
      <c r="C44" s="7"/>
      <c r="D44" s="15" t="s">
        <v>71</v>
      </c>
      <c r="E44" s="24">
        <v>46096.711805555555</v>
      </c>
      <c r="F44" s="15">
        <v>14.5</v>
      </c>
      <c r="G44" s="224">
        <v>118072</v>
      </c>
      <c r="H44" s="37"/>
      <c r="I44" s="15"/>
      <c r="J44" s="15"/>
      <c r="K44" s="15"/>
      <c r="L44" s="15"/>
      <c r="M44" s="35">
        <v>81</v>
      </c>
      <c r="N44" s="15"/>
      <c r="O44" s="15"/>
      <c r="P44" s="15"/>
      <c r="Q44" s="14">
        <f t="shared" ref="Q44" si="2">SUM(I44:P44)</f>
        <v>81</v>
      </c>
      <c r="R44" s="14" t="s">
        <v>30</v>
      </c>
      <c r="S44" s="14" t="s">
        <v>31</v>
      </c>
      <c r="T44" s="14"/>
      <c r="U44" s="232" t="s">
        <v>169</v>
      </c>
      <c r="V44" s="16"/>
      <c r="W44" s="16">
        <v>1018701</v>
      </c>
      <c r="X44" s="16" t="s">
        <v>4519</v>
      </c>
      <c r="Y44" s="16"/>
    </row>
    <row r="45" spans="1:25">
      <c r="A45" s="11" t="s">
        <v>19</v>
      </c>
      <c r="B45" s="7"/>
      <c r="D45" s="7"/>
      <c r="E45" s="11"/>
      <c r="F45" s="7"/>
      <c r="G45" s="7"/>
      <c r="H45" s="7"/>
      <c r="I45" s="11">
        <f>SUM(I39:I43)</f>
        <v>0</v>
      </c>
      <c r="J45" s="11">
        <f>SUM(J39:J43)</f>
        <v>0</v>
      </c>
      <c r="K45" s="11">
        <f t="shared" ref="K45:Q45" si="3">SUM(K39:K44)</f>
        <v>0</v>
      </c>
      <c r="L45" s="11">
        <f t="shared" si="3"/>
        <v>0</v>
      </c>
      <c r="M45" s="11">
        <f>SUM(M39:M44)</f>
        <v>611</v>
      </c>
      <c r="N45" s="11">
        <f>SUM(N39:N44)</f>
        <v>70</v>
      </c>
      <c r="O45" s="11">
        <f>SUM(O39:O44)</f>
        <v>5</v>
      </c>
      <c r="P45" s="11">
        <f>SUM(P39:P44)</f>
        <v>0</v>
      </c>
      <c r="Q45" s="11">
        <f t="shared" si="3"/>
        <v>686</v>
      </c>
      <c r="R45" s="12"/>
      <c r="S45" s="12"/>
      <c r="T45" s="12"/>
      <c r="U45" s="12"/>
      <c r="V45" s="12"/>
      <c r="W45" s="12"/>
      <c r="X45" s="12"/>
      <c r="Y45" s="12"/>
    </row>
    <row r="46" spans="1:25">
      <c r="A46" s="1"/>
      <c r="B46" s="1"/>
      <c r="C46" s="1"/>
      <c r="D46" s="1"/>
      <c r="E46" s="1"/>
      <c r="F46" s="2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>
      <c r="A47" s="166" t="s">
        <v>34</v>
      </c>
      <c r="B47" s="1562"/>
      <c r="C47" s="1562"/>
      <c r="D47" s="1562"/>
      <c r="E47" s="1"/>
      <c r="F47" s="1"/>
      <c r="G47" s="1"/>
      <c r="H47" s="1"/>
      <c r="I47" s="1"/>
      <c r="J47" s="1"/>
      <c r="K47" s="1563"/>
      <c r="L47" s="1563"/>
      <c r="M47" s="156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 ht="18">
      <c r="A48" s="187" t="s">
        <v>35</v>
      </c>
      <c r="B48" s="186" t="s">
        <v>36</v>
      </c>
      <c r="C48" s="239" t="s">
        <v>37</v>
      </c>
      <c r="D48" s="24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257" t="s">
        <v>100</v>
      </c>
      <c r="B49" s="1619" t="s">
        <v>39</v>
      </c>
      <c r="C49" s="1619"/>
      <c r="D49" s="242"/>
      <c r="E49" s="243" t="s">
        <v>40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4" t="s">
        <v>169</v>
      </c>
      <c r="B50" s="1564" t="s">
        <v>41</v>
      </c>
      <c r="C50" s="156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5" t="s">
        <v>42</v>
      </c>
      <c r="B51" s="1565" t="s">
        <v>1548</v>
      </c>
      <c r="C51" s="156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42</v>
      </c>
      <c r="B52" s="1565"/>
      <c r="C52" s="156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43</v>
      </c>
      <c r="B53" s="1566">
        <v>358400710649</v>
      </c>
      <c r="C53" s="156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44</v>
      </c>
      <c r="B54" s="1567">
        <v>0.97916666666666663</v>
      </c>
      <c r="C54" s="156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6" spans="1:25" ht="23.25" customHeight="1">
      <c r="A56" s="1559" t="s">
        <v>0</v>
      </c>
      <c r="B56" s="1559"/>
      <c r="C56" s="1559"/>
      <c r="D56" s="1559"/>
      <c r="E56" s="1559"/>
      <c r="F56" s="1559"/>
      <c r="G56" s="1067"/>
      <c r="H56" s="7"/>
      <c r="I56" s="1559" t="s">
        <v>1</v>
      </c>
      <c r="J56" s="1559"/>
      <c r="K56" s="1559"/>
      <c r="L56" s="1559"/>
      <c r="M56" s="1559"/>
      <c r="N56" s="1559"/>
      <c r="O56" s="1559"/>
      <c r="P56" s="1559"/>
      <c r="Q56" s="1559"/>
      <c r="R56" s="1560" t="s">
        <v>2</v>
      </c>
      <c r="S56" s="1561"/>
      <c r="T56" s="1560"/>
      <c r="U56" s="1560"/>
      <c r="V56" s="1560"/>
      <c r="W56" s="1560"/>
      <c r="X56" s="1560"/>
      <c r="Y56" s="1560"/>
    </row>
    <row r="57" spans="1:25" ht="26.25">
      <c r="A57" s="8" t="s">
        <v>3</v>
      </c>
      <c r="B57" s="8" t="s">
        <v>4</v>
      </c>
      <c r="C57" s="8" t="s">
        <v>5</v>
      </c>
      <c r="D57" s="8" t="s">
        <v>6</v>
      </c>
      <c r="E57" s="8" t="s">
        <v>7</v>
      </c>
      <c r="F57" s="8" t="s">
        <v>8</v>
      </c>
      <c r="G57" s="8" t="s">
        <v>9</v>
      </c>
      <c r="H57" s="33" t="s">
        <v>10</v>
      </c>
      <c r="I57" s="9" t="s">
        <v>11</v>
      </c>
      <c r="J57" s="9" t="s">
        <v>12</v>
      </c>
      <c r="K57" s="9" t="s">
        <v>13</v>
      </c>
      <c r="L57" s="9" t="s">
        <v>14</v>
      </c>
      <c r="M57" s="9" t="s">
        <v>15</v>
      </c>
      <c r="N57" s="9" t="s">
        <v>16</v>
      </c>
      <c r="O57" s="9" t="s">
        <v>17</v>
      </c>
      <c r="P57" s="10" t="s">
        <v>18</v>
      </c>
      <c r="Q57" s="8" t="s">
        <v>19</v>
      </c>
      <c r="R57" s="8" t="s">
        <v>20</v>
      </c>
      <c r="S57" s="240" t="s">
        <v>21</v>
      </c>
      <c r="T57" s="240" t="s">
        <v>22</v>
      </c>
      <c r="U57" s="8" t="s">
        <v>24</v>
      </c>
      <c r="V57" s="8" t="s">
        <v>25</v>
      </c>
      <c r="W57" s="8" t="s">
        <v>26</v>
      </c>
      <c r="X57" s="8" t="s">
        <v>27</v>
      </c>
      <c r="Y57" s="8" t="s">
        <v>28</v>
      </c>
    </row>
    <row r="58" spans="1:25">
      <c r="A58" s="224"/>
      <c r="B58" s="224"/>
      <c r="C58" s="224"/>
      <c r="D58" s="224"/>
      <c r="E58" s="227"/>
      <c r="F58" s="224"/>
      <c r="G58" s="224"/>
      <c r="H58" s="226"/>
      <c r="I58" s="224"/>
      <c r="J58" s="224"/>
      <c r="K58" s="224"/>
      <c r="L58" s="224"/>
      <c r="M58" s="224"/>
      <c r="N58" s="224"/>
      <c r="O58" s="224"/>
      <c r="P58" s="224"/>
      <c r="Q58" s="14">
        <f t="shared" ref="Q58:Q63" si="4">SUM(I58:P58)</f>
        <v>0</v>
      </c>
      <c r="R58" s="14" t="s">
        <v>30</v>
      </c>
      <c r="S58" s="14" t="s">
        <v>31</v>
      </c>
      <c r="T58" s="14"/>
      <c r="U58" s="228"/>
      <c r="V58" s="16"/>
      <c r="W58" s="16"/>
      <c r="X58" s="16"/>
      <c r="Y58" s="16"/>
    </row>
    <row r="59" spans="1:25">
      <c r="A59" s="224"/>
      <c r="B59" s="224"/>
      <c r="C59" s="224"/>
      <c r="D59" s="224"/>
      <c r="E59" s="227"/>
      <c r="F59" s="224"/>
      <c r="G59" s="224"/>
      <c r="H59" s="226"/>
      <c r="I59" s="224"/>
      <c r="J59" s="224"/>
      <c r="K59" s="224"/>
      <c r="L59" s="224"/>
      <c r="M59" s="224"/>
      <c r="N59" s="224"/>
      <c r="O59" s="224"/>
      <c r="P59" s="224"/>
      <c r="Q59" s="14">
        <f t="shared" si="4"/>
        <v>0</v>
      </c>
      <c r="R59" s="14" t="s">
        <v>30</v>
      </c>
      <c r="S59" s="14" t="s">
        <v>31</v>
      </c>
      <c r="T59" s="14"/>
      <c r="U59" s="228"/>
      <c r="V59" s="16"/>
      <c r="W59" s="16"/>
      <c r="X59" s="16"/>
      <c r="Y59" s="16"/>
    </row>
    <row r="60" spans="1:25">
      <c r="A60" s="224"/>
      <c r="B60" s="224"/>
      <c r="C60" s="224"/>
      <c r="D60" s="224"/>
      <c r="E60" s="227"/>
      <c r="F60" s="224"/>
      <c r="G60" s="224"/>
      <c r="H60" s="226"/>
      <c r="I60" s="224"/>
      <c r="J60" s="224"/>
      <c r="K60" s="224"/>
      <c r="L60" s="224"/>
      <c r="M60" s="224"/>
      <c r="N60" s="224"/>
      <c r="O60" s="224"/>
      <c r="P60" s="224"/>
      <c r="Q60" s="14">
        <f t="shared" si="4"/>
        <v>0</v>
      </c>
      <c r="R60" s="229" t="s">
        <v>32</v>
      </c>
      <c r="S60" s="23" t="s">
        <v>33</v>
      </c>
      <c r="T60" s="14"/>
      <c r="U60" s="228"/>
      <c r="V60" s="16"/>
      <c r="W60" s="16"/>
      <c r="X60" s="16"/>
      <c r="Y60" s="16"/>
    </row>
    <row r="61" spans="1:25">
      <c r="A61" s="224"/>
      <c r="B61" s="224"/>
      <c r="C61" s="224"/>
      <c r="D61" s="224"/>
      <c r="E61" s="227"/>
      <c r="F61" s="224"/>
      <c r="G61" s="224"/>
      <c r="H61" s="226"/>
      <c r="I61" s="224"/>
      <c r="J61" s="224"/>
      <c r="K61" s="224"/>
      <c r="L61" s="224"/>
      <c r="M61" s="224"/>
      <c r="N61" s="224"/>
      <c r="O61" s="224"/>
      <c r="P61" s="224"/>
      <c r="Q61" s="14">
        <f t="shared" si="4"/>
        <v>0</v>
      </c>
      <c r="R61" s="229" t="s">
        <v>32</v>
      </c>
      <c r="S61" s="23" t="s">
        <v>33</v>
      </c>
      <c r="T61" s="14"/>
      <c r="U61" s="228"/>
      <c r="V61" s="16"/>
      <c r="W61" s="16"/>
      <c r="X61" s="16"/>
      <c r="Y61" s="16"/>
    </row>
    <row r="62" spans="1:25">
      <c r="A62" s="224"/>
      <c r="B62" s="224"/>
      <c r="C62" s="224"/>
      <c r="D62" s="224"/>
      <c r="E62" s="227"/>
      <c r="F62" s="224"/>
      <c r="G62" s="224"/>
      <c r="H62" s="226"/>
      <c r="I62" s="224"/>
      <c r="J62" s="224"/>
      <c r="K62" s="224"/>
      <c r="L62" s="224"/>
      <c r="M62" s="224"/>
      <c r="N62" s="224"/>
      <c r="O62" s="224"/>
      <c r="P62" s="224"/>
      <c r="Q62" s="14">
        <f t="shared" si="4"/>
        <v>0</v>
      </c>
      <c r="R62" s="229" t="s">
        <v>32</v>
      </c>
      <c r="S62" s="23" t="s">
        <v>33</v>
      </c>
      <c r="T62" s="14"/>
      <c r="U62" s="228"/>
      <c r="V62" s="16"/>
      <c r="W62" s="16"/>
      <c r="X62" s="16"/>
      <c r="Y62" s="16"/>
    </row>
    <row r="63" spans="1:25">
      <c r="A63" s="15"/>
      <c r="B63" s="15"/>
      <c r="C63" s="15"/>
      <c r="D63" s="15"/>
      <c r="E63" s="15"/>
      <c r="F63" s="15"/>
      <c r="G63" s="15"/>
      <c r="H63" s="37"/>
      <c r="I63" s="15"/>
      <c r="J63" s="15"/>
      <c r="K63" s="15"/>
      <c r="L63" s="15"/>
      <c r="M63" s="15"/>
      <c r="N63" s="15"/>
      <c r="O63" s="15"/>
      <c r="P63" s="15"/>
      <c r="Q63" s="14">
        <f t="shared" si="4"/>
        <v>0</v>
      </c>
      <c r="R63" s="14" t="s">
        <v>30</v>
      </c>
      <c r="S63" s="14" t="s">
        <v>31</v>
      </c>
      <c r="T63" s="14"/>
      <c r="U63" s="16"/>
      <c r="V63" s="16"/>
      <c r="W63" s="16"/>
      <c r="X63" s="16"/>
      <c r="Y63" s="16"/>
    </row>
    <row r="64" spans="1:25">
      <c r="A64" s="11" t="s">
        <v>19</v>
      </c>
      <c r="B64" s="7"/>
      <c r="C64" s="7"/>
      <c r="D64" s="7"/>
      <c r="E64" s="11"/>
      <c r="F64" s="7"/>
      <c r="G64" s="7"/>
      <c r="H64" s="7"/>
      <c r="I64" s="11">
        <f>SUM(I58:I62)</f>
        <v>0</v>
      </c>
      <c r="J64" s="11">
        <f>SUM(J58:J62)</f>
        <v>0</v>
      </c>
      <c r="K64" s="11">
        <f t="shared" ref="K64:Q64" si="5">SUM(K58:K63)</f>
        <v>0</v>
      </c>
      <c r="L64" s="11">
        <f t="shared" si="5"/>
        <v>0</v>
      </c>
      <c r="M64" s="11">
        <f t="shared" si="5"/>
        <v>0</v>
      </c>
      <c r="N64" s="11">
        <f t="shared" si="5"/>
        <v>0</v>
      </c>
      <c r="O64" s="11">
        <f t="shared" si="5"/>
        <v>0</v>
      </c>
      <c r="P64" s="11">
        <f t="shared" si="5"/>
        <v>0</v>
      </c>
      <c r="Q64" s="11">
        <f t="shared" si="5"/>
        <v>0</v>
      </c>
      <c r="R64" s="12"/>
      <c r="S64" s="12"/>
      <c r="T64" s="12"/>
      <c r="U64" s="12"/>
      <c r="V64" s="12"/>
      <c r="W64" s="12"/>
      <c r="X64" s="12"/>
      <c r="Y64" s="12"/>
    </row>
    <row r="65" spans="1:25">
      <c r="A65" s="1"/>
      <c r="B65" s="1"/>
      <c r="C65" s="1"/>
      <c r="D65" s="1"/>
      <c r="E65" s="1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5">
      <c r="A66" s="166" t="s">
        <v>34</v>
      </c>
      <c r="B66" s="1562"/>
      <c r="C66" s="1562"/>
      <c r="D66" s="1562"/>
      <c r="E66" s="1"/>
      <c r="F66" s="1"/>
      <c r="G66" s="1"/>
      <c r="H66" s="1"/>
      <c r="I66" s="1"/>
      <c r="J66" s="1"/>
      <c r="K66" s="1563"/>
      <c r="L66" s="1563"/>
      <c r="M66" s="1563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 ht="18">
      <c r="A67" s="187" t="s">
        <v>35</v>
      </c>
      <c r="B67" s="186" t="s">
        <v>36</v>
      </c>
      <c r="C67" s="239" t="s">
        <v>37</v>
      </c>
      <c r="D67" s="24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>
      <c r="A68" s="230" t="s">
        <v>161</v>
      </c>
      <c r="B68" s="1558" t="s">
        <v>39</v>
      </c>
      <c r="C68" s="1558"/>
      <c r="D68" s="242"/>
      <c r="E68" s="243" t="s">
        <v>40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4" t="s">
        <v>169</v>
      </c>
      <c r="B69" s="1564" t="s">
        <v>41</v>
      </c>
      <c r="C69" s="156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5" t="s">
        <v>42</v>
      </c>
      <c r="B70" s="1565"/>
      <c r="C70" s="156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42</v>
      </c>
      <c r="B71" s="1565"/>
      <c r="C71" s="156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43</v>
      </c>
      <c r="B72" s="1566"/>
      <c r="C72" s="156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44</v>
      </c>
      <c r="B73" s="1567"/>
      <c r="C73" s="156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5" spans="1:25" ht="23.25" customHeight="1">
      <c r="A75" s="1559" t="s">
        <v>0</v>
      </c>
      <c r="B75" s="1559"/>
      <c r="C75" s="1559"/>
      <c r="D75" s="1559"/>
      <c r="E75" s="1559"/>
      <c r="F75" s="1559"/>
      <c r="G75" s="1067"/>
      <c r="H75" s="7"/>
      <c r="I75" s="1559" t="s">
        <v>1</v>
      </c>
      <c r="J75" s="1559"/>
      <c r="K75" s="1559"/>
      <c r="L75" s="1559"/>
      <c r="M75" s="1559"/>
      <c r="N75" s="1559"/>
      <c r="O75" s="1559"/>
      <c r="P75" s="1559"/>
      <c r="Q75" s="1559"/>
      <c r="R75" s="1560" t="s">
        <v>2</v>
      </c>
      <c r="S75" s="1561"/>
      <c r="T75" s="1560"/>
      <c r="U75" s="1560"/>
      <c r="V75" s="1560"/>
      <c r="W75" s="1560"/>
      <c r="X75" s="1560"/>
      <c r="Y75" s="1560"/>
    </row>
    <row r="76" spans="1:25" ht="26.25">
      <c r="A76" s="8" t="s">
        <v>3</v>
      </c>
      <c r="B76" s="8" t="s">
        <v>4</v>
      </c>
      <c r="C76" s="8" t="s">
        <v>5</v>
      </c>
      <c r="D76" s="8" t="s">
        <v>6</v>
      </c>
      <c r="E76" s="8" t="s">
        <v>7</v>
      </c>
      <c r="F76" s="8" t="s">
        <v>8</v>
      </c>
      <c r="G76" s="8" t="s">
        <v>9</v>
      </c>
      <c r="H76" s="33" t="s">
        <v>10</v>
      </c>
      <c r="I76" s="9" t="s">
        <v>11</v>
      </c>
      <c r="J76" s="9" t="s">
        <v>12</v>
      </c>
      <c r="K76" s="9" t="s">
        <v>13</v>
      </c>
      <c r="L76" s="9" t="s">
        <v>14</v>
      </c>
      <c r="M76" s="9" t="s">
        <v>15</v>
      </c>
      <c r="N76" s="9" t="s">
        <v>16</v>
      </c>
      <c r="O76" s="9" t="s">
        <v>17</v>
      </c>
      <c r="P76" s="10" t="s">
        <v>18</v>
      </c>
      <c r="Q76" s="8" t="s">
        <v>19</v>
      </c>
      <c r="R76" s="8" t="s">
        <v>20</v>
      </c>
      <c r="S76" s="240" t="s">
        <v>21</v>
      </c>
      <c r="T76" s="240" t="s">
        <v>22</v>
      </c>
      <c r="U76" s="8" t="s">
        <v>24</v>
      </c>
      <c r="V76" s="8" t="s">
        <v>25</v>
      </c>
      <c r="W76" s="8" t="s">
        <v>26</v>
      </c>
      <c r="X76" s="8" t="s">
        <v>27</v>
      </c>
      <c r="Y76" s="8" t="s">
        <v>28</v>
      </c>
    </row>
    <row r="77" spans="1:25">
      <c r="A77" s="224"/>
      <c r="B77" s="224"/>
      <c r="C77" s="224"/>
      <c r="D77" s="224"/>
      <c r="E77" s="227"/>
      <c r="F77" s="224"/>
      <c r="G77" s="224"/>
      <c r="H77" s="226"/>
      <c r="I77" s="224"/>
      <c r="J77" s="224"/>
      <c r="K77" s="224"/>
      <c r="L77" s="224"/>
      <c r="M77" s="224"/>
      <c r="N77" s="224"/>
      <c r="O77" s="224"/>
      <c r="P77" s="224"/>
      <c r="Q77" s="14">
        <f t="shared" ref="Q77:Q82" si="6">SUM(I77:P77)</f>
        <v>0</v>
      </c>
      <c r="R77" s="14" t="s">
        <v>30</v>
      </c>
      <c r="S77" s="14" t="s">
        <v>31</v>
      </c>
      <c r="T77" s="14"/>
      <c r="U77" s="228"/>
      <c r="V77" s="16"/>
      <c r="W77" s="16"/>
      <c r="X77" s="16"/>
      <c r="Y77" s="16"/>
    </row>
    <row r="78" spans="1:25">
      <c r="A78" s="224"/>
      <c r="B78" s="224"/>
      <c r="C78" s="224"/>
      <c r="D78" s="224"/>
      <c r="E78" s="227"/>
      <c r="F78" s="224"/>
      <c r="G78" s="224"/>
      <c r="H78" s="226"/>
      <c r="I78" s="224"/>
      <c r="J78" s="224"/>
      <c r="K78" s="224"/>
      <c r="L78" s="224"/>
      <c r="M78" s="224"/>
      <c r="N78" s="224"/>
      <c r="O78" s="224"/>
      <c r="P78" s="224"/>
      <c r="Q78" s="14">
        <f t="shared" si="6"/>
        <v>0</v>
      </c>
      <c r="R78" s="14" t="s">
        <v>30</v>
      </c>
      <c r="S78" s="14" t="s">
        <v>31</v>
      </c>
      <c r="T78" s="14"/>
      <c r="U78" s="228"/>
      <c r="V78" s="16"/>
      <c r="W78" s="16"/>
      <c r="X78" s="16"/>
      <c r="Y78" s="16"/>
    </row>
    <row r="79" spans="1:25">
      <c r="A79" s="224"/>
      <c r="B79" s="224"/>
      <c r="C79" s="224"/>
      <c r="D79" s="224"/>
      <c r="E79" s="227"/>
      <c r="F79" s="224"/>
      <c r="G79" s="224"/>
      <c r="H79" s="226"/>
      <c r="I79" s="224"/>
      <c r="J79" s="224"/>
      <c r="K79" s="224"/>
      <c r="L79" s="224"/>
      <c r="M79" s="224"/>
      <c r="N79" s="224"/>
      <c r="O79" s="224"/>
      <c r="P79" s="224"/>
      <c r="Q79" s="14">
        <f t="shared" si="6"/>
        <v>0</v>
      </c>
      <c r="R79" s="229" t="s">
        <v>32</v>
      </c>
      <c r="S79" s="23" t="s">
        <v>33</v>
      </c>
      <c r="T79" s="14"/>
      <c r="U79" s="228"/>
      <c r="V79" s="16"/>
      <c r="W79" s="16"/>
      <c r="X79" s="16"/>
      <c r="Y79" s="16"/>
    </row>
    <row r="80" spans="1:25">
      <c r="A80" s="224"/>
      <c r="B80" s="224"/>
      <c r="C80" s="224"/>
      <c r="D80" s="224"/>
      <c r="E80" s="227"/>
      <c r="F80" s="224"/>
      <c r="G80" s="224"/>
      <c r="H80" s="226"/>
      <c r="I80" s="224"/>
      <c r="J80" s="224"/>
      <c r="K80" s="224"/>
      <c r="L80" s="224"/>
      <c r="M80" s="224"/>
      <c r="N80" s="224"/>
      <c r="O80" s="224"/>
      <c r="P80" s="224"/>
      <c r="Q80" s="14">
        <f t="shared" si="6"/>
        <v>0</v>
      </c>
      <c r="R80" s="229" t="s">
        <v>32</v>
      </c>
      <c r="S80" s="23" t="s">
        <v>33</v>
      </c>
      <c r="T80" s="14"/>
      <c r="U80" s="228"/>
      <c r="V80" s="16"/>
      <c r="W80" s="16"/>
      <c r="X80" s="16"/>
      <c r="Y80" s="16"/>
    </row>
    <row r="81" spans="1:25">
      <c r="A81" s="224"/>
      <c r="B81" s="224"/>
      <c r="C81" s="224"/>
      <c r="D81" s="224"/>
      <c r="E81" s="227"/>
      <c r="F81" s="224"/>
      <c r="G81" s="224"/>
      <c r="H81" s="226"/>
      <c r="I81" s="224"/>
      <c r="J81" s="224"/>
      <c r="K81" s="224"/>
      <c r="L81" s="224"/>
      <c r="M81" s="224"/>
      <c r="N81" s="224"/>
      <c r="O81" s="224"/>
      <c r="P81" s="224"/>
      <c r="Q81" s="14">
        <f t="shared" si="6"/>
        <v>0</v>
      </c>
      <c r="R81" s="229" t="s">
        <v>32</v>
      </c>
      <c r="S81" s="23" t="s">
        <v>33</v>
      </c>
      <c r="T81" s="14"/>
      <c r="U81" s="228"/>
      <c r="V81" s="16"/>
      <c r="W81" s="16"/>
      <c r="X81" s="16"/>
      <c r="Y81" s="16"/>
    </row>
    <row r="82" spans="1:25">
      <c r="A82" s="15"/>
      <c r="B82" s="15"/>
      <c r="C82" s="15"/>
      <c r="D82" s="15"/>
      <c r="E82" s="15"/>
      <c r="F82" s="15"/>
      <c r="G82" s="15"/>
      <c r="H82" s="37"/>
      <c r="I82" s="15"/>
      <c r="J82" s="15"/>
      <c r="K82" s="15"/>
      <c r="L82" s="15"/>
      <c r="M82" s="15"/>
      <c r="N82" s="15"/>
      <c r="O82" s="15"/>
      <c r="P82" s="15"/>
      <c r="Q82" s="14">
        <f t="shared" si="6"/>
        <v>0</v>
      </c>
      <c r="R82" s="14" t="s">
        <v>30</v>
      </c>
      <c r="S82" s="14" t="s">
        <v>31</v>
      </c>
      <c r="T82" s="14"/>
      <c r="U82" s="16"/>
      <c r="V82" s="16"/>
      <c r="W82" s="16"/>
      <c r="X82" s="16"/>
      <c r="Y82" s="16"/>
    </row>
    <row r="83" spans="1:25">
      <c r="A83" s="11" t="s">
        <v>19</v>
      </c>
      <c r="B83" s="7"/>
      <c r="C83" s="7"/>
      <c r="D83" s="7"/>
      <c r="E83" s="11"/>
      <c r="F83" s="7"/>
      <c r="G83" s="7"/>
      <c r="H83" s="7"/>
      <c r="I83" s="11">
        <f>SUM(I77:I81)</f>
        <v>0</v>
      </c>
      <c r="J83" s="11">
        <f>SUM(J77:J81)</f>
        <v>0</v>
      </c>
      <c r="K83" s="11">
        <f t="shared" ref="K83:Q83" si="7">SUM(K77:K82)</f>
        <v>0</v>
      </c>
      <c r="L83" s="11">
        <f t="shared" si="7"/>
        <v>0</v>
      </c>
      <c r="M83" s="11">
        <f t="shared" si="7"/>
        <v>0</v>
      </c>
      <c r="N83" s="11">
        <f t="shared" si="7"/>
        <v>0</v>
      </c>
      <c r="O83" s="11">
        <f t="shared" si="7"/>
        <v>0</v>
      </c>
      <c r="P83" s="11">
        <f t="shared" si="7"/>
        <v>0</v>
      </c>
      <c r="Q83" s="11">
        <f t="shared" si="7"/>
        <v>0</v>
      </c>
      <c r="R83" s="12"/>
      <c r="S83" s="12"/>
      <c r="T83" s="12"/>
      <c r="U83" s="12"/>
      <c r="V83" s="12"/>
      <c r="W83" s="12"/>
      <c r="X83" s="12"/>
      <c r="Y83" s="12"/>
    </row>
    <row r="84" spans="1:25">
      <c r="A84" s="1"/>
      <c r="B84" s="1"/>
      <c r="C84" s="1"/>
      <c r="D84" s="1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5">
      <c r="A85" s="166" t="s">
        <v>34</v>
      </c>
      <c r="B85" s="1562"/>
      <c r="C85" s="1562"/>
      <c r="D85" s="1562"/>
      <c r="E85" s="1"/>
      <c r="F85" s="1"/>
      <c r="G85" s="1"/>
      <c r="H85" s="1"/>
      <c r="I85" s="1"/>
      <c r="J85" s="1"/>
      <c r="K85" s="1563"/>
      <c r="L85" s="1563"/>
      <c r="M85" s="1563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5" ht="18">
      <c r="A86" s="187" t="s">
        <v>35</v>
      </c>
      <c r="B86" s="186" t="s">
        <v>36</v>
      </c>
      <c r="C86" s="239" t="s">
        <v>37</v>
      </c>
      <c r="D86" s="24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5">
      <c r="A87" s="230" t="s">
        <v>161</v>
      </c>
      <c r="B87" s="1558" t="s">
        <v>39</v>
      </c>
      <c r="C87" s="1558"/>
      <c r="D87" s="242"/>
      <c r="E87" s="243" t="s">
        <v>40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5">
      <c r="A88" s="4" t="s">
        <v>169</v>
      </c>
      <c r="B88" s="1564" t="s">
        <v>41</v>
      </c>
      <c r="C88" s="156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5">
      <c r="A89" s="5" t="s">
        <v>42</v>
      </c>
      <c r="B89" s="1565"/>
      <c r="C89" s="156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5">
      <c r="A90" s="5" t="s">
        <v>42</v>
      </c>
      <c r="B90" s="1565"/>
      <c r="C90" s="1565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5">
      <c r="A91" s="5" t="s">
        <v>43</v>
      </c>
      <c r="B91" s="1566"/>
      <c r="C91" s="156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5">
      <c r="A92" s="5" t="s">
        <v>44</v>
      </c>
      <c r="B92" s="1567"/>
      <c r="C92" s="1567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4" spans="1:25" ht="23.25" customHeight="1">
      <c r="A94" s="1559" t="s">
        <v>0</v>
      </c>
      <c r="B94" s="1559"/>
      <c r="C94" s="1559"/>
      <c r="D94" s="1559"/>
      <c r="E94" s="1559"/>
      <c r="F94" s="1559"/>
      <c r="G94" s="1067"/>
      <c r="H94" s="7"/>
      <c r="I94" s="1559" t="s">
        <v>1</v>
      </c>
      <c r="J94" s="1559"/>
      <c r="K94" s="1559"/>
      <c r="L94" s="1559"/>
      <c r="M94" s="1559"/>
      <c r="N94" s="1559"/>
      <c r="O94" s="1559"/>
      <c r="P94" s="1559"/>
      <c r="Q94" s="1559"/>
      <c r="R94" s="1560" t="s">
        <v>2</v>
      </c>
      <c r="S94" s="1561"/>
      <c r="T94" s="1560"/>
      <c r="U94" s="1560"/>
      <c r="V94" s="1560"/>
      <c r="W94" s="1560"/>
      <c r="X94" s="1560"/>
      <c r="Y94" s="1560"/>
    </row>
    <row r="95" spans="1:25" ht="26.25">
      <c r="A95" s="8" t="s">
        <v>3</v>
      </c>
      <c r="B95" s="8" t="s">
        <v>4</v>
      </c>
      <c r="C95" s="8" t="s">
        <v>5</v>
      </c>
      <c r="D95" s="8" t="s">
        <v>6</v>
      </c>
      <c r="E95" s="8" t="s">
        <v>7</v>
      </c>
      <c r="F95" s="8" t="s">
        <v>8</v>
      </c>
      <c r="G95" s="8" t="s">
        <v>9</v>
      </c>
      <c r="H95" s="33" t="s">
        <v>10</v>
      </c>
      <c r="I95" s="9" t="s">
        <v>11</v>
      </c>
      <c r="J95" s="9" t="s">
        <v>12</v>
      </c>
      <c r="K95" s="9" t="s">
        <v>13</v>
      </c>
      <c r="L95" s="9" t="s">
        <v>14</v>
      </c>
      <c r="M95" s="9" t="s">
        <v>15</v>
      </c>
      <c r="N95" s="9" t="s">
        <v>16</v>
      </c>
      <c r="O95" s="9" t="s">
        <v>17</v>
      </c>
      <c r="P95" s="10" t="s">
        <v>18</v>
      </c>
      <c r="Q95" s="8" t="s">
        <v>19</v>
      </c>
      <c r="R95" s="8" t="s">
        <v>20</v>
      </c>
      <c r="S95" s="240" t="s">
        <v>21</v>
      </c>
      <c r="T95" s="240" t="s">
        <v>22</v>
      </c>
      <c r="U95" s="8" t="s">
        <v>24</v>
      </c>
      <c r="V95" s="8" t="s">
        <v>25</v>
      </c>
      <c r="W95" s="8" t="s">
        <v>26</v>
      </c>
      <c r="X95" s="8" t="s">
        <v>27</v>
      </c>
      <c r="Y95" s="8" t="s">
        <v>28</v>
      </c>
    </row>
    <row r="96" spans="1:25">
      <c r="A96" s="224"/>
      <c r="B96" s="224"/>
      <c r="C96" s="224"/>
      <c r="D96" s="224"/>
      <c r="E96" s="227"/>
      <c r="F96" s="224"/>
      <c r="G96" s="224"/>
      <c r="H96" s="226"/>
      <c r="I96" s="224"/>
      <c r="J96" s="224"/>
      <c r="K96" s="224"/>
      <c r="L96" s="224"/>
      <c r="M96" s="224"/>
      <c r="N96" s="224"/>
      <c r="O96" s="224"/>
      <c r="P96" s="224"/>
      <c r="Q96" s="14">
        <f t="shared" ref="Q96:Q101" si="8">SUM(I96:P96)</f>
        <v>0</v>
      </c>
      <c r="R96" s="14" t="s">
        <v>30</v>
      </c>
      <c r="S96" s="14" t="s">
        <v>31</v>
      </c>
      <c r="T96" s="14"/>
      <c r="U96" s="228"/>
      <c r="V96" s="16"/>
      <c r="W96" s="16"/>
      <c r="X96" s="16"/>
      <c r="Y96" s="16"/>
    </row>
    <row r="97" spans="1:25">
      <c r="A97" s="224"/>
      <c r="B97" s="224"/>
      <c r="C97" s="224"/>
      <c r="D97" s="224"/>
      <c r="E97" s="227"/>
      <c r="F97" s="224"/>
      <c r="G97" s="224"/>
      <c r="H97" s="226"/>
      <c r="I97" s="224"/>
      <c r="J97" s="224"/>
      <c r="K97" s="224"/>
      <c r="L97" s="224"/>
      <c r="M97" s="224"/>
      <c r="N97" s="224"/>
      <c r="O97" s="224"/>
      <c r="P97" s="224"/>
      <c r="Q97" s="14">
        <f t="shared" si="8"/>
        <v>0</v>
      </c>
      <c r="R97" s="14" t="s">
        <v>30</v>
      </c>
      <c r="S97" s="14" t="s">
        <v>31</v>
      </c>
      <c r="T97" s="14"/>
      <c r="U97" s="228"/>
      <c r="V97" s="16"/>
      <c r="W97" s="16"/>
      <c r="X97" s="16"/>
      <c r="Y97" s="16"/>
    </row>
    <row r="98" spans="1:25">
      <c r="A98" s="224"/>
      <c r="B98" s="224"/>
      <c r="C98" s="224"/>
      <c r="D98" s="224"/>
      <c r="E98" s="227"/>
      <c r="F98" s="224"/>
      <c r="G98" s="224"/>
      <c r="H98" s="226"/>
      <c r="I98" s="224"/>
      <c r="J98" s="224"/>
      <c r="K98" s="224"/>
      <c r="L98" s="224"/>
      <c r="M98" s="224"/>
      <c r="N98" s="224"/>
      <c r="O98" s="224"/>
      <c r="P98" s="224"/>
      <c r="Q98" s="14">
        <f t="shared" si="8"/>
        <v>0</v>
      </c>
      <c r="R98" s="229" t="s">
        <v>32</v>
      </c>
      <c r="S98" s="23" t="s">
        <v>33</v>
      </c>
      <c r="T98" s="14"/>
      <c r="U98" s="228"/>
      <c r="V98" s="16"/>
      <c r="W98" s="16"/>
      <c r="X98" s="16"/>
      <c r="Y98" s="16"/>
    </row>
    <row r="99" spans="1:25">
      <c r="A99" s="224"/>
      <c r="B99" s="224"/>
      <c r="C99" s="224"/>
      <c r="D99" s="224"/>
      <c r="E99" s="227"/>
      <c r="F99" s="224"/>
      <c r="G99" s="224"/>
      <c r="H99" s="226"/>
      <c r="I99" s="224"/>
      <c r="J99" s="224"/>
      <c r="K99" s="224"/>
      <c r="L99" s="224"/>
      <c r="M99" s="224"/>
      <c r="N99" s="224"/>
      <c r="O99" s="224"/>
      <c r="P99" s="224"/>
      <c r="Q99" s="14">
        <f t="shared" si="8"/>
        <v>0</v>
      </c>
      <c r="R99" s="229" t="s">
        <v>32</v>
      </c>
      <c r="S99" s="23" t="s">
        <v>33</v>
      </c>
      <c r="T99" s="14"/>
      <c r="U99" s="228"/>
      <c r="V99" s="16"/>
      <c r="W99" s="16"/>
      <c r="X99" s="16"/>
      <c r="Y99" s="16"/>
    </row>
    <row r="100" spans="1:25">
      <c r="A100" s="224"/>
      <c r="B100" s="224"/>
      <c r="C100" s="224"/>
      <c r="D100" s="224"/>
      <c r="E100" s="227"/>
      <c r="F100" s="224"/>
      <c r="G100" s="224"/>
      <c r="H100" s="226"/>
      <c r="I100" s="224"/>
      <c r="J100" s="224"/>
      <c r="K100" s="224"/>
      <c r="L100" s="224"/>
      <c r="M100" s="224"/>
      <c r="N100" s="224"/>
      <c r="O100" s="224"/>
      <c r="P100" s="224"/>
      <c r="Q100" s="14">
        <f t="shared" si="8"/>
        <v>0</v>
      </c>
      <c r="R100" s="229" t="s">
        <v>32</v>
      </c>
      <c r="S100" s="23" t="s">
        <v>33</v>
      </c>
      <c r="T100" s="14"/>
      <c r="U100" s="228"/>
      <c r="V100" s="16"/>
      <c r="W100" s="16"/>
      <c r="X100" s="16"/>
      <c r="Y100" s="16"/>
    </row>
    <row r="101" spans="1:25">
      <c r="A101" s="15"/>
      <c r="B101" s="15"/>
      <c r="C101" s="15"/>
      <c r="D101" s="15"/>
      <c r="E101" s="15"/>
      <c r="F101" s="15"/>
      <c r="G101" s="15"/>
      <c r="H101" s="37"/>
      <c r="I101" s="15"/>
      <c r="J101" s="15"/>
      <c r="K101" s="15"/>
      <c r="L101" s="15"/>
      <c r="M101" s="15"/>
      <c r="N101" s="15"/>
      <c r="O101" s="15"/>
      <c r="P101" s="15"/>
      <c r="Q101" s="14">
        <f t="shared" si="8"/>
        <v>0</v>
      </c>
      <c r="R101" s="14" t="s">
        <v>30</v>
      </c>
      <c r="S101" s="14" t="s">
        <v>31</v>
      </c>
      <c r="T101" s="14"/>
      <c r="U101" s="16"/>
      <c r="V101" s="16"/>
      <c r="W101" s="16"/>
      <c r="X101" s="16"/>
      <c r="Y101" s="16"/>
    </row>
    <row r="102" spans="1:25">
      <c r="A102" s="11" t="s">
        <v>19</v>
      </c>
      <c r="B102" s="7"/>
      <c r="C102" s="7"/>
      <c r="D102" s="7"/>
      <c r="E102" s="11"/>
      <c r="F102" s="7"/>
      <c r="G102" s="7"/>
      <c r="H102" s="7"/>
      <c r="I102" s="11">
        <f>SUM(I96:I100)</f>
        <v>0</v>
      </c>
      <c r="J102" s="11">
        <f>SUM(J96:J100)</f>
        <v>0</v>
      </c>
      <c r="K102" s="11">
        <f t="shared" ref="K102:Q102" si="9">SUM(K96:K101)</f>
        <v>0</v>
      </c>
      <c r="L102" s="11">
        <f t="shared" si="9"/>
        <v>0</v>
      </c>
      <c r="M102" s="11">
        <f t="shared" si="9"/>
        <v>0</v>
      </c>
      <c r="N102" s="11">
        <f t="shared" si="9"/>
        <v>0</v>
      </c>
      <c r="O102" s="11">
        <f t="shared" si="9"/>
        <v>0</v>
      </c>
      <c r="P102" s="11">
        <f t="shared" si="9"/>
        <v>0</v>
      </c>
      <c r="Q102" s="11">
        <f t="shared" si="9"/>
        <v>0</v>
      </c>
      <c r="R102" s="12"/>
      <c r="S102" s="12"/>
      <c r="T102" s="12"/>
      <c r="U102" s="12"/>
      <c r="V102" s="12"/>
      <c r="W102" s="12"/>
      <c r="X102" s="12"/>
      <c r="Y102" s="12"/>
    </row>
    <row r="103" spans="1:25">
      <c r="A103" s="1"/>
      <c r="B103" s="1"/>
      <c r="C103" s="1"/>
      <c r="D103" s="1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5">
      <c r="A104" s="166" t="s">
        <v>34</v>
      </c>
      <c r="B104" s="1562"/>
      <c r="C104" s="1562"/>
      <c r="D104" s="1562"/>
      <c r="E104" s="1"/>
      <c r="F104" s="1"/>
      <c r="G104" s="1"/>
      <c r="H104" s="1"/>
      <c r="I104" s="1"/>
      <c r="J104" s="1"/>
      <c r="K104" s="1563"/>
      <c r="L104" s="1563"/>
      <c r="M104" s="1563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 ht="18">
      <c r="A105" s="187" t="s">
        <v>35</v>
      </c>
      <c r="B105" s="186" t="s">
        <v>36</v>
      </c>
      <c r="C105" s="239" t="s">
        <v>37</v>
      </c>
      <c r="D105" s="24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>
      <c r="A106" s="230" t="s">
        <v>161</v>
      </c>
      <c r="B106" s="1558" t="s">
        <v>39</v>
      </c>
      <c r="C106" s="1558"/>
      <c r="D106" s="242"/>
      <c r="E106" s="243" t="s">
        <v>40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>
      <c r="A107" s="4" t="s">
        <v>169</v>
      </c>
      <c r="B107" s="1564" t="s">
        <v>41</v>
      </c>
      <c r="C107" s="156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5">
      <c r="A108" s="5" t="s">
        <v>42</v>
      </c>
      <c r="B108" s="1565"/>
      <c r="C108" s="156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>
      <c r="A109" s="5" t="s">
        <v>42</v>
      </c>
      <c r="B109" s="1565"/>
      <c r="C109" s="156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>
      <c r="A110" s="5" t="s">
        <v>43</v>
      </c>
      <c r="B110" s="1566"/>
      <c r="C110" s="156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>
      <c r="A111" s="5" t="s">
        <v>44</v>
      </c>
      <c r="B111" s="1567"/>
      <c r="C111" s="156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3" spans="1:25" ht="23.25" customHeight="1">
      <c r="A113" s="1559" t="s">
        <v>0</v>
      </c>
      <c r="B113" s="1559"/>
      <c r="C113" s="1559"/>
      <c r="D113" s="1559"/>
      <c r="E113" s="1559"/>
      <c r="F113" s="1559"/>
      <c r="G113" s="1067"/>
      <c r="H113" s="7"/>
      <c r="I113" s="1559" t="s">
        <v>1</v>
      </c>
      <c r="J113" s="1559"/>
      <c r="K113" s="1559"/>
      <c r="L113" s="1559"/>
      <c r="M113" s="1559"/>
      <c r="N113" s="1559"/>
      <c r="O113" s="1559"/>
      <c r="P113" s="1559"/>
      <c r="Q113" s="1559"/>
      <c r="R113" s="1560" t="s">
        <v>2</v>
      </c>
      <c r="S113" s="1561"/>
      <c r="T113" s="1560"/>
      <c r="U113" s="1560"/>
      <c r="V113" s="1560"/>
      <c r="W113" s="1560"/>
      <c r="X113" s="1560"/>
      <c r="Y113" s="1560"/>
    </row>
    <row r="114" spans="1:25" ht="26.25">
      <c r="A114" s="8" t="s">
        <v>3</v>
      </c>
      <c r="B114" s="8" t="s">
        <v>4</v>
      </c>
      <c r="C114" s="8" t="s">
        <v>5</v>
      </c>
      <c r="D114" s="8" t="s">
        <v>6</v>
      </c>
      <c r="E114" s="8" t="s">
        <v>7</v>
      </c>
      <c r="F114" s="8" t="s">
        <v>8</v>
      </c>
      <c r="G114" s="8" t="s">
        <v>9</v>
      </c>
      <c r="H114" s="33" t="s">
        <v>10</v>
      </c>
      <c r="I114" s="9" t="s">
        <v>11</v>
      </c>
      <c r="J114" s="9" t="s">
        <v>12</v>
      </c>
      <c r="K114" s="9" t="s">
        <v>13</v>
      </c>
      <c r="L114" s="9" t="s">
        <v>14</v>
      </c>
      <c r="M114" s="9" t="s">
        <v>15</v>
      </c>
      <c r="N114" s="9" t="s">
        <v>16</v>
      </c>
      <c r="O114" s="9" t="s">
        <v>17</v>
      </c>
      <c r="P114" s="10" t="s">
        <v>18</v>
      </c>
      <c r="Q114" s="8" t="s">
        <v>19</v>
      </c>
      <c r="R114" s="8" t="s">
        <v>20</v>
      </c>
      <c r="S114" s="240" t="s">
        <v>21</v>
      </c>
      <c r="T114" s="240" t="s">
        <v>22</v>
      </c>
      <c r="U114" s="8" t="s">
        <v>24</v>
      </c>
      <c r="V114" s="8" t="s">
        <v>25</v>
      </c>
      <c r="W114" s="8" t="s">
        <v>26</v>
      </c>
      <c r="X114" s="8" t="s">
        <v>27</v>
      </c>
      <c r="Y114" s="8" t="s">
        <v>28</v>
      </c>
    </row>
    <row r="115" spans="1:25">
      <c r="A115" s="224"/>
      <c r="B115" s="224"/>
      <c r="C115" s="224"/>
      <c r="D115" s="224"/>
      <c r="E115" s="227"/>
      <c r="F115" s="224"/>
      <c r="G115" s="224"/>
      <c r="H115" s="226"/>
      <c r="I115" s="224"/>
      <c r="J115" s="224"/>
      <c r="K115" s="224"/>
      <c r="L115" s="224"/>
      <c r="M115" s="224"/>
      <c r="N115" s="224"/>
      <c r="O115" s="224"/>
      <c r="P115" s="224"/>
      <c r="Q115" s="14">
        <f t="shared" ref="Q115:Q120" si="10">SUM(I115:P115)</f>
        <v>0</v>
      </c>
      <c r="R115" s="14" t="s">
        <v>30</v>
      </c>
      <c r="S115" s="14" t="s">
        <v>31</v>
      </c>
      <c r="T115" s="14"/>
      <c r="U115" s="228"/>
      <c r="V115" s="16"/>
      <c r="W115" s="16"/>
      <c r="X115" s="16"/>
      <c r="Y115" s="16"/>
    </row>
    <row r="116" spans="1:25">
      <c r="A116" s="224"/>
      <c r="B116" s="224"/>
      <c r="C116" s="224"/>
      <c r="D116" s="224"/>
      <c r="E116" s="227"/>
      <c r="F116" s="224"/>
      <c r="G116" s="224"/>
      <c r="H116" s="226"/>
      <c r="I116" s="224"/>
      <c r="J116" s="224"/>
      <c r="K116" s="224"/>
      <c r="L116" s="224"/>
      <c r="M116" s="224"/>
      <c r="N116" s="224"/>
      <c r="O116" s="224"/>
      <c r="P116" s="224"/>
      <c r="Q116" s="14">
        <f t="shared" si="10"/>
        <v>0</v>
      </c>
      <c r="R116" s="14" t="s">
        <v>30</v>
      </c>
      <c r="S116" s="14" t="s">
        <v>31</v>
      </c>
      <c r="T116" s="14"/>
      <c r="U116" s="228"/>
      <c r="V116" s="16"/>
      <c r="W116" s="16"/>
      <c r="X116" s="16"/>
      <c r="Y116" s="16"/>
    </row>
    <row r="117" spans="1:25">
      <c r="A117" s="224"/>
      <c r="B117" s="224"/>
      <c r="C117" s="224"/>
      <c r="D117" s="224"/>
      <c r="E117" s="227"/>
      <c r="F117" s="224"/>
      <c r="G117" s="224"/>
      <c r="H117" s="226"/>
      <c r="I117" s="224"/>
      <c r="J117" s="224"/>
      <c r="K117" s="224"/>
      <c r="L117" s="224"/>
      <c r="M117" s="224"/>
      <c r="N117" s="224"/>
      <c r="O117" s="224"/>
      <c r="P117" s="224"/>
      <c r="Q117" s="14">
        <f t="shared" si="10"/>
        <v>0</v>
      </c>
      <c r="R117" s="229" t="s">
        <v>32</v>
      </c>
      <c r="S117" s="23" t="s">
        <v>33</v>
      </c>
      <c r="T117" s="14"/>
      <c r="U117" s="228"/>
      <c r="V117" s="16"/>
      <c r="W117" s="16"/>
      <c r="X117" s="16"/>
      <c r="Y117" s="16"/>
    </row>
    <row r="118" spans="1:25">
      <c r="A118" s="224"/>
      <c r="B118" s="224"/>
      <c r="C118" s="224"/>
      <c r="D118" s="224"/>
      <c r="E118" s="227"/>
      <c r="F118" s="224"/>
      <c r="G118" s="224"/>
      <c r="H118" s="226"/>
      <c r="I118" s="224"/>
      <c r="J118" s="224"/>
      <c r="K118" s="224"/>
      <c r="L118" s="224"/>
      <c r="M118" s="224"/>
      <c r="N118" s="224"/>
      <c r="O118" s="224"/>
      <c r="P118" s="224"/>
      <c r="Q118" s="14">
        <f t="shared" si="10"/>
        <v>0</v>
      </c>
      <c r="R118" s="229" t="s">
        <v>32</v>
      </c>
      <c r="S118" s="23" t="s">
        <v>33</v>
      </c>
      <c r="T118" s="14"/>
      <c r="U118" s="228"/>
      <c r="V118" s="16"/>
      <c r="W118" s="16"/>
      <c r="X118" s="16"/>
      <c r="Y118" s="16"/>
    </row>
    <row r="119" spans="1:25">
      <c r="A119" s="224"/>
      <c r="B119" s="224"/>
      <c r="C119" s="224"/>
      <c r="D119" s="224"/>
      <c r="E119" s="227"/>
      <c r="F119" s="224"/>
      <c r="G119" s="224"/>
      <c r="H119" s="226"/>
      <c r="I119" s="224"/>
      <c r="J119" s="224"/>
      <c r="K119" s="224"/>
      <c r="L119" s="224"/>
      <c r="M119" s="224"/>
      <c r="N119" s="224"/>
      <c r="O119" s="224"/>
      <c r="P119" s="224"/>
      <c r="Q119" s="14">
        <f t="shared" si="10"/>
        <v>0</v>
      </c>
      <c r="R119" s="229" t="s">
        <v>32</v>
      </c>
      <c r="S119" s="23" t="s">
        <v>33</v>
      </c>
      <c r="T119" s="14"/>
      <c r="U119" s="228"/>
      <c r="V119" s="16"/>
      <c r="W119" s="16"/>
      <c r="X119" s="16"/>
      <c r="Y119" s="16"/>
    </row>
    <row r="120" spans="1:25">
      <c r="A120" s="15"/>
      <c r="B120" s="15"/>
      <c r="C120" s="15"/>
      <c r="D120" s="15"/>
      <c r="E120" s="15"/>
      <c r="F120" s="15"/>
      <c r="G120" s="15"/>
      <c r="H120" s="37"/>
      <c r="I120" s="15"/>
      <c r="J120" s="15"/>
      <c r="K120" s="15"/>
      <c r="L120" s="15"/>
      <c r="M120" s="15"/>
      <c r="N120" s="15"/>
      <c r="O120" s="15"/>
      <c r="P120" s="15"/>
      <c r="Q120" s="14">
        <f t="shared" si="10"/>
        <v>0</v>
      </c>
      <c r="R120" s="14" t="s">
        <v>30</v>
      </c>
      <c r="S120" s="14" t="s">
        <v>31</v>
      </c>
      <c r="T120" s="14"/>
      <c r="U120" s="16"/>
      <c r="V120" s="16"/>
      <c r="W120" s="16"/>
      <c r="X120" s="16"/>
      <c r="Y120" s="16"/>
    </row>
    <row r="121" spans="1:25">
      <c r="A121" s="11" t="s">
        <v>19</v>
      </c>
      <c r="B121" s="7"/>
      <c r="C121" s="7"/>
      <c r="D121" s="7"/>
      <c r="E121" s="11"/>
      <c r="F121" s="7"/>
      <c r="G121" s="7"/>
      <c r="H121" s="7"/>
      <c r="I121" s="11">
        <f>SUM(I115:I119)</f>
        <v>0</v>
      </c>
      <c r="J121" s="11">
        <f>SUM(J115:J119)</f>
        <v>0</v>
      </c>
      <c r="K121" s="11">
        <f t="shared" ref="K121:Q121" si="11">SUM(K115:K120)</f>
        <v>0</v>
      </c>
      <c r="L121" s="11">
        <f t="shared" si="11"/>
        <v>0</v>
      </c>
      <c r="M121" s="11">
        <f t="shared" si="11"/>
        <v>0</v>
      </c>
      <c r="N121" s="11">
        <f t="shared" si="11"/>
        <v>0</v>
      </c>
      <c r="O121" s="11">
        <f t="shared" si="11"/>
        <v>0</v>
      </c>
      <c r="P121" s="11">
        <f t="shared" si="11"/>
        <v>0</v>
      </c>
      <c r="Q121" s="11">
        <f t="shared" si="11"/>
        <v>0</v>
      </c>
      <c r="R121" s="12"/>
      <c r="S121" s="12"/>
      <c r="T121" s="12"/>
      <c r="U121" s="12"/>
      <c r="V121" s="12"/>
      <c r="W121" s="12"/>
      <c r="X121" s="12"/>
      <c r="Y121" s="12"/>
    </row>
    <row r="122" spans="1:25">
      <c r="A122" s="1"/>
      <c r="B122" s="1"/>
      <c r="C122" s="1"/>
      <c r="D122" s="1"/>
      <c r="E122" s="1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5">
      <c r="A123" s="166" t="s">
        <v>34</v>
      </c>
      <c r="B123" s="1562"/>
      <c r="C123" s="1562"/>
      <c r="D123" s="1562"/>
      <c r="E123" s="1"/>
      <c r="F123" s="1"/>
      <c r="G123" s="1"/>
      <c r="H123" s="1"/>
      <c r="I123" s="1"/>
      <c r="J123" s="1"/>
      <c r="K123" s="1563"/>
      <c r="L123" s="1563"/>
      <c r="M123" s="1563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5" ht="18">
      <c r="A124" s="187" t="s">
        <v>35</v>
      </c>
      <c r="B124" s="186" t="s">
        <v>36</v>
      </c>
      <c r="C124" s="239" t="s">
        <v>37</v>
      </c>
      <c r="D124" s="24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5">
      <c r="A125" s="230" t="s">
        <v>161</v>
      </c>
      <c r="B125" s="1558" t="s">
        <v>39</v>
      </c>
      <c r="C125" s="1558"/>
      <c r="D125" s="242"/>
      <c r="E125" s="243" t="s">
        <v>40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5">
      <c r="A126" s="4" t="s">
        <v>169</v>
      </c>
      <c r="B126" s="1564" t="s">
        <v>41</v>
      </c>
      <c r="C126" s="1564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5">
      <c r="A127" s="5" t="s">
        <v>42</v>
      </c>
      <c r="B127" s="1565"/>
      <c r="C127" s="156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5">
      <c r="A128" s="5" t="s">
        <v>42</v>
      </c>
      <c r="B128" s="1565"/>
      <c r="C128" s="1565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5">
      <c r="A129" s="5" t="s">
        <v>43</v>
      </c>
      <c r="B129" s="1566"/>
      <c r="C129" s="156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5">
      <c r="A130" s="5" t="s">
        <v>44</v>
      </c>
      <c r="B130" s="1567"/>
      <c r="C130" s="1567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2" spans="1:25" ht="23.25" customHeight="1">
      <c r="A132" s="1559" t="s">
        <v>0</v>
      </c>
      <c r="B132" s="1559"/>
      <c r="C132" s="1559"/>
      <c r="D132" s="1559"/>
      <c r="E132" s="1559"/>
      <c r="F132" s="1559"/>
      <c r="G132" s="1067"/>
      <c r="H132" s="7"/>
      <c r="I132" s="1559" t="s">
        <v>1</v>
      </c>
      <c r="J132" s="1559"/>
      <c r="K132" s="1559"/>
      <c r="L132" s="1559"/>
      <c r="M132" s="1559"/>
      <c r="N132" s="1559"/>
      <c r="O132" s="1559"/>
      <c r="P132" s="1559"/>
      <c r="Q132" s="1559"/>
      <c r="R132" s="1560" t="s">
        <v>2</v>
      </c>
      <c r="S132" s="1561"/>
      <c r="T132" s="1560"/>
      <c r="U132" s="1560"/>
      <c r="V132" s="1560"/>
      <c r="W132" s="1560"/>
      <c r="X132" s="1560"/>
      <c r="Y132" s="1560"/>
    </row>
    <row r="133" spans="1:25" ht="26.25">
      <c r="A133" s="8" t="s">
        <v>3</v>
      </c>
      <c r="B133" s="8" t="s">
        <v>4</v>
      </c>
      <c r="C133" s="8" t="s">
        <v>5</v>
      </c>
      <c r="D133" s="8" t="s">
        <v>6</v>
      </c>
      <c r="E133" s="8" t="s">
        <v>7</v>
      </c>
      <c r="F133" s="8" t="s">
        <v>8</v>
      </c>
      <c r="G133" s="8" t="s">
        <v>9</v>
      </c>
      <c r="H133" s="33" t="s">
        <v>10</v>
      </c>
      <c r="I133" s="9" t="s">
        <v>11</v>
      </c>
      <c r="J133" s="9" t="s">
        <v>12</v>
      </c>
      <c r="K133" s="9" t="s">
        <v>13</v>
      </c>
      <c r="L133" s="9" t="s">
        <v>14</v>
      </c>
      <c r="M133" s="9" t="s">
        <v>15</v>
      </c>
      <c r="N133" s="9" t="s">
        <v>16</v>
      </c>
      <c r="O133" s="9" t="s">
        <v>17</v>
      </c>
      <c r="P133" s="10" t="s">
        <v>18</v>
      </c>
      <c r="Q133" s="8" t="s">
        <v>19</v>
      </c>
      <c r="R133" s="8" t="s">
        <v>20</v>
      </c>
      <c r="S133" s="240" t="s">
        <v>21</v>
      </c>
      <c r="T133" s="240" t="s">
        <v>22</v>
      </c>
      <c r="U133" s="8" t="s">
        <v>24</v>
      </c>
      <c r="V133" s="8" t="s">
        <v>25</v>
      </c>
      <c r="W133" s="8" t="s">
        <v>26</v>
      </c>
      <c r="X133" s="8" t="s">
        <v>27</v>
      </c>
      <c r="Y133" s="8" t="s">
        <v>28</v>
      </c>
    </row>
    <row r="134" spans="1:25">
      <c r="A134" s="224"/>
      <c r="B134" s="224"/>
      <c r="C134" s="224"/>
      <c r="D134" s="224"/>
      <c r="E134" s="227"/>
      <c r="F134" s="224"/>
      <c r="G134" s="224"/>
      <c r="H134" s="226"/>
      <c r="I134" s="224"/>
      <c r="J134" s="224"/>
      <c r="K134" s="224"/>
      <c r="L134" s="224"/>
      <c r="M134" s="224"/>
      <c r="N134" s="224"/>
      <c r="O134" s="224"/>
      <c r="P134" s="224"/>
      <c r="Q134" s="14">
        <f t="shared" ref="Q134:Q139" si="12">SUM(I134:P134)</f>
        <v>0</v>
      </c>
      <c r="R134" s="14" t="s">
        <v>30</v>
      </c>
      <c r="S134" s="14" t="s">
        <v>31</v>
      </c>
      <c r="T134" s="14"/>
      <c r="U134" s="228"/>
      <c r="V134" s="16"/>
      <c r="W134" s="16"/>
      <c r="X134" s="16"/>
      <c r="Y134" s="16"/>
    </row>
    <row r="135" spans="1:25">
      <c r="A135" s="224"/>
      <c r="B135" s="224"/>
      <c r="C135" s="224"/>
      <c r="D135" s="224"/>
      <c r="E135" s="227"/>
      <c r="F135" s="224"/>
      <c r="G135" s="224"/>
      <c r="H135" s="226"/>
      <c r="I135" s="224"/>
      <c r="J135" s="224"/>
      <c r="K135" s="224"/>
      <c r="L135" s="224"/>
      <c r="M135" s="224"/>
      <c r="N135" s="224"/>
      <c r="O135" s="224"/>
      <c r="P135" s="224"/>
      <c r="Q135" s="14">
        <f t="shared" si="12"/>
        <v>0</v>
      </c>
      <c r="R135" s="14" t="s">
        <v>30</v>
      </c>
      <c r="S135" s="14" t="s">
        <v>31</v>
      </c>
      <c r="T135" s="14"/>
      <c r="U135" s="228"/>
      <c r="V135" s="16"/>
      <c r="W135" s="16"/>
      <c r="X135" s="16"/>
      <c r="Y135" s="16"/>
    </row>
    <row r="136" spans="1:25">
      <c r="A136" s="224"/>
      <c r="B136" s="224"/>
      <c r="C136" s="224"/>
      <c r="D136" s="224"/>
      <c r="E136" s="227"/>
      <c r="F136" s="224"/>
      <c r="G136" s="224"/>
      <c r="H136" s="226"/>
      <c r="I136" s="224"/>
      <c r="J136" s="224"/>
      <c r="K136" s="224"/>
      <c r="L136" s="224"/>
      <c r="M136" s="224"/>
      <c r="N136" s="224"/>
      <c r="O136" s="224"/>
      <c r="P136" s="224"/>
      <c r="Q136" s="14">
        <f t="shared" si="12"/>
        <v>0</v>
      </c>
      <c r="R136" s="229" t="s">
        <v>32</v>
      </c>
      <c r="S136" s="23" t="s">
        <v>33</v>
      </c>
      <c r="T136" s="14"/>
      <c r="U136" s="228"/>
      <c r="V136" s="16"/>
      <c r="W136" s="16"/>
      <c r="X136" s="16"/>
      <c r="Y136" s="16"/>
    </row>
    <row r="137" spans="1:25">
      <c r="A137" s="224"/>
      <c r="B137" s="224"/>
      <c r="C137" s="224"/>
      <c r="D137" s="224"/>
      <c r="E137" s="227"/>
      <c r="F137" s="224"/>
      <c r="G137" s="224"/>
      <c r="H137" s="226"/>
      <c r="I137" s="224"/>
      <c r="J137" s="224"/>
      <c r="K137" s="224"/>
      <c r="L137" s="224"/>
      <c r="M137" s="224"/>
      <c r="N137" s="224"/>
      <c r="O137" s="224"/>
      <c r="P137" s="224"/>
      <c r="Q137" s="14">
        <f t="shared" si="12"/>
        <v>0</v>
      </c>
      <c r="R137" s="229" t="s">
        <v>32</v>
      </c>
      <c r="S137" s="23" t="s">
        <v>33</v>
      </c>
      <c r="T137" s="14"/>
      <c r="U137" s="228"/>
      <c r="V137" s="16"/>
      <c r="W137" s="16"/>
      <c r="X137" s="16"/>
      <c r="Y137" s="16"/>
    </row>
    <row r="138" spans="1:25">
      <c r="A138" s="224"/>
      <c r="B138" s="224"/>
      <c r="C138" s="224"/>
      <c r="D138" s="224"/>
      <c r="E138" s="227"/>
      <c r="F138" s="224"/>
      <c r="G138" s="224"/>
      <c r="H138" s="226"/>
      <c r="I138" s="224"/>
      <c r="J138" s="224"/>
      <c r="K138" s="224"/>
      <c r="L138" s="224"/>
      <c r="M138" s="224"/>
      <c r="N138" s="224"/>
      <c r="O138" s="224"/>
      <c r="P138" s="224"/>
      <c r="Q138" s="14">
        <f t="shared" si="12"/>
        <v>0</v>
      </c>
      <c r="R138" s="229" t="s">
        <v>32</v>
      </c>
      <c r="S138" s="23" t="s">
        <v>33</v>
      </c>
      <c r="T138" s="14"/>
      <c r="U138" s="228"/>
      <c r="V138" s="16"/>
      <c r="W138" s="16"/>
      <c r="X138" s="16"/>
      <c r="Y138" s="16"/>
    </row>
    <row r="139" spans="1:25">
      <c r="A139" s="15"/>
      <c r="B139" s="15"/>
      <c r="C139" s="15"/>
      <c r="D139" s="15"/>
      <c r="E139" s="15"/>
      <c r="F139" s="15"/>
      <c r="G139" s="15"/>
      <c r="H139" s="37"/>
      <c r="I139" s="15"/>
      <c r="J139" s="15"/>
      <c r="K139" s="15"/>
      <c r="L139" s="15"/>
      <c r="M139" s="15"/>
      <c r="N139" s="15"/>
      <c r="O139" s="15"/>
      <c r="P139" s="15"/>
      <c r="Q139" s="14">
        <f t="shared" si="12"/>
        <v>0</v>
      </c>
      <c r="R139" s="14" t="s">
        <v>30</v>
      </c>
      <c r="S139" s="14" t="s">
        <v>31</v>
      </c>
      <c r="T139" s="14"/>
      <c r="U139" s="16"/>
      <c r="V139" s="16"/>
      <c r="W139" s="16"/>
      <c r="X139" s="16"/>
      <c r="Y139" s="16"/>
    </row>
    <row r="140" spans="1:25">
      <c r="A140" s="11" t="s">
        <v>19</v>
      </c>
      <c r="B140" s="7"/>
      <c r="C140" s="7"/>
      <c r="D140" s="7"/>
      <c r="E140" s="11"/>
      <c r="F140" s="7"/>
      <c r="G140" s="7"/>
      <c r="H140" s="7"/>
      <c r="I140" s="11">
        <f>SUM(I134:I138)</f>
        <v>0</v>
      </c>
      <c r="J140" s="11">
        <f>SUM(J134:J138)</f>
        <v>0</v>
      </c>
      <c r="K140" s="11">
        <f t="shared" ref="K140:Q140" si="13">SUM(K134:K139)</f>
        <v>0</v>
      </c>
      <c r="L140" s="11">
        <f t="shared" si="13"/>
        <v>0</v>
      </c>
      <c r="M140" s="11">
        <f t="shared" si="13"/>
        <v>0</v>
      </c>
      <c r="N140" s="11">
        <f t="shared" si="13"/>
        <v>0</v>
      </c>
      <c r="O140" s="11">
        <f t="shared" si="13"/>
        <v>0</v>
      </c>
      <c r="P140" s="11">
        <f t="shared" si="13"/>
        <v>0</v>
      </c>
      <c r="Q140" s="11">
        <f t="shared" si="13"/>
        <v>0</v>
      </c>
      <c r="R140" s="12"/>
      <c r="S140" s="12"/>
      <c r="T140" s="12"/>
      <c r="U140" s="12"/>
      <c r="V140" s="12"/>
      <c r="W140" s="12"/>
      <c r="X140" s="12"/>
      <c r="Y140" s="12"/>
    </row>
    <row r="141" spans="1:25">
      <c r="A141" s="1"/>
      <c r="B141" s="1"/>
      <c r="C141" s="1"/>
      <c r="D141" s="1"/>
      <c r="E141" s="1"/>
      <c r="F141" s="2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5">
      <c r="A142" s="166" t="s">
        <v>34</v>
      </c>
      <c r="B142" s="1562"/>
      <c r="C142" s="1562"/>
      <c r="D142" s="1562"/>
      <c r="E142" s="1"/>
      <c r="F142" s="1"/>
      <c r="G142" s="1"/>
      <c r="H142" s="1"/>
      <c r="I142" s="1"/>
      <c r="J142" s="1"/>
      <c r="K142" s="1563"/>
      <c r="L142" s="1563"/>
      <c r="M142" s="1563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5" ht="18">
      <c r="A143" s="187" t="s">
        <v>35</v>
      </c>
      <c r="B143" s="186" t="s">
        <v>36</v>
      </c>
      <c r="C143" s="239" t="s">
        <v>37</v>
      </c>
      <c r="D143" s="24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5">
      <c r="A144" s="230" t="s">
        <v>161</v>
      </c>
      <c r="B144" s="1558" t="s">
        <v>39</v>
      </c>
      <c r="C144" s="1558"/>
      <c r="D144" s="242"/>
      <c r="E144" s="243" t="s">
        <v>40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>
      <c r="A145" s="4" t="s">
        <v>169</v>
      </c>
      <c r="B145" s="1564" t="s">
        <v>41</v>
      </c>
      <c r="C145" s="1564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>
      <c r="A146" s="5" t="s">
        <v>42</v>
      </c>
      <c r="B146" s="1565"/>
      <c r="C146" s="156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>
      <c r="A147" s="5" t="s">
        <v>42</v>
      </c>
      <c r="B147" s="1565"/>
      <c r="C147" s="1565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>
      <c r="A148" s="5" t="s">
        <v>43</v>
      </c>
      <c r="B148" s="1566"/>
      <c r="C148" s="156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>
      <c r="A149" s="5" t="s">
        <v>44</v>
      </c>
      <c r="B149" s="1567"/>
      <c r="C149" s="1567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</sheetData>
  <mergeCells count="89">
    <mergeCell ref="H13:L13"/>
    <mergeCell ref="B11:C11"/>
    <mergeCell ref="A1:F1"/>
    <mergeCell ref="I1:Q1"/>
    <mergeCell ref="R1:Y1"/>
    <mergeCell ref="B9:D9"/>
    <mergeCell ref="K9:M9"/>
    <mergeCell ref="B12:C12"/>
    <mergeCell ref="B13:C13"/>
    <mergeCell ref="B14:C14"/>
    <mergeCell ref="B15:C15"/>
    <mergeCell ref="B16:C16"/>
    <mergeCell ref="A18:F18"/>
    <mergeCell ref="I18:Q18"/>
    <mergeCell ref="R18:Y18"/>
    <mergeCell ref="B28:D28"/>
    <mergeCell ref="K28:M28"/>
    <mergeCell ref="B30:C30"/>
    <mergeCell ref="B32:C32"/>
    <mergeCell ref="B31:C31"/>
    <mergeCell ref="B33:C33"/>
    <mergeCell ref="B34:C34"/>
    <mergeCell ref="B35:C35"/>
    <mergeCell ref="A37:F37"/>
    <mergeCell ref="R56:Y56"/>
    <mergeCell ref="R37:Y37"/>
    <mergeCell ref="B47:D47"/>
    <mergeCell ref="K47:M47"/>
    <mergeCell ref="B49:C49"/>
    <mergeCell ref="B50:C50"/>
    <mergeCell ref="B51:C51"/>
    <mergeCell ref="I37:Q37"/>
    <mergeCell ref="B52:C52"/>
    <mergeCell ref="B53:C53"/>
    <mergeCell ref="B54:C54"/>
    <mergeCell ref="A56:F56"/>
    <mergeCell ref="I56:Q56"/>
    <mergeCell ref="B71:C71"/>
    <mergeCell ref="B72:C72"/>
    <mergeCell ref="B73:C73"/>
    <mergeCell ref="A75:F75"/>
    <mergeCell ref="I75:Q75"/>
    <mergeCell ref="B66:D66"/>
    <mergeCell ref="K66:M66"/>
    <mergeCell ref="B68:C68"/>
    <mergeCell ref="B69:C69"/>
    <mergeCell ref="B70:C70"/>
    <mergeCell ref="R75:Y75"/>
    <mergeCell ref="B106:C106"/>
    <mergeCell ref="B87:C87"/>
    <mergeCell ref="B88:C88"/>
    <mergeCell ref="B89:C89"/>
    <mergeCell ref="B90:C90"/>
    <mergeCell ref="B91:C91"/>
    <mergeCell ref="B92:C92"/>
    <mergeCell ref="A94:F94"/>
    <mergeCell ref="I94:Q94"/>
    <mergeCell ref="R94:Y94"/>
    <mergeCell ref="B104:D104"/>
    <mergeCell ref="K104:M104"/>
    <mergeCell ref="B85:D85"/>
    <mergeCell ref="K85:M85"/>
    <mergeCell ref="B126:C126"/>
    <mergeCell ref="B107:C107"/>
    <mergeCell ref="B108:C108"/>
    <mergeCell ref="B109:C109"/>
    <mergeCell ref="B110:C110"/>
    <mergeCell ref="B111:C111"/>
    <mergeCell ref="A113:F113"/>
    <mergeCell ref="I113:Q113"/>
    <mergeCell ref="R113:Y113"/>
    <mergeCell ref="B123:D123"/>
    <mergeCell ref="K123:M123"/>
    <mergeCell ref="B125:C125"/>
    <mergeCell ref="B127:C127"/>
    <mergeCell ref="B128:C128"/>
    <mergeCell ref="B129:C129"/>
    <mergeCell ref="B130:C130"/>
    <mergeCell ref="A132:F132"/>
    <mergeCell ref="B147:C147"/>
    <mergeCell ref="B148:C148"/>
    <mergeCell ref="B149:C149"/>
    <mergeCell ref="R132:Y132"/>
    <mergeCell ref="B142:D142"/>
    <mergeCell ref="K142:M142"/>
    <mergeCell ref="B144:C144"/>
    <mergeCell ref="B145:C145"/>
    <mergeCell ref="B146:C146"/>
    <mergeCell ref="I132:Q132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A2070-EC58-4575-9825-CCCE5E53EB8A}">
  <sheetPr>
    <tabColor rgb="FFFF9900"/>
  </sheetPr>
  <dimension ref="A1:Y55"/>
  <sheetViews>
    <sheetView topLeftCell="A35" workbookViewId="0">
      <selection activeCell="P26" sqref="P2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2" width="9.140625" bestFit="1" customWidth="1"/>
    <col min="23" max="23" width="20.85546875" customWidth="1"/>
    <col min="24" max="24" width="19" customWidth="1"/>
  </cols>
  <sheetData>
    <row r="1" spans="1:25" ht="23.25">
      <c r="A1" s="1559" t="s">
        <v>205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4499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2561</v>
      </c>
      <c r="B3" s="224" t="s">
        <v>78</v>
      </c>
      <c r="C3" s="35" t="s">
        <v>4525</v>
      </c>
      <c r="D3" s="224" t="s">
        <v>400</v>
      </c>
      <c r="E3" s="227">
        <v>46094.788194444445</v>
      </c>
      <c r="F3" s="224">
        <v>11.8</v>
      </c>
      <c r="G3" s="224">
        <v>118019</v>
      </c>
      <c r="H3" s="226" t="s">
        <v>160</v>
      </c>
      <c r="I3" s="393"/>
      <c r="J3" s="224"/>
      <c r="K3" s="224"/>
      <c r="L3" s="224"/>
      <c r="M3" s="224"/>
      <c r="N3" s="35">
        <v>27</v>
      </c>
      <c r="O3" s="35">
        <v>54</v>
      </c>
      <c r="P3" s="35">
        <v>80</v>
      </c>
      <c r="Q3" s="14">
        <v>161</v>
      </c>
      <c r="R3" s="229" t="s">
        <v>32</v>
      </c>
      <c r="S3" s="23" t="s">
        <v>33</v>
      </c>
      <c r="T3" s="234" t="b">
        <v>1</v>
      </c>
      <c r="U3" s="232" t="s">
        <v>169</v>
      </c>
      <c r="V3" s="16" t="s">
        <v>90</v>
      </c>
      <c r="W3" s="16">
        <v>1018646</v>
      </c>
      <c r="X3" s="16" t="s">
        <v>4526</v>
      </c>
      <c r="Y3" s="16" t="s">
        <v>4328</v>
      </c>
    </row>
    <row r="4" spans="1:25">
      <c r="A4" s="224" t="s">
        <v>102</v>
      </c>
      <c r="B4" s="224" t="s">
        <v>92</v>
      </c>
      <c r="C4" s="35" t="s">
        <v>4527</v>
      </c>
      <c r="D4" s="224" t="s">
        <v>94</v>
      </c>
      <c r="E4" s="227">
        <v>46094.836805555555</v>
      </c>
      <c r="F4" s="224">
        <v>11.4</v>
      </c>
      <c r="G4" s="224">
        <v>118020</v>
      </c>
      <c r="H4" s="226" t="s">
        <v>160</v>
      </c>
      <c r="I4" s="393"/>
      <c r="J4" s="224"/>
      <c r="K4" s="224"/>
      <c r="L4" s="224"/>
      <c r="M4" s="224"/>
      <c r="N4" s="35">
        <v>27</v>
      </c>
      <c r="O4" s="35">
        <v>27</v>
      </c>
      <c r="P4" s="35">
        <v>107</v>
      </c>
      <c r="Q4" s="14">
        <v>161</v>
      </c>
      <c r="R4" s="229" t="s">
        <v>32</v>
      </c>
      <c r="S4" s="23" t="s">
        <v>33</v>
      </c>
      <c r="T4" s="14"/>
      <c r="U4" s="231" t="s">
        <v>161</v>
      </c>
      <c r="V4" s="16" t="s">
        <v>90</v>
      </c>
      <c r="W4" s="16">
        <v>1018647</v>
      </c>
      <c r="X4" s="16" t="s">
        <v>4528</v>
      </c>
      <c r="Y4" s="16" t="s">
        <v>4328</v>
      </c>
    </row>
    <row r="5" spans="1:25">
      <c r="A5" s="224" t="s">
        <v>114</v>
      </c>
      <c r="B5" s="224" t="s">
        <v>78</v>
      </c>
      <c r="C5" s="35" t="s">
        <v>4529</v>
      </c>
      <c r="D5" s="224" t="s">
        <v>400</v>
      </c>
      <c r="E5" s="227">
        <v>46094.788194444445</v>
      </c>
      <c r="F5" s="224">
        <v>11.8</v>
      </c>
      <c r="G5" s="224">
        <v>118021</v>
      </c>
      <c r="H5" s="226" t="s">
        <v>160</v>
      </c>
      <c r="I5" s="393"/>
      <c r="J5" s="224"/>
      <c r="K5" s="224"/>
      <c r="L5" s="224"/>
      <c r="M5" s="224"/>
      <c r="N5" s="35">
        <v>27</v>
      </c>
      <c r="O5" s="35">
        <v>54</v>
      </c>
      <c r="P5" s="35">
        <v>80</v>
      </c>
      <c r="Q5" s="14">
        <v>161</v>
      </c>
      <c r="R5" s="229" t="s">
        <v>32</v>
      </c>
      <c r="S5" s="23" t="s">
        <v>33</v>
      </c>
      <c r="T5" s="234" t="b">
        <v>1</v>
      </c>
      <c r="U5" s="232" t="s">
        <v>169</v>
      </c>
      <c r="V5" s="16" t="s">
        <v>90</v>
      </c>
      <c r="W5" s="16">
        <v>1018648</v>
      </c>
      <c r="X5" s="16" t="s">
        <v>4526</v>
      </c>
      <c r="Y5" s="16" t="s">
        <v>4328</v>
      </c>
    </row>
    <row r="6" spans="1:25">
      <c r="A6" s="224" t="s">
        <v>2561</v>
      </c>
      <c r="B6" s="224" t="s">
        <v>92</v>
      </c>
      <c r="C6" s="35" t="s">
        <v>4530</v>
      </c>
      <c r="D6" s="224" t="s">
        <v>159</v>
      </c>
      <c r="E6" s="227">
        <v>46066.041666666664</v>
      </c>
      <c r="F6" s="224">
        <v>10.3</v>
      </c>
      <c r="G6" s="224">
        <v>118022</v>
      </c>
      <c r="H6" s="226" t="s">
        <v>160</v>
      </c>
      <c r="I6" s="393"/>
      <c r="J6" s="224"/>
      <c r="K6" s="224"/>
      <c r="L6" s="224"/>
      <c r="M6" s="224"/>
      <c r="N6" s="35">
        <v>54</v>
      </c>
      <c r="O6" s="35">
        <v>27</v>
      </c>
      <c r="P6" s="35">
        <v>80</v>
      </c>
      <c r="Q6" s="14">
        <v>161</v>
      </c>
      <c r="R6" s="229" t="s">
        <v>32</v>
      </c>
      <c r="S6" s="23" t="s">
        <v>33</v>
      </c>
      <c r="T6" s="234" t="b">
        <v>1</v>
      </c>
      <c r="U6" s="231" t="s">
        <v>161</v>
      </c>
      <c r="V6" s="16" t="s">
        <v>90</v>
      </c>
      <c r="W6" s="16">
        <v>1018650</v>
      </c>
      <c r="X6" s="16" t="s">
        <v>4528</v>
      </c>
      <c r="Y6" s="16" t="s">
        <v>4328</v>
      </c>
    </row>
    <row r="7" spans="1:25">
      <c r="A7" s="224" t="s">
        <v>120</v>
      </c>
      <c r="B7" s="224" t="s">
        <v>92</v>
      </c>
      <c r="C7" s="35" t="s">
        <v>4531</v>
      </c>
      <c r="D7" s="224" t="s">
        <v>159</v>
      </c>
      <c r="E7" s="227">
        <v>46066.041666666664</v>
      </c>
      <c r="F7" s="224">
        <v>10.3</v>
      </c>
      <c r="G7" s="224">
        <v>118023</v>
      </c>
      <c r="H7" s="226" t="s">
        <v>740</v>
      </c>
      <c r="I7" s="393"/>
      <c r="J7" s="224"/>
      <c r="K7" s="224"/>
      <c r="L7" s="224"/>
      <c r="M7" s="35">
        <v>27</v>
      </c>
      <c r="N7" s="35">
        <v>27</v>
      </c>
      <c r="O7" s="35">
        <v>54</v>
      </c>
      <c r="P7" s="35">
        <v>53</v>
      </c>
      <c r="Q7" s="14">
        <v>161</v>
      </c>
      <c r="R7" s="229" t="s">
        <v>32</v>
      </c>
      <c r="S7" s="23" t="s">
        <v>33</v>
      </c>
      <c r="T7" s="234" t="b">
        <v>1</v>
      </c>
      <c r="U7" s="231" t="s">
        <v>161</v>
      </c>
      <c r="V7" s="16" t="s">
        <v>90</v>
      </c>
      <c r="W7" s="16">
        <v>1018651</v>
      </c>
      <c r="X7" s="16" t="s">
        <v>4528</v>
      </c>
      <c r="Y7" s="16" t="s">
        <v>4328</v>
      </c>
    </row>
    <row r="8" spans="1:25">
      <c r="A8" s="11" t="s">
        <v>19</v>
      </c>
      <c r="B8" s="7"/>
      <c r="C8" s="7"/>
      <c r="D8" s="7"/>
      <c r="E8" s="11"/>
      <c r="F8" s="7"/>
      <c r="G8" s="7"/>
      <c r="H8" s="7"/>
      <c r="I8" s="11">
        <f>SUM(I3:I6)</f>
        <v>0</v>
      </c>
      <c r="J8" s="11">
        <f>SUM(J3:J6)</f>
        <v>0</v>
      </c>
      <c r="K8" s="11">
        <f t="shared" ref="K8:Q8" si="0">SUM(K3:K7)</f>
        <v>0</v>
      </c>
      <c r="L8" s="11">
        <f t="shared" si="0"/>
        <v>0</v>
      </c>
      <c r="M8" s="11">
        <f t="shared" si="0"/>
        <v>27</v>
      </c>
      <c r="N8" s="11">
        <f t="shared" si="0"/>
        <v>162</v>
      </c>
      <c r="O8" s="11">
        <f t="shared" si="0"/>
        <v>216</v>
      </c>
      <c r="P8" s="11">
        <f t="shared" si="0"/>
        <v>400</v>
      </c>
      <c r="Q8" s="11">
        <f t="shared" si="0"/>
        <v>805</v>
      </c>
      <c r="R8" s="12"/>
      <c r="S8" s="12"/>
      <c r="T8" s="12"/>
      <c r="U8" s="12"/>
      <c r="V8" s="12"/>
      <c r="W8" s="12"/>
      <c r="X8" s="12"/>
      <c r="Y8" s="12"/>
    </row>
    <row r="9" spans="1:25">
      <c r="A9" s="1"/>
      <c r="B9" s="1"/>
      <c r="C9" s="1"/>
      <c r="D9" s="1"/>
      <c r="E9" s="1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"/>
      <c r="K10" s="1563"/>
      <c r="L10" s="1563"/>
      <c r="M10" s="156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4" t="s">
        <v>169</v>
      </c>
      <c r="B12" s="1564" t="s">
        <v>39</v>
      </c>
      <c r="C12" s="1564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41</v>
      </c>
      <c r="C13" s="155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3016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>
        <v>358409661227</v>
      </c>
      <c r="C16" s="156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/>
      <c r="C17" s="156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714" t="s">
        <v>155</v>
      </c>
      <c r="B19" s="1714"/>
      <c r="C19" s="1714"/>
      <c r="D19" s="1714"/>
      <c r="E19" s="1714"/>
      <c r="F19" s="1714"/>
      <c r="G19" s="1075"/>
      <c r="H19" s="259"/>
      <c r="I19" s="1714" t="s">
        <v>959</v>
      </c>
      <c r="J19" s="1714"/>
      <c r="K19" s="1714"/>
      <c r="L19" s="1714"/>
      <c r="M19" s="1714"/>
      <c r="N19" s="1714"/>
      <c r="O19" s="1714"/>
      <c r="P19" s="1714"/>
      <c r="Q19" s="1714"/>
      <c r="R19" s="1743" t="s">
        <v>4532</v>
      </c>
      <c r="S19" s="1744"/>
      <c r="T19" s="1744"/>
      <c r="U19" s="1744"/>
      <c r="V19" s="1744"/>
      <c r="W19" s="1744"/>
      <c r="X19" s="1744"/>
      <c r="Y19" s="1744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8" t="s">
        <v>9</v>
      </c>
      <c r="H20" s="33" t="s">
        <v>10</v>
      </c>
      <c r="I20" s="9" t="s">
        <v>11</v>
      </c>
      <c r="J20" s="9" t="s">
        <v>12</v>
      </c>
      <c r="K20" s="9" t="s">
        <v>13</v>
      </c>
      <c r="L20" s="9" t="s">
        <v>14</v>
      </c>
      <c r="M20" s="9" t="s">
        <v>15</v>
      </c>
      <c r="N20" s="9" t="s">
        <v>16</v>
      </c>
      <c r="O20" s="9" t="s">
        <v>17</v>
      </c>
      <c r="P20" s="10" t="s">
        <v>18</v>
      </c>
      <c r="Q20" s="8" t="s">
        <v>19</v>
      </c>
      <c r="R20" s="8" t="s">
        <v>20</v>
      </c>
      <c r="S20" s="240" t="s">
        <v>21</v>
      </c>
      <c r="T20" s="240" t="s">
        <v>22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224" t="s">
        <v>105</v>
      </c>
      <c r="B21" s="224" t="s">
        <v>78</v>
      </c>
      <c r="C21" s="35" t="s">
        <v>4533</v>
      </c>
      <c r="D21" s="224" t="s">
        <v>4534</v>
      </c>
      <c r="E21" s="227">
        <v>46094.611111111109</v>
      </c>
      <c r="F21" s="224">
        <v>13.7</v>
      </c>
      <c r="G21" s="224">
        <v>118024</v>
      </c>
      <c r="H21" s="226" t="s">
        <v>740</v>
      </c>
      <c r="I21" s="224"/>
      <c r="J21" s="224"/>
      <c r="K21" s="224"/>
      <c r="L21" s="224"/>
      <c r="M21" s="224"/>
      <c r="N21" s="224"/>
      <c r="O21" s="35">
        <v>27</v>
      </c>
      <c r="P21" s="35">
        <v>134</v>
      </c>
      <c r="Q21" s="14">
        <v>161</v>
      </c>
      <c r="R21" s="229" t="s">
        <v>32</v>
      </c>
      <c r="S21" s="23" t="s">
        <v>33</v>
      </c>
      <c r="T21" s="234" t="b">
        <v>1</v>
      </c>
      <c r="U21" s="260" t="s">
        <v>508</v>
      </c>
      <c r="V21" s="16" t="s">
        <v>90</v>
      </c>
      <c r="W21" s="16">
        <v>1018657</v>
      </c>
      <c r="X21" s="16" t="s">
        <v>4535</v>
      </c>
      <c r="Y21" s="16"/>
    </row>
    <row r="22" spans="1:25">
      <c r="A22" s="224" t="s">
        <v>1121</v>
      </c>
      <c r="B22" s="224" t="s">
        <v>78</v>
      </c>
      <c r="C22" s="35" t="s">
        <v>4536</v>
      </c>
      <c r="D22" s="224" t="s">
        <v>3923</v>
      </c>
      <c r="E22" s="227">
        <v>46095.552083333336</v>
      </c>
      <c r="F22" s="224">
        <v>10.6</v>
      </c>
      <c r="G22" s="224">
        <v>118025</v>
      </c>
      <c r="H22" s="226" t="s">
        <v>740</v>
      </c>
      <c r="I22" s="224"/>
      <c r="J22" s="224"/>
      <c r="K22" s="224"/>
      <c r="L22" s="224"/>
      <c r="M22" s="224"/>
      <c r="N22" s="224"/>
      <c r="O22" s="35">
        <v>81</v>
      </c>
      <c r="P22" s="35">
        <v>80</v>
      </c>
      <c r="Q22" s="14">
        <v>161</v>
      </c>
      <c r="R22" s="229" t="s">
        <v>32</v>
      </c>
      <c r="S22" s="23" t="s">
        <v>33</v>
      </c>
      <c r="T22" s="14"/>
      <c r="U22" s="260" t="s">
        <v>508</v>
      </c>
      <c r="V22" s="16" t="s">
        <v>90</v>
      </c>
      <c r="W22" s="16">
        <v>1018658</v>
      </c>
      <c r="X22" s="16" t="s">
        <v>4537</v>
      </c>
      <c r="Y22" s="16" t="s">
        <v>4328</v>
      </c>
    </row>
    <row r="23" spans="1:25">
      <c r="A23" s="224" t="s">
        <v>86</v>
      </c>
      <c r="B23" s="224" t="s">
        <v>78</v>
      </c>
      <c r="C23" s="35" t="s">
        <v>4538</v>
      </c>
      <c r="D23" s="224" t="s">
        <v>3923</v>
      </c>
      <c r="E23" s="227">
        <v>46095.552083333336</v>
      </c>
      <c r="F23" s="224">
        <v>10.6</v>
      </c>
      <c r="G23" s="224">
        <v>118026</v>
      </c>
      <c r="H23" s="226" t="s">
        <v>740</v>
      </c>
      <c r="I23" s="393"/>
      <c r="J23" s="224"/>
      <c r="K23" s="224"/>
      <c r="L23" s="224"/>
      <c r="M23" s="224"/>
      <c r="N23" s="224"/>
      <c r="O23" s="35">
        <v>135</v>
      </c>
      <c r="P23" s="35">
        <v>26</v>
      </c>
      <c r="Q23" s="14">
        <v>161</v>
      </c>
      <c r="R23" s="229" t="s">
        <v>32</v>
      </c>
      <c r="S23" s="23" t="s">
        <v>33</v>
      </c>
      <c r="T23" s="14"/>
      <c r="U23" s="260" t="s">
        <v>508</v>
      </c>
      <c r="V23" s="16" t="s">
        <v>90</v>
      </c>
      <c r="W23" s="16">
        <v>1018659</v>
      </c>
      <c r="X23" s="16" t="s">
        <v>4537</v>
      </c>
      <c r="Y23" s="16" t="s">
        <v>4328</v>
      </c>
    </row>
    <row r="24" spans="1:25">
      <c r="A24" s="224" t="s">
        <v>105</v>
      </c>
      <c r="B24" s="224" t="s">
        <v>78</v>
      </c>
      <c r="C24" s="35" t="s">
        <v>4539</v>
      </c>
      <c r="D24" s="224" t="s">
        <v>3923</v>
      </c>
      <c r="E24" s="227">
        <v>46095.552083333336</v>
      </c>
      <c r="F24" s="224">
        <v>10.6</v>
      </c>
      <c r="G24" s="224">
        <v>118027</v>
      </c>
      <c r="H24" s="226" t="s">
        <v>740</v>
      </c>
      <c r="I24" s="15"/>
      <c r="J24" s="224"/>
      <c r="K24" s="224"/>
      <c r="L24" s="224"/>
      <c r="M24" s="224"/>
      <c r="N24" s="224"/>
      <c r="O24" s="35">
        <v>80</v>
      </c>
      <c r="P24" s="35">
        <v>81</v>
      </c>
      <c r="Q24" s="14">
        <v>161</v>
      </c>
      <c r="R24" s="229" t="s">
        <v>32</v>
      </c>
      <c r="S24" s="23" t="s">
        <v>33</v>
      </c>
      <c r="T24" s="234" t="b">
        <v>1</v>
      </c>
      <c r="U24" s="260" t="s">
        <v>508</v>
      </c>
      <c r="V24" s="16" t="s">
        <v>90</v>
      </c>
      <c r="W24" s="16">
        <v>1018667</v>
      </c>
      <c r="X24" s="16" t="s">
        <v>4537</v>
      </c>
      <c r="Y24" s="16" t="s">
        <v>4328</v>
      </c>
    </row>
    <row r="25" spans="1:25">
      <c r="A25" s="224" t="s">
        <v>105</v>
      </c>
      <c r="B25" s="224" t="s">
        <v>78</v>
      </c>
      <c r="C25" s="35" t="s">
        <v>4540</v>
      </c>
      <c r="D25" s="224" t="s">
        <v>3923</v>
      </c>
      <c r="E25" s="227">
        <v>46095.552083333336</v>
      </c>
      <c r="F25" s="224">
        <v>10.6</v>
      </c>
      <c r="G25" s="224">
        <v>118028</v>
      </c>
      <c r="H25" s="226" t="s">
        <v>740</v>
      </c>
      <c r="I25" s="393"/>
      <c r="J25" s="224"/>
      <c r="K25" s="224"/>
      <c r="L25" s="224"/>
      <c r="M25" s="224"/>
      <c r="N25" s="224"/>
      <c r="O25" s="35">
        <v>107</v>
      </c>
      <c r="P25" s="35">
        <v>54</v>
      </c>
      <c r="Q25" s="14">
        <v>161</v>
      </c>
      <c r="R25" s="229" t="s">
        <v>32</v>
      </c>
      <c r="S25" s="23" t="s">
        <v>33</v>
      </c>
      <c r="T25" s="234" t="b">
        <v>1</v>
      </c>
      <c r="U25" s="260" t="s">
        <v>508</v>
      </c>
      <c r="V25" s="16" t="s">
        <v>90</v>
      </c>
      <c r="W25" s="16">
        <v>1018668</v>
      </c>
      <c r="X25" s="16" t="s">
        <v>4537</v>
      </c>
      <c r="Y25" s="16" t="s">
        <v>4328</v>
      </c>
    </row>
    <row r="26" spans="1:25">
      <c r="A26" s="224" t="s">
        <v>403</v>
      </c>
      <c r="B26" s="224" t="s">
        <v>404</v>
      </c>
      <c r="C26" s="35" t="s">
        <v>4541</v>
      </c>
      <c r="D26" s="224" t="s">
        <v>4542</v>
      </c>
      <c r="E26" s="227">
        <v>46096.520833333336</v>
      </c>
      <c r="F26" s="224">
        <v>14.1</v>
      </c>
      <c r="G26" s="463">
        <v>118038</v>
      </c>
      <c r="H26" s="226" t="s">
        <v>1348</v>
      </c>
      <c r="I26" s="224"/>
      <c r="J26" s="224"/>
      <c r="K26" s="224"/>
      <c r="L26" s="224"/>
      <c r="M26" s="224"/>
      <c r="N26" s="224"/>
      <c r="O26" s="224"/>
      <c r="P26" s="35">
        <v>81</v>
      </c>
      <c r="Q26" s="280">
        <v>81</v>
      </c>
      <c r="R26" s="14" t="s">
        <v>30</v>
      </c>
      <c r="S26" s="14" t="s">
        <v>31</v>
      </c>
      <c r="T26" s="269"/>
      <c r="U26" s="260" t="s">
        <v>508</v>
      </c>
      <c r="V26" s="232" t="s">
        <v>90</v>
      </c>
      <c r="W26" s="16">
        <v>1018666</v>
      </c>
      <c r="X26" s="16" t="s">
        <v>4537</v>
      </c>
      <c r="Y26" s="16"/>
    </row>
    <row r="27" spans="1:25" ht="51">
      <c r="A27" s="224" t="s">
        <v>403</v>
      </c>
      <c r="B27" s="224" t="s">
        <v>404</v>
      </c>
      <c r="C27" s="35" t="s">
        <v>4541</v>
      </c>
      <c r="D27" s="224" t="s">
        <v>4542</v>
      </c>
      <c r="E27" s="227">
        <v>46096.520833333336</v>
      </c>
      <c r="F27" s="224">
        <v>14.1</v>
      </c>
      <c r="G27" s="463">
        <v>118045</v>
      </c>
      <c r="H27" s="226" t="s">
        <v>1348</v>
      </c>
      <c r="I27" s="314" t="s">
        <v>4543</v>
      </c>
      <c r="J27" s="224"/>
      <c r="K27" s="224"/>
      <c r="L27" s="224"/>
      <c r="M27" s="224"/>
      <c r="N27" s="224"/>
      <c r="O27" s="224"/>
      <c r="P27" s="35">
        <v>80</v>
      </c>
      <c r="Q27" s="280">
        <v>80</v>
      </c>
      <c r="R27" s="14" t="s">
        <v>30</v>
      </c>
      <c r="S27" s="14" t="s">
        <v>31</v>
      </c>
      <c r="T27" s="1139"/>
      <c r="U27" s="260" t="s">
        <v>508</v>
      </c>
      <c r="V27" s="232" t="s">
        <v>90</v>
      </c>
      <c r="W27" s="16">
        <v>1018662</v>
      </c>
      <c r="X27" s="16" t="s">
        <v>4537</v>
      </c>
      <c r="Y27" s="232" t="s">
        <v>4544</v>
      </c>
    </row>
    <row r="28" spans="1:25" ht="51">
      <c r="A28" s="15" t="s">
        <v>120</v>
      </c>
      <c r="B28" s="15" t="s">
        <v>78</v>
      </c>
      <c r="C28" s="35" t="s">
        <v>4545</v>
      </c>
      <c r="D28" s="15" t="s">
        <v>1407</v>
      </c>
      <c r="E28" s="24">
        <v>46095.496527777781</v>
      </c>
      <c r="F28" s="15">
        <v>10.3</v>
      </c>
      <c r="G28" s="273">
        <v>118042</v>
      </c>
      <c r="H28" s="37" t="s">
        <v>740</v>
      </c>
      <c r="I28" s="314" t="s">
        <v>4543</v>
      </c>
      <c r="J28" s="15"/>
      <c r="K28" s="15"/>
      <c r="L28" s="15"/>
      <c r="M28" s="15"/>
      <c r="N28" s="15"/>
      <c r="O28" s="35">
        <v>108</v>
      </c>
      <c r="P28" s="35">
        <v>53</v>
      </c>
      <c r="Q28" s="14">
        <v>161</v>
      </c>
      <c r="R28" s="229" t="s">
        <v>32</v>
      </c>
      <c r="S28" s="23" t="s">
        <v>33</v>
      </c>
      <c r="T28" s="234" t="b">
        <v>1</v>
      </c>
      <c r="U28" s="260" t="s">
        <v>508</v>
      </c>
      <c r="V28" s="16" t="s">
        <v>90</v>
      </c>
      <c r="W28" s="16">
        <v>1018661</v>
      </c>
      <c r="X28" s="16" t="s">
        <v>4546</v>
      </c>
      <c r="Y28" s="16"/>
    </row>
    <row r="29" spans="1:25">
      <c r="A29" s="11" t="s">
        <v>19</v>
      </c>
      <c r="B29" s="7"/>
      <c r="C29" s="7"/>
      <c r="D29" s="7"/>
      <c r="E29" s="11"/>
      <c r="F29" s="7"/>
      <c r="G29" s="7"/>
      <c r="H29" s="7"/>
      <c r="I29" s="11">
        <f>SUM(I21:I24)</f>
        <v>0</v>
      </c>
      <c r="J29" s="11">
        <f>SUM(J21:J24)</f>
        <v>0</v>
      </c>
      <c r="K29" s="11">
        <f t="shared" ref="K29:P29" si="1">SUM(K21:K25)</f>
        <v>0</v>
      </c>
      <c r="L29" s="11">
        <f t="shared" si="1"/>
        <v>0</v>
      </c>
      <c r="M29" s="11">
        <f t="shared" si="1"/>
        <v>0</v>
      </c>
      <c r="N29" s="11">
        <f t="shared" si="1"/>
        <v>0</v>
      </c>
      <c r="O29" s="11">
        <f t="shared" si="1"/>
        <v>430</v>
      </c>
      <c r="P29" s="11">
        <f t="shared" si="1"/>
        <v>375</v>
      </c>
      <c r="Q29" s="11">
        <f>SUM(Q21:Q28)</f>
        <v>1127</v>
      </c>
      <c r="R29" s="12"/>
      <c r="S29" s="12"/>
      <c r="T29" s="12"/>
      <c r="U29" s="12"/>
      <c r="V29" s="12"/>
      <c r="W29" s="12"/>
      <c r="X29" s="12"/>
      <c r="Y29" s="12"/>
    </row>
    <row r="30" spans="1:25">
      <c r="A30" s="1"/>
      <c r="B30" s="1"/>
      <c r="C30" s="1"/>
      <c r="D30" s="1"/>
      <c r="E30" s="1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166" t="s">
        <v>34</v>
      </c>
      <c r="B31" s="1562"/>
      <c r="C31" s="1562"/>
      <c r="D31" s="1562"/>
      <c r="E31" s="1"/>
      <c r="F31" s="1"/>
      <c r="G31" s="1"/>
      <c r="H31" s="1"/>
      <c r="I31" s="1"/>
      <c r="J31" s="1"/>
      <c r="K31" s="1563"/>
      <c r="L31" s="1563"/>
      <c r="M31" s="156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ht="15.75" customHeight="1">
      <c r="A32" s="187" t="s">
        <v>35</v>
      </c>
      <c r="B32" s="186" t="s">
        <v>36</v>
      </c>
      <c r="C32" s="239" t="s">
        <v>37</v>
      </c>
      <c r="D32" s="24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 ht="15" customHeight="1">
      <c r="A33" s="262" t="s">
        <v>508</v>
      </c>
      <c r="B33" s="1738" t="s">
        <v>4547</v>
      </c>
      <c r="C33" s="1738"/>
      <c r="D33" s="242"/>
      <c r="E33" s="243" t="s">
        <v>40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42</v>
      </c>
      <c r="B34" s="1565"/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5">
      <c r="A36" s="5" t="s">
        <v>43</v>
      </c>
      <c r="B36" s="1566"/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5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9" spans="1:25" ht="23.25">
      <c r="A39" s="1559" t="s">
        <v>83</v>
      </c>
      <c r="B39" s="1559"/>
      <c r="C39" s="1559"/>
      <c r="D39" s="1559"/>
      <c r="E39" s="1559"/>
      <c r="F39" s="1559"/>
      <c r="G39" s="1067"/>
      <c r="H39" s="7"/>
      <c r="I39" s="1559" t="s">
        <v>84</v>
      </c>
      <c r="J39" s="1559"/>
      <c r="K39" s="1559"/>
      <c r="L39" s="1559"/>
      <c r="M39" s="1559"/>
      <c r="N39" s="1559"/>
      <c r="O39" s="1559"/>
      <c r="P39" s="1559"/>
      <c r="Q39" s="1559"/>
      <c r="R39" s="1741" t="s">
        <v>4548</v>
      </c>
      <c r="S39" s="1742"/>
      <c r="T39" s="1742"/>
      <c r="U39" s="1742"/>
      <c r="V39" s="1742"/>
      <c r="W39" s="1742"/>
      <c r="X39" s="1742"/>
      <c r="Y39" s="1742"/>
    </row>
    <row r="40" spans="1:25" ht="26.25">
      <c r="A40" s="8" t="s">
        <v>3</v>
      </c>
      <c r="B40" s="8" t="s">
        <v>4</v>
      </c>
      <c r="C40" s="8" t="s">
        <v>5</v>
      </c>
      <c r="D40" s="8" t="s">
        <v>6</v>
      </c>
      <c r="E40" s="8" t="s">
        <v>7</v>
      </c>
      <c r="F40" s="8" t="s">
        <v>8</v>
      </c>
      <c r="G40" s="8" t="s">
        <v>9</v>
      </c>
      <c r="H40" s="33" t="s">
        <v>10</v>
      </c>
      <c r="I40" s="9" t="s">
        <v>11</v>
      </c>
      <c r="J40" s="9" t="s">
        <v>12</v>
      </c>
      <c r="K40" s="9" t="s">
        <v>13</v>
      </c>
      <c r="L40" s="9" t="s">
        <v>14</v>
      </c>
      <c r="M40" s="9" t="s">
        <v>15</v>
      </c>
      <c r="N40" s="9" t="s">
        <v>16</v>
      </c>
      <c r="O40" s="9" t="s">
        <v>17</v>
      </c>
      <c r="P40" s="10" t="s">
        <v>18</v>
      </c>
      <c r="Q40" s="8" t="s">
        <v>19</v>
      </c>
      <c r="R40" s="8" t="s">
        <v>20</v>
      </c>
      <c r="S40" s="240" t="s">
        <v>21</v>
      </c>
      <c r="T40" s="240" t="s">
        <v>22</v>
      </c>
      <c r="U40" s="8" t="s">
        <v>24</v>
      </c>
      <c r="V40" s="8" t="s">
        <v>25</v>
      </c>
      <c r="W40" s="8" t="s">
        <v>26</v>
      </c>
      <c r="X40" s="8" t="s">
        <v>27</v>
      </c>
      <c r="Y40" s="8" t="s">
        <v>28</v>
      </c>
    </row>
    <row r="41" spans="1:25" ht="38.25">
      <c r="A41" s="224" t="s">
        <v>133</v>
      </c>
      <c r="B41" s="224" t="s">
        <v>134</v>
      </c>
      <c r="C41" s="35" t="s">
        <v>4549</v>
      </c>
      <c r="D41" s="224" t="s">
        <v>2892</v>
      </c>
      <c r="E41" s="227">
        <v>46095.288194444445</v>
      </c>
      <c r="F41" s="224">
        <v>12.2</v>
      </c>
      <c r="G41" s="224">
        <v>118029</v>
      </c>
      <c r="H41" s="226" t="s">
        <v>4550</v>
      </c>
      <c r="I41" s="393"/>
      <c r="J41" s="224"/>
      <c r="K41" s="224"/>
      <c r="L41" s="224"/>
      <c r="M41" s="35">
        <v>27</v>
      </c>
      <c r="N41" s="35">
        <v>27</v>
      </c>
      <c r="O41" s="35">
        <v>107</v>
      </c>
      <c r="P41" s="224"/>
      <c r="Q41" s="14">
        <v>161</v>
      </c>
      <c r="R41" s="229" t="s">
        <v>32</v>
      </c>
      <c r="S41" s="23" t="s">
        <v>33</v>
      </c>
      <c r="T41" s="14"/>
      <c r="U41" s="255" t="s">
        <v>100</v>
      </c>
      <c r="V41" s="16" t="s">
        <v>90</v>
      </c>
      <c r="W41" s="16">
        <v>1018652</v>
      </c>
      <c r="X41" s="16" t="s">
        <v>4551</v>
      </c>
      <c r="Y41" s="16"/>
    </row>
    <row r="42" spans="1:25">
      <c r="A42" s="224" t="s">
        <v>86</v>
      </c>
      <c r="B42" s="224" t="s">
        <v>134</v>
      </c>
      <c r="C42" s="35" t="s">
        <v>4552</v>
      </c>
      <c r="D42" s="224" t="s">
        <v>2892</v>
      </c>
      <c r="E42" s="227">
        <v>46095.288194444445</v>
      </c>
      <c r="F42" s="224">
        <v>12.2</v>
      </c>
      <c r="G42" s="224">
        <v>118030</v>
      </c>
      <c r="H42" s="226" t="s">
        <v>401</v>
      </c>
      <c r="I42" s="393"/>
      <c r="J42" s="224"/>
      <c r="K42" s="224"/>
      <c r="L42" s="224"/>
      <c r="M42" s="35">
        <v>27</v>
      </c>
      <c r="N42" s="35">
        <v>134</v>
      </c>
      <c r="O42" s="224"/>
      <c r="P42" s="224"/>
      <c r="Q42" s="14">
        <v>161</v>
      </c>
      <c r="R42" s="229" t="s">
        <v>32</v>
      </c>
      <c r="S42" s="23" t="s">
        <v>33</v>
      </c>
      <c r="T42" s="14"/>
      <c r="U42" s="255" t="s">
        <v>100</v>
      </c>
      <c r="V42" s="16" t="s">
        <v>90</v>
      </c>
      <c r="W42" s="16">
        <v>1018653</v>
      </c>
      <c r="X42" s="16" t="s">
        <v>4551</v>
      </c>
      <c r="Y42" s="16"/>
    </row>
    <row r="43" spans="1:25">
      <c r="A43" s="15" t="s">
        <v>120</v>
      </c>
      <c r="B43" s="224" t="s">
        <v>134</v>
      </c>
      <c r="C43" s="35" t="s">
        <v>4553</v>
      </c>
      <c r="D43" s="224" t="s">
        <v>2892</v>
      </c>
      <c r="E43" s="227">
        <v>46095.288194444445</v>
      </c>
      <c r="F43" s="224">
        <v>12.2</v>
      </c>
      <c r="G43" s="224">
        <v>118031</v>
      </c>
      <c r="H43" s="226" t="s">
        <v>1239</v>
      </c>
      <c r="I43" s="393"/>
      <c r="J43" s="224"/>
      <c r="K43" s="224"/>
      <c r="L43" s="224"/>
      <c r="M43" s="224">
        <v>0</v>
      </c>
      <c r="N43" s="224">
        <v>0</v>
      </c>
      <c r="O43" s="35">
        <v>161</v>
      </c>
      <c r="P43" s="224"/>
      <c r="Q43" s="14">
        <v>161</v>
      </c>
      <c r="R43" s="229" t="s">
        <v>32</v>
      </c>
      <c r="S43" s="23" t="s">
        <v>33</v>
      </c>
      <c r="T43" s="234" t="b">
        <v>1</v>
      </c>
      <c r="U43" s="255" t="s">
        <v>100</v>
      </c>
      <c r="V43" s="16" t="s">
        <v>90</v>
      </c>
      <c r="W43" s="16">
        <v>1018654</v>
      </c>
      <c r="X43" s="16" t="s">
        <v>4551</v>
      </c>
      <c r="Y43" s="16"/>
    </row>
    <row r="44" spans="1:25">
      <c r="A44" s="224" t="s">
        <v>515</v>
      </c>
      <c r="B44" s="224" t="s">
        <v>78</v>
      </c>
      <c r="C44" s="35" t="s">
        <v>4554</v>
      </c>
      <c r="D44" s="224" t="s">
        <v>400</v>
      </c>
      <c r="E44" s="227">
        <v>46094.788194444445</v>
      </c>
      <c r="F44" s="224">
        <v>11.8</v>
      </c>
      <c r="G44" s="224">
        <v>118032</v>
      </c>
      <c r="H44" s="226" t="s">
        <v>740</v>
      </c>
      <c r="I44" s="393"/>
      <c r="J44" s="224"/>
      <c r="K44" s="224"/>
      <c r="L44" s="224"/>
      <c r="M44" s="224"/>
      <c r="N44" s="224"/>
      <c r="O44" s="35">
        <v>27</v>
      </c>
      <c r="P44" s="35">
        <v>134</v>
      </c>
      <c r="Q44" s="14">
        <v>161</v>
      </c>
      <c r="R44" s="229" t="s">
        <v>32</v>
      </c>
      <c r="S44" s="23" t="s">
        <v>33</v>
      </c>
      <c r="T44" s="14"/>
      <c r="U44" s="232" t="s">
        <v>169</v>
      </c>
      <c r="V44" s="16" t="s">
        <v>90</v>
      </c>
      <c r="W44" s="16">
        <v>1018655</v>
      </c>
      <c r="X44" s="16" t="s">
        <v>4526</v>
      </c>
      <c r="Y44" s="16" t="s">
        <v>4328</v>
      </c>
    </row>
    <row r="45" spans="1:25">
      <c r="A45" s="224" t="s">
        <v>105</v>
      </c>
      <c r="B45" s="224" t="s">
        <v>78</v>
      </c>
      <c r="C45" s="35" t="s">
        <v>4555</v>
      </c>
      <c r="D45" s="224" t="s">
        <v>400</v>
      </c>
      <c r="E45" s="227">
        <v>46094.788194444445</v>
      </c>
      <c r="F45" s="224">
        <v>11.8</v>
      </c>
      <c r="G45" s="224">
        <v>118033</v>
      </c>
      <c r="H45" s="226" t="s">
        <v>740</v>
      </c>
      <c r="I45" s="393"/>
      <c r="J45" s="224"/>
      <c r="K45" s="224"/>
      <c r="L45" s="224"/>
      <c r="M45" s="224"/>
      <c r="N45" s="224"/>
      <c r="O45" s="35">
        <v>27</v>
      </c>
      <c r="P45" s="35">
        <v>134</v>
      </c>
      <c r="Q45" s="14">
        <v>161</v>
      </c>
      <c r="R45" s="229" t="s">
        <v>32</v>
      </c>
      <c r="S45" s="23" t="s">
        <v>33</v>
      </c>
      <c r="T45" s="234" t="b">
        <v>1</v>
      </c>
      <c r="U45" s="232" t="s">
        <v>169</v>
      </c>
      <c r="V45" s="16" t="s">
        <v>90</v>
      </c>
      <c r="W45" s="16">
        <v>1018656</v>
      </c>
      <c r="X45" s="16" t="s">
        <v>4526</v>
      </c>
      <c r="Y45" s="16" t="s">
        <v>4328</v>
      </c>
    </row>
    <row r="46" spans="1:25">
      <c r="A46" s="11" t="s">
        <v>19</v>
      </c>
      <c r="B46" s="7"/>
      <c r="C46" s="7"/>
      <c r="D46" s="7"/>
      <c r="E46" s="11"/>
      <c r="F46" s="7"/>
      <c r="G46" s="7"/>
      <c r="H46" s="7"/>
      <c r="I46" s="11">
        <f t="shared" ref="I46:Q46" si="2">SUM(I41:I45)</f>
        <v>0</v>
      </c>
      <c r="J46" s="11">
        <f t="shared" si="2"/>
        <v>0</v>
      </c>
      <c r="K46" s="11">
        <f t="shared" si="2"/>
        <v>0</v>
      </c>
      <c r="L46" s="11">
        <f t="shared" si="2"/>
        <v>0</v>
      </c>
      <c r="M46" s="11">
        <f t="shared" si="2"/>
        <v>54</v>
      </c>
      <c r="N46" s="11">
        <f t="shared" si="2"/>
        <v>161</v>
      </c>
      <c r="O46" s="11">
        <f t="shared" si="2"/>
        <v>322</v>
      </c>
      <c r="P46" s="11">
        <f t="shared" si="2"/>
        <v>268</v>
      </c>
      <c r="Q46" s="11">
        <f t="shared" si="2"/>
        <v>805</v>
      </c>
      <c r="R46" s="12"/>
      <c r="S46" s="12"/>
      <c r="T46" s="12"/>
      <c r="U46" s="12"/>
      <c r="V46" s="12"/>
      <c r="W46" s="12"/>
      <c r="X46" s="12"/>
      <c r="Y46" s="12"/>
    </row>
    <row r="47" spans="1:25">
      <c r="A47" s="1"/>
      <c r="B47" s="1"/>
      <c r="C47" s="1"/>
      <c r="D47" s="1"/>
      <c r="E47" s="1"/>
      <c r="F47" s="2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>
      <c r="A48" s="166" t="s">
        <v>34</v>
      </c>
      <c r="B48" s="1562"/>
      <c r="C48" s="1562"/>
      <c r="D48" s="1562"/>
      <c r="E48" s="1"/>
      <c r="F48" s="1"/>
      <c r="G48" s="1"/>
      <c r="H48" s="1"/>
      <c r="I48" s="1"/>
      <c r="J48" s="1"/>
      <c r="K48" s="1563"/>
      <c r="L48" s="1563"/>
      <c r="M48" s="1563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8">
      <c r="A49" s="187" t="s">
        <v>35</v>
      </c>
      <c r="B49" s="186" t="s">
        <v>36</v>
      </c>
      <c r="C49" s="239" t="s">
        <v>37</v>
      </c>
      <c r="D49" s="24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257" t="s">
        <v>100</v>
      </c>
      <c r="B50" s="1619" t="s">
        <v>39</v>
      </c>
      <c r="C50" s="1619"/>
      <c r="D50" s="242"/>
      <c r="E50" s="243" t="s">
        <v>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4" t="s">
        <v>169</v>
      </c>
      <c r="B51" s="1564" t="s">
        <v>41</v>
      </c>
      <c r="C51" s="156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5" t="s">
        <v>42</v>
      </c>
      <c r="B52" s="1565" t="s">
        <v>4556</v>
      </c>
      <c r="C52" s="156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5" t="s">
        <v>42</v>
      </c>
      <c r="B53" s="1565"/>
      <c r="C53" s="156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5" t="s">
        <v>43</v>
      </c>
      <c r="B54" s="1566">
        <v>358400711249</v>
      </c>
      <c r="C54" s="156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5" t="s">
        <v>44</v>
      </c>
      <c r="B55" s="1567">
        <v>0.66666666666666663</v>
      </c>
      <c r="C55" s="156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</sheetData>
  <mergeCells count="32">
    <mergeCell ref="B12:C12"/>
    <mergeCell ref="A1:F1"/>
    <mergeCell ref="I1:Q1"/>
    <mergeCell ref="R1:Y1"/>
    <mergeCell ref="B10:D10"/>
    <mergeCell ref="K10:M10"/>
    <mergeCell ref="B13:C13"/>
    <mergeCell ref="B14:C14"/>
    <mergeCell ref="B15:C15"/>
    <mergeCell ref="B16:C16"/>
    <mergeCell ref="B17:C17"/>
    <mergeCell ref="R19:Y19"/>
    <mergeCell ref="B31:D31"/>
    <mergeCell ref="K31:M31"/>
    <mergeCell ref="B33:C33"/>
    <mergeCell ref="A19:F19"/>
    <mergeCell ref="B34:C34"/>
    <mergeCell ref="B35:C35"/>
    <mergeCell ref="B36:C36"/>
    <mergeCell ref="B37:C37"/>
    <mergeCell ref="I19:Q19"/>
    <mergeCell ref="B55:C55"/>
    <mergeCell ref="B50:C50"/>
    <mergeCell ref="B51:C51"/>
    <mergeCell ref="B52:C52"/>
    <mergeCell ref="B53:C53"/>
    <mergeCell ref="B54:C54"/>
    <mergeCell ref="A39:F39"/>
    <mergeCell ref="I39:Q39"/>
    <mergeCell ref="R39:Y39"/>
    <mergeCell ref="B48:D48"/>
    <mergeCell ref="K48:M48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011-8122-415C-918E-019A31FF390D}">
  <sheetPr>
    <tabColor rgb="FFFF9900"/>
  </sheetPr>
  <dimension ref="A1:AE37"/>
  <sheetViews>
    <sheetView workbookViewId="0">
      <selection activeCell="A32" sqref="A32:C33"/>
    </sheetView>
  </sheetViews>
  <sheetFormatPr defaultColWidth="11.42578125" defaultRowHeight="15"/>
  <cols>
    <col min="1" max="1" width="25.42578125" customWidth="1"/>
    <col min="2" max="2" width="11.85546875" customWidth="1"/>
    <col min="3" max="3" width="18.7109375" customWidth="1"/>
    <col min="4" max="4" width="12.42578125" customWidth="1"/>
    <col min="5" max="5" width="18.7109375" customWidth="1"/>
    <col min="6" max="6" width="9.140625" bestFit="1" customWidth="1"/>
    <col min="7" max="7" width="12.28515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180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4557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 ht="51.75">
      <c r="A3" s="15" t="s">
        <v>111</v>
      </c>
      <c r="B3" s="15" t="s">
        <v>65</v>
      </c>
      <c r="C3" s="35" t="s">
        <v>4558</v>
      </c>
      <c r="D3" s="15" t="s">
        <v>64</v>
      </c>
      <c r="E3" s="24">
        <v>46093.517361111109</v>
      </c>
      <c r="F3" s="15">
        <v>14.8</v>
      </c>
      <c r="G3" s="224">
        <v>117982</v>
      </c>
      <c r="H3" s="226"/>
      <c r="I3" s="224"/>
      <c r="J3" s="224"/>
      <c r="K3" s="224"/>
      <c r="L3" s="224"/>
      <c r="M3" s="35">
        <v>161</v>
      </c>
      <c r="N3" s="224"/>
      <c r="O3" s="224"/>
      <c r="P3" s="224"/>
      <c r="Q3" s="14">
        <f t="shared" ref="Q3:Q8" si="0">SUM(I3:P3)</f>
        <v>161</v>
      </c>
      <c r="R3" s="14" t="s">
        <v>30</v>
      </c>
      <c r="S3" s="23" t="s">
        <v>33</v>
      </c>
      <c r="T3" s="14"/>
      <c r="U3" s="232" t="s">
        <v>169</v>
      </c>
      <c r="V3" s="16" t="s">
        <v>90</v>
      </c>
      <c r="W3" s="16">
        <v>1018629</v>
      </c>
      <c r="X3" s="16" t="s">
        <v>4559</v>
      </c>
      <c r="Y3" s="16"/>
    </row>
    <row r="4" spans="1:25">
      <c r="A4" s="15" t="s">
        <v>113</v>
      </c>
      <c r="B4" s="15" t="s">
        <v>65</v>
      </c>
      <c r="C4" s="35" t="s">
        <v>4560</v>
      </c>
      <c r="D4" s="15" t="s">
        <v>64</v>
      </c>
      <c r="E4" s="24">
        <v>46094.517361111109</v>
      </c>
      <c r="F4" s="15">
        <v>14.8</v>
      </c>
      <c r="G4" s="224">
        <v>117983</v>
      </c>
      <c r="H4" s="226"/>
      <c r="I4" s="224"/>
      <c r="J4" s="224"/>
      <c r="K4" s="224"/>
      <c r="L4" s="224"/>
      <c r="M4" s="35">
        <v>81</v>
      </c>
      <c r="N4" s="224"/>
      <c r="O4" s="224"/>
      <c r="P4" s="224"/>
      <c r="Q4" s="14">
        <f t="shared" si="0"/>
        <v>81</v>
      </c>
      <c r="R4" s="14" t="s">
        <v>30</v>
      </c>
      <c r="S4" s="23" t="s">
        <v>33</v>
      </c>
      <c r="T4" s="14"/>
      <c r="U4" s="232" t="s">
        <v>169</v>
      </c>
      <c r="V4" s="16" t="s">
        <v>90</v>
      </c>
      <c r="W4" s="16">
        <v>1018633</v>
      </c>
      <c r="X4" s="16" t="s">
        <v>4561</v>
      </c>
      <c r="Y4" s="16"/>
    </row>
    <row r="5" spans="1:25">
      <c r="A5" s="224" t="s">
        <v>190</v>
      </c>
      <c r="B5" s="224" t="s">
        <v>78</v>
      </c>
      <c r="C5" s="35" t="s">
        <v>4562</v>
      </c>
      <c r="D5" s="224" t="s">
        <v>1047</v>
      </c>
      <c r="E5" s="227">
        <v>46094.041666666664</v>
      </c>
      <c r="F5" s="224">
        <v>11.4</v>
      </c>
      <c r="G5" s="224">
        <v>117989</v>
      </c>
      <c r="H5" s="226" t="s">
        <v>740</v>
      </c>
      <c r="I5" s="609"/>
      <c r="J5" s="224"/>
      <c r="K5" s="224"/>
      <c r="L5" s="224"/>
      <c r="M5" s="35">
        <v>27</v>
      </c>
      <c r="N5" s="35">
        <v>27</v>
      </c>
      <c r="O5" s="35">
        <v>54</v>
      </c>
      <c r="P5" s="35">
        <v>53</v>
      </c>
      <c r="Q5" s="14">
        <f t="shared" si="0"/>
        <v>161</v>
      </c>
      <c r="R5" s="229" t="s">
        <v>32</v>
      </c>
      <c r="S5" s="23" t="s">
        <v>33</v>
      </c>
      <c r="T5" s="14"/>
      <c r="U5" s="231" t="s">
        <v>161</v>
      </c>
      <c r="V5" s="16" t="s">
        <v>90</v>
      </c>
      <c r="W5" s="16">
        <v>1018636</v>
      </c>
      <c r="X5" s="16" t="s">
        <v>4528</v>
      </c>
      <c r="Y5" s="16" t="s">
        <v>4328</v>
      </c>
    </row>
    <row r="6" spans="1:25">
      <c r="A6" s="224" t="s">
        <v>2561</v>
      </c>
      <c r="B6" s="224" t="s">
        <v>78</v>
      </c>
      <c r="C6" s="271" t="s">
        <v>4563</v>
      </c>
      <c r="D6" s="224" t="s">
        <v>400</v>
      </c>
      <c r="E6" s="227">
        <v>46094.788194444445</v>
      </c>
      <c r="F6" s="224">
        <v>11.8</v>
      </c>
      <c r="G6" s="224">
        <v>117990</v>
      </c>
      <c r="H6" s="226" t="s">
        <v>740</v>
      </c>
      <c r="I6" s="609"/>
      <c r="J6" s="224"/>
      <c r="K6" s="224"/>
      <c r="L6" s="224"/>
      <c r="M6" s="224">
        <v>0</v>
      </c>
      <c r="N6" s="35">
        <v>27</v>
      </c>
      <c r="O6" s="35">
        <v>54</v>
      </c>
      <c r="P6" s="35">
        <v>80</v>
      </c>
      <c r="Q6" s="14">
        <f t="shared" si="0"/>
        <v>161</v>
      </c>
      <c r="R6" s="229" t="s">
        <v>32</v>
      </c>
      <c r="S6" s="23" t="s">
        <v>33</v>
      </c>
      <c r="T6" s="234" t="b">
        <v>1</v>
      </c>
      <c r="U6" s="232" t="s">
        <v>169</v>
      </c>
      <c r="V6" s="16" t="s">
        <v>90</v>
      </c>
      <c r="W6" s="16">
        <v>1018639</v>
      </c>
      <c r="X6" s="16" t="s">
        <v>4526</v>
      </c>
      <c r="Y6" s="16" t="s">
        <v>4328</v>
      </c>
    </row>
    <row r="7" spans="1:25">
      <c r="A7" s="224" t="s">
        <v>120</v>
      </c>
      <c r="B7" s="224" t="s">
        <v>78</v>
      </c>
      <c r="C7" s="35" t="s">
        <v>4564</v>
      </c>
      <c r="D7" s="224" t="s">
        <v>932</v>
      </c>
      <c r="E7" s="227">
        <v>46095.041666666664</v>
      </c>
      <c r="F7" s="224">
        <v>11.4</v>
      </c>
      <c r="G7" s="224">
        <v>117991</v>
      </c>
      <c r="H7" s="226" t="s">
        <v>740</v>
      </c>
      <c r="I7" s="609"/>
      <c r="J7" s="224"/>
      <c r="K7" s="224"/>
      <c r="L7" s="224"/>
      <c r="M7" s="224"/>
      <c r="N7" s="35">
        <v>54</v>
      </c>
      <c r="O7" s="35">
        <v>54</v>
      </c>
      <c r="P7" s="35">
        <v>53</v>
      </c>
      <c r="Q7" s="14">
        <f t="shared" si="0"/>
        <v>161</v>
      </c>
      <c r="R7" s="229" t="s">
        <v>32</v>
      </c>
      <c r="S7" s="23" t="s">
        <v>33</v>
      </c>
      <c r="T7" s="234" t="b">
        <v>1</v>
      </c>
      <c r="U7" s="231" t="s">
        <v>161</v>
      </c>
      <c r="V7" s="16" t="s">
        <v>90</v>
      </c>
      <c r="W7" s="16">
        <v>1018638</v>
      </c>
      <c r="X7" s="16" t="s">
        <v>4565</v>
      </c>
      <c r="Y7" s="16" t="s">
        <v>4328</v>
      </c>
    </row>
    <row r="8" spans="1:25">
      <c r="A8" s="15" t="s">
        <v>165</v>
      </c>
      <c r="B8" s="15" t="s">
        <v>78</v>
      </c>
      <c r="C8" s="35" t="s">
        <v>4566</v>
      </c>
      <c r="D8" s="15" t="s">
        <v>88</v>
      </c>
      <c r="E8" s="227">
        <v>46095.041666666664</v>
      </c>
      <c r="F8" s="224">
        <v>10.3</v>
      </c>
      <c r="G8" s="15">
        <v>117992</v>
      </c>
      <c r="H8" s="226" t="s">
        <v>740</v>
      </c>
      <c r="I8" s="609"/>
      <c r="J8" s="15"/>
      <c r="K8" s="15"/>
      <c r="L8" s="15"/>
      <c r="M8" s="15"/>
      <c r="N8" s="35">
        <v>54</v>
      </c>
      <c r="O8" s="35">
        <v>54</v>
      </c>
      <c r="P8" s="35">
        <v>53</v>
      </c>
      <c r="Q8" s="14">
        <f t="shared" si="0"/>
        <v>161</v>
      </c>
      <c r="R8" s="229" t="s">
        <v>32</v>
      </c>
      <c r="S8" s="23" t="s">
        <v>33</v>
      </c>
      <c r="U8" s="231" t="s">
        <v>161</v>
      </c>
      <c r="V8" s="16" t="s">
        <v>90</v>
      </c>
      <c r="W8" s="16">
        <v>1018637</v>
      </c>
      <c r="X8" s="16" t="s">
        <v>4565</v>
      </c>
      <c r="Y8" s="16" t="s">
        <v>4328</v>
      </c>
    </row>
    <row r="9" spans="1:25">
      <c r="A9" s="11" t="s">
        <v>19</v>
      </c>
      <c r="B9" s="7"/>
      <c r="C9" s="7"/>
      <c r="D9" s="7"/>
      <c r="E9" s="11"/>
      <c r="F9" s="7"/>
      <c r="G9" s="7"/>
      <c r="H9" s="7"/>
      <c r="I9" s="11">
        <f>SUM(I3:I7)</f>
        <v>0</v>
      </c>
      <c r="J9" s="11">
        <f>SUM(J3:J7)</f>
        <v>0</v>
      </c>
      <c r="K9" s="11">
        <f t="shared" ref="K9:P9" si="1">SUM(K3:K8)</f>
        <v>0</v>
      </c>
      <c r="L9" s="11">
        <f t="shared" si="1"/>
        <v>0</v>
      </c>
      <c r="M9" s="11">
        <f t="shared" si="1"/>
        <v>269</v>
      </c>
      <c r="N9" s="11">
        <f t="shared" si="1"/>
        <v>162</v>
      </c>
      <c r="O9" s="11">
        <f t="shared" si="1"/>
        <v>216</v>
      </c>
      <c r="P9" s="11">
        <f t="shared" si="1"/>
        <v>239</v>
      </c>
      <c r="Q9" s="11">
        <f>SUM(Q3:Q8)</f>
        <v>886</v>
      </c>
      <c r="R9" s="12"/>
      <c r="S9" s="12"/>
      <c r="T9" s="12"/>
      <c r="U9" s="12"/>
      <c r="V9" s="12"/>
      <c r="W9" s="12"/>
      <c r="X9" s="12"/>
      <c r="Y9" s="12"/>
    </row>
    <row r="10" spans="1:25">
      <c r="A10" s="1"/>
      <c r="B10" s="1"/>
      <c r="C10" s="1"/>
      <c r="D10" s="1"/>
      <c r="E10" s="1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>
      <c r="A11" s="166" t="s">
        <v>34</v>
      </c>
      <c r="B11" s="1562"/>
      <c r="C11" s="1562"/>
      <c r="D11" s="1562"/>
      <c r="E11" s="1"/>
      <c r="F11" s="1"/>
      <c r="G11" s="1"/>
      <c r="H11" s="1"/>
      <c r="I11" s="1"/>
      <c r="J11" s="1"/>
      <c r="K11" s="1563"/>
      <c r="L11" s="1563"/>
      <c r="M11" s="156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>
      <c r="A12" s="187" t="s">
        <v>35</v>
      </c>
      <c r="B12" s="186" t="s">
        <v>36</v>
      </c>
      <c r="C12" s="239" t="s">
        <v>37</v>
      </c>
      <c r="D12" s="2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39</v>
      </c>
      <c r="C13" s="1558"/>
      <c r="D13" s="242"/>
      <c r="E13" s="243" t="s">
        <v>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4" t="s">
        <v>169</v>
      </c>
      <c r="B14" s="1564" t="s">
        <v>41</v>
      </c>
      <c r="C14" s="156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5" customHeight="1">
      <c r="A15" s="5" t="s">
        <v>42</v>
      </c>
      <c r="B15" s="1565" t="s">
        <v>957</v>
      </c>
      <c r="C15" s="156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42</v>
      </c>
      <c r="B16" s="1747"/>
      <c r="C16" s="174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31">
      <c r="A17" s="5" t="s">
        <v>43</v>
      </c>
      <c r="B17" s="1747">
        <v>358401649810</v>
      </c>
      <c r="C17" s="174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31">
      <c r="A18" s="5" t="s">
        <v>44</v>
      </c>
      <c r="B18" s="1567">
        <v>0.91666666666666663</v>
      </c>
      <c r="C18" s="156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31">
      <c r="A19" s="24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31" ht="23.25" customHeight="1">
      <c r="A20" s="1559" t="s">
        <v>194</v>
      </c>
      <c r="B20" s="1559"/>
      <c r="C20" s="1559"/>
      <c r="D20" s="1559"/>
      <c r="E20" s="1559"/>
      <c r="F20" s="1559"/>
      <c r="G20" s="1067"/>
      <c r="H20" s="7"/>
      <c r="I20" s="1559" t="s">
        <v>346</v>
      </c>
      <c r="J20" s="1559"/>
      <c r="K20" s="1559"/>
      <c r="L20" s="1559"/>
      <c r="M20" s="1559"/>
      <c r="N20" s="1559"/>
      <c r="O20" s="1559"/>
      <c r="P20" s="1559"/>
      <c r="Q20" s="1559"/>
      <c r="R20" s="1745" t="s">
        <v>4567</v>
      </c>
      <c r="S20" s="1746"/>
      <c r="T20" s="1745"/>
      <c r="U20" s="1745"/>
      <c r="V20" s="1745"/>
      <c r="W20" s="1745"/>
      <c r="X20" s="1745"/>
      <c r="Y20" s="1745"/>
    </row>
    <row r="21" spans="1:31" ht="26.25">
      <c r="A21" s="8" t="s">
        <v>3</v>
      </c>
      <c r="B21" s="8" t="s">
        <v>4</v>
      </c>
      <c r="C21" s="8" t="s">
        <v>5</v>
      </c>
      <c r="D21" s="8" t="s">
        <v>6</v>
      </c>
      <c r="E21" s="8" t="s">
        <v>7</v>
      </c>
      <c r="F21" s="8" t="s">
        <v>8</v>
      </c>
      <c r="G21" s="8" t="s">
        <v>9</v>
      </c>
      <c r="H21" s="33" t="s">
        <v>10</v>
      </c>
      <c r="I21" s="9" t="s">
        <v>11</v>
      </c>
      <c r="J21" s="9" t="s">
        <v>12</v>
      </c>
      <c r="K21" s="9" t="s">
        <v>13</v>
      </c>
      <c r="L21" s="9" t="s">
        <v>14</v>
      </c>
      <c r="M21" s="9" t="s">
        <v>15</v>
      </c>
      <c r="N21" s="9" t="s">
        <v>16</v>
      </c>
      <c r="O21" s="9" t="s">
        <v>17</v>
      </c>
      <c r="P21" s="10" t="s">
        <v>18</v>
      </c>
      <c r="Q21" s="8" t="s">
        <v>19</v>
      </c>
      <c r="R21" s="8" t="s">
        <v>20</v>
      </c>
      <c r="S21" s="240" t="s">
        <v>21</v>
      </c>
      <c r="T21" s="240" t="s">
        <v>22</v>
      </c>
      <c r="U21" s="8" t="s">
        <v>24</v>
      </c>
      <c r="V21" s="8" t="s">
        <v>25</v>
      </c>
      <c r="W21" s="8" t="s">
        <v>26</v>
      </c>
      <c r="X21" s="8" t="s">
        <v>27</v>
      </c>
      <c r="Y21" s="8" t="s">
        <v>28</v>
      </c>
    </row>
    <row r="22" spans="1:31">
      <c r="A22" s="15" t="s">
        <v>142</v>
      </c>
      <c r="B22" s="15" t="s">
        <v>72</v>
      </c>
      <c r="C22" s="35" t="s">
        <v>4568</v>
      </c>
      <c r="D22" s="15" t="s">
        <v>71</v>
      </c>
      <c r="E22" s="24">
        <v>46093.753472222219</v>
      </c>
      <c r="F22" s="15">
        <v>14.5</v>
      </c>
      <c r="G22" s="224">
        <v>117984</v>
      </c>
      <c r="H22" s="226"/>
      <c r="I22" s="224"/>
      <c r="J22" s="224"/>
      <c r="K22" s="224"/>
      <c r="L22" s="35">
        <v>55</v>
      </c>
      <c r="M22" s="224"/>
      <c r="N22" s="35">
        <v>54</v>
      </c>
      <c r="O22" s="35">
        <v>52</v>
      </c>
      <c r="P22" s="224"/>
      <c r="Q22" s="14">
        <v>161</v>
      </c>
      <c r="R22" s="14" t="s">
        <v>30</v>
      </c>
      <c r="S22" s="14" t="s">
        <v>31</v>
      </c>
      <c r="T22" s="14"/>
      <c r="U22" s="232" t="s">
        <v>169</v>
      </c>
      <c r="V22" s="16"/>
      <c r="W22" s="16">
        <v>1018630</v>
      </c>
      <c r="X22" s="16" t="s">
        <v>4546</v>
      </c>
      <c r="Y22" s="16"/>
    </row>
    <row r="23" spans="1:31">
      <c r="A23" s="15" t="s">
        <v>4569</v>
      </c>
      <c r="B23" s="15" t="s">
        <v>69</v>
      </c>
      <c r="C23" s="35" t="s">
        <v>4570</v>
      </c>
      <c r="D23" s="15" t="s">
        <v>68</v>
      </c>
      <c r="E23" s="24">
        <v>46092.795138888891</v>
      </c>
      <c r="F23" s="15">
        <v>14.5</v>
      </c>
      <c r="G23" s="224">
        <v>117985</v>
      </c>
      <c r="H23" s="226"/>
      <c r="I23" s="224"/>
      <c r="J23" s="224"/>
      <c r="K23" s="224"/>
      <c r="L23" s="224"/>
      <c r="M23" s="224"/>
      <c r="N23" s="35">
        <v>81</v>
      </c>
      <c r="O23" s="35">
        <v>80</v>
      </c>
      <c r="P23" s="224"/>
      <c r="Q23" s="14">
        <v>161</v>
      </c>
      <c r="R23" s="14" t="s">
        <v>30</v>
      </c>
      <c r="S23" s="14" t="s">
        <v>31</v>
      </c>
      <c r="T23" s="14"/>
      <c r="U23" s="232" t="s">
        <v>169</v>
      </c>
      <c r="V23" s="16"/>
      <c r="W23" s="16">
        <v>1018631</v>
      </c>
      <c r="X23" s="16" t="s">
        <v>4546</v>
      </c>
      <c r="Y23" s="16"/>
    </row>
    <row r="24" spans="1:31">
      <c r="A24" s="224" t="s">
        <v>86</v>
      </c>
      <c r="B24" s="224" t="s">
        <v>92</v>
      </c>
      <c r="C24" s="35" t="s">
        <v>4571</v>
      </c>
      <c r="D24" s="224" t="s">
        <v>159</v>
      </c>
      <c r="E24" s="227">
        <v>46094.041666666664</v>
      </c>
      <c r="F24" s="224">
        <v>10.3</v>
      </c>
      <c r="G24" s="224">
        <v>117993</v>
      </c>
      <c r="H24" s="226" t="s">
        <v>740</v>
      </c>
      <c r="I24" s="393"/>
      <c r="J24" s="224"/>
      <c r="K24" s="224"/>
      <c r="L24" s="224"/>
      <c r="M24" s="35">
        <v>27</v>
      </c>
      <c r="N24" s="35">
        <v>27</v>
      </c>
      <c r="O24" s="35">
        <v>53</v>
      </c>
      <c r="P24" s="35">
        <v>54</v>
      </c>
      <c r="Q24" s="14">
        <v>161</v>
      </c>
      <c r="R24" s="229" t="s">
        <v>32</v>
      </c>
      <c r="S24" s="23" t="s">
        <v>33</v>
      </c>
      <c r="T24" s="14"/>
      <c r="U24" s="542" t="s">
        <v>161</v>
      </c>
      <c r="V24" s="16" t="s">
        <v>90</v>
      </c>
      <c r="W24" s="16">
        <v>1018632</v>
      </c>
      <c r="X24" s="16" t="s">
        <v>4528</v>
      </c>
      <c r="Y24" s="16" t="s">
        <v>4328</v>
      </c>
    </row>
    <row r="25" spans="1:31">
      <c r="A25" s="224" t="s">
        <v>157</v>
      </c>
      <c r="B25" s="224" t="s">
        <v>2438</v>
      </c>
      <c r="C25" s="35" t="s">
        <v>4572</v>
      </c>
      <c r="D25" s="224" t="s">
        <v>159</v>
      </c>
      <c r="E25" s="227">
        <v>46094.041666666664</v>
      </c>
      <c r="F25" s="224">
        <v>10.3</v>
      </c>
      <c r="G25" s="224">
        <v>117994</v>
      </c>
      <c r="H25" s="226" t="s">
        <v>740</v>
      </c>
      <c r="I25" s="393"/>
      <c r="J25" s="224"/>
      <c r="K25" s="224"/>
      <c r="L25" s="224"/>
      <c r="M25" s="35">
        <v>12</v>
      </c>
      <c r="N25" s="35">
        <v>15</v>
      </c>
      <c r="O25" s="35">
        <v>54</v>
      </c>
      <c r="P25" s="35">
        <v>80</v>
      </c>
      <c r="Q25" s="14">
        <v>161</v>
      </c>
      <c r="R25" s="229" t="s">
        <v>32</v>
      </c>
      <c r="S25" s="23" t="s">
        <v>33</v>
      </c>
      <c r="T25" s="14"/>
      <c r="U25" s="542" t="s">
        <v>161</v>
      </c>
      <c r="V25" s="16" t="s">
        <v>90</v>
      </c>
      <c r="W25" s="16">
        <v>1018634</v>
      </c>
      <c r="X25" s="16" t="s">
        <v>4528</v>
      </c>
      <c r="Y25" s="16" t="s">
        <v>4328</v>
      </c>
    </row>
    <row r="26" spans="1:31">
      <c r="A26" s="224" t="s">
        <v>119</v>
      </c>
      <c r="B26" s="224" t="s">
        <v>2438</v>
      </c>
      <c r="C26" s="35" t="s">
        <v>4573</v>
      </c>
      <c r="D26" s="224" t="s">
        <v>159</v>
      </c>
      <c r="E26" s="227">
        <v>46094.041666666664</v>
      </c>
      <c r="F26" s="224">
        <v>10.3</v>
      </c>
      <c r="G26" s="224">
        <v>117995</v>
      </c>
      <c r="H26" s="226" t="s">
        <v>740</v>
      </c>
      <c r="I26" s="393"/>
      <c r="J26" s="224"/>
      <c r="K26" s="224"/>
      <c r="L26" s="224"/>
      <c r="M26" s="35">
        <v>15</v>
      </c>
      <c r="N26" s="35">
        <v>20</v>
      </c>
      <c r="O26" s="35">
        <v>37</v>
      </c>
      <c r="P26" s="35">
        <v>85</v>
      </c>
      <c r="Q26" s="14">
        <v>157</v>
      </c>
      <c r="R26" s="229" t="s">
        <v>32</v>
      </c>
      <c r="S26" s="23" t="s">
        <v>33</v>
      </c>
      <c r="T26" s="14"/>
      <c r="U26" s="542" t="s">
        <v>161</v>
      </c>
      <c r="V26" s="16" t="s">
        <v>90</v>
      </c>
      <c r="W26" s="16">
        <v>1018635</v>
      </c>
      <c r="X26" s="16" t="s">
        <v>4528</v>
      </c>
      <c r="Y26" s="16" t="s">
        <v>4328</v>
      </c>
    </row>
    <row r="27" spans="1:31">
      <c r="A27" s="15"/>
      <c r="B27" s="15"/>
      <c r="C27" s="15"/>
      <c r="D27" s="15"/>
      <c r="E27" s="15"/>
      <c r="F27" s="15"/>
      <c r="G27" s="15"/>
      <c r="H27" s="37"/>
      <c r="I27" s="15"/>
      <c r="J27" s="15"/>
      <c r="K27" s="15"/>
      <c r="L27" s="15"/>
      <c r="M27" s="15"/>
      <c r="N27" s="15"/>
      <c r="O27" s="15"/>
      <c r="P27" s="15"/>
      <c r="Q27" s="14">
        <f>SUM(I27:P27)</f>
        <v>0</v>
      </c>
      <c r="R27" s="14" t="s">
        <v>30</v>
      </c>
      <c r="S27" s="14" t="s">
        <v>31</v>
      </c>
      <c r="T27" s="14"/>
      <c r="U27" s="16"/>
      <c r="V27" s="16"/>
      <c r="W27" s="16"/>
      <c r="X27" s="16"/>
      <c r="Y27" s="16"/>
      <c r="AE27" s="141"/>
    </row>
    <row r="28" spans="1:31">
      <c r="A28" s="11" t="s">
        <v>19</v>
      </c>
      <c r="B28" s="7"/>
      <c r="C28" s="7"/>
      <c r="D28" s="7"/>
      <c r="E28" s="11"/>
      <c r="F28" s="7"/>
      <c r="G28" s="7"/>
      <c r="H28" s="7"/>
      <c r="I28" s="11">
        <f>SUM(I22:I26)</f>
        <v>0</v>
      </c>
      <c r="J28" s="11">
        <f>SUM(J22:J26)</f>
        <v>0</v>
      </c>
      <c r="K28" s="11">
        <f t="shared" ref="K28:Q28" si="2">SUM(K22:K27)</f>
        <v>0</v>
      </c>
      <c r="L28" s="11">
        <f t="shared" si="2"/>
        <v>55</v>
      </c>
      <c r="M28" s="11">
        <f t="shared" si="2"/>
        <v>54</v>
      </c>
      <c r="N28" s="11">
        <f t="shared" si="2"/>
        <v>197</v>
      </c>
      <c r="O28" s="11">
        <f t="shared" si="2"/>
        <v>276</v>
      </c>
      <c r="P28" s="11">
        <f t="shared" si="2"/>
        <v>219</v>
      </c>
      <c r="Q28" s="11">
        <f t="shared" si="2"/>
        <v>801</v>
      </c>
      <c r="R28" s="12"/>
      <c r="S28" s="12"/>
      <c r="T28" s="12"/>
      <c r="U28" s="12"/>
      <c r="V28" s="12"/>
      <c r="W28" s="12"/>
      <c r="X28" s="12"/>
      <c r="Y28" s="12"/>
    </row>
    <row r="29" spans="1:31">
      <c r="A29" s="1"/>
      <c r="B29" s="1"/>
      <c r="C29" s="1"/>
      <c r="D29" s="1"/>
      <c r="E29" s="1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31">
      <c r="A30" s="166" t="s">
        <v>34</v>
      </c>
      <c r="B30" s="1562"/>
      <c r="C30" s="1562"/>
      <c r="D30" s="1562"/>
      <c r="E30" s="1"/>
      <c r="F30" s="1"/>
      <c r="G30" s="1"/>
      <c r="H30" s="1"/>
      <c r="I30" s="1"/>
      <c r="J30" s="1"/>
      <c r="K30" s="1563"/>
      <c r="L30" s="1563"/>
      <c r="M30" s="156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31" ht="15.75" customHeight="1">
      <c r="A31" s="187" t="s">
        <v>35</v>
      </c>
      <c r="B31" s="186" t="s">
        <v>36</v>
      </c>
      <c r="C31" s="239" t="s">
        <v>37</v>
      </c>
      <c r="D31" s="2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31" ht="15" customHeight="1">
      <c r="A32" s="4" t="s">
        <v>169</v>
      </c>
      <c r="B32" s="1564" t="s">
        <v>39</v>
      </c>
      <c r="C32" s="1564"/>
      <c r="D32" s="242"/>
      <c r="E32" s="243" t="s">
        <v>40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230" t="s">
        <v>161</v>
      </c>
      <c r="B33" s="1558" t="s">
        <v>41</v>
      </c>
      <c r="C33" s="155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5" t="s">
        <v>42</v>
      </c>
      <c r="B34" s="1565" t="s">
        <v>2908</v>
      </c>
      <c r="C34" s="156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5" t="s">
        <v>42</v>
      </c>
      <c r="B35" s="1565"/>
      <c r="C35" s="15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5" t="s">
        <v>43</v>
      </c>
      <c r="B36" s="1566">
        <v>358405964990</v>
      </c>
      <c r="C36" s="156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5" t="s">
        <v>44</v>
      </c>
      <c r="B37" s="1567"/>
      <c r="C37" s="156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</sheetData>
  <mergeCells count="22">
    <mergeCell ref="B13:C13"/>
    <mergeCell ref="A1:F1"/>
    <mergeCell ref="I1:Q1"/>
    <mergeCell ref="R1:Y1"/>
    <mergeCell ref="B11:D11"/>
    <mergeCell ref="K11:M11"/>
    <mergeCell ref="B14:C14"/>
    <mergeCell ref="B15:C15"/>
    <mergeCell ref="B16:C16"/>
    <mergeCell ref="B17:C17"/>
    <mergeCell ref="B18:C18"/>
    <mergeCell ref="R20:Y20"/>
    <mergeCell ref="B30:D30"/>
    <mergeCell ref="K30:M30"/>
    <mergeCell ref="B32:C32"/>
    <mergeCell ref="B33:C33"/>
    <mergeCell ref="A20:F20"/>
    <mergeCell ref="B34:C34"/>
    <mergeCell ref="B35:C35"/>
    <mergeCell ref="B36:C36"/>
    <mergeCell ref="B37:C37"/>
    <mergeCell ref="I20:Q20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89253-7658-4929-AC48-E29238E8D84B}">
  <sheetPr>
    <tabColor rgb="FFFFFF00"/>
  </sheetPr>
  <dimension ref="A1:Y74"/>
  <sheetViews>
    <sheetView topLeftCell="A19" workbookViewId="0">
      <selection activeCell="C44" sqref="C44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13.140625" customWidth="1"/>
    <col min="8" max="8" width="9.140625" bestFit="1" customWidth="1"/>
    <col min="9" max="16" width="7.42578125" customWidth="1"/>
    <col min="17" max="17" width="7.7109375" customWidth="1"/>
    <col min="18" max="18" width="9.1406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109</v>
      </c>
      <c r="B1" s="1559"/>
      <c r="C1" s="1559"/>
      <c r="D1" s="1559"/>
      <c r="E1" s="1559"/>
      <c r="F1" s="1559"/>
      <c r="G1" s="1067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4574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224" t="s">
        <v>86</v>
      </c>
      <c r="B3" s="224" t="s">
        <v>92</v>
      </c>
      <c r="C3" s="35" t="s">
        <v>4575</v>
      </c>
      <c r="D3" s="224" t="s">
        <v>2294</v>
      </c>
      <c r="E3" s="227">
        <v>46089.618055555555</v>
      </c>
      <c r="F3" s="224">
        <v>10.8</v>
      </c>
      <c r="G3" s="224">
        <v>117951</v>
      </c>
      <c r="H3" s="226" t="s">
        <v>1348</v>
      </c>
      <c r="I3" s="224" t="s">
        <v>4576</v>
      </c>
      <c r="J3" s="224"/>
      <c r="K3" s="224"/>
      <c r="L3" s="224"/>
      <c r="M3" s="224"/>
      <c r="N3" s="224"/>
      <c r="O3" s="35">
        <v>27</v>
      </c>
      <c r="P3" s="35">
        <v>134</v>
      </c>
      <c r="Q3" s="14">
        <f t="shared" ref="Q3:Q6" si="0">SUM(I3:P3)</f>
        <v>161</v>
      </c>
      <c r="R3" s="229" t="s">
        <v>32</v>
      </c>
      <c r="S3" s="23" t="s">
        <v>33</v>
      </c>
      <c r="T3" s="14"/>
      <c r="U3" s="231" t="s">
        <v>161</v>
      </c>
      <c r="V3" s="16" t="s">
        <v>90</v>
      </c>
      <c r="W3" s="16">
        <v>1018583</v>
      </c>
      <c r="X3" s="16" t="s">
        <v>4577</v>
      </c>
      <c r="Y3" s="16"/>
    </row>
    <row r="4" spans="1:25">
      <c r="A4" s="224" t="s">
        <v>119</v>
      </c>
      <c r="B4" s="224" t="s">
        <v>92</v>
      </c>
      <c r="C4" s="35" t="s">
        <v>4578</v>
      </c>
      <c r="D4" s="224" t="s">
        <v>2294</v>
      </c>
      <c r="E4" s="227">
        <v>46089.618055555555</v>
      </c>
      <c r="F4" s="224">
        <v>10.8</v>
      </c>
      <c r="G4" s="224">
        <v>117952</v>
      </c>
      <c r="H4" s="226" t="s">
        <v>740</v>
      </c>
      <c r="I4" s="224"/>
      <c r="J4" s="224"/>
      <c r="K4" s="224"/>
      <c r="L4" s="224"/>
      <c r="M4" s="224"/>
      <c r="N4" s="35">
        <v>27</v>
      </c>
      <c r="O4" s="35">
        <v>27</v>
      </c>
      <c r="P4" s="35">
        <v>107</v>
      </c>
      <c r="Q4" s="14">
        <f t="shared" si="0"/>
        <v>161</v>
      </c>
      <c r="R4" s="229" t="s">
        <v>32</v>
      </c>
      <c r="S4" s="23" t="s">
        <v>33</v>
      </c>
      <c r="T4" s="14"/>
      <c r="U4" s="231" t="s">
        <v>161</v>
      </c>
      <c r="V4" s="16" t="s">
        <v>90</v>
      </c>
      <c r="W4" s="16">
        <v>1018584</v>
      </c>
      <c r="X4" s="16" t="s">
        <v>4577</v>
      </c>
      <c r="Y4" s="16"/>
    </row>
    <row r="5" spans="1:25">
      <c r="A5" s="224" t="s">
        <v>105</v>
      </c>
      <c r="B5" s="224" t="s">
        <v>78</v>
      </c>
      <c r="C5" s="35" t="s">
        <v>4579</v>
      </c>
      <c r="D5" s="15" t="s">
        <v>88</v>
      </c>
      <c r="E5" s="227">
        <v>46089.166666666664</v>
      </c>
      <c r="F5" s="224">
        <v>10.3</v>
      </c>
      <c r="G5" s="224">
        <v>117953</v>
      </c>
      <c r="H5" s="226" t="s">
        <v>740</v>
      </c>
      <c r="I5" s="609"/>
      <c r="J5" s="224"/>
      <c r="K5" s="224"/>
      <c r="L5" s="224"/>
      <c r="M5" s="224"/>
      <c r="N5" s="35">
        <v>54</v>
      </c>
      <c r="O5" s="35">
        <v>80</v>
      </c>
      <c r="P5" s="35">
        <v>27</v>
      </c>
      <c r="Q5" s="14">
        <f t="shared" si="0"/>
        <v>161</v>
      </c>
      <c r="R5" s="229" t="s">
        <v>32</v>
      </c>
      <c r="S5" s="23" t="s">
        <v>33</v>
      </c>
      <c r="T5" s="234" t="b">
        <v>1</v>
      </c>
      <c r="U5" s="231" t="s">
        <v>161</v>
      </c>
      <c r="V5" s="16" t="s">
        <v>90</v>
      </c>
      <c r="W5" s="16">
        <v>1018585</v>
      </c>
      <c r="X5" s="16" t="s">
        <v>4577</v>
      </c>
      <c r="Y5" s="16"/>
    </row>
    <row r="6" spans="1:25">
      <c r="A6" s="224" t="s">
        <v>120</v>
      </c>
      <c r="B6" s="224" t="s">
        <v>78</v>
      </c>
      <c r="C6" s="35" t="s">
        <v>4580</v>
      </c>
      <c r="D6" s="15" t="s">
        <v>88</v>
      </c>
      <c r="E6" s="227">
        <v>46089.166666666664</v>
      </c>
      <c r="F6" s="224">
        <v>10.3</v>
      </c>
      <c r="G6" s="224">
        <v>117954</v>
      </c>
      <c r="H6" s="226" t="s">
        <v>740</v>
      </c>
      <c r="I6" s="609"/>
      <c r="J6" s="224"/>
      <c r="K6" s="224"/>
      <c r="L6" s="224"/>
      <c r="M6" s="224"/>
      <c r="N6" s="35">
        <v>54</v>
      </c>
      <c r="O6" s="35">
        <v>80</v>
      </c>
      <c r="P6" s="35">
        <v>27</v>
      </c>
      <c r="Q6" s="14">
        <f t="shared" si="0"/>
        <v>161</v>
      </c>
      <c r="R6" s="229" t="s">
        <v>32</v>
      </c>
      <c r="S6" s="23" t="s">
        <v>33</v>
      </c>
      <c r="T6" s="234" t="b">
        <v>1</v>
      </c>
      <c r="U6" s="231" t="s">
        <v>161</v>
      </c>
      <c r="V6" s="16" t="s">
        <v>90</v>
      </c>
      <c r="W6" s="16">
        <v>1018591</v>
      </c>
      <c r="X6" s="16" t="s">
        <v>4577</v>
      </c>
      <c r="Y6" s="16"/>
    </row>
    <row r="7" spans="1:25">
      <c r="A7" s="15" t="s">
        <v>141</v>
      </c>
      <c r="B7" s="15" t="s">
        <v>69</v>
      </c>
      <c r="C7" s="35" t="s">
        <v>4581</v>
      </c>
      <c r="D7" s="15" t="s">
        <v>68</v>
      </c>
      <c r="E7" s="24">
        <v>46088.795138888891</v>
      </c>
      <c r="F7" s="15">
        <v>14.5</v>
      </c>
      <c r="G7" s="224">
        <v>117947</v>
      </c>
      <c r="H7" s="226"/>
      <c r="I7" s="224"/>
      <c r="J7" s="224"/>
      <c r="K7" s="224"/>
      <c r="L7" s="224"/>
      <c r="M7" s="224"/>
      <c r="N7" s="35">
        <v>81</v>
      </c>
      <c r="O7" s="35">
        <v>80</v>
      </c>
      <c r="P7" s="224"/>
      <c r="Q7" s="14">
        <f>SUM(I7:P7)</f>
        <v>161</v>
      </c>
      <c r="R7" s="14" t="s">
        <v>30</v>
      </c>
      <c r="S7" s="14" t="s">
        <v>31</v>
      </c>
      <c r="T7" s="14"/>
      <c r="U7" s="232" t="s">
        <v>169</v>
      </c>
      <c r="V7" s="16"/>
      <c r="W7" s="16">
        <v>1018592</v>
      </c>
      <c r="X7" s="16" t="s">
        <v>4582</v>
      </c>
      <c r="Y7" s="16"/>
    </row>
    <row r="8" spans="1:25">
      <c r="A8" s="11" t="s">
        <v>19</v>
      </c>
      <c r="B8" s="7"/>
      <c r="C8" s="7"/>
      <c r="D8" s="7"/>
      <c r="E8" s="11"/>
      <c r="F8" s="7"/>
      <c r="G8" s="7"/>
      <c r="H8" s="7"/>
      <c r="I8" s="11">
        <f ca="1">SUM(I3:I40)</f>
        <v>0</v>
      </c>
      <c r="J8" s="11">
        <f ca="1">SUM(J3:J40)</f>
        <v>0</v>
      </c>
      <c r="K8" s="11">
        <f t="shared" ref="K8:Q8" si="1">SUM(K3:K7)</f>
        <v>0</v>
      </c>
      <c r="L8" s="11">
        <f t="shared" si="1"/>
        <v>0</v>
      </c>
      <c r="M8" s="288">
        <f t="shared" si="1"/>
        <v>0</v>
      </c>
      <c r="N8" s="288">
        <f t="shared" si="1"/>
        <v>216</v>
      </c>
      <c r="O8" s="11">
        <f t="shared" si="1"/>
        <v>294</v>
      </c>
      <c r="P8" s="11">
        <f t="shared" si="1"/>
        <v>295</v>
      </c>
      <c r="Q8" s="288">
        <f t="shared" si="1"/>
        <v>805</v>
      </c>
      <c r="R8" s="12"/>
      <c r="S8" s="12"/>
      <c r="T8" s="12"/>
      <c r="U8" s="12"/>
      <c r="V8" s="12"/>
      <c r="W8" s="12"/>
      <c r="X8" s="12"/>
      <c r="Y8" s="12"/>
    </row>
    <row r="9" spans="1:25">
      <c r="A9" s="1"/>
      <c r="B9" s="1"/>
      <c r="C9" s="1"/>
      <c r="D9" s="1"/>
      <c r="E9" s="1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>
      <c r="A10" s="166" t="s">
        <v>34</v>
      </c>
      <c r="B10" s="1562"/>
      <c r="C10" s="1562"/>
      <c r="D10" s="1562"/>
      <c r="E10" s="1"/>
      <c r="F10" s="1"/>
      <c r="G10" s="1"/>
      <c r="H10" s="1"/>
      <c r="I10" s="1"/>
      <c r="J10" s="1"/>
      <c r="K10" s="1563"/>
      <c r="L10" s="1563"/>
      <c r="M10" s="156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>
      <c r="A11" s="187" t="s">
        <v>35</v>
      </c>
      <c r="B11" s="186" t="s">
        <v>36</v>
      </c>
      <c r="C11" s="239" t="s">
        <v>37</v>
      </c>
      <c r="D11" s="2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4" t="s">
        <v>169</v>
      </c>
      <c r="B12" s="1564" t="s">
        <v>39</v>
      </c>
      <c r="C12" s="1564"/>
      <c r="D12" s="242"/>
      <c r="E12" s="243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230" t="s">
        <v>161</v>
      </c>
      <c r="B13" s="1558" t="s">
        <v>41</v>
      </c>
      <c r="C13" s="155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5" customHeight="1">
      <c r="A14" s="5" t="s">
        <v>42</v>
      </c>
      <c r="B14" s="1565" t="s">
        <v>870</v>
      </c>
      <c r="C14" s="156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>
      <c r="A15" s="5" t="s">
        <v>42</v>
      </c>
      <c r="B15" s="1565"/>
      <c r="C15" s="156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>
      <c r="A16" s="5" t="s">
        <v>43</v>
      </c>
      <c r="B16" s="1566">
        <v>358405120586</v>
      </c>
      <c r="C16" s="156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>
      <c r="A17" s="5" t="s">
        <v>44</v>
      </c>
      <c r="B17" s="1567">
        <v>0.52083333333333337</v>
      </c>
      <c r="C17" s="156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>
      <c r="A18" s="24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ht="23.25" customHeight="1">
      <c r="A19" s="1559" t="s">
        <v>128</v>
      </c>
      <c r="B19" s="1559"/>
      <c r="C19" s="1559"/>
      <c r="D19" s="1559"/>
      <c r="E19" s="1559"/>
      <c r="F19" s="1559"/>
      <c r="G19" s="1067"/>
      <c r="H19" s="7"/>
      <c r="I19" s="1559" t="s">
        <v>346</v>
      </c>
      <c r="J19" s="1559"/>
      <c r="K19" s="1559"/>
      <c r="L19" s="1559"/>
      <c r="M19" s="1559"/>
      <c r="N19" s="1559"/>
      <c r="O19" s="1559"/>
      <c r="P19" s="1559"/>
      <c r="Q19" s="1559"/>
      <c r="R19" s="1560" t="s">
        <v>810</v>
      </c>
      <c r="S19" s="1561"/>
      <c r="T19" s="1560"/>
      <c r="U19" s="1560"/>
      <c r="V19" s="1560"/>
      <c r="W19" s="1560"/>
      <c r="X19" s="1560"/>
      <c r="Y19" s="1560"/>
    </row>
    <row r="20" spans="1:25" ht="26.25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  <c r="G20" s="8" t="s">
        <v>9</v>
      </c>
      <c r="H20" s="33" t="s">
        <v>10</v>
      </c>
      <c r="I20" s="9" t="s">
        <v>11</v>
      </c>
      <c r="J20" s="9" t="s">
        <v>12</v>
      </c>
      <c r="K20" s="9" t="s">
        <v>13</v>
      </c>
      <c r="L20" s="9" t="s">
        <v>14</v>
      </c>
      <c r="M20" s="9" t="s">
        <v>15</v>
      </c>
      <c r="N20" s="9" t="s">
        <v>16</v>
      </c>
      <c r="O20" s="9" t="s">
        <v>17</v>
      </c>
      <c r="P20" s="10" t="s">
        <v>18</v>
      </c>
      <c r="Q20" s="8" t="s">
        <v>19</v>
      </c>
      <c r="R20" s="8" t="s">
        <v>20</v>
      </c>
      <c r="S20" s="240" t="s">
        <v>21</v>
      </c>
      <c r="T20" s="240" t="s">
        <v>22</v>
      </c>
      <c r="U20" s="8" t="s">
        <v>24</v>
      </c>
      <c r="V20" s="8" t="s">
        <v>25</v>
      </c>
      <c r="W20" s="8" t="s">
        <v>26</v>
      </c>
      <c r="X20" s="8" t="s">
        <v>27</v>
      </c>
      <c r="Y20" s="8" t="s">
        <v>28</v>
      </c>
    </row>
    <row r="21" spans="1:25">
      <c r="A21" s="224" t="s">
        <v>2561</v>
      </c>
      <c r="B21" s="224" t="s">
        <v>78</v>
      </c>
      <c r="C21" s="35" t="s">
        <v>4583</v>
      </c>
      <c r="D21" s="15" t="s">
        <v>88</v>
      </c>
      <c r="E21" s="227">
        <v>46089.166666666664</v>
      </c>
      <c r="F21" s="224">
        <v>10.3</v>
      </c>
      <c r="G21" s="224">
        <v>117955</v>
      </c>
      <c r="H21" s="226" t="s">
        <v>1348</v>
      </c>
      <c r="I21" s="224"/>
      <c r="J21" s="224"/>
      <c r="K21" s="224"/>
      <c r="L21" s="224"/>
      <c r="M21" s="224"/>
      <c r="N21" s="224"/>
      <c r="O21" s="35">
        <v>27</v>
      </c>
      <c r="P21" s="35">
        <v>134</v>
      </c>
      <c r="Q21" s="14">
        <f t="shared" ref="Q21:Q24" si="2">SUM(I21:P21)</f>
        <v>161</v>
      </c>
      <c r="R21" s="229" t="s">
        <v>32</v>
      </c>
      <c r="S21" s="23" t="s">
        <v>33</v>
      </c>
      <c r="T21" s="234" t="b">
        <v>1</v>
      </c>
      <c r="U21" s="231" t="s">
        <v>161</v>
      </c>
      <c r="V21" s="16" t="s">
        <v>90</v>
      </c>
      <c r="W21" s="16">
        <v>1018600</v>
      </c>
      <c r="X21" s="16" t="s">
        <v>4577</v>
      </c>
      <c r="Y21" s="16"/>
    </row>
    <row r="22" spans="1:25">
      <c r="A22" s="224" t="s">
        <v>2561</v>
      </c>
      <c r="B22" s="224" t="s">
        <v>78</v>
      </c>
      <c r="C22" s="35" t="s">
        <v>4584</v>
      </c>
      <c r="D22" s="15" t="s">
        <v>88</v>
      </c>
      <c r="E22" s="227">
        <v>46089.166666666664</v>
      </c>
      <c r="F22" s="224">
        <v>10.3</v>
      </c>
      <c r="G22" s="224">
        <v>117956</v>
      </c>
      <c r="H22" s="1125" t="s">
        <v>1348</v>
      </c>
      <c r="I22" s="224"/>
      <c r="J22" s="224"/>
      <c r="K22" s="224"/>
      <c r="L22" s="224"/>
      <c r="M22" s="224"/>
      <c r="N22" s="224"/>
      <c r="O22" s="35">
        <v>80</v>
      </c>
      <c r="P22" s="35">
        <v>81</v>
      </c>
      <c r="Q22" s="14">
        <f t="shared" si="2"/>
        <v>161</v>
      </c>
      <c r="R22" s="229" t="s">
        <v>32</v>
      </c>
      <c r="S22" s="23" t="s">
        <v>33</v>
      </c>
      <c r="T22" s="234" t="b">
        <v>1</v>
      </c>
      <c r="U22" s="231" t="s">
        <v>161</v>
      </c>
      <c r="V22" s="16" t="s">
        <v>90</v>
      </c>
      <c r="W22" s="16">
        <v>1018593</v>
      </c>
      <c r="X22" s="16" t="s">
        <v>4577</v>
      </c>
      <c r="Y22" s="16"/>
    </row>
    <row r="23" spans="1:25">
      <c r="A23" s="15" t="s">
        <v>105</v>
      </c>
      <c r="B23" s="15" t="s">
        <v>78</v>
      </c>
      <c r="C23" s="35" t="s">
        <v>4585</v>
      </c>
      <c r="D23" s="15" t="s">
        <v>4586</v>
      </c>
      <c r="E23" s="24">
        <v>46090.715277777781</v>
      </c>
      <c r="F23" s="15">
        <v>10.3</v>
      </c>
      <c r="G23" s="224">
        <v>117957</v>
      </c>
      <c r="H23" s="226" t="s">
        <v>1348</v>
      </c>
      <c r="I23" s="224"/>
      <c r="J23" s="224"/>
      <c r="K23" s="224"/>
      <c r="L23" s="224"/>
      <c r="M23" s="224"/>
      <c r="N23" s="224"/>
      <c r="O23" s="35">
        <v>54</v>
      </c>
      <c r="P23" s="35">
        <v>107</v>
      </c>
      <c r="Q23" s="14">
        <f t="shared" si="2"/>
        <v>161</v>
      </c>
      <c r="R23" s="229" t="s">
        <v>32</v>
      </c>
      <c r="S23" s="23" t="s">
        <v>33</v>
      </c>
      <c r="T23" s="234" t="b">
        <v>1</v>
      </c>
      <c r="U23" s="231" t="s">
        <v>161</v>
      </c>
      <c r="V23" s="16" t="s">
        <v>90</v>
      </c>
      <c r="W23" s="16">
        <v>1018594</v>
      </c>
      <c r="X23" s="16" t="s">
        <v>4577</v>
      </c>
      <c r="Y23" s="16"/>
    </row>
    <row r="24" spans="1:25">
      <c r="A24" s="224" t="s">
        <v>157</v>
      </c>
      <c r="B24" s="224" t="s">
        <v>92</v>
      </c>
      <c r="C24" s="35" t="s">
        <v>4587</v>
      </c>
      <c r="D24" s="224" t="s">
        <v>2294</v>
      </c>
      <c r="E24" s="227">
        <v>46089.618055555555</v>
      </c>
      <c r="F24" s="224">
        <v>10.8</v>
      </c>
      <c r="G24" s="224">
        <v>117958</v>
      </c>
      <c r="H24" s="37" t="s">
        <v>740</v>
      </c>
      <c r="I24" s="224"/>
      <c r="J24" s="224"/>
      <c r="K24" s="224"/>
      <c r="L24" s="224"/>
      <c r="M24" s="224"/>
      <c r="N24" s="224"/>
      <c r="O24" s="35">
        <v>53</v>
      </c>
      <c r="P24" s="35">
        <v>55</v>
      </c>
      <c r="Q24" s="14">
        <f t="shared" si="2"/>
        <v>108</v>
      </c>
      <c r="R24" s="229" t="s">
        <v>32</v>
      </c>
      <c r="S24" s="23" t="s">
        <v>33</v>
      </c>
      <c r="T24" s="14"/>
      <c r="U24" s="231" t="s">
        <v>161</v>
      </c>
      <c r="V24" s="16" t="s">
        <v>90</v>
      </c>
      <c r="W24" s="16">
        <v>1018596</v>
      </c>
      <c r="X24" s="16" t="s">
        <v>4577</v>
      </c>
      <c r="Y24" s="16"/>
    </row>
    <row r="25" spans="1:25">
      <c r="A25" s="15" t="s">
        <v>142</v>
      </c>
      <c r="B25" s="15" t="s">
        <v>72</v>
      </c>
      <c r="C25" s="35" t="s">
        <v>4588</v>
      </c>
      <c r="D25" s="15" t="s">
        <v>71</v>
      </c>
      <c r="E25" s="24">
        <v>46089.753472222219</v>
      </c>
      <c r="F25" s="15">
        <v>14.5</v>
      </c>
      <c r="G25" s="224">
        <v>117949</v>
      </c>
      <c r="H25" s="226"/>
      <c r="I25" s="609"/>
      <c r="J25" s="224"/>
      <c r="K25" s="224"/>
      <c r="L25" s="224"/>
      <c r="M25" s="35">
        <v>54</v>
      </c>
      <c r="N25" s="35">
        <v>81</v>
      </c>
      <c r="O25" s="35">
        <v>26</v>
      </c>
      <c r="P25" s="224"/>
      <c r="Q25" s="14">
        <f>SUM(I25:P25)</f>
        <v>161</v>
      </c>
      <c r="R25" s="14" t="s">
        <v>30</v>
      </c>
      <c r="S25" s="14" t="s">
        <v>31</v>
      </c>
      <c r="T25" s="14"/>
      <c r="U25" s="232" t="s">
        <v>169</v>
      </c>
      <c r="V25" s="16"/>
      <c r="W25" s="16">
        <v>1018595</v>
      </c>
      <c r="X25" s="16" t="s">
        <v>4582</v>
      </c>
      <c r="Y25" s="16"/>
    </row>
    <row r="26" spans="1:25">
      <c r="A26" s="11" t="s">
        <v>19</v>
      </c>
      <c r="B26" s="7"/>
      <c r="C26" s="7"/>
      <c r="D26" s="7"/>
      <c r="E26" s="11"/>
      <c r="F26" s="7"/>
      <c r="G26" s="7"/>
      <c r="H26" s="7"/>
      <c r="I26" s="11">
        <f ca="1">SUM(I21:I39)</f>
        <v>0</v>
      </c>
      <c r="J26" s="11">
        <f ca="1">SUM(J21:J39)</f>
        <v>0</v>
      </c>
      <c r="K26" s="11">
        <f t="shared" ref="K26:Q26" si="3">SUM(K21:K25)</f>
        <v>0</v>
      </c>
      <c r="L26" s="11">
        <f t="shared" si="3"/>
        <v>0</v>
      </c>
      <c r="M26" s="11">
        <f t="shared" si="3"/>
        <v>54</v>
      </c>
      <c r="N26" s="11">
        <f t="shared" si="3"/>
        <v>81</v>
      </c>
      <c r="O26" s="11">
        <f t="shared" si="3"/>
        <v>240</v>
      </c>
      <c r="P26" s="11">
        <f t="shared" si="3"/>
        <v>377</v>
      </c>
      <c r="Q26" s="11">
        <f t="shared" si="3"/>
        <v>752</v>
      </c>
      <c r="R26" s="12"/>
      <c r="S26" s="12"/>
      <c r="T26" s="12"/>
      <c r="U26" s="12"/>
      <c r="V26" s="12"/>
      <c r="W26" s="12"/>
      <c r="X26" s="12"/>
      <c r="Y26" s="12"/>
    </row>
    <row r="27" spans="1:25">
      <c r="A27" s="1"/>
      <c r="B27" s="1"/>
      <c r="C27" s="1"/>
      <c r="D27" s="1"/>
      <c r="E27" s="1"/>
      <c r="F27" s="2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>
      <c r="A28" s="166" t="s">
        <v>34</v>
      </c>
      <c r="B28" s="1562"/>
      <c r="C28" s="1562"/>
      <c r="D28" s="1562"/>
      <c r="E28" s="1"/>
      <c r="F28" s="1"/>
      <c r="G28" s="1"/>
      <c r="H28" s="1"/>
      <c r="I28" s="1"/>
      <c r="J28" s="1"/>
      <c r="K28" s="1563"/>
      <c r="L28" s="1563"/>
      <c r="M28" s="156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ht="15.75" customHeight="1">
      <c r="A29" s="187" t="s">
        <v>35</v>
      </c>
      <c r="B29" s="186" t="s">
        <v>36</v>
      </c>
      <c r="C29" s="239" t="s">
        <v>37</v>
      </c>
      <c r="D29" s="2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981"/>
      <c r="S29" s="1"/>
      <c r="T29" s="1"/>
      <c r="U29" s="1"/>
      <c r="V29" s="1"/>
      <c r="W29" s="1"/>
      <c r="X29" s="1"/>
    </row>
    <row r="30" spans="1:25" ht="15" customHeight="1">
      <c r="A30" s="4" t="s">
        <v>169</v>
      </c>
      <c r="B30" s="1564" t="s">
        <v>39</v>
      </c>
      <c r="C30" s="1564"/>
      <c r="D30" s="242"/>
      <c r="E30" s="243" t="s">
        <v>40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230" t="s">
        <v>161</v>
      </c>
      <c r="B31" s="1558" t="s">
        <v>41</v>
      </c>
      <c r="C31" s="155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>
      <c r="A32" s="5" t="s">
        <v>42</v>
      </c>
      <c r="B32" s="1565" t="s">
        <v>4014</v>
      </c>
      <c r="C32" s="156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42</v>
      </c>
      <c r="B33" s="1565"/>
      <c r="C33" s="156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>
      <c r="A34" s="5" t="s">
        <v>43</v>
      </c>
      <c r="B34" s="1566">
        <v>358400865340</v>
      </c>
      <c r="C34" s="156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>
      <c r="A35" s="5" t="s">
        <v>44</v>
      </c>
      <c r="B35" s="1567">
        <v>0.625</v>
      </c>
      <c r="C35" s="156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7" spans="1:25" ht="23.25" customHeight="1">
      <c r="A37" s="1559" t="s">
        <v>139</v>
      </c>
      <c r="B37" s="1559"/>
      <c r="C37" s="1559"/>
      <c r="D37" s="1559"/>
      <c r="E37" s="1559"/>
      <c r="F37" s="1559"/>
      <c r="G37" s="1067"/>
      <c r="H37" s="7"/>
      <c r="I37" s="1559" t="s">
        <v>346</v>
      </c>
      <c r="J37" s="1559"/>
      <c r="K37" s="1559"/>
      <c r="L37" s="1559"/>
      <c r="M37" s="1559"/>
      <c r="N37" s="1559"/>
      <c r="O37" s="1559"/>
      <c r="P37" s="1559"/>
      <c r="Q37" s="1559"/>
      <c r="R37" s="1560" t="s">
        <v>4589</v>
      </c>
      <c r="S37" s="1561"/>
      <c r="T37" s="1560"/>
      <c r="U37" s="1560"/>
      <c r="V37" s="1560"/>
      <c r="W37" s="1560"/>
      <c r="X37" s="1560"/>
      <c r="Y37" s="1560"/>
    </row>
    <row r="38" spans="1:25" ht="26.25">
      <c r="A38" s="8" t="s">
        <v>3</v>
      </c>
      <c r="B38" s="8" t="s">
        <v>4</v>
      </c>
      <c r="C38" s="8" t="s">
        <v>5</v>
      </c>
      <c r="D38" s="8" t="s">
        <v>6</v>
      </c>
      <c r="E38" s="8" t="s">
        <v>7</v>
      </c>
      <c r="F38" s="8" t="s">
        <v>8</v>
      </c>
      <c r="G38" s="8" t="s">
        <v>9</v>
      </c>
      <c r="H38" s="33" t="s">
        <v>10</v>
      </c>
      <c r="I38" s="9" t="s">
        <v>11</v>
      </c>
      <c r="J38" s="9" t="s">
        <v>12</v>
      </c>
      <c r="K38" s="9" t="s">
        <v>13</v>
      </c>
      <c r="L38" s="9" t="s">
        <v>14</v>
      </c>
      <c r="M38" s="9" t="s">
        <v>15</v>
      </c>
      <c r="N38" s="9" t="s">
        <v>16</v>
      </c>
      <c r="O38" s="9" t="s">
        <v>17</v>
      </c>
      <c r="P38" s="10" t="s">
        <v>18</v>
      </c>
      <c r="Q38" s="8" t="s">
        <v>19</v>
      </c>
      <c r="R38" s="8" t="s">
        <v>20</v>
      </c>
      <c r="S38" s="240" t="s">
        <v>21</v>
      </c>
      <c r="T38" s="240" t="s">
        <v>22</v>
      </c>
      <c r="U38" s="8" t="s">
        <v>24</v>
      </c>
      <c r="V38" s="8" t="s">
        <v>25</v>
      </c>
      <c r="W38" s="8" t="s">
        <v>26</v>
      </c>
      <c r="X38" s="8" t="s">
        <v>27</v>
      </c>
      <c r="Y38" s="8" t="s">
        <v>28</v>
      </c>
    </row>
    <row r="39" spans="1:25">
      <c r="A39" s="224" t="s">
        <v>515</v>
      </c>
      <c r="B39" s="224" t="s">
        <v>78</v>
      </c>
      <c r="C39" s="35" t="s">
        <v>4590</v>
      </c>
      <c r="D39" s="224" t="s">
        <v>99</v>
      </c>
      <c r="E39" s="227">
        <v>46089.277777777781</v>
      </c>
      <c r="F39" s="224">
        <v>10.95</v>
      </c>
      <c r="G39" s="224">
        <v>117959</v>
      </c>
      <c r="H39" s="226" t="s">
        <v>740</v>
      </c>
      <c r="I39" s="609"/>
      <c r="J39" s="224"/>
      <c r="K39" s="224"/>
      <c r="L39" s="224"/>
      <c r="M39" s="35">
        <v>27</v>
      </c>
      <c r="N39" s="224"/>
      <c r="O39" s="35">
        <v>53</v>
      </c>
      <c r="P39" s="35">
        <v>81</v>
      </c>
      <c r="Q39" s="14">
        <f>SUM(I39:P39)</f>
        <v>161</v>
      </c>
      <c r="R39" s="229" t="s">
        <v>32</v>
      </c>
      <c r="S39" s="23" t="s">
        <v>33</v>
      </c>
      <c r="T39" s="14"/>
      <c r="U39" s="255" t="s">
        <v>100</v>
      </c>
      <c r="V39" s="16" t="s">
        <v>90</v>
      </c>
      <c r="W39" s="16">
        <v>1018605</v>
      </c>
      <c r="X39" s="16" t="s">
        <v>4591</v>
      </c>
      <c r="Y39" s="16"/>
    </row>
    <row r="40" spans="1:25">
      <c r="A40" s="224" t="s">
        <v>114</v>
      </c>
      <c r="B40" s="224" t="s">
        <v>78</v>
      </c>
      <c r="C40" s="35" t="s">
        <v>4592</v>
      </c>
      <c r="D40" s="224" t="s">
        <v>4586</v>
      </c>
      <c r="E40" s="227">
        <v>46090.708333333336</v>
      </c>
      <c r="F40" s="224">
        <v>10.3</v>
      </c>
      <c r="G40" s="224">
        <v>117960</v>
      </c>
      <c r="H40" s="226" t="s">
        <v>740</v>
      </c>
      <c r="I40" s="609"/>
      <c r="J40" s="224"/>
      <c r="K40" s="224"/>
      <c r="L40" s="224"/>
      <c r="M40" s="35">
        <v>27</v>
      </c>
      <c r="N40" s="224"/>
      <c r="O40" s="35">
        <v>53</v>
      </c>
      <c r="P40" s="35">
        <v>81</v>
      </c>
      <c r="Q40" s="14">
        <f>SUM(I40:P40)</f>
        <v>161</v>
      </c>
      <c r="R40" s="229" t="s">
        <v>32</v>
      </c>
      <c r="S40" s="23" t="s">
        <v>33</v>
      </c>
      <c r="T40" s="234" t="b">
        <v>1</v>
      </c>
      <c r="U40" s="231" t="s">
        <v>161</v>
      </c>
      <c r="V40" s="16" t="s">
        <v>90</v>
      </c>
      <c r="W40" s="16">
        <v>1018606</v>
      </c>
      <c r="X40" s="16" t="s">
        <v>4593</v>
      </c>
      <c r="Y40" s="16"/>
    </row>
    <row r="41" spans="1:25">
      <c r="A41" s="224" t="s">
        <v>157</v>
      </c>
      <c r="B41" s="224" t="s">
        <v>134</v>
      </c>
      <c r="C41" s="35" t="s">
        <v>4594</v>
      </c>
      <c r="D41" s="224" t="s">
        <v>2892</v>
      </c>
      <c r="E41" s="227">
        <v>46090.277777777781</v>
      </c>
      <c r="F41" s="224">
        <v>10.8</v>
      </c>
      <c r="G41" s="224">
        <v>117961</v>
      </c>
      <c r="H41" s="226" t="s">
        <v>740</v>
      </c>
      <c r="I41" s="609"/>
      <c r="J41" s="224"/>
      <c r="K41" s="224"/>
      <c r="L41" s="224"/>
      <c r="M41" s="35">
        <v>27</v>
      </c>
      <c r="N41" s="224"/>
      <c r="O41" s="35">
        <v>54</v>
      </c>
      <c r="P41" s="35">
        <v>80</v>
      </c>
      <c r="Q41" s="14">
        <f t="shared" ref="Q41:Q42" si="4">SUM(I41:P41)</f>
        <v>161</v>
      </c>
      <c r="R41" s="229" t="s">
        <v>32</v>
      </c>
      <c r="S41" s="23" t="s">
        <v>33</v>
      </c>
      <c r="T41" s="14"/>
      <c r="U41" s="255" t="s">
        <v>100</v>
      </c>
      <c r="V41" s="16" t="s">
        <v>90</v>
      </c>
      <c r="W41" s="16">
        <v>1018607</v>
      </c>
      <c r="X41" s="16" t="s">
        <v>4595</v>
      </c>
      <c r="Y41" s="16"/>
    </row>
    <row r="42" spans="1:25">
      <c r="A42" s="15" t="s">
        <v>3188</v>
      </c>
      <c r="B42" s="224" t="s">
        <v>78</v>
      </c>
      <c r="C42" s="35" t="s">
        <v>4596</v>
      </c>
      <c r="D42" s="224" t="s">
        <v>99</v>
      </c>
      <c r="E42" s="227">
        <v>46088.277777777781</v>
      </c>
      <c r="F42" s="224">
        <v>10.95</v>
      </c>
      <c r="G42" s="224">
        <v>117962</v>
      </c>
      <c r="H42" s="226" t="s">
        <v>740</v>
      </c>
      <c r="I42" s="609"/>
      <c r="J42" s="224"/>
      <c r="K42" s="224"/>
      <c r="L42" s="224"/>
      <c r="M42" s="35">
        <v>27</v>
      </c>
      <c r="N42" s="224"/>
      <c r="O42" s="35">
        <v>65</v>
      </c>
      <c r="P42" s="35">
        <v>69</v>
      </c>
      <c r="Q42" s="14">
        <f t="shared" si="4"/>
        <v>161</v>
      </c>
      <c r="R42" s="229" t="s">
        <v>32</v>
      </c>
      <c r="S42" s="23" t="s">
        <v>33</v>
      </c>
      <c r="T42" s="14"/>
      <c r="U42" s="255" t="s">
        <v>100</v>
      </c>
      <c r="V42" s="16" t="s">
        <v>90</v>
      </c>
      <c r="W42" s="16">
        <v>1018608</v>
      </c>
      <c r="X42" s="16" t="s">
        <v>4591</v>
      </c>
      <c r="Y42" s="16"/>
    </row>
    <row r="43" spans="1:25">
      <c r="A43" s="15" t="s">
        <v>165</v>
      </c>
      <c r="B43" s="15" t="s">
        <v>78</v>
      </c>
      <c r="C43" s="35" t="s">
        <v>4597</v>
      </c>
      <c r="D43" s="15" t="s">
        <v>99</v>
      </c>
      <c r="E43" s="24">
        <v>46088.277777777781</v>
      </c>
      <c r="F43" s="15">
        <v>10.95</v>
      </c>
      <c r="G43" s="15">
        <v>117963</v>
      </c>
      <c r="H43" s="37" t="s">
        <v>740</v>
      </c>
      <c r="I43" s="609"/>
      <c r="J43" s="15"/>
      <c r="K43" s="15"/>
      <c r="L43" s="15"/>
      <c r="M43" s="15">
        <v>0</v>
      </c>
      <c r="N43" s="35">
        <v>39</v>
      </c>
      <c r="O43" s="35">
        <v>27</v>
      </c>
      <c r="P43" s="35">
        <v>95</v>
      </c>
      <c r="Q43" s="14">
        <f>SUM(I43:P43)</f>
        <v>161</v>
      </c>
      <c r="R43" s="229" t="s">
        <v>32</v>
      </c>
      <c r="S43" s="23" t="s">
        <v>33</v>
      </c>
      <c r="T43" s="14"/>
      <c r="U43" s="255" t="s">
        <v>100</v>
      </c>
      <c r="V43" s="16" t="s">
        <v>90</v>
      </c>
      <c r="W43" s="16">
        <v>1018609</v>
      </c>
      <c r="X43" s="16" t="s">
        <v>4591</v>
      </c>
      <c r="Y43" s="16"/>
    </row>
    <row r="44" spans="1:25">
      <c r="A44" s="15" t="s">
        <v>113</v>
      </c>
      <c r="B44" s="15" t="s">
        <v>65</v>
      </c>
      <c r="C44" s="35" t="s">
        <v>4598</v>
      </c>
      <c r="D44" s="15" t="s">
        <v>64</v>
      </c>
      <c r="E44" s="24">
        <v>46089.517361111109</v>
      </c>
      <c r="F44" s="15">
        <v>14.8</v>
      </c>
      <c r="G44" s="224">
        <v>117976</v>
      </c>
      <c r="H44" s="226"/>
      <c r="I44" s="286"/>
      <c r="J44" s="286"/>
      <c r="K44" s="286"/>
      <c r="L44" s="286"/>
      <c r="M44" s="287">
        <v>81</v>
      </c>
      <c r="N44" s="286"/>
      <c r="O44" s="286"/>
      <c r="P44" s="224"/>
      <c r="Q44" s="469">
        <f>SUM(I44:P44)</f>
        <v>81</v>
      </c>
      <c r="R44" s="14" t="s">
        <v>30</v>
      </c>
      <c r="S44" s="23" t="s">
        <v>33</v>
      </c>
      <c r="T44" s="1105"/>
      <c r="U44" s="36" t="s">
        <v>169</v>
      </c>
      <c r="V44" s="1107" t="s">
        <v>90</v>
      </c>
      <c r="W44" s="1107">
        <v>1018597</v>
      </c>
      <c r="X44" s="13" t="s">
        <v>4599</v>
      </c>
      <c r="Y44" s="1107"/>
    </row>
    <row r="45" spans="1:25">
      <c r="A45" s="11" t="s">
        <v>19</v>
      </c>
      <c r="B45" s="7"/>
      <c r="C45" s="7"/>
      <c r="D45" s="7"/>
      <c r="E45" s="11"/>
      <c r="F45" s="7"/>
      <c r="G45" s="7"/>
      <c r="H45" s="7"/>
      <c r="I45" s="11">
        <f ca="1">SUM(I25:I43)</f>
        <v>0</v>
      </c>
      <c r="J45" s="11">
        <f ca="1">SUM(J25:J43)</f>
        <v>0</v>
      </c>
      <c r="K45" s="11">
        <f>SUM(K25:K44)</f>
        <v>0</v>
      </c>
      <c r="L45" s="11">
        <f>SUM(L25:L44)</f>
        <v>0</v>
      </c>
      <c r="M45" s="11">
        <f>SUM(M39:M44)</f>
        <v>189</v>
      </c>
      <c r="N45" s="11">
        <f>SUM(N39:N44)</f>
        <v>39</v>
      </c>
      <c r="O45" s="11">
        <f>SUM(O39:O44)</f>
        <v>252</v>
      </c>
      <c r="P45" s="11">
        <f>SUM(P39:P44)</f>
        <v>406</v>
      </c>
      <c r="Q45" s="11">
        <f>SUM(Q39:Q44)</f>
        <v>886</v>
      </c>
      <c r="R45" s="12"/>
      <c r="S45" s="12"/>
      <c r="T45" s="12"/>
      <c r="U45" s="12"/>
      <c r="V45" s="12"/>
      <c r="W45" s="12"/>
      <c r="X45" s="12"/>
      <c r="Y45" s="12"/>
    </row>
    <row r="46" spans="1:25">
      <c r="A46" s="1"/>
      <c r="B46" s="1"/>
      <c r="C46" s="1"/>
      <c r="D46" s="1"/>
      <c r="E46" s="1"/>
      <c r="F46" s="2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>
      <c r="A47" s="166" t="s">
        <v>34</v>
      </c>
      <c r="B47" s="1562"/>
      <c r="C47" s="1562"/>
      <c r="D47" s="1562"/>
      <c r="E47" s="1"/>
      <c r="F47" s="1"/>
      <c r="G47" s="1"/>
      <c r="H47" s="1"/>
      <c r="I47" s="1"/>
      <c r="J47" s="1"/>
      <c r="K47" s="1563"/>
      <c r="L47" s="1563"/>
      <c r="M47" s="156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5" ht="18">
      <c r="A48" s="187" t="s">
        <v>35</v>
      </c>
      <c r="B48" s="186" t="s">
        <v>36</v>
      </c>
      <c r="C48" s="239" t="s">
        <v>37</v>
      </c>
      <c r="D48" s="24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230" t="s">
        <v>161</v>
      </c>
      <c r="B49" s="1558" t="s">
        <v>39</v>
      </c>
      <c r="C49" s="1558"/>
      <c r="D49" s="242"/>
      <c r="E49" s="243" t="s">
        <v>40</v>
      </c>
      <c r="F49" s="1"/>
      <c r="G49" s="1"/>
      <c r="H49" s="1563"/>
      <c r="I49" s="156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4" t="s">
        <v>169</v>
      </c>
      <c r="B50" s="1564" t="s">
        <v>179</v>
      </c>
      <c r="C50" s="1564"/>
      <c r="D50" s="242"/>
      <c r="E50" s="243"/>
      <c r="F50" s="1"/>
      <c r="G50" s="1"/>
      <c r="H50" s="1563"/>
      <c r="I50" s="156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257" t="s">
        <v>100</v>
      </c>
      <c r="B51" s="1619" t="s">
        <v>41</v>
      </c>
      <c r="C51" s="1619"/>
      <c r="D51" s="1"/>
      <c r="E51" s="1"/>
      <c r="F51" s="1"/>
      <c r="G51" s="1"/>
      <c r="H51" s="1563"/>
      <c r="I51" s="156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5" t="s">
        <v>42</v>
      </c>
      <c r="B52" s="1565" t="s">
        <v>4600</v>
      </c>
      <c r="C52" s="156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5" t="s">
        <v>42</v>
      </c>
      <c r="B53" s="1565"/>
      <c r="C53" s="156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5" t="s">
        <v>43</v>
      </c>
      <c r="B54" s="1566">
        <v>358407452253</v>
      </c>
      <c r="C54" s="156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5" t="s">
        <v>44</v>
      </c>
      <c r="B55" s="1567">
        <v>0.97916666666666663</v>
      </c>
      <c r="C55" s="156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7" spans="1:25" ht="23.25" customHeight="1">
      <c r="A57" s="1559" t="s">
        <v>0</v>
      </c>
      <c r="B57" s="1559"/>
      <c r="C57" s="1559"/>
      <c r="D57" s="1559"/>
      <c r="E57" s="1559"/>
      <c r="F57" s="1559"/>
      <c r="G57" s="1067"/>
      <c r="H57" s="7"/>
      <c r="I57" s="1559" t="s">
        <v>1</v>
      </c>
      <c r="J57" s="1559"/>
      <c r="K57" s="1559"/>
      <c r="L57" s="1559"/>
      <c r="M57" s="1559"/>
      <c r="N57" s="1559"/>
      <c r="O57" s="1559"/>
      <c r="P57" s="1559"/>
      <c r="Q57" s="1559"/>
      <c r="R57" s="1560" t="s">
        <v>2</v>
      </c>
      <c r="S57" s="1561"/>
      <c r="T57" s="1560"/>
      <c r="U57" s="1560"/>
      <c r="V57" s="1560"/>
      <c r="W57" s="1560"/>
      <c r="X57" s="1560"/>
      <c r="Y57" s="1560"/>
    </row>
    <row r="58" spans="1:25" ht="26.25">
      <c r="A58" s="8" t="s">
        <v>3</v>
      </c>
      <c r="B58" s="8" t="s">
        <v>4</v>
      </c>
      <c r="C58" s="8" t="s">
        <v>5</v>
      </c>
      <c r="D58" s="8" t="s">
        <v>6</v>
      </c>
      <c r="E58" s="8" t="s">
        <v>7</v>
      </c>
      <c r="F58" s="8" t="s">
        <v>8</v>
      </c>
      <c r="G58" s="8" t="s">
        <v>9</v>
      </c>
      <c r="H58" s="33" t="s">
        <v>10</v>
      </c>
      <c r="I58" s="9" t="s">
        <v>11</v>
      </c>
      <c r="J58" s="9" t="s">
        <v>12</v>
      </c>
      <c r="K58" s="9" t="s">
        <v>13</v>
      </c>
      <c r="L58" s="9" t="s">
        <v>14</v>
      </c>
      <c r="M58" s="9" t="s">
        <v>15</v>
      </c>
      <c r="N58" s="9" t="s">
        <v>16</v>
      </c>
      <c r="O58" s="9" t="s">
        <v>17</v>
      </c>
      <c r="P58" s="10" t="s">
        <v>18</v>
      </c>
      <c r="Q58" s="8" t="s">
        <v>19</v>
      </c>
      <c r="R58" s="8" t="s">
        <v>20</v>
      </c>
      <c r="S58" s="240" t="s">
        <v>21</v>
      </c>
      <c r="T58" s="240" t="s">
        <v>22</v>
      </c>
      <c r="U58" s="8" t="s">
        <v>24</v>
      </c>
      <c r="V58" s="8" t="s">
        <v>25</v>
      </c>
      <c r="W58" s="8" t="s">
        <v>26</v>
      </c>
      <c r="X58" s="8" t="s">
        <v>27</v>
      </c>
      <c r="Y58" s="8" t="s">
        <v>28</v>
      </c>
    </row>
    <row r="59" spans="1:25">
      <c r="A59" s="224"/>
      <c r="B59" s="224"/>
      <c r="C59" s="224"/>
      <c r="D59" s="224"/>
      <c r="E59" s="227"/>
      <c r="F59" s="224"/>
      <c r="G59" s="224"/>
      <c r="H59" s="226"/>
      <c r="I59" s="224"/>
      <c r="J59" s="224"/>
      <c r="K59" s="224"/>
      <c r="L59" s="224"/>
      <c r="M59" s="224"/>
      <c r="N59" s="224"/>
      <c r="O59" s="224"/>
      <c r="P59" s="224"/>
      <c r="Q59" s="14">
        <f t="shared" ref="Q59:Q64" si="5">SUM(I59:P59)</f>
        <v>0</v>
      </c>
      <c r="R59" s="14" t="s">
        <v>30</v>
      </c>
      <c r="S59" s="14" t="s">
        <v>31</v>
      </c>
      <c r="T59" s="14"/>
      <c r="U59" s="228"/>
      <c r="V59" s="16"/>
      <c r="W59" s="16"/>
      <c r="X59" s="16"/>
      <c r="Y59" s="16"/>
    </row>
    <row r="60" spans="1:25">
      <c r="A60" s="224"/>
      <c r="B60" s="224"/>
      <c r="C60" s="224"/>
      <c r="D60" s="224"/>
      <c r="E60" s="227"/>
      <c r="F60" s="224"/>
      <c r="G60" s="224"/>
      <c r="H60" s="226"/>
      <c r="I60" s="224"/>
      <c r="J60" s="224"/>
      <c r="K60" s="224"/>
      <c r="L60" s="224"/>
      <c r="M60" s="224"/>
      <c r="N60" s="224"/>
      <c r="O60" s="224"/>
      <c r="P60" s="224"/>
      <c r="Q60" s="14">
        <f t="shared" si="5"/>
        <v>0</v>
      </c>
      <c r="R60" s="14" t="s">
        <v>30</v>
      </c>
      <c r="S60" s="14" t="s">
        <v>31</v>
      </c>
      <c r="T60" s="14"/>
      <c r="U60" s="228"/>
      <c r="V60" s="16"/>
      <c r="W60" s="16"/>
      <c r="X60" s="16"/>
      <c r="Y60" s="16"/>
    </row>
    <row r="61" spans="1:25">
      <c r="A61" s="224"/>
      <c r="B61" s="224"/>
      <c r="C61" s="224"/>
      <c r="D61" s="224"/>
      <c r="E61" s="227"/>
      <c r="F61" s="224"/>
      <c r="G61" s="224"/>
      <c r="H61" s="226"/>
      <c r="I61" s="224"/>
      <c r="J61" s="224"/>
      <c r="K61" s="224"/>
      <c r="L61" s="224"/>
      <c r="M61" s="224"/>
      <c r="N61" s="224"/>
      <c r="O61" s="224"/>
      <c r="P61" s="224"/>
      <c r="Q61" s="14">
        <f t="shared" si="5"/>
        <v>0</v>
      </c>
      <c r="R61" s="229" t="s">
        <v>32</v>
      </c>
      <c r="S61" s="23" t="s">
        <v>33</v>
      </c>
      <c r="T61" s="14"/>
      <c r="U61" s="228"/>
      <c r="V61" s="16"/>
      <c r="W61" s="16"/>
      <c r="X61" s="16"/>
      <c r="Y61" s="16"/>
    </row>
    <row r="62" spans="1:25">
      <c r="A62" s="224"/>
      <c r="B62" s="224"/>
      <c r="C62" s="224"/>
      <c r="D62" s="224"/>
      <c r="E62" s="227"/>
      <c r="F62" s="224"/>
      <c r="G62" s="224"/>
      <c r="H62" s="226"/>
      <c r="I62" s="224"/>
      <c r="J62" s="224"/>
      <c r="K62" s="224"/>
      <c r="L62" s="224"/>
      <c r="M62" s="224"/>
      <c r="N62" s="224"/>
      <c r="O62" s="224"/>
      <c r="P62" s="224"/>
      <c r="Q62" s="14">
        <f t="shared" si="5"/>
        <v>0</v>
      </c>
      <c r="R62" s="229" t="s">
        <v>32</v>
      </c>
      <c r="S62" s="23" t="s">
        <v>33</v>
      </c>
      <c r="T62" s="14"/>
      <c r="U62" s="228"/>
      <c r="V62" s="16"/>
      <c r="W62" s="16"/>
      <c r="X62" s="16"/>
      <c r="Y62" s="16"/>
    </row>
    <row r="63" spans="1:25">
      <c r="A63" s="224"/>
      <c r="B63" s="224"/>
      <c r="C63" s="224"/>
      <c r="D63" s="224"/>
      <c r="E63" s="227"/>
      <c r="F63" s="224"/>
      <c r="G63" s="224"/>
      <c r="H63" s="226"/>
      <c r="I63" s="224"/>
      <c r="J63" s="224"/>
      <c r="K63" s="224"/>
      <c r="L63" s="224"/>
      <c r="M63" s="224"/>
      <c r="N63" s="224"/>
      <c r="O63" s="224"/>
      <c r="P63" s="224"/>
      <c r="Q63" s="14">
        <f t="shared" si="5"/>
        <v>0</v>
      </c>
      <c r="R63" s="229" t="s">
        <v>32</v>
      </c>
      <c r="S63" s="23" t="s">
        <v>33</v>
      </c>
      <c r="T63" s="14"/>
      <c r="U63" s="228"/>
      <c r="V63" s="16"/>
      <c r="W63" s="16"/>
      <c r="X63" s="16"/>
      <c r="Y63" s="16"/>
    </row>
    <row r="64" spans="1:25">
      <c r="A64" s="15"/>
      <c r="B64" s="15"/>
      <c r="C64" s="15"/>
      <c r="D64" s="15"/>
      <c r="E64" s="15"/>
      <c r="F64" s="15"/>
      <c r="G64" s="15"/>
      <c r="H64" s="37"/>
      <c r="I64" s="15"/>
      <c r="J64" s="15"/>
      <c r="K64" s="15"/>
      <c r="L64" s="15"/>
      <c r="M64" s="15"/>
      <c r="N64" s="15"/>
      <c r="O64" s="15"/>
      <c r="P64" s="15"/>
      <c r="Q64" s="14">
        <f t="shared" si="5"/>
        <v>0</v>
      </c>
      <c r="R64" s="14" t="s">
        <v>30</v>
      </c>
      <c r="S64" s="14" t="s">
        <v>31</v>
      </c>
      <c r="T64" s="14"/>
      <c r="U64" s="16"/>
      <c r="V64" s="16"/>
      <c r="W64" s="16"/>
      <c r="X64" s="16"/>
      <c r="Y64" s="16"/>
    </row>
    <row r="65" spans="1:25">
      <c r="A65" s="11" t="s">
        <v>19</v>
      </c>
      <c r="B65" s="7"/>
      <c r="C65" s="7"/>
      <c r="D65" s="7"/>
      <c r="E65" s="11"/>
      <c r="F65" s="7"/>
      <c r="G65" s="7"/>
      <c r="H65" s="7"/>
      <c r="I65" s="11">
        <f>SUM(I59:I63)</f>
        <v>0</v>
      </c>
      <c r="J65" s="11">
        <f>SUM(J59:J63)</f>
        <v>0</v>
      </c>
      <c r="K65" s="11">
        <f t="shared" ref="K65:Q65" si="6">SUM(K59:K64)</f>
        <v>0</v>
      </c>
      <c r="L65" s="11">
        <f t="shared" si="6"/>
        <v>0</v>
      </c>
      <c r="M65" s="11">
        <f t="shared" si="6"/>
        <v>0</v>
      </c>
      <c r="N65" s="11">
        <f t="shared" si="6"/>
        <v>0</v>
      </c>
      <c r="O65" s="11">
        <f t="shared" si="6"/>
        <v>0</v>
      </c>
      <c r="P65" s="11">
        <f t="shared" si="6"/>
        <v>0</v>
      </c>
      <c r="Q65" s="11">
        <f t="shared" si="6"/>
        <v>0</v>
      </c>
      <c r="R65" s="12"/>
      <c r="S65" s="12"/>
      <c r="T65" s="12"/>
      <c r="U65" s="12"/>
      <c r="V65" s="12"/>
      <c r="W65" s="12"/>
      <c r="X65" s="12"/>
      <c r="Y65" s="12"/>
    </row>
    <row r="66" spans="1:25">
      <c r="A66" s="1"/>
      <c r="B66" s="1"/>
      <c r="C66" s="1"/>
      <c r="D66" s="1"/>
      <c r="E66" s="1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>
      <c r="A67" s="166" t="s">
        <v>34</v>
      </c>
      <c r="B67" s="1562"/>
      <c r="C67" s="1562"/>
      <c r="D67" s="1562"/>
      <c r="E67" s="1"/>
      <c r="F67" s="1"/>
      <c r="G67" s="1"/>
      <c r="H67" s="1"/>
      <c r="I67" s="1"/>
      <c r="J67" s="1"/>
      <c r="K67" s="1563"/>
      <c r="L67" s="1563"/>
      <c r="M67" s="1563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 ht="18">
      <c r="A68" s="187" t="s">
        <v>35</v>
      </c>
      <c r="B68" s="186" t="s">
        <v>36</v>
      </c>
      <c r="C68" s="239" t="s">
        <v>37</v>
      </c>
      <c r="D68" s="24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>
      <c r="A69" s="230" t="s">
        <v>161</v>
      </c>
      <c r="B69" s="1558" t="s">
        <v>39</v>
      </c>
      <c r="C69" s="1558"/>
      <c r="D69" s="242"/>
      <c r="E69" s="243" t="s">
        <v>40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5">
      <c r="A70" s="4" t="s">
        <v>169</v>
      </c>
      <c r="B70" s="1564" t="s">
        <v>41</v>
      </c>
      <c r="C70" s="156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5">
      <c r="A71" s="5" t="s">
        <v>42</v>
      </c>
      <c r="B71" s="1565"/>
      <c r="C71" s="156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5">
      <c r="A72" s="5" t="s">
        <v>42</v>
      </c>
      <c r="B72" s="1565"/>
      <c r="C72" s="156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5">
      <c r="A73" s="5" t="s">
        <v>43</v>
      </c>
      <c r="B73" s="1566"/>
      <c r="C73" s="156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5">
      <c r="A74" s="5" t="s">
        <v>44</v>
      </c>
      <c r="B74" s="1567"/>
      <c r="C74" s="156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</sheetData>
  <mergeCells count="48">
    <mergeCell ref="H49:I49"/>
    <mergeCell ref="B12:C12"/>
    <mergeCell ref="A1:F1"/>
    <mergeCell ref="I1:Q1"/>
    <mergeCell ref="R1:Y1"/>
    <mergeCell ref="B10:D10"/>
    <mergeCell ref="K10:M10"/>
    <mergeCell ref="B31:C31"/>
    <mergeCell ref="B13:C13"/>
    <mergeCell ref="B14:C14"/>
    <mergeCell ref="B15:C15"/>
    <mergeCell ref="B16:C16"/>
    <mergeCell ref="B17:C17"/>
    <mergeCell ref="A19:F19"/>
    <mergeCell ref="I19:Q19"/>
    <mergeCell ref="R19:Y19"/>
    <mergeCell ref="B28:D28"/>
    <mergeCell ref="K28:M28"/>
    <mergeCell ref="B30:C30"/>
    <mergeCell ref="B32:C32"/>
    <mergeCell ref="B33:C33"/>
    <mergeCell ref="B34:C34"/>
    <mergeCell ref="B35:C35"/>
    <mergeCell ref="A37:F37"/>
    <mergeCell ref="R57:Y57"/>
    <mergeCell ref="R37:Y37"/>
    <mergeCell ref="B47:D47"/>
    <mergeCell ref="K47:M47"/>
    <mergeCell ref="B49:C49"/>
    <mergeCell ref="B51:C51"/>
    <mergeCell ref="B52:C52"/>
    <mergeCell ref="I37:Q37"/>
    <mergeCell ref="B53:C53"/>
    <mergeCell ref="B54:C54"/>
    <mergeCell ref="B55:C55"/>
    <mergeCell ref="A57:F57"/>
    <mergeCell ref="I57:Q57"/>
    <mergeCell ref="B50:C50"/>
    <mergeCell ref="H51:I51"/>
    <mergeCell ref="H50:I50"/>
    <mergeCell ref="B72:C72"/>
    <mergeCell ref="B73:C73"/>
    <mergeCell ref="B74:C74"/>
    <mergeCell ref="B67:D67"/>
    <mergeCell ref="K67:M67"/>
    <mergeCell ref="B69:C69"/>
    <mergeCell ref="B70:C70"/>
    <mergeCell ref="B71:C71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F98D5-9653-4A6E-B7ED-FBF6883160DC}">
  <sheetPr>
    <tabColor rgb="FFFFFF00"/>
  </sheetPr>
  <dimension ref="A1:Y70"/>
  <sheetViews>
    <sheetView workbookViewId="0">
      <selection activeCell="H46" sqref="H46"/>
    </sheetView>
  </sheetViews>
  <sheetFormatPr defaultColWidth="11.42578125" defaultRowHeight="15"/>
  <cols>
    <col min="1" max="1" width="25.42578125" customWidth="1"/>
    <col min="2" max="2" width="11.85546875" customWidth="1"/>
    <col min="3" max="3" width="15.85546875" customWidth="1"/>
    <col min="4" max="4" width="12.42578125" customWidth="1"/>
    <col min="5" max="5" width="18.7109375" customWidth="1"/>
    <col min="6" max="6" width="9.140625" bestFit="1" customWidth="1"/>
    <col min="7" max="7" width="9.140625" style="200" customWidth="1"/>
    <col min="8" max="8" width="9.140625" bestFit="1" customWidth="1"/>
    <col min="9" max="16" width="7.42578125" customWidth="1"/>
    <col min="17" max="17" width="7.7109375" customWidth="1"/>
    <col min="18" max="18" width="11.5703125" bestFit="1" customWidth="1"/>
    <col min="19" max="19" width="9.140625" customWidth="1"/>
    <col min="20" max="20" width="9.140625" bestFit="1" customWidth="1"/>
    <col min="21" max="21" width="16.28515625" customWidth="1"/>
    <col min="22" max="23" width="9.140625" bestFit="1" customWidth="1"/>
    <col min="24" max="24" width="19" customWidth="1"/>
  </cols>
  <sheetData>
    <row r="1" spans="1:25" ht="23.25">
      <c r="A1" s="1559" t="s">
        <v>205</v>
      </c>
      <c r="B1" s="1559"/>
      <c r="C1" s="1559"/>
      <c r="D1" s="1559"/>
      <c r="E1" s="1559"/>
      <c r="F1" s="1559"/>
      <c r="G1" s="1140"/>
      <c r="H1" s="7"/>
      <c r="I1" s="1559" t="s">
        <v>346</v>
      </c>
      <c r="J1" s="1559"/>
      <c r="K1" s="1559"/>
      <c r="L1" s="1559"/>
      <c r="M1" s="1559"/>
      <c r="N1" s="1559"/>
      <c r="O1" s="1559"/>
      <c r="P1" s="1559"/>
      <c r="Q1" s="1559"/>
      <c r="R1" s="1560" t="s">
        <v>4499</v>
      </c>
      <c r="S1" s="1561"/>
      <c r="T1" s="1560"/>
      <c r="U1" s="1560"/>
      <c r="V1" s="1560"/>
      <c r="W1" s="1560"/>
      <c r="X1" s="1560"/>
      <c r="Y1" s="1560"/>
    </row>
    <row r="2" spans="1:25" ht="26.2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67" t="s">
        <v>9</v>
      </c>
      <c r="H2" s="33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8" t="s">
        <v>19</v>
      </c>
      <c r="R2" s="8" t="s">
        <v>20</v>
      </c>
      <c r="S2" s="240" t="s">
        <v>21</v>
      </c>
      <c r="T2" s="240" t="s">
        <v>22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</row>
    <row r="3" spans="1:25">
      <c r="A3" s="15" t="s">
        <v>86</v>
      </c>
      <c r="B3" s="15" t="s">
        <v>78</v>
      </c>
      <c r="C3" s="35" t="s">
        <v>4601</v>
      </c>
      <c r="D3" s="224" t="s">
        <v>932</v>
      </c>
      <c r="E3" s="227">
        <v>46087.041666666664</v>
      </c>
      <c r="F3" s="248">
        <v>10.8</v>
      </c>
      <c r="G3" s="1141">
        <v>117922</v>
      </c>
      <c r="H3" s="1142" t="s">
        <v>160</v>
      </c>
      <c r="I3" s="224"/>
      <c r="J3" s="224"/>
      <c r="K3" s="224"/>
      <c r="L3" s="224"/>
      <c r="M3" s="224"/>
      <c r="N3" s="35">
        <v>26</v>
      </c>
      <c r="O3" s="35">
        <v>81</v>
      </c>
      <c r="P3" s="35">
        <v>54</v>
      </c>
      <c r="Q3" s="14">
        <f t="shared" ref="Q3:Q4" si="0">SUM(I3:P3)</f>
        <v>161</v>
      </c>
      <c r="R3" s="229" t="s">
        <v>32</v>
      </c>
      <c r="S3" s="23" t="s">
        <v>33</v>
      </c>
      <c r="T3" s="14"/>
      <c r="U3" s="231" t="s">
        <v>161</v>
      </c>
      <c r="V3" s="16" t="s">
        <v>90</v>
      </c>
      <c r="W3" s="16">
        <v>1018557</v>
      </c>
      <c r="X3" s="16" t="s">
        <v>4602</v>
      </c>
      <c r="Y3" s="16" t="s">
        <v>4328</v>
      </c>
    </row>
    <row r="4" spans="1:25">
      <c r="A4" s="15" t="s">
        <v>120</v>
      </c>
      <c r="B4" s="15" t="s">
        <v>92</v>
      </c>
      <c r="C4" s="35" t="s">
        <v>4603</v>
      </c>
      <c r="D4" s="224" t="s">
        <v>94</v>
      </c>
      <c r="E4" s="227">
        <v>46087.871527777781</v>
      </c>
      <c r="F4" s="224">
        <v>10.8</v>
      </c>
      <c r="G4" s="1143">
        <v>117924</v>
      </c>
      <c r="H4" s="226" t="s">
        <v>740</v>
      </c>
      <c r="I4" s="609"/>
      <c r="J4" s="224"/>
      <c r="K4" s="224"/>
      <c r="L4" s="224"/>
      <c r="M4" s="224"/>
      <c r="N4" s="224"/>
      <c r="O4" s="35">
        <v>53</v>
      </c>
      <c r="P4" s="35">
        <v>108</v>
      </c>
      <c r="Q4" s="14">
        <f t="shared" si="0"/>
        <v>161</v>
      </c>
      <c r="R4" s="229" t="s">
        <v>32</v>
      </c>
      <c r="S4" s="23" t="s">
        <v>33</v>
      </c>
      <c r="T4" s="234" t="b">
        <v>1</v>
      </c>
      <c r="U4" s="231" t="s">
        <v>161</v>
      </c>
      <c r="V4" s="16" t="s">
        <v>90</v>
      </c>
      <c r="W4" s="16">
        <v>1018558</v>
      </c>
      <c r="X4" s="16" t="s">
        <v>4602</v>
      </c>
      <c r="Y4" s="16" t="s">
        <v>4328</v>
      </c>
    </row>
    <row r="5" spans="1:25">
      <c r="A5" s="15" t="s">
        <v>102</v>
      </c>
      <c r="B5" s="224" t="s">
        <v>92</v>
      </c>
      <c r="C5" s="35" t="s">
        <v>4604</v>
      </c>
      <c r="D5" s="224" t="s">
        <v>159</v>
      </c>
      <c r="E5" s="227">
        <v>46087.041666666664</v>
      </c>
      <c r="F5" s="224">
        <v>10.3</v>
      </c>
      <c r="G5" s="224">
        <v>117928</v>
      </c>
      <c r="H5" s="226" t="s">
        <v>740</v>
      </c>
      <c r="I5" s="609"/>
      <c r="J5" s="224"/>
      <c r="K5" s="224"/>
      <c r="L5" s="224"/>
      <c r="M5" s="224"/>
      <c r="N5" s="224"/>
      <c r="O5" s="35">
        <v>53</v>
      </c>
      <c r="P5" s="35">
        <v>108</v>
      </c>
      <c r="Q5" s="14">
        <f>SUM(I5:P5)</f>
        <v>161</v>
      </c>
      <c r="R5" s="229" t="s">
        <v>32</v>
      </c>
      <c r="S5" s="23" t="s">
        <v>33</v>
      </c>
      <c r="T5" s="14"/>
      <c r="U5" s="231" t="s">
        <v>161</v>
      </c>
      <c r="V5" s="16" t="s">
        <v>90</v>
      </c>
      <c r="W5" s="16">
        <v>1018559</v>
      </c>
      <c r="X5" s="16" t="s">
        <v>4602</v>
      </c>
      <c r="Y5" s="16" t="s">
        <v>4328</v>
      </c>
    </row>
    <row r="6" spans="1:25">
      <c r="A6" s="11" t="s">
        <v>19</v>
      </c>
      <c r="B6" s="7"/>
      <c r="C6" s="7"/>
      <c r="D6" s="7"/>
      <c r="E6" s="11"/>
      <c r="F6" s="7"/>
      <c r="G6" s="1144"/>
      <c r="H6" s="7"/>
      <c r="I6" s="11">
        <f t="shared" ref="I6:P6" si="1">SUM(I3:I4)</f>
        <v>0</v>
      </c>
      <c r="J6" s="11">
        <f t="shared" si="1"/>
        <v>0</v>
      </c>
      <c r="K6" s="11">
        <f t="shared" si="1"/>
        <v>0</v>
      </c>
      <c r="L6" s="11">
        <f t="shared" si="1"/>
        <v>0</v>
      </c>
      <c r="M6" s="11">
        <f t="shared" si="1"/>
        <v>0</v>
      </c>
      <c r="N6" s="11">
        <f t="shared" si="1"/>
        <v>26</v>
      </c>
      <c r="O6" s="11">
        <f t="shared" si="1"/>
        <v>134</v>
      </c>
      <c r="P6" s="11">
        <f t="shared" si="1"/>
        <v>162</v>
      </c>
      <c r="Q6" s="11">
        <f>SUM(Q3:Q5)</f>
        <v>483</v>
      </c>
      <c r="R6" s="12"/>
      <c r="S6" s="12"/>
      <c r="T6" s="12"/>
      <c r="U6" s="12"/>
      <c r="V6" s="12"/>
      <c r="W6" s="12"/>
      <c r="X6" s="12"/>
      <c r="Y6" s="12"/>
    </row>
    <row r="7" spans="1:25">
      <c r="A7" s="1"/>
      <c r="B7" s="1"/>
      <c r="C7" s="1"/>
      <c r="D7" s="1"/>
      <c r="E7" s="1"/>
      <c r="F7" s="2"/>
      <c r="G7" s="4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>
      <c r="A8" s="166" t="s">
        <v>34</v>
      </c>
      <c r="B8" s="1562"/>
      <c r="C8" s="1562"/>
      <c r="D8" s="1562"/>
      <c r="E8" s="1"/>
      <c r="F8" s="1"/>
      <c r="G8" s="4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18">
      <c r="A9" s="187" t="s">
        <v>35</v>
      </c>
      <c r="B9" s="186" t="s">
        <v>36</v>
      </c>
      <c r="C9" s="239" t="s">
        <v>37</v>
      </c>
      <c r="D9" s="241"/>
      <c r="E9" s="1"/>
      <c r="F9" s="1"/>
      <c r="G9" s="4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>
      <c r="A10" s="230" t="s">
        <v>4605</v>
      </c>
      <c r="B10" s="1558"/>
      <c r="C10" s="1558"/>
      <c r="D10" s="242"/>
      <c r="E10" s="243" t="s">
        <v>40</v>
      </c>
      <c r="F10" s="1"/>
      <c r="G10" s="4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5" customHeight="1">
      <c r="A11" s="5" t="s">
        <v>42</v>
      </c>
      <c r="B11" s="1565" t="s">
        <v>4167</v>
      </c>
      <c r="C11" s="1565"/>
      <c r="D11" s="1"/>
      <c r="E11" s="1"/>
      <c r="F11" s="1"/>
      <c r="G11" s="4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>
      <c r="A12" s="5" t="s">
        <v>42</v>
      </c>
      <c r="B12" s="1565"/>
      <c r="C12" s="1565"/>
      <c r="F12" s="1"/>
      <c r="G12" s="4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>
      <c r="A13" s="5" t="s">
        <v>43</v>
      </c>
      <c r="B13" s="1566">
        <v>358404854773</v>
      </c>
      <c r="C13" s="1566"/>
      <c r="D13" s="1"/>
      <c r="E13" s="1"/>
      <c r="F13" s="1"/>
      <c r="G13" s="4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>
      <c r="A14" s="5" t="s">
        <v>44</v>
      </c>
      <c r="B14" s="1567">
        <v>0.625</v>
      </c>
      <c r="C14" s="1567"/>
      <c r="D14" s="1"/>
      <c r="E14" s="1"/>
      <c r="F14" s="1"/>
      <c r="G14" s="4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6" spans="1:25" ht="23.25" customHeight="1">
      <c r="A16" s="1725" t="s">
        <v>155</v>
      </c>
      <c r="B16" s="1725"/>
      <c r="C16" s="1725"/>
      <c r="D16" s="1725"/>
      <c r="E16" s="1725"/>
      <c r="F16" s="1725"/>
      <c r="G16" s="1145"/>
      <c r="H16" s="326"/>
      <c r="I16" s="1725" t="s">
        <v>959</v>
      </c>
      <c r="J16" s="1725"/>
      <c r="K16" s="1725"/>
      <c r="L16" s="1725"/>
      <c r="M16" s="1725"/>
      <c r="N16" s="1725"/>
      <c r="O16" s="1725"/>
      <c r="P16" s="1725"/>
      <c r="Q16" s="1725"/>
      <c r="R16" s="1726" t="s">
        <v>4606</v>
      </c>
      <c r="S16" s="1748"/>
      <c r="T16" s="1726"/>
      <c r="U16" s="1726"/>
      <c r="V16" s="1726"/>
      <c r="W16" s="1726"/>
      <c r="X16" s="1726"/>
      <c r="Y16" s="1726"/>
    </row>
    <row r="17" spans="1:25" ht="26.25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10" t="s">
        <v>9</v>
      </c>
      <c r="H17" s="33" t="s">
        <v>10</v>
      </c>
      <c r="I17" s="9" t="s">
        <v>11</v>
      </c>
      <c r="J17" s="9" t="s">
        <v>12</v>
      </c>
      <c r="K17" s="9" t="s">
        <v>13</v>
      </c>
      <c r="L17" s="9" t="s">
        <v>14</v>
      </c>
      <c r="M17" s="9" t="s">
        <v>15</v>
      </c>
      <c r="N17" s="9" t="s">
        <v>16</v>
      </c>
      <c r="O17" s="9" t="s">
        <v>17</v>
      </c>
      <c r="P17" s="10" t="s">
        <v>18</v>
      </c>
      <c r="Q17" s="8" t="s">
        <v>19</v>
      </c>
      <c r="R17" s="8" t="s">
        <v>20</v>
      </c>
      <c r="S17" s="240" t="s">
        <v>21</v>
      </c>
      <c r="T17" s="240" t="s">
        <v>22</v>
      </c>
      <c r="U17" s="8" t="s">
        <v>24</v>
      </c>
      <c r="V17" s="8" t="s">
        <v>25</v>
      </c>
      <c r="W17" s="8" t="s">
        <v>26</v>
      </c>
      <c r="X17" s="8" t="s">
        <v>27</v>
      </c>
      <c r="Y17" s="8" t="s">
        <v>28</v>
      </c>
    </row>
    <row r="18" spans="1:25">
      <c r="A18" s="15" t="s">
        <v>105</v>
      </c>
      <c r="B18" s="224" t="s">
        <v>78</v>
      </c>
      <c r="C18" s="35" t="s">
        <v>4607</v>
      </c>
      <c r="D18" s="1068" t="s">
        <v>1407</v>
      </c>
      <c r="E18" s="227">
        <v>46088.496527777781</v>
      </c>
      <c r="F18" s="224">
        <v>11.6</v>
      </c>
      <c r="G18" s="224">
        <v>117926</v>
      </c>
      <c r="H18" s="226" t="s">
        <v>740</v>
      </c>
      <c r="I18" s="224"/>
      <c r="J18" s="224"/>
      <c r="K18" s="224"/>
      <c r="L18" s="224"/>
      <c r="M18" s="35">
        <v>27</v>
      </c>
      <c r="N18" s="35">
        <v>27</v>
      </c>
      <c r="O18" s="35">
        <v>107</v>
      </c>
      <c r="P18" s="224"/>
      <c r="Q18" s="14">
        <f t="shared" ref="Q18:Q19" si="2">SUM(I18:P18)</f>
        <v>161</v>
      </c>
      <c r="R18" s="229" t="s">
        <v>32</v>
      </c>
      <c r="S18" s="23" t="s">
        <v>33</v>
      </c>
      <c r="T18" s="234" t="b">
        <v>1</v>
      </c>
      <c r="U18" s="260" t="s">
        <v>508</v>
      </c>
      <c r="V18" s="16" t="s">
        <v>90</v>
      </c>
      <c r="W18" s="16">
        <v>1018560</v>
      </c>
      <c r="X18" s="16" t="s">
        <v>4608</v>
      </c>
      <c r="Y18" s="16" t="s">
        <v>4328</v>
      </c>
    </row>
    <row r="19" spans="1:25">
      <c r="A19" s="15" t="s">
        <v>105</v>
      </c>
      <c r="B19" s="15" t="s">
        <v>78</v>
      </c>
      <c r="C19" s="35" t="s">
        <v>4609</v>
      </c>
      <c r="D19" s="45" t="s">
        <v>4610</v>
      </c>
      <c r="E19" s="227">
        <v>46089.166666666664</v>
      </c>
      <c r="F19" s="224">
        <v>12</v>
      </c>
      <c r="G19" s="15">
        <v>117925</v>
      </c>
      <c r="H19" s="37" t="s">
        <v>740</v>
      </c>
      <c r="I19" s="15"/>
      <c r="J19" s="15"/>
      <c r="K19" s="15"/>
      <c r="L19" s="15"/>
      <c r="M19" s="35">
        <v>17</v>
      </c>
      <c r="N19" s="35">
        <v>3</v>
      </c>
      <c r="O19" s="35">
        <v>2</v>
      </c>
      <c r="P19" s="35">
        <v>59</v>
      </c>
      <c r="Q19" s="14">
        <f t="shared" si="2"/>
        <v>81</v>
      </c>
      <c r="R19" s="229" t="s">
        <v>32</v>
      </c>
      <c r="S19" s="23" t="s">
        <v>33</v>
      </c>
      <c r="T19" s="234" t="b">
        <v>1</v>
      </c>
      <c r="U19" s="260" t="s">
        <v>508</v>
      </c>
      <c r="V19" s="16"/>
      <c r="W19" s="16">
        <v>1018561</v>
      </c>
      <c r="X19" s="16"/>
      <c r="Y19" s="16"/>
    </row>
    <row r="20" spans="1:25">
      <c r="A20" s="15" t="s">
        <v>2561</v>
      </c>
      <c r="B20" s="15" t="s">
        <v>78</v>
      </c>
      <c r="C20" s="35" t="s">
        <v>4611</v>
      </c>
      <c r="D20" s="45" t="s">
        <v>4610</v>
      </c>
      <c r="E20" s="24">
        <v>46089.166666666664</v>
      </c>
      <c r="F20" s="224">
        <v>12</v>
      </c>
      <c r="G20" s="224">
        <v>117945</v>
      </c>
      <c r="H20" s="226" t="s">
        <v>740</v>
      </c>
      <c r="I20" s="224"/>
      <c r="J20" s="224"/>
      <c r="K20" s="224"/>
      <c r="L20" s="224"/>
      <c r="M20" s="224"/>
      <c r="N20" s="35">
        <v>1</v>
      </c>
      <c r="O20" s="35">
        <v>52</v>
      </c>
      <c r="P20" s="35">
        <v>108</v>
      </c>
      <c r="Q20" s="14">
        <f t="shared" ref="Q20" si="3">SUM(I20:P20)</f>
        <v>161</v>
      </c>
      <c r="R20" s="229" t="s">
        <v>32</v>
      </c>
      <c r="S20" s="23" t="s">
        <v>33</v>
      </c>
      <c r="T20" s="234" t="b">
        <v>1</v>
      </c>
      <c r="U20" s="260" t="s">
        <v>508</v>
      </c>
      <c r="V20" s="16" t="s">
        <v>90</v>
      </c>
      <c r="W20" s="16">
        <v>1018562</v>
      </c>
      <c r="X20" s="16" t="s">
        <v>4612</v>
      </c>
      <c r="Y20" s="16" t="s">
        <v>4328</v>
      </c>
    </row>
    <row r="21" spans="1:25">
      <c r="A21" s="15" t="s">
        <v>515</v>
      </c>
      <c r="B21" s="15" t="s">
        <v>78</v>
      </c>
      <c r="C21" s="35" t="s">
        <v>4613</v>
      </c>
      <c r="D21" s="45" t="s">
        <v>4610</v>
      </c>
      <c r="E21" s="24">
        <v>46089.166666666664</v>
      </c>
      <c r="F21" s="224">
        <v>12</v>
      </c>
      <c r="G21" s="224">
        <v>117946</v>
      </c>
      <c r="H21" s="226" t="s">
        <v>740</v>
      </c>
      <c r="I21" s="224"/>
      <c r="J21" s="224"/>
      <c r="K21" s="224"/>
      <c r="L21" s="224"/>
      <c r="M21" s="224"/>
      <c r="N21" s="35">
        <v>27</v>
      </c>
      <c r="O21" s="35">
        <v>26</v>
      </c>
      <c r="P21" s="35">
        <v>108</v>
      </c>
      <c r="Q21" s="14">
        <f>SUM(I21:P21)</f>
        <v>161</v>
      </c>
      <c r="R21" s="229" t="s">
        <v>32</v>
      </c>
      <c r="S21" s="23" t="s">
        <v>33</v>
      </c>
      <c r="T21" s="14"/>
      <c r="U21" s="260" t="s">
        <v>508</v>
      </c>
      <c r="V21" s="16" t="s">
        <v>90</v>
      </c>
      <c r="W21" s="16">
        <v>1018563</v>
      </c>
      <c r="X21" s="16" t="s">
        <v>4608</v>
      </c>
      <c r="Y21" s="16"/>
    </row>
    <row r="22" spans="1:25">
      <c r="A22" s="15" t="s">
        <v>190</v>
      </c>
      <c r="B22" s="224" t="s">
        <v>78</v>
      </c>
      <c r="C22" s="35" t="s">
        <v>4614</v>
      </c>
      <c r="D22" s="224" t="s">
        <v>4615</v>
      </c>
      <c r="E22" s="24">
        <v>46088.496527777781</v>
      </c>
      <c r="F22" s="224">
        <v>10.8</v>
      </c>
      <c r="G22" s="224">
        <v>117930</v>
      </c>
      <c r="H22" s="226" t="s">
        <v>740</v>
      </c>
      <c r="I22" s="224"/>
      <c r="J22" s="224"/>
      <c r="K22" s="224"/>
      <c r="L22" s="224"/>
      <c r="M22" s="224"/>
      <c r="N22" s="35">
        <v>47</v>
      </c>
      <c r="O22" s="35">
        <v>27</v>
      </c>
      <c r="P22" s="35">
        <v>87</v>
      </c>
      <c r="Q22" s="14">
        <f>SUM(I22:P22)</f>
        <v>161</v>
      </c>
      <c r="R22" s="229" t="s">
        <v>32</v>
      </c>
      <c r="S22" s="23" t="s">
        <v>33</v>
      </c>
      <c r="T22" s="14"/>
      <c r="U22" s="260" t="s">
        <v>508</v>
      </c>
      <c r="V22" s="16" t="s">
        <v>90</v>
      </c>
      <c r="W22" s="16">
        <v>1018564</v>
      </c>
      <c r="X22" s="16" t="s">
        <v>4608</v>
      </c>
      <c r="Y22" s="16"/>
    </row>
    <row r="23" spans="1:25">
      <c r="A23" s="15" t="s">
        <v>157</v>
      </c>
      <c r="B23" s="15" t="s">
        <v>92</v>
      </c>
      <c r="C23" s="35" t="s">
        <v>4616</v>
      </c>
      <c r="D23" s="15" t="s">
        <v>2467</v>
      </c>
      <c r="E23" s="24">
        <v>46088.875</v>
      </c>
      <c r="F23" s="15">
        <v>9.8000000000000007</v>
      </c>
      <c r="G23" s="15">
        <v>117931</v>
      </c>
      <c r="H23" s="37" t="s">
        <v>1348</v>
      </c>
      <c r="I23" s="15"/>
      <c r="J23" s="15"/>
      <c r="K23" s="15"/>
      <c r="L23" s="15"/>
      <c r="M23" s="15"/>
      <c r="N23" s="15"/>
      <c r="O23" s="35">
        <v>81</v>
      </c>
      <c r="P23" s="15"/>
      <c r="Q23" s="14">
        <f>SUM(I23:P23)</f>
        <v>81</v>
      </c>
      <c r="R23" s="229" t="s">
        <v>32</v>
      </c>
      <c r="S23" s="23" t="s">
        <v>33</v>
      </c>
      <c r="T23" s="14"/>
      <c r="U23" s="274" t="s">
        <v>523</v>
      </c>
      <c r="V23" s="16" t="s">
        <v>90</v>
      </c>
      <c r="W23" s="16">
        <v>1018565</v>
      </c>
      <c r="X23" s="16" t="s">
        <v>4612</v>
      </c>
      <c r="Y23" s="16"/>
    </row>
    <row r="24" spans="1:25">
      <c r="A24" s="11" t="s">
        <v>19</v>
      </c>
      <c r="B24" s="7"/>
      <c r="C24" s="7"/>
      <c r="D24" s="7"/>
      <c r="E24" s="11"/>
      <c r="F24" s="7"/>
      <c r="G24" s="1144"/>
      <c r="H24" s="7"/>
      <c r="I24" s="11">
        <f ca="1">SUM(I18:I38)</f>
        <v>0</v>
      </c>
      <c r="J24" s="11">
        <f ca="1">SUM(J18:J38)</f>
        <v>0</v>
      </c>
      <c r="K24" s="11">
        <f>SUM(K18:K20)</f>
        <v>0</v>
      </c>
      <c r="L24" s="11">
        <f>SUM(L18:L20)</f>
        <v>0</v>
      </c>
      <c r="M24" s="11">
        <v>44</v>
      </c>
      <c r="N24" s="11">
        <v>105</v>
      </c>
      <c r="O24" s="11">
        <v>295</v>
      </c>
      <c r="P24" s="11">
        <v>362</v>
      </c>
      <c r="Q24" s="11">
        <f>SUM(Q18:Q23)</f>
        <v>806</v>
      </c>
      <c r="R24" s="12"/>
      <c r="S24" s="12"/>
      <c r="T24" s="12"/>
      <c r="U24" s="12"/>
      <c r="V24" s="12"/>
      <c r="W24" s="12"/>
      <c r="X24" s="12"/>
      <c r="Y24" s="12"/>
    </row>
    <row r="25" spans="1:25">
      <c r="A25" s="1"/>
      <c r="B25" s="1"/>
      <c r="C25" s="1"/>
      <c r="D25" s="1"/>
      <c r="E25" s="1"/>
      <c r="F25" s="2"/>
      <c r="G25" s="4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5">
      <c r="A26" s="166" t="s">
        <v>34</v>
      </c>
      <c r="B26" s="1562"/>
      <c r="C26" s="1562"/>
      <c r="D26" s="1562"/>
      <c r="E26" s="1"/>
      <c r="F26" s="1"/>
      <c r="G26" s="41"/>
      <c r="H26" s="1"/>
      <c r="I26" s="1"/>
      <c r="J26" s="1"/>
      <c r="K26" s="1563"/>
      <c r="L26" s="1563"/>
      <c r="M26" s="1563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5" ht="15.75" customHeight="1">
      <c r="A27" s="187" t="s">
        <v>35</v>
      </c>
      <c r="B27" s="186" t="s">
        <v>36</v>
      </c>
      <c r="C27" s="239" t="s">
        <v>37</v>
      </c>
      <c r="D27" s="241"/>
      <c r="E27" s="1"/>
      <c r="F27" s="1"/>
      <c r="G27" s="41"/>
      <c r="H27" s="1"/>
      <c r="I27" s="1"/>
      <c r="J27" s="1"/>
      <c r="K27" s="1"/>
      <c r="L27" s="1"/>
      <c r="M27" s="1"/>
      <c r="N27" s="1"/>
      <c r="O27" s="1"/>
      <c r="P27" s="1"/>
      <c r="Q27" s="1"/>
      <c r="R27" s="981"/>
      <c r="S27" s="1"/>
      <c r="T27" s="1"/>
      <c r="U27" s="1"/>
      <c r="V27" s="1"/>
      <c r="W27" s="1"/>
      <c r="X27" s="1"/>
    </row>
    <row r="28" spans="1:25" ht="15" customHeight="1">
      <c r="A28" s="262" t="s">
        <v>508</v>
      </c>
      <c r="B28" s="1738" t="s">
        <v>39</v>
      </c>
      <c r="C28" s="1738"/>
      <c r="D28" s="242"/>
      <c r="E28" s="243" t="s">
        <v>40</v>
      </c>
      <c r="F28" s="1"/>
      <c r="G28" s="41"/>
      <c r="H28" s="1"/>
      <c r="I28" s="1"/>
      <c r="J28" s="1"/>
      <c r="K28" s="1"/>
      <c r="L28" s="1"/>
      <c r="M28" s="1"/>
      <c r="N28" s="1"/>
      <c r="O28" s="1"/>
      <c r="P28" s="1"/>
      <c r="Q28" s="1"/>
      <c r="R28" s="981"/>
      <c r="S28" s="1"/>
      <c r="T28" s="1"/>
      <c r="U28" s="1"/>
      <c r="V28" s="1"/>
      <c r="W28" s="1"/>
      <c r="X28" s="1"/>
    </row>
    <row r="29" spans="1:25">
      <c r="A29" s="263" t="s">
        <v>523</v>
      </c>
      <c r="B29" s="1591" t="s">
        <v>41</v>
      </c>
      <c r="C29" s="1591"/>
      <c r="D29" s="1"/>
      <c r="E29" s="1"/>
      <c r="F29" s="1"/>
      <c r="G29" s="4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>
      <c r="A30" s="5" t="s">
        <v>42</v>
      </c>
      <c r="B30" s="1565"/>
      <c r="C30" s="1565"/>
      <c r="D30" s="1"/>
      <c r="E30" s="1"/>
      <c r="F30" s="1"/>
      <c r="G30" s="4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>
      <c r="A31" s="5" t="s">
        <v>42</v>
      </c>
      <c r="B31" s="1565"/>
      <c r="C31" s="1565"/>
      <c r="F31" s="1"/>
      <c r="G31" s="41"/>
      <c r="H31" s="1"/>
      <c r="I31" s="1"/>
      <c r="J31" s="1"/>
      <c r="K31" s="1"/>
      <c r="L31" s="1"/>
      <c r="M31" s="1"/>
      <c r="N31" s="1"/>
      <c r="O31" s="1"/>
      <c r="P31" s="1"/>
      <c r="Q31" s="1"/>
      <c r="R31" s="981"/>
      <c r="S31" s="1"/>
      <c r="T31" s="1"/>
      <c r="U31" s="1"/>
      <c r="V31" s="1"/>
      <c r="W31" s="1"/>
      <c r="X31" s="1"/>
    </row>
    <row r="32" spans="1:25">
      <c r="A32" s="5" t="s">
        <v>43</v>
      </c>
      <c r="B32" s="1566"/>
      <c r="C32" s="1566"/>
      <c r="D32" s="1"/>
      <c r="E32" s="1"/>
      <c r="F32" s="1"/>
      <c r="G32" s="4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>
      <c r="A33" s="5" t="s">
        <v>44</v>
      </c>
      <c r="B33" s="1567"/>
      <c r="C33" s="1567"/>
      <c r="D33" s="1"/>
      <c r="E33" s="1"/>
      <c r="F33" s="1"/>
      <c r="G33" s="4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5" spans="1:25" ht="23.25" customHeight="1">
      <c r="A35" s="1597" t="s">
        <v>83</v>
      </c>
      <c r="B35" s="1597"/>
      <c r="C35" s="1597"/>
      <c r="D35" s="1597"/>
      <c r="E35" s="1597"/>
      <c r="F35" s="1597"/>
      <c r="G35" s="1146"/>
      <c r="H35" s="325"/>
      <c r="I35" s="1725" t="s">
        <v>959</v>
      </c>
      <c r="J35" s="1725"/>
      <c r="K35" s="1725"/>
      <c r="L35" s="1725"/>
      <c r="M35" s="1725"/>
      <c r="N35" s="1725"/>
      <c r="O35" s="1725"/>
      <c r="P35" s="1725"/>
      <c r="Q35" s="1725"/>
      <c r="R35" s="1595" t="s">
        <v>4617</v>
      </c>
      <c r="S35" s="1596"/>
      <c r="T35" s="1595"/>
      <c r="U35" s="1595"/>
      <c r="V35" s="1595"/>
      <c r="W35" s="1595"/>
      <c r="X35" s="1595"/>
      <c r="Y35" s="1595"/>
    </row>
    <row r="36" spans="1:25" ht="26.25">
      <c r="A36" s="8" t="s">
        <v>3</v>
      </c>
      <c r="B36" s="8" t="s">
        <v>4</v>
      </c>
      <c r="C36" s="8" t="s">
        <v>5</v>
      </c>
      <c r="D36" s="8" t="s">
        <v>6</v>
      </c>
      <c r="E36" s="8" t="s">
        <v>7</v>
      </c>
      <c r="F36" s="8" t="s">
        <v>8</v>
      </c>
      <c r="G36" s="10" t="s">
        <v>9</v>
      </c>
      <c r="H36" s="33" t="s">
        <v>10</v>
      </c>
      <c r="I36" s="9" t="s">
        <v>11</v>
      </c>
      <c r="J36" s="9" t="s">
        <v>12</v>
      </c>
      <c r="K36" s="9" t="s">
        <v>13</v>
      </c>
      <c r="L36" s="9" t="s">
        <v>14</v>
      </c>
      <c r="M36" s="9" t="s">
        <v>15</v>
      </c>
      <c r="N36" s="9" t="s">
        <v>16</v>
      </c>
      <c r="O36" s="9" t="s">
        <v>17</v>
      </c>
      <c r="P36" s="10" t="s">
        <v>18</v>
      </c>
      <c r="Q36" s="8" t="s">
        <v>19</v>
      </c>
      <c r="R36" s="8" t="s">
        <v>20</v>
      </c>
      <c r="S36" s="240" t="s">
        <v>21</v>
      </c>
      <c r="T36" s="240" t="s">
        <v>22</v>
      </c>
      <c r="U36" s="8" t="s">
        <v>24</v>
      </c>
      <c r="V36" s="8" t="s">
        <v>25</v>
      </c>
      <c r="W36" s="8" t="s">
        <v>26</v>
      </c>
      <c r="X36" s="8" t="s">
        <v>27</v>
      </c>
      <c r="Y36" s="8" t="s">
        <v>28</v>
      </c>
    </row>
    <row r="37" spans="1:25">
      <c r="A37" s="15" t="s">
        <v>190</v>
      </c>
      <c r="B37" s="224" t="s">
        <v>1184</v>
      </c>
      <c r="C37" s="35" t="s">
        <v>4618</v>
      </c>
      <c r="D37" s="227" t="s">
        <v>4325</v>
      </c>
      <c r="E37" s="227">
        <v>46088.392361111109</v>
      </c>
      <c r="F37" s="224">
        <v>11.8</v>
      </c>
      <c r="G37" s="224">
        <v>117933</v>
      </c>
      <c r="H37" s="226" t="s">
        <v>740</v>
      </c>
      <c r="I37" s="224"/>
      <c r="J37" s="224"/>
      <c r="K37" s="224"/>
      <c r="L37" s="224"/>
      <c r="M37" s="224"/>
      <c r="N37" s="224"/>
      <c r="O37" s="224"/>
      <c r="P37" s="35">
        <v>161</v>
      </c>
      <c r="Q37" s="14">
        <f t="shared" ref="Q37:Q41" si="4">SUM(I37:P37)</f>
        <v>161</v>
      </c>
      <c r="R37" s="229" t="s">
        <v>32</v>
      </c>
      <c r="S37" s="23" t="s">
        <v>33</v>
      </c>
      <c r="T37" s="14"/>
      <c r="U37" s="260" t="s">
        <v>508</v>
      </c>
      <c r="V37" s="16" t="s">
        <v>90</v>
      </c>
      <c r="W37" s="16">
        <v>1018566</v>
      </c>
      <c r="X37" s="16" t="s">
        <v>4608</v>
      </c>
      <c r="Y37" s="16" t="s">
        <v>4328</v>
      </c>
    </row>
    <row r="38" spans="1:25">
      <c r="A38" s="15" t="s">
        <v>114</v>
      </c>
      <c r="B38" s="224" t="s">
        <v>78</v>
      </c>
      <c r="C38" s="35" t="s">
        <v>4619</v>
      </c>
      <c r="D38" s="1068" t="s">
        <v>4615</v>
      </c>
      <c r="E38" s="227">
        <v>46088.496527777781</v>
      </c>
      <c r="F38" s="224">
        <v>11.6</v>
      </c>
      <c r="G38" s="224">
        <v>117934</v>
      </c>
      <c r="H38" s="226" t="s">
        <v>740</v>
      </c>
      <c r="I38" s="224"/>
      <c r="J38" s="224"/>
      <c r="K38" s="224"/>
      <c r="L38" s="224"/>
      <c r="M38" s="35">
        <v>107</v>
      </c>
      <c r="N38" s="35">
        <v>27</v>
      </c>
      <c r="O38" s="35">
        <v>27</v>
      </c>
      <c r="P38" s="224"/>
      <c r="Q38" s="14">
        <f>SUM(I38:P38)</f>
        <v>161</v>
      </c>
      <c r="R38" s="229" t="s">
        <v>32</v>
      </c>
      <c r="S38" s="23" t="s">
        <v>33</v>
      </c>
      <c r="T38" s="234" t="b">
        <v>1</v>
      </c>
      <c r="U38" s="260" t="s">
        <v>508</v>
      </c>
      <c r="V38" s="16" t="s">
        <v>90</v>
      </c>
      <c r="W38" s="16">
        <v>1018571</v>
      </c>
      <c r="X38" s="16" t="s">
        <v>4608</v>
      </c>
      <c r="Y38" s="16" t="s">
        <v>4328</v>
      </c>
    </row>
    <row r="39" spans="1:25">
      <c r="A39" s="15" t="s">
        <v>403</v>
      </c>
      <c r="B39" s="15" t="s">
        <v>404</v>
      </c>
      <c r="C39" s="35" t="s">
        <v>4620</v>
      </c>
      <c r="D39" s="15" t="s">
        <v>4621</v>
      </c>
      <c r="E39" s="482" t="s">
        <v>4622</v>
      </c>
      <c r="F39" s="15">
        <v>14.8</v>
      </c>
      <c r="G39" s="224">
        <v>117927</v>
      </c>
      <c r="H39" s="226" t="s">
        <v>1348</v>
      </c>
      <c r="I39" s="224"/>
      <c r="J39" s="224"/>
      <c r="K39" s="224"/>
      <c r="L39" s="224"/>
      <c r="M39" s="224"/>
      <c r="N39" s="224"/>
      <c r="O39" s="224"/>
      <c r="P39" s="35">
        <v>161</v>
      </c>
      <c r="Q39" s="14">
        <f t="shared" si="4"/>
        <v>161</v>
      </c>
      <c r="R39" s="14" t="s">
        <v>30</v>
      </c>
      <c r="S39" s="14" t="s">
        <v>31</v>
      </c>
      <c r="T39" s="14"/>
      <c r="U39" s="260" t="s">
        <v>508</v>
      </c>
      <c r="V39" s="16" t="s">
        <v>90</v>
      </c>
      <c r="W39" s="16">
        <v>1018572</v>
      </c>
      <c r="X39" s="16" t="s">
        <v>4623</v>
      </c>
      <c r="Y39" s="16" t="s">
        <v>4624</v>
      </c>
    </row>
    <row r="40" spans="1:25">
      <c r="A40" s="15" t="s">
        <v>107</v>
      </c>
      <c r="B40" s="224" t="s">
        <v>78</v>
      </c>
      <c r="C40" s="35" t="s">
        <v>4625</v>
      </c>
      <c r="D40" s="224" t="s">
        <v>3923</v>
      </c>
      <c r="E40" s="227">
        <v>46088.552083333336</v>
      </c>
      <c r="F40" s="224">
        <v>10.3</v>
      </c>
      <c r="G40" s="224">
        <v>117935</v>
      </c>
      <c r="H40" s="226" t="s">
        <v>1348</v>
      </c>
      <c r="I40" s="224"/>
      <c r="J40" s="224"/>
      <c r="K40" s="224"/>
      <c r="L40" s="224"/>
      <c r="M40" s="224"/>
      <c r="N40" s="224"/>
      <c r="O40" s="224"/>
      <c r="P40" s="35">
        <v>161</v>
      </c>
      <c r="Q40" s="14">
        <f t="shared" si="4"/>
        <v>161</v>
      </c>
      <c r="R40" s="229" t="s">
        <v>32</v>
      </c>
      <c r="S40" s="23" t="s">
        <v>33</v>
      </c>
      <c r="T40" s="234" t="b">
        <v>1</v>
      </c>
      <c r="U40" s="260" t="s">
        <v>508</v>
      </c>
      <c r="V40" s="16" t="s">
        <v>90</v>
      </c>
      <c r="W40" s="16">
        <v>1018573</v>
      </c>
      <c r="X40" s="16" t="s">
        <v>4608</v>
      </c>
      <c r="Y40" s="16" t="s">
        <v>4328</v>
      </c>
    </row>
    <row r="41" spans="1:25">
      <c r="A41" s="224" t="s">
        <v>107</v>
      </c>
      <c r="B41" s="224" t="s">
        <v>78</v>
      </c>
      <c r="C41" s="35" t="s">
        <v>4626</v>
      </c>
      <c r="D41" s="224" t="s">
        <v>3923</v>
      </c>
      <c r="E41" s="227">
        <v>46088.552083333336</v>
      </c>
      <c r="F41" s="224">
        <v>10.3</v>
      </c>
      <c r="G41" s="224">
        <v>117936</v>
      </c>
      <c r="H41" s="226" t="s">
        <v>1348</v>
      </c>
      <c r="I41" s="224"/>
      <c r="J41" s="224"/>
      <c r="K41" s="224"/>
      <c r="L41" s="224"/>
      <c r="M41" s="224"/>
      <c r="N41" s="224"/>
      <c r="O41" s="224"/>
      <c r="P41" s="35">
        <v>161</v>
      </c>
      <c r="Q41" s="14">
        <f t="shared" si="4"/>
        <v>161</v>
      </c>
      <c r="R41" s="229" t="s">
        <v>32</v>
      </c>
      <c r="S41" s="23" t="s">
        <v>33</v>
      </c>
      <c r="T41" s="234" t="b">
        <v>1</v>
      </c>
      <c r="U41" s="260" t="s">
        <v>508</v>
      </c>
      <c r="V41" s="16" t="s">
        <v>90</v>
      </c>
      <c r="W41" s="16">
        <v>1018574</v>
      </c>
      <c r="X41" s="16" t="s">
        <v>4608</v>
      </c>
      <c r="Y41" s="16" t="s">
        <v>4328</v>
      </c>
    </row>
    <row r="42" spans="1:25">
      <c r="A42" s="11" t="s">
        <v>19</v>
      </c>
      <c r="B42" s="7"/>
      <c r="C42" s="7"/>
      <c r="D42" s="7"/>
      <c r="E42" s="11"/>
      <c r="F42" s="7"/>
      <c r="G42" s="1144"/>
      <c r="H42" s="7"/>
      <c r="I42" s="11">
        <f t="shared" ref="I42:Q42" si="5">SUM(I37:I41)</f>
        <v>0</v>
      </c>
      <c r="J42" s="11">
        <f t="shared" si="5"/>
        <v>0</v>
      </c>
      <c r="K42" s="11">
        <f t="shared" si="5"/>
        <v>0</v>
      </c>
      <c r="L42" s="11">
        <f t="shared" si="5"/>
        <v>0</v>
      </c>
      <c r="M42" s="11">
        <f t="shared" si="5"/>
        <v>107</v>
      </c>
      <c r="N42" s="11">
        <f t="shared" si="5"/>
        <v>27</v>
      </c>
      <c r="O42" s="11">
        <f t="shared" si="5"/>
        <v>27</v>
      </c>
      <c r="P42" s="11">
        <f t="shared" si="5"/>
        <v>644</v>
      </c>
      <c r="Q42" s="11">
        <f t="shared" si="5"/>
        <v>805</v>
      </c>
      <c r="R42" s="12"/>
      <c r="S42" s="12"/>
      <c r="T42" s="12"/>
      <c r="U42" s="12"/>
      <c r="V42" s="12"/>
      <c r="W42" s="12"/>
      <c r="X42" s="12"/>
      <c r="Y42" s="12"/>
    </row>
    <row r="43" spans="1:25">
      <c r="A43" s="1"/>
      <c r="B43" s="1"/>
      <c r="C43" s="1"/>
      <c r="D43" s="1"/>
      <c r="E43" s="1"/>
      <c r="F43" s="2"/>
      <c r="G43" s="4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5">
      <c r="A44" s="166" t="s">
        <v>34</v>
      </c>
      <c r="B44" s="1562"/>
      <c r="C44" s="1562"/>
      <c r="D44" s="1562"/>
      <c r="E44" s="1"/>
      <c r="F44" s="1"/>
      <c r="G44" s="41"/>
      <c r="H44" s="1"/>
      <c r="I44" s="1"/>
      <c r="J44" s="1"/>
      <c r="K44" s="1563"/>
      <c r="L44" s="1563"/>
      <c r="M44" s="1563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5" ht="18">
      <c r="A45" s="187" t="s">
        <v>35</v>
      </c>
      <c r="B45" s="186" t="s">
        <v>36</v>
      </c>
      <c r="C45" s="239" t="s">
        <v>37</v>
      </c>
      <c r="D45" s="241"/>
      <c r="E45" s="1"/>
      <c r="F45" s="1"/>
      <c r="G45" s="4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5">
      <c r="A46" s="262" t="s">
        <v>4547</v>
      </c>
      <c r="B46" s="1738"/>
      <c r="C46" s="1738"/>
      <c r="D46" s="242"/>
      <c r="E46" s="243" t="s">
        <v>40</v>
      </c>
      <c r="F46" s="1"/>
      <c r="G46" s="4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5">
      <c r="A47" s="5" t="s">
        <v>42</v>
      </c>
      <c r="B47" s="1565" t="s">
        <v>4627</v>
      </c>
      <c r="C47" s="1565"/>
      <c r="D47" s="1"/>
      <c r="E47" s="1"/>
      <c r="F47" s="1"/>
      <c r="G47" s="4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 t="s">
        <v>1373</v>
      </c>
      <c r="W47" s="1"/>
      <c r="X47" s="1"/>
    </row>
    <row r="48" spans="1:25">
      <c r="A48" s="5" t="s">
        <v>42</v>
      </c>
      <c r="B48" s="1565"/>
      <c r="C48" s="1565"/>
      <c r="F48" s="1"/>
      <c r="G48" s="4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5" t="s">
        <v>43</v>
      </c>
      <c r="B49" s="1566"/>
      <c r="C49" s="1566"/>
      <c r="D49" s="1"/>
      <c r="E49" s="1"/>
      <c r="F49" s="1"/>
      <c r="G49" s="4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5" t="s">
        <v>44</v>
      </c>
      <c r="B50" s="1567"/>
      <c r="C50" s="1567"/>
      <c r="D50" s="1"/>
      <c r="E50" s="1"/>
      <c r="F50" s="1"/>
      <c r="G50" s="4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3" spans="1:25" ht="23.25">
      <c r="A53" s="1559" t="s">
        <v>4628</v>
      </c>
      <c r="B53" s="1559"/>
      <c r="C53" s="1559"/>
      <c r="D53" s="1559"/>
      <c r="E53" s="1559"/>
      <c r="F53" s="1559"/>
      <c r="G53" s="1140"/>
      <c r="H53" s="7"/>
      <c r="I53" s="1559" t="s">
        <v>84</v>
      </c>
      <c r="J53" s="1559"/>
      <c r="K53" s="1559"/>
      <c r="L53" s="1559"/>
      <c r="M53" s="1559"/>
      <c r="N53" s="1559"/>
      <c r="O53" s="1559"/>
      <c r="P53" s="1559"/>
      <c r="Q53" s="1559"/>
      <c r="R53" s="1560" t="s">
        <v>4629</v>
      </c>
      <c r="S53" s="1561"/>
      <c r="T53" s="1560"/>
      <c r="U53" s="1560"/>
      <c r="V53" s="1560"/>
      <c r="W53" s="1560"/>
      <c r="X53" s="1560"/>
      <c r="Y53" s="1560"/>
    </row>
    <row r="54" spans="1:25" ht="26.25">
      <c r="A54" s="8" t="s">
        <v>3</v>
      </c>
      <c r="B54" s="8" t="s">
        <v>4</v>
      </c>
      <c r="C54" s="8" t="s">
        <v>5</v>
      </c>
      <c r="D54" s="8" t="s">
        <v>6</v>
      </c>
      <c r="E54" s="8" t="s">
        <v>7</v>
      </c>
      <c r="F54" s="8" t="s">
        <v>8</v>
      </c>
      <c r="G54" s="10" t="s">
        <v>9</v>
      </c>
      <c r="H54" s="33" t="s">
        <v>10</v>
      </c>
      <c r="I54" s="9" t="s">
        <v>11</v>
      </c>
      <c r="J54" s="9" t="s">
        <v>12</v>
      </c>
      <c r="K54" s="9" t="s">
        <v>13</v>
      </c>
      <c r="L54" s="9" t="s">
        <v>14</v>
      </c>
      <c r="M54" s="9" t="s">
        <v>15</v>
      </c>
      <c r="N54" s="9" t="s">
        <v>16</v>
      </c>
      <c r="O54" s="9" t="s">
        <v>17</v>
      </c>
      <c r="P54" s="10" t="s">
        <v>18</v>
      </c>
      <c r="Q54" s="8" t="s">
        <v>19</v>
      </c>
      <c r="R54" s="8" t="s">
        <v>20</v>
      </c>
      <c r="S54" s="240" t="s">
        <v>21</v>
      </c>
      <c r="T54" s="240" t="s">
        <v>22</v>
      </c>
      <c r="U54" s="8" t="s">
        <v>24</v>
      </c>
      <c r="V54" s="8" t="s">
        <v>25</v>
      </c>
      <c r="W54" s="8" t="s">
        <v>26</v>
      </c>
      <c r="X54" s="8" t="s">
        <v>27</v>
      </c>
      <c r="Y54" s="8" t="s">
        <v>28</v>
      </c>
    </row>
    <row r="55" spans="1:25">
      <c r="A55" s="15" t="s">
        <v>105</v>
      </c>
      <c r="B55" s="15" t="s">
        <v>78</v>
      </c>
      <c r="C55" s="35" t="s">
        <v>4630</v>
      </c>
      <c r="D55" s="15" t="s">
        <v>88</v>
      </c>
      <c r="E55" s="24">
        <v>46089.166666666664</v>
      </c>
      <c r="F55" s="15">
        <v>10.3</v>
      </c>
      <c r="G55" s="224">
        <v>117941</v>
      </c>
      <c r="H55" s="226" t="s">
        <v>740</v>
      </c>
      <c r="I55" s="489"/>
      <c r="J55" s="224"/>
      <c r="K55" s="224"/>
      <c r="L55" s="224"/>
      <c r="M55" s="15">
        <v>0</v>
      </c>
      <c r="N55" s="15">
        <v>0</v>
      </c>
      <c r="O55" s="35">
        <v>35</v>
      </c>
      <c r="P55" s="35">
        <v>126</v>
      </c>
      <c r="Q55" s="14">
        <f t="shared" ref="Q55:Q60" si="6">SUM(I55:P55)</f>
        <v>161</v>
      </c>
      <c r="R55" s="229" t="s">
        <v>32</v>
      </c>
      <c r="S55" s="23" t="s">
        <v>33</v>
      </c>
      <c r="T55" s="234" t="b">
        <v>1</v>
      </c>
      <c r="U55" s="231" t="s">
        <v>161</v>
      </c>
      <c r="V55" s="16" t="s">
        <v>90</v>
      </c>
      <c r="W55" s="16">
        <v>1018567</v>
      </c>
      <c r="X55" s="16" t="s">
        <v>4631</v>
      </c>
      <c r="Y55" s="16" t="s">
        <v>4328</v>
      </c>
    </row>
    <row r="56" spans="1:25">
      <c r="A56" s="15" t="s">
        <v>86</v>
      </c>
      <c r="B56" s="15" t="s">
        <v>134</v>
      </c>
      <c r="C56" s="35" t="s">
        <v>4632</v>
      </c>
      <c r="D56" s="224" t="s">
        <v>2892</v>
      </c>
      <c r="E56" s="227">
        <v>46088.277777777781</v>
      </c>
      <c r="F56" s="224">
        <v>10.8</v>
      </c>
      <c r="G56" s="224">
        <v>117942</v>
      </c>
      <c r="H56" s="226" t="s">
        <v>1735</v>
      </c>
      <c r="I56" s="224"/>
      <c r="J56" s="224"/>
      <c r="K56" s="224"/>
      <c r="L56" s="224"/>
      <c r="M56" s="224"/>
      <c r="N56" s="35">
        <v>161</v>
      </c>
      <c r="O56" s="224"/>
      <c r="P56" s="224"/>
      <c r="Q56" s="14">
        <f t="shared" si="6"/>
        <v>161</v>
      </c>
      <c r="R56" s="229" t="s">
        <v>32</v>
      </c>
      <c r="S56" s="23" t="s">
        <v>33</v>
      </c>
      <c r="T56" s="14"/>
      <c r="U56" s="255" t="s">
        <v>100</v>
      </c>
      <c r="V56" s="16" t="s">
        <v>90</v>
      </c>
      <c r="W56" s="16">
        <v>1018568</v>
      </c>
      <c r="X56" s="16" t="s">
        <v>4633</v>
      </c>
      <c r="Y56" s="16" t="s">
        <v>4328</v>
      </c>
    </row>
    <row r="57" spans="1:25">
      <c r="A57" s="15" t="s">
        <v>133</v>
      </c>
      <c r="B57" s="15" t="s">
        <v>134</v>
      </c>
      <c r="C57" s="35" t="s">
        <v>4634</v>
      </c>
      <c r="D57" s="224" t="s">
        <v>2892</v>
      </c>
      <c r="E57" s="227">
        <v>46088.277777777781</v>
      </c>
      <c r="F57" s="224">
        <v>10.8</v>
      </c>
      <c r="G57" s="224">
        <v>117943</v>
      </c>
      <c r="H57" s="226" t="s">
        <v>1735</v>
      </c>
      <c r="I57" s="489"/>
      <c r="J57" s="224"/>
      <c r="K57" s="224"/>
      <c r="L57" s="224"/>
      <c r="M57" s="35">
        <v>27</v>
      </c>
      <c r="N57" s="35">
        <v>134</v>
      </c>
      <c r="O57" s="224"/>
      <c r="P57" s="224"/>
      <c r="Q57" s="14">
        <f t="shared" si="6"/>
        <v>161</v>
      </c>
      <c r="R57" s="229" t="s">
        <v>32</v>
      </c>
      <c r="S57" s="23" t="s">
        <v>33</v>
      </c>
      <c r="T57" s="14"/>
      <c r="U57" s="255" t="s">
        <v>100</v>
      </c>
      <c r="V57" s="16" t="s">
        <v>90</v>
      </c>
      <c r="W57" s="16">
        <v>1018569</v>
      </c>
      <c r="X57" s="16" t="s">
        <v>4633</v>
      </c>
      <c r="Y57" s="16" t="s">
        <v>4328</v>
      </c>
    </row>
    <row r="58" spans="1:25">
      <c r="A58" s="224" t="s">
        <v>120</v>
      </c>
      <c r="B58" s="224" t="s">
        <v>134</v>
      </c>
      <c r="C58" s="35" t="s">
        <v>4635</v>
      </c>
      <c r="D58" s="224" t="s">
        <v>2892</v>
      </c>
      <c r="E58" s="227">
        <v>46088.277777777781</v>
      </c>
      <c r="F58" s="224">
        <v>10.8</v>
      </c>
      <c r="G58" s="224">
        <v>117944</v>
      </c>
      <c r="H58" s="226" t="s">
        <v>740</v>
      </c>
      <c r="I58" s="489"/>
      <c r="J58" s="224"/>
      <c r="K58" s="224"/>
      <c r="L58" s="224"/>
      <c r="M58" s="35">
        <v>11</v>
      </c>
      <c r="N58" s="489">
        <v>27</v>
      </c>
      <c r="O58" s="35">
        <v>77</v>
      </c>
      <c r="P58" s="489">
        <v>46</v>
      </c>
      <c r="Q58" s="14">
        <f t="shared" si="6"/>
        <v>161</v>
      </c>
      <c r="R58" s="229" t="s">
        <v>32</v>
      </c>
      <c r="S58" s="23" t="s">
        <v>33</v>
      </c>
      <c r="T58" s="234" t="b">
        <v>1</v>
      </c>
      <c r="U58" s="255" t="s">
        <v>100</v>
      </c>
      <c r="V58" s="16" t="s">
        <v>90</v>
      </c>
      <c r="W58" s="16">
        <v>1018570</v>
      </c>
      <c r="X58" s="16" t="s">
        <v>4633</v>
      </c>
      <c r="Y58" s="16"/>
    </row>
    <row r="59" spans="1:25">
      <c r="A59" s="224"/>
      <c r="B59" s="224"/>
      <c r="C59" s="224"/>
      <c r="D59" s="224"/>
      <c r="E59" s="227"/>
      <c r="F59" s="224"/>
      <c r="G59" s="224"/>
      <c r="H59" s="226"/>
      <c r="I59" s="224"/>
      <c r="J59" s="224"/>
      <c r="K59" s="224"/>
      <c r="L59" s="224"/>
      <c r="M59" s="224"/>
      <c r="N59" s="224"/>
      <c r="O59" s="224"/>
      <c r="P59" s="224"/>
      <c r="Q59" s="14">
        <f t="shared" si="6"/>
        <v>0</v>
      </c>
      <c r="R59" s="14"/>
      <c r="S59" s="14"/>
      <c r="T59" s="14"/>
      <c r="U59" s="228"/>
      <c r="V59" s="16"/>
      <c r="W59" s="16"/>
      <c r="X59" s="16"/>
      <c r="Y59" s="16"/>
    </row>
    <row r="60" spans="1:25">
      <c r="A60" s="15"/>
      <c r="B60" s="15"/>
      <c r="C60" s="15"/>
      <c r="D60" s="15"/>
      <c r="E60" s="15"/>
      <c r="F60" s="15"/>
      <c r="G60" s="15"/>
      <c r="H60" s="37"/>
      <c r="I60" s="15"/>
      <c r="J60" s="15"/>
      <c r="K60" s="15"/>
      <c r="L60" s="15"/>
      <c r="M60" s="15"/>
      <c r="N60" s="15"/>
      <c r="O60" s="15"/>
      <c r="P60" s="15"/>
      <c r="Q60" s="14">
        <f t="shared" si="6"/>
        <v>0</v>
      </c>
      <c r="R60" s="14"/>
      <c r="S60" s="14"/>
      <c r="T60" s="14"/>
      <c r="U60" s="16"/>
      <c r="V60" s="16"/>
      <c r="W60" s="16"/>
      <c r="X60" s="16"/>
      <c r="Y60" s="16"/>
    </row>
    <row r="61" spans="1:25">
      <c r="A61" s="11" t="s">
        <v>19</v>
      </c>
      <c r="B61" s="7"/>
      <c r="C61" s="7"/>
      <c r="D61" s="7"/>
      <c r="E61" s="11"/>
      <c r="F61" s="7"/>
      <c r="G61" s="1144"/>
      <c r="H61" s="7"/>
      <c r="I61" s="11">
        <f>SUM(I55:I59)</f>
        <v>0</v>
      </c>
      <c r="J61" s="11">
        <f>SUM(J55:J59)</f>
        <v>0</v>
      </c>
      <c r="K61" s="11">
        <f t="shared" ref="K61:Q61" si="7">SUM(K55:K60)</f>
        <v>0</v>
      </c>
      <c r="L61" s="11">
        <f t="shared" si="7"/>
        <v>0</v>
      </c>
      <c r="M61" s="11">
        <f t="shared" si="7"/>
        <v>38</v>
      </c>
      <c r="N61" s="11">
        <f t="shared" si="7"/>
        <v>322</v>
      </c>
      <c r="O61" s="11">
        <f t="shared" si="7"/>
        <v>112</v>
      </c>
      <c r="P61" s="11">
        <f t="shared" si="7"/>
        <v>172</v>
      </c>
      <c r="Q61" s="11">
        <f t="shared" si="7"/>
        <v>644</v>
      </c>
      <c r="R61" s="12"/>
      <c r="S61" s="12"/>
      <c r="T61" s="12"/>
      <c r="U61" s="12"/>
      <c r="V61" s="12"/>
      <c r="W61" s="12"/>
      <c r="X61" s="12"/>
      <c r="Y61" s="12"/>
    </row>
    <row r="62" spans="1:25">
      <c r="A62" s="1"/>
      <c r="B62" s="1"/>
      <c r="C62" s="1"/>
      <c r="D62" s="1"/>
      <c r="E62" s="1"/>
      <c r="F62" s="2"/>
      <c r="G62" s="4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5">
      <c r="A63" s="166" t="s">
        <v>34</v>
      </c>
      <c r="B63" s="1562"/>
      <c r="C63" s="1562"/>
      <c r="D63" s="1562"/>
      <c r="E63" s="1"/>
      <c r="F63" s="1"/>
      <c r="G63" s="41"/>
      <c r="H63" s="1"/>
      <c r="I63" s="1"/>
      <c r="J63" s="1"/>
      <c r="K63" s="1563"/>
      <c r="L63" s="1563"/>
      <c r="M63" s="1563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5" ht="18">
      <c r="A64" s="187" t="s">
        <v>35</v>
      </c>
      <c r="B64" s="186" t="s">
        <v>36</v>
      </c>
      <c r="C64" s="239" t="s">
        <v>37</v>
      </c>
      <c r="D64" s="241"/>
      <c r="E64" s="1"/>
      <c r="F64" s="1"/>
      <c r="G64" s="4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>
      <c r="A65" s="257" t="s">
        <v>100</v>
      </c>
      <c r="B65" s="1619" t="s">
        <v>39</v>
      </c>
      <c r="C65" s="1619"/>
      <c r="D65" s="242"/>
      <c r="E65" s="243" t="s">
        <v>40</v>
      </c>
      <c r="F65" s="1"/>
      <c r="G65" s="4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230" t="s">
        <v>161</v>
      </c>
      <c r="B66" s="1558" t="s">
        <v>41</v>
      </c>
      <c r="C66" s="1558"/>
      <c r="D66" s="1"/>
      <c r="E66" s="1"/>
      <c r="F66" s="1"/>
      <c r="G66" s="4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>
      <c r="A67" s="5" t="s">
        <v>42</v>
      </c>
      <c r="B67" s="1565" t="s">
        <v>854</v>
      </c>
      <c r="C67" s="1565"/>
      <c r="D67" s="1"/>
      <c r="E67" s="1"/>
      <c r="F67" s="1"/>
      <c r="G67" s="4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>
      <c r="A68" s="5" t="s">
        <v>42</v>
      </c>
      <c r="B68" s="1565"/>
      <c r="C68" s="1565"/>
      <c r="F68" s="1"/>
      <c r="G68" s="4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>
      <c r="A69" s="5" t="s">
        <v>43</v>
      </c>
      <c r="B69" s="1566">
        <v>358406877875</v>
      </c>
      <c r="C69" s="1566"/>
      <c r="D69" s="1"/>
      <c r="E69" s="1"/>
      <c r="F69" s="1"/>
      <c r="G69" s="4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>
      <c r="A70" s="5" t="s">
        <v>44</v>
      </c>
      <c r="B70" s="1567">
        <v>0.625</v>
      </c>
      <c r="C70" s="1567"/>
      <c r="D70" s="1"/>
      <c r="E70" s="1"/>
      <c r="F70" s="1"/>
      <c r="G70" s="4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</sheetData>
  <mergeCells count="41">
    <mergeCell ref="B70:C70"/>
    <mergeCell ref="B65:C65"/>
    <mergeCell ref="B66:C66"/>
    <mergeCell ref="B67:C67"/>
    <mergeCell ref="B68:C68"/>
    <mergeCell ref="B69:C69"/>
    <mergeCell ref="A53:F53"/>
    <mergeCell ref="I53:Q53"/>
    <mergeCell ref="R53:Y53"/>
    <mergeCell ref="B63:D63"/>
    <mergeCell ref="K63:M63"/>
    <mergeCell ref="B44:D44"/>
    <mergeCell ref="K44:M44"/>
    <mergeCell ref="B50:C50"/>
    <mergeCell ref="B46:C46"/>
    <mergeCell ref="B47:C47"/>
    <mergeCell ref="B48:C48"/>
    <mergeCell ref="B49:C49"/>
    <mergeCell ref="A1:F1"/>
    <mergeCell ref="I1:Q1"/>
    <mergeCell ref="R1:Y1"/>
    <mergeCell ref="B8:D8"/>
    <mergeCell ref="A35:F35"/>
    <mergeCell ref="I35:Q35"/>
    <mergeCell ref="R35:Y35"/>
    <mergeCell ref="B11:C11"/>
    <mergeCell ref="B12:C12"/>
    <mergeCell ref="B13:C13"/>
    <mergeCell ref="B14:C14"/>
    <mergeCell ref="B10:C10"/>
    <mergeCell ref="R16:Y16"/>
    <mergeCell ref="B26:D26"/>
    <mergeCell ref="K26:M26"/>
    <mergeCell ref="B28:C28"/>
    <mergeCell ref="B33:C33"/>
    <mergeCell ref="I16:Q16"/>
    <mergeCell ref="B29:C29"/>
    <mergeCell ref="A16:F16"/>
    <mergeCell ref="B30:C30"/>
    <mergeCell ref="B31:C31"/>
    <mergeCell ref="B32:C32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7c5e72a-f3b2-4c65-b403-075a31eb7806">
      <UserInfo>
        <DisplayName>Karina Klufterud</DisplayName>
        <AccountId>15</AccountId>
        <AccountType/>
      </UserInfo>
      <UserInfo>
        <DisplayName>Chris Jaabaek</DisplayName>
        <AccountId>13</AccountId>
        <AccountType/>
      </UserInfo>
      <UserInfo>
        <DisplayName>Aleksander Nymo</DisplayName>
        <AccountId>39</AccountId>
        <AccountType/>
      </UserInfo>
      <UserInfo>
        <DisplayName>Ola Nordal Andersen</DisplayName>
        <AccountId>53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45FAEAC04F8348B761B8B84DEA38FD" ma:contentTypeVersion="6" ma:contentTypeDescription="Opprett et nytt dokument." ma:contentTypeScope="" ma:versionID="2262eaca130546e5141c5a5ed3c9be0e">
  <xsd:schema xmlns:xsd="http://www.w3.org/2001/XMLSchema" xmlns:xs="http://www.w3.org/2001/XMLSchema" xmlns:p="http://schemas.microsoft.com/office/2006/metadata/properties" xmlns:ns2="e73a43a4-9981-42ee-a71d-a68da3758bc7" xmlns:ns3="d7c5e72a-f3b2-4c65-b403-075a31eb7806" targetNamespace="http://schemas.microsoft.com/office/2006/metadata/properties" ma:root="true" ma:fieldsID="a4da1362072177a07c31f3a888bf7317" ns2:_="" ns3:_="">
    <xsd:import namespace="e73a43a4-9981-42ee-a71d-a68da3758bc7"/>
    <xsd:import namespace="d7c5e72a-f3b2-4c65-b403-075a31eb7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a43a4-9981-42ee-a71d-a68da3758b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5e72a-f3b2-4c65-b403-075a31eb780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Y D A A B Q S w M E F A A C A A g A u n K I X I U K 0 A +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C s b m Z n o G N P k z Q x j c z D 6 H A C O h e k C y S o I 1 z a U 5 J a V G q X V 6 S r p + / j T 6 M a 6 M P 9 Y M d A F B L A w Q U A A I A C A C 6 c o h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n K I X C i K R 7 g O A A A A E Q A A A B M A H A B G b 3 J t d W x h c y 9 T Z W N 0 a W 9 u M S 5 t I K I Y A C i g F A A A A A A A A A A A A A A A A A A A A A A A A A A A A C t O T S 7 J z M 9 T C I b Q h t Y A U E s B A i 0 A F A A C A A g A u n K I X I U K 0 A + m A A A A 9 g A A A B I A A A A A A A A A A A A A A A A A A A A A A E N v b m Z p Z y 9 Q Y W N r Y W d l L n h t b F B L A Q I t A B Q A A g A I A L p y i F w P y u m r p A A A A O k A A A A T A A A A A A A A A A A A A A A A A P I A A A B b Q 2 9 u d G V u d F 9 U e X B l c 1 0 u e G 1 s U E s B A i 0 A F A A C A A g A u n K I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R p w m h M B V t G j L 8 / Z c 0 T i 5 I A A A A A A g A A A A A A E G Y A A A A B A A A g A A A A c 8 A 5 Z 0 o 4 n J P I L 2 q Q t f C G e J U 5 X U Q 1 I T o 9 h / 9 U h J x r E 2 k A A A A A D o A A A A A C A A A g A A A A v a K Z Q p f s z L 7 X D b 2 + 3 I m / v N K t G P 8 O c f 0 r Q o R / U 8 6 7 5 J d Q A A A A R h N P 0 Z r t z D z l l T H w / h f h y r 8 f a r q E A I f V D / + 6 f b k + o y f J x L f r 5 N F W A l 4 E b d o 3 + y M O S H p s S A m c 9 g Z g E I S a E x 0 Z T V u P s I F J e Q 8 k j v A g 9 V V o 4 2 N A A A A A D 6 I y 6 K u B a n K S q g t k l b 2 a P j 8 5 8 q a 1 T r 4 8 t F 5 j 9 n Z i K H 9 O K y h c J r K j r d U D 4 F i x y o + y D u B i O O 1 E 5 u u a 4 q 4 T l A X w L w = = < / D a t a M a s h u p > 
</file>

<file path=customXml/itemProps1.xml><?xml version="1.0" encoding="utf-8"?>
<ds:datastoreItem xmlns:ds="http://schemas.openxmlformats.org/officeDocument/2006/customXml" ds:itemID="{E3270482-D6B4-4E4B-BAE3-FEE8236CACA1}"/>
</file>

<file path=customXml/itemProps2.xml><?xml version="1.0" encoding="utf-8"?>
<ds:datastoreItem xmlns:ds="http://schemas.openxmlformats.org/officeDocument/2006/customXml" ds:itemID="{00B5F3B7-89BB-4CA3-A653-C9DAA4EA0DEE}"/>
</file>

<file path=customXml/itemProps3.xml><?xml version="1.0" encoding="utf-8"?>
<ds:datastoreItem xmlns:ds="http://schemas.openxmlformats.org/officeDocument/2006/customXml" ds:itemID="{4D91CD1B-C595-4811-AA41-8E4F0FBDB133}"/>
</file>

<file path=customXml/itemProps4.xml><?xml version="1.0" encoding="utf-8"?>
<ds:datastoreItem xmlns:ds="http://schemas.openxmlformats.org/officeDocument/2006/customXml" ds:itemID="{B5B7974F-AD0C-473E-A657-FA3CB32D339F}"/>
</file>

<file path=docMetadata/LabelInfo.xml><?xml version="1.0" encoding="utf-8"?>
<clbl:labelList xmlns:clbl="http://schemas.microsoft.com/office/2020/mipLabelMetadata">
  <clbl:label id="{2fc7cc3d-4bb6-449d-a10e-3f350f9add0a}" enabled="1" method="Standard" siteId="{28f523e5-660a-42fa-b126-320b8dd6fc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Jaabaek</dc:creator>
  <cp:keywords/>
  <dc:description/>
  <cp:lastModifiedBy/>
  <cp:revision/>
  <dcterms:created xsi:type="dcterms:W3CDTF">2024-05-03T09:44:26Z</dcterms:created>
  <dcterms:modified xsi:type="dcterms:W3CDTF">2026-09-12T05:59:19Z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0x010100B145FAEAC04F8348B761B8B84DEA38FD</vt:lpwstr>
  </property>
</Properties>
</file>